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rupoglobe-my.sharepoint.com/personal/mcaceres_grupoglobe_com/Documents/Globe Power/PROYECTOS/Parque Arauco/"/>
    </mc:Choice>
  </mc:AlternateContent>
  <xr:revisionPtr revIDLastSave="13" documentId="8_{939EE12D-D9A6-438B-9F12-D8C8BC146433}" xr6:coauthVersionLast="47" xr6:coauthVersionMax="47" xr10:uidLastSave="{6AB27CF0-2BC7-40AD-AE27-CC6198C347C9}"/>
  <bookViews>
    <workbookView xWindow="57480" yWindow="-2385" windowWidth="29040" windowHeight="15720" xr2:uid="{00000000-000D-0000-FFFF-FFFF00000000}"/>
  </bookViews>
  <sheets>
    <sheet name="Resumen Mensual" sheetId="1" r:id="rId1"/>
    <sheet name="Pliegos Tarifarios (Las Condes)" sheetId="4" r:id="rId2"/>
    <sheet name="Consumo por Local (Pivot)" sheetId="2" r:id="rId3"/>
    <sheet name="Resumen Ejecutivo" sheetId="3" r:id="rId4"/>
  </sheets>
  <definedNames>
    <definedName name="_xlnm._FilterDatabase" localSheetId="0" hidden="1">'Resumen Mensual'!$A$3:$L$639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40" i="1" l="1"/>
  <c r="N640" i="1"/>
  <c r="O640" i="1"/>
  <c r="P640" i="1"/>
  <c r="Q640" i="1" a="1"/>
  <c r="Q640" i="1" s="1"/>
  <c r="S640" i="1" s="1"/>
  <c r="R640" i="1"/>
  <c r="M641" i="1"/>
  <c r="N641" i="1"/>
  <c r="O641" i="1"/>
  <c r="P641" i="1"/>
  <c r="Q641" i="1" a="1"/>
  <c r="Q641" i="1"/>
  <c r="R641" i="1"/>
  <c r="M642" i="1"/>
  <c r="S642" i="1" s="1"/>
  <c r="N642" i="1"/>
  <c r="O642" i="1"/>
  <c r="P642" i="1"/>
  <c r="Q642" i="1" a="1"/>
  <c r="Q642" i="1" s="1"/>
  <c r="R642" i="1"/>
  <c r="M643" i="1"/>
  <c r="N643" i="1"/>
  <c r="O643" i="1"/>
  <c r="P643" i="1"/>
  <c r="Q643" i="1" a="1"/>
  <c r="Q643" i="1" s="1"/>
  <c r="R643" i="1"/>
  <c r="M644" i="1"/>
  <c r="N644" i="1"/>
  <c r="O644" i="1"/>
  <c r="P644" i="1"/>
  <c r="Q644" i="1" a="1"/>
  <c r="Q644" i="1" s="1"/>
  <c r="R644" i="1"/>
  <c r="S644" i="1"/>
  <c r="M645" i="1"/>
  <c r="N645" i="1"/>
  <c r="O645" i="1"/>
  <c r="P645" i="1"/>
  <c r="Q645" i="1" a="1"/>
  <c r="Q645" i="1" s="1"/>
  <c r="R645" i="1"/>
  <c r="M646" i="1"/>
  <c r="N646" i="1"/>
  <c r="O646" i="1"/>
  <c r="P646" i="1"/>
  <c r="Q646" i="1" a="1"/>
  <c r="Q646" i="1" s="1"/>
  <c r="R646" i="1"/>
  <c r="M647" i="1"/>
  <c r="N647" i="1"/>
  <c r="O647" i="1"/>
  <c r="P647" i="1"/>
  <c r="Q647" i="1" a="1"/>
  <c r="Q647" i="1" s="1"/>
  <c r="S647" i="1" s="1"/>
  <c r="T647" i="1" s="1"/>
  <c r="R647" i="1"/>
  <c r="V647" i="1"/>
  <c r="M648" i="1"/>
  <c r="N648" i="1"/>
  <c r="O648" i="1"/>
  <c r="P648" i="1"/>
  <c r="Q648" i="1" a="1"/>
  <c r="Q648" i="1" s="1"/>
  <c r="R648" i="1"/>
  <c r="M649" i="1"/>
  <c r="N649" i="1"/>
  <c r="O649" i="1"/>
  <c r="P649" i="1"/>
  <c r="Q649" i="1" a="1"/>
  <c r="Q649" i="1"/>
  <c r="R649" i="1"/>
  <c r="M650" i="1"/>
  <c r="N650" i="1"/>
  <c r="O650" i="1"/>
  <c r="P650" i="1"/>
  <c r="Q650" i="1" a="1"/>
  <c r="Q650" i="1" s="1"/>
  <c r="R650" i="1"/>
  <c r="M651" i="1"/>
  <c r="N651" i="1"/>
  <c r="O651" i="1"/>
  <c r="P651" i="1"/>
  <c r="Q651" i="1" a="1"/>
  <c r="Q651" i="1" s="1"/>
  <c r="R651" i="1"/>
  <c r="M652" i="1"/>
  <c r="N652" i="1"/>
  <c r="O652" i="1"/>
  <c r="P652" i="1"/>
  <c r="Q652" i="1" a="1"/>
  <c r="Q652" i="1" s="1"/>
  <c r="R652" i="1"/>
  <c r="S652" i="1"/>
  <c r="M653" i="1"/>
  <c r="N653" i="1"/>
  <c r="O653" i="1"/>
  <c r="P653" i="1"/>
  <c r="Q653" i="1" a="1"/>
  <c r="Q653" i="1" s="1"/>
  <c r="R653" i="1"/>
  <c r="M654" i="1"/>
  <c r="N654" i="1"/>
  <c r="O654" i="1"/>
  <c r="P654" i="1"/>
  <c r="Q654" i="1" a="1"/>
  <c r="Q654" i="1" s="1"/>
  <c r="R654" i="1"/>
  <c r="M655" i="1"/>
  <c r="N655" i="1"/>
  <c r="O655" i="1"/>
  <c r="P655" i="1"/>
  <c r="Q655" i="1" a="1"/>
  <c r="Q655" i="1" s="1"/>
  <c r="S655" i="1" s="1"/>
  <c r="T655" i="1" s="1"/>
  <c r="R655" i="1"/>
  <c r="V655" i="1"/>
  <c r="M656" i="1"/>
  <c r="N656" i="1"/>
  <c r="O656" i="1"/>
  <c r="P656" i="1"/>
  <c r="Q656" i="1" a="1"/>
  <c r="Q656" i="1" s="1"/>
  <c r="R656" i="1"/>
  <c r="M657" i="1"/>
  <c r="S657" i="1" s="1"/>
  <c r="N657" i="1"/>
  <c r="O657" i="1"/>
  <c r="P657" i="1"/>
  <c r="Q657" i="1" a="1"/>
  <c r="Q657" i="1"/>
  <c r="R657" i="1"/>
  <c r="M658" i="1"/>
  <c r="N658" i="1"/>
  <c r="O658" i="1"/>
  <c r="P658" i="1"/>
  <c r="Q658" i="1" a="1"/>
  <c r="Q658" i="1" s="1"/>
  <c r="R658" i="1"/>
  <c r="M659" i="1"/>
  <c r="N659" i="1"/>
  <c r="O659" i="1"/>
  <c r="P659" i="1"/>
  <c r="Q659" i="1" a="1"/>
  <c r="Q659" i="1" s="1"/>
  <c r="R659" i="1"/>
  <c r="M660" i="1"/>
  <c r="N660" i="1"/>
  <c r="O660" i="1"/>
  <c r="P660" i="1"/>
  <c r="Q660" i="1" a="1"/>
  <c r="Q660" i="1" s="1"/>
  <c r="R660" i="1"/>
  <c r="S660" i="1"/>
  <c r="M661" i="1"/>
  <c r="N661" i="1"/>
  <c r="O661" i="1"/>
  <c r="P661" i="1"/>
  <c r="Q661" i="1" a="1"/>
  <c r="Q661" i="1" s="1"/>
  <c r="R661" i="1"/>
  <c r="M662" i="1"/>
  <c r="N662" i="1"/>
  <c r="O662" i="1"/>
  <c r="P662" i="1"/>
  <c r="Q662" i="1" a="1"/>
  <c r="Q662" i="1" s="1"/>
  <c r="R662" i="1"/>
  <c r="M663" i="1"/>
  <c r="N663" i="1"/>
  <c r="O663" i="1"/>
  <c r="P663" i="1"/>
  <c r="Q663" i="1" a="1"/>
  <c r="Q663" i="1" s="1"/>
  <c r="S663" i="1" s="1"/>
  <c r="T663" i="1" s="1"/>
  <c r="R663" i="1"/>
  <c r="M664" i="1"/>
  <c r="N664" i="1"/>
  <c r="O664" i="1"/>
  <c r="P664" i="1"/>
  <c r="Q664" i="1" a="1"/>
  <c r="Q664" i="1" s="1"/>
  <c r="R664" i="1"/>
  <c r="M665" i="1"/>
  <c r="S665" i="1" s="1"/>
  <c r="N665" i="1"/>
  <c r="O665" i="1"/>
  <c r="P665" i="1"/>
  <c r="Q665" i="1" a="1"/>
  <c r="Q665" i="1"/>
  <c r="R665" i="1"/>
  <c r="M666" i="1"/>
  <c r="N666" i="1"/>
  <c r="O666" i="1"/>
  <c r="P666" i="1"/>
  <c r="Q666" i="1" a="1"/>
  <c r="Q666" i="1" s="1"/>
  <c r="R666" i="1"/>
  <c r="M667" i="1"/>
  <c r="N667" i="1"/>
  <c r="O667" i="1"/>
  <c r="P667" i="1"/>
  <c r="Q667" i="1" a="1"/>
  <c r="Q667" i="1" s="1"/>
  <c r="R667" i="1"/>
  <c r="M668" i="1"/>
  <c r="N668" i="1"/>
  <c r="O668" i="1"/>
  <c r="P668" i="1"/>
  <c r="Q668" i="1" a="1"/>
  <c r="Q668" i="1" s="1"/>
  <c r="S668" i="1" s="1"/>
  <c r="R668" i="1"/>
  <c r="M669" i="1"/>
  <c r="N669" i="1"/>
  <c r="O669" i="1"/>
  <c r="P669" i="1"/>
  <c r="Q669" i="1" a="1"/>
  <c r="Q669" i="1" s="1"/>
  <c r="R669" i="1"/>
  <c r="M670" i="1"/>
  <c r="S670" i="1" s="1"/>
  <c r="N670" i="1"/>
  <c r="O670" i="1"/>
  <c r="P670" i="1"/>
  <c r="Q670" i="1" a="1"/>
  <c r="Q670" i="1" s="1"/>
  <c r="R670" i="1"/>
  <c r="M671" i="1"/>
  <c r="N671" i="1"/>
  <c r="O671" i="1"/>
  <c r="P671" i="1"/>
  <c r="Q671" i="1" a="1"/>
  <c r="Q671" i="1" s="1"/>
  <c r="R671" i="1"/>
  <c r="M672" i="1"/>
  <c r="S672" i="1" s="1"/>
  <c r="N672" i="1"/>
  <c r="O672" i="1"/>
  <c r="P672" i="1"/>
  <c r="Q672" i="1" a="1"/>
  <c r="Q672" i="1" s="1"/>
  <c r="R672" i="1"/>
  <c r="M673" i="1"/>
  <c r="N673" i="1"/>
  <c r="O673" i="1"/>
  <c r="P673" i="1"/>
  <c r="Q673" i="1" a="1"/>
  <c r="Q673" i="1"/>
  <c r="R673" i="1"/>
  <c r="M674" i="1"/>
  <c r="N674" i="1"/>
  <c r="O674" i="1"/>
  <c r="P674" i="1"/>
  <c r="Q674" i="1" a="1"/>
  <c r="Q674" i="1" s="1"/>
  <c r="R674" i="1"/>
  <c r="M675" i="1"/>
  <c r="S675" i="1" s="1"/>
  <c r="N675" i="1"/>
  <c r="O675" i="1"/>
  <c r="P675" i="1"/>
  <c r="Q675" i="1" a="1"/>
  <c r="Q675" i="1" s="1"/>
  <c r="R675" i="1"/>
  <c r="M676" i="1"/>
  <c r="N676" i="1"/>
  <c r="O676" i="1"/>
  <c r="P676" i="1"/>
  <c r="Q676" i="1" a="1"/>
  <c r="Q676" i="1" s="1"/>
  <c r="R676" i="1"/>
  <c r="S676" i="1"/>
  <c r="M677" i="1"/>
  <c r="S677" i="1" s="1"/>
  <c r="N677" i="1"/>
  <c r="O677" i="1"/>
  <c r="P677" i="1"/>
  <c r="Q677" i="1" a="1"/>
  <c r="Q677" i="1" s="1"/>
  <c r="R677" i="1"/>
  <c r="M678" i="1"/>
  <c r="N678" i="1"/>
  <c r="O678" i="1"/>
  <c r="P678" i="1"/>
  <c r="Q678" i="1" a="1"/>
  <c r="Q678" i="1" s="1"/>
  <c r="R678" i="1"/>
  <c r="M679" i="1"/>
  <c r="N679" i="1"/>
  <c r="O679" i="1"/>
  <c r="P679" i="1"/>
  <c r="Q679" i="1" a="1"/>
  <c r="Q679" i="1" s="1"/>
  <c r="R679" i="1"/>
  <c r="M680" i="1"/>
  <c r="S680" i="1" s="1"/>
  <c r="N680" i="1"/>
  <c r="O680" i="1"/>
  <c r="P680" i="1"/>
  <c r="Q680" i="1" a="1"/>
  <c r="Q680" i="1" s="1"/>
  <c r="R680" i="1"/>
  <c r="M681" i="1"/>
  <c r="N681" i="1"/>
  <c r="O681" i="1"/>
  <c r="P681" i="1"/>
  <c r="Q681" i="1" a="1"/>
  <c r="Q681" i="1"/>
  <c r="R681" i="1"/>
  <c r="M682" i="1"/>
  <c r="S682" i="1" s="1"/>
  <c r="N682" i="1"/>
  <c r="O682" i="1"/>
  <c r="P682" i="1"/>
  <c r="Q682" i="1" a="1"/>
  <c r="Q682" i="1" s="1"/>
  <c r="R682" i="1"/>
  <c r="M683" i="1"/>
  <c r="N683" i="1"/>
  <c r="O683" i="1"/>
  <c r="P683" i="1"/>
  <c r="Q683" i="1" a="1"/>
  <c r="Q683" i="1" s="1"/>
  <c r="R683" i="1"/>
  <c r="M684" i="1"/>
  <c r="N684" i="1"/>
  <c r="O684" i="1"/>
  <c r="P684" i="1"/>
  <c r="Q684" i="1" a="1"/>
  <c r="Q684" i="1" s="1"/>
  <c r="S684" i="1" s="1"/>
  <c r="R684" i="1"/>
  <c r="M685" i="1"/>
  <c r="S685" i="1" s="1"/>
  <c r="N685" i="1"/>
  <c r="O685" i="1"/>
  <c r="P685" i="1"/>
  <c r="Q685" i="1" a="1"/>
  <c r="Q685" i="1" s="1"/>
  <c r="R685" i="1"/>
  <c r="M686" i="1"/>
  <c r="N686" i="1"/>
  <c r="O686" i="1"/>
  <c r="P686" i="1"/>
  <c r="Q686" i="1" a="1"/>
  <c r="Q686" i="1" s="1"/>
  <c r="R686" i="1"/>
  <c r="M687" i="1"/>
  <c r="N687" i="1"/>
  <c r="O687" i="1"/>
  <c r="P687" i="1"/>
  <c r="Q687" i="1" a="1"/>
  <c r="Q687" i="1" s="1"/>
  <c r="R687" i="1"/>
  <c r="M688" i="1"/>
  <c r="N688" i="1"/>
  <c r="O688" i="1"/>
  <c r="P688" i="1"/>
  <c r="Q688" i="1" a="1"/>
  <c r="Q688" i="1" s="1"/>
  <c r="R688" i="1"/>
  <c r="M689" i="1"/>
  <c r="N689" i="1"/>
  <c r="O689" i="1"/>
  <c r="P689" i="1"/>
  <c r="Q689" i="1" a="1"/>
  <c r="Q689" i="1"/>
  <c r="R689" i="1"/>
  <c r="M690" i="1"/>
  <c r="S690" i="1" s="1"/>
  <c r="N690" i="1"/>
  <c r="O690" i="1"/>
  <c r="P690" i="1"/>
  <c r="Q690" i="1" a="1"/>
  <c r="Q690" i="1" s="1"/>
  <c r="R690" i="1"/>
  <c r="M691" i="1"/>
  <c r="N691" i="1"/>
  <c r="O691" i="1"/>
  <c r="P691" i="1"/>
  <c r="Q691" i="1" a="1"/>
  <c r="Q691" i="1" s="1"/>
  <c r="R691" i="1"/>
  <c r="M692" i="1"/>
  <c r="N692" i="1"/>
  <c r="O692" i="1"/>
  <c r="P692" i="1"/>
  <c r="Q692" i="1" a="1"/>
  <c r="Q692" i="1" s="1"/>
  <c r="S692" i="1" s="1"/>
  <c r="R692" i="1"/>
  <c r="M693" i="1"/>
  <c r="N693" i="1"/>
  <c r="O693" i="1"/>
  <c r="P693" i="1"/>
  <c r="Q693" i="1" a="1"/>
  <c r="Q693" i="1" s="1"/>
  <c r="R693" i="1"/>
  <c r="M694" i="1"/>
  <c r="N694" i="1"/>
  <c r="O694" i="1"/>
  <c r="P694" i="1"/>
  <c r="Q694" i="1" a="1"/>
  <c r="Q694" i="1" s="1"/>
  <c r="R694" i="1"/>
  <c r="M695" i="1"/>
  <c r="N695" i="1"/>
  <c r="O695" i="1"/>
  <c r="P695" i="1"/>
  <c r="Q695" i="1" a="1"/>
  <c r="Q695" i="1" s="1"/>
  <c r="R695" i="1"/>
  <c r="M696" i="1"/>
  <c r="N696" i="1"/>
  <c r="O696" i="1"/>
  <c r="P696" i="1"/>
  <c r="Q696" i="1" a="1"/>
  <c r="Q696" i="1" s="1"/>
  <c r="R696" i="1"/>
  <c r="M697" i="1"/>
  <c r="N697" i="1"/>
  <c r="O697" i="1"/>
  <c r="P697" i="1"/>
  <c r="Q697" i="1" a="1"/>
  <c r="Q697" i="1"/>
  <c r="R697" i="1"/>
  <c r="M698" i="1"/>
  <c r="N698" i="1"/>
  <c r="O698" i="1"/>
  <c r="P698" i="1"/>
  <c r="Q698" i="1" a="1"/>
  <c r="Q698" i="1" s="1"/>
  <c r="R698" i="1"/>
  <c r="M699" i="1"/>
  <c r="N699" i="1"/>
  <c r="O699" i="1"/>
  <c r="P699" i="1"/>
  <c r="Q699" i="1" a="1"/>
  <c r="Q699" i="1" s="1"/>
  <c r="R699" i="1"/>
  <c r="M700" i="1"/>
  <c r="N700" i="1"/>
  <c r="O700" i="1"/>
  <c r="P700" i="1"/>
  <c r="Q700" i="1" a="1"/>
  <c r="Q700" i="1" s="1"/>
  <c r="R700" i="1"/>
  <c r="S700" i="1"/>
  <c r="M701" i="1"/>
  <c r="N701" i="1"/>
  <c r="O701" i="1"/>
  <c r="P701" i="1"/>
  <c r="Q701" i="1" a="1"/>
  <c r="Q701" i="1" s="1"/>
  <c r="R701" i="1"/>
  <c r="M702" i="1"/>
  <c r="S702" i="1" s="1"/>
  <c r="N702" i="1"/>
  <c r="O702" i="1"/>
  <c r="P702" i="1"/>
  <c r="Q702" i="1" a="1"/>
  <c r="Q702" i="1" s="1"/>
  <c r="R702" i="1"/>
  <c r="M703" i="1"/>
  <c r="N703" i="1"/>
  <c r="O703" i="1"/>
  <c r="P703" i="1"/>
  <c r="Q703" i="1" a="1"/>
  <c r="Q703" i="1" s="1"/>
  <c r="R703" i="1"/>
  <c r="M704" i="1"/>
  <c r="N704" i="1"/>
  <c r="O704" i="1"/>
  <c r="P704" i="1"/>
  <c r="Q704" i="1" a="1"/>
  <c r="Q704" i="1" s="1"/>
  <c r="R704" i="1"/>
  <c r="M705" i="1"/>
  <c r="N705" i="1"/>
  <c r="O705" i="1"/>
  <c r="P705" i="1"/>
  <c r="Q705" i="1" a="1"/>
  <c r="Q705" i="1"/>
  <c r="R705" i="1"/>
  <c r="M706" i="1"/>
  <c r="N706" i="1"/>
  <c r="O706" i="1"/>
  <c r="P706" i="1"/>
  <c r="Q706" i="1" a="1"/>
  <c r="Q706" i="1" s="1"/>
  <c r="R706" i="1"/>
  <c r="M707" i="1"/>
  <c r="N707" i="1"/>
  <c r="O707" i="1"/>
  <c r="P707" i="1"/>
  <c r="Q707" i="1" a="1"/>
  <c r="Q707" i="1" s="1"/>
  <c r="R707" i="1"/>
  <c r="M708" i="1"/>
  <c r="N708" i="1"/>
  <c r="O708" i="1"/>
  <c r="P708" i="1"/>
  <c r="Q708" i="1" a="1"/>
  <c r="Q708" i="1" s="1"/>
  <c r="S708" i="1" s="1"/>
  <c r="R708" i="1"/>
  <c r="T708" i="1"/>
  <c r="M709" i="1"/>
  <c r="S709" i="1" s="1"/>
  <c r="N709" i="1"/>
  <c r="O709" i="1"/>
  <c r="P709" i="1"/>
  <c r="Q709" i="1" a="1"/>
  <c r="Q709" i="1" s="1"/>
  <c r="R709" i="1"/>
  <c r="T709" i="1"/>
  <c r="M710" i="1"/>
  <c r="N710" i="1"/>
  <c r="O710" i="1"/>
  <c r="P710" i="1"/>
  <c r="Q710" i="1" a="1"/>
  <c r="Q710" i="1" s="1"/>
  <c r="R710" i="1"/>
  <c r="M711" i="1"/>
  <c r="S711" i="1" s="1"/>
  <c r="T711" i="1" s="1"/>
  <c r="N711" i="1"/>
  <c r="O711" i="1"/>
  <c r="P711" i="1"/>
  <c r="Q711" i="1" a="1"/>
  <c r="Q711" i="1" s="1"/>
  <c r="R711" i="1"/>
  <c r="M712" i="1"/>
  <c r="N712" i="1"/>
  <c r="O712" i="1"/>
  <c r="P712" i="1"/>
  <c r="Q712" i="1" a="1"/>
  <c r="Q712" i="1" s="1"/>
  <c r="R712" i="1"/>
  <c r="M713" i="1"/>
  <c r="S713" i="1" s="1"/>
  <c r="N713" i="1"/>
  <c r="O713" i="1"/>
  <c r="P713" i="1"/>
  <c r="Q713" i="1" a="1"/>
  <c r="Q713" i="1"/>
  <c r="R713" i="1"/>
  <c r="M714" i="1"/>
  <c r="N714" i="1"/>
  <c r="O714" i="1"/>
  <c r="P714" i="1"/>
  <c r="Q714" i="1" a="1"/>
  <c r="Q714" i="1" s="1"/>
  <c r="R714" i="1"/>
  <c r="M715" i="1"/>
  <c r="N715" i="1"/>
  <c r="O715" i="1"/>
  <c r="P715" i="1"/>
  <c r="Q715" i="1" a="1"/>
  <c r="Q715" i="1" s="1"/>
  <c r="R715" i="1"/>
  <c r="M716" i="1"/>
  <c r="N716" i="1"/>
  <c r="O716" i="1"/>
  <c r="P716" i="1"/>
  <c r="Q716" i="1" a="1"/>
  <c r="Q716" i="1" s="1"/>
  <c r="R716" i="1"/>
  <c r="S716" i="1"/>
  <c r="T716" i="1" s="1"/>
  <c r="M717" i="1"/>
  <c r="N717" i="1"/>
  <c r="O717" i="1"/>
  <c r="P717" i="1"/>
  <c r="Q717" i="1" a="1"/>
  <c r="Q717" i="1" s="1"/>
  <c r="R717" i="1"/>
  <c r="M718" i="1"/>
  <c r="S718" i="1" s="1"/>
  <c r="N718" i="1"/>
  <c r="O718" i="1"/>
  <c r="P718" i="1"/>
  <c r="Q718" i="1" a="1"/>
  <c r="Q718" i="1" s="1"/>
  <c r="R718" i="1"/>
  <c r="M719" i="1"/>
  <c r="N719" i="1"/>
  <c r="O719" i="1"/>
  <c r="P719" i="1"/>
  <c r="Q719" i="1" a="1"/>
  <c r="Q719" i="1" s="1"/>
  <c r="R719" i="1"/>
  <c r="M720" i="1"/>
  <c r="S720" i="1" s="1"/>
  <c r="N720" i="1"/>
  <c r="O720" i="1"/>
  <c r="P720" i="1"/>
  <c r="Q720" i="1" a="1"/>
  <c r="Q720" i="1" s="1"/>
  <c r="R720" i="1"/>
  <c r="M721" i="1"/>
  <c r="N721" i="1"/>
  <c r="O721" i="1"/>
  <c r="P721" i="1"/>
  <c r="Q721" i="1" a="1"/>
  <c r="Q721" i="1"/>
  <c r="R721" i="1"/>
  <c r="M722" i="1"/>
  <c r="S722" i="1" s="1"/>
  <c r="N722" i="1"/>
  <c r="O722" i="1"/>
  <c r="P722" i="1"/>
  <c r="Q722" i="1" a="1"/>
  <c r="Q722" i="1" s="1"/>
  <c r="R722" i="1"/>
  <c r="M723" i="1"/>
  <c r="N723" i="1"/>
  <c r="O723" i="1"/>
  <c r="P723" i="1"/>
  <c r="Q723" i="1" a="1"/>
  <c r="Q723" i="1" s="1"/>
  <c r="R723" i="1"/>
  <c r="M724" i="1"/>
  <c r="N724" i="1"/>
  <c r="O724" i="1"/>
  <c r="P724" i="1"/>
  <c r="Q724" i="1" a="1"/>
  <c r="Q724" i="1" s="1"/>
  <c r="R724" i="1"/>
  <c r="S724" i="1"/>
  <c r="M725" i="1"/>
  <c r="N725" i="1"/>
  <c r="O725" i="1"/>
  <c r="P725" i="1"/>
  <c r="Q725" i="1" a="1"/>
  <c r="Q725" i="1" s="1"/>
  <c r="R725" i="1"/>
  <c r="M726" i="1"/>
  <c r="N726" i="1"/>
  <c r="O726" i="1"/>
  <c r="P726" i="1"/>
  <c r="Q726" i="1" a="1"/>
  <c r="Q726" i="1" s="1"/>
  <c r="R726" i="1"/>
  <c r="M727" i="1"/>
  <c r="S727" i="1" s="1"/>
  <c r="N727" i="1"/>
  <c r="O727" i="1"/>
  <c r="P727" i="1"/>
  <c r="Q727" i="1" a="1"/>
  <c r="Q727" i="1" s="1"/>
  <c r="R727" i="1"/>
  <c r="M728" i="1"/>
  <c r="N728" i="1"/>
  <c r="O728" i="1"/>
  <c r="P728" i="1"/>
  <c r="Q728" i="1" a="1"/>
  <c r="Q728" i="1" s="1"/>
  <c r="R728" i="1"/>
  <c r="M729" i="1"/>
  <c r="N729" i="1"/>
  <c r="O729" i="1"/>
  <c r="P729" i="1"/>
  <c r="Q729" i="1" a="1"/>
  <c r="Q729" i="1"/>
  <c r="R729" i="1"/>
  <c r="M730" i="1"/>
  <c r="N730" i="1"/>
  <c r="O730" i="1"/>
  <c r="P730" i="1"/>
  <c r="Q730" i="1" a="1"/>
  <c r="Q730" i="1" s="1"/>
  <c r="R730" i="1"/>
  <c r="M731" i="1"/>
  <c r="S731" i="1" s="1"/>
  <c r="N731" i="1"/>
  <c r="O731" i="1"/>
  <c r="P731" i="1"/>
  <c r="Q731" i="1" a="1"/>
  <c r="Q731" i="1" s="1"/>
  <c r="R731" i="1"/>
  <c r="M732" i="1"/>
  <c r="N732" i="1"/>
  <c r="O732" i="1"/>
  <c r="S732" i="1" s="1"/>
  <c r="P732" i="1"/>
  <c r="Q732" i="1" a="1"/>
  <c r="Q732" i="1" s="1"/>
  <c r="R732" i="1"/>
  <c r="M733" i="1"/>
  <c r="N733" i="1"/>
  <c r="O733" i="1"/>
  <c r="P733" i="1"/>
  <c r="Q733" i="1" a="1"/>
  <c r="Q733" i="1" s="1"/>
  <c r="R733" i="1"/>
  <c r="M734" i="1"/>
  <c r="N734" i="1"/>
  <c r="O734" i="1"/>
  <c r="P734" i="1"/>
  <c r="Q734" i="1" a="1"/>
  <c r="Q734" i="1" s="1"/>
  <c r="R734" i="1"/>
  <c r="M735" i="1"/>
  <c r="N735" i="1"/>
  <c r="O735" i="1"/>
  <c r="P735" i="1"/>
  <c r="Q735" i="1" a="1"/>
  <c r="Q735" i="1" s="1"/>
  <c r="R735" i="1"/>
  <c r="M736" i="1"/>
  <c r="N736" i="1"/>
  <c r="O736" i="1"/>
  <c r="P736" i="1"/>
  <c r="Q736" i="1" a="1"/>
  <c r="Q736" i="1" s="1"/>
  <c r="R736" i="1"/>
  <c r="M737" i="1"/>
  <c r="N737" i="1"/>
  <c r="O737" i="1"/>
  <c r="P737" i="1"/>
  <c r="Q737" i="1" a="1"/>
  <c r="Q737" i="1" s="1"/>
  <c r="R737" i="1"/>
  <c r="M738" i="1"/>
  <c r="S738" i="1" s="1"/>
  <c r="N738" i="1"/>
  <c r="O738" i="1"/>
  <c r="P738" i="1"/>
  <c r="Q738" i="1" a="1"/>
  <c r="Q738" i="1" s="1"/>
  <c r="R738" i="1"/>
  <c r="M739" i="1"/>
  <c r="N739" i="1"/>
  <c r="O739" i="1"/>
  <c r="P739" i="1"/>
  <c r="Q739" i="1" a="1"/>
  <c r="Q739" i="1" s="1"/>
  <c r="R739" i="1"/>
  <c r="M740" i="1"/>
  <c r="N740" i="1"/>
  <c r="O740" i="1"/>
  <c r="P740" i="1"/>
  <c r="Q740" i="1" a="1"/>
  <c r="Q740" i="1" s="1"/>
  <c r="R740" i="1"/>
  <c r="M741" i="1"/>
  <c r="N741" i="1"/>
  <c r="O741" i="1"/>
  <c r="P741" i="1"/>
  <c r="Q741" i="1" a="1"/>
  <c r="Q741" i="1" s="1"/>
  <c r="R741" i="1"/>
  <c r="M742" i="1"/>
  <c r="N742" i="1"/>
  <c r="O742" i="1"/>
  <c r="P742" i="1"/>
  <c r="Q742" i="1" a="1"/>
  <c r="Q742" i="1" s="1"/>
  <c r="R742" i="1"/>
  <c r="M743" i="1"/>
  <c r="N743" i="1"/>
  <c r="O743" i="1"/>
  <c r="P743" i="1"/>
  <c r="Q743" i="1" a="1"/>
  <c r="Q743" i="1" s="1"/>
  <c r="R743" i="1"/>
  <c r="M744" i="1"/>
  <c r="N744" i="1"/>
  <c r="O744" i="1"/>
  <c r="P744" i="1"/>
  <c r="Q744" i="1" a="1"/>
  <c r="Q744" i="1" s="1"/>
  <c r="R744" i="1"/>
  <c r="M745" i="1"/>
  <c r="N745" i="1"/>
  <c r="O745" i="1"/>
  <c r="P745" i="1"/>
  <c r="Q745" i="1" a="1"/>
  <c r="Q745" i="1"/>
  <c r="R745" i="1"/>
  <c r="M746" i="1"/>
  <c r="N746" i="1"/>
  <c r="O746" i="1"/>
  <c r="P746" i="1"/>
  <c r="Q746" i="1" a="1"/>
  <c r="Q746" i="1" s="1"/>
  <c r="R746" i="1"/>
  <c r="M747" i="1"/>
  <c r="N747" i="1"/>
  <c r="O747" i="1"/>
  <c r="P747" i="1"/>
  <c r="Q747" i="1" a="1"/>
  <c r="Q747" i="1" s="1"/>
  <c r="R747" i="1"/>
  <c r="M748" i="1"/>
  <c r="N748" i="1"/>
  <c r="O748" i="1"/>
  <c r="P748" i="1"/>
  <c r="Q748" i="1" a="1"/>
  <c r="Q748" i="1" s="1"/>
  <c r="S748" i="1" s="1"/>
  <c r="R748" i="1"/>
  <c r="T748" i="1"/>
  <c r="M749" i="1"/>
  <c r="N749" i="1"/>
  <c r="O749" i="1"/>
  <c r="P749" i="1"/>
  <c r="Q749" i="1" a="1"/>
  <c r="Q749" i="1" s="1"/>
  <c r="R749" i="1"/>
  <c r="M750" i="1"/>
  <c r="N750" i="1"/>
  <c r="O750" i="1"/>
  <c r="P750" i="1"/>
  <c r="Q750" i="1" a="1"/>
  <c r="Q750" i="1" s="1"/>
  <c r="R750" i="1"/>
  <c r="M751" i="1"/>
  <c r="S751" i="1" s="1"/>
  <c r="T751" i="1" s="1"/>
  <c r="N751" i="1"/>
  <c r="O751" i="1"/>
  <c r="P751" i="1"/>
  <c r="Q751" i="1" a="1"/>
  <c r="Q751" i="1" s="1"/>
  <c r="R751" i="1"/>
  <c r="M752" i="1"/>
  <c r="N752" i="1"/>
  <c r="O752" i="1"/>
  <c r="P752" i="1"/>
  <c r="Q752" i="1" a="1"/>
  <c r="Q752" i="1" s="1"/>
  <c r="R752" i="1"/>
  <c r="M753" i="1"/>
  <c r="N753" i="1"/>
  <c r="O753" i="1"/>
  <c r="P753" i="1"/>
  <c r="Q753" i="1" a="1"/>
  <c r="Q753" i="1" s="1"/>
  <c r="R753" i="1"/>
  <c r="M754" i="1"/>
  <c r="N754" i="1"/>
  <c r="O754" i="1"/>
  <c r="P754" i="1"/>
  <c r="Q754" i="1" a="1"/>
  <c r="Q754" i="1" s="1"/>
  <c r="R754" i="1"/>
  <c r="M755" i="1"/>
  <c r="S755" i="1" s="1"/>
  <c r="N755" i="1"/>
  <c r="O755" i="1"/>
  <c r="P755" i="1"/>
  <c r="Q755" i="1" a="1"/>
  <c r="Q755" i="1" s="1"/>
  <c r="R755" i="1"/>
  <c r="M756" i="1"/>
  <c r="N756" i="1"/>
  <c r="O756" i="1"/>
  <c r="S756" i="1" s="1"/>
  <c r="P756" i="1"/>
  <c r="Q756" i="1" a="1"/>
  <c r="Q756" i="1" s="1"/>
  <c r="R756" i="1"/>
  <c r="M757" i="1"/>
  <c r="N757" i="1"/>
  <c r="O757" i="1"/>
  <c r="P757" i="1"/>
  <c r="Q757" i="1" a="1"/>
  <c r="Q757" i="1" s="1"/>
  <c r="R757" i="1"/>
  <c r="M758" i="1"/>
  <c r="N758" i="1"/>
  <c r="O758" i="1"/>
  <c r="P758" i="1"/>
  <c r="Q758" i="1" a="1"/>
  <c r="Q758" i="1" s="1"/>
  <c r="R758" i="1"/>
  <c r="M759" i="1"/>
  <c r="N759" i="1"/>
  <c r="O759" i="1"/>
  <c r="P759" i="1"/>
  <c r="Q759" i="1" a="1"/>
  <c r="Q759" i="1" s="1"/>
  <c r="R759" i="1"/>
  <c r="M760" i="1"/>
  <c r="N760" i="1"/>
  <c r="O760" i="1"/>
  <c r="P760" i="1"/>
  <c r="Q760" i="1" a="1"/>
  <c r="Q760" i="1" s="1"/>
  <c r="R760" i="1"/>
  <c r="M761" i="1"/>
  <c r="N761" i="1"/>
  <c r="O761" i="1"/>
  <c r="P761" i="1"/>
  <c r="Q761" i="1" a="1"/>
  <c r="Q761" i="1"/>
  <c r="R761" i="1"/>
  <c r="M762" i="1"/>
  <c r="N762" i="1"/>
  <c r="O762" i="1"/>
  <c r="P762" i="1"/>
  <c r="Q762" i="1" a="1"/>
  <c r="Q762" i="1" s="1"/>
  <c r="R762" i="1"/>
  <c r="M763" i="1"/>
  <c r="N763" i="1"/>
  <c r="O763" i="1"/>
  <c r="P763" i="1"/>
  <c r="Q763" i="1" a="1"/>
  <c r="Q763" i="1" s="1"/>
  <c r="R763" i="1"/>
  <c r="M764" i="1"/>
  <c r="S764" i="1" s="1"/>
  <c r="N764" i="1"/>
  <c r="O764" i="1"/>
  <c r="P764" i="1"/>
  <c r="Q764" i="1" a="1"/>
  <c r="Q764" i="1" s="1"/>
  <c r="R764" i="1"/>
  <c r="M765" i="1"/>
  <c r="N765" i="1"/>
  <c r="O765" i="1"/>
  <c r="P765" i="1"/>
  <c r="Q765" i="1" a="1"/>
  <c r="Q765" i="1" s="1"/>
  <c r="R765" i="1"/>
  <c r="M766" i="1"/>
  <c r="N766" i="1"/>
  <c r="O766" i="1"/>
  <c r="P766" i="1"/>
  <c r="Q766" i="1" a="1"/>
  <c r="Q766" i="1" s="1"/>
  <c r="R766" i="1"/>
  <c r="M767" i="1"/>
  <c r="N767" i="1"/>
  <c r="O767" i="1"/>
  <c r="P767" i="1"/>
  <c r="Q767" i="1" a="1"/>
  <c r="Q767" i="1" s="1"/>
  <c r="R767" i="1"/>
  <c r="M768" i="1"/>
  <c r="S768" i="1" s="1"/>
  <c r="N768" i="1"/>
  <c r="O768" i="1"/>
  <c r="P768" i="1"/>
  <c r="Q768" i="1" a="1"/>
  <c r="Q768" i="1" s="1"/>
  <c r="R768" i="1"/>
  <c r="M769" i="1"/>
  <c r="N769" i="1"/>
  <c r="O769" i="1"/>
  <c r="P769" i="1"/>
  <c r="Q769" i="1" a="1"/>
  <c r="Q769" i="1" s="1"/>
  <c r="R769" i="1"/>
  <c r="M770" i="1"/>
  <c r="N770" i="1"/>
  <c r="O770" i="1"/>
  <c r="P770" i="1"/>
  <c r="Q770" i="1" a="1"/>
  <c r="Q770" i="1" s="1"/>
  <c r="R770" i="1"/>
  <c r="M771" i="1"/>
  <c r="N771" i="1"/>
  <c r="O771" i="1"/>
  <c r="P771" i="1"/>
  <c r="Q771" i="1" a="1"/>
  <c r="Q771" i="1" s="1"/>
  <c r="R771" i="1"/>
  <c r="M772" i="1"/>
  <c r="N772" i="1"/>
  <c r="O772" i="1"/>
  <c r="P772" i="1"/>
  <c r="Q772" i="1" a="1"/>
  <c r="Q772" i="1" s="1"/>
  <c r="R772" i="1"/>
  <c r="S772" i="1"/>
  <c r="M773" i="1"/>
  <c r="N773" i="1"/>
  <c r="O773" i="1"/>
  <c r="P773" i="1"/>
  <c r="Q773" i="1" a="1"/>
  <c r="Q773" i="1" s="1"/>
  <c r="R773" i="1"/>
  <c r="M774" i="1"/>
  <c r="N774" i="1"/>
  <c r="O774" i="1"/>
  <c r="P774" i="1"/>
  <c r="Q774" i="1" a="1"/>
  <c r="Q774" i="1" s="1"/>
  <c r="R774" i="1"/>
  <c r="M775" i="1"/>
  <c r="S775" i="1" s="1"/>
  <c r="N775" i="1"/>
  <c r="O775" i="1"/>
  <c r="P775" i="1"/>
  <c r="Q775" i="1" a="1"/>
  <c r="Q775" i="1" s="1"/>
  <c r="R775" i="1"/>
  <c r="M776" i="1"/>
  <c r="N776" i="1"/>
  <c r="O776" i="1"/>
  <c r="P776" i="1"/>
  <c r="Q776" i="1" a="1"/>
  <c r="Q776" i="1" s="1"/>
  <c r="R776" i="1"/>
  <c r="M777" i="1"/>
  <c r="S777" i="1" s="1"/>
  <c r="N777" i="1"/>
  <c r="O777" i="1"/>
  <c r="P777" i="1"/>
  <c r="Q777" i="1" a="1"/>
  <c r="Q777" i="1"/>
  <c r="R777" i="1"/>
  <c r="M778" i="1"/>
  <c r="N778" i="1"/>
  <c r="O778" i="1"/>
  <c r="P778" i="1"/>
  <c r="Q778" i="1" a="1"/>
  <c r="Q778" i="1" s="1"/>
  <c r="R778" i="1"/>
  <c r="M779" i="1"/>
  <c r="N779" i="1"/>
  <c r="O779" i="1"/>
  <c r="P779" i="1"/>
  <c r="Q779" i="1" a="1"/>
  <c r="Q779" i="1" s="1"/>
  <c r="R779" i="1"/>
  <c r="M780" i="1"/>
  <c r="N780" i="1"/>
  <c r="O780" i="1"/>
  <c r="S780" i="1" s="1"/>
  <c r="P780" i="1"/>
  <c r="Q780" i="1" a="1"/>
  <c r="Q780" i="1" s="1"/>
  <c r="R780" i="1"/>
  <c r="M781" i="1"/>
  <c r="S781" i="1" s="1"/>
  <c r="N781" i="1"/>
  <c r="O781" i="1"/>
  <c r="P781" i="1"/>
  <c r="Q781" i="1" a="1"/>
  <c r="Q781" i="1" s="1"/>
  <c r="R781" i="1"/>
  <c r="M782" i="1"/>
  <c r="N782" i="1"/>
  <c r="O782" i="1"/>
  <c r="P782" i="1"/>
  <c r="Q782" i="1" a="1"/>
  <c r="Q782" i="1" s="1"/>
  <c r="R782" i="1"/>
  <c r="M783" i="1"/>
  <c r="N783" i="1"/>
  <c r="O783" i="1"/>
  <c r="P783" i="1"/>
  <c r="Q783" i="1" a="1"/>
  <c r="Q783" i="1" s="1"/>
  <c r="R783" i="1"/>
  <c r="M784" i="1"/>
  <c r="N784" i="1"/>
  <c r="O784" i="1"/>
  <c r="P784" i="1"/>
  <c r="Q784" i="1" a="1"/>
  <c r="Q784" i="1" s="1"/>
  <c r="R784" i="1"/>
  <c r="M785" i="1"/>
  <c r="N785" i="1"/>
  <c r="O785" i="1"/>
  <c r="P785" i="1"/>
  <c r="Q785" i="1" a="1"/>
  <c r="Q785" i="1" s="1"/>
  <c r="R785" i="1"/>
  <c r="M786" i="1"/>
  <c r="N786" i="1"/>
  <c r="O786" i="1"/>
  <c r="P786" i="1"/>
  <c r="Q786" i="1" a="1"/>
  <c r="Q786" i="1" s="1"/>
  <c r="R786" i="1"/>
  <c r="M787" i="1"/>
  <c r="N787" i="1"/>
  <c r="O787" i="1"/>
  <c r="P787" i="1"/>
  <c r="Q787" i="1" a="1"/>
  <c r="Q787" i="1" s="1"/>
  <c r="R787" i="1"/>
  <c r="M788" i="1"/>
  <c r="S788" i="1" s="1"/>
  <c r="N788" i="1"/>
  <c r="O788" i="1"/>
  <c r="P788" i="1"/>
  <c r="Q788" i="1" a="1"/>
  <c r="Q788" i="1" s="1"/>
  <c r="R788" i="1"/>
  <c r="M789" i="1"/>
  <c r="N789" i="1"/>
  <c r="O789" i="1"/>
  <c r="P789" i="1"/>
  <c r="Q789" i="1" a="1"/>
  <c r="Q789" i="1" s="1"/>
  <c r="R789" i="1"/>
  <c r="M790" i="1"/>
  <c r="S790" i="1" s="1"/>
  <c r="N790" i="1"/>
  <c r="O790" i="1"/>
  <c r="P790" i="1"/>
  <c r="Q790" i="1" a="1"/>
  <c r="Q790" i="1" s="1"/>
  <c r="R790" i="1"/>
  <c r="M791" i="1"/>
  <c r="N791" i="1"/>
  <c r="O791" i="1"/>
  <c r="P791" i="1"/>
  <c r="Q791" i="1" a="1"/>
  <c r="Q791" i="1" s="1"/>
  <c r="R791" i="1"/>
  <c r="M792" i="1"/>
  <c r="N792" i="1"/>
  <c r="O792" i="1"/>
  <c r="P792" i="1"/>
  <c r="Q792" i="1" a="1"/>
  <c r="Q792" i="1" s="1"/>
  <c r="R792" i="1"/>
  <c r="M793" i="1"/>
  <c r="N793" i="1"/>
  <c r="O793" i="1"/>
  <c r="P793" i="1"/>
  <c r="Q793" i="1" a="1"/>
  <c r="Q793" i="1"/>
  <c r="R793" i="1"/>
  <c r="M794" i="1"/>
  <c r="N794" i="1"/>
  <c r="O794" i="1"/>
  <c r="P794" i="1"/>
  <c r="Q794" i="1" a="1"/>
  <c r="Q794" i="1" s="1"/>
  <c r="R794" i="1"/>
  <c r="M795" i="1"/>
  <c r="N795" i="1"/>
  <c r="O795" i="1"/>
  <c r="P795" i="1"/>
  <c r="Q795" i="1" a="1"/>
  <c r="Q795" i="1" s="1"/>
  <c r="R795" i="1"/>
  <c r="M796" i="1"/>
  <c r="S796" i="1" s="1"/>
  <c r="N796" i="1"/>
  <c r="O796" i="1"/>
  <c r="P796" i="1"/>
  <c r="Q796" i="1" a="1"/>
  <c r="Q796" i="1" s="1"/>
  <c r="R796" i="1"/>
  <c r="M797" i="1"/>
  <c r="N797" i="1"/>
  <c r="O797" i="1"/>
  <c r="S797" i="1" s="1"/>
  <c r="P797" i="1"/>
  <c r="Q797" i="1" a="1"/>
  <c r="Q797" i="1" s="1"/>
  <c r="R797" i="1"/>
  <c r="M798" i="1"/>
  <c r="N798" i="1"/>
  <c r="O798" i="1"/>
  <c r="P798" i="1"/>
  <c r="Q798" i="1" a="1"/>
  <c r="Q798" i="1" s="1"/>
  <c r="R798" i="1"/>
  <c r="M799" i="1"/>
  <c r="N799" i="1"/>
  <c r="O799" i="1"/>
  <c r="P799" i="1"/>
  <c r="Q799" i="1" a="1"/>
  <c r="Q799" i="1" s="1"/>
  <c r="R799" i="1"/>
  <c r="M800" i="1"/>
  <c r="N800" i="1"/>
  <c r="O800" i="1"/>
  <c r="P800" i="1"/>
  <c r="Q800" i="1" a="1"/>
  <c r="Q800" i="1" s="1"/>
  <c r="R800" i="1"/>
  <c r="M801" i="1"/>
  <c r="N801" i="1"/>
  <c r="O801" i="1"/>
  <c r="P801" i="1"/>
  <c r="Q801" i="1" a="1"/>
  <c r="Q801" i="1" s="1"/>
  <c r="R801" i="1"/>
  <c r="M802" i="1"/>
  <c r="N802" i="1"/>
  <c r="O802" i="1"/>
  <c r="P802" i="1"/>
  <c r="Q802" i="1" a="1"/>
  <c r="Q802" i="1" s="1"/>
  <c r="R802" i="1"/>
  <c r="M803" i="1"/>
  <c r="N803" i="1"/>
  <c r="O803" i="1"/>
  <c r="P803" i="1"/>
  <c r="Q803" i="1" a="1"/>
  <c r="Q803" i="1" s="1"/>
  <c r="R803" i="1"/>
  <c r="M804" i="1"/>
  <c r="N804" i="1"/>
  <c r="O804" i="1"/>
  <c r="P804" i="1"/>
  <c r="Q804" i="1" a="1"/>
  <c r="Q804" i="1" s="1"/>
  <c r="R804" i="1"/>
  <c r="M805" i="1"/>
  <c r="N805" i="1"/>
  <c r="O805" i="1"/>
  <c r="P805" i="1"/>
  <c r="Q805" i="1" a="1"/>
  <c r="Q805" i="1" s="1"/>
  <c r="S805" i="1" s="1"/>
  <c r="R805" i="1"/>
  <c r="M806" i="1"/>
  <c r="N806" i="1"/>
  <c r="O806" i="1"/>
  <c r="P806" i="1"/>
  <c r="Q806" i="1" a="1"/>
  <c r="Q806" i="1" s="1"/>
  <c r="R806" i="1"/>
  <c r="M807" i="1"/>
  <c r="N807" i="1"/>
  <c r="O807" i="1"/>
  <c r="P807" i="1"/>
  <c r="Q807" i="1" a="1"/>
  <c r="Q807" i="1" s="1"/>
  <c r="R807" i="1"/>
  <c r="M808" i="1"/>
  <c r="N808" i="1"/>
  <c r="O808" i="1"/>
  <c r="P808" i="1"/>
  <c r="Q808" i="1" a="1"/>
  <c r="Q808" i="1" s="1"/>
  <c r="R808" i="1"/>
  <c r="M809" i="1"/>
  <c r="N809" i="1"/>
  <c r="O809" i="1"/>
  <c r="P809" i="1"/>
  <c r="Q809" i="1" a="1"/>
  <c r="Q809" i="1"/>
  <c r="R809" i="1"/>
  <c r="M810" i="1"/>
  <c r="N810" i="1"/>
  <c r="O810" i="1"/>
  <c r="P810" i="1"/>
  <c r="Q810" i="1" a="1"/>
  <c r="Q810" i="1" s="1"/>
  <c r="R810" i="1"/>
  <c r="M811" i="1"/>
  <c r="N811" i="1"/>
  <c r="O811" i="1"/>
  <c r="P811" i="1"/>
  <c r="Q811" i="1" a="1"/>
  <c r="Q811" i="1" s="1"/>
  <c r="R811" i="1"/>
  <c r="M812" i="1"/>
  <c r="N812" i="1"/>
  <c r="O812" i="1"/>
  <c r="P812" i="1"/>
  <c r="Q812" i="1" a="1"/>
  <c r="Q812" i="1" s="1"/>
  <c r="S812" i="1" s="1"/>
  <c r="R812" i="1"/>
  <c r="M813" i="1"/>
  <c r="N813" i="1"/>
  <c r="O813" i="1"/>
  <c r="P813" i="1"/>
  <c r="Q813" i="1" a="1"/>
  <c r="Q813" i="1" s="1"/>
  <c r="R813" i="1"/>
  <c r="S813" i="1" s="1"/>
  <c r="M814" i="1"/>
  <c r="N814" i="1"/>
  <c r="O814" i="1"/>
  <c r="P814" i="1"/>
  <c r="Q814" i="1" a="1"/>
  <c r="Q814" i="1" s="1"/>
  <c r="R814" i="1"/>
  <c r="M815" i="1"/>
  <c r="S815" i="1" s="1"/>
  <c r="N815" i="1"/>
  <c r="O815" i="1"/>
  <c r="P815" i="1"/>
  <c r="Q815" i="1" a="1"/>
  <c r="Q815" i="1" s="1"/>
  <c r="R815" i="1"/>
  <c r="M816" i="1"/>
  <c r="N816" i="1"/>
  <c r="O816" i="1"/>
  <c r="P816" i="1"/>
  <c r="Q816" i="1" a="1"/>
  <c r="Q816" i="1" s="1"/>
  <c r="R816" i="1"/>
  <c r="M817" i="1"/>
  <c r="N817" i="1"/>
  <c r="O817" i="1"/>
  <c r="P817" i="1"/>
  <c r="Q817" i="1" a="1"/>
  <c r="Q817" i="1" s="1"/>
  <c r="R817" i="1"/>
  <c r="M818" i="1"/>
  <c r="N818" i="1"/>
  <c r="O818" i="1"/>
  <c r="P818" i="1"/>
  <c r="Q818" i="1" a="1"/>
  <c r="Q818" i="1" s="1"/>
  <c r="R818" i="1"/>
  <c r="M819" i="1"/>
  <c r="S819" i="1" s="1"/>
  <c r="N819" i="1"/>
  <c r="O819" i="1"/>
  <c r="P819" i="1"/>
  <c r="Q819" i="1" a="1"/>
  <c r="Q819" i="1" s="1"/>
  <c r="R819" i="1"/>
  <c r="M820" i="1"/>
  <c r="N820" i="1"/>
  <c r="S820" i="1" s="1"/>
  <c r="O820" i="1"/>
  <c r="P820" i="1"/>
  <c r="Q820" i="1" a="1"/>
  <c r="Q820" i="1" s="1"/>
  <c r="R820" i="1"/>
  <c r="M821" i="1"/>
  <c r="S821" i="1" s="1"/>
  <c r="N821" i="1"/>
  <c r="O821" i="1"/>
  <c r="P821" i="1"/>
  <c r="Q821" i="1" a="1"/>
  <c r="Q821" i="1" s="1"/>
  <c r="R821" i="1"/>
  <c r="M822" i="1"/>
  <c r="N822" i="1"/>
  <c r="O822" i="1"/>
  <c r="P822" i="1"/>
  <c r="Q822" i="1" a="1"/>
  <c r="Q822" i="1" s="1"/>
  <c r="R822" i="1"/>
  <c r="M823" i="1"/>
  <c r="N823" i="1"/>
  <c r="O823" i="1"/>
  <c r="P823" i="1"/>
  <c r="Q823" i="1" a="1"/>
  <c r="Q823" i="1" s="1"/>
  <c r="R823" i="1"/>
  <c r="M824" i="1"/>
  <c r="N824" i="1"/>
  <c r="O824" i="1"/>
  <c r="P824" i="1"/>
  <c r="Q824" i="1" a="1"/>
  <c r="Q824" i="1" s="1"/>
  <c r="R824" i="1"/>
  <c r="M825" i="1"/>
  <c r="N825" i="1"/>
  <c r="O825" i="1"/>
  <c r="P825" i="1"/>
  <c r="Q825" i="1" a="1"/>
  <c r="Q825" i="1" s="1"/>
  <c r="R825" i="1"/>
  <c r="M826" i="1"/>
  <c r="N826" i="1"/>
  <c r="O826" i="1"/>
  <c r="P826" i="1"/>
  <c r="Q826" i="1" a="1"/>
  <c r="Q826" i="1"/>
  <c r="R826" i="1"/>
  <c r="M827" i="1"/>
  <c r="N827" i="1"/>
  <c r="O827" i="1"/>
  <c r="P827" i="1"/>
  <c r="Q827" i="1" a="1"/>
  <c r="Q827" i="1" s="1"/>
  <c r="R827" i="1"/>
  <c r="M828" i="1"/>
  <c r="N828" i="1"/>
  <c r="S828" i="1" s="1"/>
  <c r="O828" i="1"/>
  <c r="P828" i="1"/>
  <c r="Q828" i="1" a="1"/>
  <c r="Q828" i="1" s="1"/>
  <c r="R828" i="1"/>
  <c r="M829" i="1"/>
  <c r="S829" i="1" s="1"/>
  <c r="N829" i="1"/>
  <c r="O829" i="1"/>
  <c r="P829" i="1"/>
  <c r="Q829" i="1" a="1"/>
  <c r="Q829" i="1" s="1"/>
  <c r="R829" i="1"/>
  <c r="M830" i="1"/>
  <c r="N830" i="1"/>
  <c r="O830" i="1"/>
  <c r="P830" i="1"/>
  <c r="Q830" i="1" a="1"/>
  <c r="Q830" i="1" s="1"/>
  <c r="R830" i="1"/>
  <c r="M831" i="1"/>
  <c r="N831" i="1"/>
  <c r="O831" i="1"/>
  <c r="P831" i="1"/>
  <c r="Q831" i="1" a="1"/>
  <c r="Q831" i="1" s="1"/>
  <c r="R831" i="1"/>
  <c r="M832" i="1"/>
  <c r="N832" i="1"/>
  <c r="O832" i="1"/>
  <c r="P832" i="1"/>
  <c r="Q832" i="1" a="1"/>
  <c r="Q832" i="1" s="1"/>
  <c r="R832" i="1"/>
  <c r="M833" i="1"/>
  <c r="N833" i="1"/>
  <c r="O833" i="1"/>
  <c r="P833" i="1"/>
  <c r="Q833" i="1" a="1"/>
  <c r="Q833" i="1" s="1"/>
  <c r="R833" i="1"/>
  <c r="M834" i="1"/>
  <c r="N834" i="1"/>
  <c r="O834" i="1"/>
  <c r="P834" i="1"/>
  <c r="Q834" i="1" a="1"/>
  <c r="Q834" i="1" s="1"/>
  <c r="R834" i="1"/>
  <c r="M835" i="1"/>
  <c r="N835" i="1"/>
  <c r="O835" i="1"/>
  <c r="P835" i="1"/>
  <c r="Q835" i="1" a="1"/>
  <c r="Q835" i="1" s="1"/>
  <c r="R835" i="1"/>
  <c r="M836" i="1"/>
  <c r="N836" i="1"/>
  <c r="S836" i="1" s="1"/>
  <c r="O836" i="1"/>
  <c r="P836" i="1"/>
  <c r="Q836" i="1" a="1"/>
  <c r="Q836" i="1" s="1"/>
  <c r="R836" i="1"/>
  <c r="M837" i="1"/>
  <c r="N837" i="1"/>
  <c r="O837" i="1"/>
  <c r="P837" i="1"/>
  <c r="Q837" i="1" a="1"/>
  <c r="Q837" i="1" s="1"/>
  <c r="R837" i="1"/>
  <c r="M838" i="1"/>
  <c r="N838" i="1"/>
  <c r="O838" i="1"/>
  <c r="P838" i="1"/>
  <c r="Q838" i="1" a="1"/>
  <c r="Q838" i="1" s="1"/>
  <c r="R838" i="1"/>
  <c r="M839" i="1"/>
  <c r="N839" i="1"/>
  <c r="O839" i="1"/>
  <c r="P839" i="1"/>
  <c r="Q839" i="1" a="1"/>
  <c r="Q839" i="1" s="1"/>
  <c r="R839" i="1"/>
  <c r="M840" i="1"/>
  <c r="N840" i="1"/>
  <c r="O840" i="1"/>
  <c r="P840" i="1"/>
  <c r="Q840" i="1" a="1"/>
  <c r="Q840" i="1" s="1"/>
  <c r="R840" i="1"/>
  <c r="M841" i="1"/>
  <c r="N841" i="1"/>
  <c r="O841" i="1"/>
  <c r="P841" i="1"/>
  <c r="Q841" i="1" a="1"/>
  <c r="Q841" i="1" s="1"/>
  <c r="R841" i="1"/>
  <c r="M842" i="1"/>
  <c r="N842" i="1"/>
  <c r="O842" i="1"/>
  <c r="P842" i="1"/>
  <c r="Q842" i="1" a="1"/>
  <c r="Q842" i="1" s="1"/>
  <c r="R842" i="1"/>
  <c r="M843" i="1"/>
  <c r="N843" i="1"/>
  <c r="O843" i="1"/>
  <c r="P843" i="1"/>
  <c r="Q843" i="1" a="1"/>
  <c r="Q843" i="1" s="1"/>
  <c r="R843" i="1"/>
  <c r="M844" i="1"/>
  <c r="N844" i="1"/>
  <c r="O844" i="1"/>
  <c r="P844" i="1"/>
  <c r="Q844" i="1" a="1"/>
  <c r="Q844" i="1" s="1"/>
  <c r="R844" i="1"/>
  <c r="S844" i="1" s="1"/>
  <c r="M845" i="1"/>
  <c r="N845" i="1"/>
  <c r="O845" i="1"/>
  <c r="P845" i="1"/>
  <c r="Q845" i="1" a="1"/>
  <c r="Q845" i="1" s="1"/>
  <c r="S845" i="1" s="1"/>
  <c r="R845" i="1"/>
  <c r="T845" i="1"/>
  <c r="M846" i="1"/>
  <c r="N846" i="1"/>
  <c r="O846" i="1"/>
  <c r="P846" i="1"/>
  <c r="Q846" i="1" a="1"/>
  <c r="Q846" i="1" s="1"/>
  <c r="R846" i="1"/>
  <c r="M847" i="1"/>
  <c r="S847" i="1" s="1"/>
  <c r="V847" i="1" s="1"/>
  <c r="N847" i="1"/>
  <c r="O847" i="1"/>
  <c r="P847" i="1"/>
  <c r="Q847" i="1" a="1"/>
  <c r="Q847" i="1" s="1"/>
  <c r="R847" i="1"/>
  <c r="T847" i="1"/>
  <c r="M848" i="1"/>
  <c r="S848" i="1" s="1"/>
  <c r="N848" i="1"/>
  <c r="O848" i="1"/>
  <c r="P848" i="1"/>
  <c r="Q848" i="1" a="1"/>
  <c r="Q848" i="1" s="1"/>
  <c r="R848" i="1"/>
  <c r="M849" i="1"/>
  <c r="N849" i="1"/>
  <c r="O849" i="1"/>
  <c r="P849" i="1"/>
  <c r="Q849" i="1" a="1"/>
  <c r="Q849" i="1" s="1"/>
  <c r="R849" i="1"/>
  <c r="M850" i="1"/>
  <c r="S850" i="1" s="1"/>
  <c r="N850" i="1"/>
  <c r="O850" i="1"/>
  <c r="P850" i="1"/>
  <c r="Q850" i="1" a="1"/>
  <c r="Q850" i="1" s="1"/>
  <c r="R850" i="1"/>
  <c r="M851" i="1"/>
  <c r="N851" i="1"/>
  <c r="O851" i="1"/>
  <c r="P851" i="1"/>
  <c r="Q851" i="1" a="1"/>
  <c r="Q851" i="1" s="1"/>
  <c r="R851" i="1"/>
  <c r="M852" i="1"/>
  <c r="S852" i="1" s="1"/>
  <c r="N852" i="1"/>
  <c r="O852" i="1"/>
  <c r="P852" i="1"/>
  <c r="Q852" i="1" a="1"/>
  <c r="Q852" i="1" s="1"/>
  <c r="R852" i="1"/>
  <c r="M853" i="1"/>
  <c r="S853" i="1" s="1"/>
  <c r="N853" i="1"/>
  <c r="O853" i="1"/>
  <c r="P853" i="1"/>
  <c r="Q853" i="1" a="1"/>
  <c r="Q853" i="1" s="1"/>
  <c r="R853" i="1"/>
  <c r="M854" i="1"/>
  <c r="S854" i="1" s="1"/>
  <c r="N854" i="1"/>
  <c r="O854" i="1"/>
  <c r="P854" i="1"/>
  <c r="Q854" i="1" a="1"/>
  <c r="Q854" i="1" s="1"/>
  <c r="R854" i="1"/>
  <c r="M855" i="1"/>
  <c r="N855" i="1"/>
  <c r="O855" i="1"/>
  <c r="P855" i="1"/>
  <c r="Q855" i="1" a="1"/>
  <c r="Q855" i="1" s="1"/>
  <c r="R855" i="1"/>
  <c r="M856" i="1"/>
  <c r="N856" i="1"/>
  <c r="O856" i="1"/>
  <c r="P856" i="1"/>
  <c r="Q856" i="1" a="1"/>
  <c r="Q856" i="1" s="1"/>
  <c r="R856" i="1"/>
  <c r="M857" i="1"/>
  <c r="N857" i="1"/>
  <c r="O857" i="1"/>
  <c r="P857" i="1"/>
  <c r="Q857" i="1" a="1"/>
  <c r="Q857" i="1" s="1"/>
  <c r="R857" i="1"/>
  <c r="M858" i="1"/>
  <c r="N858" i="1"/>
  <c r="O858" i="1"/>
  <c r="P858" i="1"/>
  <c r="Q858" i="1" a="1"/>
  <c r="Q858" i="1" s="1"/>
  <c r="R858" i="1"/>
  <c r="M859" i="1"/>
  <c r="N859" i="1"/>
  <c r="O859" i="1"/>
  <c r="P859" i="1"/>
  <c r="Q859" i="1" a="1"/>
  <c r="Q859" i="1" s="1"/>
  <c r="R859" i="1"/>
  <c r="M860" i="1"/>
  <c r="S860" i="1" s="1"/>
  <c r="N860" i="1"/>
  <c r="O860" i="1"/>
  <c r="P860" i="1"/>
  <c r="Q860" i="1" a="1"/>
  <c r="Q860" i="1" s="1"/>
  <c r="R860" i="1"/>
  <c r="M861" i="1"/>
  <c r="N861" i="1"/>
  <c r="O861" i="1"/>
  <c r="S861" i="1" s="1"/>
  <c r="P861" i="1"/>
  <c r="Q861" i="1" a="1"/>
  <c r="Q861" i="1" s="1"/>
  <c r="R861" i="1"/>
  <c r="M862" i="1"/>
  <c r="N862" i="1"/>
  <c r="O862" i="1"/>
  <c r="P862" i="1"/>
  <c r="Q862" i="1" a="1"/>
  <c r="Q862" i="1" s="1"/>
  <c r="R862" i="1"/>
  <c r="M863" i="1"/>
  <c r="N863" i="1"/>
  <c r="O863" i="1"/>
  <c r="S863" i="1" s="1"/>
  <c r="P863" i="1"/>
  <c r="Q863" i="1" a="1"/>
  <c r="Q863" i="1" s="1"/>
  <c r="R863" i="1"/>
  <c r="M864" i="1"/>
  <c r="S864" i="1" s="1"/>
  <c r="T864" i="1" s="1"/>
  <c r="N864" i="1"/>
  <c r="O864" i="1"/>
  <c r="P864" i="1"/>
  <c r="Q864" i="1" a="1"/>
  <c r="Q864" i="1" s="1"/>
  <c r="R864" i="1"/>
  <c r="M865" i="1"/>
  <c r="N865" i="1"/>
  <c r="O865" i="1"/>
  <c r="P865" i="1"/>
  <c r="Q865" i="1" a="1"/>
  <c r="Q865" i="1"/>
  <c r="R865" i="1"/>
  <c r="M866" i="1"/>
  <c r="N866" i="1"/>
  <c r="O866" i="1"/>
  <c r="P866" i="1"/>
  <c r="Q866" i="1" a="1"/>
  <c r="Q866" i="1"/>
  <c r="R866" i="1"/>
  <c r="M867" i="1"/>
  <c r="N867" i="1"/>
  <c r="O867" i="1"/>
  <c r="P867" i="1"/>
  <c r="Q867" i="1" a="1"/>
  <c r="Q867" i="1"/>
  <c r="R867" i="1"/>
  <c r="S867" i="1"/>
  <c r="T867" i="1" s="1"/>
  <c r="V867" i="1"/>
  <c r="M868" i="1"/>
  <c r="N868" i="1"/>
  <c r="O868" i="1"/>
  <c r="P868" i="1"/>
  <c r="Q868" i="1" a="1"/>
  <c r="Q868" i="1"/>
  <c r="R868" i="1"/>
  <c r="S868" i="1"/>
  <c r="T868" i="1" s="1"/>
  <c r="M869" i="1"/>
  <c r="S869" i="1" s="1"/>
  <c r="N869" i="1"/>
  <c r="O869" i="1"/>
  <c r="P869" i="1"/>
  <c r="Q869" i="1" a="1"/>
  <c r="Q869" i="1"/>
  <c r="R869" i="1"/>
  <c r="M870" i="1"/>
  <c r="N870" i="1"/>
  <c r="O870" i="1"/>
  <c r="P870" i="1"/>
  <c r="S870" i="1" s="1"/>
  <c r="Q870" i="1" a="1"/>
  <c r="Q870" i="1"/>
  <c r="R870" i="1"/>
  <c r="M871" i="1"/>
  <c r="N871" i="1"/>
  <c r="S871" i="1" s="1"/>
  <c r="O871" i="1"/>
  <c r="P871" i="1"/>
  <c r="Q871" i="1" a="1"/>
  <c r="Q871" i="1"/>
  <c r="R871" i="1"/>
  <c r="M872" i="1"/>
  <c r="N872" i="1"/>
  <c r="O872" i="1"/>
  <c r="P872" i="1"/>
  <c r="Q872" i="1" a="1"/>
  <c r="Q872" i="1"/>
  <c r="R872" i="1"/>
  <c r="S872" i="1"/>
  <c r="M873" i="1"/>
  <c r="N873" i="1"/>
  <c r="O873" i="1"/>
  <c r="P873" i="1"/>
  <c r="S873" i="1" s="1"/>
  <c r="Q873" i="1" a="1"/>
  <c r="Q873" i="1"/>
  <c r="R873" i="1"/>
  <c r="M874" i="1"/>
  <c r="N874" i="1"/>
  <c r="O874" i="1"/>
  <c r="P874" i="1"/>
  <c r="Q874" i="1" a="1"/>
  <c r="Q874" i="1" s="1"/>
  <c r="R874" i="1"/>
  <c r="M875" i="1"/>
  <c r="N875" i="1"/>
  <c r="O875" i="1"/>
  <c r="P875" i="1"/>
  <c r="Q875" i="1" a="1"/>
  <c r="Q875" i="1"/>
  <c r="R875" i="1"/>
  <c r="S875" i="1"/>
  <c r="T875" i="1" s="1"/>
  <c r="V875" i="1" s="1"/>
  <c r="M876" i="1"/>
  <c r="N876" i="1"/>
  <c r="O876" i="1"/>
  <c r="P876" i="1"/>
  <c r="Q876" i="1" a="1"/>
  <c r="Q876" i="1"/>
  <c r="R876" i="1"/>
  <c r="S876" i="1"/>
  <c r="T876" i="1" s="1"/>
  <c r="M877" i="1"/>
  <c r="N877" i="1"/>
  <c r="O877" i="1"/>
  <c r="P877" i="1"/>
  <c r="Q877" i="1" a="1"/>
  <c r="Q877" i="1"/>
  <c r="R877" i="1"/>
  <c r="M878" i="1"/>
  <c r="N878" i="1"/>
  <c r="O878" i="1"/>
  <c r="P878" i="1"/>
  <c r="S878" i="1" s="1"/>
  <c r="Q878" i="1" a="1"/>
  <c r="Q878" i="1"/>
  <c r="R878" i="1"/>
  <c r="M879" i="1"/>
  <c r="N879" i="1"/>
  <c r="O879" i="1"/>
  <c r="P879" i="1"/>
  <c r="Q879" i="1" a="1"/>
  <c r="Q879" i="1"/>
  <c r="R879" i="1"/>
  <c r="M880" i="1"/>
  <c r="N880" i="1"/>
  <c r="O880" i="1"/>
  <c r="P880" i="1"/>
  <c r="Q880" i="1" a="1"/>
  <c r="Q880" i="1"/>
  <c r="R880" i="1"/>
  <c r="S880" i="1"/>
  <c r="M881" i="1"/>
  <c r="N881" i="1"/>
  <c r="O881" i="1"/>
  <c r="P881" i="1"/>
  <c r="S881" i="1" s="1"/>
  <c r="Q881" i="1" a="1"/>
  <c r="Q881" i="1"/>
  <c r="R881" i="1"/>
  <c r="M882" i="1"/>
  <c r="S882" i="1" s="1"/>
  <c r="N882" i="1"/>
  <c r="O882" i="1"/>
  <c r="P882" i="1"/>
  <c r="Q882" i="1" a="1"/>
  <c r="Q882" i="1" s="1"/>
  <c r="R882" i="1"/>
  <c r="M883" i="1"/>
  <c r="N883" i="1"/>
  <c r="O883" i="1"/>
  <c r="P883" i="1"/>
  <c r="Q883" i="1" a="1"/>
  <c r="Q883" i="1"/>
  <c r="R883" i="1"/>
  <c r="S883" i="1"/>
  <c r="T883" i="1" s="1"/>
  <c r="V883" i="1"/>
  <c r="M884" i="1"/>
  <c r="N884" i="1"/>
  <c r="O884" i="1"/>
  <c r="P884" i="1"/>
  <c r="Q884" i="1" a="1"/>
  <c r="Q884" i="1"/>
  <c r="R884" i="1"/>
  <c r="S884" i="1"/>
  <c r="T884" i="1" s="1"/>
  <c r="M885" i="1"/>
  <c r="N885" i="1"/>
  <c r="O885" i="1"/>
  <c r="P885" i="1"/>
  <c r="Q885" i="1" a="1"/>
  <c r="Q885" i="1"/>
  <c r="R885" i="1"/>
  <c r="M886" i="1"/>
  <c r="N886" i="1"/>
  <c r="O886" i="1"/>
  <c r="P886" i="1"/>
  <c r="S886" i="1" s="1"/>
  <c r="Q886" i="1" a="1"/>
  <c r="Q886" i="1"/>
  <c r="R886" i="1"/>
  <c r="M887" i="1"/>
  <c r="N887" i="1"/>
  <c r="O887" i="1"/>
  <c r="P887" i="1"/>
  <c r="Q887" i="1" a="1"/>
  <c r="Q887" i="1"/>
  <c r="R887" i="1"/>
  <c r="M888" i="1"/>
  <c r="N888" i="1"/>
  <c r="O888" i="1"/>
  <c r="P888" i="1"/>
  <c r="Q888" i="1" a="1"/>
  <c r="Q888" i="1"/>
  <c r="R888" i="1"/>
  <c r="S888" i="1"/>
  <c r="M889" i="1"/>
  <c r="N889" i="1"/>
  <c r="O889" i="1"/>
  <c r="P889" i="1"/>
  <c r="Q889" i="1" a="1"/>
  <c r="Q889" i="1" s="1"/>
  <c r="R889" i="1"/>
  <c r="M890" i="1"/>
  <c r="N890" i="1"/>
  <c r="O890" i="1"/>
  <c r="P890" i="1"/>
  <c r="Q890" i="1" a="1"/>
  <c r="Q890" i="1" s="1"/>
  <c r="R890" i="1"/>
  <c r="M891" i="1"/>
  <c r="S891" i="1" s="1"/>
  <c r="T891" i="1" s="1"/>
  <c r="N891" i="1"/>
  <c r="O891" i="1"/>
  <c r="P891" i="1"/>
  <c r="Q891" i="1" a="1"/>
  <c r="Q891" i="1"/>
  <c r="R891" i="1"/>
  <c r="M892" i="1"/>
  <c r="N892" i="1"/>
  <c r="O892" i="1"/>
  <c r="P892" i="1"/>
  <c r="Q892" i="1" a="1"/>
  <c r="Q892" i="1"/>
  <c r="R892" i="1"/>
  <c r="S892" i="1" s="1"/>
  <c r="M893" i="1"/>
  <c r="S893" i="1" s="1"/>
  <c r="N893" i="1"/>
  <c r="O893" i="1"/>
  <c r="P893" i="1"/>
  <c r="Q893" i="1" a="1"/>
  <c r="Q893" i="1"/>
  <c r="R893" i="1"/>
  <c r="M894" i="1"/>
  <c r="N894" i="1"/>
  <c r="O894" i="1"/>
  <c r="S894" i="1" s="1"/>
  <c r="P894" i="1"/>
  <c r="Q894" i="1" a="1"/>
  <c r="Q894" i="1" s="1"/>
  <c r="R894" i="1"/>
  <c r="M895" i="1"/>
  <c r="N895" i="1"/>
  <c r="O895" i="1"/>
  <c r="P895" i="1"/>
  <c r="Q895" i="1" a="1"/>
  <c r="Q895" i="1" s="1"/>
  <c r="R895" i="1"/>
  <c r="M896" i="1"/>
  <c r="N896" i="1"/>
  <c r="O896" i="1"/>
  <c r="P896" i="1"/>
  <c r="Q896" i="1" a="1"/>
  <c r="Q896" i="1" s="1"/>
  <c r="R896" i="1"/>
  <c r="S896" i="1"/>
  <c r="M897" i="1"/>
  <c r="N897" i="1"/>
  <c r="O897" i="1"/>
  <c r="P897" i="1"/>
  <c r="Q897" i="1" a="1"/>
  <c r="Q897" i="1" s="1"/>
  <c r="R897" i="1"/>
  <c r="M898" i="1"/>
  <c r="N898" i="1"/>
  <c r="O898" i="1"/>
  <c r="P898" i="1"/>
  <c r="Q898" i="1" a="1"/>
  <c r="Q898" i="1" s="1"/>
  <c r="R898" i="1"/>
  <c r="M899" i="1"/>
  <c r="S899" i="1" s="1"/>
  <c r="T899" i="1" s="1"/>
  <c r="N899" i="1"/>
  <c r="O899" i="1"/>
  <c r="P899" i="1"/>
  <c r="Q899" i="1" a="1"/>
  <c r="Q899" i="1"/>
  <c r="R899" i="1"/>
  <c r="V899" i="1"/>
  <c r="M900" i="1"/>
  <c r="N900" i="1"/>
  <c r="O900" i="1"/>
  <c r="P900" i="1"/>
  <c r="Q900" i="1" a="1"/>
  <c r="Q900" i="1"/>
  <c r="R900" i="1"/>
  <c r="S900" i="1" s="1"/>
  <c r="M901" i="1"/>
  <c r="N901" i="1"/>
  <c r="O901" i="1"/>
  <c r="P901" i="1"/>
  <c r="Q901" i="1" a="1"/>
  <c r="Q901" i="1"/>
  <c r="R901" i="1"/>
  <c r="M902" i="1"/>
  <c r="N902" i="1"/>
  <c r="O902" i="1"/>
  <c r="S902" i="1" s="1"/>
  <c r="P902" i="1"/>
  <c r="Q902" i="1" a="1"/>
  <c r="Q902" i="1" s="1"/>
  <c r="R902" i="1"/>
  <c r="M903" i="1"/>
  <c r="S903" i="1" s="1"/>
  <c r="N903" i="1"/>
  <c r="O903" i="1"/>
  <c r="P903" i="1"/>
  <c r="Q903" i="1" a="1"/>
  <c r="Q903" i="1" s="1"/>
  <c r="R903" i="1"/>
  <c r="M904" i="1"/>
  <c r="N904" i="1"/>
  <c r="O904" i="1"/>
  <c r="P904" i="1"/>
  <c r="Q904" i="1" a="1"/>
  <c r="Q904" i="1" s="1"/>
  <c r="R904" i="1"/>
  <c r="S904" i="1"/>
  <c r="M905" i="1"/>
  <c r="N905" i="1"/>
  <c r="O905" i="1"/>
  <c r="P905" i="1"/>
  <c r="Q905" i="1" a="1"/>
  <c r="Q905" i="1" s="1"/>
  <c r="R905" i="1"/>
  <c r="M906" i="1"/>
  <c r="N906" i="1"/>
  <c r="O906" i="1"/>
  <c r="P906" i="1"/>
  <c r="Q906" i="1" a="1"/>
  <c r="Q906" i="1" s="1"/>
  <c r="R906" i="1"/>
  <c r="M907" i="1"/>
  <c r="N907" i="1"/>
  <c r="O907" i="1"/>
  <c r="P907" i="1"/>
  <c r="Q907" i="1" a="1"/>
  <c r="Q907" i="1" s="1"/>
  <c r="R907" i="1"/>
  <c r="M908" i="1"/>
  <c r="N908" i="1"/>
  <c r="O908" i="1"/>
  <c r="P908" i="1"/>
  <c r="Q908" i="1" a="1"/>
  <c r="Q908" i="1" s="1"/>
  <c r="S908" i="1" s="1"/>
  <c r="R908" i="1"/>
  <c r="M909" i="1"/>
  <c r="N909" i="1"/>
  <c r="O909" i="1"/>
  <c r="P909" i="1"/>
  <c r="Q909" i="1" a="1"/>
  <c r="Q909" i="1"/>
  <c r="R909" i="1"/>
  <c r="M910" i="1"/>
  <c r="N910" i="1"/>
  <c r="O910" i="1"/>
  <c r="P910" i="1"/>
  <c r="Q910" i="1" a="1"/>
  <c r="Q910" i="1" s="1"/>
  <c r="R910" i="1"/>
  <c r="M911" i="1"/>
  <c r="N911" i="1"/>
  <c r="O911" i="1"/>
  <c r="P911" i="1"/>
  <c r="Q911" i="1" a="1"/>
  <c r="Q911" i="1" s="1"/>
  <c r="R911" i="1"/>
  <c r="M912" i="1"/>
  <c r="N912" i="1"/>
  <c r="O912" i="1"/>
  <c r="P912" i="1"/>
  <c r="Q912" i="1" a="1"/>
  <c r="Q912" i="1" s="1"/>
  <c r="R912" i="1"/>
  <c r="S912" i="1"/>
  <c r="M913" i="1"/>
  <c r="S913" i="1" s="1"/>
  <c r="N913" i="1"/>
  <c r="O913" i="1"/>
  <c r="P913" i="1"/>
  <c r="Q913" i="1" a="1"/>
  <c r="Q913" i="1" s="1"/>
  <c r="R913" i="1"/>
  <c r="M914" i="1"/>
  <c r="N914" i="1"/>
  <c r="O914" i="1"/>
  <c r="P914" i="1"/>
  <c r="Q914" i="1" a="1"/>
  <c r="Q914" i="1" s="1"/>
  <c r="R914" i="1"/>
  <c r="M915" i="1"/>
  <c r="N915" i="1"/>
  <c r="O915" i="1"/>
  <c r="P915" i="1"/>
  <c r="Q915" i="1" a="1"/>
  <c r="Q915" i="1" s="1"/>
  <c r="R915" i="1"/>
  <c r="M916" i="1"/>
  <c r="N916" i="1"/>
  <c r="O916" i="1"/>
  <c r="P916" i="1"/>
  <c r="Q916" i="1" a="1"/>
  <c r="Q916" i="1" s="1"/>
  <c r="R916" i="1"/>
  <c r="M917" i="1"/>
  <c r="N917" i="1"/>
  <c r="O917" i="1"/>
  <c r="P917" i="1"/>
  <c r="Q917" i="1" a="1"/>
  <c r="Q917" i="1"/>
  <c r="R917" i="1"/>
  <c r="M918" i="1"/>
  <c r="N918" i="1"/>
  <c r="O918" i="1"/>
  <c r="P918" i="1"/>
  <c r="Q918" i="1" a="1"/>
  <c r="Q918" i="1" s="1"/>
  <c r="R918" i="1"/>
  <c r="M919" i="1"/>
  <c r="N919" i="1"/>
  <c r="O919" i="1"/>
  <c r="P919" i="1"/>
  <c r="Q919" i="1" a="1"/>
  <c r="Q919" i="1" s="1"/>
  <c r="R919" i="1"/>
  <c r="M920" i="1"/>
  <c r="N920" i="1"/>
  <c r="O920" i="1"/>
  <c r="P920" i="1"/>
  <c r="Q920" i="1" a="1"/>
  <c r="Q920" i="1" s="1"/>
  <c r="S920" i="1" s="1"/>
  <c r="R920" i="1"/>
  <c r="M921" i="1"/>
  <c r="N921" i="1"/>
  <c r="O921" i="1"/>
  <c r="P921" i="1"/>
  <c r="Q921" i="1" a="1"/>
  <c r="Q921" i="1" s="1"/>
  <c r="R921" i="1"/>
  <c r="M922" i="1"/>
  <c r="N922" i="1"/>
  <c r="O922" i="1"/>
  <c r="P922" i="1"/>
  <c r="Q922" i="1" a="1"/>
  <c r="Q922" i="1" s="1"/>
  <c r="R922" i="1"/>
  <c r="M923" i="1"/>
  <c r="S923" i="1" s="1"/>
  <c r="T923" i="1" s="1"/>
  <c r="N923" i="1"/>
  <c r="O923" i="1"/>
  <c r="P923" i="1"/>
  <c r="Q923" i="1" a="1"/>
  <c r="Q923" i="1" s="1"/>
  <c r="R923" i="1"/>
  <c r="M924" i="1"/>
  <c r="N924" i="1"/>
  <c r="O924" i="1"/>
  <c r="P924" i="1"/>
  <c r="Q924" i="1" a="1"/>
  <c r="Q924" i="1" s="1"/>
  <c r="R924" i="1"/>
  <c r="M925" i="1"/>
  <c r="N925" i="1"/>
  <c r="O925" i="1"/>
  <c r="P925" i="1"/>
  <c r="Q925" i="1" a="1"/>
  <c r="Q925" i="1"/>
  <c r="R925" i="1"/>
  <c r="M926" i="1"/>
  <c r="N926" i="1"/>
  <c r="O926" i="1"/>
  <c r="P926" i="1"/>
  <c r="Q926" i="1" a="1"/>
  <c r="Q926" i="1" s="1"/>
  <c r="R926" i="1"/>
  <c r="M927" i="1"/>
  <c r="N927" i="1"/>
  <c r="O927" i="1"/>
  <c r="P927" i="1"/>
  <c r="Q927" i="1" a="1"/>
  <c r="Q927" i="1" s="1"/>
  <c r="R927" i="1"/>
  <c r="M928" i="1"/>
  <c r="N928" i="1"/>
  <c r="O928" i="1"/>
  <c r="P928" i="1"/>
  <c r="Q928" i="1" a="1"/>
  <c r="Q928" i="1" s="1"/>
  <c r="R928" i="1"/>
  <c r="S928" i="1"/>
  <c r="M929" i="1"/>
  <c r="N929" i="1"/>
  <c r="O929" i="1"/>
  <c r="P929" i="1"/>
  <c r="Q929" i="1" a="1"/>
  <c r="Q929" i="1" s="1"/>
  <c r="R929" i="1"/>
  <c r="M930" i="1"/>
  <c r="N930" i="1"/>
  <c r="O930" i="1"/>
  <c r="P930" i="1"/>
  <c r="Q930" i="1" a="1"/>
  <c r="Q930" i="1" s="1"/>
  <c r="R930" i="1"/>
  <c r="M931" i="1"/>
  <c r="N931" i="1"/>
  <c r="O931" i="1"/>
  <c r="P931" i="1"/>
  <c r="Q931" i="1" a="1"/>
  <c r="Q931" i="1" s="1"/>
  <c r="R931" i="1"/>
  <c r="M932" i="1"/>
  <c r="N932" i="1"/>
  <c r="O932" i="1"/>
  <c r="P932" i="1"/>
  <c r="Q932" i="1" a="1"/>
  <c r="Q932" i="1" s="1"/>
  <c r="R932" i="1"/>
  <c r="M933" i="1"/>
  <c r="S933" i="1" s="1"/>
  <c r="N933" i="1"/>
  <c r="O933" i="1"/>
  <c r="P933" i="1"/>
  <c r="Q933" i="1" a="1"/>
  <c r="Q933" i="1"/>
  <c r="R933" i="1"/>
  <c r="M934" i="1"/>
  <c r="N934" i="1"/>
  <c r="O934" i="1"/>
  <c r="P934" i="1"/>
  <c r="Q934" i="1" a="1"/>
  <c r="Q934" i="1" s="1"/>
  <c r="R934" i="1"/>
  <c r="M935" i="1"/>
  <c r="N935" i="1"/>
  <c r="O935" i="1"/>
  <c r="P935" i="1"/>
  <c r="Q935" i="1" a="1"/>
  <c r="Q935" i="1" s="1"/>
  <c r="R935" i="1"/>
  <c r="M936" i="1"/>
  <c r="N936" i="1"/>
  <c r="O936" i="1"/>
  <c r="P936" i="1"/>
  <c r="Q936" i="1" a="1"/>
  <c r="Q936" i="1" s="1"/>
  <c r="S936" i="1" s="1"/>
  <c r="R936" i="1"/>
  <c r="M937" i="1"/>
  <c r="N937" i="1"/>
  <c r="O937" i="1"/>
  <c r="P937" i="1"/>
  <c r="Q937" i="1" a="1"/>
  <c r="Q937" i="1" s="1"/>
  <c r="R937" i="1"/>
  <c r="M938" i="1"/>
  <c r="S938" i="1" s="1"/>
  <c r="N938" i="1"/>
  <c r="O938" i="1"/>
  <c r="P938" i="1"/>
  <c r="Q938" i="1" a="1"/>
  <c r="Q938" i="1" s="1"/>
  <c r="R938" i="1"/>
  <c r="M939" i="1"/>
  <c r="N939" i="1"/>
  <c r="O939" i="1"/>
  <c r="P939" i="1"/>
  <c r="Q939" i="1" a="1"/>
  <c r="Q939" i="1" s="1"/>
  <c r="R939" i="1"/>
  <c r="M940" i="1"/>
  <c r="S940" i="1" s="1"/>
  <c r="N940" i="1"/>
  <c r="O940" i="1"/>
  <c r="P940" i="1"/>
  <c r="Q940" i="1" a="1"/>
  <c r="Q940" i="1" s="1"/>
  <c r="R940" i="1"/>
  <c r="M941" i="1"/>
  <c r="N941" i="1"/>
  <c r="O941" i="1"/>
  <c r="P941" i="1"/>
  <c r="Q941" i="1" a="1"/>
  <c r="Q941" i="1" s="1"/>
  <c r="R941" i="1"/>
  <c r="M942" i="1"/>
  <c r="N942" i="1"/>
  <c r="O942" i="1"/>
  <c r="P942" i="1"/>
  <c r="Q942" i="1" a="1"/>
  <c r="Q942" i="1" s="1"/>
  <c r="R942" i="1"/>
  <c r="M943" i="1"/>
  <c r="N943" i="1"/>
  <c r="O943" i="1"/>
  <c r="P943" i="1"/>
  <c r="Q943" i="1" a="1"/>
  <c r="Q943" i="1" s="1"/>
  <c r="R943" i="1"/>
  <c r="M944" i="1"/>
  <c r="N944" i="1"/>
  <c r="O944" i="1"/>
  <c r="P944" i="1"/>
  <c r="Q944" i="1" a="1"/>
  <c r="Q944" i="1" s="1"/>
  <c r="S944" i="1" s="1"/>
  <c r="R944" i="1"/>
  <c r="M945" i="1"/>
  <c r="S945" i="1" s="1"/>
  <c r="N945" i="1"/>
  <c r="O945" i="1"/>
  <c r="P945" i="1"/>
  <c r="Q945" i="1" a="1"/>
  <c r="Q945" i="1" s="1"/>
  <c r="R945" i="1"/>
  <c r="M946" i="1"/>
  <c r="N946" i="1"/>
  <c r="O946" i="1"/>
  <c r="P946" i="1"/>
  <c r="Q946" i="1" a="1"/>
  <c r="Q946" i="1" s="1"/>
  <c r="R946" i="1"/>
  <c r="M947" i="1"/>
  <c r="N947" i="1"/>
  <c r="O947" i="1"/>
  <c r="P947" i="1"/>
  <c r="Q947" i="1" a="1"/>
  <c r="Q947" i="1" s="1"/>
  <c r="R947" i="1"/>
  <c r="M948" i="1"/>
  <c r="N948" i="1"/>
  <c r="O948" i="1"/>
  <c r="P948" i="1"/>
  <c r="Q948" i="1" a="1"/>
  <c r="Q948" i="1" s="1"/>
  <c r="R948" i="1"/>
  <c r="M949" i="1"/>
  <c r="N949" i="1"/>
  <c r="O949" i="1"/>
  <c r="P949" i="1"/>
  <c r="Q949" i="1" a="1"/>
  <c r="Q949" i="1"/>
  <c r="R949" i="1"/>
  <c r="M950" i="1"/>
  <c r="S950" i="1" s="1"/>
  <c r="N950" i="1"/>
  <c r="O950" i="1"/>
  <c r="P950" i="1"/>
  <c r="Q950" i="1" a="1"/>
  <c r="Q950" i="1" s="1"/>
  <c r="R950" i="1"/>
  <c r="M951" i="1"/>
  <c r="N951" i="1"/>
  <c r="O951" i="1"/>
  <c r="P951" i="1"/>
  <c r="Q951" i="1" a="1"/>
  <c r="Q951" i="1" s="1"/>
  <c r="R951" i="1"/>
  <c r="M952" i="1"/>
  <c r="N952" i="1"/>
  <c r="O952" i="1"/>
  <c r="P952" i="1"/>
  <c r="Q952" i="1" a="1"/>
  <c r="Q952" i="1" s="1"/>
  <c r="R952" i="1"/>
  <c r="M953" i="1"/>
  <c r="N953" i="1"/>
  <c r="O953" i="1"/>
  <c r="P953" i="1"/>
  <c r="Q953" i="1" a="1"/>
  <c r="Q953" i="1" s="1"/>
  <c r="R953" i="1"/>
  <c r="M954" i="1"/>
  <c r="N954" i="1"/>
  <c r="O954" i="1"/>
  <c r="P954" i="1"/>
  <c r="Q954" i="1" a="1"/>
  <c r="Q954" i="1" s="1"/>
  <c r="R954" i="1"/>
  <c r="M955" i="1"/>
  <c r="N955" i="1"/>
  <c r="O955" i="1"/>
  <c r="P955" i="1"/>
  <c r="Q955" i="1" a="1"/>
  <c r="Q955" i="1" s="1"/>
  <c r="R955" i="1"/>
  <c r="M956" i="1"/>
  <c r="N956" i="1"/>
  <c r="O956" i="1"/>
  <c r="P956" i="1"/>
  <c r="Q956" i="1" a="1"/>
  <c r="Q956" i="1" s="1"/>
  <c r="R956" i="1"/>
  <c r="M957" i="1"/>
  <c r="N957" i="1"/>
  <c r="O957" i="1"/>
  <c r="P957" i="1"/>
  <c r="Q957" i="1" a="1"/>
  <c r="Q957" i="1" s="1"/>
  <c r="R957" i="1"/>
  <c r="M958" i="1"/>
  <c r="N958" i="1"/>
  <c r="O958" i="1"/>
  <c r="P958" i="1"/>
  <c r="Q958" i="1" a="1"/>
  <c r="Q958" i="1" s="1"/>
  <c r="R958" i="1"/>
  <c r="M959" i="1"/>
  <c r="S959" i="1" s="1"/>
  <c r="N959" i="1"/>
  <c r="O959" i="1"/>
  <c r="P959" i="1"/>
  <c r="Q959" i="1" a="1"/>
  <c r="Q959" i="1" s="1"/>
  <c r="R959" i="1"/>
  <c r="M960" i="1"/>
  <c r="N960" i="1"/>
  <c r="O960" i="1"/>
  <c r="P960" i="1"/>
  <c r="Q960" i="1" a="1"/>
  <c r="Q960" i="1" s="1"/>
  <c r="R960" i="1"/>
  <c r="S960" i="1"/>
  <c r="T960" i="1" s="1"/>
  <c r="M961" i="1"/>
  <c r="S961" i="1" s="1"/>
  <c r="N961" i="1"/>
  <c r="O961" i="1"/>
  <c r="P961" i="1"/>
  <c r="Q961" i="1" a="1"/>
  <c r="Q961" i="1" s="1"/>
  <c r="R961" i="1"/>
  <c r="M962" i="1"/>
  <c r="N962" i="1"/>
  <c r="O962" i="1"/>
  <c r="P962" i="1"/>
  <c r="Q962" i="1" a="1"/>
  <c r="Q962" i="1" s="1"/>
  <c r="R962" i="1"/>
  <c r="M963" i="1"/>
  <c r="N963" i="1"/>
  <c r="O963" i="1"/>
  <c r="P963" i="1"/>
  <c r="Q963" i="1" a="1"/>
  <c r="Q963" i="1" s="1"/>
  <c r="R963" i="1"/>
  <c r="M964" i="1"/>
  <c r="N964" i="1"/>
  <c r="O964" i="1"/>
  <c r="P964" i="1"/>
  <c r="Q964" i="1" a="1"/>
  <c r="Q964" i="1" s="1"/>
  <c r="R964" i="1"/>
  <c r="M965" i="1"/>
  <c r="N965" i="1"/>
  <c r="O965" i="1"/>
  <c r="P965" i="1"/>
  <c r="Q965" i="1" a="1"/>
  <c r="Q965" i="1" s="1"/>
  <c r="R965" i="1"/>
  <c r="M966" i="1"/>
  <c r="N966" i="1"/>
  <c r="O966" i="1"/>
  <c r="P966" i="1"/>
  <c r="Q966" i="1" a="1"/>
  <c r="Q966" i="1" s="1"/>
  <c r="R966" i="1"/>
  <c r="M967" i="1"/>
  <c r="N967" i="1"/>
  <c r="O967" i="1"/>
  <c r="P967" i="1"/>
  <c r="Q967" i="1" a="1"/>
  <c r="Q967" i="1" s="1"/>
  <c r="R967" i="1"/>
  <c r="M968" i="1"/>
  <c r="N968" i="1"/>
  <c r="O968" i="1"/>
  <c r="S968" i="1" s="1"/>
  <c r="P968" i="1"/>
  <c r="Q968" i="1" a="1"/>
  <c r="Q968" i="1" s="1"/>
  <c r="R968" i="1"/>
  <c r="M969" i="1"/>
  <c r="N969" i="1"/>
  <c r="O969" i="1"/>
  <c r="P969" i="1"/>
  <c r="Q969" i="1" a="1"/>
  <c r="Q969" i="1" s="1"/>
  <c r="R969" i="1"/>
  <c r="M970" i="1"/>
  <c r="N970" i="1"/>
  <c r="O970" i="1"/>
  <c r="P970" i="1"/>
  <c r="Q970" i="1" a="1"/>
  <c r="Q970" i="1" s="1"/>
  <c r="R970" i="1"/>
  <c r="M971" i="1"/>
  <c r="N971" i="1"/>
  <c r="O971" i="1"/>
  <c r="P971" i="1"/>
  <c r="Q971" i="1" a="1"/>
  <c r="Q971" i="1" s="1"/>
  <c r="R971" i="1"/>
  <c r="M972" i="1"/>
  <c r="S972" i="1" s="1"/>
  <c r="N972" i="1"/>
  <c r="O972" i="1"/>
  <c r="P972" i="1"/>
  <c r="Q972" i="1" a="1"/>
  <c r="Q972" i="1" s="1"/>
  <c r="R972" i="1"/>
  <c r="M973" i="1"/>
  <c r="N973" i="1"/>
  <c r="O973" i="1"/>
  <c r="P973" i="1"/>
  <c r="Q973" i="1" a="1"/>
  <c r="Q973" i="1"/>
  <c r="R973" i="1"/>
  <c r="M974" i="1"/>
  <c r="S974" i="1" s="1"/>
  <c r="N974" i="1"/>
  <c r="O974" i="1"/>
  <c r="P974" i="1"/>
  <c r="Q974" i="1" a="1"/>
  <c r="Q974" i="1" s="1"/>
  <c r="R974" i="1"/>
  <c r="M975" i="1"/>
  <c r="N975" i="1"/>
  <c r="O975" i="1"/>
  <c r="P975" i="1"/>
  <c r="Q975" i="1" a="1"/>
  <c r="Q975" i="1" s="1"/>
  <c r="R975" i="1"/>
  <c r="M976" i="1"/>
  <c r="N976" i="1"/>
  <c r="O976" i="1"/>
  <c r="P976" i="1"/>
  <c r="Q976" i="1" a="1"/>
  <c r="Q976" i="1" s="1"/>
  <c r="R976" i="1"/>
  <c r="M977" i="1"/>
  <c r="N977" i="1"/>
  <c r="O977" i="1"/>
  <c r="P977" i="1"/>
  <c r="Q977" i="1" a="1"/>
  <c r="Q977" i="1" s="1"/>
  <c r="R977" i="1"/>
  <c r="M978" i="1"/>
  <c r="N978" i="1"/>
  <c r="O978" i="1"/>
  <c r="P978" i="1"/>
  <c r="Q978" i="1" a="1"/>
  <c r="Q978" i="1" s="1"/>
  <c r="R978" i="1"/>
  <c r="M979" i="1"/>
  <c r="N979" i="1"/>
  <c r="O979" i="1"/>
  <c r="P979" i="1"/>
  <c r="Q979" i="1" a="1"/>
  <c r="Q979" i="1" s="1"/>
  <c r="R979" i="1"/>
  <c r="M980" i="1"/>
  <c r="N980" i="1"/>
  <c r="O980" i="1"/>
  <c r="P980" i="1"/>
  <c r="Q980" i="1" a="1"/>
  <c r="Q980" i="1" s="1"/>
  <c r="R980" i="1"/>
  <c r="M981" i="1"/>
  <c r="N981" i="1"/>
  <c r="O981" i="1"/>
  <c r="P981" i="1"/>
  <c r="Q981" i="1" a="1"/>
  <c r="Q981" i="1" s="1"/>
  <c r="R981" i="1"/>
  <c r="M982" i="1"/>
  <c r="N982" i="1"/>
  <c r="O982" i="1"/>
  <c r="P982" i="1"/>
  <c r="Q982" i="1" a="1"/>
  <c r="Q982" i="1" s="1"/>
  <c r="R982" i="1"/>
  <c r="M983" i="1"/>
  <c r="N983" i="1"/>
  <c r="O983" i="1"/>
  <c r="P983" i="1"/>
  <c r="Q983" i="1" a="1"/>
  <c r="Q983" i="1" s="1"/>
  <c r="R983" i="1"/>
  <c r="M984" i="1"/>
  <c r="N984" i="1"/>
  <c r="O984" i="1"/>
  <c r="P984" i="1"/>
  <c r="Q984" i="1" a="1"/>
  <c r="Q984" i="1" s="1"/>
  <c r="S984" i="1" s="1"/>
  <c r="R984" i="1"/>
  <c r="M985" i="1"/>
  <c r="S985" i="1" s="1"/>
  <c r="N985" i="1"/>
  <c r="O985" i="1"/>
  <c r="P985" i="1"/>
  <c r="Q985" i="1" a="1"/>
  <c r="Q985" i="1" s="1"/>
  <c r="R985" i="1"/>
  <c r="M986" i="1"/>
  <c r="N986" i="1"/>
  <c r="O986" i="1"/>
  <c r="P986" i="1"/>
  <c r="Q986" i="1" a="1"/>
  <c r="Q986" i="1" s="1"/>
  <c r="R986" i="1"/>
  <c r="M987" i="1"/>
  <c r="N987" i="1"/>
  <c r="O987" i="1"/>
  <c r="P987" i="1"/>
  <c r="Q987" i="1" a="1"/>
  <c r="Q987" i="1" s="1"/>
  <c r="R987" i="1"/>
  <c r="M988" i="1"/>
  <c r="N988" i="1"/>
  <c r="O988" i="1"/>
  <c r="P988" i="1"/>
  <c r="Q988" i="1" a="1"/>
  <c r="Q988" i="1" s="1"/>
  <c r="R988" i="1"/>
  <c r="M989" i="1"/>
  <c r="N989" i="1"/>
  <c r="O989" i="1"/>
  <c r="P989" i="1"/>
  <c r="Q989" i="1" a="1"/>
  <c r="Q989" i="1" s="1"/>
  <c r="R989" i="1"/>
  <c r="M990" i="1"/>
  <c r="N990" i="1"/>
  <c r="O990" i="1"/>
  <c r="P990" i="1"/>
  <c r="Q990" i="1" a="1"/>
  <c r="Q990" i="1" s="1"/>
  <c r="R990" i="1"/>
  <c r="M991" i="1"/>
  <c r="N991" i="1"/>
  <c r="O991" i="1"/>
  <c r="P991" i="1"/>
  <c r="Q991" i="1" a="1"/>
  <c r="Q991" i="1" s="1"/>
  <c r="R991" i="1"/>
  <c r="M992" i="1"/>
  <c r="N992" i="1"/>
  <c r="O992" i="1"/>
  <c r="S992" i="1" s="1"/>
  <c r="P992" i="1"/>
  <c r="Q992" i="1" a="1"/>
  <c r="Q992" i="1" s="1"/>
  <c r="R992" i="1"/>
  <c r="M993" i="1"/>
  <c r="N993" i="1"/>
  <c r="O993" i="1"/>
  <c r="P993" i="1"/>
  <c r="Q993" i="1" a="1"/>
  <c r="Q993" i="1" s="1"/>
  <c r="R993" i="1"/>
  <c r="M994" i="1"/>
  <c r="N994" i="1"/>
  <c r="O994" i="1"/>
  <c r="P994" i="1"/>
  <c r="Q994" i="1" a="1"/>
  <c r="Q994" i="1" s="1"/>
  <c r="R994" i="1"/>
  <c r="M995" i="1"/>
  <c r="N995" i="1"/>
  <c r="O995" i="1"/>
  <c r="P995" i="1"/>
  <c r="Q995" i="1" a="1"/>
  <c r="Q995" i="1" s="1"/>
  <c r="R995" i="1"/>
  <c r="M996" i="1"/>
  <c r="N996" i="1"/>
  <c r="O996" i="1"/>
  <c r="P996" i="1"/>
  <c r="Q996" i="1" a="1"/>
  <c r="Q996" i="1" s="1"/>
  <c r="S996" i="1" s="1"/>
  <c r="R996" i="1"/>
  <c r="M997" i="1"/>
  <c r="N997" i="1"/>
  <c r="O997" i="1"/>
  <c r="P997" i="1"/>
  <c r="Q997" i="1" a="1"/>
  <c r="Q997" i="1" s="1"/>
  <c r="R997" i="1"/>
  <c r="M998" i="1"/>
  <c r="N998" i="1"/>
  <c r="O998" i="1"/>
  <c r="P998" i="1"/>
  <c r="Q998" i="1" a="1"/>
  <c r="Q998" i="1" s="1"/>
  <c r="R998" i="1"/>
  <c r="M999" i="1"/>
  <c r="N999" i="1"/>
  <c r="O999" i="1"/>
  <c r="P999" i="1"/>
  <c r="Q999" i="1" a="1"/>
  <c r="Q999" i="1" s="1"/>
  <c r="R999" i="1"/>
  <c r="M1000" i="1"/>
  <c r="S1000" i="1" s="1"/>
  <c r="N1000" i="1"/>
  <c r="O1000" i="1"/>
  <c r="P1000" i="1"/>
  <c r="Q1000" i="1" a="1"/>
  <c r="Q1000" i="1"/>
  <c r="R1000" i="1"/>
  <c r="M1001" i="1"/>
  <c r="N1001" i="1"/>
  <c r="O1001" i="1"/>
  <c r="P1001" i="1"/>
  <c r="Q1001" i="1" a="1"/>
  <c r="Q1001" i="1"/>
  <c r="R1001" i="1"/>
  <c r="M1002" i="1"/>
  <c r="N1002" i="1"/>
  <c r="O1002" i="1"/>
  <c r="P1002" i="1"/>
  <c r="Q1002" i="1" a="1"/>
  <c r="Q1002" i="1" s="1"/>
  <c r="R1002" i="1"/>
  <c r="M1003" i="1"/>
  <c r="N1003" i="1"/>
  <c r="O1003" i="1"/>
  <c r="P1003" i="1"/>
  <c r="Q1003" i="1" a="1"/>
  <c r="Q1003" i="1" s="1"/>
  <c r="R1003" i="1"/>
  <c r="S1003" i="1"/>
  <c r="T1003" i="1" s="1"/>
  <c r="M1004" i="1"/>
  <c r="N1004" i="1"/>
  <c r="O1004" i="1"/>
  <c r="S1004" i="1" s="1"/>
  <c r="P1004" i="1"/>
  <c r="Q1004" i="1" a="1"/>
  <c r="Q1004" i="1" s="1"/>
  <c r="R1004" i="1"/>
  <c r="M1005" i="1"/>
  <c r="N1005" i="1"/>
  <c r="O1005" i="1"/>
  <c r="P1005" i="1"/>
  <c r="Q1005" i="1" a="1"/>
  <c r="Q1005" i="1"/>
  <c r="R1005" i="1"/>
  <c r="M1006" i="1"/>
  <c r="N1006" i="1"/>
  <c r="O1006" i="1"/>
  <c r="P1006" i="1"/>
  <c r="Q1006" i="1" a="1"/>
  <c r="Q1006" i="1" s="1"/>
  <c r="R1006" i="1"/>
  <c r="M1007" i="1"/>
  <c r="N1007" i="1"/>
  <c r="O1007" i="1"/>
  <c r="P1007" i="1"/>
  <c r="Q1007" i="1" a="1"/>
  <c r="Q1007" i="1" s="1"/>
  <c r="R1007" i="1"/>
  <c r="M1008" i="1"/>
  <c r="N1008" i="1"/>
  <c r="O1008" i="1"/>
  <c r="P1008" i="1"/>
  <c r="Q1008" i="1" a="1"/>
  <c r="Q1008" i="1" s="1"/>
  <c r="S1008" i="1" s="1"/>
  <c r="R1008" i="1"/>
  <c r="M1009" i="1"/>
  <c r="N1009" i="1"/>
  <c r="O1009" i="1"/>
  <c r="P1009" i="1"/>
  <c r="Q1009" i="1" a="1"/>
  <c r="Q1009" i="1" s="1"/>
  <c r="R1009" i="1"/>
  <c r="M1010" i="1"/>
  <c r="N1010" i="1"/>
  <c r="O1010" i="1"/>
  <c r="P1010" i="1"/>
  <c r="Q1010" i="1" a="1"/>
  <c r="Q1010" i="1" s="1"/>
  <c r="R1010" i="1"/>
  <c r="M1011" i="1"/>
  <c r="N1011" i="1"/>
  <c r="O1011" i="1"/>
  <c r="P1011" i="1"/>
  <c r="Q1011" i="1" a="1"/>
  <c r="Q1011" i="1" s="1"/>
  <c r="R1011" i="1"/>
  <c r="S1011" i="1" s="1"/>
  <c r="M1012" i="1"/>
  <c r="N1012" i="1"/>
  <c r="O1012" i="1"/>
  <c r="S1012" i="1" s="1"/>
  <c r="P1012" i="1"/>
  <c r="Q1012" i="1" a="1"/>
  <c r="Q1012" i="1" s="1"/>
  <c r="R1012" i="1"/>
  <c r="M1013" i="1"/>
  <c r="N1013" i="1"/>
  <c r="O1013" i="1"/>
  <c r="P1013" i="1"/>
  <c r="Q1013" i="1" a="1"/>
  <c r="Q1013" i="1" s="1"/>
  <c r="R1013" i="1"/>
  <c r="M1014" i="1"/>
  <c r="N1014" i="1"/>
  <c r="O1014" i="1"/>
  <c r="S1014" i="1" s="1"/>
  <c r="P1014" i="1"/>
  <c r="Q1014" i="1" a="1"/>
  <c r="Q1014" i="1" s="1"/>
  <c r="R1014" i="1"/>
  <c r="M1015" i="1"/>
  <c r="N1015" i="1"/>
  <c r="O1015" i="1"/>
  <c r="P1015" i="1"/>
  <c r="Q1015" i="1" a="1"/>
  <c r="Q1015" i="1" s="1"/>
  <c r="R1015" i="1"/>
  <c r="M1016" i="1"/>
  <c r="N1016" i="1"/>
  <c r="O1016" i="1"/>
  <c r="S1016" i="1" s="1"/>
  <c r="P1016" i="1"/>
  <c r="Q1016" i="1" a="1"/>
  <c r="Q1016" i="1"/>
  <c r="R1016" i="1"/>
  <c r="M1017" i="1"/>
  <c r="N1017" i="1"/>
  <c r="O1017" i="1"/>
  <c r="P1017" i="1"/>
  <c r="Q1017" i="1" a="1"/>
  <c r="Q1017" i="1" s="1"/>
  <c r="R1017" i="1"/>
  <c r="M1018" i="1"/>
  <c r="S1018" i="1" s="1"/>
  <c r="T1018" i="1" s="1"/>
  <c r="N1018" i="1"/>
  <c r="O1018" i="1"/>
  <c r="P1018" i="1"/>
  <c r="Q1018" i="1" a="1"/>
  <c r="Q1018" i="1" s="1"/>
  <c r="R1018" i="1"/>
  <c r="M1019" i="1"/>
  <c r="N1019" i="1"/>
  <c r="O1019" i="1"/>
  <c r="P1019" i="1"/>
  <c r="Q1019" i="1" a="1"/>
  <c r="Q1019" i="1" s="1"/>
  <c r="R1019" i="1"/>
  <c r="M1020" i="1"/>
  <c r="N1020" i="1"/>
  <c r="O1020" i="1"/>
  <c r="P1020" i="1"/>
  <c r="Q1020" i="1" a="1"/>
  <c r="Q1020" i="1" s="1"/>
  <c r="R1020" i="1"/>
  <c r="S1020" i="1"/>
  <c r="T1020" i="1"/>
  <c r="M1021" i="1"/>
  <c r="N1021" i="1"/>
  <c r="O1021" i="1"/>
  <c r="P1021" i="1"/>
  <c r="Q1021" i="1" a="1"/>
  <c r="Q1021" i="1" s="1"/>
  <c r="R1021" i="1"/>
  <c r="M1022" i="1"/>
  <c r="N1022" i="1"/>
  <c r="O1022" i="1"/>
  <c r="P1022" i="1"/>
  <c r="Q1022" i="1" a="1"/>
  <c r="Q1022" i="1" s="1"/>
  <c r="R1022" i="1"/>
  <c r="S1022" i="1"/>
  <c r="T1022" i="1"/>
  <c r="V1022" i="1"/>
  <c r="M1023" i="1"/>
  <c r="S1023" i="1" s="1"/>
  <c r="N1023" i="1"/>
  <c r="O1023" i="1"/>
  <c r="P1023" i="1"/>
  <c r="Q1023" i="1" a="1"/>
  <c r="Q1023" i="1" s="1"/>
  <c r="R1023" i="1"/>
  <c r="M1024" i="1"/>
  <c r="N1024" i="1"/>
  <c r="O1024" i="1"/>
  <c r="P1024" i="1"/>
  <c r="Q1024" i="1" a="1"/>
  <c r="Q1024" i="1"/>
  <c r="R1024" i="1"/>
  <c r="S1024" i="1"/>
  <c r="T1024" i="1"/>
  <c r="M1025" i="1"/>
  <c r="N1025" i="1"/>
  <c r="O1025" i="1"/>
  <c r="P1025" i="1"/>
  <c r="Q1025" i="1" a="1"/>
  <c r="Q1025" i="1"/>
  <c r="R1025" i="1"/>
  <c r="M1026" i="1"/>
  <c r="N1026" i="1"/>
  <c r="O1026" i="1"/>
  <c r="P1026" i="1"/>
  <c r="Q1026" i="1" a="1"/>
  <c r="Q1026" i="1" s="1"/>
  <c r="R1026" i="1"/>
  <c r="M1027" i="1"/>
  <c r="N1027" i="1"/>
  <c r="O1027" i="1"/>
  <c r="P1027" i="1"/>
  <c r="Q1027" i="1" a="1"/>
  <c r="Q1027" i="1" s="1"/>
  <c r="R1027" i="1"/>
  <c r="M1028" i="1"/>
  <c r="N1028" i="1"/>
  <c r="O1028" i="1"/>
  <c r="P1028" i="1"/>
  <c r="Q1028" i="1" a="1"/>
  <c r="Q1028" i="1" s="1"/>
  <c r="R1028" i="1"/>
  <c r="M1029" i="1"/>
  <c r="S1029" i="1" s="1"/>
  <c r="T1029" i="1" s="1"/>
  <c r="N1029" i="1"/>
  <c r="O1029" i="1"/>
  <c r="P1029" i="1"/>
  <c r="Q1029" i="1" a="1"/>
  <c r="Q1029" i="1"/>
  <c r="R1029" i="1"/>
  <c r="V1029" i="1"/>
  <c r="M1030" i="1"/>
  <c r="S1030" i="1" s="1"/>
  <c r="N1030" i="1"/>
  <c r="O1030" i="1"/>
  <c r="P1030" i="1"/>
  <c r="Q1030" i="1" a="1"/>
  <c r="Q1030" i="1"/>
  <c r="R1030" i="1"/>
  <c r="M1031" i="1"/>
  <c r="N1031" i="1"/>
  <c r="O1031" i="1"/>
  <c r="P1031" i="1"/>
  <c r="Q1031" i="1" a="1"/>
  <c r="Q1031" i="1"/>
  <c r="R1031" i="1"/>
  <c r="M1032" i="1"/>
  <c r="N1032" i="1"/>
  <c r="O1032" i="1"/>
  <c r="S1032" i="1" s="1"/>
  <c r="P1032" i="1"/>
  <c r="Q1032" i="1" a="1"/>
  <c r="Q1032" i="1"/>
  <c r="R1032" i="1"/>
  <c r="M1033" i="1"/>
  <c r="S1033" i="1" s="1"/>
  <c r="N1033" i="1"/>
  <c r="O1033" i="1"/>
  <c r="P1033" i="1"/>
  <c r="Q1033" i="1" a="1"/>
  <c r="Q1033" i="1"/>
  <c r="R1033" i="1"/>
  <c r="M1034" i="1"/>
  <c r="N1034" i="1"/>
  <c r="O1034" i="1"/>
  <c r="P1034" i="1"/>
  <c r="Q1034" i="1" a="1"/>
  <c r="Q1034" i="1"/>
  <c r="R1034" i="1"/>
  <c r="S1034" i="1"/>
  <c r="T1034" i="1"/>
  <c r="M1035" i="1"/>
  <c r="N1035" i="1"/>
  <c r="S1035" i="1" s="1"/>
  <c r="O1035" i="1"/>
  <c r="P1035" i="1"/>
  <c r="Q1035" i="1" a="1"/>
  <c r="Q1035" i="1" s="1"/>
  <c r="R1035" i="1"/>
  <c r="M1036" i="1"/>
  <c r="N1036" i="1"/>
  <c r="O1036" i="1"/>
  <c r="P1036" i="1"/>
  <c r="Q1036" i="1" a="1"/>
  <c r="Q1036" i="1" s="1"/>
  <c r="R1036" i="1"/>
  <c r="M1037" i="1"/>
  <c r="S1037" i="1" s="1"/>
  <c r="T1037" i="1" s="1"/>
  <c r="N1037" i="1"/>
  <c r="O1037" i="1"/>
  <c r="P1037" i="1"/>
  <c r="Q1037" i="1" a="1"/>
  <c r="Q1037" i="1"/>
  <c r="R1037" i="1"/>
  <c r="M1038" i="1"/>
  <c r="S1038" i="1" s="1"/>
  <c r="N1038" i="1"/>
  <c r="O1038" i="1"/>
  <c r="P1038" i="1"/>
  <c r="Q1038" i="1" a="1"/>
  <c r="Q1038" i="1"/>
  <c r="R1038" i="1"/>
  <c r="M1039" i="1"/>
  <c r="N1039" i="1"/>
  <c r="O1039" i="1"/>
  <c r="P1039" i="1"/>
  <c r="Q1039" i="1" a="1"/>
  <c r="Q1039" i="1"/>
  <c r="R1039" i="1"/>
  <c r="M1040" i="1"/>
  <c r="N1040" i="1"/>
  <c r="O1040" i="1"/>
  <c r="P1040" i="1"/>
  <c r="Q1040" i="1" a="1"/>
  <c r="Q1040" i="1" s="1"/>
  <c r="R1040" i="1"/>
  <c r="M1041" i="1"/>
  <c r="N1041" i="1"/>
  <c r="O1041" i="1"/>
  <c r="P1041" i="1"/>
  <c r="Q1041" i="1" a="1"/>
  <c r="Q1041" i="1"/>
  <c r="R1041" i="1"/>
  <c r="M1042" i="1"/>
  <c r="N1042" i="1"/>
  <c r="O1042" i="1"/>
  <c r="P1042" i="1"/>
  <c r="Q1042" i="1" a="1"/>
  <c r="Q1042" i="1" s="1"/>
  <c r="R1042" i="1"/>
  <c r="S1042" i="1"/>
  <c r="T1042" i="1"/>
  <c r="M1043" i="1"/>
  <c r="N1043" i="1"/>
  <c r="O1043" i="1"/>
  <c r="P1043" i="1"/>
  <c r="Q1043" i="1" a="1"/>
  <c r="Q1043" i="1" s="1"/>
  <c r="R1043" i="1"/>
  <c r="M1044" i="1"/>
  <c r="N1044" i="1"/>
  <c r="O1044" i="1"/>
  <c r="P1044" i="1"/>
  <c r="Q1044" i="1" a="1"/>
  <c r="Q1044" i="1" s="1"/>
  <c r="R1044" i="1"/>
  <c r="M1045" i="1"/>
  <c r="N1045" i="1"/>
  <c r="O1045" i="1"/>
  <c r="P1045" i="1"/>
  <c r="Q1045" i="1" a="1"/>
  <c r="Q1045" i="1" s="1"/>
  <c r="R1045" i="1"/>
  <c r="M1046" i="1"/>
  <c r="S1046" i="1" s="1"/>
  <c r="N1046" i="1"/>
  <c r="O1046" i="1"/>
  <c r="P1046" i="1"/>
  <c r="Q1046" i="1" a="1"/>
  <c r="Q1046" i="1"/>
  <c r="R1046" i="1"/>
  <c r="M1047" i="1"/>
  <c r="N1047" i="1"/>
  <c r="O1047" i="1"/>
  <c r="P1047" i="1"/>
  <c r="Q1047" i="1" a="1"/>
  <c r="Q1047" i="1"/>
  <c r="R1047" i="1"/>
  <c r="M1048" i="1"/>
  <c r="N1048" i="1"/>
  <c r="O1048" i="1"/>
  <c r="S1048" i="1" s="1"/>
  <c r="P1048" i="1"/>
  <c r="Q1048" i="1" a="1"/>
  <c r="Q1048" i="1" s="1"/>
  <c r="R1048" i="1"/>
  <c r="M1049" i="1"/>
  <c r="N1049" i="1"/>
  <c r="O1049" i="1"/>
  <c r="P1049" i="1"/>
  <c r="Q1049" i="1" a="1"/>
  <c r="Q1049" i="1" s="1"/>
  <c r="R1049" i="1"/>
  <c r="M1050" i="1"/>
  <c r="N1050" i="1"/>
  <c r="O1050" i="1"/>
  <c r="P1050" i="1"/>
  <c r="Q1050" i="1" a="1"/>
  <c r="Q1050" i="1" s="1"/>
  <c r="R1050" i="1"/>
  <c r="S1050" i="1"/>
  <c r="T1050" i="1" s="1"/>
  <c r="M1051" i="1"/>
  <c r="N1051" i="1"/>
  <c r="O1051" i="1"/>
  <c r="P1051" i="1"/>
  <c r="Q1051" i="1" a="1"/>
  <c r="Q1051" i="1" s="1"/>
  <c r="R1051" i="1"/>
  <c r="M1052" i="1"/>
  <c r="N1052" i="1"/>
  <c r="O1052" i="1"/>
  <c r="P1052" i="1"/>
  <c r="Q1052" i="1" a="1"/>
  <c r="Q1052" i="1" s="1"/>
  <c r="R1052" i="1"/>
  <c r="M1053" i="1"/>
  <c r="N1053" i="1"/>
  <c r="O1053" i="1"/>
  <c r="P1053" i="1"/>
  <c r="Q1053" i="1" a="1"/>
  <c r="Q1053" i="1" s="1"/>
  <c r="R1053" i="1"/>
  <c r="M1054" i="1"/>
  <c r="S1054" i="1" s="1"/>
  <c r="N1054" i="1"/>
  <c r="O1054" i="1"/>
  <c r="P1054" i="1"/>
  <c r="Q1054" i="1" a="1"/>
  <c r="Q1054" i="1"/>
  <c r="R1054" i="1"/>
  <c r="M1055" i="1"/>
  <c r="N1055" i="1"/>
  <c r="O1055" i="1"/>
  <c r="P1055" i="1"/>
  <c r="Q1055" i="1" a="1"/>
  <c r="Q1055" i="1"/>
  <c r="R1055" i="1"/>
  <c r="M1056" i="1"/>
  <c r="N1056" i="1"/>
  <c r="O1056" i="1"/>
  <c r="S1056" i="1" s="1"/>
  <c r="P1056" i="1"/>
  <c r="Q1056" i="1" a="1"/>
  <c r="Q1056" i="1" s="1"/>
  <c r="R1056" i="1"/>
  <c r="M1057" i="1"/>
  <c r="N1057" i="1"/>
  <c r="O1057" i="1"/>
  <c r="P1057" i="1"/>
  <c r="Q1057" i="1" a="1"/>
  <c r="Q1057" i="1" s="1"/>
  <c r="R1057" i="1"/>
  <c r="M1058" i="1"/>
  <c r="N1058" i="1"/>
  <c r="O1058" i="1"/>
  <c r="P1058" i="1"/>
  <c r="Q1058" i="1" a="1"/>
  <c r="Q1058" i="1" s="1"/>
  <c r="R1058" i="1"/>
  <c r="S1058" i="1"/>
  <c r="T1058" i="1"/>
  <c r="M1059" i="1"/>
  <c r="S1059" i="1" s="1"/>
  <c r="N1059" i="1"/>
  <c r="O1059" i="1"/>
  <c r="P1059" i="1"/>
  <c r="Q1059" i="1" a="1"/>
  <c r="Q1059" i="1" s="1"/>
  <c r="R1059" i="1"/>
  <c r="M1060" i="1"/>
  <c r="N1060" i="1"/>
  <c r="O1060" i="1"/>
  <c r="P1060" i="1"/>
  <c r="Q1060" i="1" a="1"/>
  <c r="Q1060" i="1" s="1"/>
  <c r="R1060" i="1"/>
  <c r="M1061" i="1"/>
  <c r="S1061" i="1" s="1"/>
  <c r="T1061" i="1" s="1"/>
  <c r="N1061" i="1"/>
  <c r="O1061" i="1"/>
  <c r="P1061" i="1"/>
  <c r="Q1061" i="1" a="1"/>
  <c r="Q1061" i="1" s="1"/>
  <c r="R1061" i="1"/>
  <c r="M1062" i="1"/>
  <c r="N1062" i="1"/>
  <c r="O1062" i="1"/>
  <c r="P1062" i="1"/>
  <c r="Q1062" i="1" a="1"/>
  <c r="Q1062" i="1" s="1"/>
  <c r="R1062" i="1"/>
  <c r="M1063" i="1"/>
  <c r="N1063" i="1"/>
  <c r="O1063" i="1"/>
  <c r="P1063" i="1"/>
  <c r="Q1063" i="1" a="1"/>
  <c r="Q1063" i="1"/>
  <c r="R1063" i="1"/>
  <c r="M1064" i="1"/>
  <c r="N1064" i="1"/>
  <c r="O1064" i="1"/>
  <c r="P1064" i="1"/>
  <c r="Q1064" i="1" a="1"/>
  <c r="Q1064" i="1" s="1"/>
  <c r="R1064" i="1"/>
  <c r="M1065" i="1"/>
  <c r="N1065" i="1"/>
  <c r="O1065" i="1"/>
  <c r="P1065" i="1"/>
  <c r="Q1065" i="1" a="1"/>
  <c r="Q1065" i="1" s="1"/>
  <c r="R1065" i="1"/>
  <c r="M1066" i="1"/>
  <c r="N1066" i="1"/>
  <c r="O1066" i="1"/>
  <c r="P1066" i="1"/>
  <c r="Q1066" i="1" a="1"/>
  <c r="Q1066" i="1" s="1"/>
  <c r="S1066" i="1" s="1"/>
  <c r="R1066" i="1"/>
  <c r="M1067" i="1"/>
  <c r="N1067" i="1"/>
  <c r="O1067" i="1"/>
  <c r="P1067" i="1"/>
  <c r="Q1067" i="1" a="1"/>
  <c r="Q1067" i="1" s="1"/>
  <c r="R1067" i="1"/>
  <c r="M1068" i="1"/>
  <c r="N1068" i="1"/>
  <c r="O1068" i="1"/>
  <c r="P1068" i="1"/>
  <c r="Q1068" i="1" a="1"/>
  <c r="Q1068" i="1" s="1"/>
  <c r="R1068" i="1"/>
  <c r="M1069" i="1"/>
  <c r="S1069" i="1" s="1"/>
  <c r="T1069" i="1" s="1"/>
  <c r="N1069" i="1"/>
  <c r="O1069" i="1"/>
  <c r="P1069" i="1"/>
  <c r="Q1069" i="1" a="1"/>
  <c r="Q1069" i="1" s="1"/>
  <c r="R1069" i="1"/>
  <c r="M1070" i="1"/>
  <c r="N1070" i="1"/>
  <c r="O1070" i="1"/>
  <c r="P1070" i="1"/>
  <c r="Q1070" i="1" a="1"/>
  <c r="Q1070" i="1" s="1"/>
  <c r="R1070" i="1"/>
  <c r="M1071" i="1"/>
  <c r="S1071" i="1" s="1"/>
  <c r="N1071" i="1"/>
  <c r="O1071" i="1"/>
  <c r="P1071" i="1"/>
  <c r="Q1071" i="1" a="1"/>
  <c r="Q1071" i="1"/>
  <c r="R1071" i="1"/>
  <c r="M1072" i="1"/>
  <c r="N1072" i="1"/>
  <c r="O1072" i="1"/>
  <c r="P1072" i="1"/>
  <c r="Q1072" i="1" a="1"/>
  <c r="Q1072" i="1" s="1"/>
  <c r="R1072" i="1"/>
  <c r="M1073" i="1"/>
  <c r="N1073" i="1"/>
  <c r="O1073" i="1"/>
  <c r="P1073" i="1"/>
  <c r="Q1073" i="1" a="1"/>
  <c r="Q1073" i="1" s="1"/>
  <c r="R1073" i="1"/>
  <c r="M1074" i="1"/>
  <c r="N1074" i="1"/>
  <c r="O1074" i="1"/>
  <c r="P1074" i="1"/>
  <c r="Q1074" i="1" a="1"/>
  <c r="Q1074" i="1" s="1"/>
  <c r="S1074" i="1" s="1"/>
  <c r="R1074" i="1"/>
  <c r="M1075" i="1"/>
  <c r="N1075" i="1"/>
  <c r="O1075" i="1"/>
  <c r="P1075" i="1"/>
  <c r="Q1075" i="1" a="1"/>
  <c r="Q1075" i="1" s="1"/>
  <c r="R1075" i="1"/>
  <c r="M1076" i="1"/>
  <c r="S1076" i="1" s="1"/>
  <c r="N1076" i="1"/>
  <c r="O1076" i="1"/>
  <c r="P1076" i="1"/>
  <c r="Q1076" i="1" a="1"/>
  <c r="Q1076" i="1" s="1"/>
  <c r="R1076" i="1"/>
  <c r="M1077" i="1"/>
  <c r="N1077" i="1"/>
  <c r="O1077" i="1"/>
  <c r="P1077" i="1"/>
  <c r="Q1077" i="1" a="1"/>
  <c r="Q1077" i="1" s="1"/>
  <c r="R1077" i="1"/>
  <c r="M1078" i="1"/>
  <c r="N1078" i="1"/>
  <c r="O1078" i="1"/>
  <c r="P1078" i="1"/>
  <c r="Q1078" i="1" a="1"/>
  <c r="Q1078" i="1" s="1"/>
  <c r="R1078" i="1"/>
  <c r="M1079" i="1"/>
  <c r="N1079" i="1"/>
  <c r="O1079" i="1"/>
  <c r="P1079" i="1"/>
  <c r="Q1079" i="1" a="1"/>
  <c r="Q1079" i="1"/>
  <c r="R1079" i="1"/>
  <c r="M1080" i="1"/>
  <c r="N1080" i="1"/>
  <c r="O1080" i="1"/>
  <c r="P1080" i="1"/>
  <c r="Q1080" i="1" a="1"/>
  <c r="Q1080" i="1" s="1"/>
  <c r="R1080" i="1"/>
  <c r="M1081" i="1"/>
  <c r="S1081" i="1" s="1"/>
  <c r="N1081" i="1"/>
  <c r="O1081" i="1"/>
  <c r="P1081" i="1"/>
  <c r="Q1081" i="1" a="1"/>
  <c r="Q1081" i="1" s="1"/>
  <c r="R1081" i="1"/>
  <c r="M1082" i="1"/>
  <c r="N1082" i="1"/>
  <c r="O1082" i="1"/>
  <c r="P1082" i="1"/>
  <c r="Q1082" i="1" a="1"/>
  <c r="Q1082" i="1" s="1"/>
  <c r="S1082" i="1" s="1"/>
  <c r="R1082" i="1"/>
  <c r="M1083" i="1"/>
  <c r="S1083" i="1" s="1"/>
  <c r="N1083" i="1"/>
  <c r="O1083" i="1"/>
  <c r="P1083" i="1"/>
  <c r="Q1083" i="1" a="1"/>
  <c r="Q1083" i="1" s="1"/>
  <c r="R1083" i="1"/>
  <c r="M1084" i="1"/>
  <c r="N1084" i="1"/>
  <c r="O1084" i="1"/>
  <c r="P1084" i="1"/>
  <c r="Q1084" i="1" a="1"/>
  <c r="Q1084" i="1" s="1"/>
  <c r="R1084" i="1"/>
  <c r="M1085" i="1"/>
  <c r="S1085" i="1" s="1"/>
  <c r="V1085" i="1" s="1"/>
  <c r="N1085" i="1"/>
  <c r="O1085" i="1"/>
  <c r="P1085" i="1"/>
  <c r="Q1085" i="1" a="1"/>
  <c r="Q1085" i="1" s="1"/>
  <c r="R1085" i="1"/>
  <c r="T1085" i="1"/>
  <c r="M1086" i="1"/>
  <c r="N1086" i="1"/>
  <c r="O1086" i="1"/>
  <c r="P1086" i="1"/>
  <c r="Q1086" i="1" a="1"/>
  <c r="Q1086" i="1" s="1"/>
  <c r="R1086" i="1"/>
  <c r="M1087" i="1"/>
  <c r="N1087" i="1"/>
  <c r="O1087" i="1"/>
  <c r="P1087" i="1"/>
  <c r="Q1087" i="1" a="1"/>
  <c r="Q1087" i="1" s="1"/>
  <c r="R1087" i="1"/>
  <c r="M1088" i="1"/>
  <c r="S1088" i="1" s="1"/>
  <c r="N1088" i="1"/>
  <c r="O1088" i="1"/>
  <c r="P1088" i="1"/>
  <c r="Q1088" i="1" a="1"/>
  <c r="Q1088" i="1" s="1"/>
  <c r="R1088" i="1"/>
  <c r="M1089" i="1"/>
  <c r="N1089" i="1"/>
  <c r="O1089" i="1"/>
  <c r="P1089" i="1"/>
  <c r="Q1089" i="1" a="1"/>
  <c r="Q1089" i="1" s="1"/>
  <c r="R1089" i="1"/>
  <c r="M1090" i="1"/>
  <c r="N1090" i="1"/>
  <c r="O1090" i="1"/>
  <c r="P1090" i="1"/>
  <c r="Q1090" i="1" a="1"/>
  <c r="Q1090" i="1" s="1"/>
  <c r="S1090" i="1" s="1"/>
  <c r="R1090" i="1"/>
  <c r="M1091" i="1"/>
  <c r="N1091" i="1"/>
  <c r="O1091" i="1"/>
  <c r="P1091" i="1"/>
  <c r="Q1091" i="1" a="1"/>
  <c r="Q1091" i="1" s="1"/>
  <c r="R1091" i="1"/>
  <c r="M1092" i="1"/>
  <c r="S1092" i="1" s="1"/>
  <c r="N1092" i="1"/>
  <c r="O1092" i="1"/>
  <c r="P1092" i="1"/>
  <c r="Q1092" i="1" a="1"/>
  <c r="Q1092" i="1" s="1"/>
  <c r="R1092" i="1"/>
  <c r="M1093" i="1"/>
  <c r="S1093" i="1" s="1"/>
  <c r="N1093" i="1"/>
  <c r="O1093" i="1"/>
  <c r="P1093" i="1"/>
  <c r="Q1093" i="1" a="1"/>
  <c r="Q1093" i="1" s="1"/>
  <c r="R1093" i="1"/>
  <c r="M1094" i="1"/>
  <c r="N1094" i="1"/>
  <c r="O1094" i="1"/>
  <c r="P1094" i="1"/>
  <c r="Q1094" i="1" a="1"/>
  <c r="Q1094" i="1" s="1"/>
  <c r="R1094" i="1"/>
  <c r="M1095" i="1"/>
  <c r="N1095" i="1"/>
  <c r="O1095" i="1"/>
  <c r="P1095" i="1"/>
  <c r="Q1095" i="1" a="1"/>
  <c r="Q1095" i="1" s="1"/>
  <c r="R1095" i="1"/>
  <c r="M1096" i="1"/>
  <c r="N1096" i="1"/>
  <c r="O1096" i="1"/>
  <c r="P1096" i="1"/>
  <c r="Q1096" i="1" a="1"/>
  <c r="Q1096" i="1" s="1"/>
  <c r="R1096" i="1"/>
  <c r="M1097" i="1"/>
  <c r="N1097" i="1"/>
  <c r="O1097" i="1"/>
  <c r="P1097" i="1"/>
  <c r="Q1097" i="1" a="1"/>
  <c r="Q1097" i="1" s="1"/>
  <c r="R1097" i="1"/>
  <c r="M1098" i="1"/>
  <c r="N1098" i="1"/>
  <c r="O1098" i="1"/>
  <c r="P1098" i="1"/>
  <c r="Q1098" i="1" a="1"/>
  <c r="Q1098" i="1" s="1"/>
  <c r="S1098" i="1" s="1"/>
  <c r="R1098" i="1"/>
  <c r="M1099" i="1"/>
  <c r="S1099" i="1" s="1"/>
  <c r="N1099" i="1"/>
  <c r="O1099" i="1"/>
  <c r="P1099" i="1"/>
  <c r="Q1099" i="1" a="1"/>
  <c r="Q1099" i="1" s="1"/>
  <c r="R1099" i="1"/>
  <c r="T1099" i="1"/>
  <c r="M1100" i="1"/>
  <c r="N1100" i="1"/>
  <c r="O1100" i="1"/>
  <c r="P1100" i="1"/>
  <c r="Q1100" i="1" a="1"/>
  <c r="Q1100" i="1" s="1"/>
  <c r="R1100" i="1"/>
  <c r="M1101" i="1"/>
  <c r="N1101" i="1"/>
  <c r="O1101" i="1"/>
  <c r="P1101" i="1"/>
  <c r="Q1101" i="1" a="1"/>
  <c r="Q1101" i="1" s="1"/>
  <c r="R1101" i="1"/>
  <c r="M1102" i="1"/>
  <c r="S1102" i="1" s="1"/>
  <c r="N1102" i="1"/>
  <c r="O1102" i="1"/>
  <c r="P1102" i="1"/>
  <c r="Q1102" i="1" a="1"/>
  <c r="Q1102" i="1" s="1"/>
  <c r="R1102" i="1"/>
  <c r="M1103" i="1"/>
  <c r="N1103" i="1"/>
  <c r="O1103" i="1"/>
  <c r="P1103" i="1"/>
  <c r="Q1103" i="1" a="1"/>
  <c r="Q1103" i="1"/>
  <c r="R1103" i="1"/>
  <c r="M1104" i="1"/>
  <c r="N1104" i="1"/>
  <c r="O1104" i="1"/>
  <c r="P1104" i="1"/>
  <c r="Q1104" i="1" a="1"/>
  <c r="Q1104" i="1" s="1"/>
  <c r="R1104" i="1"/>
  <c r="M1105" i="1"/>
  <c r="N1105" i="1"/>
  <c r="O1105" i="1"/>
  <c r="P1105" i="1"/>
  <c r="Q1105" i="1" a="1"/>
  <c r="Q1105" i="1" s="1"/>
  <c r="R1105" i="1"/>
  <c r="M1106" i="1"/>
  <c r="N1106" i="1"/>
  <c r="O1106" i="1"/>
  <c r="P1106" i="1"/>
  <c r="Q1106" i="1" a="1"/>
  <c r="Q1106" i="1" s="1"/>
  <c r="R1106" i="1"/>
  <c r="S1106" i="1"/>
  <c r="M1107" i="1"/>
  <c r="N1107" i="1"/>
  <c r="O1107" i="1"/>
  <c r="P1107" i="1"/>
  <c r="Q1107" i="1" a="1"/>
  <c r="Q1107" i="1" s="1"/>
  <c r="R1107" i="1"/>
  <c r="M1108" i="1"/>
  <c r="N1108" i="1"/>
  <c r="O1108" i="1"/>
  <c r="P1108" i="1"/>
  <c r="Q1108" i="1" a="1"/>
  <c r="Q1108" i="1" s="1"/>
  <c r="R1108" i="1"/>
  <c r="M1109" i="1"/>
  <c r="S1109" i="1" s="1"/>
  <c r="N1109" i="1"/>
  <c r="O1109" i="1"/>
  <c r="P1109" i="1"/>
  <c r="Q1109" i="1" a="1"/>
  <c r="Q1109" i="1" s="1"/>
  <c r="R1109" i="1"/>
  <c r="M1110" i="1"/>
  <c r="N1110" i="1"/>
  <c r="O1110" i="1"/>
  <c r="P1110" i="1"/>
  <c r="Q1110" i="1" a="1"/>
  <c r="Q1110" i="1" s="1"/>
  <c r="R1110" i="1"/>
  <c r="M1111" i="1"/>
  <c r="N1111" i="1"/>
  <c r="O1111" i="1"/>
  <c r="P1111" i="1"/>
  <c r="Q1111" i="1" a="1"/>
  <c r="Q1111" i="1" s="1"/>
  <c r="R1111" i="1"/>
  <c r="M1112" i="1"/>
  <c r="N1112" i="1"/>
  <c r="O1112" i="1"/>
  <c r="P1112" i="1"/>
  <c r="Q1112" i="1" a="1"/>
  <c r="Q1112" i="1" s="1"/>
  <c r="R1112" i="1"/>
  <c r="M1113" i="1"/>
  <c r="N1113" i="1"/>
  <c r="O1113" i="1"/>
  <c r="P1113" i="1"/>
  <c r="Q1113" i="1" a="1"/>
  <c r="Q1113" i="1" s="1"/>
  <c r="R1113" i="1"/>
  <c r="M1114" i="1"/>
  <c r="N1114" i="1"/>
  <c r="O1114" i="1"/>
  <c r="P1114" i="1"/>
  <c r="Q1114" i="1" a="1"/>
  <c r="Q1114" i="1" s="1"/>
  <c r="S1114" i="1" s="1"/>
  <c r="R1114" i="1"/>
  <c r="M1115" i="1"/>
  <c r="N1115" i="1"/>
  <c r="O1115" i="1"/>
  <c r="P1115" i="1"/>
  <c r="Q1115" i="1" a="1"/>
  <c r="Q1115" i="1" s="1"/>
  <c r="R1115" i="1"/>
  <c r="M1116" i="1"/>
  <c r="N1116" i="1"/>
  <c r="O1116" i="1"/>
  <c r="P1116" i="1"/>
  <c r="Q1116" i="1" a="1"/>
  <c r="Q1116" i="1" s="1"/>
  <c r="R1116" i="1"/>
  <c r="M1117" i="1"/>
  <c r="N1117" i="1"/>
  <c r="O1117" i="1"/>
  <c r="P1117" i="1"/>
  <c r="Q1117" i="1" a="1"/>
  <c r="Q1117" i="1" s="1"/>
  <c r="R1117" i="1"/>
  <c r="M1118" i="1"/>
  <c r="S1118" i="1" s="1"/>
  <c r="N1118" i="1"/>
  <c r="O1118" i="1"/>
  <c r="P1118" i="1"/>
  <c r="Q1118" i="1" a="1"/>
  <c r="Q1118" i="1" s="1"/>
  <c r="R1118" i="1"/>
  <c r="M1119" i="1"/>
  <c r="N1119" i="1"/>
  <c r="O1119" i="1"/>
  <c r="P1119" i="1"/>
  <c r="Q1119" i="1" a="1"/>
  <c r="Q1119" i="1"/>
  <c r="R1119" i="1"/>
  <c r="M1120" i="1"/>
  <c r="N1120" i="1"/>
  <c r="O1120" i="1"/>
  <c r="P1120" i="1"/>
  <c r="Q1120" i="1" a="1"/>
  <c r="Q1120" i="1" s="1"/>
  <c r="R1120" i="1"/>
  <c r="M1121" i="1"/>
  <c r="N1121" i="1"/>
  <c r="O1121" i="1"/>
  <c r="P1121" i="1"/>
  <c r="Q1121" i="1" a="1"/>
  <c r="Q1121" i="1" s="1"/>
  <c r="R1121" i="1"/>
  <c r="M1122" i="1"/>
  <c r="N1122" i="1"/>
  <c r="O1122" i="1"/>
  <c r="P1122" i="1"/>
  <c r="Q1122" i="1" a="1"/>
  <c r="Q1122" i="1" s="1"/>
  <c r="R1122" i="1"/>
  <c r="S1122" i="1" s="1"/>
  <c r="M1123" i="1"/>
  <c r="N1123" i="1"/>
  <c r="O1123" i="1"/>
  <c r="P1123" i="1"/>
  <c r="Q1123" i="1" a="1"/>
  <c r="Q1123" i="1" s="1"/>
  <c r="R1123" i="1"/>
  <c r="M1124" i="1"/>
  <c r="N1124" i="1"/>
  <c r="O1124" i="1"/>
  <c r="P1124" i="1"/>
  <c r="Q1124" i="1" a="1"/>
  <c r="Q1124" i="1" s="1"/>
  <c r="R1124" i="1"/>
  <c r="M1125" i="1"/>
  <c r="S1125" i="1" s="1"/>
  <c r="N1125" i="1"/>
  <c r="O1125" i="1"/>
  <c r="P1125" i="1"/>
  <c r="Q1125" i="1" a="1"/>
  <c r="Q1125" i="1" s="1"/>
  <c r="R1125" i="1"/>
  <c r="M1126" i="1"/>
  <c r="N1126" i="1"/>
  <c r="O1126" i="1"/>
  <c r="P1126" i="1"/>
  <c r="Q1126" i="1" a="1"/>
  <c r="Q1126" i="1" s="1"/>
  <c r="R1126" i="1"/>
  <c r="M1127" i="1"/>
  <c r="S1127" i="1" s="1"/>
  <c r="N1127" i="1"/>
  <c r="O1127" i="1"/>
  <c r="P1127" i="1"/>
  <c r="Q1127" i="1" a="1"/>
  <c r="Q1127" i="1"/>
  <c r="R1127" i="1"/>
  <c r="M1128" i="1"/>
  <c r="N1128" i="1"/>
  <c r="O1128" i="1"/>
  <c r="P1128" i="1"/>
  <c r="Q1128" i="1" a="1"/>
  <c r="Q1128" i="1" s="1"/>
  <c r="R1128" i="1"/>
  <c r="M1129" i="1"/>
  <c r="N1129" i="1"/>
  <c r="O1129" i="1"/>
  <c r="P1129" i="1"/>
  <c r="Q1129" i="1" a="1"/>
  <c r="Q1129" i="1" s="1"/>
  <c r="R1129" i="1"/>
  <c r="M1130" i="1"/>
  <c r="N1130" i="1"/>
  <c r="O1130" i="1"/>
  <c r="P1130" i="1"/>
  <c r="Q1130" i="1" a="1"/>
  <c r="Q1130" i="1" s="1"/>
  <c r="R1130" i="1"/>
  <c r="S1130" i="1"/>
  <c r="T1130" i="1" s="1"/>
  <c r="M1131" i="1"/>
  <c r="N1131" i="1"/>
  <c r="O1131" i="1"/>
  <c r="P1131" i="1"/>
  <c r="Q1131" i="1" a="1"/>
  <c r="Q1131" i="1" s="1"/>
  <c r="R1131" i="1"/>
  <c r="M1132" i="1"/>
  <c r="N1132" i="1"/>
  <c r="O1132" i="1"/>
  <c r="P1132" i="1"/>
  <c r="Q1132" i="1" a="1"/>
  <c r="Q1132" i="1" s="1"/>
  <c r="R1132" i="1"/>
  <c r="M1133" i="1"/>
  <c r="N1133" i="1"/>
  <c r="O1133" i="1"/>
  <c r="P1133" i="1"/>
  <c r="Q1133" i="1" a="1"/>
  <c r="Q1133" i="1" s="1"/>
  <c r="R1133" i="1"/>
  <c r="M1134" i="1"/>
  <c r="N1134" i="1"/>
  <c r="O1134" i="1"/>
  <c r="P1134" i="1"/>
  <c r="Q1134" i="1" a="1"/>
  <c r="Q1134" i="1" s="1"/>
  <c r="R1134" i="1"/>
  <c r="M1135" i="1"/>
  <c r="N1135" i="1"/>
  <c r="O1135" i="1"/>
  <c r="P1135" i="1"/>
  <c r="Q1135" i="1" a="1"/>
  <c r="Q1135" i="1"/>
  <c r="R1135" i="1"/>
  <c r="M1136" i="1"/>
  <c r="N1136" i="1"/>
  <c r="O1136" i="1"/>
  <c r="P1136" i="1"/>
  <c r="Q1136" i="1" a="1"/>
  <c r="Q1136" i="1" s="1"/>
  <c r="R1136" i="1"/>
  <c r="M1137" i="1"/>
  <c r="N1137" i="1"/>
  <c r="O1137" i="1"/>
  <c r="P1137" i="1"/>
  <c r="Q1137" i="1" a="1"/>
  <c r="Q1137" i="1" s="1"/>
  <c r="R1137" i="1"/>
  <c r="M1138" i="1"/>
  <c r="S1138" i="1" s="1"/>
  <c r="N1138" i="1"/>
  <c r="O1138" i="1"/>
  <c r="P1138" i="1"/>
  <c r="Q1138" i="1" a="1"/>
  <c r="Q1138" i="1" s="1"/>
  <c r="R1138" i="1"/>
  <c r="M1139" i="1"/>
  <c r="N1139" i="1"/>
  <c r="O1139" i="1"/>
  <c r="P1139" i="1"/>
  <c r="Q1139" i="1" a="1"/>
  <c r="Q1139" i="1" s="1"/>
  <c r="R1139" i="1"/>
  <c r="M1140" i="1"/>
  <c r="S1140" i="1" s="1"/>
  <c r="N1140" i="1"/>
  <c r="O1140" i="1"/>
  <c r="P1140" i="1"/>
  <c r="Q1140" i="1" a="1"/>
  <c r="Q1140" i="1" s="1"/>
  <c r="R1140" i="1"/>
  <c r="M1141" i="1"/>
  <c r="N1141" i="1"/>
  <c r="O1141" i="1"/>
  <c r="P1141" i="1"/>
  <c r="Q1141" i="1" a="1"/>
  <c r="Q1141" i="1" s="1"/>
  <c r="R1141" i="1"/>
  <c r="M1142" i="1"/>
  <c r="N1142" i="1"/>
  <c r="O1142" i="1"/>
  <c r="P1142" i="1"/>
  <c r="Q1142" i="1" a="1"/>
  <c r="Q1142" i="1" s="1"/>
  <c r="R1142" i="1"/>
  <c r="M1143" i="1"/>
  <c r="N1143" i="1"/>
  <c r="O1143" i="1"/>
  <c r="P1143" i="1"/>
  <c r="Q1143" i="1" a="1"/>
  <c r="Q1143" i="1"/>
  <c r="R1143" i="1"/>
  <c r="M1144" i="1"/>
  <c r="N1144" i="1"/>
  <c r="O1144" i="1"/>
  <c r="P1144" i="1"/>
  <c r="Q1144" i="1" a="1"/>
  <c r="Q1144" i="1" s="1"/>
  <c r="R1144" i="1"/>
  <c r="M1145" i="1"/>
  <c r="N1145" i="1"/>
  <c r="O1145" i="1"/>
  <c r="P1145" i="1"/>
  <c r="Q1145" i="1" a="1"/>
  <c r="Q1145" i="1" s="1"/>
  <c r="R1145" i="1"/>
  <c r="M1146" i="1"/>
  <c r="N1146" i="1"/>
  <c r="O1146" i="1"/>
  <c r="P1146" i="1"/>
  <c r="Q1146" i="1" a="1"/>
  <c r="Q1146" i="1" s="1"/>
  <c r="R1146" i="1"/>
  <c r="M1147" i="1"/>
  <c r="N1147" i="1"/>
  <c r="O1147" i="1"/>
  <c r="P1147" i="1"/>
  <c r="Q1147" i="1" a="1"/>
  <c r="Q1147" i="1" s="1"/>
  <c r="R1147" i="1"/>
  <c r="M1148" i="1"/>
  <c r="N1148" i="1"/>
  <c r="O1148" i="1"/>
  <c r="P1148" i="1"/>
  <c r="Q1148" i="1" a="1"/>
  <c r="Q1148" i="1" s="1"/>
  <c r="R1148" i="1"/>
  <c r="M1149" i="1"/>
  <c r="N1149" i="1"/>
  <c r="O1149" i="1"/>
  <c r="P1149" i="1"/>
  <c r="Q1149" i="1" a="1"/>
  <c r="Q1149" i="1" s="1"/>
  <c r="R1149" i="1"/>
  <c r="M1150" i="1"/>
  <c r="N1150" i="1"/>
  <c r="O1150" i="1"/>
  <c r="P1150" i="1"/>
  <c r="Q1150" i="1" a="1"/>
  <c r="Q1150" i="1" s="1"/>
  <c r="R1150" i="1"/>
  <c r="M1151" i="1"/>
  <c r="S1151" i="1" s="1"/>
  <c r="N1151" i="1"/>
  <c r="O1151" i="1"/>
  <c r="P1151" i="1"/>
  <c r="Q1151" i="1" a="1"/>
  <c r="Q1151" i="1"/>
  <c r="R1151" i="1"/>
  <c r="M1152" i="1"/>
  <c r="N1152" i="1"/>
  <c r="O1152" i="1"/>
  <c r="P1152" i="1"/>
  <c r="Q1152" i="1" a="1"/>
  <c r="Q1152" i="1" s="1"/>
  <c r="R1152" i="1"/>
  <c r="M1153" i="1"/>
  <c r="S1153" i="1" s="1"/>
  <c r="N1153" i="1"/>
  <c r="O1153" i="1"/>
  <c r="P1153" i="1"/>
  <c r="Q1153" i="1" a="1"/>
  <c r="Q1153" i="1" s="1"/>
  <c r="R1153" i="1"/>
  <c r="M1154" i="1"/>
  <c r="N1154" i="1"/>
  <c r="O1154" i="1"/>
  <c r="P1154" i="1"/>
  <c r="Q1154" i="1" a="1"/>
  <c r="Q1154" i="1" s="1"/>
  <c r="R1154" i="1"/>
  <c r="S1154" i="1" s="1"/>
  <c r="M1155" i="1"/>
  <c r="N1155" i="1"/>
  <c r="O1155" i="1"/>
  <c r="P1155" i="1"/>
  <c r="Q1155" i="1" a="1"/>
  <c r="Q1155" i="1" s="1"/>
  <c r="R1155" i="1"/>
  <c r="M1156" i="1"/>
  <c r="N1156" i="1"/>
  <c r="O1156" i="1"/>
  <c r="P1156" i="1"/>
  <c r="Q1156" i="1" a="1"/>
  <c r="Q1156" i="1" s="1"/>
  <c r="R1156" i="1"/>
  <c r="M1157" i="1"/>
  <c r="N1157" i="1"/>
  <c r="O1157" i="1"/>
  <c r="P1157" i="1"/>
  <c r="Q1157" i="1" a="1"/>
  <c r="Q1157" i="1" s="1"/>
  <c r="R1157" i="1"/>
  <c r="M1158" i="1"/>
  <c r="N1158" i="1"/>
  <c r="O1158" i="1"/>
  <c r="P1158" i="1"/>
  <c r="Q1158" i="1" a="1"/>
  <c r="Q1158" i="1" s="1"/>
  <c r="R1158" i="1"/>
  <c r="M1159" i="1"/>
  <c r="N1159" i="1"/>
  <c r="O1159" i="1"/>
  <c r="P1159" i="1"/>
  <c r="Q1159" i="1" a="1"/>
  <c r="Q1159" i="1" s="1"/>
  <c r="R1159" i="1"/>
  <c r="M1160" i="1"/>
  <c r="N1160" i="1"/>
  <c r="O1160" i="1"/>
  <c r="P1160" i="1"/>
  <c r="Q1160" i="1" a="1"/>
  <c r="Q1160" i="1" s="1"/>
  <c r="R1160" i="1"/>
  <c r="M1161" i="1"/>
  <c r="N1161" i="1"/>
  <c r="O1161" i="1"/>
  <c r="P1161" i="1"/>
  <c r="Q1161" i="1" a="1"/>
  <c r="Q1161" i="1" s="1"/>
  <c r="R1161" i="1"/>
  <c r="M1162" i="1"/>
  <c r="S1162" i="1" s="1"/>
  <c r="N1162" i="1"/>
  <c r="O1162" i="1"/>
  <c r="P1162" i="1"/>
  <c r="Q1162" i="1" a="1"/>
  <c r="Q1162" i="1" s="1"/>
  <c r="R1162" i="1"/>
  <c r="M1163" i="1"/>
  <c r="N1163" i="1"/>
  <c r="O1163" i="1"/>
  <c r="P1163" i="1"/>
  <c r="Q1163" i="1" a="1"/>
  <c r="Q1163" i="1" s="1"/>
  <c r="R1163" i="1"/>
  <c r="M1164" i="1"/>
  <c r="S1164" i="1" s="1"/>
  <c r="N1164" i="1"/>
  <c r="O1164" i="1"/>
  <c r="P1164" i="1"/>
  <c r="Q1164" i="1" a="1"/>
  <c r="Q1164" i="1" s="1"/>
  <c r="R1164" i="1"/>
  <c r="M1165" i="1"/>
  <c r="N1165" i="1"/>
  <c r="O1165" i="1"/>
  <c r="P1165" i="1"/>
  <c r="Q1165" i="1" a="1"/>
  <c r="Q1165" i="1" s="1"/>
  <c r="R1165" i="1"/>
  <c r="M1166" i="1"/>
  <c r="S1166" i="1" s="1"/>
  <c r="N1166" i="1"/>
  <c r="O1166" i="1"/>
  <c r="P1166" i="1"/>
  <c r="Q1166" i="1" a="1"/>
  <c r="Q1166" i="1" s="1"/>
  <c r="R1166" i="1"/>
  <c r="M1167" i="1"/>
  <c r="N1167" i="1"/>
  <c r="O1167" i="1"/>
  <c r="P1167" i="1"/>
  <c r="Q1167" i="1" a="1"/>
  <c r="Q1167" i="1"/>
  <c r="R1167" i="1"/>
  <c r="M1168" i="1"/>
  <c r="N1168" i="1"/>
  <c r="O1168" i="1"/>
  <c r="P1168" i="1"/>
  <c r="Q1168" i="1" a="1"/>
  <c r="Q1168" i="1" s="1"/>
  <c r="R1168" i="1"/>
  <c r="M1169" i="1"/>
  <c r="N1169" i="1"/>
  <c r="O1169" i="1"/>
  <c r="P1169" i="1"/>
  <c r="Q1169" i="1" a="1"/>
  <c r="Q1169" i="1" s="1"/>
  <c r="R1169" i="1"/>
  <c r="M1170" i="1"/>
  <c r="N1170" i="1"/>
  <c r="O1170" i="1"/>
  <c r="P1170" i="1"/>
  <c r="Q1170" i="1" a="1"/>
  <c r="Q1170" i="1" s="1"/>
  <c r="R1170" i="1"/>
  <c r="M1171" i="1"/>
  <c r="N1171" i="1"/>
  <c r="O1171" i="1"/>
  <c r="P1171" i="1"/>
  <c r="Q1171" i="1" a="1"/>
  <c r="Q1171" i="1" s="1"/>
  <c r="R1171" i="1"/>
  <c r="M1172" i="1"/>
  <c r="N1172" i="1"/>
  <c r="O1172" i="1"/>
  <c r="P1172" i="1"/>
  <c r="Q1172" i="1" a="1"/>
  <c r="Q1172" i="1" s="1"/>
  <c r="R1172" i="1"/>
  <c r="M1173" i="1"/>
  <c r="N1173" i="1"/>
  <c r="O1173" i="1"/>
  <c r="P1173" i="1"/>
  <c r="Q1173" i="1" a="1"/>
  <c r="Q1173" i="1" s="1"/>
  <c r="R1173" i="1"/>
  <c r="M1174" i="1"/>
  <c r="N1174" i="1"/>
  <c r="O1174" i="1"/>
  <c r="P1174" i="1"/>
  <c r="Q1174" i="1" a="1"/>
  <c r="Q1174" i="1" s="1"/>
  <c r="R1174" i="1"/>
  <c r="M1175" i="1"/>
  <c r="N1175" i="1"/>
  <c r="O1175" i="1"/>
  <c r="P1175" i="1"/>
  <c r="Q1175" i="1" a="1"/>
  <c r="Q1175" i="1"/>
  <c r="R1175" i="1"/>
  <c r="M1176" i="1"/>
  <c r="N1176" i="1"/>
  <c r="O1176" i="1"/>
  <c r="P1176" i="1"/>
  <c r="Q1176" i="1" a="1"/>
  <c r="Q1176" i="1" s="1"/>
  <c r="R1176" i="1"/>
  <c r="M1177" i="1"/>
  <c r="S1177" i="1" s="1"/>
  <c r="N1177" i="1"/>
  <c r="O1177" i="1"/>
  <c r="P1177" i="1"/>
  <c r="Q1177" i="1" a="1"/>
  <c r="Q1177" i="1" s="1"/>
  <c r="R1177" i="1"/>
  <c r="M1178" i="1"/>
  <c r="N1178" i="1"/>
  <c r="O1178" i="1"/>
  <c r="P1178" i="1"/>
  <c r="Q1178" i="1" a="1"/>
  <c r="Q1178" i="1" s="1"/>
  <c r="S1178" i="1" s="1"/>
  <c r="R1178" i="1"/>
  <c r="M1179" i="1"/>
  <c r="S1179" i="1" s="1"/>
  <c r="N1179" i="1"/>
  <c r="O1179" i="1"/>
  <c r="P1179" i="1"/>
  <c r="Q1179" i="1" a="1"/>
  <c r="Q1179" i="1" s="1"/>
  <c r="R1179" i="1"/>
  <c r="M1180" i="1"/>
  <c r="N1180" i="1"/>
  <c r="O1180" i="1"/>
  <c r="P1180" i="1"/>
  <c r="Q1180" i="1" a="1"/>
  <c r="Q1180" i="1" s="1"/>
  <c r="R1180" i="1"/>
  <c r="M1181" i="1"/>
  <c r="N1181" i="1"/>
  <c r="O1181" i="1"/>
  <c r="P1181" i="1"/>
  <c r="Q1181" i="1" a="1"/>
  <c r="Q1181" i="1" s="1"/>
  <c r="R1181" i="1"/>
  <c r="M1182" i="1"/>
  <c r="N1182" i="1"/>
  <c r="O1182" i="1"/>
  <c r="P1182" i="1"/>
  <c r="Q1182" i="1" a="1"/>
  <c r="Q1182" i="1" s="1"/>
  <c r="R1182" i="1"/>
  <c r="M1183" i="1"/>
  <c r="N1183" i="1"/>
  <c r="O1183" i="1"/>
  <c r="P1183" i="1"/>
  <c r="Q1183" i="1" a="1"/>
  <c r="Q1183" i="1" s="1"/>
  <c r="R1183" i="1"/>
  <c r="M1184" i="1"/>
  <c r="N1184" i="1"/>
  <c r="O1184" i="1"/>
  <c r="P1184" i="1"/>
  <c r="Q1184" i="1" a="1"/>
  <c r="Q1184" i="1" s="1"/>
  <c r="R1184" i="1"/>
  <c r="M1185" i="1"/>
  <c r="N1185" i="1"/>
  <c r="O1185" i="1"/>
  <c r="P1185" i="1"/>
  <c r="Q1185" i="1" a="1"/>
  <c r="Q1185" i="1" s="1"/>
  <c r="R1185" i="1"/>
  <c r="M1186" i="1"/>
  <c r="N1186" i="1"/>
  <c r="O1186" i="1"/>
  <c r="P1186" i="1"/>
  <c r="Q1186" i="1" a="1"/>
  <c r="Q1186" i="1"/>
  <c r="R1186" i="1"/>
  <c r="S1186" i="1"/>
  <c r="T1186" i="1"/>
  <c r="M1187" i="1"/>
  <c r="N1187" i="1"/>
  <c r="O1187" i="1"/>
  <c r="P1187" i="1"/>
  <c r="Q1187" i="1" a="1"/>
  <c r="Q1187" i="1" s="1"/>
  <c r="R1187" i="1"/>
  <c r="M1188" i="1"/>
  <c r="N1188" i="1"/>
  <c r="O1188" i="1"/>
  <c r="P1188" i="1"/>
  <c r="Q1188" i="1" a="1"/>
  <c r="Q1188" i="1" s="1"/>
  <c r="R1188" i="1"/>
  <c r="M1189" i="1"/>
  <c r="N1189" i="1"/>
  <c r="O1189" i="1"/>
  <c r="P1189" i="1"/>
  <c r="Q1189" i="1" a="1"/>
  <c r="Q1189" i="1" s="1"/>
  <c r="R1189" i="1"/>
  <c r="M1190" i="1"/>
  <c r="S1190" i="1" s="1"/>
  <c r="T1190" i="1" s="1"/>
  <c r="N1190" i="1"/>
  <c r="O1190" i="1"/>
  <c r="P1190" i="1"/>
  <c r="Q1190" i="1" a="1"/>
  <c r="Q1190" i="1"/>
  <c r="R1190" i="1"/>
  <c r="M1191" i="1"/>
  <c r="S1191" i="1" s="1"/>
  <c r="N1191" i="1"/>
  <c r="O1191" i="1"/>
  <c r="P1191" i="1"/>
  <c r="Q1191" i="1" a="1"/>
  <c r="Q1191" i="1"/>
  <c r="R1191" i="1"/>
  <c r="M1192" i="1"/>
  <c r="S1192" i="1" s="1"/>
  <c r="N1192" i="1"/>
  <c r="O1192" i="1"/>
  <c r="P1192" i="1"/>
  <c r="Q1192" i="1" a="1"/>
  <c r="Q1192" i="1"/>
  <c r="R1192" i="1"/>
  <c r="M1193" i="1"/>
  <c r="N1193" i="1"/>
  <c r="O1193" i="1"/>
  <c r="P1193" i="1"/>
  <c r="Q1193" i="1" a="1"/>
  <c r="Q1193" i="1" s="1"/>
  <c r="S1193" i="1" s="1"/>
  <c r="R1193" i="1"/>
  <c r="M1194" i="1"/>
  <c r="N1194" i="1"/>
  <c r="O1194" i="1"/>
  <c r="P1194" i="1"/>
  <c r="Q1194" i="1" a="1"/>
  <c r="Q1194" i="1"/>
  <c r="R1194" i="1"/>
  <c r="M1195" i="1"/>
  <c r="N1195" i="1"/>
  <c r="O1195" i="1"/>
  <c r="P1195" i="1"/>
  <c r="Q1195" i="1" a="1"/>
  <c r="Q1195" i="1" s="1"/>
  <c r="S1195" i="1" s="1"/>
  <c r="R1195" i="1"/>
  <c r="M1196" i="1"/>
  <c r="N1196" i="1"/>
  <c r="O1196" i="1"/>
  <c r="P1196" i="1"/>
  <c r="Q1196" i="1" a="1"/>
  <c r="Q1196" i="1" s="1"/>
  <c r="S1196" i="1" s="1"/>
  <c r="R1196" i="1"/>
  <c r="M1197" i="1"/>
  <c r="S1197" i="1" s="1"/>
  <c r="N1197" i="1"/>
  <c r="O1197" i="1"/>
  <c r="P1197" i="1"/>
  <c r="Q1197" i="1" a="1"/>
  <c r="Q1197" i="1" s="1"/>
  <c r="R1197" i="1"/>
  <c r="M1198" i="1"/>
  <c r="S1198" i="1" s="1"/>
  <c r="T1198" i="1" s="1"/>
  <c r="N1198" i="1"/>
  <c r="O1198" i="1"/>
  <c r="P1198" i="1"/>
  <c r="Q1198" i="1" a="1"/>
  <c r="Q1198" i="1"/>
  <c r="R1198" i="1"/>
  <c r="V1198" i="1"/>
  <c r="M1199" i="1"/>
  <c r="S1199" i="1" s="1"/>
  <c r="N1199" i="1"/>
  <c r="O1199" i="1"/>
  <c r="P1199" i="1"/>
  <c r="Q1199" i="1" a="1"/>
  <c r="Q1199" i="1" s="1"/>
  <c r="R1199" i="1"/>
  <c r="M1200" i="1"/>
  <c r="N1200" i="1"/>
  <c r="O1200" i="1"/>
  <c r="P1200" i="1"/>
  <c r="Q1200" i="1" a="1"/>
  <c r="Q1200" i="1"/>
  <c r="R1200" i="1"/>
  <c r="M1201" i="1"/>
  <c r="N1201" i="1"/>
  <c r="O1201" i="1"/>
  <c r="P1201" i="1"/>
  <c r="Q1201" i="1" a="1"/>
  <c r="Q1201" i="1" s="1"/>
  <c r="S1201" i="1" s="1"/>
  <c r="R1201" i="1"/>
  <c r="M1202" i="1"/>
  <c r="S1202" i="1" s="1"/>
  <c r="N1202" i="1"/>
  <c r="O1202" i="1"/>
  <c r="P1202" i="1"/>
  <c r="Q1202" i="1" a="1"/>
  <c r="Q1202" i="1" s="1"/>
  <c r="R1202" i="1"/>
  <c r="M1203" i="1"/>
  <c r="N1203" i="1"/>
  <c r="O1203" i="1"/>
  <c r="P1203" i="1"/>
  <c r="Q1203" i="1" a="1"/>
  <c r="Q1203" i="1" s="1"/>
  <c r="R1203" i="1"/>
  <c r="S1203" i="1"/>
  <c r="M1204" i="1"/>
  <c r="N1204" i="1"/>
  <c r="O1204" i="1"/>
  <c r="S1204" i="1" s="1"/>
  <c r="P1204" i="1"/>
  <c r="Q1204" i="1" a="1"/>
  <c r="Q1204" i="1" s="1"/>
  <c r="R1204" i="1"/>
  <c r="M1205" i="1"/>
  <c r="S1205" i="1" s="1"/>
  <c r="N1205" i="1"/>
  <c r="O1205" i="1"/>
  <c r="P1205" i="1"/>
  <c r="Q1205" i="1" a="1"/>
  <c r="Q1205" i="1" s="1"/>
  <c r="R1205" i="1"/>
  <c r="M1206" i="1"/>
  <c r="N1206" i="1"/>
  <c r="O1206" i="1"/>
  <c r="P1206" i="1"/>
  <c r="Q1206" i="1" a="1"/>
  <c r="Q1206" i="1" s="1"/>
  <c r="R1206" i="1"/>
  <c r="M1207" i="1"/>
  <c r="N1207" i="1"/>
  <c r="O1207" i="1"/>
  <c r="P1207" i="1"/>
  <c r="Q1207" i="1" a="1"/>
  <c r="Q1207" i="1" s="1"/>
  <c r="R1207" i="1"/>
  <c r="M1208" i="1"/>
  <c r="N1208" i="1"/>
  <c r="O1208" i="1"/>
  <c r="P1208" i="1"/>
  <c r="Q1208" i="1" a="1"/>
  <c r="Q1208" i="1"/>
  <c r="R1208" i="1"/>
  <c r="M1209" i="1"/>
  <c r="N1209" i="1"/>
  <c r="O1209" i="1"/>
  <c r="S1209" i="1" s="1"/>
  <c r="P1209" i="1"/>
  <c r="Q1209" i="1" a="1"/>
  <c r="Q1209" i="1" s="1"/>
  <c r="R1209" i="1"/>
  <c r="M1210" i="1"/>
  <c r="N1210" i="1"/>
  <c r="O1210" i="1"/>
  <c r="P1210" i="1"/>
  <c r="Q1210" i="1" a="1"/>
  <c r="Q1210" i="1" s="1"/>
  <c r="R1210" i="1"/>
  <c r="M1211" i="1"/>
  <c r="N1211" i="1"/>
  <c r="O1211" i="1"/>
  <c r="P1211" i="1"/>
  <c r="Q1211" i="1" a="1"/>
  <c r="Q1211" i="1" s="1"/>
  <c r="S1211" i="1" s="1"/>
  <c r="R1211" i="1"/>
  <c r="M1212" i="1"/>
  <c r="N1212" i="1"/>
  <c r="O1212" i="1"/>
  <c r="P1212" i="1"/>
  <c r="Q1212" i="1" a="1"/>
  <c r="Q1212" i="1" s="1"/>
  <c r="R1212" i="1"/>
  <c r="M1213" i="1"/>
  <c r="N1213" i="1"/>
  <c r="O1213" i="1"/>
  <c r="P1213" i="1"/>
  <c r="Q1213" i="1" a="1"/>
  <c r="Q1213" i="1" s="1"/>
  <c r="R1213" i="1"/>
  <c r="M1214" i="1"/>
  <c r="S1214" i="1" s="1"/>
  <c r="T1214" i="1" s="1"/>
  <c r="N1214" i="1"/>
  <c r="O1214" i="1"/>
  <c r="P1214" i="1"/>
  <c r="Q1214" i="1" a="1"/>
  <c r="Q1214" i="1" s="1"/>
  <c r="R1214" i="1"/>
  <c r="M1215" i="1"/>
  <c r="S1215" i="1" s="1"/>
  <c r="N1215" i="1"/>
  <c r="O1215" i="1"/>
  <c r="P1215" i="1"/>
  <c r="Q1215" i="1" a="1"/>
  <c r="Q1215" i="1" s="1"/>
  <c r="R1215" i="1"/>
  <c r="M1216" i="1"/>
  <c r="S1216" i="1" s="1"/>
  <c r="N1216" i="1"/>
  <c r="O1216" i="1"/>
  <c r="P1216" i="1"/>
  <c r="Q1216" i="1" a="1"/>
  <c r="Q1216" i="1"/>
  <c r="R1216" i="1"/>
  <c r="M1217" i="1"/>
  <c r="N1217" i="1"/>
  <c r="O1217" i="1"/>
  <c r="P1217" i="1"/>
  <c r="Q1217" i="1" a="1"/>
  <c r="Q1217" i="1" s="1"/>
  <c r="R1217" i="1"/>
  <c r="M1218" i="1"/>
  <c r="N1218" i="1"/>
  <c r="O1218" i="1"/>
  <c r="P1218" i="1"/>
  <c r="Q1218" i="1" a="1"/>
  <c r="Q1218" i="1" s="1"/>
  <c r="R1218" i="1"/>
  <c r="M1219" i="1"/>
  <c r="N1219" i="1"/>
  <c r="O1219" i="1"/>
  <c r="P1219" i="1"/>
  <c r="Q1219" i="1" a="1"/>
  <c r="Q1219" i="1" s="1"/>
  <c r="S1219" i="1" s="1"/>
  <c r="R1219" i="1"/>
  <c r="M1220" i="1"/>
  <c r="S1220" i="1" s="1"/>
  <c r="N1220" i="1"/>
  <c r="O1220" i="1"/>
  <c r="P1220" i="1"/>
  <c r="Q1220" i="1" a="1"/>
  <c r="Q1220" i="1" s="1"/>
  <c r="R1220" i="1"/>
  <c r="M1221" i="1"/>
  <c r="S1221" i="1" s="1"/>
  <c r="N1221" i="1"/>
  <c r="O1221" i="1"/>
  <c r="P1221" i="1"/>
  <c r="Q1221" i="1" a="1"/>
  <c r="Q1221" i="1" s="1"/>
  <c r="R1221" i="1"/>
  <c r="M1222" i="1"/>
  <c r="N1222" i="1"/>
  <c r="O1222" i="1"/>
  <c r="P1222" i="1"/>
  <c r="Q1222" i="1" a="1"/>
  <c r="Q1222" i="1" s="1"/>
  <c r="R1222" i="1"/>
  <c r="M1223" i="1"/>
  <c r="N1223" i="1"/>
  <c r="O1223" i="1"/>
  <c r="P1223" i="1"/>
  <c r="Q1223" i="1" a="1"/>
  <c r="Q1223" i="1" s="1"/>
  <c r="R1223" i="1"/>
  <c r="M1224" i="1"/>
  <c r="S1224" i="1" s="1"/>
  <c r="N1224" i="1"/>
  <c r="O1224" i="1"/>
  <c r="P1224" i="1"/>
  <c r="Q1224" i="1" a="1"/>
  <c r="Q1224" i="1"/>
  <c r="R1224" i="1"/>
  <c r="M1225" i="1"/>
  <c r="S1225" i="1" s="1"/>
  <c r="N1225" i="1"/>
  <c r="O1225" i="1"/>
  <c r="P1225" i="1"/>
  <c r="Q1225" i="1" a="1"/>
  <c r="Q1225" i="1" s="1"/>
  <c r="R1225" i="1"/>
  <c r="M1226" i="1"/>
  <c r="S1226" i="1" s="1"/>
  <c r="N1226" i="1"/>
  <c r="O1226" i="1"/>
  <c r="P1226" i="1"/>
  <c r="Q1226" i="1" a="1"/>
  <c r="Q1226" i="1" s="1"/>
  <c r="R1226" i="1"/>
  <c r="M1227" i="1"/>
  <c r="N1227" i="1"/>
  <c r="O1227" i="1"/>
  <c r="P1227" i="1"/>
  <c r="Q1227" i="1" a="1"/>
  <c r="Q1227" i="1" s="1"/>
  <c r="S1227" i="1" s="1"/>
  <c r="R1227" i="1"/>
  <c r="M1228" i="1"/>
  <c r="N1228" i="1"/>
  <c r="O1228" i="1"/>
  <c r="P1228" i="1"/>
  <c r="Q1228" i="1" a="1"/>
  <c r="Q1228" i="1" s="1"/>
  <c r="R1228" i="1"/>
  <c r="M1229" i="1"/>
  <c r="S1229" i="1" s="1"/>
  <c r="N1229" i="1"/>
  <c r="O1229" i="1"/>
  <c r="P1229" i="1"/>
  <c r="Q1229" i="1" a="1"/>
  <c r="Q1229" i="1" s="1"/>
  <c r="R1229" i="1"/>
  <c r="M1230" i="1"/>
  <c r="S1230" i="1" s="1"/>
  <c r="T1230" i="1" s="1"/>
  <c r="N1230" i="1"/>
  <c r="O1230" i="1"/>
  <c r="P1230" i="1"/>
  <c r="Q1230" i="1" a="1"/>
  <c r="Q1230" i="1" s="1"/>
  <c r="R1230" i="1"/>
  <c r="V1230" i="1"/>
  <c r="M1231" i="1"/>
  <c r="S1231" i="1" s="1"/>
  <c r="N1231" i="1"/>
  <c r="O1231" i="1"/>
  <c r="P1231" i="1"/>
  <c r="Q1231" i="1" a="1"/>
  <c r="Q1231" i="1" s="1"/>
  <c r="R1231" i="1"/>
  <c r="M1232" i="1"/>
  <c r="N1232" i="1"/>
  <c r="O1232" i="1"/>
  <c r="P1232" i="1"/>
  <c r="Q1232" i="1" a="1"/>
  <c r="Q1232" i="1"/>
  <c r="R1232" i="1"/>
  <c r="M1233" i="1"/>
  <c r="N1233" i="1"/>
  <c r="O1233" i="1"/>
  <c r="P1233" i="1"/>
  <c r="Q1233" i="1" a="1"/>
  <c r="Q1233" i="1" s="1"/>
  <c r="R1233" i="1"/>
  <c r="M1234" i="1"/>
  <c r="S1234" i="1" s="1"/>
  <c r="N1234" i="1"/>
  <c r="O1234" i="1"/>
  <c r="P1234" i="1"/>
  <c r="Q1234" i="1" a="1"/>
  <c r="Q1234" i="1" s="1"/>
  <c r="R1234" i="1"/>
  <c r="M1235" i="1"/>
  <c r="N1235" i="1"/>
  <c r="O1235" i="1"/>
  <c r="P1235" i="1"/>
  <c r="Q1235" i="1" a="1"/>
  <c r="Q1235" i="1" s="1"/>
  <c r="R1235" i="1"/>
  <c r="S1235" i="1"/>
  <c r="M1236" i="1"/>
  <c r="S1236" i="1" s="1"/>
  <c r="N1236" i="1"/>
  <c r="O1236" i="1"/>
  <c r="P1236" i="1"/>
  <c r="Q1236" i="1" a="1"/>
  <c r="Q1236" i="1" s="1"/>
  <c r="R1236" i="1"/>
  <c r="M1237" i="1"/>
  <c r="S1237" i="1" s="1"/>
  <c r="N1237" i="1"/>
  <c r="O1237" i="1"/>
  <c r="P1237" i="1"/>
  <c r="Q1237" i="1" a="1"/>
  <c r="Q1237" i="1" s="1"/>
  <c r="R1237" i="1"/>
  <c r="M1238" i="1"/>
  <c r="N1238" i="1"/>
  <c r="O1238" i="1"/>
  <c r="P1238" i="1"/>
  <c r="Q1238" i="1" a="1"/>
  <c r="Q1238" i="1" s="1"/>
  <c r="R1238" i="1"/>
  <c r="M1239" i="1"/>
  <c r="N1239" i="1"/>
  <c r="O1239" i="1"/>
  <c r="P1239" i="1"/>
  <c r="Q1239" i="1" a="1"/>
  <c r="Q1239" i="1" s="1"/>
  <c r="R1239" i="1"/>
  <c r="M1240" i="1"/>
  <c r="N1240" i="1"/>
  <c r="O1240" i="1"/>
  <c r="P1240" i="1"/>
  <c r="Q1240" i="1" a="1"/>
  <c r="Q1240" i="1"/>
  <c r="R1240" i="1"/>
  <c r="M1241" i="1"/>
  <c r="S1241" i="1" s="1"/>
  <c r="N1241" i="1"/>
  <c r="O1241" i="1"/>
  <c r="P1241" i="1"/>
  <c r="Q1241" i="1" a="1"/>
  <c r="Q1241" i="1" s="1"/>
  <c r="R1241" i="1"/>
  <c r="M1242" i="1"/>
  <c r="N1242" i="1"/>
  <c r="O1242" i="1"/>
  <c r="P1242" i="1"/>
  <c r="Q1242" i="1" a="1"/>
  <c r="Q1242" i="1" s="1"/>
  <c r="R1242" i="1"/>
  <c r="M1243" i="1"/>
  <c r="N1243" i="1"/>
  <c r="O1243" i="1"/>
  <c r="P1243" i="1"/>
  <c r="Q1243" i="1" a="1"/>
  <c r="Q1243" i="1" s="1"/>
  <c r="S1243" i="1" s="1"/>
  <c r="R1243" i="1"/>
  <c r="M1244" i="1"/>
  <c r="N1244" i="1"/>
  <c r="O1244" i="1"/>
  <c r="P1244" i="1"/>
  <c r="Q1244" i="1" a="1"/>
  <c r="Q1244" i="1" s="1"/>
  <c r="R1244" i="1"/>
  <c r="M1245" i="1"/>
  <c r="N1245" i="1"/>
  <c r="O1245" i="1"/>
  <c r="P1245" i="1"/>
  <c r="Q1245" i="1" a="1"/>
  <c r="Q1245" i="1" s="1"/>
  <c r="R1245" i="1"/>
  <c r="M1246" i="1"/>
  <c r="S1246" i="1" s="1"/>
  <c r="T1246" i="1" s="1"/>
  <c r="N1246" i="1"/>
  <c r="O1246" i="1"/>
  <c r="P1246" i="1"/>
  <c r="Q1246" i="1" a="1"/>
  <c r="Q1246" i="1" s="1"/>
  <c r="R1246" i="1"/>
  <c r="M1247" i="1"/>
  <c r="S1247" i="1" s="1"/>
  <c r="N1247" i="1"/>
  <c r="O1247" i="1"/>
  <c r="P1247" i="1"/>
  <c r="Q1247" i="1" a="1"/>
  <c r="Q1247" i="1" s="1"/>
  <c r="R1247" i="1"/>
  <c r="M1248" i="1"/>
  <c r="S1248" i="1" s="1"/>
  <c r="N1248" i="1"/>
  <c r="O1248" i="1"/>
  <c r="P1248" i="1"/>
  <c r="Q1248" i="1" a="1"/>
  <c r="Q1248" i="1"/>
  <c r="R1248" i="1"/>
  <c r="M1249" i="1"/>
  <c r="N1249" i="1"/>
  <c r="O1249" i="1"/>
  <c r="P1249" i="1"/>
  <c r="Q1249" i="1" a="1"/>
  <c r="Q1249" i="1" s="1"/>
  <c r="R1249" i="1"/>
  <c r="M1250" i="1"/>
  <c r="N1250" i="1"/>
  <c r="O1250" i="1"/>
  <c r="P1250" i="1"/>
  <c r="Q1250" i="1" a="1"/>
  <c r="Q1250" i="1" s="1"/>
  <c r="R1250" i="1"/>
  <c r="M1251" i="1"/>
  <c r="N1251" i="1"/>
  <c r="O1251" i="1"/>
  <c r="P1251" i="1"/>
  <c r="Q1251" i="1" a="1"/>
  <c r="Q1251" i="1" s="1"/>
  <c r="R1251" i="1"/>
  <c r="S1251" i="1"/>
  <c r="T1251" i="1"/>
  <c r="M1252" i="1"/>
  <c r="S1252" i="1" s="1"/>
  <c r="N1252" i="1"/>
  <c r="O1252" i="1"/>
  <c r="P1252" i="1"/>
  <c r="Q1252" i="1" a="1"/>
  <c r="Q1252" i="1" s="1"/>
  <c r="R1252" i="1"/>
  <c r="M1253" i="1"/>
  <c r="S1253" i="1" s="1"/>
  <c r="N1253" i="1"/>
  <c r="O1253" i="1"/>
  <c r="P1253" i="1"/>
  <c r="Q1253" i="1" a="1"/>
  <c r="Q1253" i="1" s="1"/>
  <c r="R1253" i="1"/>
  <c r="M1254" i="1"/>
  <c r="N1254" i="1"/>
  <c r="O1254" i="1"/>
  <c r="P1254" i="1"/>
  <c r="Q1254" i="1" a="1"/>
  <c r="Q1254" i="1" s="1"/>
  <c r="R1254" i="1"/>
  <c r="M1255" i="1"/>
  <c r="N1255" i="1"/>
  <c r="O1255" i="1"/>
  <c r="P1255" i="1"/>
  <c r="Q1255" i="1" a="1"/>
  <c r="Q1255" i="1" s="1"/>
  <c r="R1255" i="1"/>
  <c r="M1256" i="1"/>
  <c r="N1256" i="1"/>
  <c r="O1256" i="1"/>
  <c r="P1256" i="1"/>
  <c r="Q1256" i="1" a="1"/>
  <c r="Q1256" i="1"/>
  <c r="R1256" i="1"/>
  <c r="M1257" i="1"/>
  <c r="N1257" i="1"/>
  <c r="O1257" i="1"/>
  <c r="P1257" i="1"/>
  <c r="Q1257" i="1" a="1"/>
  <c r="Q1257" i="1" s="1"/>
  <c r="R1257" i="1"/>
  <c r="M1258" i="1"/>
  <c r="N1258" i="1"/>
  <c r="O1258" i="1"/>
  <c r="P1258" i="1"/>
  <c r="Q1258" i="1" a="1"/>
  <c r="Q1258" i="1" s="1"/>
  <c r="R1258" i="1"/>
  <c r="M1259" i="1"/>
  <c r="N1259" i="1"/>
  <c r="O1259" i="1"/>
  <c r="P1259" i="1"/>
  <c r="Q1259" i="1" a="1"/>
  <c r="Q1259" i="1" s="1"/>
  <c r="R1259" i="1"/>
  <c r="S1259" i="1"/>
  <c r="T1259" i="1"/>
  <c r="M1260" i="1"/>
  <c r="S1260" i="1" s="1"/>
  <c r="N1260" i="1"/>
  <c r="O1260" i="1"/>
  <c r="P1260" i="1"/>
  <c r="Q1260" i="1" a="1"/>
  <c r="Q1260" i="1" s="1"/>
  <c r="R1260" i="1"/>
  <c r="M1261" i="1"/>
  <c r="N1261" i="1"/>
  <c r="O1261" i="1"/>
  <c r="P1261" i="1"/>
  <c r="Q1261" i="1" a="1"/>
  <c r="Q1261" i="1" s="1"/>
  <c r="R1261" i="1"/>
  <c r="M1262" i="1"/>
  <c r="N1262" i="1"/>
  <c r="O1262" i="1"/>
  <c r="P1262" i="1"/>
  <c r="Q1262" i="1" a="1"/>
  <c r="Q1262" i="1" s="1"/>
  <c r="R1262" i="1"/>
  <c r="M1263" i="1"/>
  <c r="S1263" i="1" s="1"/>
  <c r="N1263" i="1"/>
  <c r="O1263" i="1"/>
  <c r="P1263" i="1"/>
  <c r="Q1263" i="1" a="1"/>
  <c r="Q1263" i="1" s="1"/>
  <c r="R1263" i="1"/>
  <c r="T1263" i="1"/>
  <c r="M1264" i="1"/>
  <c r="N1264" i="1"/>
  <c r="O1264" i="1"/>
  <c r="P1264" i="1"/>
  <c r="Q1264" i="1" a="1"/>
  <c r="Q1264" i="1"/>
  <c r="R1264" i="1"/>
  <c r="M1265" i="1"/>
  <c r="S1265" i="1" s="1"/>
  <c r="N1265" i="1"/>
  <c r="O1265" i="1"/>
  <c r="P1265" i="1"/>
  <c r="Q1265" i="1" a="1"/>
  <c r="Q1265" i="1" s="1"/>
  <c r="R1265" i="1"/>
  <c r="M1266" i="1"/>
  <c r="N1266" i="1"/>
  <c r="O1266" i="1"/>
  <c r="P1266" i="1"/>
  <c r="Q1266" i="1" a="1"/>
  <c r="Q1266" i="1" s="1"/>
  <c r="R1266" i="1"/>
  <c r="M1267" i="1"/>
  <c r="S1267" i="1" s="1"/>
  <c r="N1267" i="1"/>
  <c r="O1267" i="1"/>
  <c r="P1267" i="1"/>
  <c r="Q1267" i="1" a="1"/>
  <c r="Q1267" i="1" s="1"/>
  <c r="R1267" i="1"/>
  <c r="M1268" i="1"/>
  <c r="N1268" i="1"/>
  <c r="O1268" i="1"/>
  <c r="P1268" i="1"/>
  <c r="Q1268" i="1" a="1"/>
  <c r="Q1268" i="1" s="1"/>
  <c r="R1268" i="1"/>
  <c r="M1269" i="1"/>
  <c r="N1269" i="1"/>
  <c r="O1269" i="1"/>
  <c r="P1269" i="1"/>
  <c r="Q1269" i="1" a="1"/>
  <c r="Q1269" i="1" s="1"/>
  <c r="R1269" i="1"/>
  <c r="M1270" i="1"/>
  <c r="S1270" i="1" s="1"/>
  <c r="N1270" i="1"/>
  <c r="O1270" i="1"/>
  <c r="P1270" i="1"/>
  <c r="Q1270" i="1" a="1"/>
  <c r="Q1270" i="1" s="1"/>
  <c r="R1270" i="1"/>
  <c r="T1270" i="1"/>
  <c r="V1270" i="1"/>
  <c r="M1271" i="1"/>
  <c r="N1271" i="1"/>
  <c r="O1271" i="1"/>
  <c r="P1271" i="1"/>
  <c r="Q1271" i="1" a="1"/>
  <c r="Q1271" i="1" s="1"/>
  <c r="R1271" i="1"/>
  <c r="M1272" i="1"/>
  <c r="N1272" i="1"/>
  <c r="O1272" i="1"/>
  <c r="P1272" i="1"/>
  <c r="Q1272" i="1" a="1"/>
  <c r="Q1272" i="1" s="1"/>
  <c r="R1272" i="1"/>
  <c r="M1273" i="1"/>
  <c r="S1273" i="1" s="1"/>
  <c r="N1273" i="1"/>
  <c r="O1273" i="1"/>
  <c r="P1273" i="1"/>
  <c r="Q1273" i="1" a="1"/>
  <c r="Q1273" i="1" s="1"/>
  <c r="R1273" i="1"/>
  <c r="T1273" i="1"/>
  <c r="M1274" i="1"/>
  <c r="S1274" i="1" s="1"/>
  <c r="N1274" i="1"/>
  <c r="O1274" i="1"/>
  <c r="P1274" i="1"/>
  <c r="Q1274" i="1" a="1"/>
  <c r="Q1274" i="1" s="1"/>
  <c r="R1274" i="1"/>
  <c r="M1275" i="1"/>
  <c r="N1275" i="1"/>
  <c r="O1275" i="1"/>
  <c r="S1275" i="1" s="1"/>
  <c r="P1275" i="1"/>
  <c r="Q1275" i="1" a="1"/>
  <c r="Q1275" i="1" s="1"/>
  <c r="R1275" i="1"/>
  <c r="M1276" i="1"/>
  <c r="S1276" i="1" s="1"/>
  <c r="N1276" i="1"/>
  <c r="O1276" i="1"/>
  <c r="P1276" i="1"/>
  <c r="Q1276" i="1" a="1"/>
  <c r="Q1276" i="1" s="1"/>
  <c r="R1276" i="1"/>
  <c r="M1277" i="1"/>
  <c r="N1277" i="1"/>
  <c r="O1277" i="1"/>
  <c r="P1277" i="1"/>
  <c r="Q1277" i="1" a="1"/>
  <c r="Q1277" i="1" s="1"/>
  <c r="R1277" i="1"/>
  <c r="M1278" i="1"/>
  <c r="N1278" i="1"/>
  <c r="O1278" i="1"/>
  <c r="P1278" i="1"/>
  <c r="Q1278" i="1" a="1"/>
  <c r="Q1278" i="1" s="1"/>
  <c r="R1278" i="1"/>
  <c r="M1279" i="1"/>
  <c r="N1279" i="1"/>
  <c r="O1279" i="1"/>
  <c r="P1279" i="1"/>
  <c r="Q1279" i="1" a="1"/>
  <c r="Q1279" i="1" s="1"/>
  <c r="R1279" i="1"/>
  <c r="M1280" i="1"/>
  <c r="N1280" i="1"/>
  <c r="O1280" i="1"/>
  <c r="P1280" i="1"/>
  <c r="Q1280" i="1" a="1"/>
  <c r="Q1280" i="1"/>
  <c r="R1280" i="1"/>
  <c r="M1281" i="1"/>
  <c r="S1281" i="1" s="1"/>
  <c r="N1281" i="1"/>
  <c r="O1281" i="1"/>
  <c r="P1281" i="1"/>
  <c r="Q1281" i="1" a="1"/>
  <c r="Q1281" i="1" s="1"/>
  <c r="R1281" i="1"/>
  <c r="M1282" i="1"/>
  <c r="N1282" i="1"/>
  <c r="O1282" i="1"/>
  <c r="P1282" i="1"/>
  <c r="Q1282" i="1" a="1"/>
  <c r="Q1282" i="1" s="1"/>
  <c r="R1282" i="1"/>
  <c r="M1283" i="1"/>
  <c r="S1283" i="1" s="1"/>
  <c r="N1283" i="1"/>
  <c r="O1283" i="1"/>
  <c r="P1283" i="1"/>
  <c r="Q1283" i="1" a="1"/>
  <c r="Q1283" i="1" s="1"/>
  <c r="R1283" i="1"/>
  <c r="M1284" i="1"/>
  <c r="N1284" i="1"/>
  <c r="O1284" i="1"/>
  <c r="P1284" i="1"/>
  <c r="Q1284" i="1" a="1"/>
  <c r="Q1284" i="1" s="1"/>
  <c r="R1284" i="1"/>
  <c r="M1285" i="1"/>
  <c r="N1285" i="1"/>
  <c r="O1285" i="1"/>
  <c r="P1285" i="1"/>
  <c r="Q1285" i="1" a="1"/>
  <c r="Q1285" i="1" s="1"/>
  <c r="R1285" i="1"/>
  <c r="M1286" i="1"/>
  <c r="N1286" i="1"/>
  <c r="O1286" i="1"/>
  <c r="P1286" i="1"/>
  <c r="Q1286" i="1" a="1"/>
  <c r="Q1286" i="1" s="1"/>
  <c r="R1286" i="1"/>
  <c r="M1287" i="1"/>
  <c r="N1287" i="1"/>
  <c r="O1287" i="1"/>
  <c r="P1287" i="1"/>
  <c r="Q1287" i="1" a="1"/>
  <c r="Q1287" i="1" s="1"/>
  <c r="R1287" i="1"/>
  <c r="M1288" i="1"/>
  <c r="N1288" i="1"/>
  <c r="O1288" i="1"/>
  <c r="P1288" i="1"/>
  <c r="Q1288" i="1" a="1"/>
  <c r="Q1288" i="1"/>
  <c r="R1288" i="1"/>
  <c r="M1289" i="1"/>
  <c r="N1289" i="1"/>
  <c r="O1289" i="1"/>
  <c r="P1289" i="1"/>
  <c r="Q1289" i="1" a="1"/>
  <c r="Q1289" i="1" s="1"/>
  <c r="R1289" i="1"/>
  <c r="M1290" i="1"/>
  <c r="N1290" i="1"/>
  <c r="O1290" i="1"/>
  <c r="P1290" i="1"/>
  <c r="Q1290" i="1" a="1"/>
  <c r="Q1290" i="1" s="1"/>
  <c r="R1290" i="1"/>
  <c r="M1291" i="1"/>
  <c r="N1291" i="1"/>
  <c r="O1291" i="1"/>
  <c r="P1291" i="1"/>
  <c r="Q1291" i="1" a="1"/>
  <c r="Q1291" i="1" s="1"/>
  <c r="R1291" i="1"/>
  <c r="S1291" i="1" s="1"/>
  <c r="M1292" i="1"/>
  <c r="S1292" i="1" s="1"/>
  <c r="N1292" i="1"/>
  <c r="O1292" i="1"/>
  <c r="P1292" i="1"/>
  <c r="Q1292" i="1" a="1"/>
  <c r="Q1292" i="1" s="1"/>
  <c r="R1292" i="1"/>
  <c r="M1293" i="1"/>
  <c r="S1293" i="1" s="1"/>
  <c r="N1293" i="1"/>
  <c r="O1293" i="1"/>
  <c r="P1293" i="1"/>
  <c r="Q1293" i="1" a="1"/>
  <c r="Q1293" i="1" s="1"/>
  <c r="R1293" i="1"/>
  <c r="T1293" i="1"/>
  <c r="M1294" i="1"/>
  <c r="S1294" i="1" s="1"/>
  <c r="T1294" i="1" s="1"/>
  <c r="N1294" i="1"/>
  <c r="O1294" i="1"/>
  <c r="P1294" i="1"/>
  <c r="Q1294" i="1" a="1"/>
  <c r="Q1294" i="1" s="1"/>
  <c r="R1294" i="1"/>
  <c r="M1295" i="1"/>
  <c r="S1295" i="1" s="1"/>
  <c r="N1295" i="1"/>
  <c r="O1295" i="1"/>
  <c r="P1295" i="1"/>
  <c r="Q1295" i="1" a="1"/>
  <c r="Q1295" i="1" s="1"/>
  <c r="R1295" i="1"/>
  <c r="T1295" i="1"/>
  <c r="M1296" i="1"/>
  <c r="S1296" i="1" s="1"/>
  <c r="N1296" i="1"/>
  <c r="O1296" i="1"/>
  <c r="P1296" i="1"/>
  <c r="Q1296" i="1" a="1"/>
  <c r="Q1296" i="1" s="1"/>
  <c r="R1296" i="1"/>
  <c r="M1297" i="1"/>
  <c r="N1297" i="1"/>
  <c r="O1297" i="1"/>
  <c r="P1297" i="1"/>
  <c r="Q1297" i="1" a="1"/>
  <c r="Q1297" i="1" s="1"/>
  <c r="R1297" i="1"/>
  <c r="M1298" i="1"/>
  <c r="N1298" i="1"/>
  <c r="O1298" i="1"/>
  <c r="P1298" i="1"/>
  <c r="Q1298" i="1" a="1"/>
  <c r="Q1298" i="1" s="1"/>
  <c r="R1298" i="1"/>
  <c r="M1299" i="1"/>
  <c r="N1299" i="1"/>
  <c r="O1299" i="1"/>
  <c r="P1299" i="1"/>
  <c r="Q1299" i="1" a="1"/>
  <c r="Q1299" i="1" s="1"/>
  <c r="S1299" i="1" s="1"/>
  <c r="R1299" i="1"/>
  <c r="M1300" i="1"/>
  <c r="N1300" i="1"/>
  <c r="O1300" i="1"/>
  <c r="P1300" i="1"/>
  <c r="Q1300" i="1" a="1"/>
  <c r="Q1300" i="1" s="1"/>
  <c r="R1300" i="1"/>
  <c r="M1301" i="1"/>
  <c r="N1301" i="1"/>
  <c r="O1301" i="1"/>
  <c r="P1301" i="1"/>
  <c r="Q1301" i="1" a="1"/>
  <c r="Q1301" i="1" s="1"/>
  <c r="R1301" i="1"/>
  <c r="M1302" i="1"/>
  <c r="N1302" i="1"/>
  <c r="O1302" i="1"/>
  <c r="P1302" i="1"/>
  <c r="Q1302" i="1" a="1"/>
  <c r="Q1302" i="1" s="1"/>
  <c r="R1302" i="1"/>
  <c r="M1303" i="1"/>
  <c r="N1303" i="1"/>
  <c r="O1303" i="1"/>
  <c r="P1303" i="1"/>
  <c r="Q1303" i="1" a="1"/>
  <c r="Q1303" i="1" s="1"/>
  <c r="R1303" i="1"/>
  <c r="M1304" i="1"/>
  <c r="N1304" i="1"/>
  <c r="O1304" i="1"/>
  <c r="P1304" i="1"/>
  <c r="Q1304" i="1" a="1"/>
  <c r="Q1304" i="1"/>
  <c r="R1304" i="1"/>
  <c r="M1305" i="1"/>
  <c r="S1305" i="1" s="1"/>
  <c r="N1305" i="1"/>
  <c r="O1305" i="1"/>
  <c r="P1305" i="1"/>
  <c r="Q1305" i="1" a="1"/>
  <c r="Q1305" i="1" s="1"/>
  <c r="R1305" i="1"/>
  <c r="M1306" i="1"/>
  <c r="S1306" i="1" s="1"/>
  <c r="N1306" i="1"/>
  <c r="O1306" i="1"/>
  <c r="P1306" i="1"/>
  <c r="Q1306" i="1" a="1"/>
  <c r="Q1306" i="1" s="1"/>
  <c r="R1306" i="1"/>
  <c r="T1306" i="1"/>
  <c r="M1307" i="1"/>
  <c r="S1307" i="1" s="1"/>
  <c r="N1307" i="1"/>
  <c r="O1307" i="1"/>
  <c r="P1307" i="1"/>
  <c r="Q1307" i="1" a="1"/>
  <c r="Q1307" i="1" s="1"/>
  <c r="R1307" i="1"/>
  <c r="M1308" i="1"/>
  <c r="S1308" i="1" s="1"/>
  <c r="N1308" i="1"/>
  <c r="O1308" i="1"/>
  <c r="P1308" i="1"/>
  <c r="Q1308" i="1" a="1"/>
  <c r="Q1308" i="1" s="1"/>
  <c r="R1308" i="1"/>
  <c r="T1308" i="1"/>
  <c r="M1309" i="1"/>
  <c r="S1309" i="1" s="1"/>
  <c r="N1309" i="1"/>
  <c r="O1309" i="1"/>
  <c r="P1309" i="1"/>
  <c r="Q1309" i="1" a="1"/>
  <c r="Q1309" i="1" s="1"/>
  <c r="R1309" i="1"/>
  <c r="M1310" i="1"/>
  <c r="N1310" i="1"/>
  <c r="O1310" i="1"/>
  <c r="P1310" i="1"/>
  <c r="Q1310" i="1" a="1"/>
  <c r="Q1310" i="1" s="1"/>
  <c r="R1310" i="1"/>
  <c r="M1311" i="1"/>
  <c r="N1311" i="1"/>
  <c r="O1311" i="1"/>
  <c r="P1311" i="1"/>
  <c r="Q1311" i="1" a="1"/>
  <c r="Q1311" i="1" s="1"/>
  <c r="R1311" i="1"/>
  <c r="M1312" i="1"/>
  <c r="N1312" i="1"/>
  <c r="O1312" i="1"/>
  <c r="P1312" i="1"/>
  <c r="Q1312" i="1" a="1"/>
  <c r="Q1312" i="1" s="1"/>
  <c r="R1312" i="1"/>
  <c r="M1313" i="1"/>
  <c r="N1313" i="1"/>
  <c r="O1313" i="1"/>
  <c r="P1313" i="1"/>
  <c r="Q1313" i="1" a="1"/>
  <c r="Q1313" i="1" s="1"/>
  <c r="R1313" i="1"/>
  <c r="M1314" i="1"/>
  <c r="N1314" i="1"/>
  <c r="O1314" i="1"/>
  <c r="P1314" i="1"/>
  <c r="Q1314" i="1" a="1"/>
  <c r="Q1314" i="1" s="1"/>
  <c r="R1314" i="1"/>
  <c r="M1315" i="1"/>
  <c r="N1315" i="1"/>
  <c r="O1315" i="1"/>
  <c r="P1315" i="1"/>
  <c r="Q1315" i="1" a="1"/>
  <c r="Q1315" i="1" s="1"/>
  <c r="S1315" i="1" s="1"/>
  <c r="R1315" i="1"/>
  <c r="M1316" i="1"/>
  <c r="N1316" i="1"/>
  <c r="O1316" i="1"/>
  <c r="P1316" i="1"/>
  <c r="Q1316" i="1" a="1"/>
  <c r="Q1316" i="1" s="1"/>
  <c r="R1316" i="1"/>
  <c r="M1317" i="1"/>
  <c r="N1317" i="1"/>
  <c r="O1317" i="1"/>
  <c r="P1317" i="1"/>
  <c r="Q1317" i="1" a="1"/>
  <c r="Q1317" i="1" s="1"/>
  <c r="R1317" i="1"/>
  <c r="M1318" i="1"/>
  <c r="S1318" i="1" s="1"/>
  <c r="T1318" i="1" s="1"/>
  <c r="N1318" i="1"/>
  <c r="O1318" i="1"/>
  <c r="P1318" i="1"/>
  <c r="Q1318" i="1" a="1"/>
  <c r="Q1318" i="1" s="1"/>
  <c r="R1318" i="1"/>
  <c r="M1319" i="1"/>
  <c r="S1319" i="1" s="1"/>
  <c r="N1319" i="1"/>
  <c r="O1319" i="1"/>
  <c r="P1319" i="1"/>
  <c r="Q1319" i="1" a="1"/>
  <c r="Q1319" i="1" s="1"/>
  <c r="R1319" i="1"/>
  <c r="T1319" i="1"/>
  <c r="M1320" i="1"/>
  <c r="S1320" i="1" s="1"/>
  <c r="N1320" i="1"/>
  <c r="O1320" i="1"/>
  <c r="P1320" i="1"/>
  <c r="Q1320" i="1" a="1"/>
  <c r="Q1320" i="1"/>
  <c r="R1320" i="1"/>
  <c r="M1321" i="1"/>
  <c r="N1321" i="1"/>
  <c r="O1321" i="1"/>
  <c r="P1321" i="1"/>
  <c r="Q1321" i="1" a="1"/>
  <c r="Q1321" i="1" s="1"/>
  <c r="R1321" i="1"/>
  <c r="M1322" i="1"/>
  <c r="S1322" i="1" s="1"/>
  <c r="N1322" i="1"/>
  <c r="O1322" i="1"/>
  <c r="P1322" i="1"/>
  <c r="Q1322" i="1" a="1"/>
  <c r="Q1322" i="1" s="1"/>
  <c r="R1322" i="1"/>
  <c r="M1323" i="1"/>
  <c r="N1323" i="1"/>
  <c r="O1323" i="1"/>
  <c r="S1323" i="1" s="1"/>
  <c r="P1323" i="1"/>
  <c r="Q1323" i="1" a="1"/>
  <c r="Q1323" i="1" s="1"/>
  <c r="R1323" i="1"/>
  <c r="M1324" i="1"/>
  <c r="N1324" i="1"/>
  <c r="O1324" i="1"/>
  <c r="P1324" i="1"/>
  <c r="Q1324" i="1" a="1"/>
  <c r="Q1324" i="1" s="1"/>
  <c r="R1324" i="1"/>
  <c r="M1325" i="1"/>
  <c r="N1325" i="1"/>
  <c r="O1325" i="1"/>
  <c r="P1325" i="1"/>
  <c r="Q1325" i="1" a="1"/>
  <c r="Q1325" i="1" s="1"/>
  <c r="R1325" i="1"/>
  <c r="M1326" i="1"/>
  <c r="N1326" i="1"/>
  <c r="O1326" i="1"/>
  <c r="P1326" i="1"/>
  <c r="Q1326" i="1" a="1"/>
  <c r="Q1326" i="1" s="1"/>
  <c r="R1326" i="1"/>
  <c r="M1327" i="1"/>
  <c r="N1327" i="1"/>
  <c r="O1327" i="1"/>
  <c r="P1327" i="1"/>
  <c r="Q1327" i="1" a="1"/>
  <c r="Q1327" i="1" s="1"/>
  <c r="R1327" i="1"/>
  <c r="M1328" i="1"/>
  <c r="N1328" i="1"/>
  <c r="O1328" i="1"/>
  <c r="P1328" i="1"/>
  <c r="Q1328" i="1" a="1"/>
  <c r="Q1328" i="1" s="1"/>
  <c r="R1328" i="1"/>
  <c r="M1329" i="1"/>
  <c r="N1329" i="1"/>
  <c r="O1329" i="1"/>
  <c r="P1329" i="1"/>
  <c r="Q1329" i="1" a="1"/>
  <c r="Q1329" i="1" s="1"/>
  <c r="R1329" i="1"/>
  <c r="M1330" i="1"/>
  <c r="N1330" i="1"/>
  <c r="O1330" i="1"/>
  <c r="P1330" i="1"/>
  <c r="Q1330" i="1" a="1"/>
  <c r="Q1330" i="1" s="1"/>
  <c r="R1330" i="1"/>
  <c r="M1331" i="1"/>
  <c r="S1331" i="1" s="1"/>
  <c r="N1331" i="1"/>
  <c r="O1331" i="1"/>
  <c r="P1331" i="1"/>
  <c r="Q1331" i="1" a="1"/>
  <c r="Q1331" i="1" s="1"/>
  <c r="R1331" i="1"/>
  <c r="M1332" i="1"/>
  <c r="S1332" i="1" s="1"/>
  <c r="N1332" i="1"/>
  <c r="O1332" i="1"/>
  <c r="P1332" i="1"/>
  <c r="Q1332" i="1" a="1"/>
  <c r="Q1332" i="1" s="1"/>
  <c r="R1332" i="1"/>
  <c r="T1332" i="1"/>
  <c r="M1333" i="1"/>
  <c r="S1333" i="1" s="1"/>
  <c r="N1333" i="1"/>
  <c r="O1333" i="1"/>
  <c r="P1333" i="1"/>
  <c r="Q1333" i="1" a="1"/>
  <c r="Q1333" i="1" s="1"/>
  <c r="R1333" i="1"/>
  <c r="M1334" i="1"/>
  <c r="N1334" i="1"/>
  <c r="O1334" i="1"/>
  <c r="P1334" i="1"/>
  <c r="Q1334" i="1" a="1"/>
  <c r="Q1334" i="1" s="1"/>
  <c r="R1334" i="1"/>
  <c r="M1335" i="1"/>
  <c r="S1335" i="1" s="1"/>
  <c r="N1335" i="1"/>
  <c r="O1335" i="1"/>
  <c r="P1335" i="1"/>
  <c r="Q1335" i="1" a="1"/>
  <c r="Q1335" i="1" s="1"/>
  <c r="R1335" i="1"/>
  <c r="M1336" i="1"/>
  <c r="N1336" i="1"/>
  <c r="O1336" i="1"/>
  <c r="P1336" i="1"/>
  <c r="Q1336" i="1" a="1"/>
  <c r="Q1336" i="1"/>
  <c r="R1336" i="1"/>
  <c r="M1337" i="1"/>
  <c r="N1337" i="1"/>
  <c r="O1337" i="1"/>
  <c r="P1337" i="1"/>
  <c r="Q1337" i="1" a="1"/>
  <c r="Q1337" i="1" s="1"/>
  <c r="R1337" i="1"/>
  <c r="M1338" i="1"/>
  <c r="N1338" i="1"/>
  <c r="O1338" i="1"/>
  <c r="P1338" i="1"/>
  <c r="Q1338" i="1" a="1"/>
  <c r="Q1338" i="1" s="1"/>
  <c r="R1338" i="1"/>
  <c r="M1339" i="1"/>
  <c r="N1339" i="1"/>
  <c r="O1339" i="1"/>
  <c r="S1339" i="1" s="1"/>
  <c r="P1339" i="1"/>
  <c r="Q1339" i="1" a="1"/>
  <c r="Q1339" i="1" s="1"/>
  <c r="R1339" i="1"/>
  <c r="M1340" i="1"/>
  <c r="N1340" i="1"/>
  <c r="O1340" i="1"/>
  <c r="P1340" i="1"/>
  <c r="Q1340" i="1" a="1"/>
  <c r="Q1340" i="1" s="1"/>
  <c r="R1340" i="1"/>
  <c r="M1341" i="1"/>
  <c r="N1341" i="1"/>
  <c r="O1341" i="1"/>
  <c r="P1341" i="1"/>
  <c r="Q1341" i="1" a="1"/>
  <c r="Q1341" i="1" s="1"/>
  <c r="R1341" i="1"/>
  <c r="M1342" i="1"/>
  <c r="S1342" i="1" s="1"/>
  <c r="T1342" i="1" s="1"/>
  <c r="V1342" i="1" s="1"/>
  <c r="N1342" i="1"/>
  <c r="O1342" i="1"/>
  <c r="P1342" i="1"/>
  <c r="Q1342" i="1" a="1"/>
  <c r="Q1342" i="1" s="1"/>
  <c r="R1342" i="1"/>
  <c r="M1343" i="1"/>
  <c r="N1343" i="1"/>
  <c r="O1343" i="1"/>
  <c r="P1343" i="1"/>
  <c r="Q1343" i="1" a="1"/>
  <c r="Q1343" i="1" s="1"/>
  <c r="R1343" i="1"/>
  <c r="M1344" i="1"/>
  <c r="N1344" i="1"/>
  <c r="O1344" i="1"/>
  <c r="P1344" i="1"/>
  <c r="Q1344" i="1" a="1"/>
  <c r="Q1344" i="1" s="1"/>
  <c r="R1344" i="1"/>
  <c r="M1345" i="1"/>
  <c r="S1345" i="1" s="1"/>
  <c r="N1345" i="1"/>
  <c r="O1345" i="1"/>
  <c r="P1345" i="1"/>
  <c r="Q1345" i="1" a="1"/>
  <c r="Q1345" i="1" s="1"/>
  <c r="R1345" i="1"/>
  <c r="T1345" i="1"/>
  <c r="M1346" i="1"/>
  <c r="S1346" i="1" s="1"/>
  <c r="N1346" i="1"/>
  <c r="O1346" i="1"/>
  <c r="P1346" i="1"/>
  <c r="Q1346" i="1" a="1"/>
  <c r="Q1346" i="1" s="1"/>
  <c r="R1346" i="1"/>
  <c r="M1347" i="1"/>
  <c r="N1347" i="1"/>
  <c r="O1347" i="1"/>
  <c r="S1347" i="1" s="1"/>
  <c r="P1347" i="1"/>
  <c r="Q1347" i="1" a="1"/>
  <c r="Q1347" i="1" s="1"/>
  <c r="R1347" i="1"/>
  <c r="M1348" i="1"/>
  <c r="S1348" i="1" s="1"/>
  <c r="N1348" i="1"/>
  <c r="O1348" i="1"/>
  <c r="P1348" i="1"/>
  <c r="Q1348" i="1" a="1"/>
  <c r="Q1348" i="1" s="1"/>
  <c r="R1348" i="1"/>
  <c r="M1349" i="1"/>
  <c r="N1349" i="1"/>
  <c r="O1349" i="1"/>
  <c r="P1349" i="1"/>
  <c r="Q1349" i="1" a="1"/>
  <c r="Q1349" i="1" s="1"/>
  <c r="R1349" i="1"/>
  <c r="M1350" i="1"/>
  <c r="N1350" i="1"/>
  <c r="O1350" i="1"/>
  <c r="P1350" i="1"/>
  <c r="Q1350" i="1" a="1"/>
  <c r="Q1350" i="1" s="1"/>
  <c r="R1350" i="1"/>
  <c r="M1351" i="1"/>
  <c r="N1351" i="1"/>
  <c r="O1351" i="1"/>
  <c r="P1351" i="1"/>
  <c r="Q1351" i="1" a="1"/>
  <c r="Q1351" i="1" s="1"/>
  <c r="R1351" i="1"/>
  <c r="M1352" i="1"/>
  <c r="N1352" i="1"/>
  <c r="O1352" i="1"/>
  <c r="P1352" i="1"/>
  <c r="Q1352" i="1" a="1"/>
  <c r="Q1352" i="1" s="1"/>
  <c r="R1352" i="1"/>
  <c r="M1353" i="1"/>
  <c r="N1353" i="1"/>
  <c r="O1353" i="1"/>
  <c r="P1353" i="1"/>
  <c r="Q1353" i="1" a="1"/>
  <c r="Q1353" i="1" s="1"/>
  <c r="R1353" i="1"/>
  <c r="M1354" i="1"/>
  <c r="N1354" i="1"/>
  <c r="O1354" i="1"/>
  <c r="P1354" i="1"/>
  <c r="Q1354" i="1" a="1"/>
  <c r="Q1354" i="1" s="1"/>
  <c r="R1354" i="1"/>
  <c r="M1355" i="1"/>
  <c r="N1355" i="1"/>
  <c r="O1355" i="1"/>
  <c r="P1355" i="1"/>
  <c r="Q1355" i="1" a="1"/>
  <c r="Q1355" i="1" s="1"/>
  <c r="R1355" i="1"/>
  <c r="S1355" i="1"/>
  <c r="T1355" i="1"/>
  <c r="M1356" i="1"/>
  <c r="N1356" i="1"/>
  <c r="O1356" i="1"/>
  <c r="P1356" i="1"/>
  <c r="Q1356" i="1" a="1"/>
  <c r="Q1356" i="1" s="1"/>
  <c r="R1356" i="1"/>
  <c r="M1357" i="1"/>
  <c r="S1357" i="1" s="1"/>
  <c r="N1357" i="1"/>
  <c r="O1357" i="1"/>
  <c r="P1357" i="1"/>
  <c r="Q1357" i="1" a="1"/>
  <c r="Q1357" i="1" s="1"/>
  <c r="R1357" i="1"/>
  <c r="T1357" i="1"/>
  <c r="M1358" i="1"/>
  <c r="N1358" i="1"/>
  <c r="O1358" i="1"/>
  <c r="P1358" i="1"/>
  <c r="Q1358" i="1" a="1"/>
  <c r="Q1358" i="1"/>
  <c r="R1358" i="1"/>
  <c r="M1359" i="1"/>
  <c r="S1359" i="1" s="1"/>
  <c r="V1359" i="1" s="1"/>
  <c r="N1359" i="1"/>
  <c r="O1359" i="1"/>
  <c r="P1359" i="1"/>
  <c r="Q1359" i="1" a="1"/>
  <c r="Q1359" i="1" s="1"/>
  <c r="R1359" i="1"/>
  <c r="T1359" i="1"/>
  <c r="M1360" i="1"/>
  <c r="N1360" i="1"/>
  <c r="O1360" i="1"/>
  <c r="P1360" i="1"/>
  <c r="Q1360" i="1" a="1"/>
  <c r="Q1360" i="1"/>
  <c r="R1360" i="1"/>
  <c r="M1361" i="1"/>
  <c r="S1361" i="1" s="1"/>
  <c r="N1361" i="1"/>
  <c r="O1361" i="1"/>
  <c r="P1361" i="1"/>
  <c r="Q1361" i="1" a="1"/>
  <c r="Q1361" i="1" s="1"/>
  <c r="R1361" i="1"/>
  <c r="M1362" i="1"/>
  <c r="N1362" i="1"/>
  <c r="O1362" i="1"/>
  <c r="P1362" i="1"/>
  <c r="Q1362" i="1" a="1"/>
  <c r="Q1362" i="1"/>
  <c r="R1362" i="1"/>
  <c r="S1362" i="1" s="1"/>
  <c r="M1363" i="1"/>
  <c r="S1363" i="1" s="1"/>
  <c r="N1363" i="1"/>
  <c r="O1363" i="1"/>
  <c r="P1363" i="1"/>
  <c r="Q1363" i="1" a="1"/>
  <c r="Q1363" i="1"/>
  <c r="R1363" i="1"/>
  <c r="M1364" i="1"/>
  <c r="S1364" i="1" s="1"/>
  <c r="N1364" i="1"/>
  <c r="O1364" i="1"/>
  <c r="P1364" i="1"/>
  <c r="Q1364" i="1" a="1"/>
  <c r="Q1364" i="1" s="1"/>
  <c r="R1364" i="1"/>
  <c r="M1365" i="1"/>
  <c r="N1365" i="1"/>
  <c r="O1365" i="1"/>
  <c r="P1365" i="1"/>
  <c r="Q1365" i="1" a="1"/>
  <c r="Q1365" i="1" s="1"/>
  <c r="R1365" i="1"/>
  <c r="M1366" i="1"/>
  <c r="S1366" i="1" s="1"/>
  <c r="N1366" i="1"/>
  <c r="O1366" i="1"/>
  <c r="P1366" i="1"/>
  <c r="Q1366" i="1" a="1"/>
  <c r="Q1366" i="1"/>
  <c r="R1366" i="1"/>
  <c r="M1367" i="1"/>
  <c r="N1367" i="1"/>
  <c r="O1367" i="1"/>
  <c r="P1367" i="1"/>
  <c r="Q1367" i="1" a="1"/>
  <c r="Q1367" i="1" s="1"/>
  <c r="R1367" i="1"/>
  <c r="M1368" i="1"/>
  <c r="S1368" i="1" s="1"/>
  <c r="N1368" i="1"/>
  <c r="O1368" i="1"/>
  <c r="P1368" i="1"/>
  <c r="Q1368" i="1" a="1"/>
  <c r="Q1368" i="1" s="1"/>
  <c r="R1368" i="1"/>
  <c r="M1369" i="1"/>
  <c r="S1369" i="1" s="1"/>
  <c r="N1369" i="1"/>
  <c r="O1369" i="1"/>
  <c r="P1369" i="1"/>
  <c r="Q1369" i="1" a="1"/>
  <c r="Q1369" i="1" s="1"/>
  <c r="R1369" i="1"/>
  <c r="M1370" i="1"/>
  <c r="N1370" i="1"/>
  <c r="O1370" i="1"/>
  <c r="P1370" i="1"/>
  <c r="Q1370" i="1" a="1"/>
  <c r="Q1370" i="1" s="1"/>
  <c r="S1370" i="1" s="1"/>
  <c r="R1370" i="1"/>
  <c r="M1371" i="1"/>
  <c r="S1371" i="1" s="1"/>
  <c r="N1371" i="1"/>
  <c r="O1371" i="1"/>
  <c r="P1371" i="1"/>
  <c r="Q1371" i="1" a="1"/>
  <c r="Q1371" i="1"/>
  <c r="R1371" i="1"/>
  <c r="M1372" i="1"/>
  <c r="N1372" i="1"/>
  <c r="O1372" i="1"/>
  <c r="P1372" i="1"/>
  <c r="Q1372" i="1" a="1"/>
  <c r="Q1372" i="1" s="1"/>
  <c r="R1372" i="1"/>
  <c r="M1373" i="1"/>
  <c r="N1373" i="1"/>
  <c r="O1373" i="1"/>
  <c r="S1373" i="1" s="1"/>
  <c r="P1373" i="1"/>
  <c r="Q1373" i="1" a="1"/>
  <c r="Q1373" i="1" s="1"/>
  <c r="R1373" i="1"/>
  <c r="T1373" i="1"/>
  <c r="V1373" i="1" s="1"/>
  <c r="M1374" i="1"/>
  <c r="N1374" i="1"/>
  <c r="O1374" i="1"/>
  <c r="P1374" i="1"/>
  <c r="Q1374" i="1" a="1"/>
  <c r="Q1374" i="1" s="1"/>
  <c r="R1374" i="1"/>
  <c r="M1375" i="1"/>
  <c r="N1375" i="1"/>
  <c r="O1375" i="1"/>
  <c r="P1375" i="1"/>
  <c r="Q1375" i="1" a="1"/>
  <c r="Q1375" i="1" s="1"/>
  <c r="R1375" i="1"/>
  <c r="M1376" i="1"/>
  <c r="N1376" i="1"/>
  <c r="O1376" i="1"/>
  <c r="P1376" i="1"/>
  <c r="Q1376" i="1" a="1"/>
  <c r="Q1376" i="1" s="1"/>
  <c r="R1376" i="1"/>
  <c r="M1377" i="1"/>
  <c r="N1377" i="1"/>
  <c r="O1377" i="1"/>
  <c r="P1377" i="1"/>
  <c r="Q1377" i="1" a="1"/>
  <c r="Q1377" i="1" s="1"/>
  <c r="R1377" i="1"/>
  <c r="M1378" i="1"/>
  <c r="N1378" i="1"/>
  <c r="O1378" i="1"/>
  <c r="P1378" i="1"/>
  <c r="Q1378" i="1" a="1"/>
  <c r="Q1378" i="1" s="1"/>
  <c r="R1378" i="1"/>
  <c r="S1378" i="1" s="1"/>
  <c r="M1379" i="1"/>
  <c r="S1379" i="1" s="1"/>
  <c r="N1379" i="1"/>
  <c r="O1379" i="1"/>
  <c r="P1379" i="1"/>
  <c r="Q1379" i="1" a="1"/>
  <c r="Q1379" i="1"/>
  <c r="R1379" i="1"/>
  <c r="M1380" i="1"/>
  <c r="S1380" i="1" s="1"/>
  <c r="N1380" i="1"/>
  <c r="O1380" i="1"/>
  <c r="P1380" i="1"/>
  <c r="Q1380" i="1" a="1"/>
  <c r="Q1380" i="1" s="1"/>
  <c r="R1380" i="1"/>
  <c r="M1381" i="1"/>
  <c r="N1381" i="1"/>
  <c r="O1381" i="1"/>
  <c r="S1381" i="1" s="1"/>
  <c r="P1381" i="1"/>
  <c r="Q1381" i="1" a="1"/>
  <c r="Q1381" i="1" s="1"/>
  <c r="R1381" i="1"/>
  <c r="T1381" i="1"/>
  <c r="V1381" i="1"/>
  <c r="M1382" i="1"/>
  <c r="S1382" i="1" s="1"/>
  <c r="N1382" i="1"/>
  <c r="O1382" i="1"/>
  <c r="P1382" i="1"/>
  <c r="Q1382" i="1" a="1"/>
  <c r="Q1382" i="1" s="1"/>
  <c r="R1382" i="1"/>
  <c r="M1383" i="1"/>
  <c r="N1383" i="1"/>
  <c r="O1383" i="1"/>
  <c r="P1383" i="1"/>
  <c r="Q1383" i="1" a="1"/>
  <c r="Q1383" i="1"/>
  <c r="R1383" i="1"/>
  <c r="M1384" i="1"/>
  <c r="N1384" i="1"/>
  <c r="O1384" i="1"/>
  <c r="P1384" i="1"/>
  <c r="Q1384" i="1" a="1"/>
  <c r="Q1384" i="1" s="1"/>
  <c r="R1384" i="1"/>
  <c r="M1385" i="1"/>
  <c r="N1385" i="1"/>
  <c r="O1385" i="1"/>
  <c r="P1385" i="1"/>
  <c r="Q1385" i="1" a="1"/>
  <c r="Q1385" i="1" s="1"/>
  <c r="R1385" i="1"/>
  <c r="M1386" i="1"/>
  <c r="N1386" i="1"/>
  <c r="O1386" i="1"/>
  <c r="P1386" i="1"/>
  <c r="Q1386" i="1" a="1"/>
  <c r="Q1386" i="1" s="1"/>
  <c r="R1386" i="1"/>
  <c r="S1386" i="1"/>
  <c r="T1386" i="1"/>
  <c r="M1387" i="1"/>
  <c r="S1387" i="1" s="1"/>
  <c r="N1387" i="1"/>
  <c r="O1387" i="1"/>
  <c r="P1387" i="1"/>
  <c r="Q1387" i="1" a="1"/>
  <c r="Q1387" i="1"/>
  <c r="R1387" i="1"/>
  <c r="M1388" i="1"/>
  <c r="N1388" i="1"/>
  <c r="O1388" i="1"/>
  <c r="P1388" i="1"/>
  <c r="Q1388" i="1" a="1"/>
  <c r="Q1388" i="1" s="1"/>
  <c r="R1388" i="1"/>
  <c r="M1389" i="1"/>
  <c r="N1389" i="1"/>
  <c r="O1389" i="1"/>
  <c r="P1389" i="1"/>
  <c r="Q1389" i="1" a="1"/>
  <c r="Q1389" i="1" s="1"/>
  <c r="R1389" i="1"/>
  <c r="M1390" i="1"/>
  <c r="S1390" i="1" s="1"/>
  <c r="N1390" i="1"/>
  <c r="O1390" i="1"/>
  <c r="P1390" i="1"/>
  <c r="Q1390" i="1" a="1"/>
  <c r="Q1390" i="1" s="1"/>
  <c r="R1390" i="1"/>
  <c r="M1391" i="1"/>
  <c r="N1391" i="1"/>
  <c r="O1391" i="1"/>
  <c r="P1391" i="1"/>
  <c r="Q1391" i="1" a="1"/>
  <c r="Q1391" i="1"/>
  <c r="R1391" i="1"/>
  <c r="M1392" i="1"/>
  <c r="N1392" i="1"/>
  <c r="O1392" i="1"/>
  <c r="P1392" i="1"/>
  <c r="Q1392" i="1" a="1"/>
  <c r="Q1392" i="1" s="1"/>
  <c r="R1392" i="1"/>
  <c r="M1393" i="1"/>
  <c r="N1393" i="1"/>
  <c r="O1393" i="1"/>
  <c r="P1393" i="1"/>
  <c r="Q1393" i="1" a="1"/>
  <c r="Q1393" i="1" s="1"/>
  <c r="R1393" i="1"/>
  <c r="M1394" i="1"/>
  <c r="N1394" i="1"/>
  <c r="O1394" i="1"/>
  <c r="P1394" i="1"/>
  <c r="Q1394" i="1" a="1"/>
  <c r="Q1394" i="1" s="1"/>
  <c r="S1394" i="1" s="1"/>
  <c r="R1394" i="1"/>
  <c r="M1395" i="1"/>
  <c r="N1395" i="1"/>
  <c r="O1395" i="1"/>
  <c r="P1395" i="1"/>
  <c r="Q1395" i="1" a="1"/>
  <c r="Q1395" i="1" s="1"/>
  <c r="R1395" i="1"/>
  <c r="M1396" i="1"/>
  <c r="N1396" i="1"/>
  <c r="O1396" i="1"/>
  <c r="P1396" i="1"/>
  <c r="Q1396" i="1" a="1"/>
  <c r="Q1396" i="1" s="1"/>
  <c r="R1396" i="1"/>
  <c r="M1397" i="1"/>
  <c r="N1397" i="1"/>
  <c r="O1397" i="1"/>
  <c r="P1397" i="1"/>
  <c r="Q1397" i="1" a="1"/>
  <c r="Q1397" i="1" s="1"/>
  <c r="R1397" i="1"/>
  <c r="M1398" i="1"/>
  <c r="S1398" i="1" s="1"/>
  <c r="N1398" i="1"/>
  <c r="O1398" i="1"/>
  <c r="P1398" i="1"/>
  <c r="Q1398" i="1" a="1"/>
  <c r="Q1398" i="1" s="1"/>
  <c r="R1398" i="1"/>
  <c r="M1399" i="1"/>
  <c r="S1399" i="1" s="1"/>
  <c r="N1399" i="1"/>
  <c r="O1399" i="1"/>
  <c r="P1399" i="1"/>
  <c r="Q1399" i="1" a="1"/>
  <c r="Q1399" i="1" s="1"/>
  <c r="R1399" i="1"/>
  <c r="M1400" i="1"/>
  <c r="S1400" i="1" s="1"/>
  <c r="N1400" i="1"/>
  <c r="O1400" i="1"/>
  <c r="P1400" i="1"/>
  <c r="Q1400" i="1" a="1"/>
  <c r="Q1400" i="1" s="1"/>
  <c r="R1400" i="1"/>
  <c r="M1401" i="1"/>
  <c r="N1401" i="1"/>
  <c r="O1401" i="1"/>
  <c r="P1401" i="1"/>
  <c r="Q1401" i="1" a="1"/>
  <c r="Q1401" i="1" s="1"/>
  <c r="R1401" i="1"/>
  <c r="M1402" i="1"/>
  <c r="N1402" i="1"/>
  <c r="O1402" i="1"/>
  <c r="P1402" i="1"/>
  <c r="Q1402" i="1" a="1"/>
  <c r="Q1402" i="1" s="1"/>
  <c r="S1402" i="1" s="1"/>
  <c r="R1402" i="1"/>
  <c r="M1403" i="1"/>
  <c r="N1403" i="1"/>
  <c r="O1403" i="1"/>
  <c r="P1403" i="1"/>
  <c r="Q1403" i="1" a="1"/>
  <c r="Q1403" i="1" s="1"/>
  <c r="R1403" i="1"/>
  <c r="M1404" i="1"/>
  <c r="S1404" i="1" s="1"/>
  <c r="N1404" i="1"/>
  <c r="O1404" i="1"/>
  <c r="P1404" i="1"/>
  <c r="Q1404" i="1" a="1"/>
  <c r="Q1404" i="1" s="1"/>
  <c r="R1404" i="1"/>
  <c r="M1405" i="1"/>
  <c r="N1405" i="1"/>
  <c r="O1405" i="1"/>
  <c r="S1405" i="1" s="1"/>
  <c r="P1405" i="1"/>
  <c r="Q1405" i="1" a="1"/>
  <c r="Q1405" i="1" s="1"/>
  <c r="R1405" i="1"/>
  <c r="T1405" i="1"/>
  <c r="V1405" i="1"/>
  <c r="M1406" i="1"/>
  <c r="S1406" i="1" s="1"/>
  <c r="N1406" i="1"/>
  <c r="O1406" i="1"/>
  <c r="P1406" i="1"/>
  <c r="Q1406" i="1" a="1"/>
  <c r="Q1406" i="1" s="1"/>
  <c r="R1406" i="1"/>
  <c r="M1407" i="1"/>
  <c r="N1407" i="1"/>
  <c r="O1407" i="1"/>
  <c r="P1407" i="1"/>
  <c r="Q1407" i="1" a="1"/>
  <c r="Q1407" i="1"/>
  <c r="R1407" i="1"/>
  <c r="M1408" i="1"/>
  <c r="N1408" i="1"/>
  <c r="O1408" i="1"/>
  <c r="P1408" i="1"/>
  <c r="Q1408" i="1" a="1"/>
  <c r="Q1408" i="1" s="1"/>
  <c r="R1408" i="1"/>
  <c r="M1409" i="1"/>
  <c r="N1409" i="1"/>
  <c r="O1409" i="1"/>
  <c r="P1409" i="1"/>
  <c r="Q1409" i="1" a="1"/>
  <c r="Q1409" i="1" s="1"/>
  <c r="R1409" i="1"/>
  <c r="M1410" i="1"/>
  <c r="N1410" i="1"/>
  <c r="O1410" i="1"/>
  <c r="P1410" i="1"/>
  <c r="Q1410" i="1" a="1"/>
  <c r="Q1410" i="1" s="1"/>
  <c r="R1410" i="1"/>
  <c r="S1410" i="1"/>
  <c r="T1410" i="1"/>
  <c r="M1411" i="1"/>
  <c r="S1411" i="1" s="1"/>
  <c r="N1411" i="1"/>
  <c r="O1411" i="1"/>
  <c r="P1411" i="1"/>
  <c r="Q1411" i="1" a="1"/>
  <c r="Q1411" i="1" s="1"/>
  <c r="R1411" i="1"/>
  <c r="M1412" i="1"/>
  <c r="N1412" i="1"/>
  <c r="O1412" i="1"/>
  <c r="P1412" i="1"/>
  <c r="Q1412" i="1" a="1"/>
  <c r="Q1412" i="1" s="1"/>
  <c r="R1412" i="1"/>
  <c r="M1413" i="1"/>
  <c r="N1413" i="1"/>
  <c r="O1413" i="1"/>
  <c r="P1413" i="1"/>
  <c r="Q1413" i="1" a="1"/>
  <c r="Q1413" i="1" s="1"/>
  <c r="R1413" i="1"/>
  <c r="M1414" i="1"/>
  <c r="N1414" i="1"/>
  <c r="O1414" i="1"/>
  <c r="P1414" i="1"/>
  <c r="Q1414" i="1" a="1"/>
  <c r="Q1414" i="1" s="1"/>
  <c r="R1414" i="1"/>
  <c r="M1415" i="1"/>
  <c r="N1415" i="1"/>
  <c r="O1415" i="1"/>
  <c r="P1415" i="1"/>
  <c r="Q1415" i="1" a="1"/>
  <c r="Q1415" i="1"/>
  <c r="R1415" i="1"/>
  <c r="M1416" i="1"/>
  <c r="S1416" i="1" s="1"/>
  <c r="N1416" i="1"/>
  <c r="O1416" i="1"/>
  <c r="P1416" i="1"/>
  <c r="Q1416" i="1" a="1"/>
  <c r="Q1416" i="1" s="1"/>
  <c r="R1416" i="1"/>
  <c r="M1417" i="1"/>
  <c r="S1417" i="1" s="1"/>
  <c r="N1417" i="1"/>
  <c r="O1417" i="1"/>
  <c r="P1417" i="1"/>
  <c r="Q1417" i="1" a="1"/>
  <c r="Q1417" i="1" s="1"/>
  <c r="R1417" i="1"/>
  <c r="M1418" i="1"/>
  <c r="N1418" i="1"/>
  <c r="O1418" i="1"/>
  <c r="P1418" i="1"/>
  <c r="Q1418" i="1" a="1"/>
  <c r="Q1418" i="1" s="1"/>
  <c r="R1418" i="1"/>
  <c r="M1419" i="1"/>
  <c r="N1419" i="1"/>
  <c r="O1419" i="1"/>
  <c r="P1419" i="1"/>
  <c r="Q1419" i="1" a="1"/>
  <c r="Q1419" i="1" s="1"/>
  <c r="R1419" i="1"/>
  <c r="M1420" i="1"/>
  <c r="N1420" i="1"/>
  <c r="O1420" i="1"/>
  <c r="P1420" i="1"/>
  <c r="Q1420" i="1" a="1"/>
  <c r="Q1420" i="1" s="1"/>
  <c r="R1420" i="1"/>
  <c r="M1421" i="1"/>
  <c r="S1421" i="1" s="1"/>
  <c r="N1421" i="1"/>
  <c r="O1421" i="1"/>
  <c r="P1421" i="1"/>
  <c r="Q1421" i="1" a="1"/>
  <c r="Q1421" i="1" s="1"/>
  <c r="R1421" i="1"/>
  <c r="M1422" i="1"/>
  <c r="S1422" i="1" s="1"/>
  <c r="N1422" i="1"/>
  <c r="O1422" i="1"/>
  <c r="P1422" i="1"/>
  <c r="Q1422" i="1" a="1"/>
  <c r="Q1422" i="1" s="1"/>
  <c r="R1422" i="1"/>
  <c r="T1422" i="1"/>
  <c r="M1423" i="1"/>
  <c r="N1423" i="1"/>
  <c r="O1423" i="1"/>
  <c r="P1423" i="1"/>
  <c r="Q1423" i="1" a="1"/>
  <c r="Q1423" i="1" s="1"/>
  <c r="R1423" i="1"/>
  <c r="M1424" i="1"/>
  <c r="S1424" i="1" s="1"/>
  <c r="T1424" i="1" s="1"/>
  <c r="N1424" i="1"/>
  <c r="O1424" i="1"/>
  <c r="P1424" i="1"/>
  <c r="Q1424" i="1" a="1"/>
  <c r="Q1424" i="1" s="1"/>
  <c r="R1424" i="1"/>
  <c r="M1425" i="1"/>
  <c r="N1425" i="1"/>
  <c r="O1425" i="1"/>
  <c r="P1425" i="1"/>
  <c r="Q1425" i="1" a="1"/>
  <c r="Q1425" i="1" s="1"/>
  <c r="R1425" i="1"/>
  <c r="M1426" i="1"/>
  <c r="N1426" i="1"/>
  <c r="O1426" i="1"/>
  <c r="P1426" i="1"/>
  <c r="Q1426" i="1" a="1"/>
  <c r="Q1426" i="1" s="1"/>
  <c r="R1426" i="1"/>
  <c r="S1426" i="1"/>
  <c r="T1426" i="1" s="1"/>
  <c r="M1427" i="1"/>
  <c r="N1427" i="1"/>
  <c r="O1427" i="1"/>
  <c r="P1427" i="1"/>
  <c r="Q1427" i="1" a="1"/>
  <c r="Q1427" i="1" s="1"/>
  <c r="R1427" i="1"/>
  <c r="M1428" i="1"/>
  <c r="N1428" i="1"/>
  <c r="O1428" i="1"/>
  <c r="P1428" i="1"/>
  <c r="Q1428" i="1" a="1"/>
  <c r="Q1428" i="1" s="1"/>
  <c r="R1428" i="1"/>
  <c r="M1429" i="1"/>
  <c r="N1429" i="1"/>
  <c r="O1429" i="1"/>
  <c r="P1429" i="1"/>
  <c r="Q1429" i="1" a="1"/>
  <c r="Q1429" i="1" s="1"/>
  <c r="R1429" i="1"/>
  <c r="M1430" i="1"/>
  <c r="S1430" i="1" s="1"/>
  <c r="N1430" i="1"/>
  <c r="O1430" i="1"/>
  <c r="P1430" i="1"/>
  <c r="Q1430" i="1" a="1"/>
  <c r="Q1430" i="1" s="1"/>
  <c r="R1430" i="1"/>
  <c r="M1431" i="1"/>
  <c r="N1431" i="1"/>
  <c r="O1431" i="1"/>
  <c r="P1431" i="1"/>
  <c r="Q1431" i="1" a="1"/>
  <c r="Q1431" i="1" s="1"/>
  <c r="R1431" i="1"/>
  <c r="M1432" i="1"/>
  <c r="S1432" i="1" s="1"/>
  <c r="N1432" i="1"/>
  <c r="O1432" i="1"/>
  <c r="P1432" i="1"/>
  <c r="Q1432" i="1" a="1"/>
  <c r="Q1432" i="1" s="1"/>
  <c r="R1432" i="1"/>
  <c r="M1433" i="1"/>
  <c r="N1433" i="1"/>
  <c r="O1433" i="1"/>
  <c r="P1433" i="1"/>
  <c r="Q1433" i="1" a="1"/>
  <c r="Q1433" i="1" s="1"/>
  <c r="R1433" i="1"/>
  <c r="M1434" i="1"/>
  <c r="N1434" i="1"/>
  <c r="O1434" i="1"/>
  <c r="P1434" i="1"/>
  <c r="Q1434" i="1" a="1"/>
  <c r="Q1434" i="1" s="1"/>
  <c r="R1434" i="1"/>
  <c r="S1434" i="1"/>
  <c r="M1435" i="1"/>
  <c r="N1435" i="1"/>
  <c r="O1435" i="1"/>
  <c r="P1435" i="1"/>
  <c r="Q1435" i="1" a="1"/>
  <c r="Q1435" i="1" s="1"/>
  <c r="R1435" i="1"/>
  <c r="M1436" i="1"/>
  <c r="N1436" i="1"/>
  <c r="O1436" i="1"/>
  <c r="P1436" i="1"/>
  <c r="Q1436" i="1" a="1"/>
  <c r="Q1436" i="1" s="1"/>
  <c r="R1436" i="1"/>
  <c r="M1437" i="1"/>
  <c r="S1437" i="1" s="1"/>
  <c r="N1437" i="1"/>
  <c r="O1437" i="1"/>
  <c r="P1437" i="1"/>
  <c r="Q1437" i="1" a="1"/>
  <c r="Q1437" i="1" s="1"/>
  <c r="R1437" i="1"/>
  <c r="M1438" i="1"/>
  <c r="S1438" i="1" s="1"/>
  <c r="T1438" i="1" s="1"/>
  <c r="N1438" i="1"/>
  <c r="O1438" i="1"/>
  <c r="P1438" i="1"/>
  <c r="Q1438" i="1" a="1"/>
  <c r="Q1438" i="1" s="1"/>
  <c r="R1438" i="1"/>
  <c r="M1439" i="1"/>
  <c r="N1439" i="1"/>
  <c r="O1439" i="1"/>
  <c r="P1439" i="1"/>
  <c r="Q1439" i="1" a="1"/>
  <c r="Q1439" i="1" s="1"/>
  <c r="R1439" i="1"/>
  <c r="M1440" i="1"/>
  <c r="N1440" i="1"/>
  <c r="O1440" i="1"/>
  <c r="P1440" i="1"/>
  <c r="Q1440" i="1" a="1"/>
  <c r="Q1440" i="1" s="1"/>
  <c r="R1440" i="1"/>
  <c r="M1441" i="1"/>
  <c r="N1441" i="1"/>
  <c r="O1441" i="1"/>
  <c r="P1441" i="1"/>
  <c r="Q1441" i="1" a="1"/>
  <c r="Q1441" i="1" s="1"/>
  <c r="R1441" i="1"/>
  <c r="M1442" i="1"/>
  <c r="S1442" i="1" s="1"/>
  <c r="N1442" i="1"/>
  <c r="O1442" i="1"/>
  <c r="P1442" i="1"/>
  <c r="Q1442" i="1" a="1"/>
  <c r="Q1442" i="1" s="1"/>
  <c r="R1442" i="1"/>
  <c r="M1443" i="1"/>
  <c r="N1443" i="1"/>
  <c r="O1443" i="1"/>
  <c r="P1443" i="1"/>
  <c r="Q1443" i="1" a="1"/>
  <c r="Q1443" i="1" s="1"/>
  <c r="R1443" i="1"/>
  <c r="M1444" i="1"/>
  <c r="S1444" i="1" s="1"/>
  <c r="N1444" i="1"/>
  <c r="O1444" i="1"/>
  <c r="P1444" i="1"/>
  <c r="Q1444" i="1" a="1"/>
  <c r="Q1444" i="1" s="1"/>
  <c r="R1444" i="1"/>
  <c r="M1445" i="1"/>
  <c r="S1445" i="1" s="1"/>
  <c r="T1445" i="1" s="1"/>
  <c r="N1445" i="1"/>
  <c r="O1445" i="1"/>
  <c r="P1445" i="1"/>
  <c r="Q1445" i="1" a="1"/>
  <c r="Q1445" i="1" s="1"/>
  <c r="R1445" i="1"/>
  <c r="M1446" i="1"/>
  <c r="S1446" i="1" s="1"/>
  <c r="N1446" i="1"/>
  <c r="O1446" i="1"/>
  <c r="P1446" i="1"/>
  <c r="Q1446" i="1" a="1"/>
  <c r="Q1446" i="1" s="1"/>
  <c r="R1446" i="1"/>
  <c r="M1447" i="1"/>
  <c r="N1447" i="1"/>
  <c r="O1447" i="1"/>
  <c r="P1447" i="1"/>
  <c r="Q1447" i="1" a="1"/>
  <c r="Q1447" i="1" s="1"/>
  <c r="R1447" i="1"/>
  <c r="M1448" i="1"/>
  <c r="N1448" i="1"/>
  <c r="O1448" i="1"/>
  <c r="P1448" i="1"/>
  <c r="Q1448" i="1" a="1"/>
  <c r="Q1448" i="1" s="1"/>
  <c r="R1448" i="1"/>
  <c r="M1449" i="1"/>
  <c r="N1449" i="1"/>
  <c r="O1449" i="1"/>
  <c r="P1449" i="1"/>
  <c r="Q1449" i="1" a="1"/>
  <c r="Q1449" i="1" s="1"/>
  <c r="R1449" i="1"/>
  <c r="M1450" i="1"/>
  <c r="N1450" i="1"/>
  <c r="O1450" i="1"/>
  <c r="P1450" i="1"/>
  <c r="Q1450" i="1" a="1"/>
  <c r="Q1450" i="1" s="1"/>
  <c r="R1450" i="1"/>
  <c r="S1450" i="1" s="1"/>
  <c r="M1451" i="1"/>
  <c r="N1451" i="1"/>
  <c r="O1451" i="1"/>
  <c r="P1451" i="1"/>
  <c r="Q1451" i="1" a="1"/>
  <c r="Q1451" i="1" s="1"/>
  <c r="R1451" i="1"/>
  <c r="M1452" i="1"/>
  <c r="N1452" i="1"/>
  <c r="O1452" i="1"/>
  <c r="P1452" i="1"/>
  <c r="Q1452" i="1" a="1"/>
  <c r="Q1452" i="1" s="1"/>
  <c r="R1452" i="1"/>
  <c r="M1453" i="1"/>
  <c r="S1453" i="1" s="1"/>
  <c r="N1453" i="1"/>
  <c r="O1453" i="1"/>
  <c r="P1453" i="1"/>
  <c r="Q1453" i="1" a="1"/>
  <c r="Q1453" i="1" s="1"/>
  <c r="R1453" i="1"/>
  <c r="M1454" i="1"/>
  <c r="N1454" i="1"/>
  <c r="O1454" i="1"/>
  <c r="P1454" i="1"/>
  <c r="Q1454" i="1" a="1"/>
  <c r="Q1454" i="1" s="1"/>
  <c r="R1454" i="1"/>
  <c r="M1455" i="1"/>
  <c r="S1455" i="1" s="1"/>
  <c r="N1455" i="1"/>
  <c r="O1455" i="1"/>
  <c r="P1455" i="1"/>
  <c r="Q1455" i="1" a="1"/>
  <c r="Q1455" i="1"/>
  <c r="R1455" i="1"/>
  <c r="M1456" i="1"/>
  <c r="S1456" i="1" s="1"/>
  <c r="N1456" i="1"/>
  <c r="O1456" i="1"/>
  <c r="P1456" i="1"/>
  <c r="Q1456" i="1" a="1"/>
  <c r="Q1456" i="1" s="1"/>
  <c r="R1456" i="1"/>
  <c r="T1456" i="1"/>
  <c r="M1457" i="1"/>
  <c r="N1457" i="1"/>
  <c r="O1457" i="1"/>
  <c r="P1457" i="1"/>
  <c r="Q1457" i="1" a="1"/>
  <c r="Q1457" i="1" s="1"/>
  <c r="R1457" i="1"/>
  <c r="M1458" i="1"/>
  <c r="N1458" i="1"/>
  <c r="O1458" i="1"/>
  <c r="S1458" i="1" s="1"/>
  <c r="P1458" i="1"/>
  <c r="Q1458" i="1" a="1"/>
  <c r="Q1458" i="1" s="1"/>
  <c r="R1458" i="1"/>
  <c r="M1459" i="1"/>
  <c r="N1459" i="1"/>
  <c r="O1459" i="1"/>
  <c r="P1459" i="1"/>
  <c r="Q1459" i="1" a="1"/>
  <c r="Q1459" i="1" s="1"/>
  <c r="R1459" i="1"/>
  <c r="M1460" i="1"/>
  <c r="N1460" i="1"/>
  <c r="O1460" i="1"/>
  <c r="P1460" i="1"/>
  <c r="Q1460" i="1" a="1"/>
  <c r="Q1460" i="1" s="1"/>
  <c r="R1460" i="1"/>
  <c r="M1461" i="1"/>
  <c r="N1461" i="1"/>
  <c r="O1461" i="1"/>
  <c r="P1461" i="1"/>
  <c r="Q1461" i="1" a="1"/>
  <c r="Q1461" i="1" s="1"/>
  <c r="R1461" i="1"/>
  <c r="M1462" i="1"/>
  <c r="N1462" i="1"/>
  <c r="O1462" i="1"/>
  <c r="P1462" i="1"/>
  <c r="Q1462" i="1" a="1"/>
  <c r="Q1462" i="1" s="1"/>
  <c r="R1462" i="1"/>
  <c r="M1463" i="1"/>
  <c r="N1463" i="1"/>
  <c r="O1463" i="1"/>
  <c r="P1463" i="1"/>
  <c r="Q1463" i="1" a="1"/>
  <c r="Q1463" i="1"/>
  <c r="R1463" i="1"/>
  <c r="M1464" i="1"/>
  <c r="N1464" i="1"/>
  <c r="O1464" i="1"/>
  <c r="P1464" i="1"/>
  <c r="Q1464" i="1" a="1"/>
  <c r="Q1464" i="1" s="1"/>
  <c r="R1464" i="1"/>
  <c r="M1465" i="1"/>
  <c r="N1465" i="1"/>
  <c r="O1465" i="1"/>
  <c r="P1465" i="1"/>
  <c r="Q1465" i="1" a="1"/>
  <c r="Q1465" i="1" s="1"/>
  <c r="R1465" i="1"/>
  <c r="M1466" i="1"/>
  <c r="S1466" i="1" s="1"/>
  <c r="N1466" i="1"/>
  <c r="O1466" i="1"/>
  <c r="P1466" i="1"/>
  <c r="Q1466" i="1" a="1"/>
  <c r="Q1466" i="1" s="1"/>
  <c r="R1466" i="1"/>
  <c r="M1467" i="1"/>
  <c r="N1467" i="1"/>
  <c r="O1467" i="1"/>
  <c r="P1467" i="1"/>
  <c r="Q1467" i="1" a="1"/>
  <c r="Q1467" i="1" s="1"/>
  <c r="R1467" i="1"/>
  <c r="M1468" i="1"/>
  <c r="S1468" i="1" s="1"/>
  <c r="N1468" i="1"/>
  <c r="O1468" i="1"/>
  <c r="P1468" i="1"/>
  <c r="Q1468" i="1" a="1"/>
  <c r="Q1468" i="1" s="1"/>
  <c r="R1468" i="1"/>
  <c r="M1469" i="1"/>
  <c r="N1469" i="1"/>
  <c r="O1469" i="1"/>
  <c r="P1469" i="1"/>
  <c r="Q1469" i="1" a="1"/>
  <c r="Q1469" i="1" s="1"/>
  <c r="R1469" i="1"/>
  <c r="M1470" i="1"/>
  <c r="N1470" i="1"/>
  <c r="O1470" i="1"/>
  <c r="P1470" i="1"/>
  <c r="Q1470" i="1" a="1"/>
  <c r="Q1470" i="1" s="1"/>
  <c r="R1470" i="1"/>
  <c r="M1471" i="1"/>
  <c r="N1471" i="1"/>
  <c r="O1471" i="1"/>
  <c r="P1471" i="1"/>
  <c r="Q1471" i="1" a="1"/>
  <c r="Q1471" i="1"/>
  <c r="R1471" i="1"/>
  <c r="M1472" i="1"/>
  <c r="N1472" i="1"/>
  <c r="O1472" i="1"/>
  <c r="P1472" i="1"/>
  <c r="Q1472" i="1" a="1"/>
  <c r="Q1472" i="1" s="1"/>
  <c r="R1472" i="1"/>
  <c r="M1473" i="1"/>
  <c r="N1473" i="1"/>
  <c r="O1473" i="1"/>
  <c r="P1473" i="1"/>
  <c r="Q1473" i="1" a="1"/>
  <c r="Q1473" i="1" s="1"/>
  <c r="R1473" i="1"/>
  <c r="M1474" i="1"/>
  <c r="N1474" i="1"/>
  <c r="O1474" i="1"/>
  <c r="P1474" i="1"/>
  <c r="Q1474" i="1" a="1"/>
  <c r="Q1474" i="1" s="1"/>
  <c r="S1474" i="1" s="1"/>
  <c r="R1474" i="1"/>
  <c r="M1475" i="1"/>
  <c r="N1475" i="1"/>
  <c r="O1475" i="1"/>
  <c r="P1475" i="1"/>
  <c r="Q1475" i="1" a="1"/>
  <c r="Q1475" i="1" s="1"/>
  <c r="R1475" i="1"/>
  <c r="M1476" i="1"/>
  <c r="N1476" i="1"/>
  <c r="O1476" i="1"/>
  <c r="P1476" i="1"/>
  <c r="Q1476" i="1" a="1"/>
  <c r="Q1476" i="1" s="1"/>
  <c r="R1476" i="1"/>
  <c r="M1477" i="1"/>
  <c r="S1477" i="1" s="1"/>
  <c r="N1477" i="1"/>
  <c r="O1477" i="1"/>
  <c r="P1477" i="1"/>
  <c r="Q1477" i="1" a="1"/>
  <c r="Q1477" i="1" s="1"/>
  <c r="R1477" i="1"/>
  <c r="M1478" i="1"/>
  <c r="N1478" i="1"/>
  <c r="O1478" i="1"/>
  <c r="P1478" i="1"/>
  <c r="Q1478" i="1" a="1"/>
  <c r="Q1478" i="1" s="1"/>
  <c r="R1478" i="1"/>
  <c r="M1479" i="1"/>
  <c r="N1479" i="1"/>
  <c r="O1479" i="1"/>
  <c r="P1479" i="1"/>
  <c r="Q1479" i="1" a="1"/>
  <c r="Q1479" i="1" s="1"/>
  <c r="R1479" i="1"/>
  <c r="M1480" i="1"/>
  <c r="N1480" i="1"/>
  <c r="O1480" i="1"/>
  <c r="P1480" i="1"/>
  <c r="Q1480" i="1" a="1"/>
  <c r="Q1480" i="1" s="1"/>
  <c r="R1480" i="1"/>
  <c r="M1481" i="1"/>
  <c r="N1481" i="1"/>
  <c r="O1481" i="1"/>
  <c r="P1481" i="1"/>
  <c r="Q1481" i="1" a="1"/>
  <c r="Q1481" i="1" s="1"/>
  <c r="R1481" i="1"/>
  <c r="M1482" i="1"/>
  <c r="S1482" i="1" s="1"/>
  <c r="N1482" i="1"/>
  <c r="O1482" i="1"/>
  <c r="P1482" i="1"/>
  <c r="Q1482" i="1" a="1"/>
  <c r="Q1482" i="1" s="1"/>
  <c r="R1482" i="1"/>
  <c r="M1483" i="1"/>
  <c r="N1483" i="1"/>
  <c r="O1483" i="1"/>
  <c r="P1483" i="1"/>
  <c r="Q1483" i="1" a="1"/>
  <c r="Q1483" i="1" s="1"/>
  <c r="R1483" i="1"/>
  <c r="M1484" i="1"/>
  <c r="N1484" i="1"/>
  <c r="O1484" i="1"/>
  <c r="P1484" i="1"/>
  <c r="Q1484" i="1" a="1"/>
  <c r="Q1484" i="1" s="1"/>
  <c r="R1484" i="1"/>
  <c r="M1485" i="1"/>
  <c r="N1485" i="1"/>
  <c r="O1485" i="1"/>
  <c r="P1485" i="1"/>
  <c r="Q1485" i="1" a="1"/>
  <c r="Q1485" i="1" s="1"/>
  <c r="R1485" i="1"/>
  <c r="M1486" i="1"/>
  <c r="N1486" i="1"/>
  <c r="O1486" i="1"/>
  <c r="P1486" i="1"/>
  <c r="Q1486" i="1" a="1"/>
  <c r="Q1486" i="1" s="1"/>
  <c r="R1486" i="1"/>
  <c r="M1487" i="1"/>
  <c r="N1487" i="1"/>
  <c r="O1487" i="1"/>
  <c r="P1487" i="1"/>
  <c r="Q1487" i="1" a="1"/>
  <c r="Q1487" i="1" s="1"/>
  <c r="R1487" i="1"/>
  <c r="M1488" i="1"/>
  <c r="N1488" i="1"/>
  <c r="O1488" i="1"/>
  <c r="P1488" i="1"/>
  <c r="Q1488" i="1" a="1"/>
  <c r="Q1488" i="1" s="1"/>
  <c r="R1488" i="1"/>
  <c r="M1489" i="1"/>
  <c r="N1489" i="1"/>
  <c r="O1489" i="1"/>
  <c r="P1489" i="1"/>
  <c r="Q1489" i="1" a="1"/>
  <c r="Q1489" i="1" s="1"/>
  <c r="R1489" i="1"/>
  <c r="M1490" i="1"/>
  <c r="S1490" i="1" s="1"/>
  <c r="N1490" i="1"/>
  <c r="O1490" i="1"/>
  <c r="P1490" i="1"/>
  <c r="Q1490" i="1" a="1"/>
  <c r="Q1490" i="1" s="1"/>
  <c r="R1490" i="1"/>
  <c r="M1491" i="1"/>
  <c r="N1491" i="1"/>
  <c r="O1491" i="1"/>
  <c r="P1491" i="1"/>
  <c r="Q1491" i="1" a="1"/>
  <c r="Q1491" i="1" s="1"/>
  <c r="R1491" i="1"/>
  <c r="M1492" i="1"/>
  <c r="S1492" i="1" s="1"/>
  <c r="N1492" i="1"/>
  <c r="O1492" i="1"/>
  <c r="P1492" i="1"/>
  <c r="Q1492" i="1" a="1"/>
  <c r="Q1492" i="1" s="1"/>
  <c r="R1492" i="1"/>
  <c r="M1493" i="1"/>
  <c r="S1493" i="1" s="1"/>
  <c r="N1493" i="1"/>
  <c r="O1493" i="1"/>
  <c r="P1493" i="1"/>
  <c r="Q1493" i="1" a="1"/>
  <c r="Q1493" i="1" s="1"/>
  <c r="R1493" i="1"/>
  <c r="T1493" i="1"/>
  <c r="V1493" i="1" s="1"/>
  <c r="M1494" i="1"/>
  <c r="N1494" i="1"/>
  <c r="O1494" i="1"/>
  <c r="P1494" i="1"/>
  <c r="Q1494" i="1" a="1"/>
  <c r="Q1494" i="1" s="1"/>
  <c r="R1494" i="1"/>
  <c r="M1495" i="1"/>
  <c r="N1495" i="1"/>
  <c r="O1495" i="1"/>
  <c r="P1495" i="1"/>
  <c r="Q1495" i="1" a="1"/>
  <c r="Q1495" i="1" s="1"/>
  <c r="R1495" i="1"/>
  <c r="M1496" i="1"/>
  <c r="N1496" i="1"/>
  <c r="O1496" i="1"/>
  <c r="P1496" i="1"/>
  <c r="Q1496" i="1" a="1"/>
  <c r="Q1496" i="1" s="1"/>
  <c r="R1496" i="1"/>
  <c r="M1497" i="1"/>
  <c r="N1497" i="1"/>
  <c r="O1497" i="1"/>
  <c r="P1497" i="1"/>
  <c r="Q1497" i="1" a="1"/>
  <c r="Q1497" i="1" s="1"/>
  <c r="R1497" i="1"/>
  <c r="M1498" i="1"/>
  <c r="N1498" i="1"/>
  <c r="O1498" i="1"/>
  <c r="P1498" i="1"/>
  <c r="Q1498" i="1" a="1"/>
  <c r="Q1498" i="1" s="1"/>
  <c r="S1498" i="1" s="1"/>
  <c r="R1498" i="1"/>
  <c r="M1499" i="1"/>
  <c r="N1499" i="1"/>
  <c r="O1499" i="1"/>
  <c r="P1499" i="1"/>
  <c r="Q1499" i="1" a="1"/>
  <c r="Q1499" i="1" s="1"/>
  <c r="R1499" i="1"/>
  <c r="M1500" i="1"/>
  <c r="N1500" i="1"/>
  <c r="O1500" i="1"/>
  <c r="P1500" i="1"/>
  <c r="Q1500" i="1" a="1"/>
  <c r="Q1500" i="1" s="1"/>
  <c r="R1500" i="1"/>
  <c r="M1501" i="1"/>
  <c r="S1501" i="1" s="1"/>
  <c r="T1501" i="1" s="1"/>
  <c r="N1501" i="1"/>
  <c r="O1501" i="1"/>
  <c r="P1501" i="1"/>
  <c r="Q1501" i="1" a="1"/>
  <c r="Q1501" i="1" s="1"/>
  <c r="R1501" i="1"/>
  <c r="M1502" i="1"/>
  <c r="N1502" i="1"/>
  <c r="O1502" i="1"/>
  <c r="P1502" i="1"/>
  <c r="Q1502" i="1" a="1"/>
  <c r="Q1502" i="1" s="1"/>
  <c r="R1502" i="1"/>
  <c r="M1503" i="1"/>
  <c r="S1503" i="1" s="1"/>
  <c r="N1503" i="1"/>
  <c r="O1503" i="1"/>
  <c r="P1503" i="1"/>
  <c r="Q1503" i="1" a="1"/>
  <c r="Q1503" i="1"/>
  <c r="R1503" i="1"/>
  <c r="M1504" i="1"/>
  <c r="N1504" i="1"/>
  <c r="O1504" i="1"/>
  <c r="P1504" i="1"/>
  <c r="Q1504" i="1" a="1"/>
  <c r="Q1504" i="1" s="1"/>
  <c r="R1504" i="1"/>
  <c r="M1505" i="1"/>
  <c r="S1505" i="1" s="1"/>
  <c r="N1505" i="1"/>
  <c r="O1505" i="1"/>
  <c r="P1505" i="1"/>
  <c r="Q1505" i="1" a="1"/>
  <c r="Q1505" i="1" s="1"/>
  <c r="R1505" i="1"/>
  <c r="M1506" i="1"/>
  <c r="N1506" i="1"/>
  <c r="O1506" i="1"/>
  <c r="P1506" i="1"/>
  <c r="Q1506" i="1" a="1"/>
  <c r="Q1506" i="1" s="1"/>
  <c r="R1506" i="1"/>
  <c r="S1506" i="1"/>
  <c r="T1506" i="1"/>
  <c r="M1507" i="1"/>
  <c r="N1507" i="1"/>
  <c r="O1507" i="1"/>
  <c r="P1507" i="1"/>
  <c r="Q1507" i="1" a="1"/>
  <c r="Q1507" i="1" s="1"/>
  <c r="R1507" i="1"/>
  <c r="M1508" i="1"/>
  <c r="N1508" i="1"/>
  <c r="O1508" i="1"/>
  <c r="P1508" i="1"/>
  <c r="Q1508" i="1" a="1"/>
  <c r="Q1508" i="1" s="1"/>
  <c r="R1508" i="1"/>
  <c r="M1509" i="1"/>
  <c r="N1509" i="1"/>
  <c r="O1509" i="1"/>
  <c r="P1509" i="1"/>
  <c r="Q1509" i="1" a="1"/>
  <c r="Q1509" i="1" s="1"/>
  <c r="R1509" i="1"/>
  <c r="M1510" i="1"/>
  <c r="N1510" i="1"/>
  <c r="O1510" i="1"/>
  <c r="P1510" i="1"/>
  <c r="Q1510" i="1" a="1"/>
  <c r="Q1510" i="1" s="1"/>
  <c r="R1510" i="1"/>
  <c r="M1511" i="1"/>
  <c r="N1511" i="1"/>
  <c r="O1511" i="1"/>
  <c r="P1511" i="1"/>
  <c r="Q1511" i="1" a="1"/>
  <c r="Q1511" i="1" s="1"/>
  <c r="R1511" i="1"/>
  <c r="M1512" i="1"/>
  <c r="N1512" i="1"/>
  <c r="O1512" i="1"/>
  <c r="P1512" i="1"/>
  <c r="Q1512" i="1" a="1"/>
  <c r="Q1512" i="1" s="1"/>
  <c r="R1512" i="1"/>
  <c r="M1513" i="1"/>
  <c r="N1513" i="1"/>
  <c r="O1513" i="1"/>
  <c r="P1513" i="1"/>
  <c r="Q1513" i="1" a="1"/>
  <c r="Q1513" i="1" s="1"/>
  <c r="R1513" i="1"/>
  <c r="M1514" i="1"/>
  <c r="S1514" i="1" s="1"/>
  <c r="N1514" i="1"/>
  <c r="O1514" i="1"/>
  <c r="P1514" i="1"/>
  <c r="Q1514" i="1" a="1"/>
  <c r="Q1514" i="1"/>
  <c r="R1514" i="1"/>
  <c r="M1515" i="1"/>
  <c r="N1515" i="1"/>
  <c r="O1515" i="1"/>
  <c r="P1515" i="1"/>
  <c r="Q1515" i="1" a="1"/>
  <c r="Q1515" i="1" s="1"/>
  <c r="R1515" i="1"/>
  <c r="M1516" i="1"/>
  <c r="N1516" i="1"/>
  <c r="O1516" i="1"/>
  <c r="P1516" i="1"/>
  <c r="Q1516" i="1" a="1"/>
  <c r="Q1516" i="1" s="1"/>
  <c r="R1516" i="1"/>
  <c r="M1517" i="1"/>
  <c r="N1517" i="1"/>
  <c r="O1517" i="1"/>
  <c r="P1517" i="1"/>
  <c r="Q1517" i="1" a="1"/>
  <c r="Q1517" i="1" s="1"/>
  <c r="S1517" i="1" s="1"/>
  <c r="R1517" i="1"/>
  <c r="M1518" i="1"/>
  <c r="N1518" i="1"/>
  <c r="O1518" i="1"/>
  <c r="P1518" i="1"/>
  <c r="Q1518" i="1" a="1"/>
  <c r="Q1518" i="1" s="1"/>
  <c r="R1518" i="1"/>
  <c r="M1519" i="1"/>
  <c r="N1519" i="1"/>
  <c r="O1519" i="1"/>
  <c r="P1519" i="1"/>
  <c r="Q1519" i="1" a="1"/>
  <c r="Q1519" i="1" s="1"/>
  <c r="R1519" i="1"/>
  <c r="M1520" i="1"/>
  <c r="N1520" i="1"/>
  <c r="O1520" i="1"/>
  <c r="P1520" i="1"/>
  <c r="Q1520" i="1" a="1"/>
  <c r="Q1520" i="1" s="1"/>
  <c r="R1520" i="1"/>
  <c r="M1521" i="1"/>
  <c r="N1521" i="1"/>
  <c r="O1521" i="1"/>
  <c r="P1521" i="1"/>
  <c r="Q1521" i="1" a="1"/>
  <c r="Q1521" i="1" s="1"/>
  <c r="R1521" i="1"/>
  <c r="M1522" i="1"/>
  <c r="N1522" i="1"/>
  <c r="O1522" i="1"/>
  <c r="P1522" i="1"/>
  <c r="Q1522" i="1" a="1"/>
  <c r="Q1522" i="1" s="1"/>
  <c r="S1522" i="1" s="1"/>
  <c r="R1522" i="1"/>
  <c r="M1523" i="1"/>
  <c r="N1523" i="1"/>
  <c r="O1523" i="1"/>
  <c r="P1523" i="1"/>
  <c r="Q1523" i="1" a="1"/>
  <c r="Q1523" i="1" s="1"/>
  <c r="R1523" i="1"/>
  <c r="M1524" i="1"/>
  <c r="N1524" i="1"/>
  <c r="O1524" i="1"/>
  <c r="P1524" i="1"/>
  <c r="Q1524" i="1" a="1"/>
  <c r="Q1524" i="1" s="1"/>
  <c r="R1524" i="1"/>
  <c r="M1525" i="1"/>
  <c r="N1525" i="1"/>
  <c r="O1525" i="1"/>
  <c r="P1525" i="1"/>
  <c r="Q1525" i="1" a="1"/>
  <c r="Q1525" i="1" s="1"/>
  <c r="R1525" i="1"/>
  <c r="S1525" i="1"/>
  <c r="M1526" i="1"/>
  <c r="N1526" i="1"/>
  <c r="O1526" i="1"/>
  <c r="P1526" i="1"/>
  <c r="Q1526" i="1" a="1"/>
  <c r="Q1526" i="1" s="1"/>
  <c r="R1526" i="1"/>
  <c r="M1527" i="1"/>
  <c r="N1527" i="1"/>
  <c r="O1527" i="1"/>
  <c r="P1527" i="1"/>
  <c r="Q1527" i="1" a="1"/>
  <c r="Q1527" i="1" s="1"/>
  <c r="R1527" i="1"/>
  <c r="M1528" i="1"/>
  <c r="S1528" i="1" s="1"/>
  <c r="N1528" i="1"/>
  <c r="O1528" i="1"/>
  <c r="P1528" i="1"/>
  <c r="Q1528" i="1" a="1"/>
  <c r="Q1528" i="1" s="1"/>
  <c r="R1528" i="1"/>
  <c r="M1529" i="1"/>
  <c r="N1529" i="1"/>
  <c r="O1529" i="1"/>
  <c r="P1529" i="1"/>
  <c r="Q1529" i="1" a="1"/>
  <c r="Q1529" i="1" s="1"/>
  <c r="R1529" i="1"/>
  <c r="S1529" i="1"/>
  <c r="T1529" i="1"/>
  <c r="M1530" i="1"/>
  <c r="S1530" i="1" s="1"/>
  <c r="N1530" i="1"/>
  <c r="O1530" i="1"/>
  <c r="P1530" i="1"/>
  <c r="Q1530" i="1" a="1"/>
  <c r="Q1530" i="1"/>
  <c r="R1530" i="1"/>
  <c r="M1531" i="1"/>
  <c r="N1531" i="1"/>
  <c r="O1531" i="1"/>
  <c r="P1531" i="1"/>
  <c r="Q1531" i="1" a="1"/>
  <c r="Q1531" i="1" s="1"/>
  <c r="R1531" i="1"/>
  <c r="M1532" i="1"/>
  <c r="S1532" i="1" s="1"/>
  <c r="N1532" i="1"/>
  <c r="O1532" i="1"/>
  <c r="P1532" i="1"/>
  <c r="Q1532" i="1" a="1"/>
  <c r="Q1532" i="1"/>
  <c r="R1532" i="1"/>
  <c r="M1533" i="1"/>
  <c r="N1533" i="1"/>
  <c r="O1533" i="1"/>
  <c r="P1533" i="1"/>
  <c r="Q1533" i="1" a="1"/>
  <c r="Q1533" i="1" s="1"/>
  <c r="R1533" i="1"/>
  <c r="S1533" i="1" s="1"/>
  <c r="M1534" i="1"/>
  <c r="N1534" i="1"/>
  <c r="O1534" i="1"/>
  <c r="P1534" i="1"/>
  <c r="Q1534" i="1" a="1"/>
  <c r="Q1534" i="1"/>
  <c r="R1534" i="1"/>
  <c r="S1534" i="1"/>
  <c r="T1534" i="1" s="1"/>
  <c r="M1535" i="1"/>
  <c r="N1535" i="1"/>
  <c r="O1535" i="1"/>
  <c r="P1535" i="1"/>
  <c r="Q1535" i="1" a="1"/>
  <c r="Q1535" i="1" s="1"/>
  <c r="R1535" i="1"/>
  <c r="M1536" i="1"/>
  <c r="N1536" i="1"/>
  <c r="O1536" i="1"/>
  <c r="P1536" i="1"/>
  <c r="Q1536" i="1" a="1"/>
  <c r="Q1536" i="1" s="1"/>
  <c r="R1536" i="1"/>
  <c r="M1537" i="1"/>
  <c r="S1537" i="1" s="1"/>
  <c r="N1537" i="1"/>
  <c r="O1537" i="1"/>
  <c r="P1537" i="1"/>
  <c r="Q1537" i="1" a="1"/>
  <c r="Q1537" i="1"/>
  <c r="R1537" i="1"/>
  <c r="M1538" i="1"/>
  <c r="N1538" i="1"/>
  <c r="O1538" i="1"/>
  <c r="P1538" i="1"/>
  <c r="Q1538" i="1" a="1"/>
  <c r="Q1538" i="1" s="1"/>
  <c r="R1538" i="1"/>
  <c r="M1539" i="1"/>
  <c r="S1539" i="1" s="1"/>
  <c r="N1539" i="1"/>
  <c r="O1539" i="1"/>
  <c r="P1539" i="1"/>
  <c r="Q1539" i="1" a="1"/>
  <c r="Q1539" i="1"/>
  <c r="R1539" i="1"/>
  <c r="M1540" i="1"/>
  <c r="N1540" i="1"/>
  <c r="O1540" i="1"/>
  <c r="P1540" i="1"/>
  <c r="Q1540" i="1" a="1"/>
  <c r="Q1540" i="1"/>
  <c r="R1540" i="1"/>
  <c r="M1541" i="1"/>
  <c r="N1541" i="1"/>
  <c r="O1541" i="1"/>
  <c r="P1541" i="1"/>
  <c r="Q1541" i="1" a="1"/>
  <c r="Q1541" i="1" s="1"/>
  <c r="S1541" i="1" s="1"/>
  <c r="R1541" i="1"/>
  <c r="M1542" i="1"/>
  <c r="N1542" i="1"/>
  <c r="O1542" i="1"/>
  <c r="P1542" i="1"/>
  <c r="Q1542" i="1" a="1"/>
  <c r="Q1542" i="1" s="1"/>
  <c r="S1542" i="1" s="1"/>
  <c r="R1542" i="1"/>
  <c r="M1543" i="1"/>
  <c r="N1543" i="1"/>
  <c r="O1543" i="1"/>
  <c r="P1543" i="1"/>
  <c r="Q1543" i="1" a="1"/>
  <c r="Q1543" i="1" s="1"/>
  <c r="R1543" i="1"/>
  <c r="M1544" i="1"/>
  <c r="S1544" i="1" s="1"/>
  <c r="T1544" i="1" s="1"/>
  <c r="N1544" i="1"/>
  <c r="O1544" i="1"/>
  <c r="P1544" i="1"/>
  <c r="Q1544" i="1" a="1"/>
  <c r="Q1544" i="1" s="1"/>
  <c r="R1544" i="1"/>
  <c r="M1545" i="1"/>
  <c r="S1545" i="1" s="1"/>
  <c r="N1545" i="1"/>
  <c r="O1545" i="1"/>
  <c r="P1545" i="1"/>
  <c r="Q1545" i="1" a="1"/>
  <c r="Q1545" i="1"/>
  <c r="R1545" i="1"/>
  <c r="M1546" i="1"/>
  <c r="N1546" i="1"/>
  <c r="O1546" i="1"/>
  <c r="P1546" i="1"/>
  <c r="Q1546" i="1" a="1"/>
  <c r="Q1546" i="1" s="1"/>
  <c r="R1546" i="1"/>
  <c r="M1547" i="1"/>
  <c r="S1547" i="1" s="1"/>
  <c r="N1547" i="1"/>
  <c r="O1547" i="1"/>
  <c r="P1547" i="1"/>
  <c r="Q1547" i="1" a="1"/>
  <c r="Q1547" i="1"/>
  <c r="R1547" i="1"/>
  <c r="M1548" i="1"/>
  <c r="N1548" i="1"/>
  <c r="O1548" i="1"/>
  <c r="P1548" i="1"/>
  <c r="Q1548" i="1" a="1"/>
  <c r="Q1548" i="1"/>
  <c r="R1548" i="1"/>
  <c r="M1549" i="1"/>
  <c r="N1549" i="1"/>
  <c r="O1549" i="1"/>
  <c r="P1549" i="1"/>
  <c r="Q1549" i="1" a="1"/>
  <c r="Q1549" i="1" s="1"/>
  <c r="R1549" i="1"/>
  <c r="S1549" i="1"/>
  <c r="T1549" i="1" s="1"/>
  <c r="M1550" i="1"/>
  <c r="N1550" i="1"/>
  <c r="O1550" i="1"/>
  <c r="P1550" i="1"/>
  <c r="Q1550" i="1" a="1"/>
  <c r="Q1550" i="1" s="1"/>
  <c r="S1550" i="1" s="1"/>
  <c r="R1550" i="1"/>
  <c r="M1551" i="1"/>
  <c r="N1551" i="1"/>
  <c r="O1551" i="1"/>
  <c r="P1551" i="1"/>
  <c r="Q1551" i="1" a="1"/>
  <c r="Q1551" i="1" s="1"/>
  <c r="R1551" i="1"/>
  <c r="M1552" i="1"/>
  <c r="N1552" i="1"/>
  <c r="O1552" i="1"/>
  <c r="P1552" i="1"/>
  <c r="Q1552" i="1" a="1"/>
  <c r="Q1552" i="1" s="1"/>
  <c r="R1552" i="1"/>
  <c r="M1553" i="1"/>
  <c r="S1553" i="1" s="1"/>
  <c r="N1553" i="1"/>
  <c r="O1553" i="1"/>
  <c r="P1553" i="1"/>
  <c r="Q1553" i="1" a="1"/>
  <c r="Q1553" i="1" s="1"/>
  <c r="R1553" i="1"/>
  <c r="M1554" i="1"/>
  <c r="N1554" i="1"/>
  <c r="O1554" i="1"/>
  <c r="P1554" i="1"/>
  <c r="Q1554" i="1" a="1"/>
  <c r="Q1554" i="1" s="1"/>
  <c r="R1554" i="1"/>
  <c r="M1555" i="1"/>
  <c r="S1555" i="1" s="1"/>
  <c r="N1555" i="1"/>
  <c r="O1555" i="1"/>
  <c r="P1555" i="1"/>
  <c r="Q1555" i="1" a="1"/>
  <c r="Q1555" i="1"/>
  <c r="R1555" i="1"/>
  <c r="M1556" i="1"/>
  <c r="N1556" i="1"/>
  <c r="O1556" i="1"/>
  <c r="P1556" i="1"/>
  <c r="Q1556" i="1" a="1"/>
  <c r="Q1556" i="1" s="1"/>
  <c r="R1556" i="1"/>
  <c r="M1557" i="1"/>
  <c r="N1557" i="1"/>
  <c r="O1557" i="1"/>
  <c r="P1557" i="1"/>
  <c r="Q1557" i="1" a="1"/>
  <c r="Q1557" i="1" s="1"/>
  <c r="R1557" i="1"/>
  <c r="S1557" i="1" s="1"/>
  <c r="M1558" i="1"/>
  <c r="N1558" i="1"/>
  <c r="O1558" i="1"/>
  <c r="P1558" i="1"/>
  <c r="Q1558" i="1" a="1"/>
  <c r="Q1558" i="1" s="1"/>
  <c r="S1558" i="1" s="1"/>
  <c r="R1558" i="1"/>
  <c r="M1559" i="1"/>
  <c r="N1559" i="1"/>
  <c r="O1559" i="1"/>
  <c r="P1559" i="1"/>
  <c r="Q1559" i="1" a="1"/>
  <c r="Q1559" i="1" s="1"/>
  <c r="R1559" i="1"/>
  <c r="M1560" i="1"/>
  <c r="S1560" i="1" s="1"/>
  <c r="T1560" i="1" s="1"/>
  <c r="N1560" i="1"/>
  <c r="O1560" i="1"/>
  <c r="P1560" i="1"/>
  <c r="Q1560" i="1" a="1"/>
  <c r="Q1560" i="1" s="1"/>
  <c r="R1560" i="1"/>
  <c r="M1561" i="1"/>
  <c r="S1561" i="1" s="1"/>
  <c r="N1561" i="1"/>
  <c r="O1561" i="1"/>
  <c r="P1561" i="1"/>
  <c r="Q1561" i="1" a="1"/>
  <c r="Q1561" i="1" s="1"/>
  <c r="R1561" i="1"/>
  <c r="M1562" i="1"/>
  <c r="N1562" i="1"/>
  <c r="O1562" i="1"/>
  <c r="P1562" i="1"/>
  <c r="Q1562" i="1" a="1"/>
  <c r="Q1562" i="1" s="1"/>
  <c r="R1562" i="1"/>
  <c r="M1563" i="1"/>
  <c r="S1563" i="1" s="1"/>
  <c r="N1563" i="1"/>
  <c r="O1563" i="1"/>
  <c r="P1563" i="1"/>
  <c r="Q1563" i="1" a="1"/>
  <c r="Q1563" i="1"/>
  <c r="R1563" i="1"/>
  <c r="M1564" i="1"/>
  <c r="S1564" i="1" s="1"/>
  <c r="N1564" i="1"/>
  <c r="O1564" i="1"/>
  <c r="P1564" i="1"/>
  <c r="Q1564" i="1" a="1"/>
  <c r="Q1564" i="1" s="1"/>
  <c r="R1564" i="1"/>
  <c r="M1565" i="1"/>
  <c r="N1565" i="1"/>
  <c r="O1565" i="1"/>
  <c r="P1565" i="1"/>
  <c r="Q1565" i="1" a="1"/>
  <c r="Q1565" i="1" s="1"/>
  <c r="R1565" i="1"/>
  <c r="S1565" i="1"/>
  <c r="T1565" i="1" s="1"/>
  <c r="M1566" i="1"/>
  <c r="N1566" i="1"/>
  <c r="O1566" i="1"/>
  <c r="P1566" i="1"/>
  <c r="Q1566" i="1" a="1"/>
  <c r="Q1566" i="1" s="1"/>
  <c r="S1566" i="1" s="1"/>
  <c r="R1566" i="1"/>
  <c r="M1567" i="1"/>
  <c r="N1567" i="1"/>
  <c r="O1567" i="1"/>
  <c r="P1567" i="1"/>
  <c r="Q1567" i="1" a="1"/>
  <c r="Q1567" i="1" s="1"/>
  <c r="R1567" i="1"/>
  <c r="M1568" i="1"/>
  <c r="N1568" i="1"/>
  <c r="O1568" i="1"/>
  <c r="P1568" i="1"/>
  <c r="Q1568" i="1" a="1"/>
  <c r="Q1568" i="1" s="1"/>
  <c r="R1568" i="1"/>
  <c r="M1569" i="1"/>
  <c r="N1569" i="1"/>
  <c r="O1569" i="1"/>
  <c r="P1569" i="1"/>
  <c r="Q1569" i="1" a="1"/>
  <c r="Q1569" i="1" s="1"/>
  <c r="R1569" i="1"/>
  <c r="M1570" i="1"/>
  <c r="N1570" i="1"/>
  <c r="O1570" i="1"/>
  <c r="P1570" i="1"/>
  <c r="Q1570" i="1" a="1"/>
  <c r="Q1570" i="1" s="1"/>
  <c r="R1570" i="1"/>
  <c r="M1571" i="1"/>
  <c r="S1571" i="1" s="1"/>
  <c r="N1571" i="1"/>
  <c r="O1571" i="1"/>
  <c r="P1571" i="1"/>
  <c r="Q1571" i="1" a="1"/>
  <c r="Q1571" i="1"/>
  <c r="R1571" i="1"/>
  <c r="M1572" i="1"/>
  <c r="S1572" i="1" s="1"/>
  <c r="N1572" i="1"/>
  <c r="O1572" i="1"/>
  <c r="P1572" i="1"/>
  <c r="Q1572" i="1" a="1"/>
  <c r="Q1572" i="1" s="1"/>
  <c r="R1572" i="1"/>
  <c r="M1573" i="1"/>
  <c r="N1573" i="1"/>
  <c r="O1573" i="1"/>
  <c r="P1573" i="1"/>
  <c r="Q1573" i="1" a="1"/>
  <c r="Q1573" i="1" s="1"/>
  <c r="S1573" i="1" s="1"/>
  <c r="R1573" i="1"/>
  <c r="M1574" i="1"/>
  <c r="N1574" i="1"/>
  <c r="O1574" i="1"/>
  <c r="P1574" i="1"/>
  <c r="Q1574" i="1" a="1"/>
  <c r="Q1574" i="1" s="1"/>
  <c r="S1574" i="1" s="1"/>
  <c r="R1574" i="1"/>
  <c r="M1575" i="1"/>
  <c r="N1575" i="1"/>
  <c r="O1575" i="1"/>
  <c r="P1575" i="1"/>
  <c r="Q1575" i="1" a="1"/>
  <c r="Q1575" i="1" s="1"/>
  <c r="R1575" i="1"/>
  <c r="M1576" i="1"/>
  <c r="S1576" i="1" s="1"/>
  <c r="V1576" i="1" s="1"/>
  <c r="N1576" i="1"/>
  <c r="O1576" i="1"/>
  <c r="P1576" i="1"/>
  <c r="Q1576" i="1" a="1"/>
  <c r="Q1576" i="1" s="1"/>
  <c r="R1576" i="1"/>
  <c r="T1576" i="1"/>
  <c r="M1577" i="1"/>
  <c r="N1577" i="1"/>
  <c r="O1577" i="1"/>
  <c r="P1577" i="1"/>
  <c r="Q1577" i="1" a="1"/>
  <c r="Q1577" i="1" s="1"/>
  <c r="R1577" i="1"/>
  <c r="M1578" i="1"/>
  <c r="N1578" i="1"/>
  <c r="O1578" i="1"/>
  <c r="P1578" i="1"/>
  <c r="Q1578" i="1" a="1"/>
  <c r="Q1578" i="1"/>
  <c r="R1578" i="1"/>
  <c r="M1579" i="1"/>
  <c r="S1579" i="1" s="1"/>
  <c r="N1579" i="1"/>
  <c r="O1579" i="1"/>
  <c r="P1579" i="1"/>
  <c r="Q1579" i="1" a="1"/>
  <c r="Q1579" i="1"/>
  <c r="R1579" i="1"/>
  <c r="M1580" i="1"/>
  <c r="S1580" i="1" s="1"/>
  <c r="N1580" i="1"/>
  <c r="O1580" i="1"/>
  <c r="P1580" i="1"/>
  <c r="Q1580" i="1" a="1"/>
  <c r="Q1580" i="1" s="1"/>
  <c r="R1580" i="1"/>
  <c r="M1581" i="1"/>
  <c r="N1581" i="1"/>
  <c r="O1581" i="1"/>
  <c r="P1581" i="1"/>
  <c r="Q1581" i="1" a="1"/>
  <c r="Q1581" i="1" s="1"/>
  <c r="S1581" i="1" s="1"/>
  <c r="R1581" i="1"/>
  <c r="M1582" i="1"/>
  <c r="N1582" i="1"/>
  <c r="O1582" i="1"/>
  <c r="P1582" i="1"/>
  <c r="Q1582" i="1" a="1"/>
  <c r="Q1582" i="1" s="1"/>
  <c r="S1582" i="1" s="1"/>
  <c r="R1582" i="1"/>
  <c r="M1583" i="1"/>
  <c r="S1583" i="1" s="1"/>
  <c r="N1583" i="1"/>
  <c r="O1583" i="1"/>
  <c r="P1583" i="1"/>
  <c r="Q1583" i="1" a="1"/>
  <c r="Q1583" i="1" s="1"/>
  <c r="R1583" i="1"/>
  <c r="M1584" i="1"/>
  <c r="S1584" i="1" s="1"/>
  <c r="T1584" i="1" s="1"/>
  <c r="N1584" i="1"/>
  <c r="O1584" i="1"/>
  <c r="P1584" i="1"/>
  <c r="Q1584" i="1" a="1"/>
  <c r="Q1584" i="1" s="1"/>
  <c r="R1584" i="1"/>
  <c r="M1585" i="1"/>
  <c r="N1585" i="1"/>
  <c r="O1585" i="1"/>
  <c r="P1585" i="1"/>
  <c r="Q1585" i="1" a="1"/>
  <c r="Q1585" i="1" s="1"/>
  <c r="R1585" i="1"/>
  <c r="M1586" i="1"/>
  <c r="S1586" i="1" s="1"/>
  <c r="N1586" i="1"/>
  <c r="O1586" i="1"/>
  <c r="P1586" i="1"/>
  <c r="Q1586" i="1" a="1"/>
  <c r="Q1586" i="1"/>
  <c r="R1586" i="1"/>
  <c r="M1587" i="1"/>
  <c r="S1587" i="1" s="1"/>
  <c r="N1587" i="1"/>
  <c r="O1587" i="1"/>
  <c r="P1587" i="1"/>
  <c r="Q1587" i="1" a="1"/>
  <c r="Q1587" i="1"/>
  <c r="R1587" i="1"/>
  <c r="M1588" i="1"/>
  <c r="N1588" i="1"/>
  <c r="O1588" i="1"/>
  <c r="P1588" i="1"/>
  <c r="Q1588" i="1" a="1"/>
  <c r="Q1588" i="1" s="1"/>
  <c r="R1588" i="1"/>
  <c r="M1589" i="1"/>
  <c r="N1589" i="1"/>
  <c r="O1589" i="1"/>
  <c r="P1589" i="1"/>
  <c r="Q1589" i="1" a="1"/>
  <c r="Q1589" i="1" s="1"/>
  <c r="S1589" i="1" s="1"/>
  <c r="R1589" i="1"/>
  <c r="M1590" i="1"/>
  <c r="N1590" i="1"/>
  <c r="O1590" i="1"/>
  <c r="P1590" i="1"/>
  <c r="Q1590" i="1" a="1"/>
  <c r="Q1590" i="1" s="1"/>
  <c r="S1590" i="1" s="1"/>
  <c r="R1590" i="1"/>
  <c r="M1591" i="1"/>
  <c r="S1591" i="1" s="1"/>
  <c r="N1591" i="1"/>
  <c r="O1591" i="1"/>
  <c r="P1591" i="1"/>
  <c r="Q1591" i="1" a="1"/>
  <c r="Q1591" i="1" s="1"/>
  <c r="R1591" i="1"/>
  <c r="M1592" i="1"/>
  <c r="S1592" i="1" s="1"/>
  <c r="T1592" i="1" s="1"/>
  <c r="N1592" i="1"/>
  <c r="O1592" i="1"/>
  <c r="P1592" i="1"/>
  <c r="Q1592" i="1" a="1"/>
  <c r="Q1592" i="1" s="1"/>
  <c r="R1592" i="1"/>
  <c r="M1593" i="1"/>
  <c r="S1593" i="1" s="1"/>
  <c r="N1593" i="1"/>
  <c r="O1593" i="1"/>
  <c r="P1593" i="1"/>
  <c r="Q1593" i="1" a="1"/>
  <c r="Q1593" i="1" s="1"/>
  <c r="R1593" i="1"/>
  <c r="M1594" i="1"/>
  <c r="N1594" i="1"/>
  <c r="O1594" i="1"/>
  <c r="P1594" i="1"/>
  <c r="Q1594" i="1" a="1"/>
  <c r="Q1594" i="1"/>
  <c r="R1594" i="1"/>
  <c r="M1595" i="1"/>
  <c r="S1595" i="1" s="1"/>
  <c r="N1595" i="1"/>
  <c r="O1595" i="1"/>
  <c r="P1595" i="1"/>
  <c r="Q1595" i="1" a="1"/>
  <c r="Q1595" i="1"/>
  <c r="R1595" i="1"/>
  <c r="M1596" i="1"/>
  <c r="N1596" i="1"/>
  <c r="O1596" i="1"/>
  <c r="P1596" i="1"/>
  <c r="Q1596" i="1" a="1"/>
  <c r="Q1596" i="1" s="1"/>
  <c r="R1596" i="1"/>
  <c r="M1597" i="1"/>
  <c r="N1597" i="1"/>
  <c r="O1597" i="1"/>
  <c r="P1597" i="1"/>
  <c r="Q1597" i="1" a="1"/>
  <c r="Q1597" i="1" s="1"/>
  <c r="S1597" i="1" s="1"/>
  <c r="R1597" i="1"/>
  <c r="T1597" i="1"/>
  <c r="M1598" i="1"/>
  <c r="N1598" i="1"/>
  <c r="O1598" i="1"/>
  <c r="P1598" i="1"/>
  <c r="Q1598" i="1" a="1"/>
  <c r="Q1598" i="1" s="1"/>
  <c r="S1598" i="1" s="1"/>
  <c r="R1598" i="1"/>
  <c r="M1599" i="1"/>
  <c r="S1599" i="1" s="1"/>
  <c r="N1599" i="1"/>
  <c r="O1599" i="1"/>
  <c r="P1599" i="1"/>
  <c r="Q1599" i="1" a="1"/>
  <c r="Q1599" i="1" s="1"/>
  <c r="R1599" i="1"/>
  <c r="M1600" i="1"/>
  <c r="N1600" i="1"/>
  <c r="O1600" i="1"/>
  <c r="P1600" i="1"/>
  <c r="Q1600" i="1" a="1"/>
  <c r="Q1600" i="1" s="1"/>
  <c r="R1600" i="1"/>
  <c r="M1601" i="1"/>
  <c r="N1601" i="1"/>
  <c r="O1601" i="1"/>
  <c r="P1601" i="1"/>
  <c r="Q1601" i="1" a="1"/>
  <c r="Q1601" i="1" s="1"/>
  <c r="R1601" i="1"/>
  <c r="M1602" i="1"/>
  <c r="N1602" i="1"/>
  <c r="O1602" i="1"/>
  <c r="P1602" i="1"/>
  <c r="Q1602" i="1" a="1"/>
  <c r="Q1602" i="1"/>
  <c r="R1602" i="1"/>
  <c r="M1603" i="1"/>
  <c r="S1603" i="1" s="1"/>
  <c r="N1603" i="1"/>
  <c r="O1603" i="1"/>
  <c r="P1603" i="1"/>
  <c r="Q1603" i="1" a="1"/>
  <c r="Q1603" i="1"/>
  <c r="R1603" i="1"/>
  <c r="T1603" i="1"/>
  <c r="M1604" i="1"/>
  <c r="N1604" i="1"/>
  <c r="O1604" i="1"/>
  <c r="P1604" i="1"/>
  <c r="Q1604" i="1" a="1"/>
  <c r="Q1604" i="1" s="1"/>
  <c r="R1604" i="1"/>
  <c r="M1605" i="1"/>
  <c r="N1605" i="1"/>
  <c r="O1605" i="1"/>
  <c r="P1605" i="1"/>
  <c r="Q1605" i="1" a="1"/>
  <c r="Q1605" i="1" s="1"/>
  <c r="S1605" i="1" s="1"/>
  <c r="R1605" i="1"/>
  <c r="M1606" i="1"/>
  <c r="N1606" i="1"/>
  <c r="O1606" i="1"/>
  <c r="P1606" i="1"/>
  <c r="Q1606" i="1" a="1"/>
  <c r="Q1606" i="1" s="1"/>
  <c r="S1606" i="1" s="1"/>
  <c r="R1606" i="1"/>
  <c r="M1607" i="1"/>
  <c r="N1607" i="1"/>
  <c r="O1607" i="1"/>
  <c r="P1607" i="1"/>
  <c r="Q1607" i="1" a="1"/>
  <c r="Q1607" i="1" s="1"/>
  <c r="R1607" i="1"/>
  <c r="M1608" i="1"/>
  <c r="N1608" i="1"/>
  <c r="O1608" i="1"/>
  <c r="P1608" i="1"/>
  <c r="Q1608" i="1" a="1"/>
  <c r="Q1608" i="1" s="1"/>
  <c r="R1608" i="1"/>
  <c r="M1609" i="1"/>
  <c r="N1609" i="1"/>
  <c r="O1609" i="1"/>
  <c r="P1609" i="1"/>
  <c r="Q1609" i="1" a="1"/>
  <c r="Q1609" i="1" s="1"/>
  <c r="R1609" i="1"/>
  <c r="M1610" i="1"/>
  <c r="N1610" i="1"/>
  <c r="O1610" i="1"/>
  <c r="P1610" i="1"/>
  <c r="Q1610" i="1" a="1"/>
  <c r="Q1610" i="1"/>
  <c r="R1610" i="1"/>
  <c r="M1611" i="1"/>
  <c r="S1611" i="1" s="1"/>
  <c r="N1611" i="1"/>
  <c r="O1611" i="1"/>
  <c r="P1611" i="1"/>
  <c r="Q1611" i="1" a="1"/>
  <c r="Q1611" i="1"/>
  <c r="R1611" i="1"/>
  <c r="T1611" i="1"/>
  <c r="M1612" i="1"/>
  <c r="S1612" i="1" s="1"/>
  <c r="N1612" i="1"/>
  <c r="O1612" i="1"/>
  <c r="P1612" i="1"/>
  <c r="Q1612" i="1" a="1"/>
  <c r="Q1612" i="1" s="1"/>
  <c r="R1612" i="1"/>
  <c r="M1613" i="1"/>
  <c r="N1613" i="1"/>
  <c r="O1613" i="1"/>
  <c r="P1613" i="1"/>
  <c r="Q1613" i="1" a="1"/>
  <c r="Q1613" i="1" s="1"/>
  <c r="S1613" i="1" s="1"/>
  <c r="R1613" i="1"/>
  <c r="M1614" i="1"/>
  <c r="N1614" i="1"/>
  <c r="O1614" i="1"/>
  <c r="P1614" i="1"/>
  <c r="Q1614" i="1" a="1"/>
  <c r="Q1614" i="1" s="1"/>
  <c r="R1614" i="1"/>
  <c r="S1614" i="1"/>
  <c r="M1615" i="1"/>
  <c r="N1615" i="1"/>
  <c r="O1615" i="1"/>
  <c r="P1615" i="1"/>
  <c r="Q1615" i="1" a="1"/>
  <c r="Q1615" i="1" s="1"/>
  <c r="R1615" i="1"/>
  <c r="M1616" i="1"/>
  <c r="N1616" i="1"/>
  <c r="O1616" i="1"/>
  <c r="P1616" i="1"/>
  <c r="Q1616" i="1" a="1"/>
  <c r="Q1616" i="1" s="1"/>
  <c r="R1616" i="1"/>
  <c r="M1617" i="1"/>
  <c r="N1617" i="1"/>
  <c r="O1617" i="1"/>
  <c r="P1617" i="1"/>
  <c r="Q1617" i="1" a="1"/>
  <c r="Q1617" i="1" s="1"/>
  <c r="R1617" i="1"/>
  <c r="M1618" i="1"/>
  <c r="N1618" i="1"/>
  <c r="O1618" i="1"/>
  <c r="P1618" i="1"/>
  <c r="Q1618" i="1" a="1"/>
  <c r="Q1618" i="1"/>
  <c r="R1618" i="1"/>
  <c r="M1619" i="1"/>
  <c r="N1619" i="1"/>
  <c r="O1619" i="1"/>
  <c r="P1619" i="1"/>
  <c r="Q1619" i="1" a="1"/>
  <c r="Q1619" i="1"/>
  <c r="R1619" i="1"/>
  <c r="M1620" i="1"/>
  <c r="S1620" i="1" s="1"/>
  <c r="N1620" i="1"/>
  <c r="O1620" i="1"/>
  <c r="P1620" i="1"/>
  <c r="Q1620" i="1" a="1"/>
  <c r="Q1620" i="1" s="1"/>
  <c r="R1620" i="1"/>
  <c r="T1620" i="1"/>
  <c r="M1621" i="1"/>
  <c r="S1621" i="1" s="1"/>
  <c r="N1621" i="1"/>
  <c r="O1621" i="1"/>
  <c r="P1621" i="1"/>
  <c r="Q1621" i="1" a="1"/>
  <c r="Q1621" i="1" s="1"/>
  <c r="R1621" i="1"/>
  <c r="M1622" i="1"/>
  <c r="N1622" i="1"/>
  <c r="O1622" i="1"/>
  <c r="P1622" i="1"/>
  <c r="Q1622" i="1" a="1"/>
  <c r="Q1622" i="1" s="1"/>
  <c r="S1622" i="1" s="1"/>
  <c r="R1622" i="1"/>
  <c r="M1623" i="1"/>
  <c r="S1623" i="1" s="1"/>
  <c r="N1623" i="1"/>
  <c r="O1623" i="1"/>
  <c r="P1623" i="1"/>
  <c r="Q1623" i="1" a="1"/>
  <c r="Q1623" i="1" s="1"/>
  <c r="R1623" i="1"/>
  <c r="M1624" i="1"/>
  <c r="N1624" i="1"/>
  <c r="O1624" i="1"/>
  <c r="P1624" i="1"/>
  <c r="Q1624" i="1" a="1"/>
  <c r="Q1624" i="1" s="1"/>
  <c r="R1624" i="1"/>
  <c r="M1625" i="1"/>
  <c r="S1625" i="1" s="1"/>
  <c r="T1625" i="1" s="1"/>
  <c r="N1625" i="1"/>
  <c r="O1625" i="1"/>
  <c r="P1625" i="1"/>
  <c r="Q1625" i="1" a="1"/>
  <c r="Q1625" i="1" s="1"/>
  <c r="R1625" i="1"/>
  <c r="M1626" i="1"/>
  <c r="N1626" i="1"/>
  <c r="O1626" i="1"/>
  <c r="P1626" i="1"/>
  <c r="Q1626" i="1" a="1"/>
  <c r="Q1626" i="1" s="1"/>
  <c r="R1626" i="1"/>
  <c r="M1627" i="1"/>
  <c r="N1627" i="1"/>
  <c r="O1627" i="1"/>
  <c r="P1627" i="1"/>
  <c r="Q1627" i="1" a="1"/>
  <c r="Q1627" i="1" s="1"/>
  <c r="R1627" i="1"/>
  <c r="M1628" i="1"/>
  <c r="N1628" i="1"/>
  <c r="O1628" i="1"/>
  <c r="P1628" i="1"/>
  <c r="Q1628" i="1" a="1"/>
  <c r="Q1628" i="1" s="1"/>
  <c r="R1628" i="1"/>
  <c r="M1629" i="1"/>
  <c r="N1629" i="1"/>
  <c r="O1629" i="1"/>
  <c r="P1629" i="1"/>
  <c r="Q1629" i="1" a="1"/>
  <c r="Q1629" i="1" s="1"/>
  <c r="R1629" i="1"/>
  <c r="M1630" i="1"/>
  <c r="N1630" i="1"/>
  <c r="O1630" i="1"/>
  <c r="P1630" i="1"/>
  <c r="Q1630" i="1" a="1"/>
  <c r="Q1630" i="1" s="1"/>
  <c r="R1630" i="1"/>
  <c r="S1630" i="1"/>
  <c r="T1630" i="1" s="1"/>
  <c r="M1631" i="1"/>
  <c r="N1631" i="1"/>
  <c r="O1631" i="1"/>
  <c r="P1631" i="1"/>
  <c r="Q1631" i="1" a="1"/>
  <c r="Q1631" i="1" s="1"/>
  <c r="R1631" i="1"/>
  <c r="M1632" i="1"/>
  <c r="N1632" i="1"/>
  <c r="O1632" i="1"/>
  <c r="P1632" i="1"/>
  <c r="Q1632" i="1" a="1"/>
  <c r="Q1632" i="1" s="1"/>
  <c r="R1632" i="1"/>
  <c r="M1633" i="1"/>
  <c r="N1633" i="1"/>
  <c r="O1633" i="1"/>
  <c r="P1633" i="1"/>
  <c r="Q1633" i="1" a="1"/>
  <c r="Q1633" i="1" s="1"/>
  <c r="R1633" i="1"/>
  <c r="M1634" i="1"/>
  <c r="N1634" i="1"/>
  <c r="O1634" i="1"/>
  <c r="P1634" i="1"/>
  <c r="Q1634" i="1" a="1"/>
  <c r="Q1634" i="1" s="1"/>
  <c r="R1634" i="1"/>
  <c r="M1635" i="1"/>
  <c r="N1635" i="1"/>
  <c r="O1635" i="1"/>
  <c r="P1635" i="1"/>
  <c r="Q1635" i="1" a="1"/>
  <c r="Q1635" i="1"/>
  <c r="R1635" i="1"/>
  <c r="M1636" i="1"/>
  <c r="N1636" i="1"/>
  <c r="O1636" i="1"/>
  <c r="P1636" i="1"/>
  <c r="Q1636" i="1" a="1"/>
  <c r="Q1636" i="1" s="1"/>
  <c r="R1636" i="1"/>
  <c r="M1637" i="1"/>
  <c r="N1637" i="1"/>
  <c r="O1637" i="1"/>
  <c r="P1637" i="1"/>
  <c r="Q1637" i="1" a="1"/>
  <c r="Q1637" i="1" s="1"/>
  <c r="R1637" i="1"/>
  <c r="S1637" i="1"/>
  <c r="M1638" i="1"/>
  <c r="N1638" i="1"/>
  <c r="O1638" i="1"/>
  <c r="P1638" i="1"/>
  <c r="Q1638" i="1" a="1"/>
  <c r="Q1638" i="1" s="1"/>
  <c r="R1638" i="1"/>
  <c r="S1638" i="1" s="1"/>
  <c r="M1639" i="1"/>
  <c r="S1639" i="1" s="1"/>
  <c r="N1639" i="1"/>
  <c r="O1639" i="1"/>
  <c r="P1639" i="1"/>
  <c r="Q1639" i="1" a="1"/>
  <c r="Q1639" i="1" s="1"/>
  <c r="R1639" i="1"/>
  <c r="T1639" i="1"/>
  <c r="M1640" i="1"/>
  <c r="S1640" i="1" s="1"/>
  <c r="V1640" i="1" s="1"/>
  <c r="N1640" i="1"/>
  <c r="O1640" i="1"/>
  <c r="P1640" i="1"/>
  <c r="Q1640" i="1" a="1"/>
  <c r="Q1640" i="1" s="1"/>
  <c r="R1640" i="1"/>
  <c r="T1640" i="1"/>
  <c r="M1641" i="1"/>
  <c r="N1641" i="1"/>
  <c r="O1641" i="1"/>
  <c r="P1641" i="1"/>
  <c r="Q1641" i="1" a="1"/>
  <c r="Q1641" i="1" s="1"/>
  <c r="R1641" i="1"/>
  <c r="M1642" i="1"/>
  <c r="N1642" i="1"/>
  <c r="O1642" i="1"/>
  <c r="P1642" i="1"/>
  <c r="Q1642" i="1" a="1"/>
  <c r="Q1642" i="1" s="1"/>
  <c r="R1642" i="1"/>
  <c r="M1643" i="1"/>
  <c r="N1643" i="1"/>
  <c r="O1643" i="1"/>
  <c r="P1643" i="1"/>
  <c r="Q1643" i="1" a="1"/>
  <c r="Q1643" i="1" s="1"/>
  <c r="R1643" i="1"/>
  <c r="M1644" i="1"/>
  <c r="S1644" i="1" s="1"/>
  <c r="N1644" i="1"/>
  <c r="O1644" i="1"/>
  <c r="P1644" i="1"/>
  <c r="Q1644" i="1" a="1"/>
  <c r="Q1644" i="1" s="1"/>
  <c r="R1644" i="1"/>
  <c r="T1644" i="1"/>
  <c r="M1645" i="1"/>
  <c r="N1645" i="1"/>
  <c r="O1645" i="1"/>
  <c r="S1645" i="1" s="1"/>
  <c r="P1645" i="1"/>
  <c r="Q1645" i="1" a="1"/>
  <c r="Q1645" i="1" s="1"/>
  <c r="R1645" i="1"/>
  <c r="M1646" i="1"/>
  <c r="S1646" i="1" s="1"/>
  <c r="N1646" i="1"/>
  <c r="O1646" i="1"/>
  <c r="P1646" i="1"/>
  <c r="Q1646" i="1" a="1"/>
  <c r="Q1646" i="1" s="1"/>
  <c r="R1646" i="1"/>
  <c r="M1647" i="1"/>
  <c r="N1647" i="1"/>
  <c r="O1647" i="1"/>
  <c r="P1647" i="1"/>
  <c r="Q1647" i="1" a="1"/>
  <c r="Q1647" i="1" s="1"/>
  <c r="R1647" i="1"/>
  <c r="M1648" i="1"/>
  <c r="N1648" i="1"/>
  <c r="O1648" i="1"/>
  <c r="P1648" i="1"/>
  <c r="Q1648" i="1" a="1"/>
  <c r="Q1648" i="1" s="1"/>
  <c r="R1648" i="1"/>
  <c r="M1649" i="1"/>
  <c r="S1649" i="1" s="1"/>
  <c r="T1649" i="1" s="1"/>
  <c r="N1649" i="1"/>
  <c r="O1649" i="1"/>
  <c r="P1649" i="1"/>
  <c r="Q1649" i="1" a="1"/>
  <c r="Q1649" i="1" s="1"/>
  <c r="R1649" i="1"/>
  <c r="M1650" i="1"/>
  <c r="N1650" i="1"/>
  <c r="O1650" i="1"/>
  <c r="P1650" i="1"/>
  <c r="Q1650" i="1" a="1"/>
  <c r="Q1650" i="1"/>
  <c r="R1650" i="1"/>
  <c r="M1651" i="1"/>
  <c r="N1651" i="1"/>
  <c r="O1651" i="1"/>
  <c r="P1651" i="1"/>
  <c r="Q1651" i="1" a="1"/>
  <c r="Q1651" i="1" s="1"/>
  <c r="R1651" i="1"/>
  <c r="M1652" i="1"/>
  <c r="N1652" i="1"/>
  <c r="O1652" i="1"/>
  <c r="P1652" i="1"/>
  <c r="Q1652" i="1" a="1"/>
  <c r="Q1652" i="1" s="1"/>
  <c r="R1652" i="1"/>
  <c r="M1653" i="1"/>
  <c r="N1653" i="1"/>
  <c r="S1653" i="1" s="1"/>
  <c r="O1653" i="1"/>
  <c r="P1653" i="1"/>
  <c r="Q1653" i="1" a="1"/>
  <c r="Q1653" i="1" s="1"/>
  <c r="R1653" i="1"/>
  <c r="M1654" i="1"/>
  <c r="N1654" i="1"/>
  <c r="O1654" i="1"/>
  <c r="P1654" i="1"/>
  <c r="Q1654" i="1" a="1"/>
  <c r="Q1654" i="1" s="1"/>
  <c r="R1654" i="1"/>
  <c r="M1655" i="1"/>
  <c r="N1655" i="1"/>
  <c r="O1655" i="1"/>
  <c r="P1655" i="1"/>
  <c r="Q1655" i="1" a="1"/>
  <c r="Q1655" i="1" s="1"/>
  <c r="R1655" i="1"/>
  <c r="M1656" i="1"/>
  <c r="N1656" i="1"/>
  <c r="O1656" i="1"/>
  <c r="P1656" i="1"/>
  <c r="Q1656" i="1" a="1"/>
  <c r="Q1656" i="1" s="1"/>
  <c r="R1656" i="1"/>
  <c r="M1657" i="1"/>
  <c r="N1657" i="1"/>
  <c r="O1657" i="1"/>
  <c r="P1657" i="1"/>
  <c r="Q1657" i="1" a="1"/>
  <c r="Q1657" i="1" s="1"/>
  <c r="R1657" i="1"/>
  <c r="M1658" i="1"/>
  <c r="N1658" i="1"/>
  <c r="O1658" i="1"/>
  <c r="P1658" i="1"/>
  <c r="Q1658" i="1" a="1"/>
  <c r="Q1658" i="1" s="1"/>
  <c r="R1658" i="1"/>
  <c r="M1659" i="1"/>
  <c r="N1659" i="1"/>
  <c r="O1659" i="1"/>
  <c r="P1659" i="1"/>
  <c r="Q1659" i="1" a="1"/>
  <c r="Q1659" i="1"/>
  <c r="R1659" i="1"/>
  <c r="M1660" i="1"/>
  <c r="N1660" i="1"/>
  <c r="O1660" i="1"/>
  <c r="P1660" i="1"/>
  <c r="Q1660" i="1" a="1"/>
  <c r="Q1660" i="1" s="1"/>
  <c r="R1660" i="1"/>
  <c r="M1661" i="1"/>
  <c r="N1661" i="1"/>
  <c r="O1661" i="1"/>
  <c r="P1661" i="1"/>
  <c r="Q1661" i="1" a="1"/>
  <c r="Q1661" i="1" s="1"/>
  <c r="R1661" i="1"/>
  <c r="S1661" i="1"/>
  <c r="T1661" i="1" s="1"/>
  <c r="M1662" i="1"/>
  <c r="S1662" i="1" s="1"/>
  <c r="N1662" i="1"/>
  <c r="O1662" i="1"/>
  <c r="P1662" i="1"/>
  <c r="Q1662" i="1" a="1"/>
  <c r="Q1662" i="1" s="1"/>
  <c r="R1662" i="1"/>
  <c r="M1663" i="1"/>
  <c r="N1663" i="1"/>
  <c r="O1663" i="1"/>
  <c r="P1663" i="1"/>
  <c r="Q1663" i="1" a="1"/>
  <c r="Q1663" i="1" s="1"/>
  <c r="R1663" i="1"/>
  <c r="M1664" i="1"/>
  <c r="N1664" i="1"/>
  <c r="O1664" i="1"/>
  <c r="P1664" i="1"/>
  <c r="Q1664" i="1" a="1"/>
  <c r="Q1664" i="1" s="1"/>
  <c r="R1664" i="1"/>
  <c r="M1665" i="1"/>
  <c r="N1665" i="1"/>
  <c r="O1665" i="1"/>
  <c r="P1665" i="1"/>
  <c r="Q1665" i="1" a="1"/>
  <c r="Q1665" i="1" s="1"/>
  <c r="R1665" i="1"/>
  <c r="M1666" i="1"/>
  <c r="N1666" i="1"/>
  <c r="O1666" i="1"/>
  <c r="P1666" i="1"/>
  <c r="Q1666" i="1" a="1"/>
  <c r="Q1666" i="1"/>
  <c r="R1666" i="1"/>
  <c r="M1667" i="1"/>
  <c r="N1667" i="1"/>
  <c r="O1667" i="1"/>
  <c r="P1667" i="1"/>
  <c r="Q1667" i="1" a="1"/>
  <c r="Q1667" i="1" s="1"/>
  <c r="R1667" i="1"/>
  <c r="M1668" i="1"/>
  <c r="N1668" i="1"/>
  <c r="O1668" i="1"/>
  <c r="P1668" i="1"/>
  <c r="Q1668" i="1" a="1"/>
  <c r="Q1668" i="1" s="1"/>
  <c r="R1668" i="1"/>
  <c r="M1669" i="1"/>
  <c r="N1669" i="1"/>
  <c r="O1669" i="1"/>
  <c r="P1669" i="1"/>
  <c r="Q1669" i="1" a="1"/>
  <c r="Q1669" i="1" s="1"/>
  <c r="R1669" i="1"/>
  <c r="S1669" i="1" s="1"/>
  <c r="M1670" i="1"/>
  <c r="N1670" i="1"/>
  <c r="O1670" i="1"/>
  <c r="P1670" i="1"/>
  <c r="Q1670" i="1" a="1"/>
  <c r="Q1670" i="1" s="1"/>
  <c r="R1670" i="1"/>
  <c r="S1670" i="1"/>
  <c r="M1671" i="1"/>
  <c r="N1671" i="1"/>
  <c r="O1671" i="1"/>
  <c r="P1671" i="1"/>
  <c r="Q1671" i="1" a="1"/>
  <c r="Q1671" i="1" s="1"/>
  <c r="R1671" i="1"/>
  <c r="M1672" i="1"/>
  <c r="N1672" i="1"/>
  <c r="O1672" i="1"/>
  <c r="P1672" i="1"/>
  <c r="Q1672" i="1" a="1"/>
  <c r="Q1672" i="1" s="1"/>
  <c r="R1672" i="1"/>
  <c r="M1673" i="1"/>
  <c r="S1673" i="1" s="1"/>
  <c r="V1673" i="1" s="1"/>
  <c r="N1673" i="1"/>
  <c r="O1673" i="1"/>
  <c r="P1673" i="1"/>
  <c r="Q1673" i="1" a="1"/>
  <c r="Q1673" i="1" s="1"/>
  <c r="R1673" i="1"/>
  <c r="T1673" i="1"/>
  <c r="M1674" i="1"/>
  <c r="N1674" i="1"/>
  <c r="O1674" i="1"/>
  <c r="P1674" i="1"/>
  <c r="Q1674" i="1" a="1"/>
  <c r="Q1674" i="1" s="1"/>
  <c r="R1674" i="1"/>
  <c r="M1675" i="1"/>
  <c r="N1675" i="1"/>
  <c r="O1675" i="1"/>
  <c r="P1675" i="1"/>
  <c r="Q1675" i="1" a="1"/>
  <c r="Q1675" i="1" s="1"/>
  <c r="R1675" i="1"/>
  <c r="M1676" i="1"/>
  <c r="N1676" i="1"/>
  <c r="O1676" i="1"/>
  <c r="P1676" i="1"/>
  <c r="Q1676" i="1" a="1"/>
  <c r="Q1676" i="1" s="1"/>
  <c r="R1676" i="1"/>
  <c r="M1677" i="1"/>
  <c r="S1677" i="1" s="1"/>
  <c r="N1677" i="1"/>
  <c r="O1677" i="1"/>
  <c r="P1677" i="1"/>
  <c r="Q1677" i="1" a="1"/>
  <c r="Q1677" i="1" s="1"/>
  <c r="R1677" i="1"/>
  <c r="M1678" i="1"/>
  <c r="N1678" i="1"/>
  <c r="O1678" i="1"/>
  <c r="S1678" i="1" s="1"/>
  <c r="P1678" i="1"/>
  <c r="Q1678" i="1" a="1"/>
  <c r="Q1678" i="1" s="1"/>
  <c r="R1678" i="1"/>
  <c r="M1679" i="1"/>
  <c r="S1679" i="1" s="1"/>
  <c r="N1679" i="1"/>
  <c r="O1679" i="1"/>
  <c r="P1679" i="1"/>
  <c r="Q1679" i="1" a="1"/>
  <c r="Q1679" i="1" s="1"/>
  <c r="R1679" i="1"/>
  <c r="M1680" i="1"/>
  <c r="S1680" i="1" s="1"/>
  <c r="T1680" i="1" s="1"/>
  <c r="N1680" i="1"/>
  <c r="O1680" i="1"/>
  <c r="P1680" i="1"/>
  <c r="Q1680" i="1" a="1"/>
  <c r="Q1680" i="1" s="1"/>
  <c r="R1680" i="1"/>
  <c r="M1681" i="1"/>
  <c r="N1681" i="1"/>
  <c r="O1681" i="1"/>
  <c r="P1681" i="1"/>
  <c r="Q1681" i="1" a="1"/>
  <c r="Q1681" i="1" s="1"/>
  <c r="R1681" i="1"/>
  <c r="M1682" i="1"/>
  <c r="N1682" i="1"/>
  <c r="O1682" i="1"/>
  <c r="P1682" i="1"/>
  <c r="Q1682" i="1" a="1"/>
  <c r="Q1682" i="1" s="1"/>
  <c r="R1682" i="1"/>
  <c r="M1683" i="1"/>
  <c r="N1683" i="1"/>
  <c r="O1683" i="1"/>
  <c r="P1683" i="1"/>
  <c r="Q1683" i="1" a="1"/>
  <c r="Q1683" i="1" s="1"/>
  <c r="R1683" i="1"/>
  <c r="M1684" i="1"/>
  <c r="S1684" i="1" s="1"/>
  <c r="T1684" i="1" s="1"/>
  <c r="N1684" i="1"/>
  <c r="O1684" i="1"/>
  <c r="P1684" i="1"/>
  <c r="Q1684" i="1" a="1"/>
  <c r="Q1684" i="1" s="1"/>
  <c r="R1684" i="1"/>
  <c r="M1685" i="1"/>
  <c r="N1685" i="1"/>
  <c r="O1685" i="1"/>
  <c r="P1685" i="1"/>
  <c r="Q1685" i="1" a="1"/>
  <c r="Q1685" i="1" s="1"/>
  <c r="R1685" i="1"/>
  <c r="M1686" i="1"/>
  <c r="N1686" i="1"/>
  <c r="O1686" i="1"/>
  <c r="P1686" i="1"/>
  <c r="Q1686" i="1" a="1"/>
  <c r="Q1686" i="1" s="1"/>
  <c r="S1686" i="1" s="1"/>
  <c r="R1686" i="1"/>
  <c r="M1687" i="1"/>
  <c r="N1687" i="1"/>
  <c r="O1687" i="1"/>
  <c r="P1687" i="1"/>
  <c r="Q1687" i="1" a="1"/>
  <c r="Q1687" i="1" s="1"/>
  <c r="R1687" i="1"/>
  <c r="M1688" i="1"/>
  <c r="N1688" i="1"/>
  <c r="O1688" i="1"/>
  <c r="P1688" i="1"/>
  <c r="Q1688" i="1" a="1"/>
  <c r="Q1688" i="1" s="1"/>
  <c r="R1688" i="1"/>
  <c r="M1689" i="1"/>
  <c r="N1689" i="1"/>
  <c r="O1689" i="1"/>
  <c r="P1689" i="1"/>
  <c r="Q1689" i="1" a="1"/>
  <c r="Q1689" i="1" s="1"/>
  <c r="R1689" i="1"/>
  <c r="M1690" i="1"/>
  <c r="N1690" i="1"/>
  <c r="O1690" i="1"/>
  <c r="P1690" i="1"/>
  <c r="Q1690" i="1" a="1"/>
  <c r="Q1690" i="1"/>
  <c r="R1690" i="1"/>
  <c r="M1691" i="1"/>
  <c r="N1691" i="1"/>
  <c r="O1691" i="1"/>
  <c r="P1691" i="1"/>
  <c r="Q1691" i="1" a="1"/>
  <c r="Q1691" i="1" s="1"/>
  <c r="R1691" i="1"/>
  <c r="M1692" i="1"/>
  <c r="N1692" i="1"/>
  <c r="O1692" i="1"/>
  <c r="P1692" i="1"/>
  <c r="Q1692" i="1" a="1"/>
  <c r="Q1692" i="1" s="1"/>
  <c r="R1692" i="1"/>
  <c r="M1693" i="1"/>
  <c r="N1693" i="1"/>
  <c r="O1693" i="1"/>
  <c r="P1693" i="1"/>
  <c r="Q1693" i="1" a="1"/>
  <c r="Q1693" i="1" s="1"/>
  <c r="R1693" i="1"/>
  <c r="M1694" i="1"/>
  <c r="N1694" i="1"/>
  <c r="O1694" i="1"/>
  <c r="P1694" i="1"/>
  <c r="Q1694" i="1" a="1"/>
  <c r="Q1694" i="1" s="1"/>
  <c r="R1694" i="1"/>
  <c r="S1694" i="1"/>
  <c r="T1694" i="1" s="1"/>
  <c r="M1695" i="1"/>
  <c r="N1695" i="1"/>
  <c r="O1695" i="1"/>
  <c r="P1695" i="1"/>
  <c r="Q1695" i="1" a="1"/>
  <c r="Q1695" i="1" s="1"/>
  <c r="R1695" i="1"/>
  <c r="M1696" i="1"/>
  <c r="N1696" i="1"/>
  <c r="O1696" i="1"/>
  <c r="P1696" i="1"/>
  <c r="Q1696" i="1" a="1"/>
  <c r="Q1696" i="1" s="1"/>
  <c r="R1696" i="1"/>
  <c r="M1697" i="1"/>
  <c r="N1697" i="1"/>
  <c r="O1697" i="1"/>
  <c r="P1697" i="1"/>
  <c r="Q1697" i="1" a="1"/>
  <c r="Q1697" i="1" s="1"/>
  <c r="R1697" i="1"/>
  <c r="M1698" i="1"/>
  <c r="N1698" i="1"/>
  <c r="O1698" i="1"/>
  <c r="P1698" i="1"/>
  <c r="Q1698" i="1" a="1"/>
  <c r="Q1698" i="1" s="1"/>
  <c r="R1698" i="1"/>
  <c r="M1699" i="1"/>
  <c r="N1699" i="1"/>
  <c r="O1699" i="1"/>
  <c r="P1699" i="1"/>
  <c r="Q1699" i="1" a="1"/>
  <c r="Q1699" i="1"/>
  <c r="R1699" i="1"/>
  <c r="M1700" i="1"/>
  <c r="N1700" i="1"/>
  <c r="O1700" i="1"/>
  <c r="P1700" i="1"/>
  <c r="Q1700" i="1" a="1"/>
  <c r="Q1700" i="1" s="1"/>
  <c r="R1700" i="1"/>
  <c r="M1701" i="1"/>
  <c r="N1701" i="1"/>
  <c r="O1701" i="1"/>
  <c r="P1701" i="1"/>
  <c r="Q1701" i="1" a="1"/>
  <c r="Q1701" i="1" s="1"/>
  <c r="R1701" i="1"/>
  <c r="S1701" i="1"/>
  <c r="M1702" i="1"/>
  <c r="N1702" i="1"/>
  <c r="O1702" i="1"/>
  <c r="P1702" i="1"/>
  <c r="Q1702" i="1" a="1"/>
  <c r="Q1702" i="1" s="1"/>
  <c r="R1702" i="1"/>
  <c r="S1702" i="1" s="1"/>
  <c r="M1703" i="1"/>
  <c r="N1703" i="1"/>
  <c r="O1703" i="1"/>
  <c r="P1703" i="1"/>
  <c r="Q1703" i="1" a="1"/>
  <c r="Q1703" i="1" s="1"/>
  <c r="R1703" i="1"/>
  <c r="M1704" i="1"/>
  <c r="S1704" i="1" s="1"/>
  <c r="V1704" i="1" s="1"/>
  <c r="N1704" i="1"/>
  <c r="O1704" i="1"/>
  <c r="P1704" i="1"/>
  <c r="Q1704" i="1" a="1"/>
  <c r="Q1704" i="1" s="1"/>
  <c r="R1704" i="1"/>
  <c r="T1704" i="1"/>
  <c r="M1705" i="1"/>
  <c r="N1705" i="1"/>
  <c r="O1705" i="1"/>
  <c r="P1705" i="1"/>
  <c r="Q1705" i="1" a="1"/>
  <c r="Q1705" i="1" s="1"/>
  <c r="R1705" i="1"/>
  <c r="M1706" i="1"/>
  <c r="N1706" i="1"/>
  <c r="O1706" i="1"/>
  <c r="P1706" i="1"/>
  <c r="Q1706" i="1" a="1"/>
  <c r="Q1706" i="1" s="1"/>
  <c r="R1706" i="1"/>
  <c r="M1707" i="1"/>
  <c r="N1707" i="1"/>
  <c r="O1707" i="1"/>
  <c r="P1707" i="1"/>
  <c r="Q1707" i="1" a="1"/>
  <c r="Q1707" i="1" s="1"/>
  <c r="R1707" i="1"/>
  <c r="M1708" i="1"/>
  <c r="S1708" i="1" s="1"/>
  <c r="N1708" i="1"/>
  <c r="O1708" i="1"/>
  <c r="P1708" i="1"/>
  <c r="Q1708" i="1" a="1"/>
  <c r="Q1708" i="1" s="1"/>
  <c r="R1708" i="1"/>
  <c r="T1708" i="1"/>
  <c r="M1709" i="1"/>
  <c r="N1709" i="1"/>
  <c r="O1709" i="1"/>
  <c r="S1709" i="1" s="1"/>
  <c r="P1709" i="1"/>
  <c r="Q1709" i="1" a="1"/>
  <c r="Q1709" i="1" s="1"/>
  <c r="R1709" i="1"/>
  <c r="M1710" i="1"/>
  <c r="S1710" i="1" s="1"/>
  <c r="N1710" i="1"/>
  <c r="O1710" i="1"/>
  <c r="P1710" i="1"/>
  <c r="Q1710" i="1" a="1"/>
  <c r="Q1710" i="1" s="1"/>
  <c r="R1710" i="1"/>
  <c r="M1711" i="1"/>
  <c r="N1711" i="1"/>
  <c r="O1711" i="1"/>
  <c r="P1711" i="1"/>
  <c r="Q1711" i="1" a="1"/>
  <c r="Q1711" i="1"/>
  <c r="S1711" i="1" s="1"/>
  <c r="R1711" i="1"/>
  <c r="T1711" i="1"/>
  <c r="M1712" i="1"/>
  <c r="N1712" i="1"/>
  <c r="O1712" i="1"/>
  <c r="P1712" i="1"/>
  <c r="S1712" i="1" s="1"/>
  <c r="Q1712" i="1" a="1"/>
  <c r="Q1712" i="1"/>
  <c r="R1712" i="1"/>
  <c r="M1713" i="1"/>
  <c r="S1713" i="1" s="1"/>
  <c r="N1713" i="1"/>
  <c r="O1713" i="1"/>
  <c r="P1713" i="1"/>
  <c r="Q1713" i="1" a="1"/>
  <c r="Q1713" i="1" s="1"/>
  <c r="R1713" i="1"/>
  <c r="M1714" i="1"/>
  <c r="N1714" i="1"/>
  <c r="O1714" i="1"/>
  <c r="P1714" i="1"/>
  <c r="Q1714" i="1" a="1"/>
  <c r="Q1714" i="1" s="1"/>
  <c r="R1714" i="1"/>
  <c r="M1715" i="1"/>
  <c r="S1715" i="1" s="1"/>
  <c r="N1715" i="1"/>
  <c r="O1715" i="1"/>
  <c r="P1715" i="1"/>
  <c r="Q1715" i="1" a="1"/>
  <c r="Q1715" i="1"/>
  <c r="R1715" i="1"/>
  <c r="M1716" i="1"/>
  <c r="N1716" i="1"/>
  <c r="O1716" i="1"/>
  <c r="P1716" i="1"/>
  <c r="Q1716" i="1" a="1"/>
  <c r="Q1716" i="1"/>
  <c r="R1716" i="1"/>
  <c r="S1716" i="1" s="1"/>
  <c r="M1717" i="1"/>
  <c r="N1717" i="1"/>
  <c r="O1717" i="1"/>
  <c r="P1717" i="1"/>
  <c r="S1717" i="1" s="1"/>
  <c r="Q1717" i="1" a="1"/>
  <c r="Q1717" i="1"/>
  <c r="R1717" i="1"/>
  <c r="M1718" i="1"/>
  <c r="S1718" i="1" s="1"/>
  <c r="N1718" i="1"/>
  <c r="O1718" i="1"/>
  <c r="P1718" i="1"/>
  <c r="Q1718" i="1" a="1"/>
  <c r="Q1718" i="1"/>
  <c r="R1718" i="1"/>
  <c r="M1719" i="1"/>
  <c r="N1719" i="1"/>
  <c r="O1719" i="1"/>
  <c r="S1719" i="1" s="1"/>
  <c r="P1719" i="1"/>
  <c r="Q1719" i="1" a="1"/>
  <c r="Q1719" i="1"/>
  <c r="R1719" i="1"/>
  <c r="T1719" i="1"/>
  <c r="M1720" i="1"/>
  <c r="N1720" i="1"/>
  <c r="O1720" i="1"/>
  <c r="P1720" i="1"/>
  <c r="S1720" i="1" s="1"/>
  <c r="Q1720" i="1" a="1"/>
  <c r="Q1720" i="1"/>
  <c r="R1720" i="1"/>
  <c r="M1721" i="1"/>
  <c r="N1721" i="1"/>
  <c r="O1721" i="1"/>
  <c r="P1721" i="1"/>
  <c r="Q1721" i="1" a="1"/>
  <c r="Q1721" i="1" s="1"/>
  <c r="R1721" i="1"/>
  <c r="M1722" i="1"/>
  <c r="N1722" i="1"/>
  <c r="S1722" i="1" s="1"/>
  <c r="O1722" i="1"/>
  <c r="P1722" i="1"/>
  <c r="Q1722" i="1" a="1"/>
  <c r="Q1722" i="1" s="1"/>
  <c r="R1722" i="1"/>
  <c r="M1723" i="1"/>
  <c r="S1723" i="1" s="1"/>
  <c r="N1723" i="1"/>
  <c r="O1723" i="1"/>
  <c r="P1723" i="1"/>
  <c r="Q1723" i="1" a="1"/>
  <c r="Q1723" i="1"/>
  <c r="R1723" i="1"/>
  <c r="M1724" i="1"/>
  <c r="N1724" i="1"/>
  <c r="O1724" i="1"/>
  <c r="P1724" i="1"/>
  <c r="Q1724" i="1" a="1"/>
  <c r="Q1724" i="1"/>
  <c r="R1724" i="1"/>
  <c r="M1725" i="1"/>
  <c r="N1725" i="1"/>
  <c r="O1725" i="1"/>
  <c r="P1725" i="1"/>
  <c r="S1725" i="1" s="1"/>
  <c r="Q1725" i="1" a="1"/>
  <c r="Q1725" i="1"/>
  <c r="R1725" i="1"/>
  <c r="M1726" i="1"/>
  <c r="N1726" i="1"/>
  <c r="O1726" i="1"/>
  <c r="P1726" i="1"/>
  <c r="Q1726" i="1" a="1"/>
  <c r="Q1726" i="1"/>
  <c r="R1726" i="1"/>
  <c r="M1727" i="1"/>
  <c r="N1727" i="1"/>
  <c r="O1727" i="1"/>
  <c r="S1727" i="1" s="1"/>
  <c r="P1727" i="1"/>
  <c r="Q1727" i="1" a="1"/>
  <c r="Q1727" i="1"/>
  <c r="R1727" i="1"/>
  <c r="M1728" i="1"/>
  <c r="N1728" i="1"/>
  <c r="O1728" i="1"/>
  <c r="P1728" i="1"/>
  <c r="S1728" i="1" s="1"/>
  <c r="Q1728" i="1" a="1"/>
  <c r="Q1728" i="1"/>
  <c r="R1728" i="1"/>
  <c r="M1729" i="1"/>
  <c r="S1729" i="1" s="1"/>
  <c r="N1729" i="1"/>
  <c r="O1729" i="1"/>
  <c r="P1729" i="1"/>
  <c r="Q1729" i="1" a="1"/>
  <c r="Q1729" i="1" s="1"/>
  <c r="R1729" i="1"/>
  <c r="M1730" i="1"/>
  <c r="N1730" i="1"/>
  <c r="O1730" i="1"/>
  <c r="P1730" i="1"/>
  <c r="Q1730" i="1" a="1"/>
  <c r="Q1730" i="1" s="1"/>
  <c r="R1730" i="1"/>
  <c r="M1731" i="1"/>
  <c r="S1731" i="1" s="1"/>
  <c r="N1731" i="1"/>
  <c r="O1731" i="1"/>
  <c r="P1731" i="1"/>
  <c r="Q1731" i="1" a="1"/>
  <c r="Q1731" i="1"/>
  <c r="R1731" i="1"/>
  <c r="M1732" i="1"/>
  <c r="S1732" i="1" s="1"/>
  <c r="N1732" i="1"/>
  <c r="O1732" i="1"/>
  <c r="P1732" i="1"/>
  <c r="Q1732" i="1" a="1"/>
  <c r="Q1732" i="1"/>
  <c r="R1732" i="1"/>
  <c r="M1733" i="1"/>
  <c r="N1733" i="1"/>
  <c r="O1733" i="1"/>
  <c r="P1733" i="1"/>
  <c r="S1733" i="1" s="1"/>
  <c r="Q1733" i="1" a="1"/>
  <c r="Q1733" i="1"/>
  <c r="R1733" i="1"/>
  <c r="M1734" i="1"/>
  <c r="N1734" i="1"/>
  <c r="O1734" i="1"/>
  <c r="P1734" i="1"/>
  <c r="Q1734" i="1" a="1"/>
  <c r="Q1734" i="1"/>
  <c r="R1734" i="1"/>
  <c r="M1735" i="1"/>
  <c r="N1735" i="1"/>
  <c r="O1735" i="1"/>
  <c r="S1735" i="1" s="1"/>
  <c r="P1735" i="1"/>
  <c r="Q1735" i="1" a="1"/>
  <c r="Q1735" i="1"/>
  <c r="R1735" i="1"/>
  <c r="T1735" i="1"/>
  <c r="M1736" i="1"/>
  <c r="N1736" i="1"/>
  <c r="O1736" i="1"/>
  <c r="P1736" i="1"/>
  <c r="S1736" i="1" s="1"/>
  <c r="Q1736" i="1" a="1"/>
  <c r="Q1736" i="1"/>
  <c r="R1736" i="1"/>
  <c r="M1737" i="1"/>
  <c r="N1737" i="1"/>
  <c r="O1737" i="1"/>
  <c r="P1737" i="1"/>
  <c r="Q1737" i="1" a="1"/>
  <c r="Q1737" i="1" s="1"/>
  <c r="R1737" i="1"/>
  <c r="M1738" i="1"/>
  <c r="N1738" i="1"/>
  <c r="S1738" i="1" s="1"/>
  <c r="O1738" i="1"/>
  <c r="P1738" i="1"/>
  <c r="Q1738" i="1" a="1"/>
  <c r="Q1738" i="1" s="1"/>
  <c r="R1738" i="1"/>
  <c r="M1739" i="1"/>
  <c r="S1739" i="1" s="1"/>
  <c r="N1739" i="1"/>
  <c r="O1739" i="1"/>
  <c r="P1739" i="1"/>
  <c r="Q1739" i="1" a="1"/>
  <c r="Q1739" i="1"/>
  <c r="R1739" i="1"/>
  <c r="M1740" i="1"/>
  <c r="N1740" i="1"/>
  <c r="O1740" i="1"/>
  <c r="P1740" i="1"/>
  <c r="Q1740" i="1" a="1"/>
  <c r="Q1740" i="1"/>
  <c r="R1740" i="1"/>
  <c r="M1741" i="1"/>
  <c r="N1741" i="1"/>
  <c r="O1741" i="1"/>
  <c r="P1741" i="1"/>
  <c r="S1741" i="1" s="1"/>
  <c r="Q1741" i="1" a="1"/>
  <c r="Q1741" i="1" s="1"/>
  <c r="R1741" i="1"/>
  <c r="M1742" i="1"/>
  <c r="N1742" i="1"/>
  <c r="O1742" i="1"/>
  <c r="P1742" i="1"/>
  <c r="Q1742" i="1" a="1"/>
  <c r="Q1742" i="1" s="1"/>
  <c r="R1742" i="1"/>
  <c r="M1743" i="1"/>
  <c r="N1743" i="1"/>
  <c r="O1743" i="1"/>
  <c r="S1743" i="1" s="1"/>
  <c r="P1743" i="1"/>
  <c r="Q1743" i="1" a="1"/>
  <c r="Q1743" i="1"/>
  <c r="R1743" i="1"/>
  <c r="M1744" i="1"/>
  <c r="N1744" i="1"/>
  <c r="O1744" i="1"/>
  <c r="S1744" i="1" s="1"/>
  <c r="P1744" i="1"/>
  <c r="Q1744" i="1" a="1"/>
  <c r="Q1744" i="1"/>
  <c r="R1744" i="1"/>
  <c r="M1745" i="1"/>
  <c r="N1745" i="1"/>
  <c r="O1745" i="1"/>
  <c r="P1745" i="1"/>
  <c r="Q1745" i="1" a="1"/>
  <c r="Q1745" i="1" s="1"/>
  <c r="R1745" i="1"/>
  <c r="M1746" i="1"/>
  <c r="N1746" i="1"/>
  <c r="S1746" i="1" s="1"/>
  <c r="O1746" i="1"/>
  <c r="P1746" i="1"/>
  <c r="Q1746" i="1" a="1"/>
  <c r="Q1746" i="1" s="1"/>
  <c r="R1746" i="1"/>
  <c r="M1747" i="1"/>
  <c r="N1747" i="1"/>
  <c r="O1747" i="1"/>
  <c r="P1747" i="1"/>
  <c r="Q1747" i="1" a="1"/>
  <c r="Q1747" i="1" s="1"/>
  <c r="R1747" i="1"/>
  <c r="M1748" i="1"/>
  <c r="N1748" i="1"/>
  <c r="O1748" i="1"/>
  <c r="P1748" i="1"/>
  <c r="Q1748" i="1" a="1"/>
  <c r="Q1748" i="1" s="1"/>
  <c r="R1748" i="1"/>
  <c r="M1749" i="1"/>
  <c r="N1749" i="1"/>
  <c r="O1749" i="1"/>
  <c r="P1749" i="1"/>
  <c r="Q1749" i="1" a="1"/>
  <c r="Q1749" i="1" s="1"/>
  <c r="R1749" i="1"/>
  <c r="M1750" i="1"/>
  <c r="N1750" i="1"/>
  <c r="O1750" i="1"/>
  <c r="P1750" i="1"/>
  <c r="Q1750" i="1" a="1"/>
  <c r="Q1750" i="1" s="1"/>
  <c r="R1750" i="1"/>
  <c r="M1751" i="1"/>
  <c r="N1751" i="1"/>
  <c r="O1751" i="1"/>
  <c r="S1751" i="1" s="1"/>
  <c r="P1751" i="1"/>
  <c r="Q1751" i="1" a="1"/>
  <c r="Q1751" i="1"/>
  <c r="R1751" i="1"/>
  <c r="M1752" i="1"/>
  <c r="N1752" i="1"/>
  <c r="O1752" i="1"/>
  <c r="S1752" i="1" s="1"/>
  <c r="P1752" i="1"/>
  <c r="Q1752" i="1" a="1"/>
  <c r="Q1752" i="1"/>
  <c r="R1752" i="1"/>
  <c r="M1753" i="1"/>
  <c r="N1753" i="1"/>
  <c r="O1753" i="1"/>
  <c r="P1753" i="1"/>
  <c r="Q1753" i="1" a="1"/>
  <c r="Q1753" i="1" s="1"/>
  <c r="R1753" i="1"/>
  <c r="M1754" i="1"/>
  <c r="N1754" i="1"/>
  <c r="O1754" i="1"/>
  <c r="P1754" i="1"/>
  <c r="Q1754" i="1" a="1"/>
  <c r="Q1754" i="1" s="1"/>
  <c r="R1754" i="1"/>
  <c r="M1755" i="1"/>
  <c r="S1755" i="1" s="1"/>
  <c r="N1755" i="1"/>
  <c r="O1755" i="1"/>
  <c r="P1755" i="1"/>
  <c r="Q1755" i="1" a="1"/>
  <c r="Q1755" i="1" s="1"/>
  <c r="R1755" i="1"/>
  <c r="M1756" i="1"/>
  <c r="S1756" i="1" s="1"/>
  <c r="N1756" i="1"/>
  <c r="O1756" i="1"/>
  <c r="P1756" i="1"/>
  <c r="Q1756" i="1" a="1"/>
  <c r="Q1756" i="1" s="1"/>
  <c r="R1756" i="1"/>
  <c r="M1757" i="1"/>
  <c r="N1757" i="1"/>
  <c r="O1757" i="1"/>
  <c r="P1757" i="1"/>
  <c r="Q1757" i="1" a="1"/>
  <c r="Q1757" i="1" s="1"/>
  <c r="R1757" i="1"/>
  <c r="M1758" i="1"/>
  <c r="N1758" i="1"/>
  <c r="O1758" i="1"/>
  <c r="P1758" i="1"/>
  <c r="Q1758" i="1" a="1"/>
  <c r="Q1758" i="1" s="1"/>
  <c r="R1758" i="1"/>
  <c r="M1759" i="1"/>
  <c r="N1759" i="1"/>
  <c r="O1759" i="1"/>
  <c r="S1759" i="1" s="1"/>
  <c r="P1759" i="1"/>
  <c r="Q1759" i="1" a="1"/>
  <c r="Q1759" i="1"/>
  <c r="R1759" i="1"/>
  <c r="T1759" i="1"/>
  <c r="M1760" i="1"/>
  <c r="N1760" i="1"/>
  <c r="O1760" i="1"/>
  <c r="S1760" i="1" s="1"/>
  <c r="P1760" i="1"/>
  <c r="Q1760" i="1" a="1"/>
  <c r="Q1760" i="1"/>
  <c r="R1760" i="1"/>
  <c r="M1761" i="1"/>
  <c r="S1761" i="1" s="1"/>
  <c r="N1761" i="1"/>
  <c r="O1761" i="1"/>
  <c r="P1761" i="1"/>
  <c r="Q1761" i="1" a="1"/>
  <c r="Q1761" i="1" s="1"/>
  <c r="R1761" i="1"/>
  <c r="M1762" i="1"/>
  <c r="N1762" i="1"/>
  <c r="O1762" i="1"/>
  <c r="P1762" i="1"/>
  <c r="Q1762" i="1" a="1"/>
  <c r="Q1762" i="1" s="1"/>
  <c r="R1762" i="1"/>
  <c r="M1763" i="1"/>
  <c r="N1763" i="1"/>
  <c r="O1763" i="1"/>
  <c r="P1763" i="1"/>
  <c r="Q1763" i="1" a="1"/>
  <c r="Q1763" i="1" s="1"/>
  <c r="R1763" i="1"/>
  <c r="M1764" i="1"/>
  <c r="N1764" i="1"/>
  <c r="O1764" i="1"/>
  <c r="P1764" i="1"/>
  <c r="Q1764" i="1" a="1"/>
  <c r="Q1764" i="1" s="1"/>
  <c r="R1764" i="1"/>
  <c r="M1765" i="1"/>
  <c r="N1765" i="1"/>
  <c r="O1765" i="1"/>
  <c r="P1765" i="1"/>
  <c r="Q1765" i="1" a="1"/>
  <c r="Q1765" i="1" s="1"/>
  <c r="R1765" i="1"/>
  <c r="M1766" i="1"/>
  <c r="N1766" i="1"/>
  <c r="O1766" i="1"/>
  <c r="P1766" i="1"/>
  <c r="Q1766" i="1" a="1"/>
  <c r="Q1766" i="1" s="1"/>
  <c r="R1766" i="1"/>
  <c r="M1767" i="1"/>
  <c r="N1767" i="1"/>
  <c r="O1767" i="1"/>
  <c r="P1767" i="1"/>
  <c r="Q1767" i="1" a="1"/>
  <c r="Q1767" i="1" s="1"/>
  <c r="R1767" i="1"/>
  <c r="M1768" i="1"/>
  <c r="S1768" i="1" s="1"/>
  <c r="N1768" i="1"/>
  <c r="O1768" i="1"/>
  <c r="P1768" i="1"/>
  <c r="Q1768" i="1" a="1"/>
  <c r="Q1768" i="1"/>
  <c r="R1768" i="1"/>
  <c r="M1769" i="1"/>
  <c r="N1769" i="1"/>
  <c r="O1769" i="1"/>
  <c r="P1769" i="1"/>
  <c r="Q1769" i="1" a="1"/>
  <c r="Q1769" i="1" s="1"/>
  <c r="R1769" i="1"/>
  <c r="M1770" i="1"/>
  <c r="N1770" i="1"/>
  <c r="S1770" i="1" s="1"/>
  <c r="O1770" i="1"/>
  <c r="P1770" i="1"/>
  <c r="Q1770" i="1" a="1"/>
  <c r="Q1770" i="1" s="1"/>
  <c r="R1770" i="1"/>
  <c r="M1771" i="1"/>
  <c r="S1771" i="1" s="1"/>
  <c r="N1771" i="1"/>
  <c r="O1771" i="1"/>
  <c r="P1771" i="1"/>
  <c r="Q1771" i="1" a="1"/>
  <c r="Q1771" i="1" s="1"/>
  <c r="R1771" i="1"/>
  <c r="M1772" i="1"/>
  <c r="N1772" i="1"/>
  <c r="O1772" i="1"/>
  <c r="P1772" i="1"/>
  <c r="Q1772" i="1" a="1"/>
  <c r="Q1772" i="1" s="1"/>
  <c r="R1772" i="1"/>
  <c r="M1773" i="1"/>
  <c r="N1773" i="1"/>
  <c r="O1773" i="1"/>
  <c r="P1773" i="1"/>
  <c r="Q1773" i="1" a="1"/>
  <c r="Q1773" i="1" s="1"/>
  <c r="R1773" i="1"/>
  <c r="M1774" i="1"/>
  <c r="S1774" i="1" s="1"/>
  <c r="N1774" i="1"/>
  <c r="O1774" i="1"/>
  <c r="P1774" i="1"/>
  <c r="Q1774" i="1" a="1"/>
  <c r="Q1774" i="1" s="1"/>
  <c r="R1774" i="1"/>
  <c r="M1775" i="1"/>
  <c r="N1775" i="1"/>
  <c r="O1775" i="1"/>
  <c r="P1775" i="1"/>
  <c r="Q1775" i="1" a="1"/>
  <c r="Q1775" i="1" s="1"/>
  <c r="R1775" i="1"/>
  <c r="M1776" i="1"/>
  <c r="S1776" i="1" s="1"/>
  <c r="N1776" i="1"/>
  <c r="O1776" i="1"/>
  <c r="P1776" i="1"/>
  <c r="Q1776" i="1" a="1"/>
  <c r="Q1776" i="1"/>
  <c r="R1776" i="1"/>
  <c r="M1777" i="1"/>
  <c r="N1777" i="1"/>
  <c r="O1777" i="1"/>
  <c r="P1777" i="1"/>
  <c r="Q1777" i="1" a="1"/>
  <c r="Q1777" i="1" s="1"/>
  <c r="R1777" i="1"/>
  <c r="M1778" i="1"/>
  <c r="N1778" i="1"/>
  <c r="O1778" i="1"/>
  <c r="P1778" i="1"/>
  <c r="Q1778" i="1" a="1"/>
  <c r="Q1778" i="1" s="1"/>
  <c r="R1778" i="1"/>
  <c r="M1779" i="1"/>
  <c r="S1779" i="1" s="1"/>
  <c r="N1779" i="1"/>
  <c r="O1779" i="1"/>
  <c r="P1779" i="1"/>
  <c r="Q1779" i="1" a="1"/>
  <c r="Q1779" i="1" s="1"/>
  <c r="R1779" i="1"/>
  <c r="M1780" i="1"/>
  <c r="N1780" i="1"/>
  <c r="O1780" i="1"/>
  <c r="P1780" i="1"/>
  <c r="Q1780" i="1" a="1"/>
  <c r="Q1780" i="1" s="1"/>
  <c r="R1780" i="1"/>
  <c r="M1781" i="1"/>
  <c r="N1781" i="1"/>
  <c r="O1781" i="1"/>
  <c r="P1781" i="1"/>
  <c r="Q1781" i="1" a="1"/>
  <c r="Q1781" i="1" s="1"/>
  <c r="R1781" i="1"/>
  <c r="M1782" i="1"/>
  <c r="N1782" i="1"/>
  <c r="O1782" i="1"/>
  <c r="P1782" i="1"/>
  <c r="Q1782" i="1" a="1"/>
  <c r="Q1782" i="1" s="1"/>
  <c r="R1782" i="1"/>
  <c r="M1783" i="1"/>
  <c r="S1783" i="1" s="1"/>
  <c r="T1783" i="1" s="1"/>
  <c r="N1783" i="1"/>
  <c r="O1783" i="1"/>
  <c r="P1783" i="1"/>
  <c r="Q1783" i="1" a="1"/>
  <c r="Q1783" i="1" s="1"/>
  <c r="R1783" i="1"/>
  <c r="M1784" i="1"/>
  <c r="S1784" i="1" s="1"/>
  <c r="N1784" i="1"/>
  <c r="O1784" i="1"/>
  <c r="P1784" i="1"/>
  <c r="Q1784" i="1" a="1"/>
  <c r="Q1784" i="1"/>
  <c r="R1784" i="1"/>
  <c r="M1785" i="1"/>
  <c r="N1785" i="1"/>
  <c r="O1785" i="1"/>
  <c r="P1785" i="1"/>
  <c r="Q1785" i="1" a="1"/>
  <c r="Q1785" i="1" s="1"/>
  <c r="R1785" i="1"/>
  <c r="M1786" i="1"/>
  <c r="S1786" i="1" s="1"/>
  <c r="N1786" i="1"/>
  <c r="O1786" i="1"/>
  <c r="P1786" i="1"/>
  <c r="Q1786" i="1" a="1"/>
  <c r="Q1786" i="1" s="1"/>
  <c r="R1786" i="1"/>
  <c r="M1787" i="1"/>
  <c r="N1787" i="1"/>
  <c r="O1787" i="1"/>
  <c r="P1787" i="1"/>
  <c r="Q1787" i="1" a="1"/>
  <c r="Q1787" i="1" s="1"/>
  <c r="R1787" i="1"/>
  <c r="M1788" i="1"/>
  <c r="N1788" i="1"/>
  <c r="O1788" i="1"/>
  <c r="P1788" i="1"/>
  <c r="Q1788" i="1" a="1"/>
  <c r="Q1788" i="1" s="1"/>
  <c r="R1788" i="1"/>
  <c r="M1789" i="1"/>
  <c r="S1789" i="1" s="1"/>
  <c r="N1789" i="1"/>
  <c r="O1789" i="1"/>
  <c r="P1789" i="1"/>
  <c r="Q1789" i="1" a="1"/>
  <c r="Q1789" i="1" s="1"/>
  <c r="R1789" i="1"/>
  <c r="M1790" i="1"/>
  <c r="N1790" i="1"/>
  <c r="O1790" i="1"/>
  <c r="P1790" i="1"/>
  <c r="Q1790" i="1" a="1"/>
  <c r="Q1790" i="1" s="1"/>
  <c r="R1790" i="1"/>
  <c r="M1791" i="1"/>
  <c r="N1791" i="1"/>
  <c r="O1791" i="1"/>
  <c r="P1791" i="1"/>
  <c r="Q1791" i="1" a="1"/>
  <c r="Q1791" i="1" s="1"/>
  <c r="R1791" i="1"/>
  <c r="M1792" i="1"/>
  <c r="N1792" i="1"/>
  <c r="O1792" i="1"/>
  <c r="P1792" i="1"/>
  <c r="Q1792" i="1" a="1"/>
  <c r="Q1792" i="1" s="1"/>
  <c r="R1792" i="1"/>
  <c r="M1793" i="1"/>
  <c r="N1793" i="1"/>
  <c r="O1793" i="1"/>
  <c r="P1793" i="1"/>
  <c r="Q1793" i="1" a="1"/>
  <c r="Q1793" i="1" s="1"/>
  <c r="R1793" i="1"/>
  <c r="M1794" i="1"/>
  <c r="S1794" i="1" s="1"/>
  <c r="N1794" i="1"/>
  <c r="O1794" i="1"/>
  <c r="P1794" i="1"/>
  <c r="Q1794" i="1" a="1"/>
  <c r="Q1794" i="1" s="1"/>
  <c r="R1794" i="1"/>
  <c r="M1795" i="1"/>
  <c r="N1795" i="1"/>
  <c r="O1795" i="1"/>
  <c r="P1795" i="1"/>
  <c r="Q1795" i="1" a="1"/>
  <c r="Q1795" i="1" s="1"/>
  <c r="R1795" i="1"/>
  <c r="M1796" i="1"/>
  <c r="N1796" i="1"/>
  <c r="O1796" i="1"/>
  <c r="P1796" i="1"/>
  <c r="Q1796" i="1" a="1"/>
  <c r="Q1796" i="1" s="1"/>
  <c r="R1796" i="1"/>
  <c r="M1797" i="1"/>
  <c r="N1797" i="1"/>
  <c r="O1797" i="1"/>
  <c r="P1797" i="1"/>
  <c r="Q1797" i="1" a="1"/>
  <c r="Q1797" i="1" s="1"/>
  <c r="R1797" i="1"/>
  <c r="M1798" i="1"/>
  <c r="S1798" i="1" s="1"/>
  <c r="N1798" i="1"/>
  <c r="O1798" i="1"/>
  <c r="P1798" i="1"/>
  <c r="Q1798" i="1" a="1"/>
  <c r="Q1798" i="1" s="1"/>
  <c r="R1798" i="1"/>
  <c r="M1799" i="1"/>
  <c r="N1799" i="1"/>
  <c r="O1799" i="1"/>
  <c r="P1799" i="1"/>
  <c r="Q1799" i="1" a="1"/>
  <c r="Q1799" i="1" s="1"/>
  <c r="R1799" i="1"/>
  <c r="M1800" i="1"/>
  <c r="N1800" i="1"/>
  <c r="O1800" i="1"/>
  <c r="P1800" i="1"/>
  <c r="Q1800" i="1" a="1"/>
  <c r="Q1800" i="1" s="1"/>
  <c r="R1800" i="1"/>
  <c r="M1801" i="1"/>
  <c r="N1801" i="1"/>
  <c r="O1801" i="1"/>
  <c r="P1801" i="1"/>
  <c r="Q1801" i="1" a="1"/>
  <c r="Q1801" i="1" s="1"/>
  <c r="R1801" i="1"/>
  <c r="M1802" i="1"/>
  <c r="N1802" i="1"/>
  <c r="O1802" i="1"/>
  <c r="P1802" i="1"/>
  <c r="Q1802" i="1" a="1"/>
  <c r="Q1802" i="1" s="1"/>
  <c r="R1802" i="1"/>
  <c r="M1803" i="1"/>
  <c r="N1803" i="1"/>
  <c r="O1803" i="1"/>
  <c r="P1803" i="1"/>
  <c r="Q1803" i="1" a="1"/>
  <c r="Q1803" i="1" s="1"/>
  <c r="R1803" i="1"/>
  <c r="M1804" i="1"/>
  <c r="S1804" i="1" s="1"/>
  <c r="N1804" i="1"/>
  <c r="O1804" i="1"/>
  <c r="P1804" i="1"/>
  <c r="Q1804" i="1" a="1"/>
  <c r="Q1804" i="1" s="1"/>
  <c r="R1804" i="1"/>
  <c r="M1805" i="1"/>
  <c r="N1805" i="1"/>
  <c r="O1805" i="1"/>
  <c r="P1805" i="1"/>
  <c r="Q1805" i="1" a="1"/>
  <c r="Q1805" i="1" s="1"/>
  <c r="R1805" i="1"/>
  <c r="M1806" i="1"/>
  <c r="N1806" i="1"/>
  <c r="O1806" i="1"/>
  <c r="P1806" i="1"/>
  <c r="Q1806" i="1" a="1"/>
  <c r="Q1806" i="1" s="1"/>
  <c r="R1806" i="1"/>
  <c r="M1807" i="1"/>
  <c r="N1807" i="1"/>
  <c r="O1807" i="1"/>
  <c r="P1807" i="1"/>
  <c r="Q1807" i="1" a="1"/>
  <c r="Q1807" i="1" s="1"/>
  <c r="R1807" i="1"/>
  <c r="M1808" i="1"/>
  <c r="N1808" i="1"/>
  <c r="O1808" i="1"/>
  <c r="P1808" i="1"/>
  <c r="Q1808" i="1" a="1"/>
  <c r="Q1808" i="1" s="1"/>
  <c r="R1808" i="1"/>
  <c r="M1809" i="1"/>
  <c r="N1809" i="1"/>
  <c r="O1809" i="1"/>
  <c r="P1809" i="1"/>
  <c r="Q1809" i="1" a="1"/>
  <c r="Q1809" i="1" s="1"/>
  <c r="R1809" i="1"/>
  <c r="M1810" i="1"/>
  <c r="N1810" i="1"/>
  <c r="O1810" i="1"/>
  <c r="P1810" i="1"/>
  <c r="Q1810" i="1" a="1"/>
  <c r="Q1810" i="1" s="1"/>
  <c r="R1810" i="1"/>
  <c r="M1811" i="1"/>
  <c r="S1811" i="1" s="1"/>
  <c r="N1811" i="1"/>
  <c r="O1811" i="1"/>
  <c r="P1811" i="1"/>
  <c r="Q1811" i="1" a="1"/>
  <c r="Q1811" i="1" s="1"/>
  <c r="R1811" i="1"/>
  <c r="M1812" i="1"/>
  <c r="N1812" i="1"/>
  <c r="O1812" i="1"/>
  <c r="P1812" i="1"/>
  <c r="Q1812" i="1" a="1"/>
  <c r="Q1812" i="1" s="1"/>
  <c r="R1812" i="1"/>
  <c r="M1813" i="1"/>
  <c r="N1813" i="1"/>
  <c r="O1813" i="1"/>
  <c r="P1813" i="1"/>
  <c r="Q1813" i="1" a="1"/>
  <c r="Q1813" i="1" s="1"/>
  <c r="R1813" i="1"/>
  <c r="M1814" i="1"/>
  <c r="N1814" i="1"/>
  <c r="O1814" i="1"/>
  <c r="P1814" i="1"/>
  <c r="Q1814" i="1" a="1"/>
  <c r="Q1814" i="1" s="1"/>
  <c r="R1814" i="1"/>
  <c r="M1815" i="1"/>
  <c r="N1815" i="1"/>
  <c r="O1815" i="1"/>
  <c r="P1815" i="1"/>
  <c r="Q1815" i="1" a="1"/>
  <c r="Q1815" i="1" s="1"/>
  <c r="R1815" i="1"/>
  <c r="M1816" i="1"/>
  <c r="N1816" i="1"/>
  <c r="O1816" i="1"/>
  <c r="P1816" i="1"/>
  <c r="Q1816" i="1" a="1"/>
  <c r="Q1816" i="1"/>
  <c r="R1816" i="1"/>
  <c r="M1817" i="1"/>
  <c r="N1817" i="1"/>
  <c r="O1817" i="1"/>
  <c r="P1817" i="1"/>
  <c r="Q1817" i="1" a="1"/>
  <c r="Q1817" i="1" s="1"/>
  <c r="R1817" i="1"/>
  <c r="M1818" i="1"/>
  <c r="N1818" i="1"/>
  <c r="O1818" i="1"/>
  <c r="P1818" i="1"/>
  <c r="Q1818" i="1" a="1"/>
  <c r="Q1818" i="1" s="1"/>
  <c r="R1818" i="1"/>
  <c r="M1819" i="1"/>
  <c r="N1819" i="1"/>
  <c r="O1819" i="1"/>
  <c r="P1819" i="1"/>
  <c r="Q1819" i="1" a="1"/>
  <c r="Q1819" i="1" s="1"/>
  <c r="R1819" i="1"/>
  <c r="S1819" i="1"/>
  <c r="M1820" i="1"/>
  <c r="N1820" i="1"/>
  <c r="O1820" i="1"/>
  <c r="P1820" i="1"/>
  <c r="Q1820" i="1" a="1"/>
  <c r="Q1820" i="1" s="1"/>
  <c r="R1820" i="1"/>
  <c r="M1821" i="1"/>
  <c r="N1821" i="1"/>
  <c r="O1821" i="1"/>
  <c r="P1821" i="1"/>
  <c r="Q1821" i="1" a="1"/>
  <c r="Q1821" i="1" s="1"/>
  <c r="R1821" i="1"/>
  <c r="M1822" i="1"/>
  <c r="S1822" i="1" s="1"/>
  <c r="N1822" i="1"/>
  <c r="O1822" i="1"/>
  <c r="P1822" i="1"/>
  <c r="Q1822" i="1" a="1"/>
  <c r="Q1822" i="1" s="1"/>
  <c r="R1822" i="1"/>
  <c r="M1823" i="1"/>
  <c r="N1823" i="1"/>
  <c r="O1823" i="1"/>
  <c r="P1823" i="1"/>
  <c r="Q1823" i="1" a="1"/>
  <c r="Q1823" i="1" s="1"/>
  <c r="R1823" i="1"/>
  <c r="M1824" i="1"/>
  <c r="N1824" i="1"/>
  <c r="O1824" i="1"/>
  <c r="P1824" i="1"/>
  <c r="Q1824" i="1" a="1"/>
  <c r="Q1824" i="1"/>
  <c r="R1824" i="1"/>
  <c r="M1825" i="1"/>
  <c r="N1825" i="1"/>
  <c r="O1825" i="1"/>
  <c r="P1825" i="1"/>
  <c r="Q1825" i="1" a="1"/>
  <c r="Q1825" i="1" s="1"/>
  <c r="R1825" i="1"/>
  <c r="M1826" i="1"/>
  <c r="N1826" i="1"/>
  <c r="O1826" i="1"/>
  <c r="P1826" i="1"/>
  <c r="Q1826" i="1" a="1"/>
  <c r="Q1826" i="1" s="1"/>
  <c r="R1826" i="1"/>
  <c r="M1827" i="1"/>
  <c r="N1827" i="1"/>
  <c r="O1827" i="1"/>
  <c r="S1827" i="1" s="1"/>
  <c r="P1827" i="1"/>
  <c r="Q1827" i="1" a="1"/>
  <c r="Q1827" i="1" s="1"/>
  <c r="R1827" i="1"/>
  <c r="M1828" i="1"/>
  <c r="N1828" i="1"/>
  <c r="O1828" i="1"/>
  <c r="P1828" i="1"/>
  <c r="Q1828" i="1" a="1"/>
  <c r="Q1828" i="1" s="1"/>
  <c r="R1828" i="1"/>
  <c r="M1829" i="1"/>
  <c r="N1829" i="1"/>
  <c r="O1829" i="1"/>
  <c r="P1829" i="1"/>
  <c r="Q1829" i="1" a="1"/>
  <c r="Q1829" i="1" s="1"/>
  <c r="R1829" i="1"/>
  <c r="M1830" i="1"/>
  <c r="N1830" i="1"/>
  <c r="O1830" i="1"/>
  <c r="P1830" i="1"/>
  <c r="Q1830" i="1" a="1"/>
  <c r="Q1830" i="1" s="1"/>
  <c r="R1830" i="1"/>
  <c r="M1831" i="1"/>
  <c r="N1831" i="1"/>
  <c r="O1831" i="1"/>
  <c r="P1831" i="1"/>
  <c r="Q1831" i="1" a="1"/>
  <c r="Q1831" i="1" s="1"/>
  <c r="R1831" i="1"/>
  <c r="M1832" i="1"/>
  <c r="N1832" i="1"/>
  <c r="O1832" i="1"/>
  <c r="P1832" i="1"/>
  <c r="Q1832" i="1" a="1"/>
  <c r="Q1832" i="1" s="1"/>
  <c r="R1832" i="1"/>
  <c r="M1833" i="1"/>
  <c r="N1833" i="1"/>
  <c r="O1833" i="1"/>
  <c r="P1833" i="1"/>
  <c r="Q1833" i="1" a="1"/>
  <c r="Q1833" i="1" s="1"/>
  <c r="R1833" i="1"/>
  <c r="M1834" i="1"/>
  <c r="N1834" i="1"/>
  <c r="O1834" i="1"/>
  <c r="P1834" i="1"/>
  <c r="Q1834" i="1" a="1"/>
  <c r="Q1834" i="1" s="1"/>
  <c r="R1834" i="1"/>
  <c r="M1835" i="1"/>
  <c r="S1835" i="1" s="1"/>
  <c r="N1835" i="1"/>
  <c r="O1835" i="1"/>
  <c r="P1835" i="1"/>
  <c r="Q1835" i="1" a="1"/>
  <c r="Q1835" i="1" s="1"/>
  <c r="R1835" i="1"/>
  <c r="M1836" i="1"/>
  <c r="N1836" i="1"/>
  <c r="O1836" i="1"/>
  <c r="P1836" i="1"/>
  <c r="Q1836" i="1" a="1"/>
  <c r="Q1836" i="1" s="1"/>
  <c r="R1836" i="1"/>
  <c r="M1837" i="1"/>
  <c r="N1837" i="1"/>
  <c r="O1837" i="1"/>
  <c r="P1837" i="1"/>
  <c r="Q1837" i="1" a="1"/>
  <c r="Q1837" i="1" s="1"/>
  <c r="R1837" i="1"/>
  <c r="M1838" i="1"/>
  <c r="N1838" i="1"/>
  <c r="O1838" i="1"/>
  <c r="P1838" i="1"/>
  <c r="Q1838" i="1" a="1"/>
  <c r="Q1838" i="1" s="1"/>
  <c r="R1838" i="1"/>
  <c r="M1839" i="1"/>
  <c r="N1839" i="1"/>
  <c r="O1839" i="1"/>
  <c r="P1839" i="1"/>
  <c r="Q1839" i="1" a="1"/>
  <c r="Q1839" i="1" s="1"/>
  <c r="R1839" i="1"/>
  <c r="M1840" i="1"/>
  <c r="N1840" i="1"/>
  <c r="O1840" i="1"/>
  <c r="P1840" i="1"/>
  <c r="Q1840" i="1" a="1"/>
  <c r="Q1840" i="1" s="1"/>
  <c r="R1840" i="1"/>
  <c r="M1841" i="1"/>
  <c r="N1841" i="1"/>
  <c r="O1841" i="1"/>
  <c r="P1841" i="1"/>
  <c r="Q1841" i="1" a="1"/>
  <c r="Q1841" i="1" s="1"/>
  <c r="R1841" i="1"/>
  <c r="M1842" i="1"/>
  <c r="N1842" i="1"/>
  <c r="O1842" i="1"/>
  <c r="P1842" i="1"/>
  <c r="Q1842" i="1" a="1"/>
  <c r="Q1842" i="1" s="1"/>
  <c r="R1842" i="1"/>
  <c r="M1843" i="1"/>
  <c r="N1843" i="1"/>
  <c r="O1843" i="1"/>
  <c r="P1843" i="1"/>
  <c r="Q1843" i="1" a="1"/>
  <c r="Q1843" i="1" s="1"/>
  <c r="R1843" i="1"/>
  <c r="S1843" i="1" s="1"/>
  <c r="M1844" i="1"/>
  <c r="N1844" i="1"/>
  <c r="O1844" i="1"/>
  <c r="P1844" i="1"/>
  <c r="Q1844" i="1" a="1"/>
  <c r="Q1844" i="1" s="1"/>
  <c r="R1844" i="1"/>
  <c r="M1845" i="1"/>
  <c r="N1845" i="1"/>
  <c r="O1845" i="1"/>
  <c r="P1845" i="1"/>
  <c r="Q1845" i="1" a="1"/>
  <c r="Q1845" i="1" s="1"/>
  <c r="R1845" i="1"/>
  <c r="M1846" i="1"/>
  <c r="S1846" i="1" s="1"/>
  <c r="T1846" i="1" s="1"/>
  <c r="N1846" i="1"/>
  <c r="O1846" i="1"/>
  <c r="P1846" i="1"/>
  <c r="Q1846" i="1" a="1"/>
  <c r="Q1846" i="1" s="1"/>
  <c r="R1846" i="1"/>
  <c r="M1847" i="1"/>
  <c r="N1847" i="1"/>
  <c r="O1847" i="1"/>
  <c r="P1847" i="1"/>
  <c r="Q1847" i="1" a="1"/>
  <c r="Q1847" i="1" s="1"/>
  <c r="R1847" i="1"/>
  <c r="M1848" i="1"/>
  <c r="N1848" i="1"/>
  <c r="O1848" i="1"/>
  <c r="P1848" i="1"/>
  <c r="Q1848" i="1" a="1"/>
  <c r="Q1848" i="1" s="1"/>
  <c r="R1848" i="1"/>
  <c r="M1849" i="1"/>
  <c r="N1849" i="1"/>
  <c r="O1849" i="1"/>
  <c r="P1849" i="1"/>
  <c r="Q1849" i="1" a="1"/>
  <c r="Q1849" i="1"/>
  <c r="R1849" i="1"/>
  <c r="M1850" i="1"/>
  <c r="S1850" i="1" s="1"/>
  <c r="N1850" i="1"/>
  <c r="O1850" i="1"/>
  <c r="P1850" i="1"/>
  <c r="Q1850" i="1" a="1"/>
  <c r="Q1850" i="1" s="1"/>
  <c r="R1850" i="1"/>
  <c r="M1851" i="1"/>
  <c r="N1851" i="1"/>
  <c r="O1851" i="1"/>
  <c r="P1851" i="1"/>
  <c r="Q1851" i="1" a="1"/>
  <c r="Q1851" i="1" s="1"/>
  <c r="R1851" i="1"/>
  <c r="S1851" i="1"/>
  <c r="T1851" i="1" s="1"/>
  <c r="M1852" i="1"/>
  <c r="S1852" i="1" s="1"/>
  <c r="N1852" i="1"/>
  <c r="O1852" i="1"/>
  <c r="P1852" i="1"/>
  <c r="Q1852" i="1" a="1"/>
  <c r="Q1852" i="1" s="1"/>
  <c r="R1852" i="1"/>
  <c r="M1853" i="1"/>
  <c r="N1853" i="1"/>
  <c r="O1853" i="1"/>
  <c r="P1853" i="1"/>
  <c r="Q1853" i="1" a="1"/>
  <c r="Q1853" i="1" s="1"/>
  <c r="R1853" i="1"/>
  <c r="M1854" i="1"/>
  <c r="N1854" i="1"/>
  <c r="O1854" i="1"/>
  <c r="P1854" i="1"/>
  <c r="Q1854" i="1" a="1"/>
  <c r="Q1854" i="1" s="1"/>
  <c r="R1854" i="1"/>
  <c r="M1855" i="1"/>
  <c r="N1855" i="1"/>
  <c r="O1855" i="1"/>
  <c r="P1855" i="1"/>
  <c r="Q1855" i="1" a="1"/>
  <c r="Q1855" i="1" s="1"/>
  <c r="R1855" i="1"/>
  <c r="M1856" i="1"/>
  <c r="N1856" i="1"/>
  <c r="O1856" i="1"/>
  <c r="P1856" i="1"/>
  <c r="Q1856" i="1" a="1"/>
  <c r="Q1856" i="1"/>
  <c r="R1856" i="1"/>
  <c r="M1857" i="1"/>
  <c r="N1857" i="1"/>
  <c r="O1857" i="1"/>
  <c r="P1857" i="1"/>
  <c r="Q1857" i="1" a="1"/>
  <c r="Q1857" i="1"/>
  <c r="R1857" i="1"/>
  <c r="M1858" i="1"/>
  <c r="N1858" i="1"/>
  <c r="O1858" i="1"/>
  <c r="P1858" i="1"/>
  <c r="Q1858" i="1" a="1"/>
  <c r="Q1858" i="1" s="1"/>
  <c r="R1858" i="1"/>
  <c r="M1859" i="1"/>
  <c r="N1859" i="1"/>
  <c r="O1859" i="1"/>
  <c r="P1859" i="1"/>
  <c r="Q1859" i="1" a="1"/>
  <c r="Q1859" i="1" s="1"/>
  <c r="R1859" i="1"/>
  <c r="S1859" i="1"/>
  <c r="T1859" i="1" s="1"/>
  <c r="M1860" i="1"/>
  <c r="N1860" i="1"/>
  <c r="O1860" i="1"/>
  <c r="P1860" i="1"/>
  <c r="Q1860" i="1" a="1"/>
  <c r="Q1860" i="1" s="1"/>
  <c r="R1860" i="1"/>
  <c r="M1861" i="1"/>
  <c r="N1861" i="1"/>
  <c r="O1861" i="1"/>
  <c r="P1861" i="1"/>
  <c r="Q1861" i="1" a="1"/>
  <c r="Q1861" i="1" s="1"/>
  <c r="R1861" i="1"/>
  <c r="M1862" i="1"/>
  <c r="N1862" i="1"/>
  <c r="O1862" i="1"/>
  <c r="P1862" i="1"/>
  <c r="Q1862" i="1" a="1"/>
  <c r="Q1862" i="1" s="1"/>
  <c r="R1862" i="1"/>
  <c r="M1863" i="1"/>
  <c r="N1863" i="1"/>
  <c r="O1863" i="1"/>
  <c r="P1863" i="1"/>
  <c r="Q1863" i="1" a="1"/>
  <c r="Q1863" i="1" s="1"/>
  <c r="R1863" i="1"/>
  <c r="S1863" i="1"/>
  <c r="T1863" i="1" s="1"/>
  <c r="V1863" i="1" s="1"/>
  <c r="M1864" i="1"/>
  <c r="N1864" i="1"/>
  <c r="O1864" i="1"/>
  <c r="P1864" i="1"/>
  <c r="Q1864" i="1" a="1"/>
  <c r="Q1864" i="1" s="1"/>
  <c r="R1864" i="1"/>
  <c r="M1865" i="1"/>
  <c r="N1865" i="1"/>
  <c r="O1865" i="1"/>
  <c r="P1865" i="1"/>
  <c r="Q1865" i="1" a="1"/>
  <c r="Q1865" i="1"/>
  <c r="R1865" i="1"/>
  <c r="M1866" i="1"/>
  <c r="N1866" i="1"/>
  <c r="O1866" i="1"/>
  <c r="P1866" i="1"/>
  <c r="Q1866" i="1" a="1"/>
  <c r="Q1866" i="1" s="1"/>
  <c r="R1866" i="1"/>
  <c r="M1867" i="1"/>
  <c r="N1867" i="1"/>
  <c r="O1867" i="1"/>
  <c r="P1867" i="1"/>
  <c r="Q1867" i="1" a="1"/>
  <c r="Q1867" i="1" s="1"/>
  <c r="R1867" i="1"/>
  <c r="S1867" i="1"/>
  <c r="T1867" i="1" s="1"/>
  <c r="M1868" i="1"/>
  <c r="N1868" i="1"/>
  <c r="O1868" i="1"/>
  <c r="P1868" i="1"/>
  <c r="Q1868" i="1" a="1"/>
  <c r="Q1868" i="1" s="1"/>
  <c r="R1868" i="1"/>
  <c r="M1869" i="1"/>
  <c r="S1869" i="1" s="1"/>
  <c r="N1869" i="1"/>
  <c r="O1869" i="1"/>
  <c r="P1869" i="1"/>
  <c r="Q1869" i="1" a="1"/>
  <c r="Q1869" i="1" s="1"/>
  <c r="R1869" i="1"/>
  <c r="M1870" i="1"/>
  <c r="N1870" i="1"/>
  <c r="O1870" i="1"/>
  <c r="P1870" i="1"/>
  <c r="Q1870" i="1" a="1"/>
  <c r="Q1870" i="1" s="1"/>
  <c r="R1870" i="1"/>
  <c r="M1871" i="1"/>
  <c r="N1871" i="1"/>
  <c r="O1871" i="1"/>
  <c r="P1871" i="1"/>
  <c r="Q1871" i="1" a="1"/>
  <c r="Q1871" i="1" s="1"/>
  <c r="R1871" i="1"/>
  <c r="M1872" i="1"/>
  <c r="N1872" i="1"/>
  <c r="O1872" i="1"/>
  <c r="P1872" i="1"/>
  <c r="Q1872" i="1" a="1"/>
  <c r="Q1872" i="1"/>
  <c r="R1872" i="1"/>
  <c r="M1873" i="1"/>
  <c r="N1873" i="1"/>
  <c r="O1873" i="1"/>
  <c r="P1873" i="1"/>
  <c r="Q1873" i="1" a="1"/>
  <c r="Q1873" i="1" s="1"/>
  <c r="R1873" i="1"/>
  <c r="M1874" i="1"/>
  <c r="N1874" i="1"/>
  <c r="O1874" i="1"/>
  <c r="P1874" i="1"/>
  <c r="Q1874" i="1" a="1"/>
  <c r="Q1874" i="1" s="1"/>
  <c r="S1874" i="1" s="1"/>
  <c r="R1874" i="1"/>
  <c r="M1875" i="1"/>
  <c r="N1875" i="1"/>
  <c r="O1875" i="1"/>
  <c r="P1875" i="1"/>
  <c r="Q1875" i="1" a="1"/>
  <c r="Q1875" i="1" s="1"/>
  <c r="R1875" i="1"/>
  <c r="M1876" i="1"/>
  <c r="N1876" i="1"/>
  <c r="O1876" i="1"/>
  <c r="P1876" i="1"/>
  <c r="Q1876" i="1" a="1"/>
  <c r="Q1876" i="1"/>
  <c r="R1876" i="1"/>
  <c r="S1876" i="1"/>
  <c r="T1876" i="1" s="1"/>
  <c r="M1877" i="1"/>
  <c r="S1877" i="1" s="1"/>
  <c r="N1877" i="1"/>
  <c r="O1877" i="1"/>
  <c r="P1877" i="1"/>
  <c r="Q1877" i="1" a="1"/>
  <c r="Q1877" i="1" s="1"/>
  <c r="R1877" i="1"/>
  <c r="M1878" i="1"/>
  <c r="N1878" i="1"/>
  <c r="O1878" i="1"/>
  <c r="P1878" i="1"/>
  <c r="Q1878" i="1" a="1"/>
  <c r="Q1878" i="1" s="1"/>
  <c r="R1878" i="1"/>
  <c r="M1879" i="1"/>
  <c r="S1879" i="1" s="1"/>
  <c r="N1879" i="1"/>
  <c r="O1879" i="1"/>
  <c r="P1879" i="1"/>
  <c r="Q1879" i="1" a="1"/>
  <c r="Q1879" i="1" s="1"/>
  <c r="R1879" i="1"/>
  <c r="M1880" i="1"/>
  <c r="N1880" i="1"/>
  <c r="O1880" i="1"/>
  <c r="P1880" i="1"/>
  <c r="Q1880" i="1" a="1"/>
  <c r="Q1880" i="1"/>
  <c r="R1880" i="1"/>
  <c r="M1881" i="1"/>
  <c r="N1881" i="1"/>
  <c r="O1881" i="1"/>
  <c r="P1881" i="1"/>
  <c r="Q1881" i="1" a="1"/>
  <c r="Q1881" i="1"/>
  <c r="R1881" i="1"/>
  <c r="M1882" i="1"/>
  <c r="N1882" i="1"/>
  <c r="O1882" i="1"/>
  <c r="P1882" i="1"/>
  <c r="Q1882" i="1" a="1"/>
  <c r="Q1882" i="1" s="1"/>
  <c r="R1882" i="1"/>
  <c r="M1883" i="1"/>
  <c r="N1883" i="1"/>
  <c r="O1883" i="1"/>
  <c r="P1883" i="1"/>
  <c r="Q1883" i="1" a="1"/>
  <c r="Q1883" i="1" s="1"/>
  <c r="R1883" i="1"/>
  <c r="S1883" i="1"/>
  <c r="T1883" i="1"/>
  <c r="M1884" i="1"/>
  <c r="S1884" i="1" s="1"/>
  <c r="N1884" i="1"/>
  <c r="O1884" i="1"/>
  <c r="P1884" i="1"/>
  <c r="Q1884" i="1" a="1"/>
  <c r="Q1884" i="1"/>
  <c r="R1884" i="1"/>
  <c r="M1885" i="1"/>
  <c r="N1885" i="1"/>
  <c r="O1885" i="1"/>
  <c r="S1885" i="1" s="1"/>
  <c r="P1885" i="1"/>
  <c r="Q1885" i="1" a="1"/>
  <c r="Q1885" i="1" s="1"/>
  <c r="R1885" i="1"/>
  <c r="M1886" i="1"/>
  <c r="S1886" i="1" s="1"/>
  <c r="N1886" i="1"/>
  <c r="O1886" i="1"/>
  <c r="P1886" i="1"/>
  <c r="Q1886" i="1" a="1"/>
  <c r="Q1886" i="1" s="1"/>
  <c r="R1886" i="1"/>
  <c r="M1887" i="1"/>
  <c r="N1887" i="1"/>
  <c r="O1887" i="1"/>
  <c r="P1887" i="1"/>
  <c r="Q1887" i="1" a="1"/>
  <c r="Q1887" i="1" s="1"/>
  <c r="R1887" i="1"/>
  <c r="M1888" i="1"/>
  <c r="N1888" i="1"/>
  <c r="O1888" i="1"/>
  <c r="P1888" i="1"/>
  <c r="Q1888" i="1" a="1"/>
  <c r="Q1888" i="1"/>
  <c r="R1888" i="1"/>
  <c r="M1889" i="1"/>
  <c r="N1889" i="1"/>
  <c r="O1889" i="1"/>
  <c r="P1889" i="1"/>
  <c r="Q1889" i="1" a="1"/>
  <c r="Q1889" i="1"/>
  <c r="R1889" i="1"/>
  <c r="M1890" i="1"/>
  <c r="N1890" i="1"/>
  <c r="O1890" i="1"/>
  <c r="P1890" i="1"/>
  <c r="Q1890" i="1" a="1"/>
  <c r="Q1890" i="1" s="1"/>
  <c r="S1890" i="1" s="1"/>
  <c r="R1890" i="1"/>
  <c r="M1891" i="1"/>
  <c r="S1891" i="1" s="1"/>
  <c r="N1891" i="1"/>
  <c r="O1891" i="1"/>
  <c r="P1891" i="1"/>
  <c r="Q1891" i="1" a="1"/>
  <c r="Q1891" i="1" s="1"/>
  <c r="R1891" i="1"/>
  <c r="M1892" i="1"/>
  <c r="N1892" i="1"/>
  <c r="O1892" i="1"/>
  <c r="P1892" i="1"/>
  <c r="Q1892" i="1" a="1"/>
  <c r="Q1892" i="1" s="1"/>
  <c r="S1892" i="1" s="1"/>
  <c r="R1892" i="1"/>
  <c r="M1893" i="1"/>
  <c r="N1893" i="1"/>
  <c r="O1893" i="1"/>
  <c r="P1893" i="1"/>
  <c r="Q1893" i="1" a="1"/>
  <c r="Q1893" i="1" s="1"/>
  <c r="R1893" i="1"/>
  <c r="M1894" i="1"/>
  <c r="N1894" i="1"/>
  <c r="O1894" i="1"/>
  <c r="P1894" i="1"/>
  <c r="Q1894" i="1" a="1"/>
  <c r="Q1894" i="1" s="1"/>
  <c r="R1894" i="1"/>
  <c r="M1895" i="1"/>
  <c r="S1895" i="1" s="1"/>
  <c r="N1895" i="1"/>
  <c r="O1895" i="1"/>
  <c r="P1895" i="1"/>
  <c r="Q1895" i="1" a="1"/>
  <c r="Q1895" i="1" s="1"/>
  <c r="R1895" i="1"/>
  <c r="M1896" i="1"/>
  <c r="N1896" i="1"/>
  <c r="O1896" i="1"/>
  <c r="P1896" i="1"/>
  <c r="Q1896" i="1" a="1"/>
  <c r="Q1896" i="1"/>
  <c r="R1896" i="1"/>
  <c r="M1897" i="1"/>
  <c r="N1897" i="1"/>
  <c r="O1897" i="1"/>
  <c r="P1897" i="1"/>
  <c r="Q1897" i="1" a="1"/>
  <c r="Q1897" i="1"/>
  <c r="R1897" i="1"/>
  <c r="M1898" i="1"/>
  <c r="N1898" i="1"/>
  <c r="O1898" i="1"/>
  <c r="P1898" i="1"/>
  <c r="Q1898" i="1" a="1"/>
  <c r="Q1898" i="1" s="1"/>
  <c r="S1898" i="1" s="1"/>
  <c r="R1898" i="1"/>
  <c r="M1899" i="1"/>
  <c r="N1899" i="1"/>
  <c r="O1899" i="1"/>
  <c r="P1899" i="1"/>
  <c r="Q1899" i="1" a="1"/>
  <c r="Q1899" i="1" s="1"/>
  <c r="R1899" i="1"/>
  <c r="S1899" i="1" s="1"/>
  <c r="M1900" i="1"/>
  <c r="N1900" i="1"/>
  <c r="O1900" i="1"/>
  <c r="P1900" i="1"/>
  <c r="Q1900" i="1" a="1"/>
  <c r="Q1900" i="1" s="1"/>
  <c r="R1900" i="1"/>
  <c r="M1901" i="1"/>
  <c r="N1901" i="1"/>
  <c r="O1901" i="1"/>
  <c r="P1901" i="1"/>
  <c r="Q1901" i="1" a="1"/>
  <c r="Q1901" i="1" s="1"/>
  <c r="S1901" i="1" s="1"/>
  <c r="R1901" i="1"/>
  <c r="M1902" i="1"/>
  <c r="N1902" i="1"/>
  <c r="O1902" i="1"/>
  <c r="P1902" i="1"/>
  <c r="Q1902" i="1" a="1"/>
  <c r="Q1902" i="1" s="1"/>
  <c r="R1902" i="1"/>
  <c r="M1903" i="1"/>
  <c r="N1903" i="1"/>
  <c r="O1903" i="1"/>
  <c r="P1903" i="1"/>
  <c r="S1903" i="1" s="1"/>
  <c r="Q1903" i="1" a="1"/>
  <c r="Q1903" i="1" s="1"/>
  <c r="R1903" i="1"/>
  <c r="M1904" i="1"/>
  <c r="S1904" i="1" s="1"/>
  <c r="N1904" i="1"/>
  <c r="O1904" i="1"/>
  <c r="P1904" i="1"/>
  <c r="Q1904" i="1" a="1"/>
  <c r="Q1904" i="1" s="1"/>
  <c r="R1904" i="1"/>
  <c r="M1905" i="1"/>
  <c r="N1905" i="1"/>
  <c r="O1905" i="1"/>
  <c r="P1905" i="1"/>
  <c r="Q1905" i="1" a="1"/>
  <c r="Q1905" i="1"/>
  <c r="R1905" i="1"/>
  <c r="M1906" i="1"/>
  <c r="S1906" i="1" s="1"/>
  <c r="N1906" i="1"/>
  <c r="O1906" i="1"/>
  <c r="P1906" i="1"/>
  <c r="Q1906" i="1" a="1"/>
  <c r="Q1906" i="1" s="1"/>
  <c r="R1906" i="1"/>
  <c r="M1907" i="1"/>
  <c r="N1907" i="1"/>
  <c r="O1907" i="1"/>
  <c r="P1907" i="1"/>
  <c r="Q1907" i="1" a="1"/>
  <c r="Q1907" i="1" s="1"/>
  <c r="R1907" i="1"/>
  <c r="S1907" i="1" s="1"/>
  <c r="M1908" i="1"/>
  <c r="N1908" i="1"/>
  <c r="O1908" i="1"/>
  <c r="P1908" i="1"/>
  <c r="Q1908" i="1" a="1"/>
  <c r="Q1908" i="1"/>
  <c r="S1908" i="1" s="1"/>
  <c r="R1908" i="1"/>
  <c r="M1909" i="1"/>
  <c r="S1909" i="1" s="1"/>
  <c r="N1909" i="1"/>
  <c r="O1909" i="1"/>
  <c r="P1909" i="1"/>
  <c r="Q1909" i="1" a="1"/>
  <c r="Q1909" i="1" s="1"/>
  <c r="R1909" i="1"/>
  <c r="M1910" i="1"/>
  <c r="N1910" i="1"/>
  <c r="O1910" i="1"/>
  <c r="P1910" i="1"/>
  <c r="Q1910" i="1" a="1"/>
  <c r="Q1910" i="1" s="1"/>
  <c r="R1910" i="1"/>
  <c r="M1911" i="1"/>
  <c r="N1911" i="1"/>
  <c r="O1911" i="1"/>
  <c r="P1911" i="1"/>
  <c r="Q1911" i="1" a="1"/>
  <c r="Q1911" i="1"/>
  <c r="R1911" i="1"/>
  <c r="S1911" i="1"/>
  <c r="T1911" i="1" s="1"/>
  <c r="M1912" i="1"/>
  <c r="N1912" i="1"/>
  <c r="O1912" i="1"/>
  <c r="P1912" i="1"/>
  <c r="Q1912" i="1" a="1"/>
  <c r="Q1912" i="1" s="1"/>
  <c r="R1912" i="1"/>
  <c r="M1913" i="1"/>
  <c r="N1913" i="1"/>
  <c r="O1913" i="1"/>
  <c r="P1913" i="1"/>
  <c r="Q1913" i="1" a="1"/>
  <c r="Q1913" i="1" s="1"/>
  <c r="R1913" i="1"/>
  <c r="M1914" i="1"/>
  <c r="N1914" i="1"/>
  <c r="O1914" i="1"/>
  <c r="P1914" i="1"/>
  <c r="Q1914" i="1" a="1"/>
  <c r="Q1914" i="1" s="1"/>
  <c r="R1914" i="1"/>
  <c r="M1915" i="1"/>
  <c r="N1915" i="1"/>
  <c r="O1915" i="1"/>
  <c r="P1915" i="1"/>
  <c r="Q1915" i="1" a="1"/>
  <c r="Q1915" i="1" s="1"/>
  <c r="R1915" i="1"/>
  <c r="M1916" i="1"/>
  <c r="S1916" i="1" s="1"/>
  <c r="N1916" i="1"/>
  <c r="O1916" i="1"/>
  <c r="P1916" i="1"/>
  <c r="Q1916" i="1" a="1"/>
  <c r="Q1916" i="1"/>
  <c r="R1916" i="1"/>
  <c r="M1917" i="1"/>
  <c r="N1917" i="1"/>
  <c r="O1917" i="1"/>
  <c r="P1917" i="1"/>
  <c r="Q1917" i="1" a="1"/>
  <c r="Q1917" i="1" s="1"/>
  <c r="R1917" i="1"/>
  <c r="M1918" i="1"/>
  <c r="N1918" i="1"/>
  <c r="S1918" i="1" s="1"/>
  <c r="T1918" i="1" s="1"/>
  <c r="O1918" i="1"/>
  <c r="P1918" i="1"/>
  <c r="Q1918" i="1" a="1"/>
  <c r="Q1918" i="1" s="1"/>
  <c r="R1918" i="1"/>
  <c r="M1919" i="1"/>
  <c r="N1919" i="1"/>
  <c r="O1919" i="1"/>
  <c r="P1919" i="1"/>
  <c r="Q1919" i="1" a="1"/>
  <c r="Q1919" i="1"/>
  <c r="R1919" i="1"/>
  <c r="S1919" i="1"/>
  <c r="T1919" i="1" s="1"/>
  <c r="M1920" i="1"/>
  <c r="N1920" i="1"/>
  <c r="O1920" i="1"/>
  <c r="P1920" i="1"/>
  <c r="Q1920" i="1" a="1"/>
  <c r="Q1920" i="1" s="1"/>
  <c r="R1920" i="1"/>
  <c r="M1921" i="1"/>
  <c r="N1921" i="1"/>
  <c r="O1921" i="1"/>
  <c r="P1921" i="1"/>
  <c r="S1921" i="1" s="1"/>
  <c r="Q1921" i="1" a="1"/>
  <c r="Q1921" i="1" s="1"/>
  <c r="R1921" i="1"/>
  <c r="M1922" i="1"/>
  <c r="N1922" i="1"/>
  <c r="O1922" i="1"/>
  <c r="P1922" i="1"/>
  <c r="Q1922" i="1" a="1"/>
  <c r="Q1922" i="1" s="1"/>
  <c r="R1922" i="1"/>
  <c r="M1923" i="1"/>
  <c r="N1923" i="1"/>
  <c r="O1923" i="1"/>
  <c r="P1923" i="1"/>
  <c r="Q1923" i="1" a="1"/>
  <c r="Q1923" i="1" s="1"/>
  <c r="R1923" i="1"/>
  <c r="M1924" i="1"/>
  <c r="S1924" i="1" s="1"/>
  <c r="N1924" i="1"/>
  <c r="O1924" i="1"/>
  <c r="P1924" i="1"/>
  <c r="Q1924" i="1" a="1"/>
  <c r="Q1924" i="1"/>
  <c r="R1924" i="1"/>
  <c r="M1925" i="1"/>
  <c r="N1925" i="1"/>
  <c r="O1925" i="1"/>
  <c r="P1925" i="1"/>
  <c r="Q1925" i="1" a="1"/>
  <c r="Q1925" i="1" s="1"/>
  <c r="R1925" i="1"/>
  <c r="M1926" i="1"/>
  <c r="S1926" i="1" s="1"/>
  <c r="N1926" i="1"/>
  <c r="O1926" i="1"/>
  <c r="P1926" i="1"/>
  <c r="Q1926" i="1" a="1"/>
  <c r="Q1926" i="1" s="1"/>
  <c r="R1926" i="1"/>
  <c r="M1927" i="1"/>
  <c r="N1927" i="1"/>
  <c r="O1927" i="1"/>
  <c r="P1927" i="1"/>
  <c r="Q1927" i="1" a="1"/>
  <c r="Q1927" i="1"/>
  <c r="R1927" i="1"/>
  <c r="S1927" i="1"/>
  <c r="T1927" i="1" s="1"/>
  <c r="M1928" i="1"/>
  <c r="S1928" i="1" s="1"/>
  <c r="N1928" i="1"/>
  <c r="O1928" i="1"/>
  <c r="P1928" i="1"/>
  <c r="Q1928" i="1" a="1"/>
  <c r="Q1928" i="1" s="1"/>
  <c r="R1928" i="1"/>
  <c r="M1929" i="1"/>
  <c r="N1929" i="1"/>
  <c r="O1929" i="1"/>
  <c r="P1929" i="1"/>
  <c r="S1929" i="1" s="1"/>
  <c r="Q1929" i="1" a="1"/>
  <c r="Q1929" i="1" s="1"/>
  <c r="R1929" i="1"/>
  <c r="M1930" i="1"/>
  <c r="N1930" i="1"/>
  <c r="O1930" i="1"/>
  <c r="P1930" i="1"/>
  <c r="Q1930" i="1" a="1"/>
  <c r="Q1930" i="1" s="1"/>
  <c r="R1930" i="1"/>
  <c r="M1931" i="1"/>
  <c r="S1931" i="1" s="1"/>
  <c r="N1931" i="1"/>
  <c r="O1931" i="1"/>
  <c r="P1931" i="1"/>
  <c r="Q1931" i="1" a="1"/>
  <c r="Q1931" i="1" s="1"/>
  <c r="R1931" i="1"/>
  <c r="M1932" i="1"/>
  <c r="S1932" i="1" s="1"/>
  <c r="N1932" i="1"/>
  <c r="O1932" i="1"/>
  <c r="P1932" i="1"/>
  <c r="Q1932" i="1" a="1"/>
  <c r="Q1932" i="1"/>
  <c r="R1932" i="1"/>
  <c r="M1933" i="1"/>
  <c r="S1933" i="1" s="1"/>
  <c r="N1933" i="1"/>
  <c r="O1933" i="1"/>
  <c r="P1933" i="1"/>
  <c r="Q1933" i="1" a="1"/>
  <c r="Q1933" i="1" s="1"/>
  <c r="R1933" i="1"/>
  <c r="M1934" i="1"/>
  <c r="N1934" i="1"/>
  <c r="O1934" i="1"/>
  <c r="P1934" i="1"/>
  <c r="Q1934" i="1" a="1"/>
  <c r="Q1934" i="1" s="1"/>
  <c r="R1934" i="1"/>
  <c r="M1935" i="1"/>
  <c r="N1935" i="1"/>
  <c r="O1935" i="1"/>
  <c r="P1935" i="1"/>
  <c r="Q1935" i="1" a="1"/>
  <c r="Q1935" i="1" s="1"/>
  <c r="R1935" i="1"/>
  <c r="M1936" i="1"/>
  <c r="S1936" i="1" s="1"/>
  <c r="N1936" i="1"/>
  <c r="O1936" i="1"/>
  <c r="P1936" i="1"/>
  <c r="Q1936" i="1" a="1"/>
  <c r="Q1936" i="1" s="1"/>
  <c r="R1936" i="1"/>
  <c r="M1937" i="1"/>
  <c r="N1937" i="1"/>
  <c r="O1937" i="1"/>
  <c r="P1937" i="1"/>
  <c r="Q1937" i="1" a="1"/>
  <c r="Q1937" i="1" s="1"/>
  <c r="R1937" i="1"/>
  <c r="M1938" i="1"/>
  <c r="N1938" i="1"/>
  <c r="O1938" i="1"/>
  <c r="P1938" i="1"/>
  <c r="Q1938" i="1" a="1"/>
  <c r="Q1938" i="1" s="1"/>
  <c r="R1938" i="1"/>
  <c r="M1939" i="1"/>
  <c r="N1939" i="1"/>
  <c r="O1939" i="1"/>
  <c r="P1939" i="1"/>
  <c r="Q1939" i="1" a="1"/>
  <c r="Q1939" i="1" s="1"/>
  <c r="R1939" i="1"/>
  <c r="M1940" i="1"/>
  <c r="N1940" i="1"/>
  <c r="O1940" i="1"/>
  <c r="P1940" i="1"/>
  <c r="Q1940" i="1" a="1"/>
  <c r="Q1940" i="1" s="1"/>
  <c r="R1940" i="1"/>
  <c r="M1941" i="1"/>
  <c r="N1941" i="1"/>
  <c r="O1941" i="1"/>
  <c r="P1941" i="1"/>
  <c r="Q1941" i="1" a="1"/>
  <c r="Q1941" i="1" s="1"/>
  <c r="R1941" i="1"/>
  <c r="M1942" i="1"/>
  <c r="N1942" i="1"/>
  <c r="O1942" i="1"/>
  <c r="P1942" i="1"/>
  <c r="Q1942" i="1" a="1"/>
  <c r="Q1942" i="1" s="1"/>
  <c r="R1942" i="1"/>
  <c r="M1943" i="1"/>
  <c r="N1943" i="1"/>
  <c r="O1943" i="1"/>
  <c r="P1943" i="1"/>
  <c r="Q1943" i="1" a="1"/>
  <c r="Q1943" i="1" s="1"/>
  <c r="R1943" i="1"/>
  <c r="M1944" i="1"/>
  <c r="S1944" i="1" s="1"/>
  <c r="N1944" i="1"/>
  <c r="O1944" i="1"/>
  <c r="P1944" i="1"/>
  <c r="Q1944" i="1" a="1"/>
  <c r="Q1944" i="1" s="1"/>
  <c r="R1944" i="1"/>
  <c r="M1945" i="1"/>
  <c r="N1945" i="1"/>
  <c r="O1945" i="1"/>
  <c r="S1945" i="1" s="1"/>
  <c r="P1945" i="1"/>
  <c r="Q1945" i="1" a="1"/>
  <c r="Q1945" i="1" s="1"/>
  <c r="R1945" i="1"/>
  <c r="M1946" i="1"/>
  <c r="S1946" i="1" s="1"/>
  <c r="N1946" i="1"/>
  <c r="O1946" i="1"/>
  <c r="P1946" i="1"/>
  <c r="Q1946" i="1" a="1"/>
  <c r="Q1946" i="1" s="1"/>
  <c r="R1946" i="1"/>
  <c r="M1947" i="1"/>
  <c r="N1947" i="1"/>
  <c r="O1947" i="1"/>
  <c r="P1947" i="1"/>
  <c r="Q1947" i="1" a="1"/>
  <c r="Q1947" i="1" s="1"/>
  <c r="R1947" i="1"/>
  <c r="M1948" i="1"/>
  <c r="N1948" i="1"/>
  <c r="O1948" i="1"/>
  <c r="P1948" i="1"/>
  <c r="Q1948" i="1" a="1"/>
  <c r="Q1948" i="1" s="1"/>
  <c r="R1948" i="1"/>
  <c r="M1949" i="1"/>
  <c r="S1949" i="1" s="1"/>
  <c r="N1949" i="1"/>
  <c r="O1949" i="1"/>
  <c r="P1949" i="1"/>
  <c r="Q1949" i="1" a="1"/>
  <c r="Q1949" i="1" s="1"/>
  <c r="R1949" i="1"/>
  <c r="M1950" i="1"/>
  <c r="N1950" i="1"/>
  <c r="O1950" i="1"/>
  <c r="P1950" i="1"/>
  <c r="Q1950" i="1" a="1"/>
  <c r="Q1950" i="1" s="1"/>
  <c r="R1950" i="1"/>
  <c r="M1951" i="1"/>
  <c r="N1951" i="1"/>
  <c r="O1951" i="1"/>
  <c r="P1951" i="1"/>
  <c r="Q1951" i="1" a="1"/>
  <c r="Q1951" i="1" s="1"/>
  <c r="R1951" i="1"/>
  <c r="M1952" i="1"/>
  <c r="N1952" i="1"/>
  <c r="O1952" i="1"/>
  <c r="P1952" i="1"/>
  <c r="Q1952" i="1" a="1"/>
  <c r="Q1952" i="1" s="1"/>
  <c r="R1952" i="1"/>
  <c r="M1953" i="1"/>
  <c r="N1953" i="1"/>
  <c r="O1953" i="1"/>
  <c r="P1953" i="1"/>
  <c r="Q1953" i="1" a="1"/>
  <c r="Q1953" i="1" s="1"/>
  <c r="R1953" i="1"/>
  <c r="M1954" i="1"/>
  <c r="S1954" i="1" s="1"/>
  <c r="N1954" i="1"/>
  <c r="O1954" i="1"/>
  <c r="P1954" i="1"/>
  <c r="Q1954" i="1" a="1"/>
  <c r="Q1954" i="1" s="1"/>
  <c r="R1954" i="1"/>
  <c r="M1955" i="1"/>
  <c r="N1955" i="1"/>
  <c r="O1955" i="1"/>
  <c r="P1955" i="1"/>
  <c r="Q1955" i="1" a="1"/>
  <c r="Q1955" i="1" s="1"/>
  <c r="R1955" i="1"/>
  <c r="M1956" i="1"/>
  <c r="N1956" i="1"/>
  <c r="O1956" i="1"/>
  <c r="P1956" i="1"/>
  <c r="Q1956" i="1" a="1"/>
  <c r="Q1956" i="1" s="1"/>
  <c r="R1956" i="1"/>
  <c r="M1957" i="1"/>
  <c r="S1957" i="1" s="1"/>
  <c r="N1957" i="1"/>
  <c r="O1957" i="1"/>
  <c r="P1957" i="1"/>
  <c r="Q1957" i="1" a="1"/>
  <c r="Q1957" i="1" s="1"/>
  <c r="R1957" i="1"/>
  <c r="M1958" i="1"/>
  <c r="N1958" i="1"/>
  <c r="O1958" i="1"/>
  <c r="P1958" i="1"/>
  <c r="Q1958" i="1" a="1"/>
  <c r="Q1958" i="1" s="1"/>
  <c r="R1958" i="1"/>
  <c r="M1959" i="1"/>
  <c r="S1959" i="1" s="1"/>
  <c r="N1959" i="1"/>
  <c r="O1959" i="1"/>
  <c r="P1959" i="1"/>
  <c r="Q1959" i="1" a="1"/>
  <c r="Q1959" i="1" s="1"/>
  <c r="R1959" i="1"/>
  <c r="M1960" i="1"/>
  <c r="N1960" i="1"/>
  <c r="O1960" i="1"/>
  <c r="P1960" i="1"/>
  <c r="Q1960" i="1" a="1"/>
  <c r="Q1960" i="1" s="1"/>
  <c r="R1960" i="1"/>
  <c r="M1961" i="1"/>
  <c r="N1961" i="1"/>
  <c r="O1961" i="1"/>
  <c r="P1961" i="1"/>
  <c r="Q1961" i="1" a="1"/>
  <c r="Q1961" i="1" s="1"/>
  <c r="R1961" i="1"/>
  <c r="M1962" i="1"/>
  <c r="S1962" i="1" s="1"/>
  <c r="N1962" i="1"/>
  <c r="O1962" i="1"/>
  <c r="P1962" i="1"/>
  <c r="Q1962" i="1" a="1"/>
  <c r="Q1962" i="1" s="1"/>
  <c r="R1962" i="1"/>
  <c r="M1963" i="1"/>
  <c r="N1963" i="1"/>
  <c r="O1963" i="1"/>
  <c r="P1963" i="1"/>
  <c r="Q1963" i="1" a="1"/>
  <c r="Q1963" i="1" s="1"/>
  <c r="R1963" i="1"/>
  <c r="M1964" i="1"/>
  <c r="N1964" i="1"/>
  <c r="O1964" i="1"/>
  <c r="P1964" i="1"/>
  <c r="Q1964" i="1" a="1"/>
  <c r="Q1964" i="1" s="1"/>
  <c r="R1964" i="1"/>
  <c r="M1965" i="1"/>
  <c r="S1965" i="1" s="1"/>
  <c r="N1965" i="1"/>
  <c r="O1965" i="1"/>
  <c r="P1965" i="1"/>
  <c r="Q1965" i="1" a="1"/>
  <c r="Q1965" i="1" s="1"/>
  <c r="R1965" i="1"/>
  <c r="M1966" i="1"/>
  <c r="S1966" i="1" s="1"/>
  <c r="N1966" i="1"/>
  <c r="O1966" i="1"/>
  <c r="P1966" i="1"/>
  <c r="Q1966" i="1" a="1"/>
  <c r="Q1966" i="1" s="1"/>
  <c r="R1966" i="1"/>
  <c r="T1966" i="1"/>
  <c r="M1967" i="1"/>
  <c r="S1967" i="1" s="1"/>
  <c r="N1967" i="1"/>
  <c r="O1967" i="1"/>
  <c r="P1967" i="1"/>
  <c r="Q1967" i="1" a="1"/>
  <c r="Q1967" i="1" s="1"/>
  <c r="R1967" i="1"/>
  <c r="M1968" i="1"/>
  <c r="N1968" i="1"/>
  <c r="O1968" i="1"/>
  <c r="P1968" i="1"/>
  <c r="Q1968" i="1" a="1"/>
  <c r="Q1968" i="1" s="1"/>
  <c r="R1968" i="1"/>
  <c r="M1969" i="1"/>
  <c r="N1969" i="1"/>
  <c r="O1969" i="1"/>
  <c r="P1969" i="1"/>
  <c r="Q1969" i="1" a="1"/>
  <c r="Q1969" i="1" s="1"/>
  <c r="R1969" i="1"/>
  <c r="M1970" i="1"/>
  <c r="S1970" i="1" s="1"/>
  <c r="N1970" i="1"/>
  <c r="O1970" i="1"/>
  <c r="P1970" i="1"/>
  <c r="Q1970" i="1" a="1"/>
  <c r="Q1970" i="1" s="1"/>
  <c r="R1970" i="1"/>
  <c r="M1971" i="1"/>
  <c r="S1971" i="1" s="1"/>
  <c r="N1971" i="1"/>
  <c r="O1971" i="1"/>
  <c r="P1971" i="1"/>
  <c r="Q1971" i="1" a="1"/>
  <c r="Q1971" i="1" s="1"/>
  <c r="R1971" i="1"/>
  <c r="M1972" i="1"/>
  <c r="S1972" i="1" s="1"/>
  <c r="N1972" i="1"/>
  <c r="O1972" i="1"/>
  <c r="P1972" i="1"/>
  <c r="Q1972" i="1" a="1"/>
  <c r="Q1972" i="1" s="1"/>
  <c r="R1972" i="1"/>
  <c r="M1973" i="1"/>
  <c r="N1973" i="1"/>
  <c r="O1973" i="1"/>
  <c r="P1973" i="1"/>
  <c r="Q1973" i="1" a="1"/>
  <c r="Q1973" i="1" s="1"/>
  <c r="R1973" i="1"/>
  <c r="M1974" i="1"/>
  <c r="N1974" i="1"/>
  <c r="O1974" i="1"/>
  <c r="P1974" i="1"/>
  <c r="Q1974" i="1" a="1"/>
  <c r="Q1974" i="1" s="1"/>
  <c r="R1974" i="1"/>
  <c r="M1975" i="1"/>
  <c r="S1975" i="1" s="1"/>
  <c r="N1975" i="1"/>
  <c r="O1975" i="1"/>
  <c r="P1975" i="1"/>
  <c r="Q1975" i="1" a="1"/>
  <c r="Q1975" i="1" s="1"/>
  <c r="R1975" i="1"/>
  <c r="T1975" i="1"/>
  <c r="M1976" i="1"/>
  <c r="N1976" i="1"/>
  <c r="O1976" i="1"/>
  <c r="P1976" i="1"/>
  <c r="Q1976" i="1" a="1"/>
  <c r="Q1976" i="1" s="1"/>
  <c r="R1976" i="1"/>
  <c r="M1977" i="1"/>
  <c r="S1977" i="1" s="1"/>
  <c r="N1977" i="1"/>
  <c r="O1977" i="1"/>
  <c r="P1977" i="1"/>
  <c r="Q1977" i="1" a="1"/>
  <c r="Q1977" i="1" s="1"/>
  <c r="R1977" i="1"/>
  <c r="M1978" i="1"/>
  <c r="N1978" i="1"/>
  <c r="O1978" i="1"/>
  <c r="P1978" i="1"/>
  <c r="Q1978" i="1" a="1"/>
  <c r="Q1978" i="1" s="1"/>
  <c r="R1978" i="1"/>
  <c r="M1979" i="1"/>
  <c r="N1979" i="1"/>
  <c r="O1979" i="1"/>
  <c r="P1979" i="1"/>
  <c r="Q1979" i="1" a="1"/>
  <c r="Q1979" i="1" s="1"/>
  <c r="R1979" i="1"/>
  <c r="M1980" i="1"/>
  <c r="N1980" i="1"/>
  <c r="O1980" i="1"/>
  <c r="P1980" i="1"/>
  <c r="Q1980" i="1" a="1"/>
  <c r="Q1980" i="1" s="1"/>
  <c r="R1980" i="1"/>
  <c r="M1981" i="1"/>
  <c r="N1981" i="1"/>
  <c r="O1981" i="1"/>
  <c r="P1981" i="1"/>
  <c r="Q1981" i="1" a="1"/>
  <c r="Q1981" i="1" s="1"/>
  <c r="R1981" i="1"/>
  <c r="M1982" i="1"/>
  <c r="S1982" i="1" s="1"/>
  <c r="N1982" i="1"/>
  <c r="O1982" i="1"/>
  <c r="P1982" i="1"/>
  <c r="Q1982" i="1" a="1"/>
  <c r="Q1982" i="1" s="1"/>
  <c r="R1982" i="1"/>
  <c r="M1983" i="1"/>
  <c r="N1983" i="1"/>
  <c r="O1983" i="1"/>
  <c r="P1983" i="1"/>
  <c r="Q1983" i="1" a="1"/>
  <c r="Q1983" i="1" s="1"/>
  <c r="R1983" i="1"/>
  <c r="M1984" i="1"/>
  <c r="N1984" i="1"/>
  <c r="O1984" i="1"/>
  <c r="P1984" i="1"/>
  <c r="Q1984" i="1" a="1"/>
  <c r="Q1984" i="1" s="1"/>
  <c r="R1984" i="1"/>
  <c r="M1985" i="1"/>
  <c r="N1985" i="1"/>
  <c r="O1985" i="1"/>
  <c r="P1985" i="1"/>
  <c r="Q1985" i="1" a="1"/>
  <c r="Q1985" i="1" s="1"/>
  <c r="R1985" i="1"/>
  <c r="M1986" i="1"/>
  <c r="N1986" i="1"/>
  <c r="O1986" i="1"/>
  <c r="P1986" i="1"/>
  <c r="Q1986" i="1" a="1"/>
  <c r="Q1986" i="1" s="1"/>
  <c r="R1986" i="1"/>
  <c r="M1987" i="1"/>
  <c r="N1987" i="1"/>
  <c r="O1987" i="1"/>
  <c r="P1987" i="1"/>
  <c r="Q1987" i="1" a="1"/>
  <c r="Q1987" i="1" s="1"/>
  <c r="R1987" i="1"/>
  <c r="M1988" i="1"/>
  <c r="N1988" i="1"/>
  <c r="O1988" i="1"/>
  <c r="P1988" i="1"/>
  <c r="Q1988" i="1" a="1"/>
  <c r="Q1988" i="1" s="1"/>
  <c r="R1988" i="1"/>
  <c r="M1989" i="1"/>
  <c r="S1989" i="1" s="1"/>
  <c r="N1989" i="1"/>
  <c r="O1989" i="1"/>
  <c r="P1989" i="1"/>
  <c r="Q1989" i="1" a="1"/>
  <c r="Q1989" i="1" s="1"/>
  <c r="R1989" i="1"/>
  <c r="M1990" i="1"/>
  <c r="N1990" i="1"/>
  <c r="O1990" i="1"/>
  <c r="P1990" i="1"/>
  <c r="Q1990" i="1" a="1"/>
  <c r="Q1990" i="1" s="1"/>
  <c r="R1990" i="1"/>
  <c r="M1991" i="1"/>
  <c r="N1991" i="1"/>
  <c r="O1991" i="1"/>
  <c r="P1991" i="1"/>
  <c r="Q1991" i="1" a="1"/>
  <c r="Q1991" i="1" s="1"/>
  <c r="R1991" i="1"/>
  <c r="M1992" i="1"/>
  <c r="N1992" i="1"/>
  <c r="O1992" i="1"/>
  <c r="P1992" i="1"/>
  <c r="Q1992" i="1" a="1"/>
  <c r="Q1992" i="1" s="1"/>
  <c r="R1992" i="1"/>
  <c r="M1993" i="1"/>
  <c r="N1993" i="1"/>
  <c r="O1993" i="1"/>
  <c r="P1993" i="1"/>
  <c r="Q1993" i="1" a="1"/>
  <c r="Q1993" i="1" s="1"/>
  <c r="R1993" i="1"/>
  <c r="M1994" i="1"/>
  <c r="N1994" i="1"/>
  <c r="O1994" i="1"/>
  <c r="P1994" i="1"/>
  <c r="Q1994" i="1" a="1"/>
  <c r="Q1994" i="1" s="1"/>
  <c r="R1994" i="1"/>
  <c r="M1995" i="1"/>
  <c r="N1995" i="1"/>
  <c r="O1995" i="1"/>
  <c r="P1995" i="1"/>
  <c r="Q1995" i="1" a="1"/>
  <c r="Q1995" i="1" s="1"/>
  <c r="R1995" i="1"/>
  <c r="M1996" i="1"/>
  <c r="S1996" i="1" s="1"/>
  <c r="N1996" i="1"/>
  <c r="O1996" i="1"/>
  <c r="P1996" i="1"/>
  <c r="Q1996" i="1" a="1"/>
  <c r="Q1996" i="1" s="1"/>
  <c r="R1996" i="1"/>
  <c r="M1997" i="1"/>
  <c r="N1997" i="1"/>
  <c r="O1997" i="1"/>
  <c r="P1997" i="1"/>
  <c r="Q1997" i="1" a="1"/>
  <c r="Q1997" i="1" s="1"/>
  <c r="R1997" i="1"/>
  <c r="M1998" i="1"/>
  <c r="N1998" i="1"/>
  <c r="O1998" i="1"/>
  <c r="P1998" i="1"/>
  <c r="Q1998" i="1" a="1"/>
  <c r="Q1998" i="1" s="1"/>
  <c r="R1998" i="1"/>
  <c r="M1999" i="1"/>
  <c r="N1999" i="1"/>
  <c r="O1999" i="1"/>
  <c r="S1999" i="1" s="1"/>
  <c r="P1999" i="1"/>
  <c r="Q1999" i="1" a="1"/>
  <c r="Q1999" i="1" s="1"/>
  <c r="R1999" i="1"/>
  <c r="M2000" i="1"/>
  <c r="N2000" i="1"/>
  <c r="O2000" i="1"/>
  <c r="P2000" i="1"/>
  <c r="Q2000" i="1" a="1"/>
  <c r="Q2000" i="1" s="1"/>
  <c r="R2000" i="1"/>
  <c r="M2001" i="1"/>
  <c r="N2001" i="1"/>
  <c r="O2001" i="1"/>
  <c r="P2001" i="1"/>
  <c r="Q2001" i="1" a="1"/>
  <c r="Q2001" i="1" s="1"/>
  <c r="R2001" i="1"/>
  <c r="M2002" i="1"/>
  <c r="N2002" i="1"/>
  <c r="O2002" i="1"/>
  <c r="P2002" i="1"/>
  <c r="Q2002" i="1" a="1"/>
  <c r="Q2002" i="1" s="1"/>
  <c r="R2002" i="1"/>
  <c r="M2003" i="1"/>
  <c r="N2003" i="1"/>
  <c r="O2003" i="1"/>
  <c r="P2003" i="1"/>
  <c r="Q2003" i="1" a="1"/>
  <c r="Q2003" i="1" s="1"/>
  <c r="R2003" i="1"/>
  <c r="M2004" i="1"/>
  <c r="N2004" i="1"/>
  <c r="O2004" i="1"/>
  <c r="P2004" i="1"/>
  <c r="Q2004" i="1" a="1"/>
  <c r="Q2004" i="1"/>
  <c r="R2004" i="1"/>
  <c r="M2005" i="1"/>
  <c r="N2005" i="1"/>
  <c r="O2005" i="1"/>
  <c r="P2005" i="1"/>
  <c r="Q2005" i="1" a="1"/>
  <c r="Q2005" i="1" s="1"/>
  <c r="R2005" i="1"/>
  <c r="M2006" i="1"/>
  <c r="N2006" i="1"/>
  <c r="O2006" i="1"/>
  <c r="P2006" i="1"/>
  <c r="Q2006" i="1" a="1"/>
  <c r="Q2006" i="1" s="1"/>
  <c r="R2006" i="1"/>
  <c r="M2007" i="1"/>
  <c r="S2007" i="1" s="1"/>
  <c r="N2007" i="1"/>
  <c r="O2007" i="1"/>
  <c r="P2007" i="1"/>
  <c r="Q2007" i="1" a="1"/>
  <c r="Q2007" i="1" s="1"/>
  <c r="R2007" i="1"/>
  <c r="M2008" i="1"/>
  <c r="N2008" i="1"/>
  <c r="O2008" i="1"/>
  <c r="P2008" i="1"/>
  <c r="Q2008" i="1" a="1"/>
  <c r="Q2008" i="1" s="1"/>
  <c r="R2008" i="1"/>
  <c r="M2009" i="1"/>
  <c r="S2009" i="1" s="1"/>
  <c r="N2009" i="1"/>
  <c r="O2009" i="1"/>
  <c r="P2009" i="1"/>
  <c r="Q2009" i="1" a="1"/>
  <c r="Q2009" i="1" s="1"/>
  <c r="R2009" i="1"/>
  <c r="M2010" i="1"/>
  <c r="S2010" i="1" s="1"/>
  <c r="N2010" i="1"/>
  <c r="O2010" i="1"/>
  <c r="P2010" i="1"/>
  <c r="Q2010" i="1" a="1"/>
  <c r="Q2010" i="1" s="1"/>
  <c r="R2010" i="1"/>
  <c r="T2010" i="1"/>
  <c r="V2010" i="1" s="1"/>
  <c r="M2011" i="1"/>
  <c r="N2011" i="1"/>
  <c r="O2011" i="1"/>
  <c r="P2011" i="1"/>
  <c r="Q2011" i="1" a="1"/>
  <c r="Q2011" i="1" s="1"/>
  <c r="R2011" i="1"/>
  <c r="M2012" i="1"/>
  <c r="N2012" i="1"/>
  <c r="O2012" i="1"/>
  <c r="P2012" i="1"/>
  <c r="Q2012" i="1" a="1"/>
  <c r="Q2012" i="1"/>
  <c r="R2012" i="1"/>
  <c r="M2013" i="1"/>
  <c r="N2013" i="1"/>
  <c r="O2013" i="1"/>
  <c r="P2013" i="1"/>
  <c r="Q2013" i="1" a="1"/>
  <c r="Q2013" i="1" s="1"/>
  <c r="R2013" i="1"/>
  <c r="M2014" i="1"/>
  <c r="N2014" i="1"/>
  <c r="O2014" i="1"/>
  <c r="P2014" i="1"/>
  <c r="Q2014" i="1" a="1"/>
  <c r="Q2014" i="1" s="1"/>
  <c r="R2014" i="1"/>
  <c r="M2015" i="1"/>
  <c r="N2015" i="1"/>
  <c r="O2015" i="1"/>
  <c r="P2015" i="1"/>
  <c r="Q2015" i="1" a="1"/>
  <c r="Q2015" i="1" s="1"/>
  <c r="R2015" i="1"/>
  <c r="M2016" i="1"/>
  <c r="N2016" i="1"/>
  <c r="O2016" i="1"/>
  <c r="P2016" i="1"/>
  <c r="Q2016" i="1" a="1"/>
  <c r="Q2016" i="1" s="1"/>
  <c r="R2016" i="1"/>
  <c r="M2017" i="1"/>
  <c r="N2017" i="1"/>
  <c r="O2017" i="1"/>
  <c r="P2017" i="1"/>
  <c r="Q2017" i="1" a="1"/>
  <c r="Q2017" i="1" s="1"/>
  <c r="R2017" i="1"/>
  <c r="M2018" i="1"/>
  <c r="N2018" i="1"/>
  <c r="O2018" i="1"/>
  <c r="P2018" i="1"/>
  <c r="Q2018" i="1" a="1"/>
  <c r="Q2018" i="1" s="1"/>
  <c r="R2018" i="1"/>
  <c r="M2019" i="1"/>
  <c r="N2019" i="1"/>
  <c r="O2019" i="1"/>
  <c r="P2019" i="1"/>
  <c r="Q2019" i="1" a="1"/>
  <c r="Q2019" i="1" s="1"/>
  <c r="R2019" i="1"/>
  <c r="M2020" i="1"/>
  <c r="S2020" i="1" s="1"/>
  <c r="N2020" i="1"/>
  <c r="O2020" i="1"/>
  <c r="P2020" i="1"/>
  <c r="Q2020" i="1" a="1"/>
  <c r="Q2020" i="1"/>
  <c r="R2020" i="1"/>
  <c r="M2021" i="1"/>
  <c r="N2021" i="1"/>
  <c r="O2021" i="1"/>
  <c r="P2021" i="1"/>
  <c r="Q2021" i="1" a="1"/>
  <c r="Q2021" i="1" s="1"/>
  <c r="R2021" i="1"/>
  <c r="M2022" i="1"/>
  <c r="S2022" i="1" s="1"/>
  <c r="N2022" i="1"/>
  <c r="O2022" i="1"/>
  <c r="P2022" i="1"/>
  <c r="Q2022" i="1" a="1"/>
  <c r="Q2022" i="1" s="1"/>
  <c r="R2022" i="1"/>
  <c r="M2023" i="1"/>
  <c r="N2023" i="1"/>
  <c r="O2023" i="1"/>
  <c r="P2023" i="1"/>
  <c r="Q2023" i="1" a="1"/>
  <c r="Q2023" i="1" s="1"/>
  <c r="R2023" i="1"/>
  <c r="S2023" i="1"/>
  <c r="T2023" i="1" s="1"/>
  <c r="M2024" i="1"/>
  <c r="N2024" i="1"/>
  <c r="O2024" i="1"/>
  <c r="P2024" i="1"/>
  <c r="Q2024" i="1" a="1"/>
  <c r="Q2024" i="1" s="1"/>
  <c r="R2024" i="1"/>
  <c r="M2025" i="1"/>
  <c r="N2025" i="1"/>
  <c r="O2025" i="1"/>
  <c r="P2025" i="1"/>
  <c r="Q2025" i="1" a="1"/>
  <c r="Q2025" i="1" s="1"/>
  <c r="R2025" i="1"/>
  <c r="M2026" i="1"/>
  <c r="N2026" i="1"/>
  <c r="O2026" i="1"/>
  <c r="P2026" i="1"/>
  <c r="Q2026" i="1" a="1"/>
  <c r="Q2026" i="1" s="1"/>
  <c r="R2026" i="1"/>
  <c r="M2027" i="1"/>
  <c r="N2027" i="1"/>
  <c r="O2027" i="1"/>
  <c r="P2027" i="1"/>
  <c r="Q2027" i="1" a="1"/>
  <c r="Q2027" i="1" s="1"/>
  <c r="R2027" i="1"/>
  <c r="M2028" i="1"/>
  <c r="N2028" i="1"/>
  <c r="O2028" i="1"/>
  <c r="P2028" i="1"/>
  <c r="Q2028" i="1" a="1"/>
  <c r="Q2028" i="1" s="1"/>
  <c r="R2028" i="1"/>
  <c r="M2029" i="1"/>
  <c r="N2029" i="1"/>
  <c r="O2029" i="1"/>
  <c r="P2029" i="1"/>
  <c r="Q2029" i="1" a="1"/>
  <c r="Q2029" i="1" s="1"/>
  <c r="R2029" i="1"/>
  <c r="M2030" i="1"/>
  <c r="N2030" i="1"/>
  <c r="O2030" i="1"/>
  <c r="P2030" i="1"/>
  <c r="Q2030" i="1" a="1"/>
  <c r="Q2030" i="1" s="1"/>
  <c r="R2030" i="1"/>
  <c r="M2031" i="1"/>
  <c r="N2031" i="1"/>
  <c r="O2031" i="1"/>
  <c r="P2031" i="1"/>
  <c r="Q2031" i="1" a="1"/>
  <c r="Q2031" i="1" s="1"/>
  <c r="R2031" i="1"/>
  <c r="S2031" i="1"/>
  <c r="T2031" i="1" s="1"/>
  <c r="M2032" i="1"/>
  <c r="N2032" i="1"/>
  <c r="O2032" i="1"/>
  <c r="P2032" i="1"/>
  <c r="Q2032" i="1" a="1"/>
  <c r="Q2032" i="1" s="1"/>
  <c r="R2032" i="1"/>
  <c r="M2033" i="1"/>
  <c r="S2033" i="1" s="1"/>
  <c r="N2033" i="1"/>
  <c r="O2033" i="1"/>
  <c r="P2033" i="1"/>
  <c r="Q2033" i="1" a="1"/>
  <c r="Q2033" i="1" s="1"/>
  <c r="R2033" i="1"/>
  <c r="M2034" i="1"/>
  <c r="N2034" i="1"/>
  <c r="O2034" i="1"/>
  <c r="P2034" i="1"/>
  <c r="Q2034" i="1" a="1"/>
  <c r="Q2034" i="1" s="1"/>
  <c r="R2034" i="1"/>
  <c r="M2035" i="1"/>
  <c r="S2035" i="1" s="1"/>
  <c r="N2035" i="1"/>
  <c r="O2035" i="1"/>
  <c r="P2035" i="1"/>
  <c r="Q2035" i="1" a="1"/>
  <c r="Q2035" i="1" s="1"/>
  <c r="R2035" i="1"/>
  <c r="M2036" i="1"/>
  <c r="N2036" i="1"/>
  <c r="O2036" i="1"/>
  <c r="P2036" i="1"/>
  <c r="Q2036" i="1" a="1"/>
  <c r="Q2036" i="1" s="1"/>
  <c r="R2036" i="1"/>
  <c r="M2037" i="1"/>
  <c r="N2037" i="1"/>
  <c r="O2037" i="1"/>
  <c r="P2037" i="1"/>
  <c r="Q2037" i="1" a="1"/>
  <c r="Q2037" i="1" s="1"/>
  <c r="R2037" i="1"/>
  <c r="M2038" i="1"/>
  <c r="N2038" i="1"/>
  <c r="O2038" i="1"/>
  <c r="P2038" i="1"/>
  <c r="Q2038" i="1" a="1"/>
  <c r="Q2038" i="1" s="1"/>
  <c r="R2038" i="1"/>
  <c r="M2039" i="1"/>
  <c r="S2039" i="1" s="1"/>
  <c r="N2039" i="1"/>
  <c r="O2039" i="1"/>
  <c r="P2039" i="1"/>
  <c r="Q2039" i="1" a="1"/>
  <c r="Q2039" i="1" s="1"/>
  <c r="R2039" i="1"/>
  <c r="M2040" i="1"/>
  <c r="N2040" i="1"/>
  <c r="O2040" i="1"/>
  <c r="P2040" i="1"/>
  <c r="Q2040" i="1" a="1"/>
  <c r="Q2040" i="1" s="1"/>
  <c r="R2040" i="1"/>
  <c r="M2041" i="1"/>
  <c r="N2041" i="1"/>
  <c r="O2041" i="1"/>
  <c r="P2041" i="1"/>
  <c r="Q2041" i="1" a="1"/>
  <c r="Q2041" i="1" s="1"/>
  <c r="R2041" i="1"/>
  <c r="M2042" i="1"/>
  <c r="N2042" i="1"/>
  <c r="O2042" i="1"/>
  <c r="P2042" i="1"/>
  <c r="Q2042" i="1" a="1"/>
  <c r="Q2042" i="1" s="1"/>
  <c r="R2042" i="1"/>
  <c r="M2043" i="1"/>
  <c r="N2043" i="1"/>
  <c r="O2043" i="1"/>
  <c r="P2043" i="1"/>
  <c r="Q2043" i="1" a="1"/>
  <c r="Q2043" i="1" s="1"/>
  <c r="R2043" i="1"/>
  <c r="M2044" i="1"/>
  <c r="N2044" i="1"/>
  <c r="O2044" i="1"/>
  <c r="P2044" i="1"/>
  <c r="Q2044" i="1" a="1"/>
  <c r="Q2044" i="1"/>
  <c r="R2044" i="1"/>
  <c r="M2045" i="1"/>
  <c r="N2045" i="1"/>
  <c r="O2045" i="1"/>
  <c r="P2045" i="1"/>
  <c r="Q2045" i="1" a="1"/>
  <c r="Q2045" i="1" s="1"/>
  <c r="R2045" i="1"/>
  <c r="M2046" i="1"/>
  <c r="S2046" i="1" s="1"/>
  <c r="T2046" i="1" s="1"/>
  <c r="N2046" i="1"/>
  <c r="O2046" i="1"/>
  <c r="P2046" i="1"/>
  <c r="Q2046" i="1" a="1"/>
  <c r="Q2046" i="1" s="1"/>
  <c r="R2046" i="1"/>
  <c r="M2047" i="1"/>
  <c r="N2047" i="1"/>
  <c r="O2047" i="1"/>
  <c r="P2047" i="1"/>
  <c r="Q2047" i="1" a="1"/>
  <c r="Q2047" i="1" s="1"/>
  <c r="S2047" i="1" s="1"/>
  <c r="R2047" i="1"/>
  <c r="T2047" i="1"/>
  <c r="M2048" i="1"/>
  <c r="S2048" i="1" s="1"/>
  <c r="N2048" i="1"/>
  <c r="O2048" i="1"/>
  <c r="P2048" i="1"/>
  <c r="Q2048" i="1" a="1"/>
  <c r="Q2048" i="1"/>
  <c r="R2048" i="1"/>
  <c r="M2049" i="1"/>
  <c r="N2049" i="1"/>
  <c r="O2049" i="1"/>
  <c r="P2049" i="1"/>
  <c r="Q2049" i="1" a="1"/>
  <c r="Q2049" i="1" s="1"/>
  <c r="R2049" i="1"/>
  <c r="M2050" i="1"/>
  <c r="S2050" i="1" s="1"/>
  <c r="N2050" i="1"/>
  <c r="O2050" i="1"/>
  <c r="P2050" i="1"/>
  <c r="Q2050" i="1" a="1"/>
  <c r="Q2050" i="1" s="1"/>
  <c r="R2050" i="1"/>
  <c r="M2051" i="1"/>
  <c r="N2051" i="1"/>
  <c r="O2051" i="1"/>
  <c r="P2051" i="1"/>
  <c r="Q2051" i="1" a="1"/>
  <c r="Q2051" i="1" s="1"/>
  <c r="R2051" i="1"/>
  <c r="S2051" i="1" s="1"/>
  <c r="M2052" i="1"/>
  <c r="N2052" i="1"/>
  <c r="O2052" i="1"/>
  <c r="P2052" i="1"/>
  <c r="Q2052" i="1" a="1"/>
  <c r="Q2052" i="1" s="1"/>
  <c r="R2052" i="1"/>
  <c r="M2053" i="1"/>
  <c r="N2053" i="1"/>
  <c r="O2053" i="1"/>
  <c r="P2053" i="1"/>
  <c r="Q2053" i="1" a="1"/>
  <c r="Q2053" i="1" s="1"/>
  <c r="R2053" i="1"/>
  <c r="M2054" i="1"/>
  <c r="N2054" i="1"/>
  <c r="O2054" i="1"/>
  <c r="P2054" i="1"/>
  <c r="Q2054" i="1" a="1"/>
  <c r="Q2054" i="1" s="1"/>
  <c r="R2054" i="1"/>
  <c r="M2055" i="1"/>
  <c r="N2055" i="1"/>
  <c r="O2055" i="1"/>
  <c r="P2055" i="1"/>
  <c r="Q2055" i="1" a="1"/>
  <c r="Q2055" i="1" s="1"/>
  <c r="R2055" i="1"/>
  <c r="S2055" i="1"/>
  <c r="T2055" i="1" s="1"/>
  <c r="M2056" i="1"/>
  <c r="N2056" i="1"/>
  <c r="O2056" i="1"/>
  <c r="P2056" i="1"/>
  <c r="Q2056" i="1" a="1"/>
  <c r="Q2056" i="1"/>
  <c r="R2056" i="1"/>
  <c r="M2057" i="1"/>
  <c r="N2057" i="1"/>
  <c r="O2057" i="1"/>
  <c r="P2057" i="1"/>
  <c r="Q2057" i="1" a="1"/>
  <c r="Q2057" i="1" s="1"/>
  <c r="R2057" i="1"/>
  <c r="S2057" i="1"/>
  <c r="T2057" i="1" s="1"/>
  <c r="M2058" i="1"/>
  <c r="N2058" i="1"/>
  <c r="O2058" i="1"/>
  <c r="P2058" i="1"/>
  <c r="Q2058" i="1" a="1"/>
  <c r="Q2058" i="1" s="1"/>
  <c r="R2058" i="1"/>
  <c r="M2059" i="1"/>
  <c r="N2059" i="1"/>
  <c r="O2059" i="1"/>
  <c r="P2059" i="1"/>
  <c r="Q2059" i="1" a="1"/>
  <c r="Q2059" i="1" s="1"/>
  <c r="R2059" i="1"/>
  <c r="S2059" i="1"/>
  <c r="T2059" i="1" s="1"/>
  <c r="M2060" i="1"/>
  <c r="N2060" i="1"/>
  <c r="O2060" i="1"/>
  <c r="P2060" i="1"/>
  <c r="Q2060" i="1" a="1"/>
  <c r="Q2060" i="1" s="1"/>
  <c r="R2060" i="1"/>
  <c r="M2061" i="1"/>
  <c r="N2061" i="1"/>
  <c r="O2061" i="1"/>
  <c r="P2061" i="1"/>
  <c r="Q2061" i="1" a="1"/>
  <c r="Q2061" i="1" s="1"/>
  <c r="R2061" i="1"/>
  <c r="M2062" i="1"/>
  <c r="N2062" i="1"/>
  <c r="O2062" i="1"/>
  <c r="P2062" i="1"/>
  <c r="Q2062" i="1" a="1"/>
  <c r="Q2062" i="1" s="1"/>
  <c r="R2062" i="1"/>
  <c r="M2063" i="1"/>
  <c r="N2063" i="1"/>
  <c r="O2063" i="1"/>
  <c r="P2063" i="1"/>
  <c r="Q2063" i="1" a="1"/>
  <c r="Q2063" i="1" s="1"/>
  <c r="S2063" i="1" s="1"/>
  <c r="R2063" i="1"/>
  <c r="M2064" i="1"/>
  <c r="N2064" i="1"/>
  <c r="O2064" i="1"/>
  <c r="P2064" i="1"/>
  <c r="Q2064" i="1" a="1"/>
  <c r="Q2064" i="1" s="1"/>
  <c r="R2064" i="1"/>
  <c r="M2065" i="1"/>
  <c r="N2065" i="1"/>
  <c r="O2065" i="1"/>
  <c r="P2065" i="1"/>
  <c r="S2065" i="1" s="1"/>
  <c r="Q2065" i="1" a="1"/>
  <c r="Q2065" i="1" s="1"/>
  <c r="R2065" i="1"/>
  <c r="M2066" i="1"/>
  <c r="S2066" i="1" s="1"/>
  <c r="N2066" i="1"/>
  <c r="O2066" i="1"/>
  <c r="P2066" i="1"/>
  <c r="Q2066" i="1" a="1"/>
  <c r="Q2066" i="1" s="1"/>
  <c r="R2066" i="1"/>
  <c r="M2067" i="1"/>
  <c r="N2067" i="1"/>
  <c r="O2067" i="1"/>
  <c r="P2067" i="1"/>
  <c r="Q2067" i="1" a="1"/>
  <c r="Q2067" i="1"/>
  <c r="R2067" i="1"/>
  <c r="S2067" i="1" s="1"/>
  <c r="M2068" i="1"/>
  <c r="N2068" i="1"/>
  <c r="O2068" i="1"/>
  <c r="P2068" i="1"/>
  <c r="Q2068" i="1" a="1"/>
  <c r="Q2068" i="1" s="1"/>
  <c r="R2068" i="1"/>
  <c r="M2069" i="1"/>
  <c r="N2069" i="1"/>
  <c r="O2069" i="1"/>
  <c r="P2069" i="1"/>
  <c r="Q2069" i="1" a="1"/>
  <c r="Q2069" i="1" s="1"/>
  <c r="R2069" i="1"/>
  <c r="M2070" i="1"/>
  <c r="N2070" i="1"/>
  <c r="O2070" i="1"/>
  <c r="P2070" i="1"/>
  <c r="Q2070" i="1" a="1"/>
  <c r="Q2070" i="1" s="1"/>
  <c r="S2070" i="1" s="1"/>
  <c r="R2070" i="1"/>
  <c r="M2071" i="1"/>
  <c r="N2071" i="1"/>
  <c r="O2071" i="1"/>
  <c r="P2071" i="1"/>
  <c r="Q2071" i="1" a="1"/>
  <c r="Q2071" i="1"/>
  <c r="R2071" i="1"/>
  <c r="M2072" i="1"/>
  <c r="N2072" i="1"/>
  <c r="O2072" i="1"/>
  <c r="P2072" i="1"/>
  <c r="Q2072" i="1" a="1"/>
  <c r="Q2072" i="1"/>
  <c r="R2072" i="1"/>
  <c r="M2073" i="1"/>
  <c r="S2073" i="1" s="1"/>
  <c r="N2073" i="1"/>
  <c r="O2073" i="1"/>
  <c r="P2073" i="1"/>
  <c r="Q2073" i="1" a="1"/>
  <c r="Q2073" i="1" s="1"/>
  <c r="R2073" i="1"/>
  <c r="M2074" i="1"/>
  <c r="N2074" i="1"/>
  <c r="O2074" i="1"/>
  <c r="P2074" i="1"/>
  <c r="Q2074" i="1" a="1"/>
  <c r="Q2074" i="1" s="1"/>
  <c r="S2074" i="1" s="1"/>
  <c r="T2074" i="1" s="1"/>
  <c r="R2074" i="1"/>
  <c r="M2075" i="1"/>
  <c r="S2075" i="1" s="1"/>
  <c r="N2075" i="1"/>
  <c r="O2075" i="1"/>
  <c r="P2075" i="1"/>
  <c r="Q2075" i="1" a="1"/>
  <c r="Q2075" i="1" s="1"/>
  <c r="R2075" i="1"/>
  <c r="M2076" i="1"/>
  <c r="N2076" i="1"/>
  <c r="O2076" i="1"/>
  <c r="P2076" i="1"/>
  <c r="Q2076" i="1" a="1"/>
  <c r="Q2076" i="1"/>
  <c r="R2076" i="1"/>
  <c r="M2077" i="1"/>
  <c r="N2077" i="1"/>
  <c r="O2077" i="1"/>
  <c r="P2077" i="1"/>
  <c r="Q2077" i="1" a="1"/>
  <c r="Q2077" i="1" s="1"/>
  <c r="R2077" i="1"/>
  <c r="M2078" i="1"/>
  <c r="S2078" i="1" s="1"/>
  <c r="N2078" i="1"/>
  <c r="O2078" i="1"/>
  <c r="P2078" i="1"/>
  <c r="Q2078" i="1" a="1"/>
  <c r="Q2078" i="1"/>
  <c r="R2078" i="1"/>
  <c r="M2079" i="1"/>
  <c r="N2079" i="1"/>
  <c r="O2079" i="1"/>
  <c r="P2079" i="1"/>
  <c r="Q2079" i="1" a="1"/>
  <c r="Q2079" i="1" s="1"/>
  <c r="S2079" i="1" s="1"/>
  <c r="R2079" i="1"/>
  <c r="M2080" i="1"/>
  <c r="S2080" i="1" s="1"/>
  <c r="N2080" i="1"/>
  <c r="O2080" i="1"/>
  <c r="P2080" i="1"/>
  <c r="Q2080" i="1" a="1"/>
  <c r="Q2080" i="1" s="1"/>
  <c r="R2080" i="1"/>
  <c r="M2081" i="1"/>
  <c r="N2081" i="1"/>
  <c r="O2081" i="1"/>
  <c r="P2081" i="1"/>
  <c r="Q2081" i="1" a="1"/>
  <c r="Q2081" i="1" s="1"/>
  <c r="S2081" i="1" s="1"/>
  <c r="R2081" i="1"/>
  <c r="M2082" i="1"/>
  <c r="N2082" i="1"/>
  <c r="O2082" i="1"/>
  <c r="P2082" i="1"/>
  <c r="Q2082" i="1" a="1"/>
  <c r="Q2082" i="1" s="1"/>
  <c r="R2082" i="1"/>
  <c r="M2083" i="1"/>
  <c r="S2083" i="1" s="1"/>
  <c r="N2083" i="1"/>
  <c r="O2083" i="1"/>
  <c r="P2083" i="1"/>
  <c r="Q2083" i="1" a="1"/>
  <c r="Q2083" i="1" s="1"/>
  <c r="R2083" i="1"/>
  <c r="M2084" i="1"/>
  <c r="S2084" i="1" s="1"/>
  <c r="T2084" i="1" s="1"/>
  <c r="N2084" i="1"/>
  <c r="O2084" i="1"/>
  <c r="P2084" i="1"/>
  <c r="Q2084" i="1" a="1"/>
  <c r="Q2084" i="1"/>
  <c r="R2084" i="1"/>
  <c r="V2084" i="1"/>
  <c r="M2085" i="1"/>
  <c r="S2085" i="1" s="1"/>
  <c r="N2085" i="1"/>
  <c r="O2085" i="1"/>
  <c r="P2085" i="1"/>
  <c r="Q2085" i="1" a="1"/>
  <c r="Q2085" i="1" s="1"/>
  <c r="R2085" i="1"/>
  <c r="M2086" i="1"/>
  <c r="S2086" i="1" s="1"/>
  <c r="N2086" i="1"/>
  <c r="O2086" i="1"/>
  <c r="P2086" i="1"/>
  <c r="Q2086" i="1" a="1"/>
  <c r="Q2086" i="1"/>
  <c r="R2086" i="1"/>
  <c r="M2087" i="1"/>
  <c r="N2087" i="1"/>
  <c r="O2087" i="1"/>
  <c r="P2087" i="1"/>
  <c r="Q2087" i="1" a="1"/>
  <c r="Q2087" i="1" s="1"/>
  <c r="R2087" i="1"/>
  <c r="M2088" i="1"/>
  <c r="N2088" i="1"/>
  <c r="O2088" i="1"/>
  <c r="P2088" i="1"/>
  <c r="Q2088" i="1" a="1"/>
  <c r="Q2088" i="1" s="1"/>
  <c r="R2088" i="1"/>
  <c r="M2089" i="1"/>
  <c r="N2089" i="1"/>
  <c r="O2089" i="1"/>
  <c r="P2089" i="1"/>
  <c r="Q2089" i="1" a="1"/>
  <c r="Q2089" i="1" s="1"/>
  <c r="R2089" i="1"/>
  <c r="S2089" i="1"/>
  <c r="M2090" i="1"/>
  <c r="S2090" i="1" s="1"/>
  <c r="N2090" i="1"/>
  <c r="O2090" i="1"/>
  <c r="P2090" i="1"/>
  <c r="Q2090" i="1" a="1"/>
  <c r="Q2090" i="1" s="1"/>
  <c r="R2090" i="1"/>
  <c r="M2091" i="1"/>
  <c r="N2091" i="1"/>
  <c r="O2091" i="1"/>
  <c r="P2091" i="1"/>
  <c r="Q2091" i="1" a="1"/>
  <c r="Q2091" i="1" s="1"/>
  <c r="R2091" i="1"/>
  <c r="M2092" i="1"/>
  <c r="N2092" i="1"/>
  <c r="O2092" i="1"/>
  <c r="P2092" i="1"/>
  <c r="Q2092" i="1" a="1"/>
  <c r="Q2092" i="1" s="1"/>
  <c r="R2092" i="1"/>
  <c r="M2093" i="1"/>
  <c r="N2093" i="1"/>
  <c r="O2093" i="1"/>
  <c r="P2093" i="1"/>
  <c r="Q2093" i="1" a="1"/>
  <c r="Q2093" i="1" s="1"/>
  <c r="R2093" i="1"/>
  <c r="M2094" i="1"/>
  <c r="S2094" i="1" s="1"/>
  <c r="N2094" i="1"/>
  <c r="O2094" i="1"/>
  <c r="P2094" i="1"/>
  <c r="Q2094" i="1" a="1"/>
  <c r="Q2094" i="1"/>
  <c r="R2094" i="1"/>
  <c r="M2095" i="1"/>
  <c r="N2095" i="1"/>
  <c r="O2095" i="1"/>
  <c r="S2095" i="1" s="1"/>
  <c r="P2095" i="1"/>
  <c r="Q2095" i="1" a="1"/>
  <c r="Q2095" i="1" s="1"/>
  <c r="R2095" i="1"/>
  <c r="M2096" i="1"/>
  <c r="N2096" i="1"/>
  <c r="O2096" i="1"/>
  <c r="P2096" i="1"/>
  <c r="Q2096" i="1" a="1"/>
  <c r="Q2096" i="1" s="1"/>
  <c r="R2096" i="1"/>
  <c r="M2097" i="1"/>
  <c r="N2097" i="1"/>
  <c r="O2097" i="1"/>
  <c r="P2097" i="1"/>
  <c r="Q2097" i="1" a="1"/>
  <c r="Q2097" i="1" s="1"/>
  <c r="R2097" i="1"/>
  <c r="S2097" i="1"/>
  <c r="M2098" i="1"/>
  <c r="N2098" i="1"/>
  <c r="O2098" i="1"/>
  <c r="P2098" i="1"/>
  <c r="Q2098" i="1" a="1"/>
  <c r="Q2098" i="1" s="1"/>
  <c r="R2098" i="1"/>
  <c r="M2099" i="1"/>
  <c r="N2099" i="1"/>
  <c r="O2099" i="1"/>
  <c r="P2099" i="1"/>
  <c r="Q2099" i="1" a="1"/>
  <c r="Q2099" i="1" s="1"/>
  <c r="R2099" i="1"/>
  <c r="M2100" i="1"/>
  <c r="S2100" i="1" s="1"/>
  <c r="N2100" i="1"/>
  <c r="O2100" i="1"/>
  <c r="P2100" i="1"/>
  <c r="Q2100" i="1" a="1"/>
  <c r="Q2100" i="1" s="1"/>
  <c r="R2100" i="1"/>
  <c r="M2101" i="1"/>
  <c r="S2101" i="1" s="1"/>
  <c r="N2101" i="1"/>
  <c r="O2101" i="1"/>
  <c r="P2101" i="1"/>
  <c r="Q2101" i="1" a="1"/>
  <c r="Q2101" i="1" s="1"/>
  <c r="R2101" i="1"/>
  <c r="M2102" i="1"/>
  <c r="N2102" i="1"/>
  <c r="O2102" i="1"/>
  <c r="P2102" i="1"/>
  <c r="Q2102" i="1" a="1"/>
  <c r="Q2102" i="1"/>
  <c r="R2102" i="1"/>
  <c r="M2103" i="1"/>
  <c r="N2103" i="1"/>
  <c r="O2103" i="1"/>
  <c r="P2103" i="1"/>
  <c r="Q2103" i="1" a="1"/>
  <c r="Q2103" i="1" s="1"/>
  <c r="R2103" i="1"/>
  <c r="M2104" i="1"/>
  <c r="S2104" i="1" s="1"/>
  <c r="N2104" i="1"/>
  <c r="O2104" i="1"/>
  <c r="P2104" i="1"/>
  <c r="Q2104" i="1" a="1"/>
  <c r="Q2104" i="1" s="1"/>
  <c r="R2104" i="1"/>
  <c r="M2105" i="1"/>
  <c r="N2105" i="1"/>
  <c r="O2105" i="1"/>
  <c r="P2105" i="1"/>
  <c r="Q2105" i="1" a="1"/>
  <c r="Q2105" i="1" s="1"/>
  <c r="S2105" i="1" s="1"/>
  <c r="R2105" i="1"/>
  <c r="M2106" i="1"/>
  <c r="S2106" i="1" s="1"/>
  <c r="N2106" i="1"/>
  <c r="O2106" i="1"/>
  <c r="P2106" i="1"/>
  <c r="Q2106" i="1" a="1"/>
  <c r="Q2106" i="1" s="1"/>
  <c r="R2106" i="1"/>
  <c r="M2107" i="1"/>
  <c r="N2107" i="1"/>
  <c r="O2107" i="1"/>
  <c r="P2107" i="1"/>
  <c r="Q2107" i="1" a="1"/>
  <c r="Q2107" i="1" s="1"/>
  <c r="R2107" i="1"/>
  <c r="M2108" i="1"/>
  <c r="S2108" i="1" s="1"/>
  <c r="T2108" i="1" s="1"/>
  <c r="N2108" i="1"/>
  <c r="O2108" i="1"/>
  <c r="P2108" i="1"/>
  <c r="Q2108" i="1" a="1"/>
  <c r="Q2108" i="1" s="1"/>
  <c r="R2108" i="1"/>
  <c r="M2109" i="1"/>
  <c r="S2109" i="1" s="1"/>
  <c r="N2109" i="1"/>
  <c r="O2109" i="1"/>
  <c r="P2109" i="1"/>
  <c r="Q2109" i="1" a="1"/>
  <c r="Q2109" i="1" s="1"/>
  <c r="R2109" i="1"/>
  <c r="M2110" i="1"/>
  <c r="S2110" i="1" s="1"/>
  <c r="N2110" i="1"/>
  <c r="O2110" i="1"/>
  <c r="P2110" i="1"/>
  <c r="Q2110" i="1" a="1"/>
  <c r="Q2110" i="1"/>
  <c r="R2110" i="1"/>
  <c r="M2111" i="1"/>
  <c r="S2111" i="1" s="1"/>
  <c r="N2111" i="1"/>
  <c r="O2111" i="1"/>
  <c r="P2111" i="1"/>
  <c r="Q2111" i="1" a="1"/>
  <c r="Q2111" i="1" s="1"/>
  <c r="R2111" i="1"/>
  <c r="M2112" i="1"/>
  <c r="S2112" i="1" s="1"/>
  <c r="N2112" i="1"/>
  <c r="O2112" i="1"/>
  <c r="P2112" i="1"/>
  <c r="Q2112" i="1" a="1"/>
  <c r="Q2112" i="1" s="1"/>
  <c r="R2112" i="1"/>
  <c r="M2113" i="1"/>
  <c r="N2113" i="1"/>
  <c r="O2113" i="1"/>
  <c r="P2113" i="1"/>
  <c r="Q2113" i="1" a="1"/>
  <c r="Q2113" i="1" s="1"/>
  <c r="S2113" i="1" s="1"/>
  <c r="R2113" i="1"/>
  <c r="M2114" i="1"/>
  <c r="S2114" i="1" s="1"/>
  <c r="N2114" i="1"/>
  <c r="O2114" i="1"/>
  <c r="P2114" i="1"/>
  <c r="Q2114" i="1" a="1"/>
  <c r="Q2114" i="1" s="1"/>
  <c r="R2114" i="1"/>
  <c r="M2115" i="1"/>
  <c r="S2115" i="1" s="1"/>
  <c r="N2115" i="1"/>
  <c r="O2115" i="1"/>
  <c r="P2115" i="1"/>
  <c r="Q2115" i="1" a="1"/>
  <c r="Q2115" i="1" s="1"/>
  <c r="R2115" i="1"/>
  <c r="M2116" i="1"/>
  <c r="N2116" i="1"/>
  <c r="O2116" i="1"/>
  <c r="P2116" i="1"/>
  <c r="Q2116" i="1" a="1"/>
  <c r="Q2116" i="1" s="1"/>
  <c r="R2116" i="1"/>
  <c r="M2117" i="1"/>
  <c r="S2117" i="1" s="1"/>
  <c r="N2117" i="1"/>
  <c r="O2117" i="1"/>
  <c r="P2117" i="1"/>
  <c r="Q2117" i="1" a="1"/>
  <c r="Q2117" i="1" s="1"/>
  <c r="R2117" i="1"/>
  <c r="M2118" i="1"/>
  <c r="S2118" i="1" s="1"/>
  <c r="N2118" i="1"/>
  <c r="O2118" i="1"/>
  <c r="P2118" i="1"/>
  <c r="Q2118" i="1" a="1"/>
  <c r="Q2118" i="1"/>
  <c r="R2118" i="1"/>
  <c r="M2119" i="1"/>
  <c r="S2119" i="1" s="1"/>
  <c r="N2119" i="1"/>
  <c r="O2119" i="1"/>
  <c r="P2119" i="1"/>
  <c r="Q2119" i="1" a="1"/>
  <c r="Q2119" i="1" s="1"/>
  <c r="R2119" i="1"/>
  <c r="M2120" i="1"/>
  <c r="S2120" i="1" s="1"/>
  <c r="N2120" i="1"/>
  <c r="O2120" i="1"/>
  <c r="P2120" i="1"/>
  <c r="Q2120" i="1" a="1"/>
  <c r="Q2120" i="1" s="1"/>
  <c r="R2120" i="1"/>
  <c r="M2121" i="1"/>
  <c r="N2121" i="1"/>
  <c r="O2121" i="1"/>
  <c r="P2121" i="1"/>
  <c r="Q2121" i="1" a="1"/>
  <c r="Q2121" i="1" s="1"/>
  <c r="S2121" i="1" s="1"/>
  <c r="R2121" i="1"/>
  <c r="M2122" i="1"/>
  <c r="S2122" i="1" s="1"/>
  <c r="N2122" i="1"/>
  <c r="O2122" i="1"/>
  <c r="P2122" i="1"/>
  <c r="Q2122" i="1" a="1"/>
  <c r="Q2122" i="1" s="1"/>
  <c r="R2122" i="1"/>
  <c r="M2123" i="1"/>
  <c r="S2123" i="1" s="1"/>
  <c r="N2123" i="1"/>
  <c r="O2123" i="1"/>
  <c r="P2123" i="1"/>
  <c r="Q2123" i="1" a="1"/>
  <c r="Q2123" i="1" s="1"/>
  <c r="R2123" i="1"/>
  <c r="M2124" i="1"/>
  <c r="N2124" i="1"/>
  <c r="O2124" i="1"/>
  <c r="P2124" i="1"/>
  <c r="Q2124" i="1" a="1"/>
  <c r="Q2124" i="1" s="1"/>
  <c r="R2124" i="1"/>
  <c r="M2125" i="1"/>
  <c r="S2125" i="1" s="1"/>
  <c r="N2125" i="1"/>
  <c r="O2125" i="1"/>
  <c r="P2125" i="1"/>
  <c r="Q2125" i="1" a="1"/>
  <c r="Q2125" i="1" s="1"/>
  <c r="R2125" i="1"/>
  <c r="M2126" i="1"/>
  <c r="N2126" i="1"/>
  <c r="O2126" i="1"/>
  <c r="P2126" i="1"/>
  <c r="Q2126" i="1" a="1"/>
  <c r="Q2126" i="1"/>
  <c r="R2126" i="1"/>
  <c r="M2127" i="1"/>
  <c r="S2127" i="1" s="1"/>
  <c r="N2127" i="1"/>
  <c r="O2127" i="1"/>
  <c r="P2127" i="1"/>
  <c r="Q2127" i="1" a="1"/>
  <c r="Q2127" i="1" s="1"/>
  <c r="R2127" i="1"/>
  <c r="T2127" i="1"/>
  <c r="M2128" i="1"/>
  <c r="N2128" i="1"/>
  <c r="O2128" i="1"/>
  <c r="P2128" i="1"/>
  <c r="Q2128" i="1" a="1"/>
  <c r="Q2128" i="1" s="1"/>
  <c r="R2128" i="1"/>
  <c r="M2129" i="1"/>
  <c r="N2129" i="1"/>
  <c r="O2129" i="1"/>
  <c r="P2129" i="1"/>
  <c r="Q2129" i="1" a="1"/>
  <c r="Q2129" i="1" s="1"/>
  <c r="R2129" i="1"/>
  <c r="S2129" i="1" s="1"/>
  <c r="T2129" i="1" s="1"/>
  <c r="M2130" i="1"/>
  <c r="S2130" i="1" s="1"/>
  <c r="N2130" i="1"/>
  <c r="O2130" i="1"/>
  <c r="P2130" i="1"/>
  <c r="Q2130" i="1" a="1"/>
  <c r="Q2130" i="1" s="1"/>
  <c r="R2130" i="1"/>
  <c r="M2131" i="1"/>
  <c r="N2131" i="1"/>
  <c r="O2131" i="1"/>
  <c r="P2131" i="1"/>
  <c r="Q2131" i="1" a="1"/>
  <c r="Q2131" i="1" s="1"/>
  <c r="R2131" i="1"/>
  <c r="M2132" i="1"/>
  <c r="N2132" i="1"/>
  <c r="O2132" i="1"/>
  <c r="P2132" i="1"/>
  <c r="Q2132" i="1" a="1"/>
  <c r="Q2132" i="1" s="1"/>
  <c r="R2132" i="1"/>
  <c r="M2133" i="1"/>
  <c r="S2133" i="1" s="1"/>
  <c r="N2133" i="1"/>
  <c r="O2133" i="1"/>
  <c r="P2133" i="1"/>
  <c r="Q2133" i="1" a="1"/>
  <c r="Q2133" i="1" s="1"/>
  <c r="R2133" i="1"/>
  <c r="M2134" i="1"/>
  <c r="N2134" i="1"/>
  <c r="O2134" i="1"/>
  <c r="P2134" i="1"/>
  <c r="Q2134" i="1" a="1"/>
  <c r="Q2134" i="1"/>
  <c r="R2134" i="1"/>
  <c r="M2135" i="1"/>
  <c r="N2135" i="1"/>
  <c r="O2135" i="1"/>
  <c r="P2135" i="1"/>
  <c r="Q2135" i="1" a="1"/>
  <c r="Q2135" i="1" s="1"/>
  <c r="R2135" i="1"/>
  <c r="M2136" i="1"/>
  <c r="N2136" i="1"/>
  <c r="O2136" i="1"/>
  <c r="P2136" i="1"/>
  <c r="Q2136" i="1" a="1"/>
  <c r="Q2136" i="1" s="1"/>
  <c r="R2136" i="1"/>
  <c r="M2137" i="1"/>
  <c r="N2137" i="1"/>
  <c r="O2137" i="1"/>
  <c r="P2137" i="1"/>
  <c r="Q2137" i="1" a="1"/>
  <c r="Q2137" i="1" s="1"/>
  <c r="R2137" i="1"/>
  <c r="S2137" i="1" s="1"/>
  <c r="M2138" i="1"/>
  <c r="N2138" i="1"/>
  <c r="O2138" i="1"/>
  <c r="P2138" i="1"/>
  <c r="Q2138" i="1" a="1"/>
  <c r="Q2138" i="1" s="1"/>
  <c r="R2138" i="1"/>
  <c r="M2139" i="1"/>
  <c r="S2139" i="1" s="1"/>
  <c r="N2139" i="1"/>
  <c r="O2139" i="1"/>
  <c r="P2139" i="1"/>
  <c r="Q2139" i="1" a="1"/>
  <c r="Q2139" i="1" s="1"/>
  <c r="R2139" i="1"/>
  <c r="M2140" i="1"/>
  <c r="S2140" i="1" s="1"/>
  <c r="N2140" i="1"/>
  <c r="O2140" i="1"/>
  <c r="P2140" i="1"/>
  <c r="Q2140" i="1" a="1"/>
  <c r="Q2140" i="1" s="1"/>
  <c r="R2140" i="1"/>
  <c r="T2140" i="1"/>
  <c r="V2140" i="1" s="1"/>
  <c r="M2141" i="1"/>
  <c r="N2141" i="1"/>
  <c r="O2141" i="1"/>
  <c r="P2141" i="1"/>
  <c r="Q2141" i="1" a="1"/>
  <c r="Q2141" i="1" s="1"/>
  <c r="R2141" i="1"/>
  <c r="M2142" i="1"/>
  <c r="N2142" i="1"/>
  <c r="O2142" i="1"/>
  <c r="P2142" i="1"/>
  <c r="Q2142" i="1" a="1"/>
  <c r="Q2142" i="1" s="1"/>
  <c r="R2142" i="1"/>
  <c r="M2143" i="1"/>
  <c r="N2143" i="1"/>
  <c r="O2143" i="1"/>
  <c r="P2143" i="1"/>
  <c r="Q2143" i="1" a="1"/>
  <c r="Q2143" i="1" s="1"/>
  <c r="R2143" i="1"/>
  <c r="M2144" i="1"/>
  <c r="N2144" i="1"/>
  <c r="O2144" i="1"/>
  <c r="P2144" i="1"/>
  <c r="Q2144" i="1" a="1"/>
  <c r="Q2144" i="1" s="1"/>
  <c r="R2144" i="1"/>
  <c r="M2145" i="1"/>
  <c r="N2145" i="1"/>
  <c r="O2145" i="1"/>
  <c r="P2145" i="1"/>
  <c r="Q2145" i="1" a="1"/>
  <c r="Q2145" i="1" s="1"/>
  <c r="S2145" i="1" s="1"/>
  <c r="R2145" i="1"/>
  <c r="M2146" i="1"/>
  <c r="N2146" i="1"/>
  <c r="O2146" i="1"/>
  <c r="P2146" i="1"/>
  <c r="Q2146" i="1" a="1"/>
  <c r="Q2146" i="1" s="1"/>
  <c r="R2146" i="1"/>
  <c r="M2147" i="1"/>
  <c r="N2147" i="1"/>
  <c r="O2147" i="1"/>
  <c r="P2147" i="1"/>
  <c r="Q2147" i="1" a="1"/>
  <c r="Q2147" i="1" s="1"/>
  <c r="R2147" i="1"/>
  <c r="M2148" i="1"/>
  <c r="S2148" i="1" s="1"/>
  <c r="N2148" i="1"/>
  <c r="O2148" i="1"/>
  <c r="P2148" i="1"/>
  <c r="Q2148" i="1" a="1"/>
  <c r="Q2148" i="1" s="1"/>
  <c r="R2148" i="1"/>
  <c r="M2149" i="1"/>
  <c r="N2149" i="1"/>
  <c r="O2149" i="1"/>
  <c r="P2149" i="1"/>
  <c r="Q2149" i="1" a="1"/>
  <c r="Q2149" i="1" s="1"/>
  <c r="R2149" i="1"/>
  <c r="M2150" i="1"/>
  <c r="S2150" i="1" s="1"/>
  <c r="N2150" i="1"/>
  <c r="O2150" i="1"/>
  <c r="P2150" i="1"/>
  <c r="Q2150" i="1" a="1"/>
  <c r="Q2150" i="1"/>
  <c r="R2150" i="1"/>
  <c r="M2151" i="1"/>
  <c r="N2151" i="1"/>
  <c r="O2151" i="1"/>
  <c r="P2151" i="1"/>
  <c r="Q2151" i="1" a="1"/>
  <c r="Q2151" i="1" s="1"/>
  <c r="R2151" i="1"/>
  <c r="M2152" i="1"/>
  <c r="N2152" i="1"/>
  <c r="O2152" i="1"/>
  <c r="P2152" i="1"/>
  <c r="Q2152" i="1" a="1"/>
  <c r="Q2152" i="1" s="1"/>
  <c r="R2152" i="1"/>
  <c r="M2153" i="1"/>
  <c r="N2153" i="1"/>
  <c r="O2153" i="1"/>
  <c r="P2153" i="1"/>
  <c r="Q2153" i="1" a="1"/>
  <c r="Q2153" i="1" s="1"/>
  <c r="R2153" i="1"/>
  <c r="S2153" i="1"/>
  <c r="T2153" i="1"/>
  <c r="M2154" i="1"/>
  <c r="N2154" i="1"/>
  <c r="O2154" i="1"/>
  <c r="P2154" i="1"/>
  <c r="Q2154" i="1" a="1"/>
  <c r="Q2154" i="1" s="1"/>
  <c r="R2154" i="1"/>
  <c r="M2155" i="1"/>
  <c r="N2155" i="1"/>
  <c r="O2155" i="1"/>
  <c r="P2155" i="1"/>
  <c r="Q2155" i="1" a="1"/>
  <c r="Q2155" i="1" s="1"/>
  <c r="R2155" i="1"/>
  <c r="M2156" i="1"/>
  <c r="N2156" i="1"/>
  <c r="O2156" i="1"/>
  <c r="P2156" i="1"/>
  <c r="Q2156" i="1" a="1"/>
  <c r="Q2156" i="1" s="1"/>
  <c r="R2156" i="1"/>
  <c r="M2157" i="1"/>
  <c r="N2157" i="1"/>
  <c r="O2157" i="1"/>
  <c r="P2157" i="1"/>
  <c r="Q2157" i="1" a="1"/>
  <c r="Q2157" i="1" s="1"/>
  <c r="R2157" i="1"/>
  <c r="M2158" i="1"/>
  <c r="N2158" i="1"/>
  <c r="O2158" i="1"/>
  <c r="P2158" i="1"/>
  <c r="Q2158" i="1" a="1"/>
  <c r="Q2158" i="1" s="1"/>
  <c r="R2158" i="1"/>
  <c r="M2159" i="1"/>
  <c r="N2159" i="1"/>
  <c r="O2159" i="1"/>
  <c r="P2159" i="1"/>
  <c r="Q2159" i="1" a="1"/>
  <c r="Q2159" i="1" s="1"/>
  <c r="R2159" i="1"/>
  <c r="M2160" i="1"/>
  <c r="N2160" i="1"/>
  <c r="O2160" i="1"/>
  <c r="P2160" i="1"/>
  <c r="Q2160" i="1" a="1"/>
  <c r="Q2160" i="1" s="1"/>
  <c r="R2160" i="1"/>
  <c r="M2161" i="1"/>
  <c r="S2161" i="1" s="1"/>
  <c r="N2161" i="1"/>
  <c r="O2161" i="1"/>
  <c r="P2161" i="1"/>
  <c r="Q2161" i="1" a="1"/>
  <c r="Q2161" i="1" s="1"/>
  <c r="R2161" i="1"/>
  <c r="M2162" i="1"/>
  <c r="N2162" i="1"/>
  <c r="O2162" i="1"/>
  <c r="P2162" i="1"/>
  <c r="Q2162" i="1" a="1"/>
  <c r="Q2162" i="1" s="1"/>
  <c r="R2162" i="1"/>
  <c r="M2163" i="1"/>
  <c r="S2163" i="1" s="1"/>
  <c r="N2163" i="1"/>
  <c r="O2163" i="1"/>
  <c r="P2163" i="1"/>
  <c r="Q2163" i="1" a="1"/>
  <c r="Q2163" i="1" s="1"/>
  <c r="R2163" i="1"/>
  <c r="M2164" i="1"/>
  <c r="N2164" i="1"/>
  <c r="O2164" i="1"/>
  <c r="P2164" i="1"/>
  <c r="Q2164" i="1" a="1"/>
  <c r="Q2164" i="1" s="1"/>
  <c r="R2164" i="1"/>
  <c r="M2165" i="1"/>
  <c r="N2165" i="1"/>
  <c r="O2165" i="1"/>
  <c r="P2165" i="1"/>
  <c r="Q2165" i="1" a="1"/>
  <c r="Q2165" i="1" s="1"/>
  <c r="R2165" i="1"/>
  <c r="M2166" i="1"/>
  <c r="N2166" i="1"/>
  <c r="O2166" i="1"/>
  <c r="P2166" i="1"/>
  <c r="Q2166" i="1" a="1"/>
  <c r="Q2166" i="1"/>
  <c r="R2166" i="1"/>
  <c r="M2167" i="1"/>
  <c r="N2167" i="1"/>
  <c r="O2167" i="1"/>
  <c r="P2167" i="1"/>
  <c r="Q2167" i="1" a="1"/>
  <c r="Q2167" i="1" s="1"/>
  <c r="R2167" i="1"/>
  <c r="M2168" i="1"/>
  <c r="N2168" i="1"/>
  <c r="O2168" i="1"/>
  <c r="P2168" i="1"/>
  <c r="Q2168" i="1" a="1"/>
  <c r="Q2168" i="1" s="1"/>
  <c r="R2168" i="1"/>
  <c r="M2169" i="1"/>
  <c r="N2169" i="1"/>
  <c r="O2169" i="1"/>
  <c r="P2169" i="1"/>
  <c r="Q2169" i="1" a="1"/>
  <c r="Q2169" i="1" s="1"/>
  <c r="R2169" i="1"/>
  <c r="M2170" i="1"/>
  <c r="N2170" i="1"/>
  <c r="O2170" i="1"/>
  <c r="P2170" i="1"/>
  <c r="Q2170" i="1" a="1"/>
  <c r="Q2170" i="1" s="1"/>
  <c r="R2170" i="1"/>
  <c r="M2171" i="1"/>
  <c r="N2171" i="1"/>
  <c r="O2171" i="1"/>
  <c r="P2171" i="1"/>
  <c r="Q2171" i="1" a="1"/>
  <c r="Q2171" i="1" s="1"/>
  <c r="R2171" i="1"/>
  <c r="M2172" i="1"/>
  <c r="S2172" i="1" s="1"/>
  <c r="T2172" i="1" s="1"/>
  <c r="V2172" i="1" s="1"/>
  <c r="N2172" i="1"/>
  <c r="O2172" i="1"/>
  <c r="P2172" i="1"/>
  <c r="Q2172" i="1" a="1"/>
  <c r="Q2172" i="1" s="1"/>
  <c r="R2172" i="1"/>
  <c r="M2173" i="1"/>
  <c r="N2173" i="1"/>
  <c r="O2173" i="1"/>
  <c r="P2173" i="1"/>
  <c r="Q2173" i="1" a="1"/>
  <c r="Q2173" i="1" s="1"/>
  <c r="R2173" i="1"/>
  <c r="M2174" i="1"/>
  <c r="S2174" i="1" s="1"/>
  <c r="N2174" i="1"/>
  <c r="O2174" i="1"/>
  <c r="P2174" i="1"/>
  <c r="Q2174" i="1" a="1"/>
  <c r="Q2174" i="1"/>
  <c r="R2174" i="1"/>
  <c r="M2175" i="1"/>
  <c r="N2175" i="1"/>
  <c r="O2175" i="1"/>
  <c r="P2175" i="1"/>
  <c r="Q2175" i="1" a="1"/>
  <c r="Q2175" i="1" s="1"/>
  <c r="R2175" i="1"/>
  <c r="M2176" i="1"/>
  <c r="N2176" i="1"/>
  <c r="O2176" i="1"/>
  <c r="P2176" i="1"/>
  <c r="Q2176" i="1" a="1"/>
  <c r="Q2176" i="1" s="1"/>
  <c r="R2176" i="1"/>
  <c r="M2177" i="1"/>
  <c r="N2177" i="1"/>
  <c r="O2177" i="1"/>
  <c r="P2177" i="1"/>
  <c r="Q2177" i="1" a="1"/>
  <c r="Q2177" i="1" s="1"/>
  <c r="R2177" i="1"/>
  <c r="S2177" i="1"/>
  <c r="T2177" i="1" s="1"/>
  <c r="M2178" i="1"/>
  <c r="S2178" i="1" s="1"/>
  <c r="N2178" i="1"/>
  <c r="O2178" i="1"/>
  <c r="P2178" i="1"/>
  <c r="Q2178" i="1" a="1"/>
  <c r="Q2178" i="1" s="1"/>
  <c r="R2178" i="1"/>
  <c r="M2179" i="1"/>
  <c r="N2179" i="1"/>
  <c r="O2179" i="1"/>
  <c r="P2179" i="1"/>
  <c r="Q2179" i="1" a="1"/>
  <c r="Q2179" i="1" s="1"/>
  <c r="R2179" i="1"/>
  <c r="M2180" i="1"/>
  <c r="N2180" i="1"/>
  <c r="O2180" i="1"/>
  <c r="P2180" i="1"/>
  <c r="Q2180" i="1" a="1"/>
  <c r="Q2180" i="1" s="1"/>
  <c r="R2180" i="1"/>
  <c r="M2181" i="1"/>
  <c r="N2181" i="1"/>
  <c r="O2181" i="1"/>
  <c r="P2181" i="1"/>
  <c r="Q2181" i="1" a="1"/>
  <c r="Q2181" i="1" s="1"/>
  <c r="R2181" i="1"/>
  <c r="M2182" i="1"/>
  <c r="N2182" i="1"/>
  <c r="O2182" i="1"/>
  <c r="P2182" i="1"/>
  <c r="Q2182" i="1" a="1"/>
  <c r="Q2182" i="1"/>
  <c r="R2182" i="1"/>
  <c r="M2183" i="1"/>
  <c r="N2183" i="1"/>
  <c r="O2183" i="1"/>
  <c r="P2183" i="1"/>
  <c r="Q2183" i="1" a="1"/>
  <c r="Q2183" i="1" s="1"/>
  <c r="R2183" i="1"/>
  <c r="M2184" i="1"/>
  <c r="N2184" i="1"/>
  <c r="O2184" i="1"/>
  <c r="P2184" i="1"/>
  <c r="Q2184" i="1" a="1"/>
  <c r="Q2184" i="1" s="1"/>
  <c r="R2184" i="1"/>
  <c r="M2185" i="1"/>
  <c r="S2185" i="1" s="1"/>
  <c r="N2185" i="1"/>
  <c r="O2185" i="1"/>
  <c r="P2185" i="1"/>
  <c r="Q2185" i="1" a="1"/>
  <c r="Q2185" i="1" s="1"/>
  <c r="R2185" i="1"/>
  <c r="M2186" i="1"/>
  <c r="N2186" i="1"/>
  <c r="O2186" i="1"/>
  <c r="P2186" i="1"/>
  <c r="Q2186" i="1" a="1"/>
  <c r="Q2186" i="1" s="1"/>
  <c r="R2186" i="1"/>
  <c r="M2187" i="1"/>
  <c r="S2187" i="1" s="1"/>
  <c r="N2187" i="1"/>
  <c r="O2187" i="1"/>
  <c r="P2187" i="1"/>
  <c r="Q2187" i="1" a="1"/>
  <c r="Q2187" i="1" s="1"/>
  <c r="R2187" i="1"/>
  <c r="M2188" i="1"/>
  <c r="N2188" i="1"/>
  <c r="O2188" i="1"/>
  <c r="P2188" i="1"/>
  <c r="Q2188" i="1" a="1"/>
  <c r="Q2188" i="1" s="1"/>
  <c r="R2188" i="1"/>
  <c r="M2189" i="1"/>
  <c r="S2189" i="1" s="1"/>
  <c r="N2189" i="1"/>
  <c r="O2189" i="1"/>
  <c r="P2189" i="1"/>
  <c r="Q2189" i="1" a="1"/>
  <c r="Q2189" i="1" s="1"/>
  <c r="R2189" i="1"/>
  <c r="M2190" i="1"/>
  <c r="N2190" i="1"/>
  <c r="O2190" i="1"/>
  <c r="P2190" i="1"/>
  <c r="Q2190" i="1" a="1"/>
  <c r="Q2190" i="1"/>
  <c r="R2190" i="1"/>
  <c r="M2191" i="1"/>
  <c r="N2191" i="1"/>
  <c r="O2191" i="1"/>
  <c r="P2191" i="1"/>
  <c r="Q2191" i="1" a="1"/>
  <c r="Q2191" i="1" s="1"/>
  <c r="R2191" i="1"/>
  <c r="M2192" i="1"/>
  <c r="S2192" i="1" s="1"/>
  <c r="N2192" i="1"/>
  <c r="O2192" i="1"/>
  <c r="P2192" i="1"/>
  <c r="Q2192" i="1" a="1"/>
  <c r="Q2192" i="1" s="1"/>
  <c r="R2192" i="1"/>
  <c r="T2192" i="1"/>
  <c r="M2193" i="1"/>
  <c r="N2193" i="1"/>
  <c r="O2193" i="1"/>
  <c r="P2193" i="1"/>
  <c r="Q2193" i="1" a="1"/>
  <c r="Q2193" i="1" s="1"/>
  <c r="R2193" i="1"/>
  <c r="M2194" i="1"/>
  <c r="N2194" i="1"/>
  <c r="O2194" i="1"/>
  <c r="P2194" i="1"/>
  <c r="Q2194" i="1" a="1"/>
  <c r="Q2194" i="1" s="1"/>
  <c r="R2194" i="1"/>
  <c r="M2195" i="1"/>
  <c r="N2195" i="1"/>
  <c r="O2195" i="1"/>
  <c r="P2195" i="1"/>
  <c r="Q2195" i="1" a="1"/>
  <c r="Q2195" i="1" s="1"/>
  <c r="R2195" i="1"/>
  <c r="M2196" i="1"/>
  <c r="N2196" i="1"/>
  <c r="O2196" i="1"/>
  <c r="P2196" i="1"/>
  <c r="Q2196" i="1" a="1"/>
  <c r="Q2196" i="1" s="1"/>
  <c r="R2196" i="1"/>
  <c r="M2197" i="1"/>
  <c r="N2197" i="1"/>
  <c r="O2197" i="1"/>
  <c r="P2197" i="1"/>
  <c r="Q2197" i="1" a="1"/>
  <c r="Q2197" i="1" s="1"/>
  <c r="R2197" i="1"/>
  <c r="M2198" i="1"/>
  <c r="N2198" i="1"/>
  <c r="O2198" i="1"/>
  <c r="P2198" i="1"/>
  <c r="Q2198" i="1" a="1"/>
  <c r="Q2198" i="1" s="1"/>
  <c r="R2198" i="1"/>
  <c r="M2199" i="1"/>
  <c r="N2199" i="1"/>
  <c r="O2199" i="1"/>
  <c r="P2199" i="1"/>
  <c r="Q2199" i="1" a="1"/>
  <c r="Q2199" i="1" s="1"/>
  <c r="R2199" i="1"/>
  <c r="M2200" i="1"/>
  <c r="S2200" i="1" s="1"/>
  <c r="N2200" i="1"/>
  <c r="O2200" i="1"/>
  <c r="P2200" i="1"/>
  <c r="Q2200" i="1" a="1"/>
  <c r="Q2200" i="1" s="1"/>
  <c r="R2200" i="1"/>
  <c r="M2201" i="1"/>
  <c r="N2201" i="1"/>
  <c r="O2201" i="1"/>
  <c r="P2201" i="1"/>
  <c r="Q2201" i="1" a="1"/>
  <c r="Q2201" i="1" s="1"/>
  <c r="R2201" i="1"/>
  <c r="S2201" i="1"/>
  <c r="T2201" i="1"/>
  <c r="M2202" i="1"/>
  <c r="S2202" i="1" s="1"/>
  <c r="N2202" i="1"/>
  <c r="O2202" i="1"/>
  <c r="P2202" i="1"/>
  <c r="Q2202" i="1" a="1"/>
  <c r="Q2202" i="1" s="1"/>
  <c r="R2202" i="1"/>
  <c r="M2203" i="1"/>
  <c r="N2203" i="1"/>
  <c r="O2203" i="1"/>
  <c r="P2203" i="1"/>
  <c r="Q2203" i="1" a="1"/>
  <c r="Q2203" i="1" s="1"/>
  <c r="R2203" i="1"/>
  <c r="M2204" i="1"/>
  <c r="N2204" i="1"/>
  <c r="O2204" i="1"/>
  <c r="P2204" i="1"/>
  <c r="Q2204" i="1" a="1"/>
  <c r="Q2204" i="1" s="1"/>
  <c r="R2204" i="1"/>
  <c r="M2205" i="1"/>
  <c r="S2205" i="1" s="1"/>
  <c r="N2205" i="1"/>
  <c r="O2205" i="1"/>
  <c r="P2205" i="1"/>
  <c r="Q2205" i="1" a="1"/>
  <c r="Q2205" i="1" s="1"/>
  <c r="R2205" i="1"/>
  <c r="T2205" i="1"/>
  <c r="M2206" i="1"/>
  <c r="N2206" i="1"/>
  <c r="O2206" i="1"/>
  <c r="P2206" i="1"/>
  <c r="Q2206" i="1" a="1"/>
  <c r="Q2206" i="1" s="1"/>
  <c r="R2206" i="1"/>
  <c r="M2207" i="1"/>
  <c r="N2207" i="1"/>
  <c r="O2207" i="1"/>
  <c r="P2207" i="1"/>
  <c r="Q2207" i="1" a="1"/>
  <c r="Q2207" i="1" s="1"/>
  <c r="R2207" i="1"/>
  <c r="M2208" i="1"/>
  <c r="N2208" i="1"/>
  <c r="O2208" i="1"/>
  <c r="P2208" i="1"/>
  <c r="Q2208" i="1" a="1"/>
  <c r="Q2208" i="1" s="1"/>
  <c r="R2208" i="1"/>
  <c r="M2209" i="1"/>
  <c r="N2209" i="1"/>
  <c r="O2209" i="1"/>
  <c r="P2209" i="1"/>
  <c r="Q2209" i="1" a="1"/>
  <c r="Q2209" i="1" s="1"/>
  <c r="R2209" i="1"/>
  <c r="S2209" i="1"/>
  <c r="T2209" i="1" s="1"/>
  <c r="M2210" i="1"/>
  <c r="N2210" i="1"/>
  <c r="O2210" i="1"/>
  <c r="P2210" i="1"/>
  <c r="Q2210" i="1" a="1"/>
  <c r="Q2210" i="1" s="1"/>
  <c r="R2210" i="1"/>
  <c r="M2211" i="1"/>
  <c r="N2211" i="1"/>
  <c r="O2211" i="1"/>
  <c r="P2211" i="1"/>
  <c r="Q2211" i="1" a="1"/>
  <c r="Q2211" i="1" s="1"/>
  <c r="R2211" i="1"/>
  <c r="M2212" i="1"/>
  <c r="N2212" i="1"/>
  <c r="O2212" i="1"/>
  <c r="P2212" i="1"/>
  <c r="Q2212" i="1" a="1"/>
  <c r="Q2212" i="1"/>
  <c r="R2212" i="1"/>
  <c r="M2213" i="1"/>
  <c r="N2213" i="1"/>
  <c r="O2213" i="1"/>
  <c r="P2213" i="1"/>
  <c r="Q2213" i="1" a="1"/>
  <c r="Q2213" i="1" s="1"/>
  <c r="R2213" i="1"/>
  <c r="M2214" i="1"/>
  <c r="N2214" i="1"/>
  <c r="O2214" i="1"/>
  <c r="P2214" i="1"/>
  <c r="Q2214" i="1" a="1"/>
  <c r="Q2214" i="1"/>
  <c r="R2214" i="1"/>
  <c r="M2215" i="1"/>
  <c r="S2215" i="1" s="1"/>
  <c r="N2215" i="1"/>
  <c r="O2215" i="1"/>
  <c r="P2215" i="1"/>
  <c r="Q2215" i="1" a="1"/>
  <c r="Q2215" i="1" s="1"/>
  <c r="R2215" i="1"/>
  <c r="M2216" i="1"/>
  <c r="N2216" i="1"/>
  <c r="O2216" i="1"/>
  <c r="P2216" i="1"/>
  <c r="Q2216" i="1" a="1"/>
  <c r="Q2216" i="1" s="1"/>
  <c r="R2216" i="1"/>
  <c r="M2217" i="1"/>
  <c r="S2217" i="1" s="1"/>
  <c r="N2217" i="1"/>
  <c r="O2217" i="1"/>
  <c r="P2217" i="1"/>
  <c r="Q2217" i="1" a="1"/>
  <c r="Q2217" i="1" s="1"/>
  <c r="R2217" i="1"/>
  <c r="M2218" i="1"/>
  <c r="N2218" i="1"/>
  <c r="O2218" i="1"/>
  <c r="P2218" i="1"/>
  <c r="Q2218" i="1" a="1"/>
  <c r="Q2218" i="1" s="1"/>
  <c r="R2218" i="1"/>
  <c r="M2219" i="1"/>
  <c r="S2219" i="1" s="1"/>
  <c r="N2219" i="1"/>
  <c r="O2219" i="1"/>
  <c r="P2219" i="1"/>
  <c r="Q2219" i="1" a="1"/>
  <c r="Q2219" i="1" s="1"/>
  <c r="R2219" i="1"/>
  <c r="M2220" i="1"/>
  <c r="N2220" i="1"/>
  <c r="O2220" i="1"/>
  <c r="P2220" i="1"/>
  <c r="Q2220" i="1" a="1"/>
  <c r="Q2220" i="1" s="1"/>
  <c r="R2220" i="1"/>
  <c r="M2221" i="1"/>
  <c r="S2221" i="1" s="1"/>
  <c r="N2221" i="1"/>
  <c r="O2221" i="1"/>
  <c r="P2221" i="1"/>
  <c r="Q2221" i="1" a="1"/>
  <c r="Q2221" i="1" s="1"/>
  <c r="R2221" i="1"/>
  <c r="M2222" i="1"/>
  <c r="N2222" i="1"/>
  <c r="O2222" i="1"/>
  <c r="P2222" i="1"/>
  <c r="Q2222" i="1" a="1"/>
  <c r="Q2222" i="1" s="1"/>
  <c r="R2222" i="1"/>
  <c r="M2223" i="1"/>
  <c r="S2223" i="1" s="1"/>
  <c r="N2223" i="1"/>
  <c r="O2223" i="1"/>
  <c r="P2223" i="1"/>
  <c r="Q2223" i="1" a="1"/>
  <c r="Q2223" i="1" s="1"/>
  <c r="R2223" i="1"/>
  <c r="M2224" i="1"/>
  <c r="N2224" i="1"/>
  <c r="O2224" i="1"/>
  <c r="P2224" i="1"/>
  <c r="Q2224" i="1" a="1"/>
  <c r="Q2224" i="1" s="1"/>
  <c r="R2224" i="1"/>
  <c r="M2225" i="1"/>
  <c r="N2225" i="1"/>
  <c r="O2225" i="1"/>
  <c r="P2225" i="1"/>
  <c r="Q2225" i="1" a="1"/>
  <c r="Q2225" i="1" s="1"/>
  <c r="R2225" i="1"/>
  <c r="M2226" i="1"/>
  <c r="N2226" i="1"/>
  <c r="O2226" i="1"/>
  <c r="P2226" i="1"/>
  <c r="Q2226" i="1" a="1"/>
  <c r="Q2226" i="1" s="1"/>
  <c r="R2226" i="1"/>
  <c r="M2227" i="1"/>
  <c r="S2227" i="1" s="1"/>
  <c r="N2227" i="1"/>
  <c r="O2227" i="1"/>
  <c r="P2227" i="1"/>
  <c r="Q2227" i="1" a="1"/>
  <c r="Q2227" i="1" s="1"/>
  <c r="R2227" i="1"/>
  <c r="M2228" i="1"/>
  <c r="N2228" i="1"/>
  <c r="O2228" i="1"/>
  <c r="P2228" i="1"/>
  <c r="Q2228" i="1" a="1"/>
  <c r="Q2228" i="1" s="1"/>
  <c r="R2228" i="1"/>
  <c r="M2229" i="1"/>
  <c r="S2229" i="1" s="1"/>
  <c r="N2229" i="1"/>
  <c r="O2229" i="1"/>
  <c r="P2229" i="1"/>
  <c r="Q2229" i="1" a="1"/>
  <c r="Q2229" i="1" s="1"/>
  <c r="R2229" i="1"/>
  <c r="M2230" i="1"/>
  <c r="N2230" i="1"/>
  <c r="O2230" i="1"/>
  <c r="P2230" i="1"/>
  <c r="Q2230" i="1" a="1"/>
  <c r="Q2230" i="1" s="1"/>
  <c r="R2230" i="1"/>
  <c r="M2231" i="1"/>
  <c r="S2231" i="1" s="1"/>
  <c r="N2231" i="1"/>
  <c r="O2231" i="1"/>
  <c r="P2231" i="1"/>
  <c r="Q2231" i="1" a="1"/>
  <c r="Q2231" i="1" s="1"/>
  <c r="R2231" i="1"/>
  <c r="M2232" i="1"/>
  <c r="N2232" i="1"/>
  <c r="O2232" i="1"/>
  <c r="P2232" i="1"/>
  <c r="Q2232" i="1" a="1"/>
  <c r="Q2232" i="1" s="1"/>
  <c r="R2232" i="1"/>
  <c r="M2233" i="1"/>
  <c r="N2233" i="1"/>
  <c r="O2233" i="1"/>
  <c r="P2233" i="1"/>
  <c r="Q2233" i="1" a="1"/>
  <c r="Q2233" i="1" s="1"/>
  <c r="R2233" i="1"/>
  <c r="M2234" i="1"/>
  <c r="N2234" i="1"/>
  <c r="O2234" i="1"/>
  <c r="P2234" i="1"/>
  <c r="Q2234" i="1" a="1"/>
  <c r="Q2234" i="1" s="1"/>
  <c r="R2234" i="1"/>
  <c r="M2235" i="1"/>
  <c r="S2235" i="1" s="1"/>
  <c r="N2235" i="1"/>
  <c r="O2235" i="1"/>
  <c r="P2235" i="1"/>
  <c r="Q2235" i="1" a="1"/>
  <c r="Q2235" i="1" s="1"/>
  <c r="R2235" i="1"/>
  <c r="M2236" i="1"/>
  <c r="N2236" i="1"/>
  <c r="O2236" i="1"/>
  <c r="P2236" i="1"/>
  <c r="Q2236" i="1" a="1"/>
  <c r="Q2236" i="1" s="1"/>
  <c r="S2236" i="1" s="1"/>
  <c r="R2236" i="1"/>
  <c r="M2237" i="1"/>
  <c r="S2237" i="1" s="1"/>
  <c r="N2237" i="1"/>
  <c r="O2237" i="1"/>
  <c r="P2237" i="1"/>
  <c r="Q2237" i="1" a="1"/>
  <c r="Q2237" i="1" s="1"/>
  <c r="R2237" i="1"/>
  <c r="M2238" i="1"/>
  <c r="N2238" i="1"/>
  <c r="O2238" i="1"/>
  <c r="P2238" i="1"/>
  <c r="Q2238" i="1" a="1"/>
  <c r="Q2238" i="1"/>
  <c r="R2238" i="1"/>
  <c r="M2239" i="1"/>
  <c r="S2239" i="1" s="1"/>
  <c r="N2239" i="1"/>
  <c r="O2239" i="1"/>
  <c r="P2239" i="1"/>
  <c r="Q2239" i="1" a="1"/>
  <c r="Q2239" i="1" s="1"/>
  <c r="R2239" i="1"/>
  <c r="M2240" i="1"/>
  <c r="N2240" i="1"/>
  <c r="O2240" i="1"/>
  <c r="P2240" i="1"/>
  <c r="Q2240" i="1" a="1"/>
  <c r="Q2240" i="1" s="1"/>
  <c r="R2240" i="1"/>
  <c r="M2241" i="1"/>
  <c r="S2241" i="1" s="1"/>
  <c r="N2241" i="1"/>
  <c r="O2241" i="1"/>
  <c r="P2241" i="1"/>
  <c r="Q2241" i="1" a="1"/>
  <c r="Q2241" i="1" s="1"/>
  <c r="R2241" i="1"/>
  <c r="M2242" i="1"/>
  <c r="N2242" i="1"/>
  <c r="O2242" i="1"/>
  <c r="P2242" i="1"/>
  <c r="Q2242" i="1" a="1"/>
  <c r="Q2242" i="1"/>
  <c r="R2242" i="1"/>
  <c r="M2243" i="1"/>
  <c r="N2243" i="1"/>
  <c r="O2243" i="1"/>
  <c r="P2243" i="1"/>
  <c r="Q2243" i="1" a="1"/>
  <c r="Q2243" i="1" s="1"/>
  <c r="R2243" i="1"/>
  <c r="M2244" i="1"/>
  <c r="S2244" i="1" s="1"/>
  <c r="N2244" i="1"/>
  <c r="O2244" i="1"/>
  <c r="P2244" i="1"/>
  <c r="Q2244" i="1" a="1"/>
  <c r="Q2244" i="1"/>
  <c r="R2244" i="1"/>
  <c r="M2245" i="1"/>
  <c r="N2245" i="1"/>
  <c r="O2245" i="1"/>
  <c r="P2245" i="1"/>
  <c r="Q2245" i="1" a="1"/>
  <c r="Q2245" i="1" s="1"/>
  <c r="R2245" i="1"/>
  <c r="S2245" i="1"/>
  <c r="T2245" i="1" s="1"/>
  <c r="M2246" i="1"/>
  <c r="N2246" i="1"/>
  <c r="O2246" i="1"/>
  <c r="P2246" i="1"/>
  <c r="Q2246" i="1" a="1"/>
  <c r="Q2246" i="1" s="1"/>
  <c r="R2246" i="1"/>
  <c r="M2247" i="1"/>
  <c r="N2247" i="1"/>
  <c r="O2247" i="1"/>
  <c r="P2247" i="1"/>
  <c r="Q2247" i="1" a="1"/>
  <c r="Q2247" i="1"/>
  <c r="S2247" i="1" s="1"/>
  <c r="R2247" i="1"/>
  <c r="T2247" i="1"/>
  <c r="M2248" i="1"/>
  <c r="S2248" i="1" s="1"/>
  <c r="N2248" i="1"/>
  <c r="O2248" i="1"/>
  <c r="P2248" i="1"/>
  <c r="Q2248" i="1" a="1"/>
  <c r="Q2248" i="1" s="1"/>
  <c r="R2248" i="1"/>
  <c r="M2249" i="1"/>
  <c r="N2249" i="1"/>
  <c r="O2249" i="1"/>
  <c r="P2249" i="1"/>
  <c r="Q2249" i="1" a="1"/>
  <c r="Q2249" i="1" s="1"/>
  <c r="R2249" i="1"/>
  <c r="M2250" i="1"/>
  <c r="N2250" i="1"/>
  <c r="O2250" i="1"/>
  <c r="P2250" i="1"/>
  <c r="Q2250" i="1" a="1"/>
  <c r="Q2250" i="1" s="1"/>
  <c r="S2250" i="1" s="1"/>
  <c r="R2250" i="1"/>
  <c r="M2251" i="1"/>
  <c r="S2251" i="1" s="1"/>
  <c r="N2251" i="1"/>
  <c r="O2251" i="1"/>
  <c r="P2251" i="1"/>
  <c r="Q2251" i="1" a="1"/>
  <c r="Q2251" i="1" s="1"/>
  <c r="R2251" i="1"/>
  <c r="M2252" i="1"/>
  <c r="N2252" i="1"/>
  <c r="O2252" i="1"/>
  <c r="P2252" i="1"/>
  <c r="Q2252" i="1" a="1"/>
  <c r="Q2252" i="1"/>
  <c r="R2252" i="1"/>
  <c r="M2253" i="1"/>
  <c r="S2253" i="1" s="1"/>
  <c r="N2253" i="1"/>
  <c r="O2253" i="1"/>
  <c r="P2253" i="1"/>
  <c r="Q2253" i="1" a="1"/>
  <c r="Q2253" i="1" s="1"/>
  <c r="R2253" i="1"/>
  <c r="M2254" i="1"/>
  <c r="N2254" i="1"/>
  <c r="O2254" i="1"/>
  <c r="P2254" i="1"/>
  <c r="Q2254" i="1" a="1"/>
  <c r="Q2254" i="1" s="1"/>
  <c r="R2254" i="1"/>
  <c r="M2255" i="1"/>
  <c r="N2255" i="1"/>
  <c r="O2255" i="1"/>
  <c r="P2255" i="1"/>
  <c r="Q2255" i="1" a="1"/>
  <c r="Q2255" i="1"/>
  <c r="S2255" i="1" s="1"/>
  <c r="R2255" i="1"/>
  <c r="T2255" i="1"/>
  <c r="M2256" i="1"/>
  <c r="N2256" i="1"/>
  <c r="O2256" i="1"/>
  <c r="P2256" i="1"/>
  <c r="Q2256" i="1" a="1"/>
  <c r="Q2256" i="1" s="1"/>
  <c r="R2256" i="1"/>
  <c r="M2257" i="1"/>
  <c r="N2257" i="1"/>
  <c r="O2257" i="1"/>
  <c r="P2257" i="1"/>
  <c r="Q2257" i="1" a="1"/>
  <c r="Q2257" i="1" s="1"/>
  <c r="R2257" i="1"/>
  <c r="M2258" i="1"/>
  <c r="N2258" i="1"/>
  <c r="O2258" i="1"/>
  <c r="P2258" i="1"/>
  <c r="Q2258" i="1" a="1"/>
  <c r="Q2258" i="1" s="1"/>
  <c r="S2258" i="1" s="1"/>
  <c r="R2258" i="1"/>
  <c r="M2259" i="1"/>
  <c r="N2259" i="1"/>
  <c r="O2259" i="1"/>
  <c r="P2259" i="1"/>
  <c r="Q2259" i="1" a="1"/>
  <c r="Q2259" i="1" s="1"/>
  <c r="R2259" i="1"/>
  <c r="M2260" i="1"/>
  <c r="N2260" i="1"/>
  <c r="O2260" i="1"/>
  <c r="P2260" i="1"/>
  <c r="Q2260" i="1" a="1"/>
  <c r="Q2260" i="1"/>
  <c r="R2260" i="1"/>
  <c r="M2261" i="1"/>
  <c r="N2261" i="1"/>
  <c r="O2261" i="1"/>
  <c r="P2261" i="1"/>
  <c r="Q2261" i="1" a="1"/>
  <c r="Q2261" i="1" s="1"/>
  <c r="R2261" i="1"/>
  <c r="M2262" i="1"/>
  <c r="S2262" i="1" s="1"/>
  <c r="N2262" i="1"/>
  <c r="O2262" i="1"/>
  <c r="P2262" i="1"/>
  <c r="Q2262" i="1" a="1"/>
  <c r="Q2262" i="1" s="1"/>
  <c r="R2262" i="1"/>
  <c r="M2263" i="1"/>
  <c r="N2263" i="1"/>
  <c r="O2263" i="1"/>
  <c r="P2263" i="1"/>
  <c r="Q2263" i="1" a="1"/>
  <c r="Q2263" i="1"/>
  <c r="S2263" i="1" s="1"/>
  <c r="T2263" i="1" s="1"/>
  <c r="R2263" i="1"/>
  <c r="M2264" i="1"/>
  <c r="S2264" i="1" s="1"/>
  <c r="N2264" i="1"/>
  <c r="O2264" i="1"/>
  <c r="P2264" i="1"/>
  <c r="Q2264" i="1" a="1"/>
  <c r="Q2264" i="1" s="1"/>
  <c r="R2264" i="1"/>
  <c r="M2265" i="1"/>
  <c r="N2265" i="1"/>
  <c r="O2265" i="1"/>
  <c r="P2265" i="1"/>
  <c r="Q2265" i="1" a="1"/>
  <c r="Q2265" i="1" s="1"/>
  <c r="R2265" i="1"/>
  <c r="M2266" i="1"/>
  <c r="N2266" i="1"/>
  <c r="O2266" i="1"/>
  <c r="P2266" i="1"/>
  <c r="Q2266" i="1" a="1"/>
  <c r="Q2266" i="1" s="1"/>
  <c r="S2266" i="1" s="1"/>
  <c r="R2266" i="1"/>
  <c r="M2267" i="1"/>
  <c r="S2267" i="1" s="1"/>
  <c r="N2267" i="1"/>
  <c r="O2267" i="1"/>
  <c r="P2267" i="1"/>
  <c r="Q2267" i="1" a="1"/>
  <c r="Q2267" i="1" s="1"/>
  <c r="R2267" i="1"/>
  <c r="M2268" i="1"/>
  <c r="S2268" i="1" s="1"/>
  <c r="N2268" i="1"/>
  <c r="O2268" i="1"/>
  <c r="P2268" i="1"/>
  <c r="Q2268" i="1" a="1"/>
  <c r="Q2268" i="1" s="1"/>
  <c r="R2268" i="1"/>
  <c r="M2269" i="1"/>
  <c r="N2269" i="1"/>
  <c r="O2269" i="1"/>
  <c r="P2269" i="1"/>
  <c r="Q2269" i="1" a="1"/>
  <c r="Q2269" i="1" s="1"/>
  <c r="R2269" i="1"/>
  <c r="M2270" i="1"/>
  <c r="N2270" i="1"/>
  <c r="O2270" i="1"/>
  <c r="P2270" i="1"/>
  <c r="Q2270" i="1" a="1"/>
  <c r="Q2270" i="1" s="1"/>
  <c r="R2270" i="1"/>
  <c r="M2271" i="1"/>
  <c r="N2271" i="1"/>
  <c r="O2271" i="1"/>
  <c r="S2271" i="1" s="1"/>
  <c r="P2271" i="1"/>
  <c r="Q2271" i="1" a="1"/>
  <c r="Q2271" i="1"/>
  <c r="R2271" i="1"/>
  <c r="T2271" i="1"/>
  <c r="M2272" i="1"/>
  <c r="N2272" i="1"/>
  <c r="O2272" i="1"/>
  <c r="P2272" i="1"/>
  <c r="Q2272" i="1" a="1"/>
  <c r="Q2272" i="1" s="1"/>
  <c r="R2272" i="1"/>
  <c r="M2273" i="1"/>
  <c r="S2273" i="1" s="1"/>
  <c r="N2273" i="1"/>
  <c r="O2273" i="1"/>
  <c r="P2273" i="1"/>
  <c r="Q2273" i="1" a="1"/>
  <c r="Q2273" i="1" s="1"/>
  <c r="R2273" i="1"/>
  <c r="M2274" i="1"/>
  <c r="N2274" i="1"/>
  <c r="O2274" i="1"/>
  <c r="P2274" i="1"/>
  <c r="Q2274" i="1" a="1"/>
  <c r="Q2274" i="1" s="1"/>
  <c r="R2274" i="1"/>
  <c r="M2275" i="1"/>
  <c r="N2275" i="1"/>
  <c r="O2275" i="1"/>
  <c r="P2275" i="1"/>
  <c r="Q2275" i="1" a="1"/>
  <c r="Q2275" i="1" s="1"/>
  <c r="R2275" i="1"/>
  <c r="M2276" i="1"/>
  <c r="S2276" i="1" s="1"/>
  <c r="N2276" i="1"/>
  <c r="O2276" i="1"/>
  <c r="P2276" i="1"/>
  <c r="Q2276" i="1" a="1"/>
  <c r="Q2276" i="1" s="1"/>
  <c r="R2276" i="1"/>
  <c r="M2277" i="1"/>
  <c r="S2277" i="1" s="1"/>
  <c r="N2277" i="1"/>
  <c r="O2277" i="1"/>
  <c r="P2277" i="1"/>
  <c r="Q2277" i="1" a="1"/>
  <c r="Q2277" i="1" s="1"/>
  <c r="R2277" i="1"/>
  <c r="M2278" i="1"/>
  <c r="N2278" i="1"/>
  <c r="O2278" i="1"/>
  <c r="P2278" i="1"/>
  <c r="Q2278" i="1" a="1"/>
  <c r="Q2278" i="1" s="1"/>
  <c r="R2278" i="1"/>
  <c r="M2279" i="1"/>
  <c r="S2279" i="1" s="1"/>
  <c r="N2279" i="1"/>
  <c r="O2279" i="1"/>
  <c r="P2279" i="1"/>
  <c r="Q2279" i="1" a="1"/>
  <c r="Q2279" i="1"/>
  <c r="R2279" i="1"/>
  <c r="T2279" i="1"/>
  <c r="M2280" i="1"/>
  <c r="N2280" i="1"/>
  <c r="O2280" i="1"/>
  <c r="P2280" i="1"/>
  <c r="Q2280" i="1" a="1"/>
  <c r="Q2280" i="1" s="1"/>
  <c r="R2280" i="1"/>
  <c r="M2281" i="1"/>
  <c r="N2281" i="1"/>
  <c r="O2281" i="1"/>
  <c r="P2281" i="1"/>
  <c r="Q2281" i="1" a="1"/>
  <c r="Q2281" i="1" s="1"/>
  <c r="R2281" i="1"/>
  <c r="M2282" i="1"/>
  <c r="S2282" i="1" s="1"/>
  <c r="N2282" i="1"/>
  <c r="O2282" i="1"/>
  <c r="P2282" i="1"/>
  <c r="Q2282" i="1" a="1"/>
  <c r="Q2282" i="1" s="1"/>
  <c r="R2282" i="1"/>
  <c r="M2283" i="1"/>
  <c r="N2283" i="1"/>
  <c r="O2283" i="1"/>
  <c r="P2283" i="1"/>
  <c r="Q2283" i="1" a="1"/>
  <c r="Q2283" i="1" s="1"/>
  <c r="R2283" i="1"/>
  <c r="M2284" i="1"/>
  <c r="N2284" i="1"/>
  <c r="O2284" i="1"/>
  <c r="P2284" i="1"/>
  <c r="Q2284" i="1" a="1"/>
  <c r="Q2284" i="1" s="1"/>
  <c r="R2284" i="1"/>
  <c r="M2285" i="1"/>
  <c r="S2285" i="1" s="1"/>
  <c r="N2285" i="1"/>
  <c r="O2285" i="1"/>
  <c r="P2285" i="1"/>
  <c r="Q2285" i="1" a="1"/>
  <c r="Q2285" i="1" s="1"/>
  <c r="R2285" i="1"/>
  <c r="M2286" i="1"/>
  <c r="S2286" i="1" s="1"/>
  <c r="N2286" i="1"/>
  <c r="O2286" i="1"/>
  <c r="P2286" i="1"/>
  <c r="Q2286" i="1" a="1"/>
  <c r="Q2286" i="1" s="1"/>
  <c r="R2286" i="1"/>
  <c r="M2287" i="1"/>
  <c r="S2287" i="1" s="1"/>
  <c r="N2287" i="1"/>
  <c r="O2287" i="1"/>
  <c r="P2287" i="1"/>
  <c r="Q2287" i="1" a="1"/>
  <c r="Q2287" i="1"/>
  <c r="R2287" i="1"/>
  <c r="T2287" i="1"/>
  <c r="M2288" i="1"/>
  <c r="S2288" i="1" s="1"/>
  <c r="N2288" i="1"/>
  <c r="O2288" i="1"/>
  <c r="P2288" i="1"/>
  <c r="Q2288" i="1" a="1"/>
  <c r="Q2288" i="1" s="1"/>
  <c r="R2288" i="1"/>
  <c r="M2289" i="1"/>
  <c r="N2289" i="1"/>
  <c r="O2289" i="1"/>
  <c r="P2289" i="1"/>
  <c r="Q2289" i="1" a="1"/>
  <c r="Q2289" i="1" s="1"/>
  <c r="R2289" i="1"/>
  <c r="M2290" i="1"/>
  <c r="S2290" i="1" s="1"/>
  <c r="N2290" i="1"/>
  <c r="O2290" i="1"/>
  <c r="P2290" i="1"/>
  <c r="Q2290" i="1" a="1"/>
  <c r="Q2290" i="1" s="1"/>
  <c r="R2290" i="1"/>
  <c r="M2291" i="1"/>
  <c r="S2291" i="1" s="1"/>
  <c r="N2291" i="1"/>
  <c r="O2291" i="1"/>
  <c r="P2291" i="1"/>
  <c r="Q2291" i="1" a="1"/>
  <c r="Q2291" i="1" s="1"/>
  <c r="R2291" i="1"/>
  <c r="M2292" i="1"/>
  <c r="N2292" i="1"/>
  <c r="O2292" i="1"/>
  <c r="P2292" i="1"/>
  <c r="Q2292" i="1" a="1"/>
  <c r="Q2292" i="1" s="1"/>
  <c r="R2292" i="1"/>
  <c r="M2293" i="1"/>
  <c r="S2293" i="1" s="1"/>
  <c r="N2293" i="1"/>
  <c r="O2293" i="1"/>
  <c r="P2293" i="1"/>
  <c r="Q2293" i="1" a="1"/>
  <c r="Q2293" i="1" s="1"/>
  <c r="R2293" i="1"/>
  <c r="M2294" i="1"/>
  <c r="N2294" i="1"/>
  <c r="O2294" i="1"/>
  <c r="P2294" i="1"/>
  <c r="Q2294" i="1" a="1"/>
  <c r="Q2294" i="1" s="1"/>
  <c r="R2294" i="1"/>
  <c r="M2295" i="1"/>
  <c r="N2295" i="1"/>
  <c r="O2295" i="1"/>
  <c r="P2295" i="1"/>
  <c r="Q2295" i="1" a="1"/>
  <c r="Q2295" i="1" s="1"/>
  <c r="R2295" i="1"/>
  <c r="M2296" i="1"/>
  <c r="S2296" i="1" s="1"/>
  <c r="N2296" i="1"/>
  <c r="O2296" i="1"/>
  <c r="P2296" i="1"/>
  <c r="Q2296" i="1" a="1"/>
  <c r="Q2296" i="1" s="1"/>
  <c r="R2296" i="1"/>
  <c r="M2297" i="1"/>
  <c r="N2297" i="1"/>
  <c r="O2297" i="1"/>
  <c r="P2297" i="1"/>
  <c r="Q2297" i="1" a="1"/>
  <c r="Q2297" i="1" s="1"/>
  <c r="R2297" i="1"/>
  <c r="M2298" i="1"/>
  <c r="S2298" i="1" s="1"/>
  <c r="N2298" i="1"/>
  <c r="O2298" i="1"/>
  <c r="P2298" i="1"/>
  <c r="Q2298" i="1" a="1"/>
  <c r="Q2298" i="1" s="1"/>
  <c r="R2298" i="1"/>
  <c r="M2299" i="1"/>
  <c r="S2299" i="1" s="1"/>
  <c r="N2299" i="1"/>
  <c r="O2299" i="1"/>
  <c r="P2299" i="1"/>
  <c r="Q2299" i="1" a="1"/>
  <c r="Q2299" i="1" s="1"/>
  <c r="R2299" i="1"/>
  <c r="M2300" i="1"/>
  <c r="N2300" i="1"/>
  <c r="O2300" i="1"/>
  <c r="P2300" i="1"/>
  <c r="Q2300" i="1" a="1"/>
  <c r="Q2300" i="1" s="1"/>
  <c r="R2300" i="1"/>
  <c r="M2301" i="1"/>
  <c r="S2301" i="1" s="1"/>
  <c r="N2301" i="1"/>
  <c r="O2301" i="1"/>
  <c r="P2301" i="1"/>
  <c r="Q2301" i="1" a="1"/>
  <c r="Q2301" i="1" s="1"/>
  <c r="R2301" i="1"/>
  <c r="M2302" i="1"/>
  <c r="N2302" i="1"/>
  <c r="O2302" i="1"/>
  <c r="P2302" i="1"/>
  <c r="Q2302" i="1" a="1"/>
  <c r="Q2302" i="1" s="1"/>
  <c r="R2302" i="1"/>
  <c r="M2303" i="1"/>
  <c r="N2303" i="1"/>
  <c r="O2303" i="1"/>
  <c r="P2303" i="1"/>
  <c r="Q2303" i="1" a="1"/>
  <c r="Q2303" i="1" s="1"/>
  <c r="R2303" i="1"/>
  <c r="M2304" i="1"/>
  <c r="S2304" i="1" s="1"/>
  <c r="N2304" i="1"/>
  <c r="O2304" i="1"/>
  <c r="P2304" i="1"/>
  <c r="Q2304" i="1" a="1"/>
  <c r="Q2304" i="1" s="1"/>
  <c r="R2304" i="1"/>
  <c r="M2305" i="1"/>
  <c r="N2305" i="1"/>
  <c r="O2305" i="1"/>
  <c r="P2305" i="1"/>
  <c r="Q2305" i="1" a="1"/>
  <c r="Q2305" i="1" s="1"/>
  <c r="R2305" i="1"/>
  <c r="M2306" i="1"/>
  <c r="N2306" i="1"/>
  <c r="O2306" i="1"/>
  <c r="P2306" i="1"/>
  <c r="Q2306" i="1" a="1"/>
  <c r="Q2306" i="1" s="1"/>
  <c r="R2306" i="1"/>
  <c r="M2307" i="1"/>
  <c r="N2307" i="1"/>
  <c r="O2307" i="1"/>
  <c r="P2307" i="1"/>
  <c r="Q2307" i="1" a="1"/>
  <c r="Q2307" i="1" s="1"/>
  <c r="R2307" i="1"/>
  <c r="M2308" i="1"/>
  <c r="N2308" i="1"/>
  <c r="O2308" i="1"/>
  <c r="P2308" i="1"/>
  <c r="Q2308" i="1" a="1"/>
  <c r="Q2308" i="1" s="1"/>
  <c r="R2308" i="1"/>
  <c r="M2309" i="1"/>
  <c r="N2309" i="1"/>
  <c r="O2309" i="1"/>
  <c r="P2309" i="1"/>
  <c r="Q2309" i="1" a="1"/>
  <c r="Q2309" i="1" s="1"/>
  <c r="R2309" i="1"/>
  <c r="M2310" i="1"/>
  <c r="S2310" i="1" s="1"/>
  <c r="N2310" i="1"/>
  <c r="O2310" i="1"/>
  <c r="P2310" i="1"/>
  <c r="Q2310" i="1" a="1"/>
  <c r="Q2310" i="1" s="1"/>
  <c r="R2310" i="1"/>
  <c r="M2311" i="1"/>
  <c r="S2311" i="1" s="1"/>
  <c r="N2311" i="1"/>
  <c r="O2311" i="1"/>
  <c r="P2311" i="1"/>
  <c r="Q2311" i="1" a="1"/>
  <c r="Q2311" i="1" s="1"/>
  <c r="R2311" i="1"/>
  <c r="M2312" i="1"/>
  <c r="N2312" i="1"/>
  <c r="O2312" i="1"/>
  <c r="P2312" i="1"/>
  <c r="Q2312" i="1" a="1"/>
  <c r="Q2312" i="1" s="1"/>
  <c r="R2312" i="1"/>
  <c r="M2313" i="1"/>
  <c r="N2313" i="1"/>
  <c r="O2313" i="1"/>
  <c r="P2313" i="1"/>
  <c r="Q2313" i="1" a="1"/>
  <c r="Q2313" i="1" s="1"/>
  <c r="R2313" i="1"/>
  <c r="M2314" i="1"/>
  <c r="S2314" i="1" s="1"/>
  <c r="N2314" i="1"/>
  <c r="O2314" i="1"/>
  <c r="P2314" i="1"/>
  <c r="Q2314" i="1" a="1"/>
  <c r="Q2314" i="1" s="1"/>
  <c r="R2314" i="1"/>
  <c r="M2315" i="1"/>
  <c r="N2315" i="1"/>
  <c r="O2315" i="1"/>
  <c r="P2315" i="1"/>
  <c r="Q2315" i="1" a="1"/>
  <c r="Q2315" i="1" s="1"/>
  <c r="R2315" i="1"/>
  <c r="M2316" i="1"/>
  <c r="S2316" i="1" s="1"/>
  <c r="N2316" i="1"/>
  <c r="O2316" i="1"/>
  <c r="P2316" i="1"/>
  <c r="Q2316" i="1" a="1"/>
  <c r="Q2316" i="1" s="1"/>
  <c r="R2316" i="1"/>
  <c r="M2317" i="1"/>
  <c r="N2317" i="1"/>
  <c r="O2317" i="1"/>
  <c r="P2317" i="1"/>
  <c r="Q2317" i="1" a="1"/>
  <c r="Q2317" i="1" s="1"/>
  <c r="R2317" i="1"/>
  <c r="M2318" i="1"/>
  <c r="N2318" i="1"/>
  <c r="O2318" i="1"/>
  <c r="P2318" i="1"/>
  <c r="Q2318" i="1" a="1"/>
  <c r="Q2318" i="1" s="1"/>
  <c r="R2318" i="1"/>
  <c r="M2319" i="1"/>
  <c r="S2319" i="1" s="1"/>
  <c r="N2319" i="1"/>
  <c r="O2319" i="1"/>
  <c r="P2319" i="1"/>
  <c r="Q2319" i="1" a="1"/>
  <c r="Q2319" i="1" s="1"/>
  <c r="R2319" i="1"/>
  <c r="M2320" i="1"/>
  <c r="N2320" i="1"/>
  <c r="O2320" i="1"/>
  <c r="P2320" i="1"/>
  <c r="Q2320" i="1" a="1"/>
  <c r="Q2320" i="1" s="1"/>
  <c r="R2320" i="1"/>
  <c r="M2321" i="1"/>
  <c r="S2321" i="1" s="1"/>
  <c r="N2321" i="1"/>
  <c r="O2321" i="1"/>
  <c r="P2321" i="1"/>
  <c r="Q2321" i="1" a="1"/>
  <c r="Q2321" i="1" s="1"/>
  <c r="R2321" i="1"/>
  <c r="M2322" i="1"/>
  <c r="S2322" i="1" s="1"/>
  <c r="N2322" i="1"/>
  <c r="O2322" i="1"/>
  <c r="P2322" i="1"/>
  <c r="Q2322" i="1" a="1"/>
  <c r="Q2322" i="1" s="1"/>
  <c r="R2322" i="1"/>
  <c r="M2323" i="1"/>
  <c r="N2323" i="1"/>
  <c r="O2323" i="1"/>
  <c r="P2323" i="1"/>
  <c r="Q2323" i="1" a="1"/>
  <c r="Q2323" i="1" s="1"/>
  <c r="R2323" i="1"/>
  <c r="M2324" i="1"/>
  <c r="S2324" i="1" s="1"/>
  <c r="N2324" i="1"/>
  <c r="O2324" i="1"/>
  <c r="P2324" i="1"/>
  <c r="Q2324" i="1" a="1"/>
  <c r="Q2324" i="1" s="1"/>
  <c r="R2324" i="1"/>
  <c r="M2325" i="1"/>
  <c r="S2325" i="1" s="1"/>
  <c r="N2325" i="1"/>
  <c r="O2325" i="1"/>
  <c r="P2325" i="1"/>
  <c r="Q2325" i="1" a="1"/>
  <c r="Q2325" i="1" s="1"/>
  <c r="R2325" i="1"/>
  <c r="M2326" i="1"/>
  <c r="N2326" i="1"/>
  <c r="O2326" i="1"/>
  <c r="P2326" i="1"/>
  <c r="Q2326" i="1" a="1"/>
  <c r="Q2326" i="1" s="1"/>
  <c r="R2326" i="1"/>
  <c r="M2327" i="1"/>
  <c r="N2327" i="1"/>
  <c r="O2327" i="1"/>
  <c r="P2327" i="1"/>
  <c r="Q2327" i="1" a="1"/>
  <c r="Q2327" i="1" s="1"/>
  <c r="R2327" i="1"/>
  <c r="M2328" i="1"/>
  <c r="N2328" i="1"/>
  <c r="O2328" i="1"/>
  <c r="P2328" i="1"/>
  <c r="Q2328" i="1" a="1"/>
  <c r="Q2328" i="1" s="1"/>
  <c r="R2328" i="1"/>
  <c r="M2329" i="1"/>
  <c r="N2329" i="1"/>
  <c r="O2329" i="1"/>
  <c r="P2329" i="1"/>
  <c r="Q2329" i="1" a="1"/>
  <c r="Q2329" i="1" s="1"/>
  <c r="R2329" i="1"/>
  <c r="M2330" i="1"/>
  <c r="N2330" i="1"/>
  <c r="O2330" i="1"/>
  <c r="P2330" i="1"/>
  <c r="Q2330" i="1" a="1"/>
  <c r="Q2330" i="1" s="1"/>
  <c r="R2330" i="1"/>
  <c r="M2331" i="1"/>
  <c r="N2331" i="1"/>
  <c r="O2331" i="1"/>
  <c r="P2331" i="1"/>
  <c r="Q2331" i="1" a="1"/>
  <c r="Q2331" i="1" s="1"/>
  <c r="R2331" i="1"/>
  <c r="M2332" i="1"/>
  <c r="N2332" i="1"/>
  <c r="O2332" i="1"/>
  <c r="P2332" i="1"/>
  <c r="Q2332" i="1" a="1"/>
  <c r="Q2332" i="1" s="1"/>
  <c r="R2332" i="1"/>
  <c r="M2333" i="1"/>
  <c r="N2333" i="1"/>
  <c r="O2333" i="1"/>
  <c r="P2333" i="1"/>
  <c r="Q2333" i="1" a="1"/>
  <c r="Q2333" i="1" s="1"/>
  <c r="R2333" i="1"/>
  <c r="M2334" i="1"/>
  <c r="N2334" i="1"/>
  <c r="O2334" i="1"/>
  <c r="P2334" i="1"/>
  <c r="Q2334" i="1" a="1"/>
  <c r="Q2334" i="1" s="1"/>
  <c r="R2334" i="1"/>
  <c r="M2335" i="1"/>
  <c r="N2335" i="1"/>
  <c r="O2335" i="1"/>
  <c r="P2335" i="1"/>
  <c r="Q2335" i="1" a="1"/>
  <c r="Q2335" i="1" s="1"/>
  <c r="R2335" i="1"/>
  <c r="M2336" i="1"/>
  <c r="N2336" i="1"/>
  <c r="O2336" i="1"/>
  <c r="P2336" i="1"/>
  <c r="Q2336" i="1" a="1"/>
  <c r="Q2336" i="1" s="1"/>
  <c r="R2336" i="1"/>
  <c r="M2337" i="1"/>
  <c r="N2337" i="1"/>
  <c r="O2337" i="1"/>
  <c r="P2337" i="1"/>
  <c r="Q2337" i="1" a="1"/>
  <c r="Q2337" i="1" s="1"/>
  <c r="R2337" i="1"/>
  <c r="M2338" i="1"/>
  <c r="N2338" i="1"/>
  <c r="O2338" i="1"/>
  <c r="P2338" i="1"/>
  <c r="Q2338" i="1" a="1"/>
  <c r="Q2338" i="1" s="1"/>
  <c r="R2338" i="1"/>
  <c r="M2339" i="1"/>
  <c r="N2339" i="1"/>
  <c r="O2339" i="1"/>
  <c r="P2339" i="1"/>
  <c r="Q2339" i="1" a="1"/>
  <c r="Q2339" i="1" s="1"/>
  <c r="R2339" i="1"/>
  <c r="M2340" i="1"/>
  <c r="N2340" i="1"/>
  <c r="O2340" i="1"/>
  <c r="P2340" i="1"/>
  <c r="Q2340" i="1" a="1"/>
  <c r="Q2340" i="1" s="1"/>
  <c r="R2340" i="1"/>
  <c r="M2341" i="1"/>
  <c r="S2341" i="1" s="1"/>
  <c r="N2341" i="1"/>
  <c r="O2341" i="1"/>
  <c r="P2341" i="1"/>
  <c r="Q2341" i="1" a="1"/>
  <c r="Q2341" i="1" s="1"/>
  <c r="R2341" i="1"/>
  <c r="M2342" i="1"/>
  <c r="N2342" i="1"/>
  <c r="O2342" i="1"/>
  <c r="P2342" i="1"/>
  <c r="Q2342" i="1" a="1"/>
  <c r="Q2342" i="1" s="1"/>
  <c r="R2342" i="1"/>
  <c r="M2343" i="1"/>
  <c r="S2343" i="1" s="1"/>
  <c r="N2343" i="1"/>
  <c r="O2343" i="1"/>
  <c r="P2343" i="1"/>
  <c r="Q2343" i="1" a="1"/>
  <c r="Q2343" i="1" s="1"/>
  <c r="R2343" i="1"/>
  <c r="M2344" i="1"/>
  <c r="N2344" i="1"/>
  <c r="O2344" i="1"/>
  <c r="P2344" i="1"/>
  <c r="Q2344" i="1" a="1"/>
  <c r="Q2344" i="1" s="1"/>
  <c r="R2344" i="1"/>
  <c r="M2345" i="1"/>
  <c r="N2345" i="1"/>
  <c r="O2345" i="1"/>
  <c r="P2345" i="1"/>
  <c r="Q2345" i="1" a="1"/>
  <c r="Q2345" i="1" s="1"/>
  <c r="R2345" i="1"/>
  <c r="M2346" i="1"/>
  <c r="N2346" i="1"/>
  <c r="O2346" i="1"/>
  <c r="P2346" i="1"/>
  <c r="Q2346" i="1" a="1"/>
  <c r="Q2346" i="1" s="1"/>
  <c r="R2346" i="1"/>
  <c r="M2347" i="1"/>
  <c r="N2347" i="1"/>
  <c r="O2347" i="1"/>
  <c r="P2347" i="1"/>
  <c r="Q2347" i="1" a="1"/>
  <c r="Q2347" i="1" s="1"/>
  <c r="R2347" i="1"/>
  <c r="M2348" i="1"/>
  <c r="S2348" i="1" s="1"/>
  <c r="N2348" i="1"/>
  <c r="O2348" i="1"/>
  <c r="P2348" i="1"/>
  <c r="Q2348" i="1" a="1"/>
  <c r="Q2348" i="1" s="1"/>
  <c r="R2348" i="1"/>
  <c r="M2349" i="1"/>
  <c r="N2349" i="1"/>
  <c r="O2349" i="1"/>
  <c r="P2349" i="1"/>
  <c r="Q2349" i="1" a="1"/>
  <c r="Q2349" i="1" s="1"/>
  <c r="R2349" i="1"/>
  <c r="M2350" i="1"/>
  <c r="N2350" i="1"/>
  <c r="O2350" i="1"/>
  <c r="P2350" i="1"/>
  <c r="Q2350" i="1" a="1"/>
  <c r="Q2350" i="1" s="1"/>
  <c r="R2350" i="1"/>
  <c r="M2351" i="1"/>
  <c r="N2351" i="1"/>
  <c r="O2351" i="1"/>
  <c r="P2351" i="1"/>
  <c r="Q2351" i="1" a="1"/>
  <c r="Q2351" i="1" s="1"/>
  <c r="R2351" i="1"/>
  <c r="M2352" i="1"/>
  <c r="N2352" i="1"/>
  <c r="O2352" i="1"/>
  <c r="P2352" i="1"/>
  <c r="Q2352" i="1" a="1"/>
  <c r="Q2352" i="1" s="1"/>
  <c r="R2352" i="1"/>
  <c r="M2353" i="1"/>
  <c r="N2353" i="1"/>
  <c r="O2353" i="1"/>
  <c r="P2353" i="1"/>
  <c r="Q2353" i="1" a="1"/>
  <c r="Q2353" i="1" s="1"/>
  <c r="R2353" i="1"/>
  <c r="M2354" i="1"/>
  <c r="N2354" i="1"/>
  <c r="O2354" i="1"/>
  <c r="P2354" i="1"/>
  <c r="Q2354" i="1" a="1"/>
  <c r="Q2354" i="1" s="1"/>
  <c r="R2354" i="1"/>
  <c r="M2355" i="1"/>
  <c r="N2355" i="1"/>
  <c r="O2355" i="1"/>
  <c r="P2355" i="1"/>
  <c r="Q2355" i="1" a="1"/>
  <c r="Q2355" i="1" s="1"/>
  <c r="R2355" i="1"/>
  <c r="M2356" i="1"/>
  <c r="S2356" i="1" s="1"/>
  <c r="T2356" i="1" s="1"/>
  <c r="N2356" i="1"/>
  <c r="O2356" i="1"/>
  <c r="P2356" i="1"/>
  <c r="Q2356" i="1" a="1"/>
  <c r="Q2356" i="1" s="1"/>
  <c r="R2356" i="1"/>
  <c r="M2357" i="1"/>
  <c r="N2357" i="1"/>
  <c r="O2357" i="1"/>
  <c r="P2357" i="1"/>
  <c r="Q2357" i="1" a="1"/>
  <c r="Q2357" i="1" s="1"/>
  <c r="R2357" i="1"/>
  <c r="M2358" i="1"/>
  <c r="N2358" i="1"/>
  <c r="O2358" i="1"/>
  <c r="P2358" i="1"/>
  <c r="Q2358" i="1" a="1"/>
  <c r="Q2358" i="1" s="1"/>
  <c r="R2358" i="1"/>
  <c r="M2359" i="1"/>
  <c r="S2359" i="1" s="1"/>
  <c r="N2359" i="1"/>
  <c r="O2359" i="1"/>
  <c r="P2359" i="1"/>
  <c r="Q2359" i="1" a="1"/>
  <c r="Q2359" i="1" s="1"/>
  <c r="R2359" i="1"/>
  <c r="M2360" i="1"/>
  <c r="N2360" i="1"/>
  <c r="O2360" i="1"/>
  <c r="P2360" i="1"/>
  <c r="Q2360" i="1" a="1"/>
  <c r="Q2360" i="1" s="1"/>
  <c r="R2360" i="1"/>
  <c r="M2361" i="1"/>
  <c r="N2361" i="1"/>
  <c r="O2361" i="1"/>
  <c r="P2361" i="1"/>
  <c r="Q2361" i="1" a="1"/>
  <c r="Q2361" i="1" s="1"/>
  <c r="R2361" i="1"/>
  <c r="M2362" i="1"/>
  <c r="N2362" i="1"/>
  <c r="O2362" i="1"/>
  <c r="P2362" i="1"/>
  <c r="Q2362" i="1" a="1"/>
  <c r="Q2362" i="1" s="1"/>
  <c r="R2362" i="1"/>
  <c r="M2363" i="1"/>
  <c r="N2363" i="1"/>
  <c r="O2363" i="1"/>
  <c r="P2363" i="1"/>
  <c r="Q2363" i="1" a="1"/>
  <c r="Q2363" i="1" s="1"/>
  <c r="R2363" i="1"/>
  <c r="M2364" i="1"/>
  <c r="S2364" i="1" s="1"/>
  <c r="N2364" i="1"/>
  <c r="O2364" i="1"/>
  <c r="P2364" i="1"/>
  <c r="Q2364" i="1" a="1"/>
  <c r="Q2364" i="1" s="1"/>
  <c r="R2364" i="1"/>
  <c r="M2365" i="1"/>
  <c r="N2365" i="1"/>
  <c r="O2365" i="1"/>
  <c r="P2365" i="1"/>
  <c r="Q2365" i="1" a="1"/>
  <c r="Q2365" i="1" s="1"/>
  <c r="R2365" i="1"/>
  <c r="M2366" i="1"/>
  <c r="N2366" i="1"/>
  <c r="O2366" i="1"/>
  <c r="P2366" i="1"/>
  <c r="Q2366" i="1" a="1"/>
  <c r="Q2366" i="1" s="1"/>
  <c r="R2366" i="1"/>
  <c r="M2367" i="1"/>
  <c r="N2367" i="1"/>
  <c r="O2367" i="1"/>
  <c r="P2367" i="1"/>
  <c r="Q2367" i="1" a="1"/>
  <c r="Q2367" i="1" s="1"/>
  <c r="R2367" i="1"/>
  <c r="M2368" i="1"/>
  <c r="N2368" i="1"/>
  <c r="O2368" i="1"/>
  <c r="P2368" i="1"/>
  <c r="Q2368" i="1" a="1"/>
  <c r="Q2368" i="1" s="1"/>
  <c r="R2368" i="1"/>
  <c r="M2369" i="1"/>
  <c r="N2369" i="1"/>
  <c r="O2369" i="1"/>
  <c r="P2369" i="1"/>
  <c r="Q2369" i="1" a="1"/>
  <c r="Q2369" i="1" s="1"/>
  <c r="R2369" i="1"/>
  <c r="M2370" i="1"/>
  <c r="N2370" i="1"/>
  <c r="O2370" i="1"/>
  <c r="P2370" i="1"/>
  <c r="Q2370" i="1" a="1"/>
  <c r="Q2370" i="1" s="1"/>
  <c r="R2370" i="1"/>
  <c r="M2371" i="1"/>
  <c r="N2371" i="1"/>
  <c r="O2371" i="1"/>
  <c r="P2371" i="1"/>
  <c r="Q2371" i="1" a="1"/>
  <c r="Q2371" i="1" s="1"/>
  <c r="R2371" i="1"/>
  <c r="M2372" i="1"/>
  <c r="S2372" i="1" s="1"/>
  <c r="T2372" i="1" s="1"/>
  <c r="N2372" i="1"/>
  <c r="O2372" i="1"/>
  <c r="P2372" i="1"/>
  <c r="Q2372" i="1" a="1"/>
  <c r="Q2372" i="1" s="1"/>
  <c r="R2372" i="1"/>
  <c r="M2373" i="1"/>
  <c r="N2373" i="1"/>
  <c r="O2373" i="1"/>
  <c r="P2373" i="1"/>
  <c r="Q2373" i="1" a="1"/>
  <c r="Q2373" i="1" s="1"/>
  <c r="R2373" i="1"/>
  <c r="M2374" i="1"/>
  <c r="N2374" i="1"/>
  <c r="O2374" i="1"/>
  <c r="P2374" i="1"/>
  <c r="Q2374" i="1" a="1"/>
  <c r="Q2374" i="1" s="1"/>
  <c r="R2374" i="1"/>
  <c r="M2375" i="1"/>
  <c r="S2375" i="1" s="1"/>
  <c r="N2375" i="1"/>
  <c r="O2375" i="1"/>
  <c r="P2375" i="1"/>
  <c r="Q2375" i="1" a="1"/>
  <c r="Q2375" i="1" s="1"/>
  <c r="R2375" i="1"/>
  <c r="M2376" i="1"/>
  <c r="N2376" i="1"/>
  <c r="O2376" i="1"/>
  <c r="P2376" i="1"/>
  <c r="Q2376" i="1" a="1"/>
  <c r="Q2376" i="1" s="1"/>
  <c r="R2376" i="1"/>
  <c r="M2377" i="1"/>
  <c r="N2377" i="1"/>
  <c r="O2377" i="1"/>
  <c r="P2377" i="1"/>
  <c r="Q2377" i="1" a="1"/>
  <c r="Q2377" i="1" s="1"/>
  <c r="R2377" i="1"/>
  <c r="M2378" i="1"/>
  <c r="N2378" i="1"/>
  <c r="O2378" i="1"/>
  <c r="P2378" i="1"/>
  <c r="Q2378" i="1" a="1"/>
  <c r="Q2378" i="1" s="1"/>
  <c r="R2378" i="1"/>
  <c r="M2379" i="1"/>
  <c r="N2379" i="1"/>
  <c r="O2379" i="1"/>
  <c r="P2379" i="1"/>
  <c r="Q2379" i="1" a="1"/>
  <c r="Q2379" i="1" s="1"/>
  <c r="R2379" i="1"/>
  <c r="M2380" i="1"/>
  <c r="S2380" i="1" s="1"/>
  <c r="N2380" i="1"/>
  <c r="O2380" i="1"/>
  <c r="P2380" i="1"/>
  <c r="Q2380" i="1" a="1"/>
  <c r="Q2380" i="1" s="1"/>
  <c r="R2380" i="1"/>
  <c r="M2381" i="1"/>
  <c r="N2381" i="1"/>
  <c r="O2381" i="1"/>
  <c r="P2381" i="1"/>
  <c r="Q2381" i="1" a="1"/>
  <c r="Q2381" i="1" s="1"/>
  <c r="R2381" i="1"/>
  <c r="M2382" i="1"/>
  <c r="N2382" i="1"/>
  <c r="O2382" i="1"/>
  <c r="P2382" i="1"/>
  <c r="Q2382" i="1" a="1"/>
  <c r="Q2382" i="1" s="1"/>
  <c r="R2382" i="1"/>
  <c r="M2383" i="1"/>
  <c r="N2383" i="1"/>
  <c r="O2383" i="1"/>
  <c r="P2383" i="1"/>
  <c r="Q2383" i="1" a="1"/>
  <c r="Q2383" i="1" s="1"/>
  <c r="R2383" i="1"/>
  <c r="M2384" i="1"/>
  <c r="N2384" i="1"/>
  <c r="O2384" i="1"/>
  <c r="P2384" i="1"/>
  <c r="Q2384" i="1" a="1"/>
  <c r="Q2384" i="1" s="1"/>
  <c r="R2384" i="1"/>
  <c r="M2385" i="1"/>
  <c r="N2385" i="1"/>
  <c r="O2385" i="1"/>
  <c r="P2385" i="1"/>
  <c r="Q2385" i="1" a="1"/>
  <c r="Q2385" i="1" s="1"/>
  <c r="R2385" i="1"/>
  <c r="M2386" i="1"/>
  <c r="N2386" i="1"/>
  <c r="O2386" i="1"/>
  <c r="P2386" i="1"/>
  <c r="Q2386" i="1" a="1"/>
  <c r="Q2386" i="1" s="1"/>
  <c r="R2386" i="1"/>
  <c r="M2387" i="1"/>
  <c r="N2387" i="1"/>
  <c r="O2387" i="1"/>
  <c r="P2387" i="1"/>
  <c r="Q2387" i="1" a="1"/>
  <c r="Q2387" i="1" s="1"/>
  <c r="R2387" i="1"/>
  <c r="M2388" i="1"/>
  <c r="S2388" i="1" s="1"/>
  <c r="T2388" i="1" s="1"/>
  <c r="N2388" i="1"/>
  <c r="O2388" i="1"/>
  <c r="P2388" i="1"/>
  <c r="Q2388" i="1" a="1"/>
  <c r="Q2388" i="1" s="1"/>
  <c r="R2388" i="1"/>
  <c r="M2389" i="1"/>
  <c r="N2389" i="1"/>
  <c r="O2389" i="1"/>
  <c r="P2389" i="1"/>
  <c r="Q2389" i="1" a="1"/>
  <c r="Q2389" i="1" s="1"/>
  <c r="R2389" i="1"/>
  <c r="M2390" i="1"/>
  <c r="N2390" i="1"/>
  <c r="O2390" i="1"/>
  <c r="P2390" i="1"/>
  <c r="Q2390" i="1" a="1"/>
  <c r="Q2390" i="1" s="1"/>
  <c r="R2390" i="1"/>
  <c r="M2391" i="1"/>
  <c r="S2391" i="1" s="1"/>
  <c r="N2391" i="1"/>
  <c r="O2391" i="1"/>
  <c r="P2391" i="1"/>
  <c r="Q2391" i="1" a="1"/>
  <c r="Q2391" i="1" s="1"/>
  <c r="R2391" i="1"/>
  <c r="M2392" i="1"/>
  <c r="N2392" i="1"/>
  <c r="O2392" i="1"/>
  <c r="P2392" i="1"/>
  <c r="Q2392" i="1" a="1"/>
  <c r="Q2392" i="1" s="1"/>
  <c r="R2392" i="1"/>
  <c r="M2393" i="1"/>
  <c r="N2393" i="1"/>
  <c r="O2393" i="1"/>
  <c r="P2393" i="1"/>
  <c r="Q2393" i="1" a="1"/>
  <c r="Q2393" i="1" s="1"/>
  <c r="R2393" i="1"/>
  <c r="M2394" i="1"/>
  <c r="N2394" i="1"/>
  <c r="O2394" i="1"/>
  <c r="P2394" i="1"/>
  <c r="Q2394" i="1" a="1"/>
  <c r="Q2394" i="1" s="1"/>
  <c r="R2394" i="1"/>
  <c r="M2395" i="1"/>
  <c r="N2395" i="1"/>
  <c r="O2395" i="1"/>
  <c r="P2395" i="1"/>
  <c r="Q2395" i="1" a="1"/>
  <c r="Q2395" i="1" s="1"/>
  <c r="R2395" i="1"/>
  <c r="M2396" i="1"/>
  <c r="S2396" i="1" s="1"/>
  <c r="N2396" i="1"/>
  <c r="O2396" i="1"/>
  <c r="P2396" i="1"/>
  <c r="Q2396" i="1" a="1"/>
  <c r="Q2396" i="1" s="1"/>
  <c r="R2396" i="1"/>
  <c r="M2397" i="1"/>
  <c r="N2397" i="1"/>
  <c r="O2397" i="1"/>
  <c r="P2397" i="1"/>
  <c r="Q2397" i="1" a="1"/>
  <c r="Q2397" i="1" s="1"/>
  <c r="R2397" i="1"/>
  <c r="M2398" i="1"/>
  <c r="N2398" i="1"/>
  <c r="O2398" i="1"/>
  <c r="P2398" i="1"/>
  <c r="Q2398" i="1" a="1"/>
  <c r="Q2398" i="1" s="1"/>
  <c r="R2398" i="1"/>
  <c r="M2399" i="1"/>
  <c r="N2399" i="1"/>
  <c r="O2399" i="1"/>
  <c r="P2399" i="1"/>
  <c r="Q2399" i="1" a="1"/>
  <c r="Q2399" i="1" s="1"/>
  <c r="R2399" i="1"/>
  <c r="M2400" i="1"/>
  <c r="N2400" i="1"/>
  <c r="O2400" i="1"/>
  <c r="P2400" i="1"/>
  <c r="Q2400" i="1" a="1"/>
  <c r="Q2400" i="1" s="1"/>
  <c r="R2400" i="1"/>
  <c r="M2401" i="1"/>
  <c r="N2401" i="1"/>
  <c r="O2401" i="1"/>
  <c r="P2401" i="1"/>
  <c r="Q2401" i="1" a="1"/>
  <c r="Q2401" i="1" s="1"/>
  <c r="R2401" i="1"/>
  <c r="M2402" i="1"/>
  <c r="N2402" i="1"/>
  <c r="O2402" i="1"/>
  <c r="P2402" i="1"/>
  <c r="Q2402" i="1" a="1"/>
  <c r="Q2402" i="1" s="1"/>
  <c r="R2402" i="1"/>
  <c r="M2403" i="1"/>
  <c r="N2403" i="1"/>
  <c r="O2403" i="1"/>
  <c r="P2403" i="1"/>
  <c r="Q2403" i="1" a="1"/>
  <c r="Q2403" i="1" s="1"/>
  <c r="R2403" i="1"/>
  <c r="M2404" i="1"/>
  <c r="S2404" i="1" s="1"/>
  <c r="T2404" i="1" s="1"/>
  <c r="N2404" i="1"/>
  <c r="O2404" i="1"/>
  <c r="P2404" i="1"/>
  <c r="Q2404" i="1" a="1"/>
  <c r="Q2404" i="1" s="1"/>
  <c r="R2404" i="1"/>
  <c r="M2405" i="1"/>
  <c r="N2405" i="1"/>
  <c r="O2405" i="1"/>
  <c r="P2405" i="1"/>
  <c r="Q2405" i="1" a="1"/>
  <c r="Q2405" i="1" s="1"/>
  <c r="R2405" i="1"/>
  <c r="M2406" i="1"/>
  <c r="N2406" i="1"/>
  <c r="O2406" i="1"/>
  <c r="P2406" i="1"/>
  <c r="Q2406" i="1" a="1"/>
  <c r="Q2406" i="1" s="1"/>
  <c r="R2406" i="1"/>
  <c r="M2407" i="1"/>
  <c r="S2407" i="1" s="1"/>
  <c r="N2407" i="1"/>
  <c r="O2407" i="1"/>
  <c r="P2407" i="1"/>
  <c r="Q2407" i="1" a="1"/>
  <c r="Q2407" i="1" s="1"/>
  <c r="R2407" i="1"/>
  <c r="M2408" i="1"/>
  <c r="N2408" i="1"/>
  <c r="O2408" i="1"/>
  <c r="P2408" i="1"/>
  <c r="Q2408" i="1" a="1"/>
  <c r="Q2408" i="1" s="1"/>
  <c r="R2408" i="1"/>
  <c r="M2409" i="1"/>
  <c r="N2409" i="1"/>
  <c r="O2409" i="1"/>
  <c r="P2409" i="1"/>
  <c r="Q2409" i="1" a="1"/>
  <c r="Q2409" i="1" s="1"/>
  <c r="R2409" i="1"/>
  <c r="M2410" i="1"/>
  <c r="N2410" i="1"/>
  <c r="O2410" i="1"/>
  <c r="P2410" i="1"/>
  <c r="Q2410" i="1" a="1"/>
  <c r="Q2410" i="1" s="1"/>
  <c r="R2410" i="1"/>
  <c r="M2411" i="1"/>
  <c r="N2411" i="1"/>
  <c r="O2411" i="1"/>
  <c r="P2411" i="1"/>
  <c r="Q2411" i="1" a="1"/>
  <c r="Q2411" i="1" s="1"/>
  <c r="R2411" i="1"/>
  <c r="M2412" i="1"/>
  <c r="S2412" i="1" s="1"/>
  <c r="N2412" i="1"/>
  <c r="O2412" i="1"/>
  <c r="P2412" i="1"/>
  <c r="Q2412" i="1" a="1"/>
  <c r="Q2412" i="1" s="1"/>
  <c r="R2412" i="1"/>
  <c r="M2413" i="1"/>
  <c r="N2413" i="1"/>
  <c r="O2413" i="1"/>
  <c r="P2413" i="1"/>
  <c r="Q2413" i="1" a="1"/>
  <c r="Q2413" i="1" s="1"/>
  <c r="R2413" i="1"/>
  <c r="M2414" i="1"/>
  <c r="N2414" i="1"/>
  <c r="O2414" i="1"/>
  <c r="P2414" i="1"/>
  <c r="Q2414" i="1" a="1"/>
  <c r="Q2414" i="1" s="1"/>
  <c r="R2414" i="1"/>
  <c r="M2415" i="1"/>
  <c r="N2415" i="1"/>
  <c r="O2415" i="1"/>
  <c r="P2415" i="1"/>
  <c r="Q2415" i="1" a="1"/>
  <c r="Q2415" i="1" s="1"/>
  <c r="R2415" i="1"/>
  <c r="M2416" i="1"/>
  <c r="N2416" i="1"/>
  <c r="O2416" i="1"/>
  <c r="P2416" i="1"/>
  <c r="Q2416" i="1" a="1"/>
  <c r="Q2416" i="1" s="1"/>
  <c r="R2416" i="1"/>
  <c r="M2417" i="1"/>
  <c r="N2417" i="1"/>
  <c r="O2417" i="1"/>
  <c r="P2417" i="1"/>
  <c r="Q2417" i="1" a="1"/>
  <c r="Q2417" i="1" s="1"/>
  <c r="R2417" i="1"/>
  <c r="M2418" i="1"/>
  <c r="N2418" i="1"/>
  <c r="O2418" i="1"/>
  <c r="P2418" i="1"/>
  <c r="Q2418" i="1" a="1"/>
  <c r="Q2418" i="1" s="1"/>
  <c r="R2418" i="1"/>
  <c r="M2419" i="1"/>
  <c r="N2419" i="1"/>
  <c r="O2419" i="1"/>
  <c r="P2419" i="1"/>
  <c r="Q2419" i="1" a="1"/>
  <c r="Q2419" i="1" s="1"/>
  <c r="R2419" i="1"/>
  <c r="M2420" i="1"/>
  <c r="S2420" i="1" s="1"/>
  <c r="T2420" i="1" s="1"/>
  <c r="N2420" i="1"/>
  <c r="O2420" i="1"/>
  <c r="P2420" i="1"/>
  <c r="Q2420" i="1" a="1"/>
  <c r="Q2420" i="1" s="1"/>
  <c r="R2420" i="1"/>
  <c r="M2421" i="1"/>
  <c r="N2421" i="1"/>
  <c r="O2421" i="1"/>
  <c r="P2421" i="1"/>
  <c r="Q2421" i="1" a="1"/>
  <c r="Q2421" i="1" s="1"/>
  <c r="R2421" i="1"/>
  <c r="M2422" i="1"/>
  <c r="N2422" i="1"/>
  <c r="O2422" i="1"/>
  <c r="P2422" i="1"/>
  <c r="Q2422" i="1" a="1"/>
  <c r="Q2422" i="1" s="1"/>
  <c r="R2422" i="1"/>
  <c r="M2423" i="1"/>
  <c r="N2423" i="1"/>
  <c r="O2423" i="1"/>
  <c r="P2423" i="1"/>
  <c r="Q2423" i="1" a="1"/>
  <c r="Q2423" i="1" s="1"/>
  <c r="R2423" i="1"/>
  <c r="M2424" i="1"/>
  <c r="N2424" i="1"/>
  <c r="O2424" i="1"/>
  <c r="P2424" i="1"/>
  <c r="Q2424" i="1" a="1"/>
  <c r="Q2424" i="1" s="1"/>
  <c r="R2424" i="1"/>
  <c r="M2425" i="1"/>
  <c r="N2425" i="1"/>
  <c r="O2425" i="1"/>
  <c r="P2425" i="1"/>
  <c r="Q2425" i="1" a="1"/>
  <c r="Q2425" i="1" s="1"/>
  <c r="R2425" i="1"/>
  <c r="M2426" i="1"/>
  <c r="N2426" i="1"/>
  <c r="O2426" i="1"/>
  <c r="P2426" i="1"/>
  <c r="Q2426" i="1" a="1"/>
  <c r="Q2426" i="1" s="1"/>
  <c r="R2426" i="1"/>
  <c r="S2426" i="1" s="1"/>
  <c r="M2427" i="1"/>
  <c r="N2427" i="1"/>
  <c r="O2427" i="1"/>
  <c r="P2427" i="1"/>
  <c r="Q2427" i="1" a="1"/>
  <c r="Q2427" i="1" s="1"/>
  <c r="R2427" i="1"/>
  <c r="M2428" i="1"/>
  <c r="N2428" i="1"/>
  <c r="O2428" i="1"/>
  <c r="P2428" i="1"/>
  <c r="Q2428" i="1" a="1"/>
  <c r="Q2428" i="1" s="1"/>
  <c r="R2428" i="1"/>
  <c r="M2429" i="1"/>
  <c r="N2429" i="1"/>
  <c r="O2429" i="1"/>
  <c r="P2429" i="1"/>
  <c r="Q2429" i="1" a="1"/>
  <c r="Q2429" i="1" s="1"/>
  <c r="R2429" i="1"/>
  <c r="M2430" i="1"/>
  <c r="N2430" i="1"/>
  <c r="O2430" i="1"/>
  <c r="P2430" i="1"/>
  <c r="Q2430" i="1" a="1"/>
  <c r="Q2430" i="1" s="1"/>
  <c r="R2430" i="1"/>
  <c r="M2431" i="1"/>
  <c r="N2431" i="1"/>
  <c r="O2431" i="1"/>
  <c r="P2431" i="1"/>
  <c r="Q2431" i="1" a="1"/>
  <c r="Q2431" i="1" s="1"/>
  <c r="R2431" i="1"/>
  <c r="S2431" i="1"/>
  <c r="M2432" i="1"/>
  <c r="N2432" i="1"/>
  <c r="O2432" i="1"/>
  <c r="P2432" i="1"/>
  <c r="Q2432" i="1" a="1"/>
  <c r="Q2432" i="1"/>
  <c r="R2432" i="1"/>
  <c r="M2433" i="1"/>
  <c r="N2433" i="1"/>
  <c r="O2433" i="1"/>
  <c r="P2433" i="1"/>
  <c r="Q2433" i="1" a="1"/>
  <c r="Q2433" i="1"/>
  <c r="R2433" i="1"/>
  <c r="M2434" i="1"/>
  <c r="N2434" i="1"/>
  <c r="O2434" i="1"/>
  <c r="P2434" i="1"/>
  <c r="Q2434" i="1" a="1"/>
  <c r="Q2434" i="1" s="1"/>
  <c r="R2434" i="1"/>
  <c r="S2434" i="1" s="1"/>
  <c r="M2435" i="1"/>
  <c r="S2435" i="1" s="1"/>
  <c r="N2435" i="1"/>
  <c r="O2435" i="1"/>
  <c r="P2435" i="1"/>
  <c r="Q2435" i="1" a="1"/>
  <c r="Q2435" i="1" s="1"/>
  <c r="R2435" i="1"/>
  <c r="M2436" i="1"/>
  <c r="N2436" i="1"/>
  <c r="O2436" i="1"/>
  <c r="P2436" i="1"/>
  <c r="Q2436" i="1" a="1"/>
  <c r="Q2436" i="1" s="1"/>
  <c r="R2436" i="1"/>
  <c r="M2437" i="1"/>
  <c r="N2437" i="1"/>
  <c r="O2437" i="1"/>
  <c r="P2437" i="1"/>
  <c r="Q2437" i="1" a="1"/>
  <c r="Q2437" i="1" s="1"/>
  <c r="R2437" i="1"/>
  <c r="M2438" i="1"/>
  <c r="N2438" i="1"/>
  <c r="O2438" i="1"/>
  <c r="P2438" i="1"/>
  <c r="Q2438" i="1" a="1"/>
  <c r="Q2438" i="1" s="1"/>
  <c r="R2438" i="1"/>
  <c r="M2439" i="1"/>
  <c r="S2439" i="1" s="1"/>
  <c r="N2439" i="1"/>
  <c r="O2439" i="1"/>
  <c r="P2439" i="1"/>
  <c r="Q2439" i="1" a="1"/>
  <c r="Q2439" i="1" s="1"/>
  <c r="R2439" i="1"/>
  <c r="M2440" i="1"/>
  <c r="N2440" i="1"/>
  <c r="O2440" i="1"/>
  <c r="P2440" i="1"/>
  <c r="Q2440" i="1" a="1"/>
  <c r="Q2440" i="1" s="1"/>
  <c r="R2440" i="1"/>
  <c r="M2441" i="1"/>
  <c r="N2441" i="1"/>
  <c r="O2441" i="1"/>
  <c r="P2441" i="1"/>
  <c r="Q2441" i="1" a="1"/>
  <c r="Q2441" i="1" s="1"/>
  <c r="R2441" i="1"/>
  <c r="M2442" i="1"/>
  <c r="N2442" i="1"/>
  <c r="S2442" i="1" s="1"/>
  <c r="O2442" i="1"/>
  <c r="P2442" i="1"/>
  <c r="Q2442" i="1" a="1"/>
  <c r="Q2442" i="1" s="1"/>
  <c r="R2442" i="1"/>
  <c r="M2443" i="1"/>
  <c r="S2443" i="1" s="1"/>
  <c r="N2443" i="1"/>
  <c r="O2443" i="1"/>
  <c r="P2443" i="1"/>
  <c r="Q2443" i="1" a="1"/>
  <c r="Q2443" i="1" s="1"/>
  <c r="R2443" i="1"/>
  <c r="M2444" i="1"/>
  <c r="S2444" i="1" s="1"/>
  <c r="N2444" i="1"/>
  <c r="O2444" i="1"/>
  <c r="P2444" i="1"/>
  <c r="Q2444" i="1" a="1"/>
  <c r="Q2444" i="1"/>
  <c r="R2444" i="1"/>
  <c r="T2444" i="1"/>
  <c r="M2445" i="1"/>
  <c r="S2445" i="1" s="1"/>
  <c r="T2445" i="1" s="1"/>
  <c r="V2445" i="1" s="1"/>
  <c r="N2445" i="1"/>
  <c r="O2445" i="1"/>
  <c r="P2445" i="1"/>
  <c r="Q2445" i="1" a="1"/>
  <c r="Q2445" i="1" s="1"/>
  <c r="R2445" i="1"/>
  <c r="M2446" i="1"/>
  <c r="N2446" i="1"/>
  <c r="O2446" i="1"/>
  <c r="P2446" i="1"/>
  <c r="Q2446" i="1" a="1"/>
  <c r="Q2446" i="1" s="1"/>
  <c r="R2446" i="1"/>
  <c r="M2447" i="1"/>
  <c r="N2447" i="1"/>
  <c r="O2447" i="1"/>
  <c r="P2447" i="1"/>
  <c r="Q2447" i="1" a="1"/>
  <c r="Q2447" i="1"/>
  <c r="R2447" i="1"/>
  <c r="S2447" i="1"/>
  <c r="T2447" i="1" s="1"/>
  <c r="M2448" i="1"/>
  <c r="N2448" i="1"/>
  <c r="O2448" i="1"/>
  <c r="P2448" i="1"/>
  <c r="Q2448" i="1" a="1"/>
  <c r="Q2448" i="1"/>
  <c r="R2448" i="1"/>
  <c r="M2449" i="1"/>
  <c r="N2449" i="1"/>
  <c r="O2449" i="1"/>
  <c r="P2449" i="1"/>
  <c r="Q2449" i="1" a="1"/>
  <c r="Q2449" i="1"/>
  <c r="R2449" i="1"/>
  <c r="M2450" i="1"/>
  <c r="N2450" i="1"/>
  <c r="O2450" i="1"/>
  <c r="P2450" i="1"/>
  <c r="Q2450" i="1" a="1"/>
  <c r="Q2450" i="1" s="1"/>
  <c r="R2450" i="1"/>
  <c r="M2451" i="1"/>
  <c r="S2451" i="1" s="1"/>
  <c r="N2451" i="1"/>
  <c r="O2451" i="1"/>
  <c r="P2451" i="1"/>
  <c r="Q2451" i="1" a="1"/>
  <c r="Q2451" i="1" s="1"/>
  <c r="R2451" i="1"/>
  <c r="M2452" i="1"/>
  <c r="N2452" i="1"/>
  <c r="O2452" i="1"/>
  <c r="P2452" i="1"/>
  <c r="Q2452" i="1" a="1"/>
  <c r="Q2452" i="1" s="1"/>
  <c r="R2452" i="1"/>
  <c r="M2453" i="1"/>
  <c r="N2453" i="1"/>
  <c r="O2453" i="1"/>
  <c r="P2453" i="1"/>
  <c r="Q2453" i="1" a="1"/>
  <c r="Q2453" i="1" s="1"/>
  <c r="R2453" i="1"/>
  <c r="M2454" i="1"/>
  <c r="N2454" i="1"/>
  <c r="O2454" i="1"/>
  <c r="P2454" i="1"/>
  <c r="Q2454" i="1" a="1"/>
  <c r="Q2454" i="1" s="1"/>
  <c r="R2454" i="1"/>
  <c r="M2455" i="1"/>
  <c r="N2455" i="1"/>
  <c r="O2455" i="1"/>
  <c r="P2455" i="1"/>
  <c r="Q2455" i="1" a="1"/>
  <c r="Q2455" i="1" s="1"/>
  <c r="S2455" i="1" s="1"/>
  <c r="R2455" i="1"/>
  <c r="M2456" i="1"/>
  <c r="N2456" i="1"/>
  <c r="O2456" i="1"/>
  <c r="P2456" i="1"/>
  <c r="Q2456" i="1" a="1"/>
  <c r="Q2456" i="1" s="1"/>
  <c r="R2456" i="1"/>
  <c r="M2457" i="1"/>
  <c r="N2457" i="1"/>
  <c r="O2457" i="1"/>
  <c r="P2457" i="1"/>
  <c r="Q2457" i="1" a="1"/>
  <c r="Q2457" i="1" s="1"/>
  <c r="R2457" i="1"/>
  <c r="M2458" i="1"/>
  <c r="S2458" i="1" s="1"/>
  <c r="N2458" i="1"/>
  <c r="O2458" i="1"/>
  <c r="P2458" i="1"/>
  <c r="Q2458" i="1" a="1"/>
  <c r="Q2458" i="1" s="1"/>
  <c r="R2458" i="1"/>
  <c r="M2459" i="1"/>
  <c r="S2459" i="1" s="1"/>
  <c r="N2459" i="1"/>
  <c r="O2459" i="1"/>
  <c r="P2459" i="1"/>
  <c r="Q2459" i="1" a="1"/>
  <c r="Q2459" i="1" s="1"/>
  <c r="R2459" i="1"/>
  <c r="M2460" i="1"/>
  <c r="S2460" i="1" s="1"/>
  <c r="N2460" i="1"/>
  <c r="O2460" i="1"/>
  <c r="P2460" i="1"/>
  <c r="Q2460" i="1" a="1"/>
  <c r="Q2460" i="1"/>
  <c r="R2460" i="1"/>
  <c r="M2461" i="1"/>
  <c r="N2461" i="1"/>
  <c r="O2461" i="1"/>
  <c r="P2461" i="1"/>
  <c r="Q2461" i="1" a="1"/>
  <c r="Q2461" i="1" s="1"/>
  <c r="R2461" i="1"/>
  <c r="M2462" i="1"/>
  <c r="N2462" i="1"/>
  <c r="O2462" i="1"/>
  <c r="P2462" i="1"/>
  <c r="Q2462" i="1" a="1"/>
  <c r="Q2462" i="1" s="1"/>
  <c r="R2462" i="1"/>
  <c r="M2463" i="1"/>
  <c r="S2463" i="1" s="1"/>
  <c r="N2463" i="1"/>
  <c r="O2463" i="1"/>
  <c r="P2463" i="1"/>
  <c r="Q2463" i="1" a="1"/>
  <c r="Q2463" i="1"/>
  <c r="R2463" i="1"/>
  <c r="M2464" i="1"/>
  <c r="N2464" i="1"/>
  <c r="O2464" i="1"/>
  <c r="P2464" i="1"/>
  <c r="Q2464" i="1" a="1"/>
  <c r="Q2464" i="1" s="1"/>
  <c r="R2464" i="1"/>
  <c r="M2465" i="1"/>
  <c r="N2465" i="1"/>
  <c r="O2465" i="1"/>
  <c r="P2465" i="1"/>
  <c r="Q2465" i="1" a="1"/>
  <c r="Q2465" i="1" s="1"/>
  <c r="R2465" i="1"/>
  <c r="M2466" i="1"/>
  <c r="S2466" i="1" s="1"/>
  <c r="N2466" i="1"/>
  <c r="O2466" i="1"/>
  <c r="P2466" i="1"/>
  <c r="Q2466" i="1" a="1"/>
  <c r="Q2466" i="1" s="1"/>
  <c r="R2466" i="1"/>
  <c r="M2467" i="1"/>
  <c r="N2467" i="1"/>
  <c r="O2467" i="1"/>
  <c r="P2467" i="1"/>
  <c r="Q2467" i="1" a="1"/>
  <c r="Q2467" i="1" s="1"/>
  <c r="R2467" i="1"/>
  <c r="M2468" i="1"/>
  <c r="N2468" i="1"/>
  <c r="O2468" i="1"/>
  <c r="S2468" i="1" s="1"/>
  <c r="T2468" i="1" s="1"/>
  <c r="P2468" i="1"/>
  <c r="Q2468" i="1" a="1"/>
  <c r="Q2468" i="1" s="1"/>
  <c r="R2468" i="1"/>
  <c r="M2469" i="1"/>
  <c r="S2469" i="1" s="1"/>
  <c r="T2469" i="1" s="1"/>
  <c r="N2469" i="1"/>
  <c r="O2469" i="1"/>
  <c r="P2469" i="1"/>
  <c r="Q2469" i="1" a="1"/>
  <c r="Q2469" i="1" s="1"/>
  <c r="R2469" i="1"/>
  <c r="M2470" i="1"/>
  <c r="N2470" i="1"/>
  <c r="O2470" i="1"/>
  <c r="P2470" i="1"/>
  <c r="Q2470" i="1" a="1"/>
  <c r="Q2470" i="1" s="1"/>
  <c r="R2470" i="1"/>
  <c r="M2471" i="1"/>
  <c r="N2471" i="1"/>
  <c r="O2471" i="1"/>
  <c r="P2471" i="1"/>
  <c r="Q2471" i="1" a="1"/>
  <c r="Q2471" i="1" s="1"/>
  <c r="S2471" i="1" s="1"/>
  <c r="R2471" i="1"/>
  <c r="M2472" i="1"/>
  <c r="N2472" i="1"/>
  <c r="O2472" i="1"/>
  <c r="P2472" i="1"/>
  <c r="Q2472" i="1" a="1"/>
  <c r="Q2472" i="1" s="1"/>
  <c r="R2472" i="1"/>
  <c r="M2473" i="1"/>
  <c r="N2473" i="1"/>
  <c r="O2473" i="1"/>
  <c r="S2473" i="1" s="1"/>
  <c r="P2473" i="1"/>
  <c r="Q2473" i="1" a="1"/>
  <c r="Q2473" i="1" s="1"/>
  <c r="R2473" i="1"/>
  <c r="M2474" i="1"/>
  <c r="S2474" i="1" s="1"/>
  <c r="N2474" i="1"/>
  <c r="O2474" i="1"/>
  <c r="P2474" i="1"/>
  <c r="Q2474" i="1" a="1"/>
  <c r="Q2474" i="1" s="1"/>
  <c r="R2474" i="1"/>
  <c r="M2475" i="1"/>
  <c r="S2475" i="1" s="1"/>
  <c r="N2475" i="1"/>
  <c r="O2475" i="1"/>
  <c r="P2475" i="1"/>
  <c r="Q2475" i="1" a="1"/>
  <c r="Q2475" i="1" s="1"/>
  <c r="R2475" i="1"/>
  <c r="M2476" i="1"/>
  <c r="N2476" i="1"/>
  <c r="O2476" i="1"/>
  <c r="S2476" i="1" s="1"/>
  <c r="P2476" i="1"/>
  <c r="Q2476" i="1" a="1"/>
  <c r="Q2476" i="1"/>
  <c r="R2476" i="1"/>
  <c r="M2477" i="1"/>
  <c r="S2477" i="1" s="1"/>
  <c r="T2477" i="1" s="1"/>
  <c r="N2477" i="1"/>
  <c r="O2477" i="1"/>
  <c r="P2477" i="1"/>
  <c r="Q2477" i="1" a="1"/>
  <c r="Q2477" i="1" s="1"/>
  <c r="R2477" i="1"/>
  <c r="M2478" i="1"/>
  <c r="S2478" i="1" s="1"/>
  <c r="N2478" i="1"/>
  <c r="O2478" i="1"/>
  <c r="P2478" i="1"/>
  <c r="Q2478" i="1" a="1"/>
  <c r="Q2478" i="1"/>
  <c r="R2478" i="1"/>
  <c r="M2479" i="1"/>
  <c r="N2479" i="1"/>
  <c r="O2479" i="1"/>
  <c r="P2479" i="1"/>
  <c r="Q2479" i="1" a="1"/>
  <c r="Q2479" i="1" s="1"/>
  <c r="S2479" i="1" s="1"/>
  <c r="R2479" i="1"/>
  <c r="M2480" i="1"/>
  <c r="S2480" i="1" s="1"/>
  <c r="N2480" i="1"/>
  <c r="O2480" i="1"/>
  <c r="P2480" i="1"/>
  <c r="Q2480" i="1" a="1"/>
  <c r="Q2480" i="1"/>
  <c r="R2480" i="1"/>
  <c r="M2481" i="1"/>
  <c r="N2481" i="1"/>
  <c r="O2481" i="1"/>
  <c r="P2481" i="1"/>
  <c r="Q2481" i="1" a="1"/>
  <c r="Q2481" i="1" s="1"/>
  <c r="R2481" i="1"/>
  <c r="M2482" i="1"/>
  <c r="N2482" i="1"/>
  <c r="O2482" i="1"/>
  <c r="P2482" i="1"/>
  <c r="Q2482" i="1" a="1"/>
  <c r="Q2482" i="1" s="1"/>
  <c r="R2482" i="1"/>
  <c r="M2483" i="1"/>
  <c r="S2483" i="1" s="1"/>
  <c r="N2483" i="1"/>
  <c r="O2483" i="1"/>
  <c r="P2483" i="1"/>
  <c r="Q2483" i="1" a="1"/>
  <c r="Q2483" i="1"/>
  <c r="R2483" i="1"/>
  <c r="M2484" i="1"/>
  <c r="N2484" i="1"/>
  <c r="O2484" i="1"/>
  <c r="P2484" i="1"/>
  <c r="Q2484" i="1" a="1"/>
  <c r="Q2484" i="1"/>
  <c r="R2484" i="1"/>
  <c r="M2485" i="1"/>
  <c r="N2485" i="1"/>
  <c r="S2485" i="1" s="1"/>
  <c r="O2485" i="1"/>
  <c r="P2485" i="1"/>
  <c r="Q2485" i="1" a="1"/>
  <c r="Q2485" i="1" s="1"/>
  <c r="R2485" i="1"/>
  <c r="M2486" i="1"/>
  <c r="N2486" i="1"/>
  <c r="O2486" i="1"/>
  <c r="P2486" i="1"/>
  <c r="Q2486" i="1" a="1"/>
  <c r="Q2486" i="1" s="1"/>
  <c r="R2486" i="1"/>
  <c r="M2487" i="1"/>
  <c r="N2487" i="1"/>
  <c r="O2487" i="1"/>
  <c r="P2487" i="1"/>
  <c r="Q2487" i="1" a="1"/>
  <c r="Q2487" i="1" s="1"/>
  <c r="R2487" i="1"/>
  <c r="S2487" i="1"/>
  <c r="M2488" i="1"/>
  <c r="S2488" i="1" s="1"/>
  <c r="N2488" i="1"/>
  <c r="O2488" i="1"/>
  <c r="P2488" i="1"/>
  <c r="Q2488" i="1" a="1"/>
  <c r="Q2488" i="1"/>
  <c r="R2488" i="1"/>
  <c r="M2489" i="1"/>
  <c r="N2489" i="1"/>
  <c r="O2489" i="1"/>
  <c r="P2489" i="1"/>
  <c r="Q2489" i="1" a="1"/>
  <c r="Q2489" i="1" s="1"/>
  <c r="R2489" i="1"/>
  <c r="M2490" i="1"/>
  <c r="S2490" i="1" s="1"/>
  <c r="T2490" i="1" s="1"/>
  <c r="N2490" i="1"/>
  <c r="O2490" i="1"/>
  <c r="P2490" i="1"/>
  <c r="Q2490" i="1" a="1"/>
  <c r="Q2490" i="1" s="1"/>
  <c r="R2490" i="1"/>
  <c r="M2491" i="1"/>
  <c r="S2491" i="1" s="1"/>
  <c r="N2491" i="1"/>
  <c r="O2491" i="1"/>
  <c r="P2491" i="1"/>
  <c r="Q2491" i="1" a="1"/>
  <c r="Q2491" i="1"/>
  <c r="R2491" i="1"/>
  <c r="M2492" i="1"/>
  <c r="S2492" i="1" s="1"/>
  <c r="N2492" i="1"/>
  <c r="O2492" i="1"/>
  <c r="P2492" i="1"/>
  <c r="Q2492" i="1" a="1"/>
  <c r="Q2492" i="1"/>
  <c r="R2492" i="1"/>
  <c r="M2493" i="1"/>
  <c r="N2493" i="1"/>
  <c r="O2493" i="1"/>
  <c r="P2493" i="1"/>
  <c r="Q2493" i="1" a="1"/>
  <c r="Q2493" i="1" s="1"/>
  <c r="R2493" i="1"/>
  <c r="M2494" i="1"/>
  <c r="N2494" i="1"/>
  <c r="O2494" i="1"/>
  <c r="P2494" i="1"/>
  <c r="Q2494" i="1" a="1"/>
  <c r="Q2494" i="1" s="1"/>
  <c r="R2494" i="1"/>
  <c r="M2495" i="1"/>
  <c r="N2495" i="1"/>
  <c r="O2495" i="1"/>
  <c r="P2495" i="1"/>
  <c r="Q2495" i="1" a="1"/>
  <c r="Q2495" i="1" s="1"/>
  <c r="S2495" i="1" s="1"/>
  <c r="R2495" i="1"/>
  <c r="M2496" i="1"/>
  <c r="S2496" i="1" s="1"/>
  <c r="N2496" i="1"/>
  <c r="O2496" i="1"/>
  <c r="P2496" i="1"/>
  <c r="Q2496" i="1" a="1"/>
  <c r="Q2496" i="1"/>
  <c r="R2496" i="1"/>
  <c r="M2497" i="1"/>
  <c r="N2497" i="1"/>
  <c r="O2497" i="1"/>
  <c r="P2497" i="1"/>
  <c r="Q2497" i="1" a="1"/>
  <c r="Q2497" i="1" s="1"/>
  <c r="R2497" i="1"/>
  <c r="M2498" i="1"/>
  <c r="S2498" i="1" s="1"/>
  <c r="T2498" i="1" s="1"/>
  <c r="N2498" i="1"/>
  <c r="O2498" i="1"/>
  <c r="P2498" i="1"/>
  <c r="Q2498" i="1" a="1"/>
  <c r="Q2498" i="1" s="1"/>
  <c r="R2498" i="1"/>
  <c r="V2498" i="1"/>
  <c r="M2499" i="1"/>
  <c r="N2499" i="1"/>
  <c r="O2499" i="1"/>
  <c r="P2499" i="1"/>
  <c r="Q2499" i="1" a="1"/>
  <c r="Q2499" i="1" s="1"/>
  <c r="R2499" i="1"/>
  <c r="M2500" i="1"/>
  <c r="S2500" i="1" s="1"/>
  <c r="N2500" i="1"/>
  <c r="O2500" i="1"/>
  <c r="P2500" i="1"/>
  <c r="Q2500" i="1" a="1"/>
  <c r="Q2500" i="1"/>
  <c r="R2500" i="1"/>
  <c r="M2501" i="1"/>
  <c r="S2501" i="1" s="1"/>
  <c r="N2501" i="1"/>
  <c r="O2501" i="1"/>
  <c r="P2501" i="1"/>
  <c r="Q2501" i="1" a="1"/>
  <c r="Q2501" i="1" s="1"/>
  <c r="R2501" i="1"/>
  <c r="M2502" i="1"/>
  <c r="S2502" i="1" s="1"/>
  <c r="N2502" i="1"/>
  <c r="O2502" i="1"/>
  <c r="P2502" i="1"/>
  <c r="Q2502" i="1" a="1"/>
  <c r="Q2502" i="1" s="1"/>
  <c r="R2502" i="1"/>
  <c r="M2503" i="1"/>
  <c r="N2503" i="1"/>
  <c r="O2503" i="1"/>
  <c r="P2503" i="1"/>
  <c r="Q2503" i="1" a="1"/>
  <c r="Q2503" i="1" s="1"/>
  <c r="R2503" i="1"/>
  <c r="S2503" i="1"/>
  <c r="T2503" i="1"/>
  <c r="M2504" i="1"/>
  <c r="S2504" i="1" s="1"/>
  <c r="N2504" i="1"/>
  <c r="O2504" i="1"/>
  <c r="P2504" i="1"/>
  <c r="Q2504" i="1" a="1"/>
  <c r="Q2504" i="1"/>
  <c r="R2504" i="1"/>
  <c r="M2505" i="1"/>
  <c r="N2505" i="1"/>
  <c r="O2505" i="1"/>
  <c r="P2505" i="1"/>
  <c r="Q2505" i="1" a="1"/>
  <c r="Q2505" i="1" s="1"/>
  <c r="R2505" i="1"/>
  <c r="M2506" i="1"/>
  <c r="N2506" i="1"/>
  <c r="O2506" i="1"/>
  <c r="P2506" i="1"/>
  <c r="Q2506" i="1" a="1"/>
  <c r="Q2506" i="1" s="1"/>
  <c r="R2506" i="1"/>
  <c r="M2507" i="1"/>
  <c r="S2507" i="1" s="1"/>
  <c r="N2507" i="1"/>
  <c r="O2507" i="1"/>
  <c r="P2507" i="1"/>
  <c r="Q2507" i="1" a="1"/>
  <c r="Q2507" i="1" s="1"/>
  <c r="R2507" i="1"/>
  <c r="M2508" i="1"/>
  <c r="N2508" i="1"/>
  <c r="O2508" i="1"/>
  <c r="P2508" i="1"/>
  <c r="Q2508" i="1" a="1"/>
  <c r="Q2508" i="1"/>
  <c r="R2508" i="1"/>
  <c r="M2509" i="1"/>
  <c r="N2509" i="1"/>
  <c r="O2509" i="1"/>
  <c r="P2509" i="1"/>
  <c r="Q2509" i="1" a="1"/>
  <c r="Q2509" i="1" s="1"/>
  <c r="R2509" i="1"/>
  <c r="M2510" i="1"/>
  <c r="N2510" i="1"/>
  <c r="O2510" i="1"/>
  <c r="P2510" i="1"/>
  <c r="Q2510" i="1" a="1"/>
  <c r="Q2510" i="1" s="1"/>
  <c r="R2510" i="1"/>
  <c r="M2511" i="1"/>
  <c r="N2511" i="1"/>
  <c r="O2511" i="1"/>
  <c r="P2511" i="1"/>
  <c r="Q2511" i="1" a="1"/>
  <c r="Q2511" i="1" s="1"/>
  <c r="S2511" i="1" s="1"/>
  <c r="R2511" i="1"/>
  <c r="T2511" i="1"/>
  <c r="M2512" i="1"/>
  <c r="S2512" i="1" s="1"/>
  <c r="N2512" i="1"/>
  <c r="O2512" i="1"/>
  <c r="P2512" i="1"/>
  <c r="Q2512" i="1" a="1"/>
  <c r="Q2512" i="1"/>
  <c r="R2512" i="1"/>
  <c r="M2513" i="1"/>
  <c r="N2513" i="1"/>
  <c r="O2513" i="1"/>
  <c r="P2513" i="1"/>
  <c r="Q2513" i="1" a="1"/>
  <c r="Q2513" i="1" s="1"/>
  <c r="R2513" i="1"/>
  <c r="M2514" i="1"/>
  <c r="S2514" i="1" s="1"/>
  <c r="T2514" i="1" s="1"/>
  <c r="N2514" i="1"/>
  <c r="O2514" i="1"/>
  <c r="P2514" i="1"/>
  <c r="Q2514" i="1" a="1"/>
  <c r="Q2514" i="1" s="1"/>
  <c r="R2514" i="1"/>
  <c r="M2515" i="1"/>
  <c r="N2515" i="1"/>
  <c r="O2515" i="1"/>
  <c r="P2515" i="1"/>
  <c r="Q2515" i="1" a="1"/>
  <c r="Q2515" i="1" s="1"/>
  <c r="R2515" i="1"/>
  <c r="M2516" i="1"/>
  <c r="N2516" i="1"/>
  <c r="O2516" i="1"/>
  <c r="P2516" i="1"/>
  <c r="Q2516" i="1" a="1"/>
  <c r="Q2516" i="1"/>
  <c r="R2516" i="1"/>
  <c r="M2517" i="1"/>
  <c r="N2517" i="1"/>
  <c r="O2517" i="1"/>
  <c r="P2517" i="1"/>
  <c r="Q2517" i="1" a="1"/>
  <c r="Q2517" i="1" s="1"/>
  <c r="R2517" i="1"/>
  <c r="M2518" i="1"/>
  <c r="N2518" i="1"/>
  <c r="O2518" i="1"/>
  <c r="P2518" i="1"/>
  <c r="Q2518" i="1" a="1"/>
  <c r="Q2518" i="1" s="1"/>
  <c r="R2518" i="1"/>
  <c r="M2519" i="1"/>
  <c r="S2519" i="1" s="1"/>
  <c r="N2519" i="1"/>
  <c r="O2519" i="1"/>
  <c r="P2519" i="1"/>
  <c r="Q2519" i="1" a="1"/>
  <c r="Q2519" i="1" s="1"/>
  <c r="R2519" i="1"/>
  <c r="M2520" i="1"/>
  <c r="N2520" i="1"/>
  <c r="O2520" i="1"/>
  <c r="P2520" i="1"/>
  <c r="Q2520" i="1" a="1"/>
  <c r="Q2520" i="1"/>
  <c r="R2520" i="1"/>
  <c r="M2521" i="1"/>
  <c r="S2521" i="1" s="1"/>
  <c r="N2521" i="1"/>
  <c r="O2521" i="1"/>
  <c r="P2521" i="1"/>
  <c r="Q2521" i="1" a="1"/>
  <c r="Q2521" i="1" s="1"/>
  <c r="R2521" i="1"/>
  <c r="M2522" i="1"/>
  <c r="N2522" i="1"/>
  <c r="O2522" i="1"/>
  <c r="P2522" i="1"/>
  <c r="Q2522" i="1" a="1"/>
  <c r="Q2522" i="1" s="1"/>
  <c r="R2522" i="1"/>
  <c r="M2523" i="1"/>
  <c r="S2523" i="1" s="1"/>
  <c r="N2523" i="1"/>
  <c r="O2523" i="1"/>
  <c r="P2523" i="1"/>
  <c r="Q2523" i="1" a="1"/>
  <c r="Q2523" i="1" s="1"/>
  <c r="R2523" i="1"/>
  <c r="M2524" i="1"/>
  <c r="N2524" i="1"/>
  <c r="O2524" i="1"/>
  <c r="P2524" i="1"/>
  <c r="Q2524" i="1" a="1"/>
  <c r="Q2524" i="1"/>
  <c r="R2524" i="1"/>
  <c r="M2525" i="1"/>
  <c r="N2525" i="1"/>
  <c r="O2525" i="1"/>
  <c r="P2525" i="1"/>
  <c r="Q2525" i="1" a="1"/>
  <c r="Q2525" i="1" s="1"/>
  <c r="R2525" i="1"/>
  <c r="M2526" i="1"/>
  <c r="S2526" i="1" s="1"/>
  <c r="N2526" i="1"/>
  <c r="O2526" i="1"/>
  <c r="P2526" i="1"/>
  <c r="Q2526" i="1" a="1"/>
  <c r="Q2526" i="1" s="1"/>
  <c r="R2526" i="1"/>
  <c r="M2527" i="1"/>
  <c r="N2527" i="1"/>
  <c r="O2527" i="1"/>
  <c r="P2527" i="1"/>
  <c r="Q2527" i="1" a="1"/>
  <c r="Q2527" i="1" s="1"/>
  <c r="S2527" i="1" s="1"/>
  <c r="R2527" i="1"/>
  <c r="M2528" i="1"/>
  <c r="N2528" i="1"/>
  <c r="O2528" i="1"/>
  <c r="P2528" i="1"/>
  <c r="Q2528" i="1" a="1"/>
  <c r="Q2528" i="1"/>
  <c r="R2528" i="1"/>
  <c r="M2529" i="1"/>
  <c r="N2529" i="1"/>
  <c r="O2529" i="1"/>
  <c r="P2529" i="1"/>
  <c r="Q2529" i="1" a="1"/>
  <c r="Q2529" i="1" s="1"/>
  <c r="R2529" i="1"/>
  <c r="M2530" i="1"/>
  <c r="S2530" i="1" s="1"/>
  <c r="T2530" i="1" s="1"/>
  <c r="N2530" i="1"/>
  <c r="O2530" i="1"/>
  <c r="P2530" i="1"/>
  <c r="Q2530" i="1" a="1"/>
  <c r="Q2530" i="1" s="1"/>
  <c r="R2530" i="1"/>
  <c r="M2531" i="1"/>
  <c r="N2531" i="1"/>
  <c r="O2531" i="1"/>
  <c r="P2531" i="1"/>
  <c r="Q2531" i="1" a="1"/>
  <c r="Q2531" i="1" s="1"/>
  <c r="R2531" i="1"/>
  <c r="M2532" i="1"/>
  <c r="N2532" i="1"/>
  <c r="O2532" i="1"/>
  <c r="P2532" i="1"/>
  <c r="Q2532" i="1" a="1"/>
  <c r="Q2532" i="1"/>
  <c r="R2532" i="1"/>
  <c r="M2533" i="1"/>
  <c r="N2533" i="1"/>
  <c r="O2533" i="1"/>
  <c r="P2533" i="1"/>
  <c r="Q2533" i="1" a="1"/>
  <c r="Q2533" i="1" s="1"/>
  <c r="R2533" i="1"/>
  <c r="M2534" i="1"/>
  <c r="S2534" i="1" s="1"/>
  <c r="T2534" i="1" s="1"/>
  <c r="N2534" i="1"/>
  <c r="O2534" i="1"/>
  <c r="P2534" i="1"/>
  <c r="Q2534" i="1" a="1"/>
  <c r="Q2534" i="1" s="1"/>
  <c r="R2534" i="1"/>
  <c r="M2535" i="1"/>
  <c r="N2535" i="1"/>
  <c r="O2535" i="1"/>
  <c r="P2535" i="1"/>
  <c r="Q2535" i="1" a="1"/>
  <c r="Q2535" i="1" s="1"/>
  <c r="R2535" i="1"/>
  <c r="S2535" i="1"/>
  <c r="T2535" i="1" s="1"/>
  <c r="M2536" i="1"/>
  <c r="S2536" i="1" s="1"/>
  <c r="N2536" i="1"/>
  <c r="O2536" i="1"/>
  <c r="P2536" i="1"/>
  <c r="Q2536" i="1" a="1"/>
  <c r="Q2536" i="1"/>
  <c r="R2536" i="1"/>
  <c r="M2537" i="1"/>
  <c r="N2537" i="1"/>
  <c r="O2537" i="1"/>
  <c r="P2537" i="1"/>
  <c r="Q2537" i="1" a="1"/>
  <c r="Q2537" i="1" s="1"/>
  <c r="R2537" i="1"/>
  <c r="M2538" i="1"/>
  <c r="N2538" i="1"/>
  <c r="O2538" i="1"/>
  <c r="P2538" i="1"/>
  <c r="Q2538" i="1" a="1"/>
  <c r="Q2538" i="1" s="1"/>
  <c r="R2538" i="1"/>
  <c r="M2539" i="1"/>
  <c r="S2539" i="1" s="1"/>
  <c r="N2539" i="1"/>
  <c r="O2539" i="1"/>
  <c r="P2539" i="1"/>
  <c r="Q2539" i="1" a="1"/>
  <c r="Q2539" i="1" s="1"/>
  <c r="R2539" i="1"/>
  <c r="M2540" i="1"/>
  <c r="N2540" i="1"/>
  <c r="O2540" i="1"/>
  <c r="P2540" i="1"/>
  <c r="Q2540" i="1" a="1"/>
  <c r="Q2540" i="1"/>
  <c r="R2540" i="1"/>
  <c r="M2541" i="1"/>
  <c r="N2541" i="1"/>
  <c r="O2541" i="1"/>
  <c r="P2541" i="1"/>
  <c r="Q2541" i="1" a="1"/>
  <c r="Q2541" i="1" s="1"/>
  <c r="R2541" i="1"/>
  <c r="M2542" i="1"/>
  <c r="N2542" i="1"/>
  <c r="O2542" i="1"/>
  <c r="P2542" i="1"/>
  <c r="Q2542" i="1" a="1"/>
  <c r="Q2542" i="1" s="1"/>
  <c r="R2542" i="1"/>
  <c r="M2543" i="1"/>
  <c r="N2543" i="1"/>
  <c r="O2543" i="1"/>
  <c r="P2543" i="1"/>
  <c r="Q2543" i="1" a="1"/>
  <c r="Q2543" i="1" s="1"/>
  <c r="S2543" i="1" s="1"/>
  <c r="R2543" i="1"/>
  <c r="M2544" i="1"/>
  <c r="N2544" i="1"/>
  <c r="O2544" i="1"/>
  <c r="P2544" i="1"/>
  <c r="Q2544" i="1" a="1"/>
  <c r="Q2544" i="1"/>
  <c r="R2544" i="1"/>
  <c r="M2545" i="1"/>
  <c r="N2545" i="1"/>
  <c r="O2545" i="1"/>
  <c r="P2545" i="1"/>
  <c r="Q2545" i="1" a="1"/>
  <c r="Q2545" i="1" s="1"/>
  <c r="R2545" i="1"/>
  <c r="M2546" i="1"/>
  <c r="N2546" i="1"/>
  <c r="O2546" i="1"/>
  <c r="P2546" i="1"/>
  <c r="Q2546" i="1" a="1"/>
  <c r="Q2546" i="1" s="1"/>
  <c r="R2546" i="1"/>
  <c r="M2547" i="1"/>
  <c r="N2547" i="1"/>
  <c r="O2547" i="1"/>
  <c r="P2547" i="1"/>
  <c r="Q2547" i="1" a="1"/>
  <c r="Q2547" i="1" s="1"/>
  <c r="R2547" i="1"/>
  <c r="S2547" i="1"/>
  <c r="T2547" i="1" s="1"/>
  <c r="M2548" i="1"/>
  <c r="N2548" i="1"/>
  <c r="O2548" i="1"/>
  <c r="P2548" i="1"/>
  <c r="Q2548" i="1" a="1"/>
  <c r="Q2548" i="1" s="1"/>
  <c r="R2548" i="1"/>
  <c r="M2549" i="1"/>
  <c r="N2549" i="1"/>
  <c r="O2549" i="1"/>
  <c r="P2549" i="1"/>
  <c r="Q2549" i="1" a="1"/>
  <c r="Q2549" i="1" s="1"/>
  <c r="R2549" i="1"/>
  <c r="M2550" i="1"/>
  <c r="N2550" i="1"/>
  <c r="O2550" i="1"/>
  <c r="P2550" i="1"/>
  <c r="Q2550" i="1" a="1"/>
  <c r="Q2550" i="1" s="1"/>
  <c r="R2550" i="1"/>
  <c r="M2551" i="1"/>
  <c r="S2551" i="1" s="1"/>
  <c r="N2551" i="1"/>
  <c r="O2551" i="1"/>
  <c r="P2551" i="1"/>
  <c r="Q2551" i="1" a="1"/>
  <c r="Q2551" i="1" s="1"/>
  <c r="R2551" i="1"/>
  <c r="M2552" i="1"/>
  <c r="N2552" i="1"/>
  <c r="O2552" i="1"/>
  <c r="P2552" i="1"/>
  <c r="Q2552" i="1" a="1"/>
  <c r="Q2552" i="1"/>
  <c r="R2552" i="1"/>
  <c r="M2553" i="1"/>
  <c r="S2553" i="1" s="1"/>
  <c r="N2553" i="1"/>
  <c r="O2553" i="1"/>
  <c r="P2553" i="1"/>
  <c r="Q2553" i="1" a="1"/>
  <c r="Q2553" i="1" s="1"/>
  <c r="R2553" i="1"/>
  <c r="M2554" i="1"/>
  <c r="N2554" i="1"/>
  <c r="O2554" i="1"/>
  <c r="P2554" i="1"/>
  <c r="Q2554" i="1" a="1"/>
  <c r="Q2554" i="1" s="1"/>
  <c r="R2554" i="1"/>
  <c r="M2555" i="1"/>
  <c r="S2555" i="1" s="1"/>
  <c r="N2555" i="1"/>
  <c r="O2555" i="1"/>
  <c r="P2555" i="1"/>
  <c r="Q2555" i="1" a="1"/>
  <c r="Q2555" i="1" s="1"/>
  <c r="R2555" i="1"/>
  <c r="M2556" i="1"/>
  <c r="N2556" i="1"/>
  <c r="O2556" i="1"/>
  <c r="P2556" i="1"/>
  <c r="Q2556" i="1" a="1"/>
  <c r="Q2556" i="1"/>
  <c r="R2556" i="1"/>
  <c r="M2557" i="1"/>
  <c r="S2557" i="1" s="1"/>
  <c r="N2557" i="1"/>
  <c r="O2557" i="1"/>
  <c r="P2557" i="1"/>
  <c r="Q2557" i="1" a="1"/>
  <c r="Q2557" i="1" s="1"/>
  <c r="R2557" i="1"/>
  <c r="M2558" i="1"/>
  <c r="N2558" i="1"/>
  <c r="O2558" i="1"/>
  <c r="P2558" i="1"/>
  <c r="Q2558" i="1" a="1"/>
  <c r="Q2558" i="1" s="1"/>
  <c r="R2558" i="1"/>
  <c r="M2559" i="1"/>
  <c r="N2559" i="1"/>
  <c r="O2559" i="1"/>
  <c r="P2559" i="1"/>
  <c r="Q2559" i="1" a="1"/>
  <c r="Q2559" i="1" s="1"/>
  <c r="R2559" i="1"/>
  <c r="M2560" i="1"/>
  <c r="N2560" i="1"/>
  <c r="O2560" i="1"/>
  <c r="P2560" i="1"/>
  <c r="Q2560" i="1" a="1"/>
  <c r="Q2560" i="1" s="1"/>
  <c r="R2560" i="1"/>
  <c r="M2561" i="1"/>
  <c r="N2561" i="1"/>
  <c r="O2561" i="1"/>
  <c r="P2561" i="1"/>
  <c r="Q2561" i="1" a="1"/>
  <c r="Q2561" i="1" s="1"/>
  <c r="R2561" i="1"/>
  <c r="M2562" i="1"/>
  <c r="N2562" i="1"/>
  <c r="O2562" i="1"/>
  <c r="P2562" i="1"/>
  <c r="Q2562" i="1" a="1"/>
  <c r="Q2562" i="1" s="1"/>
  <c r="R2562" i="1"/>
  <c r="M2563" i="1"/>
  <c r="S2563" i="1" s="1"/>
  <c r="N2563" i="1"/>
  <c r="O2563" i="1"/>
  <c r="P2563" i="1"/>
  <c r="Q2563" i="1" a="1"/>
  <c r="Q2563" i="1" s="1"/>
  <c r="R2563" i="1"/>
  <c r="M2564" i="1"/>
  <c r="N2564" i="1"/>
  <c r="O2564" i="1"/>
  <c r="P2564" i="1"/>
  <c r="Q2564" i="1" a="1"/>
  <c r="Q2564" i="1"/>
  <c r="R2564" i="1"/>
  <c r="M2565" i="1"/>
  <c r="N2565" i="1"/>
  <c r="O2565" i="1"/>
  <c r="P2565" i="1"/>
  <c r="Q2565" i="1" a="1"/>
  <c r="Q2565" i="1" s="1"/>
  <c r="R2565" i="1"/>
  <c r="M2566" i="1"/>
  <c r="N2566" i="1"/>
  <c r="O2566" i="1"/>
  <c r="P2566" i="1"/>
  <c r="Q2566" i="1" a="1"/>
  <c r="Q2566" i="1" s="1"/>
  <c r="R2566" i="1"/>
  <c r="M2567" i="1"/>
  <c r="N2567" i="1"/>
  <c r="O2567" i="1"/>
  <c r="P2567" i="1"/>
  <c r="Q2567" i="1" a="1"/>
  <c r="Q2567" i="1" s="1"/>
  <c r="R2567" i="1"/>
  <c r="M2568" i="1"/>
  <c r="N2568" i="1"/>
  <c r="O2568" i="1"/>
  <c r="P2568" i="1"/>
  <c r="Q2568" i="1" a="1"/>
  <c r="Q2568" i="1"/>
  <c r="R2568" i="1"/>
  <c r="M2569" i="1"/>
  <c r="N2569" i="1"/>
  <c r="O2569" i="1"/>
  <c r="P2569" i="1"/>
  <c r="Q2569" i="1" a="1"/>
  <c r="Q2569" i="1" s="1"/>
  <c r="R2569" i="1"/>
  <c r="M2570" i="1"/>
  <c r="N2570" i="1"/>
  <c r="O2570" i="1"/>
  <c r="P2570" i="1"/>
  <c r="Q2570" i="1" a="1"/>
  <c r="Q2570" i="1" s="1"/>
  <c r="R2570" i="1"/>
  <c r="M2571" i="1"/>
  <c r="N2571" i="1"/>
  <c r="O2571" i="1"/>
  <c r="P2571" i="1"/>
  <c r="Q2571" i="1" a="1"/>
  <c r="Q2571" i="1" s="1"/>
  <c r="R2571" i="1"/>
  <c r="M2572" i="1"/>
  <c r="N2572" i="1"/>
  <c r="O2572" i="1"/>
  <c r="P2572" i="1"/>
  <c r="Q2572" i="1" a="1"/>
  <c r="Q2572" i="1" s="1"/>
  <c r="R2572" i="1"/>
  <c r="M2573" i="1"/>
  <c r="N2573" i="1"/>
  <c r="O2573" i="1"/>
  <c r="P2573" i="1"/>
  <c r="Q2573" i="1" a="1"/>
  <c r="Q2573" i="1" s="1"/>
  <c r="R2573" i="1"/>
  <c r="M2574" i="1"/>
  <c r="N2574" i="1"/>
  <c r="S2574" i="1" s="1"/>
  <c r="O2574" i="1"/>
  <c r="P2574" i="1"/>
  <c r="Q2574" i="1" a="1"/>
  <c r="Q2574" i="1" s="1"/>
  <c r="R2574" i="1"/>
  <c r="M2575" i="1"/>
  <c r="N2575" i="1"/>
  <c r="O2575" i="1"/>
  <c r="P2575" i="1"/>
  <c r="Q2575" i="1" a="1"/>
  <c r="Q2575" i="1" s="1"/>
  <c r="R2575" i="1"/>
  <c r="M2576" i="1"/>
  <c r="N2576" i="1"/>
  <c r="O2576" i="1"/>
  <c r="P2576" i="1"/>
  <c r="Q2576" i="1" a="1"/>
  <c r="Q2576" i="1" s="1"/>
  <c r="R2576" i="1"/>
  <c r="M2577" i="1"/>
  <c r="N2577" i="1"/>
  <c r="O2577" i="1"/>
  <c r="P2577" i="1"/>
  <c r="Q2577" i="1" a="1"/>
  <c r="Q2577" i="1" s="1"/>
  <c r="R2577" i="1"/>
  <c r="M2578" i="1"/>
  <c r="N2578" i="1"/>
  <c r="O2578" i="1"/>
  <c r="P2578" i="1"/>
  <c r="Q2578" i="1" a="1"/>
  <c r="Q2578" i="1" s="1"/>
  <c r="R2578" i="1"/>
  <c r="M2579" i="1"/>
  <c r="N2579" i="1"/>
  <c r="O2579" i="1"/>
  <c r="P2579" i="1"/>
  <c r="Q2579" i="1" a="1"/>
  <c r="Q2579" i="1"/>
  <c r="R2579" i="1"/>
  <c r="M2580" i="1"/>
  <c r="N2580" i="1"/>
  <c r="O2580" i="1"/>
  <c r="P2580" i="1"/>
  <c r="Q2580" i="1" a="1"/>
  <c r="Q2580" i="1"/>
  <c r="R2580" i="1"/>
  <c r="M2581" i="1"/>
  <c r="N2581" i="1"/>
  <c r="O2581" i="1"/>
  <c r="P2581" i="1"/>
  <c r="Q2581" i="1" a="1"/>
  <c r="Q2581" i="1" s="1"/>
  <c r="R2581" i="1"/>
  <c r="M2582" i="1"/>
  <c r="S2582" i="1" s="1"/>
  <c r="N2582" i="1"/>
  <c r="O2582" i="1"/>
  <c r="P2582" i="1"/>
  <c r="Q2582" i="1" a="1"/>
  <c r="Q2582" i="1" s="1"/>
  <c r="R2582" i="1"/>
  <c r="M2583" i="1"/>
  <c r="S2583" i="1" s="1"/>
  <c r="N2583" i="1"/>
  <c r="O2583" i="1"/>
  <c r="P2583" i="1"/>
  <c r="Q2583" i="1" a="1"/>
  <c r="Q2583" i="1" s="1"/>
  <c r="R2583" i="1"/>
  <c r="M2584" i="1"/>
  <c r="N2584" i="1"/>
  <c r="O2584" i="1"/>
  <c r="P2584" i="1"/>
  <c r="Q2584" i="1" a="1"/>
  <c r="Q2584" i="1" s="1"/>
  <c r="R2584" i="1"/>
  <c r="M2585" i="1"/>
  <c r="N2585" i="1"/>
  <c r="O2585" i="1"/>
  <c r="P2585" i="1"/>
  <c r="Q2585" i="1" a="1"/>
  <c r="Q2585" i="1" s="1"/>
  <c r="R2585" i="1"/>
  <c r="M2586" i="1"/>
  <c r="N2586" i="1"/>
  <c r="O2586" i="1"/>
  <c r="P2586" i="1"/>
  <c r="Q2586" i="1" a="1"/>
  <c r="Q2586" i="1" s="1"/>
  <c r="R2586" i="1"/>
  <c r="M2587" i="1"/>
  <c r="N2587" i="1"/>
  <c r="O2587" i="1"/>
  <c r="P2587" i="1"/>
  <c r="Q2587" i="1" a="1"/>
  <c r="Q2587" i="1" s="1"/>
  <c r="R2587" i="1"/>
  <c r="M2588" i="1"/>
  <c r="N2588" i="1"/>
  <c r="O2588" i="1"/>
  <c r="P2588" i="1"/>
  <c r="Q2588" i="1" a="1"/>
  <c r="Q2588" i="1"/>
  <c r="R2588" i="1"/>
  <c r="M2589" i="1"/>
  <c r="N2589" i="1"/>
  <c r="O2589" i="1"/>
  <c r="P2589" i="1"/>
  <c r="Q2589" i="1" a="1"/>
  <c r="Q2589" i="1" s="1"/>
  <c r="R2589" i="1"/>
  <c r="M2590" i="1"/>
  <c r="N2590" i="1"/>
  <c r="O2590" i="1"/>
  <c r="P2590" i="1"/>
  <c r="Q2590" i="1" a="1"/>
  <c r="Q2590" i="1" s="1"/>
  <c r="S2590" i="1" s="1"/>
  <c r="R2590" i="1"/>
  <c r="M2591" i="1"/>
  <c r="S2591" i="1" s="1"/>
  <c r="N2591" i="1"/>
  <c r="O2591" i="1"/>
  <c r="P2591" i="1"/>
  <c r="Q2591" i="1" a="1"/>
  <c r="Q2591" i="1" s="1"/>
  <c r="R2591" i="1"/>
  <c r="M2592" i="1"/>
  <c r="N2592" i="1"/>
  <c r="O2592" i="1"/>
  <c r="P2592" i="1"/>
  <c r="Q2592" i="1" a="1"/>
  <c r="Q2592" i="1" s="1"/>
  <c r="R2592" i="1"/>
  <c r="M2593" i="1"/>
  <c r="N2593" i="1"/>
  <c r="O2593" i="1"/>
  <c r="P2593" i="1"/>
  <c r="Q2593" i="1" a="1"/>
  <c r="Q2593" i="1" s="1"/>
  <c r="R2593" i="1"/>
  <c r="M2594" i="1"/>
  <c r="N2594" i="1"/>
  <c r="O2594" i="1"/>
  <c r="P2594" i="1"/>
  <c r="Q2594" i="1" a="1"/>
  <c r="Q2594" i="1" s="1"/>
  <c r="R2594" i="1"/>
  <c r="M2595" i="1"/>
  <c r="S2595" i="1" s="1"/>
  <c r="N2595" i="1"/>
  <c r="O2595" i="1"/>
  <c r="P2595" i="1"/>
  <c r="Q2595" i="1" a="1"/>
  <c r="Q2595" i="1" s="1"/>
  <c r="R2595" i="1"/>
  <c r="M2596" i="1"/>
  <c r="N2596" i="1"/>
  <c r="O2596" i="1"/>
  <c r="P2596" i="1"/>
  <c r="Q2596" i="1" a="1"/>
  <c r="Q2596" i="1" s="1"/>
  <c r="R2596" i="1"/>
  <c r="M2597" i="1"/>
  <c r="N2597" i="1"/>
  <c r="O2597" i="1"/>
  <c r="P2597" i="1"/>
  <c r="Q2597" i="1" a="1"/>
  <c r="Q2597" i="1" s="1"/>
  <c r="R2597" i="1"/>
  <c r="M2598" i="1"/>
  <c r="S2598" i="1" s="1"/>
  <c r="N2598" i="1"/>
  <c r="O2598" i="1"/>
  <c r="P2598" i="1"/>
  <c r="Q2598" i="1" a="1"/>
  <c r="Q2598" i="1" s="1"/>
  <c r="R2598" i="1"/>
  <c r="M2599" i="1"/>
  <c r="N2599" i="1"/>
  <c r="O2599" i="1"/>
  <c r="P2599" i="1"/>
  <c r="Q2599" i="1" a="1"/>
  <c r="Q2599" i="1" s="1"/>
  <c r="R2599" i="1"/>
  <c r="M2600" i="1"/>
  <c r="N2600" i="1"/>
  <c r="O2600" i="1"/>
  <c r="P2600" i="1"/>
  <c r="Q2600" i="1" a="1"/>
  <c r="Q2600" i="1" s="1"/>
  <c r="R2600" i="1"/>
  <c r="M2601" i="1"/>
  <c r="N2601" i="1"/>
  <c r="O2601" i="1"/>
  <c r="P2601" i="1"/>
  <c r="Q2601" i="1" a="1"/>
  <c r="Q2601" i="1" s="1"/>
  <c r="R2601" i="1"/>
  <c r="M2602" i="1"/>
  <c r="N2602" i="1"/>
  <c r="O2602" i="1"/>
  <c r="P2602" i="1"/>
  <c r="Q2602" i="1" a="1"/>
  <c r="Q2602" i="1" s="1"/>
  <c r="R2602" i="1"/>
  <c r="M2603" i="1"/>
  <c r="S2603" i="1" s="1"/>
  <c r="N2603" i="1"/>
  <c r="O2603" i="1"/>
  <c r="P2603" i="1"/>
  <c r="Q2603" i="1" a="1"/>
  <c r="Q2603" i="1" s="1"/>
  <c r="R2603" i="1"/>
  <c r="M2604" i="1"/>
  <c r="N2604" i="1"/>
  <c r="O2604" i="1"/>
  <c r="P2604" i="1"/>
  <c r="Q2604" i="1" a="1"/>
  <c r="Q2604" i="1"/>
  <c r="R2604" i="1"/>
  <c r="M2605" i="1"/>
  <c r="S2605" i="1" s="1"/>
  <c r="N2605" i="1"/>
  <c r="O2605" i="1"/>
  <c r="P2605" i="1"/>
  <c r="Q2605" i="1" a="1"/>
  <c r="Q2605" i="1" s="1"/>
  <c r="R2605" i="1"/>
  <c r="M2606" i="1"/>
  <c r="S2606" i="1" s="1"/>
  <c r="T2606" i="1" s="1"/>
  <c r="N2606" i="1"/>
  <c r="O2606" i="1"/>
  <c r="P2606" i="1"/>
  <c r="Q2606" i="1" a="1"/>
  <c r="Q2606" i="1" s="1"/>
  <c r="R2606" i="1"/>
  <c r="V2606" i="1"/>
  <c r="M2607" i="1"/>
  <c r="N2607" i="1"/>
  <c r="O2607" i="1"/>
  <c r="P2607" i="1"/>
  <c r="Q2607" i="1" a="1"/>
  <c r="Q2607" i="1" s="1"/>
  <c r="R2607" i="1"/>
  <c r="S2607" i="1"/>
  <c r="T2607" i="1" s="1"/>
  <c r="M2608" i="1"/>
  <c r="N2608" i="1"/>
  <c r="O2608" i="1"/>
  <c r="P2608" i="1"/>
  <c r="Q2608" i="1" a="1"/>
  <c r="Q2608" i="1" s="1"/>
  <c r="R2608" i="1"/>
  <c r="M2609" i="1"/>
  <c r="N2609" i="1"/>
  <c r="O2609" i="1"/>
  <c r="P2609" i="1"/>
  <c r="Q2609" i="1" a="1"/>
  <c r="Q2609" i="1" s="1"/>
  <c r="R2609" i="1"/>
  <c r="M2610" i="1"/>
  <c r="N2610" i="1"/>
  <c r="O2610" i="1"/>
  <c r="P2610" i="1"/>
  <c r="Q2610" i="1" a="1"/>
  <c r="Q2610" i="1"/>
  <c r="R2610" i="1"/>
  <c r="M2611" i="1"/>
  <c r="N2611" i="1"/>
  <c r="O2611" i="1"/>
  <c r="P2611" i="1"/>
  <c r="Q2611" i="1" a="1"/>
  <c r="Q2611" i="1" s="1"/>
  <c r="S2611" i="1" s="1"/>
  <c r="R2611" i="1"/>
  <c r="M2612" i="1"/>
  <c r="N2612" i="1"/>
  <c r="O2612" i="1"/>
  <c r="P2612" i="1"/>
  <c r="Q2612" i="1" a="1"/>
  <c r="Q2612" i="1" s="1"/>
  <c r="R2612" i="1"/>
  <c r="M2613" i="1"/>
  <c r="N2613" i="1"/>
  <c r="O2613" i="1"/>
  <c r="P2613" i="1"/>
  <c r="S2613" i="1" s="1"/>
  <c r="Q2613" i="1" a="1"/>
  <c r="Q2613" i="1" s="1"/>
  <c r="R2613" i="1"/>
  <c r="M2614" i="1"/>
  <c r="S2614" i="1" s="1"/>
  <c r="N2614" i="1"/>
  <c r="O2614" i="1"/>
  <c r="P2614" i="1"/>
  <c r="Q2614" i="1" a="1"/>
  <c r="Q2614" i="1" s="1"/>
  <c r="R2614" i="1"/>
  <c r="M2615" i="1"/>
  <c r="S2615" i="1" s="1"/>
  <c r="N2615" i="1"/>
  <c r="O2615" i="1"/>
  <c r="P2615" i="1"/>
  <c r="Q2615" i="1" a="1"/>
  <c r="Q2615" i="1" s="1"/>
  <c r="R2615" i="1"/>
  <c r="M2616" i="1"/>
  <c r="N2616" i="1"/>
  <c r="O2616" i="1"/>
  <c r="P2616" i="1"/>
  <c r="Q2616" i="1" a="1"/>
  <c r="Q2616" i="1" s="1"/>
  <c r="R2616" i="1"/>
  <c r="M2617" i="1"/>
  <c r="N2617" i="1"/>
  <c r="O2617" i="1"/>
  <c r="P2617" i="1"/>
  <c r="Q2617" i="1" a="1"/>
  <c r="Q2617" i="1" s="1"/>
  <c r="R2617" i="1"/>
  <c r="M2618" i="1"/>
  <c r="N2618" i="1"/>
  <c r="O2618" i="1"/>
  <c r="P2618" i="1"/>
  <c r="Q2618" i="1" a="1"/>
  <c r="Q2618" i="1"/>
  <c r="R2618" i="1"/>
  <c r="M2619" i="1"/>
  <c r="N2619" i="1"/>
  <c r="O2619" i="1"/>
  <c r="P2619" i="1"/>
  <c r="Q2619" i="1" a="1"/>
  <c r="Q2619" i="1"/>
  <c r="S2619" i="1" s="1"/>
  <c r="T2619" i="1" s="1"/>
  <c r="R2619" i="1"/>
  <c r="M2620" i="1"/>
  <c r="N2620" i="1"/>
  <c r="O2620" i="1"/>
  <c r="P2620" i="1"/>
  <c r="Q2620" i="1" a="1"/>
  <c r="Q2620" i="1"/>
  <c r="R2620" i="1"/>
  <c r="M2621" i="1"/>
  <c r="N2621" i="1"/>
  <c r="O2621" i="1"/>
  <c r="P2621" i="1"/>
  <c r="Q2621" i="1" a="1"/>
  <c r="Q2621" i="1" s="1"/>
  <c r="S2621" i="1" s="1"/>
  <c r="R2621" i="1"/>
  <c r="M2622" i="1"/>
  <c r="N2622" i="1"/>
  <c r="O2622" i="1"/>
  <c r="P2622" i="1"/>
  <c r="Q2622" i="1" a="1"/>
  <c r="Q2622" i="1" s="1"/>
  <c r="R2622" i="1"/>
  <c r="S2622" i="1" s="1"/>
  <c r="M2623" i="1"/>
  <c r="N2623" i="1"/>
  <c r="O2623" i="1"/>
  <c r="P2623" i="1"/>
  <c r="Q2623" i="1" a="1"/>
  <c r="Q2623" i="1"/>
  <c r="R2623" i="1"/>
  <c r="M2624" i="1"/>
  <c r="N2624" i="1"/>
  <c r="O2624" i="1"/>
  <c r="P2624" i="1"/>
  <c r="Q2624" i="1" a="1"/>
  <c r="Q2624" i="1"/>
  <c r="R2624" i="1"/>
  <c r="M2625" i="1"/>
  <c r="N2625" i="1"/>
  <c r="O2625" i="1"/>
  <c r="P2625" i="1"/>
  <c r="Q2625" i="1" a="1"/>
  <c r="Q2625" i="1" s="1"/>
  <c r="R2625" i="1"/>
  <c r="M2626" i="1"/>
  <c r="N2626" i="1"/>
  <c r="O2626" i="1"/>
  <c r="P2626" i="1"/>
  <c r="Q2626" i="1" a="1"/>
  <c r="Q2626" i="1" s="1"/>
  <c r="R2626" i="1"/>
  <c r="M2627" i="1"/>
  <c r="N2627" i="1"/>
  <c r="O2627" i="1"/>
  <c r="P2627" i="1"/>
  <c r="Q2627" i="1" a="1"/>
  <c r="Q2627" i="1" s="1"/>
  <c r="R2627" i="1"/>
  <c r="M2628" i="1"/>
  <c r="N2628" i="1"/>
  <c r="O2628" i="1"/>
  <c r="P2628" i="1"/>
  <c r="Q2628" i="1" a="1"/>
  <c r="Q2628" i="1"/>
  <c r="R2628" i="1"/>
  <c r="M2629" i="1"/>
  <c r="S2629" i="1" s="1"/>
  <c r="N2629" i="1"/>
  <c r="O2629" i="1"/>
  <c r="P2629" i="1"/>
  <c r="Q2629" i="1" a="1"/>
  <c r="Q2629" i="1"/>
  <c r="R2629" i="1"/>
  <c r="M2630" i="1"/>
  <c r="N2630" i="1"/>
  <c r="O2630" i="1"/>
  <c r="P2630" i="1"/>
  <c r="Q2630" i="1" a="1"/>
  <c r="Q2630" i="1"/>
  <c r="R2630" i="1"/>
  <c r="M2631" i="1"/>
  <c r="N2631" i="1"/>
  <c r="O2631" i="1"/>
  <c r="S2631" i="1" s="1"/>
  <c r="P2631" i="1"/>
  <c r="Q2631" i="1" a="1"/>
  <c r="Q2631" i="1" s="1"/>
  <c r="R2631" i="1"/>
  <c r="M2632" i="1"/>
  <c r="N2632" i="1"/>
  <c r="O2632" i="1"/>
  <c r="P2632" i="1"/>
  <c r="Q2632" i="1" a="1"/>
  <c r="Q2632" i="1" s="1"/>
  <c r="R2632" i="1"/>
  <c r="M2633" i="1"/>
  <c r="N2633" i="1"/>
  <c r="O2633" i="1"/>
  <c r="P2633" i="1"/>
  <c r="Q2633" i="1" a="1"/>
  <c r="Q2633" i="1" s="1"/>
  <c r="R2633" i="1"/>
  <c r="S2633" i="1"/>
  <c r="M2634" i="1"/>
  <c r="N2634" i="1"/>
  <c r="O2634" i="1"/>
  <c r="P2634" i="1"/>
  <c r="Q2634" i="1" a="1"/>
  <c r="Q2634" i="1" s="1"/>
  <c r="S2634" i="1" s="1"/>
  <c r="R2634" i="1"/>
  <c r="M2635" i="1"/>
  <c r="S2635" i="1" s="1"/>
  <c r="N2635" i="1"/>
  <c r="O2635" i="1"/>
  <c r="P2635" i="1"/>
  <c r="Q2635" i="1" a="1"/>
  <c r="Q2635" i="1" s="1"/>
  <c r="R2635" i="1"/>
  <c r="M2636" i="1"/>
  <c r="S2636" i="1" s="1"/>
  <c r="T2636" i="1" s="1"/>
  <c r="N2636" i="1"/>
  <c r="O2636" i="1"/>
  <c r="P2636" i="1"/>
  <c r="Q2636" i="1" a="1"/>
  <c r="Q2636" i="1"/>
  <c r="R2636" i="1"/>
  <c r="M2637" i="1"/>
  <c r="S2637" i="1" s="1"/>
  <c r="N2637" i="1"/>
  <c r="O2637" i="1"/>
  <c r="P2637" i="1"/>
  <c r="Q2637" i="1" a="1"/>
  <c r="Q2637" i="1"/>
  <c r="R2637" i="1"/>
  <c r="M2638" i="1"/>
  <c r="N2638" i="1"/>
  <c r="S2638" i="1" s="1"/>
  <c r="O2638" i="1"/>
  <c r="P2638" i="1"/>
  <c r="Q2638" i="1" a="1"/>
  <c r="Q2638" i="1"/>
  <c r="R2638" i="1"/>
  <c r="M2639" i="1"/>
  <c r="N2639" i="1"/>
  <c r="O2639" i="1"/>
  <c r="P2639" i="1"/>
  <c r="Q2639" i="1" a="1"/>
  <c r="Q2639" i="1" s="1"/>
  <c r="R2639" i="1"/>
  <c r="M2640" i="1"/>
  <c r="N2640" i="1"/>
  <c r="O2640" i="1"/>
  <c r="P2640" i="1"/>
  <c r="Q2640" i="1" a="1"/>
  <c r="Q2640" i="1" s="1"/>
  <c r="R2640" i="1"/>
  <c r="M2641" i="1"/>
  <c r="N2641" i="1"/>
  <c r="O2641" i="1"/>
  <c r="P2641" i="1"/>
  <c r="Q2641" i="1" a="1"/>
  <c r="Q2641" i="1" s="1"/>
  <c r="R2641" i="1"/>
  <c r="S2641" i="1"/>
  <c r="M2642" i="1"/>
  <c r="S2642" i="1" s="1"/>
  <c r="N2642" i="1"/>
  <c r="O2642" i="1"/>
  <c r="P2642" i="1"/>
  <c r="Q2642" i="1" a="1"/>
  <c r="Q2642" i="1" s="1"/>
  <c r="R2642" i="1"/>
  <c r="M2643" i="1"/>
  <c r="N2643" i="1"/>
  <c r="O2643" i="1"/>
  <c r="P2643" i="1"/>
  <c r="Q2643" i="1" a="1"/>
  <c r="Q2643" i="1" s="1"/>
  <c r="R2643" i="1"/>
  <c r="M2644" i="1"/>
  <c r="S2644" i="1" s="1"/>
  <c r="T2644" i="1" s="1"/>
  <c r="N2644" i="1"/>
  <c r="O2644" i="1"/>
  <c r="P2644" i="1"/>
  <c r="Q2644" i="1" a="1"/>
  <c r="Q2644" i="1"/>
  <c r="R2644" i="1"/>
  <c r="V2644" i="1"/>
  <c r="M2645" i="1"/>
  <c r="N2645" i="1"/>
  <c r="O2645" i="1"/>
  <c r="P2645" i="1"/>
  <c r="Q2645" i="1" a="1"/>
  <c r="Q2645" i="1" s="1"/>
  <c r="R2645" i="1"/>
  <c r="M2646" i="1"/>
  <c r="N2646" i="1"/>
  <c r="O2646" i="1"/>
  <c r="P2646" i="1"/>
  <c r="Q2646" i="1" a="1"/>
  <c r="Q2646" i="1"/>
  <c r="R2646" i="1"/>
  <c r="M2647" i="1"/>
  <c r="N2647" i="1"/>
  <c r="O2647" i="1"/>
  <c r="S2647" i="1" s="1"/>
  <c r="P2647" i="1"/>
  <c r="Q2647" i="1" a="1"/>
  <c r="Q2647" i="1" s="1"/>
  <c r="R2647" i="1"/>
  <c r="M2648" i="1"/>
  <c r="S2648" i="1" s="1"/>
  <c r="N2648" i="1"/>
  <c r="O2648" i="1"/>
  <c r="P2648" i="1"/>
  <c r="Q2648" i="1" a="1"/>
  <c r="Q2648" i="1" s="1"/>
  <c r="R2648" i="1"/>
  <c r="M2649" i="1"/>
  <c r="N2649" i="1"/>
  <c r="O2649" i="1"/>
  <c r="P2649" i="1"/>
  <c r="Q2649" i="1" a="1"/>
  <c r="Q2649" i="1" s="1"/>
  <c r="S2649" i="1" s="1"/>
  <c r="R2649" i="1"/>
  <c r="M2650" i="1"/>
  <c r="N2650" i="1"/>
  <c r="O2650" i="1"/>
  <c r="P2650" i="1"/>
  <c r="Q2650" i="1" a="1"/>
  <c r="Q2650" i="1" s="1"/>
  <c r="R2650" i="1"/>
  <c r="M2651" i="1"/>
  <c r="S2651" i="1" s="1"/>
  <c r="N2651" i="1"/>
  <c r="O2651" i="1"/>
  <c r="P2651" i="1"/>
  <c r="Q2651" i="1" a="1"/>
  <c r="Q2651" i="1" s="1"/>
  <c r="R2651" i="1"/>
  <c r="M2652" i="1"/>
  <c r="S2652" i="1" s="1"/>
  <c r="T2652" i="1" s="1"/>
  <c r="N2652" i="1"/>
  <c r="O2652" i="1"/>
  <c r="P2652" i="1"/>
  <c r="Q2652" i="1" a="1"/>
  <c r="Q2652" i="1"/>
  <c r="R2652" i="1"/>
  <c r="V2652" i="1"/>
  <c r="M2653" i="1"/>
  <c r="S2653" i="1" s="1"/>
  <c r="N2653" i="1"/>
  <c r="O2653" i="1"/>
  <c r="P2653" i="1"/>
  <c r="Q2653" i="1" a="1"/>
  <c r="Q2653" i="1" s="1"/>
  <c r="R2653" i="1"/>
  <c r="M2654" i="1"/>
  <c r="N2654" i="1"/>
  <c r="O2654" i="1"/>
  <c r="P2654" i="1"/>
  <c r="Q2654" i="1" a="1"/>
  <c r="Q2654" i="1"/>
  <c r="R2654" i="1"/>
  <c r="M2655" i="1"/>
  <c r="N2655" i="1"/>
  <c r="O2655" i="1"/>
  <c r="P2655" i="1"/>
  <c r="Q2655" i="1" a="1"/>
  <c r="Q2655" i="1" s="1"/>
  <c r="R2655" i="1"/>
  <c r="M2656" i="1"/>
  <c r="N2656" i="1"/>
  <c r="O2656" i="1"/>
  <c r="P2656" i="1"/>
  <c r="Q2656" i="1" a="1"/>
  <c r="Q2656" i="1" s="1"/>
  <c r="R2656" i="1"/>
  <c r="M2657" i="1"/>
  <c r="N2657" i="1"/>
  <c r="O2657" i="1"/>
  <c r="P2657" i="1"/>
  <c r="Q2657" i="1" a="1"/>
  <c r="Q2657" i="1" s="1"/>
  <c r="R2657" i="1"/>
  <c r="S2657" i="1"/>
  <c r="M2658" i="1"/>
  <c r="S2658" i="1" s="1"/>
  <c r="N2658" i="1"/>
  <c r="O2658" i="1"/>
  <c r="P2658" i="1"/>
  <c r="Q2658" i="1" a="1"/>
  <c r="Q2658" i="1" s="1"/>
  <c r="R2658" i="1"/>
  <c r="M2659" i="1"/>
  <c r="N2659" i="1"/>
  <c r="O2659" i="1"/>
  <c r="P2659" i="1"/>
  <c r="Q2659" i="1" a="1"/>
  <c r="Q2659" i="1" s="1"/>
  <c r="R2659" i="1"/>
  <c r="M2660" i="1"/>
  <c r="S2660" i="1" s="1"/>
  <c r="T2660" i="1" s="1"/>
  <c r="N2660" i="1"/>
  <c r="O2660" i="1"/>
  <c r="P2660" i="1"/>
  <c r="Q2660" i="1" a="1"/>
  <c r="Q2660" i="1"/>
  <c r="R2660" i="1"/>
  <c r="V2660" i="1"/>
  <c r="M2661" i="1"/>
  <c r="N2661" i="1"/>
  <c r="O2661" i="1"/>
  <c r="P2661" i="1"/>
  <c r="Q2661" i="1" a="1"/>
  <c r="Q2661" i="1" s="1"/>
  <c r="R2661" i="1"/>
  <c r="M2662" i="1"/>
  <c r="N2662" i="1"/>
  <c r="O2662" i="1"/>
  <c r="P2662" i="1"/>
  <c r="Q2662" i="1" a="1"/>
  <c r="Q2662" i="1"/>
  <c r="R2662" i="1"/>
  <c r="M2663" i="1"/>
  <c r="N2663" i="1"/>
  <c r="O2663" i="1"/>
  <c r="S2663" i="1" s="1"/>
  <c r="P2663" i="1"/>
  <c r="Q2663" i="1" a="1"/>
  <c r="Q2663" i="1" s="1"/>
  <c r="R2663" i="1"/>
  <c r="M2664" i="1"/>
  <c r="S2664" i="1" s="1"/>
  <c r="N2664" i="1"/>
  <c r="O2664" i="1"/>
  <c r="P2664" i="1"/>
  <c r="Q2664" i="1" a="1"/>
  <c r="Q2664" i="1" s="1"/>
  <c r="R2664" i="1"/>
  <c r="M2665" i="1"/>
  <c r="N2665" i="1"/>
  <c r="O2665" i="1"/>
  <c r="P2665" i="1"/>
  <c r="Q2665" i="1" a="1"/>
  <c r="Q2665" i="1" s="1"/>
  <c r="S2665" i="1" s="1"/>
  <c r="R2665" i="1"/>
  <c r="M2666" i="1"/>
  <c r="N2666" i="1"/>
  <c r="O2666" i="1"/>
  <c r="P2666" i="1"/>
  <c r="Q2666" i="1" a="1"/>
  <c r="Q2666" i="1" s="1"/>
  <c r="R2666" i="1"/>
  <c r="M2667" i="1"/>
  <c r="N2667" i="1"/>
  <c r="O2667" i="1"/>
  <c r="P2667" i="1"/>
  <c r="Q2667" i="1" a="1"/>
  <c r="Q2667" i="1" s="1"/>
  <c r="R2667" i="1"/>
  <c r="M2668" i="1"/>
  <c r="S2668" i="1" s="1"/>
  <c r="T2668" i="1" s="1"/>
  <c r="N2668" i="1"/>
  <c r="O2668" i="1"/>
  <c r="P2668" i="1"/>
  <c r="Q2668" i="1" a="1"/>
  <c r="Q2668" i="1"/>
  <c r="R2668" i="1"/>
  <c r="M2669" i="1"/>
  <c r="S2669" i="1" s="1"/>
  <c r="N2669" i="1"/>
  <c r="O2669" i="1"/>
  <c r="P2669" i="1"/>
  <c r="Q2669" i="1" a="1"/>
  <c r="Q2669" i="1" s="1"/>
  <c r="R2669" i="1"/>
  <c r="M2670" i="1"/>
  <c r="N2670" i="1"/>
  <c r="O2670" i="1"/>
  <c r="P2670" i="1"/>
  <c r="Q2670" i="1" a="1"/>
  <c r="Q2670" i="1"/>
  <c r="R2670" i="1"/>
  <c r="M2671" i="1"/>
  <c r="N2671" i="1"/>
  <c r="O2671" i="1"/>
  <c r="P2671" i="1"/>
  <c r="Q2671" i="1" a="1"/>
  <c r="Q2671" i="1" s="1"/>
  <c r="R2671" i="1"/>
  <c r="M2672" i="1"/>
  <c r="N2672" i="1"/>
  <c r="O2672" i="1"/>
  <c r="P2672" i="1"/>
  <c r="Q2672" i="1" a="1"/>
  <c r="Q2672" i="1" s="1"/>
  <c r="R2672" i="1"/>
  <c r="M2673" i="1"/>
  <c r="N2673" i="1"/>
  <c r="O2673" i="1"/>
  <c r="P2673" i="1"/>
  <c r="Q2673" i="1" a="1"/>
  <c r="Q2673" i="1" s="1"/>
  <c r="S2673" i="1" s="1"/>
  <c r="R2673" i="1"/>
  <c r="M2674" i="1"/>
  <c r="N2674" i="1"/>
  <c r="O2674" i="1"/>
  <c r="P2674" i="1"/>
  <c r="Q2674" i="1" a="1"/>
  <c r="Q2674" i="1" s="1"/>
  <c r="R2674" i="1"/>
  <c r="M2675" i="1"/>
  <c r="N2675" i="1"/>
  <c r="O2675" i="1"/>
  <c r="P2675" i="1"/>
  <c r="Q2675" i="1" a="1"/>
  <c r="Q2675" i="1" s="1"/>
  <c r="R2675" i="1"/>
  <c r="M2676" i="1"/>
  <c r="S2676" i="1" s="1"/>
  <c r="T2676" i="1" s="1"/>
  <c r="N2676" i="1"/>
  <c r="O2676" i="1"/>
  <c r="P2676" i="1"/>
  <c r="Q2676" i="1" a="1"/>
  <c r="Q2676" i="1"/>
  <c r="R2676" i="1"/>
  <c r="V2676" i="1"/>
  <c r="M2677" i="1"/>
  <c r="N2677" i="1"/>
  <c r="O2677" i="1"/>
  <c r="P2677" i="1"/>
  <c r="Q2677" i="1" a="1"/>
  <c r="Q2677" i="1" s="1"/>
  <c r="R2677" i="1"/>
  <c r="M2678" i="1"/>
  <c r="N2678" i="1"/>
  <c r="O2678" i="1"/>
  <c r="P2678" i="1"/>
  <c r="Q2678" i="1" a="1"/>
  <c r="Q2678" i="1"/>
  <c r="R2678" i="1"/>
  <c r="M2679" i="1"/>
  <c r="N2679" i="1"/>
  <c r="O2679" i="1"/>
  <c r="P2679" i="1"/>
  <c r="Q2679" i="1" a="1"/>
  <c r="Q2679" i="1" s="1"/>
  <c r="R2679" i="1"/>
  <c r="M2680" i="1"/>
  <c r="S2680" i="1" s="1"/>
  <c r="N2680" i="1"/>
  <c r="O2680" i="1"/>
  <c r="P2680" i="1"/>
  <c r="Q2680" i="1" a="1"/>
  <c r="Q2680" i="1" s="1"/>
  <c r="R2680" i="1"/>
  <c r="M2681" i="1"/>
  <c r="N2681" i="1"/>
  <c r="O2681" i="1"/>
  <c r="P2681" i="1"/>
  <c r="Q2681" i="1" a="1"/>
  <c r="Q2681" i="1" s="1"/>
  <c r="R2681" i="1"/>
  <c r="S2681" i="1"/>
  <c r="T2681" i="1" s="1"/>
  <c r="M2682" i="1"/>
  <c r="S2682" i="1" s="1"/>
  <c r="N2682" i="1"/>
  <c r="O2682" i="1"/>
  <c r="P2682" i="1"/>
  <c r="Q2682" i="1" a="1"/>
  <c r="Q2682" i="1" s="1"/>
  <c r="R2682" i="1"/>
  <c r="M2683" i="1"/>
  <c r="N2683" i="1"/>
  <c r="O2683" i="1"/>
  <c r="P2683" i="1"/>
  <c r="Q2683" i="1" a="1"/>
  <c r="Q2683" i="1" s="1"/>
  <c r="R2683" i="1"/>
  <c r="M2684" i="1"/>
  <c r="N2684" i="1"/>
  <c r="O2684" i="1"/>
  <c r="P2684" i="1"/>
  <c r="Q2684" i="1" a="1"/>
  <c r="Q2684" i="1" s="1"/>
  <c r="R2684" i="1"/>
  <c r="M2685" i="1"/>
  <c r="N2685" i="1"/>
  <c r="O2685" i="1"/>
  <c r="P2685" i="1"/>
  <c r="Q2685" i="1" a="1"/>
  <c r="Q2685" i="1" s="1"/>
  <c r="R2685" i="1"/>
  <c r="M2686" i="1"/>
  <c r="N2686" i="1"/>
  <c r="O2686" i="1"/>
  <c r="P2686" i="1"/>
  <c r="Q2686" i="1" a="1"/>
  <c r="Q2686" i="1"/>
  <c r="R2686" i="1"/>
  <c r="M2687" i="1"/>
  <c r="N2687" i="1"/>
  <c r="O2687" i="1"/>
  <c r="P2687" i="1"/>
  <c r="Q2687" i="1" a="1"/>
  <c r="Q2687" i="1" s="1"/>
  <c r="R2687" i="1"/>
  <c r="M2688" i="1"/>
  <c r="N2688" i="1"/>
  <c r="O2688" i="1"/>
  <c r="P2688" i="1"/>
  <c r="Q2688" i="1" a="1"/>
  <c r="Q2688" i="1" s="1"/>
  <c r="R2688" i="1"/>
  <c r="M2689" i="1"/>
  <c r="S2689" i="1" s="1"/>
  <c r="N2689" i="1"/>
  <c r="O2689" i="1"/>
  <c r="P2689" i="1"/>
  <c r="Q2689" i="1" a="1"/>
  <c r="Q2689" i="1" s="1"/>
  <c r="R2689" i="1"/>
  <c r="M2690" i="1"/>
  <c r="N2690" i="1"/>
  <c r="O2690" i="1"/>
  <c r="P2690" i="1"/>
  <c r="Q2690" i="1" a="1"/>
  <c r="Q2690" i="1" s="1"/>
  <c r="R2690" i="1"/>
  <c r="M2691" i="1"/>
  <c r="N2691" i="1"/>
  <c r="O2691" i="1"/>
  <c r="P2691" i="1"/>
  <c r="Q2691" i="1" a="1"/>
  <c r="Q2691" i="1" s="1"/>
  <c r="R2691" i="1"/>
  <c r="M2692" i="1"/>
  <c r="N2692" i="1"/>
  <c r="O2692" i="1"/>
  <c r="P2692" i="1"/>
  <c r="Q2692" i="1" a="1"/>
  <c r="Q2692" i="1" s="1"/>
  <c r="R2692" i="1"/>
  <c r="M2693" i="1"/>
  <c r="N2693" i="1"/>
  <c r="O2693" i="1"/>
  <c r="P2693" i="1"/>
  <c r="Q2693" i="1" a="1"/>
  <c r="Q2693" i="1" s="1"/>
  <c r="R2693" i="1"/>
  <c r="M2694" i="1"/>
  <c r="N2694" i="1"/>
  <c r="O2694" i="1"/>
  <c r="P2694" i="1"/>
  <c r="Q2694" i="1" a="1"/>
  <c r="Q2694" i="1"/>
  <c r="R2694" i="1"/>
  <c r="M2695" i="1"/>
  <c r="N2695" i="1"/>
  <c r="O2695" i="1"/>
  <c r="P2695" i="1"/>
  <c r="Q2695" i="1" a="1"/>
  <c r="Q2695" i="1" s="1"/>
  <c r="R2695" i="1"/>
  <c r="M2696" i="1"/>
  <c r="N2696" i="1"/>
  <c r="O2696" i="1"/>
  <c r="P2696" i="1"/>
  <c r="Q2696" i="1" a="1"/>
  <c r="Q2696" i="1" s="1"/>
  <c r="R2696" i="1"/>
  <c r="M2697" i="1"/>
  <c r="N2697" i="1"/>
  <c r="O2697" i="1"/>
  <c r="P2697" i="1"/>
  <c r="Q2697" i="1" a="1"/>
  <c r="Q2697" i="1" s="1"/>
  <c r="R2697" i="1"/>
  <c r="S2697" i="1" s="1"/>
  <c r="T2697" i="1"/>
  <c r="M2698" i="1"/>
  <c r="S2698" i="1" s="1"/>
  <c r="N2698" i="1"/>
  <c r="O2698" i="1"/>
  <c r="P2698" i="1"/>
  <c r="Q2698" i="1" a="1"/>
  <c r="Q2698" i="1" s="1"/>
  <c r="R2698" i="1"/>
  <c r="M2699" i="1"/>
  <c r="N2699" i="1"/>
  <c r="O2699" i="1"/>
  <c r="P2699" i="1"/>
  <c r="Q2699" i="1" a="1"/>
  <c r="Q2699" i="1" s="1"/>
  <c r="R2699" i="1"/>
  <c r="M2700" i="1"/>
  <c r="N2700" i="1"/>
  <c r="O2700" i="1"/>
  <c r="P2700" i="1"/>
  <c r="Q2700" i="1" a="1"/>
  <c r="Q2700" i="1" s="1"/>
  <c r="R2700" i="1"/>
  <c r="M2701" i="1"/>
  <c r="N2701" i="1"/>
  <c r="O2701" i="1"/>
  <c r="P2701" i="1"/>
  <c r="Q2701" i="1" a="1"/>
  <c r="Q2701" i="1" s="1"/>
  <c r="R2701" i="1"/>
  <c r="M2702" i="1"/>
  <c r="N2702" i="1"/>
  <c r="O2702" i="1"/>
  <c r="P2702" i="1"/>
  <c r="Q2702" i="1" a="1"/>
  <c r="Q2702" i="1"/>
  <c r="R2702" i="1"/>
  <c r="M2703" i="1"/>
  <c r="N2703" i="1"/>
  <c r="O2703" i="1"/>
  <c r="P2703" i="1"/>
  <c r="Q2703" i="1" a="1"/>
  <c r="Q2703" i="1" s="1"/>
  <c r="R2703" i="1"/>
  <c r="M2704" i="1"/>
  <c r="N2704" i="1"/>
  <c r="O2704" i="1"/>
  <c r="P2704" i="1"/>
  <c r="Q2704" i="1" a="1"/>
  <c r="Q2704" i="1" s="1"/>
  <c r="R2704" i="1"/>
  <c r="M2705" i="1"/>
  <c r="N2705" i="1"/>
  <c r="O2705" i="1"/>
  <c r="P2705" i="1"/>
  <c r="Q2705" i="1" a="1"/>
  <c r="Q2705" i="1" s="1"/>
  <c r="S2705" i="1" s="1"/>
  <c r="R2705" i="1"/>
  <c r="M2706" i="1"/>
  <c r="N2706" i="1"/>
  <c r="O2706" i="1"/>
  <c r="P2706" i="1"/>
  <c r="Q2706" i="1" a="1"/>
  <c r="Q2706" i="1" s="1"/>
  <c r="R2706" i="1"/>
  <c r="M2707" i="1"/>
  <c r="S2707" i="1" s="1"/>
  <c r="N2707" i="1"/>
  <c r="O2707" i="1"/>
  <c r="P2707" i="1"/>
  <c r="Q2707" i="1" a="1"/>
  <c r="Q2707" i="1" s="1"/>
  <c r="R2707" i="1"/>
  <c r="M2708" i="1"/>
  <c r="S2708" i="1" s="1"/>
  <c r="T2708" i="1" s="1"/>
  <c r="N2708" i="1"/>
  <c r="O2708" i="1"/>
  <c r="P2708" i="1"/>
  <c r="Q2708" i="1" a="1"/>
  <c r="Q2708" i="1" s="1"/>
  <c r="R2708" i="1"/>
  <c r="M2709" i="1"/>
  <c r="N2709" i="1"/>
  <c r="O2709" i="1"/>
  <c r="P2709" i="1"/>
  <c r="Q2709" i="1" a="1"/>
  <c r="Q2709" i="1" s="1"/>
  <c r="R2709" i="1"/>
  <c r="M2710" i="1"/>
  <c r="N2710" i="1"/>
  <c r="O2710" i="1"/>
  <c r="P2710" i="1"/>
  <c r="Q2710" i="1" a="1"/>
  <c r="Q2710" i="1" s="1"/>
  <c r="R2710" i="1"/>
  <c r="M2711" i="1"/>
  <c r="N2711" i="1"/>
  <c r="O2711" i="1"/>
  <c r="P2711" i="1"/>
  <c r="Q2711" i="1" a="1"/>
  <c r="Q2711" i="1" s="1"/>
  <c r="R2711" i="1"/>
  <c r="M2712" i="1"/>
  <c r="N2712" i="1"/>
  <c r="O2712" i="1"/>
  <c r="P2712" i="1"/>
  <c r="Q2712" i="1" a="1"/>
  <c r="Q2712" i="1" s="1"/>
  <c r="R2712" i="1"/>
  <c r="M2713" i="1"/>
  <c r="N2713" i="1"/>
  <c r="O2713" i="1"/>
  <c r="P2713" i="1"/>
  <c r="Q2713" i="1" a="1"/>
  <c r="Q2713" i="1" s="1"/>
  <c r="R2713" i="1"/>
  <c r="S2713" i="1" s="1"/>
  <c r="M2714" i="1"/>
  <c r="N2714" i="1"/>
  <c r="O2714" i="1"/>
  <c r="P2714" i="1"/>
  <c r="Q2714" i="1" a="1"/>
  <c r="Q2714" i="1" s="1"/>
  <c r="R2714" i="1"/>
  <c r="M2715" i="1"/>
  <c r="S2715" i="1" s="1"/>
  <c r="N2715" i="1"/>
  <c r="O2715" i="1"/>
  <c r="P2715" i="1"/>
  <c r="Q2715" i="1" a="1"/>
  <c r="Q2715" i="1" s="1"/>
  <c r="R2715" i="1"/>
  <c r="T2715" i="1"/>
  <c r="M2716" i="1"/>
  <c r="S2716" i="1" s="1"/>
  <c r="N2716" i="1"/>
  <c r="O2716" i="1"/>
  <c r="P2716" i="1"/>
  <c r="Q2716" i="1" a="1"/>
  <c r="Q2716" i="1" s="1"/>
  <c r="R2716" i="1"/>
  <c r="M2717" i="1"/>
  <c r="N2717" i="1"/>
  <c r="O2717" i="1"/>
  <c r="P2717" i="1"/>
  <c r="Q2717" i="1" a="1"/>
  <c r="Q2717" i="1" s="1"/>
  <c r="R2717" i="1"/>
  <c r="M2718" i="1"/>
  <c r="N2718" i="1"/>
  <c r="O2718" i="1"/>
  <c r="P2718" i="1"/>
  <c r="Q2718" i="1" a="1"/>
  <c r="Q2718" i="1"/>
  <c r="R2718" i="1"/>
  <c r="M2719" i="1"/>
  <c r="N2719" i="1"/>
  <c r="O2719" i="1"/>
  <c r="P2719" i="1"/>
  <c r="Q2719" i="1" a="1"/>
  <c r="Q2719" i="1" s="1"/>
  <c r="R2719" i="1"/>
  <c r="M2720" i="1"/>
  <c r="N2720" i="1"/>
  <c r="O2720" i="1"/>
  <c r="P2720" i="1"/>
  <c r="Q2720" i="1" a="1"/>
  <c r="Q2720" i="1" s="1"/>
  <c r="R2720" i="1"/>
  <c r="M2721" i="1"/>
  <c r="S2721" i="1" s="1"/>
  <c r="N2721" i="1"/>
  <c r="O2721" i="1"/>
  <c r="P2721" i="1"/>
  <c r="Q2721" i="1" a="1"/>
  <c r="Q2721" i="1" s="1"/>
  <c r="R2721" i="1"/>
  <c r="M2722" i="1"/>
  <c r="N2722" i="1"/>
  <c r="O2722" i="1"/>
  <c r="P2722" i="1"/>
  <c r="Q2722" i="1" a="1"/>
  <c r="Q2722" i="1" s="1"/>
  <c r="R2722" i="1"/>
  <c r="M2723" i="1"/>
  <c r="N2723" i="1"/>
  <c r="O2723" i="1"/>
  <c r="P2723" i="1"/>
  <c r="Q2723" i="1" a="1"/>
  <c r="Q2723" i="1" s="1"/>
  <c r="R2723" i="1"/>
  <c r="M2724" i="1"/>
  <c r="N2724" i="1"/>
  <c r="O2724" i="1"/>
  <c r="P2724" i="1"/>
  <c r="Q2724" i="1" a="1"/>
  <c r="Q2724" i="1" s="1"/>
  <c r="R2724" i="1"/>
  <c r="M2725" i="1"/>
  <c r="N2725" i="1"/>
  <c r="O2725" i="1"/>
  <c r="P2725" i="1"/>
  <c r="Q2725" i="1" a="1"/>
  <c r="Q2725" i="1" s="1"/>
  <c r="R2725" i="1"/>
  <c r="M2726" i="1"/>
  <c r="N2726" i="1"/>
  <c r="O2726" i="1"/>
  <c r="P2726" i="1"/>
  <c r="Q2726" i="1" a="1"/>
  <c r="Q2726" i="1"/>
  <c r="R2726" i="1"/>
  <c r="M2727" i="1"/>
  <c r="N2727" i="1"/>
  <c r="O2727" i="1"/>
  <c r="P2727" i="1"/>
  <c r="Q2727" i="1" a="1"/>
  <c r="Q2727" i="1" s="1"/>
  <c r="R2727" i="1"/>
  <c r="M2728" i="1"/>
  <c r="S2728" i="1" s="1"/>
  <c r="N2728" i="1"/>
  <c r="O2728" i="1"/>
  <c r="P2728" i="1"/>
  <c r="Q2728" i="1" a="1"/>
  <c r="Q2728" i="1" s="1"/>
  <c r="R2728" i="1"/>
  <c r="T2728" i="1"/>
  <c r="M2729" i="1"/>
  <c r="S2729" i="1" s="1"/>
  <c r="N2729" i="1"/>
  <c r="O2729" i="1"/>
  <c r="P2729" i="1"/>
  <c r="Q2729" i="1" a="1"/>
  <c r="Q2729" i="1" s="1"/>
  <c r="R2729" i="1"/>
  <c r="M2730" i="1"/>
  <c r="N2730" i="1"/>
  <c r="O2730" i="1"/>
  <c r="P2730" i="1"/>
  <c r="Q2730" i="1" a="1"/>
  <c r="Q2730" i="1" s="1"/>
  <c r="R2730" i="1"/>
  <c r="M2731" i="1"/>
  <c r="N2731" i="1"/>
  <c r="O2731" i="1"/>
  <c r="P2731" i="1"/>
  <c r="Q2731" i="1" a="1"/>
  <c r="Q2731" i="1" s="1"/>
  <c r="R2731" i="1"/>
  <c r="M2732" i="1"/>
  <c r="S2732" i="1" s="1"/>
  <c r="V2732" i="1" s="1"/>
  <c r="N2732" i="1"/>
  <c r="O2732" i="1"/>
  <c r="P2732" i="1"/>
  <c r="Q2732" i="1" a="1"/>
  <c r="Q2732" i="1" s="1"/>
  <c r="R2732" i="1"/>
  <c r="T2732" i="1"/>
  <c r="M2733" i="1"/>
  <c r="N2733" i="1"/>
  <c r="O2733" i="1"/>
  <c r="P2733" i="1"/>
  <c r="Q2733" i="1" a="1"/>
  <c r="Q2733" i="1" s="1"/>
  <c r="R2733" i="1"/>
  <c r="M2734" i="1"/>
  <c r="N2734" i="1"/>
  <c r="O2734" i="1"/>
  <c r="P2734" i="1"/>
  <c r="Q2734" i="1" a="1"/>
  <c r="Q2734" i="1" s="1"/>
  <c r="R2734" i="1"/>
  <c r="M2735" i="1"/>
  <c r="N2735" i="1"/>
  <c r="O2735" i="1"/>
  <c r="P2735" i="1"/>
  <c r="Q2735" i="1" a="1"/>
  <c r="Q2735" i="1" s="1"/>
  <c r="R2735" i="1"/>
  <c r="M2736" i="1"/>
  <c r="N2736" i="1"/>
  <c r="O2736" i="1"/>
  <c r="P2736" i="1"/>
  <c r="Q2736" i="1" a="1"/>
  <c r="Q2736" i="1" s="1"/>
  <c r="R2736" i="1"/>
  <c r="M2737" i="1"/>
  <c r="N2737" i="1"/>
  <c r="O2737" i="1"/>
  <c r="P2737" i="1"/>
  <c r="Q2737" i="1" a="1"/>
  <c r="Q2737" i="1" s="1"/>
  <c r="R2737" i="1"/>
  <c r="S2737" i="1" s="1"/>
  <c r="M2738" i="1"/>
  <c r="N2738" i="1"/>
  <c r="O2738" i="1"/>
  <c r="P2738" i="1"/>
  <c r="Q2738" i="1" a="1"/>
  <c r="Q2738" i="1" s="1"/>
  <c r="R2738" i="1"/>
  <c r="M2739" i="1"/>
  <c r="N2739" i="1"/>
  <c r="O2739" i="1"/>
  <c r="P2739" i="1"/>
  <c r="Q2739" i="1" a="1"/>
  <c r="Q2739" i="1" s="1"/>
  <c r="R2739" i="1"/>
  <c r="M2740" i="1"/>
  <c r="S2740" i="1" s="1"/>
  <c r="N2740" i="1"/>
  <c r="O2740" i="1"/>
  <c r="P2740" i="1"/>
  <c r="Q2740" i="1" a="1"/>
  <c r="Q2740" i="1" s="1"/>
  <c r="R2740" i="1"/>
  <c r="M2741" i="1"/>
  <c r="S2741" i="1" s="1"/>
  <c r="N2741" i="1"/>
  <c r="O2741" i="1"/>
  <c r="P2741" i="1"/>
  <c r="Q2741" i="1" a="1"/>
  <c r="Q2741" i="1" s="1"/>
  <c r="R2741" i="1"/>
  <c r="T2741" i="1"/>
  <c r="M2742" i="1"/>
  <c r="N2742" i="1"/>
  <c r="O2742" i="1"/>
  <c r="P2742" i="1"/>
  <c r="Q2742" i="1" a="1"/>
  <c r="Q2742" i="1" s="1"/>
  <c r="R2742" i="1"/>
  <c r="M2743" i="1"/>
  <c r="N2743" i="1"/>
  <c r="O2743" i="1"/>
  <c r="P2743" i="1"/>
  <c r="Q2743" i="1" a="1"/>
  <c r="Q2743" i="1" s="1"/>
  <c r="R2743" i="1"/>
  <c r="M2744" i="1"/>
  <c r="N2744" i="1"/>
  <c r="O2744" i="1"/>
  <c r="P2744" i="1"/>
  <c r="Q2744" i="1" a="1"/>
  <c r="Q2744" i="1" s="1"/>
  <c r="R2744" i="1"/>
  <c r="M2745" i="1"/>
  <c r="N2745" i="1"/>
  <c r="O2745" i="1"/>
  <c r="P2745" i="1"/>
  <c r="Q2745" i="1" a="1"/>
  <c r="Q2745" i="1" s="1"/>
  <c r="R2745" i="1"/>
  <c r="S2745" i="1"/>
  <c r="T2745" i="1" s="1"/>
  <c r="M2746" i="1"/>
  <c r="N2746" i="1"/>
  <c r="O2746" i="1"/>
  <c r="P2746" i="1"/>
  <c r="Q2746" i="1" a="1"/>
  <c r="Q2746" i="1" s="1"/>
  <c r="R2746" i="1"/>
  <c r="M2747" i="1"/>
  <c r="N2747" i="1"/>
  <c r="O2747" i="1"/>
  <c r="P2747" i="1"/>
  <c r="Q2747" i="1" a="1"/>
  <c r="Q2747" i="1" s="1"/>
  <c r="R2747" i="1"/>
  <c r="M2748" i="1"/>
  <c r="N2748" i="1"/>
  <c r="O2748" i="1"/>
  <c r="P2748" i="1"/>
  <c r="Q2748" i="1" a="1"/>
  <c r="Q2748" i="1" s="1"/>
  <c r="R2748" i="1"/>
  <c r="M2749" i="1"/>
  <c r="N2749" i="1"/>
  <c r="O2749" i="1"/>
  <c r="P2749" i="1"/>
  <c r="Q2749" i="1" a="1"/>
  <c r="Q2749" i="1" s="1"/>
  <c r="R2749" i="1"/>
  <c r="M2750" i="1"/>
  <c r="N2750" i="1"/>
  <c r="O2750" i="1"/>
  <c r="P2750" i="1"/>
  <c r="Q2750" i="1" a="1"/>
  <c r="Q2750" i="1"/>
  <c r="R2750" i="1"/>
  <c r="M2751" i="1"/>
  <c r="N2751" i="1"/>
  <c r="O2751" i="1"/>
  <c r="P2751" i="1"/>
  <c r="Q2751" i="1" a="1"/>
  <c r="Q2751" i="1" s="1"/>
  <c r="R2751" i="1"/>
  <c r="M2752" i="1"/>
  <c r="N2752" i="1"/>
  <c r="O2752" i="1"/>
  <c r="P2752" i="1"/>
  <c r="Q2752" i="1" a="1"/>
  <c r="Q2752" i="1" s="1"/>
  <c r="R2752" i="1"/>
  <c r="M2753" i="1"/>
  <c r="S2753" i="1" s="1"/>
  <c r="N2753" i="1"/>
  <c r="O2753" i="1"/>
  <c r="P2753" i="1"/>
  <c r="Q2753" i="1" a="1"/>
  <c r="Q2753" i="1" s="1"/>
  <c r="R2753" i="1"/>
  <c r="M2754" i="1"/>
  <c r="S2754" i="1" s="1"/>
  <c r="N2754" i="1"/>
  <c r="O2754" i="1"/>
  <c r="P2754" i="1"/>
  <c r="Q2754" i="1" a="1"/>
  <c r="Q2754" i="1" s="1"/>
  <c r="R2754" i="1"/>
  <c r="T2754" i="1"/>
  <c r="M2755" i="1"/>
  <c r="S2755" i="1" s="1"/>
  <c r="N2755" i="1"/>
  <c r="O2755" i="1"/>
  <c r="P2755" i="1"/>
  <c r="Q2755" i="1" a="1"/>
  <c r="Q2755" i="1" s="1"/>
  <c r="R2755" i="1"/>
  <c r="M2756" i="1"/>
  <c r="N2756" i="1"/>
  <c r="O2756" i="1"/>
  <c r="P2756" i="1"/>
  <c r="Q2756" i="1" a="1"/>
  <c r="Q2756" i="1" s="1"/>
  <c r="R2756" i="1"/>
  <c r="M2757" i="1"/>
  <c r="N2757" i="1"/>
  <c r="O2757" i="1"/>
  <c r="P2757" i="1"/>
  <c r="Q2757" i="1" a="1"/>
  <c r="Q2757" i="1" s="1"/>
  <c r="R2757" i="1"/>
  <c r="M2758" i="1"/>
  <c r="N2758" i="1"/>
  <c r="O2758" i="1"/>
  <c r="P2758" i="1"/>
  <c r="Q2758" i="1" a="1"/>
  <c r="Q2758" i="1" s="1"/>
  <c r="R2758" i="1"/>
  <c r="M2759" i="1"/>
  <c r="N2759" i="1"/>
  <c r="O2759" i="1"/>
  <c r="P2759" i="1"/>
  <c r="Q2759" i="1" a="1"/>
  <c r="Q2759" i="1" s="1"/>
  <c r="R2759" i="1"/>
  <c r="M2760" i="1"/>
  <c r="N2760" i="1"/>
  <c r="O2760" i="1"/>
  <c r="P2760" i="1"/>
  <c r="Q2760" i="1" a="1"/>
  <c r="Q2760" i="1" s="1"/>
  <c r="R2760" i="1"/>
  <c r="M2761" i="1"/>
  <c r="S2761" i="1" s="1"/>
  <c r="N2761" i="1"/>
  <c r="O2761" i="1"/>
  <c r="P2761" i="1"/>
  <c r="Q2761" i="1" a="1"/>
  <c r="Q2761" i="1" s="1"/>
  <c r="R2761" i="1"/>
  <c r="M2762" i="1"/>
  <c r="N2762" i="1"/>
  <c r="O2762" i="1"/>
  <c r="P2762" i="1"/>
  <c r="Q2762" i="1" a="1"/>
  <c r="Q2762" i="1" s="1"/>
  <c r="R2762" i="1"/>
  <c r="M2763" i="1"/>
  <c r="N2763" i="1"/>
  <c r="O2763" i="1"/>
  <c r="P2763" i="1"/>
  <c r="Q2763" i="1" a="1"/>
  <c r="Q2763" i="1" s="1"/>
  <c r="R2763" i="1"/>
  <c r="M2764" i="1"/>
  <c r="N2764" i="1"/>
  <c r="O2764" i="1"/>
  <c r="P2764" i="1"/>
  <c r="Q2764" i="1" a="1"/>
  <c r="Q2764" i="1" s="1"/>
  <c r="R2764" i="1"/>
  <c r="M2765" i="1"/>
  <c r="N2765" i="1"/>
  <c r="O2765" i="1"/>
  <c r="P2765" i="1"/>
  <c r="Q2765" i="1" a="1"/>
  <c r="Q2765" i="1" s="1"/>
  <c r="R2765" i="1"/>
  <c r="M2766" i="1"/>
  <c r="S2766" i="1" s="1"/>
  <c r="N2766" i="1"/>
  <c r="O2766" i="1"/>
  <c r="P2766" i="1"/>
  <c r="Q2766" i="1" a="1"/>
  <c r="Q2766" i="1"/>
  <c r="R2766" i="1"/>
  <c r="M2767" i="1"/>
  <c r="S2767" i="1" s="1"/>
  <c r="N2767" i="1"/>
  <c r="O2767" i="1"/>
  <c r="P2767" i="1"/>
  <c r="Q2767" i="1" a="1"/>
  <c r="Q2767" i="1" s="1"/>
  <c r="R2767" i="1"/>
  <c r="T2767" i="1"/>
  <c r="M2768" i="1"/>
  <c r="N2768" i="1"/>
  <c r="O2768" i="1"/>
  <c r="P2768" i="1"/>
  <c r="Q2768" i="1" a="1"/>
  <c r="Q2768" i="1" s="1"/>
  <c r="R2768" i="1"/>
  <c r="M2769" i="1"/>
  <c r="N2769" i="1"/>
  <c r="O2769" i="1"/>
  <c r="S2769" i="1" s="1"/>
  <c r="P2769" i="1"/>
  <c r="Q2769" i="1" a="1"/>
  <c r="Q2769" i="1" s="1"/>
  <c r="R2769" i="1"/>
  <c r="M2770" i="1"/>
  <c r="N2770" i="1"/>
  <c r="O2770" i="1"/>
  <c r="P2770" i="1"/>
  <c r="Q2770" i="1" a="1"/>
  <c r="Q2770" i="1" s="1"/>
  <c r="R2770" i="1"/>
  <c r="M2771" i="1"/>
  <c r="N2771" i="1"/>
  <c r="O2771" i="1"/>
  <c r="P2771" i="1"/>
  <c r="Q2771" i="1" a="1"/>
  <c r="Q2771" i="1" s="1"/>
  <c r="R2771" i="1"/>
  <c r="M2772" i="1"/>
  <c r="N2772" i="1"/>
  <c r="O2772" i="1"/>
  <c r="P2772" i="1"/>
  <c r="Q2772" i="1" a="1"/>
  <c r="Q2772" i="1" s="1"/>
  <c r="R2772" i="1"/>
  <c r="M2773" i="1"/>
  <c r="N2773" i="1"/>
  <c r="O2773" i="1"/>
  <c r="P2773" i="1"/>
  <c r="Q2773" i="1" a="1"/>
  <c r="Q2773" i="1" s="1"/>
  <c r="R2773" i="1"/>
  <c r="M2774" i="1"/>
  <c r="N2774" i="1"/>
  <c r="O2774" i="1"/>
  <c r="P2774" i="1"/>
  <c r="Q2774" i="1" a="1"/>
  <c r="Q2774" i="1" s="1"/>
  <c r="R2774" i="1"/>
  <c r="M2775" i="1"/>
  <c r="S2775" i="1" s="1"/>
  <c r="N2775" i="1"/>
  <c r="O2775" i="1"/>
  <c r="P2775" i="1"/>
  <c r="Q2775" i="1" a="1"/>
  <c r="Q2775" i="1" s="1"/>
  <c r="R2775" i="1"/>
  <c r="M2776" i="1"/>
  <c r="N2776" i="1"/>
  <c r="O2776" i="1"/>
  <c r="P2776" i="1"/>
  <c r="Q2776" i="1" a="1"/>
  <c r="Q2776" i="1" s="1"/>
  <c r="R2776" i="1"/>
  <c r="M2777" i="1"/>
  <c r="S2777" i="1" s="1"/>
  <c r="N2777" i="1"/>
  <c r="O2777" i="1"/>
  <c r="P2777" i="1"/>
  <c r="Q2777" i="1" a="1"/>
  <c r="Q2777" i="1" s="1"/>
  <c r="R2777" i="1"/>
  <c r="M2778" i="1"/>
  <c r="S2778" i="1" s="1"/>
  <c r="N2778" i="1"/>
  <c r="O2778" i="1"/>
  <c r="P2778" i="1"/>
  <c r="Q2778" i="1" a="1"/>
  <c r="Q2778" i="1" s="1"/>
  <c r="R2778" i="1"/>
  <c r="M2779" i="1"/>
  <c r="N2779" i="1"/>
  <c r="O2779" i="1"/>
  <c r="P2779" i="1"/>
  <c r="Q2779" i="1" a="1"/>
  <c r="Q2779" i="1" s="1"/>
  <c r="R2779" i="1"/>
  <c r="M2780" i="1"/>
  <c r="N2780" i="1"/>
  <c r="O2780" i="1"/>
  <c r="P2780" i="1"/>
  <c r="Q2780" i="1" a="1"/>
  <c r="Q2780" i="1" s="1"/>
  <c r="R2780" i="1"/>
  <c r="M2781" i="1"/>
  <c r="N2781" i="1"/>
  <c r="O2781" i="1"/>
  <c r="P2781" i="1"/>
  <c r="Q2781" i="1" a="1"/>
  <c r="Q2781" i="1" s="1"/>
  <c r="R2781" i="1"/>
  <c r="M2782" i="1"/>
  <c r="N2782" i="1"/>
  <c r="O2782" i="1"/>
  <c r="P2782" i="1"/>
  <c r="Q2782" i="1" a="1"/>
  <c r="Q2782" i="1"/>
  <c r="R2782" i="1"/>
  <c r="M2783" i="1"/>
  <c r="N2783" i="1"/>
  <c r="O2783" i="1"/>
  <c r="S2783" i="1" s="1"/>
  <c r="P2783" i="1"/>
  <c r="Q2783" i="1" a="1"/>
  <c r="Q2783" i="1" s="1"/>
  <c r="R2783" i="1"/>
  <c r="M2784" i="1"/>
  <c r="N2784" i="1"/>
  <c r="O2784" i="1"/>
  <c r="P2784" i="1"/>
  <c r="Q2784" i="1" a="1"/>
  <c r="Q2784" i="1" s="1"/>
  <c r="R2784" i="1"/>
  <c r="M2785" i="1"/>
  <c r="S2785" i="1" s="1"/>
  <c r="N2785" i="1"/>
  <c r="O2785" i="1"/>
  <c r="P2785" i="1"/>
  <c r="Q2785" i="1" a="1"/>
  <c r="Q2785" i="1" s="1"/>
  <c r="R2785" i="1"/>
  <c r="M2786" i="1"/>
  <c r="N2786" i="1"/>
  <c r="O2786" i="1"/>
  <c r="P2786" i="1"/>
  <c r="Q2786" i="1" a="1"/>
  <c r="Q2786" i="1" s="1"/>
  <c r="R2786" i="1"/>
  <c r="M2787" i="1"/>
  <c r="N2787" i="1"/>
  <c r="O2787" i="1"/>
  <c r="P2787" i="1"/>
  <c r="Q2787" i="1" a="1"/>
  <c r="Q2787" i="1" s="1"/>
  <c r="R2787" i="1"/>
  <c r="M2788" i="1"/>
  <c r="N2788" i="1"/>
  <c r="O2788" i="1"/>
  <c r="P2788" i="1"/>
  <c r="Q2788" i="1" a="1"/>
  <c r="Q2788" i="1"/>
  <c r="R2788" i="1"/>
  <c r="M2789" i="1"/>
  <c r="N2789" i="1"/>
  <c r="O2789" i="1"/>
  <c r="P2789" i="1"/>
  <c r="Q2789" i="1" a="1"/>
  <c r="Q2789" i="1" s="1"/>
  <c r="R2789" i="1"/>
  <c r="M2790" i="1"/>
  <c r="N2790" i="1"/>
  <c r="O2790" i="1"/>
  <c r="P2790" i="1"/>
  <c r="Q2790" i="1" a="1"/>
  <c r="Q2790" i="1" s="1"/>
  <c r="R2790" i="1"/>
  <c r="M2791" i="1"/>
  <c r="N2791" i="1"/>
  <c r="O2791" i="1"/>
  <c r="P2791" i="1"/>
  <c r="Q2791" i="1" a="1"/>
  <c r="Q2791" i="1" s="1"/>
  <c r="S2791" i="1" s="1"/>
  <c r="R2791" i="1"/>
  <c r="T2791" i="1"/>
  <c r="M2792" i="1"/>
  <c r="S2792" i="1" s="1"/>
  <c r="N2792" i="1"/>
  <c r="O2792" i="1"/>
  <c r="P2792" i="1"/>
  <c r="Q2792" i="1" a="1"/>
  <c r="Q2792" i="1" s="1"/>
  <c r="R2792" i="1"/>
  <c r="M2793" i="1"/>
  <c r="N2793" i="1"/>
  <c r="S2793" i="1" s="1"/>
  <c r="O2793" i="1"/>
  <c r="P2793" i="1"/>
  <c r="Q2793" i="1" a="1"/>
  <c r="Q2793" i="1" s="1"/>
  <c r="R2793" i="1"/>
  <c r="M2794" i="1"/>
  <c r="S2794" i="1" s="1"/>
  <c r="N2794" i="1"/>
  <c r="O2794" i="1"/>
  <c r="P2794" i="1"/>
  <c r="Q2794" i="1" a="1"/>
  <c r="Q2794" i="1" s="1"/>
  <c r="R2794" i="1"/>
  <c r="M2795" i="1"/>
  <c r="N2795" i="1"/>
  <c r="O2795" i="1"/>
  <c r="P2795" i="1"/>
  <c r="Q2795" i="1" a="1"/>
  <c r="Q2795" i="1" s="1"/>
  <c r="R2795" i="1"/>
  <c r="M2796" i="1"/>
  <c r="S2796" i="1" s="1"/>
  <c r="N2796" i="1"/>
  <c r="O2796" i="1"/>
  <c r="P2796" i="1"/>
  <c r="Q2796" i="1" a="1"/>
  <c r="Q2796" i="1" s="1"/>
  <c r="R2796" i="1"/>
  <c r="M2797" i="1"/>
  <c r="S2797" i="1" s="1"/>
  <c r="T2797" i="1" s="1"/>
  <c r="V2797" i="1" s="1"/>
  <c r="N2797" i="1"/>
  <c r="O2797" i="1"/>
  <c r="P2797" i="1"/>
  <c r="Q2797" i="1" a="1"/>
  <c r="Q2797" i="1" s="1"/>
  <c r="R2797" i="1"/>
  <c r="M2798" i="1"/>
  <c r="S2798" i="1" s="1"/>
  <c r="N2798" i="1"/>
  <c r="O2798" i="1"/>
  <c r="P2798" i="1"/>
  <c r="Q2798" i="1" a="1"/>
  <c r="Q2798" i="1"/>
  <c r="R2798" i="1"/>
  <c r="M2799" i="1"/>
  <c r="N2799" i="1"/>
  <c r="O2799" i="1"/>
  <c r="P2799" i="1"/>
  <c r="Q2799" i="1" a="1"/>
  <c r="Q2799" i="1" s="1"/>
  <c r="S2799" i="1" s="1"/>
  <c r="R2799" i="1"/>
  <c r="M2800" i="1"/>
  <c r="N2800" i="1"/>
  <c r="O2800" i="1"/>
  <c r="P2800" i="1"/>
  <c r="Q2800" i="1" a="1"/>
  <c r="Q2800" i="1" s="1"/>
  <c r="R2800" i="1"/>
  <c r="M2801" i="1"/>
  <c r="N2801" i="1"/>
  <c r="O2801" i="1"/>
  <c r="P2801" i="1"/>
  <c r="Q2801" i="1" a="1"/>
  <c r="Q2801" i="1" s="1"/>
  <c r="R2801" i="1"/>
  <c r="M2802" i="1"/>
  <c r="N2802" i="1"/>
  <c r="O2802" i="1"/>
  <c r="S2802" i="1" s="1"/>
  <c r="T2802" i="1" s="1"/>
  <c r="P2802" i="1"/>
  <c r="Q2802" i="1" a="1"/>
  <c r="Q2802" i="1"/>
  <c r="R2802" i="1"/>
  <c r="M2803" i="1"/>
  <c r="S2803" i="1" s="1"/>
  <c r="N2803" i="1"/>
  <c r="O2803" i="1"/>
  <c r="P2803" i="1"/>
  <c r="Q2803" i="1" a="1"/>
  <c r="Q2803" i="1" s="1"/>
  <c r="R2803" i="1"/>
  <c r="M2804" i="1"/>
  <c r="N2804" i="1"/>
  <c r="S2804" i="1" s="1"/>
  <c r="O2804" i="1"/>
  <c r="P2804" i="1"/>
  <c r="Q2804" i="1" a="1"/>
  <c r="Q2804" i="1"/>
  <c r="R2804" i="1"/>
  <c r="M2805" i="1"/>
  <c r="N2805" i="1"/>
  <c r="O2805" i="1"/>
  <c r="P2805" i="1"/>
  <c r="Q2805" i="1" a="1"/>
  <c r="Q2805" i="1" s="1"/>
  <c r="S2805" i="1" s="1"/>
  <c r="R2805" i="1"/>
  <c r="M2806" i="1"/>
  <c r="N2806" i="1"/>
  <c r="O2806" i="1"/>
  <c r="P2806" i="1"/>
  <c r="Q2806" i="1" a="1"/>
  <c r="Q2806" i="1"/>
  <c r="R2806" i="1"/>
  <c r="M2807" i="1"/>
  <c r="N2807" i="1"/>
  <c r="O2807" i="1"/>
  <c r="P2807" i="1"/>
  <c r="Q2807" i="1" a="1"/>
  <c r="Q2807" i="1" s="1"/>
  <c r="R2807" i="1"/>
  <c r="S2807" i="1"/>
  <c r="T2807" i="1" s="1"/>
  <c r="M2808" i="1"/>
  <c r="N2808" i="1"/>
  <c r="O2808" i="1"/>
  <c r="P2808" i="1"/>
  <c r="Q2808" i="1" a="1"/>
  <c r="Q2808" i="1" s="1"/>
  <c r="R2808" i="1"/>
  <c r="M2809" i="1"/>
  <c r="N2809" i="1"/>
  <c r="O2809" i="1"/>
  <c r="P2809" i="1"/>
  <c r="Q2809" i="1" a="1"/>
  <c r="Q2809" i="1" s="1"/>
  <c r="R2809" i="1"/>
  <c r="M2810" i="1"/>
  <c r="S2810" i="1" s="1"/>
  <c r="T2810" i="1" s="1"/>
  <c r="N2810" i="1"/>
  <c r="O2810" i="1"/>
  <c r="P2810" i="1"/>
  <c r="Q2810" i="1" a="1"/>
  <c r="Q2810" i="1"/>
  <c r="R2810" i="1"/>
  <c r="V2810" i="1"/>
  <c r="M2811" i="1"/>
  <c r="S2811" i="1" s="1"/>
  <c r="N2811" i="1"/>
  <c r="O2811" i="1"/>
  <c r="P2811" i="1"/>
  <c r="Q2811" i="1" a="1"/>
  <c r="Q2811" i="1" s="1"/>
  <c r="R2811" i="1"/>
  <c r="M2812" i="1"/>
  <c r="S2812" i="1" s="1"/>
  <c r="N2812" i="1"/>
  <c r="O2812" i="1"/>
  <c r="P2812" i="1"/>
  <c r="Q2812" i="1" a="1"/>
  <c r="Q2812" i="1"/>
  <c r="R2812" i="1"/>
  <c r="M2813" i="1"/>
  <c r="N2813" i="1"/>
  <c r="O2813" i="1"/>
  <c r="P2813" i="1"/>
  <c r="Q2813" i="1" a="1"/>
  <c r="Q2813" i="1" s="1"/>
  <c r="S2813" i="1" s="1"/>
  <c r="R2813" i="1"/>
  <c r="M2814" i="1"/>
  <c r="S2814" i="1" s="1"/>
  <c r="N2814" i="1"/>
  <c r="O2814" i="1"/>
  <c r="P2814" i="1"/>
  <c r="Q2814" i="1" a="1"/>
  <c r="Q2814" i="1" s="1"/>
  <c r="R2814" i="1"/>
  <c r="M2815" i="1"/>
  <c r="N2815" i="1"/>
  <c r="O2815" i="1"/>
  <c r="P2815" i="1"/>
  <c r="Q2815" i="1" a="1"/>
  <c r="Q2815" i="1" s="1"/>
  <c r="R2815" i="1"/>
  <c r="S2815" i="1"/>
  <c r="T2815" i="1"/>
  <c r="M2816" i="1"/>
  <c r="S2816" i="1" s="1"/>
  <c r="N2816" i="1"/>
  <c r="O2816" i="1"/>
  <c r="P2816" i="1"/>
  <c r="Q2816" i="1" a="1"/>
  <c r="Q2816" i="1" s="1"/>
  <c r="R2816" i="1"/>
  <c r="M2817" i="1"/>
  <c r="N2817" i="1"/>
  <c r="O2817" i="1"/>
  <c r="P2817" i="1"/>
  <c r="Q2817" i="1" a="1"/>
  <c r="Q2817" i="1" s="1"/>
  <c r="R2817" i="1"/>
  <c r="M2818" i="1"/>
  <c r="N2818" i="1"/>
  <c r="O2818" i="1"/>
  <c r="P2818" i="1"/>
  <c r="Q2818" i="1" a="1"/>
  <c r="Q2818" i="1" s="1"/>
  <c r="R2818" i="1"/>
  <c r="M2819" i="1"/>
  <c r="S2819" i="1" s="1"/>
  <c r="N2819" i="1"/>
  <c r="O2819" i="1"/>
  <c r="P2819" i="1"/>
  <c r="Q2819" i="1" a="1"/>
  <c r="Q2819" i="1" s="1"/>
  <c r="R2819" i="1"/>
  <c r="M2820" i="1"/>
  <c r="N2820" i="1"/>
  <c r="O2820" i="1"/>
  <c r="P2820" i="1"/>
  <c r="Q2820" i="1" a="1"/>
  <c r="Q2820" i="1"/>
  <c r="R2820" i="1"/>
  <c r="M2821" i="1"/>
  <c r="S2821" i="1" s="1"/>
  <c r="N2821" i="1"/>
  <c r="O2821" i="1"/>
  <c r="P2821" i="1"/>
  <c r="Q2821" i="1" a="1"/>
  <c r="Q2821" i="1" s="1"/>
  <c r="R2821" i="1"/>
  <c r="M2822" i="1"/>
  <c r="N2822" i="1"/>
  <c r="O2822" i="1"/>
  <c r="P2822" i="1"/>
  <c r="Q2822" i="1" a="1"/>
  <c r="Q2822" i="1" s="1"/>
  <c r="R2822" i="1"/>
  <c r="M2823" i="1"/>
  <c r="N2823" i="1"/>
  <c r="O2823" i="1"/>
  <c r="P2823" i="1"/>
  <c r="Q2823" i="1" a="1"/>
  <c r="Q2823" i="1" s="1"/>
  <c r="S2823" i="1" s="1"/>
  <c r="R2823" i="1"/>
  <c r="M2824" i="1"/>
  <c r="S2824" i="1" s="1"/>
  <c r="N2824" i="1"/>
  <c r="O2824" i="1"/>
  <c r="P2824" i="1"/>
  <c r="Q2824" i="1" a="1"/>
  <c r="Q2824" i="1" s="1"/>
  <c r="R2824" i="1"/>
  <c r="M2825" i="1"/>
  <c r="N2825" i="1"/>
  <c r="O2825" i="1"/>
  <c r="P2825" i="1"/>
  <c r="Q2825" i="1" a="1"/>
  <c r="Q2825" i="1" s="1"/>
  <c r="R2825" i="1"/>
  <c r="M2826" i="1"/>
  <c r="S2826" i="1" s="1"/>
  <c r="N2826" i="1"/>
  <c r="O2826" i="1"/>
  <c r="P2826" i="1"/>
  <c r="Q2826" i="1" a="1"/>
  <c r="Q2826" i="1" s="1"/>
  <c r="R2826" i="1"/>
  <c r="M2827" i="1"/>
  <c r="S2827" i="1" s="1"/>
  <c r="N2827" i="1"/>
  <c r="O2827" i="1"/>
  <c r="P2827" i="1"/>
  <c r="Q2827" i="1" a="1"/>
  <c r="Q2827" i="1" s="1"/>
  <c r="R2827" i="1"/>
  <c r="M2828" i="1"/>
  <c r="N2828" i="1"/>
  <c r="O2828" i="1"/>
  <c r="P2828" i="1"/>
  <c r="Q2828" i="1" a="1"/>
  <c r="Q2828" i="1"/>
  <c r="R2828" i="1"/>
  <c r="M2829" i="1"/>
  <c r="S2829" i="1" s="1"/>
  <c r="N2829" i="1"/>
  <c r="O2829" i="1"/>
  <c r="P2829" i="1"/>
  <c r="Q2829" i="1" a="1"/>
  <c r="Q2829" i="1" s="1"/>
  <c r="R2829" i="1"/>
  <c r="M2830" i="1"/>
  <c r="N2830" i="1"/>
  <c r="O2830" i="1"/>
  <c r="P2830" i="1"/>
  <c r="Q2830" i="1" a="1"/>
  <c r="Q2830" i="1" s="1"/>
  <c r="R2830" i="1"/>
  <c r="M2831" i="1"/>
  <c r="N2831" i="1"/>
  <c r="O2831" i="1"/>
  <c r="P2831" i="1"/>
  <c r="Q2831" i="1" a="1"/>
  <c r="Q2831" i="1" s="1"/>
  <c r="S2831" i="1" s="1"/>
  <c r="R2831" i="1"/>
  <c r="M2832" i="1"/>
  <c r="S2832" i="1" s="1"/>
  <c r="N2832" i="1"/>
  <c r="O2832" i="1"/>
  <c r="P2832" i="1"/>
  <c r="Q2832" i="1" a="1"/>
  <c r="Q2832" i="1" s="1"/>
  <c r="R2832" i="1"/>
  <c r="M2833" i="1"/>
  <c r="S2833" i="1" s="1"/>
  <c r="N2833" i="1"/>
  <c r="O2833" i="1"/>
  <c r="P2833" i="1"/>
  <c r="Q2833" i="1" a="1"/>
  <c r="Q2833" i="1" s="1"/>
  <c r="R2833" i="1"/>
  <c r="M2834" i="1"/>
  <c r="S2834" i="1" s="1"/>
  <c r="T2834" i="1" s="1"/>
  <c r="N2834" i="1"/>
  <c r="O2834" i="1"/>
  <c r="P2834" i="1"/>
  <c r="Q2834" i="1" a="1"/>
  <c r="Q2834" i="1" s="1"/>
  <c r="R2834" i="1"/>
  <c r="V2834" i="1"/>
  <c r="M2835" i="1"/>
  <c r="N2835" i="1"/>
  <c r="O2835" i="1"/>
  <c r="P2835" i="1"/>
  <c r="Q2835" i="1" a="1"/>
  <c r="Q2835" i="1" s="1"/>
  <c r="R2835" i="1"/>
  <c r="M2836" i="1"/>
  <c r="S2836" i="1" s="1"/>
  <c r="N2836" i="1"/>
  <c r="O2836" i="1"/>
  <c r="P2836" i="1"/>
  <c r="Q2836" i="1" a="1"/>
  <c r="Q2836" i="1"/>
  <c r="R2836" i="1"/>
  <c r="M2837" i="1"/>
  <c r="S2837" i="1" s="1"/>
  <c r="N2837" i="1"/>
  <c r="O2837" i="1"/>
  <c r="P2837" i="1"/>
  <c r="Q2837" i="1" a="1"/>
  <c r="Q2837" i="1" s="1"/>
  <c r="R2837" i="1"/>
  <c r="M2838" i="1"/>
  <c r="N2838" i="1"/>
  <c r="O2838" i="1"/>
  <c r="P2838" i="1"/>
  <c r="Q2838" i="1" a="1"/>
  <c r="Q2838" i="1" s="1"/>
  <c r="R2838" i="1"/>
  <c r="M2839" i="1"/>
  <c r="N2839" i="1"/>
  <c r="O2839" i="1"/>
  <c r="P2839" i="1"/>
  <c r="Q2839" i="1" a="1"/>
  <c r="Q2839" i="1" s="1"/>
  <c r="R2839" i="1"/>
  <c r="S2839" i="1"/>
  <c r="T2839" i="1" s="1"/>
  <c r="M2840" i="1"/>
  <c r="N2840" i="1"/>
  <c r="O2840" i="1"/>
  <c r="P2840" i="1"/>
  <c r="Q2840" i="1" a="1"/>
  <c r="Q2840" i="1" s="1"/>
  <c r="R2840" i="1"/>
  <c r="M2841" i="1"/>
  <c r="N2841" i="1"/>
  <c r="O2841" i="1"/>
  <c r="P2841" i="1"/>
  <c r="Q2841" i="1" a="1"/>
  <c r="Q2841" i="1" s="1"/>
  <c r="R2841" i="1"/>
  <c r="M2842" i="1"/>
  <c r="S2842" i="1" s="1"/>
  <c r="T2842" i="1" s="1"/>
  <c r="N2842" i="1"/>
  <c r="O2842" i="1"/>
  <c r="P2842" i="1"/>
  <c r="Q2842" i="1" a="1"/>
  <c r="Q2842" i="1" s="1"/>
  <c r="R2842" i="1"/>
  <c r="V2842" i="1"/>
  <c r="M2843" i="1"/>
  <c r="S2843" i="1" s="1"/>
  <c r="N2843" i="1"/>
  <c r="O2843" i="1"/>
  <c r="P2843" i="1"/>
  <c r="Q2843" i="1" a="1"/>
  <c r="Q2843" i="1" s="1"/>
  <c r="R2843" i="1"/>
  <c r="M2844" i="1"/>
  <c r="S2844" i="1" s="1"/>
  <c r="N2844" i="1"/>
  <c r="O2844" i="1"/>
  <c r="P2844" i="1"/>
  <c r="Q2844" i="1" a="1"/>
  <c r="Q2844" i="1"/>
  <c r="R2844" i="1"/>
  <c r="M2845" i="1"/>
  <c r="N2845" i="1"/>
  <c r="O2845" i="1"/>
  <c r="P2845" i="1"/>
  <c r="Q2845" i="1" a="1"/>
  <c r="Q2845" i="1" s="1"/>
  <c r="R2845" i="1"/>
  <c r="M2846" i="1"/>
  <c r="S2846" i="1" s="1"/>
  <c r="N2846" i="1"/>
  <c r="O2846" i="1"/>
  <c r="P2846" i="1"/>
  <c r="Q2846" i="1" a="1"/>
  <c r="Q2846" i="1" s="1"/>
  <c r="R2846" i="1"/>
  <c r="M2847" i="1"/>
  <c r="N2847" i="1"/>
  <c r="O2847" i="1"/>
  <c r="P2847" i="1"/>
  <c r="Q2847" i="1" a="1"/>
  <c r="Q2847" i="1" s="1"/>
  <c r="R2847" i="1"/>
  <c r="S2847" i="1"/>
  <c r="T2847" i="1" s="1"/>
  <c r="M2848" i="1"/>
  <c r="S2848" i="1" s="1"/>
  <c r="N2848" i="1"/>
  <c r="O2848" i="1"/>
  <c r="P2848" i="1"/>
  <c r="Q2848" i="1" a="1"/>
  <c r="Q2848" i="1" s="1"/>
  <c r="R2848" i="1"/>
  <c r="M2849" i="1"/>
  <c r="N2849" i="1"/>
  <c r="O2849" i="1"/>
  <c r="P2849" i="1"/>
  <c r="Q2849" i="1" a="1"/>
  <c r="Q2849" i="1" s="1"/>
  <c r="R2849" i="1"/>
  <c r="M2850" i="1"/>
  <c r="N2850" i="1"/>
  <c r="O2850" i="1"/>
  <c r="P2850" i="1"/>
  <c r="Q2850" i="1" a="1"/>
  <c r="Q2850" i="1" s="1"/>
  <c r="R2850" i="1"/>
  <c r="M2851" i="1"/>
  <c r="S2851" i="1" s="1"/>
  <c r="N2851" i="1"/>
  <c r="O2851" i="1"/>
  <c r="P2851" i="1"/>
  <c r="Q2851" i="1" a="1"/>
  <c r="Q2851" i="1" s="1"/>
  <c r="R2851" i="1"/>
  <c r="M2852" i="1"/>
  <c r="N2852" i="1"/>
  <c r="O2852" i="1"/>
  <c r="P2852" i="1"/>
  <c r="Q2852" i="1" a="1"/>
  <c r="Q2852" i="1"/>
  <c r="R2852" i="1"/>
  <c r="M2853" i="1"/>
  <c r="S2853" i="1" s="1"/>
  <c r="N2853" i="1"/>
  <c r="O2853" i="1"/>
  <c r="P2853" i="1"/>
  <c r="Q2853" i="1" a="1"/>
  <c r="Q2853" i="1" s="1"/>
  <c r="R2853" i="1"/>
  <c r="M2854" i="1"/>
  <c r="N2854" i="1"/>
  <c r="O2854" i="1"/>
  <c r="P2854" i="1"/>
  <c r="Q2854" i="1" a="1"/>
  <c r="Q2854" i="1" s="1"/>
  <c r="R2854" i="1"/>
  <c r="M2855" i="1"/>
  <c r="N2855" i="1"/>
  <c r="O2855" i="1"/>
  <c r="S2855" i="1" s="1"/>
  <c r="P2855" i="1"/>
  <c r="Q2855" i="1" a="1"/>
  <c r="Q2855" i="1" s="1"/>
  <c r="R2855" i="1"/>
  <c r="M2856" i="1"/>
  <c r="N2856" i="1"/>
  <c r="O2856" i="1"/>
  <c r="P2856" i="1"/>
  <c r="Q2856" i="1" a="1"/>
  <c r="Q2856" i="1" s="1"/>
  <c r="R2856" i="1"/>
  <c r="M2857" i="1"/>
  <c r="N2857" i="1"/>
  <c r="O2857" i="1"/>
  <c r="P2857" i="1"/>
  <c r="Q2857" i="1" a="1"/>
  <c r="Q2857" i="1" s="1"/>
  <c r="R2857" i="1"/>
  <c r="M2858" i="1"/>
  <c r="N2858" i="1"/>
  <c r="O2858" i="1"/>
  <c r="P2858" i="1"/>
  <c r="Q2858" i="1" a="1"/>
  <c r="Q2858" i="1" s="1"/>
  <c r="R2858" i="1"/>
  <c r="M2859" i="1"/>
  <c r="N2859" i="1"/>
  <c r="O2859" i="1"/>
  <c r="P2859" i="1"/>
  <c r="Q2859" i="1" a="1"/>
  <c r="Q2859" i="1" s="1"/>
  <c r="R2859" i="1"/>
  <c r="M2860" i="1"/>
  <c r="S2860" i="1" s="1"/>
  <c r="N2860" i="1"/>
  <c r="O2860" i="1"/>
  <c r="P2860" i="1"/>
  <c r="Q2860" i="1" a="1"/>
  <c r="Q2860" i="1"/>
  <c r="R2860" i="1"/>
  <c r="M2861" i="1"/>
  <c r="N2861" i="1"/>
  <c r="O2861" i="1"/>
  <c r="P2861" i="1"/>
  <c r="Q2861" i="1" a="1"/>
  <c r="Q2861" i="1" s="1"/>
  <c r="R2861" i="1"/>
  <c r="M2862" i="1"/>
  <c r="N2862" i="1"/>
  <c r="O2862" i="1"/>
  <c r="P2862" i="1"/>
  <c r="Q2862" i="1" a="1"/>
  <c r="Q2862" i="1" s="1"/>
  <c r="R2862" i="1"/>
  <c r="M2863" i="1"/>
  <c r="S2863" i="1" s="1"/>
  <c r="N2863" i="1"/>
  <c r="O2863" i="1"/>
  <c r="P2863" i="1"/>
  <c r="Q2863" i="1" a="1"/>
  <c r="Q2863" i="1" s="1"/>
  <c r="R2863" i="1"/>
  <c r="M2864" i="1"/>
  <c r="N2864" i="1"/>
  <c r="O2864" i="1"/>
  <c r="P2864" i="1"/>
  <c r="Q2864" i="1" a="1"/>
  <c r="Q2864" i="1" s="1"/>
  <c r="R2864" i="1"/>
  <c r="M2865" i="1"/>
  <c r="N2865" i="1"/>
  <c r="O2865" i="1"/>
  <c r="P2865" i="1"/>
  <c r="Q2865" i="1" a="1"/>
  <c r="Q2865" i="1" s="1"/>
  <c r="R2865" i="1"/>
  <c r="M2866" i="1"/>
  <c r="N2866" i="1"/>
  <c r="O2866" i="1"/>
  <c r="P2866" i="1"/>
  <c r="Q2866" i="1" a="1"/>
  <c r="Q2866" i="1" s="1"/>
  <c r="R2866" i="1"/>
  <c r="M2867" i="1"/>
  <c r="N2867" i="1"/>
  <c r="O2867" i="1"/>
  <c r="P2867" i="1"/>
  <c r="Q2867" i="1" a="1"/>
  <c r="Q2867" i="1" s="1"/>
  <c r="R2867" i="1"/>
  <c r="M2868" i="1"/>
  <c r="N2868" i="1"/>
  <c r="O2868" i="1"/>
  <c r="P2868" i="1"/>
  <c r="Q2868" i="1" a="1"/>
  <c r="Q2868" i="1"/>
  <c r="R2868" i="1"/>
  <c r="M2869" i="1"/>
  <c r="N2869" i="1"/>
  <c r="O2869" i="1"/>
  <c r="P2869" i="1"/>
  <c r="Q2869" i="1" a="1"/>
  <c r="Q2869" i="1" s="1"/>
  <c r="R2869" i="1"/>
  <c r="M2870" i="1"/>
  <c r="N2870" i="1"/>
  <c r="O2870" i="1"/>
  <c r="P2870" i="1"/>
  <c r="Q2870" i="1" a="1"/>
  <c r="Q2870" i="1" s="1"/>
  <c r="R2870" i="1"/>
  <c r="M2871" i="1"/>
  <c r="S2871" i="1" s="1"/>
  <c r="N2871" i="1"/>
  <c r="O2871" i="1"/>
  <c r="P2871" i="1"/>
  <c r="Q2871" i="1" a="1"/>
  <c r="Q2871" i="1" s="1"/>
  <c r="R2871" i="1"/>
  <c r="M2872" i="1"/>
  <c r="N2872" i="1"/>
  <c r="O2872" i="1"/>
  <c r="P2872" i="1"/>
  <c r="Q2872" i="1" a="1"/>
  <c r="Q2872" i="1" s="1"/>
  <c r="R2872" i="1"/>
  <c r="M2873" i="1"/>
  <c r="S2873" i="1" s="1"/>
  <c r="N2873" i="1"/>
  <c r="O2873" i="1"/>
  <c r="P2873" i="1"/>
  <c r="Q2873" i="1" a="1"/>
  <c r="Q2873" i="1" s="1"/>
  <c r="R2873" i="1"/>
  <c r="M2874" i="1"/>
  <c r="N2874" i="1"/>
  <c r="O2874" i="1"/>
  <c r="P2874" i="1"/>
  <c r="Q2874" i="1" a="1"/>
  <c r="Q2874" i="1" s="1"/>
  <c r="R2874" i="1"/>
  <c r="M2875" i="1"/>
  <c r="N2875" i="1"/>
  <c r="O2875" i="1"/>
  <c r="P2875" i="1"/>
  <c r="Q2875" i="1" a="1"/>
  <c r="Q2875" i="1" s="1"/>
  <c r="R2875" i="1"/>
  <c r="M2876" i="1"/>
  <c r="N2876" i="1"/>
  <c r="O2876" i="1"/>
  <c r="P2876" i="1"/>
  <c r="Q2876" i="1" a="1"/>
  <c r="Q2876" i="1"/>
  <c r="R2876" i="1"/>
  <c r="M2877" i="1"/>
  <c r="N2877" i="1"/>
  <c r="O2877" i="1"/>
  <c r="P2877" i="1"/>
  <c r="Q2877" i="1" a="1"/>
  <c r="Q2877" i="1" s="1"/>
  <c r="R2877" i="1"/>
  <c r="M2878" i="1"/>
  <c r="N2878" i="1"/>
  <c r="O2878" i="1"/>
  <c r="P2878" i="1"/>
  <c r="Q2878" i="1" a="1"/>
  <c r="Q2878" i="1" s="1"/>
  <c r="R2878" i="1"/>
  <c r="M2879" i="1"/>
  <c r="N2879" i="1"/>
  <c r="O2879" i="1"/>
  <c r="P2879" i="1"/>
  <c r="Q2879" i="1" a="1"/>
  <c r="Q2879" i="1" s="1"/>
  <c r="S2879" i="1" s="1"/>
  <c r="R2879" i="1"/>
  <c r="M2880" i="1"/>
  <c r="N2880" i="1"/>
  <c r="O2880" i="1"/>
  <c r="P2880" i="1"/>
  <c r="Q2880" i="1" a="1"/>
  <c r="Q2880" i="1" s="1"/>
  <c r="R2880" i="1"/>
  <c r="M2881" i="1"/>
  <c r="N2881" i="1"/>
  <c r="O2881" i="1"/>
  <c r="P2881" i="1"/>
  <c r="Q2881" i="1" a="1"/>
  <c r="Q2881" i="1" s="1"/>
  <c r="R2881" i="1"/>
  <c r="M2882" i="1"/>
  <c r="S2882" i="1" s="1"/>
  <c r="N2882" i="1"/>
  <c r="O2882" i="1"/>
  <c r="P2882" i="1"/>
  <c r="Q2882" i="1" a="1"/>
  <c r="Q2882" i="1" s="1"/>
  <c r="R2882" i="1"/>
  <c r="M2883" i="1"/>
  <c r="N2883" i="1"/>
  <c r="O2883" i="1"/>
  <c r="P2883" i="1"/>
  <c r="Q2883" i="1" a="1"/>
  <c r="Q2883" i="1" s="1"/>
  <c r="R2883" i="1"/>
  <c r="M2884" i="1"/>
  <c r="S2884" i="1" s="1"/>
  <c r="N2884" i="1"/>
  <c r="O2884" i="1"/>
  <c r="P2884" i="1"/>
  <c r="Q2884" i="1" a="1"/>
  <c r="Q2884" i="1"/>
  <c r="R2884" i="1"/>
  <c r="M2885" i="1"/>
  <c r="N2885" i="1"/>
  <c r="O2885" i="1"/>
  <c r="P2885" i="1"/>
  <c r="Q2885" i="1" a="1"/>
  <c r="Q2885" i="1" s="1"/>
  <c r="R2885" i="1"/>
  <c r="M2886" i="1"/>
  <c r="S2886" i="1" s="1"/>
  <c r="N2886" i="1"/>
  <c r="O2886" i="1"/>
  <c r="P2886" i="1"/>
  <c r="Q2886" i="1" a="1"/>
  <c r="Q2886" i="1" s="1"/>
  <c r="R2886" i="1"/>
  <c r="M2887" i="1"/>
  <c r="S2887" i="1" s="1"/>
  <c r="N2887" i="1"/>
  <c r="O2887" i="1"/>
  <c r="P2887" i="1"/>
  <c r="Q2887" i="1" a="1"/>
  <c r="Q2887" i="1" s="1"/>
  <c r="R2887" i="1"/>
  <c r="M2888" i="1"/>
  <c r="N2888" i="1"/>
  <c r="O2888" i="1"/>
  <c r="P2888" i="1"/>
  <c r="Q2888" i="1" a="1"/>
  <c r="Q2888" i="1" s="1"/>
  <c r="R2888" i="1"/>
  <c r="M2889" i="1"/>
  <c r="N2889" i="1"/>
  <c r="O2889" i="1"/>
  <c r="P2889" i="1"/>
  <c r="Q2889" i="1" a="1"/>
  <c r="Q2889" i="1" s="1"/>
  <c r="R2889" i="1"/>
  <c r="M2890" i="1"/>
  <c r="N2890" i="1"/>
  <c r="O2890" i="1"/>
  <c r="P2890" i="1"/>
  <c r="Q2890" i="1" a="1"/>
  <c r="Q2890" i="1" s="1"/>
  <c r="R2890" i="1"/>
  <c r="M2891" i="1"/>
  <c r="N2891" i="1"/>
  <c r="O2891" i="1"/>
  <c r="P2891" i="1"/>
  <c r="Q2891" i="1" a="1"/>
  <c r="Q2891" i="1" s="1"/>
  <c r="R2891" i="1"/>
  <c r="M2892" i="1"/>
  <c r="N2892" i="1"/>
  <c r="O2892" i="1"/>
  <c r="P2892" i="1"/>
  <c r="Q2892" i="1" a="1"/>
  <c r="Q2892" i="1" s="1"/>
  <c r="R2892" i="1"/>
  <c r="M2893" i="1"/>
  <c r="N2893" i="1"/>
  <c r="O2893" i="1"/>
  <c r="P2893" i="1"/>
  <c r="Q2893" i="1" a="1"/>
  <c r="Q2893" i="1" s="1"/>
  <c r="R2893" i="1"/>
  <c r="M2894" i="1"/>
  <c r="N2894" i="1"/>
  <c r="O2894" i="1"/>
  <c r="P2894" i="1"/>
  <c r="Q2894" i="1" a="1"/>
  <c r="Q2894" i="1" s="1"/>
  <c r="R2894" i="1"/>
  <c r="M2895" i="1"/>
  <c r="S2895" i="1" s="1"/>
  <c r="N2895" i="1"/>
  <c r="O2895" i="1"/>
  <c r="P2895" i="1"/>
  <c r="Q2895" i="1" a="1"/>
  <c r="Q2895" i="1" s="1"/>
  <c r="R2895" i="1"/>
  <c r="M2896" i="1"/>
  <c r="S2896" i="1" s="1"/>
  <c r="N2896" i="1"/>
  <c r="O2896" i="1"/>
  <c r="P2896" i="1"/>
  <c r="Q2896" i="1" a="1"/>
  <c r="Q2896" i="1" s="1"/>
  <c r="R2896" i="1"/>
  <c r="T2896" i="1"/>
  <c r="M2897" i="1"/>
  <c r="S2897" i="1" s="1"/>
  <c r="N2897" i="1"/>
  <c r="O2897" i="1"/>
  <c r="P2897" i="1"/>
  <c r="Q2897" i="1" a="1"/>
  <c r="Q2897" i="1" s="1"/>
  <c r="R2897" i="1"/>
  <c r="M2898" i="1"/>
  <c r="S2898" i="1" s="1"/>
  <c r="T2898" i="1" s="1"/>
  <c r="N2898" i="1"/>
  <c r="O2898" i="1"/>
  <c r="P2898" i="1"/>
  <c r="Q2898" i="1" a="1"/>
  <c r="Q2898" i="1" s="1"/>
  <c r="R2898" i="1"/>
  <c r="M2899" i="1"/>
  <c r="N2899" i="1"/>
  <c r="O2899" i="1"/>
  <c r="P2899" i="1"/>
  <c r="Q2899" i="1" a="1"/>
  <c r="Q2899" i="1" s="1"/>
  <c r="R2899" i="1"/>
  <c r="M2900" i="1"/>
  <c r="N2900" i="1"/>
  <c r="O2900" i="1"/>
  <c r="P2900" i="1"/>
  <c r="Q2900" i="1" a="1"/>
  <c r="Q2900" i="1" s="1"/>
  <c r="R2900" i="1"/>
  <c r="M2901" i="1"/>
  <c r="N2901" i="1"/>
  <c r="O2901" i="1"/>
  <c r="P2901" i="1"/>
  <c r="Q2901" i="1" a="1"/>
  <c r="Q2901" i="1" s="1"/>
  <c r="R2901" i="1"/>
  <c r="M2902" i="1"/>
  <c r="N2902" i="1"/>
  <c r="O2902" i="1"/>
  <c r="P2902" i="1"/>
  <c r="Q2902" i="1" a="1"/>
  <c r="Q2902" i="1" s="1"/>
  <c r="R2902" i="1"/>
  <c r="M2903" i="1"/>
  <c r="N2903" i="1"/>
  <c r="O2903" i="1"/>
  <c r="P2903" i="1"/>
  <c r="Q2903" i="1" a="1"/>
  <c r="Q2903" i="1" s="1"/>
  <c r="S2903" i="1" s="1"/>
  <c r="R2903" i="1"/>
  <c r="M2904" i="1"/>
  <c r="N2904" i="1"/>
  <c r="O2904" i="1"/>
  <c r="P2904" i="1"/>
  <c r="Q2904" i="1" a="1"/>
  <c r="Q2904" i="1" s="1"/>
  <c r="R2904" i="1"/>
  <c r="M2905" i="1"/>
  <c r="N2905" i="1"/>
  <c r="O2905" i="1"/>
  <c r="P2905" i="1"/>
  <c r="Q2905" i="1" a="1"/>
  <c r="Q2905" i="1" s="1"/>
  <c r="R2905" i="1"/>
  <c r="M2906" i="1"/>
  <c r="N2906" i="1"/>
  <c r="O2906" i="1"/>
  <c r="P2906" i="1"/>
  <c r="Q2906" i="1" a="1"/>
  <c r="Q2906" i="1" s="1"/>
  <c r="R2906" i="1"/>
  <c r="M2907" i="1"/>
  <c r="N2907" i="1"/>
  <c r="O2907" i="1"/>
  <c r="P2907" i="1"/>
  <c r="Q2907" i="1" a="1"/>
  <c r="Q2907" i="1" s="1"/>
  <c r="R2907" i="1"/>
  <c r="M2908" i="1"/>
  <c r="S2908" i="1" s="1"/>
  <c r="N2908" i="1"/>
  <c r="O2908" i="1"/>
  <c r="P2908" i="1"/>
  <c r="Q2908" i="1" a="1"/>
  <c r="Q2908" i="1"/>
  <c r="R2908" i="1"/>
  <c r="M2909" i="1"/>
  <c r="S2909" i="1" s="1"/>
  <c r="N2909" i="1"/>
  <c r="O2909" i="1"/>
  <c r="P2909" i="1"/>
  <c r="Q2909" i="1" a="1"/>
  <c r="Q2909" i="1" s="1"/>
  <c r="R2909" i="1"/>
  <c r="T2909" i="1"/>
  <c r="M2910" i="1"/>
  <c r="N2910" i="1"/>
  <c r="O2910" i="1"/>
  <c r="P2910" i="1"/>
  <c r="Q2910" i="1" a="1"/>
  <c r="Q2910" i="1" s="1"/>
  <c r="R2910" i="1"/>
  <c r="M2911" i="1"/>
  <c r="S2911" i="1" s="1"/>
  <c r="N2911" i="1"/>
  <c r="O2911" i="1"/>
  <c r="P2911" i="1"/>
  <c r="Q2911" i="1" a="1"/>
  <c r="Q2911" i="1" s="1"/>
  <c r="R2911" i="1"/>
  <c r="M2912" i="1"/>
  <c r="S2912" i="1" s="1"/>
  <c r="N2912" i="1"/>
  <c r="O2912" i="1"/>
  <c r="P2912" i="1"/>
  <c r="Q2912" i="1" a="1"/>
  <c r="Q2912" i="1" s="1"/>
  <c r="R2912" i="1"/>
  <c r="M2913" i="1"/>
  <c r="N2913" i="1"/>
  <c r="O2913" i="1"/>
  <c r="P2913" i="1"/>
  <c r="Q2913" i="1" a="1"/>
  <c r="Q2913" i="1" s="1"/>
  <c r="R2913" i="1"/>
  <c r="M2914" i="1"/>
  <c r="N2914" i="1"/>
  <c r="O2914" i="1"/>
  <c r="P2914" i="1"/>
  <c r="Q2914" i="1" a="1"/>
  <c r="Q2914" i="1" s="1"/>
  <c r="R2914" i="1"/>
  <c r="M2915" i="1"/>
  <c r="N2915" i="1"/>
  <c r="O2915" i="1"/>
  <c r="P2915" i="1"/>
  <c r="Q2915" i="1" a="1"/>
  <c r="Q2915" i="1" s="1"/>
  <c r="R2915" i="1"/>
  <c r="M2916" i="1"/>
  <c r="N2916" i="1"/>
  <c r="O2916" i="1"/>
  <c r="P2916" i="1"/>
  <c r="Q2916" i="1" a="1"/>
  <c r="Q2916" i="1"/>
  <c r="R2916" i="1"/>
  <c r="M2917" i="1"/>
  <c r="N2917" i="1"/>
  <c r="O2917" i="1"/>
  <c r="P2917" i="1"/>
  <c r="Q2917" i="1" a="1"/>
  <c r="Q2917" i="1" s="1"/>
  <c r="R2917" i="1"/>
  <c r="M2918" i="1"/>
  <c r="N2918" i="1"/>
  <c r="O2918" i="1"/>
  <c r="P2918" i="1"/>
  <c r="Q2918" i="1" a="1"/>
  <c r="Q2918" i="1" s="1"/>
  <c r="R2918" i="1"/>
  <c r="M2919" i="1"/>
  <c r="N2919" i="1"/>
  <c r="O2919" i="1"/>
  <c r="P2919" i="1"/>
  <c r="Q2919" i="1" a="1"/>
  <c r="Q2919" i="1" s="1"/>
  <c r="S2919" i="1" s="1"/>
  <c r="R2919" i="1"/>
  <c r="M2920" i="1"/>
  <c r="N2920" i="1"/>
  <c r="O2920" i="1"/>
  <c r="P2920" i="1"/>
  <c r="Q2920" i="1" a="1"/>
  <c r="Q2920" i="1" s="1"/>
  <c r="R2920" i="1"/>
  <c r="M2921" i="1"/>
  <c r="S2921" i="1" s="1"/>
  <c r="N2921" i="1"/>
  <c r="O2921" i="1"/>
  <c r="P2921" i="1"/>
  <c r="Q2921" i="1" a="1"/>
  <c r="Q2921" i="1" s="1"/>
  <c r="R2921" i="1"/>
  <c r="M2922" i="1"/>
  <c r="N2922" i="1"/>
  <c r="O2922" i="1"/>
  <c r="P2922" i="1"/>
  <c r="Q2922" i="1" a="1"/>
  <c r="Q2922" i="1" s="1"/>
  <c r="R2922" i="1"/>
  <c r="M2923" i="1"/>
  <c r="S2923" i="1" s="1"/>
  <c r="N2923" i="1"/>
  <c r="O2923" i="1"/>
  <c r="P2923" i="1"/>
  <c r="Q2923" i="1" a="1"/>
  <c r="Q2923" i="1" s="1"/>
  <c r="R2923" i="1"/>
  <c r="M2924" i="1"/>
  <c r="N2924" i="1"/>
  <c r="O2924" i="1"/>
  <c r="P2924" i="1"/>
  <c r="Q2924" i="1" a="1"/>
  <c r="Q2924" i="1" s="1"/>
  <c r="R2924" i="1"/>
  <c r="M2925" i="1"/>
  <c r="S2925" i="1" s="1"/>
  <c r="N2925" i="1"/>
  <c r="O2925" i="1"/>
  <c r="P2925" i="1"/>
  <c r="Q2925" i="1" a="1"/>
  <c r="Q2925" i="1" s="1"/>
  <c r="R2925" i="1"/>
  <c r="M2926" i="1"/>
  <c r="N2926" i="1"/>
  <c r="O2926" i="1"/>
  <c r="P2926" i="1"/>
  <c r="Q2926" i="1" a="1"/>
  <c r="Q2926" i="1" s="1"/>
  <c r="R2926" i="1"/>
  <c r="M2927" i="1"/>
  <c r="N2927" i="1"/>
  <c r="O2927" i="1"/>
  <c r="S2927" i="1" s="1"/>
  <c r="P2927" i="1"/>
  <c r="Q2927" i="1" a="1"/>
  <c r="Q2927" i="1" s="1"/>
  <c r="R2927" i="1"/>
  <c r="M2928" i="1"/>
  <c r="N2928" i="1"/>
  <c r="O2928" i="1"/>
  <c r="P2928" i="1"/>
  <c r="Q2928" i="1" a="1"/>
  <c r="Q2928" i="1" s="1"/>
  <c r="R2928" i="1"/>
  <c r="M2929" i="1"/>
  <c r="N2929" i="1"/>
  <c r="O2929" i="1"/>
  <c r="P2929" i="1"/>
  <c r="Q2929" i="1" a="1"/>
  <c r="Q2929" i="1" s="1"/>
  <c r="R2929" i="1"/>
  <c r="M2930" i="1"/>
  <c r="N2930" i="1"/>
  <c r="O2930" i="1"/>
  <c r="P2930" i="1"/>
  <c r="Q2930" i="1" a="1"/>
  <c r="Q2930" i="1" s="1"/>
  <c r="R2930" i="1"/>
  <c r="M2931" i="1"/>
  <c r="N2931" i="1"/>
  <c r="O2931" i="1"/>
  <c r="P2931" i="1"/>
  <c r="Q2931" i="1" a="1"/>
  <c r="Q2931" i="1" s="1"/>
  <c r="R2931" i="1"/>
  <c r="M2932" i="1"/>
  <c r="N2932" i="1"/>
  <c r="O2932" i="1"/>
  <c r="P2932" i="1"/>
  <c r="Q2932" i="1" a="1"/>
  <c r="Q2932" i="1" s="1"/>
  <c r="R2932" i="1"/>
  <c r="M2933" i="1"/>
  <c r="N2933" i="1"/>
  <c r="O2933" i="1"/>
  <c r="P2933" i="1"/>
  <c r="Q2933" i="1" a="1"/>
  <c r="Q2933" i="1" s="1"/>
  <c r="R2933" i="1"/>
  <c r="M2934" i="1"/>
  <c r="S2934" i="1" s="1"/>
  <c r="N2934" i="1"/>
  <c r="O2934" i="1"/>
  <c r="P2934" i="1"/>
  <c r="Q2934" i="1" a="1"/>
  <c r="Q2934" i="1" s="1"/>
  <c r="R2934" i="1"/>
  <c r="M2935" i="1"/>
  <c r="S2935" i="1" s="1"/>
  <c r="N2935" i="1"/>
  <c r="O2935" i="1"/>
  <c r="P2935" i="1"/>
  <c r="Q2935" i="1" a="1"/>
  <c r="Q2935" i="1" s="1"/>
  <c r="R2935" i="1"/>
  <c r="M2936" i="1"/>
  <c r="S2936" i="1" s="1"/>
  <c r="N2936" i="1"/>
  <c r="O2936" i="1"/>
  <c r="P2936" i="1"/>
  <c r="Q2936" i="1" a="1"/>
  <c r="Q2936" i="1" s="1"/>
  <c r="R2936" i="1"/>
  <c r="M2937" i="1"/>
  <c r="N2937" i="1"/>
  <c r="O2937" i="1"/>
  <c r="P2937" i="1"/>
  <c r="Q2937" i="1" a="1"/>
  <c r="Q2937" i="1" s="1"/>
  <c r="R2937" i="1"/>
  <c r="M2938" i="1"/>
  <c r="N2938" i="1"/>
  <c r="O2938" i="1"/>
  <c r="P2938" i="1"/>
  <c r="Q2938" i="1" a="1"/>
  <c r="Q2938" i="1" s="1"/>
  <c r="R2938" i="1"/>
  <c r="M2939" i="1"/>
  <c r="N2939" i="1"/>
  <c r="O2939" i="1"/>
  <c r="P2939" i="1"/>
  <c r="Q2939" i="1" a="1"/>
  <c r="Q2939" i="1" s="1"/>
  <c r="R2939" i="1"/>
  <c r="M2940" i="1"/>
  <c r="N2940" i="1"/>
  <c r="O2940" i="1"/>
  <c r="P2940" i="1"/>
  <c r="Q2940" i="1" a="1"/>
  <c r="Q2940" i="1" s="1"/>
  <c r="R2940" i="1"/>
  <c r="M2941" i="1"/>
  <c r="N2941" i="1"/>
  <c r="O2941" i="1"/>
  <c r="P2941" i="1"/>
  <c r="Q2941" i="1" a="1"/>
  <c r="Q2941" i="1" s="1"/>
  <c r="R2941" i="1"/>
  <c r="M2942" i="1"/>
  <c r="N2942" i="1"/>
  <c r="O2942" i="1"/>
  <c r="P2942" i="1"/>
  <c r="Q2942" i="1" a="1"/>
  <c r="Q2942" i="1" s="1"/>
  <c r="R2942" i="1"/>
  <c r="M2943" i="1"/>
  <c r="N2943" i="1"/>
  <c r="O2943" i="1"/>
  <c r="P2943" i="1"/>
  <c r="Q2943" i="1" a="1"/>
  <c r="Q2943" i="1" s="1"/>
  <c r="R2943" i="1"/>
  <c r="S2943" i="1"/>
  <c r="V2943" i="1" s="1"/>
  <c r="T2943" i="1"/>
  <c r="M2944" i="1"/>
  <c r="N2944" i="1"/>
  <c r="O2944" i="1"/>
  <c r="P2944" i="1"/>
  <c r="Q2944" i="1" a="1"/>
  <c r="Q2944" i="1" s="1"/>
  <c r="R2944" i="1"/>
  <c r="M2945" i="1"/>
  <c r="N2945" i="1"/>
  <c r="O2945" i="1"/>
  <c r="P2945" i="1"/>
  <c r="Q2945" i="1" a="1"/>
  <c r="Q2945" i="1" s="1"/>
  <c r="R2945" i="1"/>
  <c r="M2946" i="1"/>
  <c r="N2946" i="1"/>
  <c r="O2946" i="1"/>
  <c r="P2946" i="1"/>
  <c r="Q2946" i="1" a="1"/>
  <c r="Q2946" i="1" s="1"/>
  <c r="R2946" i="1"/>
  <c r="M2947" i="1"/>
  <c r="N2947" i="1"/>
  <c r="O2947" i="1"/>
  <c r="P2947" i="1"/>
  <c r="Q2947" i="1" a="1"/>
  <c r="Q2947" i="1" s="1"/>
  <c r="R2947" i="1"/>
  <c r="M2948" i="1"/>
  <c r="N2948" i="1"/>
  <c r="O2948" i="1"/>
  <c r="P2948" i="1"/>
  <c r="Q2948" i="1" a="1"/>
  <c r="Q2948" i="1"/>
  <c r="R2948" i="1"/>
  <c r="M2949" i="1"/>
  <c r="N2949" i="1"/>
  <c r="O2949" i="1"/>
  <c r="P2949" i="1"/>
  <c r="Q2949" i="1" a="1"/>
  <c r="Q2949" i="1" s="1"/>
  <c r="R2949" i="1"/>
  <c r="S2949" i="1"/>
  <c r="T2949" i="1" s="1"/>
  <c r="M2950" i="1"/>
  <c r="S2950" i="1" s="1"/>
  <c r="N2950" i="1"/>
  <c r="O2950" i="1"/>
  <c r="P2950" i="1"/>
  <c r="Q2950" i="1" a="1"/>
  <c r="Q2950" i="1"/>
  <c r="R2950" i="1"/>
  <c r="M2951" i="1"/>
  <c r="N2951" i="1"/>
  <c r="O2951" i="1"/>
  <c r="P2951" i="1"/>
  <c r="Q2951" i="1" a="1"/>
  <c r="Q2951" i="1" s="1"/>
  <c r="R2951" i="1"/>
  <c r="S2951" i="1"/>
  <c r="T2951" i="1" s="1"/>
  <c r="M2952" i="1"/>
  <c r="N2952" i="1"/>
  <c r="O2952" i="1"/>
  <c r="P2952" i="1"/>
  <c r="Q2952" i="1" a="1"/>
  <c r="Q2952" i="1" s="1"/>
  <c r="S2952" i="1" s="1"/>
  <c r="R2952" i="1"/>
  <c r="M2953" i="1"/>
  <c r="N2953" i="1"/>
  <c r="O2953" i="1"/>
  <c r="P2953" i="1"/>
  <c r="Q2953" i="1" a="1"/>
  <c r="Q2953" i="1" s="1"/>
  <c r="R2953" i="1"/>
  <c r="M2954" i="1"/>
  <c r="S2954" i="1" s="1"/>
  <c r="N2954" i="1"/>
  <c r="O2954" i="1"/>
  <c r="P2954" i="1"/>
  <c r="Q2954" i="1" a="1"/>
  <c r="Q2954" i="1"/>
  <c r="R2954" i="1"/>
  <c r="M2955" i="1"/>
  <c r="N2955" i="1"/>
  <c r="O2955" i="1"/>
  <c r="P2955" i="1"/>
  <c r="Q2955" i="1" a="1"/>
  <c r="Q2955" i="1" s="1"/>
  <c r="R2955" i="1"/>
  <c r="M2956" i="1"/>
  <c r="N2956" i="1"/>
  <c r="O2956" i="1"/>
  <c r="P2956" i="1"/>
  <c r="Q2956" i="1" a="1"/>
  <c r="Q2956" i="1" s="1"/>
  <c r="R2956" i="1"/>
  <c r="S2956" i="1"/>
  <c r="T2956" i="1" s="1"/>
  <c r="M2957" i="1"/>
  <c r="N2957" i="1"/>
  <c r="O2957" i="1"/>
  <c r="P2957" i="1"/>
  <c r="Q2957" i="1" a="1"/>
  <c r="Q2957" i="1" s="1"/>
  <c r="S2957" i="1" s="1"/>
  <c r="R2957" i="1"/>
  <c r="M2958" i="1"/>
  <c r="N2958" i="1"/>
  <c r="O2958" i="1"/>
  <c r="S2958" i="1" s="1"/>
  <c r="P2958" i="1"/>
  <c r="Q2958" i="1" a="1"/>
  <c r="Q2958" i="1" s="1"/>
  <c r="R2958" i="1"/>
  <c r="M2959" i="1"/>
  <c r="N2959" i="1"/>
  <c r="O2959" i="1"/>
  <c r="P2959" i="1"/>
  <c r="Q2959" i="1" a="1"/>
  <c r="Q2959" i="1" s="1"/>
  <c r="R2959" i="1"/>
  <c r="M2960" i="1"/>
  <c r="S2960" i="1" s="1"/>
  <c r="N2960" i="1"/>
  <c r="O2960" i="1"/>
  <c r="P2960" i="1"/>
  <c r="Q2960" i="1" a="1"/>
  <c r="Q2960" i="1"/>
  <c r="R2960" i="1"/>
  <c r="M2961" i="1"/>
  <c r="N2961" i="1"/>
  <c r="O2961" i="1"/>
  <c r="P2961" i="1"/>
  <c r="Q2961" i="1" a="1"/>
  <c r="Q2961" i="1"/>
  <c r="R2961" i="1"/>
  <c r="M2962" i="1"/>
  <c r="S2962" i="1" s="1"/>
  <c r="N2962" i="1"/>
  <c r="O2962" i="1"/>
  <c r="P2962" i="1"/>
  <c r="Q2962" i="1" a="1"/>
  <c r="Q2962" i="1"/>
  <c r="R2962" i="1"/>
  <c r="M2963" i="1"/>
  <c r="N2963" i="1"/>
  <c r="O2963" i="1"/>
  <c r="P2963" i="1"/>
  <c r="Q2963" i="1" a="1"/>
  <c r="Q2963" i="1" s="1"/>
  <c r="R2963" i="1"/>
  <c r="M2964" i="1"/>
  <c r="N2964" i="1"/>
  <c r="O2964" i="1"/>
  <c r="P2964" i="1"/>
  <c r="Q2964" i="1" a="1"/>
  <c r="Q2964" i="1" s="1"/>
  <c r="S2964" i="1" s="1"/>
  <c r="R2964" i="1"/>
  <c r="M2965" i="1"/>
  <c r="N2965" i="1"/>
  <c r="O2965" i="1"/>
  <c r="P2965" i="1"/>
  <c r="Q2965" i="1" a="1"/>
  <c r="Q2965" i="1" s="1"/>
  <c r="S2965" i="1" s="1"/>
  <c r="R2965" i="1"/>
  <c r="M2966" i="1"/>
  <c r="N2966" i="1"/>
  <c r="O2966" i="1"/>
  <c r="P2966" i="1"/>
  <c r="Q2966" i="1" a="1"/>
  <c r="Q2966" i="1" s="1"/>
  <c r="R2966" i="1"/>
  <c r="M2967" i="1"/>
  <c r="S2967" i="1" s="1"/>
  <c r="T2967" i="1" s="1"/>
  <c r="N2967" i="1"/>
  <c r="O2967" i="1"/>
  <c r="P2967" i="1"/>
  <c r="Q2967" i="1" a="1"/>
  <c r="Q2967" i="1" s="1"/>
  <c r="R2967" i="1"/>
  <c r="M2968" i="1"/>
  <c r="S2968" i="1" s="1"/>
  <c r="N2968" i="1"/>
  <c r="O2968" i="1"/>
  <c r="P2968" i="1"/>
  <c r="Q2968" i="1" a="1"/>
  <c r="Q2968" i="1"/>
  <c r="R2968" i="1"/>
  <c r="M2969" i="1"/>
  <c r="N2969" i="1"/>
  <c r="O2969" i="1"/>
  <c r="P2969" i="1"/>
  <c r="Q2969" i="1" a="1"/>
  <c r="Q2969" i="1"/>
  <c r="R2969" i="1"/>
  <c r="M2970" i="1"/>
  <c r="S2970" i="1" s="1"/>
  <c r="N2970" i="1"/>
  <c r="O2970" i="1"/>
  <c r="P2970" i="1"/>
  <c r="Q2970" i="1" a="1"/>
  <c r="Q2970" i="1"/>
  <c r="R2970" i="1"/>
  <c r="M2971" i="1"/>
  <c r="N2971" i="1"/>
  <c r="O2971" i="1"/>
  <c r="P2971" i="1"/>
  <c r="Q2971" i="1" a="1"/>
  <c r="Q2971" i="1" s="1"/>
  <c r="R2971" i="1"/>
  <c r="M2972" i="1"/>
  <c r="N2972" i="1"/>
  <c r="O2972" i="1"/>
  <c r="P2972" i="1"/>
  <c r="Q2972" i="1" a="1"/>
  <c r="Q2972" i="1" s="1"/>
  <c r="R2972" i="1"/>
  <c r="S2972" i="1" s="1"/>
  <c r="M2973" i="1"/>
  <c r="N2973" i="1"/>
  <c r="O2973" i="1"/>
  <c r="P2973" i="1"/>
  <c r="Q2973" i="1" a="1"/>
  <c r="Q2973" i="1" s="1"/>
  <c r="S2973" i="1" s="1"/>
  <c r="R2973" i="1"/>
  <c r="M2974" i="1"/>
  <c r="N2974" i="1"/>
  <c r="O2974" i="1"/>
  <c r="P2974" i="1"/>
  <c r="Q2974" i="1" a="1"/>
  <c r="Q2974" i="1" s="1"/>
  <c r="R2974" i="1"/>
  <c r="M2975" i="1"/>
  <c r="N2975" i="1"/>
  <c r="O2975" i="1"/>
  <c r="P2975" i="1"/>
  <c r="Q2975" i="1" a="1"/>
  <c r="Q2975" i="1" s="1"/>
  <c r="R2975" i="1"/>
  <c r="M2976" i="1"/>
  <c r="S2976" i="1" s="1"/>
  <c r="N2976" i="1"/>
  <c r="O2976" i="1"/>
  <c r="P2976" i="1"/>
  <c r="Q2976" i="1" a="1"/>
  <c r="Q2976" i="1"/>
  <c r="R2976" i="1"/>
  <c r="M2977" i="1"/>
  <c r="N2977" i="1"/>
  <c r="O2977" i="1"/>
  <c r="P2977" i="1"/>
  <c r="Q2977" i="1" a="1"/>
  <c r="Q2977" i="1"/>
  <c r="R2977" i="1"/>
  <c r="M2978" i="1"/>
  <c r="S2978" i="1" s="1"/>
  <c r="N2978" i="1"/>
  <c r="O2978" i="1"/>
  <c r="P2978" i="1"/>
  <c r="Q2978" i="1" a="1"/>
  <c r="Q2978" i="1"/>
  <c r="R2978" i="1"/>
  <c r="M2979" i="1"/>
  <c r="N2979" i="1"/>
  <c r="O2979" i="1"/>
  <c r="P2979" i="1"/>
  <c r="Q2979" i="1" a="1"/>
  <c r="Q2979" i="1" s="1"/>
  <c r="R2979" i="1"/>
  <c r="M2980" i="1"/>
  <c r="N2980" i="1"/>
  <c r="O2980" i="1"/>
  <c r="P2980" i="1"/>
  <c r="Q2980" i="1" a="1"/>
  <c r="Q2980" i="1" s="1"/>
  <c r="S2980" i="1" s="1"/>
  <c r="R2980" i="1"/>
  <c r="M2981" i="1"/>
  <c r="N2981" i="1"/>
  <c r="O2981" i="1"/>
  <c r="P2981" i="1"/>
  <c r="Q2981" i="1" a="1"/>
  <c r="Q2981" i="1" s="1"/>
  <c r="S2981" i="1" s="1"/>
  <c r="R2981" i="1"/>
  <c r="M2982" i="1"/>
  <c r="N2982" i="1"/>
  <c r="O2982" i="1"/>
  <c r="P2982" i="1"/>
  <c r="Q2982" i="1" a="1"/>
  <c r="Q2982" i="1" s="1"/>
  <c r="R2982" i="1"/>
  <c r="M2983" i="1"/>
  <c r="S2983" i="1" s="1"/>
  <c r="N2983" i="1"/>
  <c r="O2983" i="1"/>
  <c r="P2983" i="1"/>
  <c r="Q2983" i="1" a="1"/>
  <c r="Q2983" i="1" s="1"/>
  <c r="R2983" i="1"/>
  <c r="M2984" i="1"/>
  <c r="S2984" i="1" s="1"/>
  <c r="N2984" i="1"/>
  <c r="O2984" i="1"/>
  <c r="P2984" i="1"/>
  <c r="Q2984" i="1" a="1"/>
  <c r="Q2984" i="1"/>
  <c r="R2984" i="1"/>
  <c r="M2985" i="1"/>
  <c r="N2985" i="1"/>
  <c r="O2985" i="1"/>
  <c r="P2985" i="1"/>
  <c r="Q2985" i="1" a="1"/>
  <c r="Q2985" i="1" s="1"/>
  <c r="R2985" i="1"/>
  <c r="M2986" i="1"/>
  <c r="S2986" i="1" s="1"/>
  <c r="N2986" i="1"/>
  <c r="O2986" i="1"/>
  <c r="P2986" i="1"/>
  <c r="Q2986" i="1" a="1"/>
  <c r="Q2986" i="1"/>
  <c r="R2986" i="1"/>
  <c r="M2987" i="1"/>
  <c r="S2987" i="1" s="1"/>
  <c r="N2987" i="1"/>
  <c r="O2987" i="1"/>
  <c r="P2987" i="1"/>
  <c r="Q2987" i="1" a="1"/>
  <c r="Q2987" i="1" s="1"/>
  <c r="R2987" i="1"/>
  <c r="M2988" i="1"/>
  <c r="N2988" i="1"/>
  <c r="O2988" i="1"/>
  <c r="P2988" i="1"/>
  <c r="Q2988" i="1" a="1"/>
  <c r="Q2988" i="1" s="1"/>
  <c r="S2988" i="1" s="1"/>
  <c r="R2988" i="1"/>
  <c r="M2989" i="1"/>
  <c r="N2989" i="1"/>
  <c r="O2989" i="1"/>
  <c r="P2989" i="1"/>
  <c r="Q2989" i="1" a="1"/>
  <c r="Q2989" i="1" s="1"/>
  <c r="S2989" i="1" s="1"/>
  <c r="R2989" i="1"/>
  <c r="M2990" i="1"/>
  <c r="N2990" i="1"/>
  <c r="O2990" i="1"/>
  <c r="P2990" i="1"/>
  <c r="Q2990" i="1" a="1"/>
  <c r="Q2990" i="1" s="1"/>
  <c r="R2990" i="1"/>
  <c r="M2991" i="1"/>
  <c r="S2991" i="1" s="1"/>
  <c r="V2991" i="1" s="1"/>
  <c r="N2991" i="1"/>
  <c r="O2991" i="1"/>
  <c r="P2991" i="1"/>
  <c r="Q2991" i="1" a="1"/>
  <c r="Q2991" i="1" s="1"/>
  <c r="R2991" i="1"/>
  <c r="T2991" i="1"/>
  <c r="M2992" i="1"/>
  <c r="S2992" i="1" s="1"/>
  <c r="N2992" i="1"/>
  <c r="O2992" i="1"/>
  <c r="P2992" i="1"/>
  <c r="Q2992" i="1" a="1"/>
  <c r="Q2992" i="1"/>
  <c r="R2992" i="1"/>
  <c r="M2993" i="1"/>
  <c r="N2993" i="1"/>
  <c r="O2993" i="1"/>
  <c r="P2993" i="1"/>
  <c r="Q2993" i="1" a="1"/>
  <c r="Q2993" i="1" s="1"/>
  <c r="R2993" i="1"/>
  <c r="M2994" i="1"/>
  <c r="S2994" i="1" s="1"/>
  <c r="N2994" i="1"/>
  <c r="O2994" i="1"/>
  <c r="P2994" i="1"/>
  <c r="Q2994" i="1" a="1"/>
  <c r="Q2994" i="1"/>
  <c r="R2994" i="1"/>
  <c r="M2995" i="1"/>
  <c r="N2995" i="1"/>
  <c r="O2995" i="1"/>
  <c r="P2995" i="1"/>
  <c r="Q2995" i="1" a="1"/>
  <c r="Q2995" i="1" s="1"/>
  <c r="R2995" i="1"/>
  <c r="M2996" i="1"/>
  <c r="N2996" i="1"/>
  <c r="O2996" i="1"/>
  <c r="P2996" i="1"/>
  <c r="Q2996" i="1" a="1"/>
  <c r="Q2996" i="1" s="1"/>
  <c r="R2996" i="1"/>
  <c r="S2996" i="1"/>
  <c r="M2997" i="1"/>
  <c r="N2997" i="1"/>
  <c r="O2997" i="1"/>
  <c r="P2997" i="1"/>
  <c r="Q2997" i="1" a="1"/>
  <c r="Q2997" i="1" s="1"/>
  <c r="S2997" i="1" s="1"/>
  <c r="R2997" i="1"/>
  <c r="M2998" i="1"/>
  <c r="N2998" i="1"/>
  <c r="O2998" i="1"/>
  <c r="P2998" i="1"/>
  <c r="Q2998" i="1" a="1"/>
  <c r="Q2998" i="1" s="1"/>
  <c r="R2998" i="1"/>
  <c r="M2999" i="1"/>
  <c r="N2999" i="1"/>
  <c r="O2999" i="1"/>
  <c r="P2999" i="1"/>
  <c r="Q2999" i="1" a="1"/>
  <c r="Q2999" i="1" s="1"/>
  <c r="R2999" i="1"/>
  <c r="M3000" i="1"/>
  <c r="S3000" i="1" s="1"/>
  <c r="N3000" i="1"/>
  <c r="O3000" i="1"/>
  <c r="P3000" i="1"/>
  <c r="Q3000" i="1" a="1"/>
  <c r="Q3000" i="1"/>
  <c r="R3000" i="1"/>
  <c r="M3001" i="1"/>
  <c r="S3001" i="1" s="1"/>
  <c r="N3001" i="1"/>
  <c r="O3001" i="1"/>
  <c r="P3001" i="1"/>
  <c r="Q3001" i="1" a="1"/>
  <c r="Q3001" i="1"/>
  <c r="R3001" i="1"/>
  <c r="M3002" i="1"/>
  <c r="S3002" i="1" s="1"/>
  <c r="N3002" i="1"/>
  <c r="O3002" i="1"/>
  <c r="P3002" i="1"/>
  <c r="Q3002" i="1" a="1"/>
  <c r="Q3002" i="1"/>
  <c r="R3002" i="1"/>
  <c r="M3003" i="1"/>
  <c r="N3003" i="1"/>
  <c r="O3003" i="1"/>
  <c r="P3003" i="1"/>
  <c r="Q3003" i="1" a="1"/>
  <c r="Q3003" i="1" s="1"/>
  <c r="R3003" i="1"/>
  <c r="M3004" i="1"/>
  <c r="N3004" i="1"/>
  <c r="O3004" i="1"/>
  <c r="P3004" i="1"/>
  <c r="Q3004" i="1" a="1"/>
  <c r="Q3004" i="1" s="1"/>
  <c r="R3004" i="1"/>
  <c r="S3004" i="1"/>
  <c r="T3004" i="1" s="1"/>
  <c r="M3005" i="1"/>
  <c r="N3005" i="1"/>
  <c r="O3005" i="1"/>
  <c r="P3005" i="1"/>
  <c r="Q3005" i="1" a="1"/>
  <c r="Q3005" i="1" s="1"/>
  <c r="S3005" i="1" s="1"/>
  <c r="R3005" i="1"/>
  <c r="M3006" i="1"/>
  <c r="S3006" i="1" s="1"/>
  <c r="N3006" i="1"/>
  <c r="O3006" i="1"/>
  <c r="P3006" i="1"/>
  <c r="Q3006" i="1" a="1"/>
  <c r="Q3006" i="1" s="1"/>
  <c r="R3006" i="1"/>
  <c r="M3007" i="1"/>
  <c r="S3007" i="1" s="1"/>
  <c r="N3007" i="1"/>
  <c r="O3007" i="1"/>
  <c r="P3007" i="1"/>
  <c r="Q3007" i="1" a="1"/>
  <c r="Q3007" i="1" s="1"/>
  <c r="R3007" i="1"/>
  <c r="T3007" i="1"/>
  <c r="V3007" i="1"/>
  <c r="M3008" i="1"/>
  <c r="S3008" i="1" s="1"/>
  <c r="N3008" i="1"/>
  <c r="O3008" i="1"/>
  <c r="P3008" i="1"/>
  <c r="Q3008" i="1" a="1"/>
  <c r="Q3008" i="1"/>
  <c r="R3008" i="1"/>
  <c r="M3009" i="1"/>
  <c r="N3009" i="1"/>
  <c r="O3009" i="1"/>
  <c r="P3009" i="1"/>
  <c r="Q3009" i="1" a="1"/>
  <c r="Q3009" i="1" s="1"/>
  <c r="R3009" i="1"/>
  <c r="M3010" i="1"/>
  <c r="S3010" i="1" s="1"/>
  <c r="N3010" i="1"/>
  <c r="O3010" i="1"/>
  <c r="P3010" i="1"/>
  <c r="Q3010" i="1" a="1"/>
  <c r="Q3010" i="1"/>
  <c r="R3010" i="1"/>
  <c r="M3011" i="1"/>
  <c r="S3011" i="1" s="1"/>
  <c r="N3011" i="1"/>
  <c r="O3011" i="1"/>
  <c r="P3011" i="1"/>
  <c r="Q3011" i="1" a="1"/>
  <c r="Q3011" i="1" s="1"/>
  <c r="R3011" i="1"/>
  <c r="M3012" i="1"/>
  <c r="N3012" i="1"/>
  <c r="O3012" i="1"/>
  <c r="P3012" i="1"/>
  <c r="Q3012" i="1" a="1"/>
  <c r="Q3012" i="1" s="1"/>
  <c r="R3012" i="1"/>
  <c r="S3012" i="1" s="1"/>
  <c r="M3013" i="1"/>
  <c r="N3013" i="1"/>
  <c r="O3013" i="1"/>
  <c r="P3013" i="1"/>
  <c r="Q3013" i="1" a="1"/>
  <c r="Q3013" i="1" s="1"/>
  <c r="S3013" i="1" s="1"/>
  <c r="R3013" i="1"/>
  <c r="M3014" i="1"/>
  <c r="N3014" i="1"/>
  <c r="O3014" i="1"/>
  <c r="P3014" i="1"/>
  <c r="Q3014" i="1" a="1"/>
  <c r="Q3014" i="1" s="1"/>
  <c r="R3014" i="1"/>
  <c r="M3015" i="1"/>
  <c r="N3015" i="1"/>
  <c r="O3015" i="1"/>
  <c r="P3015" i="1"/>
  <c r="Q3015" i="1" a="1"/>
  <c r="Q3015" i="1" s="1"/>
  <c r="R3015" i="1"/>
  <c r="M3016" i="1"/>
  <c r="N3016" i="1"/>
  <c r="O3016" i="1"/>
  <c r="P3016" i="1"/>
  <c r="Q3016" i="1" a="1"/>
  <c r="Q3016" i="1" s="1"/>
  <c r="R3016" i="1"/>
  <c r="M3017" i="1"/>
  <c r="N3017" i="1"/>
  <c r="O3017" i="1"/>
  <c r="P3017" i="1"/>
  <c r="Q3017" i="1" a="1"/>
  <c r="Q3017" i="1" s="1"/>
  <c r="R3017" i="1"/>
  <c r="M3018" i="1"/>
  <c r="S3018" i="1" s="1"/>
  <c r="N3018" i="1"/>
  <c r="O3018" i="1"/>
  <c r="P3018" i="1"/>
  <c r="Q3018" i="1" a="1"/>
  <c r="Q3018" i="1"/>
  <c r="R3018" i="1"/>
  <c r="M3019" i="1"/>
  <c r="N3019" i="1"/>
  <c r="O3019" i="1"/>
  <c r="P3019" i="1"/>
  <c r="Q3019" i="1" a="1"/>
  <c r="Q3019" i="1" s="1"/>
  <c r="R3019" i="1"/>
  <c r="M3020" i="1"/>
  <c r="N3020" i="1"/>
  <c r="O3020" i="1"/>
  <c r="P3020" i="1"/>
  <c r="Q3020" i="1" a="1"/>
  <c r="Q3020" i="1" s="1"/>
  <c r="S3020" i="1" s="1"/>
  <c r="R3020" i="1"/>
  <c r="M3021" i="1"/>
  <c r="N3021" i="1"/>
  <c r="O3021" i="1"/>
  <c r="P3021" i="1"/>
  <c r="Q3021" i="1" a="1"/>
  <c r="Q3021" i="1" s="1"/>
  <c r="S3021" i="1" s="1"/>
  <c r="R3021" i="1"/>
  <c r="M3022" i="1"/>
  <c r="N3022" i="1"/>
  <c r="O3022" i="1"/>
  <c r="P3022" i="1"/>
  <c r="Q3022" i="1" a="1"/>
  <c r="Q3022" i="1" s="1"/>
  <c r="R3022" i="1"/>
  <c r="M3023" i="1"/>
  <c r="S3023" i="1" s="1"/>
  <c r="T3023" i="1" s="1"/>
  <c r="N3023" i="1"/>
  <c r="O3023" i="1"/>
  <c r="P3023" i="1"/>
  <c r="Q3023" i="1" a="1"/>
  <c r="Q3023" i="1" s="1"/>
  <c r="R3023" i="1"/>
  <c r="M3024" i="1"/>
  <c r="S3024" i="1" s="1"/>
  <c r="N3024" i="1"/>
  <c r="O3024" i="1"/>
  <c r="P3024" i="1"/>
  <c r="Q3024" i="1" a="1"/>
  <c r="Q3024" i="1" s="1"/>
  <c r="R3024" i="1"/>
  <c r="M3025" i="1"/>
  <c r="S3025" i="1" s="1"/>
  <c r="N3025" i="1"/>
  <c r="O3025" i="1"/>
  <c r="P3025" i="1"/>
  <c r="Q3025" i="1" a="1"/>
  <c r="Q3025" i="1"/>
  <c r="R3025" i="1"/>
  <c r="M3026" i="1"/>
  <c r="S3026" i="1" s="1"/>
  <c r="N3026" i="1"/>
  <c r="O3026" i="1"/>
  <c r="P3026" i="1"/>
  <c r="Q3026" i="1" a="1"/>
  <c r="Q3026" i="1"/>
  <c r="R3026" i="1"/>
  <c r="M3027" i="1"/>
  <c r="N3027" i="1"/>
  <c r="O3027" i="1"/>
  <c r="P3027" i="1"/>
  <c r="Q3027" i="1" a="1"/>
  <c r="Q3027" i="1" s="1"/>
  <c r="R3027" i="1"/>
  <c r="M3028" i="1"/>
  <c r="N3028" i="1"/>
  <c r="O3028" i="1"/>
  <c r="P3028" i="1"/>
  <c r="Q3028" i="1" a="1"/>
  <c r="Q3028" i="1" s="1"/>
  <c r="R3028" i="1"/>
  <c r="S3028" i="1"/>
  <c r="T3028" i="1" s="1"/>
  <c r="M3029" i="1"/>
  <c r="N3029" i="1"/>
  <c r="O3029" i="1"/>
  <c r="P3029" i="1"/>
  <c r="Q3029" i="1" a="1"/>
  <c r="Q3029" i="1" s="1"/>
  <c r="S3029" i="1" s="1"/>
  <c r="R3029" i="1"/>
  <c r="M3030" i="1"/>
  <c r="N3030" i="1"/>
  <c r="O3030" i="1"/>
  <c r="P3030" i="1"/>
  <c r="Q3030" i="1" a="1"/>
  <c r="Q3030" i="1" s="1"/>
  <c r="R3030" i="1"/>
  <c r="M3031" i="1"/>
  <c r="N3031" i="1"/>
  <c r="O3031" i="1"/>
  <c r="P3031" i="1"/>
  <c r="Q3031" i="1" a="1"/>
  <c r="Q3031" i="1" s="1"/>
  <c r="R3031" i="1"/>
  <c r="M3032" i="1"/>
  <c r="S3032" i="1" s="1"/>
  <c r="N3032" i="1"/>
  <c r="O3032" i="1"/>
  <c r="P3032" i="1"/>
  <c r="Q3032" i="1" a="1"/>
  <c r="Q3032" i="1" s="1"/>
  <c r="R3032" i="1"/>
  <c r="M3033" i="1"/>
  <c r="N3033" i="1"/>
  <c r="O3033" i="1"/>
  <c r="P3033" i="1"/>
  <c r="Q3033" i="1" a="1"/>
  <c r="Q3033" i="1" s="1"/>
  <c r="R3033" i="1"/>
  <c r="M3034" i="1"/>
  <c r="S3034" i="1" s="1"/>
  <c r="N3034" i="1"/>
  <c r="O3034" i="1"/>
  <c r="P3034" i="1"/>
  <c r="Q3034" i="1" a="1"/>
  <c r="Q3034" i="1"/>
  <c r="R3034" i="1"/>
  <c r="M3035" i="1"/>
  <c r="N3035" i="1"/>
  <c r="O3035" i="1"/>
  <c r="P3035" i="1"/>
  <c r="Q3035" i="1" a="1"/>
  <c r="Q3035" i="1" s="1"/>
  <c r="R3035" i="1"/>
  <c r="M3036" i="1"/>
  <c r="N3036" i="1"/>
  <c r="O3036" i="1"/>
  <c r="P3036" i="1"/>
  <c r="Q3036" i="1" a="1"/>
  <c r="Q3036" i="1" s="1"/>
  <c r="R3036" i="1"/>
  <c r="S3036" i="1"/>
  <c r="M3037" i="1"/>
  <c r="N3037" i="1"/>
  <c r="O3037" i="1"/>
  <c r="P3037" i="1"/>
  <c r="Q3037" i="1" a="1"/>
  <c r="Q3037" i="1" s="1"/>
  <c r="S3037" i="1" s="1"/>
  <c r="R3037" i="1"/>
  <c r="M3038" i="1"/>
  <c r="N3038" i="1"/>
  <c r="O3038" i="1"/>
  <c r="P3038" i="1"/>
  <c r="Q3038" i="1" a="1"/>
  <c r="Q3038" i="1" s="1"/>
  <c r="R3038" i="1"/>
  <c r="M3039" i="1"/>
  <c r="S3039" i="1" s="1"/>
  <c r="T3039" i="1" s="1"/>
  <c r="N3039" i="1"/>
  <c r="O3039" i="1"/>
  <c r="P3039" i="1"/>
  <c r="Q3039" i="1" a="1"/>
  <c r="Q3039" i="1" s="1"/>
  <c r="R3039" i="1"/>
  <c r="M3040" i="1"/>
  <c r="N3040" i="1"/>
  <c r="O3040" i="1"/>
  <c r="P3040" i="1"/>
  <c r="Q3040" i="1" a="1"/>
  <c r="Q3040" i="1" s="1"/>
  <c r="R3040" i="1"/>
  <c r="M3041" i="1"/>
  <c r="N3041" i="1"/>
  <c r="O3041" i="1"/>
  <c r="P3041" i="1"/>
  <c r="Q3041" i="1" a="1"/>
  <c r="Q3041" i="1" s="1"/>
  <c r="R3041" i="1"/>
  <c r="M3042" i="1"/>
  <c r="S3042" i="1" s="1"/>
  <c r="N3042" i="1"/>
  <c r="O3042" i="1"/>
  <c r="P3042" i="1"/>
  <c r="Q3042" i="1" a="1"/>
  <c r="Q3042" i="1"/>
  <c r="R3042" i="1"/>
  <c r="M3043" i="1"/>
  <c r="S3043" i="1" s="1"/>
  <c r="N3043" i="1"/>
  <c r="O3043" i="1"/>
  <c r="P3043" i="1"/>
  <c r="Q3043" i="1" a="1"/>
  <c r="Q3043" i="1" s="1"/>
  <c r="R3043" i="1"/>
  <c r="M3044" i="1"/>
  <c r="N3044" i="1"/>
  <c r="O3044" i="1"/>
  <c r="P3044" i="1"/>
  <c r="Q3044" i="1" a="1"/>
  <c r="Q3044" i="1" s="1"/>
  <c r="R3044" i="1"/>
  <c r="S3044" i="1"/>
  <c r="T3044" i="1"/>
  <c r="M3045" i="1"/>
  <c r="N3045" i="1"/>
  <c r="O3045" i="1"/>
  <c r="P3045" i="1"/>
  <c r="Q3045" i="1" a="1"/>
  <c r="Q3045" i="1" s="1"/>
  <c r="S3045" i="1" s="1"/>
  <c r="R3045" i="1"/>
  <c r="M3046" i="1"/>
  <c r="N3046" i="1"/>
  <c r="O3046" i="1"/>
  <c r="P3046" i="1"/>
  <c r="Q3046" i="1" a="1"/>
  <c r="Q3046" i="1" s="1"/>
  <c r="R3046" i="1"/>
  <c r="M3047" i="1"/>
  <c r="N3047" i="1"/>
  <c r="O3047" i="1"/>
  <c r="P3047" i="1"/>
  <c r="Q3047" i="1" a="1"/>
  <c r="Q3047" i="1" s="1"/>
  <c r="R3047" i="1"/>
  <c r="M3048" i="1"/>
  <c r="N3048" i="1"/>
  <c r="O3048" i="1"/>
  <c r="P3048" i="1"/>
  <c r="Q3048" i="1" a="1"/>
  <c r="Q3048" i="1" s="1"/>
  <c r="R3048" i="1"/>
  <c r="M3049" i="1"/>
  <c r="N3049" i="1"/>
  <c r="O3049" i="1"/>
  <c r="P3049" i="1"/>
  <c r="Q3049" i="1" a="1"/>
  <c r="Q3049" i="1" s="1"/>
  <c r="R3049" i="1"/>
  <c r="M3050" i="1"/>
  <c r="S3050" i="1" s="1"/>
  <c r="N3050" i="1"/>
  <c r="O3050" i="1"/>
  <c r="P3050" i="1"/>
  <c r="Q3050" i="1" a="1"/>
  <c r="Q3050" i="1"/>
  <c r="R3050" i="1"/>
  <c r="M3051" i="1"/>
  <c r="S3051" i="1" s="1"/>
  <c r="N3051" i="1"/>
  <c r="O3051" i="1"/>
  <c r="P3051" i="1"/>
  <c r="Q3051" i="1" a="1"/>
  <c r="Q3051" i="1" s="1"/>
  <c r="R3051" i="1"/>
  <c r="M3052" i="1"/>
  <c r="N3052" i="1"/>
  <c r="O3052" i="1"/>
  <c r="P3052" i="1"/>
  <c r="Q3052" i="1" a="1"/>
  <c r="Q3052" i="1" s="1"/>
  <c r="S3052" i="1" s="1"/>
  <c r="R3052" i="1"/>
  <c r="M3053" i="1"/>
  <c r="N3053" i="1"/>
  <c r="O3053" i="1"/>
  <c r="P3053" i="1"/>
  <c r="Q3053" i="1" a="1"/>
  <c r="Q3053" i="1" s="1"/>
  <c r="S3053" i="1" s="1"/>
  <c r="R3053" i="1"/>
  <c r="M3054" i="1"/>
  <c r="N3054" i="1"/>
  <c r="O3054" i="1"/>
  <c r="P3054" i="1"/>
  <c r="Q3054" i="1" a="1"/>
  <c r="Q3054" i="1" s="1"/>
  <c r="R3054" i="1"/>
  <c r="M3055" i="1"/>
  <c r="S3055" i="1" s="1"/>
  <c r="V3055" i="1" s="1"/>
  <c r="N3055" i="1"/>
  <c r="O3055" i="1"/>
  <c r="P3055" i="1"/>
  <c r="Q3055" i="1" a="1"/>
  <c r="Q3055" i="1" s="1"/>
  <c r="R3055" i="1"/>
  <c r="T3055" i="1"/>
  <c r="M3056" i="1"/>
  <c r="N3056" i="1"/>
  <c r="O3056" i="1"/>
  <c r="P3056" i="1"/>
  <c r="Q3056" i="1" a="1"/>
  <c r="Q3056" i="1" s="1"/>
  <c r="R3056" i="1"/>
  <c r="M3057" i="1"/>
  <c r="N3057" i="1"/>
  <c r="O3057" i="1"/>
  <c r="P3057" i="1"/>
  <c r="Q3057" i="1" a="1"/>
  <c r="Q3057" i="1"/>
  <c r="R3057" i="1"/>
  <c r="M3058" i="1"/>
  <c r="S3058" i="1" s="1"/>
  <c r="N3058" i="1"/>
  <c r="O3058" i="1"/>
  <c r="P3058" i="1"/>
  <c r="Q3058" i="1" a="1"/>
  <c r="Q3058" i="1"/>
  <c r="R3058" i="1"/>
  <c r="M3059" i="1"/>
  <c r="N3059" i="1"/>
  <c r="O3059" i="1"/>
  <c r="P3059" i="1"/>
  <c r="Q3059" i="1" a="1"/>
  <c r="Q3059" i="1" s="1"/>
  <c r="R3059" i="1"/>
  <c r="M3060" i="1"/>
  <c r="N3060" i="1"/>
  <c r="O3060" i="1"/>
  <c r="P3060" i="1"/>
  <c r="Q3060" i="1" a="1"/>
  <c r="Q3060" i="1" s="1"/>
  <c r="S3060" i="1" s="1"/>
  <c r="R3060" i="1"/>
  <c r="M3061" i="1"/>
  <c r="N3061" i="1"/>
  <c r="O3061" i="1"/>
  <c r="P3061" i="1"/>
  <c r="Q3061" i="1" a="1"/>
  <c r="Q3061" i="1" s="1"/>
  <c r="S3061" i="1" s="1"/>
  <c r="R3061" i="1"/>
  <c r="M3062" i="1"/>
  <c r="N3062" i="1"/>
  <c r="O3062" i="1"/>
  <c r="P3062" i="1"/>
  <c r="Q3062" i="1" a="1"/>
  <c r="Q3062" i="1" s="1"/>
  <c r="R3062" i="1"/>
  <c r="M3063" i="1"/>
  <c r="S3063" i="1" s="1"/>
  <c r="N3063" i="1"/>
  <c r="O3063" i="1"/>
  <c r="P3063" i="1"/>
  <c r="Q3063" i="1" a="1"/>
  <c r="Q3063" i="1" s="1"/>
  <c r="R3063" i="1"/>
  <c r="M3064" i="1"/>
  <c r="N3064" i="1"/>
  <c r="O3064" i="1"/>
  <c r="P3064" i="1"/>
  <c r="Q3064" i="1" a="1"/>
  <c r="Q3064" i="1" s="1"/>
  <c r="R3064" i="1"/>
  <c r="M3065" i="1"/>
  <c r="N3065" i="1"/>
  <c r="O3065" i="1"/>
  <c r="P3065" i="1"/>
  <c r="Q3065" i="1" a="1"/>
  <c r="Q3065" i="1" s="1"/>
  <c r="R3065" i="1"/>
  <c r="M3066" i="1"/>
  <c r="S3066" i="1" s="1"/>
  <c r="N3066" i="1"/>
  <c r="O3066" i="1"/>
  <c r="P3066" i="1"/>
  <c r="Q3066" i="1" a="1"/>
  <c r="Q3066" i="1"/>
  <c r="R3066" i="1"/>
  <c r="M3067" i="1"/>
  <c r="N3067" i="1"/>
  <c r="O3067" i="1"/>
  <c r="P3067" i="1"/>
  <c r="Q3067" i="1" a="1"/>
  <c r="Q3067" i="1" s="1"/>
  <c r="R3067" i="1"/>
  <c r="M3068" i="1"/>
  <c r="N3068" i="1"/>
  <c r="O3068" i="1"/>
  <c r="P3068" i="1"/>
  <c r="Q3068" i="1" a="1"/>
  <c r="Q3068" i="1" s="1"/>
  <c r="S3068" i="1" s="1"/>
  <c r="R3068" i="1"/>
  <c r="M3069" i="1"/>
  <c r="N3069" i="1"/>
  <c r="O3069" i="1"/>
  <c r="P3069" i="1"/>
  <c r="Q3069" i="1" a="1"/>
  <c r="Q3069" i="1" s="1"/>
  <c r="S3069" i="1" s="1"/>
  <c r="R3069" i="1"/>
  <c r="M3070" i="1"/>
  <c r="S3070" i="1" s="1"/>
  <c r="N3070" i="1"/>
  <c r="O3070" i="1"/>
  <c r="P3070" i="1"/>
  <c r="Q3070" i="1" a="1"/>
  <c r="Q3070" i="1" s="1"/>
  <c r="R3070" i="1"/>
  <c r="M3071" i="1"/>
  <c r="N3071" i="1"/>
  <c r="O3071" i="1"/>
  <c r="P3071" i="1"/>
  <c r="Q3071" i="1" a="1"/>
  <c r="Q3071" i="1" s="1"/>
  <c r="R3071" i="1"/>
  <c r="M3072" i="1"/>
  <c r="N3072" i="1"/>
  <c r="O3072" i="1"/>
  <c r="P3072" i="1"/>
  <c r="Q3072" i="1" a="1"/>
  <c r="Q3072" i="1" s="1"/>
  <c r="R3072" i="1"/>
  <c r="M3073" i="1"/>
  <c r="N3073" i="1"/>
  <c r="O3073" i="1"/>
  <c r="P3073" i="1"/>
  <c r="Q3073" i="1" a="1"/>
  <c r="Q3073" i="1" s="1"/>
  <c r="R3073" i="1"/>
  <c r="M3074" i="1"/>
  <c r="S3074" i="1" s="1"/>
  <c r="N3074" i="1"/>
  <c r="O3074" i="1"/>
  <c r="P3074" i="1"/>
  <c r="Q3074" i="1" a="1"/>
  <c r="Q3074" i="1"/>
  <c r="R3074" i="1"/>
  <c r="M3075" i="1"/>
  <c r="S3075" i="1" s="1"/>
  <c r="N3075" i="1"/>
  <c r="O3075" i="1"/>
  <c r="P3075" i="1"/>
  <c r="Q3075" i="1" a="1"/>
  <c r="Q3075" i="1" s="1"/>
  <c r="R3075" i="1"/>
  <c r="M3076" i="1"/>
  <c r="N3076" i="1"/>
  <c r="O3076" i="1"/>
  <c r="P3076" i="1"/>
  <c r="Q3076" i="1" a="1"/>
  <c r="Q3076" i="1" s="1"/>
  <c r="R3076" i="1"/>
  <c r="S3076" i="1" s="1"/>
  <c r="M3077" i="1"/>
  <c r="N3077" i="1"/>
  <c r="O3077" i="1"/>
  <c r="P3077" i="1"/>
  <c r="Q3077" i="1" a="1"/>
  <c r="Q3077" i="1" s="1"/>
  <c r="S3077" i="1" s="1"/>
  <c r="R3077" i="1"/>
  <c r="M3078" i="1"/>
  <c r="N3078" i="1"/>
  <c r="O3078" i="1"/>
  <c r="P3078" i="1"/>
  <c r="Q3078" i="1" a="1"/>
  <c r="Q3078" i="1" s="1"/>
  <c r="R3078" i="1"/>
  <c r="M3079" i="1"/>
  <c r="N3079" i="1"/>
  <c r="O3079" i="1"/>
  <c r="P3079" i="1"/>
  <c r="Q3079" i="1" a="1"/>
  <c r="Q3079" i="1" s="1"/>
  <c r="R3079" i="1"/>
  <c r="M3080" i="1"/>
  <c r="N3080" i="1"/>
  <c r="O3080" i="1"/>
  <c r="P3080" i="1"/>
  <c r="Q3080" i="1" a="1"/>
  <c r="Q3080" i="1" s="1"/>
  <c r="R3080" i="1"/>
  <c r="M3081" i="1"/>
  <c r="N3081" i="1"/>
  <c r="O3081" i="1"/>
  <c r="P3081" i="1"/>
  <c r="Q3081" i="1" a="1"/>
  <c r="Q3081" i="1" s="1"/>
  <c r="R3081" i="1"/>
  <c r="M3082" i="1"/>
  <c r="S3082" i="1" s="1"/>
  <c r="N3082" i="1"/>
  <c r="O3082" i="1"/>
  <c r="P3082" i="1"/>
  <c r="Q3082" i="1" a="1"/>
  <c r="Q3082" i="1"/>
  <c r="R3082" i="1"/>
  <c r="M3083" i="1"/>
  <c r="N3083" i="1"/>
  <c r="O3083" i="1"/>
  <c r="P3083" i="1"/>
  <c r="Q3083" i="1" a="1"/>
  <c r="Q3083" i="1" s="1"/>
  <c r="R3083" i="1"/>
  <c r="M3084" i="1"/>
  <c r="N3084" i="1"/>
  <c r="O3084" i="1"/>
  <c r="P3084" i="1"/>
  <c r="Q3084" i="1" a="1"/>
  <c r="Q3084" i="1" s="1"/>
  <c r="S3084" i="1" s="1"/>
  <c r="R3084" i="1"/>
  <c r="M3085" i="1"/>
  <c r="N3085" i="1"/>
  <c r="O3085" i="1"/>
  <c r="P3085" i="1"/>
  <c r="Q3085" i="1" a="1"/>
  <c r="Q3085" i="1" s="1"/>
  <c r="S3085" i="1" s="1"/>
  <c r="R3085" i="1"/>
  <c r="M3086" i="1"/>
  <c r="N3086" i="1"/>
  <c r="O3086" i="1"/>
  <c r="P3086" i="1"/>
  <c r="Q3086" i="1" a="1"/>
  <c r="Q3086" i="1" s="1"/>
  <c r="R3086" i="1"/>
  <c r="M3087" i="1"/>
  <c r="S3087" i="1" s="1"/>
  <c r="T3087" i="1" s="1"/>
  <c r="N3087" i="1"/>
  <c r="O3087" i="1"/>
  <c r="P3087" i="1"/>
  <c r="Q3087" i="1" a="1"/>
  <c r="Q3087" i="1" s="1"/>
  <c r="R3087" i="1"/>
  <c r="M3088" i="1"/>
  <c r="S3088" i="1" s="1"/>
  <c r="N3088" i="1"/>
  <c r="O3088" i="1"/>
  <c r="P3088" i="1"/>
  <c r="Q3088" i="1" a="1"/>
  <c r="Q3088" i="1" s="1"/>
  <c r="R3088" i="1"/>
  <c r="M3089" i="1"/>
  <c r="S3089" i="1" s="1"/>
  <c r="N3089" i="1"/>
  <c r="O3089" i="1"/>
  <c r="P3089" i="1"/>
  <c r="Q3089" i="1" a="1"/>
  <c r="Q3089" i="1" s="1"/>
  <c r="R3089" i="1"/>
  <c r="M3090" i="1"/>
  <c r="S3090" i="1" s="1"/>
  <c r="N3090" i="1"/>
  <c r="O3090" i="1"/>
  <c r="P3090" i="1"/>
  <c r="Q3090" i="1" a="1"/>
  <c r="Q3090" i="1"/>
  <c r="R3090" i="1"/>
  <c r="M3091" i="1"/>
  <c r="N3091" i="1"/>
  <c r="O3091" i="1"/>
  <c r="P3091" i="1"/>
  <c r="Q3091" i="1" a="1"/>
  <c r="Q3091" i="1" s="1"/>
  <c r="R3091" i="1"/>
  <c r="M3092" i="1"/>
  <c r="N3092" i="1"/>
  <c r="O3092" i="1"/>
  <c r="P3092" i="1"/>
  <c r="Q3092" i="1" a="1"/>
  <c r="Q3092" i="1" s="1"/>
  <c r="R3092" i="1"/>
  <c r="S3092" i="1"/>
  <c r="T3092" i="1" s="1"/>
  <c r="M3093" i="1"/>
  <c r="N3093" i="1"/>
  <c r="O3093" i="1"/>
  <c r="P3093" i="1"/>
  <c r="Q3093" i="1" a="1"/>
  <c r="Q3093" i="1" s="1"/>
  <c r="S3093" i="1" s="1"/>
  <c r="R3093" i="1"/>
  <c r="M3094" i="1"/>
  <c r="N3094" i="1"/>
  <c r="O3094" i="1"/>
  <c r="P3094" i="1"/>
  <c r="Q3094" i="1" a="1"/>
  <c r="Q3094" i="1" s="1"/>
  <c r="R3094" i="1"/>
  <c r="M3095" i="1"/>
  <c r="S3095" i="1" s="1"/>
  <c r="V3095" i="1" s="1"/>
  <c r="N3095" i="1"/>
  <c r="O3095" i="1"/>
  <c r="P3095" i="1"/>
  <c r="Q3095" i="1" a="1"/>
  <c r="Q3095" i="1" s="1"/>
  <c r="R3095" i="1"/>
  <c r="T3095" i="1"/>
  <c r="M3096" i="1"/>
  <c r="S3096" i="1" s="1"/>
  <c r="N3096" i="1"/>
  <c r="O3096" i="1"/>
  <c r="P3096" i="1"/>
  <c r="Q3096" i="1" a="1"/>
  <c r="Q3096" i="1" s="1"/>
  <c r="R3096" i="1"/>
  <c r="M3097" i="1"/>
  <c r="N3097" i="1"/>
  <c r="O3097" i="1"/>
  <c r="P3097" i="1"/>
  <c r="Q3097" i="1" a="1"/>
  <c r="Q3097" i="1" s="1"/>
  <c r="R3097" i="1"/>
  <c r="M3098" i="1"/>
  <c r="S3098" i="1" s="1"/>
  <c r="N3098" i="1"/>
  <c r="O3098" i="1"/>
  <c r="P3098" i="1"/>
  <c r="Q3098" i="1" a="1"/>
  <c r="Q3098" i="1"/>
  <c r="R3098" i="1"/>
  <c r="M3099" i="1"/>
  <c r="N3099" i="1"/>
  <c r="O3099" i="1"/>
  <c r="P3099" i="1"/>
  <c r="Q3099" i="1" a="1"/>
  <c r="Q3099" i="1" s="1"/>
  <c r="R3099" i="1"/>
  <c r="M3100" i="1"/>
  <c r="N3100" i="1"/>
  <c r="O3100" i="1"/>
  <c r="P3100" i="1"/>
  <c r="Q3100" i="1" a="1"/>
  <c r="Q3100" i="1" s="1"/>
  <c r="R3100" i="1"/>
  <c r="S3100" i="1"/>
  <c r="M3101" i="1"/>
  <c r="N3101" i="1"/>
  <c r="O3101" i="1"/>
  <c r="P3101" i="1"/>
  <c r="Q3101" i="1" a="1"/>
  <c r="Q3101" i="1" s="1"/>
  <c r="S3101" i="1" s="1"/>
  <c r="R3101" i="1"/>
  <c r="M3102" i="1"/>
  <c r="N3102" i="1"/>
  <c r="O3102" i="1"/>
  <c r="P3102" i="1"/>
  <c r="Q3102" i="1" a="1"/>
  <c r="Q3102" i="1" s="1"/>
  <c r="R3102" i="1"/>
  <c r="M3103" i="1"/>
  <c r="S3103" i="1" s="1"/>
  <c r="T3103" i="1" s="1"/>
  <c r="N3103" i="1"/>
  <c r="O3103" i="1"/>
  <c r="P3103" i="1"/>
  <c r="Q3103" i="1" a="1"/>
  <c r="Q3103" i="1" s="1"/>
  <c r="R3103" i="1"/>
  <c r="M3104" i="1"/>
  <c r="N3104" i="1"/>
  <c r="O3104" i="1"/>
  <c r="P3104" i="1"/>
  <c r="Q3104" i="1" a="1"/>
  <c r="Q3104" i="1" s="1"/>
  <c r="R3104" i="1"/>
  <c r="M3105" i="1"/>
  <c r="N3105" i="1"/>
  <c r="O3105" i="1"/>
  <c r="P3105" i="1"/>
  <c r="Q3105" i="1" a="1"/>
  <c r="Q3105" i="1" s="1"/>
  <c r="R3105" i="1"/>
  <c r="M3106" i="1"/>
  <c r="S3106" i="1" s="1"/>
  <c r="N3106" i="1"/>
  <c r="O3106" i="1"/>
  <c r="P3106" i="1"/>
  <c r="Q3106" i="1" a="1"/>
  <c r="Q3106" i="1"/>
  <c r="R3106" i="1"/>
  <c r="M3107" i="1"/>
  <c r="S3107" i="1" s="1"/>
  <c r="N3107" i="1"/>
  <c r="O3107" i="1"/>
  <c r="P3107" i="1"/>
  <c r="Q3107" i="1" a="1"/>
  <c r="Q3107" i="1" s="1"/>
  <c r="R3107" i="1"/>
  <c r="M3108" i="1"/>
  <c r="N3108" i="1"/>
  <c r="O3108" i="1"/>
  <c r="P3108" i="1"/>
  <c r="Q3108" i="1" a="1"/>
  <c r="Q3108" i="1" s="1"/>
  <c r="R3108" i="1"/>
  <c r="S3108" i="1"/>
  <c r="T3108" i="1" s="1"/>
  <c r="M3109" i="1"/>
  <c r="N3109" i="1"/>
  <c r="O3109" i="1"/>
  <c r="P3109" i="1"/>
  <c r="Q3109" i="1" a="1"/>
  <c r="Q3109" i="1" s="1"/>
  <c r="S3109" i="1" s="1"/>
  <c r="R3109" i="1"/>
  <c r="M3110" i="1"/>
  <c r="N3110" i="1"/>
  <c r="O3110" i="1"/>
  <c r="P3110" i="1"/>
  <c r="Q3110" i="1" a="1"/>
  <c r="Q3110" i="1" s="1"/>
  <c r="R3110" i="1"/>
  <c r="M3111" i="1"/>
  <c r="N3111" i="1"/>
  <c r="O3111" i="1"/>
  <c r="P3111" i="1"/>
  <c r="Q3111" i="1" a="1"/>
  <c r="Q3111" i="1" s="1"/>
  <c r="R3111" i="1"/>
  <c r="M3112" i="1"/>
  <c r="N3112" i="1"/>
  <c r="O3112" i="1"/>
  <c r="P3112" i="1"/>
  <c r="Q3112" i="1" a="1"/>
  <c r="Q3112" i="1" s="1"/>
  <c r="R3112" i="1"/>
  <c r="M3113" i="1"/>
  <c r="N3113" i="1"/>
  <c r="O3113" i="1"/>
  <c r="P3113" i="1"/>
  <c r="Q3113" i="1" a="1"/>
  <c r="Q3113" i="1" s="1"/>
  <c r="R3113" i="1"/>
  <c r="M3114" i="1"/>
  <c r="S3114" i="1" s="1"/>
  <c r="N3114" i="1"/>
  <c r="O3114" i="1"/>
  <c r="P3114" i="1"/>
  <c r="Q3114" i="1" a="1"/>
  <c r="Q3114" i="1"/>
  <c r="R3114" i="1"/>
  <c r="M3115" i="1"/>
  <c r="S3115" i="1" s="1"/>
  <c r="N3115" i="1"/>
  <c r="O3115" i="1"/>
  <c r="P3115" i="1"/>
  <c r="Q3115" i="1" a="1"/>
  <c r="Q3115" i="1" s="1"/>
  <c r="R3115" i="1"/>
  <c r="M3116" i="1"/>
  <c r="N3116" i="1"/>
  <c r="O3116" i="1"/>
  <c r="P3116" i="1"/>
  <c r="Q3116" i="1" a="1"/>
  <c r="Q3116" i="1" s="1"/>
  <c r="S3116" i="1" s="1"/>
  <c r="R3116" i="1"/>
  <c r="M3117" i="1"/>
  <c r="N3117" i="1"/>
  <c r="O3117" i="1"/>
  <c r="P3117" i="1"/>
  <c r="Q3117" i="1" a="1"/>
  <c r="Q3117" i="1" s="1"/>
  <c r="S3117" i="1" s="1"/>
  <c r="R3117" i="1"/>
  <c r="M3118" i="1"/>
  <c r="N3118" i="1"/>
  <c r="O3118" i="1"/>
  <c r="P3118" i="1"/>
  <c r="Q3118" i="1" a="1"/>
  <c r="Q3118" i="1" s="1"/>
  <c r="R3118" i="1"/>
  <c r="M3119" i="1"/>
  <c r="S3119" i="1" s="1"/>
  <c r="V3119" i="1" s="1"/>
  <c r="N3119" i="1"/>
  <c r="O3119" i="1"/>
  <c r="P3119" i="1"/>
  <c r="Q3119" i="1" a="1"/>
  <c r="Q3119" i="1" s="1"/>
  <c r="R3119" i="1"/>
  <c r="T3119" i="1"/>
  <c r="M3120" i="1"/>
  <c r="N3120" i="1"/>
  <c r="O3120" i="1"/>
  <c r="P3120" i="1"/>
  <c r="Q3120" i="1" a="1"/>
  <c r="Q3120" i="1" s="1"/>
  <c r="R3120" i="1"/>
  <c r="M3121" i="1"/>
  <c r="N3121" i="1"/>
  <c r="O3121" i="1"/>
  <c r="P3121" i="1"/>
  <c r="Q3121" i="1" a="1"/>
  <c r="Q3121" i="1"/>
  <c r="R3121" i="1"/>
  <c r="M3122" i="1"/>
  <c r="S3122" i="1" s="1"/>
  <c r="N3122" i="1"/>
  <c r="O3122" i="1"/>
  <c r="P3122" i="1"/>
  <c r="Q3122" i="1" a="1"/>
  <c r="Q3122" i="1"/>
  <c r="R3122" i="1"/>
  <c r="M3123" i="1"/>
  <c r="N3123" i="1"/>
  <c r="O3123" i="1"/>
  <c r="P3123" i="1"/>
  <c r="Q3123" i="1" a="1"/>
  <c r="Q3123" i="1" s="1"/>
  <c r="R3123" i="1"/>
  <c r="M3124" i="1"/>
  <c r="N3124" i="1"/>
  <c r="O3124" i="1"/>
  <c r="P3124" i="1"/>
  <c r="Q3124" i="1" a="1"/>
  <c r="Q3124" i="1" s="1"/>
  <c r="S3124" i="1" s="1"/>
  <c r="R3124" i="1"/>
  <c r="M3125" i="1"/>
  <c r="N3125" i="1"/>
  <c r="O3125" i="1"/>
  <c r="P3125" i="1"/>
  <c r="Q3125" i="1" a="1"/>
  <c r="Q3125" i="1" s="1"/>
  <c r="S3125" i="1" s="1"/>
  <c r="R3125" i="1"/>
  <c r="M3126" i="1"/>
  <c r="N3126" i="1"/>
  <c r="O3126" i="1"/>
  <c r="P3126" i="1"/>
  <c r="Q3126" i="1" a="1"/>
  <c r="Q3126" i="1" s="1"/>
  <c r="R3126" i="1"/>
  <c r="M3127" i="1"/>
  <c r="S3127" i="1" s="1"/>
  <c r="N3127" i="1"/>
  <c r="O3127" i="1"/>
  <c r="P3127" i="1"/>
  <c r="Q3127" i="1" a="1"/>
  <c r="Q3127" i="1" s="1"/>
  <c r="R3127" i="1"/>
  <c r="M3128" i="1"/>
  <c r="N3128" i="1"/>
  <c r="O3128" i="1"/>
  <c r="P3128" i="1"/>
  <c r="Q3128" i="1" a="1"/>
  <c r="Q3128" i="1" s="1"/>
  <c r="R3128" i="1"/>
  <c r="M3129" i="1"/>
  <c r="N3129" i="1"/>
  <c r="O3129" i="1"/>
  <c r="P3129" i="1"/>
  <c r="Q3129" i="1" a="1"/>
  <c r="Q3129" i="1"/>
  <c r="R3129" i="1"/>
  <c r="M3130" i="1"/>
  <c r="S3130" i="1" s="1"/>
  <c r="N3130" i="1"/>
  <c r="O3130" i="1"/>
  <c r="P3130" i="1"/>
  <c r="Q3130" i="1" a="1"/>
  <c r="Q3130" i="1"/>
  <c r="R3130" i="1"/>
  <c r="T3130" i="1"/>
  <c r="M3131" i="1"/>
  <c r="N3131" i="1"/>
  <c r="O3131" i="1"/>
  <c r="P3131" i="1"/>
  <c r="Q3131" i="1" a="1"/>
  <c r="Q3131" i="1" s="1"/>
  <c r="R3131" i="1"/>
  <c r="M3132" i="1"/>
  <c r="N3132" i="1"/>
  <c r="S3132" i="1" s="1"/>
  <c r="O3132" i="1"/>
  <c r="P3132" i="1"/>
  <c r="Q3132" i="1" a="1"/>
  <c r="Q3132" i="1" s="1"/>
  <c r="R3132" i="1"/>
  <c r="M3133" i="1"/>
  <c r="N3133" i="1"/>
  <c r="O3133" i="1"/>
  <c r="P3133" i="1"/>
  <c r="Q3133" i="1" a="1"/>
  <c r="Q3133" i="1" s="1"/>
  <c r="R3133" i="1"/>
  <c r="S3133" i="1"/>
  <c r="M3134" i="1"/>
  <c r="N3134" i="1"/>
  <c r="O3134" i="1"/>
  <c r="P3134" i="1"/>
  <c r="Q3134" i="1" a="1"/>
  <c r="Q3134" i="1" s="1"/>
  <c r="R3134" i="1"/>
  <c r="M3135" i="1"/>
  <c r="N3135" i="1"/>
  <c r="O3135" i="1"/>
  <c r="P3135" i="1"/>
  <c r="Q3135" i="1" a="1"/>
  <c r="Q3135" i="1" s="1"/>
  <c r="R3135" i="1"/>
  <c r="M3136" i="1"/>
  <c r="N3136" i="1"/>
  <c r="O3136" i="1"/>
  <c r="P3136" i="1"/>
  <c r="Q3136" i="1" a="1"/>
  <c r="Q3136" i="1" s="1"/>
  <c r="R3136" i="1"/>
  <c r="M3137" i="1"/>
  <c r="N3137" i="1"/>
  <c r="O3137" i="1"/>
  <c r="P3137" i="1"/>
  <c r="Q3137" i="1" a="1"/>
  <c r="Q3137" i="1" s="1"/>
  <c r="R3137" i="1"/>
  <c r="M3138" i="1"/>
  <c r="S3138" i="1" s="1"/>
  <c r="N3138" i="1"/>
  <c r="O3138" i="1"/>
  <c r="P3138" i="1"/>
  <c r="Q3138" i="1" a="1"/>
  <c r="Q3138" i="1"/>
  <c r="R3138" i="1"/>
  <c r="M3139" i="1"/>
  <c r="N3139" i="1"/>
  <c r="O3139" i="1"/>
  <c r="P3139" i="1"/>
  <c r="Q3139" i="1" a="1"/>
  <c r="Q3139" i="1" s="1"/>
  <c r="R3139" i="1"/>
  <c r="M3140" i="1"/>
  <c r="S3140" i="1" s="1"/>
  <c r="N3140" i="1"/>
  <c r="O3140" i="1"/>
  <c r="P3140" i="1"/>
  <c r="Q3140" i="1" a="1"/>
  <c r="Q3140" i="1" s="1"/>
  <c r="R3140" i="1"/>
  <c r="M3141" i="1"/>
  <c r="N3141" i="1"/>
  <c r="O3141" i="1"/>
  <c r="P3141" i="1"/>
  <c r="Q3141" i="1" a="1"/>
  <c r="Q3141" i="1" s="1"/>
  <c r="R3141" i="1"/>
  <c r="S3141" i="1"/>
  <c r="M3142" i="1"/>
  <c r="N3142" i="1"/>
  <c r="O3142" i="1"/>
  <c r="P3142" i="1"/>
  <c r="Q3142" i="1" a="1"/>
  <c r="Q3142" i="1" s="1"/>
  <c r="R3142" i="1"/>
  <c r="M3143" i="1"/>
  <c r="N3143" i="1"/>
  <c r="O3143" i="1"/>
  <c r="P3143" i="1"/>
  <c r="Q3143" i="1" a="1"/>
  <c r="Q3143" i="1" s="1"/>
  <c r="R3143" i="1"/>
  <c r="M3144" i="1"/>
  <c r="N3144" i="1"/>
  <c r="O3144" i="1"/>
  <c r="P3144" i="1"/>
  <c r="Q3144" i="1" a="1"/>
  <c r="Q3144" i="1" s="1"/>
  <c r="R3144" i="1"/>
  <c r="M3145" i="1"/>
  <c r="N3145" i="1"/>
  <c r="O3145" i="1"/>
  <c r="P3145" i="1"/>
  <c r="Q3145" i="1" a="1"/>
  <c r="Q3145" i="1" s="1"/>
  <c r="R3145" i="1"/>
  <c r="M3146" i="1"/>
  <c r="N3146" i="1"/>
  <c r="O3146" i="1"/>
  <c r="P3146" i="1"/>
  <c r="Q3146" i="1" a="1"/>
  <c r="Q3146" i="1"/>
  <c r="R3146" i="1"/>
  <c r="M3147" i="1"/>
  <c r="N3147" i="1"/>
  <c r="O3147" i="1"/>
  <c r="P3147" i="1"/>
  <c r="Q3147" i="1" a="1"/>
  <c r="Q3147" i="1" s="1"/>
  <c r="R3147" i="1"/>
  <c r="M3148" i="1"/>
  <c r="N3148" i="1"/>
  <c r="O3148" i="1"/>
  <c r="P3148" i="1"/>
  <c r="Q3148" i="1" a="1"/>
  <c r="Q3148" i="1" s="1"/>
  <c r="R3148" i="1"/>
  <c r="S3148" i="1"/>
  <c r="M3149" i="1"/>
  <c r="S3149" i="1" s="1"/>
  <c r="N3149" i="1"/>
  <c r="O3149" i="1"/>
  <c r="P3149" i="1"/>
  <c r="Q3149" i="1" a="1"/>
  <c r="Q3149" i="1" s="1"/>
  <c r="R3149" i="1"/>
  <c r="M3150" i="1"/>
  <c r="N3150" i="1"/>
  <c r="O3150" i="1"/>
  <c r="P3150" i="1"/>
  <c r="Q3150" i="1" a="1"/>
  <c r="Q3150" i="1" s="1"/>
  <c r="R3150" i="1"/>
  <c r="M3151" i="1"/>
  <c r="N3151" i="1"/>
  <c r="O3151" i="1"/>
  <c r="P3151" i="1"/>
  <c r="Q3151" i="1" a="1"/>
  <c r="Q3151" i="1" s="1"/>
  <c r="R3151" i="1"/>
  <c r="M3152" i="1"/>
  <c r="N3152" i="1"/>
  <c r="O3152" i="1"/>
  <c r="P3152" i="1"/>
  <c r="Q3152" i="1" a="1"/>
  <c r="Q3152" i="1" s="1"/>
  <c r="R3152" i="1"/>
  <c r="M3153" i="1"/>
  <c r="N3153" i="1"/>
  <c r="O3153" i="1"/>
  <c r="P3153" i="1"/>
  <c r="Q3153" i="1" a="1"/>
  <c r="Q3153" i="1"/>
  <c r="R3153" i="1"/>
  <c r="M3154" i="1"/>
  <c r="N3154" i="1"/>
  <c r="O3154" i="1"/>
  <c r="P3154" i="1"/>
  <c r="Q3154" i="1" a="1"/>
  <c r="Q3154" i="1" s="1"/>
  <c r="R3154" i="1"/>
  <c r="M3155" i="1"/>
  <c r="N3155" i="1"/>
  <c r="O3155" i="1"/>
  <c r="P3155" i="1"/>
  <c r="Q3155" i="1" a="1"/>
  <c r="Q3155" i="1" s="1"/>
  <c r="R3155" i="1"/>
  <c r="M3156" i="1"/>
  <c r="N3156" i="1"/>
  <c r="O3156" i="1"/>
  <c r="S3156" i="1" s="1"/>
  <c r="P3156" i="1"/>
  <c r="Q3156" i="1" a="1"/>
  <c r="Q3156" i="1" s="1"/>
  <c r="R3156" i="1"/>
  <c r="M3157" i="1"/>
  <c r="S3157" i="1" s="1"/>
  <c r="N3157" i="1"/>
  <c r="O3157" i="1"/>
  <c r="P3157" i="1"/>
  <c r="Q3157" i="1" a="1"/>
  <c r="Q3157" i="1" s="1"/>
  <c r="R3157" i="1"/>
  <c r="M3158" i="1"/>
  <c r="N3158" i="1"/>
  <c r="O3158" i="1"/>
  <c r="P3158" i="1"/>
  <c r="Q3158" i="1" a="1"/>
  <c r="Q3158" i="1" s="1"/>
  <c r="R3158" i="1"/>
  <c r="M3159" i="1"/>
  <c r="N3159" i="1"/>
  <c r="O3159" i="1"/>
  <c r="P3159" i="1"/>
  <c r="Q3159" i="1" a="1"/>
  <c r="Q3159" i="1" s="1"/>
  <c r="R3159" i="1"/>
  <c r="M3160" i="1"/>
  <c r="N3160" i="1"/>
  <c r="O3160" i="1"/>
  <c r="P3160" i="1"/>
  <c r="Q3160" i="1" a="1"/>
  <c r="Q3160" i="1" s="1"/>
  <c r="R3160" i="1"/>
  <c r="M3161" i="1"/>
  <c r="N3161" i="1"/>
  <c r="O3161" i="1"/>
  <c r="P3161" i="1"/>
  <c r="Q3161" i="1" a="1"/>
  <c r="Q3161" i="1" s="1"/>
  <c r="R3161" i="1"/>
  <c r="M3162" i="1"/>
  <c r="N3162" i="1"/>
  <c r="O3162" i="1"/>
  <c r="P3162" i="1"/>
  <c r="Q3162" i="1" a="1"/>
  <c r="Q3162" i="1"/>
  <c r="R3162" i="1"/>
  <c r="M3163" i="1"/>
  <c r="N3163" i="1"/>
  <c r="O3163" i="1"/>
  <c r="P3163" i="1"/>
  <c r="Q3163" i="1" a="1"/>
  <c r="Q3163" i="1" s="1"/>
  <c r="R3163" i="1"/>
  <c r="M3164" i="1"/>
  <c r="S3164" i="1" s="1"/>
  <c r="N3164" i="1"/>
  <c r="O3164" i="1"/>
  <c r="P3164" i="1"/>
  <c r="Q3164" i="1" a="1"/>
  <c r="Q3164" i="1" s="1"/>
  <c r="R3164" i="1"/>
  <c r="M3165" i="1"/>
  <c r="N3165" i="1"/>
  <c r="O3165" i="1"/>
  <c r="P3165" i="1"/>
  <c r="Q3165" i="1" a="1"/>
  <c r="Q3165" i="1" s="1"/>
  <c r="R3165" i="1"/>
  <c r="M3166" i="1"/>
  <c r="N3166" i="1"/>
  <c r="O3166" i="1"/>
  <c r="P3166" i="1"/>
  <c r="Q3166" i="1" a="1"/>
  <c r="Q3166" i="1" s="1"/>
  <c r="R3166" i="1"/>
  <c r="M3167" i="1"/>
  <c r="N3167" i="1"/>
  <c r="O3167" i="1"/>
  <c r="P3167" i="1"/>
  <c r="Q3167" i="1" a="1"/>
  <c r="Q3167" i="1" s="1"/>
  <c r="R3167" i="1"/>
  <c r="M3168" i="1"/>
  <c r="N3168" i="1"/>
  <c r="O3168" i="1"/>
  <c r="P3168" i="1"/>
  <c r="Q3168" i="1" a="1"/>
  <c r="Q3168" i="1" s="1"/>
  <c r="R3168" i="1"/>
  <c r="M3169" i="1"/>
  <c r="S3169" i="1" s="1"/>
  <c r="N3169" i="1"/>
  <c r="O3169" i="1"/>
  <c r="P3169" i="1"/>
  <c r="Q3169" i="1" a="1"/>
  <c r="Q3169" i="1"/>
  <c r="R3169" i="1"/>
  <c r="M3170" i="1"/>
  <c r="N3170" i="1"/>
  <c r="O3170" i="1"/>
  <c r="P3170" i="1"/>
  <c r="Q3170" i="1" a="1"/>
  <c r="Q3170" i="1"/>
  <c r="R3170" i="1"/>
  <c r="M3171" i="1"/>
  <c r="S3171" i="1" s="1"/>
  <c r="N3171" i="1"/>
  <c r="O3171" i="1"/>
  <c r="P3171" i="1"/>
  <c r="Q3171" i="1" a="1"/>
  <c r="Q3171" i="1" s="1"/>
  <c r="R3171" i="1"/>
  <c r="M3172" i="1"/>
  <c r="N3172" i="1"/>
  <c r="O3172" i="1"/>
  <c r="P3172" i="1"/>
  <c r="Q3172" i="1" a="1"/>
  <c r="Q3172" i="1" s="1"/>
  <c r="R3172" i="1"/>
  <c r="S3172" i="1"/>
  <c r="T3172" i="1" s="1"/>
  <c r="M3173" i="1"/>
  <c r="N3173" i="1"/>
  <c r="O3173" i="1"/>
  <c r="P3173" i="1"/>
  <c r="Q3173" i="1" a="1"/>
  <c r="Q3173" i="1" s="1"/>
  <c r="S3173" i="1" s="1"/>
  <c r="R3173" i="1"/>
  <c r="M3174" i="1"/>
  <c r="N3174" i="1"/>
  <c r="O3174" i="1"/>
  <c r="P3174" i="1"/>
  <c r="Q3174" i="1" a="1"/>
  <c r="Q3174" i="1" s="1"/>
  <c r="R3174" i="1"/>
  <c r="M3175" i="1"/>
  <c r="N3175" i="1"/>
  <c r="O3175" i="1"/>
  <c r="P3175" i="1"/>
  <c r="Q3175" i="1" a="1"/>
  <c r="Q3175" i="1" s="1"/>
  <c r="R3175" i="1"/>
  <c r="M3176" i="1"/>
  <c r="N3176" i="1"/>
  <c r="O3176" i="1"/>
  <c r="P3176" i="1"/>
  <c r="Q3176" i="1" a="1"/>
  <c r="Q3176" i="1" s="1"/>
  <c r="R3176" i="1"/>
  <c r="M3177" i="1"/>
  <c r="N3177" i="1"/>
  <c r="O3177" i="1"/>
  <c r="P3177" i="1"/>
  <c r="Q3177" i="1" a="1"/>
  <c r="Q3177" i="1"/>
  <c r="R3177" i="1"/>
  <c r="M3178" i="1"/>
  <c r="N3178" i="1"/>
  <c r="O3178" i="1"/>
  <c r="P3178" i="1"/>
  <c r="Q3178" i="1" a="1"/>
  <c r="Q3178" i="1"/>
  <c r="R3178" i="1"/>
  <c r="M3179" i="1"/>
  <c r="N3179" i="1"/>
  <c r="O3179" i="1"/>
  <c r="P3179" i="1"/>
  <c r="Q3179" i="1" a="1"/>
  <c r="Q3179" i="1" s="1"/>
  <c r="R3179" i="1"/>
  <c r="M3180" i="1"/>
  <c r="N3180" i="1"/>
  <c r="O3180" i="1"/>
  <c r="P3180" i="1"/>
  <c r="Q3180" i="1" a="1"/>
  <c r="Q3180" i="1" s="1"/>
  <c r="R3180" i="1"/>
  <c r="S3180" i="1"/>
  <c r="T3180" i="1" s="1"/>
  <c r="M3181" i="1"/>
  <c r="N3181" i="1"/>
  <c r="O3181" i="1"/>
  <c r="P3181" i="1"/>
  <c r="Q3181" i="1" a="1"/>
  <c r="Q3181" i="1" s="1"/>
  <c r="R3181" i="1"/>
  <c r="S3181" i="1"/>
  <c r="M3182" i="1"/>
  <c r="N3182" i="1"/>
  <c r="O3182" i="1"/>
  <c r="P3182" i="1"/>
  <c r="Q3182" i="1" a="1"/>
  <c r="Q3182" i="1" s="1"/>
  <c r="R3182" i="1"/>
  <c r="M3183" i="1"/>
  <c r="N3183" i="1"/>
  <c r="O3183" i="1"/>
  <c r="P3183" i="1"/>
  <c r="Q3183" i="1" a="1"/>
  <c r="Q3183" i="1" s="1"/>
  <c r="R3183" i="1"/>
  <c r="M3184" i="1"/>
  <c r="N3184" i="1"/>
  <c r="O3184" i="1"/>
  <c r="P3184" i="1"/>
  <c r="Q3184" i="1" a="1"/>
  <c r="Q3184" i="1" s="1"/>
  <c r="R3184" i="1"/>
  <c r="M3185" i="1"/>
  <c r="N3185" i="1"/>
  <c r="O3185" i="1"/>
  <c r="P3185" i="1"/>
  <c r="Q3185" i="1" a="1"/>
  <c r="Q3185" i="1" s="1"/>
  <c r="R3185" i="1"/>
  <c r="M3186" i="1"/>
  <c r="N3186" i="1"/>
  <c r="O3186" i="1"/>
  <c r="P3186" i="1"/>
  <c r="Q3186" i="1" a="1"/>
  <c r="Q3186" i="1"/>
  <c r="R3186" i="1"/>
  <c r="M3187" i="1"/>
  <c r="N3187" i="1"/>
  <c r="O3187" i="1"/>
  <c r="P3187" i="1"/>
  <c r="Q3187" i="1" a="1"/>
  <c r="Q3187" i="1" s="1"/>
  <c r="R3187" i="1"/>
  <c r="M3188" i="1"/>
  <c r="S3188" i="1" s="1"/>
  <c r="N3188" i="1"/>
  <c r="O3188" i="1"/>
  <c r="P3188" i="1"/>
  <c r="Q3188" i="1" a="1"/>
  <c r="Q3188" i="1" s="1"/>
  <c r="R3188" i="1"/>
  <c r="M3189" i="1"/>
  <c r="N3189" i="1"/>
  <c r="O3189" i="1"/>
  <c r="S3189" i="1" s="1"/>
  <c r="P3189" i="1"/>
  <c r="Q3189" i="1" a="1"/>
  <c r="Q3189" i="1" s="1"/>
  <c r="R3189" i="1"/>
  <c r="M3190" i="1"/>
  <c r="S3190" i="1" s="1"/>
  <c r="N3190" i="1"/>
  <c r="O3190" i="1"/>
  <c r="P3190" i="1"/>
  <c r="Q3190" i="1" a="1"/>
  <c r="Q3190" i="1" s="1"/>
  <c r="R3190" i="1"/>
  <c r="M3191" i="1"/>
  <c r="N3191" i="1"/>
  <c r="O3191" i="1"/>
  <c r="P3191" i="1"/>
  <c r="Q3191" i="1" a="1"/>
  <c r="Q3191" i="1" s="1"/>
  <c r="R3191" i="1"/>
  <c r="M3192" i="1"/>
  <c r="S3192" i="1" s="1"/>
  <c r="T3192" i="1" s="1"/>
  <c r="V3192" i="1" s="1"/>
  <c r="N3192" i="1"/>
  <c r="O3192" i="1"/>
  <c r="P3192" i="1"/>
  <c r="Q3192" i="1" a="1"/>
  <c r="Q3192" i="1" s="1"/>
  <c r="R3192" i="1"/>
  <c r="M3193" i="1"/>
  <c r="N3193" i="1"/>
  <c r="O3193" i="1"/>
  <c r="P3193" i="1"/>
  <c r="Q3193" i="1" a="1"/>
  <c r="Q3193" i="1"/>
  <c r="R3193" i="1"/>
  <c r="M3194" i="1"/>
  <c r="N3194" i="1"/>
  <c r="O3194" i="1"/>
  <c r="P3194" i="1"/>
  <c r="Q3194" i="1" a="1"/>
  <c r="Q3194" i="1" s="1"/>
  <c r="R3194" i="1"/>
  <c r="M3195" i="1"/>
  <c r="N3195" i="1"/>
  <c r="O3195" i="1"/>
  <c r="P3195" i="1"/>
  <c r="Q3195" i="1" a="1"/>
  <c r="Q3195" i="1" s="1"/>
  <c r="R3195" i="1"/>
  <c r="M3196" i="1"/>
  <c r="N3196" i="1"/>
  <c r="O3196" i="1"/>
  <c r="P3196" i="1"/>
  <c r="Q3196" i="1" a="1"/>
  <c r="Q3196" i="1" s="1"/>
  <c r="R3196" i="1"/>
  <c r="M3197" i="1"/>
  <c r="S3197" i="1" s="1"/>
  <c r="N3197" i="1"/>
  <c r="O3197" i="1"/>
  <c r="P3197" i="1"/>
  <c r="Q3197" i="1" a="1"/>
  <c r="Q3197" i="1" s="1"/>
  <c r="R3197" i="1"/>
  <c r="M3198" i="1"/>
  <c r="N3198" i="1"/>
  <c r="O3198" i="1"/>
  <c r="P3198" i="1"/>
  <c r="Q3198" i="1" a="1"/>
  <c r="Q3198" i="1" s="1"/>
  <c r="R3198" i="1"/>
  <c r="M3199" i="1"/>
  <c r="N3199" i="1"/>
  <c r="O3199" i="1"/>
  <c r="P3199" i="1"/>
  <c r="Q3199" i="1" a="1"/>
  <c r="Q3199" i="1" s="1"/>
  <c r="R3199" i="1"/>
  <c r="M3200" i="1"/>
  <c r="S3200" i="1" s="1"/>
  <c r="T3200" i="1" s="1"/>
  <c r="N3200" i="1"/>
  <c r="O3200" i="1"/>
  <c r="P3200" i="1"/>
  <c r="Q3200" i="1" a="1"/>
  <c r="Q3200" i="1" s="1"/>
  <c r="R3200" i="1"/>
  <c r="M3201" i="1"/>
  <c r="N3201" i="1"/>
  <c r="O3201" i="1"/>
  <c r="P3201" i="1"/>
  <c r="Q3201" i="1" a="1"/>
  <c r="Q3201" i="1"/>
  <c r="R3201" i="1"/>
  <c r="M3202" i="1"/>
  <c r="S3202" i="1" s="1"/>
  <c r="N3202" i="1"/>
  <c r="O3202" i="1"/>
  <c r="P3202" i="1"/>
  <c r="Q3202" i="1" a="1"/>
  <c r="Q3202" i="1"/>
  <c r="R3202" i="1"/>
  <c r="M3203" i="1"/>
  <c r="N3203" i="1"/>
  <c r="O3203" i="1"/>
  <c r="P3203" i="1"/>
  <c r="Q3203" i="1" a="1"/>
  <c r="Q3203" i="1" s="1"/>
  <c r="R3203" i="1"/>
  <c r="M3204" i="1"/>
  <c r="N3204" i="1"/>
  <c r="O3204" i="1"/>
  <c r="P3204" i="1"/>
  <c r="Q3204" i="1" a="1"/>
  <c r="Q3204" i="1" s="1"/>
  <c r="R3204" i="1"/>
  <c r="M3205" i="1"/>
  <c r="N3205" i="1"/>
  <c r="O3205" i="1"/>
  <c r="P3205" i="1"/>
  <c r="Q3205" i="1" a="1"/>
  <c r="Q3205" i="1" s="1"/>
  <c r="R3205" i="1"/>
  <c r="S3205" i="1"/>
  <c r="T3205" i="1" s="1"/>
  <c r="M3206" i="1"/>
  <c r="N3206" i="1"/>
  <c r="O3206" i="1"/>
  <c r="P3206" i="1"/>
  <c r="Q3206" i="1" a="1"/>
  <c r="Q3206" i="1" s="1"/>
  <c r="R3206" i="1"/>
  <c r="M3207" i="1"/>
  <c r="N3207" i="1"/>
  <c r="O3207" i="1"/>
  <c r="P3207" i="1"/>
  <c r="Q3207" i="1" a="1"/>
  <c r="Q3207" i="1" s="1"/>
  <c r="R3207" i="1"/>
  <c r="M3208" i="1"/>
  <c r="N3208" i="1"/>
  <c r="O3208" i="1"/>
  <c r="P3208" i="1"/>
  <c r="Q3208" i="1" a="1"/>
  <c r="Q3208" i="1" s="1"/>
  <c r="R3208" i="1"/>
  <c r="M3209" i="1"/>
  <c r="N3209" i="1"/>
  <c r="O3209" i="1"/>
  <c r="P3209" i="1"/>
  <c r="Q3209" i="1" a="1"/>
  <c r="Q3209" i="1" s="1"/>
  <c r="R3209" i="1"/>
  <c r="M3210" i="1"/>
  <c r="N3210" i="1"/>
  <c r="O3210" i="1"/>
  <c r="P3210" i="1"/>
  <c r="Q3210" i="1" a="1"/>
  <c r="Q3210" i="1"/>
  <c r="R3210" i="1"/>
  <c r="M3211" i="1"/>
  <c r="N3211" i="1"/>
  <c r="O3211" i="1"/>
  <c r="P3211" i="1"/>
  <c r="Q3211" i="1" a="1"/>
  <c r="Q3211" i="1" s="1"/>
  <c r="R3211" i="1"/>
  <c r="M3212" i="1"/>
  <c r="N3212" i="1"/>
  <c r="O3212" i="1"/>
  <c r="P3212" i="1"/>
  <c r="Q3212" i="1" a="1"/>
  <c r="Q3212" i="1" s="1"/>
  <c r="R3212" i="1"/>
  <c r="S3212" i="1"/>
  <c r="M3213" i="1"/>
  <c r="S3213" i="1" s="1"/>
  <c r="N3213" i="1"/>
  <c r="O3213" i="1"/>
  <c r="P3213" i="1"/>
  <c r="Q3213" i="1" a="1"/>
  <c r="Q3213" i="1" s="1"/>
  <c r="R3213" i="1"/>
  <c r="M3214" i="1"/>
  <c r="N3214" i="1"/>
  <c r="O3214" i="1"/>
  <c r="P3214" i="1"/>
  <c r="Q3214" i="1" a="1"/>
  <c r="Q3214" i="1" s="1"/>
  <c r="R3214" i="1"/>
  <c r="M3215" i="1"/>
  <c r="N3215" i="1"/>
  <c r="O3215" i="1"/>
  <c r="P3215" i="1"/>
  <c r="Q3215" i="1" a="1"/>
  <c r="Q3215" i="1" s="1"/>
  <c r="R3215" i="1"/>
  <c r="M3216" i="1"/>
  <c r="N3216" i="1"/>
  <c r="O3216" i="1"/>
  <c r="P3216" i="1"/>
  <c r="Q3216" i="1" a="1"/>
  <c r="Q3216" i="1" s="1"/>
  <c r="R3216" i="1"/>
  <c r="M3217" i="1"/>
  <c r="N3217" i="1"/>
  <c r="O3217" i="1"/>
  <c r="P3217" i="1"/>
  <c r="Q3217" i="1" a="1"/>
  <c r="Q3217" i="1"/>
  <c r="R3217" i="1"/>
  <c r="M3218" i="1"/>
  <c r="N3218" i="1"/>
  <c r="O3218" i="1"/>
  <c r="P3218" i="1"/>
  <c r="Q3218" i="1" a="1"/>
  <c r="Q3218" i="1" s="1"/>
  <c r="R3218" i="1"/>
  <c r="M3219" i="1"/>
  <c r="N3219" i="1"/>
  <c r="O3219" i="1"/>
  <c r="P3219" i="1"/>
  <c r="Q3219" i="1" a="1"/>
  <c r="Q3219" i="1" s="1"/>
  <c r="R3219" i="1"/>
  <c r="M3220" i="1"/>
  <c r="N3220" i="1"/>
  <c r="O3220" i="1"/>
  <c r="P3220" i="1"/>
  <c r="Q3220" i="1" a="1"/>
  <c r="Q3220" i="1" s="1"/>
  <c r="R3220" i="1"/>
  <c r="S3220" i="1" s="1"/>
  <c r="M3221" i="1"/>
  <c r="S3221" i="1" s="1"/>
  <c r="N3221" i="1"/>
  <c r="O3221" i="1"/>
  <c r="P3221" i="1"/>
  <c r="Q3221" i="1" a="1"/>
  <c r="Q3221" i="1" s="1"/>
  <c r="R3221" i="1"/>
  <c r="M3222" i="1"/>
  <c r="N3222" i="1"/>
  <c r="O3222" i="1"/>
  <c r="P3222" i="1"/>
  <c r="Q3222" i="1" a="1"/>
  <c r="Q3222" i="1" s="1"/>
  <c r="R3222" i="1"/>
  <c r="M3223" i="1"/>
  <c r="S3223" i="1" s="1"/>
  <c r="T3223" i="1" s="1"/>
  <c r="N3223" i="1"/>
  <c r="O3223" i="1"/>
  <c r="P3223" i="1"/>
  <c r="Q3223" i="1" a="1"/>
  <c r="Q3223" i="1" s="1"/>
  <c r="R3223" i="1"/>
  <c r="M3224" i="1"/>
  <c r="S3224" i="1" s="1"/>
  <c r="V3224" i="1" s="1"/>
  <c r="N3224" i="1"/>
  <c r="O3224" i="1"/>
  <c r="P3224" i="1"/>
  <c r="Q3224" i="1" a="1"/>
  <c r="Q3224" i="1" s="1"/>
  <c r="R3224" i="1"/>
  <c r="T3224" i="1"/>
  <c r="M3225" i="1"/>
  <c r="N3225" i="1"/>
  <c r="O3225" i="1"/>
  <c r="P3225" i="1"/>
  <c r="Q3225" i="1" a="1"/>
  <c r="Q3225" i="1" s="1"/>
  <c r="R3225" i="1"/>
  <c r="M3226" i="1"/>
  <c r="N3226" i="1"/>
  <c r="O3226" i="1"/>
  <c r="P3226" i="1"/>
  <c r="Q3226" i="1" a="1"/>
  <c r="Q3226" i="1" s="1"/>
  <c r="R3226" i="1"/>
  <c r="M3227" i="1"/>
  <c r="N3227" i="1"/>
  <c r="O3227" i="1"/>
  <c r="P3227" i="1"/>
  <c r="Q3227" i="1" a="1"/>
  <c r="Q3227" i="1" s="1"/>
  <c r="R3227" i="1"/>
  <c r="M3228" i="1"/>
  <c r="S3228" i="1" s="1"/>
  <c r="N3228" i="1"/>
  <c r="O3228" i="1"/>
  <c r="P3228" i="1"/>
  <c r="Q3228" i="1" a="1"/>
  <c r="Q3228" i="1" s="1"/>
  <c r="R3228" i="1"/>
  <c r="M3229" i="1"/>
  <c r="N3229" i="1"/>
  <c r="O3229" i="1"/>
  <c r="P3229" i="1"/>
  <c r="Q3229" i="1" a="1"/>
  <c r="Q3229" i="1" s="1"/>
  <c r="R3229" i="1"/>
  <c r="M3230" i="1"/>
  <c r="N3230" i="1"/>
  <c r="O3230" i="1"/>
  <c r="P3230" i="1"/>
  <c r="Q3230" i="1" a="1"/>
  <c r="Q3230" i="1" s="1"/>
  <c r="R3230" i="1"/>
  <c r="M3231" i="1"/>
  <c r="N3231" i="1"/>
  <c r="O3231" i="1"/>
  <c r="P3231" i="1"/>
  <c r="Q3231" i="1" a="1"/>
  <c r="Q3231" i="1" s="1"/>
  <c r="R3231" i="1"/>
  <c r="M3232" i="1"/>
  <c r="N3232" i="1"/>
  <c r="O3232" i="1"/>
  <c r="P3232" i="1"/>
  <c r="Q3232" i="1" a="1"/>
  <c r="Q3232" i="1" s="1"/>
  <c r="R3232" i="1"/>
  <c r="M3233" i="1"/>
  <c r="S3233" i="1" s="1"/>
  <c r="N3233" i="1"/>
  <c r="O3233" i="1"/>
  <c r="P3233" i="1"/>
  <c r="Q3233" i="1" a="1"/>
  <c r="Q3233" i="1"/>
  <c r="R3233" i="1"/>
  <c r="M3234" i="1"/>
  <c r="N3234" i="1"/>
  <c r="O3234" i="1"/>
  <c r="P3234" i="1"/>
  <c r="Q3234" i="1" a="1"/>
  <c r="Q3234" i="1"/>
  <c r="R3234" i="1"/>
  <c r="M3235" i="1"/>
  <c r="S3235" i="1" s="1"/>
  <c r="N3235" i="1"/>
  <c r="O3235" i="1"/>
  <c r="P3235" i="1"/>
  <c r="Q3235" i="1" a="1"/>
  <c r="Q3235" i="1" s="1"/>
  <c r="R3235" i="1"/>
  <c r="M3236" i="1"/>
  <c r="N3236" i="1"/>
  <c r="O3236" i="1"/>
  <c r="P3236" i="1"/>
  <c r="Q3236" i="1" a="1"/>
  <c r="Q3236" i="1" s="1"/>
  <c r="R3236" i="1"/>
  <c r="S3236" i="1"/>
  <c r="T3236" i="1" s="1"/>
  <c r="M3237" i="1"/>
  <c r="N3237" i="1"/>
  <c r="O3237" i="1"/>
  <c r="P3237" i="1"/>
  <c r="Q3237" i="1" a="1"/>
  <c r="Q3237" i="1" s="1"/>
  <c r="S3237" i="1" s="1"/>
  <c r="R3237" i="1"/>
  <c r="M3238" i="1"/>
  <c r="N3238" i="1"/>
  <c r="O3238" i="1"/>
  <c r="P3238" i="1"/>
  <c r="Q3238" i="1" a="1"/>
  <c r="Q3238" i="1" s="1"/>
  <c r="R3238" i="1"/>
  <c r="M3239" i="1"/>
  <c r="N3239" i="1"/>
  <c r="O3239" i="1"/>
  <c r="P3239" i="1"/>
  <c r="Q3239" i="1" a="1"/>
  <c r="Q3239" i="1" s="1"/>
  <c r="R3239" i="1"/>
  <c r="M3240" i="1"/>
  <c r="N3240" i="1"/>
  <c r="O3240" i="1"/>
  <c r="P3240" i="1"/>
  <c r="Q3240" i="1" a="1"/>
  <c r="Q3240" i="1" s="1"/>
  <c r="R3240" i="1"/>
  <c r="M3241" i="1"/>
  <c r="N3241" i="1"/>
  <c r="O3241" i="1"/>
  <c r="P3241" i="1"/>
  <c r="Q3241" i="1" a="1"/>
  <c r="Q3241" i="1"/>
  <c r="R3241" i="1"/>
  <c r="M3242" i="1"/>
  <c r="N3242" i="1"/>
  <c r="O3242" i="1"/>
  <c r="P3242" i="1"/>
  <c r="Q3242" i="1" a="1"/>
  <c r="Q3242" i="1" s="1"/>
  <c r="R3242" i="1"/>
  <c r="M3243" i="1"/>
  <c r="N3243" i="1"/>
  <c r="O3243" i="1"/>
  <c r="P3243" i="1"/>
  <c r="Q3243" i="1" a="1"/>
  <c r="Q3243" i="1" s="1"/>
  <c r="R3243" i="1"/>
  <c r="M3244" i="1"/>
  <c r="N3244" i="1"/>
  <c r="S3244" i="1" s="1"/>
  <c r="O3244" i="1"/>
  <c r="P3244" i="1"/>
  <c r="Q3244" i="1" a="1"/>
  <c r="Q3244" i="1" s="1"/>
  <c r="R3244" i="1"/>
  <c r="M3245" i="1"/>
  <c r="N3245" i="1"/>
  <c r="O3245" i="1"/>
  <c r="P3245" i="1"/>
  <c r="Q3245" i="1" a="1"/>
  <c r="Q3245" i="1" s="1"/>
  <c r="R3245" i="1"/>
  <c r="S3245" i="1"/>
  <c r="M3246" i="1"/>
  <c r="N3246" i="1"/>
  <c r="O3246" i="1"/>
  <c r="P3246" i="1"/>
  <c r="Q3246" i="1" a="1"/>
  <c r="Q3246" i="1" s="1"/>
  <c r="R3246" i="1"/>
  <c r="M3247" i="1"/>
  <c r="N3247" i="1"/>
  <c r="O3247" i="1"/>
  <c r="P3247" i="1"/>
  <c r="Q3247" i="1" a="1"/>
  <c r="Q3247" i="1" s="1"/>
  <c r="R3247" i="1"/>
  <c r="M3248" i="1"/>
  <c r="N3248" i="1"/>
  <c r="O3248" i="1"/>
  <c r="P3248" i="1"/>
  <c r="Q3248" i="1" a="1"/>
  <c r="Q3248" i="1" s="1"/>
  <c r="R3248" i="1"/>
  <c r="M3249" i="1"/>
  <c r="N3249" i="1"/>
  <c r="O3249" i="1"/>
  <c r="P3249" i="1"/>
  <c r="Q3249" i="1" a="1"/>
  <c r="Q3249" i="1" s="1"/>
  <c r="R3249" i="1"/>
  <c r="M3250" i="1"/>
  <c r="N3250" i="1"/>
  <c r="O3250" i="1"/>
  <c r="P3250" i="1"/>
  <c r="Q3250" i="1" a="1"/>
  <c r="Q3250" i="1" s="1"/>
  <c r="R3250" i="1"/>
  <c r="M3251" i="1"/>
  <c r="N3251" i="1"/>
  <c r="O3251" i="1"/>
  <c r="P3251" i="1"/>
  <c r="Q3251" i="1" a="1"/>
  <c r="Q3251" i="1" s="1"/>
  <c r="R3251" i="1"/>
  <c r="M3252" i="1"/>
  <c r="S3252" i="1" s="1"/>
  <c r="N3252" i="1"/>
  <c r="O3252" i="1"/>
  <c r="P3252" i="1"/>
  <c r="Q3252" i="1" a="1"/>
  <c r="Q3252" i="1" s="1"/>
  <c r="R3252" i="1"/>
  <c r="M3253" i="1"/>
  <c r="N3253" i="1"/>
  <c r="O3253" i="1"/>
  <c r="S3253" i="1" s="1"/>
  <c r="P3253" i="1"/>
  <c r="Q3253" i="1" a="1"/>
  <c r="Q3253" i="1" s="1"/>
  <c r="R3253" i="1"/>
  <c r="M3254" i="1"/>
  <c r="S3254" i="1" s="1"/>
  <c r="N3254" i="1"/>
  <c r="O3254" i="1"/>
  <c r="P3254" i="1"/>
  <c r="Q3254" i="1" a="1"/>
  <c r="Q3254" i="1" s="1"/>
  <c r="R3254" i="1"/>
  <c r="M3255" i="1"/>
  <c r="S3255" i="1" s="1"/>
  <c r="V3255" i="1" s="1"/>
  <c r="N3255" i="1"/>
  <c r="O3255" i="1"/>
  <c r="P3255" i="1"/>
  <c r="Q3255" i="1" a="1"/>
  <c r="Q3255" i="1" s="1"/>
  <c r="R3255" i="1"/>
  <c r="T3255" i="1"/>
  <c r="M3256" i="1"/>
  <c r="S3256" i="1" s="1"/>
  <c r="T3256" i="1" s="1"/>
  <c r="N3256" i="1"/>
  <c r="O3256" i="1"/>
  <c r="P3256" i="1"/>
  <c r="Q3256" i="1" a="1"/>
  <c r="Q3256" i="1" s="1"/>
  <c r="R3256" i="1"/>
  <c r="M3257" i="1"/>
  <c r="N3257" i="1"/>
  <c r="O3257" i="1"/>
  <c r="P3257" i="1"/>
  <c r="Q3257" i="1" a="1"/>
  <c r="Q3257" i="1" s="1"/>
  <c r="R3257" i="1"/>
  <c r="M3258" i="1"/>
  <c r="N3258" i="1"/>
  <c r="O3258" i="1"/>
  <c r="P3258" i="1"/>
  <c r="Q3258" i="1" a="1"/>
  <c r="Q3258" i="1" s="1"/>
  <c r="R3258" i="1"/>
  <c r="M3259" i="1"/>
  <c r="S3259" i="1" s="1"/>
  <c r="N3259" i="1"/>
  <c r="O3259" i="1"/>
  <c r="P3259" i="1"/>
  <c r="Q3259" i="1" a="1"/>
  <c r="Q3259" i="1" s="1"/>
  <c r="R3259" i="1"/>
  <c r="T3259" i="1"/>
  <c r="M3260" i="1"/>
  <c r="S3260" i="1" s="1"/>
  <c r="N3260" i="1"/>
  <c r="O3260" i="1"/>
  <c r="P3260" i="1"/>
  <c r="Q3260" i="1" a="1"/>
  <c r="Q3260" i="1" s="1"/>
  <c r="R3260" i="1"/>
  <c r="M3261" i="1"/>
  <c r="S3261" i="1" s="1"/>
  <c r="N3261" i="1"/>
  <c r="O3261" i="1"/>
  <c r="P3261" i="1"/>
  <c r="Q3261" i="1" a="1"/>
  <c r="Q3261" i="1" s="1"/>
  <c r="R3261" i="1"/>
  <c r="M3262" i="1"/>
  <c r="N3262" i="1"/>
  <c r="O3262" i="1"/>
  <c r="P3262" i="1"/>
  <c r="Q3262" i="1" a="1"/>
  <c r="Q3262" i="1" s="1"/>
  <c r="R3262" i="1"/>
  <c r="M3263" i="1"/>
  <c r="N3263" i="1"/>
  <c r="O3263" i="1"/>
  <c r="P3263" i="1"/>
  <c r="Q3263" i="1" a="1"/>
  <c r="Q3263" i="1" s="1"/>
  <c r="R3263" i="1"/>
  <c r="M3264" i="1"/>
  <c r="S3264" i="1" s="1"/>
  <c r="T3264" i="1" s="1"/>
  <c r="N3264" i="1"/>
  <c r="O3264" i="1"/>
  <c r="P3264" i="1"/>
  <c r="Q3264" i="1" a="1"/>
  <c r="Q3264" i="1" s="1"/>
  <c r="R3264" i="1"/>
  <c r="M3265" i="1"/>
  <c r="N3265" i="1"/>
  <c r="O3265" i="1"/>
  <c r="P3265" i="1"/>
  <c r="Q3265" i="1" a="1"/>
  <c r="Q3265" i="1"/>
  <c r="R3265" i="1"/>
  <c r="M3266" i="1"/>
  <c r="S3266" i="1" s="1"/>
  <c r="N3266" i="1"/>
  <c r="O3266" i="1"/>
  <c r="P3266" i="1"/>
  <c r="Q3266" i="1" a="1"/>
  <c r="Q3266" i="1"/>
  <c r="R3266" i="1"/>
  <c r="M3267" i="1"/>
  <c r="N3267" i="1"/>
  <c r="O3267" i="1"/>
  <c r="P3267" i="1"/>
  <c r="Q3267" i="1" a="1"/>
  <c r="Q3267" i="1" s="1"/>
  <c r="R3267" i="1"/>
  <c r="M3268" i="1"/>
  <c r="N3268" i="1"/>
  <c r="S3268" i="1" s="1"/>
  <c r="O3268" i="1"/>
  <c r="P3268" i="1"/>
  <c r="Q3268" i="1" a="1"/>
  <c r="Q3268" i="1" s="1"/>
  <c r="R3268" i="1"/>
  <c r="M3269" i="1"/>
  <c r="N3269" i="1"/>
  <c r="O3269" i="1"/>
  <c r="P3269" i="1"/>
  <c r="Q3269" i="1" a="1"/>
  <c r="Q3269" i="1" s="1"/>
  <c r="R3269" i="1"/>
  <c r="S3269" i="1"/>
  <c r="T3269" i="1"/>
  <c r="M3270" i="1"/>
  <c r="N3270" i="1"/>
  <c r="O3270" i="1"/>
  <c r="P3270" i="1"/>
  <c r="Q3270" i="1" a="1"/>
  <c r="Q3270" i="1" s="1"/>
  <c r="R3270" i="1"/>
  <c r="M3271" i="1"/>
  <c r="N3271" i="1"/>
  <c r="O3271" i="1"/>
  <c r="P3271" i="1"/>
  <c r="Q3271" i="1" a="1"/>
  <c r="Q3271" i="1" s="1"/>
  <c r="R3271" i="1"/>
  <c r="M3272" i="1"/>
  <c r="N3272" i="1"/>
  <c r="O3272" i="1"/>
  <c r="P3272" i="1"/>
  <c r="Q3272" i="1" a="1"/>
  <c r="Q3272" i="1" s="1"/>
  <c r="R3272" i="1"/>
  <c r="M3273" i="1"/>
  <c r="N3273" i="1"/>
  <c r="O3273" i="1"/>
  <c r="P3273" i="1"/>
  <c r="Q3273" i="1" a="1"/>
  <c r="Q3273" i="1" s="1"/>
  <c r="R3273" i="1"/>
  <c r="M3274" i="1"/>
  <c r="N3274" i="1"/>
  <c r="O3274" i="1"/>
  <c r="P3274" i="1"/>
  <c r="Q3274" i="1" a="1"/>
  <c r="Q3274" i="1"/>
  <c r="R3274" i="1"/>
  <c r="M3275" i="1"/>
  <c r="N3275" i="1"/>
  <c r="O3275" i="1"/>
  <c r="P3275" i="1"/>
  <c r="Q3275" i="1" a="1"/>
  <c r="Q3275" i="1" s="1"/>
  <c r="R3275" i="1"/>
  <c r="M3276" i="1"/>
  <c r="N3276" i="1"/>
  <c r="O3276" i="1"/>
  <c r="P3276" i="1"/>
  <c r="Q3276" i="1" a="1"/>
  <c r="Q3276" i="1" s="1"/>
  <c r="R3276" i="1"/>
  <c r="S3276" i="1"/>
  <c r="M3277" i="1"/>
  <c r="S3277" i="1" s="1"/>
  <c r="N3277" i="1"/>
  <c r="O3277" i="1"/>
  <c r="P3277" i="1"/>
  <c r="Q3277" i="1" a="1"/>
  <c r="Q3277" i="1" s="1"/>
  <c r="R3277" i="1"/>
  <c r="M3278" i="1"/>
  <c r="N3278" i="1"/>
  <c r="O3278" i="1"/>
  <c r="P3278" i="1"/>
  <c r="Q3278" i="1" a="1"/>
  <c r="Q3278" i="1" s="1"/>
  <c r="R3278" i="1"/>
  <c r="M3279" i="1"/>
  <c r="N3279" i="1"/>
  <c r="O3279" i="1"/>
  <c r="P3279" i="1"/>
  <c r="Q3279" i="1" a="1"/>
  <c r="Q3279" i="1" s="1"/>
  <c r="R3279" i="1"/>
  <c r="M3280" i="1"/>
  <c r="N3280" i="1"/>
  <c r="O3280" i="1"/>
  <c r="P3280" i="1"/>
  <c r="Q3280" i="1" a="1"/>
  <c r="Q3280" i="1" s="1"/>
  <c r="R3280" i="1"/>
  <c r="M3281" i="1"/>
  <c r="N3281" i="1"/>
  <c r="O3281" i="1"/>
  <c r="P3281" i="1"/>
  <c r="Q3281" i="1" a="1"/>
  <c r="Q3281" i="1" s="1"/>
  <c r="R3281" i="1"/>
  <c r="M3282" i="1"/>
  <c r="N3282" i="1"/>
  <c r="O3282" i="1"/>
  <c r="P3282" i="1"/>
  <c r="Q3282" i="1" a="1"/>
  <c r="Q3282" i="1" s="1"/>
  <c r="R3282" i="1"/>
  <c r="M3283" i="1"/>
  <c r="N3283" i="1"/>
  <c r="O3283" i="1"/>
  <c r="P3283" i="1"/>
  <c r="Q3283" i="1" a="1"/>
  <c r="Q3283" i="1" s="1"/>
  <c r="R3283" i="1"/>
  <c r="M3284" i="1"/>
  <c r="N3284" i="1"/>
  <c r="O3284" i="1"/>
  <c r="S3284" i="1" s="1"/>
  <c r="P3284" i="1"/>
  <c r="Q3284" i="1" a="1"/>
  <c r="Q3284" i="1" s="1"/>
  <c r="R3284" i="1"/>
  <c r="M3285" i="1"/>
  <c r="S3285" i="1" s="1"/>
  <c r="N3285" i="1"/>
  <c r="O3285" i="1"/>
  <c r="P3285" i="1"/>
  <c r="Q3285" i="1" a="1"/>
  <c r="Q3285" i="1" s="1"/>
  <c r="R3285" i="1"/>
  <c r="M3286" i="1"/>
  <c r="N3286" i="1"/>
  <c r="O3286" i="1"/>
  <c r="P3286" i="1"/>
  <c r="Q3286" i="1" a="1"/>
  <c r="Q3286" i="1" s="1"/>
  <c r="R3286" i="1"/>
  <c r="M3287" i="1"/>
  <c r="S3287" i="1" s="1"/>
  <c r="T3287" i="1" s="1"/>
  <c r="N3287" i="1"/>
  <c r="O3287" i="1"/>
  <c r="P3287" i="1"/>
  <c r="Q3287" i="1" a="1"/>
  <c r="Q3287" i="1" s="1"/>
  <c r="R3287" i="1"/>
  <c r="M3288" i="1"/>
  <c r="S3288" i="1" s="1"/>
  <c r="V3288" i="1" s="1"/>
  <c r="N3288" i="1"/>
  <c r="O3288" i="1"/>
  <c r="P3288" i="1"/>
  <c r="Q3288" i="1" a="1"/>
  <c r="Q3288" i="1" s="1"/>
  <c r="R3288" i="1"/>
  <c r="T3288" i="1"/>
  <c r="M3289" i="1"/>
  <c r="N3289" i="1"/>
  <c r="O3289" i="1"/>
  <c r="P3289" i="1"/>
  <c r="Q3289" i="1" a="1"/>
  <c r="Q3289" i="1" s="1"/>
  <c r="R3289" i="1"/>
  <c r="M3290" i="1"/>
  <c r="N3290" i="1"/>
  <c r="O3290" i="1"/>
  <c r="P3290" i="1"/>
  <c r="Q3290" i="1" a="1"/>
  <c r="Q3290" i="1" s="1"/>
  <c r="R3290" i="1"/>
  <c r="M3291" i="1"/>
  <c r="N3291" i="1"/>
  <c r="O3291" i="1"/>
  <c r="P3291" i="1"/>
  <c r="Q3291" i="1" a="1"/>
  <c r="Q3291" i="1" s="1"/>
  <c r="R3291" i="1"/>
  <c r="M3292" i="1"/>
  <c r="S3292" i="1" s="1"/>
  <c r="N3292" i="1"/>
  <c r="O3292" i="1"/>
  <c r="P3292" i="1"/>
  <c r="Q3292" i="1" a="1"/>
  <c r="Q3292" i="1" s="1"/>
  <c r="R3292" i="1"/>
  <c r="M3293" i="1"/>
  <c r="S3293" i="1" s="1"/>
  <c r="N3293" i="1"/>
  <c r="O3293" i="1"/>
  <c r="P3293" i="1"/>
  <c r="Q3293" i="1" a="1"/>
  <c r="Q3293" i="1" s="1"/>
  <c r="R3293" i="1"/>
  <c r="M3294" i="1"/>
  <c r="N3294" i="1"/>
  <c r="O3294" i="1"/>
  <c r="P3294" i="1"/>
  <c r="Q3294" i="1" a="1"/>
  <c r="Q3294" i="1" s="1"/>
  <c r="R3294" i="1"/>
  <c r="M3295" i="1"/>
  <c r="N3295" i="1"/>
  <c r="O3295" i="1"/>
  <c r="P3295" i="1"/>
  <c r="Q3295" i="1" a="1"/>
  <c r="Q3295" i="1" s="1"/>
  <c r="R3295" i="1"/>
  <c r="M3296" i="1"/>
  <c r="N3296" i="1"/>
  <c r="O3296" i="1"/>
  <c r="P3296" i="1"/>
  <c r="Q3296" i="1" a="1"/>
  <c r="Q3296" i="1" s="1"/>
  <c r="R3296" i="1"/>
  <c r="M3297" i="1"/>
  <c r="N3297" i="1"/>
  <c r="O3297" i="1"/>
  <c r="P3297" i="1"/>
  <c r="Q3297" i="1" a="1"/>
  <c r="Q3297" i="1" s="1"/>
  <c r="R3297" i="1"/>
  <c r="M3298" i="1"/>
  <c r="N3298" i="1"/>
  <c r="O3298" i="1"/>
  <c r="P3298" i="1"/>
  <c r="Q3298" i="1" a="1"/>
  <c r="Q3298" i="1"/>
  <c r="R3298" i="1"/>
  <c r="M3299" i="1"/>
  <c r="S3299" i="1" s="1"/>
  <c r="N3299" i="1"/>
  <c r="O3299" i="1"/>
  <c r="P3299" i="1"/>
  <c r="Q3299" i="1" a="1"/>
  <c r="Q3299" i="1" s="1"/>
  <c r="R3299" i="1"/>
  <c r="M3300" i="1"/>
  <c r="N3300" i="1"/>
  <c r="S3300" i="1" s="1"/>
  <c r="O3300" i="1"/>
  <c r="P3300" i="1"/>
  <c r="Q3300" i="1" a="1"/>
  <c r="Q3300" i="1" s="1"/>
  <c r="R3300" i="1"/>
  <c r="M3301" i="1"/>
  <c r="N3301" i="1"/>
  <c r="O3301" i="1"/>
  <c r="P3301" i="1"/>
  <c r="Q3301" i="1" a="1"/>
  <c r="Q3301" i="1" s="1"/>
  <c r="S3301" i="1" s="1"/>
  <c r="R3301" i="1"/>
  <c r="M3302" i="1"/>
  <c r="N3302" i="1"/>
  <c r="O3302" i="1"/>
  <c r="P3302" i="1"/>
  <c r="Q3302" i="1" a="1"/>
  <c r="Q3302" i="1" s="1"/>
  <c r="R3302" i="1"/>
  <c r="M3303" i="1"/>
  <c r="N3303" i="1"/>
  <c r="O3303" i="1"/>
  <c r="P3303" i="1"/>
  <c r="Q3303" i="1" a="1"/>
  <c r="Q3303" i="1" s="1"/>
  <c r="R3303" i="1"/>
  <c r="M3304" i="1"/>
  <c r="N3304" i="1"/>
  <c r="O3304" i="1"/>
  <c r="P3304" i="1"/>
  <c r="Q3304" i="1" a="1"/>
  <c r="Q3304" i="1" s="1"/>
  <c r="R3304" i="1"/>
  <c r="M3305" i="1"/>
  <c r="N3305" i="1"/>
  <c r="O3305" i="1"/>
  <c r="P3305" i="1"/>
  <c r="Q3305" i="1" a="1"/>
  <c r="Q3305" i="1"/>
  <c r="R3305" i="1"/>
  <c r="M3306" i="1"/>
  <c r="N3306" i="1"/>
  <c r="O3306" i="1"/>
  <c r="P3306" i="1"/>
  <c r="Q3306" i="1" a="1"/>
  <c r="Q3306" i="1" s="1"/>
  <c r="R3306" i="1"/>
  <c r="M3307" i="1"/>
  <c r="N3307" i="1"/>
  <c r="O3307" i="1"/>
  <c r="P3307" i="1"/>
  <c r="Q3307" i="1" a="1"/>
  <c r="Q3307" i="1" s="1"/>
  <c r="R3307" i="1"/>
  <c r="M3308" i="1"/>
  <c r="N3308" i="1"/>
  <c r="S3308" i="1" s="1"/>
  <c r="O3308" i="1"/>
  <c r="P3308" i="1"/>
  <c r="Q3308" i="1" a="1"/>
  <c r="Q3308" i="1" s="1"/>
  <c r="R3308" i="1"/>
  <c r="M3309" i="1"/>
  <c r="N3309" i="1"/>
  <c r="O3309" i="1"/>
  <c r="P3309" i="1"/>
  <c r="Q3309" i="1" a="1"/>
  <c r="Q3309" i="1" s="1"/>
  <c r="R3309" i="1"/>
  <c r="S3309" i="1"/>
  <c r="M3310" i="1"/>
  <c r="N3310" i="1"/>
  <c r="O3310" i="1"/>
  <c r="P3310" i="1"/>
  <c r="Q3310" i="1" a="1"/>
  <c r="Q3310" i="1" s="1"/>
  <c r="R3310" i="1"/>
  <c r="M3311" i="1"/>
  <c r="N3311" i="1"/>
  <c r="O3311" i="1"/>
  <c r="P3311" i="1"/>
  <c r="Q3311" i="1" a="1"/>
  <c r="Q3311" i="1" s="1"/>
  <c r="R3311" i="1"/>
  <c r="M3312" i="1"/>
  <c r="N3312" i="1"/>
  <c r="O3312" i="1"/>
  <c r="P3312" i="1"/>
  <c r="Q3312" i="1" a="1"/>
  <c r="Q3312" i="1" s="1"/>
  <c r="R3312" i="1"/>
  <c r="M3313" i="1"/>
  <c r="N3313" i="1"/>
  <c r="O3313" i="1"/>
  <c r="P3313" i="1"/>
  <c r="Q3313" i="1" a="1"/>
  <c r="Q3313" i="1" s="1"/>
  <c r="R3313" i="1"/>
  <c r="M3314" i="1"/>
  <c r="N3314" i="1"/>
  <c r="O3314" i="1"/>
  <c r="P3314" i="1"/>
  <c r="Q3314" i="1" a="1"/>
  <c r="Q3314" i="1" s="1"/>
  <c r="R3314" i="1"/>
  <c r="M3315" i="1"/>
  <c r="N3315" i="1"/>
  <c r="O3315" i="1"/>
  <c r="P3315" i="1"/>
  <c r="Q3315" i="1" a="1"/>
  <c r="Q3315" i="1" s="1"/>
  <c r="R3315" i="1"/>
  <c r="M3316" i="1"/>
  <c r="S3316" i="1" s="1"/>
  <c r="N3316" i="1"/>
  <c r="O3316" i="1"/>
  <c r="P3316" i="1"/>
  <c r="Q3316" i="1" a="1"/>
  <c r="Q3316" i="1" s="1"/>
  <c r="R3316" i="1"/>
  <c r="M3317" i="1"/>
  <c r="S3317" i="1" s="1"/>
  <c r="N3317" i="1"/>
  <c r="O3317" i="1"/>
  <c r="P3317" i="1"/>
  <c r="Q3317" i="1" a="1"/>
  <c r="Q3317" i="1" s="1"/>
  <c r="R3317" i="1"/>
  <c r="M3318" i="1"/>
  <c r="S3318" i="1" s="1"/>
  <c r="N3318" i="1"/>
  <c r="O3318" i="1"/>
  <c r="P3318" i="1"/>
  <c r="Q3318" i="1" a="1"/>
  <c r="Q3318" i="1" s="1"/>
  <c r="R3318" i="1"/>
  <c r="M3319" i="1"/>
  <c r="S3319" i="1" s="1"/>
  <c r="V3319" i="1" s="1"/>
  <c r="N3319" i="1"/>
  <c r="O3319" i="1"/>
  <c r="P3319" i="1"/>
  <c r="Q3319" i="1" a="1"/>
  <c r="Q3319" i="1" s="1"/>
  <c r="R3319" i="1"/>
  <c r="T3319" i="1"/>
  <c r="M3320" i="1"/>
  <c r="S3320" i="1" s="1"/>
  <c r="T3320" i="1" s="1"/>
  <c r="N3320" i="1"/>
  <c r="O3320" i="1"/>
  <c r="P3320" i="1"/>
  <c r="Q3320" i="1" a="1"/>
  <c r="Q3320" i="1" s="1"/>
  <c r="R3320" i="1"/>
  <c r="M3321" i="1"/>
  <c r="N3321" i="1"/>
  <c r="O3321" i="1"/>
  <c r="P3321" i="1"/>
  <c r="Q3321" i="1" a="1"/>
  <c r="Q3321" i="1" s="1"/>
  <c r="R3321" i="1"/>
  <c r="M3322" i="1"/>
  <c r="N3322" i="1"/>
  <c r="O3322" i="1"/>
  <c r="P3322" i="1"/>
  <c r="Q3322" i="1" a="1"/>
  <c r="Q3322" i="1" s="1"/>
  <c r="R3322" i="1"/>
  <c r="M3323" i="1"/>
  <c r="N3323" i="1"/>
  <c r="O3323" i="1"/>
  <c r="P3323" i="1"/>
  <c r="Q3323" i="1" a="1"/>
  <c r="Q3323" i="1" s="1"/>
  <c r="R3323" i="1"/>
  <c r="M3324" i="1"/>
  <c r="S3324" i="1" s="1"/>
  <c r="N3324" i="1"/>
  <c r="O3324" i="1"/>
  <c r="P3324" i="1"/>
  <c r="Q3324" i="1" a="1"/>
  <c r="Q3324" i="1" s="1"/>
  <c r="R3324" i="1"/>
  <c r="M3325" i="1"/>
  <c r="S3325" i="1" s="1"/>
  <c r="N3325" i="1"/>
  <c r="O3325" i="1"/>
  <c r="P3325" i="1"/>
  <c r="Q3325" i="1" a="1"/>
  <c r="Q3325" i="1" s="1"/>
  <c r="R3325" i="1"/>
  <c r="M3326" i="1"/>
  <c r="N3326" i="1"/>
  <c r="O3326" i="1"/>
  <c r="P3326" i="1"/>
  <c r="Q3326" i="1" a="1"/>
  <c r="Q3326" i="1" s="1"/>
  <c r="R3326" i="1"/>
  <c r="M3327" i="1"/>
  <c r="N3327" i="1"/>
  <c r="O3327" i="1"/>
  <c r="P3327" i="1"/>
  <c r="Q3327" i="1" a="1"/>
  <c r="Q3327" i="1" s="1"/>
  <c r="R3327" i="1"/>
  <c r="M3328" i="1"/>
  <c r="S3328" i="1" s="1"/>
  <c r="T3328" i="1" s="1"/>
  <c r="N3328" i="1"/>
  <c r="O3328" i="1"/>
  <c r="P3328" i="1"/>
  <c r="Q3328" i="1" a="1"/>
  <c r="Q3328" i="1" s="1"/>
  <c r="R3328" i="1"/>
  <c r="M3329" i="1"/>
  <c r="N3329" i="1"/>
  <c r="O3329" i="1"/>
  <c r="P3329" i="1"/>
  <c r="Q3329" i="1" a="1"/>
  <c r="Q3329" i="1" s="1"/>
  <c r="R3329" i="1"/>
  <c r="M3330" i="1"/>
  <c r="N3330" i="1"/>
  <c r="O3330" i="1"/>
  <c r="P3330" i="1"/>
  <c r="Q3330" i="1" a="1"/>
  <c r="Q3330" i="1" s="1"/>
  <c r="R3330" i="1"/>
  <c r="M3331" i="1"/>
  <c r="N3331" i="1"/>
  <c r="O3331" i="1"/>
  <c r="P3331" i="1"/>
  <c r="Q3331" i="1" a="1"/>
  <c r="Q3331" i="1" s="1"/>
  <c r="R3331" i="1"/>
  <c r="M3332" i="1"/>
  <c r="N3332" i="1"/>
  <c r="O3332" i="1"/>
  <c r="P3332" i="1"/>
  <c r="Q3332" i="1" a="1"/>
  <c r="Q3332" i="1" s="1"/>
  <c r="R3332" i="1"/>
  <c r="M3333" i="1"/>
  <c r="N3333" i="1"/>
  <c r="O3333" i="1"/>
  <c r="P3333" i="1"/>
  <c r="Q3333" i="1" a="1"/>
  <c r="Q3333" i="1" s="1"/>
  <c r="R3333" i="1"/>
  <c r="S3333" i="1" s="1"/>
  <c r="M3334" i="1"/>
  <c r="N3334" i="1"/>
  <c r="O3334" i="1"/>
  <c r="P3334" i="1"/>
  <c r="Q3334" i="1" a="1"/>
  <c r="Q3334" i="1" s="1"/>
  <c r="R3334" i="1"/>
  <c r="M3335" i="1"/>
  <c r="N3335" i="1"/>
  <c r="O3335" i="1"/>
  <c r="P3335" i="1"/>
  <c r="Q3335" i="1" a="1"/>
  <c r="Q3335" i="1" s="1"/>
  <c r="R3335" i="1"/>
  <c r="M3336" i="1"/>
  <c r="N3336" i="1"/>
  <c r="O3336" i="1"/>
  <c r="P3336" i="1"/>
  <c r="Q3336" i="1" a="1"/>
  <c r="Q3336" i="1" s="1"/>
  <c r="R3336" i="1"/>
  <c r="M3337" i="1"/>
  <c r="N3337" i="1"/>
  <c r="O3337" i="1"/>
  <c r="P3337" i="1"/>
  <c r="Q3337" i="1" a="1"/>
  <c r="Q3337" i="1" s="1"/>
  <c r="R3337" i="1"/>
  <c r="M3338" i="1"/>
  <c r="N3338" i="1"/>
  <c r="O3338" i="1"/>
  <c r="P3338" i="1"/>
  <c r="Q3338" i="1" a="1"/>
  <c r="Q3338" i="1"/>
  <c r="R3338" i="1"/>
  <c r="M3339" i="1"/>
  <c r="N3339" i="1"/>
  <c r="O3339" i="1"/>
  <c r="P3339" i="1"/>
  <c r="Q3339" i="1" a="1"/>
  <c r="Q3339" i="1" s="1"/>
  <c r="R3339" i="1"/>
  <c r="M3340" i="1"/>
  <c r="N3340" i="1"/>
  <c r="O3340" i="1"/>
  <c r="P3340" i="1"/>
  <c r="Q3340" i="1" a="1"/>
  <c r="Q3340" i="1" s="1"/>
  <c r="R3340" i="1"/>
  <c r="S3340" i="1"/>
  <c r="M3341" i="1"/>
  <c r="N3341" i="1"/>
  <c r="O3341" i="1"/>
  <c r="P3341" i="1"/>
  <c r="Q3341" i="1" a="1"/>
  <c r="Q3341" i="1" s="1"/>
  <c r="S3341" i="1" s="1"/>
  <c r="R3341" i="1"/>
  <c r="M3342" i="1"/>
  <c r="N3342" i="1"/>
  <c r="O3342" i="1"/>
  <c r="P3342" i="1"/>
  <c r="Q3342" i="1" a="1"/>
  <c r="Q3342" i="1" s="1"/>
  <c r="R3342" i="1"/>
  <c r="M3343" i="1"/>
  <c r="N3343" i="1"/>
  <c r="O3343" i="1"/>
  <c r="P3343" i="1"/>
  <c r="Q3343" i="1" a="1"/>
  <c r="Q3343" i="1" s="1"/>
  <c r="R3343" i="1"/>
  <c r="M3344" i="1"/>
  <c r="N3344" i="1"/>
  <c r="O3344" i="1"/>
  <c r="P3344" i="1"/>
  <c r="Q3344" i="1" a="1"/>
  <c r="Q3344" i="1" s="1"/>
  <c r="R3344" i="1"/>
  <c r="M3345" i="1"/>
  <c r="N3345" i="1"/>
  <c r="O3345" i="1"/>
  <c r="P3345" i="1"/>
  <c r="Q3345" i="1" a="1"/>
  <c r="Q3345" i="1" s="1"/>
  <c r="R3345" i="1"/>
  <c r="M3346" i="1"/>
  <c r="N3346" i="1"/>
  <c r="O3346" i="1"/>
  <c r="P3346" i="1"/>
  <c r="Q3346" i="1" a="1"/>
  <c r="Q3346" i="1" s="1"/>
  <c r="R3346" i="1"/>
  <c r="M3347" i="1"/>
  <c r="N3347" i="1"/>
  <c r="O3347" i="1"/>
  <c r="P3347" i="1"/>
  <c r="Q3347" i="1" a="1"/>
  <c r="Q3347" i="1" s="1"/>
  <c r="R3347" i="1"/>
  <c r="M3348" i="1"/>
  <c r="N3348" i="1"/>
  <c r="S3348" i="1" s="1"/>
  <c r="O3348" i="1"/>
  <c r="P3348" i="1"/>
  <c r="Q3348" i="1" a="1"/>
  <c r="Q3348" i="1" s="1"/>
  <c r="R3348" i="1"/>
  <c r="M3349" i="1"/>
  <c r="S3349" i="1" s="1"/>
  <c r="N3349" i="1"/>
  <c r="O3349" i="1"/>
  <c r="P3349" i="1"/>
  <c r="Q3349" i="1" a="1"/>
  <c r="Q3349" i="1" s="1"/>
  <c r="R3349" i="1"/>
  <c r="M3350" i="1"/>
  <c r="N3350" i="1"/>
  <c r="O3350" i="1"/>
  <c r="P3350" i="1"/>
  <c r="Q3350" i="1" a="1"/>
  <c r="Q3350" i="1" s="1"/>
  <c r="R3350" i="1"/>
  <c r="M3351" i="1"/>
  <c r="S3351" i="1" s="1"/>
  <c r="N3351" i="1"/>
  <c r="O3351" i="1"/>
  <c r="P3351" i="1"/>
  <c r="Q3351" i="1" a="1"/>
  <c r="Q3351" i="1" s="1"/>
  <c r="R3351" i="1"/>
  <c r="M3352" i="1"/>
  <c r="N3352" i="1"/>
  <c r="O3352" i="1"/>
  <c r="P3352" i="1"/>
  <c r="Q3352" i="1" a="1"/>
  <c r="Q3352" i="1"/>
  <c r="R3352" i="1"/>
  <c r="M3353" i="1"/>
  <c r="N3353" i="1"/>
  <c r="O3353" i="1"/>
  <c r="P3353" i="1"/>
  <c r="Q3353" i="1" a="1"/>
  <c r="Q3353" i="1" s="1"/>
  <c r="R3353" i="1"/>
  <c r="M3354" i="1"/>
  <c r="N3354" i="1"/>
  <c r="O3354" i="1"/>
  <c r="P3354" i="1"/>
  <c r="Q3354" i="1" a="1"/>
  <c r="Q3354" i="1" s="1"/>
  <c r="R3354" i="1"/>
  <c r="M3355" i="1"/>
  <c r="N3355" i="1"/>
  <c r="O3355" i="1"/>
  <c r="P3355" i="1"/>
  <c r="Q3355" i="1" a="1"/>
  <c r="Q3355" i="1" s="1"/>
  <c r="S3355" i="1" s="1"/>
  <c r="R3355" i="1"/>
  <c r="M3356" i="1"/>
  <c r="N3356" i="1"/>
  <c r="O3356" i="1"/>
  <c r="P3356" i="1"/>
  <c r="Q3356" i="1" a="1"/>
  <c r="Q3356" i="1" s="1"/>
  <c r="S3356" i="1" s="1"/>
  <c r="R3356" i="1"/>
  <c r="T3356" i="1"/>
  <c r="M3357" i="1"/>
  <c r="N3357" i="1"/>
  <c r="O3357" i="1"/>
  <c r="P3357" i="1"/>
  <c r="Q3357" i="1" a="1"/>
  <c r="Q3357" i="1" s="1"/>
  <c r="R3357" i="1"/>
  <c r="M3358" i="1"/>
  <c r="S3358" i="1" s="1"/>
  <c r="N3358" i="1"/>
  <c r="O3358" i="1"/>
  <c r="P3358" i="1"/>
  <c r="Q3358" i="1" a="1"/>
  <c r="Q3358" i="1"/>
  <c r="R3358" i="1"/>
  <c r="M3359" i="1"/>
  <c r="N3359" i="1"/>
  <c r="O3359" i="1"/>
  <c r="P3359" i="1"/>
  <c r="Q3359" i="1" a="1"/>
  <c r="Q3359" i="1" s="1"/>
  <c r="R3359" i="1"/>
  <c r="M3360" i="1"/>
  <c r="N3360" i="1"/>
  <c r="O3360" i="1"/>
  <c r="P3360" i="1"/>
  <c r="Q3360" i="1" a="1"/>
  <c r="Q3360" i="1" s="1"/>
  <c r="R3360" i="1"/>
  <c r="M3361" i="1"/>
  <c r="N3361" i="1"/>
  <c r="O3361" i="1"/>
  <c r="P3361" i="1"/>
  <c r="Q3361" i="1" a="1"/>
  <c r="Q3361" i="1" s="1"/>
  <c r="R3361" i="1"/>
  <c r="S3361" i="1"/>
  <c r="M3362" i="1"/>
  <c r="N3362" i="1"/>
  <c r="O3362" i="1"/>
  <c r="P3362" i="1"/>
  <c r="Q3362" i="1" a="1"/>
  <c r="Q3362" i="1" s="1"/>
  <c r="R3362" i="1"/>
  <c r="M3363" i="1"/>
  <c r="N3363" i="1"/>
  <c r="O3363" i="1"/>
  <c r="P3363" i="1"/>
  <c r="Q3363" i="1" a="1"/>
  <c r="Q3363" i="1" s="1"/>
  <c r="R3363" i="1"/>
  <c r="M3364" i="1"/>
  <c r="N3364" i="1"/>
  <c r="O3364" i="1"/>
  <c r="P3364" i="1"/>
  <c r="Q3364" i="1" a="1"/>
  <c r="Q3364" i="1" s="1"/>
  <c r="R3364" i="1"/>
  <c r="M3365" i="1"/>
  <c r="N3365" i="1"/>
  <c r="O3365" i="1"/>
  <c r="P3365" i="1"/>
  <c r="Q3365" i="1" a="1"/>
  <c r="Q3365" i="1" s="1"/>
  <c r="R3365" i="1"/>
  <c r="M3366" i="1"/>
  <c r="S3366" i="1" s="1"/>
  <c r="N3366" i="1"/>
  <c r="O3366" i="1"/>
  <c r="P3366" i="1"/>
  <c r="Q3366" i="1" a="1"/>
  <c r="Q3366" i="1"/>
  <c r="R3366" i="1"/>
  <c r="M3367" i="1"/>
  <c r="N3367" i="1"/>
  <c r="O3367" i="1"/>
  <c r="P3367" i="1"/>
  <c r="Q3367" i="1" a="1"/>
  <c r="Q3367" i="1" s="1"/>
  <c r="R3367" i="1"/>
  <c r="M3368" i="1"/>
  <c r="N3368" i="1"/>
  <c r="O3368" i="1"/>
  <c r="P3368" i="1"/>
  <c r="Q3368" i="1" a="1"/>
  <c r="Q3368" i="1" s="1"/>
  <c r="R3368" i="1"/>
  <c r="M3369" i="1"/>
  <c r="N3369" i="1"/>
  <c r="O3369" i="1"/>
  <c r="P3369" i="1"/>
  <c r="Q3369" i="1" a="1"/>
  <c r="Q3369" i="1" s="1"/>
  <c r="R3369" i="1"/>
  <c r="S3369" i="1"/>
  <c r="M3370" i="1"/>
  <c r="N3370" i="1"/>
  <c r="O3370" i="1"/>
  <c r="P3370" i="1"/>
  <c r="Q3370" i="1" a="1"/>
  <c r="Q3370" i="1" s="1"/>
  <c r="R3370" i="1"/>
  <c r="M3371" i="1"/>
  <c r="N3371" i="1"/>
  <c r="O3371" i="1"/>
  <c r="P3371" i="1"/>
  <c r="Q3371" i="1" a="1"/>
  <c r="Q3371" i="1" s="1"/>
  <c r="R3371" i="1"/>
  <c r="M3372" i="1"/>
  <c r="S3372" i="1" s="1"/>
  <c r="T3372" i="1" s="1"/>
  <c r="V3372" i="1" s="1"/>
  <c r="N3372" i="1"/>
  <c r="O3372" i="1"/>
  <c r="P3372" i="1"/>
  <c r="Q3372" i="1" a="1"/>
  <c r="Q3372" i="1" s="1"/>
  <c r="R3372" i="1"/>
  <c r="M3373" i="1"/>
  <c r="N3373" i="1"/>
  <c r="O3373" i="1"/>
  <c r="P3373" i="1"/>
  <c r="Q3373" i="1" a="1"/>
  <c r="Q3373" i="1" s="1"/>
  <c r="R3373" i="1"/>
  <c r="M3374" i="1"/>
  <c r="N3374" i="1"/>
  <c r="O3374" i="1"/>
  <c r="P3374" i="1"/>
  <c r="Q3374" i="1" a="1"/>
  <c r="Q3374" i="1"/>
  <c r="R3374" i="1"/>
  <c r="M3375" i="1"/>
  <c r="N3375" i="1"/>
  <c r="O3375" i="1"/>
  <c r="P3375" i="1"/>
  <c r="Q3375" i="1" a="1"/>
  <c r="Q3375" i="1" s="1"/>
  <c r="R3375" i="1"/>
  <c r="M3376" i="1"/>
  <c r="N3376" i="1"/>
  <c r="O3376" i="1"/>
  <c r="P3376" i="1"/>
  <c r="Q3376" i="1" a="1"/>
  <c r="Q3376" i="1" s="1"/>
  <c r="R3376" i="1"/>
  <c r="M3377" i="1"/>
  <c r="N3377" i="1"/>
  <c r="O3377" i="1"/>
  <c r="P3377" i="1"/>
  <c r="Q3377" i="1" a="1"/>
  <c r="Q3377" i="1" s="1"/>
  <c r="R3377" i="1"/>
  <c r="S3377" i="1"/>
  <c r="M3378" i="1"/>
  <c r="N3378" i="1"/>
  <c r="O3378" i="1"/>
  <c r="P3378" i="1"/>
  <c r="Q3378" i="1" a="1"/>
  <c r="Q3378" i="1" s="1"/>
  <c r="R3378" i="1"/>
  <c r="M3379" i="1"/>
  <c r="N3379" i="1"/>
  <c r="O3379" i="1"/>
  <c r="P3379" i="1"/>
  <c r="Q3379" i="1" a="1"/>
  <c r="Q3379" i="1" s="1"/>
  <c r="R3379" i="1"/>
  <c r="M3380" i="1"/>
  <c r="S3380" i="1" s="1"/>
  <c r="T3380" i="1" s="1"/>
  <c r="N3380" i="1"/>
  <c r="O3380" i="1"/>
  <c r="P3380" i="1"/>
  <c r="Q3380" i="1" a="1"/>
  <c r="Q3380" i="1" s="1"/>
  <c r="R3380" i="1"/>
  <c r="M3381" i="1"/>
  <c r="N3381" i="1"/>
  <c r="O3381" i="1"/>
  <c r="P3381" i="1"/>
  <c r="Q3381" i="1" a="1"/>
  <c r="Q3381" i="1" s="1"/>
  <c r="R3381" i="1"/>
  <c r="M3382" i="1"/>
  <c r="N3382" i="1"/>
  <c r="O3382" i="1"/>
  <c r="P3382" i="1"/>
  <c r="Q3382" i="1" a="1"/>
  <c r="Q3382" i="1"/>
  <c r="R3382" i="1"/>
  <c r="M3383" i="1"/>
  <c r="N3383" i="1"/>
  <c r="O3383" i="1"/>
  <c r="P3383" i="1"/>
  <c r="Q3383" i="1" a="1"/>
  <c r="Q3383" i="1" s="1"/>
  <c r="R3383" i="1"/>
  <c r="M3384" i="1"/>
  <c r="N3384" i="1"/>
  <c r="O3384" i="1"/>
  <c r="P3384" i="1"/>
  <c r="Q3384" i="1" a="1"/>
  <c r="Q3384" i="1" s="1"/>
  <c r="R3384" i="1"/>
  <c r="M3385" i="1"/>
  <c r="N3385" i="1"/>
  <c r="O3385" i="1"/>
  <c r="P3385" i="1"/>
  <c r="Q3385" i="1" a="1"/>
  <c r="Q3385" i="1" s="1"/>
  <c r="S3385" i="1" s="1"/>
  <c r="R3385" i="1"/>
  <c r="M3386" i="1"/>
  <c r="N3386" i="1"/>
  <c r="O3386" i="1"/>
  <c r="P3386" i="1"/>
  <c r="Q3386" i="1" a="1"/>
  <c r="Q3386" i="1" s="1"/>
  <c r="R3386" i="1"/>
  <c r="M3387" i="1"/>
  <c r="S3387" i="1" s="1"/>
  <c r="N3387" i="1"/>
  <c r="O3387" i="1"/>
  <c r="P3387" i="1"/>
  <c r="Q3387" i="1" a="1"/>
  <c r="Q3387" i="1" s="1"/>
  <c r="R3387" i="1"/>
  <c r="M3388" i="1"/>
  <c r="S3388" i="1" s="1"/>
  <c r="T3388" i="1" s="1"/>
  <c r="N3388" i="1"/>
  <c r="O3388" i="1"/>
  <c r="P3388" i="1"/>
  <c r="Q3388" i="1" a="1"/>
  <c r="Q3388" i="1" s="1"/>
  <c r="R3388" i="1"/>
  <c r="M3389" i="1"/>
  <c r="N3389" i="1"/>
  <c r="O3389" i="1"/>
  <c r="P3389" i="1"/>
  <c r="Q3389" i="1" a="1"/>
  <c r="Q3389" i="1" s="1"/>
  <c r="R3389" i="1"/>
  <c r="M3390" i="1"/>
  <c r="S3390" i="1" s="1"/>
  <c r="N3390" i="1"/>
  <c r="O3390" i="1"/>
  <c r="P3390" i="1"/>
  <c r="Q3390" i="1" a="1"/>
  <c r="Q3390" i="1"/>
  <c r="R3390" i="1"/>
  <c r="M3391" i="1"/>
  <c r="N3391" i="1"/>
  <c r="O3391" i="1"/>
  <c r="P3391" i="1"/>
  <c r="Q3391" i="1" a="1"/>
  <c r="Q3391" i="1" s="1"/>
  <c r="R3391" i="1"/>
  <c r="M3392" i="1"/>
  <c r="S3392" i="1" s="1"/>
  <c r="N3392" i="1"/>
  <c r="O3392" i="1"/>
  <c r="P3392" i="1"/>
  <c r="Q3392" i="1" a="1"/>
  <c r="Q3392" i="1" s="1"/>
  <c r="R3392" i="1"/>
  <c r="M3393" i="1"/>
  <c r="N3393" i="1"/>
  <c r="O3393" i="1"/>
  <c r="P3393" i="1"/>
  <c r="Q3393" i="1" a="1"/>
  <c r="Q3393" i="1" s="1"/>
  <c r="S3393" i="1" s="1"/>
  <c r="R3393" i="1"/>
  <c r="M3394" i="1"/>
  <c r="N3394" i="1"/>
  <c r="O3394" i="1"/>
  <c r="P3394" i="1"/>
  <c r="Q3394" i="1" a="1"/>
  <c r="Q3394" i="1" s="1"/>
  <c r="R3394" i="1"/>
  <c r="M3395" i="1"/>
  <c r="N3395" i="1"/>
  <c r="O3395" i="1"/>
  <c r="P3395" i="1"/>
  <c r="Q3395" i="1" a="1"/>
  <c r="Q3395" i="1" s="1"/>
  <c r="R3395" i="1"/>
  <c r="M3396" i="1"/>
  <c r="S3396" i="1" s="1"/>
  <c r="T3396" i="1" s="1"/>
  <c r="N3396" i="1"/>
  <c r="O3396" i="1"/>
  <c r="P3396" i="1"/>
  <c r="Q3396" i="1" a="1"/>
  <c r="Q3396" i="1" s="1"/>
  <c r="R3396" i="1"/>
  <c r="M3397" i="1"/>
  <c r="S3397" i="1" s="1"/>
  <c r="N3397" i="1"/>
  <c r="O3397" i="1"/>
  <c r="P3397" i="1"/>
  <c r="Q3397" i="1" a="1"/>
  <c r="Q3397" i="1" s="1"/>
  <c r="R3397" i="1"/>
  <c r="M3398" i="1"/>
  <c r="S3398" i="1" s="1"/>
  <c r="N3398" i="1"/>
  <c r="O3398" i="1"/>
  <c r="P3398" i="1"/>
  <c r="Q3398" i="1" a="1"/>
  <c r="Q3398" i="1"/>
  <c r="R3398" i="1"/>
  <c r="M3399" i="1"/>
  <c r="N3399" i="1"/>
  <c r="O3399" i="1"/>
  <c r="P3399" i="1"/>
  <c r="Q3399" i="1" a="1"/>
  <c r="Q3399" i="1" s="1"/>
  <c r="R3399" i="1"/>
  <c r="M3400" i="1"/>
  <c r="S3400" i="1" s="1"/>
  <c r="N3400" i="1"/>
  <c r="O3400" i="1"/>
  <c r="P3400" i="1"/>
  <c r="Q3400" i="1" a="1"/>
  <c r="Q3400" i="1" s="1"/>
  <c r="R3400" i="1"/>
  <c r="M3401" i="1"/>
  <c r="N3401" i="1"/>
  <c r="O3401" i="1"/>
  <c r="P3401" i="1"/>
  <c r="Q3401" i="1" a="1"/>
  <c r="Q3401" i="1" s="1"/>
  <c r="R3401" i="1"/>
  <c r="S3401" i="1"/>
  <c r="M3402" i="1"/>
  <c r="S3402" i="1" s="1"/>
  <c r="N3402" i="1"/>
  <c r="O3402" i="1"/>
  <c r="P3402" i="1"/>
  <c r="Q3402" i="1" a="1"/>
  <c r="Q3402" i="1" s="1"/>
  <c r="R3402" i="1"/>
  <c r="M3403" i="1"/>
  <c r="S3403" i="1" s="1"/>
  <c r="N3403" i="1"/>
  <c r="O3403" i="1"/>
  <c r="P3403" i="1"/>
  <c r="Q3403" i="1" a="1"/>
  <c r="Q3403" i="1" s="1"/>
  <c r="R3403" i="1"/>
  <c r="M3404" i="1"/>
  <c r="N3404" i="1"/>
  <c r="O3404" i="1"/>
  <c r="P3404" i="1"/>
  <c r="Q3404" i="1" a="1"/>
  <c r="Q3404" i="1" s="1"/>
  <c r="R3404" i="1"/>
  <c r="M3405" i="1"/>
  <c r="S3405" i="1" s="1"/>
  <c r="N3405" i="1"/>
  <c r="O3405" i="1"/>
  <c r="P3405" i="1"/>
  <c r="Q3405" i="1" a="1"/>
  <c r="Q3405" i="1" s="1"/>
  <c r="R3405" i="1"/>
  <c r="M3406" i="1"/>
  <c r="N3406" i="1"/>
  <c r="O3406" i="1"/>
  <c r="P3406" i="1"/>
  <c r="Q3406" i="1" a="1"/>
  <c r="Q3406" i="1"/>
  <c r="R3406" i="1"/>
  <c r="M3407" i="1"/>
  <c r="S3407" i="1" s="1"/>
  <c r="N3407" i="1"/>
  <c r="O3407" i="1"/>
  <c r="P3407" i="1"/>
  <c r="Q3407" i="1" a="1"/>
  <c r="Q3407" i="1" s="1"/>
  <c r="R3407" i="1"/>
  <c r="M3408" i="1"/>
  <c r="S3408" i="1" s="1"/>
  <c r="N3408" i="1"/>
  <c r="O3408" i="1"/>
  <c r="P3408" i="1"/>
  <c r="Q3408" i="1" a="1"/>
  <c r="Q3408" i="1" s="1"/>
  <c r="R3408" i="1"/>
  <c r="M3409" i="1"/>
  <c r="N3409" i="1"/>
  <c r="O3409" i="1"/>
  <c r="P3409" i="1"/>
  <c r="Q3409" i="1" a="1"/>
  <c r="Q3409" i="1" s="1"/>
  <c r="S3409" i="1" s="1"/>
  <c r="R3409" i="1"/>
  <c r="M3410" i="1"/>
  <c r="N3410" i="1"/>
  <c r="O3410" i="1"/>
  <c r="P3410" i="1"/>
  <c r="Q3410" i="1" a="1"/>
  <c r="Q3410" i="1" s="1"/>
  <c r="R3410" i="1"/>
  <c r="M3411" i="1"/>
  <c r="S3411" i="1" s="1"/>
  <c r="N3411" i="1"/>
  <c r="O3411" i="1"/>
  <c r="P3411" i="1"/>
  <c r="Q3411" i="1" a="1"/>
  <c r="Q3411" i="1" s="1"/>
  <c r="R3411" i="1"/>
  <c r="M3412" i="1"/>
  <c r="N3412" i="1"/>
  <c r="O3412" i="1"/>
  <c r="P3412" i="1"/>
  <c r="Q3412" i="1" a="1"/>
  <c r="Q3412" i="1" s="1"/>
  <c r="R3412" i="1"/>
  <c r="M3413" i="1"/>
  <c r="S3413" i="1" s="1"/>
  <c r="N3413" i="1"/>
  <c r="O3413" i="1"/>
  <c r="P3413" i="1"/>
  <c r="Q3413" i="1" a="1"/>
  <c r="Q3413" i="1" s="1"/>
  <c r="R3413" i="1"/>
  <c r="M3414" i="1"/>
  <c r="N3414" i="1"/>
  <c r="O3414" i="1"/>
  <c r="P3414" i="1"/>
  <c r="Q3414" i="1" a="1"/>
  <c r="Q3414" i="1"/>
  <c r="R3414" i="1"/>
  <c r="M3415" i="1"/>
  <c r="N3415" i="1"/>
  <c r="O3415" i="1"/>
  <c r="P3415" i="1"/>
  <c r="Q3415" i="1" a="1"/>
  <c r="Q3415" i="1" s="1"/>
  <c r="R3415" i="1"/>
  <c r="M3416" i="1"/>
  <c r="N3416" i="1"/>
  <c r="O3416" i="1"/>
  <c r="P3416" i="1"/>
  <c r="Q3416" i="1" a="1"/>
  <c r="Q3416" i="1" s="1"/>
  <c r="R3416" i="1"/>
  <c r="M3417" i="1"/>
  <c r="N3417" i="1"/>
  <c r="O3417" i="1"/>
  <c r="P3417" i="1"/>
  <c r="Q3417" i="1" a="1"/>
  <c r="Q3417" i="1" s="1"/>
  <c r="R3417" i="1"/>
  <c r="S3417" i="1"/>
  <c r="M3418" i="1"/>
  <c r="S3418" i="1" s="1"/>
  <c r="N3418" i="1"/>
  <c r="O3418" i="1"/>
  <c r="P3418" i="1"/>
  <c r="Q3418" i="1" a="1"/>
  <c r="Q3418" i="1" s="1"/>
  <c r="R3418" i="1"/>
  <c r="M3419" i="1"/>
  <c r="N3419" i="1"/>
  <c r="O3419" i="1"/>
  <c r="P3419" i="1"/>
  <c r="Q3419" i="1" a="1"/>
  <c r="Q3419" i="1" s="1"/>
  <c r="R3419" i="1"/>
  <c r="M3420" i="1"/>
  <c r="N3420" i="1"/>
  <c r="O3420" i="1"/>
  <c r="P3420" i="1"/>
  <c r="Q3420" i="1" a="1"/>
  <c r="Q3420" i="1" s="1"/>
  <c r="R3420" i="1"/>
  <c r="M3421" i="1"/>
  <c r="S3421" i="1" s="1"/>
  <c r="N3421" i="1"/>
  <c r="O3421" i="1"/>
  <c r="P3421" i="1"/>
  <c r="Q3421" i="1" a="1"/>
  <c r="Q3421" i="1" s="1"/>
  <c r="R3421" i="1"/>
  <c r="M3422" i="1"/>
  <c r="S3422" i="1" s="1"/>
  <c r="N3422" i="1"/>
  <c r="O3422" i="1"/>
  <c r="P3422" i="1"/>
  <c r="Q3422" i="1" a="1"/>
  <c r="Q3422" i="1"/>
  <c r="R3422" i="1"/>
  <c r="M3423" i="1"/>
  <c r="S3423" i="1" s="1"/>
  <c r="N3423" i="1"/>
  <c r="O3423" i="1"/>
  <c r="P3423" i="1"/>
  <c r="Q3423" i="1" a="1"/>
  <c r="Q3423" i="1" s="1"/>
  <c r="R3423" i="1"/>
  <c r="M3424" i="1"/>
  <c r="N3424" i="1"/>
  <c r="O3424" i="1"/>
  <c r="P3424" i="1"/>
  <c r="Q3424" i="1" a="1"/>
  <c r="Q3424" i="1" s="1"/>
  <c r="R3424" i="1"/>
  <c r="M3425" i="1"/>
  <c r="N3425" i="1"/>
  <c r="O3425" i="1"/>
  <c r="P3425" i="1"/>
  <c r="Q3425" i="1" a="1"/>
  <c r="Q3425" i="1" s="1"/>
  <c r="S3425" i="1" s="1"/>
  <c r="R3425" i="1"/>
  <c r="M3426" i="1"/>
  <c r="S3426" i="1" s="1"/>
  <c r="N3426" i="1"/>
  <c r="O3426" i="1"/>
  <c r="P3426" i="1"/>
  <c r="Q3426" i="1" a="1"/>
  <c r="Q3426" i="1" s="1"/>
  <c r="R3426" i="1"/>
  <c r="M3427" i="1"/>
  <c r="N3427" i="1"/>
  <c r="O3427" i="1"/>
  <c r="P3427" i="1"/>
  <c r="Q3427" i="1" a="1"/>
  <c r="Q3427" i="1" s="1"/>
  <c r="R3427" i="1"/>
  <c r="M3428" i="1"/>
  <c r="S3428" i="1" s="1"/>
  <c r="N3428" i="1"/>
  <c r="O3428" i="1"/>
  <c r="P3428" i="1"/>
  <c r="Q3428" i="1" a="1"/>
  <c r="Q3428" i="1" s="1"/>
  <c r="R3428" i="1"/>
  <c r="M3429" i="1"/>
  <c r="N3429" i="1"/>
  <c r="O3429" i="1"/>
  <c r="P3429" i="1"/>
  <c r="Q3429" i="1" a="1"/>
  <c r="Q3429" i="1" s="1"/>
  <c r="R3429" i="1"/>
  <c r="M3430" i="1"/>
  <c r="N3430" i="1"/>
  <c r="O3430" i="1"/>
  <c r="P3430" i="1"/>
  <c r="Q3430" i="1" a="1"/>
  <c r="Q3430" i="1"/>
  <c r="R3430" i="1"/>
  <c r="M3431" i="1"/>
  <c r="S3431" i="1" s="1"/>
  <c r="N3431" i="1"/>
  <c r="O3431" i="1"/>
  <c r="P3431" i="1"/>
  <c r="Q3431" i="1" a="1"/>
  <c r="Q3431" i="1" s="1"/>
  <c r="R3431" i="1"/>
  <c r="M3432" i="1"/>
  <c r="N3432" i="1"/>
  <c r="O3432" i="1"/>
  <c r="P3432" i="1"/>
  <c r="Q3432" i="1" a="1"/>
  <c r="Q3432" i="1" s="1"/>
  <c r="R3432" i="1"/>
  <c r="M3433" i="1"/>
  <c r="N3433" i="1"/>
  <c r="O3433" i="1"/>
  <c r="P3433" i="1"/>
  <c r="Q3433" i="1" a="1"/>
  <c r="Q3433" i="1" s="1"/>
  <c r="R3433" i="1"/>
  <c r="S3433" i="1"/>
  <c r="M3434" i="1"/>
  <c r="N3434" i="1"/>
  <c r="O3434" i="1"/>
  <c r="P3434" i="1"/>
  <c r="Q3434" i="1" a="1"/>
  <c r="Q3434" i="1" s="1"/>
  <c r="R3434" i="1"/>
  <c r="M3435" i="1"/>
  <c r="N3435" i="1"/>
  <c r="O3435" i="1"/>
  <c r="P3435" i="1"/>
  <c r="Q3435" i="1" a="1"/>
  <c r="Q3435" i="1" s="1"/>
  <c r="R3435" i="1"/>
  <c r="M3436" i="1"/>
  <c r="S3436" i="1" s="1"/>
  <c r="T3436" i="1" s="1"/>
  <c r="N3436" i="1"/>
  <c r="O3436" i="1"/>
  <c r="P3436" i="1"/>
  <c r="Q3436" i="1" a="1"/>
  <c r="Q3436" i="1" s="1"/>
  <c r="R3436" i="1"/>
  <c r="V3436" i="1"/>
  <c r="M3437" i="1"/>
  <c r="N3437" i="1"/>
  <c r="O3437" i="1"/>
  <c r="P3437" i="1"/>
  <c r="Q3437" i="1" a="1"/>
  <c r="Q3437" i="1" s="1"/>
  <c r="R3437" i="1"/>
  <c r="M3438" i="1"/>
  <c r="S3438" i="1" s="1"/>
  <c r="N3438" i="1"/>
  <c r="O3438" i="1"/>
  <c r="P3438" i="1"/>
  <c r="Q3438" i="1" a="1"/>
  <c r="Q3438" i="1"/>
  <c r="R3438" i="1"/>
  <c r="M3439" i="1"/>
  <c r="N3439" i="1"/>
  <c r="O3439" i="1"/>
  <c r="P3439" i="1"/>
  <c r="Q3439" i="1" a="1"/>
  <c r="Q3439" i="1" s="1"/>
  <c r="R3439" i="1"/>
  <c r="M3440" i="1"/>
  <c r="N3440" i="1"/>
  <c r="O3440" i="1"/>
  <c r="P3440" i="1"/>
  <c r="Q3440" i="1" a="1"/>
  <c r="Q3440" i="1" s="1"/>
  <c r="R3440" i="1"/>
  <c r="M3441" i="1"/>
  <c r="N3441" i="1"/>
  <c r="O3441" i="1"/>
  <c r="P3441" i="1"/>
  <c r="Q3441" i="1" a="1"/>
  <c r="Q3441" i="1" s="1"/>
  <c r="R3441" i="1"/>
  <c r="S3441" i="1"/>
  <c r="M3442" i="1"/>
  <c r="S3442" i="1" s="1"/>
  <c r="N3442" i="1"/>
  <c r="O3442" i="1"/>
  <c r="P3442" i="1"/>
  <c r="Q3442" i="1" a="1"/>
  <c r="Q3442" i="1" s="1"/>
  <c r="R3442" i="1"/>
  <c r="M3443" i="1"/>
  <c r="S3443" i="1" s="1"/>
  <c r="N3443" i="1"/>
  <c r="O3443" i="1"/>
  <c r="P3443" i="1"/>
  <c r="Q3443" i="1" a="1"/>
  <c r="Q3443" i="1" s="1"/>
  <c r="R3443" i="1"/>
  <c r="M3444" i="1"/>
  <c r="N3444" i="1"/>
  <c r="O3444" i="1"/>
  <c r="P3444" i="1"/>
  <c r="Q3444" i="1" a="1"/>
  <c r="Q3444" i="1" s="1"/>
  <c r="R3444" i="1"/>
  <c r="M3445" i="1"/>
  <c r="N3445" i="1"/>
  <c r="O3445" i="1"/>
  <c r="P3445" i="1"/>
  <c r="Q3445" i="1" a="1"/>
  <c r="Q3445" i="1" s="1"/>
  <c r="R3445" i="1"/>
  <c r="M3446" i="1"/>
  <c r="N3446" i="1"/>
  <c r="O3446" i="1"/>
  <c r="P3446" i="1"/>
  <c r="Q3446" i="1" a="1"/>
  <c r="Q3446" i="1"/>
  <c r="R3446" i="1"/>
  <c r="M3447" i="1"/>
  <c r="S3447" i="1" s="1"/>
  <c r="N3447" i="1"/>
  <c r="O3447" i="1"/>
  <c r="P3447" i="1"/>
  <c r="Q3447" i="1" a="1"/>
  <c r="Q3447" i="1" s="1"/>
  <c r="R3447" i="1"/>
  <c r="T3447" i="1"/>
  <c r="M3448" i="1"/>
  <c r="S3448" i="1" s="1"/>
  <c r="N3448" i="1"/>
  <c r="O3448" i="1"/>
  <c r="P3448" i="1"/>
  <c r="Q3448" i="1" a="1"/>
  <c r="Q3448" i="1" s="1"/>
  <c r="R3448" i="1"/>
  <c r="M3449" i="1"/>
  <c r="N3449" i="1"/>
  <c r="O3449" i="1"/>
  <c r="P3449" i="1"/>
  <c r="Q3449" i="1" a="1"/>
  <c r="Q3449" i="1" s="1"/>
  <c r="S3449" i="1" s="1"/>
  <c r="R3449" i="1"/>
  <c r="M3450" i="1"/>
  <c r="N3450" i="1"/>
  <c r="O3450" i="1"/>
  <c r="P3450" i="1"/>
  <c r="Q3450" i="1" a="1"/>
  <c r="Q3450" i="1" s="1"/>
  <c r="R3450" i="1"/>
  <c r="M3451" i="1"/>
  <c r="N3451" i="1"/>
  <c r="O3451" i="1"/>
  <c r="P3451" i="1"/>
  <c r="Q3451" i="1" a="1"/>
  <c r="Q3451" i="1" s="1"/>
  <c r="R3451" i="1"/>
  <c r="M3452" i="1"/>
  <c r="N3452" i="1"/>
  <c r="O3452" i="1"/>
  <c r="P3452" i="1"/>
  <c r="Q3452" i="1" a="1"/>
  <c r="Q3452" i="1" s="1"/>
  <c r="R3452" i="1"/>
  <c r="M3453" i="1"/>
  <c r="S3453" i="1" s="1"/>
  <c r="N3453" i="1"/>
  <c r="O3453" i="1"/>
  <c r="P3453" i="1"/>
  <c r="Q3453" i="1" a="1"/>
  <c r="Q3453" i="1" s="1"/>
  <c r="R3453" i="1"/>
  <c r="M3454" i="1"/>
  <c r="N3454" i="1"/>
  <c r="O3454" i="1"/>
  <c r="P3454" i="1"/>
  <c r="Q3454" i="1" a="1"/>
  <c r="Q3454" i="1"/>
  <c r="R3454" i="1"/>
  <c r="M3455" i="1"/>
  <c r="N3455" i="1"/>
  <c r="O3455" i="1"/>
  <c r="P3455" i="1"/>
  <c r="Q3455" i="1" a="1"/>
  <c r="Q3455" i="1" s="1"/>
  <c r="R3455" i="1"/>
  <c r="M3456" i="1"/>
  <c r="S3456" i="1" s="1"/>
  <c r="N3456" i="1"/>
  <c r="O3456" i="1"/>
  <c r="P3456" i="1"/>
  <c r="Q3456" i="1" a="1"/>
  <c r="Q3456" i="1" s="1"/>
  <c r="R3456" i="1"/>
  <c r="M3457" i="1"/>
  <c r="N3457" i="1"/>
  <c r="O3457" i="1"/>
  <c r="P3457" i="1"/>
  <c r="Q3457" i="1" a="1"/>
  <c r="Q3457" i="1" s="1"/>
  <c r="S3457" i="1" s="1"/>
  <c r="R3457" i="1"/>
  <c r="M3458" i="1"/>
  <c r="S3458" i="1" s="1"/>
  <c r="N3458" i="1"/>
  <c r="O3458" i="1"/>
  <c r="P3458" i="1"/>
  <c r="Q3458" i="1" a="1"/>
  <c r="Q3458" i="1" s="1"/>
  <c r="R3458" i="1"/>
  <c r="M3459" i="1"/>
  <c r="N3459" i="1"/>
  <c r="O3459" i="1"/>
  <c r="P3459" i="1"/>
  <c r="Q3459" i="1" a="1"/>
  <c r="Q3459" i="1" s="1"/>
  <c r="R3459" i="1"/>
  <c r="M3460" i="1"/>
  <c r="N3460" i="1"/>
  <c r="O3460" i="1"/>
  <c r="P3460" i="1"/>
  <c r="Q3460" i="1" a="1"/>
  <c r="Q3460" i="1" s="1"/>
  <c r="R3460" i="1"/>
  <c r="M3461" i="1"/>
  <c r="S3461" i="1" s="1"/>
  <c r="N3461" i="1"/>
  <c r="O3461" i="1"/>
  <c r="P3461" i="1"/>
  <c r="Q3461" i="1" a="1"/>
  <c r="Q3461" i="1" s="1"/>
  <c r="R3461" i="1"/>
  <c r="M3462" i="1"/>
  <c r="S3462" i="1" s="1"/>
  <c r="N3462" i="1"/>
  <c r="O3462" i="1"/>
  <c r="P3462" i="1"/>
  <c r="Q3462" i="1" a="1"/>
  <c r="Q3462" i="1"/>
  <c r="R3462" i="1"/>
  <c r="M3463" i="1"/>
  <c r="S3463" i="1" s="1"/>
  <c r="N3463" i="1"/>
  <c r="O3463" i="1"/>
  <c r="P3463" i="1"/>
  <c r="Q3463" i="1" a="1"/>
  <c r="Q3463" i="1" s="1"/>
  <c r="R3463" i="1"/>
  <c r="T3463" i="1"/>
  <c r="M3464" i="1"/>
  <c r="N3464" i="1"/>
  <c r="O3464" i="1"/>
  <c r="P3464" i="1"/>
  <c r="Q3464" i="1" a="1"/>
  <c r="Q3464" i="1" s="1"/>
  <c r="R3464" i="1"/>
  <c r="M3465" i="1"/>
  <c r="N3465" i="1"/>
  <c r="O3465" i="1"/>
  <c r="P3465" i="1"/>
  <c r="Q3465" i="1" a="1"/>
  <c r="Q3465" i="1" s="1"/>
  <c r="S3465" i="1" s="1"/>
  <c r="R3465" i="1"/>
  <c r="M3466" i="1"/>
  <c r="N3466" i="1"/>
  <c r="O3466" i="1"/>
  <c r="P3466" i="1"/>
  <c r="Q3466" i="1" a="1"/>
  <c r="Q3466" i="1" s="1"/>
  <c r="R3466" i="1"/>
  <c r="M3467" i="1"/>
  <c r="N3467" i="1"/>
  <c r="O3467" i="1"/>
  <c r="P3467" i="1"/>
  <c r="Q3467" i="1" a="1"/>
  <c r="Q3467" i="1" s="1"/>
  <c r="R3467" i="1"/>
  <c r="M3468" i="1"/>
  <c r="S3468" i="1" s="1"/>
  <c r="T3468" i="1" s="1"/>
  <c r="N3468" i="1"/>
  <c r="O3468" i="1"/>
  <c r="P3468" i="1"/>
  <c r="Q3468" i="1" a="1"/>
  <c r="Q3468" i="1" s="1"/>
  <c r="R3468" i="1"/>
  <c r="V3468" i="1"/>
  <c r="M3469" i="1"/>
  <c r="N3469" i="1"/>
  <c r="O3469" i="1"/>
  <c r="P3469" i="1"/>
  <c r="Q3469" i="1" a="1"/>
  <c r="Q3469" i="1" s="1"/>
  <c r="R3469" i="1"/>
  <c r="M3470" i="1"/>
  <c r="S3470" i="1" s="1"/>
  <c r="N3470" i="1"/>
  <c r="O3470" i="1"/>
  <c r="P3470" i="1"/>
  <c r="Q3470" i="1" a="1"/>
  <c r="Q3470" i="1"/>
  <c r="R3470" i="1"/>
  <c r="M3471" i="1"/>
  <c r="N3471" i="1"/>
  <c r="O3471" i="1"/>
  <c r="P3471" i="1"/>
  <c r="Q3471" i="1" a="1"/>
  <c r="Q3471" i="1" s="1"/>
  <c r="R3471" i="1"/>
  <c r="M3472" i="1"/>
  <c r="N3472" i="1"/>
  <c r="O3472" i="1"/>
  <c r="P3472" i="1"/>
  <c r="Q3472" i="1" a="1"/>
  <c r="Q3472" i="1" s="1"/>
  <c r="R3472" i="1"/>
  <c r="M3473" i="1"/>
  <c r="N3473" i="1"/>
  <c r="O3473" i="1"/>
  <c r="P3473" i="1"/>
  <c r="Q3473" i="1" a="1"/>
  <c r="Q3473" i="1" s="1"/>
  <c r="S3473" i="1" s="1"/>
  <c r="R3473" i="1"/>
  <c r="M3474" i="1"/>
  <c r="N3474" i="1"/>
  <c r="O3474" i="1"/>
  <c r="P3474" i="1"/>
  <c r="Q3474" i="1" a="1"/>
  <c r="Q3474" i="1" s="1"/>
  <c r="R3474" i="1"/>
  <c r="M3475" i="1"/>
  <c r="N3475" i="1"/>
  <c r="O3475" i="1"/>
  <c r="P3475" i="1"/>
  <c r="Q3475" i="1" a="1"/>
  <c r="Q3475" i="1" s="1"/>
  <c r="R3475" i="1"/>
  <c r="M3476" i="1"/>
  <c r="S3476" i="1" s="1"/>
  <c r="T3476" i="1" s="1"/>
  <c r="V3476" i="1" s="1"/>
  <c r="N3476" i="1"/>
  <c r="O3476" i="1"/>
  <c r="P3476" i="1"/>
  <c r="Q3476" i="1" a="1"/>
  <c r="Q3476" i="1" s="1"/>
  <c r="R3476" i="1"/>
  <c r="M3477" i="1"/>
  <c r="N3477" i="1"/>
  <c r="O3477" i="1"/>
  <c r="P3477" i="1"/>
  <c r="Q3477" i="1" a="1"/>
  <c r="Q3477" i="1" s="1"/>
  <c r="R3477" i="1"/>
  <c r="M3478" i="1"/>
  <c r="N3478" i="1"/>
  <c r="O3478" i="1"/>
  <c r="P3478" i="1"/>
  <c r="Q3478" i="1" a="1"/>
  <c r="Q3478" i="1" s="1"/>
  <c r="R3478" i="1"/>
  <c r="M3479" i="1"/>
  <c r="N3479" i="1"/>
  <c r="O3479" i="1"/>
  <c r="P3479" i="1"/>
  <c r="Q3479" i="1" a="1"/>
  <c r="Q3479" i="1" s="1"/>
  <c r="R3479" i="1"/>
  <c r="M3480" i="1"/>
  <c r="N3480" i="1"/>
  <c r="O3480" i="1"/>
  <c r="P3480" i="1"/>
  <c r="Q3480" i="1" a="1"/>
  <c r="Q3480" i="1" s="1"/>
  <c r="R3480" i="1"/>
  <c r="M3481" i="1"/>
  <c r="N3481" i="1"/>
  <c r="O3481" i="1"/>
  <c r="P3481" i="1"/>
  <c r="Q3481" i="1" a="1"/>
  <c r="Q3481" i="1" s="1"/>
  <c r="S3481" i="1" s="1"/>
  <c r="R3481" i="1"/>
  <c r="M3482" i="1"/>
  <c r="N3482" i="1"/>
  <c r="O3482" i="1"/>
  <c r="P3482" i="1"/>
  <c r="Q3482" i="1" a="1"/>
  <c r="Q3482" i="1" s="1"/>
  <c r="R3482" i="1"/>
  <c r="M3483" i="1"/>
  <c r="S3483" i="1" s="1"/>
  <c r="T3483" i="1" s="1"/>
  <c r="N3483" i="1"/>
  <c r="O3483" i="1"/>
  <c r="P3483" i="1"/>
  <c r="Q3483" i="1" a="1"/>
  <c r="Q3483" i="1" s="1"/>
  <c r="R3483" i="1"/>
  <c r="M3484" i="1"/>
  <c r="S3484" i="1" s="1"/>
  <c r="N3484" i="1"/>
  <c r="O3484" i="1"/>
  <c r="P3484" i="1"/>
  <c r="Q3484" i="1" a="1"/>
  <c r="Q3484" i="1" s="1"/>
  <c r="R3484" i="1"/>
  <c r="M3485" i="1"/>
  <c r="N3485" i="1"/>
  <c r="O3485" i="1"/>
  <c r="P3485" i="1"/>
  <c r="Q3485" i="1" a="1"/>
  <c r="Q3485" i="1" s="1"/>
  <c r="R3485" i="1"/>
  <c r="M3486" i="1"/>
  <c r="N3486" i="1"/>
  <c r="O3486" i="1"/>
  <c r="P3486" i="1"/>
  <c r="Q3486" i="1" a="1"/>
  <c r="Q3486" i="1" s="1"/>
  <c r="R3486" i="1"/>
  <c r="M3487" i="1"/>
  <c r="N3487" i="1"/>
  <c r="O3487" i="1"/>
  <c r="P3487" i="1"/>
  <c r="Q3487" i="1" a="1"/>
  <c r="Q3487" i="1" s="1"/>
  <c r="R3487" i="1"/>
  <c r="M3488" i="1"/>
  <c r="N3488" i="1"/>
  <c r="O3488" i="1"/>
  <c r="P3488" i="1"/>
  <c r="Q3488" i="1" a="1"/>
  <c r="Q3488" i="1" s="1"/>
  <c r="R3488" i="1"/>
  <c r="M3489" i="1"/>
  <c r="N3489" i="1"/>
  <c r="O3489" i="1"/>
  <c r="P3489" i="1"/>
  <c r="Q3489" i="1" a="1"/>
  <c r="Q3489" i="1" s="1"/>
  <c r="R3489" i="1"/>
  <c r="S3489" i="1"/>
  <c r="M3490" i="1"/>
  <c r="N3490" i="1"/>
  <c r="O3490" i="1"/>
  <c r="P3490" i="1"/>
  <c r="Q3490" i="1" a="1"/>
  <c r="Q3490" i="1" s="1"/>
  <c r="R3490" i="1"/>
  <c r="M3491" i="1"/>
  <c r="N3491" i="1"/>
  <c r="O3491" i="1"/>
  <c r="P3491" i="1"/>
  <c r="Q3491" i="1" a="1"/>
  <c r="Q3491" i="1" s="1"/>
  <c r="R3491" i="1"/>
  <c r="M3492" i="1"/>
  <c r="N3492" i="1"/>
  <c r="O3492" i="1"/>
  <c r="P3492" i="1"/>
  <c r="Q3492" i="1" a="1"/>
  <c r="Q3492" i="1" s="1"/>
  <c r="R3492" i="1"/>
  <c r="M3493" i="1"/>
  <c r="S3493" i="1" s="1"/>
  <c r="N3493" i="1"/>
  <c r="O3493" i="1"/>
  <c r="P3493" i="1"/>
  <c r="Q3493" i="1" a="1"/>
  <c r="Q3493" i="1" s="1"/>
  <c r="R3493" i="1"/>
  <c r="M3494" i="1"/>
  <c r="N3494" i="1"/>
  <c r="O3494" i="1"/>
  <c r="P3494" i="1"/>
  <c r="Q3494" i="1" a="1"/>
  <c r="Q3494" i="1" s="1"/>
  <c r="R3494" i="1"/>
  <c r="M3495" i="1"/>
  <c r="N3495" i="1"/>
  <c r="O3495" i="1"/>
  <c r="P3495" i="1"/>
  <c r="Q3495" i="1" a="1"/>
  <c r="Q3495" i="1" s="1"/>
  <c r="R3495" i="1"/>
  <c r="M3496" i="1"/>
  <c r="N3496" i="1"/>
  <c r="O3496" i="1"/>
  <c r="P3496" i="1"/>
  <c r="Q3496" i="1" a="1"/>
  <c r="Q3496" i="1" s="1"/>
  <c r="R3496" i="1"/>
  <c r="M3497" i="1"/>
  <c r="N3497" i="1"/>
  <c r="O3497" i="1"/>
  <c r="P3497" i="1"/>
  <c r="Q3497" i="1" a="1"/>
  <c r="Q3497" i="1" s="1"/>
  <c r="R3497" i="1"/>
  <c r="M3498" i="1"/>
  <c r="N3498" i="1"/>
  <c r="O3498" i="1"/>
  <c r="P3498" i="1"/>
  <c r="Q3498" i="1" a="1"/>
  <c r="Q3498" i="1" s="1"/>
  <c r="R3498" i="1"/>
  <c r="M3499" i="1"/>
  <c r="N3499" i="1"/>
  <c r="O3499" i="1"/>
  <c r="P3499" i="1"/>
  <c r="Q3499" i="1" a="1"/>
  <c r="Q3499" i="1" s="1"/>
  <c r="R3499" i="1"/>
  <c r="M3500" i="1"/>
  <c r="N3500" i="1"/>
  <c r="O3500" i="1"/>
  <c r="P3500" i="1"/>
  <c r="Q3500" i="1" a="1"/>
  <c r="Q3500" i="1" s="1"/>
  <c r="R3500" i="1"/>
  <c r="M3501" i="1"/>
  <c r="S3501" i="1" s="1"/>
  <c r="T3501" i="1" s="1"/>
  <c r="N3501" i="1"/>
  <c r="O3501" i="1"/>
  <c r="P3501" i="1"/>
  <c r="Q3501" i="1" a="1"/>
  <c r="Q3501" i="1" s="1"/>
  <c r="R3501" i="1"/>
  <c r="M3502" i="1"/>
  <c r="S3502" i="1" s="1"/>
  <c r="N3502" i="1"/>
  <c r="O3502" i="1"/>
  <c r="P3502" i="1"/>
  <c r="Q3502" i="1" a="1"/>
  <c r="Q3502" i="1"/>
  <c r="R3502" i="1"/>
  <c r="M3503" i="1"/>
  <c r="N3503" i="1"/>
  <c r="O3503" i="1"/>
  <c r="P3503" i="1"/>
  <c r="Q3503" i="1" a="1"/>
  <c r="Q3503" i="1" s="1"/>
  <c r="R3503" i="1"/>
  <c r="M3504" i="1"/>
  <c r="N3504" i="1"/>
  <c r="O3504" i="1"/>
  <c r="P3504" i="1"/>
  <c r="Q3504" i="1" a="1"/>
  <c r="Q3504" i="1" s="1"/>
  <c r="R3504" i="1"/>
  <c r="M3505" i="1"/>
  <c r="N3505" i="1"/>
  <c r="O3505" i="1"/>
  <c r="P3505" i="1"/>
  <c r="Q3505" i="1" a="1"/>
  <c r="Q3505" i="1" s="1"/>
  <c r="R3505" i="1"/>
  <c r="S3505" i="1"/>
  <c r="T3505" i="1" s="1"/>
  <c r="M3506" i="1"/>
  <c r="N3506" i="1"/>
  <c r="O3506" i="1"/>
  <c r="P3506" i="1"/>
  <c r="Q3506" i="1" a="1"/>
  <c r="Q3506" i="1" s="1"/>
  <c r="R3506" i="1"/>
  <c r="M3507" i="1"/>
  <c r="N3507" i="1"/>
  <c r="O3507" i="1"/>
  <c r="P3507" i="1"/>
  <c r="Q3507" i="1" a="1"/>
  <c r="Q3507" i="1" s="1"/>
  <c r="R3507" i="1"/>
  <c r="M3508" i="1"/>
  <c r="N3508" i="1"/>
  <c r="O3508" i="1"/>
  <c r="P3508" i="1"/>
  <c r="Q3508" i="1" a="1"/>
  <c r="Q3508" i="1" s="1"/>
  <c r="R3508" i="1"/>
  <c r="M3509" i="1"/>
  <c r="N3509" i="1"/>
  <c r="O3509" i="1"/>
  <c r="P3509" i="1"/>
  <c r="Q3509" i="1" a="1"/>
  <c r="Q3509" i="1" s="1"/>
  <c r="R3509" i="1"/>
  <c r="M3510" i="1"/>
  <c r="N3510" i="1"/>
  <c r="O3510" i="1"/>
  <c r="P3510" i="1"/>
  <c r="Q3510" i="1" a="1"/>
  <c r="Q3510" i="1"/>
  <c r="R3510" i="1"/>
  <c r="M3511" i="1"/>
  <c r="N3511" i="1"/>
  <c r="O3511" i="1"/>
  <c r="P3511" i="1"/>
  <c r="Q3511" i="1" a="1"/>
  <c r="Q3511" i="1" s="1"/>
  <c r="R3511" i="1"/>
  <c r="M3512" i="1"/>
  <c r="N3512" i="1"/>
  <c r="O3512" i="1"/>
  <c r="P3512" i="1"/>
  <c r="Q3512" i="1" a="1"/>
  <c r="Q3512" i="1" s="1"/>
  <c r="R3512" i="1"/>
  <c r="M3513" i="1"/>
  <c r="N3513" i="1"/>
  <c r="O3513" i="1"/>
  <c r="P3513" i="1"/>
  <c r="Q3513" i="1" a="1"/>
  <c r="Q3513" i="1" s="1"/>
  <c r="S3513" i="1" s="1"/>
  <c r="R3513" i="1"/>
  <c r="M3514" i="1"/>
  <c r="S3514" i="1" s="1"/>
  <c r="T3514" i="1" s="1"/>
  <c r="N3514" i="1"/>
  <c r="O3514" i="1"/>
  <c r="P3514" i="1"/>
  <c r="Q3514" i="1" a="1"/>
  <c r="Q3514" i="1" s="1"/>
  <c r="R3514" i="1"/>
  <c r="M3515" i="1"/>
  <c r="S3515" i="1" s="1"/>
  <c r="N3515" i="1"/>
  <c r="O3515" i="1"/>
  <c r="P3515" i="1"/>
  <c r="Q3515" i="1" a="1"/>
  <c r="Q3515" i="1" s="1"/>
  <c r="R3515" i="1"/>
  <c r="M3516" i="1"/>
  <c r="N3516" i="1"/>
  <c r="O3516" i="1"/>
  <c r="P3516" i="1"/>
  <c r="Q3516" i="1" a="1"/>
  <c r="Q3516" i="1" s="1"/>
  <c r="R3516" i="1"/>
  <c r="M3517" i="1"/>
  <c r="N3517" i="1"/>
  <c r="O3517" i="1"/>
  <c r="P3517" i="1"/>
  <c r="Q3517" i="1" a="1"/>
  <c r="Q3517" i="1" s="1"/>
  <c r="R3517" i="1"/>
  <c r="M3518" i="1"/>
  <c r="N3518" i="1"/>
  <c r="O3518" i="1"/>
  <c r="P3518" i="1"/>
  <c r="Q3518" i="1" a="1"/>
  <c r="Q3518" i="1" s="1"/>
  <c r="R3518" i="1"/>
  <c r="M3519" i="1"/>
  <c r="N3519" i="1"/>
  <c r="O3519" i="1"/>
  <c r="P3519" i="1"/>
  <c r="Q3519" i="1" a="1"/>
  <c r="Q3519" i="1" s="1"/>
  <c r="R3519" i="1"/>
  <c r="M3520" i="1"/>
  <c r="N3520" i="1"/>
  <c r="O3520" i="1"/>
  <c r="P3520" i="1"/>
  <c r="Q3520" i="1" a="1"/>
  <c r="Q3520" i="1" s="1"/>
  <c r="R3520" i="1"/>
  <c r="M3521" i="1"/>
  <c r="N3521" i="1"/>
  <c r="O3521" i="1"/>
  <c r="P3521" i="1"/>
  <c r="Q3521" i="1" a="1"/>
  <c r="Q3521" i="1" s="1"/>
  <c r="R3521" i="1"/>
  <c r="M3522" i="1"/>
  <c r="N3522" i="1"/>
  <c r="O3522" i="1"/>
  <c r="P3522" i="1"/>
  <c r="Q3522" i="1" a="1"/>
  <c r="Q3522" i="1" s="1"/>
  <c r="R3522" i="1"/>
  <c r="M3523" i="1"/>
  <c r="N3523" i="1"/>
  <c r="O3523" i="1"/>
  <c r="P3523" i="1"/>
  <c r="Q3523" i="1" a="1"/>
  <c r="Q3523" i="1" s="1"/>
  <c r="R3523" i="1"/>
  <c r="M3524" i="1"/>
  <c r="N3524" i="1"/>
  <c r="O3524" i="1"/>
  <c r="P3524" i="1"/>
  <c r="Q3524" i="1" a="1"/>
  <c r="Q3524" i="1" s="1"/>
  <c r="R3524" i="1"/>
  <c r="M3525" i="1"/>
  <c r="N3525" i="1"/>
  <c r="O3525" i="1"/>
  <c r="P3525" i="1"/>
  <c r="Q3525" i="1" a="1"/>
  <c r="Q3525" i="1" s="1"/>
  <c r="R3525" i="1"/>
  <c r="M3526" i="1"/>
  <c r="N3526" i="1"/>
  <c r="O3526" i="1"/>
  <c r="P3526" i="1"/>
  <c r="Q3526" i="1" a="1"/>
  <c r="Q3526" i="1" s="1"/>
  <c r="R3526" i="1"/>
  <c r="M3527" i="1"/>
  <c r="S3527" i="1" s="1"/>
  <c r="T3527" i="1" s="1"/>
  <c r="N3527" i="1"/>
  <c r="O3527" i="1"/>
  <c r="P3527" i="1"/>
  <c r="Q3527" i="1" a="1"/>
  <c r="Q3527" i="1" s="1"/>
  <c r="R3527" i="1"/>
  <c r="M3528" i="1"/>
  <c r="S3528" i="1" s="1"/>
  <c r="N3528" i="1"/>
  <c r="O3528" i="1"/>
  <c r="P3528" i="1"/>
  <c r="Q3528" i="1" a="1"/>
  <c r="Q3528" i="1" s="1"/>
  <c r="R3528" i="1"/>
  <c r="M3529" i="1"/>
  <c r="S3529" i="1" s="1"/>
  <c r="N3529" i="1"/>
  <c r="O3529" i="1"/>
  <c r="P3529" i="1"/>
  <c r="Q3529" i="1" a="1"/>
  <c r="Q3529" i="1" s="1"/>
  <c r="R3529" i="1"/>
  <c r="M3530" i="1"/>
  <c r="N3530" i="1"/>
  <c r="O3530" i="1"/>
  <c r="P3530" i="1"/>
  <c r="Q3530" i="1" a="1"/>
  <c r="Q3530" i="1" s="1"/>
  <c r="R3530" i="1"/>
  <c r="M3531" i="1"/>
  <c r="N3531" i="1"/>
  <c r="O3531" i="1"/>
  <c r="P3531" i="1"/>
  <c r="Q3531" i="1" a="1"/>
  <c r="Q3531" i="1" s="1"/>
  <c r="R3531" i="1"/>
  <c r="M3532" i="1"/>
  <c r="N3532" i="1"/>
  <c r="O3532" i="1"/>
  <c r="P3532" i="1"/>
  <c r="Q3532" i="1" a="1"/>
  <c r="Q3532" i="1" s="1"/>
  <c r="R3532" i="1"/>
  <c r="M3533" i="1"/>
  <c r="N3533" i="1"/>
  <c r="O3533" i="1"/>
  <c r="P3533" i="1"/>
  <c r="Q3533" i="1" a="1"/>
  <c r="Q3533" i="1" s="1"/>
  <c r="R3533" i="1"/>
  <c r="M3534" i="1"/>
  <c r="N3534" i="1"/>
  <c r="O3534" i="1"/>
  <c r="P3534" i="1"/>
  <c r="Q3534" i="1" a="1"/>
  <c r="Q3534" i="1" s="1"/>
  <c r="R3534" i="1"/>
  <c r="M3535" i="1"/>
  <c r="N3535" i="1"/>
  <c r="O3535" i="1"/>
  <c r="P3535" i="1"/>
  <c r="Q3535" i="1" a="1"/>
  <c r="Q3535" i="1" s="1"/>
  <c r="R3535" i="1"/>
  <c r="M3536" i="1"/>
  <c r="N3536" i="1"/>
  <c r="O3536" i="1"/>
  <c r="P3536" i="1"/>
  <c r="Q3536" i="1" a="1"/>
  <c r="Q3536" i="1" s="1"/>
  <c r="R3536" i="1"/>
  <c r="M3537" i="1"/>
  <c r="S3537" i="1" s="1"/>
  <c r="N3537" i="1"/>
  <c r="O3537" i="1"/>
  <c r="P3537" i="1"/>
  <c r="Q3537" i="1" a="1"/>
  <c r="Q3537" i="1" s="1"/>
  <c r="R3537" i="1"/>
  <c r="M3538" i="1"/>
  <c r="N3538" i="1"/>
  <c r="O3538" i="1"/>
  <c r="P3538" i="1"/>
  <c r="Q3538" i="1" a="1"/>
  <c r="Q3538" i="1" s="1"/>
  <c r="R3538" i="1"/>
  <c r="M3539" i="1"/>
  <c r="N3539" i="1"/>
  <c r="O3539" i="1"/>
  <c r="P3539" i="1"/>
  <c r="Q3539" i="1" a="1"/>
  <c r="Q3539" i="1" s="1"/>
  <c r="R3539" i="1"/>
  <c r="M3540" i="1"/>
  <c r="N3540" i="1"/>
  <c r="O3540" i="1"/>
  <c r="P3540" i="1"/>
  <c r="Q3540" i="1" a="1"/>
  <c r="Q3540" i="1" s="1"/>
  <c r="R3540" i="1"/>
  <c r="M3541" i="1"/>
  <c r="S3541" i="1" s="1"/>
  <c r="N3541" i="1"/>
  <c r="O3541" i="1"/>
  <c r="P3541" i="1"/>
  <c r="Q3541" i="1" a="1"/>
  <c r="Q3541" i="1" s="1"/>
  <c r="R3541" i="1"/>
  <c r="M3542" i="1"/>
  <c r="N3542" i="1"/>
  <c r="O3542" i="1"/>
  <c r="P3542" i="1"/>
  <c r="Q3542" i="1" a="1"/>
  <c r="Q3542" i="1"/>
  <c r="R3542" i="1"/>
  <c r="M3543" i="1"/>
  <c r="N3543" i="1"/>
  <c r="O3543" i="1"/>
  <c r="P3543" i="1"/>
  <c r="Q3543" i="1" a="1"/>
  <c r="Q3543" i="1" s="1"/>
  <c r="R3543" i="1"/>
  <c r="M3544" i="1"/>
  <c r="N3544" i="1"/>
  <c r="O3544" i="1"/>
  <c r="P3544" i="1"/>
  <c r="Q3544" i="1" a="1"/>
  <c r="Q3544" i="1" s="1"/>
  <c r="R3544" i="1"/>
  <c r="M3545" i="1"/>
  <c r="N3545" i="1"/>
  <c r="O3545" i="1"/>
  <c r="P3545" i="1"/>
  <c r="Q3545" i="1" a="1"/>
  <c r="Q3545" i="1" s="1"/>
  <c r="R3545" i="1"/>
  <c r="S3545" i="1"/>
  <c r="T3545" i="1"/>
  <c r="M3546" i="1"/>
  <c r="N3546" i="1"/>
  <c r="O3546" i="1"/>
  <c r="P3546" i="1"/>
  <c r="Q3546" i="1" a="1"/>
  <c r="Q3546" i="1" s="1"/>
  <c r="R3546" i="1"/>
  <c r="M3547" i="1"/>
  <c r="N3547" i="1"/>
  <c r="O3547" i="1"/>
  <c r="P3547" i="1"/>
  <c r="Q3547" i="1" a="1"/>
  <c r="Q3547" i="1" s="1"/>
  <c r="R3547" i="1"/>
  <c r="M3548" i="1"/>
  <c r="N3548" i="1"/>
  <c r="O3548" i="1"/>
  <c r="P3548" i="1"/>
  <c r="Q3548" i="1" a="1"/>
  <c r="Q3548" i="1" s="1"/>
  <c r="R3548" i="1"/>
  <c r="M3549" i="1"/>
  <c r="N3549" i="1"/>
  <c r="O3549" i="1"/>
  <c r="P3549" i="1"/>
  <c r="Q3549" i="1" a="1"/>
  <c r="Q3549" i="1" s="1"/>
  <c r="R3549" i="1"/>
  <c r="M3550" i="1"/>
  <c r="N3550" i="1"/>
  <c r="O3550" i="1"/>
  <c r="P3550" i="1"/>
  <c r="Q3550" i="1" a="1"/>
  <c r="Q3550" i="1"/>
  <c r="R3550" i="1"/>
  <c r="M3551" i="1"/>
  <c r="S3551" i="1" s="1"/>
  <c r="N3551" i="1"/>
  <c r="O3551" i="1"/>
  <c r="P3551" i="1"/>
  <c r="Q3551" i="1" a="1"/>
  <c r="Q3551" i="1" s="1"/>
  <c r="R3551" i="1"/>
  <c r="T3551" i="1"/>
  <c r="M3552" i="1"/>
  <c r="N3552" i="1"/>
  <c r="O3552" i="1"/>
  <c r="P3552" i="1"/>
  <c r="Q3552" i="1" a="1"/>
  <c r="Q3552" i="1" s="1"/>
  <c r="R3552" i="1"/>
  <c r="M3553" i="1"/>
  <c r="N3553" i="1"/>
  <c r="O3553" i="1"/>
  <c r="S3553" i="1" s="1"/>
  <c r="P3553" i="1"/>
  <c r="Q3553" i="1" a="1"/>
  <c r="Q3553" i="1" s="1"/>
  <c r="R3553" i="1"/>
  <c r="M3554" i="1"/>
  <c r="S3554" i="1" s="1"/>
  <c r="N3554" i="1"/>
  <c r="O3554" i="1"/>
  <c r="P3554" i="1"/>
  <c r="Q3554" i="1" a="1"/>
  <c r="Q3554" i="1" s="1"/>
  <c r="R3554" i="1"/>
  <c r="M3555" i="1"/>
  <c r="N3555" i="1"/>
  <c r="O3555" i="1"/>
  <c r="P3555" i="1"/>
  <c r="Q3555" i="1" a="1"/>
  <c r="Q3555" i="1" s="1"/>
  <c r="R3555" i="1"/>
  <c r="M3556" i="1"/>
  <c r="N3556" i="1"/>
  <c r="O3556" i="1"/>
  <c r="P3556" i="1"/>
  <c r="Q3556" i="1" a="1"/>
  <c r="Q3556" i="1" s="1"/>
  <c r="R3556" i="1"/>
  <c r="M3557" i="1"/>
  <c r="N3557" i="1"/>
  <c r="O3557" i="1"/>
  <c r="P3557" i="1"/>
  <c r="Q3557" i="1" a="1"/>
  <c r="Q3557" i="1" s="1"/>
  <c r="R3557" i="1"/>
  <c r="M3558" i="1"/>
  <c r="N3558" i="1"/>
  <c r="O3558" i="1"/>
  <c r="P3558" i="1"/>
  <c r="Q3558" i="1" a="1"/>
  <c r="Q3558" i="1"/>
  <c r="R3558" i="1"/>
  <c r="M3559" i="1"/>
  <c r="N3559" i="1"/>
  <c r="O3559" i="1"/>
  <c r="P3559" i="1"/>
  <c r="Q3559" i="1" a="1"/>
  <c r="Q3559" i="1" s="1"/>
  <c r="R3559" i="1"/>
  <c r="M3560" i="1"/>
  <c r="N3560" i="1"/>
  <c r="O3560" i="1"/>
  <c r="P3560" i="1"/>
  <c r="Q3560" i="1" a="1"/>
  <c r="Q3560" i="1" s="1"/>
  <c r="R3560" i="1"/>
  <c r="M3561" i="1"/>
  <c r="N3561" i="1"/>
  <c r="O3561" i="1"/>
  <c r="S3561" i="1" s="1"/>
  <c r="P3561" i="1"/>
  <c r="Q3561" i="1" a="1"/>
  <c r="Q3561" i="1" s="1"/>
  <c r="R3561" i="1"/>
  <c r="M3562" i="1"/>
  <c r="N3562" i="1"/>
  <c r="O3562" i="1"/>
  <c r="P3562" i="1"/>
  <c r="Q3562" i="1" a="1"/>
  <c r="Q3562" i="1" s="1"/>
  <c r="R3562" i="1"/>
  <c r="M3563" i="1"/>
  <c r="N3563" i="1"/>
  <c r="O3563" i="1"/>
  <c r="P3563" i="1"/>
  <c r="Q3563" i="1" a="1"/>
  <c r="Q3563" i="1" s="1"/>
  <c r="R3563" i="1"/>
  <c r="M3564" i="1"/>
  <c r="S3564" i="1" s="1"/>
  <c r="T3564" i="1" s="1"/>
  <c r="V3564" i="1" s="1"/>
  <c r="N3564" i="1"/>
  <c r="O3564" i="1"/>
  <c r="P3564" i="1"/>
  <c r="Q3564" i="1" a="1"/>
  <c r="Q3564" i="1" s="1"/>
  <c r="R3564" i="1"/>
  <c r="M3565" i="1"/>
  <c r="N3565" i="1"/>
  <c r="O3565" i="1"/>
  <c r="P3565" i="1"/>
  <c r="Q3565" i="1" a="1"/>
  <c r="Q3565" i="1" s="1"/>
  <c r="R3565" i="1"/>
  <c r="M3566" i="1"/>
  <c r="N3566" i="1"/>
  <c r="O3566" i="1"/>
  <c r="P3566" i="1"/>
  <c r="Q3566" i="1" a="1"/>
  <c r="Q3566" i="1" s="1"/>
  <c r="R3566" i="1"/>
  <c r="M3567" i="1"/>
  <c r="S3567" i="1" s="1"/>
  <c r="N3567" i="1"/>
  <c r="O3567" i="1"/>
  <c r="P3567" i="1"/>
  <c r="Q3567" i="1" a="1"/>
  <c r="Q3567" i="1" s="1"/>
  <c r="R3567" i="1"/>
  <c r="M3568" i="1"/>
  <c r="S3568" i="1" s="1"/>
  <c r="T3568" i="1" s="1"/>
  <c r="N3568" i="1"/>
  <c r="O3568" i="1"/>
  <c r="P3568" i="1"/>
  <c r="Q3568" i="1" a="1"/>
  <c r="Q3568" i="1" s="1"/>
  <c r="R3568" i="1"/>
  <c r="M3569" i="1"/>
  <c r="N3569" i="1"/>
  <c r="O3569" i="1"/>
  <c r="S3569" i="1" s="1"/>
  <c r="P3569" i="1"/>
  <c r="Q3569" i="1" a="1"/>
  <c r="Q3569" i="1" s="1"/>
  <c r="R3569" i="1"/>
  <c r="M3570" i="1"/>
  <c r="N3570" i="1"/>
  <c r="O3570" i="1"/>
  <c r="P3570" i="1"/>
  <c r="Q3570" i="1" a="1"/>
  <c r="Q3570" i="1" s="1"/>
  <c r="R3570" i="1"/>
  <c r="M3571" i="1"/>
  <c r="N3571" i="1"/>
  <c r="O3571" i="1"/>
  <c r="P3571" i="1"/>
  <c r="Q3571" i="1" a="1"/>
  <c r="Q3571" i="1" s="1"/>
  <c r="R3571" i="1"/>
  <c r="M3572" i="1"/>
  <c r="S3572" i="1" s="1"/>
  <c r="V3572" i="1" s="1"/>
  <c r="N3572" i="1"/>
  <c r="O3572" i="1"/>
  <c r="P3572" i="1"/>
  <c r="Q3572" i="1" a="1"/>
  <c r="Q3572" i="1" s="1"/>
  <c r="R3572" i="1"/>
  <c r="T3572" i="1"/>
  <c r="M3573" i="1"/>
  <c r="N3573" i="1"/>
  <c r="O3573" i="1"/>
  <c r="P3573" i="1"/>
  <c r="Q3573" i="1" a="1"/>
  <c r="Q3573" i="1" s="1"/>
  <c r="R3573" i="1"/>
  <c r="M3574" i="1"/>
  <c r="N3574" i="1"/>
  <c r="O3574" i="1"/>
  <c r="P3574" i="1"/>
  <c r="Q3574" i="1" a="1"/>
  <c r="Q3574" i="1" s="1"/>
  <c r="R3574" i="1"/>
  <c r="M3575" i="1"/>
  <c r="N3575" i="1"/>
  <c r="O3575" i="1"/>
  <c r="P3575" i="1"/>
  <c r="Q3575" i="1" a="1"/>
  <c r="Q3575" i="1" s="1"/>
  <c r="R3575" i="1"/>
  <c r="M3576" i="1"/>
  <c r="N3576" i="1"/>
  <c r="O3576" i="1"/>
  <c r="P3576" i="1"/>
  <c r="Q3576" i="1" a="1"/>
  <c r="Q3576" i="1" s="1"/>
  <c r="R3576" i="1"/>
  <c r="M3577" i="1"/>
  <c r="S3577" i="1" s="1"/>
  <c r="N3577" i="1"/>
  <c r="O3577" i="1"/>
  <c r="P3577" i="1"/>
  <c r="Q3577" i="1" a="1"/>
  <c r="Q3577" i="1" s="1"/>
  <c r="R3577" i="1"/>
  <c r="M3578" i="1"/>
  <c r="N3578" i="1"/>
  <c r="O3578" i="1"/>
  <c r="P3578" i="1"/>
  <c r="Q3578" i="1" a="1"/>
  <c r="Q3578" i="1" s="1"/>
  <c r="R3578" i="1"/>
  <c r="M3579" i="1"/>
  <c r="N3579" i="1"/>
  <c r="O3579" i="1"/>
  <c r="P3579" i="1"/>
  <c r="Q3579" i="1" a="1"/>
  <c r="Q3579" i="1" s="1"/>
  <c r="R3579" i="1"/>
  <c r="M3580" i="1"/>
  <c r="N3580" i="1"/>
  <c r="O3580" i="1"/>
  <c r="P3580" i="1"/>
  <c r="Q3580" i="1" a="1"/>
  <c r="Q3580" i="1" s="1"/>
  <c r="R3580" i="1"/>
  <c r="M3581" i="1"/>
  <c r="S3581" i="1" s="1"/>
  <c r="T3581" i="1" s="1"/>
  <c r="N3581" i="1"/>
  <c r="O3581" i="1"/>
  <c r="P3581" i="1"/>
  <c r="Q3581" i="1" a="1"/>
  <c r="Q3581" i="1" s="1"/>
  <c r="R3581" i="1"/>
  <c r="M3582" i="1"/>
  <c r="N3582" i="1"/>
  <c r="O3582" i="1"/>
  <c r="P3582" i="1"/>
  <c r="Q3582" i="1" a="1"/>
  <c r="Q3582" i="1" s="1"/>
  <c r="R3582" i="1"/>
  <c r="M3583" i="1"/>
  <c r="N3583" i="1"/>
  <c r="O3583" i="1"/>
  <c r="P3583" i="1"/>
  <c r="Q3583" i="1" a="1"/>
  <c r="Q3583" i="1" s="1"/>
  <c r="R3583" i="1"/>
  <c r="M3584" i="1"/>
  <c r="N3584" i="1"/>
  <c r="O3584" i="1"/>
  <c r="P3584" i="1"/>
  <c r="Q3584" i="1" a="1"/>
  <c r="Q3584" i="1" s="1"/>
  <c r="R3584" i="1"/>
  <c r="M3585" i="1"/>
  <c r="N3585" i="1"/>
  <c r="O3585" i="1"/>
  <c r="P3585" i="1"/>
  <c r="Q3585" i="1" a="1"/>
  <c r="Q3585" i="1" s="1"/>
  <c r="R3585" i="1"/>
  <c r="S3585" i="1"/>
  <c r="T3585" i="1" s="1"/>
  <c r="M3586" i="1"/>
  <c r="N3586" i="1"/>
  <c r="O3586" i="1"/>
  <c r="P3586" i="1"/>
  <c r="Q3586" i="1" a="1"/>
  <c r="Q3586" i="1" s="1"/>
  <c r="R3586" i="1"/>
  <c r="M3587" i="1"/>
  <c r="N3587" i="1"/>
  <c r="O3587" i="1"/>
  <c r="P3587" i="1"/>
  <c r="Q3587" i="1" a="1"/>
  <c r="Q3587" i="1" s="1"/>
  <c r="R3587" i="1"/>
  <c r="M3588" i="1"/>
  <c r="S3588" i="1" s="1"/>
  <c r="V3588" i="1" s="1"/>
  <c r="N3588" i="1"/>
  <c r="O3588" i="1"/>
  <c r="P3588" i="1"/>
  <c r="Q3588" i="1" a="1"/>
  <c r="Q3588" i="1" s="1"/>
  <c r="R3588" i="1"/>
  <c r="T3588" i="1"/>
  <c r="M3589" i="1"/>
  <c r="N3589" i="1"/>
  <c r="O3589" i="1"/>
  <c r="P3589" i="1"/>
  <c r="Q3589" i="1" a="1"/>
  <c r="Q3589" i="1" s="1"/>
  <c r="R3589" i="1"/>
  <c r="M3590" i="1"/>
  <c r="S3590" i="1" s="1"/>
  <c r="N3590" i="1"/>
  <c r="O3590" i="1"/>
  <c r="P3590" i="1"/>
  <c r="Q3590" i="1" a="1"/>
  <c r="Q3590" i="1"/>
  <c r="R3590" i="1"/>
  <c r="T3590" i="1"/>
  <c r="M3591" i="1"/>
  <c r="N3591" i="1"/>
  <c r="O3591" i="1"/>
  <c r="P3591" i="1"/>
  <c r="Q3591" i="1" a="1"/>
  <c r="Q3591" i="1" s="1"/>
  <c r="R3591" i="1"/>
  <c r="M3592" i="1"/>
  <c r="N3592" i="1"/>
  <c r="O3592" i="1"/>
  <c r="P3592" i="1"/>
  <c r="Q3592" i="1" a="1"/>
  <c r="Q3592" i="1" s="1"/>
  <c r="R3592" i="1"/>
  <c r="M3593" i="1"/>
  <c r="N3593" i="1"/>
  <c r="O3593" i="1"/>
  <c r="P3593" i="1"/>
  <c r="Q3593" i="1" a="1"/>
  <c r="Q3593" i="1" s="1"/>
  <c r="R3593" i="1"/>
  <c r="S3593" i="1"/>
  <c r="T3593" i="1" s="1"/>
  <c r="M3594" i="1"/>
  <c r="S3594" i="1" s="1"/>
  <c r="T3594" i="1" s="1"/>
  <c r="N3594" i="1"/>
  <c r="O3594" i="1"/>
  <c r="P3594" i="1"/>
  <c r="Q3594" i="1" a="1"/>
  <c r="Q3594" i="1" s="1"/>
  <c r="R3594" i="1"/>
  <c r="M3595" i="1"/>
  <c r="N3595" i="1"/>
  <c r="O3595" i="1"/>
  <c r="P3595" i="1"/>
  <c r="Q3595" i="1" a="1"/>
  <c r="Q3595" i="1" s="1"/>
  <c r="R3595" i="1"/>
  <c r="M3596" i="1"/>
  <c r="N3596" i="1"/>
  <c r="O3596" i="1"/>
  <c r="P3596" i="1"/>
  <c r="Q3596" i="1" a="1"/>
  <c r="Q3596" i="1" s="1"/>
  <c r="R3596" i="1"/>
  <c r="M3597" i="1"/>
  <c r="N3597" i="1"/>
  <c r="O3597" i="1"/>
  <c r="P3597" i="1"/>
  <c r="Q3597" i="1" a="1"/>
  <c r="Q3597" i="1" s="1"/>
  <c r="R3597" i="1"/>
  <c r="M3598" i="1"/>
  <c r="N3598" i="1"/>
  <c r="O3598" i="1"/>
  <c r="P3598" i="1"/>
  <c r="Q3598" i="1" a="1"/>
  <c r="Q3598" i="1"/>
  <c r="R3598" i="1"/>
  <c r="M3599" i="1"/>
  <c r="N3599" i="1"/>
  <c r="O3599" i="1"/>
  <c r="P3599" i="1"/>
  <c r="Q3599" i="1" a="1"/>
  <c r="Q3599" i="1" s="1"/>
  <c r="R3599" i="1"/>
  <c r="M3600" i="1"/>
  <c r="N3600" i="1"/>
  <c r="O3600" i="1"/>
  <c r="P3600" i="1"/>
  <c r="Q3600" i="1" a="1"/>
  <c r="Q3600" i="1" s="1"/>
  <c r="R3600" i="1"/>
  <c r="M3601" i="1"/>
  <c r="N3601" i="1"/>
  <c r="O3601" i="1"/>
  <c r="P3601" i="1"/>
  <c r="Q3601" i="1" a="1"/>
  <c r="Q3601" i="1" s="1"/>
  <c r="R3601" i="1"/>
  <c r="S3601" i="1"/>
  <c r="M3602" i="1"/>
  <c r="N3602" i="1"/>
  <c r="O3602" i="1"/>
  <c r="P3602" i="1"/>
  <c r="Q3602" i="1" a="1"/>
  <c r="Q3602" i="1" s="1"/>
  <c r="R3602" i="1"/>
  <c r="M3603" i="1"/>
  <c r="N3603" i="1"/>
  <c r="O3603" i="1"/>
  <c r="P3603" i="1"/>
  <c r="Q3603" i="1" a="1"/>
  <c r="Q3603" i="1" s="1"/>
  <c r="R3603" i="1"/>
  <c r="M3604" i="1"/>
  <c r="S3604" i="1" s="1"/>
  <c r="N3604" i="1"/>
  <c r="O3604" i="1"/>
  <c r="P3604" i="1"/>
  <c r="Q3604" i="1" a="1"/>
  <c r="Q3604" i="1" s="1"/>
  <c r="R3604" i="1"/>
  <c r="M3605" i="1"/>
  <c r="N3605" i="1"/>
  <c r="O3605" i="1"/>
  <c r="P3605" i="1"/>
  <c r="Q3605" i="1" a="1"/>
  <c r="Q3605" i="1" s="1"/>
  <c r="R3605" i="1"/>
  <c r="M3606" i="1"/>
  <c r="N3606" i="1"/>
  <c r="O3606" i="1"/>
  <c r="P3606" i="1"/>
  <c r="Q3606" i="1" a="1"/>
  <c r="Q3606" i="1"/>
  <c r="R3606" i="1"/>
  <c r="M3607" i="1"/>
  <c r="S3607" i="1" s="1"/>
  <c r="T3607" i="1" s="1"/>
  <c r="N3607" i="1"/>
  <c r="O3607" i="1"/>
  <c r="P3607" i="1"/>
  <c r="Q3607" i="1" a="1"/>
  <c r="Q3607" i="1" s="1"/>
  <c r="R3607" i="1"/>
  <c r="M3608" i="1"/>
  <c r="N3608" i="1"/>
  <c r="O3608" i="1"/>
  <c r="P3608" i="1"/>
  <c r="Q3608" i="1" a="1"/>
  <c r="Q3608" i="1" s="1"/>
  <c r="R3608" i="1"/>
  <c r="M3609" i="1"/>
  <c r="S3609" i="1" s="1"/>
  <c r="N3609" i="1"/>
  <c r="O3609" i="1"/>
  <c r="P3609" i="1"/>
  <c r="Q3609" i="1" a="1"/>
  <c r="Q3609" i="1" s="1"/>
  <c r="R3609" i="1"/>
  <c r="M3610" i="1"/>
  <c r="N3610" i="1"/>
  <c r="O3610" i="1"/>
  <c r="P3610" i="1"/>
  <c r="Q3610" i="1" a="1"/>
  <c r="Q3610" i="1" s="1"/>
  <c r="R3610" i="1"/>
  <c r="M3611" i="1"/>
  <c r="N3611" i="1"/>
  <c r="O3611" i="1"/>
  <c r="P3611" i="1"/>
  <c r="Q3611" i="1" a="1"/>
  <c r="Q3611" i="1" s="1"/>
  <c r="R3611" i="1"/>
  <c r="M3612" i="1"/>
  <c r="N3612" i="1"/>
  <c r="O3612" i="1"/>
  <c r="P3612" i="1"/>
  <c r="Q3612" i="1" a="1"/>
  <c r="Q3612" i="1" s="1"/>
  <c r="R3612" i="1"/>
  <c r="M3613" i="1"/>
  <c r="N3613" i="1"/>
  <c r="O3613" i="1"/>
  <c r="P3613" i="1"/>
  <c r="Q3613" i="1" a="1"/>
  <c r="Q3613" i="1" s="1"/>
  <c r="R3613" i="1"/>
  <c r="M3614" i="1"/>
  <c r="N3614" i="1"/>
  <c r="O3614" i="1"/>
  <c r="P3614" i="1"/>
  <c r="Q3614" i="1" a="1"/>
  <c r="Q3614" i="1" s="1"/>
  <c r="R3614" i="1"/>
  <c r="M3615" i="1"/>
  <c r="N3615" i="1"/>
  <c r="O3615" i="1"/>
  <c r="P3615" i="1"/>
  <c r="Q3615" i="1" a="1"/>
  <c r="Q3615" i="1" s="1"/>
  <c r="R3615" i="1"/>
  <c r="M3616" i="1"/>
  <c r="S3616" i="1" s="1"/>
  <c r="T3616" i="1" s="1"/>
  <c r="N3616" i="1"/>
  <c r="O3616" i="1"/>
  <c r="P3616" i="1"/>
  <c r="Q3616" i="1" a="1"/>
  <c r="Q3616" i="1" s="1"/>
  <c r="R3616" i="1"/>
  <c r="M3617" i="1"/>
  <c r="S3617" i="1" s="1"/>
  <c r="N3617" i="1"/>
  <c r="O3617" i="1"/>
  <c r="P3617" i="1"/>
  <c r="Q3617" i="1" a="1"/>
  <c r="Q3617" i="1" s="1"/>
  <c r="R3617" i="1"/>
  <c r="M3618" i="1"/>
  <c r="N3618" i="1"/>
  <c r="O3618" i="1"/>
  <c r="P3618" i="1"/>
  <c r="Q3618" i="1" a="1"/>
  <c r="Q3618" i="1" s="1"/>
  <c r="R3618" i="1"/>
  <c r="M3619" i="1"/>
  <c r="N3619" i="1"/>
  <c r="O3619" i="1"/>
  <c r="P3619" i="1"/>
  <c r="Q3619" i="1" a="1"/>
  <c r="Q3619" i="1" s="1"/>
  <c r="R3619" i="1"/>
  <c r="M3620" i="1"/>
  <c r="N3620" i="1"/>
  <c r="O3620" i="1"/>
  <c r="P3620" i="1"/>
  <c r="Q3620" i="1" a="1"/>
  <c r="Q3620" i="1" s="1"/>
  <c r="R3620" i="1"/>
  <c r="M3621" i="1"/>
  <c r="N3621" i="1"/>
  <c r="O3621" i="1"/>
  <c r="P3621" i="1"/>
  <c r="Q3621" i="1" a="1"/>
  <c r="Q3621" i="1" s="1"/>
  <c r="R3621" i="1"/>
  <c r="M3622" i="1"/>
  <c r="N3622" i="1"/>
  <c r="O3622" i="1"/>
  <c r="P3622" i="1"/>
  <c r="Q3622" i="1" a="1"/>
  <c r="Q3622" i="1" s="1"/>
  <c r="R3622" i="1"/>
  <c r="M3623" i="1"/>
  <c r="N3623" i="1"/>
  <c r="O3623" i="1"/>
  <c r="P3623" i="1"/>
  <c r="Q3623" i="1" a="1"/>
  <c r="Q3623" i="1" s="1"/>
  <c r="R3623" i="1"/>
  <c r="M3624" i="1"/>
  <c r="N3624" i="1"/>
  <c r="O3624" i="1"/>
  <c r="P3624" i="1"/>
  <c r="Q3624" i="1" a="1"/>
  <c r="Q3624" i="1" s="1"/>
  <c r="R3624" i="1"/>
  <c r="M3625" i="1"/>
  <c r="N3625" i="1"/>
  <c r="O3625" i="1"/>
  <c r="P3625" i="1"/>
  <c r="Q3625" i="1" a="1"/>
  <c r="Q3625" i="1" s="1"/>
  <c r="R3625" i="1"/>
  <c r="S3625" i="1" s="1"/>
  <c r="M3626" i="1"/>
  <c r="N3626" i="1"/>
  <c r="O3626" i="1"/>
  <c r="P3626" i="1"/>
  <c r="Q3626" i="1" a="1"/>
  <c r="Q3626" i="1" s="1"/>
  <c r="R3626" i="1"/>
  <c r="M3627" i="1"/>
  <c r="N3627" i="1"/>
  <c r="O3627" i="1"/>
  <c r="P3627" i="1"/>
  <c r="Q3627" i="1" a="1"/>
  <c r="Q3627" i="1" s="1"/>
  <c r="R3627" i="1"/>
  <c r="M3628" i="1"/>
  <c r="N3628" i="1"/>
  <c r="O3628" i="1"/>
  <c r="P3628" i="1"/>
  <c r="Q3628" i="1" a="1"/>
  <c r="Q3628" i="1" s="1"/>
  <c r="R3628" i="1"/>
  <c r="M3629" i="1"/>
  <c r="S3629" i="1" s="1"/>
  <c r="T3629" i="1" s="1"/>
  <c r="N3629" i="1"/>
  <c r="O3629" i="1"/>
  <c r="P3629" i="1"/>
  <c r="Q3629" i="1" a="1"/>
  <c r="Q3629" i="1" s="1"/>
  <c r="R3629" i="1"/>
  <c r="M3630" i="1"/>
  <c r="S3630" i="1" s="1"/>
  <c r="N3630" i="1"/>
  <c r="O3630" i="1"/>
  <c r="P3630" i="1"/>
  <c r="Q3630" i="1" a="1"/>
  <c r="Q3630" i="1"/>
  <c r="R3630" i="1"/>
  <c r="M3631" i="1"/>
  <c r="N3631" i="1"/>
  <c r="O3631" i="1"/>
  <c r="P3631" i="1"/>
  <c r="Q3631" i="1" a="1"/>
  <c r="Q3631" i="1" s="1"/>
  <c r="R3631" i="1"/>
  <c r="M3632" i="1"/>
  <c r="N3632" i="1"/>
  <c r="O3632" i="1"/>
  <c r="P3632" i="1"/>
  <c r="Q3632" i="1" a="1"/>
  <c r="Q3632" i="1" s="1"/>
  <c r="R3632" i="1"/>
  <c r="M3633" i="1"/>
  <c r="N3633" i="1"/>
  <c r="O3633" i="1"/>
  <c r="P3633" i="1"/>
  <c r="Q3633" i="1" a="1"/>
  <c r="Q3633" i="1" s="1"/>
  <c r="R3633" i="1"/>
  <c r="S3633" i="1"/>
  <c r="T3633" i="1" s="1"/>
  <c r="M3634" i="1"/>
  <c r="N3634" i="1"/>
  <c r="O3634" i="1"/>
  <c r="P3634" i="1"/>
  <c r="Q3634" i="1" a="1"/>
  <c r="Q3634" i="1" s="1"/>
  <c r="R3634" i="1"/>
  <c r="M3635" i="1"/>
  <c r="N3635" i="1"/>
  <c r="O3635" i="1"/>
  <c r="P3635" i="1"/>
  <c r="Q3635" i="1" a="1"/>
  <c r="Q3635" i="1" s="1"/>
  <c r="R3635" i="1"/>
  <c r="M3636" i="1"/>
  <c r="N3636" i="1"/>
  <c r="O3636" i="1"/>
  <c r="P3636" i="1"/>
  <c r="Q3636" i="1" a="1"/>
  <c r="Q3636" i="1" s="1"/>
  <c r="R3636" i="1"/>
  <c r="M3637" i="1"/>
  <c r="N3637" i="1"/>
  <c r="O3637" i="1"/>
  <c r="P3637" i="1"/>
  <c r="Q3637" i="1" a="1"/>
  <c r="Q3637" i="1" s="1"/>
  <c r="R3637" i="1"/>
  <c r="M3638" i="1"/>
  <c r="N3638" i="1"/>
  <c r="O3638" i="1"/>
  <c r="P3638" i="1"/>
  <c r="Q3638" i="1" a="1"/>
  <c r="Q3638" i="1"/>
  <c r="R3638" i="1"/>
  <c r="M3639" i="1"/>
  <c r="N3639" i="1"/>
  <c r="O3639" i="1"/>
  <c r="P3639" i="1"/>
  <c r="Q3639" i="1" a="1"/>
  <c r="Q3639" i="1" s="1"/>
  <c r="R3639" i="1"/>
  <c r="M3640" i="1"/>
  <c r="N3640" i="1"/>
  <c r="O3640" i="1"/>
  <c r="P3640" i="1"/>
  <c r="Q3640" i="1" a="1"/>
  <c r="Q3640" i="1" s="1"/>
  <c r="R3640" i="1"/>
  <c r="M3641" i="1"/>
  <c r="N3641" i="1"/>
  <c r="O3641" i="1"/>
  <c r="P3641" i="1"/>
  <c r="Q3641" i="1" a="1"/>
  <c r="Q3641" i="1" s="1"/>
  <c r="R3641" i="1"/>
  <c r="S3641" i="1"/>
  <c r="T3641" i="1" s="1"/>
  <c r="M3642" i="1"/>
  <c r="S3642" i="1" s="1"/>
  <c r="T3642" i="1" s="1"/>
  <c r="N3642" i="1"/>
  <c r="O3642" i="1"/>
  <c r="P3642" i="1"/>
  <c r="Q3642" i="1" a="1"/>
  <c r="Q3642" i="1" s="1"/>
  <c r="R3642" i="1"/>
  <c r="M3643" i="1"/>
  <c r="S3643" i="1" s="1"/>
  <c r="N3643" i="1"/>
  <c r="O3643" i="1"/>
  <c r="P3643" i="1"/>
  <c r="Q3643" i="1" a="1"/>
  <c r="Q3643" i="1" s="1"/>
  <c r="R3643" i="1"/>
  <c r="M3644" i="1"/>
  <c r="S3644" i="1" s="1"/>
  <c r="T3644" i="1" s="1"/>
  <c r="N3644" i="1"/>
  <c r="O3644" i="1"/>
  <c r="P3644" i="1"/>
  <c r="Q3644" i="1" a="1"/>
  <c r="Q3644" i="1" s="1"/>
  <c r="R3644" i="1"/>
  <c r="M3645" i="1"/>
  <c r="N3645" i="1"/>
  <c r="O3645" i="1"/>
  <c r="P3645" i="1"/>
  <c r="Q3645" i="1" a="1"/>
  <c r="Q3645" i="1" s="1"/>
  <c r="R3645" i="1"/>
  <c r="M3646" i="1"/>
  <c r="N3646" i="1"/>
  <c r="O3646" i="1"/>
  <c r="P3646" i="1"/>
  <c r="Q3646" i="1" a="1"/>
  <c r="Q3646" i="1" s="1"/>
  <c r="R3646" i="1"/>
  <c r="M3647" i="1"/>
  <c r="N3647" i="1"/>
  <c r="O3647" i="1"/>
  <c r="P3647" i="1"/>
  <c r="Q3647" i="1" a="1"/>
  <c r="Q3647" i="1" s="1"/>
  <c r="R3647" i="1"/>
  <c r="M3648" i="1"/>
  <c r="N3648" i="1"/>
  <c r="O3648" i="1"/>
  <c r="P3648" i="1"/>
  <c r="Q3648" i="1" a="1"/>
  <c r="Q3648" i="1" s="1"/>
  <c r="R3648" i="1"/>
  <c r="M3649" i="1"/>
  <c r="N3649" i="1"/>
  <c r="O3649" i="1"/>
  <c r="P3649" i="1"/>
  <c r="Q3649" i="1" a="1"/>
  <c r="Q3649" i="1" s="1"/>
  <c r="S3649" i="1" s="1"/>
  <c r="R3649" i="1"/>
  <c r="M3650" i="1"/>
  <c r="S3650" i="1" s="1"/>
  <c r="N3650" i="1"/>
  <c r="O3650" i="1"/>
  <c r="P3650" i="1"/>
  <c r="Q3650" i="1" a="1"/>
  <c r="Q3650" i="1" s="1"/>
  <c r="R3650" i="1"/>
  <c r="M3651" i="1"/>
  <c r="N3651" i="1"/>
  <c r="O3651" i="1"/>
  <c r="P3651" i="1"/>
  <c r="Q3651" i="1" a="1"/>
  <c r="Q3651" i="1" s="1"/>
  <c r="R3651" i="1"/>
  <c r="M3652" i="1"/>
  <c r="N3652" i="1"/>
  <c r="O3652" i="1"/>
  <c r="P3652" i="1"/>
  <c r="Q3652" i="1" a="1"/>
  <c r="Q3652" i="1"/>
  <c r="R3652" i="1"/>
  <c r="S3652" i="1"/>
  <c r="M3653" i="1"/>
  <c r="S3653" i="1" s="1"/>
  <c r="N3653" i="1"/>
  <c r="O3653" i="1"/>
  <c r="P3653" i="1"/>
  <c r="Q3653" i="1" a="1"/>
  <c r="Q3653" i="1" s="1"/>
  <c r="R3653" i="1"/>
  <c r="M3654" i="1"/>
  <c r="N3654" i="1"/>
  <c r="O3654" i="1"/>
  <c r="P3654" i="1"/>
  <c r="S3654" i="1" s="1"/>
  <c r="Q3654" i="1" a="1"/>
  <c r="Q3654" i="1"/>
  <c r="R3654" i="1"/>
  <c r="M3655" i="1"/>
  <c r="S3655" i="1" s="1"/>
  <c r="T3655" i="1" s="1"/>
  <c r="N3655" i="1"/>
  <c r="O3655" i="1"/>
  <c r="P3655" i="1"/>
  <c r="Q3655" i="1" a="1"/>
  <c r="Q3655" i="1"/>
  <c r="R3655" i="1"/>
  <c r="M3656" i="1"/>
  <c r="N3656" i="1"/>
  <c r="O3656" i="1"/>
  <c r="P3656" i="1"/>
  <c r="Q3656" i="1" a="1"/>
  <c r="Q3656" i="1" s="1"/>
  <c r="R3656" i="1"/>
  <c r="M3657" i="1"/>
  <c r="N3657" i="1"/>
  <c r="O3657" i="1"/>
  <c r="P3657" i="1"/>
  <c r="Q3657" i="1" a="1"/>
  <c r="Q3657" i="1"/>
  <c r="S3657" i="1" s="1"/>
  <c r="R3657" i="1"/>
  <c r="M3658" i="1"/>
  <c r="S3658" i="1" s="1"/>
  <c r="N3658" i="1"/>
  <c r="O3658" i="1"/>
  <c r="P3658" i="1"/>
  <c r="Q3658" i="1" a="1"/>
  <c r="Q3658" i="1" s="1"/>
  <c r="R3658" i="1"/>
  <c r="M3659" i="1"/>
  <c r="N3659" i="1"/>
  <c r="O3659" i="1"/>
  <c r="P3659" i="1"/>
  <c r="Q3659" i="1" a="1"/>
  <c r="Q3659" i="1" s="1"/>
  <c r="R3659" i="1"/>
  <c r="M3660" i="1"/>
  <c r="N3660" i="1"/>
  <c r="O3660" i="1"/>
  <c r="P3660" i="1"/>
  <c r="Q3660" i="1" a="1"/>
  <c r="Q3660" i="1" s="1"/>
  <c r="S3660" i="1" s="1"/>
  <c r="R3660" i="1"/>
  <c r="M3661" i="1"/>
  <c r="N3661" i="1"/>
  <c r="O3661" i="1"/>
  <c r="P3661" i="1"/>
  <c r="Q3661" i="1" a="1"/>
  <c r="Q3661" i="1" s="1"/>
  <c r="R3661" i="1"/>
  <c r="M3662" i="1"/>
  <c r="S3662" i="1" s="1"/>
  <c r="N3662" i="1"/>
  <c r="O3662" i="1"/>
  <c r="P3662" i="1"/>
  <c r="Q3662" i="1" a="1"/>
  <c r="Q3662" i="1"/>
  <c r="R3662" i="1"/>
  <c r="M3663" i="1"/>
  <c r="S3663" i="1" s="1"/>
  <c r="T3663" i="1" s="1"/>
  <c r="N3663" i="1"/>
  <c r="O3663" i="1"/>
  <c r="P3663" i="1"/>
  <c r="Q3663" i="1" a="1"/>
  <c r="Q3663" i="1" s="1"/>
  <c r="R3663" i="1"/>
  <c r="M3664" i="1"/>
  <c r="S3664" i="1" s="1"/>
  <c r="N3664" i="1"/>
  <c r="O3664" i="1"/>
  <c r="P3664" i="1"/>
  <c r="Q3664" i="1" a="1"/>
  <c r="Q3664" i="1" s="1"/>
  <c r="R3664" i="1"/>
  <c r="M3665" i="1"/>
  <c r="N3665" i="1"/>
  <c r="O3665" i="1"/>
  <c r="P3665" i="1"/>
  <c r="Q3665" i="1" a="1"/>
  <c r="Q3665" i="1"/>
  <c r="S3665" i="1" s="1"/>
  <c r="R3665" i="1"/>
  <c r="M3666" i="1"/>
  <c r="N3666" i="1"/>
  <c r="O3666" i="1"/>
  <c r="P3666" i="1"/>
  <c r="Q3666" i="1" a="1"/>
  <c r="Q3666" i="1" s="1"/>
  <c r="R3666" i="1"/>
  <c r="M3667" i="1"/>
  <c r="N3667" i="1"/>
  <c r="O3667" i="1"/>
  <c r="P3667" i="1"/>
  <c r="Q3667" i="1" a="1"/>
  <c r="Q3667" i="1" s="1"/>
  <c r="R3667" i="1"/>
  <c r="M3668" i="1"/>
  <c r="N3668" i="1"/>
  <c r="O3668" i="1"/>
  <c r="P3668" i="1"/>
  <c r="Q3668" i="1" a="1"/>
  <c r="Q3668" i="1" s="1"/>
  <c r="R3668" i="1"/>
  <c r="S3668" i="1"/>
  <c r="M3669" i="1"/>
  <c r="S3669" i="1" s="1"/>
  <c r="N3669" i="1"/>
  <c r="O3669" i="1"/>
  <c r="P3669" i="1"/>
  <c r="Q3669" i="1" a="1"/>
  <c r="Q3669" i="1" s="1"/>
  <c r="R3669" i="1"/>
  <c r="M3670" i="1"/>
  <c r="N3670" i="1"/>
  <c r="O3670" i="1"/>
  <c r="P3670" i="1"/>
  <c r="Q3670" i="1" a="1"/>
  <c r="Q3670" i="1" s="1"/>
  <c r="R3670" i="1"/>
  <c r="M3671" i="1"/>
  <c r="N3671" i="1"/>
  <c r="O3671" i="1"/>
  <c r="P3671" i="1"/>
  <c r="Q3671" i="1" a="1"/>
  <c r="Q3671" i="1" s="1"/>
  <c r="R3671" i="1"/>
  <c r="M3672" i="1"/>
  <c r="S3672" i="1" s="1"/>
  <c r="N3672" i="1"/>
  <c r="O3672" i="1"/>
  <c r="P3672" i="1"/>
  <c r="Q3672" i="1" a="1"/>
  <c r="Q3672" i="1" s="1"/>
  <c r="R3672" i="1"/>
  <c r="M3673" i="1"/>
  <c r="S3673" i="1" s="1"/>
  <c r="N3673" i="1"/>
  <c r="O3673" i="1"/>
  <c r="P3673" i="1"/>
  <c r="Q3673" i="1" a="1"/>
  <c r="Q3673" i="1"/>
  <c r="R3673" i="1"/>
  <c r="M3674" i="1"/>
  <c r="S3674" i="1" s="1"/>
  <c r="N3674" i="1"/>
  <c r="O3674" i="1"/>
  <c r="P3674" i="1"/>
  <c r="Q3674" i="1" a="1"/>
  <c r="Q3674" i="1" s="1"/>
  <c r="R3674" i="1"/>
  <c r="M3675" i="1"/>
  <c r="N3675" i="1"/>
  <c r="O3675" i="1"/>
  <c r="P3675" i="1"/>
  <c r="Q3675" i="1" a="1"/>
  <c r="Q3675" i="1" s="1"/>
  <c r="R3675" i="1"/>
  <c r="M3676" i="1"/>
  <c r="N3676" i="1"/>
  <c r="O3676" i="1"/>
  <c r="P3676" i="1"/>
  <c r="Q3676" i="1" a="1"/>
  <c r="Q3676" i="1" s="1"/>
  <c r="R3676" i="1"/>
  <c r="S3676" i="1"/>
  <c r="M3677" i="1"/>
  <c r="S3677" i="1" s="1"/>
  <c r="N3677" i="1"/>
  <c r="O3677" i="1"/>
  <c r="P3677" i="1"/>
  <c r="Q3677" i="1" a="1"/>
  <c r="Q3677" i="1" s="1"/>
  <c r="R3677" i="1"/>
  <c r="M3678" i="1"/>
  <c r="S3678" i="1" s="1"/>
  <c r="N3678" i="1"/>
  <c r="O3678" i="1"/>
  <c r="P3678" i="1"/>
  <c r="Q3678" i="1" a="1"/>
  <c r="Q3678" i="1" s="1"/>
  <c r="R3678" i="1"/>
  <c r="M3679" i="1"/>
  <c r="N3679" i="1"/>
  <c r="O3679" i="1"/>
  <c r="P3679" i="1"/>
  <c r="Q3679" i="1" a="1"/>
  <c r="Q3679" i="1" s="1"/>
  <c r="R3679" i="1"/>
  <c r="M3680" i="1"/>
  <c r="N3680" i="1"/>
  <c r="O3680" i="1"/>
  <c r="P3680" i="1"/>
  <c r="Q3680" i="1" a="1"/>
  <c r="Q3680" i="1" s="1"/>
  <c r="R3680" i="1"/>
  <c r="M3681" i="1"/>
  <c r="N3681" i="1"/>
  <c r="O3681" i="1"/>
  <c r="P3681" i="1"/>
  <c r="Q3681" i="1" a="1"/>
  <c r="Q3681" i="1"/>
  <c r="R3681" i="1"/>
  <c r="M3682" i="1"/>
  <c r="S3682" i="1" s="1"/>
  <c r="N3682" i="1"/>
  <c r="O3682" i="1"/>
  <c r="P3682" i="1"/>
  <c r="Q3682" i="1" a="1"/>
  <c r="Q3682" i="1" s="1"/>
  <c r="R3682" i="1"/>
  <c r="M3683" i="1"/>
  <c r="N3683" i="1"/>
  <c r="S3683" i="1" s="1"/>
  <c r="O3683" i="1"/>
  <c r="P3683" i="1"/>
  <c r="Q3683" i="1" a="1"/>
  <c r="Q3683" i="1" s="1"/>
  <c r="R3683" i="1"/>
  <c r="M3684" i="1"/>
  <c r="N3684" i="1"/>
  <c r="O3684" i="1"/>
  <c r="P3684" i="1"/>
  <c r="Q3684" i="1" a="1"/>
  <c r="Q3684" i="1" s="1"/>
  <c r="S3684" i="1" s="1"/>
  <c r="R3684" i="1"/>
  <c r="M3685" i="1"/>
  <c r="N3685" i="1"/>
  <c r="O3685" i="1"/>
  <c r="P3685" i="1"/>
  <c r="Q3685" i="1" a="1"/>
  <c r="Q3685" i="1" s="1"/>
  <c r="R3685" i="1"/>
  <c r="M3686" i="1"/>
  <c r="N3686" i="1"/>
  <c r="O3686" i="1"/>
  <c r="P3686" i="1"/>
  <c r="Q3686" i="1" a="1"/>
  <c r="Q3686" i="1" s="1"/>
  <c r="R3686" i="1"/>
  <c r="M3687" i="1"/>
  <c r="S3687" i="1" s="1"/>
  <c r="N3687" i="1"/>
  <c r="O3687" i="1"/>
  <c r="P3687" i="1"/>
  <c r="Q3687" i="1" a="1"/>
  <c r="Q3687" i="1" s="1"/>
  <c r="R3687" i="1"/>
  <c r="M3688" i="1"/>
  <c r="S3688" i="1" s="1"/>
  <c r="N3688" i="1"/>
  <c r="O3688" i="1"/>
  <c r="P3688" i="1"/>
  <c r="Q3688" i="1" a="1"/>
  <c r="Q3688" i="1" s="1"/>
  <c r="R3688" i="1"/>
  <c r="M3689" i="1"/>
  <c r="S3689" i="1" s="1"/>
  <c r="N3689" i="1"/>
  <c r="O3689" i="1"/>
  <c r="P3689" i="1"/>
  <c r="Q3689" i="1" a="1"/>
  <c r="Q3689" i="1"/>
  <c r="R3689" i="1"/>
  <c r="M3690" i="1"/>
  <c r="N3690" i="1"/>
  <c r="O3690" i="1"/>
  <c r="P3690" i="1"/>
  <c r="Q3690" i="1" a="1"/>
  <c r="Q3690" i="1" s="1"/>
  <c r="R3690" i="1"/>
  <c r="M3691" i="1"/>
  <c r="N3691" i="1"/>
  <c r="O3691" i="1"/>
  <c r="P3691" i="1"/>
  <c r="Q3691" i="1" a="1"/>
  <c r="Q3691" i="1" s="1"/>
  <c r="R3691" i="1"/>
  <c r="M3692" i="1"/>
  <c r="N3692" i="1"/>
  <c r="O3692" i="1"/>
  <c r="P3692" i="1"/>
  <c r="Q3692" i="1" a="1"/>
  <c r="Q3692" i="1" s="1"/>
  <c r="R3692" i="1"/>
  <c r="S3692" i="1"/>
  <c r="M3693" i="1"/>
  <c r="S3693" i="1" s="1"/>
  <c r="N3693" i="1"/>
  <c r="O3693" i="1"/>
  <c r="P3693" i="1"/>
  <c r="Q3693" i="1" a="1"/>
  <c r="Q3693" i="1" s="1"/>
  <c r="R3693" i="1"/>
  <c r="M3694" i="1"/>
  <c r="N3694" i="1"/>
  <c r="O3694" i="1"/>
  <c r="P3694" i="1"/>
  <c r="Q3694" i="1" a="1"/>
  <c r="Q3694" i="1" s="1"/>
  <c r="R3694" i="1"/>
  <c r="M3695" i="1"/>
  <c r="N3695" i="1"/>
  <c r="O3695" i="1"/>
  <c r="P3695" i="1"/>
  <c r="Q3695" i="1" a="1"/>
  <c r="Q3695" i="1" s="1"/>
  <c r="R3695" i="1"/>
  <c r="M3696" i="1"/>
  <c r="N3696" i="1"/>
  <c r="O3696" i="1"/>
  <c r="P3696" i="1"/>
  <c r="Q3696" i="1" a="1"/>
  <c r="Q3696" i="1" s="1"/>
  <c r="R3696" i="1"/>
  <c r="M3697" i="1"/>
  <c r="S3697" i="1" s="1"/>
  <c r="N3697" i="1"/>
  <c r="O3697" i="1"/>
  <c r="P3697" i="1"/>
  <c r="Q3697" i="1" a="1"/>
  <c r="Q3697" i="1"/>
  <c r="R3697" i="1"/>
  <c r="M3698" i="1"/>
  <c r="S3698" i="1" s="1"/>
  <c r="N3698" i="1"/>
  <c r="O3698" i="1"/>
  <c r="P3698" i="1"/>
  <c r="Q3698" i="1" a="1"/>
  <c r="Q3698" i="1" s="1"/>
  <c r="R3698" i="1"/>
  <c r="M3699" i="1"/>
  <c r="N3699" i="1"/>
  <c r="O3699" i="1"/>
  <c r="P3699" i="1"/>
  <c r="Q3699" i="1" a="1"/>
  <c r="Q3699" i="1" s="1"/>
  <c r="R3699" i="1"/>
  <c r="M3700" i="1"/>
  <c r="N3700" i="1"/>
  <c r="O3700" i="1"/>
  <c r="P3700" i="1"/>
  <c r="Q3700" i="1" a="1"/>
  <c r="Q3700" i="1" s="1"/>
  <c r="S3700" i="1" s="1"/>
  <c r="R3700" i="1"/>
  <c r="M3701" i="1"/>
  <c r="N3701" i="1"/>
  <c r="O3701" i="1"/>
  <c r="P3701" i="1"/>
  <c r="Q3701" i="1" a="1"/>
  <c r="Q3701" i="1" s="1"/>
  <c r="R3701" i="1"/>
  <c r="M3702" i="1"/>
  <c r="S3702" i="1" s="1"/>
  <c r="N3702" i="1"/>
  <c r="O3702" i="1"/>
  <c r="P3702" i="1"/>
  <c r="Q3702" i="1" a="1"/>
  <c r="Q3702" i="1" s="1"/>
  <c r="R3702" i="1"/>
  <c r="M3703" i="1"/>
  <c r="S3703" i="1" s="1"/>
  <c r="T3703" i="1" s="1"/>
  <c r="N3703" i="1"/>
  <c r="O3703" i="1"/>
  <c r="P3703" i="1"/>
  <c r="Q3703" i="1" a="1"/>
  <c r="Q3703" i="1" s="1"/>
  <c r="R3703" i="1"/>
  <c r="M3704" i="1"/>
  <c r="N3704" i="1"/>
  <c r="O3704" i="1"/>
  <c r="P3704" i="1"/>
  <c r="Q3704" i="1" a="1"/>
  <c r="Q3704" i="1" s="1"/>
  <c r="R3704" i="1"/>
  <c r="M3705" i="1"/>
  <c r="N3705" i="1"/>
  <c r="O3705" i="1"/>
  <c r="P3705" i="1"/>
  <c r="Q3705" i="1" a="1"/>
  <c r="Q3705" i="1"/>
  <c r="R3705" i="1"/>
  <c r="M3706" i="1"/>
  <c r="N3706" i="1"/>
  <c r="O3706" i="1"/>
  <c r="P3706" i="1"/>
  <c r="Q3706" i="1" a="1"/>
  <c r="Q3706" i="1" s="1"/>
  <c r="R3706" i="1"/>
  <c r="M3707" i="1"/>
  <c r="S3707" i="1" s="1"/>
  <c r="N3707" i="1"/>
  <c r="O3707" i="1"/>
  <c r="P3707" i="1"/>
  <c r="Q3707" i="1" a="1"/>
  <c r="Q3707" i="1" s="1"/>
  <c r="R3707" i="1"/>
  <c r="M3708" i="1"/>
  <c r="N3708" i="1"/>
  <c r="O3708" i="1"/>
  <c r="P3708" i="1"/>
  <c r="Q3708" i="1" a="1"/>
  <c r="Q3708" i="1" s="1"/>
  <c r="S3708" i="1" s="1"/>
  <c r="R3708" i="1"/>
  <c r="M3709" i="1"/>
  <c r="N3709" i="1"/>
  <c r="O3709" i="1"/>
  <c r="P3709" i="1"/>
  <c r="Q3709" i="1" a="1"/>
  <c r="Q3709" i="1" s="1"/>
  <c r="R3709" i="1"/>
  <c r="M3710" i="1"/>
  <c r="N3710" i="1"/>
  <c r="O3710" i="1"/>
  <c r="P3710" i="1"/>
  <c r="Q3710" i="1" a="1"/>
  <c r="Q3710" i="1" s="1"/>
  <c r="R3710" i="1"/>
  <c r="M3711" i="1"/>
  <c r="N3711" i="1"/>
  <c r="O3711" i="1"/>
  <c r="P3711" i="1"/>
  <c r="Q3711" i="1" a="1"/>
  <c r="Q3711" i="1" s="1"/>
  <c r="R3711" i="1"/>
  <c r="M3712" i="1"/>
  <c r="S3712" i="1" s="1"/>
  <c r="N3712" i="1"/>
  <c r="O3712" i="1"/>
  <c r="P3712" i="1"/>
  <c r="Q3712" i="1" a="1"/>
  <c r="Q3712" i="1" s="1"/>
  <c r="R3712" i="1"/>
  <c r="M3713" i="1"/>
  <c r="S3713" i="1" s="1"/>
  <c r="N3713" i="1"/>
  <c r="O3713" i="1"/>
  <c r="P3713" i="1"/>
  <c r="Q3713" i="1" a="1"/>
  <c r="Q3713" i="1"/>
  <c r="R3713" i="1"/>
  <c r="M3714" i="1"/>
  <c r="N3714" i="1"/>
  <c r="O3714" i="1"/>
  <c r="P3714" i="1"/>
  <c r="Q3714" i="1" a="1"/>
  <c r="Q3714" i="1" s="1"/>
  <c r="R3714" i="1"/>
  <c r="M3715" i="1"/>
  <c r="N3715" i="1"/>
  <c r="O3715" i="1"/>
  <c r="P3715" i="1"/>
  <c r="Q3715" i="1" a="1"/>
  <c r="Q3715" i="1" s="1"/>
  <c r="R3715" i="1"/>
  <c r="M3716" i="1"/>
  <c r="N3716" i="1"/>
  <c r="O3716" i="1"/>
  <c r="P3716" i="1"/>
  <c r="Q3716" i="1" a="1"/>
  <c r="Q3716" i="1" s="1"/>
  <c r="R3716" i="1"/>
  <c r="S3716" i="1"/>
  <c r="M3717" i="1"/>
  <c r="S3717" i="1" s="1"/>
  <c r="N3717" i="1"/>
  <c r="O3717" i="1"/>
  <c r="P3717" i="1"/>
  <c r="Q3717" i="1" a="1"/>
  <c r="Q3717" i="1" s="1"/>
  <c r="R3717" i="1"/>
  <c r="M3718" i="1"/>
  <c r="S3718" i="1" s="1"/>
  <c r="N3718" i="1"/>
  <c r="O3718" i="1"/>
  <c r="P3718" i="1"/>
  <c r="Q3718" i="1" a="1"/>
  <c r="Q3718" i="1" s="1"/>
  <c r="R3718" i="1"/>
  <c r="M3719" i="1"/>
  <c r="N3719" i="1"/>
  <c r="O3719" i="1"/>
  <c r="P3719" i="1"/>
  <c r="Q3719" i="1" a="1"/>
  <c r="Q3719" i="1" s="1"/>
  <c r="R3719" i="1"/>
  <c r="M3720" i="1"/>
  <c r="N3720" i="1"/>
  <c r="O3720" i="1"/>
  <c r="P3720" i="1"/>
  <c r="Q3720" i="1" a="1"/>
  <c r="Q3720" i="1" s="1"/>
  <c r="R3720" i="1"/>
  <c r="M3721" i="1"/>
  <c r="N3721" i="1"/>
  <c r="O3721" i="1"/>
  <c r="P3721" i="1"/>
  <c r="Q3721" i="1" a="1"/>
  <c r="Q3721" i="1"/>
  <c r="R3721" i="1"/>
  <c r="M3722" i="1"/>
  <c r="S3722" i="1" s="1"/>
  <c r="N3722" i="1"/>
  <c r="O3722" i="1"/>
  <c r="P3722" i="1"/>
  <c r="Q3722" i="1" a="1"/>
  <c r="Q3722" i="1" s="1"/>
  <c r="R3722" i="1"/>
  <c r="M3723" i="1"/>
  <c r="N3723" i="1"/>
  <c r="O3723" i="1"/>
  <c r="P3723" i="1"/>
  <c r="Q3723" i="1" a="1"/>
  <c r="Q3723" i="1" s="1"/>
  <c r="R3723" i="1"/>
  <c r="M3724" i="1"/>
  <c r="N3724" i="1"/>
  <c r="O3724" i="1"/>
  <c r="P3724" i="1"/>
  <c r="Q3724" i="1" a="1"/>
  <c r="Q3724" i="1" s="1"/>
  <c r="S3724" i="1" s="1"/>
  <c r="R3724" i="1"/>
  <c r="M3725" i="1"/>
  <c r="N3725" i="1"/>
  <c r="O3725" i="1"/>
  <c r="P3725" i="1"/>
  <c r="Q3725" i="1" a="1"/>
  <c r="Q3725" i="1" s="1"/>
  <c r="R3725" i="1"/>
  <c r="M3726" i="1"/>
  <c r="N3726" i="1"/>
  <c r="O3726" i="1"/>
  <c r="P3726" i="1"/>
  <c r="Q3726" i="1" a="1"/>
  <c r="Q3726" i="1" s="1"/>
  <c r="R3726" i="1"/>
  <c r="M3727" i="1"/>
  <c r="S3727" i="1" s="1"/>
  <c r="T3727" i="1" s="1"/>
  <c r="N3727" i="1"/>
  <c r="O3727" i="1"/>
  <c r="P3727" i="1"/>
  <c r="Q3727" i="1" a="1"/>
  <c r="Q3727" i="1" s="1"/>
  <c r="R3727" i="1"/>
  <c r="M3728" i="1"/>
  <c r="S3728" i="1" s="1"/>
  <c r="N3728" i="1"/>
  <c r="O3728" i="1"/>
  <c r="P3728" i="1"/>
  <c r="Q3728" i="1" a="1"/>
  <c r="Q3728" i="1" s="1"/>
  <c r="R3728" i="1"/>
  <c r="M3729" i="1"/>
  <c r="N3729" i="1"/>
  <c r="O3729" i="1"/>
  <c r="P3729" i="1"/>
  <c r="Q3729" i="1" a="1"/>
  <c r="Q3729" i="1"/>
  <c r="R3729" i="1"/>
  <c r="M3730" i="1"/>
  <c r="N3730" i="1"/>
  <c r="O3730" i="1"/>
  <c r="P3730" i="1"/>
  <c r="Q3730" i="1" a="1"/>
  <c r="Q3730" i="1" s="1"/>
  <c r="R3730" i="1"/>
  <c r="M3731" i="1"/>
  <c r="N3731" i="1"/>
  <c r="O3731" i="1"/>
  <c r="P3731" i="1"/>
  <c r="Q3731" i="1" a="1"/>
  <c r="Q3731" i="1" s="1"/>
  <c r="R3731" i="1"/>
  <c r="M3732" i="1"/>
  <c r="N3732" i="1"/>
  <c r="O3732" i="1"/>
  <c r="P3732" i="1"/>
  <c r="Q3732" i="1" a="1"/>
  <c r="Q3732" i="1" s="1"/>
  <c r="R3732" i="1"/>
  <c r="S3732" i="1"/>
  <c r="M3733" i="1"/>
  <c r="S3733" i="1" s="1"/>
  <c r="N3733" i="1"/>
  <c r="O3733" i="1"/>
  <c r="P3733" i="1"/>
  <c r="Q3733" i="1" a="1"/>
  <c r="Q3733" i="1" s="1"/>
  <c r="R3733" i="1"/>
  <c r="M3734" i="1"/>
  <c r="N3734" i="1"/>
  <c r="O3734" i="1"/>
  <c r="P3734" i="1"/>
  <c r="Q3734" i="1" a="1"/>
  <c r="Q3734" i="1" s="1"/>
  <c r="R3734" i="1"/>
  <c r="M3735" i="1"/>
  <c r="N3735" i="1"/>
  <c r="O3735" i="1"/>
  <c r="P3735" i="1"/>
  <c r="Q3735" i="1" a="1"/>
  <c r="Q3735" i="1" s="1"/>
  <c r="R3735" i="1"/>
  <c r="M3736" i="1"/>
  <c r="N3736" i="1"/>
  <c r="O3736" i="1"/>
  <c r="P3736" i="1"/>
  <c r="Q3736" i="1" a="1"/>
  <c r="Q3736" i="1" s="1"/>
  <c r="R3736" i="1"/>
  <c r="M3737" i="1"/>
  <c r="S3737" i="1" s="1"/>
  <c r="N3737" i="1"/>
  <c r="O3737" i="1"/>
  <c r="P3737" i="1"/>
  <c r="Q3737" i="1" a="1"/>
  <c r="Q3737" i="1"/>
  <c r="R3737" i="1"/>
  <c r="M3738" i="1"/>
  <c r="S3738" i="1" s="1"/>
  <c r="N3738" i="1"/>
  <c r="O3738" i="1"/>
  <c r="P3738" i="1"/>
  <c r="Q3738" i="1" a="1"/>
  <c r="Q3738" i="1" s="1"/>
  <c r="R3738" i="1"/>
  <c r="M3739" i="1"/>
  <c r="N3739" i="1"/>
  <c r="O3739" i="1"/>
  <c r="P3739" i="1"/>
  <c r="Q3739" i="1" a="1"/>
  <c r="Q3739" i="1" s="1"/>
  <c r="R3739" i="1"/>
  <c r="M3740" i="1"/>
  <c r="N3740" i="1"/>
  <c r="O3740" i="1"/>
  <c r="P3740" i="1"/>
  <c r="Q3740" i="1" a="1"/>
  <c r="Q3740" i="1" s="1"/>
  <c r="R3740" i="1"/>
  <c r="S3740" i="1"/>
  <c r="M3741" i="1"/>
  <c r="N3741" i="1"/>
  <c r="O3741" i="1"/>
  <c r="P3741" i="1"/>
  <c r="Q3741" i="1" a="1"/>
  <c r="Q3741" i="1" s="1"/>
  <c r="R3741" i="1"/>
  <c r="M3742" i="1"/>
  <c r="S3742" i="1" s="1"/>
  <c r="N3742" i="1"/>
  <c r="O3742" i="1"/>
  <c r="P3742" i="1"/>
  <c r="Q3742" i="1" a="1"/>
  <c r="Q3742" i="1" s="1"/>
  <c r="R3742" i="1"/>
  <c r="M3743" i="1"/>
  <c r="S3743" i="1" s="1"/>
  <c r="T3743" i="1" s="1"/>
  <c r="N3743" i="1"/>
  <c r="O3743" i="1"/>
  <c r="P3743" i="1"/>
  <c r="Q3743" i="1" a="1"/>
  <c r="Q3743" i="1" s="1"/>
  <c r="R3743" i="1"/>
  <c r="M3744" i="1"/>
  <c r="N3744" i="1"/>
  <c r="O3744" i="1"/>
  <c r="P3744" i="1"/>
  <c r="Q3744" i="1" a="1"/>
  <c r="Q3744" i="1" s="1"/>
  <c r="R3744" i="1"/>
  <c r="M3745" i="1"/>
  <c r="N3745" i="1"/>
  <c r="O3745" i="1"/>
  <c r="P3745" i="1"/>
  <c r="Q3745" i="1" a="1"/>
  <c r="Q3745" i="1"/>
  <c r="R3745" i="1"/>
  <c r="M3746" i="1"/>
  <c r="N3746" i="1"/>
  <c r="O3746" i="1"/>
  <c r="P3746" i="1"/>
  <c r="Q3746" i="1" a="1"/>
  <c r="Q3746" i="1" s="1"/>
  <c r="R3746" i="1"/>
  <c r="M3747" i="1"/>
  <c r="N3747" i="1"/>
  <c r="O3747" i="1"/>
  <c r="P3747" i="1"/>
  <c r="Q3747" i="1" a="1"/>
  <c r="Q3747" i="1" s="1"/>
  <c r="R3747" i="1"/>
  <c r="M3748" i="1"/>
  <c r="N3748" i="1"/>
  <c r="O3748" i="1"/>
  <c r="P3748" i="1"/>
  <c r="Q3748" i="1" a="1"/>
  <c r="Q3748" i="1" s="1"/>
  <c r="S3748" i="1" s="1"/>
  <c r="R3748" i="1"/>
  <c r="M3749" i="1"/>
  <c r="N3749" i="1"/>
  <c r="O3749" i="1"/>
  <c r="P3749" i="1"/>
  <c r="Q3749" i="1" a="1"/>
  <c r="Q3749" i="1" s="1"/>
  <c r="R3749" i="1"/>
  <c r="M3750" i="1"/>
  <c r="N3750" i="1"/>
  <c r="O3750" i="1"/>
  <c r="P3750" i="1"/>
  <c r="Q3750" i="1" a="1"/>
  <c r="Q3750" i="1" s="1"/>
  <c r="R3750" i="1"/>
  <c r="M3751" i="1"/>
  <c r="S3751" i="1" s="1"/>
  <c r="T3751" i="1" s="1"/>
  <c r="N3751" i="1"/>
  <c r="O3751" i="1"/>
  <c r="P3751" i="1"/>
  <c r="Q3751" i="1" a="1"/>
  <c r="Q3751" i="1" s="1"/>
  <c r="R3751" i="1"/>
  <c r="M3752" i="1"/>
  <c r="S3752" i="1" s="1"/>
  <c r="N3752" i="1"/>
  <c r="O3752" i="1"/>
  <c r="P3752" i="1"/>
  <c r="Q3752" i="1" a="1"/>
  <c r="Q3752" i="1" s="1"/>
  <c r="R3752" i="1"/>
  <c r="M3753" i="1"/>
  <c r="S3753" i="1" s="1"/>
  <c r="N3753" i="1"/>
  <c r="O3753" i="1"/>
  <c r="P3753" i="1"/>
  <c r="Q3753" i="1" a="1"/>
  <c r="Q3753" i="1"/>
  <c r="R3753" i="1"/>
  <c r="M3754" i="1"/>
  <c r="N3754" i="1"/>
  <c r="O3754" i="1"/>
  <c r="P3754" i="1"/>
  <c r="Q3754" i="1" a="1"/>
  <c r="Q3754" i="1" s="1"/>
  <c r="R3754" i="1"/>
  <c r="M3755" i="1"/>
  <c r="N3755" i="1"/>
  <c r="O3755" i="1"/>
  <c r="P3755" i="1"/>
  <c r="Q3755" i="1" a="1"/>
  <c r="Q3755" i="1" s="1"/>
  <c r="R3755" i="1"/>
  <c r="M3756" i="1"/>
  <c r="N3756" i="1"/>
  <c r="O3756" i="1"/>
  <c r="P3756" i="1"/>
  <c r="Q3756" i="1" a="1"/>
  <c r="Q3756" i="1" s="1"/>
  <c r="R3756" i="1"/>
  <c r="S3756" i="1"/>
  <c r="M3757" i="1"/>
  <c r="S3757" i="1" s="1"/>
  <c r="N3757" i="1"/>
  <c r="O3757" i="1"/>
  <c r="P3757" i="1"/>
  <c r="Q3757" i="1" a="1"/>
  <c r="Q3757" i="1" s="1"/>
  <c r="R3757" i="1"/>
  <c r="M3758" i="1"/>
  <c r="N3758" i="1"/>
  <c r="O3758" i="1"/>
  <c r="P3758" i="1"/>
  <c r="Q3758" i="1" a="1"/>
  <c r="Q3758" i="1" s="1"/>
  <c r="R3758" i="1"/>
  <c r="M3759" i="1"/>
  <c r="N3759" i="1"/>
  <c r="O3759" i="1"/>
  <c r="P3759" i="1"/>
  <c r="Q3759" i="1" a="1"/>
  <c r="Q3759" i="1" s="1"/>
  <c r="R3759" i="1"/>
  <c r="M3760" i="1"/>
  <c r="N3760" i="1"/>
  <c r="O3760" i="1"/>
  <c r="P3760" i="1"/>
  <c r="Q3760" i="1" a="1"/>
  <c r="Q3760" i="1" s="1"/>
  <c r="R3760" i="1"/>
  <c r="M3761" i="1"/>
  <c r="S3761" i="1" s="1"/>
  <c r="N3761" i="1"/>
  <c r="O3761" i="1"/>
  <c r="P3761" i="1"/>
  <c r="Q3761" i="1" a="1"/>
  <c r="Q3761" i="1"/>
  <c r="R3761" i="1"/>
  <c r="M3762" i="1"/>
  <c r="N3762" i="1"/>
  <c r="O3762" i="1"/>
  <c r="P3762" i="1"/>
  <c r="Q3762" i="1" a="1"/>
  <c r="Q3762" i="1" s="1"/>
  <c r="R3762" i="1"/>
  <c r="M3763" i="1"/>
  <c r="N3763" i="1"/>
  <c r="O3763" i="1"/>
  <c r="P3763" i="1"/>
  <c r="Q3763" i="1" a="1"/>
  <c r="Q3763" i="1" s="1"/>
  <c r="R3763" i="1"/>
  <c r="M3764" i="1"/>
  <c r="N3764" i="1"/>
  <c r="O3764" i="1"/>
  <c r="P3764" i="1"/>
  <c r="Q3764" i="1" a="1"/>
  <c r="Q3764" i="1" s="1"/>
  <c r="S3764" i="1" s="1"/>
  <c r="R3764" i="1"/>
  <c r="M3765" i="1"/>
  <c r="N3765" i="1"/>
  <c r="O3765" i="1"/>
  <c r="P3765" i="1"/>
  <c r="Q3765" i="1" a="1"/>
  <c r="Q3765" i="1" s="1"/>
  <c r="R3765" i="1"/>
  <c r="M3766" i="1"/>
  <c r="N3766" i="1"/>
  <c r="O3766" i="1"/>
  <c r="P3766" i="1"/>
  <c r="Q3766" i="1" a="1"/>
  <c r="Q3766" i="1" s="1"/>
  <c r="R3766" i="1"/>
  <c r="M3767" i="1"/>
  <c r="S3767" i="1" s="1"/>
  <c r="T3767" i="1" s="1"/>
  <c r="N3767" i="1"/>
  <c r="O3767" i="1"/>
  <c r="P3767" i="1"/>
  <c r="Q3767" i="1" a="1"/>
  <c r="Q3767" i="1" s="1"/>
  <c r="R3767" i="1"/>
  <c r="M3768" i="1"/>
  <c r="S3768" i="1" s="1"/>
  <c r="N3768" i="1"/>
  <c r="O3768" i="1"/>
  <c r="P3768" i="1"/>
  <c r="Q3768" i="1" a="1"/>
  <c r="Q3768" i="1" s="1"/>
  <c r="R3768" i="1"/>
  <c r="M3769" i="1"/>
  <c r="N3769" i="1"/>
  <c r="O3769" i="1"/>
  <c r="P3769" i="1"/>
  <c r="Q3769" i="1" a="1"/>
  <c r="Q3769" i="1"/>
  <c r="R3769" i="1"/>
  <c r="M3770" i="1"/>
  <c r="N3770" i="1"/>
  <c r="O3770" i="1"/>
  <c r="P3770" i="1"/>
  <c r="Q3770" i="1" a="1"/>
  <c r="Q3770" i="1" s="1"/>
  <c r="R3770" i="1"/>
  <c r="M3771" i="1"/>
  <c r="N3771" i="1"/>
  <c r="O3771" i="1"/>
  <c r="P3771" i="1"/>
  <c r="Q3771" i="1" a="1"/>
  <c r="Q3771" i="1" s="1"/>
  <c r="R3771" i="1"/>
  <c r="M3772" i="1"/>
  <c r="N3772" i="1"/>
  <c r="O3772" i="1"/>
  <c r="P3772" i="1"/>
  <c r="Q3772" i="1" a="1"/>
  <c r="Q3772" i="1" s="1"/>
  <c r="R3772" i="1"/>
  <c r="S3772" i="1"/>
  <c r="M3773" i="1"/>
  <c r="S3773" i="1" s="1"/>
  <c r="N3773" i="1"/>
  <c r="O3773" i="1"/>
  <c r="P3773" i="1"/>
  <c r="Q3773" i="1" a="1"/>
  <c r="Q3773" i="1" s="1"/>
  <c r="R3773" i="1"/>
  <c r="M3774" i="1"/>
  <c r="N3774" i="1"/>
  <c r="O3774" i="1"/>
  <c r="P3774" i="1"/>
  <c r="Q3774" i="1" a="1"/>
  <c r="Q3774" i="1" s="1"/>
  <c r="R3774" i="1"/>
  <c r="M3775" i="1"/>
  <c r="N3775" i="1"/>
  <c r="O3775" i="1"/>
  <c r="P3775" i="1"/>
  <c r="Q3775" i="1" a="1"/>
  <c r="Q3775" i="1" s="1"/>
  <c r="R3775" i="1"/>
  <c r="M3776" i="1"/>
  <c r="N3776" i="1"/>
  <c r="O3776" i="1"/>
  <c r="P3776" i="1"/>
  <c r="Q3776" i="1" a="1"/>
  <c r="Q3776" i="1" s="1"/>
  <c r="R3776" i="1"/>
  <c r="M3777" i="1"/>
  <c r="S3777" i="1" s="1"/>
  <c r="N3777" i="1"/>
  <c r="O3777" i="1"/>
  <c r="P3777" i="1"/>
  <c r="Q3777" i="1" a="1"/>
  <c r="Q3777" i="1"/>
  <c r="R3777" i="1"/>
  <c r="M3778" i="1"/>
  <c r="S3778" i="1" s="1"/>
  <c r="N3778" i="1"/>
  <c r="O3778" i="1"/>
  <c r="P3778" i="1"/>
  <c r="Q3778" i="1" a="1"/>
  <c r="Q3778" i="1" s="1"/>
  <c r="R3778" i="1"/>
  <c r="M3779" i="1"/>
  <c r="N3779" i="1"/>
  <c r="O3779" i="1"/>
  <c r="P3779" i="1"/>
  <c r="Q3779" i="1" a="1"/>
  <c r="Q3779" i="1" s="1"/>
  <c r="R3779" i="1"/>
  <c r="M3780" i="1"/>
  <c r="N3780" i="1"/>
  <c r="O3780" i="1"/>
  <c r="P3780" i="1"/>
  <c r="Q3780" i="1" a="1"/>
  <c r="Q3780" i="1" s="1"/>
  <c r="S3780" i="1" s="1"/>
  <c r="R3780" i="1"/>
  <c r="M3781" i="1"/>
  <c r="N3781" i="1"/>
  <c r="O3781" i="1"/>
  <c r="P3781" i="1"/>
  <c r="Q3781" i="1" a="1"/>
  <c r="Q3781" i="1" s="1"/>
  <c r="R3781" i="1"/>
  <c r="M3782" i="1"/>
  <c r="S3782" i="1" s="1"/>
  <c r="N3782" i="1"/>
  <c r="O3782" i="1"/>
  <c r="P3782" i="1"/>
  <c r="Q3782" i="1" a="1"/>
  <c r="Q3782" i="1" s="1"/>
  <c r="R3782" i="1"/>
  <c r="M3783" i="1"/>
  <c r="S3783" i="1" s="1"/>
  <c r="T3783" i="1" s="1"/>
  <c r="N3783" i="1"/>
  <c r="O3783" i="1"/>
  <c r="P3783" i="1"/>
  <c r="Q3783" i="1" a="1"/>
  <c r="Q3783" i="1" s="1"/>
  <c r="R3783" i="1"/>
  <c r="M3784" i="1"/>
  <c r="S3784" i="1" s="1"/>
  <c r="N3784" i="1"/>
  <c r="O3784" i="1"/>
  <c r="P3784" i="1"/>
  <c r="Q3784" i="1" a="1"/>
  <c r="Q3784" i="1" s="1"/>
  <c r="R3784" i="1"/>
  <c r="M3785" i="1"/>
  <c r="S3785" i="1" s="1"/>
  <c r="T3785" i="1" s="1"/>
  <c r="N3785" i="1"/>
  <c r="O3785" i="1"/>
  <c r="P3785" i="1"/>
  <c r="Q3785" i="1" a="1"/>
  <c r="Q3785" i="1"/>
  <c r="R3785" i="1"/>
  <c r="M3786" i="1"/>
  <c r="N3786" i="1"/>
  <c r="O3786" i="1"/>
  <c r="P3786" i="1"/>
  <c r="Q3786" i="1" a="1"/>
  <c r="Q3786" i="1" s="1"/>
  <c r="R3786" i="1"/>
  <c r="M3787" i="1"/>
  <c r="N3787" i="1"/>
  <c r="O3787" i="1"/>
  <c r="P3787" i="1"/>
  <c r="Q3787" i="1" a="1"/>
  <c r="Q3787" i="1" s="1"/>
  <c r="R3787" i="1"/>
  <c r="M3788" i="1"/>
  <c r="N3788" i="1"/>
  <c r="O3788" i="1"/>
  <c r="P3788" i="1"/>
  <c r="Q3788" i="1" a="1"/>
  <c r="Q3788" i="1" s="1"/>
  <c r="R3788" i="1"/>
  <c r="S3788" i="1"/>
  <c r="M3789" i="1"/>
  <c r="S3789" i="1" s="1"/>
  <c r="N3789" i="1"/>
  <c r="O3789" i="1"/>
  <c r="P3789" i="1"/>
  <c r="Q3789" i="1" a="1"/>
  <c r="Q3789" i="1" s="1"/>
  <c r="R3789" i="1"/>
  <c r="M3790" i="1"/>
  <c r="S3790" i="1" s="1"/>
  <c r="T3790" i="1" s="1"/>
  <c r="N3790" i="1"/>
  <c r="O3790" i="1"/>
  <c r="P3790" i="1"/>
  <c r="Q3790" i="1" a="1"/>
  <c r="Q3790" i="1" s="1"/>
  <c r="R3790" i="1"/>
  <c r="M3791" i="1"/>
  <c r="N3791" i="1"/>
  <c r="O3791" i="1"/>
  <c r="P3791" i="1"/>
  <c r="Q3791" i="1" a="1"/>
  <c r="Q3791" i="1" s="1"/>
  <c r="R3791" i="1"/>
  <c r="M3792" i="1"/>
  <c r="N3792" i="1"/>
  <c r="O3792" i="1"/>
  <c r="P3792" i="1"/>
  <c r="Q3792" i="1" a="1"/>
  <c r="Q3792" i="1" s="1"/>
  <c r="R3792" i="1"/>
  <c r="M3793" i="1"/>
  <c r="N3793" i="1"/>
  <c r="O3793" i="1"/>
  <c r="P3793" i="1"/>
  <c r="Q3793" i="1" a="1"/>
  <c r="Q3793" i="1"/>
  <c r="R3793" i="1"/>
  <c r="M3794" i="1"/>
  <c r="N3794" i="1"/>
  <c r="O3794" i="1"/>
  <c r="P3794" i="1"/>
  <c r="Q3794" i="1" a="1"/>
  <c r="Q3794" i="1" s="1"/>
  <c r="R3794" i="1"/>
  <c r="M3795" i="1"/>
  <c r="N3795" i="1"/>
  <c r="O3795" i="1"/>
  <c r="P3795" i="1"/>
  <c r="Q3795" i="1" a="1"/>
  <c r="Q3795" i="1" s="1"/>
  <c r="R3795" i="1"/>
  <c r="M3796" i="1"/>
  <c r="S3796" i="1" s="1"/>
  <c r="N3796" i="1"/>
  <c r="O3796" i="1"/>
  <c r="P3796" i="1"/>
  <c r="Q3796" i="1" a="1"/>
  <c r="Q3796" i="1" s="1"/>
  <c r="R3796" i="1"/>
  <c r="M3797" i="1"/>
  <c r="S3797" i="1" s="1"/>
  <c r="N3797" i="1"/>
  <c r="O3797" i="1"/>
  <c r="P3797" i="1"/>
  <c r="Q3797" i="1" a="1"/>
  <c r="Q3797" i="1" s="1"/>
  <c r="R3797" i="1"/>
  <c r="M3798" i="1"/>
  <c r="N3798" i="1"/>
  <c r="O3798" i="1"/>
  <c r="P3798" i="1"/>
  <c r="Q3798" i="1" a="1"/>
  <c r="Q3798" i="1" s="1"/>
  <c r="R3798" i="1"/>
  <c r="M3799" i="1"/>
  <c r="N3799" i="1"/>
  <c r="O3799" i="1"/>
  <c r="P3799" i="1"/>
  <c r="Q3799" i="1" a="1"/>
  <c r="Q3799" i="1" s="1"/>
  <c r="R3799" i="1"/>
  <c r="M3800" i="1"/>
  <c r="N3800" i="1"/>
  <c r="O3800" i="1"/>
  <c r="P3800" i="1"/>
  <c r="Q3800" i="1" a="1"/>
  <c r="Q3800" i="1" s="1"/>
  <c r="R3800" i="1"/>
  <c r="M3801" i="1"/>
  <c r="N3801" i="1"/>
  <c r="O3801" i="1"/>
  <c r="P3801" i="1"/>
  <c r="Q3801" i="1" a="1"/>
  <c r="Q3801" i="1"/>
  <c r="R3801" i="1"/>
  <c r="M3802" i="1"/>
  <c r="N3802" i="1"/>
  <c r="O3802" i="1"/>
  <c r="P3802" i="1"/>
  <c r="Q3802" i="1" a="1"/>
  <c r="Q3802" i="1" s="1"/>
  <c r="R3802" i="1"/>
  <c r="M3803" i="1"/>
  <c r="N3803" i="1"/>
  <c r="O3803" i="1"/>
  <c r="P3803" i="1"/>
  <c r="Q3803" i="1" a="1"/>
  <c r="Q3803" i="1" s="1"/>
  <c r="R3803" i="1"/>
  <c r="M3804" i="1"/>
  <c r="N3804" i="1"/>
  <c r="O3804" i="1"/>
  <c r="P3804" i="1"/>
  <c r="Q3804" i="1" a="1"/>
  <c r="Q3804" i="1" s="1"/>
  <c r="R3804" i="1"/>
  <c r="S3804" i="1"/>
  <c r="T3804" i="1"/>
  <c r="M3805" i="1"/>
  <c r="S3805" i="1" s="1"/>
  <c r="N3805" i="1"/>
  <c r="O3805" i="1"/>
  <c r="P3805" i="1"/>
  <c r="Q3805" i="1" a="1"/>
  <c r="Q3805" i="1" s="1"/>
  <c r="R3805" i="1"/>
  <c r="M3806" i="1"/>
  <c r="S3806" i="1" s="1"/>
  <c r="T3806" i="1" s="1"/>
  <c r="N3806" i="1"/>
  <c r="O3806" i="1"/>
  <c r="P3806" i="1"/>
  <c r="Q3806" i="1" a="1"/>
  <c r="Q3806" i="1" s="1"/>
  <c r="R3806" i="1"/>
  <c r="M3807" i="1"/>
  <c r="N3807" i="1"/>
  <c r="O3807" i="1"/>
  <c r="P3807" i="1"/>
  <c r="Q3807" i="1" a="1"/>
  <c r="Q3807" i="1" s="1"/>
  <c r="R3807" i="1"/>
  <c r="M3808" i="1"/>
  <c r="N3808" i="1"/>
  <c r="O3808" i="1"/>
  <c r="P3808" i="1"/>
  <c r="Q3808" i="1" a="1"/>
  <c r="Q3808" i="1" s="1"/>
  <c r="R3808" i="1"/>
  <c r="M3809" i="1"/>
  <c r="N3809" i="1"/>
  <c r="O3809" i="1"/>
  <c r="P3809" i="1"/>
  <c r="Q3809" i="1" a="1"/>
  <c r="Q3809" i="1"/>
  <c r="R3809" i="1"/>
  <c r="M3810" i="1"/>
  <c r="N3810" i="1"/>
  <c r="O3810" i="1"/>
  <c r="P3810" i="1"/>
  <c r="Q3810" i="1" a="1"/>
  <c r="Q3810" i="1" s="1"/>
  <c r="R3810" i="1"/>
  <c r="M3811" i="1"/>
  <c r="N3811" i="1"/>
  <c r="O3811" i="1"/>
  <c r="P3811" i="1"/>
  <c r="Q3811" i="1" a="1"/>
  <c r="Q3811" i="1" s="1"/>
  <c r="R3811" i="1"/>
  <c r="M3812" i="1"/>
  <c r="S3812" i="1" s="1"/>
  <c r="N3812" i="1"/>
  <c r="O3812" i="1"/>
  <c r="P3812" i="1"/>
  <c r="Q3812" i="1" a="1"/>
  <c r="Q3812" i="1" s="1"/>
  <c r="R3812" i="1"/>
  <c r="M3813" i="1"/>
  <c r="N3813" i="1"/>
  <c r="O3813" i="1"/>
  <c r="P3813" i="1"/>
  <c r="Q3813" i="1" a="1"/>
  <c r="Q3813" i="1" s="1"/>
  <c r="R3813" i="1"/>
  <c r="M3814" i="1"/>
  <c r="N3814" i="1"/>
  <c r="O3814" i="1"/>
  <c r="P3814" i="1"/>
  <c r="Q3814" i="1" a="1"/>
  <c r="Q3814" i="1" s="1"/>
  <c r="R3814" i="1"/>
  <c r="M3815" i="1"/>
  <c r="N3815" i="1"/>
  <c r="O3815" i="1"/>
  <c r="P3815" i="1"/>
  <c r="Q3815" i="1" a="1"/>
  <c r="Q3815" i="1" s="1"/>
  <c r="R3815" i="1"/>
  <c r="M3816" i="1"/>
  <c r="S3816" i="1" s="1"/>
  <c r="N3816" i="1"/>
  <c r="O3816" i="1"/>
  <c r="P3816" i="1"/>
  <c r="Q3816" i="1" a="1"/>
  <c r="Q3816" i="1" s="1"/>
  <c r="R3816" i="1"/>
  <c r="M3817" i="1"/>
  <c r="S3817" i="1" s="1"/>
  <c r="T3817" i="1" s="1"/>
  <c r="N3817" i="1"/>
  <c r="O3817" i="1"/>
  <c r="P3817" i="1"/>
  <c r="Q3817" i="1" a="1"/>
  <c r="Q3817" i="1"/>
  <c r="R3817" i="1"/>
  <c r="M3818" i="1"/>
  <c r="N3818" i="1"/>
  <c r="O3818" i="1"/>
  <c r="P3818" i="1"/>
  <c r="Q3818" i="1" a="1"/>
  <c r="Q3818" i="1" s="1"/>
  <c r="R3818" i="1"/>
  <c r="M3819" i="1"/>
  <c r="N3819" i="1"/>
  <c r="O3819" i="1"/>
  <c r="P3819" i="1"/>
  <c r="Q3819" i="1" a="1"/>
  <c r="Q3819" i="1" s="1"/>
  <c r="R3819" i="1"/>
  <c r="M3820" i="1"/>
  <c r="S3820" i="1" s="1"/>
  <c r="N3820" i="1"/>
  <c r="O3820" i="1"/>
  <c r="P3820" i="1"/>
  <c r="Q3820" i="1" a="1"/>
  <c r="Q3820" i="1" s="1"/>
  <c r="R3820" i="1"/>
  <c r="M3821" i="1"/>
  <c r="N3821" i="1"/>
  <c r="O3821" i="1"/>
  <c r="P3821" i="1"/>
  <c r="Q3821" i="1" a="1"/>
  <c r="Q3821" i="1" s="1"/>
  <c r="R3821" i="1"/>
  <c r="M3822" i="1"/>
  <c r="N3822" i="1"/>
  <c r="O3822" i="1"/>
  <c r="P3822" i="1"/>
  <c r="Q3822" i="1" a="1"/>
  <c r="Q3822" i="1" s="1"/>
  <c r="R3822" i="1"/>
  <c r="M3823" i="1"/>
  <c r="N3823" i="1"/>
  <c r="O3823" i="1"/>
  <c r="P3823" i="1"/>
  <c r="Q3823" i="1" a="1"/>
  <c r="Q3823" i="1" s="1"/>
  <c r="R3823" i="1"/>
  <c r="M3824" i="1"/>
  <c r="N3824" i="1"/>
  <c r="O3824" i="1"/>
  <c r="P3824" i="1"/>
  <c r="Q3824" i="1" a="1"/>
  <c r="Q3824" i="1" s="1"/>
  <c r="R3824" i="1"/>
  <c r="M3825" i="1"/>
  <c r="N3825" i="1"/>
  <c r="O3825" i="1"/>
  <c r="P3825" i="1"/>
  <c r="Q3825" i="1" a="1"/>
  <c r="Q3825" i="1"/>
  <c r="R3825" i="1"/>
  <c r="M3826" i="1"/>
  <c r="N3826" i="1"/>
  <c r="O3826" i="1"/>
  <c r="P3826" i="1"/>
  <c r="Q3826" i="1" a="1"/>
  <c r="Q3826" i="1" s="1"/>
  <c r="R3826" i="1"/>
  <c r="M3827" i="1"/>
  <c r="S3827" i="1" s="1"/>
  <c r="N3827" i="1"/>
  <c r="O3827" i="1"/>
  <c r="P3827" i="1"/>
  <c r="Q3827" i="1" a="1"/>
  <c r="Q3827" i="1" s="1"/>
  <c r="R3827" i="1"/>
  <c r="M3828" i="1"/>
  <c r="N3828" i="1"/>
  <c r="O3828" i="1"/>
  <c r="P3828" i="1"/>
  <c r="Q3828" i="1" a="1"/>
  <c r="Q3828" i="1" s="1"/>
  <c r="R3828" i="1"/>
  <c r="S3828" i="1"/>
  <c r="T3828" i="1"/>
  <c r="M3829" i="1"/>
  <c r="S3829" i="1" s="1"/>
  <c r="N3829" i="1"/>
  <c r="O3829" i="1"/>
  <c r="P3829" i="1"/>
  <c r="Q3829" i="1" a="1"/>
  <c r="Q3829" i="1" s="1"/>
  <c r="R3829" i="1"/>
  <c r="M3830" i="1"/>
  <c r="S3830" i="1" s="1"/>
  <c r="T3830" i="1" s="1"/>
  <c r="N3830" i="1"/>
  <c r="O3830" i="1"/>
  <c r="P3830" i="1"/>
  <c r="Q3830" i="1" a="1"/>
  <c r="Q3830" i="1" s="1"/>
  <c r="R3830" i="1"/>
  <c r="M3831" i="1"/>
  <c r="N3831" i="1"/>
  <c r="O3831" i="1"/>
  <c r="P3831" i="1"/>
  <c r="Q3831" i="1" a="1"/>
  <c r="Q3831" i="1" s="1"/>
  <c r="R3831" i="1"/>
  <c r="M3832" i="1"/>
  <c r="S3832" i="1" s="1"/>
  <c r="T3832" i="1" s="1"/>
  <c r="N3832" i="1"/>
  <c r="O3832" i="1"/>
  <c r="P3832" i="1"/>
  <c r="Q3832" i="1" a="1"/>
  <c r="Q3832" i="1" s="1"/>
  <c r="R3832" i="1"/>
  <c r="M3833" i="1"/>
  <c r="N3833" i="1"/>
  <c r="O3833" i="1"/>
  <c r="P3833" i="1"/>
  <c r="Q3833" i="1" a="1"/>
  <c r="Q3833" i="1" s="1"/>
  <c r="R3833" i="1"/>
  <c r="M3834" i="1"/>
  <c r="N3834" i="1"/>
  <c r="O3834" i="1"/>
  <c r="P3834" i="1"/>
  <c r="Q3834" i="1" a="1"/>
  <c r="Q3834" i="1" s="1"/>
  <c r="R3834" i="1"/>
  <c r="M3835" i="1"/>
  <c r="N3835" i="1"/>
  <c r="O3835" i="1"/>
  <c r="P3835" i="1"/>
  <c r="Q3835" i="1" a="1"/>
  <c r="Q3835" i="1" s="1"/>
  <c r="R3835" i="1"/>
  <c r="M3836" i="1"/>
  <c r="N3836" i="1"/>
  <c r="O3836" i="1"/>
  <c r="S3836" i="1" s="1"/>
  <c r="P3836" i="1"/>
  <c r="Q3836" i="1" a="1"/>
  <c r="Q3836" i="1" s="1"/>
  <c r="R3836" i="1"/>
  <c r="M3837" i="1"/>
  <c r="N3837" i="1"/>
  <c r="O3837" i="1"/>
  <c r="P3837" i="1"/>
  <c r="Q3837" i="1" a="1"/>
  <c r="Q3837" i="1" s="1"/>
  <c r="R3837" i="1"/>
  <c r="M3838" i="1"/>
  <c r="N3838" i="1"/>
  <c r="O3838" i="1"/>
  <c r="P3838" i="1"/>
  <c r="Q3838" i="1" a="1"/>
  <c r="Q3838" i="1" s="1"/>
  <c r="R3838" i="1"/>
  <c r="M3839" i="1"/>
  <c r="N3839" i="1"/>
  <c r="O3839" i="1"/>
  <c r="P3839" i="1"/>
  <c r="Q3839" i="1" a="1"/>
  <c r="Q3839" i="1" s="1"/>
  <c r="R3839" i="1"/>
  <c r="M3840" i="1"/>
  <c r="S3840" i="1" s="1"/>
  <c r="N3840" i="1"/>
  <c r="O3840" i="1"/>
  <c r="P3840" i="1"/>
  <c r="Q3840" i="1" a="1"/>
  <c r="Q3840" i="1" s="1"/>
  <c r="R3840" i="1"/>
  <c r="M3841" i="1"/>
  <c r="N3841" i="1"/>
  <c r="O3841" i="1"/>
  <c r="P3841" i="1"/>
  <c r="Q3841" i="1" a="1"/>
  <c r="Q3841" i="1"/>
  <c r="R3841" i="1"/>
  <c r="M3842" i="1"/>
  <c r="S3842" i="1" s="1"/>
  <c r="N3842" i="1"/>
  <c r="O3842" i="1"/>
  <c r="P3842" i="1"/>
  <c r="Q3842" i="1" a="1"/>
  <c r="Q3842" i="1" s="1"/>
  <c r="R3842" i="1"/>
  <c r="M3843" i="1"/>
  <c r="S3843" i="1" s="1"/>
  <c r="T3843" i="1" s="1"/>
  <c r="N3843" i="1"/>
  <c r="O3843" i="1"/>
  <c r="P3843" i="1"/>
  <c r="Q3843" i="1" a="1"/>
  <c r="Q3843" i="1" s="1"/>
  <c r="R3843" i="1"/>
  <c r="M3844" i="1"/>
  <c r="N3844" i="1"/>
  <c r="O3844" i="1"/>
  <c r="P3844" i="1"/>
  <c r="Q3844" i="1" a="1"/>
  <c r="Q3844" i="1" s="1"/>
  <c r="R3844" i="1"/>
  <c r="M3845" i="1"/>
  <c r="S3845" i="1" s="1"/>
  <c r="T3845" i="1" s="1"/>
  <c r="N3845" i="1"/>
  <c r="O3845" i="1"/>
  <c r="P3845" i="1"/>
  <c r="Q3845" i="1" a="1"/>
  <c r="Q3845" i="1" s="1"/>
  <c r="R3845" i="1"/>
  <c r="M3846" i="1"/>
  <c r="N3846" i="1"/>
  <c r="O3846" i="1"/>
  <c r="P3846" i="1"/>
  <c r="Q3846" i="1" a="1"/>
  <c r="Q3846" i="1" s="1"/>
  <c r="R3846" i="1"/>
  <c r="M3847" i="1"/>
  <c r="N3847" i="1"/>
  <c r="O3847" i="1"/>
  <c r="P3847" i="1"/>
  <c r="Q3847" i="1" a="1"/>
  <c r="Q3847" i="1" s="1"/>
  <c r="R3847" i="1"/>
  <c r="M3848" i="1"/>
  <c r="N3848" i="1"/>
  <c r="O3848" i="1"/>
  <c r="P3848" i="1"/>
  <c r="Q3848" i="1" a="1"/>
  <c r="Q3848" i="1" s="1"/>
  <c r="R3848" i="1"/>
  <c r="M3849" i="1"/>
  <c r="N3849" i="1"/>
  <c r="O3849" i="1"/>
  <c r="P3849" i="1"/>
  <c r="Q3849" i="1" a="1"/>
  <c r="Q3849" i="1" s="1"/>
  <c r="R3849" i="1"/>
  <c r="M3850" i="1"/>
  <c r="N3850" i="1"/>
  <c r="O3850" i="1"/>
  <c r="P3850" i="1"/>
  <c r="Q3850" i="1" a="1"/>
  <c r="Q3850" i="1" s="1"/>
  <c r="R3850" i="1"/>
  <c r="M3851" i="1"/>
  <c r="N3851" i="1"/>
  <c r="O3851" i="1"/>
  <c r="P3851" i="1"/>
  <c r="Q3851" i="1" a="1"/>
  <c r="Q3851" i="1" s="1"/>
  <c r="R3851" i="1"/>
  <c r="M3852" i="1"/>
  <c r="N3852" i="1"/>
  <c r="O3852" i="1"/>
  <c r="P3852" i="1"/>
  <c r="Q3852" i="1" a="1"/>
  <c r="Q3852" i="1" s="1"/>
  <c r="R3852" i="1"/>
  <c r="S3852" i="1"/>
  <c r="T3852" i="1"/>
  <c r="M3853" i="1"/>
  <c r="S3853" i="1" s="1"/>
  <c r="N3853" i="1"/>
  <c r="O3853" i="1"/>
  <c r="P3853" i="1"/>
  <c r="Q3853" i="1" a="1"/>
  <c r="Q3853" i="1" s="1"/>
  <c r="R3853" i="1"/>
  <c r="M3854" i="1"/>
  <c r="N3854" i="1"/>
  <c r="O3854" i="1"/>
  <c r="P3854" i="1"/>
  <c r="Q3854" i="1" a="1"/>
  <c r="Q3854" i="1" s="1"/>
  <c r="R3854" i="1"/>
  <c r="M3855" i="1"/>
  <c r="N3855" i="1"/>
  <c r="O3855" i="1"/>
  <c r="P3855" i="1"/>
  <c r="Q3855" i="1" a="1"/>
  <c r="Q3855" i="1" s="1"/>
  <c r="R3855" i="1"/>
  <c r="M3856" i="1"/>
  <c r="S3856" i="1" s="1"/>
  <c r="T3856" i="1" s="1"/>
  <c r="N3856" i="1"/>
  <c r="O3856" i="1"/>
  <c r="P3856" i="1"/>
  <c r="Q3856" i="1" a="1"/>
  <c r="Q3856" i="1" s="1"/>
  <c r="R3856" i="1"/>
  <c r="M3857" i="1"/>
  <c r="N3857" i="1"/>
  <c r="O3857" i="1"/>
  <c r="P3857" i="1"/>
  <c r="Q3857" i="1" a="1"/>
  <c r="Q3857" i="1"/>
  <c r="R3857" i="1"/>
  <c r="M3858" i="1"/>
  <c r="S3858" i="1" s="1"/>
  <c r="T3858" i="1" s="1"/>
  <c r="N3858" i="1"/>
  <c r="O3858" i="1"/>
  <c r="P3858" i="1"/>
  <c r="Q3858" i="1" a="1"/>
  <c r="Q3858" i="1" s="1"/>
  <c r="R3858" i="1"/>
  <c r="M3859" i="1"/>
  <c r="N3859" i="1"/>
  <c r="O3859" i="1"/>
  <c r="P3859" i="1"/>
  <c r="Q3859" i="1" a="1"/>
  <c r="Q3859" i="1" s="1"/>
  <c r="R3859" i="1"/>
  <c r="M3860" i="1"/>
  <c r="N3860" i="1"/>
  <c r="O3860" i="1"/>
  <c r="S3860" i="1" s="1"/>
  <c r="P3860" i="1"/>
  <c r="Q3860" i="1" a="1"/>
  <c r="Q3860" i="1" s="1"/>
  <c r="R3860" i="1"/>
  <c r="M3861" i="1"/>
  <c r="N3861" i="1"/>
  <c r="O3861" i="1"/>
  <c r="P3861" i="1"/>
  <c r="Q3861" i="1" a="1"/>
  <c r="Q3861" i="1" s="1"/>
  <c r="R3861" i="1"/>
  <c r="M3862" i="1"/>
  <c r="N3862" i="1"/>
  <c r="O3862" i="1"/>
  <c r="P3862" i="1"/>
  <c r="Q3862" i="1" a="1"/>
  <c r="Q3862" i="1" s="1"/>
  <c r="R3862" i="1"/>
  <c r="M3863" i="1"/>
  <c r="N3863" i="1"/>
  <c r="O3863" i="1"/>
  <c r="P3863" i="1"/>
  <c r="Q3863" i="1" a="1"/>
  <c r="Q3863" i="1" s="1"/>
  <c r="R3863" i="1"/>
  <c r="M3864" i="1"/>
  <c r="N3864" i="1"/>
  <c r="O3864" i="1"/>
  <c r="P3864" i="1"/>
  <c r="Q3864" i="1" a="1"/>
  <c r="Q3864" i="1" s="1"/>
  <c r="R3864" i="1"/>
  <c r="M3865" i="1"/>
  <c r="N3865" i="1"/>
  <c r="O3865" i="1"/>
  <c r="P3865" i="1"/>
  <c r="Q3865" i="1" a="1"/>
  <c r="Q3865" i="1" s="1"/>
  <c r="R3865" i="1"/>
  <c r="M3866" i="1"/>
  <c r="S3866" i="1" s="1"/>
  <c r="N3866" i="1"/>
  <c r="O3866" i="1"/>
  <c r="P3866" i="1"/>
  <c r="Q3866" i="1" a="1"/>
  <c r="Q3866" i="1" s="1"/>
  <c r="R3866" i="1"/>
  <c r="M3867" i="1"/>
  <c r="N3867" i="1"/>
  <c r="O3867" i="1"/>
  <c r="P3867" i="1"/>
  <c r="Q3867" i="1" a="1"/>
  <c r="Q3867" i="1" s="1"/>
  <c r="R3867" i="1"/>
  <c r="M3868" i="1"/>
  <c r="S3868" i="1" s="1"/>
  <c r="N3868" i="1"/>
  <c r="O3868" i="1"/>
  <c r="P3868" i="1"/>
  <c r="Q3868" i="1" a="1"/>
  <c r="Q3868" i="1" s="1"/>
  <c r="R3868" i="1"/>
  <c r="M3869" i="1"/>
  <c r="S3869" i="1" s="1"/>
  <c r="T3869" i="1" s="1"/>
  <c r="N3869" i="1"/>
  <c r="O3869" i="1"/>
  <c r="P3869" i="1"/>
  <c r="Q3869" i="1" a="1"/>
  <c r="Q3869" i="1" s="1"/>
  <c r="R3869" i="1"/>
  <c r="M3870" i="1"/>
  <c r="N3870" i="1"/>
  <c r="O3870" i="1"/>
  <c r="P3870" i="1"/>
  <c r="Q3870" i="1" a="1"/>
  <c r="Q3870" i="1" s="1"/>
  <c r="R3870" i="1"/>
  <c r="M3871" i="1"/>
  <c r="N3871" i="1"/>
  <c r="O3871" i="1"/>
  <c r="P3871" i="1"/>
  <c r="Q3871" i="1" a="1"/>
  <c r="Q3871" i="1" s="1"/>
  <c r="R3871" i="1"/>
  <c r="M3872" i="1"/>
  <c r="N3872" i="1"/>
  <c r="O3872" i="1"/>
  <c r="P3872" i="1"/>
  <c r="Q3872" i="1" a="1"/>
  <c r="Q3872" i="1" s="1"/>
  <c r="R3872" i="1"/>
  <c r="M3873" i="1"/>
  <c r="N3873" i="1"/>
  <c r="O3873" i="1"/>
  <c r="P3873" i="1"/>
  <c r="Q3873" i="1" a="1"/>
  <c r="Q3873" i="1" s="1"/>
  <c r="R3873" i="1"/>
  <c r="M3874" i="1"/>
  <c r="N3874" i="1"/>
  <c r="O3874" i="1"/>
  <c r="P3874" i="1"/>
  <c r="Q3874" i="1" a="1"/>
  <c r="Q3874" i="1" s="1"/>
  <c r="R3874" i="1"/>
  <c r="M3875" i="1"/>
  <c r="N3875" i="1"/>
  <c r="O3875" i="1"/>
  <c r="P3875" i="1"/>
  <c r="Q3875" i="1" a="1"/>
  <c r="Q3875" i="1" s="1"/>
  <c r="R3875" i="1"/>
  <c r="M3876" i="1"/>
  <c r="N3876" i="1"/>
  <c r="O3876" i="1"/>
  <c r="P3876" i="1"/>
  <c r="Q3876" i="1" a="1"/>
  <c r="Q3876" i="1" s="1"/>
  <c r="R3876" i="1"/>
  <c r="S3876" i="1"/>
  <c r="M3877" i="1"/>
  <c r="N3877" i="1"/>
  <c r="O3877" i="1"/>
  <c r="P3877" i="1"/>
  <c r="Q3877" i="1" a="1"/>
  <c r="Q3877" i="1" s="1"/>
  <c r="R3877" i="1"/>
  <c r="M3878" i="1"/>
  <c r="N3878" i="1"/>
  <c r="O3878" i="1"/>
  <c r="P3878" i="1"/>
  <c r="Q3878" i="1" a="1"/>
  <c r="Q3878" i="1" s="1"/>
  <c r="R3878" i="1"/>
  <c r="M3879" i="1"/>
  <c r="S3879" i="1" s="1"/>
  <c r="N3879" i="1"/>
  <c r="O3879" i="1"/>
  <c r="P3879" i="1"/>
  <c r="Q3879" i="1" a="1"/>
  <c r="Q3879" i="1" s="1"/>
  <c r="R3879" i="1"/>
  <c r="M3880" i="1"/>
  <c r="N3880" i="1"/>
  <c r="O3880" i="1"/>
  <c r="P3880" i="1"/>
  <c r="Q3880" i="1" a="1"/>
  <c r="Q3880" i="1" s="1"/>
  <c r="R3880" i="1"/>
  <c r="M3881" i="1"/>
  <c r="N3881" i="1"/>
  <c r="O3881" i="1"/>
  <c r="P3881" i="1"/>
  <c r="Q3881" i="1" a="1"/>
  <c r="Q3881" i="1" s="1"/>
  <c r="R3881" i="1"/>
  <c r="M3882" i="1"/>
  <c r="S3882" i="1" s="1"/>
  <c r="T3882" i="1" s="1"/>
  <c r="N3882" i="1"/>
  <c r="O3882" i="1"/>
  <c r="P3882" i="1"/>
  <c r="Q3882" i="1" a="1"/>
  <c r="Q3882" i="1" s="1"/>
  <c r="R3882" i="1"/>
  <c r="M3883" i="1"/>
  <c r="N3883" i="1"/>
  <c r="O3883" i="1"/>
  <c r="P3883" i="1"/>
  <c r="Q3883" i="1" a="1"/>
  <c r="Q3883" i="1" s="1"/>
  <c r="R3883" i="1"/>
  <c r="M3884" i="1"/>
  <c r="S3884" i="1" s="1"/>
  <c r="N3884" i="1"/>
  <c r="O3884" i="1"/>
  <c r="P3884" i="1"/>
  <c r="Q3884" i="1" a="1"/>
  <c r="Q3884" i="1" s="1"/>
  <c r="R3884" i="1"/>
  <c r="M3885" i="1"/>
  <c r="N3885" i="1"/>
  <c r="O3885" i="1"/>
  <c r="P3885" i="1"/>
  <c r="Q3885" i="1" a="1"/>
  <c r="Q3885" i="1" s="1"/>
  <c r="R3885" i="1"/>
  <c r="M3886" i="1"/>
  <c r="N3886" i="1"/>
  <c r="O3886" i="1"/>
  <c r="P3886" i="1"/>
  <c r="Q3886" i="1" a="1"/>
  <c r="Q3886" i="1" s="1"/>
  <c r="R3886" i="1"/>
  <c r="M3887" i="1"/>
  <c r="N3887" i="1"/>
  <c r="O3887" i="1"/>
  <c r="P3887" i="1"/>
  <c r="Q3887" i="1" a="1"/>
  <c r="Q3887" i="1" s="1"/>
  <c r="R3887" i="1"/>
  <c r="M3888" i="1"/>
  <c r="N3888" i="1"/>
  <c r="O3888" i="1"/>
  <c r="P3888" i="1"/>
  <c r="Q3888" i="1" a="1"/>
  <c r="Q3888" i="1" s="1"/>
  <c r="R3888" i="1"/>
  <c r="M3889" i="1"/>
  <c r="N3889" i="1"/>
  <c r="O3889" i="1"/>
  <c r="P3889" i="1"/>
  <c r="Q3889" i="1" a="1"/>
  <c r="Q3889" i="1"/>
  <c r="R3889" i="1"/>
  <c r="M3890" i="1"/>
  <c r="N3890" i="1"/>
  <c r="O3890" i="1"/>
  <c r="P3890" i="1"/>
  <c r="Q3890" i="1" a="1"/>
  <c r="Q3890" i="1" s="1"/>
  <c r="R3890" i="1"/>
  <c r="M3891" i="1"/>
  <c r="N3891" i="1"/>
  <c r="O3891" i="1"/>
  <c r="P3891" i="1"/>
  <c r="Q3891" i="1" a="1"/>
  <c r="Q3891" i="1" s="1"/>
  <c r="R3891" i="1"/>
  <c r="M3892" i="1"/>
  <c r="S3892" i="1" s="1"/>
  <c r="N3892" i="1"/>
  <c r="O3892" i="1"/>
  <c r="P3892" i="1"/>
  <c r="Q3892" i="1" a="1"/>
  <c r="Q3892" i="1" s="1"/>
  <c r="R3892" i="1"/>
  <c r="M3893" i="1"/>
  <c r="N3893" i="1"/>
  <c r="O3893" i="1"/>
  <c r="P3893" i="1"/>
  <c r="Q3893" i="1" a="1"/>
  <c r="Q3893" i="1" s="1"/>
  <c r="R3893" i="1"/>
  <c r="M3894" i="1"/>
  <c r="N3894" i="1"/>
  <c r="O3894" i="1"/>
  <c r="P3894" i="1"/>
  <c r="Q3894" i="1" a="1"/>
  <c r="Q3894" i="1" s="1"/>
  <c r="R3894" i="1"/>
  <c r="M3895" i="1"/>
  <c r="S3895" i="1" s="1"/>
  <c r="T3895" i="1" s="1"/>
  <c r="N3895" i="1"/>
  <c r="O3895" i="1"/>
  <c r="P3895" i="1"/>
  <c r="Q3895" i="1" a="1"/>
  <c r="Q3895" i="1" s="1"/>
  <c r="R3895" i="1"/>
  <c r="M3896" i="1"/>
  <c r="N3896" i="1"/>
  <c r="O3896" i="1"/>
  <c r="P3896" i="1"/>
  <c r="Q3896" i="1" a="1"/>
  <c r="Q3896" i="1" s="1"/>
  <c r="R3896" i="1"/>
  <c r="M3897" i="1"/>
  <c r="N3897" i="1"/>
  <c r="O3897" i="1"/>
  <c r="P3897" i="1"/>
  <c r="Q3897" i="1" a="1"/>
  <c r="Q3897" i="1" s="1"/>
  <c r="R3897" i="1"/>
  <c r="M3898" i="1"/>
  <c r="N3898" i="1"/>
  <c r="O3898" i="1"/>
  <c r="P3898" i="1"/>
  <c r="Q3898" i="1" a="1"/>
  <c r="Q3898" i="1" s="1"/>
  <c r="R3898" i="1"/>
  <c r="M3899" i="1"/>
  <c r="N3899" i="1"/>
  <c r="O3899" i="1"/>
  <c r="P3899" i="1"/>
  <c r="Q3899" i="1" a="1"/>
  <c r="Q3899" i="1" s="1"/>
  <c r="R3899" i="1"/>
  <c r="M3900" i="1"/>
  <c r="N3900" i="1"/>
  <c r="O3900" i="1"/>
  <c r="P3900" i="1"/>
  <c r="Q3900" i="1" a="1"/>
  <c r="Q3900" i="1" s="1"/>
  <c r="R3900" i="1"/>
  <c r="S3900" i="1" s="1"/>
  <c r="M3901" i="1"/>
  <c r="N3901" i="1"/>
  <c r="O3901" i="1"/>
  <c r="P3901" i="1"/>
  <c r="Q3901" i="1" a="1"/>
  <c r="Q3901" i="1" s="1"/>
  <c r="R3901" i="1"/>
  <c r="M3902" i="1"/>
  <c r="N3902" i="1"/>
  <c r="O3902" i="1"/>
  <c r="P3902" i="1"/>
  <c r="Q3902" i="1" a="1"/>
  <c r="Q3902" i="1" s="1"/>
  <c r="R3902" i="1"/>
  <c r="M3903" i="1"/>
  <c r="S3903" i="1" s="1"/>
  <c r="T3903" i="1" s="1"/>
  <c r="N3903" i="1"/>
  <c r="O3903" i="1"/>
  <c r="P3903" i="1"/>
  <c r="Q3903" i="1" a="1"/>
  <c r="Q3903" i="1" s="1"/>
  <c r="R3903" i="1"/>
  <c r="M3904" i="1"/>
  <c r="N3904" i="1"/>
  <c r="O3904" i="1"/>
  <c r="P3904" i="1"/>
  <c r="Q3904" i="1" a="1"/>
  <c r="Q3904" i="1" s="1"/>
  <c r="R3904" i="1"/>
  <c r="M3905" i="1"/>
  <c r="S3905" i="1" s="1"/>
  <c r="N3905" i="1"/>
  <c r="O3905" i="1"/>
  <c r="P3905" i="1"/>
  <c r="Q3905" i="1" a="1"/>
  <c r="Q3905" i="1"/>
  <c r="R3905" i="1"/>
  <c r="M3906" i="1"/>
  <c r="N3906" i="1"/>
  <c r="O3906" i="1"/>
  <c r="P3906" i="1"/>
  <c r="Q3906" i="1" a="1"/>
  <c r="Q3906" i="1" s="1"/>
  <c r="R3906" i="1"/>
  <c r="M3907" i="1"/>
  <c r="N3907" i="1"/>
  <c r="O3907" i="1"/>
  <c r="P3907" i="1"/>
  <c r="Q3907" i="1" a="1"/>
  <c r="Q3907" i="1" s="1"/>
  <c r="R3907" i="1"/>
  <c r="M3908" i="1"/>
  <c r="S3908" i="1" s="1"/>
  <c r="N3908" i="1"/>
  <c r="O3908" i="1"/>
  <c r="P3908" i="1"/>
  <c r="Q3908" i="1" a="1"/>
  <c r="Q3908" i="1" s="1"/>
  <c r="R3908" i="1"/>
  <c r="M3909" i="1"/>
  <c r="N3909" i="1"/>
  <c r="O3909" i="1"/>
  <c r="P3909" i="1"/>
  <c r="Q3909" i="1" a="1"/>
  <c r="Q3909" i="1" s="1"/>
  <c r="R3909" i="1"/>
  <c r="M3910" i="1"/>
  <c r="N3910" i="1"/>
  <c r="O3910" i="1"/>
  <c r="P3910" i="1"/>
  <c r="Q3910" i="1" a="1"/>
  <c r="Q3910" i="1" s="1"/>
  <c r="R3910" i="1"/>
  <c r="M3911" i="1"/>
  <c r="N3911" i="1"/>
  <c r="O3911" i="1"/>
  <c r="P3911" i="1"/>
  <c r="Q3911" i="1" a="1"/>
  <c r="Q3911" i="1" s="1"/>
  <c r="R3911" i="1"/>
  <c r="M3912" i="1"/>
  <c r="N3912" i="1"/>
  <c r="O3912" i="1"/>
  <c r="P3912" i="1"/>
  <c r="Q3912" i="1" a="1"/>
  <c r="Q3912" i="1" s="1"/>
  <c r="R3912" i="1"/>
  <c r="M3913" i="1"/>
  <c r="N3913" i="1"/>
  <c r="O3913" i="1"/>
  <c r="P3913" i="1"/>
  <c r="Q3913" i="1" a="1"/>
  <c r="Q3913" i="1"/>
  <c r="R3913" i="1"/>
  <c r="M3914" i="1"/>
  <c r="N3914" i="1"/>
  <c r="O3914" i="1"/>
  <c r="P3914" i="1"/>
  <c r="Q3914" i="1" a="1"/>
  <c r="Q3914" i="1" s="1"/>
  <c r="R3914" i="1"/>
  <c r="M3915" i="1"/>
  <c r="N3915" i="1"/>
  <c r="O3915" i="1"/>
  <c r="P3915" i="1"/>
  <c r="Q3915" i="1" a="1"/>
  <c r="Q3915" i="1" s="1"/>
  <c r="R3915" i="1"/>
  <c r="M3916" i="1"/>
  <c r="S3916" i="1" s="1"/>
  <c r="N3916" i="1"/>
  <c r="O3916" i="1"/>
  <c r="P3916" i="1"/>
  <c r="Q3916" i="1" a="1"/>
  <c r="Q3916" i="1" s="1"/>
  <c r="R3916" i="1"/>
  <c r="M3917" i="1"/>
  <c r="N3917" i="1"/>
  <c r="O3917" i="1"/>
  <c r="P3917" i="1"/>
  <c r="Q3917" i="1" a="1"/>
  <c r="Q3917" i="1" s="1"/>
  <c r="R3917" i="1"/>
  <c r="M3918" i="1"/>
  <c r="S3918" i="1" s="1"/>
  <c r="N3918" i="1"/>
  <c r="O3918" i="1"/>
  <c r="P3918" i="1"/>
  <c r="Q3918" i="1" a="1"/>
  <c r="Q3918" i="1" s="1"/>
  <c r="R3918" i="1"/>
  <c r="M3919" i="1"/>
  <c r="S3919" i="1" s="1"/>
  <c r="T3919" i="1" s="1"/>
  <c r="N3919" i="1"/>
  <c r="O3919" i="1"/>
  <c r="P3919" i="1"/>
  <c r="Q3919" i="1" a="1"/>
  <c r="Q3919" i="1" s="1"/>
  <c r="R3919" i="1"/>
  <c r="M3920" i="1"/>
  <c r="N3920" i="1"/>
  <c r="O3920" i="1"/>
  <c r="P3920" i="1"/>
  <c r="Q3920" i="1" a="1"/>
  <c r="Q3920" i="1" s="1"/>
  <c r="R3920" i="1"/>
  <c r="M3921" i="1"/>
  <c r="N3921" i="1"/>
  <c r="O3921" i="1"/>
  <c r="P3921" i="1"/>
  <c r="Q3921" i="1" a="1"/>
  <c r="Q3921" i="1" s="1"/>
  <c r="R3921" i="1"/>
  <c r="M3922" i="1"/>
  <c r="N3922" i="1"/>
  <c r="O3922" i="1"/>
  <c r="P3922" i="1"/>
  <c r="Q3922" i="1" a="1"/>
  <c r="Q3922" i="1" s="1"/>
  <c r="R3922" i="1"/>
  <c r="M3923" i="1"/>
  <c r="N3923" i="1"/>
  <c r="O3923" i="1"/>
  <c r="P3923" i="1"/>
  <c r="Q3923" i="1" a="1"/>
  <c r="Q3923" i="1" s="1"/>
  <c r="R3923" i="1"/>
  <c r="M3924" i="1"/>
  <c r="S3924" i="1" s="1"/>
  <c r="N3924" i="1"/>
  <c r="O3924" i="1"/>
  <c r="P3924" i="1"/>
  <c r="Q3924" i="1" a="1"/>
  <c r="Q3924" i="1" s="1"/>
  <c r="R3924" i="1"/>
  <c r="M3925" i="1"/>
  <c r="N3925" i="1"/>
  <c r="O3925" i="1"/>
  <c r="P3925" i="1"/>
  <c r="Q3925" i="1" a="1"/>
  <c r="Q3925" i="1" s="1"/>
  <c r="R3925" i="1"/>
  <c r="M3926" i="1"/>
  <c r="N3926" i="1"/>
  <c r="O3926" i="1"/>
  <c r="P3926" i="1"/>
  <c r="Q3926" i="1" a="1"/>
  <c r="Q3926" i="1" s="1"/>
  <c r="R3926" i="1"/>
  <c r="M3927" i="1"/>
  <c r="N3927" i="1"/>
  <c r="O3927" i="1"/>
  <c r="P3927" i="1"/>
  <c r="Q3927" i="1" a="1"/>
  <c r="Q3927" i="1" s="1"/>
  <c r="R3927" i="1"/>
  <c r="M3928" i="1"/>
  <c r="N3928" i="1"/>
  <c r="O3928" i="1"/>
  <c r="P3928" i="1"/>
  <c r="Q3928" i="1" a="1"/>
  <c r="Q3928" i="1" s="1"/>
  <c r="R3928" i="1"/>
  <c r="M3929" i="1"/>
  <c r="S3929" i="1" s="1"/>
  <c r="N3929" i="1"/>
  <c r="O3929" i="1"/>
  <c r="P3929" i="1"/>
  <c r="Q3929" i="1" a="1"/>
  <c r="Q3929" i="1"/>
  <c r="R3929" i="1"/>
  <c r="M3930" i="1"/>
  <c r="N3930" i="1"/>
  <c r="O3930" i="1"/>
  <c r="P3930" i="1"/>
  <c r="Q3930" i="1" a="1"/>
  <c r="Q3930" i="1" s="1"/>
  <c r="R3930" i="1"/>
  <c r="M3931" i="1"/>
  <c r="S3931" i="1" s="1"/>
  <c r="N3931" i="1"/>
  <c r="O3931" i="1"/>
  <c r="P3931" i="1"/>
  <c r="Q3931" i="1" a="1"/>
  <c r="Q3931" i="1" s="1"/>
  <c r="R3931" i="1"/>
  <c r="M3932" i="1"/>
  <c r="S3932" i="1" s="1"/>
  <c r="N3932" i="1"/>
  <c r="O3932" i="1"/>
  <c r="P3932" i="1"/>
  <c r="Q3932" i="1" a="1"/>
  <c r="Q3932" i="1" s="1"/>
  <c r="R3932" i="1"/>
  <c r="M3933" i="1"/>
  <c r="N3933" i="1"/>
  <c r="O3933" i="1"/>
  <c r="P3933" i="1"/>
  <c r="Q3933" i="1" a="1"/>
  <c r="Q3933" i="1" s="1"/>
  <c r="R3933" i="1"/>
  <c r="M3934" i="1"/>
  <c r="N3934" i="1"/>
  <c r="O3934" i="1"/>
  <c r="P3934" i="1"/>
  <c r="Q3934" i="1" a="1"/>
  <c r="Q3934" i="1" s="1"/>
  <c r="R3934" i="1"/>
  <c r="M3935" i="1"/>
  <c r="N3935" i="1"/>
  <c r="O3935" i="1"/>
  <c r="P3935" i="1"/>
  <c r="Q3935" i="1" a="1"/>
  <c r="Q3935" i="1" s="1"/>
  <c r="R3935" i="1"/>
  <c r="M3936" i="1"/>
  <c r="N3936" i="1"/>
  <c r="O3936" i="1"/>
  <c r="P3936" i="1"/>
  <c r="Q3936" i="1" a="1"/>
  <c r="Q3936" i="1" s="1"/>
  <c r="R3936" i="1"/>
  <c r="M3937" i="1"/>
  <c r="N3937" i="1"/>
  <c r="O3937" i="1"/>
  <c r="P3937" i="1"/>
  <c r="Q3937" i="1" a="1"/>
  <c r="Q3937" i="1" s="1"/>
  <c r="R3937" i="1"/>
  <c r="M3938" i="1"/>
  <c r="N3938" i="1"/>
  <c r="O3938" i="1"/>
  <c r="P3938" i="1"/>
  <c r="Q3938" i="1" a="1"/>
  <c r="Q3938" i="1" s="1"/>
  <c r="R3938" i="1"/>
  <c r="M3939" i="1"/>
  <c r="N3939" i="1"/>
  <c r="O3939" i="1"/>
  <c r="P3939" i="1"/>
  <c r="Q3939" i="1" a="1"/>
  <c r="Q3939" i="1" s="1"/>
  <c r="R3939" i="1"/>
  <c r="M3940" i="1"/>
  <c r="N3940" i="1"/>
  <c r="O3940" i="1"/>
  <c r="P3940" i="1"/>
  <c r="Q3940" i="1" a="1"/>
  <c r="Q3940" i="1" s="1"/>
  <c r="R3940" i="1"/>
  <c r="S3940" i="1" s="1"/>
  <c r="M3941" i="1"/>
  <c r="N3941" i="1"/>
  <c r="O3941" i="1"/>
  <c r="P3941" i="1"/>
  <c r="Q3941" i="1" a="1"/>
  <c r="Q3941" i="1" s="1"/>
  <c r="R3941" i="1"/>
  <c r="M3942" i="1"/>
  <c r="S3942" i="1" s="1"/>
  <c r="N3942" i="1"/>
  <c r="O3942" i="1"/>
  <c r="P3942" i="1"/>
  <c r="Q3942" i="1" a="1"/>
  <c r="Q3942" i="1" s="1"/>
  <c r="R3942" i="1"/>
  <c r="M3943" i="1"/>
  <c r="S3943" i="1" s="1"/>
  <c r="T3943" i="1" s="1"/>
  <c r="V3943" i="1" s="1"/>
  <c r="N3943" i="1"/>
  <c r="O3943" i="1"/>
  <c r="P3943" i="1"/>
  <c r="Q3943" i="1" a="1"/>
  <c r="Q3943" i="1" s="1"/>
  <c r="R3943" i="1"/>
  <c r="M3944" i="1"/>
  <c r="S3944" i="1" s="1"/>
  <c r="N3944" i="1"/>
  <c r="O3944" i="1"/>
  <c r="P3944" i="1"/>
  <c r="Q3944" i="1" a="1"/>
  <c r="Q3944" i="1" s="1"/>
  <c r="R3944" i="1"/>
  <c r="M3945" i="1"/>
  <c r="S3945" i="1" s="1"/>
  <c r="T3945" i="1" s="1"/>
  <c r="N3945" i="1"/>
  <c r="O3945" i="1"/>
  <c r="P3945" i="1"/>
  <c r="Q3945" i="1" a="1"/>
  <c r="Q3945" i="1"/>
  <c r="R3945" i="1"/>
  <c r="M3946" i="1"/>
  <c r="N3946" i="1"/>
  <c r="O3946" i="1"/>
  <c r="P3946" i="1"/>
  <c r="Q3946" i="1" a="1"/>
  <c r="Q3946" i="1" s="1"/>
  <c r="R3946" i="1"/>
  <c r="M3947" i="1"/>
  <c r="N3947" i="1"/>
  <c r="O3947" i="1"/>
  <c r="P3947" i="1"/>
  <c r="Q3947" i="1" a="1"/>
  <c r="Q3947" i="1" s="1"/>
  <c r="R3947" i="1"/>
  <c r="M3948" i="1"/>
  <c r="S3948" i="1" s="1"/>
  <c r="N3948" i="1"/>
  <c r="O3948" i="1"/>
  <c r="P3948" i="1"/>
  <c r="Q3948" i="1" a="1"/>
  <c r="Q3948" i="1" s="1"/>
  <c r="R3948" i="1"/>
  <c r="M3949" i="1"/>
  <c r="N3949" i="1"/>
  <c r="O3949" i="1"/>
  <c r="P3949" i="1"/>
  <c r="Q3949" i="1" a="1"/>
  <c r="Q3949" i="1" s="1"/>
  <c r="R3949" i="1"/>
  <c r="M3950" i="1"/>
  <c r="N3950" i="1"/>
  <c r="O3950" i="1"/>
  <c r="P3950" i="1"/>
  <c r="Q3950" i="1" a="1"/>
  <c r="Q3950" i="1" s="1"/>
  <c r="R3950" i="1"/>
  <c r="M3951" i="1"/>
  <c r="N3951" i="1"/>
  <c r="O3951" i="1"/>
  <c r="P3951" i="1"/>
  <c r="Q3951" i="1" a="1"/>
  <c r="Q3951" i="1" s="1"/>
  <c r="R3951" i="1"/>
  <c r="M3952" i="1"/>
  <c r="N3952" i="1"/>
  <c r="O3952" i="1"/>
  <c r="P3952" i="1"/>
  <c r="Q3952" i="1" a="1"/>
  <c r="Q3952" i="1" s="1"/>
  <c r="R3952" i="1"/>
  <c r="M3953" i="1"/>
  <c r="N3953" i="1"/>
  <c r="O3953" i="1"/>
  <c r="P3953" i="1"/>
  <c r="Q3953" i="1" a="1"/>
  <c r="Q3953" i="1"/>
  <c r="R3953" i="1"/>
  <c r="M3954" i="1"/>
  <c r="N3954" i="1"/>
  <c r="O3954" i="1"/>
  <c r="P3954" i="1"/>
  <c r="Q3954" i="1" a="1"/>
  <c r="Q3954" i="1" s="1"/>
  <c r="R3954" i="1"/>
  <c r="M3955" i="1"/>
  <c r="S3955" i="1" s="1"/>
  <c r="N3955" i="1"/>
  <c r="O3955" i="1"/>
  <c r="P3955" i="1"/>
  <c r="Q3955" i="1" a="1"/>
  <c r="Q3955" i="1" s="1"/>
  <c r="R3955" i="1"/>
  <c r="M3956" i="1"/>
  <c r="N3956" i="1"/>
  <c r="O3956" i="1"/>
  <c r="P3956" i="1"/>
  <c r="Q3956" i="1" a="1"/>
  <c r="Q3956" i="1" s="1"/>
  <c r="R3956" i="1"/>
  <c r="S3956" i="1"/>
  <c r="T3956" i="1"/>
  <c r="M3957" i="1"/>
  <c r="S3957" i="1" s="1"/>
  <c r="N3957" i="1"/>
  <c r="O3957" i="1"/>
  <c r="P3957" i="1"/>
  <c r="Q3957" i="1" a="1"/>
  <c r="Q3957" i="1" s="1"/>
  <c r="R3957" i="1"/>
  <c r="M3958" i="1"/>
  <c r="S3958" i="1" s="1"/>
  <c r="T3958" i="1" s="1"/>
  <c r="N3958" i="1"/>
  <c r="O3958" i="1"/>
  <c r="P3958" i="1"/>
  <c r="Q3958" i="1" a="1"/>
  <c r="Q3958" i="1" s="1"/>
  <c r="R3958" i="1"/>
  <c r="M3959" i="1"/>
  <c r="N3959" i="1"/>
  <c r="O3959" i="1"/>
  <c r="P3959" i="1"/>
  <c r="Q3959" i="1" a="1"/>
  <c r="Q3959" i="1" s="1"/>
  <c r="R3959" i="1"/>
  <c r="M3960" i="1"/>
  <c r="S3960" i="1" s="1"/>
  <c r="T3960" i="1" s="1"/>
  <c r="N3960" i="1"/>
  <c r="O3960" i="1"/>
  <c r="P3960" i="1"/>
  <c r="Q3960" i="1" a="1"/>
  <c r="Q3960" i="1" s="1"/>
  <c r="R3960" i="1"/>
  <c r="M3961" i="1"/>
  <c r="N3961" i="1"/>
  <c r="O3961" i="1"/>
  <c r="P3961" i="1"/>
  <c r="Q3961" i="1" a="1"/>
  <c r="Q3961" i="1" s="1"/>
  <c r="R3961" i="1"/>
  <c r="M3962" i="1"/>
  <c r="N3962" i="1"/>
  <c r="O3962" i="1"/>
  <c r="P3962" i="1"/>
  <c r="Q3962" i="1" a="1"/>
  <c r="Q3962" i="1" s="1"/>
  <c r="R3962" i="1"/>
  <c r="M3963" i="1"/>
  <c r="N3963" i="1"/>
  <c r="O3963" i="1"/>
  <c r="P3963" i="1"/>
  <c r="Q3963" i="1" a="1"/>
  <c r="Q3963" i="1" s="1"/>
  <c r="R3963" i="1"/>
  <c r="M3964" i="1"/>
  <c r="N3964" i="1"/>
  <c r="O3964" i="1"/>
  <c r="S3964" i="1" s="1"/>
  <c r="P3964" i="1"/>
  <c r="Q3964" i="1" a="1"/>
  <c r="Q3964" i="1" s="1"/>
  <c r="R3964" i="1"/>
  <c r="M3965" i="1"/>
  <c r="N3965" i="1"/>
  <c r="O3965" i="1"/>
  <c r="P3965" i="1"/>
  <c r="Q3965" i="1" a="1"/>
  <c r="Q3965" i="1" s="1"/>
  <c r="R3965" i="1"/>
  <c r="M3966" i="1"/>
  <c r="N3966" i="1"/>
  <c r="O3966" i="1"/>
  <c r="P3966" i="1"/>
  <c r="Q3966" i="1" a="1"/>
  <c r="Q3966" i="1" s="1"/>
  <c r="R3966" i="1"/>
  <c r="M3967" i="1"/>
  <c r="N3967" i="1"/>
  <c r="O3967" i="1"/>
  <c r="P3967" i="1"/>
  <c r="Q3967" i="1" a="1"/>
  <c r="Q3967" i="1" s="1"/>
  <c r="R3967" i="1"/>
  <c r="M3968" i="1"/>
  <c r="S3968" i="1" s="1"/>
  <c r="N3968" i="1"/>
  <c r="O3968" i="1"/>
  <c r="P3968" i="1"/>
  <c r="Q3968" i="1" a="1"/>
  <c r="Q3968" i="1" s="1"/>
  <c r="R3968" i="1"/>
  <c r="M3969" i="1"/>
  <c r="N3969" i="1"/>
  <c r="O3969" i="1"/>
  <c r="P3969" i="1"/>
  <c r="Q3969" i="1" a="1"/>
  <c r="Q3969" i="1"/>
  <c r="R3969" i="1"/>
  <c r="M3970" i="1"/>
  <c r="S3970" i="1" s="1"/>
  <c r="N3970" i="1"/>
  <c r="O3970" i="1"/>
  <c r="P3970" i="1"/>
  <c r="Q3970" i="1" a="1"/>
  <c r="Q3970" i="1" s="1"/>
  <c r="R3970" i="1"/>
  <c r="M3971" i="1"/>
  <c r="S3971" i="1" s="1"/>
  <c r="T3971" i="1" s="1"/>
  <c r="N3971" i="1"/>
  <c r="O3971" i="1"/>
  <c r="P3971" i="1"/>
  <c r="Q3971" i="1" a="1"/>
  <c r="Q3971" i="1" s="1"/>
  <c r="R3971" i="1"/>
  <c r="M3972" i="1"/>
  <c r="N3972" i="1"/>
  <c r="O3972" i="1"/>
  <c r="P3972" i="1"/>
  <c r="Q3972" i="1" a="1"/>
  <c r="Q3972" i="1" s="1"/>
  <c r="R3972" i="1"/>
  <c r="M3973" i="1"/>
  <c r="S3973" i="1" s="1"/>
  <c r="T3973" i="1" s="1"/>
  <c r="N3973" i="1"/>
  <c r="O3973" i="1"/>
  <c r="P3973" i="1"/>
  <c r="Q3973" i="1" a="1"/>
  <c r="Q3973" i="1" s="1"/>
  <c r="R3973" i="1"/>
  <c r="M3974" i="1"/>
  <c r="N3974" i="1"/>
  <c r="O3974" i="1"/>
  <c r="P3974" i="1"/>
  <c r="Q3974" i="1" a="1"/>
  <c r="Q3974" i="1" s="1"/>
  <c r="R3974" i="1"/>
  <c r="M3975" i="1"/>
  <c r="N3975" i="1"/>
  <c r="O3975" i="1"/>
  <c r="P3975" i="1"/>
  <c r="Q3975" i="1" a="1"/>
  <c r="Q3975" i="1" s="1"/>
  <c r="R3975" i="1"/>
  <c r="M3976" i="1"/>
  <c r="N3976" i="1"/>
  <c r="O3976" i="1"/>
  <c r="P3976" i="1"/>
  <c r="Q3976" i="1" a="1"/>
  <c r="Q3976" i="1" s="1"/>
  <c r="R3976" i="1"/>
  <c r="M3977" i="1"/>
  <c r="N3977" i="1"/>
  <c r="O3977" i="1"/>
  <c r="P3977" i="1"/>
  <c r="Q3977" i="1" a="1"/>
  <c r="Q3977" i="1" s="1"/>
  <c r="R3977" i="1"/>
  <c r="M3978" i="1"/>
  <c r="N3978" i="1"/>
  <c r="O3978" i="1"/>
  <c r="P3978" i="1"/>
  <c r="Q3978" i="1" a="1"/>
  <c r="Q3978" i="1" s="1"/>
  <c r="R3978" i="1"/>
  <c r="M3979" i="1"/>
  <c r="N3979" i="1"/>
  <c r="O3979" i="1"/>
  <c r="P3979" i="1"/>
  <c r="Q3979" i="1" a="1"/>
  <c r="Q3979" i="1" s="1"/>
  <c r="R3979" i="1"/>
  <c r="M3980" i="1"/>
  <c r="N3980" i="1"/>
  <c r="O3980" i="1"/>
  <c r="P3980" i="1"/>
  <c r="Q3980" i="1" a="1"/>
  <c r="Q3980" i="1" s="1"/>
  <c r="R3980" i="1"/>
  <c r="S3980" i="1"/>
  <c r="T3980" i="1"/>
  <c r="M3981" i="1"/>
  <c r="S3981" i="1" s="1"/>
  <c r="N3981" i="1"/>
  <c r="O3981" i="1"/>
  <c r="P3981" i="1"/>
  <c r="Q3981" i="1" a="1"/>
  <c r="Q3981" i="1" s="1"/>
  <c r="R3981" i="1"/>
  <c r="M3982" i="1"/>
  <c r="N3982" i="1"/>
  <c r="O3982" i="1"/>
  <c r="P3982" i="1"/>
  <c r="Q3982" i="1" a="1"/>
  <c r="Q3982" i="1" s="1"/>
  <c r="R3982" i="1"/>
  <c r="M3983" i="1"/>
  <c r="N3983" i="1"/>
  <c r="O3983" i="1"/>
  <c r="P3983" i="1"/>
  <c r="Q3983" i="1" a="1"/>
  <c r="Q3983" i="1" s="1"/>
  <c r="R3983" i="1"/>
  <c r="M3984" i="1"/>
  <c r="S3984" i="1" s="1"/>
  <c r="T3984" i="1" s="1"/>
  <c r="N3984" i="1"/>
  <c r="O3984" i="1"/>
  <c r="P3984" i="1"/>
  <c r="Q3984" i="1" a="1"/>
  <c r="Q3984" i="1" s="1"/>
  <c r="R3984" i="1"/>
  <c r="M3985" i="1"/>
  <c r="N3985" i="1"/>
  <c r="O3985" i="1"/>
  <c r="P3985" i="1"/>
  <c r="Q3985" i="1" a="1"/>
  <c r="Q3985" i="1"/>
  <c r="R3985" i="1"/>
  <c r="M3986" i="1"/>
  <c r="S3986" i="1" s="1"/>
  <c r="T3986" i="1" s="1"/>
  <c r="N3986" i="1"/>
  <c r="O3986" i="1"/>
  <c r="P3986" i="1"/>
  <c r="Q3986" i="1" a="1"/>
  <c r="Q3986" i="1" s="1"/>
  <c r="R3986" i="1"/>
  <c r="M3987" i="1"/>
  <c r="N3987" i="1"/>
  <c r="O3987" i="1"/>
  <c r="P3987" i="1"/>
  <c r="Q3987" i="1" a="1"/>
  <c r="Q3987" i="1" s="1"/>
  <c r="R3987" i="1"/>
  <c r="M3988" i="1"/>
  <c r="N3988" i="1"/>
  <c r="O3988" i="1"/>
  <c r="S3988" i="1" s="1"/>
  <c r="P3988" i="1"/>
  <c r="Q3988" i="1" a="1"/>
  <c r="Q3988" i="1" s="1"/>
  <c r="R3988" i="1"/>
  <c r="M3989" i="1"/>
  <c r="N3989" i="1"/>
  <c r="O3989" i="1"/>
  <c r="P3989" i="1"/>
  <c r="Q3989" i="1" a="1"/>
  <c r="Q3989" i="1" s="1"/>
  <c r="R3989" i="1"/>
  <c r="M3990" i="1"/>
  <c r="N3990" i="1"/>
  <c r="O3990" i="1"/>
  <c r="P3990" i="1"/>
  <c r="Q3990" i="1" a="1"/>
  <c r="Q3990" i="1" s="1"/>
  <c r="R3990" i="1"/>
  <c r="M3991" i="1"/>
  <c r="N3991" i="1"/>
  <c r="O3991" i="1"/>
  <c r="P3991" i="1"/>
  <c r="Q3991" i="1" a="1"/>
  <c r="Q3991" i="1" s="1"/>
  <c r="R3991" i="1"/>
  <c r="M3992" i="1"/>
  <c r="N3992" i="1"/>
  <c r="O3992" i="1"/>
  <c r="P3992" i="1"/>
  <c r="Q3992" i="1" a="1"/>
  <c r="Q3992" i="1" s="1"/>
  <c r="R3992" i="1"/>
  <c r="M3993" i="1"/>
  <c r="N3993" i="1"/>
  <c r="O3993" i="1"/>
  <c r="P3993" i="1"/>
  <c r="Q3993" i="1" a="1"/>
  <c r="Q3993" i="1"/>
  <c r="R3993" i="1"/>
  <c r="M3994" i="1"/>
  <c r="N3994" i="1"/>
  <c r="O3994" i="1"/>
  <c r="P3994" i="1"/>
  <c r="Q3994" i="1" a="1"/>
  <c r="Q3994" i="1" s="1"/>
  <c r="R3994" i="1"/>
  <c r="M3995" i="1"/>
  <c r="N3995" i="1"/>
  <c r="O3995" i="1"/>
  <c r="P3995" i="1"/>
  <c r="Q3995" i="1" a="1"/>
  <c r="Q3995" i="1" s="1"/>
  <c r="R3995" i="1"/>
  <c r="M3996" i="1"/>
  <c r="N3996" i="1"/>
  <c r="O3996" i="1"/>
  <c r="S3996" i="1" s="1"/>
  <c r="P3996" i="1"/>
  <c r="Q3996" i="1" a="1"/>
  <c r="Q3996" i="1" s="1"/>
  <c r="R3996" i="1"/>
  <c r="M3997" i="1"/>
  <c r="S3997" i="1" s="1"/>
  <c r="N3997" i="1"/>
  <c r="O3997" i="1"/>
  <c r="P3997" i="1"/>
  <c r="Q3997" i="1" a="1"/>
  <c r="Q3997" i="1" s="1"/>
  <c r="R3997" i="1"/>
  <c r="M3998" i="1"/>
  <c r="N3998" i="1"/>
  <c r="O3998" i="1"/>
  <c r="P3998" i="1"/>
  <c r="Q3998" i="1" a="1"/>
  <c r="Q3998" i="1" s="1"/>
  <c r="R3998" i="1"/>
  <c r="M3999" i="1"/>
  <c r="S3999" i="1" s="1"/>
  <c r="N3999" i="1"/>
  <c r="O3999" i="1"/>
  <c r="P3999" i="1"/>
  <c r="Q3999" i="1" a="1"/>
  <c r="Q3999" i="1"/>
  <c r="R3999" i="1"/>
  <c r="M4000" i="1"/>
  <c r="N4000" i="1"/>
  <c r="O4000" i="1"/>
  <c r="P4000" i="1"/>
  <c r="Q4000" i="1" a="1"/>
  <c r="Q4000" i="1"/>
  <c r="R4000" i="1"/>
  <c r="S4000" i="1" s="1"/>
  <c r="M4001" i="1"/>
  <c r="N4001" i="1"/>
  <c r="O4001" i="1"/>
  <c r="P4001" i="1"/>
  <c r="Q4001" i="1" a="1"/>
  <c r="Q4001" i="1" s="1"/>
  <c r="R4001" i="1"/>
  <c r="M4002" i="1"/>
  <c r="N4002" i="1"/>
  <c r="O4002" i="1"/>
  <c r="P4002" i="1"/>
  <c r="Q4002" i="1" a="1"/>
  <c r="Q4002" i="1"/>
  <c r="R4002" i="1"/>
  <c r="M4003" i="1"/>
  <c r="N4003" i="1"/>
  <c r="O4003" i="1"/>
  <c r="P4003" i="1"/>
  <c r="Q4003" i="1" a="1"/>
  <c r="Q4003" i="1" s="1"/>
  <c r="S4003" i="1" s="1"/>
  <c r="R4003" i="1"/>
  <c r="T4003" i="1"/>
  <c r="M4004" i="1"/>
  <c r="N4004" i="1"/>
  <c r="O4004" i="1"/>
  <c r="S4004" i="1" s="1"/>
  <c r="P4004" i="1"/>
  <c r="Q4004" i="1" a="1"/>
  <c r="Q4004" i="1"/>
  <c r="R4004" i="1"/>
  <c r="M4005" i="1"/>
  <c r="N4005" i="1"/>
  <c r="O4005" i="1"/>
  <c r="P4005" i="1"/>
  <c r="Q4005" i="1" a="1"/>
  <c r="Q4005" i="1" s="1"/>
  <c r="R4005" i="1"/>
  <c r="M4006" i="1"/>
  <c r="N4006" i="1"/>
  <c r="O4006" i="1"/>
  <c r="P4006" i="1"/>
  <c r="Q4006" i="1" a="1"/>
  <c r="Q4006" i="1" s="1"/>
  <c r="R4006" i="1"/>
  <c r="M4007" i="1"/>
  <c r="S4007" i="1" s="1"/>
  <c r="N4007" i="1"/>
  <c r="O4007" i="1"/>
  <c r="P4007" i="1"/>
  <c r="Q4007" i="1" a="1"/>
  <c r="Q4007" i="1"/>
  <c r="R4007" i="1"/>
  <c r="M4008" i="1"/>
  <c r="N4008" i="1"/>
  <c r="O4008" i="1"/>
  <c r="P4008" i="1"/>
  <c r="Q4008" i="1" a="1"/>
  <c r="Q4008" i="1"/>
  <c r="R4008" i="1"/>
  <c r="S4008" i="1" s="1"/>
  <c r="M4009" i="1"/>
  <c r="N4009" i="1"/>
  <c r="O4009" i="1"/>
  <c r="P4009" i="1"/>
  <c r="Q4009" i="1" a="1"/>
  <c r="Q4009" i="1" s="1"/>
  <c r="R4009" i="1"/>
  <c r="M4010" i="1"/>
  <c r="N4010" i="1"/>
  <c r="O4010" i="1"/>
  <c r="P4010" i="1"/>
  <c r="Q4010" i="1" a="1"/>
  <c r="Q4010" i="1" s="1"/>
  <c r="R4010" i="1"/>
  <c r="M4011" i="1"/>
  <c r="N4011" i="1"/>
  <c r="O4011" i="1"/>
  <c r="P4011" i="1"/>
  <c r="Q4011" i="1" a="1"/>
  <c r="Q4011" i="1" s="1"/>
  <c r="R4011" i="1"/>
  <c r="M4012" i="1"/>
  <c r="S4012" i="1" s="1"/>
  <c r="N4012" i="1"/>
  <c r="O4012" i="1"/>
  <c r="P4012" i="1"/>
  <c r="Q4012" i="1" a="1"/>
  <c r="Q4012" i="1"/>
  <c r="R4012" i="1"/>
  <c r="M4013" i="1"/>
  <c r="N4013" i="1"/>
  <c r="O4013" i="1"/>
  <c r="P4013" i="1"/>
  <c r="Q4013" i="1" a="1"/>
  <c r="Q4013" i="1" s="1"/>
  <c r="R4013" i="1"/>
  <c r="M4014" i="1"/>
  <c r="N4014" i="1"/>
  <c r="O4014" i="1"/>
  <c r="P4014" i="1"/>
  <c r="Q4014" i="1" a="1"/>
  <c r="Q4014" i="1" s="1"/>
  <c r="R4014" i="1"/>
  <c r="M4015" i="1"/>
  <c r="N4015" i="1"/>
  <c r="O4015" i="1"/>
  <c r="P4015" i="1"/>
  <c r="Q4015" i="1" a="1"/>
  <c r="Q4015" i="1" s="1"/>
  <c r="R4015" i="1"/>
  <c r="M4016" i="1"/>
  <c r="N4016" i="1"/>
  <c r="O4016" i="1"/>
  <c r="P4016" i="1"/>
  <c r="Q4016" i="1" a="1"/>
  <c r="Q4016" i="1"/>
  <c r="R4016" i="1"/>
  <c r="S4016" i="1" s="1"/>
  <c r="M4017" i="1"/>
  <c r="S4017" i="1" s="1"/>
  <c r="N4017" i="1"/>
  <c r="O4017" i="1"/>
  <c r="P4017" i="1"/>
  <c r="Q4017" i="1" a="1"/>
  <c r="Q4017" i="1" s="1"/>
  <c r="R4017" i="1"/>
  <c r="M4018" i="1"/>
  <c r="N4018" i="1"/>
  <c r="O4018" i="1"/>
  <c r="P4018" i="1"/>
  <c r="Q4018" i="1" a="1"/>
  <c r="Q4018" i="1" s="1"/>
  <c r="R4018" i="1"/>
  <c r="M4019" i="1"/>
  <c r="N4019" i="1"/>
  <c r="O4019" i="1"/>
  <c r="P4019" i="1"/>
  <c r="Q4019" i="1" a="1"/>
  <c r="Q4019" i="1" s="1"/>
  <c r="R4019" i="1"/>
  <c r="M4020" i="1"/>
  <c r="S4020" i="1" s="1"/>
  <c r="N4020" i="1"/>
  <c r="O4020" i="1"/>
  <c r="P4020" i="1"/>
  <c r="Q4020" i="1" a="1"/>
  <c r="Q4020" i="1"/>
  <c r="R4020" i="1"/>
  <c r="M4021" i="1"/>
  <c r="S4021" i="1" s="1"/>
  <c r="N4021" i="1"/>
  <c r="O4021" i="1"/>
  <c r="P4021" i="1"/>
  <c r="Q4021" i="1" a="1"/>
  <c r="Q4021" i="1" s="1"/>
  <c r="R4021" i="1"/>
  <c r="M4022" i="1"/>
  <c r="S4022" i="1" s="1"/>
  <c r="N4022" i="1"/>
  <c r="O4022" i="1"/>
  <c r="P4022" i="1"/>
  <c r="Q4022" i="1" a="1"/>
  <c r="Q4022" i="1" s="1"/>
  <c r="R4022" i="1"/>
  <c r="M4023" i="1"/>
  <c r="N4023" i="1"/>
  <c r="O4023" i="1"/>
  <c r="P4023" i="1"/>
  <c r="Q4023" i="1" a="1"/>
  <c r="Q4023" i="1" s="1"/>
  <c r="R4023" i="1"/>
  <c r="M4024" i="1"/>
  <c r="N4024" i="1"/>
  <c r="O4024" i="1"/>
  <c r="P4024" i="1"/>
  <c r="Q4024" i="1" a="1"/>
  <c r="Q4024" i="1"/>
  <c r="R4024" i="1"/>
  <c r="S4024" i="1" s="1"/>
  <c r="M4025" i="1"/>
  <c r="N4025" i="1"/>
  <c r="O4025" i="1"/>
  <c r="P4025" i="1"/>
  <c r="Q4025" i="1" a="1"/>
  <c r="Q4025" i="1" s="1"/>
  <c r="R4025" i="1"/>
  <c r="M4026" i="1"/>
  <c r="N4026" i="1"/>
  <c r="O4026" i="1"/>
  <c r="P4026" i="1"/>
  <c r="Q4026" i="1" a="1"/>
  <c r="Q4026" i="1" s="1"/>
  <c r="R4026" i="1"/>
  <c r="M4027" i="1"/>
  <c r="S4027" i="1" s="1"/>
  <c r="N4027" i="1"/>
  <c r="O4027" i="1"/>
  <c r="P4027" i="1"/>
  <c r="Q4027" i="1" a="1"/>
  <c r="Q4027" i="1" s="1"/>
  <c r="R4027" i="1"/>
  <c r="M4028" i="1"/>
  <c r="S4028" i="1" s="1"/>
  <c r="N4028" i="1"/>
  <c r="O4028" i="1"/>
  <c r="P4028" i="1"/>
  <c r="Q4028" i="1" a="1"/>
  <c r="Q4028" i="1"/>
  <c r="R4028" i="1"/>
  <c r="M4029" i="1"/>
  <c r="N4029" i="1"/>
  <c r="O4029" i="1"/>
  <c r="P4029" i="1"/>
  <c r="Q4029" i="1" a="1"/>
  <c r="Q4029" i="1" s="1"/>
  <c r="R4029" i="1"/>
  <c r="M4030" i="1"/>
  <c r="N4030" i="1"/>
  <c r="O4030" i="1"/>
  <c r="P4030" i="1"/>
  <c r="Q4030" i="1" a="1"/>
  <c r="Q4030" i="1" s="1"/>
  <c r="R4030" i="1"/>
  <c r="M4031" i="1"/>
  <c r="N4031" i="1"/>
  <c r="O4031" i="1"/>
  <c r="P4031" i="1"/>
  <c r="Q4031" i="1" a="1"/>
  <c r="Q4031" i="1" s="1"/>
  <c r="R4031" i="1"/>
  <c r="M4032" i="1"/>
  <c r="N4032" i="1"/>
  <c r="O4032" i="1"/>
  <c r="P4032" i="1"/>
  <c r="Q4032" i="1" a="1"/>
  <c r="Q4032" i="1"/>
  <c r="R4032" i="1"/>
  <c r="S4032" i="1" s="1"/>
  <c r="M4033" i="1"/>
  <c r="N4033" i="1"/>
  <c r="O4033" i="1"/>
  <c r="P4033" i="1"/>
  <c r="Q4033" i="1" a="1"/>
  <c r="Q4033" i="1" s="1"/>
  <c r="R4033" i="1"/>
  <c r="M4034" i="1"/>
  <c r="N4034" i="1"/>
  <c r="O4034" i="1"/>
  <c r="P4034" i="1"/>
  <c r="Q4034" i="1" a="1"/>
  <c r="Q4034" i="1" s="1"/>
  <c r="R4034" i="1"/>
  <c r="M4035" i="1"/>
  <c r="N4035" i="1"/>
  <c r="O4035" i="1"/>
  <c r="P4035" i="1"/>
  <c r="Q4035" i="1" a="1"/>
  <c r="Q4035" i="1" s="1"/>
  <c r="R4035" i="1"/>
  <c r="M4036" i="1"/>
  <c r="N4036" i="1"/>
  <c r="O4036" i="1"/>
  <c r="P4036" i="1"/>
  <c r="Q4036" i="1" a="1"/>
  <c r="Q4036" i="1" s="1"/>
  <c r="R4036" i="1"/>
  <c r="M4037" i="1"/>
  <c r="S4037" i="1" s="1"/>
  <c r="N4037" i="1"/>
  <c r="O4037" i="1"/>
  <c r="P4037" i="1"/>
  <c r="Q4037" i="1" a="1"/>
  <c r="Q4037" i="1" s="1"/>
  <c r="R4037" i="1"/>
  <c r="M4038" i="1"/>
  <c r="N4038" i="1"/>
  <c r="O4038" i="1"/>
  <c r="P4038" i="1"/>
  <c r="Q4038" i="1" a="1"/>
  <c r="Q4038" i="1" s="1"/>
  <c r="R4038" i="1"/>
  <c r="M4039" i="1"/>
  <c r="S4039" i="1" s="1"/>
  <c r="N4039" i="1"/>
  <c r="O4039" i="1"/>
  <c r="P4039" i="1"/>
  <c r="Q4039" i="1" a="1"/>
  <c r="Q4039" i="1" s="1"/>
  <c r="R4039" i="1"/>
  <c r="M4040" i="1"/>
  <c r="N4040" i="1"/>
  <c r="O4040" i="1"/>
  <c r="P4040" i="1"/>
  <c r="Q4040" i="1" a="1"/>
  <c r="Q4040" i="1" s="1"/>
  <c r="R4040" i="1"/>
  <c r="M4041" i="1"/>
  <c r="N4041" i="1"/>
  <c r="O4041" i="1"/>
  <c r="P4041" i="1"/>
  <c r="Q4041" i="1" a="1"/>
  <c r="Q4041" i="1" s="1"/>
  <c r="R4041" i="1"/>
  <c r="M4042" i="1"/>
  <c r="N4042" i="1"/>
  <c r="O4042" i="1"/>
  <c r="P4042" i="1"/>
  <c r="Q4042" i="1" a="1"/>
  <c r="Q4042" i="1" s="1"/>
  <c r="R4042" i="1"/>
  <c r="M4043" i="1"/>
  <c r="N4043" i="1"/>
  <c r="O4043" i="1"/>
  <c r="P4043" i="1"/>
  <c r="Q4043" i="1" a="1"/>
  <c r="Q4043" i="1" s="1"/>
  <c r="R4043" i="1"/>
  <c r="M4044" i="1"/>
  <c r="S4044" i="1" s="1"/>
  <c r="N4044" i="1"/>
  <c r="O4044" i="1"/>
  <c r="P4044" i="1"/>
  <c r="Q4044" i="1" a="1"/>
  <c r="Q4044" i="1" s="1"/>
  <c r="R4044" i="1"/>
  <c r="M4045" i="1"/>
  <c r="S4045" i="1" s="1"/>
  <c r="N4045" i="1"/>
  <c r="O4045" i="1"/>
  <c r="P4045" i="1"/>
  <c r="Q4045" i="1" a="1"/>
  <c r="Q4045" i="1" s="1"/>
  <c r="R4045" i="1"/>
  <c r="M4046" i="1"/>
  <c r="N4046" i="1"/>
  <c r="O4046" i="1"/>
  <c r="P4046" i="1"/>
  <c r="Q4046" i="1" a="1"/>
  <c r="Q4046" i="1" s="1"/>
  <c r="R4046" i="1"/>
  <c r="M4047" i="1"/>
  <c r="N4047" i="1"/>
  <c r="O4047" i="1"/>
  <c r="P4047" i="1"/>
  <c r="Q4047" i="1" a="1"/>
  <c r="Q4047" i="1" s="1"/>
  <c r="R4047" i="1"/>
  <c r="M4048" i="1"/>
  <c r="N4048" i="1"/>
  <c r="O4048" i="1"/>
  <c r="P4048" i="1"/>
  <c r="Q4048" i="1" a="1"/>
  <c r="Q4048" i="1" s="1"/>
  <c r="S4048" i="1" s="1"/>
  <c r="R4048" i="1"/>
  <c r="M4049" i="1"/>
  <c r="N4049" i="1"/>
  <c r="O4049" i="1"/>
  <c r="P4049" i="1"/>
  <c r="Q4049" i="1" a="1"/>
  <c r="Q4049" i="1" s="1"/>
  <c r="R4049" i="1"/>
  <c r="M4050" i="1"/>
  <c r="N4050" i="1"/>
  <c r="O4050" i="1"/>
  <c r="P4050" i="1"/>
  <c r="Q4050" i="1" a="1"/>
  <c r="Q4050" i="1" s="1"/>
  <c r="R4050" i="1"/>
  <c r="M4051" i="1"/>
  <c r="S4051" i="1" s="1"/>
  <c r="N4051" i="1"/>
  <c r="O4051" i="1"/>
  <c r="P4051" i="1"/>
  <c r="Q4051" i="1" a="1"/>
  <c r="Q4051" i="1" s="1"/>
  <c r="R4051" i="1"/>
  <c r="T4051" i="1"/>
  <c r="M4052" i="1"/>
  <c r="S4052" i="1" s="1"/>
  <c r="N4052" i="1"/>
  <c r="O4052" i="1"/>
  <c r="P4052" i="1"/>
  <c r="Q4052" i="1" a="1"/>
  <c r="Q4052" i="1" s="1"/>
  <c r="R4052" i="1"/>
  <c r="M4053" i="1"/>
  <c r="S4053" i="1" s="1"/>
  <c r="N4053" i="1"/>
  <c r="O4053" i="1"/>
  <c r="P4053" i="1"/>
  <c r="Q4053" i="1" a="1"/>
  <c r="Q4053" i="1" s="1"/>
  <c r="R4053" i="1"/>
  <c r="M4054" i="1"/>
  <c r="N4054" i="1"/>
  <c r="O4054" i="1"/>
  <c r="P4054" i="1"/>
  <c r="Q4054" i="1" a="1"/>
  <c r="Q4054" i="1" s="1"/>
  <c r="R4054" i="1"/>
  <c r="M4055" i="1"/>
  <c r="N4055" i="1"/>
  <c r="O4055" i="1"/>
  <c r="P4055" i="1"/>
  <c r="Q4055" i="1" a="1"/>
  <c r="Q4055" i="1" s="1"/>
  <c r="R4055" i="1"/>
  <c r="M4056" i="1"/>
  <c r="N4056" i="1"/>
  <c r="O4056" i="1"/>
  <c r="P4056" i="1"/>
  <c r="Q4056" i="1" a="1"/>
  <c r="Q4056" i="1" s="1"/>
  <c r="S4056" i="1" s="1"/>
  <c r="R4056" i="1"/>
  <c r="M4057" i="1"/>
  <c r="N4057" i="1"/>
  <c r="O4057" i="1"/>
  <c r="P4057" i="1"/>
  <c r="Q4057" i="1" a="1"/>
  <c r="Q4057" i="1" s="1"/>
  <c r="R4057" i="1"/>
  <c r="M4058" i="1"/>
  <c r="N4058" i="1"/>
  <c r="O4058" i="1"/>
  <c r="P4058" i="1"/>
  <c r="Q4058" i="1" a="1"/>
  <c r="Q4058" i="1" s="1"/>
  <c r="R4058" i="1"/>
  <c r="M4059" i="1"/>
  <c r="S4059" i="1" s="1"/>
  <c r="N4059" i="1"/>
  <c r="O4059" i="1"/>
  <c r="P4059" i="1"/>
  <c r="Q4059" i="1" a="1"/>
  <c r="Q4059" i="1" s="1"/>
  <c r="R4059" i="1"/>
  <c r="T4059" i="1"/>
  <c r="M4060" i="1"/>
  <c r="N4060" i="1"/>
  <c r="O4060" i="1"/>
  <c r="P4060" i="1"/>
  <c r="Q4060" i="1" a="1"/>
  <c r="Q4060" i="1" s="1"/>
  <c r="R4060" i="1"/>
  <c r="M4061" i="1"/>
  <c r="N4061" i="1"/>
  <c r="O4061" i="1"/>
  <c r="P4061" i="1"/>
  <c r="Q4061" i="1" a="1"/>
  <c r="Q4061" i="1" s="1"/>
  <c r="R4061" i="1"/>
  <c r="M4062" i="1"/>
  <c r="N4062" i="1"/>
  <c r="O4062" i="1"/>
  <c r="P4062" i="1"/>
  <c r="Q4062" i="1" a="1"/>
  <c r="Q4062" i="1" s="1"/>
  <c r="R4062" i="1"/>
  <c r="M4063" i="1"/>
  <c r="S4063" i="1" s="1"/>
  <c r="N4063" i="1"/>
  <c r="O4063" i="1"/>
  <c r="P4063" i="1"/>
  <c r="Q4063" i="1" a="1"/>
  <c r="Q4063" i="1" s="1"/>
  <c r="R4063" i="1"/>
  <c r="M4064" i="1"/>
  <c r="N4064" i="1"/>
  <c r="O4064" i="1"/>
  <c r="P4064" i="1"/>
  <c r="Q4064" i="1" a="1"/>
  <c r="Q4064" i="1" s="1"/>
  <c r="S4064" i="1" s="1"/>
  <c r="R4064" i="1"/>
  <c r="M4065" i="1"/>
  <c r="S4065" i="1" s="1"/>
  <c r="N4065" i="1"/>
  <c r="O4065" i="1"/>
  <c r="P4065" i="1"/>
  <c r="Q4065" i="1" a="1"/>
  <c r="Q4065" i="1" s="1"/>
  <c r="R4065" i="1"/>
  <c r="M4066" i="1"/>
  <c r="S4066" i="1" s="1"/>
  <c r="N4066" i="1"/>
  <c r="O4066" i="1"/>
  <c r="P4066" i="1"/>
  <c r="Q4066" i="1" a="1"/>
  <c r="Q4066" i="1" s="1"/>
  <c r="R4066" i="1"/>
  <c r="M4067" i="1"/>
  <c r="N4067" i="1"/>
  <c r="O4067" i="1"/>
  <c r="P4067" i="1"/>
  <c r="Q4067" i="1" a="1"/>
  <c r="Q4067" i="1" s="1"/>
  <c r="R4067" i="1"/>
  <c r="M4068" i="1"/>
  <c r="N4068" i="1"/>
  <c r="O4068" i="1"/>
  <c r="P4068" i="1"/>
  <c r="Q4068" i="1" a="1"/>
  <c r="Q4068" i="1" s="1"/>
  <c r="R4068" i="1"/>
  <c r="M4069" i="1"/>
  <c r="N4069" i="1"/>
  <c r="O4069" i="1"/>
  <c r="P4069" i="1"/>
  <c r="Q4069" i="1" a="1"/>
  <c r="Q4069" i="1" s="1"/>
  <c r="R4069" i="1"/>
  <c r="M4070" i="1"/>
  <c r="N4070" i="1"/>
  <c r="O4070" i="1"/>
  <c r="P4070" i="1"/>
  <c r="Q4070" i="1" a="1"/>
  <c r="Q4070" i="1" s="1"/>
  <c r="R4070" i="1"/>
  <c r="M4071" i="1"/>
  <c r="S4071" i="1" s="1"/>
  <c r="N4071" i="1"/>
  <c r="O4071" i="1"/>
  <c r="P4071" i="1"/>
  <c r="Q4071" i="1" a="1"/>
  <c r="Q4071" i="1" s="1"/>
  <c r="R4071" i="1"/>
  <c r="M4072" i="1"/>
  <c r="N4072" i="1"/>
  <c r="O4072" i="1"/>
  <c r="P4072" i="1"/>
  <c r="Q4072" i="1" a="1"/>
  <c r="Q4072" i="1" s="1"/>
  <c r="R4072" i="1"/>
  <c r="M4073" i="1"/>
  <c r="S4073" i="1" s="1"/>
  <c r="N4073" i="1"/>
  <c r="O4073" i="1"/>
  <c r="P4073" i="1"/>
  <c r="Q4073" i="1" a="1"/>
  <c r="Q4073" i="1" s="1"/>
  <c r="R4073" i="1"/>
  <c r="M4074" i="1"/>
  <c r="S4074" i="1" s="1"/>
  <c r="N4074" i="1"/>
  <c r="O4074" i="1"/>
  <c r="P4074" i="1"/>
  <c r="Q4074" i="1" a="1"/>
  <c r="Q4074" i="1" s="1"/>
  <c r="R4074" i="1"/>
  <c r="M4075" i="1"/>
  <c r="N4075" i="1"/>
  <c r="O4075" i="1"/>
  <c r="P4075" i="1"/>
  <c r="Q4075" i="1" a="1"/>
  <c r="Q4075" i="1" s="1"/>
  <c r="R4075" i="1"/>
  <c r="M4076" i="1"/>
  <c r="S4076" i="1" s="1"/>
  <c r="N4076" i="1"/>
  <c r="O4076" i="1"/>
  <c r="P4076" i="1"/>
  <c r="Q4076" i="1" a="1"/>
  <c r="Q4076" i="1" s="1"/>
  <c r="R4076" i="1"/>
  <c r="M4077" i="1"/>
  <c r="N4077" i="1"/>
  <c r="O4077" i="1"/>
  <c r="P4077" i="1"/>
  <c r="Q4077" i="1" a="1"/>
  <c r="Q4077" i="1" s="1"/>
  <c r="R4077" i="1"/>
  <c r="M4078" i="1"/>
  <c r="S4078" i="1" s="1"/>
  <c r="N4078" i="1"/>
  <c r="O4078" i="1"/>
  <c r="P4078" i="1"/>
  <c r="Q4078" i="1" a="1"/>
  <c r="Q4078" i="1" s="1"/>
  <c r="R4078" i="1"/>
  <c r="M4079" i="1"/>
  <c r="S4079" i="1" s="1"/>
  <c r="N4079" i="1"/>
  <c r="O4079" i="1"/>
  <c r="P4079" i="1"/>
  <c r="Q4079" i="1" a="1"/>
  <c r="Q4079" i="1" s="1"/>
  <c r="R4079" i="1"/>
  <c r="M4080" i="1"/>
  <c r="N4080" i="1"/>
  <c r="O4080" i="1"/>
  <c r="P4080" i="1"/>
  <c r="Q4080" i="1" a="1"/>
  <c r="Q4080" i="1" s="1"/>
  <c r="S4080" i="1" s="1"/>
  <c r="R4080" i="1"/>
  <c r="M4081" i="1"/>
  <c r="N4081" i="1"/>
  <c r="O4081" i="1"/>
  <c r="P4081" i="1"/>
  <c r="Q4081" i="1" a="1"/>
  <c r="Q4081" i="1" s="1"/>
  <c r="R4081" i="1"/>
  <c r="M4082" i="1"/>
  <c r="N4082" i="1"/>
  <c r="O4082" i="1"/>
  <c r="P4082" i="1"/>
  <c r="Q4082" i="1" a="1"/>
  <c r="Q4082" i="1" s="1"/>
  <c r="R4082" i="1"/>
  <c r="M4083" i="1"/>
  <c r="N4083" i="1"/>
  <c r="O4083" i="1"/>
  <c r="P4083" i="1"/>
  <c r="Q4083" i="1" a="1"/>
  <c r="Q4083" i="1" s="1"/>
  <c r="R4083" i="1"/>
  <c r="M4084" i="1"/>
  <c r="S4084" i="1" s="1"/>
  <c r="N4084" i="1"/>
  <c r="O4084" i="1"/>
  <c r="P4084" i="1"/>
  <c r="Q4084" i="1" a="1"/>
  <c r="Q4084" i="1" s="1"/>
  <c r="R4084" i="1"/>
  <c r="M4085" i="1"/>
  <c r="S4085" i="1" s="1"/>
  <c r="N4085" i="1"/>
  <c r="O4085" i="1"/>
  <c r="P4085" i="1"/>
  <c r="Q4085" i="1" a="1"/>
  <c r="Q4085" i="1" s="1"/>
  <c r="R4085" i="1"/>
  <c r="M4086" i="1"/>
  <c r="S4086" i="1" s="1"/>
  <c r="N4086" i="1"/>
  <c r="O4086" i="1"/>
  <c r="P4086" i="1"/>
  <c r="Q4086" i="1" a="1"/>
  <c r="Q4086" i="1" s="1"/>
  <c r="R4086" i="1"/>
  <c r="M4087" i="1"/>
  <c r="S4087" i="1" s="1"/>
  <c r="N4087" i="1"/>
  <c r="O4087" i="1"/>
  <c r="P4087" i="1"/>
  <c r="Q4087" i="1" a="1"/>
  <c r="Q4087" i="1" s="1"/>
  <c r="R4087" i="1"/>
  <c r="M4088" i="1"/>
  <c r="N4088" i="1"/>
  <c r="O4088" i="1"/>
  <c r="P4088" i="1"/>
  <c r="Q4088" i="1" a="1"/>
  <c r="Q4088" i="1" s="1"/>
  <c r="S4088" i="1" s="1"/>
  <c r="R4088" i="1"/>
  <c r="M4089" i="1"/>
  <c r="N4089" i="1"/>
  <c r="O4089" i="1"/>
  <c r="P4089" i="1"/>
  <c r="Q4089" i="1" a="1"/>
  <c r="Q4089" i="1" s="1"/>
  <c r="R4089" i="1"/>
  <c r="M4090" i="1"/>
  <c r="N4090" i="1"/>
  <c r="O4090" i="1"/>
  <c r="P4090" i="1"/>
  <c r="Q4090" i="1" a="1"/>
  <c r="Q4090" i="1" s="1"/>
  <c r="R4090" i="1"/>
  <c r="M4091" i="1"/>
  <c r="N4091" i="1"/>
  <c r="O4091" i="1"/>
  <c r="P4091" i="1"/>
  <c r="Q4091" i="1" a="1"/>
  <c r="Q4091" i="1" s="1"/>
  <c r="R4091" i="1"/>
  <c r="M4092" i="1"/>
  <c r="S4092" i="1" s="1"/>
  <c r="N4092" i="1"/>
  <c r="O4092" i="1"/>
  <c r="P4092" i="1"/>
  <c r="Q4092" i="1" a="1"/>
  <c r="Q4092" i="1" s="1"/>
  <c r="R4092" i="1"/>
  <c r="M4093" i="1"/>
  <c r="N4093" i="1"/>
  <c r="O4093" i="1"/>
  <c r="P4093" i="1"/>
  <c r="Q4093" i="1" a="1"/>
  <c r="Q4093" i="1" s="1"/>
  <c r="R4093" i="1"/>
  <c r="M4094" i="1"/>
  <c r="N4094" i="1"/>
  <c r="O4094" i="1"/>
  <c r="P4094" i="1"/>
  <c r="Q4094" i="1" a="1"/>
  <c r="Q4094" i="1" s="1"/>
  <c r="R4094" i="1"/>
  <c r="M4095" i="1"/>
  <c r="N4095" i="1"/>
  <c r="O4095" i="1"/>
  <c r="P4095" i="1"/>
  <c r="Q4095" i="1" a="1"/>
  <c r="Q4095" i="1" s="1"/>
  <c r="R4095" i="1"/>
  <c r="M4096" i="1"/>
  <c r="N4096" i="1"/>
  <c r="O4096" i="1"/>
  <c r="P4096" i="1"/>
  <c r="Q4096" i="1" a="1"/>
  <c r="Q4096" i="1" s="1"/>
  <c r="S4096" i="1" s="1"/>
  <c r="R4096" i="1"/>
  <c r="M4097" i="1"/>
  <c r="S4097" i="1" s="1"/>
  <c r="N4097" i="1"/>
  <c r="O4097" i="1"/>
  <c r="P4097" i="1"/>
  <c r="Q4097" i="1" a="1"/>
  <c r="Q4097" i="1" s="1"/>
  <c r="R4097" i="1"/>
  <c r="M4098" i="1"/>
  <c r="N4098" i="1"/>
  <c r="O4098" i="1"/>
  <c r="P4098" i="1"/>
  <c r="Q4098" i="1" a="1"/>
  <c r="Q4098" i="1" s="1"/>
  <c r="R4098" i="1"/>
  <c r="M4099" i="1"/>
  <c r="S4099" i="1" s="1"/>
  <c r="N4099" i="1"/>
  <c r="O4099" i="1"/>
  <c r="P4099" i="1"/>
  <c r="Q4099" i="1" a="1"/>
  <c r="Q4099" i="1" s="1"/>
  <c r="R4099" i="1"/>
  <c r="T4099" i="1"/>
  <c r="M4100" i="1"/>
  <c r="S4100" i="1" s="1"/>
  <c r="N4100" i="1"/>
  <c r="O4100" i="1"/>
  <c r="P4100" i="1"/>
  <c r="Q4100" i="1" a="1"/>
  <c r="Q4100" i="1" s="1"/>
  <c r="R4100" i="1"/>
  <c r="M4101" i="1"/>
  <c r="N4101" i="1"/>
  <c r="O4101" i="1"/>
  <c r="P4101" i="1"/>
  <c r="Q4101" i="1" a="1"/>
  <c r="Q4101" i="1" s="1"/>
  <c r="R4101" i="1"/>
  <c r="M4102" i="1"/>
  <c r="N4102" i="1"/>
  <c r="O4102" i="1"/>
  <c r="P4102" i="1"/>
  <c r="Q4102" i="1" a="1"/>
  <c r="Q4102" i="1" s="1"/>
  <c r="R4102" i="1"/>
  <c r="M4103" i="1"/>
  <c r="N4103" i="1"/>
  <c r="O4103" i="1"/>
  <c r="P4103" i="1"/>
  <c r="Q4103" i="1" a="1"/>
  <c r="Q4103" i="1" s="1"/>
  <c r="R4103" i="1"/>
  <c r="M4104" i="1"/>
  <c r="N4104" i="1"/>
  <c r="O4104" i="1"/>
  <c r="P4104" i="1"/>
  <c r="Q4104" i="1" a="1"/>
  <c r="Q4104" i="1" s="1"/>
  <c r="R4104" i="1"/>
  <c r="M4105" i="1"/>
  <c r="S4105" i="1" s="1"/>
  <c r="N4105" i="1"/>
  <c r="O4105" i="1"/>
  <c r="P4105" i="1"/>
  <c r="Q4105" i="1" a="1"/>
  <c r="Q4105" i="1" s="1"/>
  <c r="R4105" i="1"/>
  <c r="M4106" i="1"/>
  <c r="N4106" i="1"/>
  <c r="O4106" i="1"/>
  <c r="P4106" i="1"/>
  <c r="Q4106" i="1" a="1"/>
  <c r="Q4106" i="1" s="1"/>
  <c r="R4106" i="1"/>
  <c r="M4107" i="1"/>
  <c r="S4107" i="1" s="1"/>
  <c r="N4107" i="1"/>
  <c r="O4107" i="1"/>
  <c r="P4107" i="1"/>
  <c r="Q4107" i="1" a="1"/>
  <c r="Q4107" i="1" s="1"/>
  <c r="R4107" i="1"/>
  <c r="T4107" i="1"/>
  <c r="M4108" i="1"/>
  <c r="N4108" i="1"/>
  <c r="O4108" i="1"/>
  <c r="P4108" i="1"/>
  <c r="Q4108" i="1" a="1"/>
  <c r="Q4108" i="1" s="1"/>
  <c r="R4108" i="1"/>
  <c r="M4109" i="1"/>
  <c r="N4109" i="1"/>
  <c r="O4109" i="1"/>
  <c r="P4109" i="1"/>
  <c r="Q4109" i="1" a="1"/>
  <c r="Q4109" i="1" s="1"/>
  <c r="R4109" i="1"/>
  <c r="M4110" i="1"/>
  <c r="S4110" i="1" s="1"/>
  <c r="N4110" i="1"/>
  <c r="O4110" i="1"/>
  <c r="P4110" i="1"/>
  <c r="Q4110" i="1" a="1"/>
  <c r="Q4110" i="1" s="1"/>
  <c r="R4110" i="1"/>
  <c r="M4111" i="1"/>
  <c r="N4111" i="1"/>
  <c r="O4111" i="1"/>
  <c r="P4111" i="1"/>
  <c r="Q4111" i="1" a="1"/>
  <c r="Q4111" i="1" s="1"/>
  <c r="R4111" i="1"/>
  <c r="M4112" i="1"/>
  <c r="N4112" i="1"/>
  <c r="O4112" i="1"/>
  <c r="P4112" i="1"/>
  <c r="Q4112" i="1" a="1"/>
  <c r="Q4112" i="1" s="1"/>
  <c r="S4112" i="1" s="1"/>
  <c r="R4112" i="1"/>
  <c r="M4113" i="1"/>
  <c r="S4113" i="1" s="1"/>
  <c r="N4113" i="1"/>
  <c r="O4113" i="1"/>
  <c r="P4113" i="1"/>
  <c r="Q4113" i="1" a="1"/>
  <c r="Q4113" i="1" s="1"/>
  <c r="R4113" i="1"/>
  <c r="M4114" i="1"/>
  <c r="N4114" i="1"/>
  <c r="O4114" i="1"/>
  <c r="P4114" i="1"/>
  <c r="Q4114" i="1" a="1"/>
  <c r="Q4114" i="1" s="1"/>
  <c r="R4114" i="1"/>
  <c r="M4115" i="1"/>
  <c r="N4115" i="1"/>
  <c r="O4115" i="1"/>
  <c r="P4115" i="1"/>
  <c r="Q4115" i="1" a="1"/>
  <c r="Q4115" i="1" s="1"/>
  <c r="R4115" i="1"/>
  <c r="M4116" i="1"/>
  <c r="N4116" i="1"/>
  <c r="O4116" i="1"/>
  <c r="P4116" i="1"/>
  <c r="Q4116" i="1" a="1"/>
  <c r="Q4116" i="1" s="1"/>
  <c r="R4116" i="1"/>
  <c r="M4117" i="1"/>
  <c r="N4117" i="1"/>
  <c r="O4117" i="1"/>
  <c r="P4117" i="1"/>
  <c r="Q4117" i="1" a="1"/>
  <c r="Q4117" i="1"/>
  <c r="R4117" i="1"/>
  <c r="M4118" i="1"/>
  <c r="S4118" i="1" s="1"/>
  <c r="N4118" i="1"/>
  <c r="O4118" i="1"/>
  <c r="P4118" i="1"/>
  <c r="Q4118" i="1" a="1"/>
  <c r="Q4118" i="1" s="1"/>
  <c r="R4118" i="1"/>
  <c r="M4119" i="1"/>
  <c r="N4119" i="1"/>
  <c r="O4119" i="1"/>
  <c r="P4119" i="1"/>
  <c r="Q4119" i="1" a="1"/>
  <c r="Q4119" i="1" s="1"/>
  <c r="R4119" i="1"/>
  <c r="M4120" i="1"/>
  <c r="N4120" i="1"/>
  <c r="O4120" i="1"/>
  <c r="P4120" i="1"/>
  <c r="Q4120" i="1" a="1"/>
  <c r="Q4120" i="1" s="1"/>
  <c r="S4120" i="1" s="1"/>
  <c r="R4120" i="1"/>
  <c r="M4121" i="1"/>
  <c r="N4121" i="1"/>
  <c r="O4121" i="1"/>
  <c r="P4121" i="1"/>
  <c r="Q4121" i="1" a="1"/>
  <c r="Q4121" i="1" s="1"/>
  <c r="R4121" i="1"/>
  <c r="M4122" i="1"/>
  <c r="N4122" i="1"/>
  <c r="O4122" i="1"/>
  <c r="P4122" i="1"/>
  <c r="Q4122" i="1" a="1"/>
  <c r="Q4122" i="1" s="1"/>
  <c r="R4122" i="1"/>
  <c r="M4123" i="1"/>
  <c r="S4123" i="1" s="1"/>
  <c r="T4123" i="1" s="1"/>
  <c r="V4123" i="1" s="1"/>
  <c r="N4123" i="1"/>
  <c r="O4123" i="1"/>
  <c r="P4123" i="1"/>
  <c r="Q4123" i="1" a="1"/>
  <c r="Q4123" i="1" s="1"/>
  <c r="R4123" i="1"/>
  <c r="M4124" i="1"/>
  <c r="N4124" i="1"/>
  <c r="O4124" i="1"/>
  <c r="P4124" i="1"/>
  <c r="Q4124" i="1" a="1"/>
  <c r="Q4124" i="1" s="1"/>
  <c r="R4124" i="1"/>
  <c r="M4125" i="1"/>
  <c r="N4125" i="1"/>
  <c r="O4125" i="1"/>
  <c r="P4125" i="1"/>
  <c r="Q4125" i="1" a="1"/>
  <c r="Q4125" i="1" s="1"/>
  <c r="R4125" i="1"/>
  <c r="M4126" i="1"/>
  <c r="N4126" i="1"/>
  <c r="O4126" i="1"/>
  <c r="P4126" i="1"/>
  <c r="Q4126" i="1" a="1"/>
  <c r="Q4126" i="1" s="1"/>
  <c r="R4126" i="1"/>
  <c r="M4127" i="1"/>
  <c r="S4127" i="1" s="1"/>
  <c r="N4127" i="1"/>
  <c r="O4127" i="1"/>
  <c r="P4127" i="1"/>
  <c r="Q4127" i="1" a="1"/>
  <c r="Q4127" i="1" s="1"/>
  <c r="R4127" i="1"/>
  <c r="T4127" i="1"/>
  <c r="M4128" i="1"/>
  <c r="N4128" i="1"/>
  <c r="O4128" i="1"/>
  <c r="P4128" i="1"/>
  <c r="Q4128" i="1" a="1"/>
  <c r="Q4128" i="1" s="1"/>
  <c r="R4128" i="1"/>
  <c r="S4128" i="1" s="1"/>
  <c r="M4129" i="1"/>
  <c r="N4129" i="1"/>
  <c r="O4129" i="1"/>
  <c r="P4129" i="1"/>
  <c r="Q4129" i="1" a="1"/>
  <c r="Q4129" i="1" s="1"/>
  <c r="R4129" i="1"/>
  <c r="M4130" i="1"/>
  <c r="N4130" i="1"/>
  <c r="O4130" i="1"/>
  <c r="P4130" i="1"/>
  <c r="Q4130" i="1" a="1"/>
  <c r="Q4130" i="1" s="1"/>
  <c r="R4130" i="1"/>
  <c r="M4131" i="1"/>
  <c r="N4131" i="1"/>
  <c r="O4131" i="1"/>
  <c r="P4131" i="1"/>
  <c r="Q4131" i="1" a="1"/>
  <c r="Q4131" i="1" s="1"/>
  <c r="R4131" i="1"/>
  <c r="M4132" i="1"/>
  <c r="N4132" i="1"/>
  <c r="O4132" i="1"/>
  <c r="P4132" i="1"/>
  <c r="Q4132" i="1" a="1"/>
  <c r="Q4132" i="1" s="1"/>
  <c r="R4132" i="1"/>
  <c r="M4133" i="1"/>
  <c r="N4133" i="1"/>
  <c r="O4133" i="1"/>
  <c r="P4133" i="1"/>
  <c r="Q4133" i="1" a="1"/>
  <c r="Q4133" i="1" s="1"/>
  <c r="R4133" i="1"/>
  <c r="M4134" i="1"/>
  <c r="N4134" i="1"/>
  <c r="O4134" i="1"/>
  <c r="P4134" i="1"/>
  <c r="Q4134" i="1" a="1"/>
  <c r="Q4134" i="1" s="1"/>
  <c r="R4134" i="1"/>
  <c r="M4135" i="1"/>
  <c r="N4135" i="1"/>
  <c r="O4135" i="1"/>
  <c r="P4135" i="1"/>
  <c r="Q4135" i="1" a="1"/>
  <c r="Q4135" i="1" s="1"/>
  <c r="R4135" i="1"/>
  <c r="M4136" i="1"/>
  <c r="N4136" i="1"/>
  <c r="O4136" i="1"/>
  <c r="P4136" i="1"/>
  <c r="Q4136" i="1" a="1"/>
  <c r="Q4136" i="1" s="1"/>
  <c r="S4136" i="1" s="1"/>
  <c r="R4136" i="1"/>
  <c r="M4137" i="1"/>
  <c r="N4137" i="1"/>
  <c r="O4137" i="1"/>
  <c r="P4137" i="1"/>
  <c r="Q4137" i="1" a="1"/>
  <c r="Q4137" i="1" s="1"/>
  <c r="R4137" i="1"/>
  <c r="M4138" i="1"/>
  <c r="N4138" i="1"/>
  <c r="O4138" i="1"/>
  <c r="P4138" i="1"/>
  <c r="Q4138" i="1" a="1"/>
  <c r="Q4138" i="1" s="1"/>
  <c r="R4138" i="1"/>
  <c r="M4139" i="1"/>
  <c r="S4139" i="1" s="1"/>
  <c r="N4139" i="1"/>
  <c r="O4139" i="1"/>
  <c r="P4139" i="1"/>
  <c r="Q4139" i="1" a="1"/>
  <c r="Q4139" i="1" s="1"/>
  <c r="R4139" i="1"/>
  <c r="T4139" i="1"/>
  <c r="M4140" i="1"/>
  <c r="N4140" i="1"/>
  <c r="O4140" i="1"/>
  <c r="P4140" i="1"/>
  <c r="Q4140" i="1" a="1"/>
  <c r="Q4140" i="1" s="1"/>
  <c r="R4140" i="1"/>
  <c r="M4141" i="1"/>
  <c r="N4141" i="1"/>
  <c r="O4141" i="1"/>
  <c r="P4141" i="1"/>
  <c r="Q4141" i="1" a="1"/>
  <c r="Q4141" i="1" s="1"/>
  <c r="R4141" i="1"/>
  <c r="M4142" i="1"/>
  <c r="N4142" i="1"/>
  <c r="O4142" i="1"/>
  <c r="P4142" i="1"/>
  <c r="Q4142" i="1" a="1"/>
  <c r="Q4142" i="1" s="1"/>
  <c r="R4142" i="1"/>
  <c r="M4143" i="1"/>
  <c r="N4143" i="1"/>
  <c r="O4143" i="1"/>
  <c r="P4143" i="1"/>
  <c r="Q4143" i="1" a="1"/>
  <c r="Q4143" i="1" s="1"/>
  <c r="R4143" i="1"/>
  <c r="M4144" i="1"/>
  <c r="S4144" i="1" s="1"/>
  <c r="N4144" i="1"/>
  <c r="O4144" i="1"/>
  <c r="P4144" i="1"/>
  <c r="Q4144" i="1" a="1"/>
  <c r="Q4144" i="1" s="1"/>
  <c r="R4144" i="1"/>
  <c r="M4145" i="1"/>
  <c r="N4145" i="1"/>
  <c r="O4145" i="1"/>
  <c r="P4145" i="1"/>
  <c r="Q4145" i="1" a="1"/>
  <c r="Q4145" i="1" s="1"/>
  <c r="R4145" i="1"/>
  <c r="M4146" i="1"/>
  <c r="N4146" i="1"/>
  <c r="O4146" i="1"/>
  <c r="P4146" i="1"/>
  <c r="Q4146" i="1" a="1"/>
  <c r="Q4146" i="1" s="1"/>
  <c r="R4146" i="1"/>
  <c r="M4147" i="1"/>
  <c r="N4147" i="1"/>
  <c r="O4147" i="1"/>
  <c r="P4147" i="1"/>
  <c r="Q4147" i="1" a="1"/>
  <c r="Q4147" i="1" s="1"/>
  <c r="R4147" i="1"/>
  <c r="M4148" i="1"/>
  <c r="S4148" i="1" s="1"/>
  <c r="N4148" i="1"/>
  <c r="O4148" i="1"/>
  <c r="P4148" i="1"/>
  <c r="Q4148" i="1" a="1"/>
  <c r="Q4148" i="1" s="1"/>
  <c r="R4148" i="1"/>
  <c r="T4148" i="1"/>
  <c r="M4149" i="1"/>
  <c r="S4149" i="1" s="1"/>
  <c r="T4149" i="1" s="1"/>
  <c r="N4149" i="1"/>
  <c r="O4149" i="1"/>
  <c r="P4149" i="1"/>
  <c r="Q4149" i="1" a="1"/>
  <c r="Q4149" i="1"/>
  <c r="R4149" i="1"/>
  <c r="M4150" i="1"/>
  <c r="N4150" i="1"/>
  <c r="O4150" i="1"/>
  <c r="P4150" i="1"/>
  <c r="Q4150" i="1" a="1"/>
  <c r="Q4150" i="1" s="1"/>
  <c r="R4150" i="1"/>
  <c r="M4151" i="1"/>
  <c r="S4151" i="1" s="1"/>
  <c r="N4151" i="1"/>
  <c r="O4151" i="1"/>
  <c r="P4151" i="1"/>
  <c r="Q4151" i="1" a="1"/>
  <c r="Q4151" i="1" s="1"/>
  <c r="R4151" i="1"/>
  <c r="M4152" i="1"/>
  <c r="S4152" i="1" s="1"/>
  <c r="N4152" i="1"/>
  <c r="O4152" i="1"/>
  <c r="P4152" i="1"/>
  <c r="Q4152" i="1" a="1"/>
  <c r="Q4152" i="1" s="1"/>
  <c r="R4152" i="1"/>
  <c r="M4153" i="1"/>
  <c r="N4153" i="1"/>
  <c r="O4153" i="1"/>
  <c r="P4153" i="1"/>
  <c r="Q4153" i="1" a="1"/>
  <c r="Q4153" i="1" s="1"/>
  <c r="R4153" i="1"/>
  <c r="M4154" i="1"/>
  <c r="N4154" i="1"/>
  <c r="O4154" i="1"/>
  <c r="P4154" i="1"/>
  <c r="Q4154" i="1" a="1"/>
  <c r="Q4154" i="1" s="1"/>
  <c r="R4154" i="1"/>
  <c r="M4155" i="1"/>
  <c r="N4155" i="1"/>
  <c r="O4155" i="1"/>
  <c r="P4155" i="1"/>
  <c r="Q4155" i="1" a="1"/>
  <c r="Q4155" i="1" s="1"/>
  <c r="R4155" i="1"/>
  <c r="M4156" i="1"/>
  <c r="N4156" i="1"/>
  <c r="O4156" i="1"/>
  <c r="P4156" i="1"/>
  <c r="Q4156" i="1" a="1"/>
  <c r="Q4156" i="1" s="1"/>
  <c r="R4156" i="1"/>
  <c r="M4157" i="1"/>
  <c r="N4157" i="1"/>
  <c r="O4157" i="1"/>
  <c r="P4157" i="1"/>
  <c r="Q4157" i="1" a="1"/>
  <c r="Q4157" i="1" s="1"/>
  <c r="R4157" i="1"/>
  <c r="M4158" i="1"/>
  <c r="N4158" i="1"/>
  <c r="O4158" i="1"/>
  <c r="P4158" i="1"/>
  <c r="Q4158" i="1" a="1"/>
  <c r="Q4158" i="1" s="1"/>
  <c r="R4158" i="1"/>
  <c r="M4159" i="1"/>
  <c r="N4159" i="1"/>
  <c r="O4159" i="1"/>
  <c r="P4159" i="1"/>
  <c r="Q4159" i="1" a="1"/>
  <c r="Q4159" i="1" s="1"/>
  <c r="R4159" i="1"/>
  <c r="M4160" i="1"/>
  <c r="N4160" i="1"/>
  <c r="O4160" i="1"/>
  <c r="P4160" i="1"/>
  <c r="Q4160" i="1" a="1"/>
  <c r="Q4160" i="1" s="1"/>
  <c r="S4160" i="1" s="1"/>
  <c r="R4160" i="1"/>
  <c r="M4161" i="1"/>
  <c r="S4161" i="1" s="1"/>
  <c r="N4161" i="1"/>
  <c r="O4161" i="1"/>
  <c r="P4161" i="1"/>
  <c r="Q4161" i="1" a="1"/>
  <c r="Q4161" i="1" s="1"/>
  <c r="R4161" i="1"/>
  <c r="T4161" i="1"/>
  <c r="M4162" i="1"/>
  <c r="S4162" i="1" s="1"/>
  <c r="T4162" i="1" s="1"/>
  <c r="N4162" i="1"/>
  <c r="O4162" i="1"/>
  <c r="P4162" i="1"/>
  <c r="Q4162" i="1" a="1"/>
  <c r="Q4162" i="1" s="1"/>
  <c r="R4162" i="1"/>
  <c r="M4163" i="1"/>
  <c r="N4163" i="1"/>
  <c r="O4163" i="1"/>
  <c r="P4163" i="1"/>
  <c r="Q4163" i="1" a="1"/>
  <c r="Q4163" i="1" s="1"/>
  <c r="R4163" i="1"/>
  <c r="M4164" i="1"/>
  <c r="S4164" i="1" s="1"/>
  <c r="N4164" i="1"/>
  <c r="O4164" i="1"/>
  <c r="P4164" i="1"/>
  <c r="Q4164" i="1" a="1"/>
  <c r="Q4164" i="1" s="1"/>
  <c r="R4164" i="1"/>
  <c r="M4165" i="1"/>
  <c r="N4165" i="1"/>
  <c r="O4165" i="1"/>
  <c r="P4165" i="1"/>
  <c r="Q4165" i="1" a="1"/>
  <c r="Q4165" i="1" s="1"/>
  <c r="R4165" i="1"/>
  <c r="M4166" i="1"/>
  <c r="N4166" i="1"/>
  <c r="O4166" i="1"/>
  <c r="P4166" i="1"/>
  <c r="Q4166" i="1" a="1"/>
  <c r="Q4166" i="1" s="1"/>
  <c r="R4166" i="1"/>
  <c r="M4167" i="1"/>
  <c r="N4167" i="1"/>
  <c r="O4167" i="1"/>
  <c r="P4167" i="1"/>
  <c r="Q4167" i="1" a="1"/>
  <c r="Q4167" i="1" s="1"/>
  <c r="R4167" i="1"/>
  <c r="M4168" i="1"/>
  <c r="S4168" i="1" s="1"/>
  <c r="N4168" i="1"/>
  <c r="O4168" i="1"/>
  <c r="P4168" i="1"/>
  <c r="Q4168" i="1" a="1"/>
  <c r="Q4168" i="1" s="1"/>
  <c r="R4168" i="1"/>
  <c r="M4169" i="1"/>
  <c r="N4169" i="1"/>
  <c r="O4169" i="1"/>
  <c r="P4169" i="1"/>
  <c r="Q4169" i="1" a="1"/>
  <c r="Q4169" i="1" s="1"/>
  <c r="R4169" i="1"/>
  <c r="M4170" i="1"/>
  <c r="N4170" i="1"/>
  <c r="O4170" i="1"/>
  <c r="P4170" i="1"/>
  <c r="Q4170" i="1" a="1"/>
  <c r="Q4170" i="1" s="1"/>
  <c r="R4170" i="1"/>
  <c r="M4171" i="1"/>
  <c r="N4171" i="1"/>
  <c r="O4171" i="1"/>
  <c r="P4171" i="1"/>
  <c r="Q4171" i="1" a="1"/>
  <c r="Q4171" i="1" s="1"/>
  <c r="R4171" i="1"/>
  <c r="M4172" i="1"/>
  <c r="N4172" i="1"/>
  <c r="O4172" i="1"/>
  <c r="P4172" i="1"/>
  <c r="Q4172" i="1" a="1"/>
  <c r="Q4172" i="1" s="1"/>
  <c r="R4172" i="1"/>
  <c r="M4173" i="1"/>
  <c r="N4173" i="1"/>
  <c r="O4173" i="1"/>
  <c r="P4173" i="1"/>
  <c r="Q4173" i="1" a="1"/>
  <c r="Q4173" i="1" s="1"/>
  <c r="R4173" i="1"/>
  <c r="M4174" i="1"/>
  <c r="S4174" i="1" s="1"/>
  <c r="N4174" i="1"/>
  <c r="O4174" i="1"/>
  <c r="P4174" i="1"/>
  <c r="Q4174" i="1" a="1"/>
  <c r="Q4174" i="1" s="1"/>
  <c r="R4174" i="1"/>
  <c r="T4174" i="1"/>
  <c r="M4175" i="1"/>
  <c r="S4175" i="1" s="1"/>
  <c r="T4175" i="1" s="1"/>
  <c r="N4175" i="1"/>
  <c r="O4175" i="1"/>
  <c r="P4175" i="1"/>
  <c r="Q4175" i="1" a="1"/>
  <c r="Q4175" i="1" s="1"/>
  <c r="R4175" i="1"/>
  <c r="M4176" i="1"/>
  <c r="N4176" i="1"/>
  <c r="O4176" i="1"/>
  <c r="S4176" i="1" s="1"/>
  <c r="P4176" i="1"/>
  <c r="Q4176" i="1" a="1"/>
  <c r="Q4176" i="1" s="1"/>
  <c r="R4176" i="1"/>
  <c r="M4177" i="1"/>
  <c r="S4177" i="1" s="1"/>
  <c r="N4177" i="1"/>
  <c r="O4177" i="1"/>
  <c r="P4177" i="1"/>
  <c r="Q4177" i="1" a="1"/>
  <c r="Q4177" i="1" s="1"/>
  <c r="R4177" i="1"/>
  <c r="M4178" i="1"/>
  <c r="N4178" i="1"/>
  <c r="O4178" i="1"/>
  <c r="P4178" i="1"/>
  <c r="Q4178" i="1" a="1"/>
  <c r="Q4178" i="1" s="1"/>
  <c r="R4178" i="1"/>
  <c r="M4179" i="1"/>
  <c r="N4179" i="1"/>
  <c r="O4179" i="1"/>
  <c r="P4179" i="1"/>
  <c r="Q4179" i="1" a="1"/>
  <c r="Q4179" i="1" s="1"/>
  <c r="R4179" i="1"/>
  <c r="M4180" i="1"/>
  <c r="N4180" i="1"/>
  <c r="O4180" i="1"/>
  <c r="P4180" i="1"/>
  <c r="Q4180" i="1" a="1"/>
  <c r="Q4180" i="1" s="1"/>
  <c r="R4180" i="1"/>
  <c r="M4181" i="1"/>
  <c r="N4181" i="1"/>
  <c r="O4181" i="1"/>
  <c r="P4181" i="1"/>
  <c r="Q4181" i="1" a="1"/>
  <c r="Q4181" i="1" s="1"/>
  <c r="R4181" i="1"/>
  <c r="M4182" i="1"/>
  <c r="N4182" i="1"/>
  <c r="O4182" i="1"/>
  <c r="P4182" i="1"/>
  <c r="Q4182" i="1" a="1"/>
  <c r="Q4182" i="1" s="1"/>
  <c r="R4182" i="1"/>
  <c r="M4183" i="1"/>
  <c r="N4183" i="1"/>
  <c r="O4183" i="1"/>
  <c r="P4183" i="1"/>
  <c r="Q4183" i="1" a="1"/>
  <c r="Q4183" i="1" s="1"/>
  <c r="R4183" i="1"/>
  <c r="M4184" i="1"/>
  <c r="N4184" i="1"/>
  <c r="O4184" i="1"/>
  <c r="S4184" i="1" s="1"/>
  <c r="P4184" i="1"/>
  <c r="Q4184" i="1" a="1"/>
  <c r="Q4184" i="1" s="1"/>
  <c r="R4184" i="1"/>
  <c r="M4185" i="1"/>
  <c r="N4185" i="1"/>
  <c r="O4185" i="1"/>
  <c r="P4185" i="1"/>
  <c r="Q4185" i="1" a="1"/>
  <c r="Q4185" i="1" s="1"/>
  <c r="R4185" i="1"/>
  <c r="M4186" i="1"/>
  <c r="N4186" i="1"/>
  <c r="O4186" i="1"/>
  <c r="P4186" i="1"/>
  <c r="Q4186" i="1" a="1"/>
  <c r="Q4186" i="1" s="1"/>
  <c r="R4186" i="1"/>
  <c r="M4187" i="1"/>
  <c r="N4187" i="1"/>
  <c r="O4187" i="1"/>
  <c r="P4187" i="1"/>
  <c r="Q4187" i="1" a="1"/>
  <c r="Q4187" i="1" s="1"/>
  <c r="R4187" i="1"/>
  <c r="M4188" i="1"/>
  <c r="S4188" i="1" s="1"/>
  <c r="T4188" i="1" s="1"/>
  <c r="N4188" i="1"/>
  <c r="O4188" i="1"/>
  <c r="P4188" i="1"/>
  <c r="Q4188" i="1" a="1"/>
  <c r="Q4188" i="1" s="1"/>
  <c r="R4188" i="1"/>
  <c r="M4189" i="1"/>
  <c r="N4189" i="1"/>
  <c r="O4189" i="1"/>
  <c r="P4189" i="1"/>
  <c r="Q4189" i="1" a="1"/>
  <c r="Q4189" i="1" s="1"/>
  <c r="R4189" i="1"/>
  <c r="M4190" i="1"/>
  <c r="S4190" i="1" s="1"/>
  <c r="N4190" i="1"/>
  <c r="O4190" i="1"/>
  <c r="P4190" i="1"/>
  <c r="Q4190" i="1" a="1"/>
  <c r="Q4190" i="1" s="1"/>
  <c r="R4190" i="1"/>
  <c r="M4191" i="1"/>
  <c r="N4191" i="1"/>
  <c r="O4191" i="1"/>
  <c r="P4191" i="1"/>
  <c r="Q4191" i="1" a="1"/>
  <c r="Q4191" i="1" s="1"/>
  <c r="R4191" i="1"/>
  <c r="M4192" i="1"/>
  <c r="N4192" i="1"/>
  <c r="O4192" i="1"/>
  <c r="P4192" i="1"/>
  <c r="Q4192" i="1" a="1"/>
  <c r="Q4192" i="1" s="1"/>
  <c r="R4192" i="1"/>
  <c r="M4193" i="1"/>
  <c r="N4193" i="1"/>
  <c r="O4193" i="1"/>
  <c r="P4193" i="1"/>
  <c r="Q4193" i="1" a="1"/>
  <c r="Q4193" i="1" s="1"/>
  <c r="R4193" i="1"/>
  <c r="M4194" i="1"/>
  <c r="N4194" i="1"/>
  <c r="O4194" i="1"/>
  <c r="P4194" i="1"/>
  <c r="Q4194" i="1" a="1"/>
  <c r="Q4194" i="1" s="1"/>
  <c r="R4194" i="1"/>
  <c r="M4195" i="1"/>
  <c r="N4195" i="1"/>
  <c r="O4195" i="1"/>
  <c r="P4195" i="1"/>
  <c r="Q4195" i="1" a="1"/>
  <c r="Q4195" i="1" s="1"/>
  <c r="R4195" i="1"/>
  <c r="M4196" i="1"/>
  <c r="N4196" i="1"/>
  <c r="O4196" i="1"/>
  <c r="P4196" i="1"/>
  <c r="Q4196" i="1" a="1"/>
  <c r="Q4196" i="1" s="1"/>
  <c r="R4196" i="1"/>
  <c r="M4197" i="1"/>
  <c r="N4197" i="1"/>
  <c r="O4197" i="1"/>
  <c r="P4197" i="1"/>
  <c r="Q4197" i="1" a="1"/>
  <c r="Q4197" i="1" s="1"/>
  <c r="R4197" i="1"/>
  <c r="M4198" i="1"/>
  <c r="N4198" i="1"/>
  <c r="O4198" i="1"/>
  <c r="P4198" i="1"/>
  <c r="Q4198" i="1" a="1"/>
  <c r="Q4198" i="1" s="1"/>
  <c r="R4198" i="1"/>
  <c r="M4199" i="1"/>
  <c r="N4199" i="1"/>
  <c r="O4199" i="1"/>
  <c r="P4199" i="1"/>
  <c r="Q4199" i="1" a="1"/>
  <c r="Q4199" i="1" s="1"/>
  <c r="R4199" i="1"/>
  <c r="M4200" i="1"/>
  <c r="N4200" i="1"/>
  <c r="O4200" i="1"/>
  <c r="S4200" i="1" s="1"/>
  <c r="P4200" i="1"/>
  <c r="Q4200" i="1" a="1"/>
  <c r="Q4200" i="1" s="1"/>
  <c r="R4200" i="1"/>
  <c r="M4201" i="1"/>
  <c r="S4201" i="1" s="1"/>
  <c r="T4201" i="1" s="1"/>
  <c r="N4201" i="1"/>
  <c r="O4201" i="1"/>
  <c r="P4201" i="1"/>
  <c r="Q4201" i="1" a="1"/>
  <c r="Q4201" i="1" s="1"/>
  <c r="R4201" i="1"/>
  <c r="M4202" i="1"/>
  <c r="N4202" i="1"/>
  <c r="O4202" i="1"/>
  <c r="P4202" i="1"/>
  <c r="Q4202" i="1" a="1"/>
  <c r="Q4202" i="1" s="1"/>
  <c r="R4202" i="1"/>
  <c r="M4203" i="1"/>
  <c r="N4203" i="1"/>
  <c r="O4203" i="1"/>
  <c r="P4203" i="1"/>
  <c r="Q4203" i="1" a="1"/>
  <c r="Q4203" i="1" s="1"/>
  <c r="R4203" i="1"/>
  <c r="M4204" i="1"/>
  <c r="N4204" i="1"/>
  <c r="O4204" i="1"/>
  <c r="P4204" i="1"/>
  <c r="Q4204" i="1" a="1"/>
  <c r="Q4204" i="1" s="1"/>
  <c r="R4204" i="1"/>
  <c r="M4205" i="1"/>
  <c r="N4205" i="1"/>
  <c r="O4205" i="1"/>
  <c r="P4205" i="1"/>
  <c r="Q4205" i="1" a="1"/>
  <c r="Q4205" i="1"/>
  <c r="R4205" i="1"/>
  <c r="M4206" i="1"/>
  <c r="N4206" i="1"/>
  <c r="O4206" i="1"/>
  <c r="P4206" i="1"/>
  <c r="Q4206" i="1" a="1"/>
  <c r="Q4206" i="1" s="1"/>
  <c r="R4206" i="1"/>
  <c r="M4207" i="1"/>
  <c r="N4207" i="1"/>
  <c r="O4207" i="1"/>
  <c r="P4207" i="1"/>
  <c r="Q4207" i="1" a="1"/>
  <c r="Q4207" i="1" s="1"/>
  <c r="R4207" i="1"/>
  <c r="M4208" i="1"/>
  <c r="N4208" i="1"/>
  <c r="O4208" i="1"/>
  <c r="P4208" i="1"/>
  <c r="Q4208" i="1" a="1"/>
  <c r="Q4208" i="1" s="1"/>
  <c r="R4208" i="1"/>
  <c r="S4208" i="1"/>
  <c r="T4208" i="1" s="1"/>
  <c r="M4209" i="1"/>
  <c r="N4209" i="1"/>
  <c r="O4209" i="1"/>
  <c r="P4209" i="1"/>
  <c r="Q4209" i="1" a="1"/>
  <c r="Q4209" i="1" s="1"/>
  <c r="R4209" i="1"/>
  <c r="M4210" i="1"/>
  <c r="N4210" i="1"/>
  <c r="O4210" i="1"/>
  <c r="P4210" i="1"/>
  <c r="Q4210" i="1" a="1"/>
  <c r="Q4210" i="1" s="1"/>
  <c r="R4210" i="1"/>
  <c r="M4211" i="1"/>
  <c r="S4211" i="1" s="1"/>
  <c r="N4211" i="1"/>
  <c r="O4211" i="1"/>
  <c r="P4211" i="1"/>
  <c r="Q4211" i="1" a="1"/>
  <c r="Q4211" i="1" s="1"/>
  <c r="R4211" i="1"/>
  <c r="T4211" i="1"/>
  <c r="V4211" i="1" s="1"/>
  <c r="M4212" i="1"/>
  <c r="N4212" i="1"/>
  <c r="O4212" i="1"/>
  <c r="P4212" i="1"/>
  <c r="Q4212" i="1" a="1"/>
  <c r="Q4212" i="1" s="1"/>
  <c r="R4212" i="1"/>
  <c r="M4213" i="1"/>
  <c r="N4213" i="1"/>
  <c r="O4213" i="1"/>
  <c r="P4213" i="1"/>
  <c r="Q4213" i="1" a="1"/>
  <c r="Q4213" i="1"/>
  <c r="R4213" i="1"/>
  <c r="M4214" i="1"/>
  <c r="S4214" i="1" s="1"/>
  <c r="T4214" i="1" s="1"/>
  <c r="N4214" i="1"/>
  <c r="O4214" i="1"/>
  <c r="P4214" i="1"/>
  <c r="Q4214" i="1" a="1"/>
  <c r="Q4214" i="1" s="1"/>
  <c r="R4214" i="1"/>
  <c r="M4215" i="1"/>
  <c r="N4215" i="1"/>
  <c r="O4215" i="1"/>
  <c r="P4215" i="1"/>
  <c r="Q4215" i="1" a="1"/>
  <c r="Q4215" i="1" s="1"/>
  <c r="R4215" i="1"/>
  <c r="M4216" i="1"/>
  <c r="N4216" i="1"/>
  <c r="O4216" i="1"/>
  <c r="S4216" i="1" s="1"/>
  <c r="P4216" i="1"/>
  <c r="Q4216" i="1" a="1"/>
  <c r="Q4216" i="1" s="1"/>
  <c r="R4216" i="1"/>
  <c r="M4217" i="1"/>
  <c r="N4217" i="1"/>
  <c r="O4217" i="1"/>
  <c r="P4217" i="1"/>
  <c r="Q4217" i="1" a="1"/>
  <c r="Q4217" i="1" s="1"/>
  <c r="R4217" i="1"/>
  <c r="M4218" i="1"/>
  <c r="N4218" i="1"/>
  <c r="O4218" i="1"/>
  <c r="P4218" i="1"/>
  <c r="Q4218" i="1" a="1"/>
  <c r="Q4218" i="1" s="1"/>
  <c r="R4218" i="1"/>
  <c r="M4219" i="1"/>
  <c r="N4219" i="1"/>
  <c r="O4219" i="1"/>
  <c r="P4219" i="1"/>
  <c r="Q4219" i="1" a="1"/>
  <c r="Q4219" i="1" s="1"/>
  <c r="R4219" i="1"/>
  <c r="M4220" i="1"/>
  <c r="N4220" i="1"/>
  <c r="O4220" i="1"/>
  <c r="P4220" i="1"/>
  <c r="Q4220" i="1" a="1"/>
  <c r="Q4220" i="1" s="1"/>
  <c r="R4220" i="1"/>
  <c r="M4221" i="1"/>
  <c r="N4221" i="1"/>
  <c r="O4221" i="1"/>
  <c r="P4221" i="1"/>
  <c r="Q4221" i="1" a="1"/>
  <c r="Q4221" i="1" s="1"/>
  <c r="R4221" i="1"/>
  <c r="M4222" i="1"/>
  <c r="N4222" i="1"/>
  <c r="O4222" i="1"/>
  <c r="P4222" i="1"/>
  <c r="Q4222" i="1" a="1"/>
  <c r="Q4222" i="1" s="1"/>
  <c r="R4222" i="1"/>
  <c r="M4223" i="1"/>
  <c r="N4223" i="1"/>
  <c r="O4223" i="1"/>
  <c r="P4223" i="1"/>
  <c r="Q4223" i="1" a="1"/>
  <c r="Q4223" i="1" s="1"/>
  <c r="R4223" i="1"/>
  <c r="M4224" i="1"/>
  <c r="N4224" i="1"/>
  <c r="O4224" i="1"/>
  <c r="P4224" i="1"/>
  <c r="Q4224" i="1" a="1"/>
  <c r="Q4224" i="1" s="1"/>
  <c r="R4224" i="1"/>
  <c r="S4224" i="1"/>
  <c r="M4225" i="1"/>
  <c r="N4225" i="1"/>
  <c r="O4225" i="1"/>
  <c r="P4225" i="1"/>
  <c r="Q4225" i="1" a="1"/>
  <c r="Q4225" i="1" s="1"/>
  <c r="R4225" i="1"/>
  <c r="M4226" i="1"/>
  <c r="N4226" i="1"/>
  <c r="O4226" i="1"/>
  <c r="P4226" i="1"/>
  <c r="Q4226" i="1" a="1"/>
  <c r="Q4226" i="1" s="1"/>
  <c r="R4226" i="1"/>
  <c r="M4227" i="1"/>
  <c r="S4227" i="1" s="1"/>
  <c r="N4227" i="1"/>
  <c r="O4227" i="1"/>
  <c r="P4227" i="1"/>
  <c r="Q4227" i="1" a="1"/>
  <c r="Q4227" i="1" s="1"/>
  <c r="R4227" i="1"/>
  <c r="M4228" i="1"/>
  <c r="N4228" i="1"/>
  <c r="O4228" i="1"/>
  <c r="P4228" i="1"/>
  <c r="Q4228" i="1" a="1"/>
  <c r="Q4228" i="1" s="1"/>
  <c r="R4228" i="1"/>
  <c r="M4229" i="1"/>
  <c r="N4229" i="1"/>
  <c r="O4229" i="1"/>
  <c r="P4229" i="1"/>
  <c r="Q4229" i="1" a="1"/>
  <c r="Q4229" i="1" s="1"/>
  <c r="R4229" i="1"/>
  <c r="M4230" i="1"/>
  <c r="N4230" i="1"/>
  <c r="O4230" i="1"/>
  <c r="P4230" i="1"/>
  <c r="Q4230" i="1" a="1"/>
  <c r="Q4230" i="1" s="1"/>
  <c r="R4230" i="1"/>
  <c r="M4231" i="1"/>
  <c r="N4231" i="1"/>
  <c r="O4231" i="1"/>
  <c r="P4231" i="1"/>
  <c r="Q4231" i="1" a="1"/>
  <c r="Q4231" i="1" s="1"/>
  <c r="R4231" i="1"/>
  <c r="M4232" i="1"/>
  <c r="N4232" i="1"/>
  <c r="O4232" i="1"/>
  <c r="P4232" i="1"/>
  <c r="Q4232" i="1" a="1"/>
  <c r="Q4232" i="1" s="1"/>
  <c r="R4232" i="1"/>
  <c r="S4232" i="1" s="1"/>
  <c r="M4233" i="1"/>
  <c r="N4233" i="1"/>
  <c r="O4233" i="1"/>
  <c r="P4233" i="1"/>
  <c r="Q4233" i="1" a="1"/>
  <c r="Q4233" i="1" s="1"/>
  <c r="R4233" i="1"/>
  <c r="M4234" i="1"/>
  <c r="N4234" i="1"/>
  <c r="O4234" i="1"/>
  <c r="P4234" i="1"/>
  <c r="Q4234" i="1" a="1"/>
  <c r="Q4234" i="1" s="1"/>
  <c r="R4234" i="1"/>
  <c r="M4235" i="1"/>
  <c r="N4235" i="1"/>
  <c r="O4235" i="1"/>
  <c r="P4235" i="1"/>
  <c r="Q4235" i="1" a="1"/>
  <c r="Q4235" i="1" s="1"/>
  <c r="R4235" i="1"/>
  <c r="M4236" i="1"/>
  <c r="N4236" i="1"/>
  <c r="O4236" i="1"/>
  <c r="P4236" i="1"/>
  <c r="Q4236" i="1" a="1"/>
  <c r="Q4236" i="1" s="1"/>
  <c r="R4236" i="1"/>
  <c r="M4237" i="1"/>
  <c r="N4237" i="1"/>
  <c r="O4237" i="1"/>
  <c r="P4237" i="1"/>
  <c r="Q4237" i="1" a="1"/>
  <c r="Q4237" i="1" s="1"/>
  <c r="R4237" i="1"/>
  <c r="M4238" i="1"/>
  <c r="N4238" i="1"/>
  <c r="O4238" i="1"/>
  <c r="P4238" i="1"/>
  <c r="Q4238" i="1" a="1"/>
  <c r="Q4238" i="1" s="1"/>
  <c r="R4238" i="1"/>
  <c r="M4239" i="1"/>
  <c r="N4239" i="1"/>
  <c r="O4239" i="1"/>
  <c r="P4239" i="1"/>
  <c r="Q4239" i="1" a="1"/>
  <c r="Q4239" i="1" s="1"/>
  <c r="R4239" i="1"/>
  <c r="M4240" i="1"/>
  <c r="S4240" i="1" s="1"/>
  <c r="N4240" i="1"/>
  <c r="O4240" i="1"/>
  <c r="P4240" i="1"/>
  <c r="Q4240" i="1" a="1"/>
  <c r="Q4240" i="1" s="1"/>
  <c r="R4240" i="1"/>
  <c r="M4241" i="1"/>
  <c r="N4241" i="1"/>
  <c r="O4241" i="1"/>
  <c r="P4241" i="1"/>
  <c r="Q4241" i="1" a="1"/>
  <c r="Q4241" i="1" s="1"/>
  <c r="R4241" i="1"/>
  <c r="M4242" i="1"/>
  <c r="N4242" i="1"/>
  <c r="O4242" i="1"/>
  <c r="P4242" i="1"/>
  <c r="Q4242" i="1" a="1"/>
  <c r="Q4242" i="1" s="1"/>
  <c r="R4242" i="1"/>
  <c r="M4243" i="1"/>
  <c r="N4243" i="1"/>
  <c r="O4243" i="1"/>
  <c r="P4243" i="1"/>
  <c r="Q4243" i="1" a="1"/>
  <c r="Q4243" i="1" s="1"/>
  <c r="R4243" i="1"/>
  <c r="M4244" i="1"/>
  <c r="N4244" i="1"/>
  <c r="O4244" i="1"/>
  <c r="P4244" i="1"/>
  <c r="Q4244" i="1" a="1"/>
  <c r="Q4244" i="1" s="1"/>
  <c r="R4244" i="1"/>
  <c r="M4245" i="1"/>
  <c r="N4245" i="1"/>
  <c r="O4245" i="1"/>
  <c r="P4245" i="1"/>
  <c r="Q4245" i="1" a="1"/>
  <c r="Q4245" i="1"/>
  <c r="R4245" i="1"/>
  <c r="M4246" i="1"/>
  <c r="N4246" i="1"/>
  <c r="O4246" i="1"/>
  <c r="P4246" i="1"/>
  <c r="Q4246" i="1" a="1"/>
  <c r="Q4246" i="1" s="1"/>
  <c r="R4246" i="1"/>
  <c r="M4247" i="1"/>
  <c r="N4247" i="1"/>
  <c r="O4247" i="1"/>
  <c r="P4247" i="1"/>
  <c r="Q4247" i="1" a="1"/>
  <c r="Q4247" i="1" s="1"/>
  <c r="R4247" i="1"/>
  <c r="M4248" i="1"/>
  <c r="N4248" i="1"/>
  <c r="O4248" i="1"/>
  <c r="P4248" i="1"/>
  <c r="Q4248" i="1" a="1"/>
  <c r="Q4248" i="1" s="1"/>
  <c r="R4248" i="1"/>
  <c r="S4248" i="1" s="1"/>
  <c r="M4249" i="1"/>
  <c r="N4249" i="1"/>
  <c r="O4249" i="1"/>
  <c r="P4249" i="1"/>
  <c r="Q4249" i="1" a="1"/>
  <c r="Q4249" i="1" s="1"/>
  <c r="R4249" i="1"/>
  <c r="M4250" i="1"/>
  <c r="S4250" i="1" s="1"/>
  <c r="N4250" i="1"/>
  <c r="O4250" i="1"/>
  <c r="P4250" i="1"/>
  <c r="Q4250" i="1" a="1"/>
  <c r="Q4250" i="1" s="1"/>
  <c r="R4250" i="1"/>
  <c r="T4250" i="1"/>
  <c r="M4251" i="1"/>
  <c r="S4251" i="1" s="1"/>
  <c r="T4251" i="1" s="1"/>
  <c r="N4251" i="1"/>
  <c r="O4251" i="1"/>
  <c r="P4251" i="1"/>
  <c r="Q4251" i="1" a="1"/>
  <c r="Q4251" i="1" s="1"/>
  <c r="R4251" i="1"/>
  <c r="M4252" i="1"/>
  <c r="N4252" i="1"/>
  <c r="O4252" i="1"/>
  <c r="P4252" i="1"/>
  <c r="Q4252" i="1" a="1"/>
  <c r="Q4252" i="1" s="1"/>
  <c r="R4252" i="1"/>
  <c r="M4253" i="1"/>
  <c r="S4253" i="1" s="1"/>
  <c r="N4253" i="1"/>
  <c r="O4253" i="1"/>
  <c r="P4253" i="1"/>
  <c r="Q4253" i="1" a="1"/>
  <c r="Q4253" i="1"/>
  <c r="R4253" i="1"/>
  <c r="M4254" i="1"/>
  <c r="N4254" i="1"/>
  <c r="O4254" i="1"/>
  <c r="P4254" i="1"/>
  <c r="Q4254" i="1" a="1"/>
  <c r="Q4254" i="1" s="1"/>
  <c r="R4254" i="1"/>
  <c r="M4255" i="1"/>
  <c r="N4255" i="1"/>
  <c r="O4255" i="1"/>
  <c r="P4255" i="1"/>
  <c r="Q4255" i="1" a="1"/>
  <c r="Q4255" i="1" s="1"/>
  <c r="R4255" i="1"/>
  <c r="M4256" i="1"/>
  <c r="S4256" i="1" s="1"/>
  <c r="N4256" i="1"/>
  <c r="O4256" i="1"/>
  <c r="P4256" i="1"/>
  <c r="Q4256" i="1" a="1"/>
  <c r="Q4256" i="1" s="1"/>
  <c r="R4256" i="1"/>
  <c r="M4257" i="1"/>
  <c r="N4257" i="1"/>
  <c r="O4257" i="1"/>
  <c r="P4257" i="1"/>
  <c r="Q4257" i="1" a="1"/>
  <c r="Q4257" i="1" s="1"/>
  <c r="R4257" i="1"/>
  <c r="M4258" i="1"/>
  <c r="N4258" i="1"/>
  <c r="O4258" i="1"/>
  <c r="P4258" i="1"/>
  <c r="Q4258" i="1" a="1"/>
  <c r="Q4258" i="1" s="1"/>
  <c r="R4258" i="1"/>
  <c r="M4259" i="1"/>
  <c r="N4259" i="1"/>
  <c r="O4259" i="1"/>
  <c r="P4259" i="1"/>
  <c r="Q4259" i="1" a="1"/>
  <c r="Q4259" i="1" s="1"/>
  <c r="R4259" i="1"/>
  <c r="M4260" i="1"/>
  <c r="N4260" i="1"/>
  <c r="O4260" i="1"/>
  <c r="P4260" i="1"/>
  <c r="Q4260" i="1" a="1"/>
  <c r="Q4260" i="1" s="1"/>
  <c r="R4260" i="1"/>
  <c r="M4261" i="1"/>
  <c r="N4261" i="1"/>
  <c r="O4261" i="1"/>
  <c r="P4261" i="1"/>
  <c r="Q4261" i="1" a="1"/>
  <c r="Q4261" i="1"/>
  <c r="R4261" i="1"/>
  <c r="M4262" i="1"/>
  <c r="N4262" i="1"/>
  <c r="O4262" i="1"/>
  <c r="P4262" i="1"/>
  <c r="Q4262" i="1" a="1"/>
  <c r="Q4262" i="1" s="1"/>
  <c r="R4262" i="1"/>
  <c r="M4263" i="1"/>
  <c r="S4263" i="1" s="1"/>
  <c r="N4263" i="1"/>
  <c r="O4263" i="1"/>
  <c r="P4263" i="1"/>
  <c r="Q4263" i="1" a="1"/>
  <c r="Q4263" i="1" s="1"/>
  <c r="R4263" i="1"/>
  <c r="T4263" i="1"/>
  <c r="M4264" i="1"/>
  <c r="S4264" i="1" s="1"/>
  <c r="N4264" i="1"/>
  <c r="O4264" i="1"/>
  <c r="P4264" i="1"/>
  <c r="Q4264" i="1" a="1"/>
  <c r="Q4264" i="1" s="1"/>
  <c r="R4264" i="1"/>
  <c r="M4265" i="1"/>
  <c r="N4265" i="1"/>
  <c r="O4265" i="1"/>
  <c r="P4265" i="1"/>
  <c r="Q4265" i="1" a="1"/>
  <c r="Q4265" i="1" s="1"/>
  <c r="R4265" i="1"/>
  <c r="M4266" i="1"/>
  <c r="S4266" i="1" s="1"/>
  <c r="N4266" i="1"/>
  <c r="O4266" i="1"/>
  <c r="P4266" i="1"/>
  <c r="Q4266" i="1" a="1"/>
  <c r="Q4266" i="1" s="1"/>
  <c r="R4266" i="1"/>
  <c r="M4267" i="1"/>
  <c r="N4267" i="1"/>
  <c r="O4267" i="1"/>
  <c r="P4267" i="1"/>
  <c r="Q4267" i="1" a="1"/>
  <c r="Q4267" i="1" s="1"/>
  <c r="R4267" i="1"/>
  <c r="M4268" i="1"/>
  <c r="N4268" i="1"/>
  <c r="O4268" i="1"/>
  <c r="P4268" i="1"/>
  <c r="Q4268" i="1" a="1"/>
  <c r="Q4268" i="1" s="1"/>
  <c r="R4268" i="1"/>
  <c r="M4269" i="1"/>
  <c r="N4269" i="1"/>
  <c r="O4269" i="1"/>
  <c r="P4269" i="1"/>
  <c r="Q4269" i="1" a="1"/>
  <c r="Q4269" i="1" s="1"/>
  <c r="R4269" i="1"/>
  <c r="M4270" i="1"/>
  <c r="N4270" i="1"/>
  <c r="O4270" i="1"/>
  <c r="P4270" i="1"/>
  <c r="Q4270" i="1" a="1"/>
  <c r="Q4270" i="1" s="1"/>
  <c r="R4270" i="1"/>
  <c r="M4271" i="1"/>
  <c r="S4271" i="1" s="1"/>
  <c r="N4271" i="1"/>
  <c r="O4271" i="1"/>
  <c r="P4271" i="1"/>
  <c r="Q4271" i="1" a="1"/>
  <c r="Q4271" i="1" s="1"/>
  <c r="R4271" i="1"/>
  <c r="M4272" i="1"/>
  <c r="S4272" i="1" s="1"/>
  <c r="N4272" i="1"/>
  <c r="O4272" i="1"/>
  <c r="P4272" i="1"/>
  <c r="Q4272" i="1" a="1"/>
  <c r="Q4272" i="1" s="1"/>
  <c r="R4272" i="1"/>
  <c r="M4273" i="1"/>
  <c r="N4273" i="1"/>
  <c r="O4273" i="1"/>
  <c r="P4273" i="1"/>
  <c r="Q4273" i="1" a="1"/>
  <c r="Q4273" i="1" s="1"/>
  <c r="R4273" i="1"/>
  <c r="M4274" i="1"/>
  <c r="N4274" i="1"/>
  <c r="O4274" i="1"/>
  <c r="P4274" i="1"/>
  <c r="Q4274" i="1" a="1"/>
  <c r="Q4274" i="1" s="1"/>
  <c r="R4274" i="1"/>
  <c r="M4275" i="1"/>
  <c r="N4275" i="1"/>
  <c r="O4275" i="1"/>
  <c r="P4275" i="1"/>
  <c r="Q4275" i="1" a="1"/>
  <c r="Q4275" i="1" s="1"/>
  <c r="R4275" i="1"/>
  <c r="M4276" i="1"/>
  <c r="N4276" i="1"/>
  <c r="O4276" i="1"/>
  <c r="P4276" i="1"/>
  <c r="Q4276" i="1" a="1"/>
  <c r="Q4276" i="1" s="1"/>
  <c r="R4276" i="1"/>
  <c r="M4277" i="1"/>
  <c r="N4277" i="1"/>
  <c r="O4277" i="1"/>
  <c r="P4277" i="1"/>
  <c r="Q4277" i="1" a="1"/>
  <c r="Q4277" i="1"/>
  <c r="R4277" i="1"/>
  <c r="M4278" i="1"/>
  <c r="N4278" i="1"/>
  <c r="O4278" i="1"/>
  <c r="P4278" i="1"/>
  <c r="Q4278" i="1" a="1"/>
  <c r="Q4278" i="1" s="1"/>
  <c r="R4278" i="1"/>
  <c r="M4279" i="1"/>
  <c r="N4279" i="1"/>
  <c r="O4279" i="1"/>
  <c r="P4279" i="1"/>
  <c r="Q4279" i="1" a="1"/>
  <c r="Q4279" i="1" s="1"/>
  <c r="R4279" i="1"/>
  <c r="S4279" i="1"/>
  <c r="T4279" i="1" s="1"/>
  <c r="M4280" i="1"/>
  <c r="N4280" i="1"/>
  <c r="O4280" i="1"/>
  <c r="P4280" i="1"/>
  <c r="Q4280" i="1" a="1"/>
  <c r="Q4280" i="1" s="1"/>
  <c r="R4280" i="1"/>
  <c r="M4281" i="1"/>
  <c r="N4281" i="1"/>
  <c r="O4281" i="1"/>
  <c r="P4281" i="1"/>
  <c r="Q4281" i="1" a="1"/>
  <c r="Q4281" i="1" s="1"/>
  <c r="R4281" i="1"/>
  <c r="M4282" i="1"/>
  <c r="N4282" i="1"/>
  <c r="O4282" i="1"/>
  <c r="P4282" i="1"/>
  <c r="Q4282" i="1" a="1"/>
  <c r="Q4282" i="1" s="1"/>
  <c r="R4282" i="1"/>
  <c r="M4283" i="1"/>
  <c r="N4283" i="1"/>
  <c r="O4283" i="1"/>
  <c r="P4283" i="1"/>
  <c r="Q4283" i="1" a="1"/>
  <c r="Q4283" i="1" s="1"/>
  <c r="R4283" i="1"/>
  <c r="M4284" i="1"/>
  <c r="N4284" i="1"/>
  <c r="O4284" i="1"/>
  <c r="P4284" i="1"/>
  <c r="Q4284" i="1" a="1"/>
  <c r="Q4284" i="1"/>
  <c r="R4284" i="1"/>
  <c r="M4285" i="1"/>
  <c r="N4285" i="1"/>
  <c r="O4285" i="1"/>
  <c r="P4285" i="1"/>
  <c r="Q4285" i="1" a="1"/>
  <c r="Q4285" i="1" s="1"/>
  <c r="R4285" i="1"/>
  <c r="M4286" i="1"/>
  <c r="N4286" i="1"/>
  <c r="O4286" i="1"/>
  <c r="P4286" i="1"/>
  <c r="Q4286" i="1" a="1"/>
  <c r="Q4286" i="1" s="1"/>
  <c r="R4286" i="1"/>
  <c r="M4287" i="1"/>
  <c r="N4287" i="1"/>
  <c r="O4287" i="1"/>
  <c r="P4287" i="1"/>
  <c r="Q4287" i="1" a="1"/>
  <c r="Q4287" i="1" s="1"/>
  <c r="S4287" i="1" s="1"/>
  <c r="R4287" i="1"/>
  <c r="M4288" i="1"/>
  <c r="N4288" i="1"/>
  <c r="O4288" i="1"/>
  <c r="P4288" i="1"/>
  <c r="Q4288" i="1" a="1"/>
  <c r="Q4288" i="1" s="1"/>
  <c r="R4288" i="1"/>
  <c r="S4288" i="1"/>
  <c r="M4289" i="1"/>
  <c r="N4289" i="1"/>
  <c r="O4289" i="1"/>
  <c r="P4289" i="1"/>
  <c r="Q4289" i="1" a="1"/>
  <c r="Q4289" i="1" s="1"/>
  <c r="R4289" i="1"/>
  <c r="M4290" i="1"/>
  <c r="N4290" i="1"/>
  <c r="O4290" i="1"/>
  <c r="P4290" i="1"/>
  <c r="Q4290" i="1" a="1"/>
  <c r="Q4290" i="1" s="1"/>
  <c r="R4290" i="1"/>
  <c r="M4291" i="1"/>
  <c r="S4291" i="1" s="1"/>
  <c r="T4291" i="1" s="1"/>
  <c r="N4291" i="1"/>
  <c r="O4291" i="1"/>
  <c r="P4291" i="1"/>
  <c r="Q4291" i="1" a="1"/>
  <c r="Q4291" i="1" s="1"/>
  <c r="R4291" i="1"/>
  <c r="M4292" i="1"/>
  <c r="N4292" i="1"/>
  <c r="O4292" i="1"/>
  <c r="P4292" i="1"/>
  <c r="Q4292" i="1" a="1"/>
  <c r="Q4292" i="1"/>
  <c r="R4292" i="1"/>
  <c r="M4293" i="1"/>
  <c r="S4293" i="1" s="1"/>
  <c r="T4293" i="1" s="1"/>
  <c r="N4293" i="1"/>
  <c r="O4293" i="1"/>
  <c r="P4293" i="1"/>
  <c r="Q4293" i="1" a="1"/>
  <c r="Q4293" i="1"/>
  <c r="R4293" i="1"/>
  <c r="M4294" i="1"/>
  <c r="N4294" i="1"/>
  <c r="O4294" i="1"/>
  <c r="P4294" i="1"/>
  <c r="Q4294" i="1" a="1"/>
  <c r="Q4294" i="1" s="1"/>
  <c r="R4294" i="1"/>
  <c r="M4295" i="1"/>
  <c r="S4295" i="1" s="1"/>
  <c r="N4295" i="1"/>
  <c r="O4295" i="1"/>
  <c r="P4295" i="1"/>
  <c r="Q4295" i="1" a="1"/>
  <c r="Q4295" i="1" s="1"/>
  <c r="R4295" i="1"/>
  <c r="M4296" i="1"/>
  <c r="N4296" i="1"/>
  <c r="O4296" i="1"/>
  <c r="S4296" i="1" s="1"/>
  <c r="P4296" i="1"/>
  <c r="Q4296" i="1" a="1"/>
  <c r="Q4296" i="1" s="1"/>
  <c r="R4296" i="1"/>
  <c r="M4297" i="1"/>
  <c r="S4297" i="1" s="1"/>
  <c r="N4297" i="1"/>
  <c r="O4297" i="1"/>
  <c r="P4297" i="1"/>
  <c r="Q4297" i="1" a="1"/>
  <c r="Q4297" i="1" s="1"/>
  <c r="R4297" i="1"/>
  <c r="M4298" i="1"/>
  <c r="N4298" i="1"/>
  <c r="O4298" i="1"/>
  <c r="P4298" i="1"/>
  <c r="Q4298" i="1" a="1"/>
  <c r="Q4298" i="1" s="1"/>
  <c r="R4298" i="1"/>
  <c r="M4299" i="1"/>
  <c r="S4299" i="1" s="1"/>
  <c r="N4299" i="1"/>
  <c r="O4299" i="1"/>
  <c r="P4299" i="1"/>
  <c r="Q4299" i="1" a="1"/>
  <c r="Q4299" i="1" s="1"/>
  <c r="R4299" i="1"/>
  <c r="M4300" i="1"/>
  <c r="N4300" i="1"/>
  <c r="O4300" i="1"/>
  <c r="P4300" i="1"/>
  <c r="Q4300" i="1" a="1"/>
  <c r="Q4300" i="1"/>
  <c r="R4300" i="1"/>
  <c r="M4301" i="1"/>
  <c r="S4301" i="1" s="1"/>
  <c r="N4301" i="1"/>
  <c r="O4301" i="1"/>
  <c r="P4301" i="1"/>
  <c r="Q4301" i="1" a="1"/>
  <c r="Q4301" i="1"/>
  <c r="R4301" i="1"/>
  <c r="M4302" i="1"/>
  <c r="N4302" i="1"/>
  <c r="O4302" i="1"/>
  <c r="P4302" i="1"/>
  <c r="Q4302" i="1" a="1"/>
  <c r="Q4302" i="1" s="1"/>
  <c r="R4302" i="1"/>
  <c r="M4303" i="1"/>
  <c r="S4303" i="1" s="1"/>
  <c r="N4303" i="1"/>
  <c r="O4303" i="1"/>
  <c r="P4303" i="1"/>
  <c r="Q4303" i="1" a="1"/>
  <c r="Q4303" i="1" s="1"/>
  <c r="R4303" i="1"/>
  <c r="M4304" i="1"/>
  <c r="N4304" i="1"/>
  <c r="O4304" i="1"/>
  <c r="S4304" i="1" s="1"/>
  <c r="P4304" i="1"/>
  <c r="Q4304" i="1" a="1"/>
  <c r="Q4304" i="1" s="1"/>
  <c r="R4304" i="1"/>
  <c r="T4304" i="1"/>
  <c r="M4305" i="1"/>
  <c r="S4305" i="1" s="1"/>
  <c r="T4305" i="1" s="1"/>
  <c r="N4305" i="1"/>
  <c r="O4305" i="1"/>
  <c r="P4305" i="1"/>
  <c r="Q4305" i="1" a="1"/>
  <c r="Q4305" i="1" s="1"/>
  <c r="R4305" i="1"/>
  <c r="M4306" i="1"/>
  <c r="N4306" i="1"/>
  <c r="O4306" i="1"/>
  <c r="P4306" i="1"/>
  <c r="Q4306" i="1" a="1"/>
  <c r="Q4306" i="1" s="1"/>
  <c r="R4306" i="1"/>
  <c r="M4307" i="1"/>
  <c r="S4307" i="1" s="1"/>
  <c r="N4307" i="1"/>
  <c r="O4307" i="1"/>
  <c r="P4307" i="1"/>
  <c r="Q4307" i="1" a="1"/>
  <c r="Q4307" i="1" s="1"/>
  <c r="R4307" i="1"/>
  <c r="M4308" i="1"/>
  <c r="N4308" i="1"/>
  <c r="O4308" i="1"/>
  <c r="P4308" i="1"/>
  <c r="Q4308" i="1" a="1"/>
  <c r="Q4308" i="1"/>
  <c r="R4308" i="1"/>
  <c r="M4309" i="1"/>
  <c r="S4309" i="1" s="1"/>
  <c r="T4309" i="1" s="1"/>
  <c r="N4309" i="1"/>
  <c r="O4309" i="1"/>
  <c r="P4309" i="1"/>
  <c r="Q4309" i="1" a="1"/>
  <c r="Q4309" i="1"/>
  <c r="R4309" i="1"/>
  <c r="M4310" i="1"/>
  <c r="N4310" i="1"/>
  <c r="O4310" i="1"/>
  <c r="P4310" i="1"/>
  <c r="Q4310" i="1" a="1"/>
  <c r="Q4310" i="1" s="1"/>
  <c r="R4310" i="1"/>
  <c r="M4311" i="1"/>
  <c r="S4311" i="1" s="1"/>
  <c r="N4311" i="1"/>
  <c r="O4311" i="1"/>
  <c r="P4311" i="1"/>
  <c r="Q4311" i="1" a="1"/>
  <c r="Q4311" i="1" s="1"/>
  <c r="R4311" i="1"/>
  <c r="M4312" i="1"/>
  <c r="N4312" i="1"/>
  <c r="O4312" i="1"/>
  <c r="P4312" i="1"/>
  <c r="Q4312" i="1" a="1"/>
  <c r="Q4312" i="1" s="1"/>
  <c r="R4312" i="1"/>
  <c r="S4312" i="1"/>
  <c r="M4313" i="1"/>
  <c r="N4313" i="1"/>
  <c r="O4313" i="1"/>
  <c r="P4313" i="1"/>
  <c r="Q4313" i="1" a="1"/>
  <c r="Q4313" i="1" s="1"/>
  <c r="R4313" i="1"/>
  <c r="M4314" i="1"/>
  <c r="N4314" i="1"/>
  <c r="O4314" i="1"/>
  <c r="P4314" i="1"/>
  <c r="Q4314" i="1" a="1"/>
  <c r="Q4314" i="1" s="1"/>
  <c r="R4314" i="1"/>
  <c r="M4315" i="1"/>
  <c r="S4315" i="1" s="1"/>
  <c r="N4315" i="1"/>
  <c r="O4315" i="1"/>
  <c r="P4315" i="1"/>
  <c r="Q4315" i="1" a="1"/>
  <c r="Q4315" i="1" s="1"/>
  <c r="R4315" i="1"/>
  <c r="M4316" i="1"/>
  <c r="N4316" i="1"/>
  <c r="O4316" i="1"/>
  <c r="P4316" i="1"/>
  <c r="Q4316" i="1" a="1"/>
  <c r="Q4316" i="1" s="1"/>
  <c r="R4316" i="1"/>
  <c r="M4317" i="1"/>
  <c r="N4317" i="1"/>
  <c r="O4317" i="1"/>
  <c r="P4317" i="1"/>
  <c r="Q4317" i="1" a="1"/>
  <c r="Q4317" i="1" s="1"/>
  <c r="R4317" i="1"/>
  <c r="M4318" i="1"/>
  <c r="S4318" i="1" s="1"/>
  <c r="N4318" i="1"/>
  <c r="O4318" i="1"/>
  <c r="P4318" i="1"/>
  <c r="Q4318" i="1" a="1"/>
  <c r="Q4318" i="1" s="1"/>
  <c r="R4318" i="1"/>
  <c r="T4318" i="1"/>
  <c r="V4318" i="1" s="1"/>
  <c r="M4319" i="1"/>
  <c r="N4319" i="1"/>
  <c r="S4319" i="1" s="1"/>
  <c r="O4319" i="1"/>
  <c r="P4319" i="1"/>
  <c r="Q4319" i="1" a="1"/>
  <c r="Q4319" i="1" s="1"/>
  <c r="R4319" i="1"/>
  <c r="M4320" i="1"/>
  <c r="N4320" i="1"/>
  <c r="O4320" i="1"/>
  <c r="P4320" i="1"/>
  <c r="Q4320" i="1" a="1"/>
  <c r="Q4320" i="1" s="1"/>
  <c r="R4320" i="1"/>
  <c r="M4321" i="1"/>
  <c r="N4321" i="1"/>
  <c r="O4321" i="1"/>
  <c r="P4321" i="1"/>
  <c r="Q4321" i="1" a="1"/>
  <c r="Q4321" i="1" s="1"/>
  <c r="R4321" i="1"/>
  <c r="M4322" i="1"/>
  <c r="S4322" i="1" s="1"/>
  <c r="N4322" i="1"/>
  <c r="O4322" i="1"/>
  <c r="P4322" i="1"/>
  <c r="Q4322" i="1" a="1"/>
  <c r="Q4322" i="1" s="1"/>
  <c r="R4322" i="1"/>
  <c r="T4322" i="1"/>
  <c r="V4322" i="1" s="1"/>
  <c r="M4323" i="1"/>
  <c r="N4323" i="1"/>
  <c r="O4323" i="1"/>
  <c r="S4323" i="1" s="1"/>
  <c r="P4323" i="1"/>
  <c r="Q4323" i="1" a="1"/>
  <c r="Q4323" i="1" s="1"/>
  <c r="R4323" i="1"/>
  <c r="M4324" i="1"/>
  <c r="N4324" i="1"/>
  <c r="O4324" i="1"/>
  <c r="P4324" i="1"/>
  <c r="Q4324" i="1" a="1"/>
  <c r="Q4324" i="1"/>
  <c r="R4324" i="1"/>
  <c r="M4325" i="1"/>
  <c r="N4325" i="1"/>
  <c r="O4325" i="1"/>
  <c r="P4325" i="1"/>
  <c r="Q4325" i="1" a="1"/>
  <c r="Q4325" i="1" s="1"/>
  <c r="R4325" i="1"/>
  <c r="M4326" i="1"/>
  <c r="N4326" i="1"/>
  <c r="O4326" i="1"/>
  <c r="P4326" i="1"/>
  <c r="Q4326" i="1" a="1"/>
  <c r="Q4326" i="1" s="1"/>
  <c r="R4326" i="1"/>
  <c r="M4327" i="1"/>
  <c r="S4327" i="1" s="1"/>
  <c r="N4327" i="1"/>
  <c r="O4327" i="1"/>
  <c r="P4327" i="1"/>
  <c r="Q4327" i="1" a="1"/>
  <c r="Q4327" i="1" s="1"/>
  <c r="R4327" i="1"/>
  <c r="M4328" i="1"/>
  <c r="S4328" i="1" s="1"/>
  <c r="N4328" i="1"/>
  <c r="O4328" i="1"/>
  <c r="P4328" i="1"/>
  <c r="Q4328" i="1" a="1"/>
  <c r="Q4328" i="1"/>
  <c r="R4328" i="1"/>
  <c r="M4329" i="1"/>
  <c r="N4329" i="1"/>
  <c r="O4329" i="1"/>
  <c r="P4329" i="1"/>
  <c r="Q4329" i="1" a="1"/>
  <c r="Q4329" i="1" s="1"/>
  <c r="R4329" i="1"/>
  <c r="M4330" i="1"/>
  <c r="N4330" i="1"/>
  <c r="O4330" i="1"/>
  <c r="P4330" i="1"/>
  <c r="Q4330" i="1" a="1"/>
  <c r="Q4330" i="1" s="1"/>
  <c r="R4330" i="1"/>
  <c r="M4331" i="1"/>
  <c r="S4331" i="1" s="1"/>
  <c r="N4331" i="1"/>
  <c r="O4331" i="1"/>
  <c r="P4331" i="1"/>
  <c r="Q4331" i="1" a="1"/>
  <c r="Q4331" i="1" s="1"/>
  <c r="R4331" i="1"/>
  <c r="M4332" i="1"/>
  <c r="N4332" i="1"/>
  <c r="O4332" i="1"/>
  <c r="P4332" i="1"/>
  <c r="Q4332" i="1" a="1"/>
  <c r="Q4332" i="1" s="1"/>
  <c r="R4332" i="1"/>
  <c r="M4333" i="1"/>
  <c r="N4333" i="1"/>
  <c r="O4333" i="1"/>
  <c r="P4333" i="1"/>
  <c r="Q4333" i="1" a="1"/>
  <c r="Q4333" i="1" s="1"/>
  <c r="R4333" i="1"/>
  <c r="M4334" i="1"/>
  <c r="N4334" i="1"/>
  <c r="O4334" i="1"/>
  <c r="P4334" i="1"/>
  <c r="Q4334" i="1" a="1"/>
  <c r="Q4334" i="1" s="1"/>
  <c r="R4334" i="1"/>
  <c r="M4335" i="1"/>
  <c r="N4335" i="1"/>
  <c r="O4335" i="1"/>
  <c r="P4335" i="1"/>
  <c r="Q4335" i="1" a="1"/>
  <c r="Q4335" i="1" s="1"/>
  <c r="R4335" i="1"/>
  <c r="S4335" i="1"/>
  <c r="T4335" i="1" s="1"/>
  <c r="M4336" i="1"/>
  <c r="S4336" i="1" s="1"/>
  <c r="N4336" i="1"/>
  <c r="O4336" i="1"/>
  <c r="P4336" i="1"/>
  <c r="Q4336" i="1" a="1"/>
  <c r="Q4336" i="1" s="1"/>
  <c r="R4336" i="1"/>
  <c r="M4337" i="1"/>
  <c r="N4337" i="1"/>
  <c r="O4337" i="1"/>
  <c r="P4337" i="1"/>
  <c r="Q4337" i="1" a="1"/>
  <c r="Q4337" i="1" s="1"/>
  <c r="R4337" i="1"/>
  <c r="M4338" i="1"/>
  <c r="N4338" i="1"/>
  <c r="O4338" i="1"/>
  <c r="P4338" i="1"/>
  <c r="Q4338" i="1" a="1"/>
  <c r="Q4338" i="1" s="1"/>
  <c r="R4338" i="1"/>
  <c r="M4339" i="1"/>
  <c r="N4339" i="1"/>
  <c r="O4339" i="1"/>
  <c r="P4339" i="1"/>
  <c r="Q4339" i="1" a="1"/>
  <c r="Q4339" i="1" s="1"/>
  <c r="R4339" i="1"/>
  <c r="S4339" i="1"/>
  <c r="T4339" i="1" s="1"/>
  <c r="M4340" i="1"/>
  <c r="N4340" i="1"/>
  <c r="O4340" i="1"/>
  <c r="P4340" i="1"/>
  <c r="Q4340" i="1" a="1"/>
  <c r="Q4340" i="1" s="1"/>
  <c r="R4340" i="1"/>
  <c r="M4341" i="1"/>
  <c r="N4341" i="1"/>
  <c r="O4341" i="1"/>
  <c r="P4341" i="1"/>
  <c r="Q4341" i="1" a="1"/>
  <c r="Q4341" i="1"/>
  <c r="R4341" i="1"/>
  <c r="M4342" i="1"/>
  <c r="N4342" i="1"/>
  <c r="O4342" i="1"/>
  <c r="P4342" i="1"/>
  <c r="Q4342" i="1" a="1"/>
  <c r="Q4342" i="1" s="1"/>
  <c r="R4342" i="1"/>
  <c r="M4343" i="1"/>
  <c r="N4343" i="1"/>
  <c r="O4343" i="1"/>
  <c r="P4343" i="1"/>
  <c r="Q4343" i="1" a="1"/>
  <c r="Q4343" i="1" s="1"/>
  <c r="R4343" i="1"/>
  <c r="M4344" i="1"/>
  <c r="S4344" i="1" s="1"/>
  <c r="N4344" i="1"/>
  <c r="O4344" i="1"/>
  <c r="P4344" i="1"/>
  <c r="Q4344" i="1" a="1"/>
  <c r="Q4344" i="1"/>
  <c r="R4344" i="1"/>
  <c r="M4345" i="1"/>
  <c r="N4345" i="1"/>
  <c r="O4345" i="1"/>
  <c r="P4345" i="1"/>
  <c r="Q4345" i="1" a="1"/>
  <c r="Q4345" i="1" s="1"/>
  <c r="R4345" i="1"/>
  <c r="M4346" i="1"/>
  <c r="N4346" i="1"/>
  <c r="O4346" i="1"/>
  <c r="S4346" i="1" s="1"/>
  <c r="P4346" i="1"/>
  <c r="Q4346" i="1" a="1"/>
  <c r="Q4346" i="1" s="1"/>
  <c r="R4346" i="1"/>
  <c r="M4347" i="1"/>
  <c r="N4347" i="1"/>
  <c r="O4347" i="1"/>
  <c r="P4347" i="1"/>
  <c r="Q4347" i="1" a="1"/>
  <c r="Q4347" i="1"/>
  <c r="R4347" i="1"/>
  <c r="M4348" i="1"/>
  <c r="N4348" i="1"/>
  <c r="O4348" i="1"/>
  <c r="P4348" i="1"/>
  <c r="Q4348" i="1" a="1"/>
  <c r="Q4348" i="1" s="1"/>
  <c r="R4348" i="1"/>
  <c r="M4349" i="1"/>
  <c r="N4349" i="1"/>
  <c r="S4349" i="1" s="1"/>
  <c r="O4349" i="1"/>
  <c r="P4349" i="1"/>
  <c r="Q4349" i="1" a="1"/>
  <c r="Q4349" i="1"/>
  <c r="R4349" i="1"/>
  <c r="M4350" i="1"/>
  <c r="N4350" i="1"/>
  <c r="O4350" i="1"/>
  <c r="P4350" i="1"/>
  <c r="Q4350" i="1" a="1"/>
  <c r="Q4350" i="1" s="1"/>
  <c r="R4350" i="1"/>
  <c r="M4351" i="1"/>
  <c r="S4351" i="1" s="1"/>
  <c r="N4351" i="1"/>
  <c r="O4351" i="1"/>
  <c r="P4351" i="1"/>
  <c r="Q4351" i="1" a="1"/>
  <c r="Q4351" i="1" s="1"/>
  <c r="R4351" i="1"/>
  <c r="M4352" i="1"/>
  <c r="S4352" i="1" s="1"/>
  <c r="N4352" i="1"/>
  <c r="O4352" i="1"/>
  <c r="P4352" i="1"/>
  <c r="Q4352" i="1" a="1"/>
  <c r="Q4352" i="1"/>
  <c r="R4352" i="1"/>
  <c r="M4353" i="1"/>
  <c r="N4353" i="1"/>
  <c r="O4353" i="1"/>
  <c r="P4353" i="1"/>
  <c r="Q4353" i="1" a="1"/>
  <c r="Q4353" i="1" s="1"/>
  <c r="R4353" i="1"/>
  <c r="M4354" i="1"/>
  <c r="N4354" i="1"/>
  <c r="O4354" i="1"/>
  <c r="P4354" i="1"/>
  <c r="Q4354" i="1" a="1"/>
  <c r="Q4354" i="1" s="1"/>
  <c r="R4354" i="1"/>
  <c r="M4355" i="1"/>
  <c r="N4355" i="1"/>
  <c r="O4355" i="1"/>
  <c r="P4355" i="1"/>
  <c r="Q4355" i="1" a="1"/>
  <c r="Q4355" i="1"/>
  <c r="R4355" i="1"/>
  <c r="M4356" i="1"/>
  <c r="S4356" i="1" s="1"/>
  <c r="N4356" i="1"/>
  <c r="O4356" i="1"/>
  <c r="P4356" i="1"/>
  <c r="Q4356" i="1" a="1"/>
  <c r="Q4356" i="1" s="1"/>
  <c r="R4356" i="1"/>
  <c r="M4357" i="1"/>
  <c r="N4357" i="1"/>
  <c r="O4357" i="1"/>
  <c r="P4357" i="1"/>
  <c r="Q4357" i="1" a="1"/>
  <c r="Q4357" i="1" s="1"/>
  <c r="R4357" i="1"/>
  <c r="M4358" i="1"/>
  <c r="N4358" i="1"/>
  <c r="O4358" i="1"/>
  <c r="P4358" i="1"/>
  <c r="Q4358" i="1" a="1"/>
  <c r="Q4358" i="1" s="1"/>
  <c r="R4358" i="1"/>
  <c r="M4359" i="1"/>
  <c r="N4359" i="1"/>
  <c r="O4359" i="1"/>
  <c r="P4359" i="1"/>
  <c r="Q4359" i="1" a="1"/>
  <c r="Q4359" i="1" s="1"/>
  <c r="R4359" i="1"/>
  <c r="M4360" i="1"/>
  <c r="N4360" i="1"/>
  <c r="O4360" i="1"/>
  <c r="P4360" i="1"/>
  <c r="Q4360" i="1" a="1"/>
  <c r="Q4360" i="1" s="1"/>
  <c r="R4360" i="1"/>
  <c r="M4361" i="1"/>
  <c r="N4361" i="1"/>
  <c r="O4361" i="1"/>
  <c r="P4361" i="1"/>
  <c r="Q4361" i="1" a="1"/>
  <c r="Q4361" i="1" s="1"/>
  <c r="R4361" i="1"/>
  <c r="M4362" i="1"/>
  <c r="S4362" i="1" s="1"/>
  <c r="N4362" i="1"/>
  <c r="O4362" i="1"/>
  <c r="P4362" i="1"/>
  <c r="Q4362" i="1" a="1"/>
  <c r="Q4362" i="1" s="1"/>
  <c r="R4362" i="1"/>
  <c r="M4363" i="1"/>
  <c r="S4363" i="1" s="1"/>
  <c r="N4363" i="1"/>
  <c r="O4363" i="1"/>
  <c r="P4363" i="1"/>
  <c r="Q4363" i="1" a="1"/>
  <c r="Q4363" i="1"/>
  <c r="R4363" i="1"/>
  <c r="M4364" i="1"/>
  <c r="S4364" i="1" s="1"/>
  <c r="N4364" i="1"/>
  <c r="O4364" i="1"/>
  <c r="P4364" i="1"/>
  <c r="Q4364" i="1" a="1"/>
  <c r="Q4364" i="1" s="1"/>
  <c r="R4364" i="1"/>
  <c r="M4365" i="1"/>
  <c r="N4365" i="1"/>
  <c r="O4365" i="1"/>
  <c r="P4365" i="1"/>
  <c r="Q4365" i="1" a="1"/>
  <c r="Q4365" i="1" s="1"/>
  <c r="R4365" i="1"/>
  <c r="M4366" i="1"/>
  <c r="S4366" i="1" s="1"/>
  <c r="N4366" i="1"/>
  <c r="O4366" i="1"/>
  <c r="P4366" i="1"/>
  <c r="Q4366" i="1" a="1"/>
  <c r="Q4366" i="1" s="1"/>
  <c r="R4366" i="1"/>
  <c r="M4367" i="1"/>
  <c r="S4367" i="1" s="1"/>
  <c r="N4367" i="1"/>
  <c r="O4367" i="1"/>
  <c r="P4367" i="1"/>
  <c r="Q4367" i="1" a="1"/>
  <c r="Q4367" i="1" s="1"/>
  <c r="R4367" i="1"/>
  <c r="M4368" i="1"/>
  <c r="S4368" i="1" s="1"/>
  <c r="N4368" i="1"/>
  <c r="O4368" i="1"/>
  <c r="P4368" i="1"/>
  <c r="Q4368" i="1" a="1"/>
  <c r="Q4368" i="1" s="1"/>
  <c r="R4368" i="1"/>
  <c r="M4369" i="1"/>
  <c r="S4369" i="1" s="1"/>
  <c r="N4369" i="1"/>
  <c r="O4369" i="1"/>
  <c r="P4369" i="1"/>
  <c r="Q4369" i="1" a="1"/>
  <c r="Q4369" i="1" s="1"/>
  <c r="R4369" i="1"/>
  <c r="M4370" i="1"/>
  <c r="N4370" i="1"/>
  <c r="O4370" i="1"/>
  <c r="P4370" i="1"/>
  <c r="Q4370" i="1" a="1"/>
  <c r="Q4370" i="1" s="1"/>
  <c r="R4370" i="1"/>
  <c r="M4371" i="1"/>
  <c r="N4371" i="1"/>
  <c r="O4371" i="1"/>
  <c r="P4371" i="1"/>
  <c r="Q4371" i="1" a="1"/>
  <c r="Q4371" i="1" s="1"/>
  <c r="R4371" i="1"/>
  <c r="M4372" i="1"/>
  <c r="N4372" i="1"/>
  <c r="O4372" i="1"/>
  <c r="P4372" i="1"/>
  <c r="Q4372" i="1" a="1"/>
  <c r="Q4372" i="1" s="1"/>
  <c r="R4372" i="1"/>
  <c r="M4373" i="1"/>
  <c r="N4373" i="1"/>
  <c r="O4373" i="1"/>
  <c r="P4373" i="1"/>
  <c r="Q4373" i="1" a="1"/>
  <c r="Q4373" i="1" s="1"/>
  <c r="R4373" i="1"/>
  <c r="M4374" i="1"/>
  <c r="S4374" i="1" s="1"/>
  <c r="N4374" i="1"/>
  <c r="O4374" i="1"/>
  <c r="P4374" i="1"/>
  <c r="Q4374" i="1" a="1"/>
  <c r="Q4374" i="1" s="1"/>
  <c r="R4374" i="1"/>
  <c r="M4375" i="1"/>
  <c r="N4375" i="1"/>
  <c r="O4375" i="1"/>
  <c r="P4375" i="1"/>
  <c r="Q4375" i="1" a="1"/>
  <c r="Q4375" i="1" s="1"/>
  <c r="R4375" i="1"/>
  <c r="M4376" i="1"/>
  <c r="N4376" i="1"/>
  <c r="O4376" i="1"/>
  <c r="P4376" i="1"/>
  <c r="Q4376" i="1" a="1"/>
  <c r="Q4376" i="1" s="1"/>
  <c r="R4376" i="1"/>
  <c r="M4377" i="1"/>
  <c r="S4377" i="1" s="1"/>
  <c r="N4377" i="1"/>
  <c r="O4377" i="1"/>
  <c r="P4377" i="1"/>
  <c r="Q4377" i="1" a="1"/>
  <c r="Q4377" i="1" s="1"/>
  <c r="R4377" i="1"/>
  <c r="M4378" i="1"/>
  <c r="N4378" i="1"/>
  <c r="O4378" i="1"/>
  <c r="P4378" i="1"/>
  <c r="Q4378" i="1" a="1"/>
  <c r="Q4378" i="1" s="1"/>
  <c r="R4378" i="1"/>
  <c r="M4379" i="1"/>
  <c r="N4379" i="1"/>
  <c r="O4379" i="1"/>
  <c r="P4379" i="1"/>
  <c r="Q4379" i="1" a="1"/>
  <c r="Q4379" i="1" s="1"/>
  <c r="R4379" i="1"/>
  <c r="M4380" i="1"/>
  <c r="N4380" i="1"/>
  <c r="O4380" i="1"/>
  <c r="P4380" i="1"/>
  <c r="Q4380" i="1" a="1"/>
  <c r="Q4380" i="1" s="1"/>
  <c r="R4380" i="1"/>
  <c r="M4381" i="1"/>
  <c r="S4381" i="1" s="1"/>
  <c r="N4381" i="1"/>
  <c r="O4381" i="1"/>
  <c r="P4381" i="1"/>
  <c r="Q4381" i="1" a="1"/>
  <c r="Q4381" i="1" s="1"/>
  <c r="R4381" i="1"/>
  <c r="T4381" i="1"/>
  <c r="M4382" i="1"/>
  <c r="S4382" i="1" s="1"/>
  <c r="N4382" i="1"/>
  <c r="O4382" i="1"/>
  <c r="P4382" i="1"/>
  <c r="Q4382" i="1" a="1"/>
  <c r="Q4382" i="1" s="1"/>
  <c r="R4382" i="1"/>
  <c r="M4383" i="1"/>
  <c r="N4383" i="1"/>
  <c r="O4383" i="1"/>
  <c r="P4383" i="1"/>
  <c r="Q4383" i="1" a="1"/>
  <c r="Q4383" i="1" s="1"/>
  <c r="R4383" i="1"/>
  <c r="M4384" i="1"/>
  <c r="N4384" i="1"/>
  <c r="O4384" i="1"/>
  <c r="P4384" i="1"/>
  <c r="Q4384" i="1" a="1"/>
  <c r="Q4384" i="1" s="1"/>
  <c r="R4384" i="1"/>
  <c r="M4385" i="1"/>
  <c r="N4385" i="1"/>
  <c r="O4385" i="1"/>
  <c r="P4385" i="1"/>
  <c r="Q4385" i="1" a="1"/>
  <c r="Q4385" i="1" s="1"/>
  <c r="R4385" i="1"/>
  <c r="M4386" i="1"/>
  <c r="N4386" i="1"/>
  <c r="O4386" i="1"/>
  <c r="P4386" i="1"/>
  <c r="Q4386" i="1" a="1"/>
  <c r="Q4386" i="1" s="1"/>
  <c r="R4386" i="1"/>
  <c r="M4387" i="1"/>
  <c r="S4387" i="1" s="1"/>
  <c r="N4387" i="1"/>
  <c r="O4387" i="1"/>
  <c r="P4387" i="1"/>
  <c r="Q4387" i="1" a="1"/>
  <c r="Q4387" i="1" s="1"/>
  <c r="R4387" i="1"/>
  <c r="M4388" i="1"/>
  <c r="N4388" i="1"/>
  <c r="O4388" i="1"/>
  <c r="P4388" i="1"/>
  <c r="Q4388" i="1" a="1"/>
  <c r="Q4388" i="1" s="1"/>
  <c r="R4388" i="1"/>
  <c r="M4389" i="1"/>
  <c r="N4389" i="1"/>
  <c r="O4389" i="1"/>
  <c r="P4389" i="1"/>
  <c r="Q4389" i="1" a="1"/>
  <c r="Q4389" i="1" s="1"/>
  <c r="R4389" i="1"/>
  <c r="M4390" i="1"/>
  <c r="N4390" i="1"/>
  <c r="O4390" i="1"/>
  <c r="P4390" i="1"/>
  <c r="Q4390" i="1" a="1"/>
  <c r="Q4390" i="1" s="1"/>
  <c r="R4390" i="1"/>
  <c r="M4391" i="1"/>
  <c r="N4391" i="1"/>
  <c r="O4391" i="1"/>
  <c r="P4391" i="1"/>
  <c r="Q4391" i="1" a="1"/>
  <c r="Q4391" i="1" s="1"/>
  <c r="R4391" i="1"/>
  <c r="M4392" i="1"/>
  <c r="N4392" i="1"/>
  <c r="O4392" i="1"/>
  <c r="P4392" i="1"/>
  <c r="Q4392" i="1" a="1"/>
  <c r="Q4392" i="1" s="1"/>
  <c r="R4392" i="1"/>
  <c r="M4393" i="1"/>
  <c r="N4393" i="1"/>
  <c r="O4393" i="1"/>
  <c r="P4393" i="1"/>
  <c r="Q4393" i="1" a="1"/>
  <c r="Q4393" i="1" s="1"/>
  <c r="R4393" i="1"/>
  <c r="S4393" i="1"/>
  <c r="M4394" i="1"/>
  <c r="S4394" i="1" s="1"/>
  <c r="N4394" i="1"/>
  <c r="O4394" i="1"/>
  <c r="P4394" i="1"/>
  <c r="Q4394" i="1" a="1"/>
  <c r="Q4394" i="1" s="1"/>
  <c r="R4394" i="1"/>
  <c r="M4395" i="1"/>
  <c r="N4395" i="1"/>
  <c r="O4395" i="1"/>
  <c r="P4395" i="1"/>
  <c r="Q4395" i="1" a="1"/>
  <c r="Q4395" i="1" s="1"/>
  <c r="R4395" i="1"/>
  <c r="M4396" i="1"/>
  <c r="N4396" i="1"/>
  <c r="O4396" i="1"/>
  <c r="P4396" i="1"/>
  <c r="Q4396" i="1" a="1"/>
  <c r="Q4396" i="1" s="1"/>
  <c r="R4396" i="1"/>
  <c r="M4397" i="1"/>
  <c r="N4397" i="1"/>
  <c r="O4397" i="1"/>
  <c r="P4397" i="1"/>
  <c r="Q4397" i="1" a="1"/>
  <c r="Q4397" i="1" s="1"/>
  <c r="R4397" i="1"/>
  <c r="M4398" i="1"/>
  <c r="N4398" i="1"/>
  <c r="O4398" i="1"/>
  <c r="P4398" i="1"/>
  <c r="Q4398" i="1" a="1"/>
  <c r="Q4398" i="1" s="1"/>
  <c r="R4398" i="1"/>
  <c r="M4399" i="1"/>
  <c r="N4399" i="1"/>
  <c r="O4399" i="1"/>
  <c r="P4399" i="1"/>
  <c r="Q4399" i="1" a="1"/>
  <c r="Q4399" i="1" s="1"/>
  <c r="R4399" i="1"/>
  <c r="M4400" i="1"/>
  <c r="N4400" i="1"/>
  <c r="O4400" i="1"/>
  <c r="P4400" i="1"/>
  <c r="Q4400" i="1" a="1"/>
  <c r="Q4400" i="1" s="1"/>
  <c r="R4400" i="1"/>
  <c r="M4401" i="1"/>
  <c r="S4401" i="1" s="1"/>
  <c r="N4401" i="1"/>
  <c r="O4401" i="1"/>
  <c r="P4401" i="1"/>
  <c r="Q4401" i="1" a="1"/>
  <c r="Q4401" i="1" s="1"/>
  <c r="R4401" i="1"/>
  <c r="M4402" i="1"/>
  <c r="N4402" i="1"/>
  <c r="O4402" i="1"/>
  <c r="P4402" i="1"/>
  <c r="Q4402" i="1" a="1"/>
  <c r="Q4402" i="1" s="1"/>
  <c r="R4402" i="1"/>
  <c r="M4403" i="1"/>
  <c r="S4403" i="1" s="1"/>
  <c r="N4403" i="1"/>
  <c r="O4403" i="1"/>
  <c r="P4403" i="1"/>
  <c r="Q4403" i="1" a="1"/>
  <c r="Q4403" i="1" s="1"/>
  <c r="R4403" i="1"/>
  <c r="M4404" i="1"/>
  <c r="N4404" i="1"/>
  <c r="O4404" i="1"/>
  <c r="P4404" i="1"/>
  <c r="Q4404" i="1" a="1"/>
  <c r="Q4404" i="1" s="1"/>
  <c r="R4404" i="1"/>
  <c r="M4405" i="1"/>
  <c r="N4405" i="1"/>
  <c r="O4405" i="1"/>
  <c r="P4405" i="1"/>
  <c r="Q4405" i="1" a="1"/>
  <c r="Q4405" i="1" s="1"/>
  <c r="R4405" i="1"/>
  <c r="M4406" i="1"/>
  <c r="N4406" i="1"/>
  <c r="O4406" i="1"/>
  <c r="P4406" i="1"/>
  <c r="Q4406" i="1" a="1"/>
  <c r="Q4406" i="1"/>
  <c r="R4406" i="1"/>
  <c r="M4407" i="1"/>
  <c r="N4407" i="1"/>
  <c r="O4407" i="1"/>
  <c r="P4407" i="1"/>
  <c r="Q4407" i="1" a="1"/>
  <c r="Q4407" i="1" s="1"/>
  <c r="R4407" i="1"/>
  <c r="M4408" i="1"/>
  <c r="N4408" i="1"/>
  <c r="O4408" i="1"/>
  <c r="P4408" i="1"/>
  <c r="Q4408" i="1" a="1"/>
  <c r="Q4408" i="1" s="1"/>
  <c r="S4408" i="1" s="1"/>
  <c r="R4408" i="1"/>
  <c r="M4409" i="1"/>
  <c r="N4409" i="1"/>
  <c r="O4409" i="1"/>
  <c r="P4409" i="1"/>
  <c r="Q4409" i="1" a="1"/>
  <c r="Q4409" i="1" s="1"/>
  <c r="R4409" i="1"/>
  <c r="M4410" i="1"/>
  <c r="N4410" i="1"/>
  <c r="O4410" i="1"/>
  <c r="P4410" i="1"/>
  <c r="Q4410" i="1" a="1"/>
  <c r="Q4410" i="1" s="1"/>
  <c r="R4410" i="1"/>
  <c r="M4411" i="1"/>
  <c r="N4411" i="1"/>
  <c r="O4411" i="1"/>
  <c r="P4411" i="1"/>
  <c r="Q4411" i="1" a="1"/>
  <c r="Q4411" i="1" s="1"/>
  <c r="R4411" i="1"/>
  <c r="M4412" i="1"/>
  <c r="N4412" i="1"/>
  <c r="O4412" i="1"/>
  <c r="P4412" i="1"/>
  <c r="Q4412" i="1" a="1"/>
  <c r="Q4412" i="1" s="1"/>
  <c r="R4412" i="1"/>
  <c r="M4413" i="1"/>
  <c r="N4413" i="1"/>
  <c r="O4413" i="1"/>
  <c r="P4413" i="1"/>
  <c r="Q4413" i="1" a="1"/>
  <c r="Q4413" i="1"/>
  <c r="R4413" i="1"/>
  <c r="M4414" i="1"/>
  <c r="N4414" i="1"/>
  <c r="O4414" i="1"/>
  <c r="P4414" i="1"/>
  <c r="Q4414" i="1" a="1"/>
  <c r="Q4414" i="1" s="1"/>
  <c r="R4414" i="1"/>
  <c r="M4415" i="1"/>
  <c r="N4415" i="1"/>
  <c r="O4415" i="1"/>
  <c r="P4415" i="1"/>
  <c r="Q4415" i="1" a="1"/>
  <c r="Q4415" i="1" s="1"/>
  <c r="R4415" i="1"/>
  <c r="M4416" i="1"/>
  <c r="S4416" i="1" s="1"/>
  <c r="N4416" i="1"/>
  <c r="O4416" i="1"/>
  <c r="P4416" i="1"/>
  <c r="Q4416" i="1" a="1"/>
  <c r="Q4416" i="1" s="1"/>
  <c r="R4416" i="1"/>
  <c r="M4417" i="1"/>
  <c r="N4417" i="1"/>
  <c r="O4417" i="1"/>
  <c r="P4417" i="1"/>
  <c r="Q4417" i="1" a="1"/>
  <c r="Q4417" i="1" s="1"/>
  <c r="R4417" i="1"/>
  <c r="S4417" i="1"/>
  <c r="M4418" i="1"/>
  <c r="S4418" i="1" s="1"/>
  <c r="N4418" i="1"/>
  <c r="O4418" i="1"/>
  <c r="P4418" i="1"/>
  <c r="Q4418" i="1" a="1"/>
  <c r="Q4418" i="1" s="1"/>
  <c r="R4418" i="1"/>
  <c r="M4419" i="1"/>
  <c r="N4419" i="1"/>
  <c r="O4419" i="1"/>
  <c r="P4419" i="1"/>
  <c r="Q4419" i="1" a="1"/>
  <c r="Q4419" i="1" s="1"/>
  <c r="R4419" i="1"/>
  <c r="M4420" i="1"/>
  <c r="S4420" i="1" s="1"/>
  <c r="N4420" i="1"/>
  <c r="O4420" i="1"/>
  <c r="P4420" i="1"/>
  <c r="Q4420" i="1" a="1"/>
  <c r="Q4420" i="1" s="1"/>
  <c r="R4420" i="1"/>
  <c r="M4421" i="1"/>
  <c r="N4421" i="1"/>
  <c r="O4421" i="1"/>
  <c r="P4421" i="1"/>
  <c r="Q4421" i="1" a="1"/>
  <c r="Q4421" i="1"/>
  <c r="R4421" i="1"/>
  <c r="M4422" i="1"/>
  <c r="S4422" i="1" s="1"/>
  <c r="N4422" i="1"/>
  <c r="O4422" i="1"/>
  <c r="P4422" i="1"/>
  <c r="Q4422" i="1" a="1"/>
  <c r="Q4422" i="1"/>
  <c r="R4422" i="1"/>
  <c r="M4423" i="1"/>
  <c r="N4423" i="1"/>
  <c r="O4423" i="1"/>
  <c r="P4423" i="1"/>
  <c r="Q4423" i="1" a="1"/>
  <c r="Q4423" i="1" s="1"/>
  <c r="R4423" i="1"/>
  <c r="M4424" i="1"/>
  <c r="S4424" i="1" s="1"/>
  <c r="N4424" i="1"/>
  <c r="O4424" i="1"/>
  <c r="P4424" i="1"/>
  <c r="Q4424" i="1" a="1"/>
  <c r="Q4424" i="1" s="1"/>
  <c r="R4424" i="1"/>
  <c r="M4425" i="1"/>
  <c r="S4425" i="1" s="1"/>
  <c r="N4425" i="1"/>
  <c r="O4425" i="1"/>
  <c r="P4425" i="1"/>
  <c r="Q4425" i="1" a="1"/>
  <c r="Q4425" i="1" s="1"/>
  <c r="R4425" i="1"/>
  <c r="M4426" i="1"/>
  <c r="N4426" i="1"/>
  <c r="O4426" i="1"/>
  <c r="P4426" i="1"/>
  <c r="Q4426" i="1" a="1"/>
  <c r="Q4426" i="1" s="1"/>
  <c r="R4426" i="1"/>
  <c r="M4427" i="1"/>
  <c r="N4427" i="1"/>
  <c r="O4427" i="1"/>
  <c r="P4427" i="1"/>
  <c r="Q4427" i="1" a="1"/>
  <c r="Q4427" i="1" s="1"/>
  <c r="R4427" i="1"/>
  <c r="M4428" i="1"/>
  <c r="N4428" i="1"/>
  <c r="O4428" i="1"/>
  <c r="P4428" i="1"/>
  <c r="Q4428" i="1" a="1"/>
  <c r="Q4428" i="1" s="1"/>
  <c r="R4428" i="1"/>
  <c r="M4429" i="1"/>
  <c r="N4429" i="1"/>
  <c r="O4429" i="1"/>
  <c r="P4429" i="1"/>
  <c r="Q4429" i="1" a="1"/>
  <c r="Q4429" i="1" s="1"/>
  <c r="R4429" i="1"/>
  <c r="M4430" i="1"/>
  <c r="N4430" i="1"/>
  <c r="O4430" i="1"/>
  <c r="P4430" i="1"/>
  <c r="Q4430" i="1" a="1"/>
  <c r="Q4430" i="1" s="1"/>
  <c r="R4430" i="1"/>
  <c r="M4431" i="1"/>
  <c r="N4431" i="1"/>
  <c r="O4431" i="1"/>
  <c r="P4431" i="1"/>
  <c r="Q4431" i="1" a="1"/>
  <c r="Q4431" i="1" s="1"/>
  <c r="R4431" i="1"/>
  <c r="M4432" i="1"/>
  <c r="N4432" i="1"/>
  <c r="O4432" i="1"/>
  <c r="P4432" i="1"/>
  <c r="Q4432" i="1" a="1"/>
  <c r="Q4432" i="1" s="1"/>
  <c r="R4432" i="1"/>
  <c r="M4433" i="1"/>
  <c r="N4433" i="1"/>
  <c r="O4433" i="1"/>
  <c r="S4433" i="1" s="1"/>
  <c r="P4433" i="1"/>
  <c r="Q4433" i="1" a="1"/>
  <c r="Q4433" i="1" s="1"/>
  <c r="R4433" i="1"/>
  <c r="M4434" i="1"/>
  <c r="N4434" i="1"/>
  <c r="O4434" i="1"/>
  <c r="P4434" i="1"/>
  <c r="Q4434" i="1" a="1"/>
  <c r="Q4434" i="1" s="1"/>
  <c r="R4434" i="1"/>
  <c r="M4435" i="1"/>
  <c r="N4435" i="1"/>
  <c r="O4435" i="1"/>
  <c r="P4435" i="1"/>
  <c r="Q4435" i="1" a="1"/>
  <c r="Q4435" i="1" s="1"/>
  <c r="R4435" i="1"/>
  <c r="M4436" i="1"/>
  <c r="N4436" i="1"/>
  <c r="O4436" i="1"/>
  <c r="P4436" i="1"/>
  <c r="Q4436" i="1" a="1"/>
  <c r="Q4436" i="1" s="1"/>
  <c r="R4436" i="1"/>
  <c r="M4437" i="1"/>
  <c r="N4437" i="1"/>
  <c r="O4437" i="1"/>
  <c r="P4437" i="1"/>
  <c r="Q4437" i="1" a="1"/>
  <c r="Q4437" i="1"/>
  <c r="R4437" i="1"/>
  <c r="M4438" i="1"/>
  <c r="N4438" i="1"/>
  <c r="O4438" i="1"/>
  <c r="P4438" i="1"/>
  <c r="Q4438" i="1" a="1"/>
  <c r="Q4438" i="1" s="1"/>
  <c r="R4438" i="1"/>
  <c r="M4439" i="1"/>
  <c r="N4439" i="1"/>
  <c r="O4439" i="1"/>
  <c r="P4439" i="1"/>
  <c r="Q4439" i="1" a="1"/>
  <c r="Q4439" i="1" s="1"/>
  <c r="R4439" i="1"/>
  <c r="M4440" i="1"/>
  <c r="N4440" i="1"/>
  <c r="O4440" i="1"/>
  <c r="P4440" i="1"/>
  <c r="Q4440" i="1" a="1"/>
  <c r="Q4440" i="1" s="1"/>
  <c r="R4440" i="1"/>
  <c r="S4440" i="1"/>
  <c r="M4441" i="1"/>
  <c r="N4441" i="1"/>
  <c r="O4441" i="1"/>
  <c r="P4441" i="1"/>
  <c r="Q4441" i="1" a="1"/>
  <c r="Q4441" i="1" s="1"/>
  <c r="R4441" i="1"/>
  <c r="S4441" i="1"/>
  <c r="T4441" i="1"/>
  <c r="M4442" i="1"/>
  <c r="N4442" i="1"/>
  <c r="O4442" i="1"/>
  <c r="P4442" i="1"/>
  <c r="Q4442" i="1" a="1"/>
  <c r="Q4442" i="1" s="1"/>
  <c r="R4442" i="1"/>
  <c r="M4443" i="1"/>
  <c r="S4443" i="1" s="1"/>
  <c r="T4443" i="1" s="1"/>
  <c r="N4443" i="1"/>
  <c r="O4443" i="1"/>
  <c r="P4443" i="1"/>
  <c r="Q4443" i="1" a="1"/>
  <c r="Q4443" i="1" s="1"/>
  <c r="R4443" i="1"/>
  <c r="M4444" i="1"/>
  <c r="N4444" i="1"/>
  <c r="O4444" i="1"/>
  <c r="P4444" i="1"/>
  <c r="Q4444" i="1" a="1"/>
  <c r="Q4444" i="1" s="1"/>
  <c r="R4444" i="1"/>
  <c r="M4445" i="1"/>
  <c r="S4445" i="1" s="1"/>
  <c r="T4445" i="1" s="1"/>
  <c r="N4445" i="1"/>
  <c r="O4445" i="1"/>
  <c r="P4445" i="1"/>
  <c r="Q4445" i="1" a="1"/>
  <c r="Q4445" i="1"/>
  <c r="R4445" i="1"/>
  <c r="M4446" i="1"/>
  <c r="N4446" i="1"/>
  <c r="O4446" i="1"/>
  <c r="P4446" i="1"/>
  <c r="Q4446" i="1" a="1"/>
  <c r="Q4446" i="1"/>
  <c r="R4446" i="1"/>
  <c r="M4447" i="1"/>
  <c r="S4447" i="1" s="1"/>
  <c r="T4447" i="1" s="1"/>
  <c r="N4447" i="1"/>
  <c r="O4447" i="1"/>
  <c r="P4447" i="1"/>
  <c r="Q4447" i="1" a="1"/>
  <c r="Q4447" i="1" s="1"/>
  <c r="R4447" i="1"/>
  <c r="M4448" i="1"/>
  <c r="N4448" i="1"/>
  <c r="O4448" i="1"/>
  <c r="P4448" i="1"/>
  <c r="Q4448" i="1" a="1"/>
  <c r="Q4448" i="1" s="1"/>
  <c r="R4448" i="1"/>
  <c r="S4448" i="1"/>
  <c r="T4448" i="1"/>
  <c r="M4449" i="1"/>
  <c r="S4449" i="1" s="1"/>
  <c r="N4449" i="1"/>
  <c r="O4449" i="1"/>
  <c r="P4449" i="1"/>
  <c r="Q4449" i="1" a="1"/>
  <c r="Q4449" i="1" s="1"/>
  <c r="R4449" i="1"/>
  <c r="M4450" i="1"/>
  <c r="S4450" i="1" s="1"/>
  <c r="N4450" i="1"/>
  <c r="O4450" i="1"/>
  <c r="P4450" i="1"/>
  <c r="Q4450" i="1" a="1"/>
  <c r="Q4450" i="1" s="1"/>
  <c r="R4450" i="1"/>
  <c r="T4450" i="1"/>
  <c r="M4451" i="1"/>
  <c r="S4451" i="1" s="1"/>
  <c r="N4451" i="1"/>
  <c r="O4451" i="1"/>
  <c r="P4451" i="1"/>
  <c r="Q4451" i="1" a="1"/>
  <c r="Q4451" i="1" s="1"/>
  <c r="R4451" i="1"/>
  <c r="M4452" i="1"/>
  <c r="N4452" i="1"/>
  <c r="O4452" i="1"/>
  <c r="P4452" i="1"/>
  <c r="Q4452" i="1" a="1"/>
  <c r="Q4452" i="1" s="1"/>
  <c r="R4452" i="1"/>
  <c r="M4453" i="1"/>
  <c r="S4453" i="1" s="1"/>
  <c r="N4453" i="1"/>
  <c r="O4453" i="1"/>
  <c r="P4453" i="1"/>
  <c r="Q4453" i="1" a="1"/>
  <c r="Q4453" i="1" s="1"/>
  <c r="R4453" i="1"/>
  <c r="M4454" i="1"/>
  <c r="N4454" i="1"/>
  <c r="O4454" i="1"/>
  <c r="P4454" i="1"/>
  <c r="Q4454" i="1" a="1"/>
  <c r="Q4454" i="1"/>
  <c r="R4454" i="1"/>
  <c r="M4455" i="1"/>
  <c r="S4455" i="1" s="1"/>
  <c r="N4455" i="1"/>
  <c r="O4455" i="1"/>
  <c r="P4455" i="1"/>
  <c r="Q4455" i="1" a="1"/>
  <c r="Q4455" i="1" s="1"/>
  <c r="R4455" i="1"/>
  <c r="M4456" i="1"/>
  <c r="S4456" i="1" s="1"/>
  <c r="N4456" i="1"/>
  <c r="O4456" i="1"/>
  <c r="P4456" i="1"/>
  <c r="Q4456" i="1" a="1"/>
  <c r="Q4456" i="1" s="1"/>
  <c r="R4456" i="1"/>
  <c r="M4457" i="1"/>
  <c r="S4457" i="1" s="1"/>
  <c r="N4457" i="1"/>
  <c r="O4457" i="1"/>
  <c r="P4457" i="1"/>
  <c r="Q4457" i="1" a="1"/>
  <c r="Q4457" i="1" s="1"/>
  <c r="R4457" i="1"/>
  <c r="M4458" i="1"/>
  <c r="N4458" i="1"/>
  <c r="O4458" i="1"/>
  <c r="P4458" i="1"/>
  <c r="Q4458" i="1" a="1"/>
  <c r="Q4458" i="1" s="1"/>
  <c r="R4458" i="1"/>
  <c r="M4459" i="1"/>
  <c r="N4459" i="1"/>
  <c r="O4459" i="1"/>
  <c r="P4459" i="1"/>
  <c r="Q4459" i="1" a="1"/>
  <c r="Q4459" i="1" s="1"/>
  <c r="R4459" i="1"/>
  <c r="M4460" i="1"/>
  <c r="N4460" i="1"/>
  <c r="O4460" i="1"/>
  <c r="P4460" i="1"/>
  <c r="Q4460" i="1" a="1"/>
  <c r="Q4460" i="1" s="1"/>
  <c r="R4460" i="1"/>
  <c r="M4461" i="1"/>
  <c r="N4461" i="1"/>
  <c r="O4461" i="1"/>
  <c r="P4461" i="1"/>
  <c r="Q4461" i="1" a="1"/>
  <c r="Q4461" i="1" s="1"/>
  <c r="R4461" i="1"/>
  <c r="M4462" i="1"/>
  <c r="N4462" i="1"/>
  <c r="O4462" i="1"/>
  <c r="P4462" i="1"/>
  <c r="Q4462" i="1" a="1"/>
  <c r="Q4462" i="1" s="1"/>
  <c r="R4462" i="1"/>
  <c r="M4463" i="1"/>
  <c r="N4463" i="1"/>
  <c r="O4463" i="1"/>
  <c r="P4463" i="1"/>
  <c r="Q4463" i="1" a="1"/>
  <c r="Q4463" i="1"/>
  <c r="R4463" i="1"/>
  <c r="M4464" i="1"/>
  <c r="S4464" i="1" s="1"/>
  <c r="N4464" i="1"/>
  <c r="O4464" i="1"/>
  <c r="P4464" i="1"/>
  <c r="Q4464" i="1" a="1"/>
  <c r="Q4464" i="1" s="1"/>
  <c r="R4464" i="1"/>
  <c r="M4465" i="1"/>
  <c r="S4465" i="1" s="1"/>
  <c r="N4465" i="1"/>
  <c r="O4465" i="1"/>
  <c r="P4465" i="1"/>
  <c r="Q4465" i="1" a="1"/>
  <c r="Q4465" i="1" s="1"/>
  <c r="R4465" i="1"/>
  <c r="M4466" i="1"/>
  <c r="S4466" i="1" s="1"/>
  <c r="T4466" i="1" s="1"/>
  <c r="N4466" i="1"/>
  <c r="O4466" i="1"/>
  <c r="P4466" i="1"/>
  <c r="Q4466" i="1" a="1"/>
  <c r="Q4466" i="1" s="1"/>
  <c r="R4466" i="1"/>
  <c r="M4467" i="1"/>
  <c r="S4467" i="1" s="1"/>
  <c r="N4467" i="1"/>
  <c r="O4467" i="1"/>
  <c r="P4467" i="1"/>
  <c r="Q4467" i="1" a="1"/>
  <c r="Q4467" i="1" s="1"/>
  <c r="R4467" i="1"/>
  <c r="M4468" i="1"/>
  <c r="N4468" i="1"/>
  <c r="O4468" i="1"/>
  <c r="P4468" i="1"/>
  <c r="Q4468" i="1" a="1"/>
  <c r="Q4468" i="1"/>
  <c r="R4468" i="1"/>
  <c r="M4469" i="1"/>
  <c r="N4469" i="1"/>
  <c r="O4469" i="1"/>
  <c r="P4469" i="1"/>
  <c r="Q4469" i="1" a="1"/>
  <c r="Q4469" i="1" s="1"/>
  <c r="R4469" i="1"/>
  <c r="M4470" i="1"/>
  <c r="N4470" i="1"/>
  <c r="O4470" i="1"/>
  <c r="P4470" i="1"/>
  <c r="Q4470" i="1" a="1"/>
  <c r="Q4470" i="1" s="1"/>
  <c r="R4470" i="1"/>
  <c r="M4471" i="1"/>
  <c r="S4471" i="1" s="1"/>
  <c r="T4471" i="1" s="1"/>
  <c r="N4471" i="1"/>
  <c r="O4471" i="1"/>
  <c r="P4471" i="1"/>
  <c r="Q4471" i="1" a="1"/>
  <c r="Q4471" i="1" s="1"/>
  <c r="R4471" i="1"/>
  <c r="V4471" i="1"/>
  <c r="M4472" i="1"/>
  <c r="S4472" i="1" s="1"/>
  <c r="N4472" i="1"/>
  <c r="O4472" i="1"/>
  <c r="P4472" i="1"/>
  <c r="Q4472" i="1" a="1"/>
  <c r="Q4472" i="1"/>
  <c r="R4472" i="1"/>
  <c r="M4473" i="1"/>
  <c r="N4473" i="1"/>
  <c r="O4473" i="1"/>
  <c r="P4473" i="1"/>
  <c r="Q4473" i="1" a="1"/>
  <c r="Q4473" i="1"/>
  <c r="R4473" i="1"/>
  <c r="S4473" i="1"/>
  <c r="M4474" i="1"/>
  <c r="N4474" i="1"/>
  <c r="O4474" i="1"/>
  <c r="P4474" i="1"/>
  <c r="Q4474" i="1" a="1"/>
  <c r="Q4474" i="1" s="1"/>
  <c r="R4474" i="1"/>
  <c r="S4474" i="1"/>
  <c r="T4474" i="1" s="1"/>
  <c r="V4474" i="1" s="1"/>
  <c r="M4475" i="1"/>
  <c r="N4475" i="1"/>
  <c r="O4475" i="1"/>
  <c r="P4475" i="1"/>
  <c r="Q4475" i="1" a="1"/>
  <c r="Q4475" i="1" s="1"/>
  <c r="S4475" i="1" s="1"/>
  <c r="R4475" i="1"/>
  <c r="M4476" i="1"/>
  <c r="N4476" i="1"/>
  <c r="O4476" i="1"/>
  <c r="P4476" i="1"/>
  <c r="Q4476" i="1" a="1"/>
  <c r="Q4476" i="1" s="1"/>
  <c r="R4476" i="1"/>
  <c r="M4477" i="1"/>
  <c r="N4477" i="1"/>
  <c r="O4477" i="1"/>
  <c r="P4477" i="1"/>
  <c r="Q4477" i="1" a="1"/>
  <c r="Q4477" i="1" s="1"/>
  <c r="R4477" i="1"/>
  <c r="M4478" i="1"/>
  <c r="N4478" i="1"/>
  <c r="O4478" i="1"/>
  <c r="P4478" i="1"/>
  <c r="Q4478" i="1" a="1"/>
  <c r="Q4478" i="1"/>
  <c r="R4478" i="1"/>
  <c r="M4479" i="1"/>
  <c r="S4479" i="1" s="1"/>
  <c r="N4479" i="1"/>
  <c r="O4479" i="1"/>
  <c r="P4479" i="1"/>
  <c r="Q4479" i="1" a="1"/>
  <c r="Q4479" i="1"/>
  <c r="R4479" i="1"/>
  <c r="M4480" i="1"/>
  <c r="N4480" i="1"/>
  <c r="O4480" i="1"/>
  <c r="P4480" i="1"/>
  <c r="Q4480" i="1" a="1"/>
  <c r="Q4480" i="1"/>
  <c r="S4480" i="1" s="1"/>
  <c r="R4480" i="1"/>
  <c r="M4481" i="1"/>
  <c r="N4481" i="1"/>
  <c r="O4481" i="1"/>
  <c r="P4481" i="1"/>
  <c r="Q4481" i="1" a="1"/>
  <c r="Q4481" i="1"/>
  <c r="S4481" i="1" s="1"/>
  <c r="R4481" i="1"/>
  <c r="M4482" i="1"/>
  <c r="N4482" i="1"/>
  <c r="O4482" i="1"/>
  <c r="P4482" i="1"/>
  <c r="Q4482" i="1" a="1"/>
  <c r="Q4482" i="1" s="1"/>
  <c r="R4482" i="1"/>
  <c r="M4483" i="1"/>
  <c r="S4483" i="1" s="1"/>
  <c r="N4483" i="1"/>
  <c r="O4483" i="1"/>
  <c r="P4483" i="1"/>
  <c r="Q4483" i="1" a="1"/>
  <c r="Q4483" i="1" s="1"/>
  <c r="R4483" i="1"/>
  <c r="M4484" i="1"/>
  <c r="S4484" i="1" s="1"/>
  <c r="N4484" i="1"/>
  <c r="O4484" i="1"/>
  <c r="P4484" i="1"/>
  <c r="Q4484" i="1" a="1"/>
  <c r="Q4484" i="1" s="1"/>
  <c r="R4484" i="1"/>
  <c r="M4485" i="1"/>
  <c r="N4485" i="1"/>
  <c r="O4485" i="1"/>
  <c r="P4485" i="1"/>
  <c r="Q4485" i="1" a="1"/>
  <c r="Q4485" i="1" s="1"/>
  <c r="R4485" i="1"/>
  <c r="M4486" i="1"/>
  <c r="N4486" i="1"/>
  <c r="O4486" i="1"/>
  <c r="P4486" i="1"/>
  <c r="Q4486" i="1" a="1"/>
  <c r="Q4486" i="1" s="1"/>
  <c r="R4486" i="1"/>
  <c r="M4487" i="1"/>
  <c r="N4487" i="1"/>
  <c r="O4487" i="1"/>
  <c r="P4487" i="1"/>
  <c r="Q4487" i="1" a="1"/>
  <c r="Q4487" i="1"/>
  <c r="S4487" i="1" s="1"/>
  <c r="R4487" i="1"/>
  <c r="M4488" i="1"/>
  <c r="N4488" i="1"/>
  <c r="O4488" i="1"/>
  <c r="P4488" i="1"/>
  <c r="Q4488" i="1" a="1"/>
  <c r="Q4488" i="1" s="1"/>
  <c r="R4488" i="1"/>
  <c r="M4489" i="1"/>
  <c r="N4489" i="1"/>
  <c r="O4489" i="1"/>
  <c r="P4489" i="1"/>
  <c r="Q4489" i="1" a="1"/>
  <c r="Q4489" i="1" s="1"/>
  <c r="R4489" i="1"/>
  <c r="M4490" i="1"/>
  <c r="S4490" i="1" s="1"/>
  <c r="N4490" i="1"/>
  <c r="O4490" i="1"/>
  <c r="P4490" i="1"/>
  <c r="Q4490" i="1" a="1"/>
  <c r="Q4490" i="1" s="1"/>
  <c r="R4490" i="1"/>
  <c r="M4491" i="1"/>
  <c r="N4491" i="1"/>
  <c r="O4491" i="1"/>
  <c r="P4491" i="1"/>
  <c r="Q4491" i="1" a="1"/>
  <c r="Q4491" i="1" s="1"/>
  <c r="R4491" i="1"/>
  <c r="M4492" i="1"/>
  <c r="N4492" i="1"/>
  <c r="O4492" i="1"/>
  <c r="P4492" i="1"/>
  <c r="Q4492" i="1" a="1"/>
  <c r="Q4492" i="1" s="1"/>
  <c r="R4492" i="1"/>
  <c r="S4492" i="1"/>
  <c r="T4492" i="1" s="1"/>
  <c r="M4493" i="1"/>
  <c r="N4493" i="1"/>
  <c r="O4493" i="1"/>
  <c r="P4493" i="1"/>
  <c r="Q4493" i="1" a="1"/>
  <c r="Q4493" i="1" s="1"/>
  <c r="R4493" i="1"/>
  <c r="M4494" i="1"/>
  <c r="N4494" i="1"/>
  <c r="O4494" i="1"/>
  <c r="P4494" i="1"/>
  <c r="Q4494" i="1" a="1"/>
  <c r="Q4494" i="1" s="1"/>
  <c r="R4494" i="1"/>
  <c r="M4495" i="1"/>
  <c r="S4495" i="1" s="1"/>
  <c r="N4495" i="1"/>
  <c r="O4495" i="1"/>
  <c r="P4495" i="1"/>
  <c r="Q4495" i="1" a="1"/>
  <c r="Q4495" i="1" s="1"/>
  <c r="R4495" i="1"/>
  <c r="M4496" i="1"/>
  <c r="N4496" i="1"/>
  <c r="O4496" i="1"/>
  <c r="P4496" i="1"/>
  <c r="Q4496" i="1" a="1"/>
  <c r="Q4496" i="1" s="1"/>
  <c r="R4496" i="1"/>
  <c r="M4497" i="1"/>
  <c r="N4497" i="1"/>
  <c r="O4497" i="1"/>
  <c r="P4497" i="1"/>
  <c r="Q4497" i="1" a="1"/>
  <c r="Q4497" i="1" s="1"/>
  <c r="S4497" i="1" s="1"/>
  <c r="R4497" i="1"/>
  <c r="M4498" i="1"/>
  <c r="N4498" i="1"/>
  <c r="O4498" i="1"/>
  <c r="P4498" i="1"/>
  <c r="Q4498" i="1" a="1"/>
  <c r="Q4498" i="1" s="1"/>
  <c r="R4498" i="1"/>
  <c r="M4499" i="1"/>
  <c r="N4499" i="1"/>
  <c r="O4499" i="1"/>
  <c r="P4499" i="1"/>
  <c r="Q4499" i="1" a="1"/>
  <c r="Q4499" i="1" s="1"/>
  <c r="R4499" i="1"/>
  <c r="M4500" i="1"/>
  <c r="S4500" i="1" s="1"/>
  <c r="T4500" i="1" s="1"/>
  <c r="N4500" i="1"/>
  <c r="O4500" i="1"/>
  <c r="P4500" i="1"/>
  <c r="Q4500" i="1" a="1"/>
  <c r="Q4500" i="1" s="1"/>
  <c r="R4500" i="1"/>
  <c r="V4500" i="1"/>
  <c r="M4501" i="1"/>
  <c r="S4501" i="1" s="1"/>
  <c r="N4501" i="1"/>
  <c r="O4501" i="1"/>
  <c r="P4501" i="1"/>
  <c r="Q4501" i="1" a="1"/>
  <c r="Q4501" i="1"/>
  <c r="R4501" i="1"/>
  <c r="M4502" i="1"/>
  <c r="N4502" i="1"/>
  <c r="O4502" i="1"/>
  <c r="P4502" i="1"/>
  <c r="Q4502" i="1" a="1"/>
  <c r="Q4502" i="1"/>
  <c r="R4502" i="1"/>
  <c r="M4503" i="1"/>
  <c r="S4503" i="1" s="1"/>
  <c r="N4503" i="1"/>
  <c r="O4503" i="1"/>
  <c r="P4503" i="1"/>
  <c r="Q4503" i="1" a="1"/>
  <c r="Q4503" i="1" s="1"/>
  <c r="R4503" i="1"/>
  <c r="M4504" i="1"/>
  <c r="S4504" i="1" s="1"/>
  <c r="N4504" i="1"/>
  <c r="O4504" i="1"/>
  <c r="P4504" i="1"/>
  <c r="Q4504" i="1" a="1"/>
  <c r="Q4504" i="1" s="1"/>
  <c r="R4504" i="1"/>
  <c r="M4505" i="1"/>
  <c r="N4505" i="1"/>
  <c r="O4505" i="1"/>
  <c r="P4505" i="1"/>
  <c r="Q4505" i="1" a="1"/>
  <c r="Q4505" i="1" s="1"/>
  <c r="R4505" i="1"/>
  <c r="S4505" i="1"/>
  <c r="T4505" i="1"/>
  <c r="M4506" i="1"/>
  <c r="N4506" i="1"/>
  <c r="O4506" i="1"/>
  <c r="P4506" i="1"/>
  <c r="Q4506" i="1" a="1"/>
  <c r="Q4506" i="1" s="1"/>
  <c r="R4506" i="1"/>
  <c r="M4507" i="1"/>
  <c r="S4507" i="1" s="1"/>
  <c r="N4507" i="1"/>
  <c r="O4507" i="1"/>
  <c r="P4507" i="1"/>
  <c r="Q4507" i="1" a="1"/>
  <c r="Q4507" i="1" s="1"/>
  <c r="R4507" i="1"/>
  <c r="M4508" i="1"/>
  <c r="S4508" i="1" s="1"/>
  <c r="T4508" i="1" s="1"/>
  <c r="N4508" i="1"/>
  <c r="O4508" i="1"/>
  <c r="P4508" i="1"/>
  <c r="Q4508" i="1" a="1"/>
  <c r="Q4508" i="1" s="1"/>
  <c r="R4508" i="1"/>
  <c r="V4508" i="1"/>
  <c r="M4509" i="1"/>
  <c r="N4509" i="1"/>
  <c r="O4509" i="1"/>
  <c r="P4509" i="1"/>
  <c r="Q4509" i="1" a="1"/>
  <c r="Q4509" i="1" s="1"/>
  <c r="R4509" i="1"/>
  <c r="M4510" i="1"/>
  <c r="N4510" i="1"/>
  <c r="O4510" i="1"/>
  <c r="P4510" i="1"/>
  <c r="Q4510" i="1" a="1"/>
  <c r="Q4510" i="1"/>
  <c r="R4510" i="1"/>
  <c r="M4511" i="1"/>
  <c r="N4511" i="1"/>
  <c r="O4511" i="1"/>
  <c r="P4511" i="1"/>
  <c r="Q4511" i="1" a="1"/>
  <c r="Q4511" i="1" s="1"/>
  <c r="R4511" i="1"/>
  <c r="M4512" i="1"/>
  <c r="N4512" i="1"/>
  <c r="O4512" i="1"/>
  <c r="P4512" i="1"/>
  <c r="Q4512" i="1" a="1"/>
  <c r="Q4512" i="1" s="1"/>
  <c r="R4512" i="1"/>
  <c r="M4513" i="1"/>
  <c r="N4513" i="1"/>
  <c r="O4513" i="1"/>
  <c r="P4513" i="1"/>
  <c r="Q4513" i="1" a="1"/>
  <c r="Q4513" i="1" s="1"/>
  <c r="R4513" i="1"/>
  <c r="S4513" i="1"/>
  <c r="M4514" i="1"/>
  <c r="N4514" i="1"/>
  <c r="O4514" i="1"/>
  <c r="P4514" i="1"/>
  <c r="Q4514" i="1" a="1"/>
  <c r="Q4514" i="1" s="1"/>
  <c r="R4514" i="1"/>
  <c r="M4515" i="1"/>
  <c r="N4515" i="1"/>
  <c r="O4515" i="1"/>
  <c r="P4515" i="1"/>
  <c r="Q4515" i="1" a="1"/>
  <c r="Q4515" i="1" s="1"/>
  <c r="R4515" i="1"/>
  <c r="M4516" i="1"/>
  <c r="N4516" i="1"/>
  <c r="O4516" i="1"/>
  <c r="P4516" i="1"/>
  <c r="Q4516" i="1" a="1"/>
  <c r="Q4516" i="1" s="1"/>
  <c r="R4516" i="1"/>
  <c r="M4517" i="1"/>
  <c r="S4517" i="1" s="1"/>
  <c r="N4517" i="1"/>
  <c r="O4517" i="1"/>
  <c r="P4517" i="1"/>
  <c r="Q4517" i="1" a="1"/>
  <c r="Q4517" i="1" s="1"/>
  <c r="R4517" i="1"/>
  <c r="M4518" i="1"/>
  <c r="N4518" i="1"/>
  <c r="O4518" i="1"/>
  <c r="P4518" i="1"/>
  <c r="Q4518" i="1" a="1"/>
  <c r="Q4518" i="1"/>
  <c r="R4518" i="1"/>
  <c r="M4519" i="1"/>
  <c r="N4519" i="1"/>
  <c r="O4519" i="1"/>
  <c r="P4519" i="1"/>
  <c r="Q4519" i="1" a="1"/>
  <c r="Q4519" i="1" s="1"/>
  <c r="R4519" i="1"/>
  <c r="M4520" i="1"/>
  <c r="N4520" i="1"/>
  <c r="O4520" i="1"/>
  <c r="P4520" i="1"/>
  <c r="Q4520" i="1" a="1"/>
  <c r="Q4520" i="1" s="1"/>
  <c r="R4520" i="1"/>
  <c r="M4521" i="1"/>
  <c r="N4521" i="1"/>
  <c r="O4521" i="1"/>
  <c r="P4521" i="1"/>
  <c r="Q4521" i="1" a="1"/>
  <c r="Q4521" i="1" s="1"/>
  <c r="R4521" i="1"/>
  <c r="S4521" i="1"/>
  <c r="T4521" i="1" s="1"/>
  <c r="M4522" i="1"/>
  <c r="S4522" i="1" s="1"/>
  <c r="N4522" i="1"/>
  <c r="O4522" i="1"/>
  <c r="P4522" i="1"/>
  <c r="Q4522" i="1" a="1"/>
  <c r="Q4522" i="1" s="1"/>
  <c r="R4522" i="1"/>
  <c r="M4523" i="1"/>
  <c r="N4523" i="1"/>
  <c r="O4523" i="1"/>
  <c r="P4523" i="1"/>
  <c r="Q4523" i="1" a="1"/>
  <c r="Q4523" i="1" s="1"/>
  <c r="R4523" i="1"/>
  <c r="M4524" i="1"/>
  <c r="N4524" i="1"/>
  <c r="O4524" i="1"/>
  <c r="P4524" i="1"/>
  <c r="Q4524" i="1" a="1"/>
  <c r="Q4524" i="1" s="1"/>
  <c r="R4524" i="1"/>
  <c r="M4525" i="1"/>
  <c r="N4525" i="1"/>
  <c r="O4525" i="1"/>
  <c r="P4525" i="1"/>
  <c r="Q4525" i="1" a="1"/>
  <c r="Q4525" i="1" s="1"/>
  <c r="R4525" i="1"/>
  <c r="M4526" i="1"/>
  <c r="N4526" i="1"/>
  <c r="O4526" i="1"/>
  <c r="P4526" i="1"/>
  <c r="Q4526" i="1" a="1"/>
  <c r="Q4526" i="1"/>
  <c r="R4526" i="1"/>
  <c r="M4527" i="1"/>
  <c r="S4527" i="1" s="1"/>
  <c r="N4527" i="1"/>
  <c r="O4527" i="1"/>
  <c r="P4527" i="1"/>
  <c r="Q4527" i="1" a="1"/>
  <c r="Q4527" i="1" s="1"/>
  <c r="R4527" i="1"/>
  <c r="M4528" i="1"/>
  <c r="N4528" i="1"/>
  <c r="O4528" i="1"/>
  <c r="P4528" i="1"/>
  <c r="Q4528" i="1" a="1"/>
  <c r="Q4528" i="1" s="1"/>
  <c r="R4528" i="1"/>
  <c r="M4529" i="1"/>
  <c r="N4529" i="1"/>
  <c r="O4529" i="1"/>
  <c r="P4529" i="1"/>
  <c r="Q4529" i="1" a="1"/>
  <c r="Q4529" i="1" s="1"/>
  <c r="S4529" i="1" s="1"/>
  <c r="R4529" i="1"/>
  <c r="M4530" i="1"/>
  <c r="S4530" i="1" s="1"/>
  <c r="N4530" i="1"/>
  <c r="O4530" i="1"/>
  <c r="P4530" i="1"/>
  <c r="Q4530" i="1" a="1"/>
  <c r="Q4530" i="1" s="1"/>
  <c r="R4530" i="1"/>
  <c r="M4531" i="1"/>
  <c r="S4531" i="1" s="1"/>
  <c r="N4531" i="1"/>
  <c r="O4531" i="1"/>
  <c r="P4531" i="1"/>
  <c r="Q4531" i="1" a="1"/>
  <c r="Q4531" i="1" s="1"/>
  <c r="R4531" i="1"/>
  <c r="M4532" i="1"/>
  <c r="S4532" i="1" s="1"/>
  <c r="T4532" i="1" s="1"/>
  <c r="N4532" i="1"/>
  <c r="O4532" i="1"/>
  <c r="P4532" i="1"/>
  <c r="Q4532" i="1" a="1"/>
  <c r="Q4532" i="1" s="1"/>
  <c r="R4532" i="1"/>
  <c r="M4533" i="1"/>
  <c r="S4533" i="1" s="1"/>
  <c r="N4533" i="1"/>
  <c r="O4533" i="1"/>
  <c r="P4533" i="1"/>
  <c r="Q4533" i="1" a="1"/>
  <c r="Q4533" i="1" s="1"/>
  <c r="R4533" i="1"/>
  <c r="M4534" i="1"/>
  <c r="N4534" i="1"/>
  <c r="O4534" i="1"/>
  <c r="P4534" i="1"/>
  <c r="Q4534" i="1" a="1"/>
  <c r="Q4534" i="1"/>
  <c r="R4534" i="1"/>
  <c r="M4535" i="1"/>
  <c r="S4535" i="1" s="1"/>
  <c r="N4535" i="1"/>
  <c r="O4535" i="1"/>
  <c r="P4535" i="1"/>
  <c r="Q4535" i="1" a="1"/>
  <c r="Q4535" i="1" s="1"/>
  <c r="R4535" i="1"/>
  <c r="M4536" i="1"/>
  <c r="S4536" i="1" s="1"/>
  <c r="N4536" i="1"/>
  <c r="O4536" i="1"/>
  <c r="P4536" i="1"/>
  <c r="Q4536" i="1" a="1"/>
  <c r="Q4536" i="1" s="1"/>
  <c r="R4536" i="1"/>
  <c r="M4537" i="1"/>
  <c r="N4537" i="1"/>
  <c r="O4537" i="1"/>
  <c r="P4537" i="1"/>
  <c r="Q4537" i="1" a="1"/>
  <c r="Q4537" i="1" s="1"/>
  <c r="R4537" i="1"/>
  <c r="S4537" i="1"/>
  <c r="T4537" i="1"/>
  <c r="M4538" i="1"/>
  <c r="N4538" i="1"/>
  <c r="O4538" i="1"/>
  <c r="P4538" i="1"/>
  <c r="Q4538" i="1" a="1"/>
  <c r="Q4538" i="1" s="1"/>
  <c r="R4538" i="1"/>
  <c r="M4539" i="1"/>
  <c r="S4539" i="1" s="1"/>
  <c r="N4539" i="1"/>
  <c r="O4539" i="1"/>
  <c r="P4539" i="1"/>
  <c r="Q4539" i="1" a="1"/>
  <c r="Q4539" i="1" s="1"/>
  <c r="R4539" i="1"/>
  <c r="M4540" i="1"/>
  <c r="S4540" i="1" s="1"/>
  <c r="T4540" i="1" s="1"/>
  <c r="N4540" i="1"/>
  <c r="O4540" i="1"/>
  <c r="P4540" i="1"/>
  <c r="Q4540" i="1" a="1"/>
  <c r="Q4540" i="1" s="1"/>
  <c r="R4540" i="1"/>
  <c r="V4540" i="1"/>
  <c r="M4541" i="1"/>
  <c r="N4541" i="1"/>
  <c r="O4541" i="1"/>
  <c r="P4541" i="1"/>
  <c r="Q4541" i="1" a="1"/>
  <c r="Q4541" i="1" s="1"/>
  <c r="R4541" i="1"/>
  <c r="M4542" i="1"/>
  <c r="N4542" i="1"/>
  <c r="O4542" i="1"/>
  <c r="P4542" i="1"/>
  <c r="Q4542" i="1" a="1"/>
  <c r="Q4542" i="1"/>
  <c r="R4542" i="1"/>
  <c r="M4543" i="1"/>
  <c r="N4543" i="1"/>
  <c r="O4543" i="1"/>
  <c r="P4543" i="1"/>
  <c r="Q4543" i="1" a="1"/>
  <c r="Q4543" i="1" s="1"/>
  <c r="R4543" i="1"/>
  <c r="M4544" i="1"/>
  <c r="N4544" i="1"/>
  <c r="O4544" i="1"/>
  <c r="P4544" i="1"/>
  <c r="Q4544" i="1" a="1"/>
  <c r="Q4544" i="1" s="1"/>
  <c r="R4544" i="1"/>
  <c r="M4545" i="1"/>
  <c r="N4545" i="1"/>
  <c r="O4545" i="1"/>
  <c r="P4545" i="1"/>
  <c r="Q4545" i="1" a="1"/>
  <c r="Q4545" i="1" s="1"/>
  <c r="R4545" i="1"/>
  <c r="S4545" i="1"/>
  <c r="M4546" i="1"/>
  <c r="N4546" i="1"/>
  <c r="O4546" i="1"/>
  <c r="P4546" i="1"/>
  <c r="Q4546" i="1" a="1"/>
  <c r="Q4546" i="1" s="1"/>
  <c r="R4546" i="1"/>
  <c r="M4547" i="1"/>
  <c r="N4547" i="1"/>
  <c r="O4547" i="1"/>
  <c r="P4547" i="1"/>
  <c r="Q4547" i="1" a="1"/>
  <c r="Q4547" i="1" s="1"/>
  <c r="R4547" i="1"/>
  <c r="M4548" i="1"/>
  <c r="N4548" i="1"/>
  <c r="O4548" i="1"/>
  <c r="P4548" i="1"/>
  <c r="Q4548" i="1" a="1"/>
  <c r="Q4548" i="1" s="1"/>
  <c r="R4548" i="1"/>
  <c r="M4549" i="1"/>
  <c r="S4549" i="1" s="1"/>
  <c r="T4549" i="1" s="1"/>
  <c r="N4549" i="1"/>
  <c r="O4549" i="1"/>
  <c r="P4549" i="1"/>
  <c r="Q4549" i="1" a="1"/>
  <c r="Q4549" i="1" s="1"/>
  <c r="R4549" i="1"/>
  <c r="M4550" i="1"/>
  <c r="S4550" i="1" s="1"/>
  <c r="N4550" i="1"/>
  <c r="O4550" i="1"/>
  <c r="P4550" i="1"/>
  <c r="Q4550" i="1" a="1"/>
  <c r="Q4550" i="1"/>
  <c r="R4550" i="1"/>
  <c r="M4551" i="1"/>
  <c r="N4551" i="1"/>
  <c r="O4551" i="1"/>
  <c r="P4551" i="1"/>
  <c r="Q4551" i="1" a="1"/>
  <c r="Q4551" i="1" s="1"/>
  <c r="R4551" i="1"/>
  <c r="M4552" i="1"/>
  <c r="N4552" i="1"/>
  <c r="O4552" i="1"/>
  <c r="P4552" i="1"/>
  <c r="Q4552" i="1" a="1"/>
  <c r="Q4552" i="1" s="1"/>
  <c r="R4552" i="1"/>
  <c r="M4553" i="1"/>
  <c r="S4553" i="1" s="1"/>
  <c r="N4553" i="1"/>
  <c r="O4553" i="1"/>
  <c r="P4553" i="1"/>
  <c r="Q4553" i="1" a="1"/>
  <c r="Q4553" i="1" s="1"/>
  <c r="R4553" i="1"/>
  <c r="M4554" i="1"/>
  <c r="N4554" i="1"/>
  <c r="O4554" i="1"/>
  <c r="P4554" i="1"/>
  <c r="Q4554" i="1" a="1"/>
  <c r="Q4554" i="1" s="1"/>
  <c r="R4554" i="1"/>
  <c r="M4555" i="1"/>
  <c r="S4555" i="1" s="1"/>
  <c r="N4555" i="1"/>
  <c r="O4555" i="1"/>
  <c r="P4555" i="1"/>
  <c r="Q4555" i="1" a="1"/>
  <c r="Q4555" i="1" s="1"/>
  <c r="R4555" i="1"/>
  <c r="M4556" i="1"/>
  <c r="S4556" i="1" s="1"/>
  <c r="T4556" i="1" s="1"/>
  <c r="N4556" i="1"/>
  <c r="O4556" i="1"/>
  <c r="P4556" i="1"/>
  <c r="Q4556" i="1" a="1"/>
  <c r="Q4556" i="1" s="1"/>
  <c r="R4556" i="1"/>
  <c r="V4556" i="1"/>
  <c r="M4557" i="1"/>
  <c r="N4557" i="1"/>
  <c r="O4557" i="1"/>
  <c r="P4557" i="1"/>
  <c r="Q4557" i="1" a="1"/>
  <c r="Q4557" i="1" s="1"/>
  <c r="R4557" i="1"/>
  <c r="M4558" i="1"/>
  <c r="N4558" i="1"/>
  <c r="O4558" i="1"/>
  <c r="P4558" i="1"/>
  <c r="Q4558" i="1" a="1"/>
  <c r="Q4558" i="1"/>
  <c r="R4558" i="1"/>
  <c r="M4559" i="1"/>
  <c r="S4559" i="1" s="1"/>
  <c r="N4559" i="1"/>
  <c r="O4559" i="1"/>
  <c r="P4559" i="1"/>
  <c r="Q4559" i="1" a="1"/>
  <c r="Q4559" i="1" s="1"/>
  <c r="R4559" i="1"/>
  <c r="M4560" i="1"/>
  <c r="N4560" i="1"/>
  <c r="O4560" i="1"/>
  <c r="P4560" i="1"/>
  <c r="Q4560" i="1" a="1"/>
  <c r="Q4560" i="1" s="1"/>
  <c r="R4560" i="1"/>
  <c r="M4561" i="1"/>
  <c r="N4561" i="1"/>
  <c r="O4561" i="1"/>
  <c r="P4561" i="1"/>
  <c r="Q4561" i="1" a="1"/>
  <c r="Q4561" i="1" s="1"/>
  <c r="R4561" i="1"/>
  <c r="S4561" i="1"/>
  <c r="M4562" i="1"/>
  <c r="N4562" i="1"/>
  <c r="O4562" i="1"/>
  <c r="P4562" i="1"/>
  <c r="Q4562" i="1" a="1"/>
  <c r="Q4562" i="1" s="1"/>
  <c r="R4562" i="1"/>
  <c r="M4563" i="1"/>
  <c r="N4563" i="1"/>
  <c r="O4563" i="1"/>
  <c r="P4563" i="1"/>
  <c r="Q4563" i="1" a="1"/>
  <c r="Q4563" i="1" s="1"/>
  <c r="R4563" i="1"/>
  <c r="M4564" i="1"/>
  <c r="N4564" i="1"/>
  <c r="O4564" i="1"/>
  <c r="P4564" i="1"/>
  <c r="Q4564" i="1" a="1"/>
  <c r="Q4564" i="1" s="1"/>
  <c r="R4564" i="1"/>
  <c r="M4565" i="1"/>
  <c r="N4565" i="1"/>
  <c r="O4565" i="1"/>
  <c r="P4565" i="1"/>
  <c r="Q4565" i="1" a="1"/>
  <c r="Q4565" i="1" s="1"/>
  <c r="R4565" i="1"/>
  <c r="M4566" i="1"/>
  <c r="N4566" i="1"/>
  <c r="O4566" i="1"/>
  <c r="P4566" i="1"/>
  <c r="Q4566" i="1" a="1"/>
  <c r="Q4566" i="1"/>
  <c r="R4566" i="1"/>
  <c r="M4567" i="1"/>
  <c r="S4567" i="1" s="1"/>
  <c r="T4567" i="1" s="1"/>
  <c r="N4567" i="1"/>
  <c r="O4567" i="1"/>
  <c r="P4567" i="1"/>
  <c r="Q4567" i="1" a="1"/>
  <c r="Q4567" i="1" s="1"/>
  <c r="R4567" i="1"/>
  <c r="M4568" i="1"/>
  <c r="S4568" i="1" s="1"/>
  <c r="N4568" i="1"/>
  <c r="O4568" i="1"/>
  <c r="P4568" i="1"/>
  <c r="Q4568" i="1" a="1"/>
  <c r="Q4568" i="1" s="1"/>
  <c r="R4568" i="1"/>
  <c r="M4569" i="1"/>
  <c r="S4569" i="1" s="1"/>
  <c r="N4569" i="1"/>
  <c r="O4569" i="1"/>
  <c r="P4569" i="1"/>
  <c r="Q4569" i="1" a="1"/>
  <c r="Q4569" i="1" s="1"/>
  <c r="R4569" i="1"/>
  <c r="M4570" i="1"/>
  <c r="N4570" i="1"/>
  <c r="O4570" i="1"/>
  <c r="P4570" i="1"/>
  <c r="Q4570" i="1" a="1"/>
  <c r="Q4570" i="1" s="1"/>
  <c r="R4570" i="1"/>
  <c r="M4571" i="1"/>
  <c r="N4571" i="1"/>
  <c r="O4571" i="1"/>
  <c r="P4571" i="1"/>
  <c r="Q4571" i="1" a="1"/>
  <c r="Q4571" i="1" s="1"/>
  <c r="R4571" i="1"/>
  <c r="M4572" i="1"/>
  <c r="N4572" i="1"/>
  <c r="O4572" i="1"/>
  <c r="P4572" i="1"/>
  <c r="Q4572" i="1" a="1"/>
  <c r="Q4572" i="1" s="1"/>
  <c r="R4572" i="1"/>
  <c r="M4573" i="1"/>
  <c r="N4573" i="1"/>
  <c r="O4573" i="1"/>
  <c r="P4573" i="1"/>
  <c r="Q4573" i="1" a="1"/>
  <c r="Q4573" i="1" s="1"/>
  <c r="R4573" i="1"/>
  <c r="M4574" i="1"/>
  <c r="N4574" i="1"/>
  <c r="O4574" i="1"/>
  <c r="P4574" i="1"/>
  <c r="Q4574" i="1" a="1"/>
  <c r="Q4574" i="1" s="1"/>
  <c r="R4574" i="1"/>
  <c r="M4575" i="1"/>
  <c r="N4575" i="1"/>
  <c r="O4575" i="1"/>
  <c r="P4575" i="1"/>
  <c r="Q4575" i="1" a="1"/>
  <c r="Q4575" i="1" s="1"/>
  <c r="R4575" i="1"/>
  <c r="M4576" i="1"/>
  <c r="N4576" i="1"/>
  <c r="O4576" i="1"/>
  <c r="P4576" i="1"/>
  <c r="Q4576" i="1" a="1"/>
  <c r="Q4576" i="1" s="1"/>
  <c r="R4576" i="1"/>
  <c r="M4577" i="1"/>
  <c r="N4577" i="1"/>
  <c r="O4577" i="1"/>
  <c r="S4577" i="1" s="1"/>
  <c r="P4577" i="1"/>
  <c r="Q4577" i="1" a="1"/>
  <c r="Q4577" i="1" s="1"/>
  <c r="R4577" i="1"/>
  <c r="M4578" i="1"/>
  <c r="N4578" i="1"/>
  <c r="O4578" i="1"/>
  <c r="P4578" i="1"/>
  <c r="Q4578" i="1" a="1"/>
  <c r="Q4578" i="1" s="1"/>
  <c r="R4578" i="1"/>
  <c r="M4579" i="1"/>
  <c r="N4579" i="1"/>
  <c r="O4579" i="1"/>
  <c r="P4579" i="1"/>
  <c r="Q4579" i="1" a="1"/>
  <c r="Q4579" i="1" s="1"/>
  <c r="R4579" i="1"/>
  <c r="M4580" i="1"/>
  <c r="N4580" i="1"/>
  <c r="O4580" i="1"/>
  <c r="P4580" i="1"/>
  <c r="Q4580" i="1" a="1"/>
  <c r="Q4580" i="1" s="1"/>
  <c r="R4580" i="1"/>
  <c r="M4581" i="1"/>
  <c r="S4581" i="1" s="1"/>
  <c r="N4581" i="1"/>
  <c r="O4581" i="1"/>
  <c r="P4581" i="1"/>
  <c r="Q4581" i="1" a="1"/>
  <c r="Q4581" i="1" s="1"/>
  <c r="R4581" i="1"/>
  <c r="M4582" i="1"/>
  <c r="N4582" i="1"/>
  <c r="O4582" i="1"/>
  <c r="P4582" i="1"/>
  <c r="Q4582" i="1" a="1"/>
  <c r="Q4582" i="1" s="1"/>
  <c r="R4582" i="1"/>
  <c r="M4583" i="1"/>
  <c r="N4583" i="1"/>
  <c r="O4583" i="1"/>
  <c r="P4583" i="1"/>
  <c r="Q4583" i="1" a="1"/>
  <c r="Q4583" i="1" s="1"/>
  <c r="R4583" i="1"/>
  <c r="M4584" i="1"/>
  <c r="N4584" i="1"/>
  <c r="O4584" i="1"/>
  <c r="P4584" i="1"/>
  <c r="Q4584" i="1" a="1"/>
  <c r="Q4584" i="1" s="1"/>
  <c r="R4584" i="1"/>
  <c r="M4585" i="1"/>
  <c r="N4585" i="1"/>
  <c r="O4585" i="1"/>
  <c r="P4585" i="1"/>
  <c r="Q4585" i="1" a="1"/>
  <c r="Q4585" i="1" s="1"/>
  <c r="R4585" i="1"/>
  <c r="S4585" i="1"/>
  <c r="M4586" i="1"/>
  <c r="N4586" i="1"/>
  <c r="O4586" i="1"/>
  <c r="P4586" i="1"/>
  <c r="Q4586" i="1" a="1"/>
  <c r="Q4586" i="1" s="1"/>
  <c r="R4586" i="1"/>
  <c r="M4587" i="1"/>
  <c r="N4587" i="1"/>
  <c r="O4587" i="1"/>
  <c r="P4587" i="1"/>
  <c r="Q4587" i="1" a="1"/>
  <c r="Q4587" i="1" s="1"/>
  <c r="R4587" i="1"/>
  <c r="M4588" i="1"/>
  <c r="S4588" i="1" s="1"/>
  <c r="N4588" i="1"/>
  <c r="O4588" i="1"/>
  <c r="P4588" i="1"/>
  <c r="Q4588" i="1" a="1"/>
  <c r="Q4588" i="1" s="1"/>
  <c r="R4588" i="1"/>
  <c r="M4589" i="1"/>
  <c r="N4589" i="1"/>
  <c r="O4589" i="1"/>
  <c r="P4589" i="1"/>
  <c r="Q4589" i="1" a="1"/>
  <c r="Q4589" i="1" s="1"/>
  <c r="R4589" i="1"/>
  <c r="M4590" i="1"/>
  <c r="N4590" i="1"/>
  <c r="O4590" i="1"/>
  <c r="P4590" i="1"/>
  <c r="Q4590" i="1" a="1"/>
  <c r="Q4590" i="1"/>
  <c r="R4590" i="1"/>
  <c r="M4591" i="1"/>
  <c r="N4591" i="1"/>
  <c r="O4591" i="1"/>
  <c r="P4591" i="1"/>
  <c r="Q4591" i="1" a="1"/>
  <c r="Q4591" i="1" s="1"/>
  <c r="R4591" i="1"/>
  <c r="M4592" i="1"/>
  <c r="N4592" i="1"/>
  <c r="O4592" i="1"/>
  <c r="P4592" i="1"/>
  <c r="Q4592" i="1" a="1"/>
  <c r="Q4592" i="1" s="1"/>
  <c r="R4592" i="1"/>
  <c r="M4593" i="1"/>
  <c r="N4593" i="1"/>
  <c r="O4593" i="1"/>
  <c r="S4593" i="1" s="1"/>
  <c r="P4593" i="1"/>
  <c r="Q4593" i="1" a="1"/>
  <c r="Q4593" i="1" s="1"/>
  <c r="R4593" i="1"/>
  <c r="M4594" i="1"/>
  <c r="S4594" i="1" s="1"/>
  <c r="N4594" i="1"/>
  <c r="O4594" i="1"/>
  <c r="P4594" i="1"/>
  <c r="Q4594" i="1" a="1"/>
  <c r="Q4594" i="1" s="1"/>
  <c r="R4594" i="1"/>
  <c r="M4595" i="1"/>
  <c r="N4595" i="1"/>
  <c r="O4595" i="1"/>
  <c r="P4595" i="1"/>
  <c r="Q4595" i="1" a="1"/>
  <c r="Q4595" i="1" s="1"/>
  <c r="R4595" i="1"/>
  <c r="M4596" i="1"/>
  <c r="N4596" i="1"/>
  <c r="O4596" i="1"/>
  <c r="P4596" i="1"/>
  <c r="Q4596" i="1" a="1"/>
  <c r="Q4596" i="1" s="1"/>
  <c r="R4596" i="1"/>
  <c r="M4597" i="1"/>
  <c r="N4597" i="1"/>
  <c r="O4597" i="1"/>
  <c r="P4597" i="1"/>
  <c r="Q4597" i="1" a="1"/>
  <c r="Q4597" i="1" s="1"/>
  <c r="R4597" i="1"/>
  <c r="M4598" i="1"/>
  <c r="N4598" i="1"/>
  <c r="O4598" i="1"/>
  <c r="P4598" i="1"/>
  <c r="Q4598" i="1" a="1"/>
  <c r="Q4598" i="1" s="1"/>
  <c r="R4598" i="1"/>
  <c r="M4599" i="1"/>
  <c r="N4599" i="1"/>
  <c r="O4599" i="1"/>
  <c r="P4599" i="1"/>
  <c r="Q4599" i="1" a="1"/>
  <c r="Q4599" i="1" s="1"/>
  <c r="R4599" i="1"/>
  <c r="M4600" i="1"/>
  <c r="N4600" i="1"/>
  <c r="O4600" i="1"/>
  <c r="P4600" i="1"/>
  <c r="Q4600" i="1" a="1"/>
  <c r="Q4600" i="1" s="1"/>
  <c r="R4600" i="1"/>
  <c r="M4601" i="1"/>
  <c r="S4601" i="1" s="1"/>
  <c r="N4601" i="1"/>
  <c r="O4601" i="1"/>
  <c r="P4601" i="1"/>
  <c r="Q4601" i="1" a="1"/>
  <c r="Q4601" i="1" s="1"/>
  <c r="R4601" i="1"/>
  <c r="M4602" i="1"/>
  <c r="N4602" i="1"/>
  <c r="O4602" i="1"/>
  <c r="P4602" i="1"/>
  <c r="Q4602" i="1" a="1"/>
  <c r="Q4602" i="1" s="1"/>
  <c r="R4602" i="1"/>
  <c r="M4603" i="1"/>
  <c r="N4603" i="1"/>
  <c r="O4603" i="1"/>
  <c r="P4603" i="1"/>
  <c r="Q4603" i="1" a="1"/>
  <c r="Q4603" i="1" s="1"/>
  <c r="R4603" i="1"/>
  <c r="M4604" i="1"/>
  <c r="S4604" i="1" s="1"/>
  <c r="T4604" i="1" s="1"/>
  <c r="N4604" i="1"/>
  <c r="O4604" i="1"/>
  <c r="P4604" i="1"/>
  <c r="Q4604" i="1" a="1"/>
  <c r="Q4604" i="1" s="1"/>
  <c r="R4604" i="1"/>
  <c r="V4604" i="1"/>
  <c r="M4605" i="1"/>
  <c r="N4605" i="1"/>
  <c r="O4605" i="1"/>
  <c r="P4605" i="1"/>
  <c r="Q4605" i="1" a="1"/>
  <c r="Q4605" i="1" s="1"/>
  <c r="R4605" i="1"/>
  <c r="M4606" i="1"/>
  <c r="N4606" i="1"/>
  <c r="O4606" i="1"/>
  <c r="P4606" i="1"/>
  <c r="Q4606" i="1" a="1"/>
  <c r="Q4606" i="1"/>
  <c r="R4606" i="1"/>
  <c r="M4607" i="1"/>
  <c r="S4607" i="1" s="1"/>
  <c r="N4607" i="1"/>
  <c r="O4607" i="1"/>
  <c r="P4607" i="1"/>
  <c r="Q4607" i="1" a="1"/>
  <c r="Q4607" i="1" s="1"/>
  <c r="R4607" i="1"/>
  <c r="M4608" i="1"/>
  <c r="N4608" i="1"/>
  <c r="O4608" i="1"/>
  <c r="P4608" i="1"/>
  <c r="Q4608" i="1" a="1"/>
  <c r="Q4608" i="1" s="1"/>
  <c r="R4608" i="1"/>
  <c r="M4609" i="1"/>
  <c r="N4609" i="1"/>
  <c r="O4609" i="1"/>
  <c r="S4609" i="1" s="1"/>
  <c r="P4609" i="1"/>
  <c r="Q4609" i="1" a="1"/>
  <c r="Q4609" i="1" s="1"/>
  <c r="R4609" i="1"/>
  <c r="M4610" i="1"/>
  <c r="N4610" i="1"/>
  <c r="O4610" i="1"/>
  <c r="P4610" i="1"/>
  <c r="Q4610" i="1" a="1"/>
  <c r="Q4610" i="1" s="1"/>
  <c r="R4610" i="1"/>
  <c r="M4611" i="1"/>
  <c r="N4611" i="1"/>
  <c r="O4611" i="1"/>
  <c r="P4611" i="1"/>
  <c r="Q4611" i="1" a="1"/>
  <c r="Q4611" i="1" s="1"/>
  <c r="R4611" i="1"/>
  <c r="M4612" i="1"/>
  <c r="N4612" i="1"/>
  <c r="O4612" i="1"/>
  <c r="P4612" i="1"/>
  <c r="Q4612" i="1" a="1"/>
  <c r="Q4612" i="1" s="1"/>
  <c r="R4612" i="1"/>
  <c r="M4613" i="1"/>
  <c r="N4613" i="1"/>
  <c r="O4613" i="1"/>
  <c r="P4613" i="1"/>
  <c r="Q4613" i="1" a="1"/>
  <c r="Q4613" i="1" s="1"/>
  <c r="R4613" i="1"/>
  <c r="M4614" i="1"/>
  <c r="N4614" i="1"/>
  <c r="O4614" i="1"/>
  <c r="P4614" i="1"/>
  <c r="Q4614" i="1" a="1"/>
  <c r="Q4614" i="1" s="1"/>
  <c r="R4614" i="1"/>
  <c r="M4615" i="1"/>
  <c r="N4615" i="1"/>
  <c r="O4615" i="1"/>
  <c r="P4615" i="1"/>
  <c r="Q4615" i="1" a="1"/>
  <c r="Q4615" i="1" s="1"/>
  <c r="R4615" i="1"/>
  <c r="M4616" i="1"/>
  <c r="N4616" i="1"/>
  <c r="O4616" i="1"/>
  <c r="P4616" i="1"/>
  <c r="Q4616" i="1" a="1"/>
  <c r="Q4616" i="1" s="1"/>
  <c r="R4616" i="1"/>
  <c r="M4617" i="1"/>
  <c r="S4617" i="1" s="1"/>
  <c r="T4617" i="1" s="1"/>
  <c r="N4617" i="1"/>
  <c r="O4617" i="1"/>
  <c r="P4617" i="1"/>
  <c r="Q4617" i="1" a="1"/>
  <c r="Q4617" i="1" s="1"/>
  <c r="R4617" i="1"/>
  <c r="M4618" i="1"/>
  <c r="N4618" i="1"/>
  <c r="O4618" i="1"/>
  <c r="P4618" i="1"/>
  <c r="Q4618" i="1" a="1"/>
  <c r="Q4618" i="1" s="1"/>
  <c r="R4618" i="1"/>
  <c r="M4619" i="1"/>
  <c r="N4619" i="1"/>
  <c r="O4619" i="1"/>
  <c r="P4619" i="1"/>
  <c r="Q4619" i="1" a="1"/>
  <c r="Q4619" i="1" s="1"/>
  <c r="R4619" i="1"/>
  <c r="M4620" i="1"/>
  <c r="N4620" i="1"/>
  <c r="O4620" i="1"/>
  <c r="P4620" i="1"/>
  <c r="Q4620" i="1" a="1"/>
  <c r="Q4620" i="1" s="1"/>
  <c r="R4620" i="1"/>
  <c r="M4621" i="1"/>
  <c r="N4621" i="1"/>
  <c r="O4621" i="1"/>
  <c r="P4621" i="1"/>
  <c r="Q4621" i="1" a="1"/>
  <c r="Q4621" i="1" s="1"/>
  <c r="R4621" i="1"/>
  <c r="M4622" i="1"/>
  <c r="N4622" i="1"/>
  <c r="O4622" i="1"/>
  <c r="P4622" i="1"/>
  <c r="Q4622" i="1" a="1"/>
  <c r="Q4622" i="1"/>
  <c r="R4622" i="1"/>
  <c r="M4623" i="1"/>
  <c r="N4623" i="1"/>
  <c r="O4623" i="1"/>
  <c r="P4623" i="1"/>
  <c r="Q4623" i="1" a="1"/>
  <c r="Q4623" i="1" s="1"/>
  <c r="R4623" i="1"/>
  <c r="M4624" i="1"/>
  <c r="N4624" i="1"/>
  <c r="O4624" i="1"/>
  <c r="P4624" i="1"/>
  <c r="Q4624" i="1" a="1"/>
  <c r="Q4624" i="1" s="1"/>
  <c r="R4624" i="1"/>
  <c r="M4625" i="1"/>
  <c r="N4625" i="1"/>
  <c r="O4625" i="1"/>
  <c r="S4625" i="1" s="1"/>
  <c r="P4625" i="1"/>
  <c r="Q4625" i="1" a="1"/>
  <c r="Q4625" i="1" s="1"/>
  <c r="R4625" i="1"/>
  <c r="M4626" i="1"/>
  <c r="N4626" i="1"/>
  <c r="O4626" i="1"/>
  <c r="P4626" i="1"/>
  <c r="Q4626" i="1" a="1"/>
  <c r="Q4626" i="1" s="1"/>
  <c r="R4626" i="1"/>
  <c r="M4627" i="1"/>
  <c r="S4627" i="1" s="1"/>
  <c r="N4627" i="1"/>
  <c r="O4627" i="1"/>
  <c r="P4627" i="1"/>
  <c r="Q4627" i="1" a="1"/>
  <c r="Q4627" i="1" s="1"/>
  <c r="R4627" i="1"/>
  <c r="M4628" i="1"/>
  <c r="N4628" i="1"/>
  <c r="O4628" i="1"/>
  <c r="P4628" i="1"/>
  <c r="Q4628" i="1" a="1"/>
  <c r="Q4628" i="1" s="1"/>
  <c r="R4628" i="1"/>
  <c r="M4629" i="1"/>
  <c r="N4629" i="1"/>
  <c r="O4629" i="1"/>
  <c r="P4629" i="1"/>
  <c r="Q4629" i="1" a="1"/>
  <c r="Q4629" i="1" s="1"/>
  <c r="R4629" i="1"/>
  <c r="M4630" i="1"/>
  <c r="N4630" i="1"/>
  <c r="O4630" i="1"/>
  <c r="P4630" i="1"/>
  <c r="Q4630" i="1" a="1"/>
  <c r="Q4630" i="1" s="1"/>
  <c r="R4630" i="1"/>
  <c r="M4631" i="1"/>
  <c r="N4631" i="1"/>
  <c r="O4631" i="1"/>
  <c r="P4631" i="1"/>
  <c r="Q4631" i="1" a="1"/>
  <c r="Q4631" i="1" s="1"/>
  <c r="R4631" i="1"/>
  <c r="M4632" i="1"/>
  <c r="N4632" i="1"/>
  <c r="O4632" i="1"/>
  <c r="P4632" i="1"/>
  <c r="Q4632" i="1" a="1"/>
  <c r="Q4632" i="1" s="1"/>
  <c r="R4632" i="1"/>
  <c r="M4633" i="1"/>
  <c r="N4633" i="1"/>
  <c r="O4633" i="1"/>
  <c r="P4633" i="1"/>
  <c r="Q4633" i="1" a="1"/>
  <c r="Q4633" i="1" s="1"/>
  <c r="R4633" i="1"/>
  <c r="M4634" i="1"/>
  <c r="N4634" i="1"/>
  <c r="O4634" i="1"/>
  <c r="P4634" i="1"/>
  <c r="Q4634" i="1" a="1"/>
  <c r="Q4634" i="1" s="1"/>
  <c r="R4634" i="1"/>
  <c r="M4635" i="1"/>
  <c r="N4635" i="1"/>
  <c r="O4635" i="1"/>
  <c r="P4635" i="1"/>
  <c r="Q4635" i="1" a="1"/>
  <c r="Q4635" i="1" s="1"/>
  <c r="R4635" i="1"/>
  <c r="M4636" i="1"/>
  <c r="N4636" i="1"/>
  <c r="O4636" i="1"/>
  <c r="P4636" i="1"/>
  <c r="Q4636" i="1" a="1"/>
  <c r="Q4636" i="1" s="1"/>
  <c r="R4636" i="1"/>
  <c r="M4637" i="1"/>
  <c r="N4637" i="1"/>
  <c r="O4637" i="1"/>
  <c r="P4637" i="1"/>
  <c r="Q4637" i="1" a="1"/>
  <c r="Q4637" i="1" s="1"/>
  <c r="R4637" i="1"/>
  <c r="M4638" i="1"/>
  <c r="N4638" i="1"/>
  <c r="O4638" i="1"/>
  <c r="P4638" i="1"/>
  <c r="Q4638" i="1" a="1"/>
  <c r="Q4638" i="1"/>
  <c r="R4638" i="1"/>
  <c r="M4639" i="1"/>
  <c r="N4639" i="1"/>
  <c r="O4639" i="1"/>
  <c r="P4639" i="1"/>
  <c r="Q4639" i="1" a="1"/>
  <c r="Q4639" i="1" s="1"/>
  <c r="R4639" i="1"/>
  <c r="M4640" i="1"/>
  <c r="S4640" i="1" s="1"/>
  <c r="N4640" i="1"/>
  <c r="O4640" i="1"/>
  <c r="P4640" i="1"/>
  <c r="Q4640" i="1" a="1"/>
  <c r="Q4640" i="1" s="1"/>
  <c r="R4640" i="1"/>
  <c r="M4641" i="1"/>
  <c r="N4641" i="1"/>
  <c r="O4641" i="1"/>
  <c r="P4641" i="1"/>
  <c r="Q4641" i="1" a="1"/>
  <c r="Q4641" i="1" s="1"/>
  <c r="R4641" i="1"/>
  <c r="S4641" i="1"/>
  <c r="M4642" i="1"/>
  <c r="N4642" i="1"/>
  <c r="O4642" i="1"/>
  <c r="P4642" i="1"/>
  <c r="Q4642" i="1" a="1"/>
  <c r="Q4642" i="1" s="1"/>
  <c r="R4642" i="1"/>
  <c r="M4643" i="1"/>
  <c r="S4643" i="1" s="1"/>
  <c r="T4643" i="1" s="1"/>
  <c r="N4643" i="1"/>
  <c r="O4643" i="1"/>
  <c r="P4643" i="1"/>
  <c r="Q4643" i="1" a="1"/>
  <c r="Q4643" i="1" s="1"/>
  <c r="R4643" i="1"/>
  <c r="M4644" i="1"/>
  <c r="S4644" i="1" s="1"/>
  <c r="N4644" i="1"/>
  <c r="O4644" i="1"/>
  <c r="P4644" i="1"/>
  <c r="Q4644" i="1" a="1"/>
  <c r="Q4644" i="1" s="1"/>
  <c r="R4644" i="1"/>
  <c r="M4645" i="1"/>
  <c r="N4645" i="1"/>
  <c r="O4645" i="1"/>
  <c r="P4645" i="1"/>
  <c r="Q4645" i="1" a="1"/>
  <c r="Q4645" i="1" s="1"/>
  <c r="R4645" i="1"/>
  <c r="M4646" i="1"/>
  <c r="N4646" i="1"/>
  <c r="O4646" i="1"/>
  <c r="P4646" i="1"/>
  <c r="Q4646" i="1" a="1"/>
  <c r="Q4646" i="1" s="1"/>
  <c r="S4646" i="1" s="1"/>
  <c r="R4646" i="1"/>
  <c r="M4647" i="1"/>
  <c r="N4647" i="1"/>
  <c r="O4647" i="1"/>
  <c r="P4647" i="1"/>
  <c r="Q4647" i="1" a="1"/>
  <c r="Q4647" i="1" s="1"/>
  <c r="R4647" i="1"/>
  <c r="M4648" i="1"/>
  <c r="N4648" i="1"/>
  <c r="O4648" i="1"/>
  <c r="P4648" i="1"/>
  <c r="Q4648" i="1" a="1"/>
  <c r="Q4648" i="1" s="1"/>
  <c r="R4648" i="1"/>
  <c r="M4649" i="1"/>
  <c r="S4649" i="1" s="1"/>
  <c r="N4649" i="1"/>
  <c r="O4649" i="1"/>
  <c r="P4649" i="1"/>
  <c r="Q4649" i="1" a="1"/>
  <c r="Q4649" i="1" s="1"/>
  <c r="R4649" i="1"/>
  <c r="M4650" i="1"/>
  <c r="N4650" i="1"/>
  <c r="O4650" i="1"/>
  <c r="P4650" i="1"/>
  <c r="Q4650" i="1" a="1"/>
  <c r="Q4650" i="1" s="1"/>
  <c r="R4650" i="1"/>
  <c r="M4651" i="1"/>
  <c r="N4651" i="1"/>
  <c r="O4651" i="1"/>
  <c r="P4651" i="1"/>
  <c r="Q4651" i="1" a="1"/>
  <c r="Q4651" i="1"/>
  <c r="R4651" i="1"/>
  <c r="M4652" i="1"/>
  <c r="N4652" i="1"/>
  <c r="O4652" i="1"/>
  <c r="P4652" i="1"/>
  <c r="Q4652" i="1" a="1"/>
  <c r="Q4652" i="1" s="1"/>
  <c r="R4652" i="1"/>
  <c r="M4653" i="1"/>
  <c r="N4653" i="1"/>
  <c r="O4653" i="1"/>
  <c r="P4653" i="1"/>
  <c r="Q4653" i="1" a="1"/>
  <c r="Q4653" i="1" s="1"/>
  <c r="R4653" i="1"/>
  <c r="M4654" i="1"/>
  <c r="N4654" i="1"/>
  <c r="O4654" i="1"/>
  <c r="P4654" i="1"/>
  <c r="Q4654" i="1" a="1"/>
  <c r="Q4654" i="1" s="1"/>
  <c r="R4654" i="1"/>
  <c r="M4655" i="1"/>
  <c r="N4655" i="1"/>
  <c r="O4655" i="1"/>
  <c r="P4655" i="1"/>
  <c r="Q4655" i="1" a="1"/>
  <c r="Q4655" i="1" s="1"/>
  <c r="R4655" i="1"/>
  <c r="M4656" i="1"/>
  <c r="N4656" i="1"/>
  <c r="O4656" i="1"/>
  <c r="P4656" i="1"/>
  <c r="Q4656" i="1" a="1"/>
  <c r="Q4656" i="1" s="1"/>
  <c r="R4656" i="1"/>
  <c r="M4657" i="1"/>
  <c r="N4657" i="1"/>
  <c r="O4657" i="1"/>
  <c r="P4657" i="1"/>
  <c r="Q4657" i="1" a="1"/>
  <c r="Q4657" i="1" s="1"/>
  <c r="R4657" i="1"/>
  <c r="S4657" i="1" s="1"/>
  <c r="M4658" i="1"/>
  <c r="N4658" i="1"/>
  <c r="O4658" i="1"/>
  <c r="P4658" i="1"/>
  <c r="Q4658" i="1" a="1"/>
  <c r="Q4658" i="1" s="1"/>
  <c r="R4658" i="1"/>
  <c r="M4659" i="1"/>
  <c r="N4659" i="1"/>
  <c r="O4659" i="1"/>
  <c r="P4659" i="1"/>
  <c r="Q4659" i="1" a="1"/>
  <c r="Q4659" i="1"/>
  <c r="R4659" i="1"/>
  <c r="M4660" i="1"/>
  <c r="N4660" i="1"/>
  <c r="O4660" i="1"/>
  <c r="P4660" i="1"/>
  <c r="Q4660" i="1" a="1"/>
  <c r="Q4660" i="1" s="1"/>
  <c r="R4660" i="1"/>
  <c r="M4661" i="1"/>
  <c r="N4661" i="1"/>
  <c r="O4661" i="1"/>
  <c r="P4661" i="1"/>
  <c r="Q4661" i="1" a="1"/>
  <c r="Q4661" i="1" s="1"/>
  <c r="R4661" i="1"/>
  <c r="M4662" i="1"/>
  <c r="S4662" i="1" s="1"/>
  <c r="N4662" i="1"/>
  <c r="O4662" i="1"/>
  <c r="P4662" i="1"/>
  <c r="Q4662" i="1" a="1"/>
  <c r="Q4662" i="1"/>
  <c r="R4662" i="1"/>
  <c r="M4663" i="1"/>
  <c r="N4663" i="1"/>
  <c r="O4663" i="1"/>
  <c r="P4663" i="1"/>
  <c r="Q4663" i="1" a="1"/>
  <c r="Q4663" i="1" s="1"/>
  <c r="R4663" i="1"/>
  <c r="M4664" i="1"/>
  <c r="N4664" i="1"/>
  <c r="O4664" i="1"/>
  <c r="P4664" i="1"/>
  <c r="Q4664" i="1" a="1"/>
  <c r="Q4664" i="1" s="1"/>
  <c r="R4664" i="1"/>
  <c r="S4664" i="1" s="1"/>
  <c r="M4665" i="1"/>
  <c r="S4665" i="1" s="1"/>
  <c r="N4665" i="1"/>
  <c r="O4665" i="1"/>
  <c r="P4665" i="1"/>
  <c r="Q4665" i="1" a="1"/>
  <c r="Q4665" i="1" s="1"/>
  <c r="R4665" i="1"/>
  <c r="M4666" i="1"/>
  <c r="N4666" i="1"/>
  <c r="O4666" i="1"/>
  <c r="P4666" i="1"/>
  <c r="Q4666" i="1" a="1"/>
  <c r="Q4666" i="1" s="1"/>
  <c r="R4666" i="1"/>
  <c r="M4667" i="1"/>
  <c r="S4667" i="1" s="1"/>
  <c r="N4667" i="1"/>
  <c r="O4667" i="1"/>
  <c r="P4667" i="1"/>
  <c r="Q4667" i="1" a="1"/>
  <c r="Q4667" i="1" s="1"/>
  <c r="R4667" i="1"/>
  <c r="M4668" i="1"/>
  <c r="N4668" i="1"/>
  <c r="O4668" i="1"/>
  <c r="P4668" i="1"/>
  <c r="Q4668" i="1" a="1"/>
  <c r="Q4668" i="1" s="1"/>
  <c r="S4668" i="1" s="1"/>
  <c r="R4668" i="1"/>
  <c r="M4669" i="1"/>
  <c r="N4669" i="1"/>
  <c r="O4669" i="1"/>
  <c r="P4669" i="1"/>
  <c r="Q4669" i="1" a="1"/>
  <c r="Q4669" i="1" s="1"/>
  <c r="R4669" i="1"/>
  <c r="M4670" i="1"/>
  <c r="N4670" i="1"/>
  <c r="O4670" i="1"/>
  <c r="P4670" i="1"/>
  <c r="Q4670" i="1" a="1"/>
  <c r="Q4670" i="1" s="1"/>
  <c r="R4670" i="1"/>
  <c r="M4671" i="1"/>
  <c r="N4671" i="1"/>
  <c r="O4671" i="1"/>
  <c r="P4671" i="1"/>
  <c r="Q4671" i="1" a="1"/>
  <c r="Q4671" i="1"/>
  <c r="R4671" i="1"/>
  <c r="M4672" i="1"/>
  <c r="N4672" i="1"/>
  <c r="O4672" i="1"/>
  <c r="S4672" i="1" s="1"/>
  <c r="P4672" i="1"/>
  <c r="Q4672" i="1" a="1"/>
  <c r="Q4672" i="1"/>
  <c r="R4672" i="1"/>
  <c r="M4673" i="1"/>
  <c r="N4673" i="1"/>
  <c r="O4673" i="1"/>
  <c r="P4673" i="1"/>
  <c r="Q4673" i="1" a="1"/>
  <c r="Q4673" i="1"/>
  <c r="R4673" i="1"/>
  <c r="M4674" i="1"/>
  <c r="S4674" i="1" s="1"/>
  <c r="N4674" i="1"/>
  <c r="O4674" i="1"/>
  <c r="P4674" i="1"/>
  <c r="Q4674" i="1" a="1"/>
  <c r="Q4674" i="1" s="1"/>
  <c r="R4674" i="1"/>
  <c r="M4675" i="1"/>
  <c r="N4675" i="1"/>
  <c r="S4675" i="1" s="1"/>
  <c r="O4675" i="1"/>
  <c r="P4675" i="1"/>
  <c r="Q4675" i="1" a="1"/>
  <c r="Q4675" i="1"/>
  <c r="R4675" i="1"/>
  <c r="M4676" i="1"/>
  <c r="N4676" i="1"/>
  <c r="O4676" i="1"/>
  <c r="P4676" i="1"/>
  <c r="Q4676" i="1" a="1"/>
  <c r="Q4676" i="1" s="1"/>
  <c r="S4676" i="1" s="1"/>
  <c r="R4676" i="1"/>
  <c r="M4677" i="1"/>
  <c r="S4677" i="1" s="1"/>
  <c r="N4677" i="1"/>
  <c r="O4677" i="1"/>
  <c r="P4677" i="1"/>
  <c r="Q4677" i="1" a="1"/>
  <c r="Q4677" i="1" s="1"/>
  <c r="R4677" i="1"/>
  <c r="M4678" i="1"/>
  <c r="N4678" i="1"/>
  <c r="O4678" i="1"/>
  <c r="P4678" i="1"/>
  <c r="Q4678" i="1" a="1"/>
  <c r="Q4678" i="1" s="1"/>
  <c r="R4678" i="1"/>
  <c r="M4679" i="1"/>
  <c r="S4679" i="1" s="1"/>
  <c r="N4679" i="1"/>
  <c r="O4679" i="1"/>
  <c r="P4679" i="1"/>
  <c r="Q4679" i="1" a="1"/>
  <c r="Q4679" i="1"/>
  <c r="R4679" i="1"/>
  <c r="M4680" i="1"/>
  <c r="S4680" i="1" s="1"/>
  <c r="N4680" i="1"/>
  <c r="O4680" i="1"/>
  <c r="P4680" i="1"/>
  <c r="Q4680" i="1" a="1"/>
  <c r="Q4680" i="1"/>
  <c r="R4680" i="1"/>
  <c r="M4681" i="1"/>
  <c r="N4681" i="1"/>
  <c r="O4681" i="1"/>
  <c r="P4681" i="1"/>
  <c r="Q4681" i="1" a="1"/>
  <c r="Q4681" i="1"/>
  <c r="R4681" i="1"/>
  <c r="M4682" i="1"/>
  <c r="N4682" i="1"/>
  <c r="O4682" i="1"/>
  <c r="P4682" i="1"/>
  <c r="Q4682" i="1" a="1"/>
  <c r="Q4682" i="1" s="1"/>
  <c r="R4682" i="1"/>
  <c r="M4683" i="1"/>
  <c r="N4683" i="1"/>
  <c r="O4683" i="1"/>
  <c r="P4683" i="1"/>
  <c r="Q4683" i="1" a="1"/>
  <c r="Q4683" i="1" s="1"/>
  <c r="R4683" i="1"/>
  <c r="M4684" i="1"/>
  <c r="N4684" i="1"/>
  <c r="O4684" i="1"/>
  <c r="P4684" i="1"/>
  <c r="Q4684" i="1" a="1"/>
  <c r="Q4684" i="1" s="1"/>
  <c r="S4684" i="1" s="1"/>
  <c r="R4684" i="1"/>
  <c r="M4685" i="1"/>
  <c r="N4685" i="1"/>
  <c r="O4685" i="1"/>
  <c r="P4685" i="1"/>
  <c r="Q4685" i="1" a="1"/>
  <c r="Q4685" i="1" s="1"/>
  <c r="R4685" i="1"/>
  <c r="M4686" i="1"/>
  <c r="S4686" i="1" s="1"/>
  <c r="N4686" i="1"/>
  <c r="O4686" i="1"/>
  <c r="P4686" i="1"/>
  <c r="Q4686" i="1" a="1"/>
  <c r="Q4686" i="1" s="1"/>
  <c r="R4686" i="1"/>
  <c r="M4687" i="1"/>
  <c r="S4687" i="1" s="1"/>
  <c r="T4687" i="1" s="1"/>
  <c r="N4687" i="1"/>
  <c r="O4687" i="1"/>
  <c r="P4687" i="1"/>
  <c r="Q4687" i="1" a="1"/>
  <c r="Q4687" i="1"/>
  <c r="R4687" i="1"/>
  <c r="M4688" i="1"/>
  <c r="S4688" i="1" s="1"/>
  <c r="N4688" i="1"/>
  <c r="O4688" i="1"/>
  <c r="P4688" i="1"/>
  <c r="Q4688" i="1" a="1"/>
  <c r="Q4688" i="1"/>
  <c r="R4688" i="1"/>
  <c r="M4689" i="1"/>
  <c r="N4689" i="1"/>
  <c r="O4689" i="1"/>
  <c r="P4689" i="1"/>
  <c r="Q4689" i="1" a="1"/>
  <c r="Q4689" i="1"/>
  <c r="R4689" i="1"/>
  <c r="M4690" i="1"/>
  <c r="N4690" i="1"/>
  <c r="O4690" i="1"/>
  <c r="P4690" i="1"/>
  <c r="Q4690" i="1" a="1"/>
  <c r="Q4690" i="1" s="1"/>
  <c r="R4690" i="1"/>
  <c r="M4691" i="1"/>
  <c r="N4691" i="1"/>
  <c r="O4691" i="1"/>
  <c r="P4691" i="1"/>
  <c r="Q4691" i="1" a="1"/>
  <c r="Q4691" i="1" s="1"/>
  <c r="R4691" i="1"/>
  <c r="M4692" i="1"/>
  <c r="N4692" i="1"/>
  <c r="O4692" i="1"/>
  <c r="P4692" i="1"/>
  <c r="Q4692" i="1" a="1"/>
  <c r="Q4692" i="1" s="1"/>
  <c r="R4692" i="1"/>
  <c r="S4692" i="1"/>
  <c r="M4693" i="1"/>
  <c r="S4693" i="1" s="1"/>
  <c r="N4693" i="1"/>
  <c r="O4693" i="1"/>
  <c r="P4693" i="1"/>
  <c r="Q4693" i="1" a="1"/>
  <c r="Q4693" i="1" s="1"/>
  <c r="R4693" i="1"/>
  <c r="M4694" i="1"/>
  <c r="S4694" i="1" s="1"/>
  <c r="N4694" i="1"/>
  <c r="O4694" i="1"/>
  <c r="P4694" i="1"/>
  <c r="Q4694" i="1" a="1"/>
  <c r="Q4694" i="1" s="1"/>
  <c r="R4694" i="1"/>
  <c r="M4695" i="1"/>
  <c r="N4695" i="1"/>
  <c r="O4695" i="1"/>
  <c r="P4695" i="1"/>
  <c r="Q4695" i="1" a="1"/>
  <c r="Q4695" i="1" s="1"/>
  <c r="R4695" i="1"/>
  <c r="M4696" i="1"/>
  <c r="N4696" i="1"/>
  <c r="O4696" i="1"/>
  <c r="P4696" i="1"/>
  <c r="Q4696" i="1" a="1"/>
  <c r="Q4696" i="1" s="1"/>
  <c r="R4696" i="1"/>
  <c r="M4697" i="1"/>
  <c r="N4697" i="1"/>
  <c r="O4697" i="1"/>
  <c r="P4697" i="1"/>
  <c r="Q4697" i="1" a="1"/>
  <c r="Q4697" i="1"/>
  <c r="R4697" i="1"/>
  <c r="M4698" i="1"/>
  <c r="S4698" i="1" s="1"/>
  <c r="N4698" i="1"/>
  <c r="O4698" i="1"/>
  <c r="P4698" i="1"/>
  <c r="Q4698" i="1" a="1"/>
  <c r="Q4698" i="1" s="1"/>
  <c r="R4698" i="1"/>
  <c r="M4699" i="1"/>
  <c r="N4699" i="1"/>
  <c r="O4699" i="1"/>
  <c r="P4699" i="1"/>
  <c r="Q4699" i="1" a="1"/>
  <c r="Q4699" i="1" s="1"/>
  <c r="R4699" i="1"/>
  <c r="M4700" i="1"/>
  <c r="N4700" i="1"/>
  <c r="O4700" i="1"/>
  <c r="P4700" i="1"/>
  <c r="Q4700" i="1" a="1"/>
  <c r="Q4700" i="1" s="1"/>
  <c r="S4700" i="1" s="1"/>
  <c r="R4700" i="1"/>
  <c r="M4701" i="1"/>
  <c r="S4701" i="1" s="1"/>
  <c r="N4701" i="1"/>
  <c r="O4701" i="1"/>
  <c r="P4701" i="1"/>
  <c r="Q4701" i="1" a="1"/>
  <c r="Q4701" i="1" s="1"/>
  <c r="R4701" i="1"/>
  <c r="M4702" i="1"/>
  <c r="N4702" i="1"/>
  <c r="O4702" i="1"/>
  <c r="P4702" i="1"/>
  <c r="Q4702" i="1" a="1"/>
  <c r="Q4702" i="1" s="1"/>
  <c r="R4702" i="1"/>
  <c r="M4703" i="1"/>
  <c r="S4703" i="1" s="1"/>
  <c r="N4703" i="1"/>
  <c r="O4703" i="1"/>
  <c r="P4703" i="1"/>
  <c r="Q4703" i="1" a="1"/>
  <c r="Q4703" i="1" s="1"/>
  <c r="R4703" i="1"/>
  <c r="M4704" i="1"/>
  <c r="S4704" i="1" s="1"/>
  <c r="N4704" i="1"/>
  <c r="O4704" i="1"/>
  <c r="P4704" i="1"/>
  <c r="Q4704" i="1" a="1"/>
  <c r="Q4704" i="1" s="1"/>
  <c r="R4704" i="1"/>
  <c r="M4705" i="1"/>
  <c r="N4705" i="1"/>
  <c r="O4705" i="1"/>
  <c r="P4705" i="1"/>
  <c r="Q4705" i="1" a="1"/>
  <c r="Q4705" i="1"/>
  <c r="R4705" i="1"/>
  <c r="M4706" i="1"/>
  <c r="S4706" i="1" s="1"/>
  <c r="N4706" i="1"/>
  <c r="O4706" i="1"/>
  <c r="P4706" i="1"/>
  <c r="Q4706" i="1" a="1"/>
  <c r="Q4706" i="1" s="1"/>
  <c r="R4706" i="1"/>
  <c r="T4706" i="1"/>
  <c r="M4707" i="1"/>
  <c r="N4707" i="1"/>
  <c r="O4707" i="1"/>
  <c r="P4707" i="1"/>
  <c r="Q4707" i="1" a="1"/>
  <c r="Q4707" i="1" s="1"/>
  <c r="R4707" i="1"/>
  <c r="M4708" i="1"/>
  <c r="N4708" i="1"/>
  <c r="O4708" i="1"/>
  <c r="P4708" i="1"/>
  <c r="Q4708" i="1" a="1"/>
  <c r="Q4708" i="1" s="1"/>
  <c r="R4708" i="1"/>
  <c r="S4708" i="1"/>
  <c r="M4709" i="1"/>
  <c r="N4709" i="1"/>
  <c r="O4709" i="1"/>
  <c r="P4709" i="1"/>
  <c r="Q4709" i="1" a="1"/>
  <c r="Q4709" i="1" s="1"/>
  <c r="R4709" i="1"/>
  <c r="M4710" i="1"/>
  <c r="N4710" i="1"/>
  <c r="O4710" i="1"/>
  <c r="P4710" i="1"/>
  <c r="Q4710" i="1" a="1"/>
  <c r="Q4710" i="1" s="1"/>
  <c r="R4710" i="1"/>
  <c r="M4711" i="1"/>
  <c r="S4711" i="1" s="1"/>
  <c r="T4711" i="1" s="1"/>
  <c r="N4711" i="1"/>
  <c r="O4711" i="1"/>
  <c r="P4711" i="1"/>
  <c r="Q4711" i="1" a="1"/>
  <c r="Q4711" i="1" s="1"/>
  <c r="R4711" i="1"/>
  <c r="V4711" i="1"/>
  <c r="M4712" i="1"/>
  <c r="N4712" i="1"/>
  <c r="O4712" i="1"/>
  <c r="P4712" i="1"/>
  <c r="Q4712" i="1" a="1"/>
  <c r="Q4712" i="1" s="1"/>
  <c r="R4712" i="1"/>
  <c r="M4713" i="1"/>
  <c r="S4713" i="1" s="1"/>
  <c r="N4713" i="1"/>
  <c r="O4713" i="1"/>
  <c r="P4713" i="1"/>
  <c r="Q4713" i="1" a="1"/>
  <c r="Q4713" i="1"/>
  <c r="R4713" i="1"/>
  <c r="M4714" i="1"/>
  <c r="N4714" i="1"/>
  <c r="O4714" i="1"/>
  <c r="P4714" i="1"/>
  <c r="Q4714" i="1" a="1"/>
  <c r="Q4714" i="1" s="1"/>
  <c r="R4714" i="1"/>
  <c r="M4715" i="1"/>
  <c r="N4715" i="1"/>
  <c r="S4715" i="1" s="1"/>
  <c r="O4715" i="1"/>
  <c r="P4715" i="1"/>
  <c r="Q4715" i="1" a="1"/>
  <c r="Q4715" i="1" s="1"/>
  <c r="R4715" i="1"/>
  <c r="M4716" i="1"/>
  <c r="N4716" i="1"/>
  <c r="O4716" i="1"/>
  <c r="P4716" i="1"/>
  <c r="Q4716" i="1" a="1"/>
  <c r="Q4716" i="1" s="1"/>
  <c r="S4716" i="1" s="1"/>
  <c r="R4716" i="1"/>
  <c r="M4717" i="1"/>
  <c r="N4717" i="1"/>
  <c r="O4717" i="1"/>
  <c r="P4717" i="1"/>
  <c r="Q4717" i="1" a="1"/>
  <c r="Q4717" i="1" s="1"/>
  <c r="R4717" i="1"/>
  <c r="M4718" i="1"/>
  <c r="N4718" i="1"/>
  <c r="O4718" i="1"/>
  <c r="P4718" i="1"/>
  <c r="Q4718" i="1" a="1"/>
  <c r="Q4718" i="1" s="1"/>
  <c r="R4718" i="1"/>
  <c r="M4719" i="1"/>
  <c r="N4719" i="1"/>
  <c r="O4719" i="1"/>
  <c r="P4719" i="1"/>
  <c r="Q4719" i="1" a="1"/>
  <c r="Q4719" i="1" s="1"/>
  <c r="R4719" i="1"/>
  <c r="M4720" i="1"/>
  <c r="S4720" i="1" s="1"/>
  <c r="N4720" i="1"/>
  <c r="O4720" i="1"/>
  <c r="P4720" i="1"/>
  <c r="Q4720" i="1" a="1"/>
  <c r="Q4720" i="1" s="1"/>
  <c r="R4720" i="1"/>
  <c r="M4721" i="1"/>
  <c r="N4721" i="1"/>
  <c r="O4721" i="1"/>
  <c r="P4721" i="1"/>
  <c r="Q4721" i="1" a="1"/>
  <c r="Q4721" i="1"/>
  <c r="R4721" i="1"/>
  <c r="M4722" i="1"/>
  <c r="N4722" i="1"/>
  <c r="O4722" i="1"/>
  <c r="P4722" i="1"/>
  <c r="Q4722" i="1" a="1"/>
  <c r="Q4722" i="1" s="1"/>
  <c r="R4722" i="1"/>
  <c r="M4723" i="1"/>
  <c r="N4723" i="1"/>
  <c r="O4723" i="1"/>
  <c r="P4723" i="1"/>
  <c r="Q4723" i="1" a="1"/>
  <c r="Q4723" i="1" s="1"/>
  <c r="R4723" i="1"/>
  <c r="M4724" i="1"/>
  <c r="N4724" i="1"/>
  <c r="O4724" i="1"/>
  <c r="P4724" i="1"/>
  <c r="Q4724" i="1" a="1"/>
  <c r="Q4724" i="1" s="1"/>
  <c r="S4724" i="1" s="1"/>
  <c r="R4724" i="1"/>
  <c r="M4725" i="1"/>
  <c r="S4725" i="1" s="1"/>
  <c r="N4725" i="1"/>
  <c r="O4725" i="1"/>
  <c r="P4725" i="1"/>
  <c r="Q4725" i="1" a="1"/>
  <c r="Q4725" i="1" s="1"/>
  <c r="R4725" i="1"/>
  <c r="M4726" i="1"/>
  <c r="S4726" i="1" s="1"/>
  <c r="N4726" i="1"/>
  <c r="O4726" i="1"/>
  <c r="P4726" i="1"/>
  <c r="Q4726" i="1" a="1"/>
  <c r="Q4726" i="1" s="1"/>
  <c r="R4726" i="1"/>
  <c r="M4727" i="1"/>
  <c r="N4727" i="1"/>
  <c r="O4727" i="1"/>
  <c r="P4727" i="1"/>
  <c r="Q4727" i="1" a="1"/>
  <c r="Q4727" i="1" s="1"/>
  <c r="R4727" i="1"/>
  <c r="M4728" i="1"/>
  <c r="N4728" i="1"/>
  <c r="O4728" i="1"/>
  <c r="P4728" i="1"/>
  <c r="Q4728" i="1" a="1"/>
  <c r="Q4728" i="1" s="1"/>
  <c r="R4728" i="1"/>
  <c r="M4729" i="1"/>
  <c r="N4729" i="1"/>
  <c r="O4729" i="1"/>
  <c r="P4729" i="1"/>
  <c r="Q4729" i="1" a="1"/>
  <c r="Q4729" i="1"/>
  <c r="R4729" i="1"/>
  <c r="M4730" i="1"/>
  <c r="S4730" i="1" s="1"/>
  <c r="N4730" i="1"/>
  <c r="O4730" i="1"/>
  <c r="P4730" i="1"/>
  <c r="Q4730" i="1" a="1"/>
  <c r="Q4730" i="1" s="1"/>
  <c r="R4730" i="1"/>
  <c r="M4731" i="1"/>
  <c r="S4731" i="1" s="1"/>
  <c r="N4731" i="1"/>
  <c r="O4731" i="1"/>
  <c r="P4731" i="1"/>
  <c r="Q4731" i="1" a="1"/>
  <c r="Q4731" i="1" s="1"/>
  <c r="R4731" i="1"/>
  <c r="M4732" i="1"/>
  <c r="N4732" i="1"/>
  <c r="O4732" i="1"/>
  <c r="P4732" i="1"/>
  <c r="Q4732" i="1" a="1"/>
  <c r="Q4732" i="1" s="1"/>
  <c r="S4732" i="1" s="1"/>
  <c r="R4732" i="1"/>
  <c r="M4733" i="1"/>
  <c r="S4733" i="1" s="1"/>
  <c r="N4733" i="1"/>
  <c r="O4733" i="1"/>
  <c r="P4733" i="1"/>
  <c r="Q4733" i="1" a="1"/>
  <c r="Q4733" i="1" s="1"/>
  <c r="R4733" i="1"/>
  <c r="M4734" i="1"/>
  <c r="N4734" i="1"/>
  <c r="O4734" i="1"/>
  <c r="P4734" i="1"/>
  <c r="Q4734" i="1" a="1"/>
  <c r="Q4734" i="1" s="1"/>
  <c r="R4734" i="1"/>
  <c r="M4735" i="1"/>
  <c r="S4735" i="1" s="1"/>
  <c r="N4735" i="1"/>
  <c r="O4735" i="1"/>
  <c r="P4735" i="1"/>
  <c r="Q4735" i="1" a="1"/>
  <c r="Q4735" i="1" s="1"/>
  <c r="R4735" i="1"/>
  <c r="M4736" i="1"/>
  <c r="S4736" i="1" s="1"/>
  <c r="N4736" i="1"/>
  <c r="O4736" i="1"/>
  <c r="P4736" i="1"/>
  <c r="Q4736" i="1" a="1"/>
  <c r="Q4736" i="1" s="1"/>
  <c r="R4736" i="1"/>
  <c r="M4737" i="1"/>
  <c r="S4737" i="1" s="1"/>
  <c r="N4737" i="1"/>
  <c r="O4737" i="1"/>
  <c r="P4737" i="1"/>
  <c r="Q4737" i="1" a="1"/>
  <c r="Q4737" i="1"/>
  <c r="R4737" i="1"/>
  <c r="M4738" i="1"/>
  <c r="S4738" i="1" s="1"/>
  <c r="N4738" i="1"/>
  <c r="O4738" i="1"/>
  <c r="P4738" i="1"/>
  <c r="Q4738" i="1" a="1"/>
  <c r="Q4738" i="1" s="1"/>
  <c r="R4738" i="1"/>
  <c r="T4738" i="1"/>
  <c r="M4739" i="1"/>
  <c r="N4739" i="1"/>
  <c r="O4739" i="1"/>
  <c r="P4739" i="1"/>
  <c r="Q4739" i="1" a="1"/>
  <c r="Q4739" i="1" s="1"/>
  <c r="R4739" i="1"/>
  <c r="M4740" i="1"/>
  <c r="N4740" i="1"/>
  <c r="O4740" i="1"/>
  <c r="P4740" i="1"/>
  <c r="Q4740" i="1" a="1"/>
  <c r="Q4740" i="1" s="1"/>
  <c r="R4740" i="1"/>
  <c r="S4740" i="1"/>
  <c r="M4741" i="1"/>
  <c r="N4741" i="1"/>
  <c r="O4741" i="1"/>
  <c r="P4741" i="1"/>
  <c r="Q4741" i="1" a="1"/>
  <c r="Q4741" i="1" s="1"/>
  <c r="R4741" i="1"/>
  <c r="M4742" i="1"/>
  <c r="N4742" i="1"/>
  <c r="O4742" i="1"/>
  <c r="P4742" i="1"/>
  <c r="Q4742" i="1" a="1"/>
  <c r="Q4742" i="1" s="1"/>
  <c r="R4742" i="1"/>
  <c r="M4743" i="1"/>
  <c r="N4743" i="1"/>
  <c r="O4743" i="1"/>
  <c r="P4743" i="1"/>
  <c r="Q4743" i="1" a="1"/>
  <c r="Q4743" i="1" s="1"/>
  <c r="R4743" i="1"/>
  <c r="M4744" i="1"/>
  <c r="N4744" i="1"/>
  <c r="O4744" i="1"/>
  <c r="P4744" i="1"/>
  <c r="Q4744" i="1" a="1"/>
  <c r="Q4744" i="1" s="1"/>
  <c r="R4744" i="1"/>
  <c r="M4745" i="1"/>
  <c r="S4745" i="1" s="1"/>
  <c r="N4745" i="1"/>
  <c r="O4745" i="1"/>
  <c r="P4745" i="1"/>
  <c r="Q4745" i="1" a="1"/>
  <c r="Q4745" i="1"/>
  <c r="R4745" i="1"/>
  <c r="M4746" i="1"/>
  <c r="N4746" i="1"/>
  <c r="O4746" i="1"/>
  <c r="P4746" i="1"/>
  <c r="Q4746" i="1" a="1"/>
  <c r="Q4746" i="1" s="1"/>
  <c r="R4746" i="1"/>
  <c r="M4747" i="1"/>
  <c r="N4747" i="1"/>
  <c r="O4747" i="1"/>
  <c r="P4747" i="1"/>
  <c r="Q4747" i="1" a="1"/>
  <c r="Q4747" i="1" s="1"/>
  <c r="R4747" i="1"/>
  <c r="M4748" i="1"/>
  <c r="N4748" i="1"/>
  <c r="O4748" i="1"/>
  <c r="P4748" i="1"/>
  <c r="Q4748" i="1" a="1"/>
  <c r="Q4748" i="1" s="1"/>
  <c r="S4748" i="1" s="1"/>
  <c r="R4748" i="1"/>
  <c r="M4749" i="1"/>
  <c r="N4749" i="1"/>
  <c r="O4749" i="1"/>
  <c r="P4749" i="1"/>
  <c r="Q4749" i="1" a="1"/>
  <c r="Q4749" i="1" s="1"/>
  <c r="R4749" i="1"/>
  <c r="M4750" i="1"/>
  <c r="N4750" i="1"/>
  <c r="O4750" i="1"/>
  <c r="P4750" i="1"/>
  <c r="Q4750" i="1" a="1"/>
  <c r="Q4750" i="1" s="1"/>
  <c r="R4750" i="1"/>
  <c r="M4751" i="1"/>
  <c r="N4751" i="1"/>
  <c r="O4751" i="1"/>
  <c r="P4751" i="1"/>
  <c r="Q4751" i="1" a="1"/>
  <c r="Q4751" i="1" s="1"/>
  <c r="R4751" i="1"/>
  <c r="M4752" i="1"/>
  <c r="S4752" i="1" s="1"/>
  <c r="N4752" i="1"/>
  <c r="O4752" i="1"/>
  <c r="P4752" i="1"/>
  <c r="Q4752" i="1" a="1"/>
  <c r="Q4752" i="1" s="1"/>
  <c r="R4752" i="1"/>
  <c r="M4753" i="1"/>
  <c r="N4753" i="1"/>
  <c r="O4753" i="1"/>
  <c r="P4753" i="1"/>
  <c r="Q4753" i="1" a="1"/>
  <c r="Q4753" i="1"/>
  <c r="R4753" i="1"/>
  <c r="M4754" i="1"/>
  <c r="N4754" i="1"/>
  <c r="O4754" i="1"/>
  <c r="P4754" i="1"/>
  <c r="Q4754" i="1" a="1"/>
  <c r="Q4754" i="1" s="1"/>
  <c r="R4754" i="1"/>
  <c r="M4755" i="1"/>
  <c r="N4755" i="1"/>
  <c r="O4755" i="1"/>
  <c r="P4755" i="1"/>
  <c r="Q4755" i="1" a="1"/>
  <c r="Q4755" i="1" s="1"/>
  <c r="R4755" i="1"/>
  <c r="M4756" i="1"/>
  <c r="N4756" i="1"/>
  <c r="O4756" i="1"/>
  <c r="P4756" i="1"/>
  <c r="Q4756" i="1" a="1"/>
  <c r="Q4756" i="1" s="1"/>
  <c r="S4756" i="1" s="1"/>
  <c r="R4756" i="1"/>
  <c r="M4757" i="1"/>
  <c r="S4757" i="1" s="1"/>
  <c r="N4757" i="1"/>
  <c r="O4757" i="1"/>
  <c r="P4757" i="1"/>
  <c r="Q4757" i="1" a="1"/>
  <c r="Q4757" i="1" s="1"/>
  <c r="R4757" i="1"/>
  <c r="M4758" i="1"/>
  <c r="N4758" i="1"/>
  <c r="O4758" i="1"/>
  <c r="P4758" i="1"/>
  <c r="Q4758" i="1" a="1"/>
  <c r="Q4758" i="1" s="1"/>
  <c r="R4758" i="1"/>
  <c r="M4759" i="1"/>
  <c r="N4759" i="1"/>
  <c r="O4759" i="1"/>
  <c r="P4759" i="1"/>
  <c r="Q4759" i="1" a="1"/>
  <c r="Q4759" i="1" s="1"/>
  <c r="R4759" i="1"/>
  <c r="M4760" i="1"/>
  <c r="N4760" i="1"/>
  <c r="O4760" i="1"/>
  <c r="P4760" i="1"/>
  <c r="Q4760" i="1" a="1"/>
  <c r="Q4760" i="1" s="1"/>
  <c r="R4760" i="1"/>
  <c r="M4761" i="1"/>
  <c r="N4761" i="1"/>
  <c r="O4761" i="1"/>
  <c r="P4761" i="1"/>
  <c r="Q4761" i="1" a="1"/>
  <c r="Q4761" i="1"/>
  <c r="R4761" i="1"/>
  <c r="M4762" i="1"/>
  <c r="S4762" i="1" s="1"/>
  <c r="N4762" i="1"/>
  <c r="O4762" i="1"/>
  <c r="P4762" i="1"/>
  <c r="Q4762" i="1" a="1"/>
  <c r="Q4762" i="1" s="1"/>
  <c r="R4762" i="1"/>
  <c r="M4763" i="1"/>
  <c r="S4763" i="1" s="1"/>
  <c r="N4763" i="1"/>
  <c r="O4763" i="1"/>
  <c r="P4763" i="1"/>
  <c r="Q4763" i="1" a="1"/>
  <c r="Q4763" i="1" s="1"/>
  <c r="R4763" i="1"/>
  <c r="M4764" i="1"/>
  <c r="N4764" i="1"/>
  <c r="O4764" i="1"/>
  <c r="P4764" i="1"/>
  <c r="Q4764" i="1" a="1"/>
  <c r="Q4764" i="1" s="1"/>
  <c r="S4764" i="1" s="1"/>
  <c r="R4764" i="1"/>
  <c r="M4765" i="1"/>
  <c r="S4765" i="1" s="1"/>
  <c r="N4765" i="1"/>
  <c r="O4765" i="1"/>
  <c r="P4765" i="1"/>
  <c r="Q4765" i="1" a="1"/>
  <c r="Q4765" i="1" s="1"/>
  <c r="R4765" i="1"/>
  <c r="M4766" i="1"/>
  <c r="N4766" i="1"/>
  <c r="O4766" i="1"/>
  <c r="P4766" i="1"/>
  <c r="Q4766" i="1" a="1"/>
  <c r="Q4766" i="1" s="1"/>
  <c r="R4766" i="1"/>
  <c r="M4767" i="1"/>
  <c r="S4767" i="1" s="1"/>
  <c r="N4767" i="1"/>
  <c r="O4767" i="1"/>
  <c r="P4767" i="1"/>
  <c r="Q4767" i="1" a="1"/>
  <c r="Q4767" i="1" s="1"/>
  <c r="R4767" i="1"/>
  <c r="M4768" i="1"/>
  <c r="S4768" i="1" s="1"/>
  <c r="N4768" i="1"/>
  <c r="O4768" i="1"/>
  <c r="P4768" i="1"/>
  <c r="Q4768" i="1" a="1"/>
  <c r="Q4768" i="1" s="1"/>
  <c r="R4768" i="1"/>
  <c r="M4769" i="1"/>
  <c r="S4769" i="1" s="1"/>
  <c r="N4769" i="1"/>
  <c r="O4769" i="1"/>
  <c r="P4769" i="1"/>
  <c r="Q4769" i="1" a="1"/>
  <c r="Q4769" i="1"/>
  <c r="R4769" i="1"/>
  <c r="M4770" i="1"/>
  <c r="S4770" i="1" s="1"/>
  <c r="N4770" i="1"/>
  <c r="O4770" i="1"/>
  <c r="P4770" i="1"/>
  <c r="Q4770" i="1" a="1"/>
  <c r="Q4770" i="1" s="1"/>
  <c r="R4770" i="1"/>
  <c r="T4770" i="1"/>
  <c r="M4771" i="1"/>
  <c r="N4771" i="1"/>
  <c r="O4771" i="1"/>
  <c r="P4771" i="1"/>
  <c r="Q4771" i="1" a="1"/>
  <c r="Q4771" i="1" s="1"/>
  <c r="R4771" i="1"/>
  <c r="M4772" i="1"/>
  <c r="N4772" i="1"/>
  <c r="O4772" i="1"/>
  <c r="P4772" i="1"/>
  <c r="Q4772" i="1" a="1"/>
  <c r="Q4772" i="1" s="1"/>
  <c r="R4772" i="1"/>
  <c r="S4772" i="1"/>
  <c r="M4773" i="1"/>
  <c r="N4773" i="1"/>
  <c r="O4773" i="1"/>
  <c r="P4773" i="1"/>
  <c r="Q4773" i="1" a="1"/>
  <c r="Q4773" i="1" s="1"/>
  <c r="R4773" i="1"/>
  <c r="M4774" i="1"/>
  <c r="N4774" i="1"/>
  <c r="O4774" i="1"/>
  <c r="P4774" i="1"/>
  <c r="Q4774" i="1" a="1"/>
  <c r="Q4774" i="1" s="1"/>
  <c r="R4774" i="1"/>
  <c r="M4775" i="1"/>
  <c r="N4775" i="1"/>
  <c r="O4775" i="1"/>
  <c r="P4775" i="1"/>
  <c r="Q4775" i="1" a="1"/>
  <c r="Q4775" i="1" s="1"/>
  <c r="R4775" i="1"/>
  <c r="M4776" i="1"/>
  <c r="N4776" i="1"/>
  <c r="O4776" i="1"/>
  <c r="P4776" i="1"/>
  <c r="Q4776" i="1" a="1"/>
  <c r="Q4776" i="1" s="1"/>
  <c r="R4776" i="1"/>
  <c r="M4777" i="1"/>
  <c r="S4777" i="1" s="1"/>
  <c r="N4777" i="1"/>
  <c r="O4777" i="1"/>
  <c r="P4777" i="1"/>
  <c r="Q4777" i="1" a="1"/>
  <c r="Q4777" i="1"/>
  <c r="R4777" i="1"/>
  <c r="M4778" i="1"/>
  <c r="N4778" i="1"/>
  <c r="O4778" i="1"/>
  <c r="P4778" i="1"/>
  <c r="Q4778" i="1" a="1"/>
  <c r="Q4778" i="1" s="1"/>
  <c r="R4778" i="1"/>
  <c r="M4779" i="1"/>
  <c r="N4779" i="1"/>
  <c r="O4779" i="1"/>
  <c r="P4779" i="1"/>
  <c r="Q4779" i="1" a="1"/>
  <c r="Q4779" i="1" s="1"/>
  <c r="R4779" i="1"/>
  <c r="M4780" i="1"/>
  <c r="N4780" i="1"/>
  <c r="O4780" i="1"/>
  <c r="P4780" i="1"/>
  <c r="Q4780" i="1" a="1"/>
  <c r="Q4780" i="1" s="1"/>
  <c r="S4780" i="1" s="1"/>
  <c r="R4780" i="1"/>
  <c r="M4781" i="1"/>
  <c r="N4781" i="1"/>
  <c r="O4781" i="1"/>
  <c r="P4781" i="1"/>
  <c r="Q4781" i="1" a="1"/>
  <c r="Q4781" i="1" s="1"/>
  <c r="R4781" i="1"/>
  <c r="M4782" i="1"/>
  <c r="N4782" i="1"/>
  <c r="O4782" i="1"/>
  <c r="P4782" i="1"/>
  <c r="Q4782" i="1" a="1"/>
  <c r="Q4782" i="1" s="1"/>
  <c r="R4782" i="1"/>
  <c r="M4783" i="1"/>
  <c r="N4783" i="1"/>
  <c r="O4783" i="1"/>
  <c r="P4783" i="1"/>
  <c r="Q4783" i="1" a="1"/>
  <c r="Q4783" i="1" s="1"/>
  <c r="R4783" i="1"/>
  <c r="M4784" i="1"/>
  <c r="S4784" i="1" s="1"/>
  <c r="N4784" i="1"/>
  <c r="O4784" i="1"/>
  <c r="P4784" i="1"/>
  <c r="Q4784" i="1" a="1"/>
  <c r="Q4784" i="1" s="1"/>
  <c r="R4784" i="1"/>
  <c r="M4785" i="1"/>
  <c r="N4785" i="1"/>
  <c r="O4785" i="1"/>
  <c r="P4785" i="1"/>
  <c r="Q4785" i="1" a="1"/>
  <c r="Q4785" i="1"/>
  <c r="R4785" i="1"/>
  <c r="M4786" i="1"/>
  <c r="N4786" i="1"/>
  <c r="O4786" i="1"/>
  <c r="P4786" i="1"/>
  <c r="Q4786" i="1" a="1"/>
  <c r="Q4786" i="1" s="1"/>
  <c r="R4786" i="1"/>
  <c r="M4787" i="1"/>
  <c r="N4787" i="1"/>
  <c r="O4787" i="1"/>
  <c r="P4787" i="1"/>
  <c r="Q4787" i="1" a="1"/>
  <c r="Q4787" i="1" s="1"/>
  <c r="R4787" i="1"/>
  <c r="M4788" i="1"/>
  <c r="N4788" i="1"/>
  <c r="O4788" i="1"/>
  <c r="P4788" i="1"/>
  <c r="Q4788" i="1" a="1"/>
  <c r="Q4788" i="1" s="1"/>
  <c r="S4788" i="1" s="1"/>
  <c r="R4788" i="1"/>
  <c r="M4789" i="1"/>
  <c r="S4789" i="1" s="1"/>
  <c r="N4789" i="1"/>
  <c r="O4789" i="1"/>
  <c r="P4789" i="1"/>
  <c r="Q4789" i="1" a="1"/>
  <c r="Q4789" i="1" s="1"/>
  <c r="R4789" i="1"/>
  <c r="M4790" i="1"/>
  <c r="N4790" i="1"/>
  <c r="O4790" i="1"/>
  <c r="P4790" i="1"/>
  <c r="Q4790" i="1" a="1"/>
  <c r="Q4790" i="1" s="1"/>
  <c r="R4790" i="1"/>
  <c r="M4791" i="1"/>
  <c r="N4791" i="1"/>
  <c r="O4791" i="1"/>
  <c r="P4791" i="1"/>
  <c r="Q4791" i="1" a="1"/>
  <c r="Q4791" i="1" s="1"/>
  <c r="R4791" i="1"/>
  <c r="M4792" i="1"/>
  <c r="N4792" i="1"/>
  <c r="O4792" i="1"/>
  <c r="P4792" i="1"/>
  <c r="Q4792" i="1" a="1"/>
  <c r="Q4792" i="1" s="1"/>
  <c r="R4792" i="1"/>
  <c r="M4793" i="1"/>
  <c r="S4793" i="1" s="1"/>
  <c r="N4793" i="1"/>
  <c r="O4793" i="1"/>
  <c r="P4793" i="1"/>
  <c r="Q4793" i="1" a="1"/>
  <c r="Q4793" i="1"/>
  <c r="R4793" i="1"/>
  <c r="M4794" i="1"/>
  <c r="S4794" i="1" s="1"/>
  <c r="N4794" i="1"/>
  <c r="O4794" i="1"/>
  <c r="P4794" i="1"/>
  <c r="Q4794" i="1" a="1"/>
  <c r="Q4794" i="1" s="1"/>
  <c r="R4794" i="1"/>
  <c r="M4795" i="1"/>
  <c r="S4795" i="1" s="1"/>
  <c r="N4795" i="1"/>
  <c r="O4795" i="1"/>
  <c r="P4795" i="1"/>
  <c r="Q4795" i="1" a="1"/>
  <c r="Q4795" i="1" s="1"/>
  <c r="R4795" i="1"/>
  <c r="M4796" i="1"/>
  <c r="N4796" i="1"/>
  <c r="O4796" i="1"/>
  <c r="P4796" i="1"/>
  <c r="Q4796" i="1" a="1"/>
  <c r="Q4796" i="1" s="1"/>
  <c r="S4796" i="1" s="1"/>
  <c r="R4796" i="1"/>
  <c r="M4797" i="1"/>
  <c r="S4797" i="1" s="1"/>
  <c r="N4797" i="1"/>
  <c r="O4797" i="1"/>
  <c r="P4797" i="1"/>
  <c r="Q4797" i="1" a="1"/>
  <c r="Q4797" i="1" s="1"/>
  <c r="R4797" i="1"/>
  <c r="M4798" i="1"/>
  <c r="N4798" i="1"/>
  <c r="O4798" i="1"/>
  <c r="P4798" i="1"/>
  <c r="Q4798" i="1" a="1"/>
  <c r="Q4798" i="1" s="1"/>
  <c r="R4798" i="1"/>
  <c r="M4799" i="1"/>
  <c r="S4799" i="1" s="1"/>
  <c r="N4799" i="1"/>
  <c r="O4799" i="1"/>
  <c r="P4799" i="1"/>
  <c r="Q4799" i="1" a="1"/>
  <c r="Q4799" i="1" s="1"/>
  <c r="R4799" i="1"/>
  <c r="M4800" i="1"/>
  <c r="S4800" i="1" s="1"/>
  <c r="N4800" i="1"/>
  <c r="O4800" i="1"/>
  <c r="P4800" i="1"/>
  <c r="Q4800" i="1" a="1"/>
  <c r="Q4800" i="1" s="1"/>
  <c r="R4800" i="1"/>
  <c r="M4801" i="1"/>
  <c r="S4801" i="1" s="1"/>
  <c r="N4801" i="1"/>
  <c r="O4801" i="1"/>
  <c r="P4801" i="1"/>
  <c r="Q4801" i="1" a="1"/>
  <c r="Q4801" i="1"/>
  <c r="R4801" i="1"/>
  <c r="M4802" i="1"/>
  <c r="S4802" i="1" s="1"/>
  <c r="N4802" i="1"/>
  <c r="O4802" i="1"/>
  <c r="P4802" i="1"/>
  <c r="Q4802" i="1" a="1"/>
  <c r="Q4802" i="1" s="1"/>
  <c r="R4802" i="1"/>
  <c r="T4802" i="1"/>
  <c r="M4803" i="1"/>
  <c r="N4803" i="1"/>
  <c r="O4803" i="1"/>
  <c r="P4803" i="1"/>
  <c r="Q4803" i="1" a="1"/>
  <c r="Q4803" i="1" s="1"/>
  <c r="R4803" i="1"/>
  <c r="M4804" i="1"/>
  <c r="N4804" i="1"/>
  <c r="O4804" i="1"/>
  <c r="P4804" i="1"/>
  <c r="Q4804" i="1" a="1"/>
  <c r="Q4804" i="1" s="1"/>
  <c r="R4804" i="1"/>
  <c r="S4804" i="1"/>
  <c r="M4805" i="1"/>
  <c r="S4805" i="1" s="1"/>
  <c r="N4805" i="1"/>
  <c r="O4805" i="1"/>
  <c r="P4805" i="1"/>
  <c r="Q4805" i="1" a="1"/>
  <c r="Q4805" i="1" s="1"/>
  <c r="R4805" i="1"/>
  <c r="M4806" i="1"/>
  <c r="N4806" i="1"/>
  <c r="O4806" i="1"/>
  <c r="P4806" i="1"/>
  <c r="Q4806" i="1" a="1"/>
  <c r="Q4806" i="1" s="1"/>
  <c r="R4806" i="1"/>
  <c r="M4807" i="1"/>
  <c r="N4807" i="1"/>
  <c r="O4807" i="1"/>
  <c r="P4807" i="1"/>
  <c r="Q4807" i="1" a="1"/>
  <c r="Q4807" i="1" s="1"/>
  <c r="R4807" i="1"/>
  <c r="M4808" i="1"/>
  <c r="N4808" i="1"/>
  <c r="O4808" i="1"/>
  <c r="P4808" i="1"/>
  <c r="Q4808" i="1" a="1"/>
  <c r="Q4808" i="1" s="1"/>
  <c r="R4808" i="1"/>
  <c r="M4809" i="1"/>
  <c r="S4809" i="1" s="1"/>
  <c r="N4809" i="1"/>
  <c r="O4809" i="1"/>
  <c r="P4809" i="1"/>
  <c r="Q4809" i="1" a="1"/>
  <c r="Q4809" i="1"/>
  <c r="R4809" i="1"/>
  <c r="M4810" i="1"/>
  <c r="S4810" i="1" s="1"/>
  <c r="N4810" i="1"/>
  <c r="O4810" i="1"/>
  <c r="P4810" i="1"/>
  <c r="Q4810" i="1" a="1"/>
  <c r="Q4810" i="1" s="1"/>
  <c r="R4810" i="1"/>
  <c r="T4810" i="1"/>
  <c r="M4811" i="1"/>
  <c r="N4811" i="1"/>
  <c r="O4811" i="1"/>
  <c r="P4811" i="1"/>
  <c r="Q4811" i="1" a="1"/>
  <c r="Q4811" i="1" s="1"/>
  <c r="R4811" i="1"/>
  <c r="M4812" i="1"/>
  <c r="N4812" i="1"/>
  <c r="O4812" i="1"/>
  <c r="P4812" i="1"/>
  <c r="Q4812" i="1" a="1"/>
  <c r="Q4812" i="1" s="1"/>
  <c r="S4812" i="1" s="1"/>
  <c r="R4812" i="1"/>
  <c r="M4813" i="1"/>
  <c r="N4813" i="1"/>
  <c r="O4813" i="1"/>
  <c r="P4813" i="1"/>
  <c r="Q4813" i="1" a="1"/>
  <c r="Q4813" i="1" s="1"/>
  <c r="R4813" i="1"/>
  <c r="M4814" i="1"/>
  <c r="N4814" i="1"/>
  <c r="O4814" i="1"/>
  <c r="P4814" i="1"/>
  <c r="Q4814" i="1" a="1"/>
  <c r="Q4814" i="1" s="1"/>
  <c r="R4814" i="1"/>
  <c r="M4815" i="1"/>
  <c r="N4815" i="1"/>
  <c r="O4815" i="1"/>
  <c r="P4815" i="1"/>
  <c r="Q4815" i="1" a="1"/>
  <c r="Q4815" i="1" s="1"/>
  <c r="R4815" i="1"/>
  <c r="M4816" i="1"/>
  <c r="S4816" i="1" s="1"/>
  <c r="N4816" i="1"/>
  <c r="O4816" i="1"/>
  <c r="P4816" i="1"/>
  <c r="Q4816" i="1" a="1"/>
  <c r="Q4816" i="1" s="1"/>
  <c r="R4816" i="1"/>
  <c r="M4817" i="1"/>
  <c r="N4817" i="1"/>
  <c r="O4817" i="1"/>
  <c r="P4817" i="1"/>
  <c r="Q4817" i="1" a="1"/>
  <c r="Q4817" i="1"/>
  <c r="R4817" i="1"/>
  <c r="M4818" i="1"/>
  <c r="N4818" i="1"/>
  <c r="O4818" i="1"/>
  <c r="P4818" i="1"/>
  <c r="Q4818" i="1" a="1"/>
  <c r="Q4818" i="1" s="1"/>
  <c r="R4818" i="1"/>
  <c r="M4819" i="1"/>
  <c r="N4819" i="1"/>
  <c r="O4819" i="1"/>
  <c r="P4819" i="1"/>
  <c r="Q4819" i="1" a="1"/>
  <c r="Q4819" i="1" s="1"/>
  <c r="R4819" i="1"/>
  <c r="M4820" i="1"/>
  <c r="N4820" i="1"/>
  <c r="O4820" i="1"/>
  <c r="P4820" i="1"/>
  <c r="Q4820" i="1" a="1"/>
  <c r="Q4820" i="1" s="1"/>
  <c r="S4820" i="1" s="1"/>
  <c r="R4820" i="1"/>
  <c r="M4821" i="1"/>
  <c r="S4821" i="1" s="1"/>
  <c r="N4821" i="1"/>
  <c r="O4821" i="1"/>
  <c r="P4821" i="1"/>
  <c r="Q4821" i="1" a="1"/>
  <c r="Q4821" i="1" s="1"/>
  <c r="R4821" i="1"/>
  <c r="M4822" i="1"/>
  <c r="N4822" i="1"/>
  <c r="O4822" i="1"/>
  <c r="P4822" i="1"/>
  <c r="Q4822" i="1" a="1"/>
  <c r="Q4822" i="1" s="1"/>
  <c r="R4822" i="1"/>
  <c r="M4823" i="1"/>
  <c r="N4823" i="1"/>
  <c r="O4823" i="1"/>
  <c r="P4823" i="1"/>
  <c r="Q4823" i="1" a="1"/>
  <c r="Q4823" i="1" s="1"/>
  <c r="R4823" i="1"/>
  <c r="M4824" i="1"/>
  <c r="N4824" i="1"/>
  <c r="O4824" i="1"/>
  <c r="P4824" i="1"/>
  <c r="Q4824" i="1" a="1"/>
  <c r="Q4824" i="1" s="1"/>
  <c r="R4824" i="1"/>
  <c r="M4825" i="1"/>
  <c r="S4825" i="1" s="1"/>
  <c r="N4825" i="1"/>
  <c r="O4825" i="1"/>
  <c r="P4825" i="1"/>
  <c r="Q4825" i="1" a="1"/>
  <c r="Q4825" i="1"/>
  <c r="R4825" i="1"/>
  <c r="M4826" i="1"/>
  <c r="S4826" i="1" s="1"/>
  <c r="N4826" i="1"/>
  <c r="O4826" i="1"/>
  <c r="P4826" i="1"/>
  <c r="Q4826" i="1" a="1"/>
  <c r="Q4826" i="1" s="1"/>
  <c r="R4826" i="1"/>
  <c r="M4827" i="1"/>
  <c r="S4827" i="1" s="1"/>
  <c r="T4827" i="1" s="1"/>
  <c r="N4827" i="1"/>
  <c r="O4827" i="1"/>
  <c r="P4827" i="1"/>
  <c r="Q4827" i="1" a="1"/>
  <c r="Q4827" i="1" s="1"/>
  <c r="R4827" i="1"/>
  <c r="M4828" i="1"/>
  <c r="S4828" i="1" s="1"/>
  <c r="N4828" i="1"/>
  <c r="O4828" i="1"/>
  <c r="P4828" i="1"/>
  <c r="Q4828" i="1" a="1"/>
  <c r="Q4828" i="1" s="1"/>
  <c r="R4828" i="1"/>
  <c r="M4829" i="1"/>
  <c r="N4829" i="1"/>
  <c r="O4829" i="1"/>
  <c r="P4829" i="1"/>
  <c r="Q4829" i="1" a="1"/>
  <c r="Q4829" i="1" s="1"/>
  <c r="R4829" i="1"/>
  <c r="M4830" i="1"/>
  <c r="N4830" i="1"/>
  <c r="O4830" i="1"/>
  <c r="P4830" i="1"/>
  <c r="Q4830" i="1" a="1"/>
  <c r="Q4830" i="1" s="1"/>
  <c r="R4830" i="1"/>
  <c r="M4831" i="1"/>
  <c r="N4831" i="1"/>
  <c r="O4831" i="1"/>
  <c r="P4831" i="1"/>
  <c r="Q4831" i="1" a="1"/>
  <c r="Q4831" i="1" s="1"/>
  <c r="R4831" i="1"/>
  <c r="M4832" i="1"/>
  <c r="N4832" i="1"/>
  <c r="O4832" i="1"/>
  <c r="P4832" i="1"/>
  <c r="Q4832" i="1" a="1"/>
  <c r="Q4832" i="1" s="1"/>
  <c r="R4832" i="1"/>
  <c r="M4833" i="1"/>
  <c r="S4833" i="1" s="1"/>
  <c r="N4833" i="1"/>
  <c r="O4833" i="1"/>
  <c r="P4833" i="1"/>
  <c r="Q4833" i="1" a="1"/>
  <c r="Q4833" i="1"/>
  <c r="R4833" i="1"/>
  <c r="M4834" i="1"/>
  <c r="N4834" i="1"/>
  <c r="O4834" i="1"/>
  <c r="P4834" i="1"/>
  <c r="Q4834" i="1" a="1"/>
  <c r="Q4834" i="1" s="1"/>
  <c r="R4834" i="1"/>
  <c r="M4835" i="1"/>
  <c r="N4835" i="1"/>
  <c r="O4835" i="1"/>
  <c r="P4835" i="1"/>
  <c r="Q4835" i="1" a="1"/>
  <c r="Q4835" i="1" s="1"/>
  <c r="R4835" i="1"/>
  <c r="M4836" i="1"/>
  <c r="S4836" i="1" s="1"/>
  <c r="N4836" i="1"/>
  <c r="O4836" i="1"/>
  <c r="P4836" i="1"/>
  <c r="Q4836" i="1" a="1"/>
  <c r="Q4836" i="1" s="1"/>
  <c r="R4836" i="1"/>
  <c r="M4837" i="1"/>
  <c r="N4837" i="1"/>
  <c r="O4837" i="1"/>
  <c r="P4837" i="1"/>
  <c r="Q4837" i="1" a="1"/>
  <c r="Q4837" i="1" s="1"/>
  <c r="R4837" i="1"/>
  <c r="M4838" i="1"/>
  <c r="N4838" i="1"/>
  <c r="O4838" i="1"/>
  <c r="P4838" i="1"/>
  <c r="Q4838" i="1" a="1"/>
  <c r="Q4838" i="1" s="1"/>
  <c r="R4838" i="1"/>
  <c r="M4839" i="1"/>
  <c r="N4839" i="1"/>
  <c r="O4839" i="1"/>
  <c r="P4839" i="1"/>
  <c r="Q4839" i="1" a="1"/>
  <c r="Q4839" i="1" s="1"/>
  <c r="R4839" i="1"/>
  <c r="M4840" i="1"/>
  <c r="N4840" i="1"/>
  <c r="O4840" i="1"/>
  <c r="P4840" i="1"/>
  <c r="Q4840" i="1" a="1"/>
  <c r="Q4840" i="1" s="1"/>
  <c r="R4840" i="1"/>
  <c r="M4841" i="1"/>
  <c r="S4841" i="1" s="1"/>
  <c r="N4841" i="1"/>
  <c r="O4841" i="1"/>
  <c r="P4841" i="1"/>
  <c r="Q4841" i="1" a="1"/>
  <c r="Q4841" i="1"/>
  <c r="R4841" i="1"/>
  <c r="T4841" i="1"/>
  <c r="M4842" i="1"/>
  <c r="S4842" i="1" s="1"/>
  <c r="N4842" i="1"/>
  <c r="O4842" i="1"/>
  <c r="P4842" i="1"/>
  <c r="Q4842" i="1" a="1"/>
  <c r="Q4842" i="1" s="1"/>
  <c r="R4842" i="1"/>
  <c r="M4843" i="1"/>
  <c r="N4843" i="1"/>
  <c r="O4843" i="1"/>
  <c r="P4843" i="1"/>
  <c r="Q4843" i="1" a="1"/>
  <c r="Q4843" i="1" s="1"/>
  <c r="R4843" i="1"/>
  <c r="M4844" i="1"/>
  <c r="N4844" i="1"/>
  <c r="O4844" i="1"/>
  <c r="S4844" i="1" s="1"/>
  <c r="P4844" i="1"/>
  <c r="Q4844" i="1" a="1"/>
  <c r="Q4844" i="1" s="1"/>
  <c r="R4844" i="1"/>
  <c r="M4845" i="1"/>
  <c r="S4845" i="1" s="1"/>
  <c r="T4845" i="1" s="1"/>
  <c r="N4845" i="1"/>
  <c r="O4845" i="1"/>
  <c r="P4845" i="1"/>
  <c r="Q4845" i="1" a="1"/>
  <c r="Q4845" i="1" s="1"/>
  <c r="R4845" i="1"/>
  <c r="M4846" i="1"/>
  <c r="N4846" i="1"/>
  <c r="O4846" i="1"/>
  <c r="P4846" i="1"/>
  <c r="Q4846" i="1" a="1"/>
  <c r="Q4846" i="1" s="1"/>
  <c r="R4846" i="1"/>
  <c r="M4847" i="1"/>
  <c r="N4847" i="1"/>
  <c r="O4847" i="1"/>
  <c r="P4847" i="1"/>
  <c r="Q4847" i="1" a="1"/>
  <c r="Q4847" i="1" s="1"/>
  <c r="R4847" i="1"/>
  <c r="M4848" i="1"/>
  <c r="N4848" i="1"/>
  <c r="O4848" i="1"/>
  <c r="P4848" i="1"/>
  <c r="Q4848" i="1" a="1"/>
  <c r="Q4848" i="1" s="1"/>
  <c r="R4848" i="1"/>
  <c r="M4849" i="1"/>
  <c r="N4849" i="1"/>
  <c r="O4849" i="1"/>
  <c r="P4849" i="1"/>
  <c r="Q4849" i="1" a="1"/>
  <c r="Q4849" i="1"/>
  <c r="R4849" i="1"/>
  <c r="M4850" i="1"/>
  <c r="N4850" i="1"/>
  <c r="O4850" i="1"/>
  <c r="P4850" i="1"/>
  <c r="Q4850" i="1" a="1"/>
  <c r="Q4850" i="1" s="1"/>
  <c r="R4850" i="1"/>
  <c r="M4851" i="1"/>
  <c r="N4851" i="1"/>
  <c r="O4851" i="1"/>
  <c r="P4851" i="1"/>
  <c r="Q4851" i="1" a="1"/>
  <c r="Q4851" i="1" s="1"/>
  <c r="R4851" i="1"/>
  <c r="M4852" i="1"/>
  <c r="S4852" i="1" s="1"/>
  <c r="N4852" i="1"/>
  <c r="O4852" i="1"/>
  <c r="P4852" i="1"/>
  <c r="Q4852" i="1" a="1"/>
  <c r="Q4852" i="1" s="1"/>
  <c r="R4852" i="1"/>
  <c r="T4852" i="1"/>
  <c r="M4853" i="1"/>
  <c r="S4853" i="1" s="1"/>
  <c r="N4853" i="1"/>
  <c r="O4853" i="1"/>
  <c r="P4853" i="1"/>
  <c r="Q4853" i="1" a="1"/>
  <c r="Q4853" i="1" s="1"/>
  <c r="R4853" i="1"/>
  <c r="M4854" i="1"/>
  <c r="N4854" i="1"/>
  <c r="O4854" i="1"/>
  <c r="P4854" i="1"/>
  <c r="Q4854" i="1" a="1"/>
  <c r="Q4854" i="1" s="1"/>
  <c r="R4854" i="1"/>
  <c r="M4855" i="1"/>
  <c r="N4855" i="1"/>
  <c r="O4855" i="1"/>
  <c r="P4855" i="1"/>
  <c r="Q4855" i="1" a="1"/>
  <c r="Q4855" i="1" s="1"/>
  <c r="R4855" i="1"/>
  <c r="M4856" i="1"/>
  <c r="S4856" i="1" s="1"/>
  <c r="T4856" i="1" s="1"/>
  <c r="N4856" i="1"/>
  <c r="O4856" i="1"/>
  <c r="P4856" i="1"/>
  <c r="Q4856" i="1" a="1"/>
  <c r="Q4856" i="1" s="1"/>
  <c r="R4856" i="1"/>
  <c r="M4857" i="1"/>
  <c r="N4857" i="1"/>
  <c r="O4857" i="1"/>
  <c r="P4857" i="1"/>
  <c r="Q4857" i="1" a="1"/>
  <c r="Q4857" i="1" s="1"/>
  <c r="R4857" i="1"/>
  <c r="M4858" i="1"/>
  <c r="N4858" i="1"/>
  <c r="O4858" i="1"/>
  <c r="P4858" i="1"/>
  <c r="Q4858" i="1" a="1"/>
  <c r="Q4858" i="1" s="1"/>
  <c r="R4858" i="1"/>
  <c r="M4859" i="1"/>
  <c r="N4859" i="1"/>
  <c r="O4859" i="1"/>
  <c r="P4859" i="1"/>
  <c r="Q4859" i="1" a="1"/>
  <c r="Q4859" i="1" s="1"/>
  <c r="R4859" i="1"/>
  <c r="M4860" i="1"/>
  <c r="N4860" i="1"/>
  <c r="O4860" i="1"/>
  <c r="S4860" i="1" s="1"/>
  <c r="P4860" i="1"/>
  <c r="Q4860" i="1" a="1"/>
  <c r="Q4860" i="1" s="1"/>
  <c r="R4860" i="1"/>
  <c r="M4861" i="1"/>
  <c r="N4861" i="1"/>
  <c r="O4861" i="1"/>
  <c r="P4861" i="1"/>
  <c r="Q4861" i="1" a="1"/>
  <c r="Q4861" i="1" s="1"/>
  <c r="R4861" i="1"/>
  <c r="M4862" i="1"/>
  <c r="N4862" i="1"/>
  <c r="O4862" i="1"/>
  <c r="P4862" i="1"/>
  <c r="Q4862" i="1" a="1"/>
  <c r="Q4862" i="1" s="1"/>
  <c r="R4862" i="1"/>
  <c r="M4863" i="1"/>
  <c r="N4863" i="1"/>
  <c r="O4863" i="1"/>
  <c r="P4863" i="1"/>
  <c r="Q4863" i="1" a="1"/>
  <c r="Q4863" i="1" s="1"/>
  <c r="R4863" i="1"/>
  <c r="M4864" i="1"/>
  <c r="N4864" i="1"/>
  <c r="O4864" i="1"/>
  <c r="P4864" i="1"/>
  <c r="Q4864" i="1" a="1"/>
  <c r="Q4864" i="1" s="1"/>
  <c r="R4864" i="1"/>
  <c r="M4865" i="1"/>
  <c r="N4865" i="1"/>
  <c r="O4865" i="1"/>
  <c r="P4865" i="1"/>
  <c r="Q4865" i="1" a="1"/>
  <c r="Q4865" i="1" s="1"/>
  <c r="R4865" i="1"/>
  <c r="M4866" i="1"/>
  <c r="S4866" i="1" s="1"/>
  <c r="N4866" i="1"/>
  <c r="O4866" i="1"/>
  <c r="P4866" i="1"/>
  <c r="Q4866" i="1" a="1"/>
  <c r="Q4866" i="1" s="1"/>
  <c r="R4866" i="1"/>
  <c r="M4867" i="1"/>
  <c r="N4867" i="1"/>
  <c r="O4867" i="1"/>
  <c r="P4867" i="1"/>
  <c r="Q4867" i="1" a="1"/>
  <c r="Q4867" i="1" s="1"/>
  <c r="R4867" i="1"/>
  <c r="M4868" i="1"/>
  <c r="N4868" i="1"/>
  <c r="O4868" i="1"/>
  <c r="S4868" i="1" s="1"/>
  <c r="P4868" i="1"/>
  <c r="Q4868" i="1" a="1"/>
  <c r="Q4868" i="1" s="1"/>
  <c r="R4868" i="1"/>
  <c r="M4869" i="1"/>
  <c r="S4869" i="1" s="1"/>
  <c r="T4869" i="1" s="1"/>
  <c r="N4869" i="1"/>
  <c r="O4869" i="1"/>
  <c r="P4869" i="1"/>
  <c r="Q4869" i="1" a="1"/>
  <c r="Q4869" i="1" s="1"/>
  <c r="R4869" i="1"/>
  <c r="M4870" i="1"/>
  <c r="N4870" i="1"/>
  <c r="O4870" i="1"/>
  <c r="P4870" i="1"/>
  <c r="Q4870" i="1" a="1"/>
  <c r="Q4870" i="1" s="1"/>
  <c r="R4870" i="1"/>
  <c r="M4871" i="1"/>
  <c r="N4871" i="1"/>
  <c r="O4871" i="1"/>
  <c r="P4871" i="1"/>
  <c r="Q4871" i="1" a="1"/>
  <c r="Q4871" i="1" s="1"/>
  <c r="R4871" i="1"/>
  <c r="M4872" i="1"/>
  <c r="N4872" i="1"/>
  <c r="O4872" i="1"/>
  <c r="P4872" i="1"/>
  <c r="Q4872" i="1" a="1"/>
  <c r="Q4872" i="1" s="1"/>
  <c r="R4872" i="1"/>
  <c r="M4873" i="1"/>
  <c r="N4873" i="1"/>
  <c r="O4873" i="1"/>
  <c r="P4873" i="1"/>
  <c r="Q4873" i="1" a="1"/>
  <c r="Q4873" i="1"/>
  <c r="R4873" i="1"/>
  <c r="M4874" i="1"/>
  <c r="N4874" i="1"/>
  <c r="O4874" i="1"/>
  <c r="P4874" i="1"/>
  <c r="Q4874" i="1" a="1"/>
  <c r="Q4874" i="1" s="1"/>
  <c r="R4874" i="1"/>
  <c r="M4875" i="1"/>
  <c r="N4875" i="1"/>
  <c r="O4875" i="1"/>
  <c r="P4875" i="1"/>
  <c r="Q4875" i="1" a="1"/>
  <c r="Q4875" i="1" s="1"/>
  <c r="R4875" i="1"/>
  <c r="M4876" i="1"/>
  <c r="N4876" i="1"/>
  <c r="O4876" i="1"/>
  <c r="P4876" i="1"/>
  <c r="Q4876" i="1" a="1"/>
  <c r="Q4876" i="1" s="1"/>
  <c r="R4876" i="1"/>
  <c r="S4876" i="1"/>
  <c r="T4876" i="1" s="1"/>
  <c r="M4877" i="1"/>
  <c r="N4877" i="1"/>
  <c r="O4877" i="1"/>
  <c r="P4877" i="1"/>
  <c r="Q4877" i="1" a="1"/>
  <c r="Q4877" i="1" s="1"/>
  <c r="R4877" i="1"/>
  <c r="M4878" i="1"/>
  <c r="N4878" i="1"/>
  <c r="O4878" i="1"/>
  <c r="P4878" i="1"/>
  <c r="Q4878" i="1" a="1"/>
  <c r="Q4878" i="1" s="1"/>
  <c r="R4878" i="1"/>
  <c r="M4879" i="1"/>
  <c r="S4879" i="1" s="1"/>
  <c r="N4879" i="1"/>
  <c r="O4879" i="1"/>
  <c r="P4879" i="1"/>
  <c r="Q4879" i="1" a="1"/>
  <c r="Q4879" i="1" s="1"/>
  <c r="R4879" i="1"/>
  <c r="M4880" i="1"/>
  <c r="N4880" i="1"/>
  <c r="O4880" i="1"/>
  <c r="P4880" i="1"/>
  <c r="Q4880" i="1" a="1"/>
  <c r="Q4880" i="1" s="1"/>
  <c r="R4880" i="1"/>
  <c r="M4881" i="1"/>
  <c r="N4881" i="1"/>
  <c r="O4881" i="1"/>
  <c r="P4881" i="1"/>
  <c r="Q4881" i="1" a="1"/>
  <c r="Q4881" i="1" s="1"/>
  <c r="R4881" i="1"/>
  <c r="M4882" i="1"/>
  <c r="S4882" i="1" s="1"/>
  <c r="T4882" i="1" s="1"/>
  <c r="N4882" i="1"/>
  <c r="O4882" i="1"/>
  <c r="P4882" i="1"/>
  <c r="Q4882" i="1" a="1"/>
  <c r="Q4882" i="1" s="1"/>
  <c r="R4882" i="1"/>
  <c r="M4883" i="1"/>
  <c r="N4883" i="1"/>
  <c r="O4883" i="1"/>
  <c r="P4883" i="1"/>
  <c r="Q4883" i="1" a="1"/>
  <c r="Q4883" i="1" s="1"/>
  <c r="R4883" i="1"/>
  <c r="M4884" i="1"/>
  <c r="S4884" i="1" s="1"/>
  <c r="N4884" i="1"/>
  <c r="O4884" i="1"/>
  <c r="P4884" i="1"/>
  <c r="Q4884" i="1" a="1"/>
  <c r="Q4884" i="1" s="1"/>
  <c r="R4884" i="1"/>
  <c r="M4885" i="1"/>
  <c r="N4885" i="1"/>
  <c r="O4885" i="1"/>
  <c r="P4885" i="1"/>
  <c r="Q4885" i="1" a="1"/>
  <c r="Q4885" i="1" s="1"/>
  <c r="R4885" i="1"/>
  <c r="M4886" i="1"/>
  <c r="N4886" i="1"/>
  <c r="O4886" i="1"/>
  <c r="P4886" i="1"/>
  <c r="Q4886" i="1" a="1"/>
  <c r="Q4886" i="1" s="1"/>
  <c r="R4886" i="1"/>
  <c r="M4887" i="1"/>
  <c r="N4887" i="1"/>
  <c r="O4887" i="1"/>
  <c r="P4887" i="1"/>
  <c r="Q4887" i="1" a="1"/>
  <c r="Q4887" i="1" s="1"/>
  <c r="R4887" i="1"/>
  <c r="M4888" i="1"/>
  <c r="N4888" i="1"/>
  <c r="O4888" i="1"/>
  <c r="P4888" i="1"/>
  <c r="Q4888" i="1" a="1"/>
  <c r="Q4888" i="1" s="1"/>
  <c r="R4888" i="1"/>
  <c r="M4889" i="1"/>
  <c r="N4889" i="1"/>
  <c r="O4889" i="1"/>
  <c r="P4889" i="1"/>
  <c r="Q4889" i="1" a="1"/>
  <c r="Q4889" i="1" s="1"/>
  <c r="R4889" i="1"/>
  <c r="M4890" i="1"/>
  <c r="N4890" i="1"/>
  <c r="O4890" i="1"/>
  <c r="P4890" i="1"/>
  <c r="Q4890" i="1" a="1"/>
  <c r="Q4890" i="1" s="1"/>
  <c r="R4890" i="1"/>
  <c r="M4891" i="1"/>
  <c r="N4891" i="1"/>
  <c r="O4891" i="1"/>
  <c r="P4891" i="1"/>
  <c r="Q4891" i="1" a="1"/>
  <c r="Q4891" i="1" s="1"/>
  <c r="R4891" i="1"/>
  <c r="M4892" i="1"/>
  <c r="S4892" i="1" s="1"/>
  <c r="N4892" i="1"/>
  <c r="O4892" i="1"/>
  <c r="P4892" i="1"/>
  <c r="Q4892" i="1" a="1"/>
  <c r="Q4892" i="1" s="1"/>
  <c r="R4892" i="1"/>
  <c r="M4893" i="1"/>
  <c r="N4893" i="1"/>
  <c r="O4893" i="1"/>
  <c r="P4893" i="1"/>
  <c r="Q4893" i="1" a="1"/>
  <c r="Q4893" i="1" s="1"/>
  <c r="R4893" i="1"/>
  <c r="M4894" i="1"/>
  <c r="N4894" i="1"/>
  <c r="O4894" i="1"/>
  <c r="P4894" i="1"/>
  <c r="Q4894" i="1" a="1"/>
  <c r="Q4894" i="1" s="1"/>
  <c r="R4894" i="1"/>
  <c r="M4895" i="1"/>
  <c r="S4895" i="1" s="1"/>
  <c r="T4895" i="1" s="1"/>
  <c r="V4895" i="1" s="1"/>
  <c r="N4895" i="1"/>
  <c r="O4895" i="1"/>
  <c r="P4895" i="1"/>
  <c r="Q4895" i="1" a="1"/>
  <c r="Q4895" i="1" s="1"/>
  <c r="R4895" i="1"/>
  <c r="M4896" i="1"/>
  <c r="N4896" i="1"/>
  <c r="O4896" i="1"/>
  <c r="P4896" i="1"/>
  <c r="Q4896" i="1" a="1"/>
  <c r="Q4896" i="1" s="1"/>
  <c r="R4896" i="1"/>
  <c r="M4897" i="1"/>
  <c r="N4897" i="1"/>
  <c r="O4897" i="1"/>
  <c r="P4897" i="1"/>
  <c r="Q4897" i="1" a="1"/>
  <c r="Q4897" i="1" s="1"/>
  <c r="R4897" i="1"/>
  <c r="M4898" i="1"/>
  <c r="N4898" i="1"/>
  <c r="O4898" i="1"/>
  <c r="P4898" i="1"/>
  <c r="Q4898" i="1" a="1"/>
  <c r="Q4898" i="1" s="1"/>
  <c r="R4898" i="1"/>
  <c r="M4899" i="1"/>
  <c r="N4899" i="1"/>
  <c r="O4899" i="1"/>
  <c r="P4899" i="1"/>
  <c r="Q4899" i="1" a="1"/>
  <c r="Q4899" i="1" s="1"/>
  <c r="R4899" i="1"/>
  <c r="M4900" i="1"/>
  <c r="N4900" i="1"/>
  <c r="O4900" i="1"/>
  <c r="P4900" i="1"/>
  <c r="Q4900" i="1" a="1"/>
  <c r="Q4900" i="1" s="1"/>
  <c r="R4900" i="1"/>
  <c r="S4900" i="1"/>
  <c r="M4901" i="1"/>
  <c r="N4901" i="1"/>
  <c r="O4901" i="1"/>
  <c r="P4901" i="1"/>
  <c r="Q4901" i="1" a="1"/>
  <c r="Q4901" i="1" s="1"/>
  <c r="R4901" i="1"/>
  <c r="M4902" i="1"/>
  <c r="N4902" i="1"/>
  <c r="O4902" i="1"/>
  <c r="P4902" i="1"/>
  <c r="Q4902" i="1" a="1"/>
  <c r="Q4902" i="1" s="1"/>
  <c r="R4902" i="1"/>
  <c r="M4903" i="1"/>
  <c r="S4903" i="1" s="1"/>
  <c r="N4903" i="1"/>
  <c r="O4903" i="1"/>
  <c r="P4903" i="1"/>
  <c r="Q4903" i="1" a="1"/>
  <c r="Q4903" i="1" s="1"/>
  <c r="R4903" i="1"/>
  <c r="M4904" i="1"/>
  <c r="N4904" i="1"/>
  <c r="O4904" i="1"/>
  <c r="P4904" i="1"/>
  <c r="Q4904" i="1" a="1"/>
  <c r="Q4904" i="1" s="1"/>
  <c r="R4904" i="1"/>
  <c r="M4905" i="1"/>
  <c r="S4905" i="1" s="1"/>
  <c r="N4905" i="1"/>
  <c r="O4905" i="1"/>
  <c r="P4905" i="1"/>
  <c r="Q4905" i="1" a="1"/>
  <c r="Q4905" i="1"/>
  <c r="R4905" i="1"/>
  <c r="M4906" i="1"/>
  <c r="N4906" i="1"/>
  <c r="O4906" i="1"/>
  <c r="P4906" i="1"/>
  <c r="Q4906" i="1" a="1"/>
  <c r="Q4906" i="1" s="1"/>
  <c r="R4906" i="1"/>
  <c r="M4907" i="1"/>
  <c r="N4907" i="1"/>
  <c r="O4907" i="1"/>
  <c r="P4907" i="1"/>
  <c r="Q4907" i="1" a="1"/>
  <c r="Q4907" i="1" s="1"/>
  <c r="R4907" i="1"/>
  <c r="M4908" i="1"/>
  <c r="N4908" i="1"/>
  <c r="O4908" i="1"/>
  <c r="P4908" i="1"/>
  <c r="Q4908" i="1" a="1"/>
  <c r="Q4908" i="1" s="1"/>
  <c r="R4908" i="1"/>
  <c r="S4908" i="1"/>
  <c r="T4908" i="1"/>
  <c r="M4909" i="1"/>
  <c r="N4909" i="1"/>
  <c r="O4909" i="1"/>
  <c r="P4909" i="1"/>
  <c r="Q4909" i="1" a="1"/>
  <c r="Q4909" i="1" s="1"/>
  <c r="R4909" i="1"/>
  <c r="M4910" i="1"/>
  <c r="N4910" i="1"/>
  <c r="O4910" i="1"/>
  <c r="P4910" i="1"/>
  <c r="Q4910" i="1" a="1"/>
  <c r="Q4910" i="1" s="1"/>
  <c r="R4910" i="1"/>
  <c r="M4911" i="1"/>
  <c r="N4911" i="1"/>
  <c r="O4911" i="1"/>
  <c r="P4911" i="1"/>
  <c r="Q4911" i="1" a="1"/>
  <c r="Q4911" i="1" s="1"/>
  <c r="R4911" i="1"/>
  <c r="M4912" i="1"/>
  <c r="N4912" i="1"/>
  <c r="O4912" i="1"/>
  <c r="P4912" i="1"/>
  <c r="Q4912" i="1" a="1"/>
  <c r="Q4912" i="1" s="1"/>
  <c r="R4912" i="1"/>
  <c r="M4913" i="1"/>
  <c r="N4913" i="1"/>
  <c r="O4913" i="1"/>
  <c r="P4913" i="1"/>
  <c r="Q4913" i="1" a="1"/>
  <c r="Q4913" i="1"/>
  <c r="R4913" i="1"/>
  <c r="M4914" i="1"/>
  <c r="N4914" i="1"/>
  <c r="O4914" i="1"/>
  <c r="P4914" i="1"/>
  <c r="Q4914" i="1" a="1"/>
  <c r="Q4914" i="1" s="1"/>
  <c r="R4914" i="1"/>
  <c r="M4915" i="1"/>
  <c r="N4915" i="1"/>
  <c r="O4915" i="1"/>
  <c r="P4915" i="1"/>
  <c r="Q4915" i="1" a="1"/>
  <c r="Q4915" i="1" s="1"/>
  <c r="R4915" i="1"/>
  <c r="M4916" i="1"/>
  <c r="S4916" i="1" s="1"/>
  <c r="N4916" i="1"/>
  <c r="O4916" i="1"/>
  <c r="P4916" i="1"/>
  <c r="Q4916" i="1" a="1"/>
  <c r="Q4916" i="1" s="1"/>
  <c r="R4916" i="1"/>
  <c r="M4917" i="1"/>
  <c r="N4917" i="1"/>
  <c r="O4917" i="1"/>
  <c r="P4917" i="1"/>
  <c r="Q4917" i="1" a="1"/>
  <c r="Q4917" i="1" s="1"/>
  <c r="R4917" i="1"/>
  <c r="M4918" i="1"/>
  <c r="S4918" i="1" s="1"/>
  <c r="N4918" i="1"/>
  <c r="O4918" i="1"/>
  <c r="P4918" i="1"/>
  <c r="Q4918" i="1" a="1"/>
  <c r="Q4918" i="1" s="1"/>
  <c r="R4918" i="1"/>
  <c r="M4919" i="1"/>
  <c r="S4919" i="1" s="1"/>
  <c r="T4919" i="1" s="1"/>
  <c r="N4919" i="1"/>
  <c r="O4919" i="1"/>
  <c r="P4919" i="1"/>
  <c r="Q4919" i="1" a="1"/>
  <c r="Q4919" i="1" s="1"/>
  <c r="R4919" i="1"/>
  <c r="M4920" i="1"/>
  <c r="N4920" i="1"/>
  <c r="O4920" i="1"/>
  <c r="P4920" i="1"/>
  <c r="Q4920" i="1" a="1"/>
  <c r="Q4920" i="1" s="1"/>
  <c r="R4920" i="1"/>
  <c r="M4921" i="1"/>
  <c r="N4921" i="1"/>
  <c r="O4921" i="1"/>
  <c r="P4921" i="1"/>
  <c r="Q4921" i="1" a="1"/>
  <c r="Q4921" i="1" s="1"/>
  <c r="R4921" i="1"/>
  <c r="M4922" i="1"/>
  <c r="N4922" i="1"/>
  <c r="O4922" i="1"/>
  <c r="P4922" i="1"/>
  <c r="Q4922" i="1" a="1"/>
  <c r="Q4922" i="1" s="1"/>
  <c r="R4922" i="1"/>
  <c r="M4923" i="1"/>
  <c r="N4923" i="1"/>
  <c r="O4923" i="1"/>
  <c r="P4923" i="1"/>
  <c r="Q4923" i="1" a="1"/>
  <c r="Q4923" i="1" s="1"/>
  <c r="R4923" i="1"/>
  <c r="M4924" i="1"/>
  <c r="N4924" i="1"/>
  <c r="O4924" i="1"/>
  <c r="P4924" i="1"/>
  <c r="Q4924" i="1" a="1"/>
  <c r="Q4924" i="1" s="1"/>
  <c r="S4924" i="1" s="1"/>
  <c r="R4924" i="1"/>
  <c r="M4925" i="1"/>
  <c r="N4925" i="1"/>
  <c r="O4925" i="1"/>
  <c r="P4925" i="1"/>
  <c r="Q4925" i="1" a="1"/>
  <c r="Q4925" i="1" s="1"/>
  <c r="R4925" i="1"/>
  <c r="M4926" i="1"/>
  <c r="N4926" i="1"/>
  <c r="O4926" i="1"/>
  <c r="P4926" i="1"/>
  <c r="Q4926" i="1" a="1"/>
  <c r="Q4926" i="1" s="1"/>
  <c r="R4926" i="1"/>
  <c r="M4927" i="1"/>
  <c r="N4927" i="1"/>
  <c r="O4927" i="1"/>
  <c r="P4927" i="1"/>
  <c r="Q4927" i="1" a="1"/>
  <c r="Q4927" i="1" s="1"/>
  <c r="R4927" i="1"/>
  <c r="M4928" i="1"/>
  <c r="N4928" i="1"/>
  <c r="O4928" i="1"/>
  <c r="P4928" i="1"/>
  <c r="Q4928" i="1" a="1"/>
  <c r="Q4928" i="1" s="1"/>
  <c r="R4928" i="1"/>
  <c r="M4929" i="1"/>
  <c r="N4929" i="1"/>
  <c r="O4929" i="1"/>
  <c r="P4929" i="1"/>
  <c r="Q4929" i="1" a="1"/>
  <c r="Q4929" i="1" s="1"/>
  <c r="R4929" i="1"/>
  <c r="M4930" i="1"/>
  <c r="N4930" i="1"/>
  <c r="O4930" i="1"/>
  <c r="P4930" i="1"/>
  <c r="Q4930" i="1" a="1"/>
  <c r="Q4930" i="1" s="1"/>
  <c r="R4930" i="1"/>
  <c r="M4931" i="1"/>
  <c r="N4931" i="1"/>
  <c r="O4931" i="1"/>
  <c r="P4931" i="1"/>
  <c r="Q4931" i="1" a="1"/>
  <c r="Q4931" i="1" s="1"/>
  <c r="R4931" i="1"/>
  <c r="M4932" i="1"/>
  <c r="S4932" i="1" s="1"/>
  <c r="N4932" i="1"/>
  <c r="O4932" i="1"/>
  <c r="P4932" i="1"/>
  <c r="Q4932" i="1" a="1"/>
  <c r="Q4932" i="1" s="1"/>
  <c r="R4932" i="1"/>
  <c r="M4933" i="1"/>
  <c r="N4933" i="1"/>
  <c r="O4933" i="1"/>
  <c r="P4933" i="1"/>
  <c r="Q4933" i="1" a="1"/>
  <c r="Q4933" i="1" s="1"/>
  <c r="R4933" i="1"/>
  <c r="M4934" i="1"/>
  <c r="N4934" i="1"/>
  <c r="O4934" i="1"/>
  <c r="P4934" i="1"/>
  <c r="Q4934" i="1" a="1"/>
  <c r="Q4934" i="1" s="1"/>
  <c r="R4934" i="1"/>
  <c r="M4935" i="1"/>
  <c r="N4935" i="1"/>
  <c r="O4935" i="1"/>
  <c r="P4935" i="1"/>
  <c r="Q4935" i="1" a="1"/>
  <c r="Q4935" i="1" s="1"/>
  <c r="R4935" i="1"/>
  <c r="M4936" i="1"/>
  <c r="N4936" i="1"/>
  <c r="O4936" i="1"/>
  <c r="P4936" i="1"/>
  <c r="Q4936" i="1" a="1"/>
  <c r="Q4936" i="1" s="1"/>
  <c r="R4936" i="1"/>
  <c r="M4937" i="1"/>
  <c r="N4937" i="1"/>
  <c r="O4937" i="1"/>
  <c r="P4937" i="1"/>
  <c r="Q4937" i="1" a="1"/>
  <c r="Q4937" i="1" s="1"/>
  <c r="R4937" i="1"/>
  <c r="M4938" i="1"/>
  <c r="N4938" i="1"/>
  <c r="O4938" i="1"/>
  <c r="P4938" i="1"/>
  <c r="Q4938" i="1" a="1"/>
  <c r="Q4938" i="1" s="1"/>
  <c r="R4938" i="1"/>
  <c r="M4939" i="1"/>
  <c r="N4939" i="1"/>
  <c r="O4939" i="1"/>
  <c r="P4939" i="1"/>
  <c r="Q4939" i="1" a="1"/>
  <c r="Q4939" i="1" s="1"/>
  <c r="R4939" i="1"/>
  <c r="M4940" i="1"/>
  <c r="S4940" i="1" s="1"/>
  <c r="N4940" i="1"/>
  <c r="O4940" i="1"/>
  <c r="P4940" i="1"/>
  <c r="Q4940" i="1" a="1"/>
  <c r="Q4940" i="1" s="1"/>
  <c r="R4940" i="1"/>
  <c r="M4941" i="1"/>
  <c r="N4941" i="1"/>
  <c r="O4941" i="1"/>
  <c r="P4941" i="1"/>
  <c r="Q4941" i="1" a="1"/>
  <c r="Q4941" i="1" s="1"/>
  <c r="R4941" i="1"/>
  <c r="M4942" i="1"/>
  <c r="S4942" i="1" s="1"/>
  <c r="N4942" i="1"/>
  <c r="O4942" i="1"/>
  <c r="P4942" i="1"/>
  <c r="Q4942" i="1" a="1"/>
  <c r="Q4942" i="1" s="1"/>
  <c r="R4942" i="1"/>
  <c r="M4943" i="1"/>
  <c r="N4943" i="1"/>
  <c r="O4943" i="1"/>
  <c r="P4943" i="1"/>
  <c r="Q4943" i="1" a="1"/>
  <c r="Q4943" i="1" s="1"/>
  <c r="R4943" i="1"/>
  <c r="M4944" i="1"/>
  <c r="S4944" i="1" s="1"/>
  <c r="N4944" i="1"/>
  <c r="O4944" i="1"/>
  <c r="P4944" i="1"/>
  <c r="Q4944" i="1" a="1"/>
  <c r="Q4944" i="1" s="1"/>
  <c r="R4944" i="1"/>
  <c r="M4945" i="1"/>
  <c r="S4945" i="1" s="1"/>
  <c r="T4945" i="1" s="1"/>
  <c r="N4945" i="1"/>
  <c r="O4945" i="1"/>
  <c r="P4945" i="1"/>
  <c r="Q4945" i="1" a="1"/>
  <c r="Q4945" i="1"/>
  <c r="R4945" i="1"/>
  <c r="M4946" i="1"/>
  <c r="N4946" i="1"/>
  <c r="O4946" i="1"/>
  <c r="P4946" i="1"/>
  <c r="Q4946" i="1" a="1"/>
  <c r="Q4946" i="1" s="1"/>
  <c r="R4946" i="1"/>
  <c r="M4947" i="1"/>
  <c r="N4947" i="1"/>
  <c r="O4947" i="1"/>
  <c r="P4947" i="1"/>
  <c r="Q4947" i="1" a="1"/>
  <c r="Q4947" i="1" s="1"/>
  <c r="R4947" i="1"/>
  <c r="M4948" i="1"/>
  <c r="N4948" i="1"/>
  <c r="O4948" i="1"/>
  <c r="P4948" i="1"/>
  <c r="Q4948" i="1" a="1"/>
  <c r="Q4948" i="1" s="1"/>
  <c r="R4948" i="1"/>
  <c r="M4949" i="1"/>
  <c r="N4949" i="1"/>
  <c r="O4949" i="1"/>
  <c r="P4949" i="1"/>
  <c r="Q4949" i="1" a="1"/>
  <c r="Q4949" i="1" s="1"/>
  <c r="R4949" i="1"/>
  <c r="M4950" i="1"/>
  <c r="N4950" i="1"/>
  <c r="O4950" i="1"/>
  <c r="P4950" i="1"/>
  <c r="Q4950" i="1" a="1"/>
  <c r="Q4950" i="1" s="1"/>
  <c r="R4950" i="1"/>
  <c r="M4951" i="1"/>
  <c r="N4951" i="1"/>
  <c r="O4951" i="1"/>
  <c r="P4951" i="1"/>
  <c r="Q4951" i="1" a="1"/>
  <c r="Q4951" i="1" s="1"/>
  <c r="R4951" i="1"/>
  <c r="M4952" i="1"/>
  <c r="N4952" i="1"/>
  <c r="O4952" i="1"/>
  <c r="P4952" i="1"/>
  <c r="Q4952" i="1" a="1"/>
  <c r="Q4952" i="1" s="1"/>
  <c r="R4952" i="1"/>
  <c r="M4953" i="1"/>
  <c r="N4953" i="1"/>
  <c r="O4953" i="1"/>
  <c r="P4953" i="1"/>
  <c r="Q4953" i="1" a="1"/>
  <c r="Q4953" i="1"/>
  <c r="R4953" i="1"/>
  <c r="M4954" i="1"/>
  <c r="N4954" i="1"/>
  <c r="O4954" i="1"/>
  <c r="P4954" i="1"/>
  <c r="Q4954" i="1" a="1"/>
  <c r="Q4954" i="1" s="1"/>
  <c r="R4954" i="1"/>
  <c r="M4955" i="1"/>
  <c r="S4955" i="1" s="1"/>
  <c r="N4955" i="1"/>
  <c r="O4955" i="1"/>
  <c r="P4955" i="1"/>
  <c r="Q4955" i="1" a="1"/>
  <c r="Q4955" i="1" s="1"/>
  <c r="R4955" i="1"/>
  <c r="M4956" i="1"/>
  <c r="N4956" i="1"/>
  <c r="O4956" i="1"/>
  <c r="P4956" i="1"/>
  <c r="Q4956" i="1" a="1"/>
  <c r="Q4956" i="1" s="1"/>
  <c r="R4956" i="1"/>
  <c r="S4956" i="1" s="1"/>
  <c r="M4957" i="1"/>
  <c r="S4957" i="1" s="1"/>
  <c r="N4957" i="1"/>
  <c r="O4957" i="1"/>
  <c r="P4957" i="1"/>
  <c r="Q4957" i="1" a="1"/>
  <c r="Q4957" i="1" s="1"/>
  <c r="R4957" i="1"/>
  <c r="M4958" i="1"/>
  <c r="S4958" i="1" s="1"/>
  <c r="T4958" i="1" s="1"/>
  <c r="N4958" i="1"/>
  <c r="O4958" i="1"/>
  <c r="P4958" i="1"/>
  <c r="Q4958" i="1" a="1"/>
  <c r="Q4958" i="1" s="1"/>
  <c r="R4958" i="1"/>
  <c r="M4959" i="1"/>
  <c r="N4959" i="1"/>
  <c r="O4959" i="1"/>
  <c r="P4959" i="1"/>
  <c r="Q4959" i="1" a="1"/>
  <c r="Q4959" i="1" s="1"/>
  <c r="R4959" i="1"/>
  <c r="M4960" i="1"/>
  <c r="N4960" i="1"/>
  <c r="O4960" i="1"/>
  <c r="P4960" i="1"/>
  <c r="Q4960" i="1" a="1"/>
  <c r="Q4960" i="1" s="1"/>
  <c r="R4960" i="1"/>
  <c r="M4961" i="1"/>
  <c r="N4961" i="1"/>
  <c r="O4961" i="1"/>
  <c r="P4961" i="1"/>
  <c r="Q4961" i="1" a="1"/>
  <c r="Q4961" i="1" s="1"/>
  <c r="R4961" i="1"/>
  <c r="M4962" i="1"/>
  <c r="N4962" i="1"/>
  <c r="O4962" i="1"/>
  <c r="P4962" i="1"/>
  <c r="Q4962" i="1" a="1"/>
  <c r="Q4962" i="1" s="1"/>
  <c r="R4962" i="1"/>
  <c r="M4963" i="1"/>
  <c r="N4963" i="1"/>
  <c r="O4963" i="1"/>
  <c r="P4963" i="1"/>
  <c r="Q4963" i="1" a="1"/>
  <c r="Q4963" i="1" s="1"/>
  <c r="R4963" i="1"/>
  <c r="M4964" i="1"/>
  <c r="N4964" i="1"/>
  <c r="O4964" i="1"/>
  <c r="P4964" i="1"/>
  <c r="Q4964" i="1" a="1"/>
  <c r="Q4964" i="1" s="1"/>
  <c r="S4964" i="1" s="1"/>
  <c r="R4964" i="1"/>
  <c r="M4965" i="1"/>
  <c r="N4965" i="1"/>
  <c r="O4965" i="1"/>
  <c r="P4965" i="1"/>
  <c r="Q4965" i="1" a="1"/>
  <c r="Q4965" i="1" s="1"/>
  <c r="R4965" i="1"/>
  <c r="M4966" i="1"/>
  <c r="N4966" i="1"/>
  <c r="O4966" i="1"/>
  <c r="P4966" i="1"/>
  <c r="Q4966" i="1" a="1"/>
  <c r="Q4966" i="1" s="1"/>
  <c r="R4966" i="1"/>
  <c r="M4967" i="1"/>
  <c r="S4967" i="1" s="1"/>
  <c r="T4967" i="1" s="1"/>
  <c r="N4967" i="1"/>
  <c r="O4967" i="1"/>
  <c r="P4967" i="1"/>
  <c r="Q4967" i="1" a="1"/>
  <c r="Q4967" i="1" s="1"/>
  <c r="R4967" i="1"/>
  <c r="V4967" i="1"/>
  <c r="M4968" i="1"/>
  <c r="S4968" i="1" s="1"/>
  <c r="N4968" i="1"/>
  <c r="O4968" i="1"/>
  <c r="P4968" i="1"/>
  <c r="Q4968" i="1" a="1"/>
  <c r="Q4968" i="1" s="1"/>
  <c r="R4968" i="1"/>
  <c r="M4969" i="1"/>
  <c r="N4969" i="1"/>
  <c r="O4969" i="1"/>
  <c r="P4969" i="1"/>
  <c r="Q4969" i="1" a="1"/>
  <c r="Q4969" i="1"/>
  <c r="R4969" i="1"/>
  <c r="M4970" i="1"/>
  <c r="S4970" i="1" s="1"/>
  <c r="N4970" i="1"/>
  <c r="O4970" i="1"/>
  <c r="P4970" i="1"/>
  <c r="Q4970" i="1" a="1"/>
  <c r="Q4970" i="1" s="1"/>
  <c r="R4970" i="1"/>
  <c r="M4971" i="1"/>
  <c r="S4971" i="1" s="1"/>
  <c r="N4971" i="1"/>
  <c r="O4971" i="1"/>
  <c r="P4971" i="1"/>
  <c r="Q4971" i="1" a="1"/>
  <c r="Q4971" i="1" s="1"/>
  <c r="R4971" i="1"/>
  <c r="M4972" i="1"/>
  <c r="N4972" i="1"/>
  <c r="O4972" i="1"/>
  <c r="S4972" i="1" s="1"/>
  <c r="P4972" i="1"/>
  <c r="Q4972" i="1" a="1"/>
  <c r="Q4972" i="1" s="1"/>
  <c r="R4972" i="1"/>
  <c r="M4973" i="1"/>
  <c r="S4973" i="1" s="1"/>
  <c r="T4973" i="1" s="1"/>
  <c r="N4973" i="1"/>
  <c r="O4973" i="1"/>
  <c r="P4973" i="1"/>
  <c r="Q4973" i="1" a="1"/>
  <c r="Q4973" i="1" s="1"/>
  <c r="R4973" i="1"/>
  <c r="M4974" i="1"/>
  <c r="N4974" i="1"/>
  <c r="O4974" i="1"/>
  <c r="P4974" i="1"/>
  <c r="Q4974" i="1" a="1"/>
  <c r="Q4974" i="1" s="1"/>
  <c r="R4974" i="1"/>
  <c r="M4975" i="1"/>
  <c r="N4975" i="1"/>
  <c r="O4975" i="1"/>
  <c r="P4975" i="1"/>
  <c r="Q4975" i="1" a="1"/>
  <c r="Q4975" i="1" s="1"/>
  <c r="R4975" i="1"/>
  <c r="M4976" i="1"/>
  <c r="N4976" i="1"/>
  <c r="O4976" i="1"/>
  <c r="P4976" i="1"/>
  <c r="Q4976" i="1" a="1"/>
  <c r="Q4976" i="1" s="1"/>
  <c r="R4976" i="1"/>
  <c r="M4977" i="1"/>
  <c r="N4977" i="1"/>
  <c r="O4977" i="1"/>
  <c r="P4977" i="1"/>
  <c r="Q4977" i="1" a="1"/>
  <c r="Q4977" i="1" s="1"/>
  <c r="R4977" i="1"/>
  <c r="M4978" i="1"/>
  <c r="N4978" i="1"/>
  <c r="O4978" i="1"/>
  <c r="P4978" i="1"/>
  <c r="Q4978" i="1" a="1"/>
  <c r="Q4978" i="1" s="1"/>
  <c r="R4978" i="1"/>
  <c r="M4979" i="1"/>
  <c r="S4979" i="1" s="1"/>
  <c r="N4979" i="1"/>
  <c r="O4979" i="1"/>
  <c r="P4979" i="1"/>
  <c r="Q4979" i="1" a="1"/>
  <c r="Q4979" i="1" s="1"/>
  <c r="R4979" i="1"/>
  <c r="M4980" i="1"/>
  <c r="N4980" i="1"/>
  <c r="O4980" i="1"/>
  <c r="P4980" i="1"/>
  <c r="Q4980" i="1" a="1"/>
  <c r="Q4980" i="1" s="1"/>
  <c r="R4980" i="1"/>
  <c r="M4981" i="1"/>
  <c r="N4981" i="1"/>
  <c r="O4981" i="1"/>
  <c r="P4981" i="1"/>
  <c r="Q4981" i="1" a="1"/>
  <c r="Q4981" i="1" s="1"/>
  <c r="R4981" i="1"/>
  <c r="M4982" i="1"/>
  <c r="N4982" i="1"/>
  <c r="O4982" i="1"/>
  <c r="P4982" i="1"/>
  <c r="Q4982" i="1" a="1"/>
  <c r="Q4982" i="1" s="1"/>
  <c r="R4982" i="1"/>
  <c r="M4983" i="1"/>
  <c r="N4983" i="1"/>
  <c r="O4983" i="1"/>
  <c r="P4983" i="1"/>
  <c r="Q4983" i="1" a="1"/>
  <c r="Q4983" i="1" s="1"/>
  <c r="R4983" i="1"/>
  <c r="M4984" i="1"/>
  <c r="N4984" i="1"/>
  <c r="O4984" i="1"/>
  <c r="P4984" i="1"/>
  <c r="Q4984" i="1" a="1"/>
  <c r="Q4984" i="1" s="1"/>
  <c r="R4984" i="1"/>
  <c r="M4985" i="1"/>
  <c r="N4985" i="1"/>
  <c r="O4985" i="1"/>
  <c r="P4985" i="1"/>
  <c r="Q4985" i="1" a="1"/>
  <c r="Q4985" i="1"/>
  <c r="R4985" i="1"/>
  <c r="M4986" i="1"/>
  <c r="N4986" i="1"/>
  <c r="O4986" i="1"/>
  <c r="P4986" i="1"/>
  <c r="Q4986" i="1" a="1"/>
  <c r="Q4986" i="1" s="1"/>
  <c r="R4986" i="1"/>
  <c r="M4987" i="1"/>
  <c r="N4987" i="1"/>
  <c r="O4987" i="1"/>
  <c r="P4987" i="1"/>
  <c r="Q4987" i="1" a="1"/>
  <c r="Q4987" i="1" s="1"/>
  <c r="S4987" i="1" s="1"/>
  <c r="R4987" i="1"/>
  <c r="M4988" i="1"/>
  <c r="N4988" i="1"/>
  <c r="O4988" i="1"/>
  <c r="P4988" i="1"/>
  <c r="Q4988" i="1" a="1"/>
  <c r="Q4988" i="1" s="1"/>
  <c r="R4988" i="1"/>
  <c r="S4988" i="1"/>
  <c r="M4989" i="1"/>
  <c r="N4989" i="1"/>
  <c r="O4989" i="1"/>
  <c r="P4989" i="1"/>
  <c r="Q4989" i="1" a="1"/>
  <c r="Q4989" i="1" s="1"/>
  <c r="R4989" i="1"/>
  <c r="M4990" i="1"/>
  <c r="N4990" i="1"/>
  <c r="O4990" i="1"/>
  <c r="P4990" i="1"/>
  <c r="Q4990" i="1" a="1"/>
  <c r="Q4990" i="1" s="1"/>
  <c r="R4990" i="1"/>
  <c r="M4991" i="1"/>
  <c r="N4991" i="1"/>
  <c r="O4991" i="1"/>
  <c r="P4991" i="1"/>
  <c r="Q4991" i="1" a="1"/>
  <c r="Q4991" i="1" s="1"/>
  <c r="R4991" i="1"/>
  <c r="M4992" i="1"/>
  <c r="N4992" i="1"/>
  <c r="O4992" i="1"/>
  <c r="P4992" i="1"/>
  <c r="Q4992" i="1" a="1"/>
  <c r="Q4992" i="1" s="1"/>
  <c r="R4992" i="1"/>
  <c r="M4993" i="1"/>
  <c r="N4993" i="1"/>
  <c r="O4993" i="1"/>
  <c r="P4993" i="1"/>
  <c r="Q4993" i="1" a="1"/>
  <c r="Q4993" i="1"/>
  <c r="R4993" i="1"/>
  <c r="M4994" i="1"/>
  <c r="N4994" i="1"/>
  <c r="O4994" i="1"/>
  <c r="P4994" i="1"/>
  <c r="Q4994" i="1" a="1"/>
  <c r="Q4994" i="1" s="1"/>
  <c r="R4994" i="1"/>
  <c r="M4995" i="1"/>
  <c r="S4995" i="1" s="1"/>
  <c r="N4995" i="1"/>
  <c r="O4995" i="1"/>
  <c r="P4995" i="1"/>
  <c r="Q4995" i="1" a="1"/>
  <c r="Q4995" i="1" s="1"/>
  <c r="R4995" i="1"/>
  <c r="M4996" i="1"/>
  <c r="S4996" i="1" s="1"/>
  <c r="N4996" i="1"/>
  <c r="O4996" i="1"/>
  <c r="P4996" i="1"/>
  <c r="Q4996" i="1" a="1"/>
  <c r="Q4996" i="1" s="1"/>
  <c r="R4996" i="1"/>
  <c r="T4996" i="1"/>
  <c r="M4997" i="1"/>
  <c r="S4997" i="1" s="1"/>
  <c r="N4997" i="1"/>
  <c r="O4997" i="1"/>
  <c r="P4997" i="1"/>
  <c r="Q4997" i="1" a="1"/>
  <c r="Q4997" i="1" s="1"/>
  <c r="R4997" i="1"/>
  <c r="M4998" i="1"/>
  <c r="N4998" i="1"/>
  <c r="O4998" i="1"/>
  <c r="P4998" i="1"/>
  <c r="Q4998" i="1" a="1"/>
  <c r="Q4998" i="1" s="1"/>
  <c r="R4998" i="1"/>
  <c r="M4999" i="1"/>
  <c r="S4999" i="1" s="1"/>
  <c r="N4999" i="1"/>
  <c r="O4999" i="1"/>
  <c r="P4999" i="1"/>
  <c r="Q4999" i="1" a="1"/>
  <c r="Q4999" i="1" s="1"/>
  <c r="R4999" i="1"/>
  <c r="M5000" i="1"/>
  <c r="N5000" i="1"/>
  <c r="O5000" i="1"/>
  <c r="P5000" i="1"/>
  <c r="Q5000" i="1" a="1"/>
  <c r="Q5000" i="1"/>
  <c r="R5000" i="1"/>
  <c r="M5001" i="1"/>
  <c r="S5001" i="1" s="1"/>
  <c r="N5001" i="1"/>
  <c r="O5001" i="1"/>
  <c r="P5001" i="1"/>
  <c r="Q5001" i="1" a="1"/>
  <c r="Q5001" i="1"/>
  <c r="R5001" i="1"/>
  <c r="M5002" i="1"/>
  <c r="N5002" i="1"/>
  <c r="O5002" i="1"/>
  <c r="P5002" i="1"/>
  <c r="Q5002" i="1" a="1"/>
  <c r="Q5002" i="1" s="1"/>
  <c r="R5002" i="1"/>
  <c r="M5003" i="1"/>
  <c r="N5003" i="1"/>
  <c r="S5003" i="1" s="1"/>
  <c r="O5003" i="1"/>
  <c r="P5003" i="1"/>
  <c r="Q5003" i="1" a="1"/>
  <c r="Q5003" i="1" s="1"/>
  <c r="R5003" i="1"/>
  <c r="M5004" i="1"/>
  <c r="S5004" i="1" s="1"/>
  <c r="N5004" i="1"/>
  <c r="O5004" i="1"/>
  <c r="P5004" i="1"/>
  <c r="Q5004" i="1" a="1"/>
  <c r="Q5004" i="1" s="1"/>
  <c r="R5004" i="1"/>
  <c r="M5005" i="1"/>
  <c r="N5005" i="1"/>
  <c r="O5005" i="1"/>
  <c r="P5005" i="1"/>
  <c r="Q5005" i="1" a="1"/>
  <c r="Q5005" i="1" s="1"/>
  <c r="R5005" i="1"/>
  <c r="M5006" i="1"/>
  <c r="N5006" i="1"/>
  <c r="O5006" i="1"/>
  <c r="P5006" i="1"/>
  <c r="Q5006" i="1" a="1"/>
  <c r="Q5006" i="1" s="1"/>
  <c r="R5006" i="1"/>
  <c r="M5007" i="1"/>
  <c r="N5007" i="1"/>
  <c r="O5007" i="1"/>
  <c r="P5007" i="1"/>
  <c r="Q5007" i="1" a="1"/>
  <c r="Q5007" i="1" s="1"/>
  <c r="R5007" i="1"/>
  <c r="M5008" i="1"/>
  <c r="N5008" i="1"/>
  <c r="O5008" i="1"/>
  <c r="P5008" i="1"/>
  <c r="Q5008" i="1" a="1"/>
  <c r="Q5008" i="1" s="1"/>
  <c r="R5008" i="1"/>
  <c r="M5009" i="1"/>
  <c r="N5009" i="1"/>
  <c r="O5009" i="1"/>
  <c r="P5009" i="1"/>
  <c r="Q5009" i="1" a="1"/>
  <c r="Q5009" i="1" s="1"/>
  <c r="R5009" i="1"/>
  <c r="M5010" i="1"/>
  <c r="N5010" i="1"/>
  <c r="O5010" i="1"/>
  <c r="P5010" i="1"/>
  <c r="Q5010" i="1" a="1"/>
  <c r="Q5010" i="1" s="1"/>
  <c r="R5010" i="1"/>
  <c r="M5011" i="1"/>
  <c r="N5011" i="1"/>
  <c r="O5011" i="1"/>
  <c r="P5011" i="1"/>
  <c r="Q5011" i="1" a="1"/>
  <c r="Q5011" i="1" s="1"/>
  <c r="R5011" i="1"/>
  <c r="M5012" i="1"/>
  <c r="S5012" i="1" s="1"/>
  <c r="N5012" i="1"/>
  <c r="O5012" i="1"/>
  <c r="P5012" i="1"/>
  <c r="Q5012" i="1" a="1"/>
  <c r="Q5012" i="1" s="1"/>
  <c r="R5012" i="1"/>
  <c r="M5013" i="1"/>
  <c r="N5013" i="1"/>
  <c r="O5013" i="1"/>
  <c r="P5013" i="1"/>
  <c r="Q5013" i="1" a="1"/>
  <c r="Q5013" i="1" s="1"/>
  <c r="R5013" i="1"/>
  <c r="M5014" i="1"/>
  <c r="N5014" i="1"/>
  <c r="O5014" i="1"/>
  <c r="P5014" i="1"/>
  <c r="Q5014" i="1" a="1"/>
  <c r="Q5014" i="1" s="1"/>
  <c r="R5014" i="1"/>
  <c r="M5015" i="1"/>
  <c r="N5015" i="1"/>
  <c r="O5015" i="1"/>
  <c r="P5015" i="1"/>
  <c r="Q5015" i="1" a="1"/>
  <c r="Q5015" i="1" s="1"/>
  <c r="R5015" i="1"/>
  <c r="M5016" i="1"/>
  <c r="N5016" i="1"/>
  <c r="O5016" i="1"/>
  <c r="P5016" i="1"/>
  <c r="Q5016" i="1" a="1"/>
  <c r="Q5016" i="1"/>
  <c r="R5016" i="1"/>
  <c r="M5017" i="1"/>
  <c r="N5017" i="1"/>
  <c r="O5017" i="1"/>
  <c r="P5017" i="1"/>
  <c r="Q5017" i="1" a="1"/>
  <c r="Q5017" i="1"/>
  <c r="R5017" i="1"/>
  <c r="M5018" i="1"/>
  <c r="N5018" i="1"/>
  <c r="O5018" i="1"/>
  <c r="P5018" i="1"/>
  <c r="Q5018" i="1" a="1"/>
  <c r="Q5018" i="1" s="1"/>
  <c r="R5018" i="1"/>
  <c r="M5019" i="1"/>
  <c r="N5019" i="1"/>
  <c r="O5019" i="1"/>
  <c r="P5019" i="1"/>
  <c r="Q5019" i="1" a="1"/>
  <c r="Q5019" i="1" s="1"/>
  <c r="R5019" i="1"/>
  <c r="S5019" i="1" s="1"/>
  <c r="M5020" i="1"/>
  <c r="N5020" i="1"/>
  <c r="O5020" i="1"/>
  <c r="P5020" i="1"/>
  <c r="Q5020" i="1" a="1"/>
  <c r="Q5020" i="1" s="1"/>
  <c r="S5020" i="1" s="1"/>
  <c r="R5020" i="1"/>
  <c r="M5021" i="1"/>
  <c r="N5021" i="1"/>
  <c r="O5021" i="1"/>
  <c r="P5021" i="1"/>
  <c r="Q5021" i="1" a="1"/>
  <c r="Q5021" i="1" s="1"/>
  <c r="R5021" i="1"/>
  <c r="M5022" i="1"/>
  <c r="N5022" i="1"/>
  <c r="O5022" i="1"/>
  <c r="P5022" i="1"/>
  <c r="Q5022" i="1" a="1"/>
  <c r="Q5022" i="1" s="1"/>
  <c r="R5022" i="1"/>
  <c r="M5023" i="1"/>
  <c r="S5023" i="1" s="1"/>
  <c r="N5023" i="1"/>
  <c r="O5023" i="1"/>
  <c r="P5023" i="1"/>
  <c r="Q5023" i="1" a="1"/>
  <c r="Q5023" i="1" s="1"/>
  <c r="R5023" i="1"/>
  <c r="T5023" i="1"/>
  <c r="V5023" i="1"/>
  <c r="M5024" i="1"/>
  <c r="N5024" i="1"/>
  <c r="O5024" i="1"/>
  <c r="P5024" i="1"/>
  <c r="Q5024" i="1" a="1"/>
  <c r="Q5024" i="1"/>
  <c r="R5024" i="1"/>
  <c r="M5025" i="1"/>
  <c r="N5025" i="1"/>
  <c r="O5025" i="1"/>
  <c r="P5025" i="1"/>
  <c r="Q5025" i="1" a="1"/>
  <c r="Q5025" i="1" s="1"/>
  <c r="R5025" i="1"/>
  <c r="M5026" i="1"/>
  <c r="N5026" i="1"/>
  <c r="O5026" i="1"/>
  <c r="P5026" i="1"/>
  <c r="Q5026" i="1" a="1"/>
  <c r="Q5026" i="1" s="1"/>
  <c r="R5026" i="1"/>
  <c r="M5027" i="1"/>
  <c r="S5027" i="1" s="1"/>
  <c r="N5027" i="1"/>
  <c r="O5027" i="1"/>
  <c r="P5027" i="1"/>
  <c r="Q5027" i="1" a="1"/>
  <c r="Q5027" i="1" s="1"/>
  <c r="R5027" i="1"/>
  <c r="T5027" i="1"/>
  <c r="M5028" i="1"/>
  <c r="S5028" i="1" s="1"/>
  <c r="N5028" i="1"/>
  <c r="O5028" i="1"/>
  <c r="P5028" i="1"/>
  <c r="Q5028" i="1" a="1"/>
  <c r="Q5028" i="1" s="1"/>
  <c r="R5028" i="1"/>
  <c r="M5029" i="1"/>
  <c r="S5029" i="1" s="1"/>
  <c r="T5029" i="1" s="1"/>
  <c r="N5029" i="1"/>
  <c r="O5029" i="1"/>
  <c r="P5029" i="1"/>
  <c r="Q5029" i="1" a="1"/>
  <c r="Q5029" i="1" s="1"/>
  <c r="R5029" i="1"/>
  <c r="M5030" i="1"/>
  <c r="S5030" i="1" s="1"/>
  <c r="N5030" i="1"/>
  <c r="O5030" i="1"/>
  <c r="P5030" i="1"/>
  <c r="Q5030" i="1" a="1"/>
  <c r="Q5030" i="1" s="1"/>
  <c r="R5030" i="1"/>
  <c r="M5031" i="1"/>
  <c r="N5031" i="1"/>
  <c r="O5031" i="1"/>
  <c r="P5031" i="1"/>
  <c r="Q5031" i="1" a="1"/>
  <c r="Q5031" i="1" s="1"/>
  <c r="R5031" i="1"/>
  <c r="M5032" i="1"/>
  <c r="S5032" i="1" s="1"/>
  <c r="N5032" i="1"/>
  <c r="O5032" i="1"/>
  <c r="P5032" i="1"/>
  <c r="Q5032" i="1" a="1"/>
  <c r="Q5032" i="1"/>
  <c r="R5032" i="1"/>
  <c r="M5033" i="1"/>
  <c r="N5033" i="1"/>
  <c r="O5033" i="1"/>
  <c r="P5033" i="1"/>
  <c r="Q5033" i="1" a="1"/>
  <c r="Q5033" i="1" s="1"/>
  <c r="R5033" i="1"/>
  <c r="M5034" i="1"/>
  <c r="S5034" i="1" s="1"/>
  <c r="N5034" i="1"/>
  <c r="O5034" i="1"/>
  <c r="P5034" i="1"/>
  <c r="Q5034" i="1" a="1"/>
  <c r="Q5034" i="1" s="1"/>
  <c r="R5034" i="1"/>
  <c r="M5035" i="1"/>
  <c r="N5035" i="1"/>
  <c r="O5035" i="1"/>
  <c r="P5035" i="1"/>
  <c r="Q5035" i="1" a="1"/>
  <c r="Q5035" i="1" s="1"/>
  <c r="R5035" i="1"/>
  <c r="M5036" i="1"/>
  <c r="S5036" i="1" s="1"/>
  <c r="N5036" i="1"/>
  <c r="O5036" i="1"/>
  <c r="P5036" i="1"/>
  <c r="Q5036" i="1" a="1"/>
  <c r="Q5036" i="1" s="1"/>
  <c r="R5036" i="1"/>
  <c r="M5037" i="1"/>
  <c r="N5037" i="1"/>
  <c r="O5037" i="1"/>
  <c r="P5037" i="1"/>
  <c r="Q5037" i="1" a="1"/>
  <c r="Q5037" i="1" s="1"/>
  <c r="R5037" i="1"/>
  <c r="M5038" i="1"/>
  <c r="S5038" i="1" s="1"/>
  <c r="N5038" i="1"/>
  <c r="O5038" i="1"/>
  <c r="P5038" i="1"/>
  <c r="Q5038" i="1" a="1"/>
  <c r="Q5038" i="1" s="1"/>
  <c r="R5038" i="1"/>
  <c r="M5039" i="1"/>
  <c r="S5039" i="1" s="1"/>
  <c r="T5039" i="1" s="1"/>
  <c r="N5039" i="1"/>
  <c r="O5039" i="1"/>
  <c r="P5039" i="1"/>
  <c r="Q5039" i="1" a="1"/>
  <c r="Q5039" i="1" s="1"/>
  <c r="R5039" i="1"/>
  <c r="V5039" i="1"/>
  <c r="M5040" i="1"/>
  <c r="N5040" i="1"/>
  <c r="O5040" i="1"/>
  <c r="P5040" i="1"/>
  <c r="Q5040" i="1" a="1"/>
  <c r="Q5040" i="1" s="1"/>
  <c r="R5040" i="1"/>
  <c r="M5041" i="1"/>
  <c r="N5041" i="1"/>
  <c r="O5041" i="1"/>
  <c r="P5041" i="1"/>
  <c r="Q5041" i="1" a="1"/>
  <c r="Q5041" i="1" s="1"/>
  <c r="R5041" i="1"/>
  <c r="M5042" i="1"/>
  <c r="N5042" i="1"/>
  <c r="O5042" i="1"/>
  <c r="P5042" i="1"/>
  <c r="Q5042" i="1" a="1"/>
  <c r="Q5042" i="1" s="1"/>
  <c r="R5042" i="1"/>
  <c r="M5043" i="1"/>
  <c r="N5043" i="1"/>
  <c r="O5043" i="1"/>
  <c r="P5043" i="1"/>
  <c r="Q5043" i="1" a="1"/>
  <c r="Q5043" i="1" s="1"/>
  <c r="S5043" i="1" s="1"/>
  <c r="R5043" i="1"/>
  <c r="M5044" i="1"/>
  <c r="S5044" i="1" s="1"/>
  <c r="N5044" i="1"/>
  <c r="O5044" i="1"/>
  <c r="P5044" i="1"/>
  <c r="Q5044" i="1" a="1"/>
  <c r="Q5044" i="1" s="1"/>
  <c r="R5044" i="1"/>
  <c r="M5045" i="1"/>
  <c r="N5045" i="1"/>
  <c r="O5045" i="1"/>
  <c r="P5045" i="1"/>
  <c r="Q5045" i="1" a="1"/>
  <c r="Q5045" i="1" s="1"/>
  <c r="R5045" i="1"/>
  <c r="M5046" i="1"/>
  <c r="S5046" i="1" s="1"/>
  <c r="N5046" i="1"/>
  <c r="O5046" i="1"/>
  <c r="P5046" i="1"/>
  <c r="Q5046" i="1" a="1"/>
  <c r="Q5046" i="1" s="1"/>
  <c r="R5046" i="1"/>
  <c r="M5047" i="1"/>
  <c r="N5047" i="1"/>
  <c r="O5047" i="1"/>
  <c r="P5047" i="1"/>
  <c r="Q5047" i="1" a="1"/>
  <c r="Q5047" i="1" s="1"/>
  <c r="R5047" i="1"/>
  <c r="M5048" i="1"/>
  <c r="N5048" i="1"/>
  <c r="O5048" i="1"/>
  <c r="P5048" i="1"/>
  <c r="Q5048" i="1" a="1"/>
  <c r="Q5048" i="1" s="1"/>
  <c r="R5048" i="1"/>
  <c r="M5049" i="1"/>
  <c r="N5049" i="1"/>
  <c r="O5049" i="1"/>
  <c r="P5049" i="1"/>
  <c r="Q5049" i="1" a="1"/>
  <c r="Q5049" i="1" s="1"/>
  <c r="R5049" i="1"/>
  <c r="M5050" i="1"/>
  <c r="N5050" i="1"/>
  <c r="O5050" i="1"/>
  <c r="P5050" i="1"/>
  <c r="Q5050" i="1" a="1"/>
  <c r="Q5050" i="1" s="1"/>
  <c r="R5050" i="1"/>
  <c r="M5051" i="1"/>
  <c r="N5051" i="1"/>
  <c r="O5051" i="1"/>
  <c r="P5051" i="1"/>
  <c r="Q5051" i="1" a="1"/>
  <c r="Q5051" i="1"/>
  <c r="R5051" i="1"/>
  <c r="M5052" i="1"/>
  <c r="S5052" i="1" s="1"/>
  <c r="N5052" i="1"/>
  <c r="O5052" i="1"/>
  <c r="P5052" i="1"/>
  <c r="Q5052" i="1" a="1"/>
  <c r="Q5052" i="1"/>
  <c r="R5052" i="1"/>
  <c r="M5053" i="1"/>
  <c r="N5053" i="1"/>
  <c r="O5053" i="1"/>
  <c r="P5053" i="1"/>
  <c r="Q5053" i="1" a="1"/>
  <c r="Q5053" i="1" s="1"/>
  <c r="R5053" i="1"/>
  <c r="M5054" i="1"/>
  <c r="S5054" i="1" s="1"/>
  <c r="T5054" i="1" s="1"/>
  <c r="N5054" i="1"/>
  <c r="O5054" i="1"/>
  <c r="P5054" i="1"/>
  <c r="Q5054" i="1" a="1"/>
  <c r="Q5054" i="1"/>
  <c r="R5054" i="1"/>
  <c r="M5055" i="1"/>
  <c r="N5055" i="1"/>
  <c r="O5055" i="1"/>
  <c r="P5055" i="1"/>
  <c r="Q5055" i="1" a="1"/>
  <c r="Q5055" i="1" s="1"/>
  <c r="R5055" i="1"/>
  <c r="M5056" i="1"/>
  <c r="N5056" i="1"/>
  <c r="O5056" i="1"/>
  <c r="S5056" i="1" s="1"/>
  <c r="P5056" i="1"/>
  <c r="Q5056" i="1" a="1"/>
  <c r="Q5056" i="1"/>
  <c r="R5056" i="1"/>
  <c r="M5057" i="1"/>
  <c r="N5057" i="1"/>
  <c r="O5057" i="1"/>
  <c r="P5057" i="1"/>
  <c r="Q5057" i="1" a="1"/>
  <c r="Q5057" i="1" s="1"/>
  <c r="R5057" i="1"/>
  <c r="M5058" i="1"/>
  <c r="N5058" i="1"/>
  <c r="S5058" i="1" s="1"/>
  <c r="O5058" i="1"/>
  <c r="P5058" i="1"/>
  <c r="Q5058" i="1" a="1"/>
  <c r="Q5058" i="1"/>
  <c r="R5058" i="1"/>
  <c r="M5059" i="1"/>
  <c r="N5059" i="1"/>
  <c r="O5059" i="1"/>
  <c r="P5059" i="1"/>
  <c r="Q5059" i="1" a="1"/>
  <c r="Q5059" i="1" s="1"/>
  <c r="S5059" i="1" s="1"/>
  <c r="R5059" i="1"/>
  <c r="M5060" i="1"/>
  <c r="N5060" i="1"/>
  <c r="O5060" i="1"/>
  <c r="S5060" i="1" s="1"/>
  <c r="P5060" i="1"/>
  <c r="Q5060" i="1" a="1"/>
  <c r="Q5060" i="1" s="1"/>
  <c r="R5060" i="1"/>
  <c r="M5061" i="1"/>
  <c r="S5061" i="1" s="1"/>
  <c r="N5061" i="1"/>
  <c r="O5061" i="1"/>
  <c r="P5061" i="1"/>
  <c r="Q5061" i="1" a="1"/>
  <c r="Q5061" i="1" s="1"/>
  <c r="R5061" i="1"/>
  <c r="M5062" i="1"/>
  <c r="S5062" i="1" s="1"/>
  <c r="T5062" i="1" s="1"/>
  <c r="N5062" i="1"/>
  <c r="O5062" i="1"/>
  <c r="P5062" i="1"/>
  <c r="Q5062" i="1" a="1"/>
  <c r="Q5062" i="1"/>
  <c r="R5062" i="1"/>
  <c r="M5063" i="1"/>
  <c r="S5063" i="1" s="1"/>
  <c r="N5063" i="1"/>
  <c r="O5063" i="1"/>
  <c r="P5063" i="1"/>
  <c r="Q5063" i="1" a="1"/>
  <c r="Q5063" i="1" s="1"/>
  <c r="R5063" i="1"/>
  <c r="M5064" i="1"/>
  <c r="N5064" i="1"/>
  <c r="O5064" i="1"/>
  <c r="P5064" i="1"/>
  <c r="Q5064" i="1" a="1"/>
  <c r="Q5064" i="1"/>
  <c r="R5064" i="1"/>
  <c r="M5065" i="1"/>
  <c r="S5065" i="1" s="1"/>
  <c r="N5065" i="1"/>
  <c r="O5065" i="1"/>
  <c r="P5065" i="1"/>
  <c r="Q5065" i="1" a="1"/>
  <c r="Q5065" i="1" s="1"/>
  <c r="R5065" i="1"/>
  <c r="M5066" i="1"/>
  <c r="N5066" i="1"/>
  <c r="O5066" i="1"/>
  <c r="P5066" i="1"/>
  <c r="Q5066" i="1" a="1"/>
  <c r="Q5066" i="1"/>
  <c r="R5066" i="1"/>
  <c r="M5067" i="1"/>
  <c r="N5067" i="1"/>
  <c r="O5067" i="1"/>
  <c r="P5067" i="1"/>
  <c r="Q5067" i="1" a="1"/>
  <c r="Q5067" i="1" s="1"/>
  <c r="S5067" i="1" s="1"/>
  <c r="R5067" i="1"/>
  <c r="M5068" i="1"/>
  <c r="N5068" i="1"/>
  <c r="O5068" i="1"/>
  <c r="S5068" i="1" s="1"/>
  <c r="P5068" i="1"/>
  <c r="Q5068" i="1" a="1"/>
  <c r="Q5068" i="1" s="1"/>
  <c r="R5068" i="1"/>
  <c r="M5069" i="1"/>
  <c r="N5069" i="1"/>
  <c r="O5069" i="1"/>
  <c r="P5069" i="1"/>
  <c r="Q5069" i="1" a="1"/>
  <c r="Q5069" i="1" s="1"/>
  <c r="R5069" i="1"/>
  <c r="M5070" i="1"/>
  <c r="S5070" i="1" s="1"/>
  <c r="T5070" i="1" s="1"/>
  <c r="N5070" i="1"/>
  <c r="O5070" i="1"/>
  <c r="P5070" i="1"/>
  <c r="Q5070" i="1" a="1"/>
  <c r="Q5070" i="1"/>
  <c r="R5070" i="1"/>
  <c r="M5071" i="1"/>
  <c r="N5071" i="1"/>
  <c r="O5071" i="1"/>
  <c r="P5071" i="1"/>
  <c r="Q5071" i="1" a="1"/>
  <c r="Q5071" i="1" s="1"/>
  <c r="R5071" i="1"/>
  <c r="M5072" i="1"/>
  <c r="N5072" i="1"/>
  <c r="O5072" i="1"/>
  <c r="P5072" i="1"/>
  <c r="Q5072" i="1" a="1"/>
  <c r="Q5072" i="1"/>
  <c r="R5072" i="1"/>
  <c r="M5073" i="1"/>
  <c r="S5073" i="1" s="1"/>
  <c r="N5073" i="1"/>
  <c r="O5073" i="1"/>
  <c r="P5073" i="1"/>
  <c r="Q5073" i="1" a="1"/>
  <c r="Q5073" i="1" s="1"/>
  <c r="R5073" i="1"/>
  <c r="M5074" i="1"/>
  <c r="N5074" i="1"/>
  <c r="S5074" i="1" s="1"/>
  <c r="O5074" i="1"/>
  <c r="P5074" i="1"/>
  <c r="Q5074" i="1" a="1"/>
  <c r="Q5074" i="1"/>
  <c r="R5074" i="1"/>
  <c r="M5075" i="1"/>
  <c r="N5075" i="1"/>
  <c r="O5075" i="1"/>
  <c r="P5075" i="1"/>
  <c r="Q5075" i="1" a="1"/>
  <c r="Q5075" i="1" s="1"/>
  <c r="R5075" i="1"/>
  <c r="S5075" i="1"/>
  <c r="T5075" i="1" s="1"/>
  <c r="M5076" i="1"/>
  <c r="N5076" i="1"/>
  <c r="O5076" i="1"/>
  <c r="P5076" i="1"/>
  <c r="Q5076" i="1" a="1"/>
  <c r="Q5076" i="1" s="1"/>
  <c r="R5076" i="1"/>
  <c r="M5077" i="1"/>
  <c r="N5077" i="1"/>
  <c r="O5077" i="1"/>
  <c r="P5077" i="1"/>
  <c r="Q5077" i="1" a="1"/>
  <c r="Q5077" i="1" s="1"/>
  <c r="R5077" i="1"/>
  <c r="M5078" i="1"/>
  <c r="S5078" i="1" s="1"/>
  <c r="T5078" i="1" s="1"/>
  <c r="N5078" i="1"/>
  <c r="O5078" i="1"/>
  <c r="P5078" i="1"/>
  <c r="Q5078" i="1" a="1"/>
  <c r="Q5078" i="1"/>
  <c r="R5078" i="1"/>
  <c r="V5078" i="1"/>
  <c r="M5079" i="1"/>
  <c r="S5079" i="1" s="1"/>
  <c r="N5079" i="1"/>
  <c r="O5079" i="1"/>
  <c r="P5079" i="1"/>
  <c r="Q5079" i="1" a="1"/>
  <c r="Q5079" i="1" s="1"/>
  <c r="R5079" i="1"/>
  <c r="M5080" i="1"/>
  <c r="N5080" i="1"/>
  <c r="O5080" i="1"/>
  <c r="P5080" i="1"/>
  <c r="Q5080" i="1" a="1"/>
  <c r="Q5080" i="1"/>
  <c r="R5080" i="1"/>
  <c r="M5081" i="1"/>
  <c r="S5081" i="1" s="1"/>
  <c r="N5081" i="1"/>
  <c r="O5081" i="1"/>
  <c r="P5081" i="1"/>
  <c r="Q5081" i="1" a="1"/>
  <c r="Q5081" i="1" s="1"/>
  <c r="R5081" i="1"/>
  <c r="M5082" i="1"/>
  <c r="N5082" i="1"/>
  <c r="O5082" i="1"/>
  <c r="P5082" i="1"/>
  <c r="Q5082" i="1" a="1"/>
  <c r="Q5082" i="1" s="1"/>
  <c r="R5082" i="1"/>
  <c r="M5083" i="1"/>
  <c r="N5083" i="1"/>
  <c r="O5083" i="1"/>
  <c r="P5083" i="1"/>
  <c r="Q5083" i="1" a="1"/>
  <c r="Q5083" i="1" s="1"/>
  <c r="R5083" i="1"/>
  <c r="S5083" i="1"/>
  <c r="T5083" i="1"/>
  <c r="M5084" i="1"/>
  <c r="S5084" i="1" s="1"/>
  <c r="N5084" i="1"/>
  <c r="O5084" i="1"/>
  <c r="P5084" i="1"/>
  <c r="Q5084" i="1" a="1"/>
  <c r="Q5084" i="1" s="1"/>
  <c r="R5084" i="1"/>
  <c r="M5085" i="1"/>
  <c r="S5085" i="1" s="1"/>
  <c r="N5085" i="1"/>
  <c r="O5085" i="1"/>
  <c r="P5085" i="1"/>
  <c r="Q5085" i="1" a="1"/>
  <c r="Q5085" i="1" s="1"/>
  <c r="R5085" i="1"/>
  <c r="M5086" i="1"/>
  <c r="S5086" i="1" s="1"/>
  <c r="T5086" i="1" s="1"/>
  <c r="N5086" i="1"/>
  <c r="O5086" i="1"/>
  <c r="P5086" i="1"/>
  <c r="Q5086" i="1" a="1"/>
  <c r="Q5086" i="1"/>
  <c r="R5086" i="1"/>
  <c r="V5086" i="1"/>
  <c r="M5087" i="1"/>
  <c r="N5087" i="1"/>
  <c r="O5087" i="1"/>
  <c r="P5087" i="1"/>
  <c r="Q5087" i="1" a="1"/>
  <c r="Q5087" i="1" s="1"/>
  <c r="R5087" i="1"/>
  <c r="M5088" i="1"/>
  <c r="N5088" i="1"/>
  <c r="O5088" i="1"/>
  <c r="P5088" i="1"/>
  <c r="Q5088" i="1" a="1"/>
  <c r="Q5088" i="1"/>
  <c r="R5088" i="1"/>
  <c r="M5089" i="1"/>
  <c r="N5089" i="1"/>
  <c r="O5089" i="1"/>
  <c r="P5089" i="1"/>
  <c r="Q5089" i="1" a="1"/>
  <c r="Q5089" i="1" s="1"/>
  <c r="R5089" i="1"/>
  <c r="M5090" i="1"/>
  <c r="N5090" i="1"/>
  <c r="O5090" i="1"/>
  <c r="P5090" i="1"/>
  <c r="Q5090" i="1" a="1"/>
  <c r="Q5090" i="1" s="1"/>
  <c r="R5090" i="1"/>
  <c r="M5091" i="1"/>
  <c r="N5091" i="1"/>
  <c r="O5091" i="1"/>
  <c r="P5091" i="1"/>
  <c r="Q5091" i="1" a="1"/>
  <c r="Q5091" i="1" s="1"/>
  <c r="S5091" i="1" s="1"/>
  <c r="R5091" i="1"/>
  <c r="M5092" i="1"/>
  <c r="S5092" i="1" s="1"/>
  <c r="N5092" i="1"/>
  <c r="O5092" i="1"/>
  <c r="P5092" i="1"/>
  <c r="Q5092" i="1" a="1"/>
  <c r="Q5092" i="1" s="1"/>
  <c r="R5092" i="1"/>
  <c r="M5093" i="1"/>
  <c r="N5093" i="1"/>
  <c r="O5093" i="1"/>
  <c r="P5093" i="1"/>
  <c r="Q5093" i="1" a="1"/>
  <c r="Q5093" i="1" s="1"/>
  <c r="R5093" i="1"/>
  <c r="M5094" i="1"/>
  <c r="S5094" i="1" s="1"/>
  <c r="T5094" i="1" s="1"/>
  <c r="N5094" i="1"/>
  <c r="O5094" i="1"/>
  <c r="P5094" i="1"/>
  <c r="Q5094" i="1" a="1"/>
  <c r="Q5094" i="1"/>
  <c r="R5094" i="1"/>
  <c r="M5095" i="1"/>
  <c r="S5095" i="1" s="1"/>
  <c r="N5095" i="1"/>
  <c r="O5095" i="1"/>
  <c r="P5095" i="1"/>
  <c r="Q5095" i="1" a="1"/>
  <c r="Q5095" i="1" s="1"/>
  <c r="R5095" i="1"/>
  <c r="M5096" i="1"/>
  <c r="N5096" i="1"/>
  <c r="O5096" i="1"/>
  <c r="P5096" i="1"/>
  <c r="Q5096" i="1" a="1"/>
  <c r="Q5096" i="1"/>
  <c r="R5096" i="1"/>
  <c r="M5097" i="1"/>
  <c r="S5097" i="1" s="1"/>
  <c r="N5097" i="1"/>
  <c r="O5097" i="1"/>
  <c r="P5097" i="1"/>
  <c r="Q5097" i="1" a="1"/>
  <c r="Q5097" i="1" s="1"/>
  <c r="R5097" i="1"/>
  <c r="M5098" i="1"/>
  <c r="N5098" i="1"/>
  <c r="O5098" i="1"/>
  <c r="P5098" i="1"/>
  <c r="Q5098" i="1" a="1"/>
  <c r="Q5098" i="1" s="1"/>
  <c r="R5098" i="1"/>
  <c r="M5099" i="1"/>
  <c r="N5099" i="1"/>
  <c r="O5099" i="1"/>
  <c r="P5099" i="1"/>
  <c r="Q5099" i="1" a="1"/>
  <c r="Q5099" i="1" s="1"/>
  <c r="S5099" i="1" s="1"/>
  <c r="R5099" i="1"/>
  <c r="M5100" i="1"/>
  <c r="N5100" i="1"/>
  <c r="O5100" i="1"/>
  <c r="P5100" i="1"/>
  <c r="Q5100" i="1" a="1"/>
  <c r="Q5100" i="1" s="1"/>
  <c r="R5100" i="1"/>
  <c r="M5101" i="1"/>
  <c r="N5101" i="1"/>
  <c r="O5101" i="1"/>
  <c r="P5101" i="1"/>
  <c r="Q5101" i="1" a="1"/>
  <c r="Q5101" i="1" s="1"/>
  <c r="R5101" i="1"/>
  <c r="M5102" i="1"/>
  <c r="S5102" i="1" s="1"/>
  <c r="T5102" i="1" s="1"/>
  <c r="N5102" i="1"/>
  <c r="O5102" i="1"/>
  <c r="P5102" i="1"/>
  <c r="Q5102" i="1" a="1"/>
  <c r="Q5102" i="1" s="1"/>
  <c r="R5102" i="1"/>
  <c r="M5103" i="1"/>
  <c r="N5103" i="1"/>
  <c r="O5103" i="1"/>
  <c r="P5103" i="1"/>
  <c r="Q5103" i="1" a="1"/>
  <c r="Q5103" i="1" s="1"/>
  <c r="R5103" i="1"/>
  <c r="M5104" i="1"/>
  <c r="S5104" i="1" s="1"/>
  <c r="N5104" i="1"/>
  <c r="O5104" i="1"/>
  <c r="P5104" i="1"/>
  <c r="Q5104" i="1" a="1"/>
  <c r="Q5104" i="1"/>
  <c r="R5104" i="1"/>
  <c r="M5105" i="1"/>
  <c r="N5105" i="1"/>
  <c r="O5105" i="1"/>
  <c r="P5105" i="1"/>
  <c r="Q5105" i="1" a="1"/>
  <c r="Q5105" i="1" s="1"/>
  <c r="R5105" i="1"/>
  <c r="M5106" i="1"/>
  <c r="N5106" i="1"/>
  <c r="O5106" i="1"/>
  <c r="P5106" i="1"/>
  <c r="Q5106" i="1" a="1"/>
  <c r="Q5106" i="1" s="1"/>
  <c r="R5106" i="1"/>
  <c r="M5107" i="1"/>
  <c r="N5107" i="1"/>
  <c r="O5107" i="1"/>
  <c r="P5107" i="1"/>
  <c r="Q5107" i="1" a="1"/>
  <c r="Q5107" i="1" s="1"/>
  <c r="R5107" i="1"/>
  <c r="S5107" i="1"/>
  <c r="T5107" i="1"/>
  <c r="M5108" i="1"/>
  <c r="S5108" i="1" s="1"/>
  <c r="N5108" i="1"/>
  <c r="O5108" i="1"/>
  <c r="P5108" i="1"/>
  <c r="Q5108" i="1" a="1"/>
  <c r="Q5108" i="1" s="1"/>
  <c r="R5108" i="1"/>
  <c r="M5109" i="1"/>
  <c r="N5109" i="1"/>
  <c r="O5109" i="1"/>
  <c r="P5109" i="1"/>
  <c r="Q5109" i="1" a="1"/>
  <c r="Q5109" i="1" s="1"/>
  <c r="R5109" i="1"/>
  <c r="M5110" i="1"/>
  <c r="N5110" i="1"/>
  <c r="O5110" i="1"/>
  <c r="P5110" i="1"/>
  <c r="Q5110" i="1" a="1"/>
  <c r="Q5110" i="1" s="1"/>
  <c r="R5110" i="1"/>
  <c r="M5111" i="1"/>
  <c r="N5111" i="1"/>
  <c r="O5111" i="1"/>
  <c r="P5111" i="1"/>
  <c r="Q5111" i="1" a="1"/>
  <c r="Q5111" i="1" s="1"/>
  <c r="R5111" i="1"/>
  <c r="M5112" i="1"/>
  <c r="N5112" i="1"/>
  <c r="O5112" i="1"/>
  <c r="P5112" i="1"/>
  <c r="Q5112" i="1" a="1"/>
  <c r="Q5112" i="1"/>
  <c r="R5112" i="1"/>
  <c r="M5113" i="1"/>
  <c r="S5113" i="1" s="1"/>
  <c r="N5113" i="1"/>
  <c r="O5113" i="1"/>
  <c r="P5113" i="1"/>
  <c r="Q5113" i="1" a="1"/>
  <c r="Q5113" i="1" s="1"/>
  <c r="R5113" i="1"/>
  <c r="M5114" i="1"/>
  <c r="N5114" i="1"/>
  <c r="O5114" i="1"/>
  <c r="P5114" i="1"/>
  <c r="Q5114" i="1" a="1"/>
  <c r="Q5114" i="1" s="1"/>
  <c r="R5114" i="1"/>
  <c r="M5115" i="1"/>
  <c r="N5115" i="1"/>
  <c r="O5115" i="1"/>
  <c r="P5115" i="1"/>
  <c r="Q5115" i="1" a="1"/>
  <c r="Q5115" i="1" s="1"/>
  <c r="S5115" i="1" s="1"/>
  <c r="R5115" i="1"/>
  <c r="M5116" i="1"/>
  <c r="N5116" i="1"/>
  <c r="O5116" i="1"/>
  <c r="P5116" i="1"/>
  <c r="Q5116" i="1" a="1"/>
  <c r="Q5116" i="1" s="1"/>
  <c r="R5116" i="1"/>
  <c r="M5117" i="1"/>
  <c r="S5117" i="1" s="1"/>
  <c r="N5117" i="1"/>
  <c r="O5117" i="1"/>
  <c r="P5117" i="1"/>
  <c r="Q5117" i="1" a="1"/>
  <c r="Q5117" i="1" s="1"/>
  <c r="R5117" i="1"/>
  <c r="M5118" i="1"/>
  <c r="S5118" i="1" s="1"/>
  <c r="T5118" i="1" s="1"/>
  <c r="N5118" i="1"/>
  <c r="O5118" i="1"/>
  <c r="P5118" i="1"/>
  <c r="Q5118" i="1" a="1"/>
  <c r="Q5118" i="1" s="1"/>
  <c r="R5118" i="1"/>
  <c r="M5119" i="1"/>
  <c r="S5119" i="1" s="1"/>
  <c r="N5119" i="1"/>
  <c r="O5119" i="1"/>
  <c r="P5119" i="1"/>
  <c r="Q5119" i="1" a="1"/>
  <c r="Q5119" i="1" s="1"/>
  <c r="R5119" i="1"/>
  <c r="M5120" i="1"/>
  <c r="N5120" i="1"/>
  <c r="O5120" i="1"/>
  <c r="P5120" i="1"/>
  <c r="Q5120" i="1" a="1"/>
  <c r="Q5120" i="1"/>
  <c r="R5120" i="1"/>
  <c r="M5121" i="1"/>
  <c r="N5121" i="1"/>
  <c r="O5121" i="1"/>
  <c r="P5121" i="1"/>
  <c r="Q5121" i="1" a="1"/>
  <c r="Q5121" i="1" s="1"/>
  <c r="R5121" i="1"/>
  <c r="M5122" i="1"/>
  <c r="S5122" i="1" s="1"/>
  <c r="N5122" i="1"/>
  <c r="O5122" i="1"/>
  <c r="P5122" i="1"/>
  <c r="Q5122" i="1" a="1"/>
  <c r="Q5122" i="1" s="1"/>
  <c r="R5122" i="1"/>
  <c r="M5123" i="1"/>
  <c r="N5123" i="1"/>
  <c r="O5123" i="1"/>
  <c r="P5123" i="1"/>
  <c r="Q5123" i="1" a="1"/>
  <c r="Q5123" i="1" s="1"/>
  <c r="S5123" i="1" s="1"/>
  <c r="R5123" i="1"/>
  <c r="M5124" i="1"/>
  <c r="S5124" i="1" s="1"/>
  <c r="N5124" i="1"/>
  <c r="O5124" i="1"/>
  <c r="P5124" i="1"/>
  <c r="Q5124" i="1" a="1"/>
  <c r="Q5124" i="1" s="1"/>
  <c r="R5124" i="1"/>
  <c r="M5125" i="1"/>
  <c r="N5125" i="1"/>
  <c r="O5125" i="1"/>
  <c r="P5125" i="1"/>
  <c r="Q5125" i="1" a="1"/>
  <c r="Q5125" i="1" s="1"/>
  <c r="R5125" i="1"/>
  <c r="M5126" i="1"/>
  <c r="N5126" i="1"/>
  <c r="O5126" i="1"/>
  <c r="P5126" i="1"/>
  <c r="Q5126" i="1" a="1"/>
  <c r="Q5126" i="1" s="1"/>
  <c r="R5126" i="1"/>
  <c r="M5127" i="1"/>
  <c r="S5127" i="1" s="1"/>
  <c r="N5127" i="1"/>
  <c r="O5127" i="1"/>
  <c r="P5127" i="1"/>
  <c r="Q5127" i="1" a="1"/>
  <c r="Q5127" i="1" s="1"/>
  <c r="R5127" i="1"/>
  <c r="M5128" i="1"/>
  <c r="N5128" i="1"/>
  <c r="O5128" i="1"/>
  <c r="P5128" i="1"/>
  <c r="Q5128" i="1" a="1"/>
  <c r="Q5128" i="1"/>
  <c r="R5128" i="1"/>
  <c r="M5129" i="1"/>
  <c r="S5129" i="1" s="1"/>
  <c r="N5129" i="1"/>
  <c r="O5129" i="1"/>
  <c r="P5129" i="1"/>
  <c r="Q5129" i="1" a="1"/>
  <c r="Q5129" i="1" s="1"/>
  <c r="R5129" i="1"/>
  <c r="M5130" i="1"/>
  <c r="S5130" i="1" s="1"/>
  <c r="N5130" i="1"/>
  <c r="O5130" i="1"/>
  <c r="P5130" i="1"/>
  <c r="Q5130" i="1" a="1"/>
  <c r="Q5130" i="1" s="1"/>
  <c r="R5130" i="1"/>
  <c r="M5131" i="1"/>
  <c r="N5131" i="1"/>
  <c r="O5131" i="1"/>
  <c r="P5131" i="1"/>
  <c r="Q5131" i="1" a="1"/>
  <c r="Q5131" i="1" s="1"/>
  <c r="S5131" i="1" s="1"/>
  <c r="R5131" i="1"/>
  <c r="M5132" i="1"/>
  <c r="N5132" i="1"/>
  <c r="O5132" i="1"/>
  <c r="P5132" i="1"/>
  <c r="Q5132" i="1" a="1"/>
  <c r="Q5132" i="1" s="1"/>
  <c r="R5132" i="1"/>
  <c r="M5133" i="1"/>
  <c r="N5133" i="1"/>
  <c r="O5133" i="1"/>
  <c r="P5133" i="1"/>
  <c r="Q5133" i="1" a="1"/>
  <c r="Q5133" i="1" s="1"/>
  <c r="R5133" i="1"/>
  <c r="M5134" i="1"/>
  <c r="S5134" i="1" s="1"/>
  <c r="T5134" i="1" s="1"/>
  <c r="N5134" i="1"/>
  <c r="O5134" i="1"/>
  <c r="P5134" i="1"/>
  <c r="Q5134" i="1" a="1"/>
  <c r="Q5134" i="1" s="1"/>
  <c r="R5134" i="1"/>
  <c r="M5135" i="1"/>
  <c r="N5135" i="1"/>
  <c r="O5135" i="1"/>
  <c r="P5135" i="1"/>
  <c r="Q5135" i="1" a="1"/>
  <c r="Q5135" i="1" s="1"/>
  <c r="R5135" i="1"/>
  <c r="M5136" i="1"/>
  <c r="S5136" i="1" s="1"/>
  <c r="N5136" i="1"/>
  <c r="O5136" i="1"/>
  <c r="P5136" i="1"/>
  <c r="Q5136" i="1" a="1"/>
  <c r="Q5136" i="1"/>
  <c r="R5136" i="1"/>
  <c r="M5137" i="1"/>
  <c r="N5137" i="1"/>
  <c r="O5137" i="1"/>
  <c r="P5137" i="1"/>
  <c r="Q5137" i="1" a="1"/>
  <c r="Q5137" i="1" s="1"/>
  <c r="R5137" i="1"/>
  <c r="M5138" i="1"/>
  <c r="N5138" i="1"/>
  <c r="O5138" i="1"/>
  <c r="P5138" i="1"/>
  <c r="Q5138" i="1" a="1"/>
  <c r="Q5138" i="1" s="1"/>
  <c r="R5138" i="1"/>
  <c r="M5139" i="1"/>
  <c r="N5139" i="1"/>
  <c r="O5139" i="1"/>
  <c r="P5139" i="1"/>
  <c r="Q5139" i="1" a="1"/>
  <c r="Q5139" i="1" s="1"/>
  <c r="R5139" i="1"/>
  <c r="S5139" i="1"/>
  <c r="T5139" i="1"/>
  <c r="M5140" i="1"/>
  <c r="S5140" i="1" s="1"/>
  <c r="N5140" i="1"/>
  <c r="O5140" i="1"/>
  <c r="P5140" i="1"/>
  <c r="Q5140" i="1" a="1"/>
  <c r="Q5140" i="1" s="1"/>
  <c r="R5140" i="1"/>
  <c r="M5141" i="1"/>
  <c r="N5141" i="1"/>
  <c r="O5141" i="1"/>
  <c r="P5141" i="1"/>
  <c r="Q5141" i="1" a="1"/>
  <c r="Q5141" i="1" s="1"/>
  <c r="R5141" i="1"/>
  <c r="M5142" i="1"/>
  <c r="N5142" i="1"/>
  <c r="O5142" i="1"/>
  <c r="P5142" i="1"/>
  <c r="Q5142" i="1" a="1"/>
  <c r="Q5142" i="1" s="1"/>
  <c r="R5142" i="1"/>
  <c r="M5143" i="1"/>
  <c r="N5143" i="1"/>
  <c r="O5143" i="1"/>
  <c r="P5143" i="1"/>
  <c r="Q5143" i="1" a="1"/>
  <c r="Q5143" i="1" s="1"/>
  <c r="R5143" i="1"/>
  <c r="M5144" i="1"/>
  <c r="N5144" i="1"/>
  <c r="O5144" i="1"/>
  <c r="P5144" i="1"/>
  <c r="Q5144" i="1" a="1"/>
  <c r="Q5144" i="1"/>
  <c r="R5144" i="1"/>
  <c r="M5145" i="1"/>
  <c r="S5145" i="1" s="1"/>
  <c r="N5145" i="1"/>
  <c r="O5145" i="1"/>
  <c r="P5145" i="1"/>
  <c r="Q5145" i="1" a="1"/>
  <c r="Q5145" i="1" s="1"/>
  <c r="R5145" i="1"/>
  <c r="M5146" i="1"/>
  <c r="N5146" i="1"/>
  <c r="O5146" i="1"/>
  <c r="P5146" i="1"/>
  <c r="Q5146" i="1" a="1"/>
  <c r="Q5146" i="1" s="1"/>
  <c r="R5146" i="1"/>
  <c r="M5147" i="1"/>
  <c r="N5147" i="1"/>
  <c r="O5147" i="1"/>
  <c r="P5147" i="1"/>
  <c r="Q5147" i="1" a="1"/>
  <c r="Q5147" i="1" s="1"/>
  <c r="R5147" i="1"/>
  <c r="S5147" i="1"/>
  <c r="T5147" i="1"/>
  <c r="M5148" i="1"/>
  <c r="N5148" i="1"/>
  <c r="O5148" i="1"/>
  <c r="P5148" i="1"/>
  <c r="Q5148" i="1" a="1"/>
  <c r="Q5148" i="1" s="1"/>
  <c r="R5148" i="1"/>
  <c r="M5149" i="1"/>
  <c r="S5149" i="1" s="1"/>
  <c r="N5149" i="1"/>
  <c r="O5149" i="1"/>
  <c r="P5149" i="1"/>
  <c r="Q5149" i="1" a="1"/>
  <c r="Q5149" i="1" s="1"/>
  <c r="R5149" i="1"/>
  <c r="M5150" i="1"/>
  <c r="S5150" i="1" s="1"/>
  <c r="T5150" i="1" s="1"/>
  <c r="N5150" i="1"/>
  <c r="O5150" i="1"/>
  <c r="P5150" i="1"/>
  <c r="Q5150" i="1" a="1"/>
  <c r="Q5150" i="1" s="1"/>
  <c r="R5150" i="1"/>
  <c r="M5151" i="1"/>
  <c r="S5151" i="1" s="1"/>
  <c r="N5151" i="1"/>
  <c r="O5151" i="1"/>
  <c r="P5151" i="1"/>
  <c r="Q5151" i="1" a="1"/>
  <c r="Q5151" i="1" s="1"/>
  <c r="R5151" i="1"/>
  <c r="M5152" i="1"/>
  <c r="N5152" i="1"/>
  <c r="O5152" i="1"/>
  <c r="P5152" i="1"/>
  <c r="Q5152" i="1" a="1"/>
  <c r="Q5152" i="1"/>
  <c r="R5152" i="1"/>
  <c r="M5153" i="1"/>
  <c r="N5153" i="1"/>
  <c r="O5153" i="1"/>
  <c r="P5153" i="1"/>
  <c r="Q5153" i="1" a="1"/>
  <c r="Q5153" i="1" s="1"/>
  <c r="R5153" i="1"/>
  <c r="M5154" i="1"/>
  <c r="S5154" i="1" s="1"/>
  <c r="N5154" i="1"/>
  <c r="O5154" i="1"/>
  <c r="P5154" i="1"/>
  <c r="Q5154" i="1" a="1"/>
  <c r="Q5154" i="1" s="1"/>
  <c r="R5154" i="1"/>
  <c r="M5155" i="1"/>
  <c r="N5155" i="1"/>
  <c r="O5155" i="1"/>
  <c r="P5155" i="1"/>
  <c r="Q5155" i="1" a="1"/>
  <c r="Q5155" i="1" s="1"/>
  <c r="R5155" i="1"/>
  <c r="S5155" i="1"/>
  <c r="T5155" i="1"/>
  <c r="M5156" i="1"/>
  <c r="S5156" i="1" s="1"/>
  <c r="N5156" i="1"/>
  <c r="O5156" i="1"/>
  <c r="P5156" i="1"/>
  <c r="Q5156" i="1" a="1"/>
  <c r="Q5156" i="1" s="1"/>
  <c r="R5156" i="1"/>
  <c r="M5157" i="1"/>
  <c r="N5157" i="1"/>
  <c r="O5157" i="1"/>
  <c r="P5157" i="1"/>
  <c r="Q5157" i="1" a="1"/>
  <c r="Q5157" i="1" s="1"/>
  <c r="R5157" i="1"/>
  <c r="M5158" i="1"/>
  <c r="N5158" i="1"/>
  <c r="O5158" i="1"/>
  <c r="P5158" i="1"/>
  <c r="Q5158" i="1" a="1"/>
  <c r="Q5158" i="1" s="1"/>
  <c r="R5158" i="1"/>
  <c r="M5159" i="1"/>
  <c r="S5159" i="1" s="1"/>
  <c r="N5159" i="1"/>
  <c r="O5159" i="1"/>
  <c r="P5159" i="1"/>
  <c r="Q5159" i="1" a="1"/>
  <c r="Q5159" i="1" s="1"/>
  <c r="R5159" i="1"/>
  <c r="M5160" i="1"/>
  <c r="N5160" i="1"/>
  <c r="O5160" i="1"/>
  <c r="P5160" i="1"/>
  <c r="Q5160" i="1" a="1"/>
  <c r="Q5160" i="1"/>
  <c r="R5160" i="1"/>
  <c r="M5161" i="1"/>
  <c r="S5161" i="1" s="1"/>
  <c r="N5161" i="1"/>
  <c r="O5161" i="1"/>
  <c r="P5161" i="1"/>
  <c r="Q5161" i="1" a="1"/>
  <c r="Q5161" i="1" s="1"/>
  <c r="R5161" i="1"/>
  <c r="M5162" i="1"/>
  <c r="S5162" i="1" s="1"/>
  <c r="N5162" i="1"/>
  <c r="O5162" i="1"/>
  <c r="P5162" i="1"/>
  <c r="Q5162" i="1" a="1"/>
  <c r="Q5162" i="1" s="1"/>
  <c r="R5162" i="1"/>
  <c r="M5163" i="1"/>
  <c r="N5163" i="1"/>
  <c r="O5163" i="1"/>
  <c r="P5163" i="1"/>
  <c r="Q5163" i="1" a="1"/>
  <c r="Q5163" i="1" s="1"/>
  <c r="S5163" i="1" s="1"/>
  <c r="R5163" i="1"/>
  <c r="M5164" i="1"/>
  <c r="N5164" i="1"/>
  <c r="O5164" i="1"/>
  <c r="P5164" i="1"/>
  <c r="Q5164" i="1" a="1"/>
  <c r="Q5164" i="1" s="1"/>
  <c r="R5164" i="1"/>
  <c r="M5165" i="1"/>
  <c r="S5165" i="1" s="1"/>
  <c r="N5165" i="1"/>
  <c r="O5165" i="1"/>
  <c r="P5165" i="1"/>
  <c r="Q5165" i="1" a="1"/>
  <c r="Q5165" i="1" s="1"/>
  <c r="R5165" i="1"/>
  <c r="M5166" i="1"/>
  <c r="S5166" i="1" s="1"/>
  <c r="T5166" i="1" s="1"/>
  <c r="N5166" i="1"/>
  <c r="O5166" i="1"/>
  <c r="P5166" i="1"/>
  <c r="Q5166" i="1" a="1"/>
  <c r="Q5166" i="1" s="1"/>
  <c r="R5166" i="1"/>
  <c r="M5167" i="1"/>
  <c r="N5167" i="1"/>
  <c r="O5167" i="1"/>
  <c r="P5167" i="1"/>
  <c r="Q5167" i="1" a="1"/>
  <c r="Q5167" i="1" s="1"/>
  <c r="R5167" i="1"/>
  <c r="M5168" i="1"/>
  <c r="N5168" i="1"/>
  <c r="O5168" i="1"/>
  <c r="P5168" i="1"/>
  <c r="Q5168" i="1" a="1"/>
  <c r="Q5168" i="1"/>
  <c r="R5168" i="1"/>
  <c r="M5169" i="1"/>
  <c r="N5169" i="1"/>
  <c r="O5169" i="1"/>
  <c r="P5169" i="1"/>
  <c r="Q5169" i="1" a="1"/>
  <c r="Q5169" i="1" s="1"/>
  <c r="R5169" i="1"/>
  <c r="M5170" i="1"/>
  <c r="N5170" i="1"/>
  <c r="O5170" i="1"/>
  <c r="P5170" i="1"/>
  <c r="Q5170" i="1" a="1"/>
  <c r="Q5170" i="1" s="1"/>
  <c r="R5170" i="1"/>
  <c r="M5171" i="1"/>
  <c r="N5171" i="1"/>
  <c r="O5171" i="1"/>
  <c r="P5171" i="1"/>
  <c r="Q5171" i="1" a="1"/>
  <c r="Q5171" i="1" s="1"/>
  <c r="R5171" i="1"/>
  <c r="S5171" i="1"/>
  <c r="T5171" i="1" s="1"/>
  <c r="M5172" i="1"/>
  <c r="S5172" i="1" s="1"/>
  <c r="N5172" i="1"/>
  <c r="O5172" i="1"/>
  <c r="P5172" i="1"/>
  <c r="Q5172" i="1" a="1"/>
  <c r="Q5172" i="1" s="1"/>
  <c r="R5172" i="1"/>
  <c r="M5173" i="1"/>
  <c r="N5173" i="1"/>
  <c r="O5173" i="1"/>
  <c r="P5173" i="1"/>
  <c r="Q5173" i="1" a="1"/>
  <c r="Q5173" i="1" s="1"/>
  <c r="R5173" i="1"/>
  <c r="M5174" i="1"/>
  <c r="N5174" i="1"/>
  <c r="O5174" i="1"/>
  <c r="P5174" i="1"/>
  <c r="Q5174" i="1" a="1"/>
  <c r="Q5174" i="1" s="1"/>
  <c r="R5174" i="1"/>
  <c r="M5175" i="1"/>
  <c r="N5175" i="1"/>
  <c r="O5175" i="1"/>
  <c r="P5175" i="1"/>
  <c r="Q5175" i="1" a="1"/>
  <c r="Q5175" i="1" s="1"/>
  <c r="R5175" i="1"/>
  <c r="M5176" i="1"/>
  <c r="N5176" i="1"/>
  <c r="O5176" i="1"/>
  <c r="P5176" i="1"/>
  <c r="Q5176" i="1" a="1"/>
  <c r="Q5176" i="1"/>
  <c r="R5176" i="1"/>
  <c r="M5177" i="1"/>
  <c r="S5177" i="1" s="1"/>
  <c r="N5177" i="1"/>
  <c r="O5177" i="1"/>
  <c r="P5177" i="1"/>
  <c r="Q5177" i="1" a="1"/>
  <c r="Q5177" i="1" s="1"/>
  <c r="R5177" i="1"/>
  <c r="M5178" i="1"/>
  <c r="N5178" i="1"/>
  <c r="O5178" i="1"/>
  <c r="P5178" i="1"/>
  <c r="Q5178" i="1" a="1"/>
  <c r="Q5178" i="1" s="1"/>
  <c r="R5178" i="1"/>
  <c r="M5179" i="1"/>
  <c r="N5179" i="1"/>
  <c r="O5179" i="1"/>
  <c r="P5179" i="1"/>
  <c r="Q5179" i="1" a="1"/>
  <c r="Q5179" i="1" s="1"/>
  <c r="R5179" i="1"/>
  <c r="S5179" i="1"/>
  <c r="T5179" i="1"/>
  <c r="M5180" i="1"/>
  <c r="N5180" i="1"/>
  <c r="O5180" i="1"/>
  <c r="P5180" i="1"/>
  <c r="Q5180" i="1" a="1"/>
  <c r="Q5180" i="1" s="1"/>
  <c r="R5180" i="1"/>
  <c r="M5181" i="1"/>
  <c r="S5181" i="1" s="1"/>
  <c r="N5181" i="1"/>
  <c r="O5181" i="1"/>
  <c r="P5181" i="1"/>
  <c r="Q5181" i="1" a="1"/>
  <c r="Q5181" i="1" s="1"/>
  <c r="R5181" i="1"/>
  <c r="M5182" i="1"/>
  <c r="S5182" i="1" s="1"/>
  <c r="T5182" i="1" s="1"/>
  <c r="N5182" i="1"/>
  <c r="O5182" i="1"/>
  <c r="P5182" i="1"/>
  <c r="Q5182" i="1" a="1"/>
  <c r="Q5182" i="1" s="1"/>
  <c r="R5182" i="1"/>
  <c r="V5182" i="1"/>
  <c r="M5183" i="1"/>
  <c r="S5183" i="1" s="1"/>
  <c r="N5183" i="1"/>
  <c r="O5183" i="1"/>
  <c r="P5183" i="1"/>
  <c r="Q5183" i="1" a="1"/>
  <c r="Q5183" i="1" s="1"/>
  <c r="R5183" i="1"/>
  <c r="M5184" i="1"/>
  <c r="N5184" i="1"/>
  <c r="O5184" i="1"/>
  <c r="P5184" i="1"/>
  <c r="Q5184" i="1" a="1"/>
  <c r="Q5184" i="1"/>
  <c r="R5184" i="1"/>
  <c r="M5185" i="1"/>
  <c r="N5185" i="1"/>
  <c r="O5185" i="1"/>
  <c r="P5185" i="1"/>
  <c r="Q5185" i="1" a="1"/>
  <c r="Q5185" i="1" s="1"/>
  <c r="R5185" i="1"/>
  <c r="M5186" i="1"/>
  <c r="S5186" i="1" s="1"/>
  <c r="N5186" i="1"/>
  <c r="O5186" i="1"/>
  <c r="P5186" i="1"/>
  <c r="Q5186" i="1" a="1"/>
  <c r="Q5186" i="1" s="1"/>
  <c r="R5186" i="1"/>
  <c r="M5187" i="1"/>
  <c r="N5187" i="1"/>
  <c r="O5187" i="1"/>
  <c r="P5187" i="1"/>
  <c r="Q5187" i="1" a="1"/>
  <c r="Q5187" i="1" s="1"/>
  <c r="R5187" i="1"/>
  <c r="S5187" i="1"/>
  <c r="T5187" i="1"/>
  <c r="M5188" i="1"/>
  <c r="S5188" i="1" s="1"/>
  <c r="N5188" i="1"/>
  <c r="O5188" i="1"/>
  <c r="P5188" i="1"/>
  <c r="Q5188" i="1" a="1"/>
  <c r="Q5188" i="1" s="1"/>
  <c r="R5188" i="1"/>
  <c r="M5189" i="1"/>
  <c r="N5189" i="1"/>
  <c r="O5189" i="1"/>
  <c r="P5189" i="1"/>
  <c r="Q5189" i="1" a="1"/>
  <c r="Q5189" i="1" s="1"/>
  <c r="R5189" i="1"/>
  <c r="M5190" i="1"/>
  <c r="N5190" i="1"/>
  <c r="O5190" i="1"/>
  <c r="P5190" i="1"/>
  <c r="Q5190" i="1" a="1"/>
  <c r="Q5190" i="1" s="1"/>
  <c r="R5190" i="1"/>
  <c r="M5191" i="1"/>
  <c r="S5191" i="1" s="1"/>
  <c r="N5191" i="1"/>
  <c r="O5191" i="1"/>
  <c r="P5191" i="1"/>
  <c r="Q5191" i="1" a="1"/>
  <c r="Q5191" i="1" s="1"/>
  <c r="R5191" i="1"/>
  <c r="M5192" i="1"/>
  <c r="N5192" i="1"/>
  <c r="O5192" i="1"/>
  <c r="P5192" i="1"/>
  <c r="Q5192" i="1" a="1"/>
  <c r="Q5192" i="1"/>
  <c r="R5192" i="1"/>
  <c r="M5193" i="1"/>
  <c r="S5193" i="1" s="1"/>
  <c r="N5193" i="1"/>
  <c r="O5193" i="1"/>
  <c r="P5193" i="1"/>
  <c r="Q5193" i="1" a="1"/>
  <c r="Q5193" i="1" s="1"/>
  <c r="R5193" i="1"/>
  <c r="M5194" i="1"/>
  <c r="S5194" i="1" s="1"/>
  <c r="N5194" i="1"/>
  <c r="O5194" i="1"/>
  <c r="P5194" i="1"/>
  <c r="Q5194" i="1" a="1"/>
  <c r="Q5194" i="1" s="1"/>
  <c r="R5194" i="1"/>
  <c r="M5195" i="1"/>
  <c r="N5195" i="1"/>
  <c r="O5195" i="1"/>
  <c r="P5195" i="1"/>
  <c r="Q5195" i="1" a="1"/>
  <c r="Q5195" i="1" s="1"/>
  <c r="S5195" i="1" s="1"/>
  <c r="R5195" i="1"/>
  <c r="M5196" i="1"/>
  <c r="N5196" i="1"/>
  <c r="O5196" i="1"/>
  <c r="P5196" i="1"/>
  <c r="Q5196" i="1" a="1"/>
  <c r="Q5196" i="1" s="1"/>
  <c r="R5196" i="1"/>
  <c r="M5197" i="1"/>
  <c r="S5197" i="1" s="1"/>
  <c r="N5197" i="1"/>
  <c r="O5197" i="1"/>
  <c r="P5197" i="1"/>
  <c r="Q5197" i="1" a="1"/>
  <c r="Q5197" i="1" s="1"/>
  <c r="R5197" i="1"/>
  <c r="M5198" i="1"/>
  <c r="S5198" i="1" s="1"/>
  <c r="T5198" i="1" s="1"/>
  <c r="N5198" i="1"/>
  <c r="O5198" i="1"/>
  <c r="P5198" i="1"/>
  <c r="Q5198" i="1" a="1"/>
  <c r="Q5198" i="1" s="1"/>
  <c r="R5198" i="1"/>
  <c r="M5199" i="1"/>
  <c r="N5199" i="1"/>
  <c r="O5199" i="1"/>
  <c r="P5199" i="1"/>
  <c r="Q5199" i="1" a="1"/>
  <c r="Q5199" i="1" s="1"/>
  <c r="R5199" i="1"/>
  <c r="M5200" i="1"/>
  <c r="N5200" i="1"/>
  <c r="O5200" i="1"/>
  <c r="P5200" i="1"/>
  <c r="Q5200" i="1" a="1"/>
  <c r="Q5200" i="1"/>
  <c r="R5200" i="1"/>
  <c r="M5201" i="1"/>
  <c r="N5201" i="1"/>
  <c r="O5201" i="1"/>
  <c r="P5201" i="1"/>
  <c r="Q5201" i="1" a="1"/>
  <c r="Q5201" i="1" s="1"/>
  <c r="R5201" i="1"/>
  <c r="M5202" i="1"/>
  <c r="N5202" i="1"/>
  <c r="O5202" i="1"/>
  <c r="P5202" i="1"/>
  <c r="Q5202" i="1" a="1"/>
  <c r="Q5202" i="1" s="1"/>
  <c r="R5202" i="1"/>
  <c r="M5203" i="1"/>
  <c r="N5203" i="1"/>
  <c r="O5203" i="1"/>
  <c r="P5203" i="1"/>
  <c r="Q5203" i="1" a="1"/>
  <c r="Q5203" i="1" s="1"/>
  <c r="R5203" i="1"/>
  <c r="S5203" i="1"/>
  <c r="T5203" i="1" s="1"/>
  <c r="M5204" i="1"/>
  <c r="S5204" i="1" s="1"/>
  <c r="N5204" i="1"/>
  <c r="O5204" i="1"/>
  <c r="P5204" i="1"/>
  <c r="Q5204" i="1" a="1"/>
  <c r="Q5204" i="1" s="1"/>
  <c r="R5204" i="1"/>
  <c r="M5205" i="1"/>
  <c r="N5205" i="1"/>
  <c r="O5205" i="1"/>
  <c r="P5205" i="1"/>
  <c r="Q5205" i="1" a="1"/>
  <c r="Q5205" i="1" s="1"/>
  <c r="R5205" i="1"/>
  <c r="M5206" i="1"/>
  <c r="N5206" i="1"/>
  <c r="O5206" i="1"/>
  <c r="P5206" i="1"/>
  <c r="Q5206" i="1" a="1"/>
  <c r="Q5206" i="1" s="1"/>
  <c r="R5206" i="1"/>
  <c r="M5207" i="1"/>
  <c r="N5207" i="1"/>
  <c r="O5207" i="1"/>
  <c r="P5207" i="1"/>
  <c r="Q5207" i="1" a="1"/>
  <c r="Q5207" i="1" s="1"/>
  <c r="R5207" i="1"/>
  <c r="M5208" i="1"/>
  <c r="N5208" i="1"/>
  <c r="O5208" i="1"/>
  <c r="P5208" i="1"/>
  <c r="Q5208" i="1" a="1"/>
  <c r="Q5208" i="1"/>
  <c r="R5208" i="1"/>
  <c r="M5209" i="1"/>
  <c r="S5209" i="1" s="1"/>
  <c r="N5209" i="1"/>
  <c r="O5209" i="1"/>
  <c r="P5209" i="1"/>
  <c r="Q5209" i="1" a="1"/>
  <c r="Q5209" i="1" s="1"/>
  <c r="R5209" i="1"/>
  <c r="M5210" i="1"/>
  <c r="N5210" i="1"/>
  <c r="O5210" i="1"/>
  <c r="P5210" i="1"/>
  <c r="Q5210" i="1" a="1"/>
  <c r="Q5210" i="1" s="1"/>
  <c r="R5210" i="1"/>
  <c r="M5211" i="1"/>
  <c r="N5211" i="1"/>
  <c r="O5211" i="1"/>
  <c r="P5211" i="1"/>
  <c r="Q5211" i="1" a="1"/>
  <c r="Q5211" i="1" s="1"/>
  <c r="R5211" i="1"/>
  <c r="S5211" i="1"/>
  <c r="T5211" i="1"/>
  <c r="M5212" i="1"/>
  <c r="N5212" i="1"/>
  <c r="O5212" i="1"/>
  <c r="P5212" i="1"/>
  <c r="Q5212" i="1" a="1"/>
  <c r="Q5212" i="1" s="1"/>
  <c r="R5212" i="1"/>
  <c r="M5213" i="1"/>
  <c r="S5213" i="1" s="1"/>
  <c r="N5213" i="1"/>
  <c r="O5213" i="1"/>
  <c r="P5213" i="1"/>
  <c r="Q5213" i="1" a="1"/>
  <c r="Q5213" i="1" s="1"/>
  <c r="R5213" i="1"/>
  <c r="M5214" i="1"/>
  <c r="S5214" i="1" s="1"/>
  <c r="T5214" i="1" s="1"/>
  <c r="N5214" i="1"/>
  <c r="O5214" i="1"/>
  <c r="P5214" i="1"/>
  <c r="Q5214" i="1" a="1"/>
  <c r="Q5214" i="1" s="1"/>
  <c r="R5214" i="1"/>
  <c r="V5214" i="1"/>
  <c r="M5215" i="1"/>
  <c r="S5215" i="1" s="1"/>
  <c r="N5215" i="1"/>
  <c r="O5215" i="1"/>
  <c r="P5215" i="1"/>
  <c r="Q5215" i="1" a="1"/>
  <c r="Q5215" i="1" s="1"/>
  <c r="R5215" i="1"/>
  <c r="M5216" i="1"/>
  <c r="N5216" i="1"/>
  <c r="O5216" i="1"/>
  <c r="P5216" i="1"/>
  <c r="Q5216" i="1" a="1"/>
  <c r="Q5216" i="1"/>
  <c r="R5216" i="1"/>
  <c r="M5217" i="1"/>
  <c r="N5217" i="1"/>
  <c r="O5217" i="1"/>
  <c r="P5217" i="1"/>
  <c r="Q5217" i="1" a="1"/>
  <c r="Q5217" i="1" s="1"/>
  <c r="R5217" i="1"/>
  <c r="M5218" i="1"/>
  <c r="S5218" i="1" s="1"/>
  <c r="N5218" i="1"/>
  <c r="O5218" i="1"/>
  <c r="P5218" i="1"/>
  <c r="Q5218" i="1" a="1"/>
  <c r="Q5218" i="1" s="1"/>
  <c r="R5218" i="1"/>
  <c r="M5219" i="1"/>
  <c r="N5219" i="1"/>
  <c r="O5219" i="1"/>
  <c r="P5219" i="1"/>
  <c r="Q5219" i="1" a="1"/>
  <c r="Q5219" i="1" s="1"/>
  <c r="R5219" i="1"/>
  <c r="S5219" i="1"/>
  <c r="T5219" i="1"/>
  <c r="M5220" i="1"/>
  <c r="S5220" i="1" s="1"/>
  <c r="N5220" i="1"/>
  <c r="O5220" i="1"/>
  <c r="P5220" i="1"/>
  <c r="Q5220" i="1" a="1"/>
  <c r="Q5220" i="1" s="1"/>
  <c r="R5220" i="1"/>
  <c r="M5221" i="1"/>
  <c r="N5221" i="1"/>
  <c r="O5221" i="1"/>
  <c r="P5221" i="1"/>
  <c r="Q5221" i="1" a="1"/>
  <c r="Q5221" i="1" s="1"/>
  <c r="R5221" i="1"/>
  <c r="M5222" i="1"/>
  <c r="N5222" i="1"/>
  <c r="O5222" i="1"/>
  <c r="P5222" i="1"/>
  <c r="Q5222" i="1" a="1"/>
  <c r="Q5222" i="1" s="1"/>
  <c r="R5222" i="1"/>
  <c r="M5223" i="1"/>
  <c r="S5223" i="1" s="1"/>
  <c r="N5223" i="1"/>
  <c r="O5223" i="1"/>
  <c r="P5223" i="1"/>
  <c r="Q5223" i="1" a="1"/>
  <c r="Q5223" i="1" s="1"/>
  <c r="R5223" i="1"/>
  <c r="M5224" i="1"/>
  <c r="N5224" i="1"/>
  <c r="O5224" i="1"/>
  <c r="P5224" i="1"/>
  <c r="Q5224" i="1" a="1"/>
  <c r="Q5224" i="1"/>
  <c r="R5224" i="1"/>
  <c r="M5225" i="1"/>
  <c r="S5225" i="1" s="1"/>
  <c r="N5225" i="1"/>
  <c r="O5225" i="1"/>
  <c r="P5225" i="1"/>
  <c r="Q5225" i="1" a="1"/>
  <c r="Q5225" i="1" s="1"/>
  <c r="R5225" i="1"/>
  <c r="M5226" i="1"/>
  <c r="S5226" i="1" s="1"/>
  <c r="N5226" i="1"/>
  <c r="O5226" i="1"/>
  <c r="P5226" i="1"/>
  <c r="Q5226" i="1" a="1"/>
  <c r="Q5226" i="1" s="1"/>
  <c r="R5226" i="1"/>
  <c r="M5227" i="1"/>
  <c r="N5227" i="1"/>
  <c r="O5227" i="1"/>
  <c r="P5227" i="1"/>
  <c r="Q5227" i="1" a="1"/>
  <c r="Q5227" i="1" s="1"/>
  <c r="S5227" i="1" s="1"/>
  <c r="R5227" i="1"/>
  <c r="M5228" i="1"/>
  <c r="N5228" i="1"/>
  <c r="O5228" i="1"/>
  <c r="P5228" i="1"/>
  <c r="Q5228" i="1" a="1"/>
  <c r="Q5228" i="1" s="1"/>
  <c r="R5228" i="1"/>
  <c r="M5229" i="1"/>
  <c r="S5229" i="1" s="1"/>
  <c r="N5229" i="1"/>
  <c r="O5229" i="1"/>
  <c r="P5229" i="1"/>
  <c r="Q5229" i="1" a="1"/>
  <c r="Q5229" i="1" s="1"/>
  <c r="R5229" i="1"/>
  <c r="M5230" i="1"/>
  <c r="S5230" i="1" s="1"/>
  <c r="T5230" i="1" s="1"/>
  <c r="N5230" i="1"/>
  <c r="O5230" i="1"/>
  <c r="P5230" i="1"/>
  <c r="Q5230" i="1" a="1"/>
  <c r="Q5230" i="1" s="1"/>
  <c r="R5230" i="1"/>
  <c r="M5231" i="1"/>
  <c r="N5231" i="1"/>
  <c r="O5231" i="1"/>
  <c r="P5231" i="1"/>
  <c r="Q5231" i="1" a="1"/>
  <c r="Q5231" i="1" s="1"/>
  <c r="R5231" i="1"/>
  <c r="M5232" i="1"/>
  <c r="N5232" i="1"/>
  <c r="O5232" i="1"/>
  <c r="P5232" i="1"/>
  <c r="Q5232" i="1" a="1"/>
  <c r="Q5232" i="1"/>
  <c r="R5232" i="1"/>
  <c r="M5233" i="1"/>
  <c r="N5233" i="1"/>
  <c r="O5233" i="1"/>
  <c r="P5233" i="1"/>
  <c r="Q5233" i="1" a="1"/>
  <c r="Q5233" i="1" s="1"/>
  <c r="R5233" i="1"/>
  <c r="M5234" i="1"/>
  <c r="N5234" i="1"/>
  <c r="O5234" i="1"/>
  <c r="P5234" i="1"/>
  <c r="Q5234" i="1" a="1"/>
  <c r="Q5234" i="1" s="1"/>
  <c r="R5234" i="1"/>
  <c r="M5235" i="1"/>
  <c r="N5235" i="1"/>
  <c r="O5235" i="1"/>
  <c r="P5235" i="1"/>
  <c r="Q5235" i="1" a="1"/>
  <c r="Q5235" i="1" s="1"/>
  <c r="R5235" i="1"/>
  <c r="S5235" i="1"/>
  <c r="T5235" i="1" s="1"/>
  <c r="M5236" i="1"/>
  <c r="S5236" i="1" s="1"/>
  <c r="N5236" i="1"/>
  <c r="O5236" i="1"/>
  <c r="P5236" i="1"/>
  <c r="Q5236" i="1" a="1"/>
  <c r="Q5236" i="1" s="1"/>
  <c r="R5236" i="1"/>
  <c r="M5237" i="1"/>
  <c r="N5237" i="1"/>
  <c r="O5237" i="1"/>
  <c r="P5237" i="1"/>
  <c r="Q5237" i="1" a="1"/>
  <c r="Q5237" i="1" s="1"/>
  <c r="R5237" i="1"/>
  <c r="M5238" i="1"/>
  <c r="N5238" i="1"/>
  <c r="O5238" i="1"/>
  <c r="P5238" i="1"/>
  <c r="Q5238" i="1" a="1"/>
  <c r="Q5238" i="1" s="1"/>
  <c r="R5238" i="1"/>
  <c r="M5239" i="1"/>
  <c r="N5239" i="1"/>
  <c r="O5239" i="1"/>
  <c r="P5239" i="1"/>
  <c r="Q5239" i="1" a="1"/>
  <c r="Q5239" i="1" s="1"/>
  <c r="R5239" i="1"/>
  <c r="M5240" i="1"/>
  <c r="N5240" i="1"/>
  <c r="O5240" i="1"/>
  <c r="P5240" i="1"/>
  <c r="Q5240" i="1" a="1"/>
  <c r="Q5240" i="1"/>
  <c r="R5240" i="1"/>
  <c r="M5241" i="1"/>
  <c r="S5241" i="1" s="1"/>
  <c r="N5241" i="1"/>
  <c r="O5241" i="1"/>
  <c r="P5241" i="1"/>
  <c r="Q5241" i="1" a="1"/>
  <c r="Q5241" i="1" s="1"/>
  <c r="R5241" i="1"/>
  <c r="M5242" i="1"/>
  <c r="N5242" i="1"/>
  <c r="O5242" i="1"/>
  <c r="P5242" i="1"/>
  <c r="Q5242" i="1" a="1"/>
  <c r="Q5242" i="1" s="1"/>
  <c r="R5242" i="1"/>
  <c r="M5243" i="1"/>
  <c r="N5243" i="1"/>
  <c r="O5243" i="1"/>
  <c r="P5243" i="1"/>
  <c r="Q5243" i="1" a="1"/>
  <c r="Q5243" i="1" s="1"/>
  <c r="R5243" i="1"/>
  <c r="S5243" i="1"/>
  <c r="T5243" i="1"/>
  <c r="M5244" i="1"/>
  <c r="N5244" i="1"/>
  <c r="O5244" i="1"/>
  <c r="P5244" i="1"/>
  <c r="Q5244" i="1" a="1"/>
  <c r="Q5244" i="1" s="1"/>
  <c r="R5244" i="1"/>
  <c r="M5245" i="1"/>
  <c r="S5245" i="1" s="1"/>
  <c r="N5245" i="1"/>
  <c r="O5245" i="1"/>
  <c r="P5245" i="1"/>
  <c r="Q5245" i="1" a="1"/>
  <c r="Q5245" i="1" s="1"/>
  <c r="R5245" i="1"/>
  <c r="M5246" i="1"/>
  <c r="S5246" i="1" s="1"/>
  <c r="T5246" i="1" s="1"/>
  <c r="N5246" i="1"/>
  <c r="O5246" i="1"/>
  <c r="P5246" i="1"/>
  <c r="Q5246" i="1" a="1"/>
  <c r="Q5246" i="1" s="1"/>
  <c r="R5246" i="1"/>
  <c r="V5246" i="1"/>
  <c r="M5247" i="1"/>
  <c r="S5247" i="1" s="1"/>
  <c r="N5247" i="1"/>
  <c r="O5247" i="1"/>
  <c r="P5247" i="1"/>
  <c r="Q5247" i="1" a="1"/>
  <c r="Q5247" i="1" s="1"/>
  <c r="R5247" i="1"/>
  <c r="M5248" i="1"/>
  <c r="N5248" i="1"/>
  <c r="O5248" i="1"/>
  <c r="P5248" i="1"/>
  <c r="Q5248" i="1" a="1"/>
  <c r="Q5248" i="1"/>
  <c r="R5248" i="1"/>
  <c r="M5249" i="1"/>
  <c r="N5249" i="1"/>
  <c r="O5249" i="1"/>
  <c r="P5249" i="1"/>
  <c r="Q5249" i="1" a="1"/>
  <c r="Q5249" i="1" s="1"/>
  <c r="R5249" i="1"/>
  <c r="M5250" i="1"/>
  <c r="S5250" i="1" s="1"/>
  <c r="N5250" i="1"/>
  <c r="O5250" i="1"/>
  <c r="P5250" i="1"/>
  <c r="Q5250" i="1" a="1"/>
  <c r="Q5250" i="1" s="1"/>
  <c r="R5250" i="1"/>
  <c r="M5251" i="1"/>
  <c r="N5251" i="1"/>
  <c r="O5251" i="1"/>
  <c r="P5251" i="1"/>
  <c r="Q5251" i="1" a="1"/>
  <c r="Q5251" i="1" s="1"/>
  <c r="R5251" i="1"/>
  <c r="S5251" i="1"/>
  <c r="T5251" i="1"/>
  <c r="M5252" i="1"/>
  <c r="S5252" i="1" s="1"/>
  <c r="N5252" i="1"/>
  <c r="O5252" i="1"/>
  <c r="P5252" i="1"/>
  <c r="Q5252" i="1" a="1"/>
  <c r="Q5252" i="1" s="1"/>
  <c r="R5252" i="1"/>
  <c r="M5253" i="1"/>
  <c r="N5253" i="1"/>
  <c r="O5253" i="1"/>
  <c r="P5253" i="1"/>
  <c r="Q5253" i="1" a="1"/>
  <c r="Q5253" i="1" s="1"/>
  <c r="R5253" i="1"/>
  <c r="M5254" i="1"/>
  <c r="N5254" i="1"/>
  <c r="O5254" i="1"/>
  <c r="P5254" i="1"/>
  <c r="Q5254" i="1" a="1"/>
  <c r="Q5254" i="1" s="1"/>
  <c r="R5254" i="1"/>
  <c r="M5255" i="1"/>
  <c r="S5255" i="1" s="1"/>
  <c r="N5255" i="1"/>
  <c r="O5255" i="1"/>
  <c r="P5255" i="1"/>
  <c r="Q5255" i="1" a="1"/>
  <c r="Q5255" i="1" s="1"/>
  <c r="R5255" i="1"/>
  <c r="M5256" i="1"/>
  <c r="N5256" i="1"/>
  <c r="O5256" i="1"/>
  <c r="P5256" i="1"/>
  <c r="Q5256" i="1" a="1"/>
  <c r="Q5256" i="1"/>
  <c r="R5256" i="1"/>
  <c r="M5257" i="1"/>
  <c r="S5257" i="1" s="1"/>
  <c r="N5257" i="1"/>
  <c r="O5257" i="1"/>
  <c r="P5257" i="1"/>
  <c r="Q5257" i="1" a="1"/>
  <c r="Q5257" i="1" s="1"/>
  <c r="R5257" i="1"/>
  <c r="M5258" i="1"/>
  <c r="S5258" i="1" s="1"/>
  <c r="T5258" i="1" s="1"/>
  <c r="N5258" i="1"/>
  <c r="O5258" i="1"/>
  <c r="P5258" i="1"/>
  <c r="Q5258" i="1" a="1"/>
  <c r="Q5258" i="1" s="1"/>
  <c r="R5258" i="1"/>
  <c r="M5259" i="1"/>
  <c r="N5259" i="1"/>
  <c r="O5259" i="1"/>
  <c r="P5259" i="1"/>
  <c r="Q5259" i="1" a="1"/>
  <c r="Q5259" i="1" s="1"/>
  <c r="R5259" i="1"/>
  <c r="S5259" i="1"/>
  <c r="T5259" i="1" s="1"/>
  <c r="M5260" i="1"/>
  <c r="N5260" i="1"/>
  <c r="O5260" i="1"/>
  <c r="P5260" i="1"/>
  <c r="Q5260" i="1" a="1"/>
  <c r="Q5260" i="1" s="1"/>
  <c r="R5260" i="1"/>
  <c r="M5261" i="1"/>
  <c r="N5261" i="1"/>
  <c r="O5261" i="1"/>
  <c r="P5261" i="1"/>
  <c r="Q5261" i="1" a="1"/>
  <c r="Q5261" i="1" s="1"/>
  <c r="R5261" i="1"/>
  <c r="M5262" i="1"/>
  <c r="N5262" i="1"/>
  <c r="O5262" i="1"/>
  <c r="P5262" i="1"/>
  <c r="Q5262" i="1" a="1"/>
  <c r="Q5262" i="1" s="1"/>
  <c r="R5262" i="1"/>
  <c r="M5263" i="1"/>
  <c r="S5263" i="1" s="1"/>
  <c r="N5263" i="1"/>
  <c r="O5263" i="1"/>
  <c r="P5263" i="1"/>
  <c r="Q5263" i="1" a="1"/>
  <c r="Q5263" i="1" s="1"/>
  <c r="R5263" i="1"/>
  <c r="M5264" i="1"/>
  <c r="S5264" i="1" s="1"/>
  <c r="N5264" i="1"/>
  <c r="O5264" i="1"/>
  <c r="P5264" i="1"/>
  <c r="Q5264" i="1" a="1"/>
  <c r="Q5264" i="1"/>
  <c r="R5264" i="1"/>
  <c r="M5265" i="1"/>
  <c r="N5265" i="1"/>
  <c r="O5265" i="1"/>
  <c r="P5265" i="1"/>
  <c r="Q5265" i="1" a="1"/>
  <c r="Q5265" i="1" s="1"/>
  <c r="R5265" i="1"/>
  <c r="M5266" i="1"/>
  <c r="N5266" i="1"/>
  <c r="O5266" i="1"/>
  <c r="P5266" i="1"/>
  <c r="Q5266" i="1" a="1"/>
  <c r="Q5266" i="1" s="1"/>
  <c r="R5266" i="1"/>
  <c r="M5267" i="1"/>
  <c r="N5267" i="1"/>
  <c r="O5267" i="1"/>
  <c r="P5267" i="1"/>
  <c r="Q5267" i="1" a="1"/>
  <c r="Q5267" i="1" s="1"/>
  <c r="S5267" i="1" s="1"/>
  <c r="R5267" i="1"/>
  <c r="M5268" i="1"/>
  <c r="N5268" i="1"/>
  <c r="O5268" i="1"/>
  <c r="P5268" i="1"/>
  <c r="Q5268" i="1" a="1"/>
  <c r="Q5268" i="1" s="1"/>
  <c r="R5268" i="1"/>
  <c r="M5269" i="1"/>
  <c r="S5269" i="1" s="1"/>
  <c r="N5269" i="1"/>
  <c r="O5269" i="1"/>
  <c r="P5269" i="1"/>
  <c r="Q5269" i="1" a="1"/>
  <c r="Q5269" i="1" s="1"/>
  <c r="R5269" i="1"/>
  <c r="M5270" i="1"/>
  <c r="S5270" i="1" s="1"/>
  <c r="T5270" i="1" s="1"/>
  <c r="N5270" i="1"/>
  <c r="O5270" i="1"/>
  <c r="P5270" i="1"/>
  <c r="Q5270" i="1" a="1"/>
  <c r="Q5270" i="1" s="1"/>
  <c r="R5270" i="1"/>
  <c r="M5271" i="1"/>
  <c r="N5271" i="1"/>
  <c r="O5271" i="1"/>
  <c r="P5271" i="1"/>
  <c r="Q5271" i="1" a="1"/>
  <c r="Q5271" i="1" s="1"/>
  <c r="R5271" i="1"/>
  <c r="M5272" i="1"/>
  <c r="N5272" i="1"/>
  <c r="O5272" i="1"/>
  <c r="P5272" i="1"/>
  <c r="Q5272" i="1" a="1"/>
  <c r="Q5272" i="1"/>
  <c r="R5272" i="1"/>
  <c r="M5273" i="1"/>
  <c r="N5273" i="1"/>
  <c r="O5273" i="1"/>
  <c r="P5273" i="1"/>
  <c r="Q5273" i="1" a="1"/>
  <c r="Q5273" i="1" s="1"/>
  <c r="R5273" i="1"/>
  <c r="M5274" i="1"/>
  <c r="S5274" i="1" s="1"/>
  <c r="N5274" i="1"/>
  <c r="O5274" i="1"/>
  <c r="P5274" i="1"/>
  <c r="Q5274" i="1" a="1"/>
  <c r="Q5274" i="1" s="1"/>
  <c r="R5274" i="1"/>
  <c r="M5275" i="1"/>
  <c r="N5275" i="1"/>
  <c r="O5275" i="1"/>
  <c r="P5275" i="1"/>
  <c r="Q5275" i="1" a="1"/>
  <c r="Q5275" i="1" s="1"/>
  <c r="S5275" i="1" s="1"/>
  <c r="R5275" i="1"/>
  <c r="M5276" i="1"/>
  <c r="S5276" i="1" s="1"/>
  <c r="N5276" i="1"/>
  <c r="O5276" i="1"/>
  <c r="P5276" i="1"/>
  <c r="Q5276" i="1" a="1"/>
  <c r="Q5276" i="1" s="1"/>
  <c r="R5276" i="1"/>
  <c r="M5277" i="1"/>
  <c r="N5277" i="1"/>
  <c r="O5277" i="1"/>
  <c r="P5277" i="1"/>
  <c r="Q5277" i="1" a="1"/>
  <c r="Q5277" i="1" s="1"/>
  <c r="R5277" i="1"/>
  <c r="M5278" i="1"/>
  <c r="N5278" i="1"/>
  <c r="O5278" i="1"/>
  <c r="P5278" i="1"/>
  <c r="Q5278" i="1" a="1"/>
  <c r="Q5278" i="1" s="1"/>
  <c r="R5278" i="1"/>
  <c r="M5279" i="1"/>
  <c r="S5279" i="1" s="1"/>
  <c r="N5279" i="1"/>
  <c r="O5279" i="1"/>
  <c r="P5279" i="1"/>
  <c r="Q5279" i="1" a="1"/>
  <c r="Q5279" i="1" s="1"/>
  <c r="R5279" i="1"/>
  <c r="M5280" i="1"/>
  <c r="N5280" i="1"/>
  <c r="O5280" i="1"/>
  <c r="P5280" i="1"/>
  <c r="Q5280" i="1" a="1"/>
  <c r="Q5280" i="1"/>
  <c r="R5280" i="1"/>
  <c r="M5281" i="1"/>
  <c r="S5281" i="1" s="1"/>
  <c r="N5281" i="1"/>
  <c r="O5281" i="1"/>
  <c r="P5281" i="1"/>
  <c r="Q5281" i="1" a="1"/>
  <c r="Q5281" i="1" s="1"/>
  <c r="R5281" i="1"/>
  <c r="M5282" i="1"/>
  <c r="N5282" i="1"/>
  <c r="O5282" i="1"/>
  <c r="P5282" i="1"/>
  <c r="Q5282" i="1" a="1"/>
  <c r="Q5282" i="1" s="1"/>
  <c r="R5282" i="1"/>
  <c r="M5283" i="1"/>
  <c r="N5283" i="1"/>
  <c r="O5283" i="1"/>
  <c r="P5283" i="1"/>
  <c r="Q5283" i="1" a="1"/>
  <c r="Q5283" i="1" s="1"/>
  <c r="S5283" i="1" s="1"/>
  <c r="R5283" i="1"/>
  <c r="M5284" i="1"/>
  <c r="N5284" i="1"/>
  <c r="O5284" i="1"/>
  <c r="P5284" i="1"/>
  <c r="Q5284" i="1" a="1"/>
  <c r="Q5284" i="1" s="1"/>
  <c r="R5284" i="1"/>
  <c r="M5285" i="1"/>
  <c r="N5285" i="1"/>
  <c r="O5285" i="1"/>
  <c r="P5285" i="1"/>
  <c r="Q5285" i="1" a="1"/>
  <c r="Q5285" i="1" s="1"/>
  <c r="R5285" i="1"/>
  <c r="M5286" i="1"/>
  <c r="S5286" i="1" s="1"/>
  <c r="T5286" i="1" s="1"/>
  <c r="N5286" i="1"/>
  <c r="O5286" i="1"/>
  <c r="P5286" i="1"/>
  <c r="Q5286" i="1" a="1"/>
  <c r="Q5286" i="1" s="1"/>
  <c r="R5286" i="1"/>
  <c r="M5287" i="1"/>
  <c r="N5287" i="1"/>
  <c r="O5287" i="1"/>
  <c r="P5287" i="1"/>
  <c r="Q5287" i="1" a="1"/>
  <c r="Q5287" i="1" s="1"/>
  <c r="R5287" i="1"/>
  <c r="M5288" i="1"/>
  <c r="N5288" i="1"/>
  <c r="O5288" i="1"/>
  <c r="P5288" i="1"/>
  <c r="Q5288" i="1" a="1"/>
  <c r="Q5288" i="1"/>
  <c r="R5288" i="1"/>
  <c r="M5289" i="1"/>
  <c r="N5289" i="1"/>
  <c r="O5289" i="1"/>
  <c r="P5289" i="1"/>
  <c r="Q5289" i="1" a="1"/>
  <c r="Q5289" i="1" s="1"/>
  <c r="R5289" i="1"/>
  <c r="M5290" i="1"/>
  <c r="N5290" i="1"/>
  <c r="O5290" i="1"/>
  <c r="P5290" i="1"/>
  <c r="Q5290" i="1" a="1"/>
  <c r="Q5290" i="1" s="1"/>
  <c r="R5290" i="1"/>
  <c r="M5291" i="1"/>
  <c r="N5291" i="1"/>
  <c r="O5291" i="1"/>
  <c r="P5291" i="1"/>
  <c r="Q5291" i="1" a="1"/>
  <c r="Q5291" i="1" s="1"/>
  <c r="R5291" i="1"/>
  <c r="S5291" i="1"/>
  <c r="T5291" i="1" s="1"/>
  <c r="M5292" i="1"/>
  <c r="S5292" i="1" s="1"/>
  <c r="N5292" i="1"/>
  <c r="O5292" i="1"/>
  <c r="P5292" i="1"/>
  <c r="Q5292" i="1" a="1"/>
  <c r="Q5292" i="1" s="1"/>
  <c r="R5292" i="1"/>
  <c r="M5293" i="1"/>
  <c r="S5293" i="1" s="1"/>
  <c r="N5293" i="1"/>
  <c r="O5293" i="1"/>
  <c r="P5293" i="1"/>
  <c r="Q5293" i="1" a="1"/>
  <c r="Q5293" i="1" s="1"/>
  <c r="R5293" i="1"/>
  <c r="M5294" i="1"/>
  <c r="N5294" i="1"/>
  <c r="O5294" i="1"/>
  <c r="P5294" i="1"/>
  <c r="Q5294" i="1" a="1"/>
  <c r="Q5294" i="1" s="1"/>
  <c r="R5294" i="1"/>
  <c r="M5295" i="1"/>
  <c r="N5295" i="1"/>
  <c r="O5295" i="1"/>
  <c r="P5295" i="1"/>
  <c r="Q5295" i="1" a="1"/>
  <c r="Q5295" i="1" s="1"/>
  <c r="R5295" i="1"/>
  <c r="M5296" i="1"/>
  <c r="N5296" i="1"/>
  <c r="O5296" i="1"/>
  <c r="P5296" i="1"/>
  <c r="Q5296" i="1" a="1"/>
  <c r="Q5296" i="1"/>
  <c r="R5296" i="1"/>
  <c r="M5297" i="1"/>
  <c r="N5297" i="1"/>
  <c r="O5297" i="1"/>
  <c r="P5297" i="1"/>
  <c r="Q5297" i="1" a="1"/>
  <c r="Q5297" i="1" s="1"/>
  <c r="R5297" i="1"/>
  <c r="M5298" i="1"/>
  <c r="N5298" i="1"/>
  <c r="O5298" i="1"/>
  <c r="P5298" i="1"/>
  <c r="Q5298" i="1" a="1"/>
  <c r="Q5298" i="1" s="1"/>
  <c r="R5298" i="1"/>
  <c r="M5299" i="1"/>
  <c r="N5299" i="1"/>
  <c r="O5299" i="1"/>
  <c r="P5299" i="1"/>
  <c r="Q5299" i="1" a="1"/>
  <c r="Q5299" i="1" s="1"/>
  <c r="R5299" i="1"/>
  <c r="S5299" i="1"/>
  <c r="T5299" i="1"/>
  <c r="M5300" i="1"/>
  <c r="S5300" i="1" s="1"/>
  <c r="N5300" i="1"/>
  <c r="O5300" i="1"/>
  <c r="P5300" i="1"/>
  <c r="Q5300" i="1" a="1"/>
  <c r="Q5300" i="1" s="1"/>
  <c r="R5300" i="1"/>
  <c r="M5301" i="1"/>
  <c r="N5301" i="1"/>
  <c r="O5301" i="1"/>
  <c r="P5301" i="1"/>
  <c r="Q5301" i="1" a="1"/>
  <c r="Q5301" i="1" s="1"/>
  <c r="R5301" i="1"/>
  <c r="M5302" i="1"/>
  <c r="N5302" i="1"/>
  <c r="O5302" i="1"/>
  <c r="P5302" i="1"/>
  <c r="Q5302" i="1" a="1"/>
  <c r="Q5302" i="1" s="1"/>
  <c r="R5302" i="1"/>
  <c r="M5303" i="1"/>
  <c r="N5303" i="1"/>
  <c r="O5303" i="1"/>
  <c r="P5303" i="1"/>
  <c r="Q5303" i="1" a="1"/>
  <c r="Q5303" i="1" s="1"/>
  <c r="R5303" i="1"/>
  <c r="M5304" i="1"/>
  <c r="N5304" i="1"/>
  <c r="O5304" i="1"/>
  <c r="P5304" i="1"/>
  <c r="Q5304" i="1" a="1"/>
  <c r="Q5304" i="1"/>
  <c r="R5304" i="1"/>
  <c r="M5305" i="1"/>
  <c r="S5305" i="1" s="1"/>
  <c r="N5305" i="1"/>
  <c r="O5305" i="1"/>
  <c r="P5305" i="1"/>
  <c r="Q5305" i="1" a="1"/>
  <c r="Q5305" i="1" s="1"/>
  <c r="R5305" i="1"/>
  <c r="T5305" i="1"/>
  <c r="M5306" i="1"/>
  <c r="N5306" i="1"/>
  <c r="O5306" i="1"/>
  <c r="P5306" i="1"/>
  <c r="Q5306" i="1" a="1"/>
  <c r="Q5306" i="1" s="1"/>
  <c r="R5306" i="1"/>
  <c r="M5307" i="1"/>
  <c r="N5307" i="1"/>
  <c r="O5307" i="1"/>
  <c r="P5307" i="1"/>
  <c r="Q5307" i="1" a="1"/>
  <c r="Q5307" i="1" s="1"/>
  <c r="R5307" i="1"/>
  <c r="S5307" i="1"/>
  <c r="T5307" i="1" s="1"/>
  <c r="M5308" i="1"/>
  <c r="S5308" i="1" s="1"/>
  <c r="N5308" i="1"/>
  <c r="O5308" i="1"/>
  <c r="P5308" i="1"/>
  <c r="Q5308" i="1" a="1"/>
  <c r="Q5308" i="1" s="1"/>
  <c r="R5308" i="1"/>
  <c r="M5309" i="1"/>
  <c r="S5309" i="1" s="1"/>
  <c r="N5309" i="1"/>
  <c r="O5309" i="1"/>
  <c r="P5309" i="1"/>
  <c r="Q5309" i="1" a="1"/>
  <c r="Q5309" i="1" s="1"/>
  <c r="R5309" i="1"/>
  <c r="M5310" i="1"/>
  <c r="N5310" i="1"/>
  <c r="O5310" i="1"/>
  <c r="P5310" i="1"/>
  <c r="Q5310" i="1" a="1"/>
  <c r="Q5310" i="1" s="1"/>
  <c r="R5310" i="1"/>
  <c r="M5311" i="1"/>
  <c r="N5311" i="1"/>
  <c r="O5311" i="1"/>
  <c r="P5311" i="1"/>
  <c r="Q5311" i="1" a="1"/>
  <c r="Q5311" i="1" s="1"/>
  <c r="R5311" i="1"/>
  <c r="M5312" i="1"/>
  <c r="N5312" i="1"/>
  <c r="O5312" i="1"/>
  <c r="P5312" i="1"/>
  <c r="Q5312" i="1" a="1"/>
  <c r="Q5312" i="1"/>
  <c r="R5312" i="1"/>
  <c r="M5313" i="1"/>
  <c r="N5313" i="1"/>
  <c r="O5313" i="1"/>
  <c r="P5313" i="1"/>
  <c r="Q5313" i="1" a="1"/>
  <c r="Q5313" i="1" s="1"/>
  <c r="R5313" i="1"/>
  <c r="M5314" i="1"/>
  <c r="S5314" i="1" s="1"/>
  <c r="N5314" i="1"/>
  <c r="O5314" i="1"/>
  <c r="P5314" i="1"/>
  <c r="Q5314" i="1" a="1"/>
  <c r="Q5314" i="1" s="1"/>
  <c r="R5314" i="1"/>
  <c r="T5314" i="1"/>
  <c r="M5315" i="1"/>
  <c r="N5315" i="1"/>
  <c r="O5315" i="1"/>
  <c r="P5315" i="1"/>
  <c r="Q5315" i="1" a="1"/>
  <c r="Q5315" i="1" s="1"/>
  <c r="R5315" i="1"/>
  <c r="S5315" i="1"/>
  <c r="T5315" i="1" s="1"/>
  <c r="M5316" i="1"/>
  <c r="N5316" i="1"/>
  <c r="O5316" i="1"/>
  <c r="P5316" i="1"/>
  <c r="Q5316" i="1" a="1"/>
  <c r="Q5316" i="1" s="1"/>
  <c r="R5316" i="1"/>
  <c r="M5317" i="1"/>
  <c r="N5317" i="1"/>
  <c r="O5317" i="1"/>
  <c r="P5317" i="1"/>
  <c r="Q5317" i="1" a="1"/>
  <c r="Q5317" i="1" s="1"/>
  <c r="R5317" i="1"/>
  <c r="M5318" i="1"/>
  <c r="S5318" i="1" s="1"/>
  <c r="T5318" i="1" s="1"/>
  <c r="N5318" i="1"/>
  <c r="O5318" i="1"/>
  <c r="P5318" i="1"/>
  <c r="Q5318" i="1" a="1"/>
  <c r="Q5318" i="1" s="1"/>
  <c r="R5318" i="1"/>
  <c r="M5319" i="1"/>
  <c r="N5319" i="1"/>
  <c r="O5319" i="1"/>
  <c r="P5319" i="1"/>
  <c r="Q5319" i="1" a="1"/>
  <c r="Q5319" i="1" s="1"/>
  <c r="R5319" i="1"/>
  <c r="M5320" i="1"/>
  <c r="N5320" i="1"/>
  <c r="O5320" i="1"/>
  <c r="P5320" i="1"/>
  <c r="Q5320" i="1" a="1"/>
  <c r="Q5320" i="1" s="1"/>
  <c r="R5320" i="1"/>
  <c r="M5321" i="1"/>
  <c r="S5321" i="1" s="1"/>
  <c r="T5321" i="1" s="1"/>
  <c r="N5321" i="1"/>
  <c r="O5321" i="1"/>
  <c r="P5321" i="1"/>
  <c r="Q5321" i="1" a="1"/>
  <c r="Q5321" i="1" s="1"/>
  <c r="R5321" i="1"/>
  <c r="M5322" i="1"/>
  <c r="N5322" i="1"/>
  <c r="O5322" i="1"/>
  <c r="P5322" i="1"/>
  <c r="Q5322" i="1" a="1"/>
  <c r="Q5322" i="1" s="1"/>
  <c r="R5322" i="1"/>
  <c r="M5323" i="1"/>
  <c r="N5323" i="1"/>
  <c r="O5323" i="1"/>
  <c r="P5323" i="1"/>
  <c r="Q5323" i="1" a="1"/>
  <c r="Q5323" i="1" s="1"/>
  <c r="R5323" i="1"/>
  <c r="S5323" i="1" s="1"/>
  <c r="M5324" i="1"/>
  <c r="N5324" i="1"/>
  <c r="O5324" i="1"/>
  <c r="P5324" i="1"/>
  <c r="Q5324" i="1" a="1"/>
  <c r="Q5324" i="1" s="1"/>
  <c r="R5324" i="1"/>
  <c r="M5325" i="1"/>
  <c r="N5325" i="1"/>
  <c r="O5325" i="1"/>
  <c r="P5325" i="1"/>
  <c r="Q5325" i="1" a="1"/>
  <c r="Q5325" i="1" s="1"/>
  <c r="R5325" i="1"/>
  <c r="M5326" i="1"/>
  <c r="S5326" i="1" s="1"/>
  <c r="N5326" i="1"/>
  <c r="O5326" i="1"/>
  <c r="P5326" i="1"/>
  <c r="Q5326" i="1" a="1"/>
  <c r="Q5326" i="1" s="1"/>
  <c r="R5326" i="1"/>
  <c r="T5326" i="1"/>
  <c r="V5326" i="1"/>
  <c r="M5327" i="1"/>
  <c r="N5327" i="1"/>
  <c r="O5327" i="1"/>
  <c r="P5327" i="1"/>
  <c r="Q5327" i="1" a="1"/>
  <c r="Q5327" i="1" s="1"/>
  <c r="R5327" i="1"/>
  <c r="M5328" i="1"/>
  <c r="N5328" i="1"/>
  <c r="O5328" i="1"/>
  <c r="P5328" i="1"/>
  <c r="Q5328" i="1" a="1"/>
  <c r="Q5328" i="1" s="1"/>
  <c r="R5328" i="1"/>
  <c r="M5329" i="1"/>
  <c r="S5329" i="1" s="1"/>
  <c r="N5329" i="1"/>
  <c r="O5329" i="1"/>
  <c r="P5329" i="1"/>
  <c r="Q5329" i="1" a="1"/>
  <c r="Q5329" i="1" s="1"/>
  <c r="R5329" i="1"/>
  <c r="M5330" i="1"/>
  <c r="N5330" i="1"/>
  <c r="O5330" i="1"/>
  <c r="P5330" i="1"/>
  <c r="Q5330" i="1" a="1"/>
  <c r="Q5330" i="1" s="1"/>
  <c r="R5330" i="1"/>
  <c r="M5331" i="1"/>
  <c r="S5331" i="1" s="1"/>
  <c r="N5331" i="1"/>
  <c r="O5331" i="1"/>
  <c r="P5331" i="1"/>
  <c r="Q5331" i="1" a="1"/>
  <c r="Q5331" i="1" s="1"/>
  <c r="R5331" i="1"/>
  <c r="M5332" i="1"/>
  <c r="S5332" i="1" s="1"/>
  <c r="T5332" i="1" s="1"/>
  <c r="N5332" i="1"/>
  <c r="O5332" i="1"/>
  <c r="P5332" i="1"/>
  <c r="Q5332" i="1" a="1"/>
  <c r="Q5332" i="1" s="1"/>
  <c r="R5332" i="1"/>
  <c r="M5333" i="1"/>
  <c r="N5333" i="1"/>
  <c r="O5333" i="1"/>
  <c r="P5333" i="1"/>
  <c r="Q5333" i="1" a="1"/>
  <c r="Q5333" i="1" s="1"/>
  <c r="R5333" i="1"/>
  <c r="M5334" i="1"/>
  <c r="N5334" i="1"/>
  <c r="O5334" i="1"/>
  <c r="P5334" i="1"/>
  <c r="Q5334" i="1" a="1"/>
  <c r="Q5334" i="1" s="1"/>
  <c r="R5334" i="1"/>
  <c r="M5335" i="1"/>
  <c r="N5335" i="1"/>
  <c r="O5335" i="1"/>
  <c r="P5335" i="1"/>
  <c r="Q5335" i="1" a="1"/>
  <c r="Q5335" i="1" s="1"/>
  <c r="R5335" i="1"/>
  <c r="M5336" i="1"/>
  <c r="N5336" i="1"/>
  <c r="O5336" i="1"/>
  <c r="P5336" i="1"/>
  <c r="Q5336" i="1" a="1"/>
  <c r="Q5336" i="1" s="1"/>
  <c r="R5336" i="1"/>
  <c r="M5337" i="1"/>
  <c r="N5337" i="1"/>
  <c r="O5337" i="1"/>
  <c r="P5337" i="1"/>
  <c r="Q5337" i="1" a="1"/>
  <c r="Q5337" i="1" s="1"/>
  <c r="R5337" i="1"/>
  <c r="M5338" i="1"/>
  <c r="N5338" i="1"/>
  <c r="O5338" i="1"/>
  <c r="P5338" i="1"/>
  <c r="Q5338" i="1" a="1"/>
  <c r="Q5338" i="1" s="1"/>
  <c r="R5338" i="1"/>
  <c r="M5339" i="1"/>
  <c r="N5339" i="1"/>
  <c r="O5339" i="1"/>
  <c r="P5339" i="1"/>
  <c r="Q5339" i="1" a="1"/>
  <c r="Q5339" i="1" s="1"/>
  <c r="R5339" i="1"/>
  <c r="S5339" i="1"/>
  <c r="T5339" i="1"/>
  <c r="M5340" i="1"/>
  <c r="N5340" i="1"/>
  <c r="O5340" i="1"/>
  <c r="P5340" i="1"/>
  <c r="Q5340" i="1" a="1"/>
  <c r="Q5340" i="1" s="1"/>
  <c r="R5340" i="1"/>
  <c r="M5341" i="1"/>
  <c r="N5341" i="1"/>
  <c r="O5341" i="1"/>
  <c r="P5341" i="1"/>
  <c r="Q5341" i="1" a="1"/>
  <c r="Q5341" i="1" s="1"/>
  <c r="R5341" i="1"/>
  <c r="M5342" i="1"/>
  <c r="S5342" i="1" s="1"/>
  <c r="T5342" i="1" s="1"/>
  <c r="N5342" i="1"/>
  <c r="O5342" i="1"/>
  <c r="P5342" i="1"/>
  <c r="Q5342" i="1" a="1"/>
  <c r="Q5342" i="1" s="1"/>
  <c r="R5342" i="1"/>
  <c r="M5343" i="1"/>
  <c r="N5343" i="1"/>
  <c r="O5343" i="1"/>
  <c r="P5343" i="1"/>
  <c r="Q5343" i="1" a="1"/>
  <c r="Q5343" i="1" s="1"/>
  <c r="R5343" i="1"/>
  <c r="M5344" i="1"/>
  <c r="N5344" i="1"/>
  <c r="O5344" i="1"/>
  <c r="P5344" i="1"/>
  <c r="Q5344" i="1" a="1"/>
  <c r="Q5344" i="1" s="1"/>
  <c r="R5344" i="1"/>
  <c r="M5345" i="1"/>
  <c r="N5345" i="1"/>
  <c r="O5345" i="1"/>
  <c r="P5345" i="1"/>
  <c r="Q5345" i="1" a="1"/>
  <c r="Q5345" i="1" s="1"/>
  <c r="R5345" i="1"/>
  <c r="M5346" i="1"/>
  <c r="N5346" i="1"/>
  <c r="O5346" i="1"/>
  <c r="P5346" i="1"/>
  <c r="Q5346" i="1" a="1"/>
  <c r="Q5346" i="1" s="1"/>
  <c r="R5346" i="1"/>
  <c r="M5347" i="1"/>
  <c r="N5347" i="1"/>
  <c r="O5347" i="1"/>
  <c r="S5347" i="1" s="1"/>
  <c r="P5347" i="1"/>
  <c r="Q5347" i="1" a="1"/>
  <c r="Q5347" i="1" s="1"/>
  <c r="R5347" i="1"/>
  <c r="M5348" i="1"/>
  <c r="N5348" i="1"/>
  <c r="O5348" i="1"/>
  <c r="P5348" i="1"/>
  <c r="Q5348" i="1" a="1"/>
  <c r="Q5348" i="1" s="1"/>
  <c r="R5348" i="1"/>
  <c r="M5349" i="1"/>
  <c r="N5349" i="1"/>
  <c r="O5349" i="1"/>
  <c r="P5349" i="1"/>
  <c r="Q5349" i="1" a="1"/>
  <c r="Q5349" i="1" s="1"/>
  <c r="R5349" i="1"/>
  <c r="M5350" i="1"/>
  <c r="N5350" i="1"/>
  <c r="O5350" i="1"/>
  <c r="P5350" i="1"/>
  <c r="Q5350" i="1" a="1"/>
  <c r="Q5350" i="1" s="1"/>
  <c r="R5350" i="1"/>
  <c r="M5351" i="1"/>
  <c r="N5351" i="1"/>
  <c r="O5351" i="1"/>
  <c r="P5351" i="1"/>
  <c r="Q5351" i="1" a="1"/>
  <c r="Q5351" i="1" s="1"/>
  <c r="R5351" i="1"/>
  <c r="M5352" i="1"/>
  <c r="N5352" i="1"/>
  <c r="O5352" i="1"/>
  <c r="P5352" i="1"/>
  <c r="Q5352" i="1" a="1"/>
  <c r="Q5352" i="1"/>
  <c r="R5352" i="1"/>
  <c r="M5353" i="1"/>
  <c r="N5353" i="1"/>
  <c r="O5353" i="1"/>
  <c r="P5353" i="1"/>
  <c r="Q5353" i="1" a="1"/>
  <c r="Q5353" i="1" s="1"/>
  <c r="R5353" i="1"/>
  <c r="M5354" i="1"/>
  <c r="N5354" i="1"/>
  <c r="O5354" i="1"/>
  <c r="P5354" i="1"/>
  <c r="Q5354" i="1" a="1"/>
  <c r="Q5354" i="1" s="1"/>
  <c r="R5354" i="1"/>
  <c r="M5355" i="1"/>
  <c r="S5355" i="1" s="1"/>
  <c r="N5355" i="1"/>
  <c r="O5355" i="1"/>
  <c r="P5355" i="1"/>
  <c r="Q5355" i="1" a="1"/>
  <c r="Q5355" i="1" s="1"/>
  <c r="R5355" i="1"/>
  <c r="M8" i="1"/>
  <c r="N8" i="1"/>
  <c r="O8" i="1"/>
  <c r="P8" i="1"/>
  <c r="S8" i="1" s="1"/>
  <c r="Q8" i="1" a="1"/>
  <c r="Q8" i="1" s="1"/>
  <c r="R8" i="1"/>
  <c r="M9" i="1"/>
  <c r="N9" i="1"/>
  <c r="O9" i="1"/>
  <c r="P9" i="1"/>
  <c r="Q9" i="1" a="1"/>
  <c r="Q9" i="1"/>
  <c r="R9" i="1"/>
  <c r="M10" i="1"/>
  <c r="S10" i="1" s="1"/>
  <c r="N10" i="1"/>
  <c r="O10" i="1"/>
  <c r="P10" i="1"/>
  <c r="Q10" i="1" a="1"/>
  <c r="Q10" i="1" s="1"/>
  <c r="R10" i="1"/>
  <c r="M11" i="1"/>
  <c r="S11" i="1" s="1"/>
  <c r="N11" i="1"/>
  <c r="O11" i="1"/>
  <c r="P11" i="1"/>
  <c r="Q11" i="1" a="1"/>
  <c r="Q11" i="1"/>
  <c r="R11" i="1"/>
  <c r="M12" i="1"/>
  <c r="N12" i="1"/>
  <c r="O12" i="1"/>
  <c r="P12" i="1"/>
  <c r="Q12" i="1" a="1"/>
  <c r="Q12" i="1" s="1"/>
  <c r="S12" i="1" s="1"/>
  <c r="R12" i="1"/>
  <c r="M13" i="1"/>
  <c r="S13" i="1" s="1"/>
  <c r="N13" i="1"/>
  <c r="O13" i="1"/>
  <c r="P13" i="1"/>
  <c r="Q13" i="1" a="1"/>
  <c r="Q13" i="1"/>
  <c r="R13" i="1"/>
  <c r="M14" i="1"/>
  <c r="N14" i="1"/>
  <c r="O14" i="1"/>
  <c r="P14" i="1"/>
  <c r="Q14" i="1" a="1"/>
  <c r="Q14" i="1" s="1"/>
  <c r="R14" i="1"/>
  <c r="M15" i="1"/>
  <c r="N15" i="1"/>
  <c r="O15" i="1"/>
  <c r="P15" i="1"/>
  <c r="Q15" i="1" a="1"/>
  <c r="Q15" i="1" s="1"/>
  <c r="S15" i="1" s="1"/>
  <c r="T15" i="1" s="1"/>
  <c r="R15" i="1"/>
  <c r="M16" i="1"/>
  <c r="N16" i="1"/>
  <c r="O16" i="1"/>
  <c r="P16" i="1"/>
  <c r="Q16" i="1" a="1"/>
  <c r="Q16" i="1" s="1"/>
  <c r="R16" i="1"/>
  <c r="M17" i="1"/>
  <c r="S17" i="1" s="1"/>
  <c r="N17" i="1"/>
  <c r="O17" i="1"/>
  <c r="P17" i="1"/>
  <c r="Q17" i="1" a="1"/>
  <c r="Q17" i="1"/>
  <c r="R17" i="1"/>
  <c r="M18" i="1"/>
  <c r="S18" i="1" s="1"/>
  <c r="N18" i="1"/>
  <c r="O18" i="1"/>
  <c r="P18" i="1"/>
  <c r="Q18" i="1" a="1"/>
  <c r="Q18" i="1" s="1"/>
  <c r="R18" i="1"/>
  <c r="M19" i="1"/>
  <c r="N19" i="1"/>
  <c r="O19" i="1"/>
  <c r="P19" i="1"/>
  <c r="Q19" i="1" a="1"/>
  <c r="Q19" i="1"/>
  <c r="R19" i="1"/>
  <c r="M20" i="1"/>
  <c r="N20" i="1"/>
  <c r="O20" i="1"/>
  <c r="P20" i="1"/>
  <c r="Q20" i="1" a="1"/>
  <c r="Q20" i="1" s="1"/>
  <c r="S20" i="1" s="1"/>
  <c r="R20" i="1"/>
  <c r="M21" i="1"/>
  <c r="N21" i="1"/>
  <c r="O21" i="1"/>
  <c r="P21" i="1"/>
  <c r="Q21" i="1" a="1"/>
  <c r="Q21" i="1" s="1"/>
  <c r="R21" i="1"/>
  <c r="M22" i="1"/>
  <c r="N22" i="1"/>
  <c r="O22" i="1"/>
  <c r="P22" i="1"/>
  <c r="Q22" i="1" a="1"/>
  <c r="Q22" i="1" s="1"/>
  <c r="R22" i="1"/>
  <c r="M23" i="1"/>
  <c r="N23" i="1"/>
  <c r="O23" i="1"/>
  <c r="P23" i="1"/>
  <c r="Q23" i="1" a="1"/>
  <c r="Q23" i="1" s="1"/>
  <c r="S23" i="1" s="1"/>
  <c r="T23" i="1" s="1"/>
  <c r="R23" i="1"/>
  <c r="V23" i="1"/>
  <c r="M24" i="1"/>
  <c r="N24" i="1"/>
  <c r="O24" i="1"/>
  <c r="P24" i="1"/>
  <c r="Q24" i="1" a="1"/>
  <c r="Q24" i="1" s="1"/>
  <c r="R24" i="1"/>
  <c r="M25" i="1"/>
  <c r="S25" i="1" s="1"/>
  <c r="N25" i="1"/>
  <c r="O25" i="1"/>
  <c r="P25" i="1"/>
  <c r="Q25" i="1" a="1"/>
  <c r="Q25" i="1"/>
  <c r="R25" i="1"/>
  <c r="M26" i="1"/>
  <c r="N26" i="1"/>
  <c r="O26" i="1"/>
  <c r="P26" i="1"/>
  <c r="Q26" i="1" a="1"/>
  <c r="Q26" i="1" s="1"/>
  <c r="R26" i="1"/>
  <c r="M27" i="1"/>
  <c r="N27" i="1"/>
  <c r="O27" i="1"/>
  <c r="P27" i="1"/>
  <c r="Q27" i="1" a="1"/>
  <c r="Q27" i="1" s="1"/>
  <c r="R27" i="1"/>
  <c r="M28" i="1"/>
  <c r="N28" i="1"/>
  <c r="O28" i="1"/>
  <c r="P28" i="1"/>
  <c r="Q28" i="1" a="1"/>
  <c r="Q28" i="1" s="1"/>
  <c r="R28" i="1"/>
  <c r="S28" i="1"/>
  <c r="M29" i="1"/>
  <c r="N29" i="1"/>
  <c r="O29" i="1"/>
  <c r="P29" i="1"/>
  <c r="Q29" i="1" a="1"/>
  <c r="Q29" i="1" s="1"/>
  <c r="R29" i="1"/>
  <c r="M30" i="1"/>
  <c r="S30" i="1" s="1"/>
  <c r="N30" i="1"/>
  <c r="O30" i="1"/>
  <c r="P30" i="1"/>
  <c r="Q30" i="1" a="1"/>
  <c r="Q30" i="1" s="1"/>
  <c r="R30" i="1"/>
  <c r="M31" i="1"/>
  <c r="N31" i="1"/>
  <c r="O31" i="1"/>
  <c r="P31" i="1"/>
  <c r="Q31" i="1" a="1"/>
  <c r="Q31" i="1" s="1"/>
  <c r="S31" i="1" s="1"/>
  <c r="T31" i="1" s="1"/>
  <c r="R31" i="1"/>
  <c r="V31" i="1"/>
  <c r="M32" i="1"/>
  <c r="S32" i="1" s="1"/>
  <c r="N32" i="1"/>
  <c r="O32" i="1"/>
  <c r="P32" i="1"/>
  <c r="Q32" i="1" a="1"/>
  <c r="Q32" i="1" s="1"/>
  <c r="R32" i="1"/>
  <c r="M33" i="1"/>
  <c r="S33" i="1" s="1"/>
  <c r="N33" i="1"/>
  <c r="O33" i="1"/>
  <c r="P33" i="1"/>
  <c r="Q33" i="1" a="1"/>
  <c r="Q33" i="1"/>
  <c r="R33" i="1"/>
  <c r="M34" i="1"/>
  <c r="N34" i="1"/>
  <c r="O34" i="1"/>
  <c r="P34" i="1"/>
  <c r="Q34" i="1" a="1"/>
  <c r="Q34" i="1" s="1"/>
  <c r="R34" i="1"/>
  <c r="M35" i="1"/>
  <c r="S35" i="1" s="1"/>
  <c r="N35" i="1"/>
  <c r="O35" i="1"/>
  <c r="P35" i="1"/>
  <c r="Q35" i="1" a="1"/>
  <c r="Q35" i="1" s="1"/>
  <c r="R35" i="1"/>
  <c r="M36" i="1"/>
  <c r="N36" i="1"/>
  <c r="O36" i="1"/>
  <c r="P36" i="1"/>
  <c r="Q36" i="1" a="1"/>
  <c r="Q36" i="1" s="1"/>
  <c r="R36" i="1"/>
  <c r="S36" i="1"/>
  <c r="M37" i="1"/>
  <c r="S37" i="1" s="1"/>
  <c r="N37" i="1"/>
  <c r="O37" i="1"/>
  <c r="P37" i="1"/>
  <c r="Q37" i="1" a="1"/>
  <c r="Q37" i="1" s="1"/>
  <c r="R37" i="1"/>
  <c r="M38" i="1"/>
  <c r="S38" i="1" s="1"/>
  <c r="N38" i="1"/>
  <c r="O38" i="1"/>
  <c r="P38" i="1"/>
  <c r="Q38" i="1" a="1"/>
  <c r="Q38" i="1" s="1"/>
  <c r="R38" i="1"/>
  <c r="M39" i="1"/>
  <c r="N39" i="1"/>
  <c r="O39" i="1"/>
  <c r="P39" i="1"/>
  <c r="Q39" i="1" a="1"/>
  <c r="Q39" i="1" s="1"/>
  <c r="R39" i="1"/>
  <c r="M40" i="1"/>
  <c r="S40" i="1" s="1"/>
  <c r="N40" i="1"/>
  <c r="O40" i="1"/>
  <c r="P40" i="1"/>
  <c r="Q40" i="1" a="1"/>
  <c r="Q40" i="1" s="1"/>
  <c r="R40" i="1"/>
  <c r="M41" i="1"/>
  <c r="N41" i="1"/>
  <c r="O41" i="1"/>
  <c r="P41" i="1"/>
  <c r="Q41" i="1" a="1"/>
  <c r="Q41" i="1"/>
  <c r="R41" i="1"/>
  <c r="M42" i="1"/>
  <c r="S42" i="1" s="1"/>
  <c r="N42" i="1"/>
  <c r="O42" i="1"/>
  <c r="P42" i="1"/>
  <c r="Q42" i="1" a="1"/>
  <c r="Q42" i="1" s="1"/>
  <c r="R42" i="1"/>
  <c r="M43" i="1"/>
  <c r="N43" i="1"/>
  <c r="O43" i="1"/>
  <c r="P43" i="1"/>
  <c r="Q43" i="1" a="1"/>
  <c r="Q43" i="1" s="1"/>
  <c r="R43" i="1"/>
  <c r="M44" i="1"/>
  <c r="N44" i="1"/>
  <c r="O44" i="1"/>
  <c r="P44" i="1"/>
  <c r="Q44" i="1" a="1"/>
  <c r="Q44" i="1" s="1"/>
  <c r="R44" i="1"/>
  <c r="S44" i="1"/>
  <c r="M45" i="1"/>
  <c r="S45" i="1" s="1"/>
  <c r="N45" i="1"/>
  <c r="O45" i="1"/>
  <c r="P45" i="1"/>
  <c r="Q45" i="1" a="1"/>
  <c r="Q45" i="1" s="1"/>
  <c r="R45" i="1"/>
  <c r="M46" i="1"/>
  <c r="N46" i="1"/>
  <c r="O46" i="1"/>
  <c r="P46" i="1"/>
  <c r="Q46" i="1" a="1"/>
  <c r="Q46" i="1" s="1"/>
  <c r="R46" i="1"/>
  <c r="M47" i="1"/>
  <c r="N47" i="1"/>
  <c r="O47" i="1"/>
  <c r="P47" i="1"/>
  <c r="Q47" i="1" a="1"/>
  <c r="Q47" i="1" s="1"/>
  <c r="R47" i="1"/>
  <c r="M48" i="1"/>
  <c r="S48" i="1" s="1"/>
  <c r="N48" i="1"/>
  <c r="O48" i="1"/>
  <c r="P48" i="1"/>
  <c r="Q48" i="1" a="1"/>
  <c r="Q48" i="1" s="1"/>
  <c r="R48" i="1"/>
  <c r="M49" i="1"/>
  <c r="N49" i="1"/>
  <c r="O49" i="1"/>
  <c r="P49" i="1"/>
  <c r="Q49" i="1" a="1"/>
  <c r="Q49" i="1"/>
  <c r="R49" i="1"/>
  <c r="M50" i="1"/>
  <c r="S50" i="1" s="1"/>
  <c r="N50" i="1"/>
  <c r="O50" i="1"/>
  <c r="P50" i="1"/>
  <c r="Q50" i="1" a="1"/>
  <c r="Q50" i="1" s="1"/>
  <c r="R50" i="1"/>
  <c r="M51" i="1"/>
  <c r="N51" i="1"/>
  <c r="O51" i="1"/>
  <c r="P51" i="1"/>
  <c r="Q51" i="1" a="1"/>
  <c r="Q51" i="1" s="1"/>
  <c r="R51" i="1"/>
  <c r="M52" i="1"/>
  <c r="N52" i="1"/>
  <c r="O52" i="1"/>
  <c r="P52" i="1"/>
  <c r="Q52" i="1" a="1"/>
  <c r="Q52" i="1" s="1"/>
  <c r="S52" i="1" s="1"/>
  <c r="R52" i="1"/>
  <c r="M53" i="1"/>
  <c r="S53" i="1" s="1"/>
  <c r="N53" i="1"/>
  <c r="O53" i="1"/>
  <c r="P53" i="1"/>
  <c r="Q53" i="1" a="1"/>
  <c r="Q53" i="1" s="1"/>
  <c r="R53" i="1"/>
  <c r="M54" i="1"/>
  <c r="N54" i="1"/>
  <c r="O54" i="1"/>
  <c r="P54" i="1"/>
  <c r="Q54" i="1" a="1"/>
  <c r="Q54" i="1" s="1"/>
  <c r="R54" i="1"/>
  <c r="M55" i="1"/>
  <c r="N55" i="1"/>
  <c r="O55" i="1"/>
  <c r="P55" i="1"/>
  <c r="Q55" i="1" a="1"/>
  <c r="Q55" i="1" s="1"/>
  <c r="R55" i="1"/>
  <c r="M56" i="1"/>
  <c r="N56" i="1"/>
  <c r="O56" i="1"/>
  <c r="P56" i="1"/>
  <c r="Q56" i="1" a="1"/>
  <c r="Q56" i="1" s="1"/>
  <c r="R56" i="1"/>
  <c r="M57" i="1"/>
  <c r="S57" i="1" s="1"/>
  <c r="N57" i="1"/>
  <c r="O57" i="1"/>
  <c r="P57" i="1"/>
  <c r="Q57" i="1" a="1"/>
  <c r="Q57" i="1"/>
  <c r="R57" i="1"/>
  <c r="M58" i="1"/>
  <c r="S58" i="1" s="1"/>
  <c r="N58" i="1"/>
  <c r="O58" i="1"/>
  <c r="P58" i="1"/>
  <c r="Q58" i="1" a="1"/>
  <c r="Q58" i="1" s="1"/>
  <c r="R58" i="1"/>
  <c r="M59" i="1"/>
  <c r="N59" i="1"/>
  <c r="O59" i="1"/>
  <c r="P59" i="1"/>
  <c r="Q59" i="1" a="1"/>
  <c r="Q59" i="1" s="1"/>
  <c r="R59" i="1"/>
  <c r="M60" i="1"/>
  <c r="N60" i="1"/>
  <c r="O60" i="1"/>
  <c r="P60" i="1"/>
  <c r="Q60" i="1" a="1"/>
  <c r="Q60" i="1" s="1"/>
  <c r="S60" i="1" s="1"/>
  <c r="R60" i="1"/>
  <c r="M61" i="1"/>
  <c r="N61" i="1"/>
  <c r="O61" i="1"/>
  <c r="P61" i="1"/>
  <c r="Q61" i="1" a="1"/>
  <c r="Q61" i="1" s="1"/>
  <c r="R61" i="1"/>
  <c r="M62" i="1"/>
  <c r="N62" i="1"/>
  <c r="O62" i="1"/>
  <c r="P62" i="1"/>
  <c r="Q62" i="1" a="1"/>
  <c r="Q62" i="1" s="1"/>
  <c r="R62" i="1"/>
  <c r="M63" i="1"/>
  <c r="N63" i="1"/>
  <c r="O63" i="1"/>
  <c r="P63" i="1"/>
  <c r="Q63" i="1" a="1"/>
  <c r="Q63" i="1" s="1"/>
  <c r="R63" i="1"/>
  <c r="M64" i="1"/>
  <c r="N64" i="1"/>
  <c r="O64" i="1"/>
  <c r="P64" i="1"/>
  <c r="Q64" i="1" a="1"/>
  <c r="Q64" i="1" s="1"/>
  <c r="R64" i="1"/>
  <c r="M65" i="1"/>
  <c r="S65" i="1" s="1"/>
  <c r="N65" i="1"/>
  <c r="O65" i="1"/>
  <c r="P65" i="1"/>
  <c r="Q65" i="1" a="1"/>
  <c r="Q65" i="1"/>
  <c r="R65" i="1"/>
  <c r="M66" i="1"/>
  <c r="N66" i="1"/>
  <c r="O66" i="1"/>
  <c r="P66" i="1"/>
  <c r="Q66" i="1" a="1"/>
  <c r="Q66" i="1" s="1"/>
  <c r="R66" i="1"/>
  <c r="M67" i="1"/>
  <c r="N67" i="1"/>
  <c r="O67" i="1"/>
  <c r="P67" i="1"/>
  <c r="Q67" i="1" a="1"/>
  <c r="Q67" i="1" s="1"/>
  <c r="R67" i="1"/>
  <c r="M68" i="1"/>
  <c r="N68" i="1"/>
  <c r="O68" i="1"/>
  <c r="P68" i="1"/>
  <c r="Q68" i="1" a="1"/>
  <c r="Q68" i="1" s="1"/>
  <c r="R68" i="1"/>
  <c r="S68" i="1"/>
  <c r="M69" i="1"/>
  <c r="N69" i="1"/>
  <c r="O69" i="1"/>
  <c r="P69" i="1"/>
  <c r="Q69" i="1" a="1"/>
  <c r="Q69" i="1" s="1"/>
  <c r="R69" i="1"/>
  <c r="M70" i="1"/>
  <c r="S70" i="1" s="1"/>
  <c r="T70" i="1" s="1"/>
  <c r="N70" i="1"/>
  <c r="O70" i="1"/>
  <c r="P70" i="1"/>
  <c r="Q70" i="1" a="1"/>
  <c r="Q70" i="1" s="1"/>
  <c r="R70" i="1"/>
  <c r="M71" i="1"/>
  <c r="N71" i="1"/>
  <c r="O71" i="1"/>
  <c r="P71" i="1"/>
  <c r="Q71" i="1" a="1"/>
  <c r="Q71" i="1" s="1"/>
  <c r="R71" i="1"/>
  <c r="M72" i="1"/>
  <c r="S72" i="1" s="1"/>
  <c r="N72" i="1"/>
  <c r="O72" i="1"/>
  <c r="P72" i="1"/>
  <c r="Q72" i="1" a="1"/>
  <c r="Q72" i="1" s="1"/>
  <c r="R72" i="1"/>
  <c r="M73" i="1"/>
  <c r="N73" i="1"/>
  <c r="O73" i="1"/>
  <c r="P73" i="1"/>
  <c r="Q73" i="1" a="1"/>
  <c r="Q73" i="1"/>
  <c r="R73" i="1"/>
  <c r="M74" i="1"/>
  <c r="S74" i="1" s="1"/>
  <c r="N74" i="1"/>
  <c r="O74" i="1"/>
  <c r="P74" i="1"/>
  <c r="Q74" i="1" a="1"/>
  <c r="Q74" i="1" s="1"/>
  <c r="R74" i="1"/>
  <c r="M75" i="1"/>
  <c r="S75" i="1" s="1"/>
  <c r="N75" i="1"/>
  <c r="O75" i="1"/>
  <c r="P75" i="1"/>
  <c r="Q75" i="1" a="1"/>
  <c r="Q75" i="1" s="1"/>
  <c r="R75" i="1"/>
  <c r="M76" i="1"/>
  <c r="N76" i="1"/>
  <c r="O76" i="1"/>
  <c r="P76" i="1"/>
  <c r="Q76" i="1" a="1"/>
  <c r="Q76" i="1" s="1"/>
  <c r="R76" i="1"/>
  <c r="S76" i="1"/>
  <c r="M77" i="1"/>
  <c r="N77" i="1"/>
  <c r="O77" i="1"/>
  <c r="P77" i="1"/>
  <c r="Q77" i="1" a="1"/>
  <c r="Q77" i="1" s="1"/>
  <c r="R77" i="1"/>
  <c r="M78" i="1"/>
  <c r="N78" i="1"/>
  <c r="O78" i="1"/>
  <c r="P78" i="1"/>
  <c r="Q78" i="1" a="1"/>
  <c r="Q78" i="1" s="1"/>
  <c r="R78" i="1"/>
  <c r="M79" i="1"/>
  <c r="N79" i="1"/>
  <c r="O79" i="1"/>
  <c r="P79" i="1"/>
  <c r="Q79" i="1" a="1"/>
  <c r="Q79" i="1" s="1"/>
  <c r="R79" i="1"/>
  <c r="M80" i="1"/>
  <c r="N80" i="1"/>
  <c r="O80" i="1"/>
  <c r="P80" i="1"/>
  <c r="Q80" i="1" a="1"/>
  <c r="Q80" i="1" s="1"/>
  <c r="R80" i="1"/>
  <c r="M81" i="1"/>
  <c r="N81" i="1"/>
  <c r="O81" i="1"/>
  <c r="P81" i="1"/>
  <c r="Q81" i="1" a="1"/>
  <c r="Q81" i="1"/>
  <c r="R81" i="1"/>
  <c r="M82" i="1"/>
  <c r="S82" i="1" s="1"/>
  <c r="T82" i="1" s="1"/>
  <c r="N82" i="1"/>
  <c r="O82" i="1"/>
  <c r="P82" i="1"/>
  <c r="Q82" i="1" a="1"/>
  <c r="Q82" i="1" s="1"/>
  <c r="R82" i="1"/>
  <c r="M83" i="1"/>
  <c r="N83" i="1"/>
  <c r="O83" i="1"/>
  <c r="P83" i="1"/>
  <c r="Q83" i="1" a="1"/>
  <c r="Q83" i="1" s="1"/>
  <c r="R83" i="1"/>
  <c r="M84" i="1"/>
  <c r="N84" i="1"/>
  <c r="O84" i="1"/>
  <c r="S84" i="1" s="1"/>
  <c r="P84" i="1"/>
  <c r="Q84" i="1" a="1"/>
  <c r="Q84" i="1" s="1"/>
  <c r="R84" i="1"/>
  <c r="M85" i="1"/>
  <c r="N85" i="1"/>
  <c r="O85" i="1"/>
  <c r="P85" i="1"/>
  <c r="Q85" i="1" a="1"/>
  <c r="Q85" i="1" s="1"/>
  <c r="R85" i="1"/>
  <c r="M86" i="1"/>
  <c r="S86" i="1" s="1"/>
  <c r="N86" i="1"/>
  <c r="O86" i="1"/>
  <c r="P86" i="1"/>
  <c r="Q86" i="1" a="1"/>
  <c r="Q86" i="1" s="1"/>
  <c r="R86" i="1"/>
  <c r="M87" i="1"/>
  <c r="N87" i="1"/>
  <c r="O87" i="1"/>
  <c r="P87" i="1"/>
  <c r="Q87" i="1" a="1"/>
  <c r="Q87" i="1" s="1"/>
  <c r="R87" i="1"/>
  <c r="M88" i="1"/>
  <c r="N88" i="1"/>
  <c r="O88" i="1"/>
  <c r="P88" i="1"/>
  <c r="Q88" i="1" a="1"/>
  <c r="Q88" i="1" s="1"/>
  <c r="R88" i="1"/>
  <c r="M89" i="1"/>
  <c r="S89" i="1" s="1"/>
  <c r="T89" i="1" s="1"/>
  <c r="N89" i="1"/>
  <c r="O89" i="1"/>
  <c r="P89" i="1"/>
  <c r="Q89" i="1" a="1"/>
  <c r="Q89" i="1"/>
  <c r="R89" i="1"/>
  <c r="M90" i="1"/>
  <c r="N90" i="1"/>
  <c r="O90" i="1"/>
  <c r="P90" i="1"/>
  <c r="Q90" i="1" a="1"/>
  <c r="Q90" i="1" s="1"/>
  <c r="R90" i="1"/>
  <c r="M91" i="1"/>
  <c r="N91" i="1"/>
  <c r="O91" i="1"/>
  <c r="P91" i="1"/>
  <c r="Q91" i="1" a="1"/>
  <c r="Q91" i="1" s="1"/>
  <c r="R91" i="1"/>
  <c r="M92" i="1"/>
  <c r="N92" i="1"/>
  <c r="O92" i="1"/>
  <c r="P92" i="1"/>
  <c r="Q92" i="1" a="1"/>
  <c r="Q92" i="1" s="1"/>
  <c r="R92" i="1"/>
  <c r="S92" i="1"/>
  <c r="M93" i="1"/>
  <c r="S93" i="1" s="1"/>
  <c r="N93" i="1"/>
  <c r="O93" i="1"/>
  <c r="P93" i="1"/>
  <c r="Q93" i="1" a="1"/>
  <c r="Q93" i="1" s="1"/>
  <c r="R93" i="1"/>
  <c r="M94" i="1"/>
  <c r="N94" i="1"/>
  <c r="O94" i="1"/>
  <c r="P94" i="1"/>
  <c r="Q94" i="1" a="1"/>
  <c r="Q94" i="1" s="1"/>
  <c r="R94" i="1"/>
  <c r="M95" i="1"/>
  <c r="N95" i="1"/>
  <c r="O95" i="1"/>
  <c r="P95" i="1"/>
  <c r="Q95" i="1" a="1"/>
  <c r="Q95" i="1" s="1"/>
  <c r="R95" i="1"/>
  <c r="M96" i="1"/>
  <c r="N96" i="1"/>
  <c r="O96" i="1"/>
  <c r="P96" i="1"/>
  <c r="Q96" i="1" a="1"/>
  <c r="Q96" i="1" s="1"/>
  <c r="R96" i="1"/>
  <c r="M97" i="1"/>
  <c r="N97" i="1"/>
  <c r="O97" i="1"/>
  <c r="P97" i="1"/>
  <c r="Q97" i="1" a="1"/>
  <c r="Q97" i="1"/>
  <c r="R97" i="1"/>
  <c r="M98" i="1"/>
  <c r="S98" i="1" s="1"/>
  <c r="N98" i="1"/>
  <c r="O98" i="1"/>
  <c r="P98" i="1"/>
  <c r="Q98" i="1" a="1"/>
  <c r="Q98" i="1" s="1"/>
  <c r="R98" i="1"/>
  <c r="T98" i="1"/>
  <c r="M99" i="1"/>
  <c r="N99" i="1"/>
  <c r="O99" i="1"/>
  <c r="P99" i="1"/>
  <c r="Q99" i="1" a="1"/>
  <c r="Q99" i="1" s="1"/>
  <c r="R99" i="1"/>
  <c r="M100" i="1"/>
  <c r="N100" i="1"/>
  <c r="O100" i="1"/>
  <c r="S100" i="1" s="1"/>
  <c r="P100" i="1"/>
  <c r="Q100" i="1" a="1"/>
  <c r="Q100" i="1" s="1"/>
  <c r="R100" i="1"/>
  <c r="M101" i="1"/>
  <c r="N101" i="1"/>
  <c r="O101" i="1"/>
  <c r="P101" i="1"/>
  <c r="Q101" i="1" a="1"/>
  <c r="Q101" i="1" s="1"/>
  <c r="R101" i="1"/>
  <c r="M102" i="1"/>
  <c r="S102" i="1" s="1"/>
  <c r="N102" i="1"/>
  <c r="O102" i="1"/>
  <c r="P102" i="1"/>
  <c r="Q102" i="1" a="1"/>
  <c r="Q102" i="1" s="1"/>
  <c r="R102" i="1"/>
  <c r="M103" i="1"/>
  <c r="N103" i="1"/>
  <c r="O103" i="1"/>
  <c r="P103" i="1"/>
  <c r="Q103" i="1" a="1"/>
  <c r="Q103" i="1" s="1"/>
  <c r="R103" i="1"/>
  <c r="M104" i="1"/>
  <c r="N104" i="1"/>
  <c r="O104" i="1"/>
  <c r="P104" i="1"/>
  <c r="Q104" i="1" a="1"/>
  <c r="Q104" i="1" s="1"/>
  <c r="R104" i="1"/>
  <c r="M105" i="1"/>
  <c r="S105" i="1" s="1"/>
  <c r="T105" i="1" s="1"/>
  <c r="N105" i="1"/>
  <c r="O105" i="1"/>
  <c r="P105" i="1"/>
  <c r="Q105" i="1" a="1"/>
  <c r="Q105" i="1"/>
  <c r="R105" i="1"/>
  <c r="M106" i="1"/>
  <c r="N106" i="1"/>
  <c r="O106" i="1"/>
  <c r="P106" i="1"/>
  <c r="Q106" i="1" a="1"/>
  <c r="Q106" i="1" s="1"/>
  <c r="R106" i="1"/>
  <c r="M107" i="1"/>
  <c r="N107" i="1"/>
  <c r="O107" i="1"/>
  <c r="P107" i="1"/>
  <c r="Q107" i="1" a="1"/>
  <c r="Q107" i="1" s="1"/>
  <c r="R107" i="1"/>
  <c r="M108" i="1"/>
  <c r="N108" i="1"/>
  <c r="O108" i="1"/>
  <c r="P108" i="1"/>
  <c r="Q108" i="1" a="1"/>
  <c r="Q108" i="1" s="1"/>
  <c r="R108" i="1"/>
  <c r="S108" i="1"/>
  <c r="M109" i="1"/>
  <c r="S109" i="1" s="1"/>
  <c r="N109" i="1"/>
  <c r="O109" i="1"/>
  <c r="P109" i="1"/>
  <c r="Q109" i="1" a="1"/>
  <c r="Q109" i="1" s="1"/>
  <c r="R109" i="1"/>
  <c r="M110" i="1"/>
  <c r="N110" i="1"/>
  <c r="O110" i="1"/>
  <c r="P110" i="1"/>
  <c r="Q110" i="1" a="1"/>
  <c r="Q110" i="1" s="1"/>
  <c r="R110" i="1"/>
  <c r="M111" i="1"/>
  <c r="N111" i="1"/>
  <c r="O111" i="1"/>
  <c r="P111" i="1"/>
  <c r="Q111" i="1" a="1"/>
  <c r="Q111" i="1" s="1"/>
  <c r="R111" i="1"/>
  <c r="M112" i="1"/>
  <c r="N112" i="1"/>
  <c r="O112" i="1"/>
  <c r="P112" i="1"/>
  <c r="Q112" i="1" a="1"/>
  <c r="Q112" i="1" s="1"/>
  <c r="R112" i="1"/>
  <c r="M113" i="1"/>
  <c r="N113" i="1"/>
  <c r="O113" i="1"/>
  <c r="P113" i="1"/>
  <c r="Q113" i="1" a="1"/>
  <c r="Q113" i="1"/>
  <c r="R113" i="1"/>
  <c r="M114" i="1"/>
  <c r="S114" i="1" s="1"/>
  <c r="N114" i="1"/>
  <c r="O114" i="1"/>
  <c r="P114" i="1"/>
  <c r="Q114" i="1" a="1"/>
  <c r="Q114" i="1" s="1"/>
  <c r="R114" i="1"/>
  <c r="T114" i="1"/>
  <c r="M115" i="1"/>
  <c r="N115" i="1"/>
  <c r="O115" i="1"/>
  <c r="P115" i="1"/>
  <c r="Q115" i="1" a="1"/>
  <c r="Q115" i="1" s="1"/>
  <c r="R115" i="1"/>
  <c r="M116" i="1"/>
  <c r="N116" i="1"/>
  <c r="O116" i="1"/>
  <c r="S116" i="1" s="1"/>
  <c r="P116" i="1"/>
  <c r="Q116" i="1" a="1"/>
  <c r="Q116" i="1" s="1"/>
  <c r="R116" i="1"/>
  <c r="M117" i="1"/>
  <c r="N117" i="1"/>
  <c r="O117" i="1"/>
  <c r="P117" i="1"/>
  <c r="Q117" i="1" a="1"/>
  <c r="Q117" i="1" s="1"/>
  <c r="R117" i="1"/>
  <c r="M118" i="1"/>
  <c r="S118" i="1" s="1"/>
  <c r="N118" i="1"/>
  <c r="O118" i="1"/>
  <c r="P118" i="1"/>
  <c r="Q118" i="1" a="1"/>
  <c r="Q118" i="1" s="1"/>
  <c r="R118" i="1"/>
  <c r="M119" i="1"/>
  <c r="N119" i="1"/>
  <c r="O119" i="1"/>
  <c r="P119" i="1"/>
  <c r="Q119" i="1" a="1"/>
  <c r="Q119" i="1" s="1"/>
  <c r="R119" i="1"/>
  <c r="M120" i="1"/>
  <c r="N120" i="1"/>
  <c r="O120" i="1"/>
  <c r="P120" i="1"/>
  <c r="Q120" i="1" a="1"/>
  <c r="Q120" i="1" s="1"/>
  <c r="R120" i="1"/>
  <c r="M121" i="1"/>
  <c r="N121" i="1"/>
  <c r="O121" i="1"/>
  <c r="P121" i="1"/>
  <c r="Q121" i="1" a="1"/>
  <c r="Q121" i="1"/>
  <c r="R121" i="1"/>
  <c r="M122" i="1"/>
  <c r="S122" i="1" s="1"/>
  <c r="N122" i="1"/>
  <c r="O122" i="1"/>
  <c r="P122" i="1"/>
  <c r="Q122" i="1" a="1"/>
  <c r="Q122" i="1" s="1"/>
  <c r="R122" i="1"/>
  <c r="M123" i="1"/>
  <c r="N123" i="1"/>
  <c r="O123" i="1"/>
  <c r="P123" i="1"/>
  <c r="Q123" i="1" a="1"/>
  <c r="Q123" i="1" s="1"/>
  <c r="R123" i="1"/>
  <c r="M124" i="1"/>
  <c r="N124" i="1"/>
  <c r="O124" i="1"/>
  <c r="P124" i="1"/>
  <c r="Q124" i="1" a="1"/>
  <c r="Q124" i="1" s="1"/>
  <c r="R124" i="1"/>
  <c r="S124" i="1"/>
  <c r="M125" i="1"/>
  <c r="N125" i="1"/>
  <c r="O125" i="1"/>
  <c r="P125" i="1"/>
  <c r="Q125" i="1" a="1"/>
  <c r="Q125" i="1" s="1"/>
  <c r="R125" i="1"/>
  <c r="M126" i="1"/>
  <c r="N126" i="1"/>
  <c r="O126" i="1"/>
  <c r="P126" i="1"/>
  <c r="Q126" i="1" a="1"/>
  <c r="Q126" i="1" s="1"/>
  <c r="R126" i="1"/>
  <c r="M127" i="1"/>
  <c r="S127" i="1" s="1"/>
  <c r="N127" i="1"/>
  <c r="O127" i="1"/>
  <c r="P127" i="1"/>
  <c r="Q127" i="1" a="1"/>
  <c r="Q127" i="1" s="1"/>
  <c r="R127" i="1"/>
  <c r="M128" i="1"/>
  <c r="N128" i="1"/>
  <c r="O128" i="1"/>
  <c r="P128" i="1"/>
  <c r="Q128" i="1" a="1"/>
  <c r="Q128" i="1" s="1"/>
  <c r="R128" i="1"/>
  <c r="M129" i="1"/>
  <c r="N129" i="1"/>
  <c r="O129" i="1"/>
  <c r="P129" i="1"/>
  <c r="Q129" i="1" a="1"/>
  <c r="Q129" i="1" s="1"/>
  <c r="R129" i="1"/>
  <c r="M130" i="1"/>
  <c r="N130" i="1"/>
  <c r="O130" i="1"/>
  <c r="P130" i="1"/>
  <c r="Q130" i="1" a="1"/>
  <c r="Q130" i="1" s="1"/>
  <c r="R130" i="1"/>
  <c r="M131" i="1"/>
  <c r="N131" i="1"/>
  <c r="O131" i="1"/>
  <c r="P131" i="1"/>
  <c r="Q131" i="1" a="1"/>
  <c r="Q131" i="1" s="1"/>
  <c r="R131" i="1"/>
  <c r="M132" i="1"/>
  <c r="N132" i="1"/>
  <c r="O132" i="1"/>
  <c r="P132" i="1"/>
  <c r="Q132" i="1" a="1"/>
  <c r="Q132" i="1" s="1"/>
  <c r="R132" i="1"/>
  <c r="S132" i="1"/>
  <c r="T132" i="1" s="1"/>
  <c r="M133" i="1"/>
  <c r="N133" i="1"/>
  <c r="O133" i="1"/>
  <c r="P133" i="1"/>
  <c r="Q133" i="1" a="1"/>
  <c r="Q133" i="1" s="1"/>
  <c r="R133" i="1"/>
  <c r="M134" i="1"/>
  <c r="N134" i="1"/>
  <c r="O134" i="1"/>
  <c r="P134" i="1"/>
  <c r="Q134" i="1" a="1"/>
  <c r="Q134" i="1" s="1"/>
  <c r="R134" i="1"/>
  <c r="M135" i="1"/>
  <c r="N135" i="1"/>
  <c r="O135" i="1"/>
  <c r="P135" i="1"/>
  <c r="Q135" i="1" a="1"/>
  <c r="Q135" i="1" s="1"/>
  <c r="R135" i="1"/>
  <c r="M136" i="1"/>
  <c r="S136" i="1" s="1"/>
  <c r="N136" i="1"/>
  <c r="O136" i="1"/>
  <c r="P136" i="1"/>
  <c r="Q136" i="1" a="1"/>
  <c r="Q136" i="1" s="1"/>
  <c r="R136" i="1"/>
  <c r="T136" i="1"/>
  <c r="M137" i="1"/>
  <c r="N137" i="1"/>
  <c r="O137" i="1"/>
  <c r="P137" i="1"/>
  <c r="Q137" i="1" a="1"/>
  <c r="Q137" i="1"/>
  <c r="R137" i="1"/>
  <c r="M138" i="1"/>
  <c r="N138" i="1"/>
  <c r="O138" i="1"/>
  <c r="P138" i="1"/>
  <c r="Q138" i="1" a="1"/>
  <c r="Q138" i="1" s="1"/>
  <c r="R138" i="1"/>
  <c r="M139" i="1"/>
  <c r="N139" i="1"/>
  <c r="O139" i="1"/>
  <c r="P139" i="1"/>
  <c r="Q139" i="1" a="1"/>
  <c r="Q139" i="1" s="1"/>
  <c r="R139" i="1"/>
  <c r="M140" i="1"/>
  <c r="S140" i="1" s="1"/>
  <c r="N140" i="1"/>
  <c r="O140" i="1"/>
  <c r="P140" i="1"/>
  <c r="Q140" i="1" a="1"/>
  <c r="Q140" i="1" s="1"/>
  <c r="R140" i="1"/>
  <c r="M141" i="1"/>
  <c r="N141" i="1"/>
  <c r="O141" i="1"/>
  <c r="P141" i="1"/>
  <c r="Q141" i="1" a="1"/>
  <c r="Q141" i="1" s="1"/>
  <c r="R141" i="1"/>
  <c r="M142" i="1"/>
  <c r="N142" i="1"/>
  <c r="O142" i="1"/>
  <c r="P142" i="1"/>
  <c r="Q142" i="1" a="1"/>
  <c r="Q142" i="1" s="1"/>
  <c r="R142" i="1"/>
  <c r="M143" i="1"/>
  <c r="N143" i="1"/>
  <c r="O143" i="1"/>
  <c r="P143" i="1"/>
  <c r="Q143" i="1" a="1"/>
  <c r="Q143" i="1" s="1"/>
  <c r="R143" i="1"/>
  <c r="M144" i="1"/>
  <c r="N144" i="1"/>
  <c r="O144" i="1"/>
  <c r="P144" i="1"/>
  <c r="Q144" i="1" a="1"/>
  <c r="Q144" i="1" s="1"/>
  <c r="R144" i="1"/>
  <c r="M145" i="1"/>
  <c r="N145" i="1"/>
  <c r="O145" i="1"/>
  <c r="P145" i="1"/>
  <c r="Q145" i="1" a="1"/>
  <c r="Q145" i="1" s="1"/>
  <c r="R145" i="1"/>
  <c r="M146" i="1"/>
  <c r="N146" i="1"/>
  <c r="O146" i="1"/>
  <c r="P146" i="1"/>
  <c r="Q146" i="1" a="1"/>
  <c r="Q146" i="1" s="1"/>
  <c r="R146" i="1"/>
  <c r="M147" i="1"/>
  <c r="N147" i="1"/>
  <c r="O147" i="1"/>
  <c r="P147" i="1"/>
  <c r="Q147" i="1" a="1"/>
  <c r="Q147" i="1" s="1"/>
  <c r="R147" i="1"/>
  <c r="M148" i="1"/>
  <c r="N148" i="1"/>
  <c r="O148" i="1"/>
  <c r="P148" i="1"/>
  <c r="Q148" i="1" a="1"/>
  <c r="Q148" i="1" s="1"/>
  <c r="R148" i="1"/>
  <c r="S148" i="1"/>
  <c r="M149" i="1"/>
  <c r="S149" i="1" s="1"/>
  <c r="N149" i="1"/>
  <c r="O149" i="1"/>
  <c r="P149" i="1"/>
  <c r="Q149" i="1" a="1"/>
  <c r="Q149" i="1" s="1"/>
  <c r="R149" i="1"/>
  <c r="T149" i="1"/>
  <c r="M150" i="1"/>
  <c r="N150" i="1"/>
  <c r="O150" i="1"/>
  <c r="P150" i="1"/>
  <c r="Q150" i="1" a="1"/>
  <c r="Q150" i="1" s="1"/>
  <c r="R150" i="1"/>
  <c r="M151" i="1"/>
  <c r="S151" i="1" s="1"/>
  <c r="N151" i="1"/>
  <c r="O151" i="1"/>
  <c r="P151" i="1"/>
  <c r="Q151" i="1" a="1"/>
  <c r="Q151" i="1" s="1"/>
  <c r="R151" i="1"/>
  <c r="M152" i="1"/>
  <c r="N152" i="1"/>
  <c r="O152" i="1"/>
  <c r="P152" i="1"/>
  <c r="Q152" i="1" a="1"/>
  <c r="Q152" i="1" s="1"/>
  <c r="R152" i="1"/>
  <c r="M153" i="1"/>
  <c r="N153" i="1"/>
  <c r="O153" i="1"/>
  <c r="P153" i="1"/>
  <c r="Q153" i="1" a="1"/>
  <c r="Q153" i="1" s="1"/>
  <c r="R153" i="1"/>
  <c r="M154" i="1"/>
  <c r="N154" i="1"/>
  <c r="O154" i="1"/>
  <c r="P154" i="1"/>
  <c r="Q154" i="1" a="1"/>
  <c r="Q154" i="1" s="1"/>
  <c r="R154" i="1"/>
  <c r="M155" i="1"/>
  <c r="S155" i="1" s="1"/>
  <c r="N155" i="1"/>
  <c r="O155" i="1"/>
  <c r="P155" i="1"/>
  <c r="Q155" i="1" a="1"/>
  <c r="Q155" i="1" s="1"/>
  <c r="R155" i="1"/>
  <c r="M156" i="1"/>
  <c r="N156" i="1"/>
  <c r="O156" i="1"/>
  <c r="P156" i="1"/>
  <c r="Q156" i="1" a="1"/>
  <c r="Q156" i="1"/>
  <c r="R156" i="1"/>
  <c r="S156" i="1" s="1"/>
  <c r="T156" i="1" s="1"/>
  <c r="M157" i="1"/>
  <c r="S157" i="1" s="1"/>
  <c r="N157" i="1"/>
  <c r="O157" i="1"/>
  <c r="P157" i="1"/>
  <c r="Q157" i="1" a="1"/>
  <c r="Q157" i="1" s="1"/>
  <c r="R157" i="1"/>
  <c r="M158" i="1"/>
  <c r="N158" i="1"/>
  <c r="O158" i="1"/>
  <c r="P158" i="1"/>
  <c r="Q158" i="1" a="1"/>
  <c r="Q158" i="1" s="1"/>
  <c r="R158" i="1"/>
  <c r="M159" i="1"/>
  <c r="S159" i="1" s="1"/>
  <c r="N159" i="1"/>
  <c r="O159" i="1"/>
  <c r="P159" i="1"/>
  <c r="Q159" i="1" a="1"/>
  <c r="Q159" i="1"/>
  <c r="R159" i="1"/>
  <c r="M160" i="1"/>
  <c r="N160" i="1"/>
  <c r="O160" i="1"/>
  <c r="P160" i="1"/>
  <c r="Q160" i="1" a="1"/>
  <c r="Q160" i="1" s="1"/>
  <c r="R160" i="1"/>
  <c r="M161" i="1"/>
  <c r="N161" i="1"/>
  <c r="O161" i="1"/>
  <c r="P161" i="1"/>
  <c r="Q161" i="1" a="1"/>
  <c r="Q161" i="1" s="1"/>
  <c r="R161" i="1"/>
  <c r="M162" i="1"/>
  <c r="N162" i="1"/>
  <c r="O162" i="1"/>
  <c r="P162" i="1"/>
  <c r="Q162" i="1" a="1"/>
  <c r="Q162" i="1" s="1"/>
  <c r="S162" i="1" s="1"/>
  <c r="R162" i="1"/>
  <c r="M163" i="1"/>
  <c r="N163" i="1"/>
  <c r="O163" i="1"/>
  <c r="P163" i="1"/>
  <c r="Q163" i="1" a="1"/>
  <c r="Q163" i="1" s="1"/>
  <c r="R163" i="1"/>
  <c r="M164" i="1"/>
  <c r="N164" i="1"/>
  <c r="O164" i="1"/>
  <c r="P164" i="1"/>
  <c r="Q164" i="1" a="1"/>
  <c r="Q164" i="1"/>
  <c r="R164" i="1"/>
  <c r="S164" i="1"/>
  <c r="T164" i="1"/>
  <c r="M165" i="1"/>
  <c r="N165" i="1"/>
  <c r="O165" i="1"/>
  <c r="P165" i="1"/>
  <c r="Q165" i="1" a="1"/>
  <c r="Q165" i="1" s="1"/>
  <c r="R165" i="1"/>
  <c r="M166" i="1"/>
  <c r="N166" i="1"/>
  <c r="O166" i="1"/>
  <c r="P166" i="1"/>
  <c r="Q166" i="1" a="1"/>
  <c r="Q166" i="1" s="1"/>
  <c r="R166" i="1"/>
  <c r="S166" i="1"/>
  <c r="T166" i="1" s="1"/>
  <c r="M167" i="1"/>
  <c r="N167" i="1"/>
  <c r="O167" i="1"/>
  <c r="P167" i="1"/>
  <c r="Q167" i="1" a="1"/>
  <c r="Q167" i="1" s="1"/>
  <c r="S167" i="1" s="1"/>
  <c r="R167" i="1"/>
  <c r="M168" i="1"/>
  <c r="N168" i="1"/>
  <c r="O168" i="1"/>
  <c r="P168" i="1"/>
  <c r="Q168" i="1" a="1"/>
  <c r="Q168" i="1" s="1"/>
  <c r="R168" i="1"/>
  <c r="M169" i="1"/>
  <c r="N169" i="1"/>
  <c r="O169" i="1"/>
  <c r="P169" i="1"/>
  <c r="Q169" i="1" a="1"/>
  <c r="Q169" i="1"/>
  <c r="R169" i="1"/>
  <c r="M170" i="1"/>
  <c r="S170" i="1" s="1"/>
  <c r="N170" i="1"/>
  <c r="O170" i="1"/>
  <c r="P170" i="1"/>
  <c r="Q170" i="1" a="1"/>
  <c r="Q170" i="1" s="1"/>
  <c r="R170" i="1"/>
  <c r="M171" i="1"/>
  <c r="N171" i="1"/>
  <c r="O171" i="1"/>
  <c r="P171" i="1"/>
  <c r="Q171" i="1" a="1"/>
  <c r="Q171" i="1" s="1"/>
  <c r="R171" i="1"/>
  <c r="M172" i="1"/>
  <c r="S172" i="1" s="1"/>
  <c r="N172" i="1"/>
  <c r="O172" i="1"/>
  <c r="P172" i="1"/>
  <c r="Q172" i="1" a="1"/>
  <c r="Q172" i="1" s="1"/>
  <c r="R172" i="1"/>
  <c r="M173" i="1"/>
  <c r="N173" i="1"/>
  <c r="O173" i="1"/>
  <c r="P173" i="1"/>
  <c r="Q173" i="1" a="1"/>
  <c r="Q173" i="1" s="1"/>
  <c r="R173" i="1"/>
  <c r="M174" i="1"/>
  <c r="N174" i="1"/>
  <c r="O174" i="1"/>
  <c r="P174" i="1"/>
  <c r="Q174" i="1" a="1"/>
  <c r="Q174" i="1" s="1"/>
  <c r="R174" i="1"/>
  <c r="M175" i="1"/>
  <c r="N175" i="1"/>
  <c r="O175" i="1"/>
  <c r="P175" i="1"/>
  <c r="Q175" i="1" a="1"/>
  <c r="Q175" i="1"/>
  <c r="R175" i="1"/>
  <c r="S175" i="1"/>
  <c r="V175" i="1" s="1"/>
  <c r="T175" i="1"/>
  <c r="M176" i="1"/>
  <c r="S176" i="1" s="1"/>
  <c r="N176" i="1"/>
  <c r="O176" i="1"/>
  <c r="P176" i="1"/>
  <c r="Q176" i="1" a="1"/>
  <c r="Q176" i="1" s="1"/>
  <c r="R176" i="1"/>
  <c r="M177" i="1"/>
  <c r="N177" i="1"/>
  <c r="O177" i="1"/>
  <c r="P177" i="1"/>
  <c r="Q177" i="1" a="1"/>
  <c r="Q177" i="1" s="1"/>
  <c r="R177" i="1"/>
  <c r="M178" i="1"/>
  <c r="S178" i="1" s="1"/>
  <c r="N178" i="1"/>
  <c r="O178" i="1"/>
  <c r="P178" i="1"/>
  <c r="Q178" i="1" a="1"/>
  <c r="Q178" i="1" s="1"/>
  <c r="R178" i="1"/>
  <c r="M179" i="1"/>
  <c r="N179" i="1"/>
  <c r="O179" i="1"/>
  <c r="P179" i="1"/>
  <c r="Q179" i="1" a="1"/>
  <c r="Q179" i="1"/>
  <c r="R179" i="1"/>
  <c r="M180" i="1"/>
  <c r="S180" i="1" s="1"/>
  <c r="N180" i="1"/>
  <c r="O180" i="1"/>
  <c r="P180" i="1"/>
  <c r="Q180" i="1" a="1"/>
  <c r="Q180" i="1" s="1"/>
  <c r="R180" i="1"/>
  <c r="M181" i="1"/>
  <c r="N181" i="1"/>
  <c r="O181" i="1"/>
  <c r="P181" i="1"/>
  <c r="Q181" i="1" a="1"/>
  <c r="Q181" i="1" s="1"/>
  <c r="R181" i="1"/>
  <c r="M182" i="1"/>
  <c r="N182" i="1"/>
  <c r="S182" i="1" s="1"/>
  <c r="O182" i="1"/>
  <c r="P182" i="1"/>
  <c r="Q182" i="1" a="1"/>
  <c r="Q182" i="1" s="1"/>
  <c r="R182" i="1"/>
  <c r="M183" i="1"/>
  <c r="N183" i="1"/>
  <c r="O183" i="1"/>
  <c r="P183" i="1"/>
  <c r="Q183" i="1" a="1"/>
  <c r="Q183" i="1" s="1"/>
  <c r="R183" i="1"/>
  <c r="S183" i="1"/>
  <c r="M184" i="1"/>
  <c r="S184" i="1" s="1"/>
  <c r="T184" i="1" s="1"/>
  <c r="N184" i="1"/>
  <c r="O184" i="1"/>
  <c r="P184" i="1"/>
  <c r="Q184" i="1" a="1"/>
  <c r="Q184" i="1" s="1"/>
  <c r="R184" i="1"/>
  <c r="M185" i="1"/>
  <c r="N185" i="1"/>
  <c r="O185" i="1"/>
  <c r="P185" i="1"/>
  <c r="Q185" i="1" a="1"/>
  <c r="Q185" i="1"/>
  <c r="R185" i="1"/>
  <c r="M186" i="1"/>
  <c r="S186" i="1" s="1"/>
  <c r="N186" i="1"/>
  <c r="O186" i="1"/>
  <c r="P186" i="1"/>
  <c r="Q186" i="1" a="1"/>
  <c r="Q186" i="1" s="1"/>
  <c r="R186" i="1"/>
  <c r="M187" i="1"/>
  <c r="N187" i="1"/>
  <c r="O187" i="1"/>
  <c r="P187" i="1"/>
  <c r="Q187" i="1" a="1"/>
  <c r="Q187" i="1" s="1"/>
  <c r="R187" i="1"/>
  <c r="M188" i="1"/>
  <c r="N188" i="1"/>
  <c r="O188" i="1"/>
  <c r="P188" i="1"/>
  <c r="Q188" i="1" a="1"/>
  <c r="Q188" i="1" s="1"/>
  <c r="R188" i="1"/>
  <c r="M189" i="1"/>
  <c r="N189" i="1"/>
  <c r="O189" i="1"/>
  <c r="P189" i="1"/>
  <c r="Q189" i="1" a="1"/>
  <c r="Q189" i="1" s="1"/>
  <c r="R189" i="1"/>
  <c r="M190" i="1"/>
  <c r="N190" i="1"/>
  <c r="O190" i="1"/>
  <c r="P190" i="1"/>
  <c r="S190" i="1" s="1"/>
  <c r="Q190" i="1" a="1"/>
  <c r="Q190" i="1" s="1"/>
  <c r="R190" i="1"/>
  <c r="M191" i="1"/>
  <c r="N191" i="1"/>
  <c r="O191" i="1"/>
  <c r="P191" i="1"/>
  <c r="Q191" i="1" a="1"/>
  <c r="Q191" i="1"/>
  <c r="R191" i="1"/>
  <c r="M192" i="1"/>
  <c r="N192" i="1"/>
  <c r="O192" i="1"/>
  <c r="P192" i="1"/>
  <c r="Q192" i="1" a="1"/>
  <c r="Q192" i="1" s="1"/>
  <c r="R192" i="1"/>
  <c r="M193" i="1"/>
  <c r="N193" i="1"/>
  <c r="O193" i="1"/>
  <c r="P193" i="1"/>
  <c r="Q193" i="1" a="1"/>
  <c r="Q193" i="1"/>
  <c r="R193" i="1"/>
  <c r="M194" i="1"/>
  <c r="N194" i="1"/>
  <c r="O194" i="1"/>
  <c r="P194" i="1"/>
  <c r="Q194" i="1" a="1"/>
  <c r="Q194" i="1"/>
  <c r="R194" i="1"/>
  <c r="S194" i="1"/>
  <c r="T194" i="1"/>
  <c r="M195" i="1"/>
  <c r="N195" i="1"/>
  <c r="O195" i="1"/>
  <c r="P195" i="1"/>
  <c r="Q195" i="1" a="1"/>
  <c r="Q195" i="1"/>
  <c r="R195" i="1"/>
  <c r="M196" i="1"/>
  <c r="S196" i="1" s="1"/>
  <c r="N196" i="1"/>
  <c r="O196" i="1"/>
  <c r="P196" i="1"/>
  <c r="Q196" i="1" a="1"/>
  <c r="Q196" i="1"/>
  <c r="R196" i="1"/>
  <c r="M197" i="1"/>
  <c r="S197" i="1" s="1"/>
  <c r="N197" i="1"/>
  <c r="O197" i="1"/>
  <c r="P197" i="1"/>
  <c r="Q197" i="1" a="1"/>
  <c r="Q197" i="1" s="1"/>
  <c r="R197" i="1"/>
  <c r="M198" i="1"/>
  <c r="N198" i="1"/>
  <c r="O198" i="1"/>
  <c r="P198" i="1"/>
  <c r="Q198" i="1" a="1"/>
  <c r="Q198" i="1"/>
  <c r="R198" i="1"/>
  <c r="M199" i="1"/>
  <c r="N199" i="1"/>
  <c r="O199" i="1"/>
  <c r="P199" i="1"/>
  <c r="Q199" i="1" a="1"/>
  <c r="Q199" i="1" s="1"/>
  <c r="S199" i="1" s="1"/>
  <c r="T199" i="1" s="1"/>
  <c r="R199" i="1"/>
  <c r="M200" i="1"/>
  <c r="S200" i="1" s="1"/>
  <c r="N200" i="1"/>
  <c r="O200" i="1"/>
  <c r="P200" i="1"/>
  <c r="Q200" i="1" a="1"/>
  <c r="Q200" i="1" s="1"/>
  <c r="R200" i="1"/>
  <c r="M201" i="1"/>
  <c r="N201" i="1"/>
  <c r="O201" i="1"/>
  <c r="P201" i="1"/>
  <c r="Q201" i="1" a="1"/>
  <c r="Q201" i="1"/>
  <c r="R201" i="1"/>
  <c r="S201" i="1"/>
  <c r="T201" i="1" s="1"/>
  <c r="M202" i="1"/>
  <c r="N202" i="1"/>
  <c r="O202" i="1"/>
  <c r="P202" i="1"/>
  <c r="Q202" i="1" a="1"/>
  <c r="Q202" i="1" s="1"/>
  <c r="R202" i="1"/>
  <c r="M203" i="1"/>
  <c r="N203" i="1"/>
  <c r="O203" i="1"/>
  <c r="P203" i="1"/>
  <c r="Q203" i="1" a="1"/>
  <c r="Q203" i="1" s="1"/>
  <c r="R203" i="1"/>
  <c r="M204" i="1"/>
  <c r="S204" i="1" s="1"/>
  <c r="N204" i="1"/>
  <c r="O204" i="1"/>
  <c r="P204" i="1"/>
  <c r="Q204" i="1" a="1"/>
  <c r="Q204" i="1" s="1"/>
  <c r="R204" i="1"/>
  <c r="M205" i="1"/>
  <c r="N205" i="1"/>
  <c r="O205" i="1"/>
  <c r="P205" i="1"/>
  <c r="Q205" i="1" a="1"/>
  <c r="Q205" i="1" s="1"/>
  <c r="R205" i="1"/>
  <c r="M206" i="1"/>
  <c r="N206" i="1"/>
  <c r="S206" i="1" s="1"/>
  <c r="T206" i="1" s="1"/>
  <c r="O206" i="1"/>
  <c r="P206" i="1"/>
  <c r="Q206" i="1" a="1"/>
  <c r="Q206" i="1"/>
  <c r="R206" i="1"/>
  <c r="M207" i="1"/>
  <c r="N207" i="1"/>
  <c r="O207" i="1"/>
  <c r="P207" i="1"/>
  <c r="Q207" i="1" a="1"/>
  <c r="Q207" i="1" s="1"/>
  <c r="R207" i="1"/>
  <c r="M208" i="1"/>
  <c r="N208" i="1"/>
  <c r="O208" i="1"/>
  <c r="P208" i="1"/>
  <c r="Q208" i="1" a="1"/>
  <c r="Q208" i="1" s="1"/>
  <c r="R208" i="1"/>
  <c r="M209" i="1"/>
  <c r="N209" i="1"/>
  <c r="O209" i="1"/>
  <c r="P209" i="1"/>
  <c r="Q209" i="1" a="1"/>
  <c r="Q209" i="1" s="1"/>
  <c r="R209" i="1"/>
  <c r="M210" i="1"/>
  <c r="N210" i="1"/>
  <c r="O210" i="1"/>
  <c r="P210" i="1"/>
  <c r="Q210" i="1" a="1"/>
  <c r="Q210" i="1" s="1"/>
  <c r="R210" i="1"/>
  <c r="M211" i="1"/>
  <c r="N211" i="1"/>
  <c r="O211" i="1"/>
  <c r="P211" i="1"/>
  <c r="Q211" i="1" a="1"/>
  <c r="Q211" i="1" s="1"/>
  <c r="R211" i="1"/>
  <c r="M212" i="1"/>
  <c r="N212" i="1"/>
  <c r="O212" i="1"/>
  <c r="P212" i="1"/>
  <c r="Q212" i="1" a="1"/>
  <c r="Q212" i="1"/>
  <c r="R212" i="1"/>
  <c r="M213" i="1"/>
  <c r="S213" i="1" s="1"/>
  <c r="N213" i="1"/>
  <c r="O213" i="1"/>
  <c r="P213" i="1"/>
  <c r="Q213" i="1" a="1"/>
  <c r="Q213" i="1" s="1"/>
  <c r="R213" i="1"/>
  <c r="M214" i="1"/>
  <c r="N214" i="1"/>
  <c r="O214" i="1"/>
  <c r="P214" i="1"/>
  <c r="Q214" i="1" a="1"/>
  <c r="Q214" i="1" s="1"/>
  <c r="R214" i="1"/>
  <c r="M215" i="1"/>
  <c r="S215" i="1" s="1"/>
  <c r="N215" i="1"/>
  <c r="O215" i="1"/>
  <c r="P215" i="1"/>
  <c r="Q215" i="1" a="1"/>
  <c r="Q215" i="1"/>
  <c r="R215" i="1"/>
  <c r="M216" i="1"/>
  <c r="S216" i="1" s="1"/>
  <c r="T216" i="1" s="1"/>
  <c r="N216" i="1"/>
  <c r="O216" i="1"/>
  <c r="P216" i="1"/>
  <c r="Q216" i="1" a="1"/>
  <c r="Q216" i="1" s="1"/>
  <c r="R216" i="1"/>
  <c r="M217" i="1"/>
  <c r="N217" i="1"/>
  <c r="O217" i="1"/>
  <c r="P217" i="1"/>
  <c r="Q217" i="1" a="1"/>
  <c r="Q217" i="1" s="1"/>
  <c r="R217" i="1"/>
  <c r="M218" i="1"/>
  <c r="N218" i="1"/>
  <c r="O218" i="1"/>
  <c r="P218" i="1"/>
  <c r="Q218" i="1" a="1"/>
  <c r="Q218" i="1" s="1"/>
  <c r="S218" i="1" s="1"/>
  <c r="T218" i="1" s="1"/>
  <c r="R218" i="1"/>
  <c r="M219" i="1"/>
  <c r="N219" i="1"/>
  <c r="O219" i="1"/>
  <c r="P219" i="1"/>
  <c r="Q219" i="1" a="1"/>
  <c r="Q219" i="1" s="1"/>
  <c r="R219" i="1"/>
  <c r="M220" i="1"/>
  <c r="N220" i="1"/>
  <c r="O220" i="1"/>
  <c r="P220" i="1"/>
  <c r="Q220" i="1" a="1"/>
  <c r="Q220" i="1" s="1"/>
  <c r="R220" i="1"/>
  <c r="S220" i="1"/>
  <c r="T220" i="1"/>
  <c r="M221" i="1"/>
  <c r="N221" i="1"/>
  <c r="O221" i="1"/>
  <c r="S221" i="1" s="1"/>
  <c r="P221" i="1"/>
  <c r="Q221" i="1" a="1"/>
  <c r="Q221" i="1" s="1"/>
  <c r="R221" i="1"/>
  <c r="M222" i="1"/>
  <c r="N222" i="1"/>
  <c r="O222" i="1"/>
  <c r="P222" i="1"/>
  <c r="Q222" i="1" a="1"/>
  <c r="Q222" i="1" s="1"/>
  <c r="R222" i="1"/>
  <c r="M223" i="1"/>
  <c r="S223" i="1" s="1"/>
  <c r="N223" i="1"/>
  <c r="O223" i="1"/>
  <c r="P223" i="1"/>
  <c r="Q223" i="1" a="1"/>
  <c r="Q223" i="1" s="1"/>
  <c r="R223" i="1"/>
  <c r="M224" i="1"/>
  <c r="N224" i="1"/>
  <c r="O224" i="1"/>
  <c r="P224" i="1"/>
  <c r="Q224" i="1" a="1"/>
  <c r="Q224" i="1" s="1"/>
  <c r="R224" i="1"/>
  <c r="M225" i="1"/>
  <c r="N225" i="1"/>
  <c r="O225" i="1"/>
  <c r="S225" i="1" s="1"/>
  <c r="P225" i="1"/>
  <c r="Q225" i="1" a="1"/>
  <c r="Q225" i="1" s="1"/>
  <c r="R225" i="1"/>
  <c r="M226" i="1"/>
  <c r="S226" i="1" s="1"/>
  <c r="N226" i="1"/>
  <c r="O226" i="1"/>
  <c r="P226" i="1"/>
  <c r="Q226" i="1" a="1"/>
  <c r="Q226" i="1" s="1"/>
  <c r="R226" i="1"/>
  <c r="M227" i="1"/>
  <c r="N227" i="1"/>
  <c r="O227" i="1"/>
  <c r="P227" i="1"/>
  <c r="Q227" i="1" a="1"/>
  <c r="Q227" i="1"/>
  <c r="R227" i="1"/>
  <c r="M228" i="1"/>
  <c r="N228" i="1"/>
  <c r="S228" i="1" s="1"/>
  <c r="O228" i="1"/>
  <c r="P228" i="1"/>
  <c r="Q228" i="1" a="1"/>
  <c r="Q228" i="1"/>
  <c r="R228" i="1"/>
  <c r="M229" i="1"/>
  <c r="N229" i="1"/>
  <c r="O229" i="1"/>
  <c r="S229" i="1" s="1"/>
  <c r="P229" i="1"/>
  <c r="Q229" i="1" a="1"/>
  <c r="Q229" i="1"/>
  <c r="R229" i="1"/>
  <c r="M230" i="1"/>
  <c r="N230" i="1"/>
  <c r="O230" i="1"/>
  <c r="P230" i="1"/>
  <c r="Q230" i="1" a="1"/>
  <c r="Q230" i="1"/>
  <c r="S230" i="1" s="1"/>
  <c r="T230" i="1" s="1"/>
  <c r="R230" i="1"/>
  <c r="M231" i="1"/>
  <c r="N231" i="1"/>
  <c r="O231" i="1"/>
  <c r="P231" i="1"/>
  <c r="Q231" i="1" a="1"/>
  <c r="Q231" i="1" s="1"/>
  <c r="R231" i="1"/>
  <c r="M232" i="1"/>
  <c r="N232" i="1"/>
  <c r="O232" i="1"/>
  <c r="P232" i="1"/>
  <c r="Q232" i="1" a="1"/>
  <c r="Q232" i="1" s="1"/>
  <c r="R232" i="1"/>
  <c r="S232" i="1"/>
  <c r="M233" i="1"/>
  <c r="N233" i="1"/>
  <c r="S233" i="1" s="1"/>
  <c r="O233" i="1"/>
  <c r="P233" i="1"/>
  <c r="Q233" i="1" a="1"/>
  <c r="Q233" i="1"/>
  <c r="R233" i="1"/>
  <c r="M234" i="1"/>
  <c r="N234" i="1"/>
  <c r="O234" i="1"/>
  <c r="P234" i="1"/>
  <c r="Q234" i="1" a="1"/>
  <c r="Q234" i="1"/>
  <c r="R234" i="1"/>
  <c r="M235" i="1"/>
  <c r="N235" i="1"/>
  <c r="O235" i="1"/>
  <c r="P235" i="1"/>
  <c r="Q235" i="1" a="1"/>
  <c r="Q235" i="1"/>
  <c r="R235" i="1"/>
  <c r="S235" i="1"/>
  <c r="T235" i="1"/>
  <c r="V235" i="1"/>
  <c r="M236" i="1"/>
  <c r="N236" i="1"/>
  <c r="O236" i="1"/>
  <c r="P236" i="1"/>
  <c r="S236" i="1" s="1"/>
  <c r="Q236" i="1" a="1"/>
  <c r="Q236" i="1" s="1"/>
  <c r="R236" i="1"/>
  <c r="M237" i="1"/>
  <c r="N237" i="1"/>
  <c r="O237" i="1"/>
  <c r="P237" i="1"/>
  <c r="Q237" i="1" a="1"/>
  <c r="Q237" i="1" s="1"/>
  <c r="R237" i="1"/>
  <c r="M238" i="1"/>
  <c r="N238" i="1"/>
  <c r="O238" i="1"/>
  <c r="P238" i="1"/>
  <c r="Q238" i="1" a="1"/>
  <c r="Q238" i="1"/>
  <c r="R238" i="1"/>
  <c r="S238" i="1"/>
  <c r="T238" i="1" s="1"/>
  <c r="V238" i="1" s="1"/>
  <c r="M239" i="1"/>
  <c r="N239" i="1"/>
  <c r="O239" i="1"/>
  <c r="P239" i="1"/>
  <c r="Q239" i="1" a="1"/>
  <c r="Q239" i="1"/>
  <c r="R239" i="1"/>
  <c r="M240" i="1"/>
  <c r="N240" i="1"/>
  <c r="O240" i="1"/>
  <c r="P240" i="1"/>
  <c r="Q240" i="1" a="1"/>
  <c r="Q240" i="1"/>
  <c r="R240" i="1"/>
  <c r="S240" i="1"/>
  <c r="M241" i="1"/>
  <c r="N241" i="1"/>
  <c r="S241" i="1" s="1"/>
  <c r="O241" i="1"/>
  <c r="P241" i="1"/>
  <c r="Q241" i="1" a="1"/>
  <c r="Q241" i="1"/>
  <c r="R241" i="1"/>
  <c r="M242" i="1"/>
  <c r="N242" i="1"/>
  <c r="O242" i="1"/>
  <c r="P242" i="1"/>
  <c r="Q242" i="1" a="1"/>
  <c r="Q242" i="1"/>
  <c r="R242" i="1"/>
  <c r="M243" i="1"/>
  <c r="N243" i="1"/>
  <c r="O243" i="1"/>
  <c r="P243" i="1"/>
  <c r="Q243" i="1" a="1"/>
  <c r="Q243" i="1"/>
  <c r="R243" i="1"/>
  <c r="S243" i="1" s="1"/>
  <c r="T243" i="1" s="1"/>
  <c r="M244" i="1"/>
  <c r="N244" i="1"/>
  <c r="O244" i="1"/>
  <c r="P244" i="1"/>
  <c r="Q244" i="1" a="1"/>
  <c r="Q244" i="1" s="1"/>
  <c r="R244" i="1"/>
  <c r="M245" i="1"/>
  <c r="N245" i="1"/>
  <c r="O245" i="1"/>
  <c r="P245" i="1"/>
  <c r="Q245" i="1" a="1"/>
  <c r="Q245" i="1" s="1"/>
  <c r="R245" i="1"/>
  <c r="M246" i="1"/>
  <c r="N246" i="1"/>
  <c r="O246" i="1"/>
  <c r="P246" i="1"/>
  <c r="Q246" i="1" a="1"/>
  <c r="Q246" i="1"/>
  <c r="R246" i="1"/>
  <c r="S246" i="1"/>
  <c r="T246" i="1"/>
  <c r="V246" i="1" s="1"/>
  <c r="M247" i="1"/>
  <c r="N247" i="1"/>
  <c r="O247" i="1"/>
  <c r="P247" i="1"/>
  <c r="Q247" i="1" a="1"/>
  <c r="Q247" i="1"/>
  <c r="R247" i="1"/>
  <c r="M248" i="1"/>
  <c r="N248" i="1"/>
  <c r="O248" i="1"/>
  <c r="P248" i="1"/>
  <c r="Q248" i="1" a="1"/>
  <c r="Q248" i="1" s="1"/>
  <c r="R248" i="1"/>
  <c r="S248" i="1"/>
  <c r="M249" i="1"/>
  <c r="N249" i="1"/>
  <c r="S249" i="1" s="1"/>
  <c r="O249" i="1"/>
  <c r="P249" i="1"/>
  <c r="Q249" i="1" a="1"/>
  <c r="Q249" i="1"/>
  <c r="R249" i="1"/>
  <c r="M250" i="1"/>
  <c r="N250" i="1"/>
  <c r="O250" i="1"/>
  <c r="P250" i="1"/>
  <c r="Q250" i="1" a="1"/>
  <c r="Q250" i="1"/>
  <c r="R250" i="1"/>
  <c r="M251" i="1"/>
  <c r="N251" i="1"/>
  <c r="O251" i="1"/>
  <c r="P251" i="1"/>
  <c r="Q251" i="1" a="1"/>
  <c r="Q251" i="1"/>
  <c r="R251" i="1"/>
  <c r="S251" i="1" s="1"/>
  <c r="M252" i="1"/>
  <c r="N252" i="1"/>
  <c r="O252" i="1"/>
  <c r="P252" i="1"/>
  <c r="Q252" i="1" a="1"/>
  <c r="Q252" i="1" s="1"/>
  <c r="R252" i="1"/>
  <c r="M253" i="1"/>
  <c r="N253" i="1"/>
  <c r="O253" i="1"/>
  <c r="P253" i="1"/>
  <c r="Q253" i="1" a="1"/>
  <c r="Q253" i="1" s="1"/>
  <c r="R253" i="1"/>
  <c r="M254" i="1"/>
  <c r="N254" i="1"/>
  <c r="O254" i="1"/>
  <c r="P254" i="1"/>
  <c r="Q254" i="1" a="1"/>
  <c r="Q254" i="1"/>
  <c r="R254" i="1"/>
  <c r="S254" i="1"/>
  <c r="T254" i="1"/>
  <c r="V254" i="1" s="1"/>
  <c r="M255" i="1"/>
  <c r="N255" i="1"/>
  <c r="O255" i="1"/>
  <c r="P255" i="1"/>
  <c r="Q255" i="1" a="1"/>
  <c r="Q255" i="1"/>
  <c r="R255" i="1"/>
  <c r="M256" i="1"/>
  <c r="N256" i="1"/>
  <c r="O256" i="1"/>
  <c r="P256" i="1"/>
  <c r="Q256" i="1" a="1"/>
  <c r="Q256" i="1" s="1"/>
  <c r="S256" i="1" s="1"/>
  <c r="R256" i="1"/>
  <c r="M257" i="1"/>
  <c r="S257" i="1" s="1"/>
  <c r="N257" i="1"/>
  <c r="O257" i="1"/>
  <c r="P257" i="1"/>
  <c r="Q257" i="1" a="1"/>
  <c r="Q257" i="1"/>
  <c r="R257" i="1"/>
  <c r="M258" i="1"/>
  <c r="N258" i="1"/>
  <c r="O258" i="1"/>
  <c r="P258" i="1"/>
  <c r="Q258" i="1" a="1"/>
  <c r="Q258" i="1"/>
  <c r="R258" i="1"/>
  <c r="M259" i="1"/>
  <c r="N259" i="1"/>
  <c r="O259" i="1"/>
  <c r="P259" i="1"/>
  <c r="Q259" i="1" a="1"/>
  <c r="Q259" i="1"/>
  <c r="R259" i="1"/>
  <c r="S259" i="1" s="1"/>
  <c r="T259" i="1" s="1"/>
  <c r="V259" i="1" s="1"/>
  <c r="M260" i="1"/>
  <c r="N260" i="1"/>
  <c r="O260" i="1"/>
  <c r="S260" i="1" s="1"/>
  <c r="P260" i="1"/>
  <c r="Q260" i="1" a="1"/>
  <c r="Q260" i="1" s="1"/>
  <c r="R260" i="1"/>
  <c r="M261" i="1"/>
  <c r="S261" i="1" s="1"/>
  <c r="N261" i="1"/>
  <c r="O261" i="1"/>
  <c r="P261" i="1"/>
  <c r="Q261" i="1" a="1"/>
  <c r="Q261" i="1"/>
  <c r="R261" i="1"/>
  <c r="M262" i="1"/>
  <c r="N262" i="1"/>
  <c r="O262" i="1"/>
  <c r="P262" i="1"/>
  <c r="Q262" i="1" a="1"/>
  <c r="Q262" i="1"/>
  <c r="R262" i="1"/>
  <c r="S262" i="1"/>
  <c r="T262" i="1"/>
  <c r="V262" i="1" s="1"/>
  <c r="M263" i="1"/>
  <c r="N263" i="1"/>
  <c r="O263" i="1"/>
  <c r="P263" i="1"/>
  <c r="Q263" i="1" a="1"/>
  <c r="Q263" i="1"/>
  <c r="R263" i="1"/>
  <c r="M264" i="1"/>
  <c r="N264" i="1"/>
  <c r="O264" i="1"/>
  <c r="P264" i="1"/>
  <c r="Q264" i="1" a="1"/>
  <c r="Q264" i="1" s="1"/>
  <c r="R264" i="1"/>
  <c r="M265" i="1"/>
  <c r="S265" i="1" s="1"/>
  <c r="N265" i="1"/>
  <c r="O265" i="1"/>
  <c r="P265" i="1"/>
  <c r="Q265" i="1" a="1"/>
  <c r="Q265" i="1"/>
  <c r="R265" i="1"/>
  <c r="M266" i="1"/>
  <c r="N266" i="1"/>
  <c r="O266" i="1"/>
  <c r="P266" i="1"/>
  <c r="Q266" i="1" a="1"/>
  <c r="Q266" i="1"/>
  <c r="R266" i="1"/>
  <c r="M267" i="1"/>
  <c r="N267" i="1"/>
  <c r="O267" i="1"/>
  <c r="P267" i="1"/>
  <c r="Q267" i="1" a="1"/>
  <c r="Q267" i="1"/>
  <c r="R267" i="1"/>
  <c r="S267" i="1" s="1"/>
  <c r="V267" i="1" s="1"/>
  <c r="T267" i="1"/>
  <c r="M268" i="1"/>
  <c r="N268" i="1"/>
  <c r="O268" i="1"/>
  <c r="P268" i="1"/>
  <c r="Q268" i="1" a="1"/>
  <c r="Q268" i="1" s="1"/>
  <c r="R268" i="1"/>
  <c r="M269" i="1"/>
  <c r="S269" i="1" s="1"/>
  <c r="N269" i="1"/>
  <c r="O269" i="1"/>
  <c r="P269" i="1"/>
  <c r="Q269" i="1" a="1"/>
  <c r="Q269" i="1" s="1"/>
  <c r="R269" i="1"/>
  <c r="M270" i="1"/>
  <c r="N270" i="1"/>
  <c r="O270" i="1"/>
  <c r="P270" i="1"/>
  <c r="Q270" i="1" a="1"/>
  <c r="Q270" i="1"/>
  <c r="R270" i="1"/>
  <c r="S270" i="1"/>
  <c r="T270" i="1"/>
  <c r="V270" i="1" s="1"/>
  <c r="M271" i="1"/>
  <c r="S271" i="1" s="1"/>
  <c r="N271" i="1"/>
  <c r="O271" i="1"/>
  <c r="P271" i="1"/>
  <c r="Q271" i="1" a="1"/>
  <c r="Q271" i="1" s="1"/>
  <c r="R271" i="1"/>
  <c r="M272" i="1"/>
  <c r="N272" i="1"/>
  <c r="O272" i="1"/>
  <c r="P272" i="1"/>
  <c r="Q272" i="1" a="1"/>
  <c r="Q272" i="1" s="1"/>
  <c r="R272" i="1"/>
  <c r="S272" i="1"/>
  <c r="M273" i="1"/>
  <c r="S273" i="1" s="1"/>
  <c r="N273" i="1"/>
  <c r="O273" i="1"/>
  <c r="P273" i="1"/>
  <c r="Q273" i="1" a="1"/>
  <c r="Q273" i="1"/>
  <c r="R273" i="1"/>
  <c r="M274" i="1"/>
  <c r="N274" i="1"/>
  <c r="O274" i="1"/>
  <c r="P274" i="1"/>
  <c r="Q274" i="1" a="1"/>
  <c r="Q274" i="1"/>
  <c r="R274" i="1"/>
  <c r="M275" i="1"/>
  <c r="N275" i="1"/>
  <c r="O275" i="1"/>
  <c r="P275" i="1"/>
  <c r="Q275" i="1" a="1"/>
  <c r="Q275" i="1"/>
  <c r="R275" i="1"/>
  <c r="S275" i="1" s="1"/>
  <c r="M276" i="1"/>
  <c r="N276" i="1"/>
  <c r="O276" i="1"/>
  <c r="S276" i="1" s="1"/>
  <c r="P276" i="1"/>
  <c r="Q276" i="1" a="1"/>
  <c r="Q276" i="1" s="1"/>
  <c r="R276" i="1"/>
  <c r="M277" i="1"/>
  <c r="N277" i="1"/>
  <c r="O277" i="1"/>
  <c r="P277" i="1"/>
  <c r="Q277" i="1" a="1"/>
  <c r="Q277" i="1" s="1"/>
  <c r="R277" i="1"/>
  <c r="M278" i="1"/>
  <c r="N278" i="1"/>
  <c r="O278" i="1"/>
  <c r="P278" i="1"/>
  <c r="Q278" i="1" a="1"/>
  <c r="Q278" i="1"/>
  <c r="R278" i="1"/>
  <c r="S278" i="1"/>
  <c r="T278" i="1"/>
  <c r="V278" i="1" s="1"/>
  <c r="M279" i="1"/>
  <c r="N279" i="1"/>
  <c r="O279" i="1"/>
  <c r="P279" i="1"/>
  <c r="Q279" i="1" a="1"/>
  <c r="Q279" i="1" s="1"/>
  <c r="R279" i="1"/>
  <c r="M280" i="1"/>
  <c r="N280" i="1"/>
  <c r="O280" i="1"/>
  <c r="P280" i="1"/>
  <c r="Q280" i="1" a="1"/>
  <c r="Q280" i="1" s="1"/>
  <c r="R280" i="1"/>
  <c r="S280" i="1"/>
  <c r="M281" i="1"/>
  <c r="S281" i="1" s="1"/>
  <c r="N281" i="1"/>
  <c r="O281" i="1"/>
  <c r="P281" i="1"/>
  <c r="Q281" i="1" a="1"/>
  <c r="Q281" i="1"/>
  <c r="R281" i="1"/>
  <c r="M282" i="1"/>
  <c r="N282" i="1"/>
  <c r="O282" i="1"/>
  <c r="P282" i="1"/>
  <c r="Q282" i="1" a="1"/>
  <c r="Q282" i="1"/>
  <c r="R282" i="1"/>
  <c r="M283" i="1"/>
  <c r="N283" i="1"/>
  <c r="O283" i="1"/>
  <c r="P283" i="1"/>
  <c r="Q283" i="1" a="1"/>
  <c r="Q283" i="1" s="1"/>
  <c r="S283" i="1" s="1"/>
  <c r="R283" i="1"/>
  <c r="T283" i="1"/>
  <c r="V283" i="1" s="1"/>
  <c r="M284" i="1"/>
  <c r="N284" i="1"/>
  <c r="O284" i="1"/>
  <c r="P284" i="1"/>
  <c r="Q284" i="1" a="1"/>
  <c r="Q284" i="1" s="1"/>
  <c r="R284" i="1"/>
  <c r="M285" i="1"/>
  <c r="N285" i="1"/>
  <c r="O285" i="1"/>
  <c r="P285" i="1"/>
  <c r="Q285" i="1" a="1"/>
  <c r="Q285" i="1" s="1"/>
  <c r="R285" i="1"/>
  <c r="M286" i="1"/>
  <c r="N286" i="1"/>
  <c r="O286" i="1"/>
  <c r="P286" i="1"/>
  <c r="Q286" i="1" a="1"/>
  <c r="Q286" i="1"/>
  <c r="R286" i="1"/>
  <c r="S286" i="1" s="1"/>
  <c r="M287" i="1"/>
  <c r="S287" i="1" s="1"/>
  <c r="N287" i="1"/>
  <c r="O287" i="1"/>
  <c r="P287" i="1"/>
  <c r="Q287" i="1" a="1"/>
  <c r="Q287" i="1" s="1"/>
  <c r="R287" i="1"/>
  <c r="M288" i="1"/>
  <c r="N288" i="1"/>
  <c r="O288" i="1"/>
  <c r="P288" i="1"/>
  <c r="Q288" i="1" a="1"/>
  <c r="Q288" i="1" s="1"/>
  <c r="S288" i="1" s="1"/>
  <c r="R288" i="1"/>
  <c r="M289" i="1"/>
  <c r="S289" i="1" s="1"/>
  <c r="N289" i="1"/>
  <c r="O289" i="1"/>
  <c r="P289" i="1"/>
  <c r="Q289" i="1" a="1"/>
  <c r="Q289" i="1"/>
  <c r="R289" i="1"/>
  <c r="M290" i="1"/>
  <c r="S290" i="1" s="1"/>
  <c r="N290" i="1"/>
  <c r="O290" i="1"/>
  <c r="P290" i="1"/>
  <c r="Q290" i="1" a="1"/>
  <c r="Q290" i="1"/>
  <c r="R290" i="1"/>
  <c r="M291" i="1"/>
  <c r="N291" i="1"/>
  <c r="O291" i="1"/>
  <c r="P291" i="1"/>
  <c r="Q291" i="1" a="1"/>
  <c r="Q291" i="1" s="1"/>
  <c r="S291" i="1" s="1"/>
  <c r="R291" i="1"/>
  <c r="M292" i="1"/>
  <c r="N292" i="1"/>
  <c r="O292" i="1"/>
  <c r="S292" i="1" s="1"/>
  <c r="P292" i="1"/>
  <c r="Q292" i="1" a="1"/>
  <c r="Q292" i="1" s="1"/>
  <c r="R292" i="1"/>
  <c r="M293" i="1"/>
  <c r="N293" i="1"/>
  <c r="O293" i="1"/>
  <c r="P293" i="1"/>
  <c r="Q293" i="1" a="1"/>
  <c r="Q293" i="1" s="1"/>
  <c r="R293" i="1"/>
  <c r="M294" i="1"/>
  <c r="S294" i="1" s="1"/>
  <c r="N294" i="1"/>
  <c r="O294" i="1"/>
  <c r="P294" i="1"/>
  <c r="Q294" i="1" a="1"/>
  <c r="Q294" i="1"/>
  <c r="R294" i="1"/>
  <c r="M295" i="1"/>
  <c r="N295" i="1"/>
  <c r="O295" i="1"/>
  <c r="P295" i="1"/>
  <c r="Q295" i="1" a="1"/>
  <c r="Q295" i="1" s="1"/>
  <c r="R295" i="1"/>
  <c r="M296" i="1"/>
  <c r="N296" i="1"/>
  <c r="O296" i="1"/>
  <c r="P296" i="1"/>
  <c r="Q296" i="1" a="1"/>
  <c r="Q296" i="1" s="1"/>
  <c r="R296" i="1"/>
  <c r="S296" i="1" s="1"/>
  <c r="M297" i="1"/>
  <c r="S297" i="1" s="1"/>
  <c r="N297" i="1"/>
  <c r="O297" i="1"/>
  <c r="P297" i="1"/>
  <c r="Q297" i="1" a="1"/>
  <c r="Q297" i="1"/>
  <c r="R297" i="1"/>
  <c r="M298" i="1"/>
  <c r="N298" i="1"/>
  <c r="O298" i="1"/>
  <c r="P298" i="1"/>
  <c r="Q298" i="1" a="1"/>
  <c r="Q298" i="1"/>
  <c r="R298" i="1"/>
  <c r="M299" i="1"/>
  <c r="N299" i="1"/>
  <c r="O299" i="1"/>
  <c r="P299" i="1"/>
  <c r="Q299" i="1" a="1"/>
  <c r="Q299" i="1" s="1"/>
  <c r="S299" i="1" s="1"/>
  <c r="T299" i="1" s="1"/>
  <c r="R299" i="1"/>
  <c r="M300" i="1"/>
  <c r="N300" i="1"/>
  <c r="O300" i="1"/>
  <c r="P300" i="1"/>
  <c r="Q300" i="1" a="1"/>
  <c r="Q300" i="1" s="1"/>
  <c r="R300" i="1"/>
  <c r="M301" i="1"/>
  <c r="S301" i="1" s="1"/>
  <c r="N301" i="1"/>
  <c r="O301" i="1"/>
  <c r="P301" i="1"/>
  <c r="Q301" i="1" a="1"/>
  <c r="Q301" i="1" s="1"/>
  <c r="R301" i="1"/>
  <c r="M302" i="1"/>
  <c r="S302" i="1" s="1"/>
  <c r="N302" i="1"/>
  <c r="O302" i="1"/>
  <c r="P302" i="1"/>
  <c r="Q302" i="1" a="1"/>
  <c r="Q302" i="1"/>
  <c r="R302" i="1"/>
  <c r="T302" i="1"/>
  <c r="M303" i="1"/>
  <c r="N303" i="1"/>
  <c r="O303" i="1"/>
  <c r="P303" i="1"/>
  <c r="Q303" i="1" a="1"/>
  <c r="Q303" i="1" s="1"/>
  <c r="R303" i="1"/>
  <c r="M304" i="1"/>
  <c r="N304" i="1"/>
  <c r="O304" i="1"/>
  <c r="P304" i="1"/>
  <c r="Q304" i="1" a="1"/>
  <c r="Q304" i="1" s="1"/>
  <c r="R304" i="1"/>
  <c r="S304" i="1"/>
  <c r="M305" i="1"/>
  <c r="S305" i="1" s="1"/>
  <c r="N305" i="1"/>
  <c r="O305" i="1"/>
  <c r="P305" i="1"/>
  <c r="Q305" i="1" a="1"/>
  <c r="Q305" i="1"/>
  <c r="R305" i="1"/>
  <c r="M306" i="1"/>
  <c r="N306" i="1"/>
  <c r="O306" i="1"/>
  <c r="P306" i="1"/>
  <c r="Q306" i="1" a="1"/>
  <c r="Q306" i="1"/>
  <c r="R306" i="1"/>
  <c r="M307" i="1"/>
  <c r="N307" i="1"/>
  <c r="O307" i="1"/>
  <c r="P307" i="1"/>
  <c r="Q307" i="1" a="1"/>
  <c r="Q307" i="1" s="1"/>
  <c r="R307" i="1"/>
  <c r="M308" i="1"/>
  <c r="N308" i="1"/>
  <c r="O308" i="1"/>
  <c r="S308" i="1" s="1"/>
  <c r="P308" i="1"/>
  <c r="Q308" i="1" a="1"/>
  <c r="Q308" i="1" s="1"/>
  <c r="R308" i="1"/>
  <c r="M309" i="1"/>
  <c r="N309" i="1"/>
  <c r="O309" i="1"/>
  <c r="P309" i="1"/>
  <c r="Q309" i="1" a="1"/>
  <c r="Q309" i="1"/>
  <c r="R309" i="1"/>
  <c r="M310" i="1"/>
  <c r="S310" i="1" s="1"/>
  <c r="N310" i="1"/>
  <c r="O310" i="1"/>
  <c r="P310" i="1"/>
  <c r="Q310" i="1" a="1"/>
  <c r="Q310" i="1"/>
  <c r="R310" i="1"/>
  <c r="M311" i="1"/>
  <c r="N311" i="1"/>
  <c r="O311" i="1"/>
  <c r="P311" i="1"/>
  <c r="Q311" i="1" a="1"/>
  <c r="Q311" i="1" s="1"/>
  <c r="R311" i="1"/>
  <c r="M312" i="1"/>
  <c r="N312" i="1"/>
  <c r="O312" i="1"/>
  <c r="P312" i="1"/>
  <c r="Q312" i="1" a="1"/>
  <c r="Q312" i="1" s="1"/>
  <c r="R312" i="1"/>
  <c r="S312" i="1" s="1"/>
  <c r="M313" i="1"/>
  <c r="S313" i="1" s="1"/>
  <c r="N313" i="1"/>
  <c r="O313" i="1"/>
  <c r="P313" i="1"/>
  <c r="Q313" i="1" a="1"/>
  <c r="Q313" i="1"/>
  <c r="R313" i="1"/>
  <c r="M314" i="1"/>
  <c r="N314" i="1"/>
  <c r="O314" i="1"/>
  <c r="P314" i="1"/>
  <c r="Q314" i="1" a="1"/>
  <c r="Q314" i="1"/>
  <c r="R314" i="1"/>
  <c r="M315" i="1"/>
  <c r="N315" i="1"/>
  <c r="O315" i="1"/>
  <c r="P315" i="1"/>
  <c r="Q315" i="1" a="1"/>
  <c r="Q315" i="1" s="1"/>
  <c r="S315" i="1" s="1"/>
  <c r="T315" i="1" s="1"/>
  <c r="R315" i="1"/>
  <c r="M316" i="1"/>
  <c r="N316" i="1"/>
  <c r="O316" i="1"/>
  <c r="S316" i="1" s="1"/>
  <c r="P316" i="1"/>
  <c r="Q316" i="1" a="1"/>
  <c r="Q316" i="1" s="1"/>
  <c r="R316" i="1"/>
  <c r="M317" i="1"/>
  <c r="N317" i="1"/>
  <c r="O317" i="1"/>
  <c r="P317" i="1"/>
  <c r="Q317" i="1" a="1"/>
  <c r="Q317" i="1" s="1"/>
  <c r="R317" i="1"/>
  <c r="M318" i="1"/>
  <c r="S318" i="1" s="1"/>
  <c r="N318" i="1"/>
  <c r="O318" i="1"/>
  <c r="P318" i="1"/>
  <c r="Q318" i="1" a="1"/>
  <c r="Q318" i="1"/>
  <c r="R318" i="1"/>
  <c r="T318" i="1"/>
  <c r="M319" i="1"/>
  <c r="S319" i="1" s="1"/>
  <c r="N319" i="1"/>
  <c r="O319" i="1"/>
  <c r="P319" i="1"/>
  <c r="Q319" i="1" a="1"/>
  <c r="Q319" i="1" s="1"/>
  <c r="R319" i="1"/>
  <c r="M320" i="1"/>
  <c r="N320" i="1"/>
  <c r="O320" i="1"/>
  <c r="P320" i="1"/>
  <c r="Q320" i="1" a="1"/>
  <c r="Q320" i="1" s="1"/>
  <c r="S320" i="1" s="1"/>
  <c r="R320" i="1"/>
  <c r="M321" i="1"/>
  <c r="S321" i="1" s="1"/>
  <c r="N321" i="1"/>
  <c r="O321" i="1"/>
  <c r="P321" i="1"/>
  <c r="Q321" i="1" a="1"/>
  <c r="Q321" i="1"/>
  <c r="R321" i="1"/>
  <c r="M322" i="1"/>
  <c r="S322" i="1" s="1"/>
  <c r="N322" i="1"/>
  <c r="O322" i="1"/>
  <c r="P322" i="1"/>
  <c r="Q322" i="1" a="1"/>
  <c r="Q322" i="1"/>
  <c r="R322" i="1"/>
  <c r="M323" i="1"/>
  <c r="N323" i="1"/>
  <c r="O323" i="1"/>
  <c r="P323" i="1"/>
  <c r="Q323" i="1" a="1"/>
  <c r="Q323" i="1" s="1"/>
  <c r="R323" i="1"/>
  <c r="M324" i="1"/>
  <c r="N324" i="1"/>
  <c r="O324" i="1"/>
  <c r="S324" i="1" s="1"/>
  <c r="P324" i="1"/>
  <c r="Q324" i="1" a="1"/>
  <c r="Q324" i="1" s="1"/>
  <c r="R324" i="1"/>
  <c r="M325" i="1"/>
  <c r="N325" i="1"/>
  <c r="O325" i="1"/>
  <c r="P325" i="1"/>
  <c r="Q325" i="1" a="1"/>
  <c r="Q325" i="1" s="1"/>
  <c r="R325" i="1"/>
  <c r="M326" i="1"/>
  <c r="N326" i="1"/>
  <c r="O326" i="1"/>
  <c r="P326" i="1"/>
  <c r="Q326" i="1" a="1"/>
  <c r="Q326" i="1"/>
  <c r="R326" i="1"/>
  <c r="M327" i="1"/>
  <c r="N327" i="1"/>
  <c r="O327" i="1"/>
  <c r="P327" i="1"/>
  <c r="Q327" i="1" a="1"/>
  <c r="Q327" i="1" s="1"/>
  <c r="R327" i="1"/>
  <c r="M328" i="1"/>
  <c r="N328" i="1"/>
  <c r="O328" i="1"/>
  <c r="P328" i="1"/>
  <c r="Q328" i="1" a="1"/>
  <c r="Q328" i="1" s="1"/>
  <c r="R328" i="1"/>
  <c r="S328" i="1" s="1"/>
  <c r="M329" i="1"/>
  <c r="S329" i="1" s="1"/>
  <c r="N329" i="1"/>
  <c r="O329" i="1"/>
  <c r="P329" i="1"/>
  <c r="Q329" i="1" a="1"/>
  <c r="Q329" i="1"/>
  <c r="R329" i="1"/>
  <c r="T329" i="1"/>
  <c r="M330" i="1"/>
  <c r="N330" i="1"/>
  <c r="O330" i="1"/>
  <c r="P330" i="1"/>
  <c r="Q330" i="1" a="1"/>
  <c r="Q330" i="1"/>
  <c r="R330" i="1"/>
  <c r="M331" i="1"/>
  <c r="N331" i="1"/>
  <c r="O331" i="1"/>
  <c r="P331" i="1"/>
  <c r="Q331" i="1" a="1"/>
  <c r="Q331" i="1" s="1"/>
  <c r="R331" i="1"/>
  <c r="M332" i="1"/>
  <c r="N332" i="1"/>
  <c r="O332" i="1"/>
  <c r="S332" i="1" s="1"/>
  <c r="P332" i="1"/>
  <c r="Q332" i="1" a="1"/>
  <c r="Q332" i="1" s="1"/>
  <c r="R332" i="1"/>
  <c r="M333" i="1"/>
  <c r="N333" i="1"/>
  <c r="O333" i="1"/>
  <c r="P333" i="1"/>
  <c r="Q333" i="1" a="1"/>
  <c r="Q333" i="1" s="1"/>
  <c r="R333" i="1"/>
  <c r="M334" i="1"/>
  <c r="S334" i="1" s="1"/>
  <c r="N334" i="1"/>
  <c r="O334" i="1"/>
  <c r="P334" i="1"/>
  <c r="Q334" i="1" a="1"/>
  <c r="Q334" i="1"/>
  <c r="R334" i="1"/>
  <c r="T334" i="1"/>
  <c r="M335" i="1"/>
  <c r="N335" i="1"/>
  <c r="O335" i="1"/>
  <c r="P335" i="1"/>
  <c r="Q335" i="1" a="1"/>
  <c r="Q335" i="1" s="1"/>
  <c r="R335" i="1"/>
  <c r="M336" i="1"/>
  <c r="N336" i="1"/>
  <c r="O336" i="1"/>
  <c r="P336" i="1"/>
  <c r="Q336" i="1" a="1"/>
  <c r="Q336" i="1" s="1"/>
  <c r="R336" i="1"/>
  <c r="S336" i="1"/>
  <c r="M337" i="1"/>
  <c r="S337" i="1" s="1"/>
  <c r="N337" i="1"/>
  <c r="O337" i="1"/>
  <c r="P337" i="1"/>
  <c r="Q337" i="1" a="1"/>
  <c r="Q337" i="1"/>
  <c r="R337" i="1"/>
  <c r="M338" i="1"/>
  <c r="N338" i="1"/>
  <c r="O338" i="1"/>
  <c r="P338" i="1"/>
  <c r="Q338" i="1" a="1"/>
  <c r="Q338" i="1"/>
  <c r="R338" i="1"/>
  <c r="M339" i="1"/>
  <c r="N339" i="1"/>
  <c r="O339" i="1"/>
  <c r="P339" i="1"/>
  <c r="Q339" i="1" a="1"/>
  <c r="Q339" i="1" s="1"/>
  <c r="S339" i="1" s="1"/>
  <c r="T339" i="1" s="1"/>
  <c r="R339" i="1"/>
  <c r="M340" i="1"/>
  <c r="N340" i="1"/>
  <c r="O340" i="1"/>
  <c r="S340" i="1" s="1"/>
  <c r="P340" i="1"/>
  <c r="Q340" i="1" a="1"/>
  <c r="Q340" i="1" s="1"/>
  <c r="R340" i="1"/>
  <c r="M341" i="1"/>
  <c r="N341" i="1"/>
  <c r="O341" i="1"/>
  <c r="P341" i="1"/>
  <c r="Q341" i="1" a="1"/>
  <c r="Q341" i="1" s="1"/>
  <c r="R341" i="1"/>
  <c r="M342" i="1"/>
  <c r="N342" i="1"/>
  <c r="O342" i="1"/>
  <c r="P342" i="1"/>
  <c r="Q342" i="1" a="1"/>
  <c r="Q342" i="1"/>
  <c r="R342" i="1"/>
  <c r="M343" i="1"/>
  <c r="N343" i="1"/>
  <c r="O343" i="1"/>
  <c r="P343" i="1"/>
  <c r="Q343" i="1" a="1"/>
  <c r="Q343" i="1" s="1"/>
  <c r="R343" i="1"/>
  <c r="M344" i="1"/>
  <c r="N344" i="1"/>
  <c r="O344" i="1"/>
  <c r="P344" i="1"/>
  <c r="Q344" i="1" a="1"/>
  <c r="Q344" i="1" s="1"/>
  <c r="R344" i="1"/>
  <c r="S344" i="1"/>
  <c r="M345" i="1"/>
  <c r="N345" i="1"/>
  <c r="O345" i="1"/>
  <c r="P345" i="1"/>
  <c r="Q345" i="1" a="1"/>
  <c r="Q345" i="1"/>
  <c r="R345" i="1"/>
  <c r="M346" i="1"/>
  <c r="S346" i="1" s="1"/>
  <c r="T346" i="1" s="1"/>
  <c r="N346" i="1"/>
  <c r="O346" i="1"/>
  <c r="P346" i="1"/>
  <c r="Q346" i="1" a="1"/>
  <c r="Q346" i="1"/>
  <c r="R346" i="1"/>
  <c r="M347" i="1"/>
  <c r="N347" i="1"/>
  <c r="O347" i="1"/>
  <c r="P347" i="1"/>
  <c r="Q347" i="1" a="1"/>
  <c r="Q347" i="1" s="1"/>
  <c r="S347" i="1" s="1"/>
  <c r="R347" i="1"/>
  <c r="M348" i="1"/>
  <c r="N348" i="1"/>
  <c r="O348" i="1"/>
  <c r="S348" i="1" s="1"/>
  <c r="P348" i="1"/>
  <c r="Q348" i="1" a="1"/>
  <c r="Q348" i="1" s="1"/>
  <c r="R348" i="1"/>
  <c r="M349" i="1"/>
  <c r="N349" i="1"/>
  <c r="O349" i="1"/>
  <c r="P349" i="1"/>
  <c r="Q349" i="1" a="1"/>
  <c r="Q349" i="1" s="1"/>
  <c r="R349" i="1"/>
  <c r="M350" i="1"/>
  <c r="N350" i="1"/>
  <c r="O350" i="1"/>
  <c r="P350" i="1"/>
  <c r="Q350" i="1" a="1"/>
  <c r="Q350" i="1"/>
  <c r="R350" i="1"/>
  <c r="M351" i="1"/>
  <c r="N351" i="1"/>
  <c r="O351" i="1"/>
  <c r="P351" i="1"/>
  <c r="Q351" i="1" a="1"/>
  <c r="Q351" i="1" s="1"/>
  <c r="R351" i="1"/>
  <c r="M352" i="1"/>
  <c r="N352" i="1"/>
  <c r="O352" i="1"/>
  <c r="P352" i="1"/>
  <c r="Q352" i="1" a="1"/>
  <c r="Q352" i="1" s="1"/>
  <c r="S352" i="1" s="1"/>
  <c r="R352" i="1"/>
  <c r="M353" i="1"/>
  <c r="S353" i="1" s="1"/>
  <c r="N353" i="1"/>
  <c r="O353" i="1"/>
  <c r="P353" i="1"/>
  <c r="Q353" i="1" a="1"/>
  <c r="Q353" i="1"/>
  <c r="R353" i="1"/>
  <c r="T353" i="1"/>
  <c r="M354" i="1"/>
  <c r="N354" i="1"/>
  <c r="O354" i="1"/>
  <c r="P354" i="1"/>
  <c r="Q354" i="1" a="1"/>
  <c r="Q354" i="1"/>
  <c r="R354" i="1"/>
  <c r="M355" i="1"/>
  <c r="N355" i="1"/>
  <c r="O355" i="1"/>
  <c r="P355" i="1"/>
  <c r="Q355" i="1" a="1"/>
  <c r="Q355" i="1" s="1"/>
  <c r="S355" i="1" s="1"/>
  <c r="T355" i="1" s="1"/>
  <c r="V355" i="1" s="1"/>
  <c r="R355" i="1"/>
  <c r="M356" i="1"/>
  <c r="N356" i="1"/>
  <c r="O356" i="1"/>
  <c r="S356" i="1" s="1"/>
  <c r="P356" i="1"/>
  <c r="Q356" i="1" a="1"/>
  <c r="Q356" i="1" s="1"/>
  <c r="R356" i="1"/>
  <c r="M357" i="1"/>
  <c r="S357" i="1" s="1"/>
  <c r="T357" i="1" s="1"/>
  <c r="N357" i="1"/>
  <c r="O357" i="1"/>
  <c r="P357" i="1"/>
  <c r="Q357" i="1" a="1"/>
  <c r="Q357" i="1"/>
  <c r="R357" i="1"/>
  <c r="M358" i="1"/>
  <c r="N358" i="1"/>
  <c r="O358" i="1"/>
  <c r="P358" i="1"/>
  <c r="Q358" i="1" a="1"/>
  <c r="Q358" i="1"/>
  <c r="R358" i="1"/>
  <c r="M359" i="1"/>
  <c r="S359" i="1" s="1"/>
  <c r="N359" i="1"/>
  <c r="O359" i="1"/>
  <c r="P359" i="1"/>
  <c r="Q359" i="1" a="1"/>
  <c r="Q359" i="1" s="1"/>
  <c r="R359" i="1"/>
  <c r="M360" i="1"/>
  <c r="N360" i="1"/>
  <c r="O360" i="1"/>
  <c r="P360" i="1"/>
  <c r="Q360" i="1" a="1"/>
  <c r="Q360" i="1" s="1"/>
  <c r="R360" i="1"/>
  <c r="S360" i="1" s="1"/>
  <c r="M361" i="1"/>
  <c r="N361" i="1"/>
  <c r="O361" i="1"/>
  <c r="P361" i="1"/>
  <c r="Q361" i="1" a="1"/>
  <c r="Q361" i="1"/>
  <c r="R361" i="1"/>
  <c r="M362" i="1"/>
  <c r="N362" i="1"/>
  <c r="O362" i="1"/>
  <c r="P362" i="1"/>
  <c r="Q362" i="1" a="1"/>
  <c r="Q362" i="1"/>
  <c r="R362" i="1"/>
  <c r="M363" i="1"/>
  <c r="N363" i="1"/>
  <c r="O363" i="1"/>
  <c r="P363" i="1"/>
  <c r="Q363" i="1" a="1"/>
  <c r="Q363" i="1" s="1"/>
  <c r="S363" i="1" s="1"/>
  <c r="T363" i="1" s="1"/>
  <c r="R363" i="1"/>
  <c r="M364" i="1"/>
  <c r="N364" i="1"/>
  <c r="O364" i="1"/>
  <c r="P364" i="1"/>
  <c r="Q364" i="1" a="1"/>
  <c r="Q364" i="1" s="1"/>
  <c r="R364" i="1"/>
  <c r="M365" i="1"/>
  <c r="S365" i="1" s="1"/>
  <c r="N365" i="1"/>
  <c r="O365" i="1"/>
  <c r="P365" i="1"/>
  <c r="Q365" i="1" a="1"/>
  <c r="Q365" i="1"/>
  <c r="R365" i="1"/>
  <c r="M366" i="1"/>
  <c r="N366" i="1"/>
  <c r="O366" i="1"/>
  <c r="P366" i="1"/>
  <c r="Q366" i="1" a="1"/>
  <c r="Q366" i="1"/>
  <c r="R366" i="1"/>
  <c r="M367" i="1"/>
  <c r="S367" i="1" s="1"/>
  <c r="N367" i="1"/>
  <c r="O367" i="1"/>
  <c r="P367" i="1"/>
  <c r="Q367" i="1" a="1"/>
  <c r="Q367" i="1" s="1"/>
  <c r="R367" i="1"/>
  <c r="M368" i="1"/>
  <c r="N368" i="1"/>
  <c r="O368" i="1"/>
  <c r="P368" i="1"/>
  <c r="Q368" i="1" a="1"/>
  <c r="Q368" i="1" s="1"/>
  <c r="R368" i="1"/>
  <c r="S368" i="1" s="1"/>
  <c r="M369" i="1"/>
  <c r="N369" i="1"/>
  <c r="O369" i="1"/>
  <c r="P369" i="1"/>
  <c r="Q369" i="1" a="1"/>
  <c r="Q369" i="1"/>
  <c r="R369" i="1"/>
  <c r="M370" i="1"/>
  <c r="S370" i="1" s="1"/>
  <c r="T370" i="1" s="1"/>
  <c r="N370" i="1"/>
  <c r="O370" i="1"/>
  <c r="P370" i="1"/>
  <c r="Q370" i="1" a="1"/>
  <c r="Q370" i="1"/>
  <c r="R370" i="1"/>
  <c r="M371" i="1"/>
  <c r="N371" i="1"/>
  <c r="O371" i="1"/>
  <c r="P371" i="1"/>
  <c r="Q371" i="1" a="1"/>
  <c r="Q371" i="1" s="1"/>
  <c r="S371" i="1" s="1"/>
  <c r="R371" i="1"/>
  <c r="M372" i="1"/>
  <c r="N372" i="1"/>
  <c r="O372" i="1"/>
  <c r="S372" i="1" s="1"/>
  <c r="P372" i="1"/>
  <c r="Q372" i="1" a="1"/>
  <c r="Q372" i="1" s="1"/>
  <c r="R372" i="1"/>
  <c r="M373" i="1"/>
  <c r="N373" i="1"/>
  <c r="O373" i="1"/>
  <c r="P373" i="1"/>
  <c r="Q373" i="1" a="1"/>
  <c r="Q373" i="1"/>
  <c r="R373" i="1"/>
  <c r="M374" i="1"/>
  <c r="S374" i="1" s="1"/>
  <c r="T374" i="1" s="1"/>
  <c r="N374" i="1"/>
  <c r="O374" i="1"/>
  <c r="P374" i="1"/>
  <c r="Q374" i="1" a="1"/>
  <c r="Q374" i="1"/>
  <c r="R374" i="1"/>
  <c r="M375" i="1"/>
  <c r="N375" i="1"/>
  <c r="O375" i="1"/>
  <c r="P375" i="1"/>
  <c r="Q375" i="1" a="1"/>
  <c r="Q375" i="1" s="1"/>
  <c r="R375" i="1"/>
  <c r="M376" i="1"/>
  <c r="N376" i="1"/>
  <c r="O376" i="1"/>
  <c r="S376" i="1" s="1"/>
  <c r="P376" i="1"/>
  <c r="Q376" i="1" a="1"/>
  <c r="Q376" i="1" s="1"/>
  <c r="R376" i="1"/>
  <c r="M377" i="1"/>
  <c r="S377" i="1" s="1"/>
  <c r="N377" i="1"/>
  <c r="O377" i="1"/>
  <c r="P377" i="1"/>
  <c r="Q377" i="1" a="1"/>
  <c r="Q377" i="1"/>
  <c r="R377" i="1"/>
  <c r="T377" i="1"/>
  <c r="M378" i="1"/>
  <c r="S378" i="1" s="1"/>
  <c r="N378" i="1"/>
  <c r="O378" i="1"/>
  <c r="P378" i="1"/>
  <c r="Q378" i="1" a="1"/>
  <c r="Q378" i="1"/>
  <c r="R378" i="1"/>
  <c r="M379" i="1"/>
  <c r="N379" i="1"/>
  <c r="O379" i="1"/>
  <c r="P379" i="1"/>
  <c r="Q379" i="1" a="1"/>
  <c r="Q379" i="1" s="1"/>
  <c r="S379" i="1" s="1"/>
  <c r="R379" i="1"/>
  <c r="T379" i="1"/>
  <c r="V379" i="1" s="1"/>
  <c r="M380" i="1"/>
  <c r="N380" i="1"/>
  <c r="O380" i="1"/>
  <c r="P380" i="1"/>
  <c r="Q380" i="1" a="1"/>
  <c r="Q380" i="1" s="1"/>
  <c r="R380" i="1"/>
  <c r="M381" i="1"/>
  <c r="S381" i="1" s="1"/>
  <c r="T381" i="1" s="1"/>
  <c r="V381" i="1" s="1"/>
  <c r="N381" i="1"/>
  <c r="O381" i="1"/>
  <c r="P381" i="1"/>
  <c r="Q381" i="1" a="1"/>
  <c r="Q381" i="1"/>
  <c r="R381" i="1"/>
  <c r="M382" i="1"/>
  <c r="N382" i="1"/>
  <c r="O382" i="1"/>
  <c r="P382" i="1"/>
  <c r="Q382" i="1" a="1"/>
  <c r="Q382" i="1"/>
  <c r="R382" i="1"/>
  <c r="M383" i="1"/>
  <c r="N383" i="1"/>
  <c r="O383" i="1"/>
  <c r="P383" i="1"/>
  <c r="Q383" i="1" a="1"/>
  <c r="Q383" i="1" s="1"/>
  <c r="R383" i="1"/>
  <c r="M384" i="1"/>
  <c r="N384" i="1"/>
  <c r="O384" i="1"/>
  <c r="S384" i="1" s="1"/>
  <c r="P384" i="1"/>
  <c r="Q384" i="1" a="1"/>
  <c r="Q384" i="1"/>
  <c r="R384" i="1"/>
  <c r="M385" i="1"/>
  <c r="S385" i="1" s="1"/>
  <c r="T385" i="1" s="1"/>
  <c r="N385" i="1"/>
  <c r="O385" i="1"/>
  <c r="P385" i="1"/>
  <c r="Q385" i="1" a="1"/>
  <c r="Q385" i="1"/>
  <c r="R385" i="1"/>
  <c r="M386" i="1"/>
  <c r="S386" i="1" s="1"/>
  <c r="N386" i="1"/>
  <c r="O386" i="1"/>
  <c r="P386" i="1"/>
  <c r="Q386" i="1" a="1"/>
  <c r="Q386" i="1"/>
  <c r="R386" i="1"/>
  <c r="M387" i="1"/>
  <c r="N387" i="1"/>
  <c r="O387" i="1"/>
  <c r="P387" i="1"/>
  <c r="Q387" i="1" a="1"/>
  <c r="Q387" i="1" s="1"/>
  <c r="S387" i="1" s="1"/>
  <c r="R387" i="1"/>
  <c r="M388" i="1"/>
  <c r="N388" i="1"/>
  <c r="O388" i="1"/>
  <c r="P388" i="1"/>
  <c r="Q388" i="1" a="1"/>
  <c r="Q388" i="1" s="1"/>
  <c r="R388" i="1"/>
  <c r="M389" i="1"/>
  <c r="N389" i="1"/>
  <c r="O389" i="1"/>
  <c r="P389" i="1"/>
  <c r="Q389" i="1" a="1"/>
  <c r="Q389" i="1"/>
  <c r="R389" i="1"/>
  <c r="M390" i="1"/>
  <c r="N390" i="1"/>
  <c r="O390" i="1"/>
  <c r="P390" i="1"/>
  <c r="Q390" i="1" a="1"/>
  <c r="Q390" i="1"/>
  <c r="R390" i="1"/>
  <c r="M391" i="1"/>
  <c r="N391" i="1"/>
  <c r="O391" i="1"/>
  <c r="P391" i="1"/>
  <c r="Q391" i="1" a="1"/>
  <c r="Q391" i="1" s="1"/>
  <c r="R391" i="1"/>
  <c r="M392" i="1"/>
  <c r="N392" i="1"/>
  <c r="O392" i="1"/>
  <c r="S392" i="1" s="1"/>
  <c r="P392" i="1"/>
  <c r="Q392" i="1" a="1"/>
  <c r="Q392" i="1"/>
  <c r="R392" i="1"/>
  <c r="M393" i="1"/>
  <c r="S393" i="1" s="1"/>
  <c r="N393" i="1"/>
  <c r="O393" i="1"/>
  <c r="P393" i="1"/>
  <c r="Q393" i="1" a="1"/>
  <c r="Q393" i="1"/>
  <c r="R393" i="1"/>
  <c r="T393" i="1"/>
  <c r="M394" i="1"/>
  <c r="N394" i="1"/>
  <c r="O394" i="1"/>
  <c r="P394" i="1"/>
  <c r="Q394" i="1" a="1"/>
  <c r="Q394" i="1"/>
  <c r="R394" i="1"/>
  <c r="M395" i="1"/>
  <c r="N395" i="1"/>
  <c r="O395" i="1"/>
  <c r="P395" i="1"/>
  <c r="Q395" i="1" a="1"/>
  <c r="Q395" i="1" s="1"/>
  <c r="R395" i="1"/>
  <c r="S395" i="1"/>
  <c r="T395" i="1" s="1"/>
  <c r="V395" i="1"/>
  <c r="M396" i="1"/>
  <c r="N396" i="1"/>
  <c r="O396" i="1"/>
  <c r="P396" i="1"/>
  <c r="Q396" i="1" a="1"/>
  <c r="Q396" i="1" s="1"/>
  <c r="R396" i="1"/>
  <c r="M397" i="1"/>
  <c r="N397" i="1"/>
  <c r="O397" i="1"/>
  <c r="P397" i="1"/>
  <c r="Q397" i="1" a="1"/>
  <c r="Q397" i="1" s="1"/>
  <c r="R397" i="1"/>
  <c r="M398" i="1"/>
  <c r="S398" i="1" s="1"/>
  <c r="N398" i="1"/>
  <c r="O398" i="1"/>
  <c r="P398" i="1"/>
  <c r="Q398" i="1" a="1"/>
  <c r="Q398" i="1"/>
  <c r="R398" i="1"/>
  <c r="M399" i="1"/>
  <c r="N399" i="1"/>
  <c r="O399" i="1"/>
  <c r="P399" i="1"/>
  <c r="Q399" i="1" a="1"/>
  <c r="Q399" i="1" s="1"/>
  <c r="R399" i="1"/>
  <c r="M400" i="1"/>
  <c r="N400" i="1"/>
  <c r="O400" i="1"/>
  <c r="S400" i="1" s="1"/>
  <c r="P400" i="1"/>
  <c r="Q400" i="1" a="1"/>
  <c r="Q400" i="1" s="1"/>
  <c r="R400" i="1"/>
  <c r="M401" i="1"/>
  <c r="N401" i="1"/>
  <c r="O401" i="1"/>
  <c r="P401" i="1"/>
  <c r="Q401" i="1" a="1"/>
  <c r="Q401" i="1"/>
  <c r="R401" i="1"/>
  <c r="M402" i="1"/>
  <c r="N402" i="1"/>
  <c r="S402" i="1" s="1"/>
  <c r="O402" i="1"/>
  <c r="P402" i="1"/>
  <c r="Q402" i="1" a="1"/>
  <c r="Q402" i="1"/>
  <c r="R402" i="1"/>
  <c r="M403" i="1"/>
  <c r="N403" i="1"/>
  <c r="O403" i="1"/>
  <c r="P403" i="1"/>
  <c r="Q403" i="1" a="1"/>
  <c r="Q403" i="1"/>
  <c r="R403" i="1"/>
  <c r="M404" i="1"/>
  <c r="N404" i="1"/>
  <c r="O404" i="1"/>
  <c r="P404" i="1"/>
  <c r="Q404" i="1" a="1"/>
  <c r="Q404" i="1" s="1"/>
  <c r="R404" i="1"/>
  <c r="S404" i="1"/>
  <c r="M405" i="1"/>
  <c r="N405" i="1"/>
  <c r="O405" i="1"/>
  <c r="P405" i="1"/>
  <c r="Q405" i="1" a="1"/>
  <c r="Q405" i="1"/>
  <c r="R405" i="1"/>
  <c r="M406" i="1"/>
  <c r="S406" i="1" s="1"/>
  <c r="N406" i="1"/>
  <c r="O406" i="1"/>
  <c r="P406" i="1"/>
  <c r="Q406" i="1" a="1"/>
  <c r="Q406" i="1"/>
  <c r="R406" i="1"/>
  <c r="M407" i="1"/>
  <c r="N407" i="1"/>
  <c r="O407" i="1"/>
  <c r="P407" i="1"/>
  <c r="Q407" i="1" a="1"/>
  <c r="Q407" i="1"/>
  <c r="R407" i="1"/>
  <c r="M408" i="1"/>
  <c r="N408" i="1"/>
  <c r="O408" i="1"/>
  <c r="P408" i="1"/>
  <c r="Q408" i="1" a="1"/>
  <c r="Q408" i="1" s="1"/>
  <c r="S408" i="1" s="1"/>
  <c r="R408" i="1"/>
  <c r="M409" i="1"/>
  <c r="N409" i="1"/>
  <c r="O409" i="1"/>
  <c r="P409" i="1"/>
  <c r="Q409" i="1" a="1"/>
  <c r="Q409" i="1"/>
  <c r="R409" i="1"/>
  <c r="M410" i="1"/>
  <c r="N410" i="1"/>
  <c r="O410" i="1"/>
  <c r="P410" i="1"/>
  <c r="Q410" i="1" a="1"/>
  <c r="Q410" i="1"/>
  <c r="R410" i="1"/>
  <c r="S410" i="1"/>
  <c r="T410" i="1" s="1"/>
  <c r="M411" i="1"/>
  <c r="N411" i="1"/>
  <c r="O411" i="1"/>
  <c r="P411" i="1"/>
  <c r="Q411" i="1" a="1"/>
  <c r="Q411" i="1" s="1"/>
  <c r="R411" i="1"/>
  <c r="M412" i="1"/>
  <c r="N412" i="1"/>
  <c r="O412" i="1"/>
  <c r="P412" i="1"/>
  <c r="Q412" i="1" a="1"/>
  <c r="Q412" i="1" s="1"/>
  <c r="R412" i="1"/>
  <c r="M413" i="1"/>
  <c r="N413" i="1"/>
  <c r="O413" i="1"/>
  <c r="P413" i="1"/>
  <c r="Q413" i="1" a="1"/>
  <c r="Q413" i="1" s="1"/>
  <c r="R413" i="1"/>
  <c r="M414" i="1"/>
  <c r="N414" i="1"/>
  <c r="O414" i="1"/>
  <c r="P414" i="1"/>
  <c r="S414" i="1" s="1"/>
  <c r="Q414" i="1" a="1"/>
  <c r="Q414" i="1"/>
  <c r="R414" i="1"/>
  <c r="M415" i="1"/>
  <c r="N415" i="1"/>
  <c r="O415" i="1"/>
  <c r="P415" i="1"/>
  <c r="Q415" i="1" a="1"/>
  <c r="Q415" i="1" s="1"/>
  <c r="R415" i="1"/>
  <c r="M416" i="1"/>
  <c r="N416" i="1"/>
  <c r="O416" i="1"/>
  <c r="P416" i="1"/>
  <c r="Q416" i="1" a="1"/>
  <c r="Q416" i="1" s="1"/>
  <c r="R416" i="1"/>
  <c r="M417" i="1"/>
  <c r="N417" i="1"/>
  <c r="O417" i="1"/>
  <c r="P417" i="1"/>
  <c r="Q417" i="1" a="1"/>
  <c r="Q417" i="1"/>
  <c r="R417" i="1"/>
  <c r="S417" i="1"/>
  <c r="T417" i="1" s="1"/>
  <c r="V417" i="1"/>
  <c r="M418" i="1"/>
  <c r="S418" i="1" s="1"/>
  <c r="N418" i="1"/>
  <c r="O418" i="1"/>
  <c r="P418" i="1"/>
  <c r="Q418" i="1" a="1"/>
  <c r="Q418" i="1"/>
  <c r="R418" i="1"/>
  <c r="M419" i="1"/>
  <c r="N419" i="1"/>
  <c r="O419" i="1"/>
  <c r="P419" i="1"/>
  <c r="Q419" i="1" a="1"/>
  <c r="Q419" i="1" s="1"/>
  <c r="S419" i="1" s="1"/>
  <c r="R419" i="1"/>
  <c r="M420" i="1"/>
  <c r="N420" i="1"/>
  <c r="O420" i="1"/>
  <c r="S420" i="1" s="1"/>
  <c r="P420" i="1"/>
  <c r="Q420" i="1" a="1"/>
  <c r="Q420" i="1" s="1"/>
  <c r="R420" i="1"/>
  <c r="M421" i="1"/>
  <c r="N421" i="1"/>
  <c r="O421" i="1"/>
  <c r="P421" i="1"/>
  <c r="Q421" i="1" a="1"/>
  <c r="Q421" i="1"/>
  <c r="R421" i="1"/>
  <c r="M422" i="1"/>
  <c r="S422" i="1" s="1"/>
  <c r="N422" i="1"/>
  <c r="O422" i="1"/>
  <c r="P422" i="1"/>
  <c r="Q422" i="1" a="1"/>
  <c r="Q422" i="1"/>
  <c r="R422" i="1"/>
  <c r="M423" i="1"/>
  <c r="N423" i="1"/>
  <c r="O423" i="1"/>
  <c r="P423" i="1"/>
  <c r="Q423" i="1" a="1"/>
  <c r="Q423" i="1" s="1"/>
  <c r="R423" i="1"/>
  <c r="M424" i="1"/>
  <c r="N424" i="1"/>
  <c r="O424" i="1"/>
  <c r="P424" i="1"/>
  <c r="Q424" i="1" a="1"/>
  <c r="Q424" i="1" s="1"/>
  <c r="S424" i="1" s="1"/>
  <c r="R424" i="1"/>
  <c r="M425" i="1"/>
  <c r="N425" i="1"/>
  <c r="O425" i="1"/>
  <c r="P425" i="1"/>
  <c r="Q425" i="1" a="1"/>
  <c r="Q425" i="1"/>
  <c r="R425" i="1"/>
  <c r="M426" i="1"/>
  <c r="N426" i="1"/>
  <c r="O426" i="1"/>
  <c r="P426" i="1"/>
  <c r="Q426" i="1" a="1"/>
  <c r="Q426" i="1"/>
  <c r="R426" i="1"/>
  <c r="S426" i="1"/>
  <c r="T426" i="1" s="1"/>
  <c r="M427" i="1"/>
  <c r="N427" i="1"/>
  <c r="S427" i="1" s="1"/>
  <c r="O427" i="1"/>
  <c r="P427" i="1"/>
  <c r="Q427" i="1" a="1"/>
  <c r="Q427" i="1" s="1"/>
  <c r="R427" i="1"/>
  <c r="M428" i="1"/>
  <c r="N428" i="1"/>
  <c r="O428" i="1"/>
  <c r="S428" i="1" s="1"/>
  <c r="P428" i="1"/>
  <c r="Q428" i="1" a="1"/>
  <c r="Q428" i="1" s="1"/>
  <c r="R428" i="1"/>
  <c r="M429" i="1"/>
  <c r="N429" i="1"/>
  <c r="O429" i="1"/>
  <c r="P429" i="1"/>
  <c r="Q429" i="1" a="1"/>
  <c r="Q429" i="1" s="1"/>
  <c r="R429" i="1"/>
  <c r="M430" i="1"/>
  <c r="N430" i="1"/>
  <c r="O430" i="1"/>
  <c r="P430" i="1"/>
  <c r="S430" i="1" s="1"/>
  <c r="Q430" i="1" a="1"/>
  <c r="Q430" i="1"/>
  <c r="R430" i="1"/>
  <c r="M431" i="1"/>
  <c r="N431" i="1"/>
  <c r="O431" i="1"/>
  <c r="P431" i="1"/>
  <c r="Q431" i="1" a="1"/>
  <c r="Q431" i="1" s="1"/>
  <c r="R431" i="1"/>
  <c r="M432" i="1"/>
  <c r="N432" i="1"/>
  <c r="O432" i="1"/>
  <c r="P432" i="1"/>
  <c r="Q432" i="1" a="1"/>
  <c r="Q432" i="1" s="1"/>
  <c r="R432" i="1"/>
  <c r="M433" i="1"/>
  <c r="N433" i="1"/>
  <c r="O433" i="1"/>
  <c r="P433" i="1"/>
  <c r="Q433" i="1" a="1"/>
  <c r="Q433" i="1"/>
  <c r="R433" i="1"/>
  <c r="S433" i="1"/>
  <c r="T433" i="1" s="1"/>
  <c r="V433" i="1"/>
  <c r="M434" i="1"/>
  <c r="S434" i="1" s="1"/>
  <c r="N434" i="1"/>
  <c r="O434" i="1"/>
  <c r="P434" i="1"/>
  <c r="Q434" i="1" a="1"/>
  <c r="Q434" i="1"/>
  <c r="R434" i="1"/>
  <c r="M435" i="1"/>
  <c r="N435" i="1"/>
  <c r="O435" i="1"/>
  <c r="P435" i="1"/>
  <c r="Q435" i="1" a="1"/>
  <c r="Q435" i="1" s="1"/>
  <c r="R435" i="1"/>
  <c r="S435" i="1" s="1"/>
  <c r="M436" i="1"/>
  <c r="N436" i="1"/>
  <c r="O436" i="1"/>
  <c r="S436" i="1" s="1"/>
  <c r="P436" i="1"/>
  <c r="Q436" i="1" a="1"/>
  <c r="Q436" i="1" s="1"/>
  <c r="R436" i="1"/>
  <c r="M437" i="1"/>
  <c r="N437" i="1"/>
  <c r="O437" i="1"/>
  <c r="P437" i="1"/>
  <c r="Q437" i="1" a="1"/>
  <c r="Q437" i="1" s="1"/>
  <c r="R437" i="1"/>
  <c r="M438" i="1"/>
  <c r="S438" i="1" s="1"/>
  <c r="N438" i="1"/>
  <c r="O438" i="1"/>
  <c r="P438" i="1"/>
  <c r="Q438" i="1" a="1"/>
  <c r="Q438" i="1"/>
  <c r="R438" i="1"/>
  <c r="M439" i="1"/>
  <c r="N439" i="1"/>
  <c r="O439" i="1"/>
  <c r="P439" i="1"/>
  <c r="Q439" i="1" a="1"/>
  <c r="Q439" i="1" s="1"/>
  <c r="R439" i="1"/>
  <c r="M440" i="1"/>
  <c r="N440" i="1"/>
  <c r="O440" i="1"/>
  <c r="P440" i="1"/>
  <c r="Q440" i="1" a="1"/>
  <c r="Q440" i="1" s="1"/>
  <c r="S440" i="1" s="1"/>
  <c r="R440" i="1"/>
  <c r="M441" i="1"/>
  <c r="N441" i="1"/>
  <c r="O441" i="1"/>
  <c r="P441" i="1"/>
  <c r="Q441" i="1" a="1"/>
  <c r="Q441" i="1"/>
  <c r="R441" i="1"/>
  <c r="M442" i="1"/>
  <c r="N442" i="1"/>
  <c r="O442" i="1"/>
  <c r="P442" i="1"/>
  <c r="Q442" i="1" a="1"/>
  <c r="Q442" i="1"/>
  <c r="R442" i="1"/>
  <c r="S442" i="1"/>
  <c r="T442" i="1" s="1"/>
  <c r="M443" i="1"/>
  <c r="N443" i="1"/>
  <c r="S443" i="1" s="1"/>
  <c r="O443" i="1"/>
  <c r="P443" i="1"/>
  <c r="Q443" i="1" a="1"/>
  <c r="Q443" i="1" s="1"/>
  <c r="R443" i="1"/>
  <c r="M444" i="1"/>
  <c r="N444" i="1"/>
  <c r="O444" i="1"/>
  <c r="P444" i="1"/>
  <c r="Q444" i="1" a="1"/>
  <c r="Q444" i="1" s="1"/>
  <c r="R444" i="1"/>
  <c r="M445" i="1"/>
  <c r="N445" i="1"/>
  <c r="O445" i="1"/>
  <c r="P445" i="1"/>
  <c r="Q445" i="1" a="1"/>
  <c r="Q445" i="1" s="1"/>
  <c r="R445" i="1"/>
  <c r="M446" i="1"/>
  <c r="N446" i="1"/>
  <c r="O446" i="1"/>
  <c r="P446" i="1"/>
  <c r="S446" i="1" s="1"/>
  <c r="Q446" i="1" a="1"/>
  <c r="Q446" i="1"/>
  <c r="R446" i="1"/>
  <c r="M447" i="1"/>
  <c r="N447" i="1"/>
  <c r="O447" i="1"/>
  <c r="P447" i="1"/>
  <c r="Q447" i="1" a="1"/>
  <c r="Q447" i="1" s="1"/>
  <c r="R447" i="1"/>
  <c r="M448" i="1"/>
  <c r="N448" i="1"/>
  <c r="O448" i="1"/>
  <c r="P448" i="1"/>
  <c r="Q448" i="1" a="1"/>
  <c r="Q448" i="1" s="1"/>
  <c r="R448" i="1"/>
  <c r="M449" i="1"/>
  <c r="N449" i="1"/>
  <c r="O449" i="1"/>
  <c r="P449" i="1"/>
  <c r="Q449" i="1" a="1"/>
  <c r="Q449" i="1"/>
  <c r="R449" i="1"/>
  <c r="S449" i="1"/>
  <c r="T449" i="1"/>
  <c r="V449" i="1"/>
  <c r="M450" i="1"/>
  <c r="N450" i="1"/>
  <c r="S450" i="1" s="1"/>
  <c r="O450" i="1"/>
  <c r="P450" i="1"/>
  <c r="Q450" i="1" a="1"/>
  <c r="Q450" i="1"/>
  <c r="R450" i="1"/>
  <c r="M451" i="1"/>
  <c r="N451" i="1"/>
  <c r="O451" i="1"/>
  <c r="P451" i="1"/>
  <c r="Q451" i="1" a="1"/>
  <c r="Q451" i="1"/>
  <c r="R451" i="1"/>
  <c r="M452" i="1"/>
  <c r="N452" i="1"/>
  <c r="O452" i="1"/>
  <c r="P452" i="1"/>
  <c r="Q452" i="1" a="1"/>
  <c r="Q452" i="1" s="1"/>
  <c r="R452" i="1"/>
  <c r="S452" i="1"/>
  <c r="T452" i="1" s="1"/>
  <c r="M453" i="1"/>
  <c r="N453" i="1"/>
  <c r="S453" i="1" s="1"/>
  <c r="O453" i="1"/>
  <c r="P453" i="1"/>
  <c r="Q453" i="1" a="1"/>
  <c r="Q453" i="1" s="1"/>
  <c r="R453" i="1"/>
  <c r="M454" i="1"/>
  <c r="N454" i="1"/>
  <c r="O454" i="1"/>
  <c r="P454" i="1"/>
  <c r="Q454" i="1" a="1"/>
  <c r="Q454" i="1"/>
  <c r="R454" i="1"/>
  <c r="S454" i="1"/>
  <c r="T454" i="1" s="1"/>
  <c r="V454" i="1"/>
  <c r="M455" i="1"/>
  <c r="S455" i="1" s="1"/>
  <c r="N455" i="1"/>
  <c r="O455" i="1"/>
  <c r="P455" i="1"/>
  <c r="Q455" i="1" a="1"/>
  <c r="Q455" i="1" s="1"/>
  <c r="R455" i="1"/>
  <c r="M456" i="1"/>
  <c r="N456" i="1"/>
  <c r="O456" i="1"/>
  <c r="P456" i="1"/>
  <c r="Q456" i="1" a="1"/>
  <c r="Q456" i="1"/>
  <c r="R456" i="1"/>
  <c r="S456" i="1"/>
  <c r="T456" i="1" s="1"/>
  <c r="V456" i="1"/>
  <c r="M457" i="1"/>
  <c r="N457" i="1"/>
  <c r="S457" i="1" s="1"/>
  <c r="O457" i="1"/>
  <c r="P457" i="1"/>
  <c r="Q457" i="1" a="1"/>
  <c r="Q457" i="1"/>
  <c r="R457" i="1"/>
  <c r="M458" i="1"/>
  <c r="N458" i="1"/>
  <c r="O458" i="1"/>
  <c r="S458" i="1" s="1"/>
  <c r="P458" i="1"/>
  <c r="Q458" i="1" a="1"/>
  <c r="Q458" i="1"/>
  <c r="R458" i="1"/>
  <c r="M459" i="1"/>
  <c r="N459" i="1"/>
  <c r="S459" i="1" s="1"/>
  <c r="O459" i="1"/>
  <c r="P459" i="1"/>
  <c r="Q459" i="1" a="1"/>
  <c r="Q459" i="1" s="1"/>
  <c r="R459" i="1"/>
  <c r="M460" i="1"/>
  <c r="N460" i="1"/>
  <c r="O460" i="1"/>
  <c r="P460" i="1"/>
  <c r="Q460" i="1" a="1"/>
  <c r="Q460" i="1" s="1"/>
  <c r="R460" i="1"/>
  <c r="M461" i="1"/>
  <c r="N461" i="1"/>
  <c r="O461" i="1"/>
  <c r="P461" i="1"/>
  <c r="Q461" i="1" a="1"/>
  <c r="Q461" i="1" s="1"/>
  <c r="S461" i="1" s="1"/>
  <c r="T461" i="1" s="1"/>
  <c r="R461" i="1"/>
  <c r="V461" i="1"/>
  <c r="M462" i="1"/>
  <c r="S462" i="1" s="1"/>
  <c r="N462" i="1"/>
  <c r="O462" i="1"/>
  <c r="P462" i="1"/>
  <c r="Q462" i="1" a="1"/>
  <c r="Q462" i="1"/>
  <c r="R462" i="1"/>
  <c r="M463" i="1"/>
  <c r="N463" i="1"/>
  <c r="O463" i="1"/>
  <c r="P463" i="1"/>
  <c r="Q463" i="1" a="1"/>
  <c r="Q463" i="1"/>
  <c r="R463" i="1"/>
  <c r="M464" i="1"/>
  <c r="N464" i="1"/>
  <c r="O464" i="1"/>
  <c r="P464" i="1"/>
  <c r="Q464" i="1" a="1"/>
  <c r="Q464" i="1" s="1"/>
  <c r="R464" i="1"/>
  <c r="M465" i="1"/>
  <c r="N465" i="1"/>
  <c r="O465" i="1"/>
  <c r="P465" i="1"/>
  <c r="Q465" i="1" a="1"/>
  <c r="Q465" i="1"/>
  <c r="R465" i="1"/>
  <c r="M466" i="1"/>
  <c r="S466" i="1" s="1"/>
  <c r="N466" i="1"/>
  <c r="O466" i="1"/>
  <c r="P466" i="1"/>
  <c r="Q466" i="1" a="1"/>
  <c r="Q466" i="1"/>
  <c r="R466" i="1"/>
  <c r="M467" i="1"/>
  <c r="N467" i="1"/>
  <c r="O467" i="1"/>
  <c r="P467" i="1"/>
  <c r="Q467" i="1" a="1"/>
  <c r="Q467" i="1" s="1"/>
  <c r="R467" i="1"/>
  <c r="M468" i="1"/>
  <c r="N468" i="1"/>
  <c r="O468" i="1"/>
  <c r="S468" i="1" s="1"/>
  <c r="T468" i="1" s="1"/>
  <c r="P468" i="1"/>
  <c r="Q468" i="1" a="1"/>
  <c r="Q468" i="1" s="1"/>
  <c r="R468" i="1"/>
  <c r="V468" i="1"/>
  <c r="M469" i="1"/>
  <c r="N469" i="1"/>
  <c r="O469" i="1"/>
  <c r="P469" i="1"/>
  <c r="Q469" i="1" a="1"/>
  <c r="Q469" i="1" s="1"/>
  <c r="R469" i="1"/>
  <c r="M470" i="1"/>
  <c r="S470" i="1" s="1"/>
  <c r="N470" i="1"/>
  <c r="O470" i="1"/>
  <c r="P470" i="1"/>
  <c r="Q470" i="1" a="1"/>
  <c r="Q470" i="1"/>
  <c r="R470" i="1"/>
  <c r="M471" i="1"/>
  <c r="N471" i="1"/>
  <c r="O471" i="1"/>
  <c r="P471" i="1"/>
  <c r="Q471" i="1" a="1"/>
  <c r="Q471" i="1" s="1"/>
  <c r="R471" i="1"/>
  <c r="M472" i="1"/>
  <c r="N472" i="1"/>
  <c r="O472" i="1"/>
  <c r="P472" i="1"/>
  <c r="Q472" i="1" a="1"/>
  <c r="Q472" i="1"/>
  <c r="R472" i="1"/>
  <c r="M473" i="1"/>
  <c r="N473" i="1"/>
  <c r="O473" i="1"/>
  <c r="P473" i="1"/>
  <c r="Q473" i="1" a="1"/>
  <c r="Q473" i="1" s="1"/>
  <c r="S473" i="1" s="1"/>
  <c r="T473" i="1" s="1"/>
  <c r="R473" i="1"/>
  <c r="V473" i="1"/>
  <c r="M474" i="1"/>
  <c r="S474" i="1" s="1"/>
  <c r="N474" i="1"/>
  <c r="O474" i="1"/>
  <c r="P474" i="1"/>
  <c r="Q474" i="1" a="1"/>
  <c r="Q474" i="1"/>
  <c r="R474" i="1"/>
  <c r="M475" i="1"/>
  <c r="N475" i="1"/>
  <c r="O475" i="1"/>
  <c r="P475" i="1"/>
  <c r="Q475" i="1" a="1"/>
  <c r="Q475" i="1" s="1"/>
  <c r="R475" i="1"/>
  <c r="S475" i="1"/>
  <c r="M476" i="1"/>
  <c r="N476" i="1"/>
  <c r="S476" i="1" s="1"/>
  <c r="O476" i="1"/>
  <c r="P476" i="1"/>
  <c r="Q476" i="1" a="1"/>
  <c r="Q476" i="1" s="1"/>
  <c r="R476" i="1"/>
  <c r="M477" i="1"/>
  <c r="N477" i="1"/>
  <c r="O477" i="1"/>
  <c r="P477" i="1"/>
  <c r="Q477" i="1" a="1"/>
  <c r="Q477" i="1" s="1"/>
  <c r="R477" i="1"/>
  <c r="M478" i="1"/>
  <c r="N478" i="1"/>
  <c r="O478" i="1"/>
  <c r="P478" i="1"/>
  <c r="Q478" i="1" a="1"/>
  <c r="Q478" i="1" s="1"/>
  <c r="S478" i="1" s="1"/>
  <c r="T478" i="1" s="1"/>
  <c r="R478" i="1"/>
  <c r="M479" i="1"/>
  <c r="S479" i="1" s="1"/>
  <c r="N479" i="1"/>
  <c r="O479" i="1"/>
  <c r="P479" i="1"/>
  <c r="Q479" i="1" a="1"/>
  <c r="Q479" i="1" s="1"/>
  <c r="R479" i="1"/>
  <c r="M480" i="1"/>
  <c r="N480" i="1"/>
  <c r="O480" i="1"/>
  <c r="P480" i="1"/>
  <c r="Q480" i="1" a="1"/>
  <c r="Q480" i="1" s="1"/>
  <c r="R480" i="1"/>
  <c r="S480" i="1"/>
  <c r="M481" i="1"/>
  <c r="N481" i="1"/>
  <c r="O481" i="1"/>
  <c r="P481" i="1"/>
  <c r="Q481" i="1" a="1"/>
  <c r="Q481" i="1" s="1"/>
  <c r="R481" i="1"/>
  <c r="M482" i="1"/>
  <c r="N482" i="1"/>
  <c r="O482" i="1"/>
  <c r="P482" i="1"/>
  <c r="Q482" i="1" a="1"/>
  <c r="Q482" i="1"/>
  <c r="R482" i="1"/>
  <c r="M483" i="1"/>
  <c r="S483" i="1" s="1"/>
  <c r="N483" i="1"/>
  <c r="O483" i="1"/>
  <c r="P483" i="1"/>
  <c r="Q483" i="1" a="1"/>
  <c r="Q483" i="1"/>
  <c r="R483" i="1"/>
  <c r="T483" i="1"/>
  <c r="M484" i="1"/>
  <c r="S484" i="1" s="1"/>
  <c r="N484" i="1"/>
  <c r="O484" i="1"/>
  <c r="P484" i="1"/>
  <c r="Q484" i="1" a="1"/>
  <c r="Q484" i="1" s="1"/>
  <c r="R484" i="1"/>
  <c r="M485" i="1"/>
  <c r="N485" i="1"/>
  <c r="O485" i="1"/>
  <c r="P485" i="1"/>
  <c r="Q485" i="1" a="1"/>
  <c r="Q485" i="1"/>
  <c r="S485" i="1" s="1"/>
  <c r="R485" i="1"/>
  <c r="M486" i="1"/>
  <c r="S486" i="1" s="1"/>
  <c r="N486" i="1"/>
  <c r="O486" i="1"/>
  <c r="P486" i="1"/>
  <c r="Q486" i="1" a="1"/>
  <c r="Q486" i="1" s="1"/>
  <c r="R486" i="1"/>
  <c r="M487" i="1"/>
  <c r="N487" i="1"/>
  <c r="O487" i="1"/>
  <c r="P487" i="1"/>
  <c r="Q487" i="1" a="1"/>
  <c r="Q487" i="1" s="1"/>
  <c r="R487" i="1"/>
  <c r="M488" i="1"/>
  <c r="S488" i="1" s="1"/>
  <c r="N488" i="1"/>
  <c r="O488" i="1"/>
  <c r="P488" i="1"/>
  <c r="Q488" i="1" a="1"/>
  <c r="Q488" i="1"/>
  <c r="R488" i="1"/>
  <c r="M489" i="1"/>
  <c r="N489" i="1"/>
  <c r="O489" i="1"/>
  <c r="P489" i="1"/>
  <c r="Q489" i="1" a="1"/>
  <c r="Q489" i="1"/>
  <c r="R489" i="1"/>
  <c r="M490" i="1"/>
  <c r="N490" i="1"/>
  <c r="O490" i="1"/>
  <c r="P490" i="1"/>
  <c r="Q490" i="1" a="1"/>
  <c r="Q490" i="1" s="1"/>
  <c r="R490" i="1"/>
  <c r="S490" i="1"/>
  <c r="M491" i="1"/>
  <c r="N491" i="1"/>
  <c r="O491" i="1"/>
  <c r="P491" i="1"/>
  <c r="Q491" i="1" a="1"/>
  <c r="Q491" i="1" s="1"/>
  <c r="R491" i="1"/>
  <c r="M492" i="1"/>
  <c r="N492" i="1"/>
  <c r="O492" i="1"/>
  <c r="P492" i="1"/>
  <c r="Q492" i="1" a="1"/>
  <c r="Q492" i="1" s="1"/>
  <c r="R492" i="1"/>
  <c r="M493" i="1"/>
  <c r="S493" i="1" s="1"/>
  <c r="N493" i="1"/>
  <c r="O493" i="1"/>
  <c r="P493" i="1"/>
  <c r="Q493" i="1" a="1"/>
  <c r="Q493" i="1"/>
  <c r="R493" i="1"/>
  <c r="T493" i="1"/>
  <c r="M494" i="1"/>
  <c r="S494" i="1" s="1"/>
  <c r="N494" i="1"/>
  <c r="O494" i="1"/>
  <c r="P494" i="1"/>
  <c r="Q494" i="1" a="1"/>
  <c r="Q494" i="1"/>
  <c r="R494" i="1"/>
  <c r="M495" i="1"/>
  <c r="N495" i="1"/>
  <c r="O495" i="1"/>
  <c r="P495" i="1"/>
  <c r="Q495" i="1" a="1"/>
  <c r="Q495" i="1" s="1"/>
  <c r="R495" i="1"/>
  <c r="M496" i="1"/>
  <c r="S496" i="1" s="1"/>
  <c r="N496" i="1"/>
  <c r="O496" i="1"/>
  <c r="P496" i="1"/>
  <c r="Q496" i="1" a="1"/>
  <c r="Q496" i="1" s="1"/>
  <c r="R496" i="1"/>
  <c r="M497" i="1"/>
  <c r="N497" i="1"/>
  <c r="O497" i="1"/>
  <c r="P497" i="1"/>
  <c r="Q497" i="1" a="1"/>
  <c r="Q497" i="1" s="1"/>
  <c r="R497" i="1"/>
  <c r="M498" i="1"/>
  <c r="N498" i="1"/>
  <c r="O498" i="1"/>
  <c r="P498" i="1"/>
  <c r="Q498" i="1" a="1"/>
  <c r="Q498" i="1" s="1"/>
  <c r="S498" i="1" s="1"/>
  <c r="R498" i="1"/>
  <c r="M499" i="1"/>
  <c r="N499" i="1"/>
  <c r="O499" i="1"/>
  <c r="P499" i="1"/>
  <c r="Q499" i="1" a="1"/>
  <c r="Q499" i="1"/>
  <c r="R499" i="1"/>
  <c r="M500" i="1"/>
  <c r="N500" i="1"/>
  <c r="O500" i="1"/>
  <c r="P500" i="1"/>
  <c r="Q500" i="1" a="1"/>
  <c r="Q500" i="1" s="1"/>
  <c r="R500" i="1"/>
  <c r="S500" i="1"/>
  <c r="T500" i="1" s="1"/>
  <c r="M501" i="1"/>
  <c r="N501" i="1"/>
  <c r="O501" i="1"/>
  <c r="P501" i="1"/>
  <c r="Q501" i="1" a="1"/>
  <c r="Q501" i="1" s="1"/>
  <c r="R501" i="1"/>
  <c r="M502" i="1"/>
  <c r="N502" i="1"/>
  <c r="O502" i="1"/>
  <c r="P502" i="1"/>
  <c r="Q502" i="1" a="1"/>
  <c r="Q502" i="1" s="1"/>
  <c r="R502" i="1"/>
  <c r="M503" i="1"/>
  <c r="N503" i="1"/>
  <c r="O503" i="1"/>
  <c r="P503" i="1"/>
  <c r="Q503" i="1" a="1"/>
  <c r="Q503" i="1" s="1"/>
  <c r="R503" i="1"/>
  <c r="M504" i="1"/>
  <c r="N504" i="1"/>
  <c r="O504" i="1"/>
  <c r="P504" i="1"/>
  <c r="Q504" i="1" a="1"/>
  <c r="Q504" i="1"/>
  <c r="R504" i="1"/>
  <c r="M505" i="1"/>
  <c r="N505" i="1"/>
  <c r="O505" i="1"/>
  <c r="P505" i="1"/>
  <c r="Q505" i="1" a="1"/>
  <c r="Q505" i="1" s="1"/>
  <c r="S505" i="1" s="1"/>
  <c r="R505" i="1"/>
  <c r="M506" i="1"/>
  <c r="N506" i="1"/>
  <c r="O506" i="1"/>
  <c r="P506" i="1"/>
  <c r="Q506" i="1" a="1"/>
  <c r="Q506" i="1" s="1"/>
  <c r="R506" i="1"/>
  <c r="M507" i="1"/>
  <c r="N507" i="1"/>
  <c r="S507" i="1" s="1"/>
  <c r="O507" i="1"/>
  <c r="P507" i="1"/>
  <c r="Q507" i="1" a="1"/>
  <c r="Q507" i="1" s="1"/>
  <c r="R507" i="1"/>
  <c r="M508" i="1"/>
  <c r="S508" i="1" s="1"/>
  <c r="N508" i="1"/>
  <c r="O508" i="1"/>
  <c r="P508" i="1"/>
  <c r="Q508" i="1" a="1"/>
  <c r="Q508" i="1" s="1"/>
  <c r="R508" i="1"/>
  <c r="T508" i="1"/>
  <c r="M509" i="1"/>
  <c r="S509" i="1" s="1"/>
  <c r="N509" i="1"/>
  <c r="O509" i="1"/>
  <c r="P509" i="1"/>
  <c r="Q509" i="1" a="1"/>
  <c r="Q509" i="1"/>
  <c r="R509" i="1"/>
  <c r="M510" i="1"/>
  <c r="N510" i="1"/>
  <c r="O510" i="1"/>
  <c r="P510" i="1"/>
  <c r="Q510" i="1" a="1"/>
  <c r="Q510" i="1" s="1"/>
  <c r="R510" i="1"/>
  <c r="S510" i="1" s="1"/>
  <c r="M511" i="1"/>
  <c r="N511" i="1"/>
  <c r="O511" i="1"/>
  <c r="P511" i="1"/>
  <c r="Q511" i="1" a="1"/>
  <c r="Q511" i="1" s="1"/>
  <c r="R511" i="1"/>
  <c r="M512" i="1"/>
  <c r="N512" i="1"/>
  <c r="O512" i="1"/>
  <c r="P512" i="1"/>
  <c r="Q512" i="1" a="1"/>
  <c r="Q512" i="1" s="1"/>
  <c r="S512" i="1" s="1"/>
  <c r="R512" i="1"/>
  <c r="M513" i="1"/>
  <c r="N513" i="1"/>
  <c r="O513" i="1"/>
  <c r="P513" i="1"/>
  <c r="Q513" i="1" a="1"/>
  <c r="Q513" i="1" s="1"/>
  <c r="S513" i="1" s="1"/>
  <c r="R513" i="1"/>
  <c r="M514" i="1"/>
  <c r="S514" i="1" s="1"/>
  <c r="N514" i="1"/>
  <c r="O514" i="1"/>
  <c r="P514" i="1"/>
  <c r="Q514" i="1" a="1"/>
  <c r="Q514" i="1" s="1"/>
  <c r="R514" i="1"/>
  <c r="M515" i="1"/>
  <c r="N515" i="1"/>
  <c r="O515" i="1"/>
  <c r="P515" i="1"/>
  <c r="Q515" i="1" a="1"/>
  <c r="Q515" i="1" s="1"/>
  <c r="R515" i="1"/>
  <c r="S515" i="1"/>
  <c r="M516" i="1"/>
  <c r="S516" i="1" s="1"/>
  <c r="N516" i="1"/>
  <c r="O516" i="1"/>
  <c r="P516" i="1"/>
  <c r="Q516" i="1" a="1"/>
  <c r="Q516" i="1" s="1"/>
  <c r="R516" i="1"/>
  <c r="M517" i="1"/>
  <c r="N517" i="1"/>
  <c r="S517" i="1" s="1"/>
  <c r="O517" i="1"/>
  <c r="P517" i="1"/>
  <c r="Q517" i="1" a="1"/>
  <c r="Q517" i="1" s="1"/>
  <c r="R517" i="1"/>
  <c r="M518" i="1"/>
  <c r="N518" i="1"/>
  <c r="O518" i="1"/>
  <c r="P518" i="1"/>
  <c r="Q518" i="1" a="1"/>
  <c r="Q518" i="1" s="1"/>
  <c r="S518" i="1" s="1"/>
  <c r="R518" i="1"/>
  <c r="M519" i="1"/>
  <c r="N519" i="1"/>
  <c r="O519" i="1"/>
  <c r="P519" i="1"/>
  <c r="Q519" i="1" a="1"/>
  <c r="Q519" i="1" s="1"/>
  <c r="R519" i="1"/>
  <c r="M520" i="1"/>
  <c r="N520" i="1"/>
  <c r="O520" i="1"/>
  <c r="P520" i="1"/>
  <c r="Q520" i="1" a="1"/>
  <c r="Q520" i="1" s="1"/>
  <c r="R520" i="1"/>
  <c r="S520" i="1"/>
  <c r="M521" i="1"/>
  <c r="S521" i="1" s="1"/>
  <c r="N521" i="1"/>
  <c r="O521" i="1"/>
  <c r="P521" i="1"/>
  <c r="Q521" i="1" a="1"/>
  <c r="Q521" i="1" s="1"/>
  <c r="R521" i="1"/>
  <c r="M522" i="1"/>
  <c r="N522" i="1"/>
  <c r="O522" i="1"/>
  <c r="P522" i="1"/>
  <c r="Q522" i="1" a="1"/>
  <c r="Q522" i="1"/>
  <c r="R522" i="1"/>
  <c r="S522" i="1" s="1"/>
  <c r="M523" i="1"/>
  <c r="N523" i="1"/>
  <c r="O523" i="1"/>
  <c r="P523" i="1"/>
  <c r="Q523" i="1" a="1"/>
  <c r="Q523" i="1" s="1"/>
  <c r="R523" i="1"/>
  <c r="S523" i="1"/>
  <c r="T523" i="1" s="1"/>
  <c r="M524" i="1"/>
  <c r="N524" i="1"/>
  <c r="O524" i="1"/>
  <c r="P524" i="1"/>
  <c r="Q524" i="1" a="1"/>
  <c r="Q524" i="1" s="1"/>
  <c r="R524" i="1"/>
  <c r="M525" i="1"/>
  <c r="N525" i="1"/>
  <c r="O525" i="1"/>
  <c r="P525" i="1"/>
  <c r="Q525" i="1" a="1"/>
  <c r="Q525" i="1" s="1"/>
  <c r="S525" i="1" s="1"/>
  <c r="R525" i="1"/>
  <c r="M526" i="1"/>
  <c r="S526" i="1" s="1"/>
  <c r="N526" i="1"/>
  <c r="O526" i="1"/>
  <c r="P526" i="1"/>
  <c r="Q526" i="1" a="1"/>
  <c r="Q526" i="1" s="1"/>
  <c r="R526" i="1"/>
  <c r="M527" i="1"/>
  <c r="N527" i="1"/>
  <c r="O527" i="1"/>
  <c r="P527" i="1"/>
  <c r="Q527" i="1" a="1"/>
  <c r="Q527" i="1"/>
  <c r="R527" i="1"/>
  <c r="M528" i="1"/>
  <c r="N528" i="1"/>
  <c r="O528" i="1"/>
  <c r="P528" i="1"/>
  <c r="Q528" i="1" a="1"/>
  <c r="Q528" i="1" s="1"/>
  <c r="S528" i="1" s="1"/>
  <c r="R528" i="1"/>
  <c r="M529" i="1"/>
  <c r="N529" i="1"/>
  <c r="O529" i="1"/>
  <c r="P529" i="1"/>
  <c r="Q529" i="1" a="1"/>
  <c r="Q529" i="1" s="1"/>
  <c r="R529" i="1"/>
  <c r="M530" i="1"/>
  <c r="S530" i="1" s="1"/>
  <c r="N530" i="1"/>
  <c r="O530" i="1"/>
  <c r="P530" i="1"/>
  <c r="Q530" i="1" a="1"/>
  <c r="Q530" i="1"/>
  <c r="R530" i="1"/>
  <c r="M531" i="1"/>
  <c r="N531" i="1"/>
  <c r="O531" i="1"/>
  <c r="P531" i="1"/>
  <c r="Q531" i="1" a="1"/>
  <c r="Q531" i="1" s="1"/>
  <c r="R531" i="1"/>
  <c r="M532" i="1"/>
  <c r="S532" i="1" s="1"/>
  <c r="N532" i="1"/>
  <c r="O532" i="1"/>
  <c r="P532" i="1"/>
  <c r="Q532" i="1" a="1"/>
  <c r="Q532" i="1" s="1"/>
  <c r="R532" i="1"/>
  <c r="M533" i="1"/>
  <c r="N533" i="1"/>
  <c r="O533" i="1"/>
  <c r="P533" i="1"/>
  <c r="Q533" i="1" a="1"/>
  <c r="Q533" i="1" s="1"/>
  <c r="R533" i="1"/>
  <c r="S533" i="1"/>
  <c r="T533" i="1" s="1"/>
  <c r="V533" i="1"/>
  <c r="M534" i="1"/>
  <c r="N534" i="1"/>
  <c r="O534" i="1"/>
  <c r="P534" i="1"/>
  <c r="Q534" i="1" a="1"/>
  <c r="Q534" i="1" s="1"/>
  <c r="R534" i="1"/>
  <c r="M535" i="1"/>
  <c r="N535" i="1"/>
  <c r="O535" i="1"/>
  <c r="P535" i="1"/>
  <c r="Q535" i="1" a="1"/>
  <c r="Q535" i="1"/>
  <c r="R535" i="1"/>
  <c r="M536" i="1"/>
  <c r="N536" i="1"/>
  <c r="O536" i="1"/>
  <c r="P536" i="1"/>
  <c r="Q536" i="1" a="1"/>
  <c r="Q536" i="1" s="1"/>
  <c r="R536" i="1"/>
  <c r="S536" i="1"/>
  <c r="M537" i="1"/>
  <c r="S537" i="1" s="1"/>
  <c r="N537" i="1"/>
  <c r="O537" i="1"/>
  <c r="P537" i="1"/>
  <c r="Q537" i="1" a="1"/>
  <c r="Q537" i="1"/>
  <c r="R537" i="1"/>
  <c r="M538" i="1"/>
  <c r="N538" i="1"/>
  <c r="O538" i="1"/>
  <c r="P538" i="1"/>
  <c r="Q538" i="1" a="1"/>
  <c r="Q538" i="1"/>
  <c r="R538" i="1"/>
  <c r="S538" i="1"/>
  <c r="T538" i="1"/>
  <c r="M539" i="1"/>
  <c r="N539" i="1"/>
  <c r="O539" i="1"/>
  <c r="P539" i="1"/>
  <c r="Q539" i="1" a="1"/>
  <c r="Q539" i="1" s="1"/>
  <c r="R539" i="1"/>
  <c r="M540" i="1"/>
  <c r="N540" i="1"/>
  <c r="O540" i="1"/>
  <c r="P540" i="1"/>
  <c r="Q540" i="1" a="1"/>
  <c r="Q540" i="1" s="1"/>
  <c r="S540" i="1" s="1"/>
  <c r="R540" i="1"/>
  <c r="M541" i="1"/>
  <c r="N541" i="1"/>
  <c r="S541" i="1" s="1"/>
  <c r="O541" i="1"/>
  <c r="P541" i="1"/>
  <c r="Q541" i="1" a="1"/>
  <c r="Q541" i="1" s="1"/>
  <c r="R541" i="1"/>
  <c r="M542" i="1"/>
  <c r="N542" i="1"/>
  <c r="O542" i="1"/>
  <c r="P542" i="1"/>
  <c r="Q542" i="1" a="1"/>
  <c r="Q542" i="1"/>
  <c r="R542" i="1"/>
  <c r="S542" i="1"/>
  <c r="M543" i="1"/>
  <c r="N543" i="1"/>
  <c r="O543" i="1"/>
  <c r="P543" i="1"/>
  <c r="Q543" i="1" a="1"/>
  <c r="Q543" i="1"/>
  <c r="R543" i="1"/>
  <c r="M544" i="1"/>
  <c r="N544" i="1"/>
  <c r="O544" i="1"/>
  <c r="P544" i="1"/>
  <c r="Q544" i="1" a="1"/>
  <c r="Q544" i="1" s="1"/>
  <c r="R544" i="1"/>
  <c r="M545" i="1"/>
  <c r="N545" i="1"/>
  <c r="O545" i="1"/>
  <c r="P545" i="1"/>
  <c r="Q545" i="1" a="1"/>
  <c r="Q545" i="1" s="1"/>
  <c r="R545" i="1"/>
  <c r="M546" i="1"/>
  <c r="S546" i="1" s="1"/>
  <c r="N546" i="1"/>
  <c r="O546" i="1"/>
  <c r="P546" i="1"/>
  <c r="Q546" i="1" a="1"/>
  <c r="Q546" i="1" s="1"/>
  <c r="R546" i="1"/>
  <c r="M547" i="1"/>
  <c r="S547" i="1" s="1"/>
  <c r="N547" i="1"/>
  <c r="O547" i="1"/>
  <c r="P547" i="1"/>
  <c r="Q547" i="1" a="1"/>
  <c r="Q547" i="1"/>
  <c r="R547" i="1"/>
  <c r="M548" i="1"/>
  <c r="N548" i="1"/>
  <c r="O548" i="1"/>
  <c r="P548" i="1"/>
  <c r="S548" i="1" s="1"/>
  <c r="Q548" i="1" a="1"/>
  <c r="Q548" i="1" s="1"/>
  <c r="R548" i="1"/>
  <c r="M549" i="1"/>
  <c r="N549" i="1"/>
  <c r="O549" i="1"/>
  <c r="P549" i="1"/>
  <c r="Q549" i="1" a="1"/>
  <c r="Q549" i="1" s="1"/>
  <c r="R549" i="1"/>
  <c r="M550" i="1"/>
  <c r="N550" i="1"/>
  <c r="O550" i="1"/>
  <c r="P550" i="1"/>
  <c r="Q550" i="1" a="1"/>
  <c r="Q550" i="1" s="1"/>
  <c r="R550" i="1"/>
  <c r="M551" i="1"/>
  <c r="N551" i="1"/>
  <c r="O551" i="1"/>
  <c r="P551" i="1"/>
  <c r="Q551" i="1" a="1"/>
  <c r="Q551" i="1" s="1"/>
  <c r="R551" i="1"/>
  <c r="M552" i="1"/>
  <c r="S552" i="1" s="1"/>
  <c r="N552" i="1"/>
  <c r="O552" i="1"/>
  <c r="P552" i="1"/>
  <c r="Q552" i="1" a="1"/>
  <c r="Q552" i="1"/>
  <c r="R552" i="1"/>
  <c r="M553" i="1"/>
  <c r="N553" i="1"/>
  <c r="O553" i="1"/>
  <c r="P553" i="1"/>
  <c r="Q553" i="1" a="1"/>
  <c r="Q553" i="1" s="1"/>
  <c r="R553" i="1"/>
  <c r="S553" i="1"/>
  <c r="V553" i="1" s="1"/>
  <c r="T553" i="1"/>
  <c r="M554" i="1"/>
  <c r="N554" i="1"/>
  <c r="O554" i="1"/>
  <c r="P554" i="1"/>
  <c r="Q554" i="1" a="1"/>
  <c r="Q554" i="1"/>
  <c r="R554" i="1"/>
  <c r="M555" i="1"/>
  <c r="N555" i="1"/>
  <c r="O555" i="1"/>
  <c r="P555" i="1"/>
  <c r="Q555" i="1" a="1"/>
  <c r="Q555" i="1" s="1"/>
  <c r="R555" i="1"/>
  <c r="M556" i="1"/>
  <c r="N556" i="1"/>
  <c r="O556" i="1"/>
  <c r="S556" i="1" s="1"/>
  <c r="P556" i="1"/>
  <c r="Q556" i="1" a="1"/>
  <c r="Q556" i="1" s="1"/>
  <c r="R556" i="1"/>
  <c r="M557" i="1"/>
  <c r="S557" i="1" s="1"/>
  <c r="N557" i="1"/>
  <c r="O557" i="1"/>
  <c r="P557" i="1"/>
  <c r="Q557" i="1" a="1"/>
  <c r="Q557" i="1"/>
  <c r="R557" i="1"/>
  <c r="M558" i="1"/>
  <c r="N558" i="1"/>
  <c r="O558" i="1"/>
  <c r="P558" i="1"/>
  <c r="Q558" i="1" a="1"/>
  <c r="Q558" i="1" s="1"/>
  <c r="S558" i="1" s="1"/>
  <c r="R558" i="1"/>
  <c r="M559" i="1"/>
  <c r="N559" i="1"/>
  <c r="O559" i="1"/>
  <c r="P559" i="1"/>
  <c r="Q559" i="1" a="1"/>
  <c r="Q559" i="1"/>
  <c r="R559" i="1"/>
  <c r="M560" i="1"/>
  <c r="N560" i="1"/>
  <c r="O560" i="1"/>
  <c r="P560" i="1"/>
  <c r="Q560" i="1" a="1"/>
  <c r="Q560" i="1" s="1"/>
  <c r="R560" i="1"/>
  <c r="M561" i="1"/>
  <c r="S561" i="1" s="1"/>
  <c r="N561" i="1"/>
  <c r="O561" i="1"/>
  <c r="P561" i="1"/>
  <c r="Q561" i="1" a="1"/>
  <c r="Q561" i="1" s="1"/>
  <c r="R561" i="1"/>
  <c r="M562" i="1"/>
  <c r="N562" i="1"/>
  <c r="O562" i="1"/>
  <c r="P562" i="1"/>
  <c r="Q562" i="1" a="1"/>
  <c r="Q562" i="1"/>
  <c r="R562" i="1"/>
  <c r="S562" i="1"/>
  <c r="T562" i="1" s="1"/>
  <c r="M563" i="1"/>
  <c r="N563" i="1"/>
  <c r="O563" i="1"/>
  <c r="P563" i="1"/>
  <c r="Q563" i="1" a="1"/>
  <c r="Q563" i="1" s="1"/>
  <c r="S563" i="1" s="1"/>
  <c r="R563" i="1"/>
  <c r="M564" i="1"/>
  <c r="N564" i="1"/>
  <c r="O564" i="1"/>
  <c r="P564" i="1"/>
  <c r="Q564" i="1" a="1"/>
  <c r="Q564" i="1" s="1"/>
  <c r="R564" i="1"/>
  <c r="M565" i="1"/>
  <c r="N565" i="1"/>
  <c r="O565" i="1"/>
  <c r="P565" i="1"/>
  <c r="Q565" i="1" a="1"/>
  <c r="Q565" i="1" s="1"/>
  <c r="R565" i="1"/>
  <c r="M566" i="1"/>
  <c r="N566" i="1"/>
  <c r="O566" i="1"/>
  <c r="P566" i="1"/>
  <c r="Q566" i="1" a="1"/>
  <c r="Q566" i="1" s="1"/>
  <c r="R566" i="1"/>
  <c r="S566" i="1" s="1"/>
  <c r="M567" i="1"/>
  <c r="N567" i="1"/>
  <c r="O567" i="1"/>
  <c r="P567" i="1"/>
  <c r="Q567" i="1" a="1"/>
  <c r="Q567" i="1" s="1"/>
  <c r="R567" i="1"/>
  <c r="M568" i="1"/>
  <c r="N568" i="1"/>
  <c r="O568" i="1"/>
  <c r="P568" i="1"/>
  <c r="Q568" i="1" a="1"/>
  <c r="Q568" i="1" s="1"/>
  <c r="S568" i="1" s="1"/>
  <c r="R568" i="1"/>
  <c r="M569" i="1"/>
  <c r="N569" i="1"/>
  <c r="O569" i="1"/>
  <c r="P569" i="1"/>
  <c r="Q569" i="1" a="1"/>
  <c r="Q569" i="1" s="1"/>
  <c r="R569" i="1"/>
  <c r="M570" i="1"/>
  <c r="S570" i="1" s="1"/>
  <c r="N570" i="1"/>
  <c r="O570" i="1"/>
  <c r="P570" i="1"/>
  <c r="Q570" i="1" a="1"/>
  <c r="Q570" i="1"/>
  <c r="R570" i="1"/>
  <c r="M571" i="1"/>
  <c r="S571" i="1" s="1"/>
  <c r="N571" i="1"/>
  <c r="O571" i="1"/>
  <c r="P571" i="1"/>
  <c r="Q571" i="1" a="1"/>
  <c r="Q571" i="1" s="1"/>
  <c r="R571" i="1"/>
  <c r="M572" i="1"/>
  <c r="S572" i="1" s="1"/>
  <c r="N572" i="1"/>
  <c r="O572" i="1"/>
  <c r="P572" i="1"/>
  <c r="Q572" i="1" a="1"/>
  <c r="Q572" i="1" s="1"/>
  <c r="R572" i="1"/>
  <c r="M573" i="1"/>
  <c r="N573" i="1"/>
  <c r="O573" i="1"/>
  <c r="P573" i="1"/>
  <c r="Q573" i="1" a="1"/>
  <c r="Q573" i="1"/>
  <c r="R573" i="1"/>
  <c r="S573" i="1"/>
  <c r="T573" i="1" s="1"/>
  <c r="V573" i="1" s="1"/>
  <c r="M574" i="1"/>
  <c r="N574" i="1"/>
  <c r="O574" i="1"/>
  <c r="P574" i="1"/>
  <c r="Q574" i="1" a="1"/>
  <c r="Q574" i="1" s="1"/>
  <c r="R574" i="1"/>
  <c r="M575" i="1"/>
  <c r="N575" i="1"/>
  <c r="O575" i="1"/>
  <c r="P575" i="1"/>
  <c r="Q575" i="1" a="1"/>
  <c r="Q575" i="1" s="1"/>
  <c r="R575" i="1"/>
  <c r="M576" i="1"/>
  <c r="N576" i="1"/>
  <c r="S576" i="1" s="1"/>
  <c r="O576" i="1"/>
  <c r="P576" i="1"/>
  <c r="Q576" i="1" a="1"/>
  <c r="Q576" i="1" s="1"/>
  <c r="R576" i="1"/>
  <c r="M577" i="1"/>
  <c r="S577" i="1" s="1"/>
  <c r="N577" i="1"/>
  <c r="O577" i="1"/>
  <c r="P577" i="1"/>
  <c r="Q577" i="1" a="1"/>
  <c r="Q577" i="1"/>
  <c r="R577" i="1"/>
  <c r="M578" i="1"/>
  <c r="N578" i="1"/>
  <c r="O578" i="1"/>
  <c r="P578" i="1"/>
  <c r="Q578" i="1" a="1"/>
  <c r="Q578" i="1" s="1"/>
  <c r="R578" i="1"/>
  <c r="M579" i="1"/>
  <c r="N579" i="1"/>
  <c r="O579" i="1"/>
  <c r="P579" i="1"/>
  <c r="Q579" i="1" a="1"/>
  <c r="Q579" i="1" s="1"/>
  <c r="R579" i="1"/>
  <c r="M580" i="1"/>
  <c r="S580" i="1" s="1"/>
  <c r="T580" i="1" s="1"/>
  <c r="N580" i="1"/>
  <c r="O580" i="1"/>
  <c r="P580" i="1"/>
  <c r="Q580" i="1" a="1"/>
  <c r="Q580" i="1" s="1"/>
  <c r="R580" i="1"/>
  <c r="M581" i="1"/>
  <c r="S581" i="1" s="1"/>
  <c r="N581" i="1"/>
  <c r="O581" i="1"/>
  <c r="P581" i="1"/>
  <c r="Q581" i="1" a="1"/>
  <c r="Q581" i="1" s="1"/>
  <c r="R581" i="1"/>
  <c r="M582" i="1"/>
  <c r="N582" i="1"/>
  <c r="O582" i="1"/>
  <c r="P582" i="1"/>
  <c r="Q582" i="1" a="1"/>
  <c r="Q582" i="1"/>
  <c r="R582" i="1"/>
  <c r="S582" i="1"/>
  <c r="T582" i="1"/>
  <c r="M583" i="1"/>
  <c r="N583" i="1"/>
  <c r="O583" i="1"/>
  <c r="P583" i="1"/>
  <c r="Q583" i="1" a="1"/>
  <c r="Q583" i="1" s="1"/>
  <c r="R583" i="1"/>
  <c r="M584" i="1"/>
  <c r="N584" i="1"/>
  <c r="O584" i="1"/>
  <c r="P584" i="1"/>
  <c r="Q584" i="1" a="1"/>
  <c r="Q584" i="1"/>
  <c r="R584" i="1"/>
  <c r="M585" i="1"/>
  <c r="S585" i="1" s="1"/>
  <c r="N585" i="1"/>
  <c r="O585" i="1"/>
  <c r="P585" i="1"/>
  <c r="Q585" i="1" a="1"/>
  <c r="Q585" i="1"/>
  <c r="R585" i="1"/>
  <c r="M586" i="1"/>
  <c r="N586" i="1"/>
  <c r="O586" i="1"/>
  <c r="P586" i="1"/>
  <c r="Q586" i="1" a="1"/>
  <c r="Q586" i="1"/>
  <c r="R586" i="1"/>
  <c r="S586" i="1"/>
  <c r="T586" i="1" s="1"/>
  <c r="M587" i="1"/>
  <c r="N587" i="1"/>
  <c r="O587" i="1"/>
  <c r="P587" i="1"/>
  <c r="Q587" i="1" a="1"/>
  <c r="Q587" i="1" s="1"/>
  <c r="R587" i="1"/>
  <c r="M588" i="1"/>
  <c r="N588" i="1"/>
  <c r="O588" i="1"/>
  <c r="S588" i="1" s="1"/>
  <c r="P588" i="1"/>
  <c r="Q588" i="1" a="1"/>
  <c r="Q588" i="1" s="1"/>
  <c r="R588" i="1"/>
  <c r="M589" i="1"/>
  <c r="N589" i="1"/>
  <c r="O589" i="1"/>
  <c r="P589" i="1"/>
  <c r="Q589" i="1" a="1"/>
  <c r="Q589" i="1"/>
  <c r="R589" i="1"/>
  <c r="M590" i="1"/>
  <c r="N590" i="1"/>
  <c r="O590" i="1"/>
  <c r="P590" i="1"/>
  <c r="Q590" i="1" a="1"/>
  <c r="Q590" i="1" s="1"/>
  <c r="R590" i="1"/>
  <c r="M591" i="1"/>
  <c r="N591" i="1"/>
  <c r="O591" i="1"/>
  <c r="P591" i="1"/>
  <c r="Q591" i="1" a="1"/>
  <c r="Q591" i="1"/>
  <c r="R591" i="1"/>
  <c r="M592" i="1"/>
  <c r="S592" i="1" s="1"/>
  <c r="N592" i="1"/>
  <c r="O592" i="1"/>
  <c r="P592" i="1"/>
  <c r="Q592" i="1" a="1"/>
  <c r="Q592" i="1"/>
  <c r="R592" i="1"/>
  <c r="M593" i="1"/>
  <c r="N593" i="1"/>
  <c r="O593" i="1"/>
  <c r="P593" i="1"/>
  <c r="Q593" i="1" a="1"/>
  <c r="Q593" i="1"/>
  <c r="R593" i="1"/>
  <c r="S593" i="1"/>
  <c r="T593" i="1"/>
  <c r="M594" i="1"/>
  <c r="N594" i="1"/>
  <c r="O594" i="1"/>
  <c r="P594" i="1"/>
  <c r="Q594" i="1" a="1"/>
  <c r="Q594" i="1" s="1"/>
  <c r="R594" i="1"/>
  <c r="M595" i="1"/>
  <c r="N595" i="1"/>
  <c r="O595" i="1"/>
  <c r="P595" i="1"/>
  <c r="Q595" i="1" a="1"/>
  <c r="Q595" i="1"/>
  <c r="R595" i="1"/>
  <c r="S595" i="1"/>
  <c r="V595" i="1" s="1"/>
  <c r="T595" i="1"/>
  <c r="M596" i="1"/>
  <c r="S596" i="1" s="1"/>
  <c r="N596" i="1"/>
  <c r="O596" i="1"/>
  <c r="P596" i="1"/>
  <c r="Q596" i="1" a="1"/>
  <c r="Q596" i="1" s="1"/>
  <c r="R596" i="1"/>
  <c r="M597" i="1"/>
  <c r="S597" i="1" s="1"/>
  <c r="N597" i="1"/>
  <c r="O597" i="1"/>
  <c r="P597" i="1"/>
  <c r="Q597" i="1" a="1"/>
  <c r="Q597" i="1"/>
  <c r="R597" i="1"/>
  <c r="M598" i="1"/>
  <c r="N598" i="1"/>
  <c r="O598" i="1"/>
  <c r="P598" i="1"/>
  <c r="Q598" i="1" a="1"/>
  <c r="Q598" i="1" s="1"/>
  <c r="S598" i="1" s="1"/>
  <c r="R598" i="1"/>
  <c r="M599" i="1"/>
  <c r="N599" i="1"/>
  <c r="O599" i="1"/>
  <c r="P599" i="1"/>
  <c r="Q599" i="1" a="1"/>
  <c r="Q599" i="1" s="1"/>
  <c r="R599" i="1"/>
  <c r="M600" i="1"/>
  <c r="S600" i="1" s="1"/>
  <c r="N600" i="1"/>
  <c r="O600" i="1"/>
  <c r="P600" i="1"/>
  <c r="Q600" i="1" a="1"/>
  <c r="Q600" i="1" s="1"/>
  <c r="R600" i="1"/>
  <c r="M601" i="1"/>
  <c r="N601" i="1"/>
  <c r="S601" i="1" s="1"/>
  <c r="O601" i="1"/>
  <c r="P601" i="1"/>
  <c r="Q601" i="1" a="1"/>
  <c r="Q601" i="1"/>
  <c r="R601" i="1"/>
  <c r="M602" i="1"/>
  <c r="N602" i="1"/>
  <c r="O602" i="1"/>
  <c r="P602" i="1"/>
  <c r="Q602" i="1" a="1"/>
  <c r="Q602" i="1"/>
  <c r="R602" i="1"/>
  <c r="S602" i="1"/>
  <c r="M603" i="1"/>
  <c r="N603" i="1"/>
  <c r="O603" i="1"/>
  <c r="P603" i="1"/>
  <c r="Q603" i="1" a="1"/>
  <c r="Q603" i="1" s="1"/>
  <c r="R603" i="1"/>
  <c r="M604" i="1"/>
  <c r="N604" i="1"/>
  <c r="O604" i="1"/>
  <c r="P604" i="1"/>
  <c r="Q604" i="1" a="1"/>
  <c r="Q604" i="1" s="1"/>
  <c r="R604" i="1"/>
  <c r="S604" i="1"/>
  <c r="V604" i="1" s="1"/>
  <c r="T604" i="1"/>
  <c r="M605" i="1"/>
  <c r="S605" i="1" s="1"/>
  <c r="N605" i="1"/>
  <c r="O605" i="1"/>
  <c r="P605" i="1"/>
  <c r="Q605" i="1" a="1"/>
  <c r="Q605" i="1"/>
  <c r="R605" i="1"/>
  <c r="M606" i="1"/>
  <c r="N606" i="1"/>
  <c r="O606" i="1"/>
  <c r="P606" i="1"/>
  <c r="Q606" i="1" a="1"/>
  <c r="Q606" i="1" s="1"/>
  <c r="R606" i="1"/>
  <c r="M607" i="1"/>
  <c r="N607" i="1"/>
  <c r="O607" i="1"/>
  <c r="P607" i="1"/>
  <c r="Q607" i="1" a="1"/>
  <c r="Q607" i="1"/>
  <c r="R607" i="1"/>
  <c r="M608" i="1"/>
  <c r="N608" i="1"/>
  <c r="O608" i="1"/>
  <c r="P608" i="1"/>
  <c r="Q608" i="1" a="1"/>
  <c r="Q608" i="1" s="1"/>
  <c r="R608" i="1"/>
  <c r="M609" i="1"/>
  <c r="N609" i="1"/>
  <c r="O609" i="1"/>
  <c r="P609" i="1"/>
  <c r="Q609" i="1" a="1"/>
  <c r="Q609" i="1"/>
  <c r="R609" i="1"/>
  <c r="S609" i="1"/>
  <c r="V609" i="1" s="1"/>
  <c r="T609" i="1"/>
  <c r="M610" i="1"/>
  <c r="N610" i="1"/>
  <c r="O610" i="1"/>
  <c r="P610" i="1"/>
  <c r="Q610" i="1" a="1"/>
  <c r="Q610" i="1" s="1"/>
  <c r="R610" i="1"/>
  <c r="M611" i="1"/>
  <c r="N611" i="1"/>
  <c r="S611" i="1" s="1"/>
  <c r="O611" i="1"/>
  <c r="P611" i="1"/>
  <c r="Q611" i="1" a="1"/>
  <c r="Q611" i="1"/>
  <c r="R611" i="1"/>
  <c r="M612" i="1"/>
  <c r="S612" i="1" s="1"/>
  <c r="N612" i="1"/>
  <c r="O612" i="1"/>
  <c r="P612" i="1"/>
  <c r="Q612" i="1" a="1"/>
  <c r="Q612" i="1" s="1"/>
  <c r="R612" i="1"/>
  <c r="M613" i="1"/>
  <c r="S613" i="1" s="1"/>
  <c r="N613" i="1"/>
  <c r="O613" i="1"/>
  <c r="P613" i="1"/>
  <c r="Q613" i="1" a="1"/>
  <c r="Q613" i="1"/>
  <c r="R613" i="1"/>
  <c r="M614" i="1"/>
  <c r="N614" i="1"/>
  <c r="O614" i="1"/>
  <c r="P614" i="1"/>
  <c r="Q614" i="1" a="1"/>
  <c r="Q614" i="1"/>
  <c r="R614" i="1"/>
  <c r="S614" i="1"/>
  <c r="T614" i="1" s="1"/>
  <c r="V614" i="1" s="1"/>
  <c r="M615" i="1"/>
  <c r="N615" i="1"/>
  <c r="O615" i="1"/>
  <c r="P615" i="1"/>
  <c r="Q615" i="1" a="1"/>
  <c r="Q615" i="1" s="1"/>
  <c r="R615" i="1"/>
  <c r="M616" i="1"/>
  <c r="N616" i="1"/>
  <c r="O616" i="1"/>
  <c r="P616" i="1"/>
  <c r="Q616" i="1" a="1"/>
  <c r="Q616" i="1" s="1"/>
  <c r="S616" i="1" s="1"/>
  <c r="R616" i="1"/>
  <c r="M617" i="1"/>
  <c r="S617" i="1" s="1"/>
  <c r="N617" i="1"/>
  <c r="O617" i="1"/>
  <c r="P617" i="1"/>
  <c r="Q617" i="1" a="1"/>
  <c r="Q617" i="1"/>
  <c r="R617" i="1"/>
  <c r="M618" i="1"/>
  <c r="N618" i="1"/>
  <c r="O618" i="1"/>
  <c r="P618" i="1"/>
  <c r="Q618" i="1" a="1"/>
  <c r="Q618" i="1" s="1"/>
  <c r="R618" i="1"/>
  <c r="M619" i="1"/>
  <c r="N619" i="1"/>
  <c r="S619" i="1" s="1"/>
  <c r="O619" i="1"/>
  <c r="P619" i="1"/>
  <c r="Q619" i="1" a="1"/>
  <c r="Q619" i="1"/>
  <c r="R619" i="1"/>
  <c r="M620" i="1"/>
  <c r="N620" i="1"/>
  <c r="S620" i="1" s="1"/>
  <c r="O620" i="1"/>
  <c r="P620" i="1"/>
  <c r="Q620" i="1" a="1"/>
  <c r="Q620" i="1" s="1"/>
  <c r="R620" i="1"/>
  <c r="M621" i="1"/>
  <c r="N621" i="1"/>
  <c r="O621" i="1"/>
  <c r="P621" i="1"/>
  <c r="Q621" i="1" a="1"/>
  <c r="Q621" i="1"/>
  <c r="R621" i="1"/>
  <c r="S621" i="1" s="1"/>
  <c r="M622" i="1"/>
  <c r="N622" i="1"/>
  <c r="O622" i="1"/>
  <c r="P622" i="1"/>
  <c r="Q622" i="1" a="1"/>
  <c r="Q622" i="1" s="1"/>
  <c r="R622" i="1"/>
  <c r="M623" i="1"/>
  <c r="N623" i="1"/>
  <c r="O623" i="1"/>
  <c r="P623" i="1"/>
  <c r="Q623" i="1" a="1"/>
  <c r="Q623" i="1"/>
  <c r="R623" i="1"/>
  <c r="M624" i="1"/>
  <c r="S624" i="1" s="1"/>
  <c r="N624" i="1"/>
  <c r="O624" i="1"/>
  <c r="P624" i="1"/>
  <c r="Q624" i="1" a="1"/>
  <c r="Q624" i="1" s="1"/>
  <c r="R624" i="1"/>
  <c r="M625" i="1"/>
  <c r="S625" i="1" s="1"/>
  <c r="N625" i="1"/>
  <c r="O625" i="1"/>
  <c r="P625" i="1"/>
  <c r="Q625" i="1" a="1"/>
  <c r="Q625" i="1"/>
  <c r="R625" i="1"/>
  <c r="M626" i="1"/>
  <c r="N626" i="1"/>
  <c r="O626" i="1"/>
  <c r="P626" i="1"/>
  <c r="Q626" i="1" a="1"/>
  <c r="Q626" i="1"/>
  <c r="R626" i="1"/>
  <c r="S626" i="1" s="1"/>
  <c r="M627" i="1"/>
  <c r="N627" i="1"/>
  <c r="O627" i="1"/>
  <c r="P627" i="1"/>
  <c r="Q627" i="1" a="1"/>
  <c r="Q627" i="1" s="1"/>
  <c r="R627" i="1"/>
  <c r="M628" i="1"/>
  <c r="N628" i="1"/>
  <c r="O628" i="1"/>
  <c r="P628" i="1"/>
  <c r="Q628" i="1" a="1"/>
  <c r="Q628" i="1" s="1"/>
  <c r="R628" i="1"/>
  <c r="S628" i="1"/>
  <c r="V628" i="1" s="1"/>
  <c r="T628" i="1"/>
  <c r="M629" i="1"/>
  <c r="S629" i="1" s="1"/>
  <c r="N629" i="1"/>
  <c r="O629" i="1"/>
  <c r="P629" i="1"/>
  <c r="Q629" i="1" a="1"/>
  <c r="Q629" i="1"/>
  <c r="R629" i="1"/>
  <c r="M630" i="1"/>
  <c r="N630" i="1"/>
  <c r="O630" i="1"/>
  <c r="P630" i="1"/>
  <c r="Q630" i="1" a="1"/>
  <c r="Q630" i="1" s="1"/>
  <c r="R630" i="1"/>
  <c r="M631" i="1"/>
  <c r="S631" i="1" s="1"/>
  <c r="T631" i="1" s="1"/>
  <c r="N631" i="1"/>
  <c r="O631" i="1"/>
  <c r="P631" i="1"/>
  <c r="Q631" i="1" a="1"/>
  <c r="Q631" i="1"/>
  <c r="R631" i="1"/>
  <c r="V631" i="1"/>
  <c r="M632" i="1"/>
  <c r="N632" i="1"/>
  <c r="O632" i="1"/>
  <c r="P632" i="1"/>
  <c r="Q632" i="1" a="1"/>
  <c r="Q632" i="1" s="1"/>
  <c r="R632" i="1"/>
  <c r="M633" i="1"/>
  <c r="N633" i="1"/>
  <c r="O633" i="1"/>
  <c r="P633" i="1"/>
  <c r="Q633" i="1" a="1"/>
  <c r="Q633" i="1"/>
  <c r="R633" i="1"/>
  <c r="S633" i="1"/>
  <c r="V633" i="1" s="1"/>
  <c r="T633" i="1"/>
  <c r="M634" i="1"/>
  <c r="N634" i="1"/>
  <c r="O634" i="1"/>
  <c r="P634" i="1"/>
  <c r="Q634" i="1" a="1"/>
  <c r="Q634" i="1" s="1"/>
  <c r="R634" i="1"/>
  <c r="M635" i="1"/>
  <c r="N635" i="1"/>
  <c r="S635" i="1" s="1"/>
  <c r="O635" i="1"/>
  <c r="P635" i="1"/>
  <c r="Q635" i="1" a="1"/>
  <c r="Q635" i="1"/>
  <c r="R635" i="1"/>
  <c r="M636" i="1"/>
  <c r="S636" i="1" s="1"/>
  <c r="N636" i="1"/>
  <c r="O636" i="1"/>
  <c r="P636" i="1"/>
  <c r="Q636" i="1" a="1"/>
  <c r="Q636" i="1" s="1"/>
  <c r="R636" i="1"/>
  <c r="M637" i="1"/>
  <c r="S637" i="1" s="1"/>
  <c r="N637" i="1"/>
  <c r="O637" i="1"/>
  <c r="P637" i="1"/>
  <c r="Q637" i="1" a="1"/>
  <c r="Q637" i="1"/>
  <c r="R637" i="1"/>
  <c r="M638" i="1"/>
  <c r="N638" i="1"/>
  <c r="O638" i="1"/>
  <c r="P638" i="1"/>
  <c r="Q638" i="1" a="1"/>
  <c r="Q638" i="1"/>
  <c r="R638" i="1"/>
  <c r="S638" i="1" s="1"/>
  <c r="M639" i="1"/>
  <c r="N639" i="1"/>
  <c r="O639" i="1"/>
  <c r="P639" i="1"/>
  <c r="Q639" i="1" a="1"/>
  <c r="Q639" i="1" s="1"/>
  <c r="R639" i="1"/>
  <c r="M5" i="1"/>
  <c r="N5" i="1"/>
  <c r="O5" i="1"/>
  <c r="P5" i="1"/>
  <c r="Q5" i="1" a="1"/>
  <c r="Q5" i="1" s="1"/>
  <c r="R5" i="1"/>
  <c r="M6" i="1"/>
  <c r="N6" i="1"/>
  <c r="O6" i="1"/>
  <c r="P6" i="1"/>
  <c r="Q6" i="1" a="1"/>
  <c r="Q6" i="1" s="1"/>
  <c r="R6" i="1"/>
  <c r="M7" i="1"/>
  <c r="S7" i="1" s="1"/>
  <c r="N7" i="1"/>
  <c r="O7" i="1"/>
  <c r="P7" i="1"/>
  <c r="Q7" i="1" a="1"/>
  <c r="Q7" i="1" s="1"/>
  <c r="R7" i="1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J2" i="4"/>
  <c r="Q4" i="1" s="1" a="1"/>
  <c r="Q4" i="1" s="1"/>
  <c r="I2" i="4"/>
  <c r="H2" i="4"/>
  <c r="G2" i="4"/>
  <c r="R4" i="1"/>
  <c r="P4" i="1"/>
  <c r="O4" i="1"/>
  <c r="N4" i="1"/>
  <c r="M4" i="1"/>
  <c r="T5227" i="1" l="1"/>
  <c r="V5227" i="1" s="1"/>
  <c r="T5115" i="1"/>
  <c r="V5115" i="1" s="1"/>
  <c r="T5283" i="1"/>
  <c r="V5283" i="1" s="1"/>
  <c r="T5067" i="1"/>
  <c r="V5067" i="1" s="1"/>
  <c r="V5267" i="1"/>
  <c r="T5267" i="1"/>
  <c r="V5163" i="1"/>
  <c r="T5163" i="1"/>
  <c r="V5099" i="1"/>
  <c r="T5099" i="1"/>
  <c r="V5275" i="1"/>
  <c r="T5275" i="1"/>
  <c r="T5347" i="1"/>
  <c r="V5347" i="1" s="1"/>
  <c r="T5059" i="1"/>
  <c r="V5059" i="1" s="1"/>
  <c r="V5355" i="1"/>
  <c r="T5355" i="1"/>
  <c r="V5323" i="1"/>
  <c r="T5323" i="1"/>
  <c r="V5091" i="1"/>
  <c r="T5091" i="1"/>
  <c r="V5331" i="1"/>
  <c r="T5331" i="1"/>
  <c r="V5195" i="1"/>
  <c r="T5195" i="1"/>
  <c r="V5043" i="1"/>
  <c r="T5043" i="1"/>
  <c r="T5131" i="1"/>
  <c r="V5131" i="1" s="1"/>
  <c r="T5123" i="1"/>
  <c r="V5123" i="1" s="1"/>
  <c r="V5019" i="1"/>
  <c r="T5019" i="1"/>
  <c r="T4725" i="1"/>
  <c r="V4725" i="1" s="1"/>
  <c r="V5339" i="1"/>
  <c r="S5353" i="1"/>
  <c r="S5340" i="1"/>
  <c r="S5327" i="1"/>
  <c r="S5298" i="1"/>
  <c r="S5262" i="1"/>
  <c r="S5240" i="1"/>
  <c r="S5208" i="1"/>
  <c r="S5176" i="1"/>
  <c r="S5144" i="1"/>
  <c r="S5112" i="1"/>
  <c r="S5080" i="1"/>
  <c r="T5068" i="1"/>
  <c r="V5068" i="1" s="1"/>
  <c r="S5066" i="1"/>
  <c r="S5040" i="1"/>
  <c r="S5035" i="1"/>
  <c r="T5030" i="1"/>
  <c r="V5030" i="1"/>
  <c r="T4987" i="1"/>
  <c r="V4987" i="1" s="1"/>
  <c r="S4980" i="1"/>
  <c r="S4931" i="1"/>
  <c r="V4918" i="1"/>
  <c r="T4918" i="1"/>
  <c r="T4820" i="1"/>
  <c r="V4820" i="1"/>
  <c r="T4667" i="1"/>
  <c r="V4667" i="1"/>
  <c r="T5252" i="1"/>
  <c r="V5252" i="1"/>
  <c r="T5220" i="1"/>
  <c r="V5220" i="1"/>
  <c r="T5193" i="1"/>
  <c r="V5193" i="1"/>
  <c r="T5156" i="1"/>
  <c r="V5156" i="1"/>
  <c r="T5073" i="1"/>
  <c r="V5073" i="1"/>
  <c r="T5215" i="1"/>
  <c r="V5215" i="1" s="1"/>
  <c r="T5183" i="1"/>
  <c r="V5183" i="1"/>
  <c r="T5119" i="1"/>
  <c r="V5119" i="1"/>
  <c r="T5092" i="1"/>
  <c r="V5092" i="1"/>
  <c r="T5061" i="1"/>
  <c r="V5061" i="1"/>
  <c r="T5056" i="1"/>
  <c r="V5056" i="1"/>
  <c r="T4732" i="1"/>
  <c r="V4732" i="1"/>
  <c r="T4730" i="1"/>
  <c r="V4730" i="1" s="1"/>
  <c r="S5344" i="1"/>
  <c r="S5320" i="1"/>
  <c r="V5299" i="1"/>
  <c r="T5264" i="1"/>
  <c r="V5264" i="1"/>
  <c r="V5251" i="1"/>
  <c r="S5242" i="1"/>
  <c r="S5237" i="1"/>
  <c r="V5219" i="1"/>
  <c r="S5210" i="1"/>
  <c r="S5205" i="1"/>
  <c r="V5187" i="1"/>
  <c r="S5178" i="1"/>
  <c r="S5173" i="1"/>
  <c r="V5155" i="1"/>
  <c r="V5150" i="1"/>
  <c r="S5146" i="1"/>
  <c r="S5141" i="1"/>
  <c r="V5118" i="1"/>
  <c r="S5114" i="1"/>
  <c r="S5109" i="1"/>
  <c r="S5087" i="1"/>
  <c r="V5027" i="1"/>
  <c r="V4905" i="1"/>
  <c r="T4905" i="1"/>
  <c r="T4892" i="1"/>
  <c r="V4892" i="1" s="1"/>
  <c r="T4879" i="1"/>
  <c r="V4879" i="1" s="1"/>
  <c r="T4828" i="1"/>
  <c r="V4828" i="1" s="1"/>
  <c r="T4724" i="1"/>
  <c r="V4724" i="1" s="1"/>
  <c r="T4679" i="1"/>
  <c r="V4679" i="1" s="1"/>
  <c r="T5129" i="1"/>
  <c r="V5129" i="1"/>
  <c r="T5124" i="1"/>
  <c r="V5124" i="1"/>
  <c r="T4997" i="1"/>
  <c r="V4997" i="1" s="1"/>
  <c r="V4876" i="1"/>
  <c r="T4812" i="1"/>
  <c r="V4812" i="1" s="1"/>
  <c r="V4513" i="1"/>
  <c r="T4513" i="1"/>
  <c r="S5346" i="1"/>
  <c r="S5333" i="1"/>
  <c r="S5322" i="1"/>
  <c r="S5311" i="1"/>
  <c r="S5302" i="1"/>
  <c r="S5295" i="1"/>
  <c r="S5288" i="1"/>
  <c r="S5271" i="1"/>
  <c r="S5232" i="1"/>
  <c r="S5200" i="1"/>
  <c r="S5168" i="1"/>
  <c r="T5136" i="1"/>
  <c r="V5136" i="1"/>
  <c r="T5104" i="1"/>
  <c r="V5104" i="1"/>
  <c r="S5082" i="1"/>
  <c r="T5063" i="1"/>
  <c r="V5063" i="1" s="1"/>
  <c r="T5044" i="1"/>
  <c r="V5044" i="1" s="1"/>
  <c r="V5032" i="1"/>
  <c r="T5032" i="1"/>
  <c r="V4866" i="1"/>
  <c r="T4866" i="1"/>
  <c r="V4833" i="1"/>
  <c r="T4833" i="1"/>
  <c r="T4735" i="1"/>
  <c r="V4735" i="1" s="1"/>
  <c r="T4716" i="1"/>
  <c r="V4716" i="1" s="1"/>
  <c r="V5315" i="1"/>
  <c r="S5348" i="1"/>
  <c r="S5335" i="1"/>
  <c r="S5324" i="1"/>
  <c r="S5313" i="1"/>
  <c r="V5270" i="1"/>
  <c r="S5254" i="1"/>
  <c r="S5249" i="1"/>
  <c r="S5244" i="1"/>
  <c r="S5222" i="1"/>
  <c r="S5217" i="1"/>
  <c r="S5212" i="1"/>
  <c r="S5190" i="1"/>
  <c r="S5185" i="1"/>
  <c r="S5180" i="1"/>
  <c r="S5158" i="1"/>
  <c r="S5153" i="1"/>
  <c r="S5148" i="1"/>
  <c r="S5126" i="1"/>
  <c r="S5121" i="1"/>
  <c r="S5116" i="1"/>
  <c r="V5062" i="1"/>
  <c r="S5051" i="1"/>
  <c r="T5012" i="1"/>
  <c r="V5012" i="1" s="1"/>
  <c r="T5004" i="1"/>
  <c r="V5004" i="1" s="1"/>
  <c r="T4999" i="1"/>
  <c r="V4999" i="1"/>
  <c r="T4884" i="1"/>
  <c r="V4884" i="1" s="1"/>
  <c r="T4853" i="1"/>
  <c r="V4853" i="1" s="1"/>
  <c r="T4789" i="1"/>
  <c r="V4789" i="1"/>
  <c r="T4745" i="1"/>
  <c r="V4745" i="1" s="1"/>
  <c r="T4577" i="1"/>
  <c r="V4577" i="1" s="1"/>
  <c r="T5097" i="1"/>
  <c r="V5097" i="1"/>
  <c r="S5337" i="1"/>
  <c r="S5304" i="1"/>
  <c r="S5278" i="1"/>
  <c r="S5266" i="1"/>
  <c r="S5261" i="1"/>
  <c r="S5239" i="1"/>
  <c r="S5207" i="1"/>
  <c r="S5175" i="1"/>
  <c r="S5143" i="1"/>
  <c r="S5111" i="1"/>
  <c r="S5096" i="1"/>
  <c r="S5089" i="1"/>
  <c r="S5077" i="1"/>
  <c r="S5072" i="1"/>
  <c r="T5060" i="1"/>
  <c r="V5060" i="1"/>
  <c r="T5058" i="1"/>
  <c r="V5058" i="1"/>
  <c r="T5034" i="1"/>
  <c r="V5034" i="1" s="1"/>
  <c r="T4979" i="1"/>
  <c r="V4979" i="1" s="1"/>
  <c r="T4971" i="1"/>
  <c r="V4971" i="1" s="1"/>
  <c r="S4948" i="1"/>
  <c r="V4868" i="1"/>
  <c r="T4868" i="1"/>
  <c r="T4796" i="1"/>
  <c r="V4796" i="1"/>
  <c r="T4794" i="1"/>
  <c r="V4794" i="1" s="1"/>
  <c r="T4686" i="1"/>
  <c r="V4686" i="1" s="1"/>
  <c r="T4668" i="1"/>
  <c r="V4668" i="1" s="1"/>
  <c r="S5350" i="1"/>
  <c r="S5306" i="1"/>
  <c r="S5297" i="1"/>
  <c r="S5290" i="1"/>
  <c r="S5285" i="1"/>
  <c r="S5273" i="1"/>
  <c r="S5268" i="1"/>
  <c r="V5243" i="1"/>
  <c r="S5234" i="1"/>
  <c r="T5229" i="1"/>
  <c r="V5229" i="1"/>
  <c r="V5211" i="1"/>
  <c r="S5202" i="1"/>
  <c r="T5197" i="1"/>
  <c r="V5197" i="1"/>
  <c r="V5179" i="1"/>
  <c r="S5170" i="1"/>
  <c r="T5165" i="1"/>
  <c r="V5165" i="1"/>
  <c r="V5147" i="1"/>
  <c r="S5138" i="1"/>
  <c r="S5133" i="1"/>
  <c r="S5106" i="1"/>
  <c r="S5101" i="1"/>
  <c r="T5084" i="1"/>
  <c r="V5084" i="1" s="1"/>
  <c r="T5065" i="1"/>
  <c r="V5065" i="1"/>
  <c r="T5046" i="1"/>
  <c r="V5046" i="1" s="1"/>
  <c r="T4788" i="1"/>
  <c r="V4788" i="1" s="1"/>
  <c r="T5085" i="1"/>
  <c r="V5085" i="1"/>
  <c r="V5309" i="1"/>
  <c r="T5276" i="1"/>
  <c r="V5276" i="1"/>
  <c r="S5352" i="1"/>
  <c r="T5308" i="1"/>
  <c r="V5308" i="1" s="1"/>
  <c r="T5292" i="1"/>
  <c r="V5292" i="1" s="1"/>
  <c r="S5256" i="1"/>
  <c r="S5224" i="1"/>
  <c r="S5192" i="1"/>
  <c r="S5160" i="1"/>
  <c r="S5128" i="1"/>
  <c r="T5079" i="1"/>
  <c r="V5079" i="1"/>
  <c r="V5001" i="1"/>
  <c r="T5001" i="1"/>
  <c r="V4996" i="1"/>
  <c r="V4988" i="1"/>
  <c r="T4988" i="1"/>
  <c r="V4940" i="1"/>
  <c r="T4940" i="1"/>
  <c r="T4924" i="1"/>
  <c r="V4924" i="1" s="1"/>
  <c r="T4799" i="1"/>
  <c r="V4799" i="1"/>
  <c r="T4780" i="1"/>
  <c r="V4780" i="1" s="1"/>
  <c r="T4693" i="1"/>
  <c r="V4693" i="1" s="1"/>
  <c r="T4836" i="1"/>
  <c r="V4836" i="1" s="1"/>
  <c r="S5354" i="1"/>
  <c r="S5341" i="1"/>
  <c r="S5328" i="1"/>
  <c r="S5317" i="1"/>
  <c r="S5280" i="1"/>
  <c r="T5263" i="1"/>
  <c r="V5263" i="1" s="1"/>
  <c r="T5241" i="1"/>
  <c r="V5241" i="1"/>
  <c r="T5236" i="1"/>
  <c r="V5236" i="1"/>
  <c r="T5209" i="1"/>
  <c r="V5209" i="1"/>
  <c r="T5204" i="1"/>
  <c r="V5204" i="1"/>
  <c r="T5177" i="1"/>
  <c r="V5177" i="1" s="1"/>
  <c r="T5172" i="1"/>
  <c r="V5172" i="1"/>
  <c r="T5145" i="1"/>
  <c r="V5145" i="1"/>
  <c r="T5140" i="1"/>
  <c r="V5140" i="1" s="1"/>
  <c r="T5113" i="1"/>
  <c r="V5113" i="1"/>
  <c r="T5108" i="1"/>
  <c r="V5108" i="1"/>
  <c r="V5083" i="1"/>
  <c r="V5036" i="1"/>
  <c r="T5036" i="1"/>
  <c r="T4968" i="1"/>
  <c r="V4968" i="1" s="1"/>
  <c r="V4955" i="1"/>
  <c r="T4955" i="1"/>
  <c r="V4860" i="1"/>
  <c r="T4860" i="1"/>
  <c r="T4809" i="1"/>
  <c r="V4809" i="1" s="1"/>
  <c r="T4700" i="1"/>
  <c r="V4700" i="1" s="1"/>
  <c r="T4698" i="1"/>
  <c r="V4698" i="1" s="1"/>
  <c r="V5329" i="1"/>
  <c r="S5343" i="1"/>
  <c r="S5330" i="1"/>
  <c r="S5319" i="1"/>
  <c r="V5307" i="1"/>
  <c r="V5291" i="1"/>
  <c r="S5287" i="1"/>
  <c r="S5231" i="1"/>
  <c r="S5199" i="1"/>
  <c r="S5167" i="1"/>
  <c r="S5135" i="1"/>
  <c r="S5103" i="1"/>
  <c r="S5076" i="1"/>
  <c r="T5074" i="1"/>
  <c r="V5074" i="1"/>
  <c r="S5055" i="1"/>
  <c r="V5003" i="1"/>
  <c r="T5003" i="1"/>
  <c r="V4932" i="1"/>
  <c r="T4932" i="1"/>
  <c r="T4842" i="1"/>
  <c r="V4842" i="1" s="1"/>
  <c r="T5161" i="1"/>
  <c r="V5161" i="1" s="1"/>
  <c r="T4676" i="1"/>
  <c r="V4676" i="1" s="1"/>
  <c r="S5345" i="1"/>
  <c r="V5342" i="1"/>
  <c r="V5332" i="1"/>
  <c r="T5329" i="1"/>
  <c r="V5321" i="1"/>
  <c r="V5318" i="1"/>
  <c r="S5310" i="1"/>
  <c r="S5301" i="1"/>
  <c r="S5294" i="1"/>
  <c r="V5286" i="1"/>
  <c r="T5274" i="1"/>
  <c r="V5274" i="1" s="1"/>
  <c r="V5258" i="1"/>
  <c r="S5253" i="1"/>
  <c r="V5235" i="1"/>
  <c r="V5230" i="1"/>
  <c r="T5226" i="1"/>
  <c r="V5226" i="1"/>
  <c r="S5221" i="1"/>
  <c r="V5203" i="1"/>
  <c r="V5198" i="1"/>
  <c r="T5194" i="1"/>
  <c r="V5194" i="1"/>
  <c r="S5189" i="1"/>
  <c r="V5171" i="1"/>
  <c r="V5166" i="1"/>
  <c r="T5162" i="1"/>
  <c r="V5162" i="1"/>
  <c r="S5157" i="1"/>
  <c r="V5139" i="1"/>
  <c r="V5134" i="1"/>
  <c r="T5130" i="1"/>
  <c r="V5130" i="1" s="1"/>
  <c r="S5125" i="1"/>
  <c r="V5107" i="1"/>
  <c r="V5102" i="1"/>
  <c r="S5098" i="1"/>
  <c r="T5081" i="1"/>
  <c r="V5081" i="1"/>
  <c r="V5054" i="1"/>
  <c r="S5011" i="1"/>
  <c r="V4942" i="1"/>
  <c r="T4942" i="1"/>
  <c r="T4757" i="1"/>
  <c r="V4757" i="1"/>
  <c r="T4713" i="1"/>
  <c r="V4713" i="1" s="1"/>
  <c r="T4703" i="1"/>
  <c r="V4703" i="1" s="1"/>
  <c r="T5269" i="1"/>
  <c r="V5269" i="1" s="1"/>
  <c r="T5257" i="1"/>
  <c r="V5257" i="1" s="1"/>
  <c r="T5188" i="1"/>
  <c r="V5188" i="1"/>
  <c r="T4504" i="1"/>
  <c r="V4504" i="1" s="1"/>
  <c r="T5309" i="1"/>
  <c r="T5293" i="1"/>
  <c r="V5293" i="1" s="1"/>
  <c r="S5282" i="1"/>
  <c r="S5277" i="1"/>
  <c r="S5265" i="1"/>
  <c r="S5260" i="1"/>
  <c r="S5248" i="1"/>
  <c r="S5216" i="1"/>
  <c r="S5184" i="1"/>
  <c r="S5152" i="1"/>
  <c r="S5120" i="1"/>
  <c r="S5093" i="1"/>
  <c r="S5088" i="1"/>
  <c r="S5069" i="1"/>
  <c r="S5064" i="1"/>
  <c r="V5028" i="1"/>
  <c r="T5028" i="1"/>
  <c r="T4970" i="1"/>
  <c r="V4970" i="1" s="1"/>
  <c r="S4929" i="1"/>
  <c r="T4916" i="1"/>
  <c r="V4916" i="1" s="1"/>
  <c r="V4852" i="1"/>
  <c r="V4844" i="1"/>
  <c r="T4844" i="1"/>
  <c r="T4764" i="1"/>
  <c r="V4764" i="1" s="1"/>
  <c r="T4762" i="1"/>
  <c r="V4762" i="1" s="1"/>
  <c r="T5225" i="1"/>
  <c r="V5225" i="1" s="1"/>
  <c r="T5281" i="1"/>
  <c r="V5281" i="1" s="1"/>
  <c r="S5334" i="1"/>
  <c r="S5312" i="1"/>
  <c r="S5303" i="1"/>
  <c r="S5289" i="1"/>
  <c r="S5284" i="1"/>
  <c r="S5238" i="1"/>
  <c r="S5233" i="1"/>
  <c r="S5228" i="1"/>
  <c r="S5206" i="1"/>
  <c r="S5201" i="1"/>
  <c r="S5196" i="1"/>
  <c r="S5174" i="1"/>
  <c r="S5169" i="1"/>
  <c r="S5164" i="1"/>
  <c r="S5142" i="1"/>
  <c r="S5137" i="1"/>
  <c r="S5132" i="1"/>
  <c r="S5110" i="1"/>
  <c r="S5105" i="1"/>
  <c r="S5100" i="1"/>
  <c r="S5057" i="1"/>
  <c r="T5038" i="1"/>
  <c r="V5038" i="1"/>
  <c r="V4957" i="1"/>
  <c r="T4957" i="1"/>
  <c r="T4900" i="1"/>
  <c r="V4900" i="1" s="1"/>
  <c r="T4756" i="1"/>
  <c r="V4756" i="1"/>
  <c r="T4715" i="1"/>
  <c r="V4715" i="1"/>
  <c r="T5300" i="1"/>
  <c r="V5300" i="1"/>
  <c r="T5151" i="1"/>
  <c r="V5151" i="1" s="1"/>
  <c r="S5349" i="1"/>
  <c r="S5336" i="1"/>
  <c r="V5314" i="1"/>
  <c r="V5305" i="1"/>
  <c r="S5296" i="1"/>
  <c r="S5272" i="1"/>
  <c r="V5259" i="1"/>
  <c r="T5255" i="1"/>
  <c r="V5255" i="1"/>
  <c r="T5223" i="1"/>
  <c r="V5223" i="1" s="1"/>
  <c r="T5191" i="1"/>
  <c r="V5191" i="1" s="1"/>
  <c r="T5159" i="1"/>
  <c r="V5159" i="1"/>
  <c r="T5127" i="1"/>
  <c r="V5127" i="1" s="1"/>
  <c r="T5095" i="1"/>
  <c r="V5095" i="1" s="1"/>
  <c r="V5075" i="1"/>
  <c r="S5071" i="1"/>
  <c r="T5020" i="1"/>
  <c r="V5020" i="1" s="1"/>
  <c r="T4995" i="1"/>
  <c r="V4995" i="1" s="1"/>
  <c r="V4972" i="1"/>
  <c r="T4972" i="1"/>
  <c r="V4956" i="1"/>
  <c r="T4956" i="1"/>
  <c r="T4821" i="1"/>
  <c r="V4821" i="1"/>
  <c r="T4767" i="1"/>
  <c r="V4767" i="1" s="1"/>
  <c r="T4748" i="1"/>
  <c r="V4748" i="1" s="1"/>
  <c r="T4684" i="1"/>
  <c r="V4684" i="1" s="1"/>
  <c r="T5247" i="1"/>
  <c r="V5247" i="1"/>
  <c r="S5351" i="1"/>
  <c r="S5338" i="1"/>
  <c r="S5325" i="1"/>
  <c r="S5316" i="1"/>
  <c r="T5279" i="1"/>
  <c r="V5279" i="1" s="1"/>
  <c r="T5250" i="1"/>
  <c r="V5250" i="1"/>
  <c r="T5245" i="1"/>
  <c r="V5245" i="1" s="1"/>
  <c r="T5218" i="1"/>
  <c r="V5218" i="1" s="1"/>
  <c r="T5213" i="1"/>
  <c r="V5213" i="1" s="1"/>
  <c r="T5186" i="1"/>
  <c r="V5186" i="1"/>
  <c r="T5181" i="1"/>
  <c r="V5181" i="1"/>
  <c r="T5154" i="1"/>
  <c r="V5154" i="1" s="1"/>
  <c r="T5149" i="1"/>
  <c r="V5149" i="1" s="1"/>
  <c r="T5122" i="1"/>
  <c r="V5122" i="1"/>
  <c r="T5117" i="1"/>
  <c r="V5117" i="1" s="1"/>
  <c r="V5094" i="1"/>
  <c r="S5090" i="1"/>
  <c r="V5070" i="1"/>
  <c r="T5052" i="1"/>
  <c r="V5052" i="1" s="1"/>
  <c r="T4964" i="1"/>
  <c r="V4964" i="1" s="1"/>
  <c r="T4944" i="1"/>
  <c r="V4944" i="1" s="1"/>
  <c r="T4903" i="1"/>
  <c r="V4903" i="1"/>
  <c r="T4826" i="1"/>
  <c r="V4826" i="1" s="1"/>
  <c r="T4777" i="1"/>
  <c r="V4777" i="1" s="1"/>
  <c r="T4662" i="1"/>
  <c r="V4662" i="1" s="1"/>
  <c r="S5005" i="1"/>
  <c r="S4946" i="1"/>
  <c r="S4933" i="1"/>
  <c r="S4920" i="1"/>
  <c r="S4907" i="1"/>
  <c r="S4894" i="1"/>
  <c r="S4881" i="1"/>
  <c r="S4855" i="1"/>
  <c r="S4835" i="1"/>
  <c r="T4816" i="1"/>
  <c r="V4816" i="1" s="1"/>
  <c r="S4811" i="1"/>
  <c r="T4784" i="1"/>
  <c r="V4784" i="1" s="1"/>
  <c r="S4779" i="1"/>
  <c r="T4752" i="1"/>
  <c r="V4752" i="1" s="1"/>
  <c r="S4747" i="1"/>
  <c r="T4720" i="1"/>
  <c r="V4720" i="1" s="1"/>
  <c r="T4692" i="1"/>
  <c r="V4692" i="1"/>
  <c r="S4681" i="1"/>
  <c r="T4646" i="1"/>
  <c r="V4646" i="1" s="1"/>
  <c r="T4644" i="1"/>
  <c r="V4644" i="1"/>
  <c r="V4561" i="1"/>
  <c r="T4561" i="1"/>
  <c r="S5053" i="1"/>
  <c r="S5009" i="1"/>
  <c r="S5007" i="1"/>
  <c r="S4978" i="1"/>
  <c r="S4976" i="1"/>
  <c r="S4974" i="1"/>
  <c r="S4959" i="1"/>
  <c r="S4922" i="1"/>
  <c r="V4919" i="1"/>
  <c r="S4909" i="1"/>
  <c r="S4896" i="1"/>
  <c r="S4883" i="1"/>
  <c r="S4870" i="1"/>
  <c r="S4857" i="1"/>
  <c r="S4846" i="1"/>
  <c r="S4837" i="1"/>
  <c r="S4806" i="1"/>
  <c r="S4774" i="1"/>
  <c r="S4742" i="1"/>
  <c r="S4710" i="1"/>
  <c r="T4688" i="1"/>
  <c r="V4688" i="1" s="1"/>
  <c r="S4683" i="1"/>
  <c r="T4433" i="1"/>
  <c r="V4433" i="1" s="1"/>
  <c r="S5013" i="1"/>
  <c r="S4961" i="1"/>
  <c r="S4935" i="1"/>
  <c r="S4898" i="1"/>
  <c r="S4885" i="1"/>
  <c r="S4872" i="1"/>
  <c r="S4859" i="1"/>
  <c r="T4801" i="1"/>
  <c r="V4801" i="1"/>
  <c r="T4769" i="1"/>
  <c r="V4769" i="1"/>
  <c r="T4737" i="1"/>
  <c r="V4737" i="1" s="1"/>
  <c r="S4705" i="1"/>
  <c r="V4687" i="1"/>
  <c r="S4669" i="1"/>
  <c r="T4649" i="1"/>
  <c r="V4649" i="1" s="1"/>
  <c r="T4559" i="1"/>
  <c r="V4559" i="1" s="1"/>
  <c r="T4440" i="1"/>
  <c r="V4440" i="1" s="1"/>
  <c r="S5017" i="1"/>
  <c r="S5015" i="1"/>
  <c r="S4986" i="1"/>
  <c r="S4984" i="1"/>
  <c r="S4982" i="1"/>
  <c r="S4963" i="1"/>
  <c r="S4950" i="1"/>
  <c r="S4937" i="1"/>
  <c r="S4911" i="1"/>
  <c r="V4908" i="1"/>
  <c r="S4874" i="1"/>
  <c r="S4861" i="1"/>
  <c r="S4848" i="1"/>
  <c r="S4823" i="1"/>
  <c r="S4818" i="1"/>
  <c r="S4813" i="1"/>
  <c r="S4791" i="1"/>
  <c r="S4786" i="1"/>
  <c r="S4781" i="1"/>
  <c r="S4759" i="1"/>
  <c r="S4754" i="1"/>
  <c r="S4749" i="1"/>
  <c r="S4727" i="1"/>
  <c r="S4722" i="1"/>
  <c r="S4717" i="1"/>
  <c r="S4707" i="1"/>
  <c r="S4695" i="1"/>
  <c r="S4690" i="1"/>
  <c r="S4654" i="1"/>
  <c r="T4569" i="1"/>
  <c r="V4569" i="1" s="1"/>
  <c r="S5021" i="1"/>
  <c r="S4965" i="1"/>
  <c r="S4952" i="1"/>
  <c r="S4939" i="1"/>
  <c r="S4926" i="1"/>
  <c r="S4913" i="1"/>
  <c r="S4887" i="1"/>
  <c r="S4850" i="1"/>
  <c r="S4839" i="1"/>
  <c r="S4830" i="1"/>
  <c r="S4808" i="1"/>
  <c r="S4803" i="1"/>
  <c r="S4776" i="1"/>
  <c r="S4771" i="1"/>
  <c r="S4744" i="1"/>
  <c r="S4739" i="1"/>
  <c r="S4712" i="1"/>
  <c r="T4531" i="1"/>
  <c r="V4531" i="1" s="1"/>
  <c r="S5049" i="1"/>
  <c r="S5047" i="1"/>
  <c r="S5045" i="1"/>
  <c r="S5025" i="1"/>
  <c r="S4994" i="1"/>
  <c r="S4992" i="1"/>
  <c r="S4990" i="1"/>
  <c r="S4954" i="1"/>
  <c r="S4941" i="1"/>
  <c r="S4928" i="1"/>
  <c r="S4915" i="1"/>
  <c r="S4902" i="1"/>
  <c r="S4889" i="1"/>
  <c r="S4863" i="1"/>
  <c r="S4798" i="1"/>
  <c r="S4766" i="1"/>
  <c r="S4734" i="1"/>
  <c r="S4702" i="1"/>
  <c r="S4685" i="1"/>
  <c r="S4678" i="1"/>
  <c r="S4633" i="1"/>
  <c r="T4625" i="1"/>
  <c r="V4625" i="1" s="1"/>
  <c r="T4545" i="1"/>
  <c r="V4545" i="1" s="1"/>
  <c r="T4536" i="1"/>
  <c r="V4536" i="1"/>
  <c r="S5041" i="1"/>
  <c r="S5037" i="1"/>
  <c r="V5029" i="1"/>
  <c r="S4930" i="1"/>
  <c r="S4917" i="1"/>
  <c r="S4904" i="1"/>
  <c r="S4891" i="1"/>
  <c r="S4878" i="1"/>
  <c r="S4865" i="1"/>
  <c r="V4841" i="1"/>
  <c r="S4832" i="1"/>
  <c r="T4825" i="1"/>
  <c r="V4825" i="1"/>
  <c r="T4793" i="1"/>
  <c r="V4793" i="1" s="1"/>
  <c r="S4761" i="1"/>
  <c r="S4729" i="1"/>
  <c r="S4697" i="1"/>
  <c r="S4671" i="1"/>
  <c r="S5033" i="1"/>
  <c r="S5031" i="1"/>
  <c r="S5002" i="1"/>
  <c r="S5000" i="1"/>
  <c r="S4998" i="1"/>
  <c r="S4969" i="1"/>
  <c r="S4943" i="1"/>
  <c r="S4906" i="1"/>
  <c r="S4893" i="1"/>
  <c r="S4880" i="1"/>
  <c r="S4867" i="1"/>
  <c r="S4854" i="1"/>
  <c r="S4843" i="1"/>
  <c r="S4834" i="1"/>
  <c r="S4815" i="1"/>
  <c r="V4810" i="1"/>
  <c r="T4805" i="1"/>
  <c r="V4805" i="1"/>
  <c r="S4783" i="1"/>
  <c r="S4778" i="1"/>
  <c r="S4773" i="1"/>
  <c r="S4751" i="1"/>
  <c r="S4746" i="1"/>
  <c r="S4741" i="1"/>
  <c r="S4719" i="1"/>
  <c r="S4714" i="1"/>
  <c r="S4709" i="1"/>
  <c r="S4699" i="1"/>
  <c r="T4680" i="1"/>
  <c r="V4680" i="1" s="1"/>
  <c r="S4673" i="1"/>
  <c r="V4607" i="1"/>
  <c r="T4607" i="1"/>
  <c r="T4594" i="1"/>
  <c r="V4594" i="1" s="1"/>
  <c r="T4497" i="1"/>
  <c r="V4497" i="1" s="1"/>
  <c r="V4973" i="1"/>
  <c r="V4958" i="1"/>
  <c r="V4945" i="1"/>
  <c r="V4882" i="1"/>
  <c r="V4869" i="1"/>
  <c r="V4856" i="1"/>
  <c r="V4845" i="1"/>
  <c r="V4827" i="1"/>
  <c r="T4804" i="1"/>
  <c r="V4804" i="1"/>
  <c r="T4800" i="1"/>
  <c r="V4800" i="1" s="1"/>
  <c r="T4795" i="1"/>
  <c r="V4795" i="1"/>
  <c r="T4772" i="1"/>
  <c r="V4772" i="1"/>
  <c r="T4768" i="1"/>
  <c r="V4768" i="1" s="1"/>
  <c r="T4763" i="1"/>
  <c r="V4763" i="1"/>
  <c r="T4740" i="1"/>
  <c r="V4740" i="1"/>
  <c r="T4736" i="1"/>
  <c r="V4736" i="1"/>
  <c r="T4731" i="1"/>
  <c r="V4731" i="1"/>
  <c r="T4708" i="1"/>
  <c r="V4708" i="1" s="1"/>
  <c r="T4704" i="1"/>
  <c r="V4704" i="1"/>
  <c r="T4675" i="1"/>
  <c r="V4675" i="1"/>
  <c r="V4581" i="1"/>
  <c r="T4581" i="1"/>
  <c r="T4553" i="1"/>
  <c r="V4553" i="1" s="1"/>
  <c r="T4533" i="1"/>
  <c r="V4533" i="1"/>
  <c r="T4457" i="1"/>
  <c r="V4457" i="1" s="1"/>
  <c r="S5010" i="1"/>
  <c r="S5008" i="1"/>
  <c r="S5006" i="1"/>
  <c r="S4977" i="1"/>
  <c r="S4975" i="1"/>
  <c r="S4960" i="1"/>
  <c r="S4947" i="1"/>
  <c r="S4934" i="1"/>
  <c r="S4921" i="1"/>
  <c r="S4858" i="1"/>
  <c r="S4822" i="1"/>
  <c r="S4790" i="1"/>
  <c r="S4758" i="1"/>
  <c r="T4726" i="1"/>
  <c r="V4726" i="1" s="1"/>
  <c r="T4694" i="1"/>
  <c r="V4694" i="1" s="1"/>
  <c r="S4682" i="1"/>
  <c r="V4640" i="1"/>
  <c r="T4640" i="1"/>
  <c r="T4609" i="1"/>
  <c r="V4609" i="1" s="1"/>
  <c r="T4568" i="1"/>
  <c r="V4568" i="1" s="1"/>
  <c r="S4981" i="1"/>
  <c r="S4962" i="1"/>
  <c r="S4949" i="1"/>
  <c r="S4936" i="1"/>
  <c r="S4923" i="1"/>
  <c r="S4910" i="1"/>
  <c r="S4897" i="1"/>
  <c r="S4871" i="1"/>
  <c r="S4847" i="1"/>
  <c r="S4829" i="1"/>
  <c r="S4817" i="1"/>
  <c r="S4785" i="1"/>
  <c r="S4753" i="1"/>
  <c r="S4721" i="1"/>
  <c r="S4689" i="1"/>
  <c r="T4674" i="1"/>
  <c r="V4674" i="1" s="1"/>
  <c r="V4617" i="1"/>
  <c r="T4585" i="1"/>
  <c r="V4585" i="1" s="1"/>
  <c r="S5018" i="1"/>
  <c r="S5016" i="1"/>
  <c r="S5014" i="1"/>
  <c r="S4985" i="1"/>
  <c r="S4983" i="1"/>
  <c r="S4938" i="1"/>
  <c r="S4925" i="1"/>
  <c r="S4912" i="1"/>
  <c r="S4899" i="1"/>
  <c r="S4886" i="1"/>
  <c r="S4873" i="1"/>
  <c r="S4838" i="1"/>
  <c r="S4807" i="1"/>
  <c r="V4802" i="1"/>
  <c r="T4797" i="1"/>
  <c r="V4797" i="1"/>
  <c r="S4775" i="1"/>
  <c r="V4770" i="1"/>
  <c r="T4765" i="1"/>
  <c r="V4765" i="1" s="1"/>
  <c r="S4743" i="1"/>
  <c r="V4738" i="1"/>
  <c r="T4733" i="1"/>
  <c r="V4733" i="1"/>
  <c r="S4723" i="1"/>
  <c r="V4706" i="1"/>
  <c r="T4701" i="1"/>
  <c r="V4701" i="1" s="1"/>
  <c r="S4691" i="1"/>
  <c r="T4677" i="1"/>
  <c r="V4677" i="1" s="1"/>
  <c r="T4665" i="1"/>
  <c r="V4665" i="1"/>
  <c r="T4657" i="1"/>
  <c r="V4657" i="1"/>
  <c r="T4627" i="1"/>
  <c r="V4627" i="1" s="1"/>
  <c r="T4593" i="1"/>
  <c r="V4593" i="1" s="1"/>
  <c r="T4484" i="1"/>
  <c r="V4484" i="1" s="1"/>
  <c r="S5050" i="1"/>
  <c r="S4989" i="1"/>
  <c r="S4951" i="1"/>
  <c r="S4914" i="1"/>
  <c r="S4901" i="1"/>
  <c r="S4888" i="1"/>
  <c r="S4875" i="1"/>
  <c r="S4862" i="1"/>
  <c r="S4849" i="1"/>
  <c r="S4824" i="1"/>
  <c r="S4819" i="1"/>
  <c r="S4792" i="1"/>
  <c r="S4787" i="1"/>
  <c r="S4760" i="1"/>
  <c r="S4755" i="1"/>
  <c r="S4728" i="1"/>
  <c r="S4696" i="1"/>
  <c r="T4672" i="1"/>
  <c r="V4672" i="1" s="1"/>
  <c r="S4670" i="1"/>
  <c r="V4664" i="1"/>
  <c r="T4664" i="1"/>
  <c r="S4614" i="1"/>
  <c r="T4555" i="1"/>
  <c r="V4555" i="1"/>
  <c r="T4550" i="1"/>
  <c r="V4550" i="1" s="1"/>
  <c r="V4529" i="1"/>
  <c r="T4529" i="1"/>
  <c r="S5048" i="1"/>
  <c r="S5042" i="1"/>
  <c r="S5026" i="1"/>
  <c r="S5024" i="1"/>
  <c r="S5022" i="1"/>
  <c r="S4993" i="1"/>
  <c r="S4991" i="1"/>
  <c r="S4966" i="1"/>
  <c r="S4953" i="1"/>
  <c r="S4927" i="1"/>
  <c r="S4890" i="1"/>
  <c r="S4877" i="1"/>
  <c r="S4864" i="1"/>
  <c r="S4851" i="1"/>
  <c r="S4840" i="1"/>
  <c r="S4831" i="1"/>
  <c r="S4814" i="1"/>
  <c r="S4782" i="1"/>
  <c r="S4750" i="1"/>
  <c r="S4718" i="1"/>
  <c r="V4641" i="1"/>
  <c r="T4641" i="1"/>
  <c r="V4601" i="1"/>
  <c r="T4601" i="1"/>
  <c r="T4588" i="1"/>
  <c r="V4588" i="1"/>
  <c r="T4387" i="1"/>
  <c r="V4387" i="1" s="1"/>
  <c r="S4650" i="1"/>
  <c r="S4648" i="1"/>
  <c r="S4620" i="1"/>
  <c r="S4583" i="1"/>
  <c r="S4570" i="1"/>
  <c r="V4537" i="1"/>
  <c r="V4532" i="1"/>
  <c r="S4528" i="1"/>
  <c r="S4523" i="1"/>
  <c r="V4505" i="1"/>
  <c r="T4501" i="1"/>
  <c r="V4501" i="1" s="1"/>
  <c r="T4479" i="1"/>
  <c r="V4479" i="1"/>
  <c r="T4472" i="1"/>
  <c r="V4472" i="1" s="1"/>
  <c r="T4467" i="1"/>
  <c r="V4467" i="1" s="1"/>
  <c r="V4394" i="1"/>
  <c r="T4394" i="1"/>
  <c r="T4190" i="1"/>
  <c r="V4190" i="1" s="1"/>
  <c r="S4652" i="1"/>
  <c r="S4635" i="1"/>
  <c r="S4622" i="1"/>
  <c r="S4596" i="1"/>
  <c r="S4518" i="1"/>
  <c r="S4496" i="1"/>
  <c r="V4466" i="1"/>
  <c r="T4449" i="1"/>
  <c r="V4449" i="1" s="1"/>
  <c r="T4422" i="1"/>
  <c r="V4422" i="1" s="1"/>
  <c r="S4658" i="1"/>
  <c r="S4656" i="1"/>
  <c r="S4637" i="1"/>
  <c r="S4624" i="1"/>
  <c r="S4611" i="1"/>
  <c r="S4598" i="1"/>
  <c r="S4572" i="1"/>
  <c r="S4552" i="1"/>
  <c r="T4535" i="1"/>
  <c r="V4535" i="1"/>
  <c r="T4530" i="1"/>
  <c r="V4530" i="1" s="1"/>
  <c r="T4503" i="1"/>
  <c r="V4503" i="1"/>
  <c r="S4491" i="1"/>
  <c r="S4476" i="1"/>
  <c r="T4473" i="1"/>
  <c r="V4473" i="1" s="1"/>
  <c r="S4432" i="1"/>
  <c r="S4666" i="1"/>
  <c r="S4660" i="1"/>
  <c r="S4639" i="1"/>
  <c r="S4626" i="1"/>
  <c r="S4613" i="1"/>
  <c r="S4600" i="1"/>
  <c r="S4587" i="1"/>
  <c r="S4574" i="1"/>
  <c r="S4563" i="1"/>
  <c r="S4554" i="1"/>
  <c r="S4547" i="1"/>
  <c r="S4525" i="1"/>
  <c r="S4498" i="1"/>
  <c r="S4615" i="1"/>
  <c r="S4602" i="1"/>
  <c r="S4589" i="1"/>
  <c r="S4576" i="1"/>
  <c r="S4520" i="1"/>
  <c r="S4515" i="1"/>
  <c r="S4488" i="1"/>
  <c r="V4480" i="1"/>
  <c r="T4480" i="1"/>
  <c r="V4464" i="1"/>
  <c r="T4464" i="1"/>
  <c r="T4451" i="1"/>
  <c r="V4451" i="1"/>
  <c r="T4424" i="1"/>
  <c r="V4424" i="1" s="1"/>
  <c r="S4409" i="1"/>
  <c r="S4628" i="1"/>
  <c r="S4591" i="1"/>
  <c r="S4578" i="1"/>
  <c r="S4565" i="1"/>
  <c r="S4542" i="1"/>
  <c r="S4510" i="1"/>
  <c r="T4483" i="1"/>
  <c r="V4483" i="1"/>
  <c r="S4468" i="1"/>
  <c r="V4456" i="1"/>
  <c r="T4456" i="1"/>
  <c r="T4401" i="1"/>
  <c r="V4401" i="1"/>
  <c r="T4301" i="1"/>
  <c r="V4301" i="1" s="1"/>
  <c r="V4643" i="1"/>
  <c r="S4630" i="1"/>
  <c r="V4567" i="1"/>
  <c r="V4549" i="1"/>
  <c r="T4527" i="1"/>
  <c r="V4527" i="1"/>
  <c r="T4522" i="1"/>
  <c r="V4522" i="1"/>
  <c r="V4492" i="1"/>
  <c r="T4487" i="1"/>
  <c r="V4487" i="1"/>
  <c r="T4475" i="1"/>
  <c r="V4475" i="1" s="1"/>
  <c r="T4408" i="1"/>
  <c r="V4408" i="1" s="1"/>
  <c r="T4344" i="1"/>
  <c r="V4344" i="1"/>
  <c r="S4647" i="1"/>
  <c r="S4645" i="1"/>
  <c r="S4632" i="1"/>
  <c r="S4619" i="1"/>
  <c r="S4606" i="1"/>
  <c r="S4580" i="1"/>
  <c r="S4558" i="1"/>
  <c r="T4517" i="1"/>
  <c r="V4517" i="1" s="1"/>
  <c r="T4495" i="1"/>
  <c r="V4495" i="1" s="1"/>
  <c r="T4416" i="1"/>
  <c r="V4416" i="1" s="1"/>
  <c r="T4364" i="1"/>
  <c r="V4364" i="1" s="1"/>
  <c r="S4353" i="1"/>
  <c r="T4346" i="1"/>
  <c r="V4346" i="1"/>
  <c r="T4331" i="1"/>
  <c r="V4331" i="1"/>
  <c r="T4323" i="1"/>
  <c r="V4323" i="1" s="1"/>
  <c r="S4634" i="1"/>
  <c r="S4621" i="1"/>
  <c r="S4608" i="1"/>
  <c r="S4595" i="1"/>
  <c r="S4582" i="1"/>
  <c r="S4551" i="1"/>
  <c r="S4544" i="1"/>
  <c r="T4539" i="1"/>
  <c r="V4539" i="1"/>
  <c r="V4521" i="1"/>
  <c r="S4512" i="1"/>
  <c r="T4507" i="1"/>
  <c r="V4507" i="1" s="1"/>
  <c r="T4490" i="1"/>
  <c r="V4490" i="1"/>
  <c r="T4453" i="1"/>
  <c r="V4453" i="1" s="1"/>
  <c r="S4655" i="1"/>
  <c r="S4653" i="1"/>
  <c r="S4651" i="1"/>
  <c r="S4623" i="1"/>
  <c r="S4610" i="1"/>
  <c r="S4597" i="1"/>
  <c r="S4584" i="1"/>
  <c r="S4571" i="1"/>
  <c r="S4560" i="1"/>
  <c r="S4534" i="1"/>
  <c r="S4502" i="1"/>
  <c r="S4482" i="1"/>
  <c r="T4403" i="1"/>
  <c r="V4403" i="1" s="1"/>
  <c r="T4377" i="1"/>
  <c r="V4377" i="1"/>
  <c r="T4369" i="1"/>
  <c r="V4369" i="1" s="1"/>
  <c r="S4636" i="1"/>
  <c r="S4599" i="1"/>
  <c r="S4586" i="1"/>
  <c r="S4573" i="1"/>
  <c r="S4562" i="1"/>
  <c r="S4546" i="1"/>
  <c r="S4524" i="1"/>
  <c r="S4519" i="1"/>
  <c r="S4514" i="1"/>
  <c r="T4418" i="1"/>
  <c r="V4418" i="1" s="1"/>
  <c r="T4382" i="1"/>
  <c r="V4382" i="1" s="1"/>
  <c r="S4663" i="1"/>
  <c r="S4661" i="1"/>
  <c r="S4659" i="1"/>
  <c r="S4638" i="1"/>
  <c r="S4612" i="1"/>
  <c r="S4575" i="1"/>
  <c r="S4541" i="1"/>
  <c r="S4509" i="1"/>
  <c r="T4455" i="1"/>
  <c r="V4455" i="1" s="1"/>
  <c r="T4417" i="1"/>
  <c r="V4417" i="1"/>
  <c r="S4642" i="1"/>
  <c r="S4629" i="1"/>
  <c r="S4616" i="1"/>
  <c r="S4603" i="1"/>
  <c r="S4590" i="1"/>
  <c r="S4564" i="1"/>
  <c r="S4548" i="1"/>
  <c r="S4526" i="1"/>
  <c r="S4499" i="1"/>
  <c r="S4489" i="1"/>
  <c r="T4481" i="1"/>
  <c r="V4481" i="1" s="1"/>
  <c r="S4631" i="1"/>
  <c r="S4618" i="1"/>
  <c r="S4605" i="1"/>
  <c r="S4592" i="1"/>
  <c r="S4579" i="1"/>
  <c r="S4566" i="1"/>
  <c r="S4557" i="1"/>
  <c r="S4543" i="1"/>
  <c r="S4538" i="1"/>
  <c r="S4516" i="1"/>
  <c r="S4511" i="1"/>
  <c r="S4506" i="1"/>
  <c r="V4465" i="1"/>
  <c r="T4465" i="1"/>
  <c r="T4425" i="1"/>
  <c r="V4425" i="1" s="1"/>
  <c r="T4420" i="1"/>
  <c r="V4420" i="1"/>
  <c r="S4477" i="1"/>
  <c r="S4463" i="1"/>
  <c r="V4448" i="1"/>
  <c r="S4426" i="1"/>
  <c r="S4405" i="1"/>
  <c r="T4393" i="1"/>
  <c r="V4393" i="1"/>
  <c r="T4374" i="1"/>
  <c r="V4374" i="1" s="1"/>
  <c r="V4356" i="1"/>
  <c r="T4351" i="1"/>
  <c r="V4351" i="1" s="1"/>
  <c r="T4336" i="1"/>
  <c r="V4336" i="1" s="1"/>
  <c r="S4320" i="1"/>
  <c r="T4066" i="1"/>
  <c r="V4066" i="1"/>
  <c r="T4045" i="1"/>
  <c r="V4045" i="1"/>
  <c r="T3687" i="1"/>
  <c r="V3687" i="1" s="1"/>
  <c r="S4470" i="1"/>
  <c r="S4461" i="1"/>
  <c r="S4459" i="1"/>
  <c r="S4430" i="1"/>
  <c r="S4428" i="1"/>
  <c r="S4407" i="1"/>
  <c r="S4396" i="1"/>
  <c r="S4389" i="1"/>
  <c r="S4384" i="1"/>
  <c r="T4366" i="1"/>
  <c r="V4366" i="1" s="1"/>
  <c r="V4312" i="1"/>
  <c r="T4312" i="1"/>
  <c r="T4184" i="1"/>
  <c r="V4184" i="1" s="1"/>
  <c r="T4176" i="1"/>
  <c r="V4176" i="1" s="1"/>
  <c r="V4160" i="1"/>
  <c r="T4160" i="1"/>
  <c r="V3816" i="1"/>
  <c r="T3816" i="1"/>
  <c r="S4434" i="1"/>
  <c r="S4398" i="1"/>
  <c r="S4379" i="1"/>
  <c r="T4328" i="1"/>
  <c r="V4328" i="1" s="1"/>
  <c r="T4303" i="1"/>
  <c r="V4303" i="1" s="1"/>
  <c r="S4192" i="1"/>
  <c r="T4079" i="1"/>
  <c r="V4079" i="1"/>
  <c r="S4494" i="1"/>
  <c r="S4438" i="1"/>
  <c r="S4436" i="1"/>
  <c r="S4371" i="1"/>
  <c r="S4358" i="1"/>
  <c r="S4345" i="1"/>
  <c r="T4315" i="1"/>
  <c r="V4315" i="1"/>
  <c r="T4128" i="1"/>
  <c r="V4128" i="1"/>
  <c r="S4442" i="1"/>
  <c r="S4415" i="1"/>
  <c r="S4413" i="1"/>
  <c r="S4411" i="1"/>
  <c r="S4400" i="1"/>
  <c r="S4391" i="1"/>
  <c r="S4376" i="1"/>
  <c r="S4348" i="1"/>
  <c r="S4343" i="1"/>
  <c r="T4295" i="1"/>
  <c r="V4295" i="1" s="1"/>
  <c r="S4280" i="1"/>
  <c r="T4168" i="1"/>
  <c r="V4168" i="1" s="1"/>
  <c r="T4136" i="1"/>
  <c r="V4136" i="1"/>
  <c r="T4113" i="1"/>
  <c r="V4113" i="1" s="1"/>
  <c r="T4092" i="1"/>
  <c r="V4092" i="1" s="1"/>
  <c r="S4446" i="1"/>
  <c r="S4444" i="1"/>
  <c r="S4386" i="1"/>
  <c r="V4381" i="1"/>
  <c r="T4368" i="1"/>
  <c r="V4368" i="1" s="1"/>
  <c r="T4363" i="1"/>
  <c r="V4363" i="1" s="1"/>
  <c r="T4287" i="1"/>
  <c r="V4287" i="1" s="1"/>
  <c r="T4248" i="1"/>
  <c r="V4248" i="1" s="1"/>
  <c r="V4152" i="1"/>
  <c r="T4152" i="1"/>
  <c r="T4120" i="1"/>
  <c r="V4120" i="1" s="1"/>
  <c r="T4118" i="1"/>
  <c r="V4118" i="1"/>
  <c r="S4485" i="1"/>
  <c r="V4450" i="1"/>
  <c r="V4443" i="1"/>
  <c r="V4441" i="1"/>
  <c r="S4402" i="1"/>
  <c r="S4373" i="1"/>
  <c r="S4350" i="1"/>
  <c r="T4272" i="1"/>
  <c r="V4272" i="1" s="1"/>
  <c r="T4264" i="1"/>
  <c r="V4264" i="1" s="1"/>
  <c r="T4232" i="1"/>
  <c r="V4232" i="1" s="1"/>
  <c r="T4224" i="1"/>
  <c r="V4224" i="1" s="1"/>
  <c r="V4139" i="1"/>
  <c r="S4478" i="1"/>
  <c r="S4454" i="1"/>
  <c r="S4452" i="1"/>
  <c r="S4423" i="1"/>
  <c r="S4421" i="1"/>
  <c r="S4419" i="1"/>
  <c r="S4365" i="1"/>
  <c r="S4360" i="1"/>
  <c r="S4355" i="1"/>
  <c r="T4144" i="1"/>
  <c r="V4144" i="1"/>
  <c r="S4462" i="1"/>
  <c r="S4458" i="1"/>
  <c r="S4404" i="1"/>
  <c r="S4395" i="1"/>
  <c r="S4388" i="1"/>
  <c r="S4383" i="1"/>
  <c r="S4378" i="1"/>
  <c r="S4357" i="1"/>
  <c r="T4327" i="1"/>
  <c r="V4327" i="1" s="1"/>
  <c r="V4297" i="1"/>
  <c r="T4297" i="1"/>
  <c r="T4256" i="1"/>
  <c r="V4256" i="1" s="1"/>
  <c r="S4460" i="1"/>
  <c r="S4431" i="1"/>
  <c r="S4429" i="1"/>
  <c r="S4427" i="1"/>
  <c r="S4406" i="1"/>
  <c r="S4397" i="1"/>
  <c r="S4370" i="1"/>
  <c r="T4319" i="1"/>
  <c r="V4319" i="1" s="1"/>
  <c r="T4307" i="1"/>
  <c r="V4307" i="1" s="1"/>
  <c r="T4227" i="1"/>
  <c r="V4227" i="1" s="1"/>
  <c r="S4469" i="1"/>
  <c r="S4390" i="1"/>
  <c r="S4375" i="1"/>
  <c r="T4356" i="1"/>
  <c r="T4352" i="1"/>
  <c r="V4352" i="1" s="1"/>
  <c r="V4304" i="1"/>
  <c r="T4266" i="1"/>
  <c r="V4266" i="1" s="1"/>
  <c r="V4216" i="1"/>
  <c r="T4216" i="1"/>
  <c r="S4439" i="1"/>
  <c r="S4437" i="1"/>
  <c r="S4435" i="1"/>
  <c r="S4410" i="1"/>
  <c r="S4399" i="1"/>
  <c r="S4385" i="1"/>
  <c r="T4367" i="1"/>
  <c r="V4367" i="1"/>
  <c r="T4362" i="1"/>
  <c r="V4362" i="1"/>
  <c r="S4354" i="1"/>
  <c r="S4347" i="1"/>
  <c r="T4253" i="1"/>
  <c r="V4253" i="1" s="1"/>
  <c r="V4240" i="1"/>
  <c r="T4240" i="1"/>
  <c r="T4151" i="1"/>
  <c r="V4151" i="1" s="1"/>
  <c r="S4493" i="1"/>
  <c r="S4414" i="1"/>
  <c r="S4412" i="1"/>
  <c r="S4380" i="1"/>
  <c r="T4349" i="1"/>
  <c r="V4349" i="1"/>
  <c r="T4299" i="1"/>
  <c r="V4299" i="1"/>
  <c r="T4296" i="1"/>
  <c r="V4296" i="1" s="1"/>
  <c r="T4271" i="1"/>
  <c r="V4271" i="1" s="1"/>
  <c r="T4200" i="1"/>
  <c r="V4200" i="1" s="1"/>
  <c r="T4164" i="1"/>
  <c r="V4164" i="1" s="1"/>
  <c r="T4017" i="1"/>
  <c r="V4017" i="1" s="1"/>
  <c r="T4012" i="1"/>
  <c r="V4012" i="1" s="1"/>
  <c r="S4486" i="1"/>
  <c r="V4447" i="1"/>
  <c r="V4445" i="1"/>
  <c r="S4392" i="1"/>
  <c r="S4372" i="1"/>
  <c r="S4361" i="1"/>
  <c r="S4359" i="1"/>
  <c r="T4311" i="1"/>
  <c r="V4311" i="1" s="1"/>
  <c r="V4288" i="1"/>
  <c r="T4288" i="1"/>
  <c r="T4177" i="1"/>
  <c r="V4177" i="1" s="1"/>
  <c r="T4022" i="1"/>
  <c r="V4022" i="1"/>
  <c r="S4270" i="1"/>
  <c r="S4268" i="1"/>
  <c r="S4255" i="1"/>
  <c r="S4242" i="1"/>
  <c r="S4229" i="1"/>
  <c r="S4203" i="1"/>
  <c r="S4166" i="1"/>
  <c r="S4153" i="1"/>
  <c r="S4142" i="1"/>
  <c r="S4135" i="1"/>
  <c r="T4105" i="1"/>
  <c r="V4105" i="1" s="1"/>
  <c r="T4084" i="1"/>
  <c r="V4084" i="1"/>
  <c r="T4071" i="1"/>
  <c r="V4071" i="1"/>
  <c r="S4058" i="1"/>
  <c r="T4037" i="1"/>
  <c r="V4037" i="1"/>
  <c r="T4016" i="1"/>
  <c r="V4016" i="1"/>
  <c r="T4007" i="1"/>
  <c r="V4007" i="1"/>
  <c r="S3844" i="1"/>
  <c r="T3836" i="1"/>
  <c r="V3836" i="1" s="1"/>
  <c r="T3100" i="1"/>
  <c r="V3100" i="1" s="1"/>
  <c r="T3070" i="1"/>
  <c r="V3070" i="1" s="1"/>
  <c r="S4342" i="1"/>
  <c r="S4257" i="1"/>
  <c r="S4244" i="1"/>
  <c r="S4231" i="1"/>
  <c r="S4218" i="1"/>
  <c r="S4205" i="1"/>
  <c r="S4179" i="1"/>
  <c r="S4130" i="1"/>
  <c r="T4112" i="1"/>
  <c r="V4112" i="1" s="1"/>
  <c r="T4110" i="1"/>
  <c r="V4110" i="1"/>
  <c r="T4097" i="1"/>
  <c r="V4097" i="1"/>
  <c r="T4076" i="1"/>
  <c r="V4076" i="1" s="1"/>
  <c r="T4063" i="1"/>
  <c r="V4063" i="1" s="1"/>
  <c r="S4050" i="1"/>
  <c r="T4004" i="1"/>
  <c r="V4004" i="1"/>
  <c r="S4002" i="1"/>
  <c r="T3997" i="1"/>
  <c r="V3997" i="1" s="1"/>
  <c r="V3948" i="1"/>
  <c r="T3948" i="1"/>
  <c r="T3748" i="1"/>
  <c r="V3748" i="1"/>
  <c r="T3697" i="1"/>
  <c r="V3697" i="1"/>
  <c r="T3428" i="1"/>
  <c r="V3428" i="1" s="1"/>
  <c r="S4340" i="1"/>
  <c r="S4278" i="1"/>
  <c r="S4276" i="1"/>
  <c r="S4274" i="1"/>
  <c r="S4246" i="1"/>
  <c r="S4233" i="1"/>
  <c r="S4220" i="1"/>
  <c r="S4207" i="1"/>
  <c r="S4194" i="1"/>
  <c r="S4181" i="1"/>
  <c r="S4155" i="1"/>
  <c r="S4137" i="1"/>
  <c r="S4125" i="1"/>
  <c r="S4104" i="1"/>
  <c r="S4102" i="1"/>
  <c r="S4089" i="1"/>
  <c r="S4068" i="1"/>
  <c r="S4055" i="1"/>
  <c r="S4042" i="1"/>
  <c r="S4029" i="1"/>
  <c r="S4014" i="1"/>
  <c r="S4009" i="1"/>
  <c r="T3777" i="1"/>
  <c r="V3777" i="1" s="1"/>
  <c r="T3702" i="1"/>
  <c r="V3702" i="1" s="1"/>
  <c r="V4339" i="1"/>
  <c r="S4338" i="1"/>
  <c r="S4334" i="1"/>
  <c r="S4332" i="1"/>
  <c r="S4259" i="1"/>
  <c r="S4222" i="1"/>
  <c r="S4209" i="1"/>
  <c r="S4196" i="1"/>
  <c r="S4183" i="1"/>
  <c r="S4170" i="1"/>
  <c r="S4157" i="1"/>
  <c r="S4132" i="1"/>
  <c r="S4115" i="1"/>
  <c r="T4096" i="1"/>
  <c r="V4096" i="1"/>
  <c r="S4094" i="1"/>
  <c r="S4081" i="1"/>
  <c r="S4060" i="1"/>
  <c r="S4047" i="1"/>
  <c r="S4034" i="1"/>
  <c r="S4019" i="1"/>
  <c r="T4008" i="1"/>
  <c r="V4008" i="1"/>
  <c r="V3932" i="1"/>
  <c r="T3932" i="1"/>
  <c r="T3707" i="1"/>
  <c r="V3707" i="1"/>
  <c r="S4330" i="1"/>
  <c r="S4326" i="1"/>
  <c r="S4324" i="1"/>
  <c r="S4286" i="1"/>
  <c r="S4284" i="1"/>
  <c r="S4282" i="1"/>
  <c r="S4261" i="1"/>
  <c r="S4235" i="1"/>
  <c r="S4198" i="1"/>
  <c r="S4185" i="1"/>
  <c r="S4172" i="1"/>
  <c r="S4159" i="1"/>
  <c r="S4146" i="1"/>
  <c r="V4107" i="1"/>
  <c r="T4088" i="1"/>
  <c r="V4088" i="1"/>
  <c r="T4086" i="1"/>
  <c r="V4086" i="1"/>
  <c r="T4073" i="1"/>
  <c r="V4073" i="1"/>
  <c r="T4052" i="1"/>
  <c r="V4052" i="1"/>
  <c r="T4039" i="1"/>
  <c r="V4039" i="1" s="1"/>
  <c r="T3900" i="1"/>
  <c r="V3900" i="1" s="1"/>
  <c r="T3660" i="1"/>
  <c r="V3660" i="1"/>
  <c r="V4335" i="1"/>
  <c r="S4316" i="1"/>
  <c r="V4279" i="1"/>
  <c r="V4263" i="1"/>
  <c r="V4250" i="1"/>
  <c r="S4237" i="1"/>
  <c r="V4208" i="1"/>
  <c r="V4174" i="1"/>
  <c r="V4161" i="1"/>
  <c r="V4148" i="1"/>
  <c r="V4127" i="1"/>
  <c r="V4099" i="1"/>
  <c r="T4080" i="1"/>
  <c r="V4080" i="1"/>
  <c r="T4078" i="1"/>
  <c r="V4078" i="1"/>
  <c r="T4065" i="1"/>
  <c r="V4065" i="1" s="1"/>
  <c r="T4044" i="1"/>
  <c r="V4044" i="1"/>
  <c r="T4021" i="1"/>
  <c r="V4021" i="1"/>
  <c r="T3999" i="1"/>
  <c r="V3999" i="1"/>
  <c r="T3996" i="1"/>
  <c r="V3996" i="1"/>
  <c r="V3924" i="1"/>
  <c r="T3924" i="1"/>
  <c r="T3916" i="1"/>
  <c r="V3916" i="1" s="1"/>
  <c r="T3876" i="1"/>
  <c r="V3876" i="1" s="1"/>
  <c r="T3717" i="1"/>
  <c r="V3717" i="1" s="1"/>
  <c r="T3712" i="1"/>
  <c r="V3712" i="1"/>
  <c r="S4314" i="1"/>
  <c r="S4310" i="1"/>
  <c r="S4308" i="1"/>
  <c r="S4294" i="1"/>
  <c r="S4292" i="1"/>
  <c r="S4290" i="1"/>
  <c r="S4265" i="1"/>
  <c r="S4252" i="1"/>
  <c r="S4239" i="1"/>
  <c r="S4226" i="1"/>
  <c r="S4213" i="1"/>
  <c r="S4187" i="1"/>
  <c r="S4150" i="1"/>
  <c r="S4134" i="1"/>
  <c r="S4122" i="1"/>
  <c r="S4117" i="1"/>
  <c r="S4091" i="1"/>
  <c r="S4072" i="1"/>
  <c r="S4070" i="1"/>
  <c r="S4057" i="1"/>
  <c r="S4036" i="1"/>
  <c r="S4031" i="1"/>
  <c r="S4026" i="1"/>
  <c r="S4011" i="1"/>
  <c r="S4006" i="1"/>
  <c r="V4003" i="1"/>
  <c r="T3988" i="1"/>
  <c r="V3988" i="1"/>
  <c r="V3820" i="1"/>
  <c r="T3820" i="1"/>
  <c r="T3724" i="1"/>
  <c r="V3724" i="1"/>
  <c r="T3722" i="1"/>
  <c r="V3722" i="1"/>
  <c r="S4306" i="1"/>
  <c r="S4302" i="1"/>
  <c r="S4300" i="1"/>
  <c r="V4291" i="1"/>
  <c r="S4254" i="1"/>
  <c r="V4251" i="1"/>
  <c r="S4241" i="1"/>
  <c r="S4228" i="1"/>
  <c r="S4215" i="1"/>
  <c r="S4202" i="1"/>
  <c r="S4189" i="1"/>
  <c r="S4163" i="1"/>
  <c r="S4141" i="1"/>
  <c r="S4129" i="1"/>
  <c r="S4109" i="1"/>
  <c r="S4083" i="1"/>
  <c r="T4064" i="1"/>
  <c r="V4064" i="1"/>
  <c r="S4062" i="1"/>
  <c r="S4049" i="1"/>
  <c r="S4001" i="1"/>
  <c r="T3970" i="1"/>
  <c r="V3970" i="1" s="1"/>
  <c r="V3957" i="1"/>
  <c r="T3957" i="1"/>
  <c r="V3908" i="1"/>
  <c r="T3908" i="1"/>
  <c r="T3812" i="1"/>
  <c r="V3812" i="1" s="1"/>
  <c r="S4298" i="1"/>
  <c r="S4269" i="1"/>
  <c r="S4267" i="1"/>
  <c r="S4230" i="1"/>
  <c r="S4217" i="1"/>
  <c r="S4204" i="1"/>
  <c r="S4191" i="1"/>
  <c r="S4178" i="1"/>
  <c r="S4165" i="1"/>
  <c r="S4124" i="1"/>
  <c r="S4101" i="1"/>
  <c r="S4075" i="1"/>
  <c r="T4056" i="1"/>
  <c r="V4056" i="1" s="1"/>
  <c r="S4054" i="1"/>
  <c r="S4041" i="1"/>
  <c r="S4013" i="1"/>
  <c r="T4000" i="1"/>
  <c r="V4000" i="1"/>
  <c r="T3879" i="1"/>
  <c r="V3879" i="1"/>
  <c r="T3788" i="1"/>
  <c r="V3788" i="1"/>
  <c r="S4273" i="1"/>
  <c r="S4243" i="1"/>
  <c r="S4206" i="1"/>
  <c r="S4193" i="1"/>
  <c r="S4180" i="1"/>
  <c r="S4167" i="1"/>
  <c r="S4154" i="1"/>
  <c r="S4143" i="1"/>
  <c r="S4119" i="1"/>
  <c r="S4114" i="1"/>
  <c r="S4093" i="1"/>
  <c r="S4067" i="1"/>
  <c r="T4048" i="1"/>
  <c r="V4048" i="1"/>
  <c r="S4046" i="1"/>
  <c r="S4033" i="1"/>
  <c r="T4028" i="1"/>
  <c r="V4028" i="1" s="1"/>
  <c r="S4023" i="1"/>
  <c r="S4018" i="1"/>
  <c r="T3931" i="1"/>
  <c r="V3931" i="1" s="1"/>
  <c r="V3918" i="1"/>
  <c r="T3918" i="1"/>
  <c r="T3892" i="1"/>
  <c r="V3892" i="1" s="1"/>
  <c r="T3708" i="1"/>
  <c r="V3708" i="1"/>
  <c r="S4341" i="1"/>
  <c r="S4337" i="1"/>
  <c r="S4277" i="1"/>
  <c r="S4275" i="1"/>
  <c r="S4258" i="1"/>
  <c r="S4245" i="1"/>
  <c r="S4219" i="1"/>
  <c r="S4182" i="1"/>
  <c r="S4169" i="1"/>
  <c r="S4156" i="1"/>
  <c r="S4106" i="1"/>
  <c r="T4085" i="1"/>
  <c r="V4085" i="1"/>
  <c r="V4059" i="1"/>
  <c r="S4040" i="1"/>
  <c r="S4038" i="1"/>
  <c r="T4032" i="1"/>
  <c r="V4032" i="1"/>
  <c r="T4027" i="1"/>
  <c r="V4027" i="1" s="1"/>
  <c r="S3993" i="1"/>
  <c r="V3944" i="1"/>
  <c r="T3944" i="1"/>
  <c r="T3905" i="1"/>
  <c r="V3905" i="1" s="1"/>
  <c r="T3884" i="1"/>
  <c r="V3884" i="1" s="1"/>
  <c r="T3700" i="1"/>
  <c r="V3700" i="1" s="1"/>
  <c r="S4333" i="1"/>
  <c r="S4329" i="1"/>
  <c r="S4281" i="1"/>
  <c r="S4260" i="1"/>
  <c r="S4247" i="1"/>
  <c r="S4234" i="1"/>
  <c r="S4221" i="1"/>
  <c r="S4195" i="1"/>
  <c r="S4158" i="1"/>
  <c r="S4145" i="1"/>
  <c r="S4131" i="1"/>
  <c r="S4126" i="1"/>
  <c r="S4111" i="1"/>
  <c r="S4098" i="1"/>
  <c r="S4077" i="1"/>
  <c r="V4051" i="1"/>
  <c r="S3998" i="1"/>
  <c r="S3972" i="1"/>
  <c r="T3964" i="1"/>
  <c r="V3964" i="1" s="1"/>
  <c r="T3868" i="1"/>
  <c r="V3868" i="1" s="1"/>
  <c r="T3860" i="1"/>
  <c r="V3860" i="1" s="1"/>
  <c r="T3796" i="1"/>
  <c r="V3796" i="1" s="1"/>
  <c r="T3780" i="1"/>
  <c r="V3780" i="1"/>
  <c r="S4325" i="1"/>
  <c r="S4321" i="1"/>
  <c r="S4285" i="1"/>
  <c r="S4283" i="1"/>
  <c r="S4262" i="1"/>
  <c r="S4249" i="1"/>
  <c r="S4236" i="1"/>
  <c r="S4223" i="1"/>
  <c r="S4210" i="1"/>
  <c r="S4197" i="1"/>
  <c r="S4171" i="1"/>
  <c r="S4138" i="1"/>
  <c r="S4121" i="1"/>
  <c r="S4116" i="1"/>
  <c r="S4103" i="1"/>
  <c r="S4090" i="1"/>
  <c r="S4069" i="1"/>
  <c r="S4043" i="1"/>
  <c r="S4030" i="1"/>
  <c r="S4025" i="1"/>
  <c r="T4020" i="1"/>
  <c r="V4020" i="1"/>
  <c r="S4015" i="1"/>
  <c r="S4010" i="1"/>
  <c r="S4005" i="1"/>
  <c r="V3842" i="1"/>
  <c r="T3842" i="1"/>
  <c r="T3829" i="1"/>
  <c r="V3829" i="1" s="1"/>
  <c r="T3662" i="1"/>
  <c r="V3662" i="1"/>
  <c r="S4317" i="1"/>
  <c r="S4313" i="1"/>
  <c r="S4289" i="1"/>
  <c r="S4238" i="1"/>
  <c r="S4225" i="1"/>
  <c r="S4212" i="1"/>
  <c r="S4199" i="1"/>
  <c r="S4186" i="1"/>
  <c r="S4173" i="1"/>
  <c r="S4147" i="1"/>
  <c r="S4140" i="1"/>
  <c r="S4133" i="1"/>
  <c r="S4108" i="1"/>
  <c r="S4095" i="1"/>
  <c r="S4082" i="1"/>
  <c r="S4061" i="1"/>
  <c r="S4035" i="1"/>
  <c r="T4024" i="1"/>
  <c r="V4024" i="1"/>
  <c r="T3684" i="1"/>
  <c r="V3684" i="1" s="1"/>
  <c r="T3676" i="1"/>
  <c r="V3676" i="1"/>
  <c r="V4309" i="1"/>
  <c r="V4305" i="1"/>
  <c r="V4293" i="1"/>
  <c r="V4214" i="1"/>
  <c r="V4201" i="1"/>
  <c r="V4188" i="1"/>
  <c r="V4175" i="1"/>
  <c r="V4162" i="1"/>
  <c r="V4149" i="1"/>
  <c r="T4100" i="1"/>
  <c r="V4100" i="1" s="1"/>
  <c r="T4087" i="1"/>
  <c r="V4087" i="1" s="1"/>
  <c r="T4074" i="1"/>
  <c r="V4074" i="1"/>
  <c r="T4053" i="1"/>
  <c r="V4053" i="1"/>
  <c r="V3940" i="1"/>
  <c r="T3940" i="1"/>
  <c r="T3764" i="1"/>
  <c r="V3764" i="1" s="1"/>
  <c r="V3981" i="1"/>
  <c r="V3929" i="1"/>
  <c r="V3866" i="1"/>
  <c r="V3853" i="1"/>
  <c r="V3840" i="1"/>
  <c r="T3789" i="1"/>
  <c r="V3789" i="1"/>
  <c r="T3782" i="1"/>
  <c r="V3782" i="1" s="1"/>
  <c r="T3682" i="1"/>
  <c r="V3682" i="1" s="1"/>
  <c r="T3677" i="1"/>
  <c r="V3677" i="1"/>
  <c r="T3672" i="1"/>
  <c r="V3672" i="1"/>
  <c r="T3650" i="1"/>
  <c r="V3650" i="1" s="1"/>
  <c r="S3983" i="1"/>
  <c r="V3980" i="1"/>
  <c r="S3946" i="1"/>
  <c r="S3933" i="1"/>
  <c r="S3920" i="1"/>
  <c r="S3907" i="1"/>
  <c r="S3894" i="1"/>
  <c r="S3881" i="1"/>
  <c r="S3855" i="1"/>
  <c r="V3852" i="1"/>
  <c r="S3818" i="1"/>
  <c r="S3807" i="1"/>
  <c r="V3804" i="1"/>
  <c r="S3762" i="1"/>
  <c r="T3757" i="1"/>
  <c r="V3757" i="1" s="1"/>
  <c r="T3752" i="1"/>
  <c r="V3752" i="1" s="1"/>
  <c r="S3747" i="1"/>
  <c r="T3742" i="1"/>
  <c r="V3742" i="1" s="1"/>
  <c r="T3737" i="1"/>
  <c r="V3737" i="1"/>
  <c r="T3716" i="1"/>
  <c r="V3716" i="1"/>
  <c r="T3649" i="1"/>
  <c r="V3649" i="1"/>
  <c r="V3567" i="1"/>
  <c r="T3567" i="1"/>
  <c r="T3554" i="1"/>
  <c r="V3554" i="1" s="1"/>
  <c r="T3481" i="1"/>
  <c r="V3481" i="1"/>
  <c r="T3438" i="1"/>
  <c r="V3438" i="1" s="1"/>
  <c r="V3149" i="1"/>
  <c r="T3149" i="1"/>
  <c r="S3985" i="1"/>
  <c r="S3959" i="1"/>
  <c r="V3956" i="1"/>
  <c r="S3922" i="1"/>
  <c r="V3919" i="1"/>
  <c r="S3909" i="1"/>
  <c r="S3896" i="1"/>
  <c r="S3883" i="1"/>
  <c r="S3870" i="1"/>
  <c r="S3857" i="1"/>
  <c r="S3831" i="1"/>
  <c r="V3828" i="1"/>
  <c r="S3798" i="1"/>
  <c r="S3791" i="1"/>
  <c r="T3756" i="1"/>
  <c r="V3756" i="1"/>
  <c r="V3751" i="1"/>
  <c r="T3674" i="1"/>
  <c r="V3674" i="1"/>
  <c r="T3669" i="1"/>
  <c r="V3669" i="1"/>
  <c r="T3664" i="1"/>
  <c r="V3664" i="1" s="1"/>
  <c r="S3659" i="1"/>
  <c r="T3654" i="1"/>
  <c r="V3654" i="1" s="1"/>
  <c r="V3515" i="1"/>
  <c r="T3515" i="1"/>
  <c r="T3473" i="1"/>
  <c r="V3473" i="1"/>
  <c r="T3409" i="1"/>
  <c r="V3409" i="1"/>
  <c r="S3989" i="1"/>
  <c r="S3987" i="1"/>
  <c r="S3974" i="1"/>
  <c r="S3961" i="1"/>
  <c r="S3935" i="1"/>
  <c r="S3898" i="1"/>
  <c r="V3895" i="1"/>
  <c r="S3885" i="1"/>
  <c r="S3872" i="1"/>
  <c r="S3859" i="1"/>
  <c r="S3846" i="1"/>
  <c r="S3833" i="1"/>
  <c r="S3809" i="1"/>
  <c r="S3786" i="1"/>
  <c r="V3783" i="1"/>
  <c r="S3779" i="1"/>
  <c r="S3774" i="1"/>
  <c r="S3714" i="1"/>
  <c r="S3709" i="1"/>
  <c r="S3704" i="1"/>
  <c r="S3699" i="1"/>
  <c r="S3694" i="1"/>
  <c r="T3689" i="1"/>
  <c r="V3689" i="1"/>
  <c r="S3679" i="1"/>
  <c r="T3668" i="1"/>
  <c r="V3668" i="1"/>
  <c r="V3663" i="1"/>
  <c r="T3569" i="1"/>
  <c r="V3569" i="1" s="1"/>
  <c r="T3528" i="1"/>
  <c r="V3528" i="1" s="1"/>
  <c r="S3497" i="1"/>
  <c r="T3484" i="1"/>
  <c r="V3484" i="1"/>
  <c r="S3991" i="1"/>
  <c r="S3976" i="1"/>
  <c r="S3963" i="1"/>
  <c r="S3950" i="1"/>
  <c r="S3937" i="1"/>
  <c r="S3911" i="1"/>
  <c r="S3874" i="1"/>
  <c r="S3861" i="1"/>
  <c r="S3848" i="1"/>
  <c r="S3835" i="1"/>
  <c r="S3822" i="1"/>
  <c r="S3811" i="1"/>
  <c r="S3800" i="1"/>
  <c r="S3793" i="1"/>
  <c r="S3769" i="1"/>
  <c r="S3754" i="1"/>
  <c r="S3749" i="1"/>
  <c r="S3744" i="1"/>
  <c r="S3739" i="1"/>
  <c r="S3734" i="1"/>
  <c r="S3729" i="1"/>
  <c r="S3719" i="1"/>
  <c r="V3703" i="1"/>
  <c r="V3577" i="1"/>
  <c r="V3561" i="1"/>
  <c r="T3561" i="1"/>
  <c r="V3541" i="1"/>
  <c r="T3541" i="1"/>
  <c r="T3502" i="1"/>
  <c r="V3502" i="1" s="1"/>
  <c r="T3465" i="1"/>
  <c r="V3465" i="1"/>
  <c r="T3156" i="1"/>
  <c r="V3156" i="1" s="1"/>
  <c r="S3995" i="1"/>
  <c r="S3978" i="1"/>
  <c r="S3965" i="1"/>
  <c r="S3952" i="1"/>
  <c r="S3939" i="1"/>
  <c r="S3926" i="1"/>
  <c r="S3913" i="1"/>
  <c r="S3887" i="1"/>
  <c r="S3850" i="1"/>
  <c r="S3837" i="1"/>
  <c r="S3824" i="1"/>
  <c r="S3813" i="1"/>
  <c r="S3802" i="1"/>
  <c r="S3781" i="1"/>
  <c r="S3759" i="1"/>
  <c r="V3743" i="1"/>
  <c r="S3691" i="1"/>
  <c r="S3666" i="1"/>
  <c r="T3553" i="1"/>
  <c r="V3553" i="1" s="1"/>
  <c r="T3393" i="1"/>
  <c r="V3393" i="1"/>
  <c r="S3954" i="1"/>
  <c r="S3941" i="1"/>
  <c r="S3928" i="1"/>
  <c r="S3915" i="1"/>
  <c r="S3902" i="1"/>
  <c r="S3889" i="1"/>
  <c r="S3863" i="1"/>
  <c r="S3826" i="1"/>
  <c r="S3795" i="1"/>
  <c r="S3776" i="1"/>
  <c r="S3706" i="1"/>
  <c r="S3701" i="1"/>
  <c r="S3696" i="1"/>
  <c r="S3686" i="1"/>
  <c r="S3681" i="1"/>
  <c r="S3671" i="1"/>
  <c r="S3661" i="1"/>
  <c r="S3656" i="1"/>
  <c r="V3625" i="1"/>
  <c r="T3625" i="1"/>
  <c r="T3457" i="1"/>
  <c r="V3457" i="1"/>
  <c r="T3385" i="1"/>
  <c r="V3385" i="1"/>
  <c r="T3197" i="1"/>
  <c r="V3197" i="1" s="1"/>
  <c r="S3967" i="1"/>
  <c r="S3930" i="1"/>
  <c r="S3917" i="1"/>
  <c r="S3904" i="1"/>
  <c r="S3891" i="1"/>
  <c r="S3878" i="1"/>
  <c r="S3865" i="1"/>
  <c r="S3839" i="1"/>
  <c r="S3815" i="1"/>
  <c r="S3771" i="1"/>
  <c r="S3766" i="1"/>
  <c r="S3746" i="1"/>
  <c r="S3741" i="1"/>
  <c r="S3736" i="1"/>
  <c r="S3731" i="1"/>
  <c r="S3726" i="1"/>
  <c r="S3721" i="1"/>
  <c r="S3711" i="1"/>
  <c r="T3665" i="1"/>
  <c r="V3665" i="1"/>
  <c r="V3655" i="1"/>
  <c r="S3651" i="1"/>
  <c r="V3601" i="1"/>
  <c r="T3601" i="1"/>
  <c r="T3449" i="1"/>
  <c r="V3449" i="1" s="1"/>
  <c r="S3982" i="1"/>
  <c r="S3969" i="1"/>
  <c r="T3929" i="1"/>
  <c r="S3906" i="1"/>
  <c r="V3903" i="1"/>
  <c r="S3893" i="1"/>
  <c r="S3880" i="1"/>
  <c r="S3867" i="1"/>
  <c r="S3854" i="1"/>
  <c r="S3841" i="1"/>
  <c r="V3806" i="1"/>
  <c r="T3797" i="1"/>
  <c r="V3797" i="1" s="1"/>
  <c r="T3761" i="1"/>
  <c r="V3761" i="1"/>
  <c r="T3740" i="1"/>
  <c r="V3740" i="1"/>
  <c r="T3683" i="1"/>
  <c r="V3683" i="1" s="1"/>
  <c r="V3984" i="1"/>
  <c r="T3981" i="1"/>
  <c r="V3971" i="1"/>
  <c r="T3968" i="1"/>
  <c r="V3968" i="1" s="1"/>
  <c r="V3958" i="1"/>
  <c r="T3955" i="1"/>
  <c r="V3955" i="1" s="1"/>
  <c r="V3945" i="1"/>
  <c r="T3942" i="1"/>
  <c r="V3942" i="1" s="1"/>
  <c r="V3882" i="1"/>
  <c r="V3869" i="1"/>
  <c r="T3866" i="1"/>
  <c r="V3856" i="1"/>
  <c r="T3853" i="1"/>
  <c r="V3843" i="1"/>
  <c r="T3840" i="1"/>
  <c r="V3830" i="1"/>
  <c r="T3827" i="1"/>
  <c r="V3827" i="1" s="1"/>
  <c r="V3817" i="1"/>
  <c r="T3805" i="1"/>
  <c r="V3805" i="1" s="1"/>
  <c r="V3790" i="1"/>
  <c r="T3778" i="1"/>
  <c r="V3778" i="1"/>
  <c r="T3773" i="1"/>
  <c r="V3773" i="1" s="1"/>
  <c r="T3698" i="1"/>
  <c r="V3698" i="1" s="1"/>
  <c r="T3693" i="1"/>
  <c r="V3693" i="1"/>
  <c r="T3688" i="1"/>
  <c r="V3688" i="1"/>
  <c r="T3678" i="1"/>
  <c r="V3678" i="1" s="1"/>
  <c r="T3673" i="1"/>
  <c r="V3673" i="1" s="1"/>
  <c r="T3658" i="1"/>
  <c r="V3658" i="1"/>
  <c r="T3643" i="1"/>
  <c r="V3643" i="1" s="1"/>
  <c r="T3470" i="1"/>
  <c r="V3470" i="1" s="1"/>
  <c r="V3986" i="1"/>
  <c r="V3973" i="1"/>
  <c r="V3960" i="1"/>
  <c r="S3947" i="1"/>
  <c r="S3934" i="1"/>
  <c r="S3921" i="1"/>
  <c r="V3858" i="1"/>
  <c r="V3845" i="1"/>
  <c r="V3832" i="1"/>
  <c r="S3819" i="1"/>
  <c r="S3808" i="1"/>
  <c r="T3772" i="1"/>
  <c r="V3772" i="1" s="1"/>
  <c r="T3768" i="1"/>
  <c r="V3768" i="1"/>
  <c r="T3738" i="1"/>
  <c r="V3738" i="1"/>
  <c r="T3733" i="1"/>
  <c r="V3733" i="1" s="1"/>
  <c r="T3728" i="1"/>
  <c r="V3728" i="1" s="1"/>
  <c r="S3723" i="1"/>
  <c r="T3718" i="1"/>
  <c r="V3718" i="1" s="1"/>
  <c r="T3713" i="1"/>
  <c r="V3713" i="1" s="1"/>
  <c r="T3692" i="1"/>
  <c r="V3692" i="1"/>
  <c r="T3604" i="1"/>
  <c r="V3604" i="1"/>
  <c r="V3513" i="1"/>
  <c r="T3513" i="1"/>
  <c r="S3962" i="1"/>
  <c r="S3949" i="1"/>
  <c r="S3936" i="1"/>
  <c r="S3923" i="1"/>
  <c r="S3910" i="1"/>
  <c r="S3897" i="1"/>
  <c r="S3871" i="1"/>
  <c r="S3834" i="1"/>
  <c r="S3821" i="1"/>
  <c r="S3810" i="1"/>
  <c r="S3799" i="1"/>
  <c r="S3792" i="1"/>
  <c r="V3785" i="1"/>
  <c r="V3767" i="1"/>
  <c r="S3763" i="1"/>
  <c r="S3758" i="1"/>
  <c r="T3753" i="1"/>
  <c r="V3753" i="1" s="1"/>
  <c r="T3732" i="1"/>
  <c r="V3732" i="1"/>
  <c r="V3727" i="1"/>
  <c r="S3675" i="1"/>
  <c r="T3657" i="1"/>
  <c r="V3657" i="1" s="1"/>
  <c r="T3653" i="1"/>
  <c r="V3653" i="1" s="1"/>
  <c r="T3617" i="1"/>
  <c r="V3617" i="1" s="1"/>
  <c r="T3609" i="1"/>
  <c r="V3609" i="1" s="1"/>
  <c r="T3493" i="1"/>
  <c r="V3493" i="1" s="1"/>
  <c r="V3268" i="1"/>
  <c r="T3268" i="1"/>
  <c r="S3994" i="1"/>
  <c r="S3992" i="1"/>
  <c r="S3990" i="1"/>
  <c r="S3975" i="1"/>
  <c r="S3938" i="1"/>
  <c r="S3925" i="1"/>
  <c r="S3912" i="1"/>
  <c r="S3899" i="1"/>
  <c r="S3886" i="1"/>
  <c r="S3873" i="1"/>
  <c r="S3847" i="1"/>
  <c r="S3794" i="1"/>
  <c r="T3784" i="1"/>
  <c r="V3784" i="1" s="1"/>
  <c r="S3690" i="1"/>
  <c r="S3685" i="1"/>
  <c r="S3680" i="1"/>
  <c r="S3670" i="1"/>
  <c r="T3652" i="1"/>
  <c r="V3652" i="1" s="1"/>
  <c r="V3630" i="1"/>
  <c r="T3630" i="1"/>
  <c r="S3977" i="1"/>
  <c r="S3951" i="1"/>
  <c r="S3914" i="1"/>
  <c r="S3901" i="1"/>
  <c r="S3888" i="1"/>
  <c r="S3875" i="1"/>
  <c r="S3862" i="1"/>
  <c r="S3849" i="1"/>
  <c r="S3823" i="1"/>
  <c r="S3801" i="1"/>
  <c r="S3787" i="1"/>
  <c r="S3775" i="1"/>
  <c r="S3770" i="1"/>
  <c r="S3765" i="1"/>
  <c r="S3730" i="1"/>
  <c r="S3725" i="1"/>
  <c r="S3720" i="1"/>
  <c r="S3715" i="1"/>
  <c r="S3710" i="1"/>
  <c r="S3705" i="1"/>
  <c r="S3695" i="1"/>
  <c r="T3537" i="1"/>
  <c r="V3537" i="1" s="1"/>
  <c r="V3529" i="1"/>
  <c r="T3529" i="1"/>
  <c r="S3979" i="1"/>
  <c r="S3966" i="1"/>
  <c r="S3953" i="1"/>
  <c r="S3927" i="1"/>
  <c r="S3890" i="1"/>
  <c r="S3877" i="1"/>
  <c r="S3864" i="1"/>
  <c r="S3851" i="1"/>
  <c r="S3838" i="1"/>
  <c r="S3825" i="1"/>
  <c r="S3814" i="1"/>
  <c r="S3803" i="1"/>
  <c r="S3760" i="1"/>
  <c r="S3755" i="1"/>
  <c r="S3750" i="1"/>
  <c r="S3745" i="1"/>
  <c r="S3735" i="1"/>
  <c r="S3667" i="1"/>
  <c r="T3577" i="1"/>
  <c r="S3521" i="1"/>
  <c r="T3425" i="1"/>
  <c r="V3425" i="1"/>
  <c r="T3417" i="1"/>
  <c r="V3417" i="1" s="1"/>
  <c r="S3645" i="1"/>
  <c r="S3632" i="1"/>
  <c r="S3619" i="1"/>
  <c r="S3606" i="1"/>
  <c r="S3580" i="1"/>
  <c r="S3543" i="1"/>
  <c r="S3530" i="1"/>
  <c r="S3517" i="1"/>
  <c r="S3504" i="1"/>
  <c r="S3460" i="1"/>
  <c r="S3455" i="1"/>
  <c r="S3450" i="1"/>
  <c r="S3375" i="1"/>
  <c r="S3370" i="1"/>
  <c r="S3365" i="1"/>
  <c r="S3360" i="1"/>
  <c r="V3164" i="1"/>
  <c r="T3164" i="1"/>
  <c r="T3148" i="1"/>
  <c r="V3148" i="1" s="1"/>
  <c r="S3647" i="1"/>
  <c r="V3644" i="1"/>
  <c r="S3634" i="1"/>
  <c r="S3621" i="1"/>
  <c r="S3608" i="1"/>
  <c r="S3595" i="1"/>
  <c r="S3582" i="1"/>
  <c r="S3556" i="1"/>
  <c r="S3519" i="1"/>
  <c r="S3506" i="1"/>
  <c r="S3495" i="1"/>
  <c r="S3486" i="1"/>
  <c r="S3479" i="1"/>
  <c r="S3472" i="1"/>
  <c r="S3445" i="1"/>
  <c r="S3440" i="1"/>
  <c r="S3415" i="1"/>
  <c r="S3410" i="1"/>
  <c r="T3405" i="1"/>
  <c r="V3405" i="1" s="1"/>
  <c r="T3400" i="1"/>
  <c r="V3400" i="1" s="1"/>
  <c r="S3395" i="1"/>
  <c r="T3390" i="1"/>
  <c r="V3390" i="1" s="1"/>
  <c r="T3369" i="1"/>
  <c r="V3369" i="1" s="1"/>
  <c r="S3332" i="1"/>
  <c r="V2988" i="1"/>
  <c r="T2988" i="1"/>
  <c r="S3623" i="1"/>
  <c r="S3610" i="1"/>
  <c r="S3597" i="1"/>
  <c r="S3584" i="1"/>
  <c r="S3571" i="1"/>
  <c r="S3558" i="1"/>
  <c r="S3532" i="1"/>
  <c r="S3467" i="1"/>
  <c r="S3435" i="1"/>
  <c r="S3430" i="1"/>
  <c r="S3420" i="1"/>
  <c r="V3324" i="1"/>
  <c r="T3324" i="1"/>
  <c r="T3293" i="1"/>
  <c r="V3293" i="1" s="1"/>
  <c r="T3260" i="1"/>
  <c r="V3260" i="1" s="1"/>
  <c r="S3204" i="1"/>
  <c r="S3636" i="1"/>
  <c r="V3633" i="1"/>
  <c r="S3599" i="1"/>
  <c r="S3586" i="1"/>
  <c r="S3573" i="1"/>
  <c r="S3560" i="1"/>
  <c r="S3547" i="1"/>
  <c r="S3534" i="1"/>
  <c r="S3508" i="1"/>
  <c r="V3505" i="1"/>
  <c r="S3488" i="1"/>
  <c r="S3474" i="1"/>
  <c r="T3462" i="1"/>
  <c r="V3462" i="1" s="1"/>
  <c r="S3367" i="1"/>
  <c r="S3362" i="1"/>
  <c r="S3357" i="1"/>
  <c r="T3316" i="1"/>
  <c r="V3316" i="1" s="1"/>
  <c r="T3285" i="1"/>
  <c r="V3285" i="1" s="1"/>
  <c r="V3173" i="1"/>
  <c r="T3173" i="1"/>
  <c r="V2980" i="1"/>
  <c r="T2980" i="1"/>
  <c r="V2823" i="1"/>
  <c r="T2823" i="1"/>
  <c r="T2821" i="1"/>
  <c r="V2821" i="1"/>
  <c r="T2811" i="1"/>
  <c r="V2811" i="1"/>
  <c r="S3638" i="1"/>
  <c r="S3612" i="1"/>
  <c r="S3575" i="1"/>
  <c r="S3562" i="1"/>
  <c r="S3549" i="1"/>
  <c r="S3536" i="1"/>
  <c r="S3523" i="1"/>
  <c r="S3510" i="1"/>
  <c r="S3452" i="1"/>
  <c r="V3447" i="1"/>
  <c r="T3442" i="1"/>
  <c r="V3442" i="1" s="1"/>
  <c r="T3407" i="1"/>
  <c r="V3407" i="1"/>
  <c r="T3402" i="1"/>
  <c r="V3402" i="1"/>
  <c r="T3397" i="1"/>
  <c r="V3397" i="1" s="1"/>
  <c r="T3392" i="1"/>
  <c r="V3392" i="1"/>
  <c r="T3387" i="1"/>
  <c r="V3387" i="1"/>
  <c r="S3382" i="1"/>
  <c r="T3361" i="1"/>
  <c r="V3361" i="1"/>
  <c r="T3252" i="1"/>
  <c r="V3252" i="1" s="1"/>
  <c r="V3020" i="1"/>
  <c r="T3020" i="1"/>
  <c r="V3012" i="1"/>
  <c r="T3012" i="1"/>
  <c r="S3640" i="1"/>
  <c r="S3627" i="1"/>
  <c r="S3614" i="1"/>
  <c r="V3585" i="1"/>
  <c r="V3551" i="1"/>
  <c r="S3538" i="1"/>
  <c r="S3525" i="1"/>
  <c r="S3512" i="1"/>
  <c r="S3499" i="1"/>
  <c r="S3490" i="1"/>
  <c r="S3469" i="1"/>
  <c r="S3464" i="1"/>
  <c r="T3441" i="1"/>
  <c r="V3441" i="1" s="1"/>
  <c r="S3437" i="1"/>
  <c r="S3432" i="1"/>
  <c r="S3427" i="1"/>
  <c r="T3422" i="1"/>
  <c r="V3422" i="1" s="1"/>
  <c r="S3412" i="1"/>
  <c r="T3401" i="1"/>
  <c r="V3401" i="1" s="1"/>
  <c r="V3396" i="1"/>
  <c r="V3308" i="1"/>
  <c r="T3308" i="1"/>
  <c r="S3229" i="1"/>
  <c r="S3196" i="1"/>
  <c r="V3138" i="1"/>
  <c r="T3138" i="1"/>
  <c r="T3084" i="1"/>
  <c r="V3084" i="1" s="1"/>
  <c r="T3076" i="1"/>
  <c r="V3076" i="1" s="1"/>
  <c r="T3051" i="1"/>
  <c r="V3051" i="1" s="1"/>
  <c r="T2983" i="1"/>
  <c r="V2983" i="1"/>
  <c r="V3642" i="1"/>
  <c r="V3629" i="1"/>
  <c r="V3616" i="1"/>
  <c r="S3603" i="1"/>
  <c r="V3590" i="1"/>
  <c r="V3527" i="1"/>
  <c r="V3514" i="1"/>
  <c r="V3501" i="1"/>
  <c r="T3489" i="1"/>
  <c r="V3489" i="1"/>
  <c r="V3483" i="1"/>
  <c r="S3459" i="1"/>
  <c r="S3359" i="1"/>
  <c r="V3356" i="1"/>
  <c r="T3341" i="1"/>
  <c r="V3341" i="1" s="1"/>
  <c r="T3300" i="1"/>
  <c r="V3300" i="1" s="1"/>
  <c r="V3277" i="1"/>
  <c r="T3277" i="1"/>
  <c r="V3244" i="1"/>
  <c r="T3244" i="1"/>
  <c r="V3221" i="1"/>
  <c r="T3221" i="1"/>
  <c r="T3188" i="1"/>
  <c r="V3188" i="1" s="1"/>
  <c r="T2972" i="1"/>
  <c r="V2972" i="1" s="1"/>
  <c r="S3631" i="1"/>
  <c r="S3618" i="1"/>
  <c r="S3605" i="1"/>
  <c r="S3592" i="1"/>
  <c r="S3579" i="1"/>
  <c r="S3566" i="1"/>
  <c r="S3540" i="1"/>
  <c r="S3503" i="1"/>
  <c r="S3492" i="1"/>
  <c r="S3485" i="1"/>
  <c r="S3454" i="1"/>
  <c r="S3399" i="1"/>
  <c r="S3394" i="1"/>
  <c r="S3389" i="1"/>
  <c r="S3384" i="1"/>
  <c r="S3379" i="1"/>
  <c r="S3374" i="1"/>
  <c r="S3364" i="1"/>
  <c r="T3349" i="1"/>
  <c r="V3349" i="1" s="1"/>
  <c r="T3333" i="1"/>
  <c r="V3333" i="1" s="1"/>
  <c r="V3318" i="1"/>
  <c r="T3318" i="1"/>
  <c r="V3284" i="1"/>
  <c r="T3284" i="1"/>
  <c r="V3276" i="1"/>
  <c r="T3276" i="1"/>
  <c r="T3220" i="1"/>
  <c r="V3220" i="1" s="1"/>
  <c r="T3115" i="1"/>
  <c r="V3115" i="1"/>
  <c r="V3068" i="1"/>
  <c r="T3068" i="1"/>
  <c r="V3641" i="1"/>
  <c r="V3607" i="1"/>
  <c r="V3594" i="1"/>
  <c r="V3581" i="1"/>
  <c r="V3568" i="1"/>
  <c r="S3555" i="1"/>
  <c r="S3542" i="1"/>
  <c r="S3516" i="1"/>
  <c r="S3478" i="1"/>
  <c r="S3471" i="1"/>
  <c r="S3466" i="1"/>
  <c r="S3444" i="1"/>
  <c r="S3439" i="1"/>
  <c r="S3434" i="1"/>
  <c r="S3429" i="1"/>
  <c r="S3424" i="1"/>
  <c r="S3419" i="1"/>
  <c r="S3414" i="1"/>
  <c r="S3404" i="1"/>
  <c r="V3388" i="1"/>
  <c r="V3292" i="1"/>
  <c r="T3292" i="1"/>
  <c r="V3254" i="1"/>
  <c r="T3254" i="1"/>
  <c r="V3140" i="1"/>
  <c r="T3140" i="1"/>
  <c r="T3060" i="1"/>
  <c r="V3060" i="1" s="1"/>
  <c r="T2879" i="1"/>
  <c r="V2879" i="1" s="1"/>
  <c r="S3646" i="1"/>
  <c r="S3620" i="1"/>
  <c r="S3583" i="1"/>
  <c r="S3570" i="1"/>
  <c r="S3557" i="1"/>
  <c r="S3544" i="1"/>
  <c r="S3531" i="1"/>
  <c r="S3518" i="1"/>
  <c r="S3494" i="1"/>
  <c r="T3461" i="1"/>
  <c r="V3461" i="1"/>
  <c r="T3456" i="1"/>
  <c r="V3456" i="1" s="1"/>
  <c r="T3433" i="1"/>
  <c r="V3433" i="1" s="1"/>
  <c r="S3648" i="1"/>
  <c r="S3635" i="1"/>
  <c r="S3622" i="1"/>
  <c r="S3596" i="1"/>
  <c r="V3593" i="1"/>
  <c r="S3559" i="1"/>
  <c r="S3546" i="1"/>
  <c r="S3533" i="1"/>
  <c r="S3520" i="1"/>
  <c r="S3507" i="1"/>
  <c r="S3496" i="1"/>
  <c r="S3487" i="1"/>
  <c r="S3480" i="1"/>
  <c r="S3451" i="1"/>
  <c r="S3391" i="1"/>
  <c r="S3386" i="1"/>
  <c r="S3381" i="1"/>
  <c r="S3376" i="1"/>
  <c r="S3371" i="1"/>
  <c r="T3366" i="1"/>
  <c r="V3366" i="1"/>
  <c r="T3309" i="1"/>
  <c r="V3309" i="1" s="1"/>
  <c r="V3213" i="1"/>
  <c r="T3213" i="1"/>
  <c r="V3190" i="1"/>
  <c r="T3190" i="1"/>
  <c r="S3165" i="1"/>
  <c r="V3132" i="1"/>
  <c r="T3132" i="1"/>
  <c r="V3124" i="1"/>
  <c r="T3124" i="1"/>
  <c r="T3063" i="1"/>
  <c r="V3063" i="1" s="1"/>
  <c r="T3025" i="1"/>
  <c r="V3025" i="1"/>
  <c r="V2964" i="1"/>
  <c r="T2964" i="1"/>
  <c r="T2882" i="1"/>
  <c r="V2882" i="1" s="1"/>
  <c r="T2737" i="1"/>
  <c r="V2737" i="1" s="1"/>
  <c r="S3637" i="1"/>
  <c r="S3624" i="1"/>
  <c r="S3611" i="1"/>
  <c r="S3598" i="1"/>
  <c r="S3535" i="1"/>
  <c r="S3522" i="1"/>
  <c r="S3509" i="1"/>
  <c r="S3446" i="1"/>
  <c r="T3431" i="1"/>
  <c r="V3431" i="1"/>
  <c r="T3426" i="1"/>
  <c r="V3426" i="1" s="1"/>
  <c r="T3421" i="1"/>
  <c r="V3421" i="1" s="1"/>
  <c r="S3416" i="1"/>
  <c r="T3411" i="1"/>
  <c r="V3411" i="1" s="1"/>
  <c r="S3406" i="1"/>
  <c r="V3380" i="1"/>
  <c r="T3351" i="1"/>
  <c r="V3351" i="1"/>
  <c r="T3340" i="1"/>
  <c r="V3340" i="1" s="1"/>
  <c r="V3245" i="1"/>
  <c r="T3245" i="1"/>
  <c r="T3228" i="1"/>
  <c r="V3228" i="1" s="1"/>
  <c r="T3212" i="1"/>
  <c r="V3212" i="1" s="1"/>
  <c r="V3157" i="1"/>
  <c r="T3157" i="1"/>
  <c r="T3089" i="1"/>
  <c r="V3089" i="1" s="1"/>
  <c r="V3052" i="1"/>
  <c r="T3052" i="1"/>
  <c r="T3029" i="1"/>
  <c r="V3029" i="1"/>
  <c r="T2887" i="1"/>
  <c r="V2887" i="1" s="1"/>
  <c r="S3639" i="1"/>
  <c r="S3626" i="1"/>
  <c r="S3613" i="1"/>
  <c r="S3600" i="1"/>
  <c r="S3587" i="1"/>
  <c r="S3574" i="1"/>
  <c r="S3548" i="1"/>
  <c r="V3545" i="1"/>
  <c r="S3511" i="1"/>
  <c r="S3498" i="1"/>
  <c r="S3482" i="1"/>
  <c r="V3463" i="1"/>
  <c r="T3458" i="1"/>
  <c r="V3458" i="1"/>
  <c r="T3355" i="1"/>
  <c r="V3355" i="1" s="1"/>
  <c r="V3348" i="1"/>
  <c r="T3348" i="1"/>
  <c r="T3325" i="1"/>
  <c r="V3325" i="1" s="1"/>
  <c r="T3261" i="1"/>
  <c r="V3261" i="1" s="1"/>
  <c r="V3253" i="1"/>
  <c r="T3253" i="1"/>
  <c r="T3127" i="1"/>
  <c r="V3127" i="1" s="1"/>
  <c r="V2996" i="1"/>
  <c r="T2996" i="1"/>
  <c r="S3615" i="1"/>
  <c r="S3602" i="1"/>
  <c r="S3589" i="1"/>
  <c r="S3576" i="1"/>
  <c r="S3563" i="1"/>
  <c r="S3550" i="1"/>
  <c r="S3524" i="1"/>
  <c r="S3475" i="1"/>
  <c r="T3453" i="1"/>
  <c r="V3453" i="1"/>
  <c r="T3448" i="1"/>
  <c r="V3448" i="1" s="1"/>
  <c r="S3383" i="1"/>
  <c r="S3378" i="1"/>
  <c r="S3373" i="1"/>
  <c r="S3368" i="1"/>
  <c r="S3363" i="1"/>
  <c r="T3358" i="1"/>
  <c r="V3358" i="1" s="1"/>
  <c r="V3317" i="1"/>
  <c r="T3317" i="1"/>
  <c r="T3301" i="1"/>
  <c r="V3301" i="1" s="1"/>
  <c r="V3116" i="1"/>
  <c r="T3116" i="1"/>
  <c r="T3093" i="1"/>
  <c r="V3093" i="1" s="1"/>
  <c r="T3032" i="1"/>
  <c r="V3032" i="1"/>
  <c r="S3628" i="1"/>
  <c r="S3591" i="1"/>
  <c r="S3578" i="1"/>
  <c r="S3565" i="1"/>
  <c r="S3552" i="1"/>
  <c r="S3539" i="1"/>
  <c r="S3526" i="1"/>
  <c r="S3500" i="1"/>
  <c r="S3491" i="1"/>
  <c r="S3477" i="1"/>
  <c r="T3443" i="1"/>
  <c r="V3443" i="1" s="1"/>
  <c r="T3423" i="1"/>
  <c r="V3423" i="1" s="1"/>
  <c r="T3418" i="1"/>
  <c r="V3418" i="1"/>
  <c r="T3413" i="1"/>
  <c r="V3413" i="1"/>
  <c r="T3408" i="1"/>
  <c r="V3408" i="1" s="1"/>
  <c r="T3403" i="1"/>
  <c r="V3403" i="1" s="1"/>
  <c r="T3398" i="1"/>
  <c r="V3398" i="1" s="1"/>
  <c r="T3377" i="1"/>
  <c r="V3377" i="1"/>
  <c r="V3237" i="1"/>
  <c r="T3237" i="1"/>
  <c r="V3189" i="1"/>
  <c r="T3189" i="1"/>
  <c r="T3181" i="1"/>
  <c r="V3181" i="1" s="1"/>
  <c r="T3096" i="1"/>
  <c r="V3096" i="1"/>
  <c r="V3036" i="1"/>
  <c r="T3036" i="1"/>
  <c r="S3322" i="1"/>
  <c r="S3291" i="1"/>
  <c r="S3289" i="1"/>
  <c r="S3258" i="1"/>
  <c r="S3227" i="1"/>
  <c r="S3225" i="1"/>
  <c r="S3194" i="1"/>
  <c r="S3163" i="1"/>
  <c r="S3161" i="1"/>
  <c r="S3159" i="1"/>
  <c r="S3129" i="1"/>
  <c r="T3122" i="1"/>
  <c r="V3122" i="1" s="1"/>
  <c r="T3058" i="1"/>
  <c r="V3058" i="1" s="1"/>
  <c r="T3006" i="1"/>
  <c r="V3006" i="1"/>
  <c r="T2992" i="1"/>
  <c r="V2992" i="1"/>
  <c r="T2989" i="1"/>
  <c r="V2989" i="1" s="1"/>
  <c r="S2985" i="1"/>
  <c r="T2978" i="1"/>
  <c r="V2978" i="1" s="1"/>
  <c r="S2971" i="1"/>
  <c r="S2948" i="1"/>
  <c r="T2925" i="1"/>
  <c r="V2925" i="1" s="1"/>
  <c r="T2897" i="1"/>
  <c r="V2897" i="1" s="1"/>
  <c r="V2815" i="1"/>
  <c r="T2221" i="1"/>
  <c r="V2221" i="1" s="1"/>
  <c r="T1957" i="1"/>
  <c r="V1957" i="1"/>
  <c r="S3326" i="1"/>
  <c r="S3262" i="1"/>
  <c r="S3198" i="1"/>
  <c r="S3142" i="1"/>
  <c r="S3131" i="1"/>
  <c r="S3110" i="1"/>
  <c r="S3091" i="1"/>
  <c r="S3072" i="1"/>
  <c r="T3069" i="1"/>
  <c r="V3069" i="1" s="1"/>
  <c r="S3065" i="1"/>
  <c r="S3046" i="1"/>
  <c r="S3027" i="1"/>
  <c r="S2999" i="1"/>
  <c r="S2945" i="1"/>
  <c r="T2826" i="1"/>
  <c r="V2826" i="1" s="1"/>
  <c r="T2649" i="1"/>
  <c r="V2649" i="1" s="1"/>
  <c r="S3330" i="1"/>
  <c r="S3297" i="1"/>
  <c r="S3295" i="1"/>
  <c r="S3231" i="1"/>
  <c r="S3167" i="1"/>
  <c r="T3141" i="1"/>
  <c r="V3141" i="1" s="1"/>
  <c r="T3098" i="1"/>
  <c r="V3098" i="1"/>
  <c r="T3034" i="1"/>
  <c r="V3034" i="1" s="1"/>
  <c r="T3008" i="1"/>
  <c r="V3008" i="1" s="1"/>
  <c r="T3005" i="1"/>
  <c r="V3005" i="1"/>
  <c r="T3001" i="1"/>
  <c r="V3001" i="1"/>
  <c r="T2994" i="1"/>
  <c r="V2994" i="1" s="1"/>
  <c r="T2987" i="1"/>
  <c r="V2987" i="1" s="1"/>
  <c r="V2956" i="1"/>
  <c r="V2950" i="1"/>
  <c r="T2950" i="1"/>
  <c r="V2935" i="1"/>
  <c r="V2927" i="1"/>
  <c r="T2927" i="1"/>
  <c r="V2919" i="1"/>
  <c r="T2919" i="1"/>
  <c r="T2912" i="1"/>
  <c r="V2912" i="1" s="1"/>
  <c r="T2884" i="1"/>
  <c r="V2884" i="1" s="1"/>
  <c r="S3334" i="1"/>
  <c r="S3270" i="1"/>
  <c r="S3206" i="1"/>
  <c r="S3144" i="1"/>
  <c r="S3112" i="1"/>
  <c r="T3109" i="1"/>
  <c r="V3109" i="1" s="1"/>
  <c r="S3105" i="1"/>
  <c r="S3086" i="1"/>
  <c r="S3079" i="1"/>
  <c r="S3067" i="1"/>
  <c r="S3048" i="1"/>
  <c r="T3045" i="1"/>
  <c r="V3045" i="1"/>
  <c r="S3041" i="1"/>
  <c r="S3022" i="1"/>
  <c r="S3015" i="1"/>
  <c r="S2966" i="1"/>
  <c r="V2951" i="1"/>
  <c r="S3338" i="1"/>
  <c r="S3336" i="1"/>
  <c r="S3307" i="1"/>
  <c r="S3305" i="1"/>
  <c r="S3303" i="1"/>
  <c r="S3274" i="1"/>
  <c r="S3272" i="1"/>
  <c r="S3243" i="1"/>
  <c r="S3241" i="1"/>
  <c r="S3239" i="1"/>
  <c r="S3210" i="1"/>
  <c r="S3208" i="1"/>
  <c r="S3179" i="1"/>
  <c r="S3177" i="1"/>
  <c r="S3175" i="1"/>
  <c r="S3146" i="1"/>
  <c r="T3074" i="1"/>
  <c r="V3074" i="1"/>
  <c r="T3010" i="1"/>
  <c r="V3010" i="1" s="1"/>
  <c r="S3003" i="1"/>
  <c r="S2959" i="1"/>
  <c r="V2949" i="1"/>
  <c r="S2899" i="1"/>
  <c r="V2871" i="1"/>
  <c r="T2871" i="1"/>
  <c r="S3342" i="1"/>
  <c r="S3278" i="1"/>
  <c r="V3269" i="1"/>
  <c r="V3236" i="1"/>
  <c r="S3214" i="1"/>
  <c r="V3205" i="1"/>
  <c r="V3172" i="1"/>
  <c r="S3150" i="1"/>
  <c r="S3135" i="1"/>
  <c r="S3126" i="1"/>
  <c r="T3107" i="1"/>
  <c r="V3107" i="1"/>
  <c r="V3092" i="1"/>
  <c r="T3088" i="1"/>
  <c r="V3088" i="1" s="1"/>
  <c r="T3085" i="1"/>
  <c r="V3085" i="1"/>
  <c r="S3081" i="1"/>
  <c r="S3062" i="1"/>
  <c r="T3043" i="1"/>
  <c r="V3043" i="1" s="1"/>
  <c r="V3028" i="1"/>
  <c r="T3024" i="1"/>
  <c r="V3024" i="1"/>
  <c r="T3021" i="1"/>
  <c r="V3021" i="1" s="1"/>
  <c r="S3017" i="1"/>
  <c r="S2982" i="1"/>
  <c r="T2968" i="1"/>
  <c r="V2968" i="1"/>
  <c r="T2965" i="1"/>
  <c r="V2965" i="1" s="1"/>
  <c r="S2961" i="1"/>
  <c r="T2954" i="1"/>
  <c r="V2954" i="1"/>
  <c r="V2886" i="1"/>
  <c r="T2886" i="1"/>
  <c r="T2848" i="1"/>
  <c r="V2848" i="1" s="1"/>
  <c r="S3354" i="1"/>
  <c r="S3346" i="1"/>
  <c r="S3344" i="1"/>
  <c r="S3315" i="1"/>
  <c r="S3313" i="1"/>
  <c r="S3311" i="1"/>
  <c r="S3282" i="1"/>
  <c r="S3280" i="1"/>
  <c r="S3251" i="1"/>
  <c r="S3249" i="1"/>
  <c r="S3247" i="1"/>
  <c r="S3218" i="1"/>
  <c r="S3216" i="1"/>
  <c r="S3187" i="1"/>
  <c r="S3185" i="1"/>
  <c r="S3183" i="1"/>
  <c r="S3154" i="1"/>
  <c r="S3152" i="1"/>
  <c r="S3137" i="1"/>
  <c r="T3114" i="1"/>
  <c r="V3114" i="1"/>
  <c r="V3087" i="1"/>
  <c r="T3050" i="1"/>
  <c r="V3050" i="1" s="1"/>
  <c r="V3023" i="1"/>
  <c r="S2975" i="1"/>
  <c r="V2967" i="1"/>
  <c r="T2853" i="1"/>
  <c r="V2853" i="1" s="1"/>
  <c r="T2843" i="1"/>
  <c r="V2843" i="1"/>
  <c r="S2838" i="1"/>
  <c r="T2833" i="1"/>
  <c r="V2833" i="1" s="1"/>
  <c r="S3352" i="1"/>
  <c r="S3350" i="1"/>
  <c r="S3286" i="1"/>
  <c r="S3222" i="1"/>
  <c r="V3180" i="1"/>
  <c r="S3158" i="1"/>
  <c r="S3139" i="1"/>
  <c r="S3128" i="1"/>
  <c r="T3125" i="1"/>
  <c r="V3125" i="1"/>
  <c r="S3121" i="1"/>
  <c r="S3102" i="1"/>
  <c r="S3083" i="1"/>
  <c r="S3064" i="1"/>
  <c r="T3061" i="1"/>
  <c r="V3061" i="1" s="1"/>
  <c r="S3057" i="1"/>
  <c r="S3038" i="1"/>
  <c r="S3031" i="1"/>
  <c r="S3019" i="1"/>
  <c r="S2998" i="1"/>
  <c r="T2984" i="1"/>
  <c r="V2984" i="1" s="1"/>
  <c r="T2981" i="1"/>
  <c r="V2981" i="1" s="1"/>
  <c r="S2977" i="1"/>
  <c r="T2970" i="1"/>
  <c r="V2970" i="1" s="1"/>
  <c r="S2963" i="1"/>
  <c r="S2944" i="1"/>
  <c r="V2847" i="1"/>
  <c r="S3323" i="1"/>
  <c r="S3321" i="1"/>
  <c r="S3290" i="1"/>
  <c r="V3259" i="1"/>
  <c r="S3257" i="1"/>
  <c r="S3226" i="1"/>
  <c r="S3195" i="1"/>
  <c r="S3193" i="1"/>
  <c r="S3191" i="1"/>
  <c r="S3162" i="1"/>
  <c r="S3160" i="1"/>
  <c r="T3090" i="1"/>
  <c r="V3090" i="1" s="1"/>
  <c r="T3026" i="1"/>
  <c r="V3026" i="1" s="1"/>
  <c r="V3004" i="1"/>
  <c r="T2958" i="1"/>
  <c r="V2958" i="1" s="1"/>
  <c r="T2934" i="1"/>
  <c r="V2934" i="1" s="1"/>
  <c r="T2911" i="1"/>
  <c r="V2911" i="1" s="1"/>
  <c r="V2903" i="1"/>
  <c r="T2903" i="1"/>
  <c r="V2873" i="1"/>
  <c r="T2873" i="1"/>
  <c r="V2863" i="1"/>
  <c r="T2863" i="1"/>
  <c r="T2855" i="1"/>
  <c r="V2855" i="1" s="1"/>
  <c r="T2761" i="1"/>
  <c r="V2761" i="1" s="1"/>
  <c r="V3320" i="1"/>
  <c r="S3294" i="1"/>
  <c r="V3287" i="1"/>
  <c r="V3256" i="1"/>
  <c r="S3230" i="1"/>
  <c r="V3223" i="1"/>
  <c r="S3166" i="1"/>
  <c r="V3130" i="1"/>
  <c r="S3123" i="1"/>
  <c r="V3108" i="1"/>
  <c r="S3104" i="1"/>
  <c r="T3101" i="1"/>
  <c r="V3101" i="1" s="1"/>
  <c r="S3097" i="1"/>
  <c r="S3078" i="1"/>
  <c r="S3071" i="1"/>
  <c r="S3059" i="1"/>
  <c r="V3044" i="1"/>
  <c r="S3040" i="1"/>
  <c r="T3037" i="1"/>
  <c r="V3037" i="1" s="1"/>
  <c r="S3033" i="1"/>
  <c r="S3014" i="1"/>
  <c r="T3000" i="1"/>
  <c r="V3000" i="1"/>
  <c r="T2997" i="1"/>
  <c r="V2997" i="1"/>
  <c r="S2993" i="1"/>
  <c r="T2986" i="1"/>
  <c r="V2986" i="1"/>
  <c r="S2979" i="1"/>
  <c r="T2921" i="1"/>
  <c r="V2921" i="1" s="1"/>
  <c r="T2799" i="1"/>
  <c r="V2799" i="1" s="1"/>
  <c r="V2766" i="1"/>
  <c r="T2766" i="1"/>
  <c r="V2753" i="1"/>
  <c r="T2753" i="1"/>
  <c r="S3331" i="1"/>
  <c r="S3329" i="1"/>
  <c r="S3327" i="1"/>
  <c r="S3298" i="1"/>
  <c r="S3296" i="1"/>
  <c r="S3267" i="1"/>
  <c r="S3265" i="1"/>
  <c r="S3263" i="1"/>
  <c r="S3234" i="1"/>
  <c r="S3232" i="1"/>
  <c r="S3203" i="1"/>
  <c r="S3201" i="1"/>
  <c r="S3199" i="1"/>
  <c r="S3170" i="1"/>
  <c r="S3168" i="1"/>
  <c r="V3103" i="1"/>
  <c r="T3066" i="1"/>
  <c r="V3066" i="1"/>
  <c r="V3039" i="1"/>
  <c r="S2784" i="1"/>
  <c r="V3328" i="1"/>
  <c r="S3302" i="1"/>
  <c r="T3266" i="1"/>
  <c r="V3266" i="1" s="1"/>
  <c r="V3264" i="1"/>
  <c r="S3238" i="1"/>
  <c r="T3233" i="1"/>
  <c r="V3233" i="1" s="1"/>
  <c r="T3202" i="1"/>
  <c r="V3202" i="1" s="1"/>
  <c r="V3200" i="1"/>
  <c r="S3174" i="1"/>
  <c r="T3169" i="1"/>
  <c r="V3169" i="1" s="1"/>
  <c r="S3145" i="1"/>
  <c r="S3143" i="1"/>
  <c r="S3134" i="1"/>
  <c r="S3118" i="1"/>
  <c r="S3111" i="1"/>
  <c r="S3099" i="1"/>
  <c r="S3080" i="1"/>
  <c r="T3077" i="1"/>
  <c r="V3077" i="1"/>
  <c r="S3073" i="1"/>
  <c r="S3054" i="1"/>
  <c r="S3047" i="1"/>
  <c r="S3035" i="1"/>
  <c r="S3016" i="1"/>
  <c r="T3013" i="1"/>
  <c r="V3013" i="1" s="1"/>
  <c r="S3009" i="1"/>
  <c r="T3002" i="1"/>
  <c r="V3002" i="1" s="1"/>
  <c r="S2995" i="1"/>
  <c r="T2936" i="1"/>
  <c r="V2936" i="1" s="1"/>
  <c r="T2860" i="1"/>
  <c r="V2860" i="1" s="1"/>
  <c r="V2791" i="1"/>
  <c r="S2768" i="1"/>
  <c r="S3339" i="1"/>
  <c r="S3337" i="1"/>
  <c r="S3335" i="1"/>
  <c r="S3306" i="1"/>
  <c r="S3304" i="1"/>
  <c r="T3299" i="1"/>
  <c r="V3299" i="1" s="1"/>
  <c r="S3275" i="1"/>
  <c r="S3273" i="1"/>
  <c r="S3271" i="1"/>
  <c r="S3242" i="1"/>
  <c r="S3240" i="1"/>
  <c r="T3235" i="1"/>
  <c r="V3235" i="1" s="1"/>
  <c r="S3211" i="1"/>
  <c r="S3209" i="1"/>
  <c r="S3207" i="1"/>
  <c r="S3178" i="1"/>
  <c r="S3176" i="1"/>
  <c r="T3171" i="1"/>
  <c r="V3171" i="1" s="1"/>
  <c r="S3147" i="1"/>
  <c r="T3133" i="1"/>
  <c r="V3133" i="1"/>
  <c r="T3106" i="1"/>
  <c r="V3106" i="1"/>
  <c r="T3042" i="1"/>
  <c r="V3042" i="1" s="1"/>
  <c r="S2974" i="1"/>
  <c r="T2960" i="1"/>
  <c r="V2960" i="1"/>
  <c r="T2957" i="1"/>
  <c r="V2957" i="1" s="1"/>
  <c r="S2953" i="1"/>
  <c r="T2935" i="1"/>
  <c r="V2923" i="1"/>
  <c r="T2923" i="1"/>
  <c r="T2908" i="1"/>
  <c r="V2908" i="1" s="1"/>
  <c r="S3310" i="1"/>
  <c r="S3246" i="1"/>
  <c r="S3182" i="1"/>
  <c r="S3136" i="1"/>
  <c r="S3120" i="1"/>
  <c r="T3117" i="1"/>
  <c r="V3117" i="1" s="1"/>
  <c r="S3113" i="1"/>
  <c r="S3094" i="1"/>
  <c r="T3075" i="1"/>
  <c r="V3075" i="1"/>
  <c r="S3056" i="1"/>
  <c r="T3053" i="1"/>
  <c r="V3053" i="1" s="1"/>
  <c r="S3049" i="1"/>
  <c r="S3030" i="1"/>
  <c r="T3011" i="1"/>
  <c r="V3011" i="1" s="1"/>
  <c r="V2895" i="1"/>
  <c r="T2895" i="1"/>
  <c r="T2804" i="1"/>
  <c r="V2804" i="1"/>
  <c r="S3353" i="1"/>
  <c r="S3347" i="1"/>
  <c r="S3345" i="1"/>
  <c r="S3343" i="1"/>
  <c r="S3314" i="1"/>
  <c r="S3312" i="1"/>
  <c r="S3283" i="1"/>
  <c r="S3281" i="1"/>
  <c r="S3279" i="1"/>
  <c r="S3250" i="1"/>
  <c r="S3248" i="1"/>
  <c r="S3219" i="1"/>
  <c r="S3217" i="1"/>
  <c r="S3215" i="1"/>
  <c r="S3186" i="1"/>
  <c r="S3184" i="1"/>
  <c r="S3155" i="1"/>
  <c r="S3153" i="1"/>
  <c r="S3151" i="1"/>
  <c r="T3082" i="1"/>
  <c r="V3082" i="1"/>
  <c r="T3018" i="1"/>
  <c r="V3018" i="1"/>
  <c r="S2990" i="1"/>
  <c r="T2976" i="1"/>
  <c r="V2976" i="1"/>
  <c r="T2973" i="1"/>
  <c r="V2973" i="1" s="1"/>
  <c r="S2969" i="1"/>
  <c r="T2962" i="1"/>
  <c r="V2962" i="1" s="1"/>
  <c r="S2955" i="1"/>
  <c r="T2952" i="1"/>
  <c r="V2952" i="1"/>
  <c r="S2910" i="1"/>
  <c r="S2862" i="1"/>
  <c r="V2831" i="1"/>
  <c r="T2831" i="1"/>
  <c r="T2816" i="1"/>
  <c r="V2816" i="1" s="1"/>
  <c r="T2813" i="1"/>
  <c r="V2813" i="1"/>
  <c r="V2713" i="1"/>
  <c r="T2713" i="1"/>
  <c r="S2932" i="1"/>
  <c r="S2906" i="1"/>
  <c r="S2869" i="1"/>
  <c r="S2858" i="1"/>
  <c r="T2836" i="1"/>
  <c r="V2836" i="1"/>
  <c r="S2809" i="1"/>
  <c r="T2792" i="1"/>
  <c r="V2792" i="1" s="1"/>
  <c r="T2682" i="1"/>
  <c r="V2682" i="1"/>
  <c r="V2527" i="1"/>
  <c r="T2527" i="1"/>
  <c r="T2500" i="1"/>
  <c r="V2500" i="1"/>
  <c r="S2938" i="1"/>
  <c r="S2901" i="1"/>
  <c r="V2898" i="1"/>
  <c r="S2888" i="1"/>
  <c r="S2875" i="1"/>
  <c r="S2864" i="1"/>
  <c r="S2828" i="1"/>
  <c r="S2801" i="1"/>
  <c r="T2794" i="1"/>
  <c r="V2794" i="1"/>
  <c r="T2740" i="1"/>
  <c r="V2740" i="1"/>
  <c r="T2707" i="1"/>
  <c r="V2707" i="1" s="1"/>
  <c r="T2555" i="1"/>
  <c r="V2555" i="1" s="1"/>
  <c r="S2946" i="1"/>
  <c r="S2940" i="1"/>
  <c r="S2914" i="1"/>
  <c r="S2877" i="1"/>
  <c r="S2850" i="1"/>
  <c r="S2845" i="1"/>
  <c r="S2840" i="1"/>
  <c r="S2818" i="1"/>
  <c r="S2808" i="1"/>
  <c r="S2806" i="1"/>
  <c r="T2755" i="1"/>
  <c r="V2755" i="1" s="1"/>
  <c r="V2689" i="1"/>
  <c r="T2689" i="1"/>
  <c r="S2942" i="1"/>
  <c r="S2929" i="1"/>
  <c r="S2916" i="1"/>
  <c r="S2890" i="1"/>
  <c r="S2857" i="1"/>
  <c r="S2835" i="1"/>
  <c r="S2786" i="1"/>
  <c r="T2783" i="1"/>
  <c r="V2783" i="1" s="1"/>
  <c r="V2611" i="1"/>
  <c r="T2611" i="1"/>
  <c r="S2931" i="1"/>
  <c r="S2918" i="1"/>
  <c r="S2905" i="1"/>
  <c r="S2892" i="1"/>
  <c r="S2866" i="1"/>
  <c r="V2839" i="1"/>
  <c r="S2830" i="1"/>
  <c r="S2825" i="1"/>
  <c r="T2805" i="1"/>
  <c r="V2805" i="1" s="1"/>
  <c r="T2778" i="1"/>
  <c r="V2778" i="1"/>
  <c r="S2742" i="1"/>
  <c r="V2673" i="1"/>
  <c r="T2673" i="1"/>
  <c r="T2633" i="1"/>
  <c r="V2633" i="1" s="1"/>
  <c r="T2631" i="1"/>
  <c r="V2631" i="1"/>
  <c r="T2629" i="1"/>
  <c r="V2629" i="1" s="1"/>
  <c r="T2621" i="1"/>
  <c r="V2621" i="1" s="1"/>
  <c r="S2933" i="1"/>
  <c r="S2920" i="1"/>
  <c r="S2907" i="1"/>
  <c r="S2894" i="1"/>
  <c r="S2881" i="1"/>
  <c r="S2868" i="1"/>
  <c r="S2859" i="1"/>
  <c r="S2852" i="1"/>
  <c r="S2820" i="1"/>
  <c r="V2807" i="1"/>
  <c r="T2803" i="1"/>
  <c r="V2803" i="1"/>
  <c r="T2796" i="1"/>
  <c r="V2796" i="1" s="1"/>
  <c r="V2909" i="1"/>
  <c r="V2896" i="1"/>
  <c r="S2883" i="1"/>
  <c r="S2870" i="1"/>
  <c r="T2837" i="1"/>
  <c r="V2837" i="1" s="1"/>
  <c r="T2832" i="1"/>
  <c r="V2832" i="1" s="1"/>
  <c r="V2802" i="1"/>
  <c r="V2793" i="1"/>
  <c r="T2793" i="1"/>
  <c r="V2775" i="1"/>
  <c r="T2775" i="1"/>
  <c r="T2729" i="1"/>
  <c r="V2729" i="1" s="1"/>
  <c r="T2651" i="1"/>
  <c r="V2651" i="1"/>
  <c r="S2922" i="1"/>
  <c r="S2885" i="1"/>
  <c r="S2872" i="1"/>
  <c r="S2861" i="1"/>
  <c r="T2827" i="1"/>
  <c r="V2827" i="1"/>
  <c r="T2665" i="1"/>
  <c r="V2665" i="1" s="1"/>
  <c r="S2937" i="1"/>
  <c r="S2924" i="1"/>
  <c r="S2854" i="1"/>
  <c r="S2849" i="1"/>
  <c r="S2822" i="1"/>
  <c r="S2817" i="1"/>
  <c r="S2800" i="1"/>
  <c r="T2798" i="1"/>
  <c r="V2798" i="1" s="1"/>
  <c r="T2769" i="1"/>
  <c r="V2769" i="1" s="1"/>
  <c r="S2947" i="1"/>
  <c r="S2939" i="1"/>
  <c r="S2926" i="1"/>
  <c r="S2913" i="1"/>
  <c r="S2900" i="1"/>
  <c r="S2874" i="1"/>
  <c r="T2844" i="1"/>
  <c r="V2844" i="1"/>
  <c r="T2812" i="1"/>
  <c r="V2812" i="1"/>
  <c r="V2785" i="1"/>
  <c r="T2785" i="1"/>
  <c r="T2716" i="1"/>
  <c r="V2716" i="1"/>
  <c r="T2705" i="1"/>
  <c r="V2705" i="1" s="1"/>
  <c r="T2698" i="1"/>
  <c r="V2698" i="1" s="1"/>
  <c r="S2941" i="1"/>
  <c r="S2928" i="1"/>
  <c r="S2915" i="1"/>
  <c r="S2902" i="1"/>
  <c r="S2889" i="1"/>
  <c r="S2876" i="1"/>
  <c r="S2865" i="1"/>
  <c r="S2856" i="1"/>
  <c r="T2829" i="1"/>
  <c r="V2829" i="1" s="1"/>
  <c r="T2824" i="1"/>
  <c r="V2824" i="1"/>
  <c r="S2790" i="1"/>
  <c r="V2777" i="1"/>
  <c r="T2777" i="1"/>
  <c r="T2721" i="1"/>
  <c r="V2721" i="1" s="1"/>
  <c r="T2680" i="1"/>
  <c r="V2680" i="1" s="1"/>
  <c r="S2917" i="1"/>
  <c r="S2904" i="1"/>
  <c r="S2891" i="1"/>
  <c r="S2878" i="1"/>
  <c r="T2851" i="1"/>
  <c r="V2851" i="1" s="1"/>
  <c r="T2819" i="1"/>
  <c r="V2819" i="1"/>
  <c r="V2697" i="1"/>
  <c r="S2930" i="1"/>
  <c r="S2893" i="1"/>
  <c r="S2880" i="1"/>
  <c r="S2867" i="1"/>
  <c r="T2846" i="1"/>
  <c r="V2846" i="1" s="1"/>
  <c r="S2841" i="1"/>
  <c r="T2814" i="1"/>
  <c r="V2814" i="1" s="1"/>
  <c r="S2788" i="1"/>
  <c r="S2782" i="1"/>
  <c r="S2776" i="1"/>
  <c r="S2770" i="1"/>
  <c r="S2757" i="1"/>
  <c r="S2744" i="1"/>
  <c r="S2731" i="1"/>
  <c r="S2718" i="1"/>
  <c r="T2658" i="1"/>
  <c r="V2658" i="1" s="1"/>
  <c r="T2653" i="1"/>
  <c r="V2653" i="1"/>
  <c r="S2626" i="1"/>
  <c r="S2599" i="1"/>
  <c r="V2591" i="1"/>
  <c r="T2591" i="1"/>
  <c r="S2780" i="1"/>
  <c r="S2774" i="1"/>
  <c r="S2759" i="1"/>
  <c r="S2746" i="1"/>
  <c r="S2733" i="1"/>
  <c r="S2720" i="1"/>
  <c r="S2709" i="1"/>
  <c r="S2691" i="1"/>
  <c r="V2681" i="1"/>
  <c r="S2675" i="1"/>
  <c r="T2657" i="1"/>
  <c r="V2657" i="1" s="1"/>
  <c r="S2655" i="1"/>
  <c r="T2648" i="1"/>
  <c r="V2648" i="1" s="1"/>
  <c r="T2638" i="1"/>
  <c r="V2638" i="1"/>
  <c r="T2614" i="1"/>
  <c r="V2614" i="1"/>
  <c r="V2583" i="1"/>
  <c r="T2583" i="1"/>
  <c r="S2575" i="1"/>
  <c r="V2479" i="1"/>
  <c r="T2479" i="1"/>
  <c r="S2772" i="1"/>
  <c r="S2735" i="1"/>
  <c r="S2722" i="1"/>
  <c r="S2711" i="1"/>
  <c r="V2708" i="1"/>
  <c r="S2700" i="1"/>
  <c r="S2670" i="1"/>
  <c r="S2643" i="1"/>
  <c r="T2590" i="1"/>
  <c r="V2590" i="1" s="1"/>
  <c r="S2748" i="1"/>
  <c r="V2745" i="1"/>
  <c r="S2702" i="1"/>
  <c r="S2693" i="1"/>
  <c r="S2684" i="1"/>
  <c r="S2677" i="1"/>
  <c r="V2511" i="1"/>
  <c r="S2763" i="1"/>
  <c r="S2750" i="1"/>
  <c r="S2724" i="1"/>
  <c r="S2704" i="1"/>
  <c r="S2695" i="1"/>
  <c r="S2686" i="1"/>
  <c r="S2650" i="1"/>
  <c r="S2645" i="1"/>
  <c r="S2623" i="1"/>
  <c r="T2613" i="1"/>
  <c r="V2613" i="1" s="1"/>
  <c r="S2567" i="1"/>
  <c r="T2519" i="1"/>
  <c r="V2519" i="1" s="1"/>
  <c r="T2412" i="1"/>
  <c r="V2412" i="1" s="1"/>
  <c r="S2765" i="1"/>
  <c r="S2752" i="1"/>
  <c r="S2739" i="1"/>
  <c r="S2726" i="1"/>
  <c r="S2706" i="1"/>
  <c r="S2679" i="1"/>
  <c r="S2672" i="1"/>
  <c r="T2647" i="1"/>
  <c r="V2647" i="1" s="1"/>
  <c r="S2640" i="1"/>
  <c r="S2559" i="1"/>
  <c r="T2539" i="1"/>
  <c r="V2539" i="1" s="1"/>
  <c r="S2795" i="1"/>
  <c r="V2767" i="1"/>
  <c r="V2754" i="1"/>
  <c r="V2741" i="1"/>
  <c r="V2728" i="1"/>
  <c r="V2715" i="1"/>
  <c r="S2688" i="1"/>
  <c r="S2667" i="1"/>
  <c r="S2662" i="1"/>
  <c r="S2630" i="1"/>
  <c r="T2598" i="1"/>
  <c r="V2598" i="1" s="1"/>
  <c r="S2789" i="1"/>
  <c r="S2787" i="1"/>
  <c r="S2743" i="1"/>
  <c r="S2730" i="1"/>
  <c r="S2717" i="1"/>
  <c r="S2690" i="1"/>
  <c r="S2674" i="1"/>
  <c r="T2635" i="1"/>
  <c r="V2635" i="1" s="1"/>
  <c r="T2622" i="1"/>
  <c r="V2622" i="1" s="1"/>
  <c r="T2582" i="1"/>
  <c r="V2582" i="1" s="1"/>
  <c r="T2551" i="1"/>
  <c r="V2551" i="1" s="1"/>
  <c r="T2543" i="1"/>
  <c r="V2543" i="1" s="1"/>
  <c r="T2458" i="1"/>
  <c r="V2458" i="1" s="1"/>
  <c r="S2781" i="1"/>
  <c r="S2779" i="1"/>
  <c r="S2756" i="1"/>
  <c r="S2719" i="1"/>
  <c r="S2699" i="1"/>
  <c r="T2669" i="1"/>
  <c r="V2669" i="1"/>
  <c r="T2642" i="1"/>
  <c r="V2642" i="1"/>
  <c r="V2603" i="1"/>
  <c r="T2603" i="1"/>
  <c r="V2595" i="1"/>
  <c r="T2595" i="1"/>
  <c r="T2574" i="1"/>
  <c r="V2574" i="1"/>
  <c r="T2463" i="1"/>
  <c r="V2463" i="1"/>
  <c r="S2773" i="1"/>
  <c r="S2771" i="1"/>
  <c r="S2758" i="1"/>
  <c r="S2683" i="1"/>
  <c r="V2668" i="1"/>
  <c r="T2664" i="1"/>
  <c r="V2664" i="1" s="1"/>
  <c r="V2641" i="1"/>
  <c r="T2641" i="1"/>
  <c r="S2639" i="1"/>
  <c r="T2637" i="1"/>
  <c r="V2637" i="1" s="1"/>
  <c r="T2634" i="1"/>
  <c r="V2634" i="1"/>
  <c r="S2618" i="1"/>
  <c r="S2587" i="1"/>
  <c r="S2571" i="1"/>
  <c r="S2760" i="1"/>
  <c r="S2747" i="1"/>
  <c r="S2734" i="1"/>
  <c r="S2710" i="1"/>
  <c r="S2701" i="1"/>
  <c r="S2659" i="1"/>
  <c r="S2654" i="1"/>
  <c r="V2636" i="1"/>
  <c r="S2632" i="1"/>
  <c r="V2553" i="1"/>
  <c r="T2553" i="1"/>
  <c r="T2495" i="1"/>
  <c r="V2495" i="1" s="1"/>
  <c r="S2762" i="1"/>
  <c r="S2749" i="1"/>
  <c r="S2736" i="1"/>
  <c r="S2723" i="1"/>
  <c r="S2712" i="1"/>
  <c r="S2703" i="1"/>
  <c r="S2692" i="1"/>
  <c r="S2685" i="1"/>
  <c r="S2671" i="1"/>
  <c r="V2615" i="1"/>
  <c r="T2615" i="1"/>
  <c r="T2605" i="1"/>
  <c r="V2605" i="1" s="1"/>
  <c r="S2579" i="1"/>
  <c r="S2751" i="1"/>
  <c r="S2738" i="1"/>
  <c r="S2725" i="1"/>
  <c r="S2714" i="1"/>
  <c r="S2694" i="1"/>
  <c r="S2678" i="1"/>
  <c r="S2666" i="1"/>
  <c r="S2661" i="1"/>
  <c r="S2627" i="1"/>
  <c r="V2487" i="1"/>
  <c r="T2487" i="1"/>
  <c r="T2483" i="1"/>
  <c r="V2483" i="1" s="1"/>
  <c r="S2764" i="1"/>
  <c r="S2727" i="1"/>
  <c r="S2696" i="1"/>
  <c r="S2687" i="1"/>
  <c r="T2663" i="1"/>
  <c r="V2663" i="1" s="1"/>
  <c r="S2656" i="1"/>
  <c r="S2646" i="1"/>
  <c r="V2619" i="1"/>
  <c r="V2563" i="1"/>
  <c r="T2563" i="1"/>
  <c r="S2620" i="1"/>
  <c r="S2549" i="1"/>
  <c r="S2528" i="1"/>
  <c r="T2512" i="1"/>
  <c r="V2512" i="1" s="1"/>
  <c r="T2488" i="1"/>
  <c r="V2488" i="1"/>
  <c r="T2473" i="1"/>
  <c r="V2473" i="1" s="1"/>
  <c r="T2521" i="1"/>
  <c r="V2521" i="1"/>
  <c r="T2507" i="1"/>
  <c r="V2507" i="1" s="1"/>
  <c r="T2485" i="1"/>
  <c r="V2485" i="1" s="1"/>
  <c r="T2443" i="1"/>
  <c r="V2443" i="1" s="1"/>
  <c r="T2435" i="1"/>
  <c r="V2435" i="1" s="1"/>
  <c r="V2396" i="1"/>
  <c r="T2396" i="1"/>
  <c r="T2120" i="1"/>
  <c r="V2120" i="1" s="1"/>
  <c r="S2601" i="1"/>
  <c r="S2597" i="1"/>
  <c r="S2561" i="1"/>
  <c r="S2532" i="1"/>
  <c r="T2478" i="1"/>
  <c r="V2478" i="1" s="1"/>
  <c r="T2434" i="1"/>
  <c r="V2434" i="1" s="1"/>
  <c r="T2380" i="1"/>
  <c r="V2380" i="1" s="1"/>
  <c r="T2319" i="1"/>
  <c r="V2319" i="1" s="1"/>
  <c r="T2236" i="1"/>
  <c r="V2236" i="1" s="1"/>
  <c r="S2625" i="1"/>
  <c r="S2616" i="1"/>
  <c r="S2593" i="1"/>
  <c r="S2589" i="1"/>
  <c r="S2565" i="1"/>
  <c r="T2502" i="1"/>
  <c r="V2502" i="1" s="1"/>
  <c r="S2497" i="1"/>
  <c r="S2465" i="1"/>
  <c r="T2364" i="1"/>
  <c r="V2364" i="1" s="1"/>
  <c r="T2145" i="1"/>
  <c r="V2145" i="1" s="1"/>
  <c r="S2612" i="1"/>
  <c r="S2585" i="1"/>
  <c r="S2581" i="1"/>
  <c r="S2569" i="1"/>
  <c r="V2536" i="1"/>
  <c r="S2525" i="1"/>
  <c r="S2509" i="1"/>
  <c r="T2492" i="1"/>
  <c r="V2492" i="1"/>
  <c r="T2480" i="1"/>
  <c r="V2480" i="1"/>
  <c r="T2460" i="1"/>
  <c r="V2460" i="1" s="1"/>
  <c r="S2452" i="1"/>
  <c r="T2348" i="1"/>
  <c r="V2348" i="1" s="1"/>
  <c r="S2577" i="1"/>
  <c r="S2573" i="1"/>
  <c r="S2540" i="1"/>
  <c r="S2538" i="1"/>
  <c r="S2516" i="1"/>
  <c r="T2504" i="1"/>
  <c r="V2504" i="1" s="1"/>
  <c r="T2475" i="1"/>
  <c r="V2475" i="1" s="1"/>
  <c r="S2610" i="1"/>
  <c r="S2544" i="1"/>
  <c r="S2542" i="1"/>
  <c r="V2535" i="1"/>
  <c r="S2499" i="1"/>
  <c r="T2442" i="1"/>
  <c r="V2442" i="1"/>
  <c r="V2431" i="1"/>
  <c r="T2431" i="1"/>
  <c r="V2426" i="1"/>
  <c r="T2426" i="1"/>
  <c r="T2251" i="1"/>
  <c r="V2251" i="1"/>
  <c r="S2608" i="1"/>
  <c r="S2548" i="1"/>
  <c r="S2546" i="1"/>
  <c r="S2529" i="1"/>
  <c r="S2518" i="1"/>
  <c r="V2503" i="1"/>
  <c r="S2494" i="1"/>
  <c r="S2482" i="1"/>
  <c r="S2467" i="1"/>
  <c r="S2628" i="1"/>
  <c r="S2604" i="1"/>
  <c r="S2552" i="1"/>
  <c r="S2550" i="1"/>
  <c r="S2513" i="1"/>
  <c r="S2506" i="1"/>
  <c r="S2489" i="1"/>
  <c r="V2607" i="1"/>
  <c r="S2556" i="1"/>
  <c r="S2554" i="1"/>
  <c r="V2547" i="1"/>
  <c r="S2531" i="1"/>
  <c r="S2520" i="1"/>
  <c r="T2501" i="1"/>
  <c r="V2501" i="1"/>
  <c r="S2484" i="1"/>
  <c r="T2471" i="1"/>
  <c r="V2471" i="1" s="1"/>
  <c r="T2439" i="1"/>
  <c r="V2439" i="1"/>
  <c r="S2436" i="1"/>
  <c r="S2617" i="1"/>
  <c r="S2602" i="1"/>
  <c r="S2600" i="1"/>
  <c r="S2596" i="1"/>
  <c r="S2560" i="1"/>
  <c r="S2558" i="1"/>
  <c r="S2533" i="1"/>
  <c r="V2530" i="1"/>
  <c r="T2496" i="1"/>
  <c r="V2496" i="1"/>
  <c r="T2459" i="1"/>
  <c r="V2459" i="1" s="1"/>
  <c r="V2451" i="1"/>
  <c r="T2451" i="1"/>
  <c r="S2594" i="1"/>
  <c r="S2592" i="1"/>
  <c r="S2588" i="1"/>
  <c r="S2564" i="1"/>
  <c r="S2562" i="1"/>
  <c r="T2557" i="1"/>
  <c r="V2557" i="1" s="1"/>
  <c r="S2522" i="1"/>
  <c r="S2515" i="1"/>
  <c r="S2508" i="1"/>
  <c r="T2491" i="1"/>
  <c r="V2491" i="1" s="1"/>
  <c r="T2474" i="1"/>
  <c r="V2474" i="1" s="1"/>
  <c r="V2468" i="1"/>
  <c r="V2444" i="1"/>
  <c r="S2624" i="1"/>
  <c r="S2586" i="1"/>
  <c r="S2584" i="1"/>
  <c r="S2580" i="1"/>
  <c r="S2568" i="1"/>
  <c r="S2566" i="1"/>
  <c r="S2537" i="1"/>
  <c r="S2524" i="1"/>
  <c r="V2514" i="1"/>
  <c r="V2490" i="1"/>
  <c r="S2486" i="1"/>
  <c r="S2578" i="1"/>
  <c r="S2576" i="1"/>
  <c r="S2572" i="1"/>
  <c r="S2570" i="1"/>
  <c r="S2541" i="1"/>
  <c r="T2536" i="1"/>
  <c r="V2534" i="1"/>
  <c r="T2526" i="1"/>
  <c r="V2526" i="1"/>
  <c r="T2523" i="1"/>
  <c r="V2523" i="1" s="1"/>
  <c r="S2510" i="1"/>
  <c r="S2493" i="1"/>
  <c r="S2481" i="1"/>
  <c r="T2476" i="1"/>
  <c r="V2476" i="1"/>
  <c r="T2466" i="1"/>
  <c r="V2466" i="1" s="1"/>
  <c r="S2609" i="1"/>
  <c r="S2545" i="1"/>
  <c r="S2517" i="1"/>
  <c r="S2505" i="1"/>
  <c r="T2455" i="1"/>
  <c r="V2455" i="1"/>
  <c r="S2450" i="1"/>
  <c r="T2341" i="1"/>
  <c r="V2341" i="1" s="1"/>
  <c r="T2301" i="1"/>
  <c r="V2301" i="1"/>
  <c r="S2430" i="1"/>
  <c r="S2419" i="1"/>
  <c r="S2403" i="1"/>
  <c r="S2387" i="1"/>
  <c r="S2371" i="1"/>
  <c r="S2355" i="1"/>
  <c r="T2314" i="1"/>
  <c r="V2314" i="1"/>
  <c r="T2296" i="1"/>
  <c r="V2296" i="1" s="1"/>
  <c r="T2291" i="1"/>
  <c r="V2291" i="1" s="1"/>
  <c r="T2286" i="1"/>
  <c r="V2286" i="1" s="1"/>
  <c r="T2229" i="1"/>
  <c r="V2229" i="1" s="1"/>
  <c r="T2161" i="1"/>
  <c r="V2161" i="1" s="1"/>
  <c r="T2115" i="1"/>
  <c r="V2115" i="1" s="1"/>
  <c r="V2081" i="1"/>
  <c r="T2081" i="1"/>
  <c r="V2477" i="1"/>
  <c r="S2456" i="1"/>
  <c r="S2441" i="1"/>
  <c r="S2421" i="1"/>
  <c r="S2405" i="1"/>
  <c r="S2389" i="1"/>
  <c r="S2373" i="1"/>
  <c r="S2357" i="1"/>
  <c r="S2334" i="1"/>
  <c r="S2329" i="1"/>
  <c r="V2324" i="1"/>
  <c r="S2306" i="1"/>
  <c r="T2288" i="1"/>
  <c r="V2288" i="1" s="1"/>
  <c r="T2273" i="1"/>
  <c r="V2273" i="1" s="1"/>
  <c r="V2255" i="1"/>
  <c r="V2241" i="1"/>
  <c r="T2241" i="1"/>
  <c r="S2191" i="1"/>
  <c r="T2148" i="1"/>
  <c r="V2148" i="1"/>
  <c r="V2137" i="1"/>
  <c r="T2137" i="1"/>
  <c r="S2414" i="1"/>
  <c r="S2398" i="1"/>
  <c r="S2382" i="1"/>
  <c r="S2366" i="1"/>
  <c r="S2350" i="1"/>
  <c r="T2293" i="1"/>
  <c r="V2293" i="1" s="1"/>
  <c r="S2283" i="1"/>
  <c r="S2278" i="1"/>
  <c r="T2253" i="1"/>
  <c r="V2253" i="1" s="1"/>
  <c r="T2250" i="1"/>
  <c r="V2250" i="1" s="1"/>
  <c r="T2248" i="1"/>
  <c r="V2248" i="1"/>
  <c r="T2125" i="1"/>
  <c r="V2125" i="1" s="1"/>
  <c r="S2454" i="1"/>
  <c r="S2437" i="1"/>
  <c r="S2423" i="1"/>
  <c r="S2336" i="1"/>
  <c r="T2321" i="1"/>
  <c r="V2321" i="1"/>
  <c r="V2316" i="1"/>
  <c r="T2298" i="1"/>
  <c r="V2298" i="1"/>
  <c r="S2265" i="1"/>
  <c r="T2231" i="1"/>
  <c r="V2231" i="1"/>
  <c r="V2223" i="1"/>
  <c r="T2223" i="1"/>
  <c r="V2178" i="1"/>
  <c r="T2178" i="1"/>
  <c r="V2129" i="1"/>
  <c r="V2022" i="1"/>
  <c r="T2022" i="1"/>
  <c r="V1996" i="1"/>
  <c r="T1996" i="1"/>
  <c r="S2472" i="1"/>
  <c r="S2425" i="1"/>
  <c r="S2416" i="1"/>
  <c r="S2400" i="1"/>
  <c r="S2384" i="1"/>
  <c r="S2368" i="1"/>
  <c r="S2352" i="1"/>
  <c r="S2331" i="1"/>
  <c r="S2326" i="1"/>
  <c r="S2303" i="1"/>
  <c r="S2280" i="1"/>
  <c r="S2193" i="1"/>
  <c r="V2009" i="1"/>
  <c r="T2009" i="1"/>
  <c r="S2448" i="1"/>
  <c r="S2433" i="1"/>
  <c r="S2427" i="1"/>
  <c r="S2409" i="1"/>
  <c r="S2393" i="1"/>
  <c r="S2377" i="1"/>
  <c r="S2361" i="1"/>
  <c r="S2345" i="1"/>
  <c r="S2338" i="1"/>
  <c r="S2313" i="1"/>
  <c r="S2308" i="1"/>
  <c r="T2290" i="1"/>
  <c r="V2290" i="1" s="1"/>
  <c r="T2285" i="1"/>
  <c r="V2285" i="1" s="1"/>
  <c r="S2275" i="1"/>
  <c r="S2270" i="1"/>
  <c r="V2247" i="1"/>
  <c r="T2065" i="1"/>
  <c r="V2065" i="1" s="1"/>
  <c r="S2461" i="1"/>
  <c r="V2447" i="1"/>
  <c r="S2418" i="1"/>
  <c r="S2402" i="1"/>
  <c r="S2386" i="1"/>
  <c r="S2370" i="1"/>
  <c r="S2354" i="1"/>
  <c r="S2318" i="1"/>
  <c r="S2295" i="1"/>
  <c r="S2260" i="1"/>
  <c r="V2215" i="1"/>
  <c r="T2215" i="1"/>
  <c r="S2165" i="1"/>
  <c r="T2121" i="1"/>
  <c r="V2121" i="1" s="1"/>
  <c r="V2067" i="1"/>
  <c r="T2067" i="1"/>
  <c r="S2470" i="1"/>
  <c r="S2446" i="1"/>
  <c r="S2429" i="1"/>
  <c r="S2411" i="1"/>
  <c r="S2395" i="1"/>
  <c r="S2379" i="1"/>
  <c r="S2363" i="1"/>
  <c r="S2347" i="1"/>
  <c r="S2340" i="1"/>
  <c r="S2333" i="1"/>
  <c r="S2328" i="1"/>
  <c r="S2323" i="1"/>
  <c r="S2305" i="1"/>
  <c r="S2300" i="1"/>
  <c r="S2272" i="1"/>
  <c r="S2257" i="1"/>
  <c r="S2252" i="1"/>
  <c r="S2233" i="1"/>
  <c r="S2225" i="1"/>
  <c r="V2185" i="1"/>
  <c r="T2185" i="1"/>
  <c r="S2152" i="1"/>
  <c r="V2113" i="1"/>
  <c r="T2113" i="1"/>
  <c r="V2469" i="1"/>
  <c r="V2420" i="1"/>
  <c r="V2404" i="1"/>
  <c r="V2388" i="1"/>
  <c r="V2372" i="1"/>
  <c r="V2356" i="1"/>
  <c r="T2310" i="1"/>
  <c r="V2310" i="1" s="1"/>
  <c r="T2282" i="1"/>
  <c r="V2282" i="1"/>
  <c r="T2277" i="1"/>
  <c r="V2277" i="1"/>
  <c r="T2267" i="1"/>
  <c r="V2267" i="1" s="1"/>
  <c r="T2262" i="1"/>
  <c r="V2262" i="1" s="1"/>
  <c r="V2105" i="1"/>
  <c r="T2105" i="1"/>
  <c r="S2457" i="1"/>
  <c r="S2440" i="1"/>
  <c r="S2413" i="1"/>
  <c r="S2397" i="1"/>
  <c r="S2381" i="1"/>
  <c r="S2365" i="1"/>
  <c r="S2349" i="1"/>
  <c r="S2320" i="1"/>
  <c r="S2315" i="1"/>
  <c r="S2297" i="1"/>
  <c r="S2292" i="1"/>
  <c r="V2287" i="1"/>
  <c r="T2276" i="1"/>
  <c r="V2276" i="1" s="1"/>
  <c r="T2200" i="1"/>
  <c r="V2200" i="1" s="1"/>
  <c r="T2080" i="1"/>
  <c r="V2080" i="1" s="1"/>
  <c r="V2075" i="1"/>
  <c r="T2075" i="1"/>
  <c r="S2422" i="1"/>
  <c r="S2406" i="1"/>
  <c r="S2390" i="1"/>
  <c r="S2374" i="1"/>
  <c r="S2358" i="1"/>
  <c r="S2342" i="1"/>
  <c r="S2335" i="1"/>
  <c r="T2325" i="1"/>
  <c r="V2325" i="1" s="1"/>
  <c r="S2302" i="1"/>
  <c r="T2266" i="1"/>
  <c r="V2266" i="1"/>
  <c r="T2264" i="1"/>
  <c r="V2264" i="1" s="1"/>
  <c r="V2235" i="1"/>
  <c r="T2235" i="1"/>
  <c r="V2217" i="1"/>
  <c r="T2217" i="1"/>
  <c r="T2089" i="1"/>
  <c r="V2089" i="1" s="1"/>
  <c r="S2087" i="1"/>
  <c r="S2464" i="1"/>
  <c r="S2453" i="1"/>
  <c r="S2438" i="1"/>
  <c r="S2424" i="1"/>
  <c r="S2415" i="1"/>
  <c r="S2399" i="1"/>
  <c r="S2383" i="1"/>
  <c r="S2367" i="1"/>
  <c r="S2351" i="1"/>
  <c r="S2330" i="1"/>
  <c r="T2324" i="1"/>
  <c r="S2312" i="1"/>
  <c r="S2307" i="1"/>
  <c r="S2289" i="1"/>
  <c r="S2274" i="1"/>
  <c r="S2269" i="1"/>
  <c r="S2249" i="1"/>
  <c r="V2227" i="1"/>
  <c r="T2227" i="1"/>
  <c r="T2187" i="1"/>
  <c r="V2187" i="1" s="1"/>
  <c r="S2169" i="1"/>
  <c r="T2100" i="1"/>
  <c r="V2100" i="1" s="1"/>
  <c r="S2408" i="1"/>
  <c r="S2392" i="1"/>
  <c r="S2376" i="1"/>
  <c r="S2360" i="1"/>
  <c r="S2344" i="1"/>
  <c r="S2337" i="1"/>
  <c r="S2317" i="1"/>
  <c r="T2311" i="1"/>
  <c r="V2311" i="1" s="1"/>
  <c r="S2294" i="1"/>
  <c r="S2284" i="1"/>
  <c r="V2279" i="1"/>
  <c r="T2268" i="1"/>
  <c r="V2268" i="1" s="1"/>
  <c r="S2259" i="1"/>
  <c r="S2254" i="1"/>
  <c r="V2237" i="1"/>
  <c r="T2237" i="1"/>
  <c r="S2449" i="1"/>
  <c r="S2432" i="1"/>
  <c r="S2417" i="1"/>
  <c r="T2407" i="1"/>
  <c r="V2407" i="1" s="1"/>
  <c r="S2401" i="1"/>
  <c r="T2391" i="1"/>
  <c r="V2391" i="1" s="1"/>
  <c r="S2385" i="1"/>
  <c r="T2375" i="1"/>
  <c r="V2375" i="1" s="1"/>
  <c r="S2369" i="1"/>
  <c r="T2359" i="1"/>
  <c r="V2359" i="1" s="1"/>
  <c r="S2353" i="1"/>
  <c r="T2343" i="1"/>
  <c r="V2343" i="1" s="1"/>
  <c r="T2322" i="1"/>
  <c r="V2322" i="1" s="1"/>
  <c r="T2316" i="1"/>
  <c r="T2304" i="1"/>
  <c r="V2304" i="1" s="1"/>
  <c r="T2299" i="1"/>
  <c r="V2299" i="1" s="1"/>
  <c r="V2271" i="1"/>
  <c r="V2263" i="1"/>
  <c r="T2219" i="1"/>
  <c r="V2219" i="1" s="1"/>
  <c r="S2462" i="1"/>
  <c r="S2428" i="1"/>
  <c r="S2410" i="1"/>
  <c r="S2394" i="1"/>
  <c r="S2378" i="1"/>
  <c r="S2362" i="1"/>
  <c r="S2346" i="1"/>
  <c r="S2339" i="1"/>
  <c r="S2332" i="1"/>
  <c r="S2327" i="1"/>
  <c r="S2309" i="1"/>
  <c r="S2281" i="1"/>
  <c r="S2261" i="1"/>
  <c r="T2258" i="1"/>
  <c r="V2258" i="1" s="1"/>
  <c r="S2256" i="1"/>
  <c r="T2244" i="1"/>
  <c r="V2244" i="1" s="1"/>
  <c r="T2239" i="1"/>
  <c r="V2239" i="1" s="1"/>
  <c r="T2174" i="1"/>
  <c r="V2174" i="1" s="1"/>
  <c r="T2110" i="1"/>
  <c r="V2110" i="1"/>
  <c r="S2198" i="1"/>
  <c r="T2130" i="1"/>
  <c r="V2130" i="1"/>
  <c r="T2123" i="1"/>
  <c r="V2123" i="1"/>
  <c r="T2118" i="1"/>
  <c r="V2118" i="1" s="1"/>
  <c r="T2097" i="1"/>
  <c r="V2097" i="1" s="1"/>
  <c r="T2095" i="1"/>
  <c r="V2095" i="1"/>
  <c r="T2083" i="1"/>
  <c r="V2083" i="1" s="1"/>
  <c r="T2078" i="1"/>
  <c r="V2078" i="1" s="1"/>
  <c r="T2073" i="1"/>
  <c r="V2073" i="1" s="1"/>
  <c r="T2070" i="1"/>
  <c r="V2070" i="1"/>
  <c r="T2035" i="1"/>
  <c r="V2035" i="1" s="1"/>
  <c r="V2202" i="1"/>
  <c r="S2176" i="1"/>
  <c r="V2150" i="1"/>
  <c r="T2139" i="1"/>
  <c r="V2139" i="1" s="1"/>
  <c r="T2090" i="1"/>
  <c r="V2090" i="1"/>
  <c r="T2085" i="1"/>
  <c r="V2085" i="1"/>
  <c r="T2050" i="1"/>
  <c r="V2050" i="1" s="1"/>
  <c r="V2047" i="1"/>
  <c r="T1784" i="1"/>
  <c r="V1784" i="1" s="1"/>
  <c r="S2246" i="1"/>
  <c r="S2204" i="1"/>
  <c r="V2201" i="1"/>
  <c r="S2167" i="1"/>
  <c r="S2154" i="1"/>
  <c r="S2141" i="1"/>
  <c r="S2132" i="1"/>
  <c r="V2074" i="1"/>
  <c r="S2206" i="1"/>
  <c r="S2180" i="1"/>
  <c r="V2177" i="1"/>
  <c r="S2143" i="1"/>
  <c r="T2079" i="1"/>
  <c r="V2079" i="1"/>
  <c r="V2245" i="1"/>
  <c r="S2242" i="1"/>
  <c r="S2208" i="1"/>
  <c r="S2195" i="1"/>
  <c r="S2182" i="1"/>
  <c r="S2156" i="1"/>
  <c r="V2153" i="1"/>
  <c r="S2134" i="1"/>
  <c r="V2127" i="1"/>
  <c r="T2122" i="1"/>
  <c r="V2122" i="1"/>
  <c r="T2117" i="1"/>
  <c r="V2117" i="1"/>
  <c r="T2112" i="1"/>
  <c r="V2112" i="1" s="1"/>
  <c r="S2107" i="1"/>
  <c r="S2102" i="1"/>
  <c r="S2092" i="1"/>
  <c r="S2082" i="1"/>
  <c r="S2052" i="1"/>
  <c r="S2240" i="1"/>
  <c r="S2210" i="1"/>
  <c r="S2197" i="1"/>
  <c r="S2184" i="1"/>
  <c r="S2171" i="1"/>
  <c r="S2158" i="1"/>
  <c r="V2051" i="1"/>
  <c r="T2051" i="1"/>
  <c r="S2238" i="1"/>
  <c r="S2216" i="1"/>
  <c r="S2214" i="1"/>
  <c r="S2212" i="1"/>
  <c r="S2199" i="1"/>
  <c r="S2186" i="1"/>
  <c r="S2173" i="1"/>
  <c r="S2160" i="1"/>
  <c r="S2147" i="1"/>
  <c r="S2136" i="1"/>
  <c r="T2039" i="1"/>
  <c r="V2039" i="1" s="1"/>
  <c r="S2218" i="1"/>
  <c r="V2209" i="1"/>
  <c r="S2175" i="1"/>
  <c r="S2162" i="1"/>
  <c r="S2149" i="1"/>
  <c r="S2138" i="1"/>
  <c r="T2119" i="1"/>
  <c r="V2119" i="1"/>
  <c r="T2114" i="1"/>
  <c r="V2114" i="1"/>
  <c r="T2109" i="1"/>
  <c r="V2109" i="1" s="1"/>
  <c r="T2104" i="1"/>
  <c r="V2104" i="1"/>
  <c r="S2099" i="1"/>
  <c r="T2094" i="1"/>
  <c r="V2094" i="1" s="1"/>
  <c r="S2234" i="1"/>
  <c r="S2224" i="1"/>
  <c r="S2222" i="1"/>
  <c r="S2220" i="1"/>
  <c r="S2188" i="1"/>
  <c r="S2151" i="1"/>
  <c r="S2131" i="1"/>
  <c r="S2124" i="1"/>
  <c r="V2108" i="1"/>
  <c r="S2064" i="1"/>
  <c r="T1904" i="1"/>
  <c r="V1904" i="1"/>
  <c r="T1898" i="1"/>
  <c r="V1898" i="1" s="1"/>
  <c r="S2232" i="1"/>
  <c r="S2226" i="1"/>
  <c r="S2203" i="1"/>
  <c r="S2190" i="1"/>
  <c r="S2164" i="1"/>
  <c r="T2150" i="1"/>
  <c r="S2230" i="1"/>
  <c r="S2228" i="1"/>
  <c r="V2205" i="1"/>
  <c r="T2202" i="1"/>
  <c r="V2192" i="1"/>
  <c r="T2189" i="1"/>
  <c r="V2189" i="1" s="1"/>
  <c r="S2179" i="1"/>
  <c r="S2166" i="1"/>
  <c r="T2163" i="1"/>
  <c r="V2163" i="1" s="1"/>
  <c r="T2133" i="1"/>
  <c r="V2133" i="1"/>
  <c r="T2111" i="1"/>
  <c r="V2111" i="1" s="1"/>
  <c r="T2106" i="1"/>
  <c r="V2106" i="1" s="1"/>
  <c r="T2101" i="1"/>
  <c r="V2101" i="1" s="1"/>
  <c r="S2096" i="1"/>
  <c r="S2091" i="1"/>
  <c r="T2086" i="1"/>
  <c r="V2086" i="1"/>
  <c r="V2063" i="1"/>
  <c r="T2063" i="1"/>
  <c r="S2243" i="1"/>
  <c r="S2207" i="1"/>
  <c r="S2194" i="1"/>
  <c r="S2181" i="1"/>
  <c r="S2168" i="1"/>
  <c r="S2155" i="1"/>
  <c r="S2142" i="1"/>
  <c r="S2126" i="1"/>
  <c r="S2116" i="1"/>
  <c r="S2103" i="1"/>
  <c r="T2066" i="1"/>
  <c r="V2066" i="1"/>
  <c r="S2015" i="1"/>
  <c r="T1989" i="1"/>
  <c r="V1989" i="1" s="1"/>
  <c r="S2183" i="1"/>
  <c r="S2170" i="1"/>
  <c r="S2157" i="1"/>
  <c r="S2144" i="1"/>
  <c r="S2071" i="1"/>
  <c r="T1931" i="1"/>
  <c r="V1931" i="1" s="1"/>
  <c r="S2213" i="1"/>
  <c r="S2211" i="1"/>
  <c r="S2196" i="1"/>
  <c r="S2159" i="1"/>
  <c r="S2146" i="1"/>
  <c r="S2135" i="1"/>
  <c r="S2128" i="1"/>
  <c r="S2098" i="1"/>
  <c r="S2093" i="1"/>
  <c r="S2088" i="1"/>
  <c r="T2007" i="1"/>
  <c r="V2007" i="1" s="1"/>
  <c r="T1999" i="1"/>
  <c r="V1999" i="1" s="1"/>
  <c r="T1936" i="1"/>
  <c r="V1936" i="1" s="1"/>
  <c r="V1975" i="1"/>
  <c r="T1970" i="1"/>
  <c r="V1970" i="1"/>
  <c r="T1965" i="1"/>
  <c r="V1965" i="1"/>
  <c r="T1944" i="1"/>
  <c r="V1944" i="1" s="1"/>
  <c r="T1909" i="1"/>
  <c r="V1909" i="1"/>
  <c r="T1884" i="1"/>
  <c r="V1884" i="1" s="1"/>
  <c r="S2062" i="1"/>
  <c r="S2060" i="1"/>
  <c r="S2058" i="1"/>
  <c r="S2056" i="1"/>
  <c r="S2054" i="1"/>
  <c r="S2037" i="1"/>
  <c r="S2024" i="1"/>
  <c r="S2011" i="1"/>
  <c r="S1998" i="1"/>
  <c r="T1962" i="1"/>
  <c r="V1962" i="1" s="1"/>
  <c r="T1949" i="1"/>
  <c r="V1949" i="1"/>
  <c r="V1926" i="1"/>
  <c r="S1913" i="1"/>
  <c r="T1908" i="1"/>
  <c r="V1908" i="1" s="1"/>
  <c r="V1891" i="1"/>
  <c r="T1891" i="1"/>
  <c r="T1879" i="1"/>
  <c r="V1879" i="1" s="1"/>
  <c r="S1871" i="1"/>
  <c r="T1789" i="1"/>
  <c r="V1789" i="1" s="1"/>
  <c r="V1533" i="1"/>
  <c r="T1533" i="1"/>
  <c r="S2013" i="1"/>
  <c r="S2000" i="1"/>
  <c r="V1977" i="1"/>
  <c r="T1967" i="1"/>
  <c r="V1967" i="1"/>
  <c r="T1954" i="1"/>
  <c r="V1954" i="1" s="1"/>
  <c r="S1941" i="1"/>
  <c r="T1928" i="1"/>
  <c r="V1928" i="1"/>
  <c r="S1923" i="1"/>
  <c r="T1916" i="1"/>
  <c r="V1916" i="1"/>
  <c r="T1906" i="1"/>
  <c r="V1906" i="1"/>
  <c r="T1886" i="1"/>
  <c r="V1886" i="1" s="1"/>
  <c r="V1869" i="1"/>
  <c r="V2059" i="1"/>
  <c r="V2057" i="1"/>
  <c r="V2055" i="1"/>
  <c r="S2026" i="1"/>
  <c r="V2023" i="1"/>
  <c r="S1991" i="1"/>
  <c r="S1984" i="1"/>
  <c r="T1959" i="1"/>
  <c r="V1959" i="1" s="1"/>
  <c r="T1946" i="1"/>
  <c r="V1946" i="1" s="1"/>
  <c r="T1933" i="1"/>
  <c r="V1933" i="1" s="1"/>
  <c r="T1903" i="1"/>
  <c r="V1903" i="1"/>
  <c r="T1890" i="1"/>
  <c r="V1890" i="1" s="1"/>
  <c r="V1794" i="1"/>
  <c r="T1794" i="1"/>
  <c r="T1579" i="1"/>
  <c r="V1579" i="1"/>
  <c r="S2069" i="1"/>
  <c r="S2041" i="1"/>
  <c r="S2028" i="1"/>
  <c r="S2002" i="1"/>
  <c r="S1951" i="1"/>
  <c r="S1938" i="1"/>
  <c r="V1918" i="1"/>
  <c r="S1915" i="1"/>
  <c r="T1843" i="1"/>
  <c r="V1843" i="1" s="1"/>
  <c r="S2043" i="1"/>
  <c r="S2030" i="1"/>
  <c r="S2017" i="1"/>
  <c r="S2004" i="1"/>
  <c r="S1993" i="1"/>
  <c r="S1986" i="1"/>
  <c r="S1979" i="1"/>
  <c r="S1964" i="1"/>
  <c r="S1943" i="1"/>
  <c r="S1893" i="1"/>
  <c r="V1819" i="1"/>
  <c r="T1819" i="1"/>
  <c r="S2076" i="1"/>
  <c r="S2045" i="1"/>
  <c r="S2032" i="1"/>
  <c r="S2019" i="1"/>
  <c r="S2006" i="1"/>
  <c r="S1974" i="1"/>
  <c r="S1969" i="1"/>
  <c r="S1956" i="1"/>
  <c r="S1935" i="1"/>
  <c r="S1930" i="1"/>
  <c r="S1920" i="1"/>
  <c r="T1885" i="1"/>
  <c r="V1885" i="1" s="1"/>
  <c r="S2049" i="1"/>
  <c r="S2021" i="1"/>
  <c r="S2008" i="1"/>
  <c r="S1995" i="1"/>
  <c r="S1988" i="1"/>
  <c r="S1981" i="1"/>
  <c r="S1961" i="1"/>
  <c r="S1948" i="1"/>
  <c r="T1945" i="1"/>
  <c r="V1945" i="1"/>
  <c r="S1925" i="1"/>
  <c r="T1907" i="1"/>
  <c r="V1907" i="1"/>
  <c r="T1892" i="1"/>
  <c r="V1892" i="1" s="1"/>
  <c r="V1827" i="1"/>
  <c r="T1827" i="1"/>
  <c r="S2061" i="1"/>
  <c r="S2053" i="1"/>
  <c r="T2048" i="1"/>
  <c r="V2048" i="1" s="1"/>
  <c r="V2046" i="1"/>
  <c r="S2034" i="1"/>
  <c r="V2031" i="1"/>
  <c r="T2020" i="1"/>
  <c r="V2020" i="1" s="1"/>
  <c r="S1997" i="1"/>
  <c r="S1976" i="1"/>
  <c r="S1953" i="1"/>
  <c r="S1940" i="1"/>
  <c r="S1937" i="1"/>
  <c r="S1910" i="1"/>
  <c r="S1900" i="1"/>
  <c r="S1868" i="1"/>
  <c r="T1822" i="1"/>
  <c r="V1822" i="1"/>
  <c r="S2072" i="1"/>
  <c r="S2036" i="1"/>
  <c r="T2033" i="1"/>
  <c r="V2033" i="1" s="1"/>
  <c r="T1971" i="1"/>
  <c r="V1971" i="1"/>
  <c r="V1966" i="1"/>
  <c r="T1929" i="1"/>
  <c r="V1929" i="1"/>
  <c r="V1899" i="1"/>
  <c r="T1899" i="1"/>
  <c r="T1895" i="1"/>
  <c r="V1895" i="1" s="1"/>
  <c r="V1835" i="1"/>
  <c r="T1835" i="1"/>
  <c r="T1713" i="1"/>
  <c r="V1713" i="1"/>
  <c r="S2038" i="1"/>
  <c r="S2025" i="1"/>
  <c r="S2012" i="1"/>
  <c r="S1990" i="1"/>
  <c r="S1983" i="1"/>
  <c r="S1958" i="1"/>
  <c r="T1932" i="1"/>
  <c r="V1932" i="1"/>
  <c r="S1922" i="1"/>
  <c r="S1912" i="1"/>
  <c r="S1887" i="1"/>
  <c r="S2040" i="1"/>
  <c r="S2027" i="1"/>
  <c r="S2014" i="1"/>
  <c r="S2001" i="1"/>
  <c r="T1982" i="1"/>
  <c r="V1982" i="1" s="1"/>
  <c r="S1978" i="1"/>
  <c r="S1963" i="1"/>
  <c r="S1950" i="1"/>
  <c r="T1926" i="1"/>
  <c r="S1917" i="1"/>
  <c r="S1860" i="1"/>
  <c r="T1751" i="1"/>
  <c r="V1751" i="1" s="1"/>
  <c r="S2029" i="1"/>
  <c r="S2016" i="1"/>
  <c r="S2003" i="1"/>
  <c r="S1992" i="1"/>
  <c r="S1985" i="1"/>
  <c r="T1977" i="1"/>
  <c r="S1973" i="1"/>
  <c r="S1968" i="1"/>
  <c r="S1955" i="1"/>
  <c r="S1942" i="1"/>
  <c r="S1875" i="1"/>
  <c r="T1869" i="1"/>
  <c r="T1811" i="1"/>
  <c r="V1811" i="1"/>
  <c r="T1761" i="1"/>
  <c r="V1761" i="1"/>
  <c r="S2077" i="1"/>
  <c r="S2068" i="1"/>
  <c r="S2042" i="1"/>
  <c r="S2005" i="1"/>
  <c r="T1972" i="1"/>
  <c r="V1972" i="1" s="1"/>
  <c r="S1960" i="1"/>
  <c r="S1947" i="1"/>
  <c r="S1934" i="1"/>
  <c r="T1921" i="1"/>
  <c r="V1921" i="1"/>
  <c r="S1882" i="1"/>
  <c r="T1774" i="1"/>
  <c r="V1774" i="1"/>
  <c r="S2044" i="1"/>
  <c r="S2018" i="1"/>
  <c r="S1994" i="1"/>
  <c r="S1987" i="1"/>
  <c r="S1980" i="1"/>
  <c r="S1952" i="1"/>
  <c r="S1939" i="1"/>
  <c r="T1924" i="1"/>
  <c r="V1924" i="1" s="1"/>
  <c r="S1914" i="1"/>
  <c r="T1901" i="1"/>
  <c r="V1901" i="1" s="1"/>
  <c r="T1877" i="1"/>
  <c r="V1877" i="1" s="1"/>
  <c r="T1874" i="1"/>
  <c r="V1874" i="1"/>
  <c r="V1852" i="1"/>
  <c r="T1852" i="1"/>
  <c r="V1850" i="1"/>
  <c r="S1848" i="1"/>
  <c r="T1804" i="1"/>
  <c r="V1804" i="1"/>
  <c r="T1779" i="1"/>
  <c r="V1779" i="1"/>
  <c r="T1746" i="1"/>
  <c r="V1746" i="1" s="1"/>
  <c r="T1739" i="1"/>
  <c r="V1739" i="1" s="1"/>
  <c r="T1736" i="1"/>
  <c r="V1736" i="1" s="1"/>
  <c r="T1732" i="1"/>
  <c r="V1732" i="1"/>
  <c r="V1727" i="1"/>
  <c r="T1718" i="1"/>
  <c r="V1718" i="1"/>
  <c r="V1581" i="1"/>
  <c r="T1581" i="1"/>
  <c r="S1866" i="1"/>
  <c r="S1864" i="1"/>
  <c r="S1858" i="1"/>
  <c r="S1856" i="1"/>
  <c r="S1854" i="1"/>
  <c r="S1837" i="1"/>
  <c r="S1824" i="1"/>
  <c r="S1799" i="1"/>
  <c r="T1756" i="1"/>
  <c r="V1756" i="1" s="1"/>
  <c r="S1734" i="1"/>
  <c r="V1450" i="1"/>
  <c r="T1450" i="1"/>
  <c r="V1434" i="1"/>
  <c r="T1434" i="1"/>
  <c r="S1902" i="1"/>
  <c r="V1876" i="1"/>
  <c r="V1867" i="1"/>
  <c r="S1862" i="1"/>
  <c r="V1851" i="1"/>
  <c r="S1839" i="1"/>
  <c r="S1826" i="1"/>
  <c r="S1813" i="1"/>
  <c r="S1806" i="1"/>
  <c r="T1786" i="1"/>
  <c r="V1786" i="1" s="1"/>
  <c r="T1771" i="1"/>
  <c r="V1771" i="1"/>
  <c r="S1766" i="1"/>
  <c r="T1729" i="1"/>
  <c r="V1729" i="1" s="1"/>
  <c r="T1722" i="1"/>
  <c r="V1722" i="1"/>
  <c r="T1573" i="1"/>
  <c r="V1573" i="1" s="1"/>
  <c r="S1873" i="1"/>
  <c r="S1841" i="1"/>
  <c r="S1828" i="1"/>
  <c r="S1815" i="1"/>
  <c r="S1801" i="1"/>
  <c r="S1796" i="1"/>
  <c r="S1781" i="1"/>
  <c r="V1776" i="1"/>
  <c r="S1753" i="1"/>
  <c r="V1743" i="1"/>
  <c r="T1717" i="1"/>
  <c r="V1717" i="1" s="1"/>
  <c r="S1693" i="1"/>
  <c r="V1669" i="1"/>
  <c r="T1669" i="1"/>
  <c r="V1662" i="1"/>
  <c r="T1662" i="1"/>
  <c r="V1883" i="1"/>
  <c r="V1859" i="1"/>
  <c r="S1817" i="1"/>
  <c r="S1808" i="1"/>
  <c r="S1791" i="1"/>
  <c r="S1763" i="1"/>
  <c r="S1748" i="1"/>
  <c r="T1738" i="1"/>
  <c r="V1738" i="1" s="1"/>
  <c r="T1715" i="1"/>
  <c r="V1715" i="1" s="1"/>
  <c r="T1712" i="1"/>
  <c r="V1712" i="1"/>
  <c r="S1685" i="1"/>
  <c r="V1677" i="1"/>
  <c r="T1677" i="1"/>
  <c r="S1629" i="1"/>
  <c r="V1621" i="1"/>
  <c r="T1621" i="1"/>
  <c r="V1613" i="1"/>
  <c r="T1613" i="1"/>
  <c r="T1557" i="1"/>
  <c r="V1557" i="1" s="1"/>
  <c r="V1525" i="1"/>
  <c r="T1525" i="1"/>
  <c r="V1927" i="1"/>
  <c r="V1919" i="1"/>
  <c r="V1911" i="1"/>
  <c r="S1889" i="1"/>
  <c r="S1880" i="1"/>
  <c r="S1830" i="1"/>
  <c r="S1803" i="1"/>
  <c r="S1778" i="1"/>
  <c r="T1768" i="1"/>
  <c r="V1768" i="1" s="1"/>
  <c r="S1765" i="1"/>
  <c r="T1760" i="1"/>
  <c r="V1760" i="1" s="1"/>
  <c r="S1758" i="1"/>
  <c r="T1733" i="1"/>
  <c r="V1733" i="1" s="1"/>
  <c r="V1710" i="1"/>
  <c r="T1710" i="1"/>
  <c r="T1702" i="1"/>
  <c r="V1702" i="1" s="1"/>
  <c r="S1654" i="1"/>
  <c r="S1845" i="1"/>
  <c r="S1832" i="1"/>
  <c r="S1810" i="1"/>
  <c r="S1793" i="1"/>
  <c r="S1788" i="1"/>
  <c r="S1773" i="1"/>
  <c r="S1745" i="1"/>
  <c r="T1731" i="1"/>
  <c r="V1731" i="1"/>
  <c r="T1728" i="1"/>
  <c r="V1728" i="1" s="1"/>
  <c r="S1724" i="1"/>
  <c r="V1719" i="1"/>
  <c r="T1646" i="1"/>
  <c r="V1646" i="1" s="1"/>
  <c r="T1638" i="1"/>
  <c r="V1638" i="1" s="1"/>
  <c r="V1517" i="1"/>
  <c r="T1517" i="1"/>
  <c r="S1905" i="1"/>
  <c r="S1896" i="1"/>
  <c r="S1878" i="1"/>
  <c r="S1849" i="1"/>
  <c r="S1847" i="1"/>
  <c r="S1834" i="1"/>
  <c r="S1821" i="1"/>
  <c r="T1798" i="1"/>
  <c r="V1798" i="1"/>
  <c r="V1783" i="1"/>
  <c r="T1770" i="1"/>
  <c r="V1770" i="1"/>
  <c r="T1755" i="1"/>
  <c r="V1755" i="1"/>
  <c r="T1716" i="1"/>
  <c r="V1716" i="1" s="1"/>
  <c r="V1605" i="1"/>
  <c r="T1605" i="1"/>
  <c r="T1528" i="1"/>
  <c r="V1528" i="1" s="1"/>
  <c r="S1853" i="1"/>
  <c r="V1846" i="1"/>
  <c r="S1836" i="1"/>
  <c r="S1823" i="1"/>
  <c r="S1812" i="1"/>
  <c r="S1785" i="1"/>
  <c r="S1775" i="1"/>
  <c r="S1757" i="1"/>
  <c r="T1752" i="1"/>
  <c r="V1752" i="1"/>
  <c r="S1750" i="1"/>
  <c r="S1740" i="1"/>
  <c r="V1735" i="1"/>
  <c r="S1726" i="1"/>
  <c r="V1679" i="1"/>
  <c r="T1679" i="1"/>
  <c r="T1623" i="1"/>
  <c r="V1623" i="1"/>
  <c r="S1894" i="1"/>
  <c r="S1865" i="1"/>
  <c r="S1861" i="1"/>
  <c r="S1857" i="1"/>
  <c r="S1855" i="1"/>
  <c r="T1850" i="1"/>
  <c r="S1825" i="1"/>
  <c r="S1805" i="1"/>
  <c r="S1795" i="1"/>
  <c r="S1780" i="1"/>
  <c r="S1762" i="1"/>
  <c r="S1721" i="1"/>
  <c r="S1714" i="1"/>
  <c r="V1709" i="1"/>
  <c r="T1709" i="1"/>
  <c r="S1838" i="1"/>
  <c r="S1800" i="1"/>
  <c r="S1790" i="1"/>
  <c r="S1767" i="1"/>
  <c r="S1747" i="1"/>
  <c r="T1727" i="1"/>
  <c r="V1711" i="1"/>
  <c r="T1686" i="1"/>
  <c r="V1686" i="1" s="1"/>
  <c r="V1653" i="1"/>
  <c r="T1653" i="1"/>
  <c r="V1645" i="1"/>
  <c r="T1645" i="1"/>
  <c r="T1622" i="1"/>
  <c r="V1622" i="1" s="1"/>
  <c r="S1840" i="1"/>
  <c r="S1814" i="1"/>
  <c r="S1807" i="1"/>
  <c r="S1777" i="1"/>
  <c r="S1749" i="1"/>
  <c r="T1744" i="1"/>
  <c r="V1744" i="1" s="1"/>
  <c r="S1742" i="1"/>
  <c r="S1737" i="1"/>
  <c r="S1730" i="1"/>
  <c r="V1701" i="1"/>
  <c r="T1701" i="1"/>
  <c r="V1597" i="1"/>
  <c r="T1541" i="1"/>
  <c r="V1541" i="1" s="1"/>
  <c r="S1881" i="1"/>
  <c r="S1872" i="1"/>
  <c r="S1842" i="1"/>
  <c r="S1829" i="1"/>
  <c r="S1816" i="1"/>
  <c r="S1802" i="1"/>
  <c r="S1787" i="1"/>
  <c r="T1776" i="1"/>
  <c r="S1772" i="1"/>
  <c r="S1754" i="1"/>
  <c r="T1725" i="1"/>
  <c r="V1725" i="1" s="1"/>
  <c r="T1678" i="1"/>
  <c r="V1678" i="1" s="1"/>
  <c r="T1670" i="1"/>
  <c r="V1670" i="1" s="1"/>
  <c r="V1637" i="1"/>
  <c r="T1637" i="1"/>
  <c r="S1844" i="1"/>
  <c r="S1831" i="1"/>
  <c r="S1818" i="1"/>
  <c r="S1809" i="1"/>
  <c r="S1797" i="1"/>
  <c r="S1792" i="1"/>
  <c r="S1782" i="1"/>
  <c r="V1759" i="1"/>
  <c r="T1723" i="1"/>
  <c r="V1723" i="1" s="1"/>
  <c r="T1720" i="1"/>
  <c r="V1720" i="1"/>
  <c r="T1589" i="1"/>
  <c r="V1589" i="1" s="1"/>
  <c r="V1474" i="1"/>
  <c r="T1474" i="1"/>
  <c r="S1897" i="1"/>
  <c r="S1888" i="1"/>
  <c r="S1870" i="1"/>
  <c r="S1833" i="1"/>
  <c r="S1820" i="1"/>
  <c r="S1769" i="1"/>
  <c r="S1764" i="1"/>
  <c r="T1743" i="1"/>
  <c r="T1741" i="1"/>
  <c r="V1741" i="1" s="1"/>
  <c r="V1708" i="1"/>
  <c r="S1706" i="1"/>
  <c r="S1675" i="1"/>
  <c r="V1644" i="1"/>
  <c r="S1642" i="1"/>
  <c r="T1612" i="1"/>
  <c r="V1612" i="1"/>
  <c r="T1591" i="1"/>
  <c r="V1591" i="1" s="1"/>
  <c r="T1572" i="1"/>
  <c r="V1572" i="1" s="1"/>
  <c r="T1553" i="1"/>
  <c r="V1553" i="1"/>
  <c r="T1550" i="1"/>
  <c r="V1550" i="1"/>
  <c r="T1537" i="1"/>
  <c r="V1537" i="1" s="1"/>
  <c r="V1498" i="1"/>
  <c r="T1498" i="1"/>
  <c r="V1468" i="1"/>
  <c r="T1468" i="1"/>
  <c r="T1453" i="1"/>
  <c r="V1453" i="1"/>
  <c r="S1683" i="1"/>
  <c r="S1681" i="1"/>
  <c r="S1652" i="1"/>
  <c r="S1650" i="1"/>
  <c r="S1648" i="1"/>
  <c r="T1593" i="1"/>
  <c r="V1593" i="1" s="1"/>
  <c r="T1590" i="1"/>
  <c r="V1590" i="1" s="1"/>
  <c r="T1586" i="1"/>
  <c r="V1586" i="1"/>
  <c r="S1567" i="1"/>
  <c r="T1539" i="1"/>
  <c r="V1539" i="1" s="1"/>
  <c r="T1399" i="1"/>
  <c r="V1399" i="1"/>
  <c r="S1687" i="1"/>
  <c r="V1680" i="1"/>
  <c r="V1649" i="1"/>
  <c r="S1607" i="1"/>
  <c r="V1592" i="1"/>
  <c r="T1555" i="1"/>
  <c r="V1555" i="1" s="1"/>
  <c r="S1548" i="1"/>
  <c r="V1530" i="1"/>
  <c r="T1530" i="1"/>
  <c r="V1378" i="1"/>
  <c r="T1378" i="1"/>
  <c r="S1691" i="1"/>
  <c r="S1689" i="1"/>
  <c r="S1660" i="1"/>
  <c r="S1658" i="1"/>
  <c r="S1656" i="1"/>
  <c r="S1627" i="1"/>
  <c r="S1600" i="1"/>
  <c r="S1588" i="1"/>
  <c r="S1569" i="1"/>
  <c r="T1566" i="1"/>
  <c r="V1566" i="1" s="1"/>
  <c r="S1562" i="1"/>
  <c r="V1503" i="1"/>
  <c r="T1503" i="1"/>
  <c r="V1455" i="1"/>
  <c r="T1455" i="1"/>
  <c r="T1437" i="1"/>
  <c r="V1437" i="1" s="1"/>
  <c r="T1404" i="1"/>
  <c r="V1404" i="1"/>
  <c r="S1695" i="1"/>
  <c r="S1631" i="1"/>
  <c r="S1616" i="1"/>
  <c r="S1609" i="1"/>
  <c r="T1606" i="1"/>
  <c r="V1606" i="1"/>
  <c r="T1595" i="1"/>
  <c r="V1595" i="1"/>
  <c r="S1536" i="1"/>
  <c r="T1532" i="1"/>
  <c r="V1532" i="1"/>
  <c r="V1529" i="1"/>
  <c r="T1411" i="1"/>
  <c r="V1411" i="1" s="1"/>
  <c r="T1253" i="1"/>
  <c r="V1253" i="1"/>
  <c r="V1219" i="1"/>
  <c r="T1219" i="1"/>
  <c r="S1699" i="1"/>
  <c r="S1697" i="1"/>
  <c r="S1668" i="1"/>
  <c r="S1666" i="1"/>
  <c r="S1664" i="1"/>
  <c r="S1635" i="1"/>
  <c r="S1633" i="1"/>
  <c r="S1618" i="1"/>
  <c r="S1602" i="1"/>
  <c r="T1583" i="1"/>
  <c r="V1583" i="1"/>
  <c r="T1564" i="1"/>
  <c r="V1564" i="1" s="1"/>
  <c r="V1549" i="1"/>
  <c r="S1543" i="1"/>
  <c r="T1522" i="1"/>
  <c r="V1522" i="1" s="1"/>
  <c r="V1505" i="1"/>
  <c r="T1505" i="1"/>
  <c r="V1490" i="1"/>
  <c r="T1490" i="1"/>
  <c r="V1442" i="1"/>
  <c r="T1442" i="1"/>
  <c r="T1416" i="1"/>
  <c r="V1416" i="1"/>
  <c r="T1370" i="1"/>
  <c r="V1370" i="1" s="1"/>
  <c r="T1368" i="1"/>
  <c r="V1368" i="1" s="1"/>
  <c r="T1363" i="1"/>
  <c r="V1363" i="1"/>
  <c r="T1322" i="1"/>
  <c r="V1322" i="1" s="1"/>
  <c r="V1309" i="1"/>
  <c r="T1309" i="1"/>
  <c r="V1211" i="1"/>
  <c r="T1211" i="1"/>
  <c r="V1203" i="1"/>
  <c r="T1203" i="1"/>
  <c r="S1703" i="1"/>
  <c r="V1694" i="1"/>
  <c r="V1661" i="1"/>
  <c r="V1639" i="1"/>
  <c r="V1630" i="1"/>
  <c r="V1620" i="1"/>
  <c r="S1604" i="1"/>
  <c r="T1571" i="1"/>
  <c r="V1571" i="1" s="1"/>
  <c r="S1538" i="1"/>
  <c r="T1477" i="1"/>
  <c r="V1477" i="1" s="1"/>
  <c r="S1707" i="1"/>
  <c r="S1705" i="1"/>
  <c r="S1676" i="1"/>
  <c r="S1674" i="1"/>
  <c r="S1672" i="1"/>
  <c r="S1643" i="1"/>
  <c r="S1641" i="1"/>
  <c r="V1611" i="1"/>
  <c r="S1585" i="1"/>
  <c r="T1582" i="1"/>
  <c r="V1582" i="1"/>
  <c r="S1578" i="1"/>
  <c r="S1559" i="1"/>
  <c r="S1552" i="1"/>
  <c r="T1545" i="1"/>
  <c r="V1545" i="1" s="1"/>
  <c r="T1542" i="1"/>
  <c r="V1542" i="1" s="1"/>
  <c r="S1507" i="1"/>
  <c r="V1482" i="1"/>
  <c r="T1482" i="1"/>
  <c r="T1421" i="1"/>
  <c r="V1421" i="1" s="1"/>
  <c r="S1375" i="1"/>
  <c r="S1647" i="1"/>
  <c r="V1584" i="1"/>
  <c r="V1544" i="1"/>
  <c r="V1492" i="1"/>
  <c r="T1492" i="1"/>
  <c r="T1444" i="1"/>
  <c r="V1444" i="1" s="1"/>
  <c r="V1684" i="1"/>
  <c r="S1682" i="1"/>
  <c r="S1651" i="1"/>
  <c r="T1599" i="1"/>
  <c r="V1599" i="1" s="1"/>
  <c r="T1580" i="1"/>
  <c r="V1580" i="1"/>
  <c r="V1565" i="1"/>
  <c r="T1561" i="1"/>
  <c r="V1561" i="1" s="1"/>
  <c r="T1558" i="1"/>
  <c r="V1558" i="1"/>
  <c r="S1554" i="1"/>
  <c r="T1547" i="1"/>
  <c r="V1547" i="1"/>
  <c r="S1479" i="1"/>
  <c r="S1418" i="1"/>
  <c r="S1655" i="1"/>
  <c r="S1626" i="1"/>
  <c r="S1624" i="1"/>
  <c r="S1615" i="1"/>
  <c r="T1587" i="1"/>
  <c r="V1587" i="1"/>
  <c r="V1560" i="1"/>
  <c r="S1540" i="1"/>
  <c r="S1423" i="1"/>
  <c r="T1380" i="1"/>
  <c r="V1380" i="1"/>
  <c r="S1692" i="1"/>
  <c r="S1690" i="1"/>
  <c r="S1688" i="1"/>
  <c r="S1659" i="1"/>
  <c r="S1657" i="1"/>
  <c r="S1628" i="1"/>
  <c r="V1625" i="1"/>
  <c r="T1614" i="1"/>
  <c r="V1614" i="1" s="1"/>
  <c r="S1601" i="1"/>
  <c r="T1598" i="1"/>
  <c r="V1598" i="1" s="1"/>
  <c r="S1594" i="1"/>
  <c r="S1575" i="1"/>
  <c r="S1568" i="1"/>
  <c r="S1556" i="1"/>
  <c r="S1509" i="1"/>
  <c r="S1494" i="1"/>
  <c r="V1466" i="1"/>
  <c r="T1466" i="1"/>
  <c r="T1402" i="1"/>
  <c r="V1402" i="1" s="1"/>
  <c r="T1394" i="1"/>
  <c r="V1394" i="1" s="1"/>
  <c r="T1387" i="1"/>
  <c r="V1387" i="1" s="1"/>
  <c r="S1663" i="1"/>
  <c r="S1617" i="1"/>
  <c r="S1608" i="1"/>
  <c r="T1563" i="1"/>
  <c r="V1563" i="1" s="1"/>
  <c r="T1446" i="1"/>
  <c r="V1446" i="1" s="1"/>
  <c r="S1700" i="1"/>
  <c r="S1698" i="1"/>
  <c r="S1696" i="1"/>
  <c r="S1667" i="1"/>
  <c r="S1665" i="1"/>
  <c r="S1636" i="1"/>
  <c r="S1634" i="1"/>
  <c r="S1632" i="1"/>
  <c r="S1596" i="1"/>
  <c r="S1577" i="1"/>
  <c r="T1574" i="1"/>
  <c r="V1574" i="1"/>
  <c r="S1570" i="1"/>
  <c r="S1551" i="1"/>
  <c r="S1535" i="1"/>
  <c r="V1514" i="1"/>
  <c r="T1514" i="1"/>
  <c r="S1481" i="1"/>
  <c r="V1458" i="1"/>
  <c r="T1458" i="1"/>
  <c r="S1671" i="1"/>
  <c r="S1619" i="1"/>
  <c r="S1610" i="1"/>
  <c r="V1603" i="1"/>
  <c r="S1546" i="1"/>
  <c r="V1430" i="1"/>
  <c r="T1430" i="1"/>
  <c r="S1526" i="1"/>
  <c r="S1524" i="1"/>
  <c r="S1464" i="1"/>
  <c r="S1451" i="1"/>
  <c r="S1428" i="1"/>
  <c r="S1409" i="1"/>
  <c r="S1392" i="1"/>
  <c r="S1385" i="1"/>
  <c r="T1227" i="1"/>
  <c r="V1227" i="1" s="1"/>
  <c r="T1406" i="1"/>
  <c r="V1406" i="1"/>
  <c r="S1389" i="1"/>
  <c r="T1382" i="1"/>
  <c r="V1382" i="1"/>
  <c r="S1365" i="1"/>
  <c r="T1362" i="1"/>
  <c r="V1362" i="1" s="1"/>
  <c r="T1348" i="1"/>
  <c r="V1348" i="1" s="1"/>
  <c r="V1335" i="1"/>
  <c r="T1335" i="1"/>
  <c r="V1296" i="1"/>
  <c r="T1296" i="1"/>
  <c r="T1275" i="1"/>
  <c r="V1275" i="1" s="1"/>
  <c r="S1496" i="1"/>
  <c r="S1483" i="1"/>
  <c r="S1470" i="1"/>
  <c r="S1457" i="1"/>
  <c r="V1445" i="1"/>
  <c r="S1439" i="1"/>
  <c r="S1425" i="1"/>
  <c r="S1413" i="1"/>
  <c r="V1410" i="1"/>
  <c r="V1386" i="1"/>
  <c r="T1283" i="1"/>
  <c r="V1283" i="1" s="1"/>
  <c r="S1515" i="1"/>
  <c r="S1513" i="1"/>
  <c r="S1511" i="1"/>
  <c r="V1506" i="1"/>
  <c r="S1472" i="1"/>
  <c r="S1459" i="1"/>
  <c r="S1448" i="1"/>
  <c r="S1401" i="1"/>
  <c r="S1367" i="1"/>
  <c r="V1534" i="1"/>
  <c r="S1485" i="1"/>
  <c r="S1441" i="1"/>
  <c r="S1427" i="1"/>
  <c r="S1408" i="1"/>
  <c r="S1396" i="1"/>
  <c r="S1384" i="1"/>
  <c r="S1377" i="1"/>
  <c r="S1523" i="1"/>
  <c r="S1521" i="1"/>
  <c r="S1519" i="1"/>
  <c r="S1500" i="1"/>
  <c r="S1487" i="1"/>
  <c r="S1461" i="1"/>
  <c r="S1420" i="1"/>
  <c r="S1403" i="1"/>
  <c r="S1391" i="1"/>
  <c r="S1372" i="1"/>
  <c r="T1347" i="1"/>
  <c r="V1347" i="1" s="1"/>
  <c r="V1195" i="1"/>
  <c r="T1195" i="1"/>
  <c r="S1531" i="1"/>
  <c r="S1502" i="1"/>
  <c r="S1489" i="1"/>
  <c r="S1476" i="1"/>
  <c r="S1463" i="1"/>
  <c r="S1443" i="1"/>
  <c r="V1426" i="1"/>
  <c r="S1415" i="1"/>
  <c r="T1398" i="1"/>
  <c r="V1398" i="1" s="1"/>
  <c r="T1379" i="1"/>
  <c r="V1379" i="1"/>
  <c r="T1339" i="1"/>
  <c r="V1339" i="1" s="1"/>
  <c r="V1267" i="1"/>
  <c r="T1267" i="1"/>
  <c r="S1527" i="1"/>
  <c r="S1504" i="1"/>
  <c r="V1501" i="1"/>
  <c r="S1491" i="1"/>
  <c r="S1478" i="1"/>
  <c r="S1465" i="1"/>
  <c r="S1452" i="1"/>
  <c r="S1436" i="1"/>
  <c r="V1422" i="1"/>
  <c r="S1374" i="1"/>
  <c r="T1221" i="1"/>
  <c r="V1221" i="1" s="1"/>
  <c r="S1480" i="1"/>
  <c r="S1467" i="1"/>
  <c r="S1454" i="1"/>
  <c r="S1429" i="1"/>
  <c r="S1393" i="1"/>
  <c r="V1323" i="1"/>
  <c r="T1323" i="1"/>
  <c r="V1315" i="1"/>
  <c r="T1315" i="1"/>
  <c r="T1226" i="1"/>
  <c r="V1226" i="1" s="1"/>
  <c r="V1456" i="1"/>
  <c r="V1438" i="1"/>
  <c r="S1431" i="1"/>
  <c r="V1424" i="1"/>
  <c r="T1417" i="1"/>
  <c r="V1417" i="1" s="1"/>
  <c r="T1400" i="1"/>
  <c r="V1400" i="1"/>
  <c r="S1388" i="1"/>
  <c r="T1369" i="1"/>
  <c r="V1369" i="1" s="1"/>
  <c r="T1364" i="1"/>
  <c r="V1364" i="1"/>
  <c r="T1274" i="1"/>
  <c r="V1274" i="1" s="1"/>
  <c r="V1122" i="1"/>
  <c r="T1122" i="1"/>
  <c r="S1510" i="1"/>
  <c r="S1508" i="1"/>
  <c r="S1495" i="1"/>
  <c r="S1469" i="1"/>
  <c r="S1447" i="1"/>
  <c r="S1412" i="1"/>
  <c r="S1395" i="1"/>
  <c r="S1376" i="1"/>
  <c r="V1331" i="1"/>
  <c r="T1331" i="1"/>
  <c r="T1243" i="1"/>
  <c r="V1243" i="1" s="1"/>
  <c r="T1235" i="1"/>
  <c r="V1235" i="1" s="1"/>
  <c r="S1512" i="1"/>
  <c r="S1497" i="1"/>
  <c r="S1484" i="1"/>
  <c r="S1471" i="1"/>
  <c r="S1440" i="1"/>
  <c r="S1433" i="1"/>
  <c r="S1419" i="1"/>
  <c r="S1407" i="1"/>
  <c r="T1390" i="1"/>
  <c r="V1390" i="1" s="1"/>
  <c r="S1383" i="1"/>
  <c r="V1299" i="1"/>
  <c r="T1299" i="1"/>
  <c r="S1518" i="1"/>
  <c r="S1516" i="1"/>
  <c r="S1499" i="1"/>
  <c r="S1486" i="1"/>
  <c r="S1473" i="1"/>
  <c r="S1460" i="1"/>
  <c r="S1449" i="1"/>
  <c r="T1432" i="1"/>
  <c r="V1432" i="1" s="1"/>
  <c r="S1414" i="1"/>
  <c r="S1397" i="1"/>
  <c r="T1371" i="1"/>
  <c r="V1371" i="1"/>
  <c r="T1366" i="1"/>
  <c r="V1366" i="1"/>
  <c r="V1291" i="1"/>
  <c r="T1291" i="1"/>
  <c r="T1011" i="1"/>
  <c r="V1011" i="1" s="1"/>
  <c r="S1520" i="1"/>
  <c r="S1488" i="1"/>
  <c r="S1475" i="1"/>
  <c r="S1462" i="1"/>
  <c r="S1435" i="1"/>
  <c r="T1361" i="1"/>
  <c r="V1361" i="1" s="1"/>
  <c r="T1307" i="1"/>
  <c r="V1307" i="1" s="1"/>
  <c r="V1357" i="1"/>
  <c r="V1305" i="1"/>
  <c r="V1292" i="1"/>
  <c r="V1263" i="1"/>
  <c r="T1224" i="1"/>
  <c r="V1224" i="1"/>
  <c r="T1197" i="1"/>
  <c r="V1197" i="1"/>
  <c r="T1093" i="1"/>
  <c r="V1093" i="1" s="1"/>
  <c r="V1074" i="1"/>
  <c r="T1074" i="1"/>
  <c r="T644" i="1"/>
  <c r="V644" i="1" s="1"/>
  <c r="S1344" i="1"/>
  <c r="V1281" i="1"/>
  <c r="S1272" i="1"/>
  <c r="T1241" i="1"/>
  <c r="V1241" i="1"/>
  <c r="T1236" i="1"/>
  <c r="V1236" i="1" s="1"/>
  <c r="T1201" i="1"/>
  <c r="V1201" i="1" s="1"/>
  <c r="V1162" i="1"/>
  <c r="T1162" i="1"/>
  <c r="T1066" i="1"/>
  <c r="V1066" i="1" s="1"/>
  <c r="T665" i="1"/>
  <c r="V665" i="1"/>
  <c r="V1346" i="1"/>
  <c r="T1265" i="1"/>
  <c r="V1265" i="1" s="1"/>
  <c r="S1258" i="1"/>
  <c r="T1231" i="1"/>
  <c r="V1231" i="1" s="1"/>
  <c r="T1199" i="1"/>
  <c r="V1199" i="1" s="1"/>
  <c r="T1196" i="1"/>
  <c r="V1196" i="1" s="1"/>
  <c r="T1192" i="1"/>
  <c r="V1192" i="1"/>
  <c r="T1177" i="1"/>
  <c r="V1177" i="1" s="1"/>
  <c r="V1058" i="1"/>
  <c r="T1056" i="1"/>
  <c r="V1056" i="1"/>
  <c r="T1054" i="1"/>
  <c r="V1054" i="1" s="1"/>
  <c r="V959" i="1"/>
  <c r="T959" i="1"/>
  <c r="T938" i="1"/>
  <c r="V938" i="1"/>
  <c r="S1337" i="1"/>
  <c r="S1324" i="1"/>
  <c r="S1311" i="1"/>
  <c r="S1298" i="1"/>
  <c r="S1285" i="1"/>
  <c r="T1260" i="1"/>
  <c r="V1260" i="1"/>
  <c r="T1248" i="1"/>
  <c r="V1248" i="1"/>
  <c r="T1216" i="1"/>
  <c r="V1216" i="1" s="1"/>
  <c r="V1164" i="1"/>
  <c r="T1164" i="1"/>
  <c r="S1350" i="1"/>
  <c r="S1313" i="1"/>
  <c r="S1300" i="1"/>
  <c r="S1287" i="1"/>
  <c r="S1255" i="1"/>
  <c r="S1238" i="1"/>
  <c r="S1233" i="1"/>
  <c r="S1228" i="1"/>
  <c r="S1206" i="1"/>
  <c r="S1194" i="1"/>
  <c r="T984" i="1"/>
  <c r="V984" i="1" s="1"/>
  <c r="S1352" i="1"/>
  <c r="S1326" i="1"/>
  <c r="S1289" i="1"/>
  <c r="S1269" i="1"/>
  <c r="V1259" i="1"/>
  <c r="S1223" i="1"/>
  <c r="T1179" i="1"/>
  <c r="V1179" i="1" s="1"/>
  <c r="V1151" i="1"/>
  <c r="T1151" i="1"/>
  <c r="S1146" i="1"/>
  <c r="T1118" i="1"/>
  <c r="V1118" i="1"/>
  <c r="S1354" i="1"/>
  <c r="S1341" i="1"/>
  <c r="S1328" i="1"/>
  <c r="S1302" i="1"/>
  <c r="S1278" i="1"/>
  <c r="S1250" i="1"/>
  <c r="S1245" i="1"/>
  <c r="S1218" i="1"/>
  <c r="S1213" i="1"/>
  <c r="T1193" i="1"/>
  <c r="V1193" i="1"/>
  <c r="S1189" i="1"/>
  <c r="T1138" i="1"/>
  <c r="V1138" i="1" s="1"/>
  <c r="S1356" i="1"/>
  <c r="S1343" i="1"/>
  <c r="S1330" i="1"/>
  <c r="S1317" i="1"/>
  <c r="S1304" i="1"/>
  <c r="S1280" i="1"/>
  <c r="S1271" i="1"/>
  <c r="S1262" i="1"/>
  <c r="S1257" i="1"/>
  <c r="S1240" i="1"/>
  <c r="S1208" i="1"/>
  <c r="T1178" i="1"/>
  <c r="V1178" i="1" s="1"/>
  <c r="V1166" i="1"/>
  <c r="T1166" i="1"/>
  <c r="T1076" i="1"/>
  <c r="V1076" i="1" s="1"/>
  <c r="S1360" i="1"/>
  <c r="S1358" i="1"/>
  <c r="V1345" i="1"/>
  <c r="V1332" i="1"/>
  <c r="V1319" i="1"/>
  <c r="V1306" i="1"/>
  <c r="V1293" i="1"/>
  <c r="S1264" i="1"/>
  <c r="T1252" i="1"/>
  <c r="V1252" i="1"/>
  <c r="T1225" i="1"/>
  <c r="V1225" i="1"/>
  <c r="T1220" i="1"/>
  <c r="V1220" i="1" s="1"/>
  <c r="T1191" i="1"/>
  <c r="V1191" i="1" s="1"/>
  <c r="T1153" i="1"/>
  <c r="V1153" i="1" s="1"/>
  <c r="T1125" i="1"/>
  <c r="V1125" i="1"/>
  <c r="T1102" i="1"/>
  <c r="V1102" i="1" s="1"/>
  <c r="V1081" i="1"/>
  <c r="T1081" i="1"/>
  <c r="V1355" i="1"/>
  <c r="S1321" i="1"/>
  <c r="V1318" i="1"/>
  <c r="V1308" i="1"/>
  <c r="T1305" i="1"/>
  <c r="V1295" i="1"/>
  <c r="T1292" i="1"/>
  <c r="S1282" i="1"/>
  <c r="V1273" i="1"/>
  <c r="T1247" i="1"/>
  <c r="V1247" i="1" s="1"/>
  <c r="T1215" i="1"/>
  <c r="V1215" i="1"/>
  <c r="V1190" i="1"/>
  <c r="V1106" i="1"/>
  <c r="T1106" i="1"/>
  <c r="T1004" i="1"/>
  <c r="V1004" i="1" s="1"/>
  <c r="S1334" i="1"/>
  <c r="T1320" i="1"/>
  <c r="V1320" i="1" s="1"/>
  <c r="S1297" i="1"/>
  <c r="V1294" i="1"/>
  <c r="S1284" i="1"/>
  <c r="T1281" i="1"/>
  <c r="V1251" i="1"/>
  <c r="V1246" i="1"/>
  <c r="S1242" i="1"/>
  <c r="T1237" i="1"/>
  <c r="V1237" i="1"/>
  <c r="S1217" i="1"/>
  <c r="V1214" i="1"/>
  <c r="S1210" i="1"/>
  <c r="T1205" i="1"/>
  <c r="V1205" i="1"/>
  <c r="T1140" i="1"/>
  <c r="V1140" i="1" s="1"/>
  <c r="V1114" i="1"/>
  <c r="T1114" i="1"/>
  <c r="S1349" i="1"/>
  <c r="T1346" i="1"/>
  <c r="S1336" i="1"/>
  <c r="T1333" i="1"/>
  <c r="V1333" i="1" s="1"/>
  <c r="S1310" i="1"/>
  <c r="S1266" i="1"/>
  <c r="S1232" i="1"/>
  <c r="S1200" i="1"/>
  <c r="T1014" i="1"/>
  <c r="V1014" i="1" s="1"/>
  <c r="S1351" i="1"/>
  <c r="S1338" i="1"/>
  <c r="S1325" i="1"/>
  <c r="S1312" i="1"/>
  <c r="S1286" i="1"/>
  <c r="S1277" i="1"/>
  <c r="S1268" i="1"/>
  <c r="S1254" i="1"/>
  <c r="S1249" i="1"/>
  <c r="S1244" i="1"/>
  <c r="S1222" i="1"/>
  <c r="S1212" i="1"/>
  <c r="V1127" i="1"/>
  <c r="T1127" i="1"/>
  <c r="T1109" i="1"/>
  <c r="V1109" i="1" s="1"/>
  <c r="T1033" i="1"/>
  <c r="V1033" i="1"/>
  <c r="S1353" i="1"/>
  <c r="S1340" i="1"/>
  <c r="S1327" i="1"/>
  <c r="S1314" i="1"/>
  <c r="S1301" i="1"/>
  <c r="S1288" i="1"/>
  <c r="T1276" i="1"/>
  <c r="V1276" i="1" s="1"/>
  <c r="S1261" i="1"/>
  <c r="S1239" i="1"/>
  <c r="S1207" i="1"/>
  <c r="V1154" i="1"/>
  <c r="T1154" i="1"/>
  <c r="V1098" i="1"/>
  <c r="T1098" i="1"/>
  <c r="T1090" i="1"/>
  <c r="V1090" i="1" s="1"/>
  <c r="T1088" i="1"/>
  <c r="V1088" i="1"/>
  <c r="S1329" i="1"/>
  <c r="S1316" i="1"/>
  <c r="S1303" i="1"/>
  <c r="S1290" i="1"/>
  <c r="S1279" i="1"/>
  <c r="S1256" i="1"/>
  <c r="T1234" i="1"/>
  <c r="V1234" i="1"/>
  <c r="T1229" i="1"/>
  <c r="V1229" i="1" s="1"/>
  <c r="T1209" i="1"/>
  <c r="V1209" i="1" s="1"/>
  <c r="T1204" i="1"/>
  <c r="V1204" i="1"/>
  <c r="T1202" i="1"/>
  <c r="V1202" i="1"/>
  <c r="S1170" i="1"/>
  <c r="T1082" i="1"/>
  <c r="V1082" i="1" s="1"/>
  <c r="S1168" i="1"/>
  <c r="S1155" i="1"/>
  <c r="S1142" i="1"/>
  <c r="S1129" i="1"/>
  <c r="S1095" i="1"/>
  <c r="T1083" i="1"/>
  <c r="V1083" i="1" s="1"/>
  <c r="T1071" i="1"/>
  <c r="V1071" i="1" s="1"/>
  <c r="S1049" i="1"/>
  <c r="V1034" i="1"/>
  <c r="T992" i="1"/>
  <c r="V992" i="1" s="1"/>
  <c r="V974" i="1"/>
  <c r="T974" i="1"/>
  <c r="S1181" i="1"/>
  <c r="S1144" i="1"/>
  <c r="S1131" i="1"/>
  <c r="S1111" i="1"/>
  <c r="S1044" i="1"/>
  <c r="S1028" i="1"/>
  <c r="S1019" i="1"/>
  <c r="T961" i="1"/>
  <c r="V961" i="1" s="1"/>
  <c r="S1187" i="1"/>
  <c r="S1185" i="1"/>
  <c r="S1183" i="1"/>
  <c r="S1157" i="1"/>
  <c r="S1120" i="1"/>
  <c r="S1104" i="1"/>
  <c r="S1078" i="1"/>
  <c r="S1051" i="1"/>
  <c r="T1016" i="1"/>
  <c r="V1016" i="1" s="1"/>
  <c r="S1172" i="1"/>
  <c r="S1159" i="1"/>
  <c r="S1133" i="1"/>
  <c r="V1130" i="1"/>
  <c r="S1113" i="1"/>
  <c r="S1097" i="1"/>
  <c r="S1073" i="1"/>
  <c r="S1068" i="1"/>
  <c r="S1039" i="1"/>
  <c r="T1032" i="1"/>
  <c r="V1032" i="1"/>
  <c r="T1030" i="1"/>
  <c r="V1030" i="1" s="1"/>
  <c r="S1021" i="1"/>
  <c r="T1008" i="1"/>
  <c r="V1008" i="1" s="1"/>
  <c r="V1003" i="1"/>
  <c r="T812" i="1"/>
  <c r="V812" i="1" s="1"/>
  <c r="V1186" i="1"/>
  <c r="S1174" i="1"/>
  <c r="S1161" i="1"/>
  <c r="S1148" i="1"/>
  <c r="S1135" i="1"/>
  <c r="S1115" i="1"/>
  <c r="V1099" i="1"/>
  <c r="T1092" i="1"/>
  <c r="V1092" i="1" s="1"/>
  <c r="S1063" i="1"/>
  <c r="V1050" i="1"/>
  <c r="T1048" i="1"/>
  <c r="V1048" i="1"/>
  <c r="T1046" i="1"/>
  <c r="V1046" i="1" s="1"/>
  <c r="T1023" i="1"/>
  <c r="V1023" i="1"/>
  <c r="T996" i="1"/>
  <c r="V996" i="1" s="1"/>
  <c r="S976" i="1"/>
  <c r="T945" i="1"/>
  <c r="V945" i="1"/>
  <c r="S1176" i="1"/>
  <c r="S1163" i="1"/>
  <c r="S1150" i="1"/>
  <c r="S1137" i="1"/>
  <c r="S1124" i="1"/>
  <c r="S1108" i="1"/>
  <c r="S1080" i="1"/>
  <c r="S1075" i="1"/>
  <c r="T968" i="1"/>
  <c r="V968" i="1" s="1"/>
  <c r="V950" i="1"/>
  <c r="T950" i="1"/>
  <c r="V836" i="1"/>
  <c r="T836" i="1"/>
  <c r="T828" i="1"/>
  <c r="V828" i="1" s="1"/>
  <c r="T815" i="1"/>
  <c r="V815" i="1"/>
  <c r="S1152" i="1"/>
  <c r="S1139" i="1"/>
  <c r="S1126" i="1"/>
  <c r="S1094" i="1"/>
  <c r="S1087" i="1"/>
  <c r="S1070" i="1"/>
  <c r="S1053" i="1"/>
  <c r="S1043" i="1"/>
  <c r="S1041" i="1"/>
  <c r="S1027" i="1"/>
  <c r="T944" i="1"/>
  <c r="V944" i="1" s="1"/>
  <c r="T873" i="1"/>
  <c r="V873" i="1"/>
  <c r="T869" i="1"/>
  <c r="V869" i="1"/>
  <c r="S1165" i="1"/>
  <c r="S1128" i="1"/>
  <c r="S1117" i="1"/>
  <c r="S1110" i="1"/>
  <c r="S1101" i="1"/>
  <c r="S1072" i="1"/>
  <c r="V1069" i="1"/>
  <c r="S1065" i="1"/>
  <c r="S1060" i="1"/>
  <c r="V1024" i="1"/>
  <c r="T936" i="1"/>
  <c r="V936" i="1" s="1"/>
  <c r="T886" i="1"/>
  <c r="V886" i="1"/>
  <c r="S1180" i="1"/>
  <c r="S1167" i="1"/>
  <c r="S1141" i="1"/>
  <c r="S1055" i="1"/>
  <c r="S1036" i="1"/>
  <c r="T903" i="1"/>
  <c r="V903" i="1"/>
  <c r="S1182" i="1"/>
  <c r="S1169" i="1"/>
  <c r="S1156" i="1"/>
  <c r="S1143" i="1"/>
  <c r="S1119" i="1"/>
  <c r="S1103" i="1"/>
  <c r="S1096" i="1"/>
  <c r="S1089" i="1"/>
  <c r="S1077" i="1"/>
  <c r="S1067" i="1"/>
  <c r="V1042" i="1"/>
  <c r="S952" i="1"/>
  <c r="T913" i="1"/>
  <c r="V913" i="1"/>
  <c r="S1188" i="1"/>
  <c r="S1184" i="1"/>
  <c r="S1171" i="1"/>
  <c r="S1158" i="1"/>
  <c r="S1145" i="1"/>
  <c r="S1132" i="1"/>
  <c r="S1112" i="1"/>
  <c r="S1091" i="1"/>
  <c r="S1084" i="1"/>
  <c r="S1062" i="1"/>
  <c r="S1040" i="1"/>
  <c r="T1038" i="1"/>
  <c r="V1038" i="1"/>
  <c r="T920" i="1"/>
  <c r="V920" i="1" s="1"/>
  <c r="S1160" i="1"/>
  <c r="S1147" i="1"/>
  <c r="S1134" i="1"/>
  <c r="S1121" i="1"/>
  <c r="S1105" i="1"/>
  <c r="S1064" i="1"/>
  <c r="V1061" i="1"/>
  <c r="S1057" i="1"/>
  <c r="S1045" i="1"/>
  <c r="V1037" i="1"/>
  <c r="T1012" i="1"/>
  <c r="V1012" i="1" s="1"/>
  <c r="S1173" i="1"/>
  <c r="S1136" i="1"/>
  <c r="S1123" i="1"/>
  <c r="S1107" i="1"/>
  <c r="S1086" i="1"/>
  <c r="S1079" i="1"/>
  <c r="S1052" i="1"/>
  <c r="S1031" i="1"/>
  <c r="T985" i="1"/>
  <c r="V985" i="1" s="1"/>
  <c r="S1175" i="1"/>
  <c r="S1149" i="1"/>
  <c r="S1116" i="1"/>
  <c r="S1100" i="1"/>
  <c r="T1059" i="1"/>
  <c r="V1059" i="1"/>
  <c r="S1047" i="1"/>
  <c r="T1035" i="1"/>
  <c r="V1035" i="1" s="1"/>
  <c r="T1000" i="1"/>
  <c r="V1000" i="1" s="1"/>
  <c r="T972" i="1"/>
  <c r="V972" i="1" s="1"/>
  <c r="S987" i="1"/>
  <c r="T933" i="1"/>
  <c r="V933" i="1"/>
  <c r="T912" i="1"/>
  <c r="V912" i="1" s="1"/>
  <c r="S910" i="1"/>
  <c r="S905" i="1"/>
  <c r="T882" i="1"/>
  <c r="V882" i="1"/>
  <c r="T871" i="1"/>
  <c r="V871" i="1"/>
  <c r="V820" i="1"/>
  <c r="T820" i="1"/>
  <c r="V708" i="1"/>
  <c r="T670" i="1"/>
  <c r="V670" i="1"/>
  <c r="V1020" i="1"/>
  <c r="S1017" i="1"/>
  <c r="S989" i="1"/>
  <c r="S963" i="1"/>
  <c r="V960" i="1"/>
  <c r="S954" i="1"/>
  <c r="T940" i="1"/>
  <c r="V940" i="1" s="1"/>
  <c r="S898" i="1"/>
  <c r="T893" i="1"/>
  <c r="V893" i="1"/>
  <c r="V772" i="1"/>
  <c r="T772" i="1"/>
  <c r="T675" i="1"/>
  <c r="V675" i="1" s="1"/>
  <c r="S1015" i="1"/>
  <c r="S991" i="1"/>
  <c r="S978" i="1"/>
  <c r="S965" i="1"/>
  <c r="T892" i="1"/>
  <c r="V892" i="1" s="1"/>
  <c r="T680" i="1"/>
  <c r="V680" i="1" s="1"/>
  <c r="S1013" i="1"/>
  <c r="S1009" i="1"/>
  <c r="S993" i="1"/>
  <c r="S980" i="1"/>
  <c r="S967" i="1"/>
  <c r="S956" i="1"/>
  <c r="S947" i="1"/>
  <c r="S935" i="1"/>
  <c r="S930" i="1"/>
  <c r="S925" i="1"/>
  <c r="S915" i="1"/>
  <c r="T904" i="1"/>
  <c r="V904" i="1"/>
  <c r="T902" i="1"/>
  <c r="V902" i="1"/>
  <c r="T872" i="1"/>
  <c r="V872" i="1" s="1"/>
  <c r="S817" i="1"/>
  <c r="T780" i="1"/>
  <c r="V780" i="1" s="1"/>
  <c r="T685" i="1"/>
  <c r="V685" i="1" s="1"/>
  <c r="S1026" i="1"/>
  <c r="S1007" i="1"/>
  <c r="S1005" i="1"/>
  <c r="S1001" i="1"/>
  <c r="S982" i="1"/>
  <c r="S969" i="1"/>
  <c r="S942" i="1"/>
  <c r="S897" i="1"/>
  <c r="S895" i="1"/>
  <c r="T881" i="1"/>
  <c r="V881" i="1" s="1"/>
  <c r="S877" i="1"/>
  <c r="T861" i="1"/>
  <c r="V861" i="1" s="1"/>
  <c r="T848" i="1"/>
  <c r="V848" i="1" s="1"/>
  <c r="V845" i="1"/>
  <c r="S804" i="1"/>
  <c r="T796" i="1"/>
  <c r="V796" i="1" s="1"/>
  <c r="T775" i="1"/>
  <c r="V775" i="1"/>
  <c r="V718" i="1"/>
  <c r="T718" i="1"/>
  <c r="T692" i="1"/>
  <c r="V692" i="1" s="1"/>
  <c r="T690" i="1"/>
  <c r="V690" i="1" s="1"/>
  <c r="S999" i="1"/>
  <c r="S997" i="1"/>
  <c r="S995" i="1"/>
  <c r="S958" i="1"/>
  <c r="S949" i="1"/>
  <c r="S937" i="1"/>
  <c r="T870" i="1"/>
  <c r="V870" i="1"/>
  <c r="T788" i="1"/>
  <c r="V788" i="1" s="1"/>
  <c r="T684" i="1"/>
  <c r="V684" i="1" s="1"/>
  <c r="S971" i="1"/>
  <c r="S932" i="1"/>
  <c r="S927" i="1"/>
  <c r="S922" i="1"/>
  <c r="S917" i="1"/>
  <c r="S907" i="1"/>
  <c r="S890" i="1"/>
  <c r="S879" i="1"/>
  <c r="V853" i="1"/>
  <c r="T853" i="1"/>
  <c r="T813" i="1"/>
  <c r="V813" i="1" s="1"/>
  <c r="S986" i="1"/>
  <c r="S973" i="1"/>
  <c r="S951" i="1"/>
  <c r="S866" i="1"/>
  <c r="V819" i="1"/>
  <c r="T819" i="1"/>
  <c r="T764" i="1"/>
  <c r="V764" i="1" s="1"/>
  <c r="V748" i="1"/>
  <c r="V1018" i="1"/>
  <c r="S988" i="1"/>
  <c r="S975" i="1"/>
  <c r="S962" i="1"/>
  <c r="S953" i="1"/>
  <c r="T896" i="1"/>
  <c r="V896" i="1"/>
  <c r="T894" i="1"/>
  <c r="V894" i="1"/>
  <c r="T880" i="1"/>
  <c r="V880" i="1" s="1"/>
  <c r="T863" i="1"/>
  <c r="V863" i="1" s="1"/>
  <c r="T850" i="1"/>
  <c r="V850" i="1" s="1"/>
  <c r="T756" i="1"/>
  <c r="V756" i="1" s="1"/>
  <c r="V738" i="1"/>
  <c r="T738" i="1"/>
  <c r="T668" i="1"/>
  <c r="V668" i="1" s="1"/>
  <c r="S990" i="1"/>
  <c r="S977" i="1"/>
  <c r="S964" i="1"/>
  <c r="S946" i="1"/>
  <c r="S939" i="1"/>
  <c r="S934" i="1"/>
  <c r="S929" i="1"/>
  <c r="S924" i="1"/>
  <c r="S919" i="1"/>
  <c r="S914" i="1"/>
  <c r="S909" i="1"/>
  <c r="V891" i="1"/>
  <c r="S889" i="1"/>
  <c r="S885" i="1"/>
  <c r="V844" i="1"/>
  <c r="T844" i="1"/>
  <c r="T724" i="1"/>
  <c r="V724" i="1" s="1"/>
  <c r="T702" i="1"/>
  <c r="V702" i="1" s="1"/>
  <c r="S966" i="1"/>
  <c r="T928" i="1"/>
  <c r="V928" i="1"/>
  <c r="V923" i="1"/>
  <c r="T878" i="1"/>
  <c r="V878" i="1"/>
  <c r="S837" i="1"/>
  <c r="V829" i="1"/>
  <c r="T829" i="1"/>
  <c r="T805" i="1"/>
  <c r="V805" i="1" s="1"/>
  <c r="S1010" i="1"/>
  <c r="S979" i="1"/>
  <c r="S955" i="1"/>
  <c r="S948" i="1"/>
  <c r="S941" i="1"/>
  <c r="T908" i="1"/>
  <c r="V908" i="1" s="1"/>
  <c r="S887" i="1"/>
  <c r="S874" i="1"/>
  <c r="T821" i="1"/>
  <c r="V821" i="1" s="1"/>
  <c r="T732" i="1"/>
  <c r="V732" i="1" s="1"/>
  <c r="S1006" i="1"/>
  <c r="S1002" i="1"/>
  <c r="S994" i="1"/>
  <c r="S981" i="1"/>
  <c r="S957" i="1"/>
  <c r="S926" i="1"/>
  <c r="S921" i="1"/>
  <c r="S916" i="1"/>
  <c r="S911" i="1"/>
  <c r="S906" i="1"/>
  <c r="S901" i="1"/>
  <c r="V860" i="1"/>
  <c r="T860" i="1"/>
  <c r="V852" i="1"/>
  <c r="T852" i="1"/>
  <c r="V797" i="1"/>
  <c r="T797" i="1"/>
  <c r="S740" i="1"/>
  <c r="T727" i="1"/>
  <c r="V727" i="1" s="1"/>
  <c r="S1025" i="1"/>
  <c r="S998" i="1"/>
  <c r="S983" i="1"/>
  <c r="S970" i="1"/>
  <c r="S943" i="1"/>
  <c r="S931" i="1"/>
  <c r="S918" i="1"/>
  <c r="T900" i="1"/>
  <c r="V900" i="1" s="1"/>
  <c r="T888" i="1"/>
  <c r="V888" i="1" s="1"/>
  <c r="T720" i="1"/>
  <c r="V720" i="1" s="1"/>
  <c r="S858" i="1"/>
  <c r="S856" i="1"/>
  <c r="S827" i="1"/>
  <c r="S825" i="1"/>
  <c r="S823" i="1"/>
  <c r="S794" i="1"/>
  <c r="S792" i="1"/>
  <c r="S779" i="1"/>
  <c r="S766" i="1"/>
  <c r="S753" i="1"/>
  <c r="S729" i="1"/>
  <c r="S704" i="1"/>
  <c r="S697" i="1"/>
  <c r="T642" i="1"/>
  <c r="V642" i="1"/>
  <c r="S862" i="1"/>
  <c r="S798" i="1"/>
  <c r="V781" i="1"/>
  <c r="S742" i="1"/>
  <c r="V722" i="1"/>
  <c r="T682" i="1"/>
  <c r="V682" i="1" s="1"/>
  <c r="T677" i="1"/>
  <c r="V677" i="1" s="1"/>
  <c r="T672" i="1"/>
  <c r="V672" i="1" s="1"/>
  <c r="S667" i="1"/>
  <c r="S662" i="1"/>
  <c r="T657" i="1"/>
  <c r="V657" i="1"/>
  <c r="S835" i="1"/>
  <c r="S833" i="1"/>
  <c r="S831" i="1"/>
  <c r="S802" i="1"/>
  <c r="S800" i="1"/>
  <c r="S770" i="1"/>
  <c r="S757" i="1"/>
  <c r="S744" i="1"/>
  <c r="S733" i="1"/>
  <c r="S706" i="1"/>
  <c r="S699" i="1"/>
  <c r="S687" i="1"/>
  <c r="T676" i="1"/>
  <c r="V676" i="1" s="1"/>
  <c r="S806" i="1"/>
  <c r="S783" i="1"/>
  <c r="S746" i="1"/>
  <c r="S715" i="1"/>
  <c r="V884" i="1"/>
  <c r="V876" i="1"/>
  <c r="V868" i="1"/>
  <c r="S843" i="1"/>
  <c r="S841" i="1"/>
  <c r="S839" i="1"/>
  <c r="S810" i="1"/>
  <c r="S808" i="1"/>
  <c r="S785" i="1"/>
  <c r="S759" i="1"/>
  <c r="S735" i="1"/>
  <c r="S694" i="1"/>
  <c r="S674" i="1"/>
  <c r="S669" i="1"/>
  <c r="S664" i="1"/>
  <c r="S659" i="1"/>
  <c r="S654" i="1"/>
  <c r="S649" i="1"/>
  <c r="S814" i="1"/>
  <c r="S787" i="1"/>
  <c r="S774" i="1"/>
  <c r="S761" i="1"/>
  <c r="S726" i="1"/>
  <c r="S717" i="1"/>
  <c r="S701" i="1"/>
  <c r="S689" i="1"/>
  <c r="S679" i="1"/>
  <c r="V663" i="1"/>
  <c r="S851" i="1"/>
  <c r="S849" i="1"/>
  <c r="S818" i="1"/>
  <c r="S816" i="1"/>
  <c r="S789" i="1"/>
  <c r="S776" i="1"/>
  <c r="S763" i="1"/>
  <c r="S750" i="1"/>
  <c r="S737" i="1"/>
  <c r="S728" i="1"/>
  <c r="S710" i="1"/>
  <c r="T700" i="1"/>
  <c r="V700" i="1" s="1"/>
  <c r="S696" i="1"/>
  <c r="S822" i="1"/>
  <c r="S778" i="1"/>
  <c r="S765" i="1"/>
  <c r="S752" i="1"/>
  <c r="S739" i="1"/>
  <c r="S719" i="1"/>
  <c r="V716" i="1"/>
  <c r="S703" i="1"/>
  <c r="S691" i="1"/>
  <c r="S666" i="1"/>
  <c r="S661" i="1"/>
  <c r="S656" i="1"/>
  <c r="S651" i="1"/>
  <c r="S646" i="1"/>
  <c r="S641" i="1"/>
  <c r="S859" i="1"/>
  <c r="S857" i="1"/>
  <c r="S855" i="1"/>
  <c r="S826" i="1"/>
  <c r="S824" i="1"/>
  <c r="S795" i="1"/>
  <c r="S793" i="1"/>
  <c r="S791" i="1"/>
  <c r="T777" i="1"/>
  <c r="V777" i="1" s="1"/>
  <c r="S754" i="1"/>
  <c r="V751" i="1"/>
  <c r="S741" i="1"/>
  <c r="S730" i="1"/>
  <c r="S712" i="1"/>
  <c r="S686" i="1"/>
  <c r="S681" i="1"/>
  <c r="S671" i="1"/>
  <c r="T660" i="1"/>
  <c r="V660" i="1" s="1"/>
  <c r="S865" i="1"/>
  <c r="T854" i="1"/>
  <c r="V854" i="1" s="1"/>
  <c r="S830" i="1"/>
  <c r="T790" i="1"/>
  <c r="V790" i="1" s="1"/>
  <c r="S767" i="1"/>
  <c r="S721" i="1"/>
  <c r="V711" i="1"/>
  <c r="S698" i="1"/>
  <c r="T640" i="1"/>
  <c r="V640" i="1"/>
  <c r="V864" i="1"/>
  <c r="S834" i="1"/>
  <c r="S832" i="1"/>
  <c r="S803" i="1"/>
  <c r="S801" i="1"/>
  <c r="S799" i="1"/>
  <c r="S782" i="1"/>
  <c r="S769" i="1"/>
  <c r="S743" i="1"/>
  <c r="S723" i="1"/>
  <c r="S714" i="1"/>
  <c r="S705" i="1"/>
  <c r="S693" i="1"/>
  <c r="S658" i="1"/>
  <c r="S653" i="1"/>
  <c r="S648" i="1"/>
  <c r="S643" i="1"/>
  <c r="S838" i="1"/>
  <c r="S784" i="1"/>
  <c r="T781" i="1"/>
  <c r="S771" i="1"/>
  <c r="T768" i="1"/>
  <c r="V768" i="1" s="1"/>
  <c r="S758" i="1"/>
  <c r="T755" i="1"/>
  <c r="V755" i="1" s="1"/>
  <c r="S745" i="1"/>
  <c r="S734" i="1"/>
  <c r="T731" i="1"/>
  <c r="V731" i="1" s="1"/>
  <c r="T722" i="1"/>
  <c r="T713" i="1"/>
  <c r="V713" i="1" s="1"/>
  <c r="S707" i="1"/>
  <c r="S688" i="1"/>
  <c r="S683" i="1"/>
  <c r="S678" i="1"/>
  <c r="S673" i="1"/>
  <c r="T652" i="1"/>
  <c r="V652" i="1" s="1"/>
  <c r="S842" i="1"/>
  <c r="S840" i="1"/>
  <c r="S811" i="1"/>
  <c r="S809" i="1"/>
  <c r="S807" i="1"/>
  <c r="S786" i="1"/>
  <c r="S773" i="1"/>
  <c r="S760" i="1"/>
  <c r="S747" i="1"/>
  <c r="S736" i="1"/>
  <c r="S725" i="1"/>
  <c r="S846" i="1"/>
  <c r="S762" i="1"/>
  <c r="S749" i="1"/>
  <c r="V709" i="1"/>
  <c r="S695" i="1"/>
  <c r="S650" i="1"/>
  <c r="S645" i="1"/>
  <c r="T568" i="1"/>
  <c r="V568" i="1"/>
  <c r="T571" i="1"/>
  <c r="V571" i="1" s="1"/>
  <c r="T600" i="1"/>
  <c r="V600" i="1"/>
  <c r="T588" i="1"/>
  <c r="V588" i="1"/>
  <c r="T558" i="1"/>
  <c r="V558" i="1"/>
  <c r="T576" i="1"/>
  <c r="V576" i="1"/>
  <c r="T611" i="1"/>
  <c r="V611" i="1"/>
  <c r="S606" i="1"/>
  <c r="V597" i="1"/>
  <c r="T597" i="1"/>
  <c r="T581" i="1"/>
  <c r="V581" i="1" s="1"/>
  <c r="S578" i="1"/>
  <c r="T498" i="1"/>
  <c r="V498" i="1" s="1"/>
  <c r="T541" i="1"/>
  <c r="V541" i="1"/>
  <c r="S590" i="1"/>
  <c r="T540" i="1"/>
  <c r="V540" i="1" s="1"/>
  <c r="T513" i="1"/>
  <c r="V513" i="1"/>
  <c r="S632" i="1"/>
  <c r="T528" i="1"/>
  <c r="V528" i="1" s="1"/>
  <c r="T518" i="1"/>
  <c r="V518" i="1"/>
  <c r="T510" i="1"/>
  <c r="V510" i="1" s="1"/>
  <c r="T637" i="1"/>
  <c r="V637" i="1"/>
  <c r="T435" i="1"/>
  <c r="V435" i="1" s="1"/>
  <c r="T532" i="1"/>
  <c r="V532" i="1" s="1"/>
  <c r="T620" i="1"/>
  <c r="V620" i="1"/>
  <c r="T613" i="1"/>
  <c r="V613" i="1"/>
  <c r="T585" i="1"/>
  <c r="V585" i="1" s="1"/>
  <c r="T505" i="1"/>
  <c r="V505" i="1"/>
  <c r="T638" i="1"/>
  <c r="V638" i="1"/>
  <c r="S634" i="1"/>
  <c r="S627" i="1"/>
  <c r="T625" i="1"/>
  <c r="V625" i="1"/>
  <c r="S622" i="1"/>
  <c r="S608" i="1"/>
  <c r="T598" i="1"/>
  <c r="V598" i="1" s="1"/>
  <c r="T592" i="1"/>
  <c r="V592" i="1" s="1"/>
  <c r="S587" i="1"/>
  <c r="V485" i="1"/>
  <c r="T485" i="1"/>
  <c r="T548" i="1"/>
  <c r="V548" i="1" s="1"/>
  <c r="S603" i="1"/>
  <c r="T601" i="1"/>
  <c r="V601" i="1"/>
  <c r="T596" i="1"/>
  <c r="V596" i="1" s="1"/>
  <c r="T570" i="1"/>
  <c r="V570" i="1" s="1"/>
  <c r="T525" i="1"/>
  <c r="V525" i="1" s="1"/>
  <c r="S630" i="1"/>
  <c r="T561" i="1"/>
  <c r="V561" i="1"/>
  <c r="T636" i="1"/>
  <c r="V636" i="1" s="1"/>
  <c r="V626" i="1"/>
  <c r="T626" i="1"/>
  <c r="T557" i="1"/>
  <c r="V557" i="1"/>
  <c r="V522" i="1"/>
  <c r="T522" i="1"/>
  <c r="V512" i="1"/>
  <c r="T512" i="1"/>
  <c r="T419" i="1"/>
  <c r="V419" i="1" s="1"/>
  <c r="T629" i="1"/>
  <c r="V629" i="1"/>
  <c r="T547" i="1"/>
  <c r="V547" i="1"/>
  <c r="T360" i="1"/>
  <c r="V360" i="1" s="1"/>
  <c r="T635" i="1"/>
  <c r="V635" i="1" s="1"/>
  <c r="S618" i="1"/>
  <c r="S610" i="1"/>
  <c r="T621" i="1"/>
  <c r="V621" i="1" s="1"/>
  <c r="T617" i="1"/>
  <c r="V617" i="1" s="1"/>
  <c r="V577" i="1"/>
  <c r="T577" i="1"/>
  <c r="T572" i="1"/>
  <c r="V572" i="1"/>
  <c r="T566" i="1"/>
  <c r="V566" i="1" s="1"/>
  <c r="T612" i="1"/>
  <c r="V612" i="1" s="1"/>
  <c r="T605" i="1"/>
  <c r="V605" i="1" s="1"/>
  <c r="T552" i="1"/>
  <c r="V552" i="1"/>
  <c r="V624" i="1"/>
  <c r="T624" i="1"/>
  <c r="T619" i="1"/>
  <c r="V619" i="1" s="1"/>
  <c r="V616" i="1"/>
  <c r="T616" i="1"/>
  <c r="T563" i="1"/>
  <c r="V563" i="1"/>
  <c r="T556" i="1"/>
  <c r="V556" i="1"/>
  <c r="T537" i="1"/>
  <c r="V537" i="1" s="1"/>
  <c r="V517" i="1"/>
  <c r="T517" i="1"/>
  <c r="T356" i="1"/>
  <c r="V356" i="1"/>
  <c r="V337" i="1"/>
  <c r="T337" i="1"/>
  <c r="S264" i="1"/>
  <c r="S574" i="1"/>
  <c r="S639" i="1"/>
  <c r="S615" i="1"/>
  <c r="S594" i="1"/>
  <c r="S539" i="1"/>
  <c r="S491" i="1"/>
  <c r="S472" i="1"/>
  <c r="S460" i="1"/>
  <c r="S451" i="1"/>
  <c r="T301" i="1"/>
  <c r="V301" i="1" s="1"/>
  <c r="T408" i="1"/>
  <c r="V408" i="1"/>
  <c r="T312" i="1"/>
  <c r="V312" i="1" s="1"/>
  <c r="S565" i="1"/>
  <c r="T479" i="1"/>
  <c r="V479" i="1"/>
  <c r="S432" i="1"/>
  <c r="S425" i="1"/>
  <c r="T406" i="1"/>
  <c r="V406" i="1"/>
  <c r="T392" i="1"/>
  <c r="V392" i="1" s="1"/>
  <c r="T336" i="1"/>
  <c r="V336" i="1"/>
  <c r="T310" i="1"/>
  <c r="V310" i="1" s="1"/>
  <c r="T213" i="1"/>
  <c r="V213" i="1"/>
  <c r="T102" i="1"/>
  <c r="V102" i="1" s="1"/>
  <c r="V410" i="1"/>
  <c r="T332" i="1"/>
  <c r="V332" i="1"/>
  <c r="T602" i="1"/>
  <c r="V602" i="1"/>
  <c r="S599" i="1"/>
  <c r="S579" i="1"/>
  <c r="T516" i="1"/>
  <c r="V516" i="1" s="1"/>
  <c r="V493" i="1"/>
  <c r="V478" i="1"/>
  <c r="T474" i="1"/>
  <c r="V474" i="1" s="1"/>
  <c r="T462" i="1"/>
  <c r="V462" i="1" s="1"/>
  <c r="T457" i="1"/>
  <c r="V457" i="1" s="1"/>
  <c r="T455" i="1"/>
  <c r="V455" i="1"/>
  <c r="T275" i="1"/>
  <c r="V275" i="1" s="1"/>
  <c r="T269" i="1"/>
  <c r="V269" i="1"/>
  <c r="T124" i="1"/>
  <c r="V124" i="1" s="1"/>
  <c r="V562" i="1"/>
  <c r="S549" i="1"/>
  <c r="S545" i="1"/>
  <c r="T542" i="1"/>
  <c r="V542" i="1"/>
  <c r="S534" i="1"/>
  <c r="T515" i="1"/>
  <c r="V515" i="1" s="1"/>
  <c r="T509" i="1"/>
  <c r="V509" i="1"/>
  <c r="T476" i="1"/>
  <c r="V476" i="1"/>
  <c r="S469" i="1"/>
  <c r="S464" i="1"/>
  <c r="T436" i="1"/>
  <c r="V436" i="1" s="1"/>
  <c r="V434" i="1"/>
  <c r="T434" i="1"/>
  <c r="V426" i="1"/>
  <c r="T424" i="1"/>
  <c r="V424" i="1"/>
  <c r="T271" i="1"/>
  <c r="V271" i="1"/>
  <c r="T225" i="1"/>
  <c r="V225" i="1"/>
  <c r="S481" i="1"/>
  <c r="T459" i="1"/>
  <c r="V459" i="1"/>
  <c r="T443" i="1"/>
  <c r="V443" i="1" s="1"/>
  <c r="T422" i="1"/>
  <c r="V422" i="1"/>
  <c r="S394" i="1"/>
  <c r="S317" i="1"/>
  <c r="T140" i="1"/>
  <c r="V140" i="1" s="1"/>
  <c r="V586" i="1"/>
  <c r="V514" i="1"/>
  <c r="T514" i="1"/>
  <c r="V580" i="1"/>
  <c r="S551" i="1"/>
  <c r="S511" i="1"/>
  <c r="S504" i="1"/>
  <c r="S497" i="1"/>
  <c r="T480" i="1"/>
  <c r="V480" i="1" s="1"/>
  <c r="T475" i="1"/>
  <c r="V475" i="1"/>
  <c r="T450" i="1"/>
  <c r="V450" i="1" s="1"/>
  <c r="S448" i="1"/>
  <c r="S441" i="1"/>
  <c r="S412" i="1"/>
  <c r="S403" i="1"/>
  <c r="T236" i="1"/>
  <c r="V236" i="1"/>
  <c r="T484" i="1"/>
  <c r="V484" i="1"/>
  <c r="V538" i="1"/>
  <c r="T530" i="1"/>
  <c r="V530" i="1" s="1"/>
  <c r="V520" i="1"/>
  <c r="T520" i="1"/>
  <c r="S467" i="1"/>
  <c r="S623" i="1"/>
  <c r="V582" i="1"/>
  <c r="S564" i="1"/>
  <c r="S555" i="1"/>
  <c r="S529" i="1"/>
  <c r="S527" i="1"/>
  <c r="T384" i="1"/>
  <c r="V384" i="1"/>
  <c r="T365" i="1"/>
  <c r="V365" i="1" s="1"/>
  <c r="T319" i="1"/>
  <c r="V319" i="1"/>
  <c r="T240" i="1"/>
  <c r="V240" i="1" s="1"/>
  <c r="S567" i="1"/>
  <c r="T387" i="1"/>
  <c r="V387" i="1" s="1"/>
  <c r="T486" i="1"/>
  <c r="V486" i="1"/>
  <c r="T378" i="1"/>
  <c r="V378" i="1" s="1"/>
  <c r="S303" i="1"/>
  <c r="S584" i="1"/>
  <c r="S575" i="1"/>
  <c r="S506" i="1"/>
  <c r="S492" i="1"/>
  <c r="V483" i="1"/>
  <c r="V466" i="1"/>
  <c r="T466" i="1"/>
  <c r="V442" i="1"/>
  <c r="T440" i="1"/>
  <c r="V440" i="1" s="1"/>
  <c r="T328" i="1"/>
  <c r="V328" i="1"/>
  <c r="T287" i="1"/>
  <c r="V287" i="1" s="1"/>
  <c r="T162" i="1"/>
  <c r="V162" i="1" s="1"/>
  <c r="T12" i="1"/>
  <c r="V12" i="1"/>
  <c r="V593" i="1"/>
  <c r="T446" i="1"/>
  <c r="V446" i="1"/>
  <c r="T427" i="1"/>
  <c r="V427" i="1" s="1"/>
  <c r="S607" i="1"/>
  <c r="S499" i="1"/>
  <c r="T438" i="1"/>
  <c r="V438" i="1"/>
  <c r="T414" i="1"/>
  <c r="V414" i="1"/>
  <c r="T367" i="1"/>
  <c r="V367" i="1"/>
  <c r="S323" i="1"/>
  <c r="T286" i="1"/>
  <c r="V286" i="1"/>
  <c r="T256" i="1"/>
  <c r="V256" i="1"/>
  <c r="T260" i="1"/>
  <c r="V260" i="1"/>
  <c r="T536" i="1"/>
  <c r="V536" i="1" s="1"/>
  <c r="S591" i="1"/>
  <c r="S544" i="1"/>
  <c r="S531" i="1"/>
  <c r="S524" i="1"/>
  <c r="S501" i="1"/>
  <c r="T428" i="1"/>
  <c r="V428" i="1"/>
  <c r="T398" i="1"/>
  <c r="V398" i="1"/>
  <c r="T352" i="1"/>
  <c r="V352" i="1"/>
  <c r="T347" i="1"/>
  <c r="V347" i="1" s="1"/>
  <c r="T296" i="1"/>
  <c r="V296" i="1" s="1"/>
  <c r="T291" i="1"/>
  <c r="V291" i="1" s="1"/>
  <c r="T251" i="1"/>
  <c r="V251" i="1" s="1"/>
  <c r="S245" i="1"/>
  <c r="V172" i="1"/>
  <c r="T172" i="1"/>
  <c r="V418" i="1"/>
  <c r="T418" i="1"/>
  <c r="S589" i="1"/>
  <c r="V523" i="1"/>
  <c r="V508" i="1"/>
  <c r="T494" i="1"/>
  <c r="V494" i="1"/>
  <c r="V458" i="1"/>
  <c r="T458" i="1"/>
  <c r="T400" i="1"/>
  <c r="V400" i="1"/>
  <c r="T386" i="1"/>
  <c r="V386" i="1" s="1"/>
  <c r="T371" i="1"/>
  <c r="V371" i="1"/>
  <c r="V166" i="1"/>
  <c r="S502" i="1"/>
  <c r="S569" i="1"/>
  <c r="S560" i="1"/>
  <c r="T546" i="1"/>
  <c r="V546" i="1" s="1"/>
  <c r="T507" i="1"/>
  <c r="V507" i="1" s="1"/>
  <c r="V500" i="1"/>
  <c r="T294" i="1"/>
  <c r="V294" i="1" s="1"/>
  <c r="T521" i="1"/>
  <c r="V521" i="1"/>
  <c r="T490" i="1"/>
  <c r="V490" i="1" s="1"/>
  <c r="T420" i="1"/>
  <c r="V420" i="1"/>
  <c r="T453" i="1"/>
  <c r="V453" i="1"/>
  <c r="T526" i="1"/>
  <c r="V526" i="1"/>
  <c r="S519" i="1"/>
  <c r="T496" i="1"/>
  <c r="V496" i="1"/>
  <c r="S489" i="1"/>
  <c r="S465" i="1"/>
  <c r="T430" i="1"/>
  <c r="V430" i="1" s="1"/>
  <c r="S411" i="1"/>
  <c r="T402" i="1"/>
  <c r="V402" i="1" s="1"/>
  <c r="T376" i="1"/>
  <c r="V376" i="1"/>
  <c r="T320" i="1"/>
  <c r="V320" i="1"/>
  <c r="S554" i="1"/>
  <c r="S550" i="1"/>
  <c r="T488" i="1"/>
  <c r="V488" i="1" s="1"/>
  <c r="S482" i="1"/>
  <c r="S477" i="1"/>
  <c r="T470" i="1"/>
  <c r="V470" i="1"/>
  <c r="S444" i="1"/>
  <c r="S416" i="1"/>
  <c r="S409" i="1"/>
  <c r="T368" i="1"/>
  <c r="V368" i="1"/>
  <c r="T288" i="1"/>
  <c r="V288" i="1"/>
  <c r="T196" i="1"/>
  <c r="V196" i="1"/>
  <c r="T183" i="1"/>
  <c r="V183" i="1"/>
  <c r="S559" i="1"/>
  <c r="S388" i="1"/>
  <c r="S380" i="1"/>
  <c r="S361" i="1"/>
  <c r="S350" i="1"/>
  <c r="S326" i="1"/>
  <c r="V164" i="1"/>
  <c r="S153" i="1"/>
  <c r="S439" i="1"/>
  <c r="S423" i="1"/>
  <c r="S407" i="1"/>
  <c r="S390" i="1"/>
  <c r="S382" i="1"/>
  <c r="S354" i="1"/>
  <c r="S343" i="1"/>
  <c r="S341" i="1"/>
  <c r="S330" i="1"/>
  <c r="S307" i="1"/>
  <c r="S284" i="1"/>
  <c r="S258" i="1"/>
  <c r="S247" i="1"/>
  <c r="S234" i="1"/>
  <c r="T155" i="1"/>
  <c r="V155" i="1" s="1"/>
  <c r="T60" i="1"/>
  <c r="V60" i="1"/>
  <c r="T45" i="1"/>
  <c r="V45" i="1"/>
  <c r="T40" i="1"/>
  <c r="V40" i="1"/>
  <c r="T35" i="1"/>
  <c r="V35" i="1"/>
  <c r="T30" i="1"/>
  <c r="V30" i="1"/>
  <c r="T25" i="1"/>
  <c r="V25" i="1"/>
  <c r="T321" i="1"/>
  <c r="V321" i="1" s="1"/>
  <c r="T289" i="1"/>
  <c r="V289" i="1"/>
  <c r="S282" i="1"/>
  <c r="T249" i="1"/>
  <c r="V249" i="1"/>
  <c r="T215" i="1"/>
  <c r="V215" i="1" s="1"/>
  <c r="T186" i="1"/>
  <c r="V186" i="1" s="1"/>
  <c r="T52" i="1"/>
  <c r="V52" i="1"/>
  <c r="T50" i="1"/>
  <c r="V50" i="1"/>
  <c r="T44" i="1"/>
  <c r="V44" i="1"/>
  <c r="S487" i="1"/>
  <c r="S369" i="1"/>
  <c r="S358" i="1"/>
  <c r="T316" i="1"/>
  <c r="V316" i="1"/>
  <c r="T305" i="1"/>
  <c r="V305" i="1"/>
  <c r="S300" i="1"/>
  <c r="T273" i="1"/>
  <c r="V273" i="1" s="1"/>
  <c r="S222" i="1"/>
  <c r="S210" i="1"/>
  <c r="S205" i="1"/>
  <c r="S198" i="1"/>
  <c r="S174" i="1"/>
  <c r="T157" i="1"/>
  <c r="V157" i="1" s="1"/>
  <c r="T127" i="1"/>
  <c r="V127" i="1"/>
  <c r="T109" i="1"/>
  <c r="V109" i="1" s="1"/>
  <c r="T86" i="1"/>
  <c r="V86" i="1" s="1"/>
  <c r="V452" i="1"/>
  <c r="S437" i="1"/>
  <c r="S421" i="1"/>
  <c r="S405" i="1"/>
  <c r="S364" i="1"/>
  <c r="S345" i="1"/>
  <c r="V334" i="1"/>
  <c r="S314" i="1"/>
  <c r="T304" i="1"/>
  <c r="V304" i="1" s="1"/>
  <c r="S298" i="1"/>
  <c r="T272" i="1"/>
  <c r="V272" i="1" s="1"/>
  <c r="S268" i="1"/>
  <c r="T248" i="1"/>
  <c r="V248" i="1"/>
  <c r="S244" i="1"/>
  <c r="T229" i="1"/>
  <c r="V229" i="1" s="1"/>
  <c r="S191" i="1"/>
  <c r="T176" i="1"/>
  <c r="V176" i="1" s="1"/>
  <c r="T108" i="1"/>
  <c r="V108" i="1"/>
  <c r="T404" i="1"/>
  <c r="V404" i="1" s="1"/>
  <c r="S375" i="1"/>
  <c r="S373" i="1"/>
  <c r="T344" i="1"/>
  <c r="V344" i="1"/>
  <c r="T340" i="1"/>
  <c r="V340" i="1"/>
  <c r="S253" i="1"/>
  <c r="S242" i="1"/>
  <c r="S217" i="1"/>
  <c r="S214" i="1"/>
  <c r="T200" i="1"/>
  <c r="V200" i="1"/>
  <c r="V156" i="1"/>
  <c r="T116" i="1"/>
  <c r="V116" i="1"/>
  <c r="S463" i="1"/>
  <c r="S495" i="1"/>
  <c r="S399" i="1"/>
  <c r="S362" i="1"/>
  <c r="S351" i="1"/>
  <c r="S349" i="1"/>
  <c r="S331" i="1"/>
  <c r="S327" i="1"/>
  <c r="S325" i="1"/>
  <c r="V315" i="1"/>
  <c r="V299" i="1"/>
  <c r="S293" i="1"/>
  <c r="S279" i="1"/>
  <c r="S277" i="1"/>
  <c r="S266" i="1"/>
  <c r="S255" i="1"/>
  <c r="S207" i="1"/>
  <c r="S202" i="1"/>
  <c r="V199" i="1"/>
  <c r="S188" i="1"/>
  <c r="S535" i="1"/>
  <c r="S583" i="1"/>
  <c r="S401" i="1"/>
  <c r="V363" i="1"/>
  <c r="S338" i="1"/>
  <c r="V318" i="1"/>
  <c r="S309" i="1"/>
  <c r="S231" i="1"/>
  <c r="S212" i="1"/>
  <c r="S193" i="1"/>
  <c r="T190" i="1"/>
  <c r="V190" i="1" s="1"/>
  <c r="T159" i="1"/>
  <c r="V159" i="1" s="1"/>
  <c r="V93" i="1"/>
  <c r="T93" i="1"/>
  <c r="T65" i="1"/>
  <c r="V65" i="1"/>
  <c r="S543" i="1"/>
  <c r="S391" i="1"/>
  <c r="V377" i="1"/>
  <c r="S366" i="1"/>
  <c r="V339" i="1"/>
  <c r="S311" i="1"/>
  <c r="V302" i="1"/>
  <c r="S295" i="1"/>
  <c r="T257" i="1"/>
  <c r="V257" i="1"/>
  <c r="V243" i="1"/>
  <c r="T221" i="1"/>
  <c r="V221" i="1"/>
  <c r="S219" i="1"/>
  <c r="V201" i="1"/>
  <c r="T178" i="1"/>
  <c r="V178" i="1"/>
  <c r="T92" i="1"/>
  <c r="V92" i="1"/>
  <c r="S503" i="1"/>
  <c r="S447" i="1"/>
  <c r="S431" i="1"/>
  <c r="S415" i="1"/>
  <c r="S397" i="1"/>
  <c r="V393" i="1"/>
  <c r="S383" i="1"/>
  <c r="T372" i="1"/>
  <c r="V372" i="1" s="1"/>
  <c r="V353" i="1"/>
  <c r="S342" i="1"/>
  <c r="V329" i="1"/>
  <c r="T281" i="1"/>
  <c r="V281" i="1"/>
  <c r="S252" i="1"/>
  <c r="T233" i="1"/>
  <c r="V233" i="1" s="1"/>
  <c r="V218" i="1"/>
  <c r="S209" i="1"/>
  <c r="T197" i="1"/>
  <c r="V197" i="1"/>
  <c r="V194" i="1"/>
  <c r="S161" i="1"/>
  <c r="T100" i="1"/>
  <c r="V100" i="1" s="1"/>
  <c r="S389" i="1"/>
  <c r="V385" i="1"/>
  <c r="T348" i="1"/>
  <c r="V348" i="1"/>
  <c r="T324" i="1"/>
  <c r="V324" i="1" s="1"/>
  <c r="T292" i="1"/>
  <c r="V292" i="1" s="1"/>
  <c r="T280" i="1"/>
  <c r="V280" i="1"/>
  <c r="T276" i="1"/>
  <c r="V276" i="1"/>
  <c r="V230" i="1"/>
  <c r="T226" i="1"/>
  <c r="V226" i="1" s="1"/>
  <c r="T204" i="1"/>
  <c r="V204" i="1"/>
  <c r="T180" i="1"/>
  <c r="V180" i="1" s="1"/>
  <c r="T167" i="1"/>
  <c r="V167" i="1"/>
  <c r="T148" i="1"/>
  <c r="V148" i="1" s="1"/>
  <c r="T72" i="1"/>
  <c r="V72" i="1"/>
  <c r="S471" i="1"/>
  <c r="V370" i="1"/>
  <c r="T359" i="1"/>
  <c r="V359" i="1"/>
  <c r="V357" i="1"/>
  <c r="T322" i="1"/>
  <c r="V322" i="1" s="1"/>
  <c r="T313" i="1"/>
  <c r="V313" i="1" s="1"/>
  <c r="T308" i="1"/>
  <c r="V308" i="1"/>
  <c r="T297" i="1"/>
  <c r="V297" i="1" s="1"/>
  <c r="T290" i="1"/>
  <c r="V290" i="1" s="1"/>
  <c r="S263" i="1"/>
  <c r="T261" i="1"/>
  <c r="V261" i="1"/>
  <c r="S237" i="1"/>
  <c r="T232" i="1"/>
  <c r="V232" i="1"/>
  <c r="V182" i="1"/>
  <c r="T182" i="1"/>
  <c r="T170" i="1"/>
  <c r="V170" i="1" s="1"/>
  <c r="T151" i="1"/>
  <c r="V151" i="1"/>
  <c r="T118" i="1"/>
  <c r="V118" i="1" s="1"/>
  <c r="T76" i="1"/>
  <c r="V76" i="1" s="1"/>
  <c r="S445" i="1"/>
  <c r="S429" i="1"/>
  <c r="S413" i="1"/>
  <c r="V346" i="1"/>
  <c r="S335" i="1"/>
  <c r="S333" i="1"/>
  <c r="S306" i="1"/>
  <c r="S274" i="1"/>
  <c r="S250" i="1"/>
  <c r="T228" i="1"/>
  <c r="V228" i="1"/>
  <c r="V220" i="1"/>
  <c r="T20" i="1"/>
  <c r="V20" i="1"/>
  <c r="S396" i="1"/>
  <c r="V374" i="1"/>
  <c r="S285" i="1"/>
  <c r="T265" i="1"/>
  <c r="V265" i="1"/>
  <c r="T241" i="1"/>
  <c r="V241" i="1"/>
  <c r="S239" i="1"/>
  <c r="T223" i="1"/>
  <c r="V223" i="1" s="1"/>
  <c r="V206" i="1"/>
  <c r="T84" i="1"/>
  <c r="V84" i="1"/>
  <c r="S224" i="1"/>
  <c r="S142" i="1"/>
  <c r="S129" i="1"/>
  <c r="S120" i="1"/>
  <c r="S111" i="1"/>
  <c r="S95" i="1"/>
  <c r="S67" i="1"/>
  <c r="S47" i="1"/>
  <c r="T10" i="1"/>
  <c r="V10" i="1"/>
  <c r="S189" i="1"/>
  <c r="S144" i="1"/>
  <c r="S131" i="1"/>
  <c r="V122" i="1"/>
  <c r="S104" i="1"/>
  <c r="S88" i="1"/>
  <c r="T42" i="1"/>
  <c r="V42" i="1"/>
  <c r="T37" i="1"/>
  <c r="V37" i="1" s="1"/>
  <c r="T32" i="1"/>
  <c r="V32" i="1"/>
  <c r="S27" i="1"/>
  <c r="S22" i="1"/>
  <c r="S203" i="1"/>
  <c r="S187" i="1"/>
  <c r="S146" i="1"/>
  <c r="S133" i="1"/>
  <c r="S113" i="1"/>
  <c r="S106" i="1"/>
  <c r="S97" i="1"/>
  <c r="S90" i="1"/>
  <c r="S81" i="1"/>
  <c r="S62" i="1"/>
  <c r="T57" i="1"/>
  <c r="V57" i="1" s="1"/>
  <c r="T36" i="1"/>
  <c r="V36" i="1"/>
  <c r="T17" i="1"/>
  <c r="V17" i="1"/>
  <c r="V216" i="1"/>
  <c r="S168" i="1"/>
  <c r="S115" i="1"/>
  <c r="S99" i="1"/>
  <c r="S83" i="1"/>
  <c r="S71" i="1"/>
  <c r="S69" i="1"/>
  <c r="S39" i="1"/>
  <c r="S227" i="1"/>
  <c r="S208" i="1"/>
  <c r="S185" i="1"/>
  <c r="S135" i="1"/>
  <c r="V132" i="1"/>
  <c r="T68" i="1"/>
  <c r="V68" i="1"/>
  <c r="S64" i="1"/>
  <c r="S34" i="1"/>
  <c r="S29" i="1"/>
  <c r="S24" i="1"/>
  <c r="S181" i="1"/>
  <c r="S160" i="1"/>
  <c r="S152" i="1"/>
  <c r="S150" i="1"/>
  <c r="S137" i="1"/>
  <c r="S59" i="1"/>
  <c r="S54" i="1"/>
  <c r="S49" i="1"/>
  <c r="T28" i="1"/>
  <c r="V28" i="1"/>
  <c r="S19" i="1"/>
  <c r="S14" i="1"/>
  <c r="S179" i="1"/>
  <c r="S158" i="1"/>
  <c r="S154" i="1"/>
  <c r="S139" i="1"/>
  <c r="S126" i="1"/>
  <c r="S117" i="1"/>
  <c r="S101" i="1"/>
  <c r="S85" i="1"/>
  <c r="S78" i="1"/>
  <c r="S192" i="1"/>
  <c r="S141" i="1"/>
  <c r="S128" i="1"/>
  <c r="S110" i="1"/>
  <c r="S94" i="1"/>
  <c r="S66" i="1"/>
  <c r="S26" i="1"/>
  <c r="S21" i="1"/>
  <c r="S9" i="1"/>
  <c r="S211" i="1"/>
  <c r="S177" i="1"/>
  <c r="S130" i="1"/>
  <c r="S119" i="1"/>
  <c r="S103" i="1"/>
  <c r="S87" i="1"/>
  <c r="S80" i="1"/>
  <c r="S73" i="1"/>
  <c r="S61" i="1"/>
  <c r="S56" i="1"/>
  <c r="S51" i="1"/>
  <c r="S46" i="1"/>
  <c r="S41" i="1"/>
  <c r="S16" i="1"/>
  <c r="S173" i="1"/>
  <c r="S143" i="1"/>
  <c r="S121" i="1"/>
  <c r="S112" i="1"/>
  <c r="S96" i="1"/>
  <c r="S63" i="1"/>
  <c r="V15" i="1"/>
  <c r="S171" i="1"/>
  <c r="S145" i="1"/>
  <c r="S123" i="1"/>
  <c r="V114" i="1"/>
  <c r="V105" i="1"/>
  <c r="V98" i="1"/>
  <c r="V89" i="1"/>
  <c r="V82" i="1"/>
  <c r="T75" i="1"/>
  <c r="V75" i="1"/>
  <c r="T11" i="1"/>
  <c r="V11" i="1"/>
  <c r="T8" i="1"/>
  <c r="V8" i="1" s="1"/>
  <c r="V184" i="1"/>
  <c r="S147" i="1"/>
  <c r="S134" i="1"/>
  <c r="T122" i="1"/>
  <c r="S107" i="1"/>
  <c r="S91" i="1"/>
  <c r="T74" i="1"/>
  <c r="V74" i="1" s="1"/>
  <c r="T58" i="1"/>
  <c r="V58" i="1"/>
  <c r="T53" i="1"/>
  <c r="V53" i="1"/>
  <c r="T48" i="1"/>
  <c r="V48" i="1"/>
  <c r="S43" i="1"/>
  <c r="T38" i="1"/>
  <c r="V38" i="1" s="1"/>
  <c r="T33" i="1"/>
  <c r="V33" i="1" s="1"/>
  <c r="T18" i="1"/>
  <c r="V18" i="1"/>
  <c r="S195" i="1"/>
  <c r="S169" i="1"/>
  <c r="V149" i="1"/>
  <c r="V136" i="1"/>
  <c r="V70" i="1"/>
  <c r="T13" i="1"/>
  <c r="V13" i="1"/>
  <c r="S165" i="1"/>
  <c r="S163" i="1"/>
  <c r="S138" i="1"/>
  <c r="S125" i="1"/>
  <c r="S79" i="1"/>
  <c r="S77" i="1"/>
  <c r="S55" i="1"/>
  <c r="T7" i="1"/>
  <c r="V7" i="1"/>
  <c r="S6" i="1"/>
  <c r="S5" i="1"/>
  <c r="S4" i="1"/>
  <c r="T4" i="1" s="1"/>
  <c r="V4" i="1" s="1"/>
  <c r="T792" i="1" l="1"/>
  <c r="V792" i="1"/>
  <c r="T1091" i="1"/>
  <c r="V1091" i="1"/>
  <c r="T1289" i="1"/>
  <c r="V1289" i="1" s="1"/>
  <c r="T1552" i="1"/>
  <c r="V1552" i="1"/>
  <c r="T2453" i="1"/>
  <c r="V2453" i="1"/>
  <c r="T742" i="1"/>
  <c r="V742" i="1" s="1"/>
  <c r="T942" i="1"/>
  <c r="V942" i="1" s="1"/>
  <c r="T1060" i="1"/>
  <c r="V1060" i="1" s="1"/>
  <c r="T1232" i="1"/>
  <c r="V1232" i="1"/>
  <c r="T1578" i="1"/>
  <c r="V1578" i="1"/>
  <c r="T1829" i="1"/>
  <c r="V1829" i="1" s="1"/>
  <c r="T2006" i="1"/>
  <c r="V2006" i="1" s="1"/>
  <c r="T2210" i="1"/>
  <c r="V2210" i="1" s="1"/>
  <c r="T2233" i="1"/>
  <c r="V2233" i="1" s="1"/>
  <c r="T2560" i="1"/>
  <c r="V2560" i="1" s="1"/>
  <c r="V2779" i="1"/>
  <c r="T2779" i="1"/>
  <c r="T2929" i="1"/>
  <c r="V2929" i="1" s="1"/>
  <c r="T3199" i="1"/>
  <c r="V3199" i="1"/>
  <c r="T3475" i="1"/>
  <c r="V3475" i="1" s="1"/>
  <c r="T3750" i="1"/>
  <c r="V3750" i="1"/>
  <c r="T4226" i="1"/>
  <c r="V4226" i="1" s="1"/>
  <c r="T4516" i="1"/>
  <c r="V4516" i="1"/>
  <c r="T5022" i="1"/>
  <c r="V5022" i="1"/>
  <c r="T4734" i="1"/>
  <c r="V4734" i="1" s="1"/>
  <c r="T5260" i="1"/>
  <c r="V5260" i="1"/>
  <c r="T736" i="1"/>
  <c r="V736" i="1" s="1"/>
  <c r="T707" i="1"/>
  <c r="V707" i="1"/>
  <c r="T658" i="1"/>
  <c r="V658" i="1"/>
  <c r="T698" i="1"/>
  <c r="V698" i="1" s="1"/>
  <c r="T666" i="1"/>
  <c r="V666" i="1"/>
  <c r="T750" i="1"/>
  <c r="V750" i="1" s="1"/>
  <c r="V787" i="1"/>
  <c r="T787" i="1"/>
  <c r="T843" i="1"/>
  <c r="V843" i="1" s="1"/>
  <c r="V757" i="1"/>
  <c r="T757" i="1"/>
  <c r="T779" i="1"/>
  <c r="V779" i="1" s="1"/>
  <c r="T874" i="1"/>
  <c r="V874" i="1"/>
  <c r="T924" i="1"/>
  <c r="V924" i="1"/>
  <c r="T932" i="1"/>
  <c r="V932" i="1"/>
  <c r="T905" i="1"/>
  <c r="V905" i="1"/>
  <c r="T1100" i="1"/>
  <c r="V1100" i="1" s="1"/>
  <c r="T1084" i="1"/>
  <c r="V1084" i="1"/>
  <c r="T1096" i="1"/>
  <c r="V1096" i="1" s="1"/>
  <c r="T976" i="1"/>
  <c r="V976" i="1" s="1"/>
  <c r="T1148" i="1"/>
  <c r="V1148" i="1" s="1"/>
  <c r="T1073" i="1"/>
  <c r="V1073" i="1"/>
  <c r="T1187" i="1"/>
  <c r="V1187" i="1"/>
  <c r="T1210" i="1"/>
  <c r="V1210" i="1"/>
  <c r="T1264" i="1"/>
  <c r="V1264" i="1" s="1"/>
  <c r="T1257" i="1"/>
  <c r="V1257" i="1"/>
  <c r="T1245" i="1"/>
  <c r="V1245" i="1" s="1"/>
  <c r="T1269" i="1"/>
  <c r="V1269" i="1"/>
  <c r="T1504" i="1"/>
  <c r="V1504" i="1" s="1"/>
  <c r="T1502" i="1"/>
  <c r="V1502" i="1" s="1"/>
  <c r="T1377" i="1"/>
  <c r="V1377" i="1"/>
  <c r="T1515" i="1"/>
  <c r="V1515" i="1" s="1"/>
  <c r="T1385" i="1"/>
  <c r="V1385" i="1" s="1"/>
  <c r="T1696" i="1"/>
  <c r="V1696" i="1"/>
  <c r="V1659" i="1"/>
  <c r="T1659" i="1"/>
  <c r="T1479" i="1"/>
  <c r="V1479" i="1" s="1"/>
  <c r="T1697" i="1"/>
  <c r="V1697" i="1" s="1"/>
  <c r="T1609" i="1"/>
  <c r="V1609" i="1"/>
  <c r="T1588" i="1"/>
  <c r="V1588" i="1"/>
  <c r="T1607" i="1"/>
  <c r="V1607" i="1"/>
  <c r="V1650" i="1"/>
  <c r="T1650" i="1"/>
  <c r="T1820" i="1"/>
  <c r="V1820" i="1" s="1"/>
  <c r="T1797" i="1"/>
  <c r="V1797" i="1" s="1"/>
  <c r="T1787" i="1"/>
  <c r="V1787" i="1"/>
  <c r="T1747" i="1"/>
  <c r="V1747" i="1"/>
  <c r="T1857" i="1"/>
  <c r="V1857" i="1" s="1"/>
  <c r="T1785" i="1"/>
  <c r="V1785" i="1"/>
  <c r="T1848" i="1"/>
  <c r="V1848" i="1" s="1"/>
  <c r="V1987" i="1"/>
  <c r="T1987" i="1"/>
  <c r="T2077" i="1"/>
  <c r="V2077" i="1"/>
  <c r="V2029" i="1"/>
  <c r="T2029" i="1"/>
  <c r="T1922" i="1"/>
  <c r="V1922" i="1"/>
  <c r="T1953" i="1"/>
  <c r="V1953" i="1"/>
  <c r="T1925" i="1"/>
  <c r="V1925" i="1"/>
  <c r="T1956" i="1"/>
  <c r="V1956" i="1"/>
  <c r="T2004" i="1"/>
  <c r="V2004" i="1" s="1"/>
  <c r="T2026" i="1"/>
  <c r="V2026" i="1" s="1"/>
  <c r="T2062" i="1"/>
  <c r="V2062" i="1"/>
  <c r="V2168" i="1"/>
  <c r="T2168" i="1"/>
  <c r="T2226" i="1"/>
  <c r="V2226" i="1"/>
  <c r="T2218" i="1"/>
  <c r="V2218" i="1" s="1"/>
  <c r="T2171" i="1"/>
  <c r="V2171" i="1" s="1"/>
  <c r="T2132" i="1"/>
  <c r="V2132" i="1"/>
  <c r="T2394" i="1"/>
  <c r="V2394" i="1" s="1"/>
  <c r="V2353" i="1"/>
  <c r="T2353" i="1"/>
  <c r="T2438" i="1"/>
  <c r="V2438" i="1"/>
  <c r="V2292" i="1"/>
  <c r="T2292" i="1"/>
  <c r="T2395" i="1"/>
  <c r="V2395" i="1" s="1"/>
  <c r="T2370" i="1"/>
  <c r="V2370" i="1" s="1"/>
  <c r="T2313" i="1"/>
  <c r="V2313" i="1"/>
  <c r="T2331" i="1"/>
  <c r="V2331" i="1"/>
  <c r="T2437" i="1"/>
  <c r="V2437" i="1"/>
  <c r="V2350" i="1"/>
  <c r="T2350" i="1"/>
  <c r="T2387" i="1"/>
  <c r="V2387" i="1" s="1"/>
  <c r="T2486" i="1"/>
  <c r="V2486" i="1" s="1"/>
  <c r="T2520" i="1"/>
  <c r="V2520" i="1" s="1"/>
  <c r="T2542" i="1"/>
  <c r="V2542" i="1" s="1"/>
  <c r="T2465" i="1"/>
  <c r="V2465" i="1" s="1"/>
  <c r="T2661" i="1"/>
  <c r="V2661" i="1"/>
  <c r="T2703" i="1"/>
  <c r="V2703" i="1" s="1"/>
  <c r="V2734" i="1"/>
  <c r="T2734" i="1"/>
  <c r="T2683" i="1"/>
  <c r="V2683" i="1"/>
  <c r="T2699" i="1"/>
  <c r="V2699" i="1" s="1"/>
  <c r="T2765" i="1"/>
  <c r="V2765" i="1" s="1"/>
  <c r="T2763" i="1"/>
  <c r="V2763" i="1" s="1"/>
  <c r="T2735" i="1"/>
  <c r="V2735" i="1" s="1"/>
  <c r="T2675" i="1"/>
  <c r="V2675" i="1"/>
  <c r="T2880" i="1"/>
  <c r="V2880" i="1" s="1"/>
  <c r="T2947" i="1"/>
  <c r="V2947" i="1" s="1"/>
  <c r="T2861" i="1"/>
  <c r="V2861" i="1" s="1"/>
  <c r="V2907" i="1"/>
  <c r="T2907" i="1"/>
  <c r="T2857" i="1"/>
  <c r="V2857" i="1"/>
  <c r="T2914" i="1"/>
  <c r="V2914" i="1"/>
  <c r="T2906" i="1"/>
  <c r="V2906" i="1"/>
  <c r="T3215" i="1"/>
  <c r="V3215" i="1"/>
  <c r="T3136" i="1"/>
  <c r="V3136" i="1"/>
  <c r="V3273" i="1"/>
  <c r="T3273" i="1"/>
  <c r="T3143" i="1"/>
  <c r="V3143" i="1"/>
  <c r="T3014" i="1"/>
  <c r="V3014" i="1" s="1"/>
  <c r="T3166" i="1"/>
  <c r="V3166" i="1" s="1"/>
  <c r="T3195" i="1"/>
  <c r="V3195" i="1" s="1"/>
  <c r="T3158" i="1"/>
  <c r="V3158" i="1" s="1"/>
  <c r="T3280" i="1"/>
  <c r="V3280" i="1"/>
  <c r="T3241" i="1"/>
  <c r="V3241" i="1" s="1"/>
  <c r="T3048" i="1"/>
  <c r="V3048" i="1" s="1"/>
  <c r="T3295" i="1"/>
  <c r="V3295" i="1"/>
  <c r="T3091" i="1"/>
  <c r="V3091" i="1" s="1"/>
  <c r="T2948" i="1"/>
  <c r="V2948" i="1"/>
  <c r="T3159" i="1"/>
  <c r="V3159" i="1"/>
  <c r="T3548" i="1"/>
  <c r="V3548" i="1"/>
  <c r="T3533" i="1"/>
  <c r="V3533" i="1" s="1"/>
  <c r="T3531" i="1"/>
  <c r="V3531" i="1" s="1"/>
  <c r="T3540" i="1"/>
  <c r="V3540" i="1" s="1"/>
  <c r="T3512" i="1"/>
  <c r="V3512" i="1" s="1"/>
  <c r="T3382" i="1"/>
  <c r="V3382" i="1" s="1"/>
  <c r="T3523" i="1"/>
  <c r="V3523" i="1" s="1"/>
  <c r="T3560" i="1"/>
  <c r="V3560" i="1" s="1"/>
  <c r="T3467" i="1"/>
  <c r="V3467" i="1"/>
  <c r="T3595" i="1"/>
  <c r="V3595" i="1" s="1"/>
  <c r="T3460" i="1"/>
  <c r="V3460" i="1"/>
  <c r="T3667" i="1"/>
  <c r="V3667" i="1" s="1"/>
  <c r="T3966" i="1"/>
  <c r="V3966" i="1" s="1"/>
  <c r="V3787" i="1"/>
  <c r="T3787" i="1"/>
  <c r="T3680" i="1"/>
  <c r="V3680" i="1"/>
  <c r="T3949" i="1"/>
  <c r="V3949" i="1" s="1"/>
  <c r="T3865" i="1"/>
  <c r="V3865" i="1" s="1"/>
  <c r="T3661" i="1"/>
  <c r="V3661" i="1"/>
  <c r="T3954" i="1"/>
  <c r="V3954" i="1" s="1"/>
  <c r="V3913" i="1"/>
  <c r="T3913" i="1"/>
  <c r="T3848" i="1"/>
  <c r="V3848" i="1" s="1"/>
  <c r="V3833" i="1"/>
  <c r="T3833" i="1"/>
  <c r="T3798" i="1"/>
  <c r="V3798" i="1" s="1"/>
  <c r="T4238" i="1"/>
  <c r="V4238" i="1" s="1"/>
  <c r="T4030" i="1"/>
  <c r="V4030" i="1"/>
  <c r="T4285" i="1"/>
  <c r="V4285" i="1" s="1"/>
  <c r="T4077" i="1"/>
  <c r="V4077" i="1"/>
  <c r="T4106" i="1"/>
  <c r="V4106" i="1" s="1"/>
  <c r="T4154" i="1"/>
  <c r="V4154" i="1" s="1"/>
  <c r="V4189" i="1"/>
  <c r="T4189" i="1"/>
  <c r="T4150" i="1"/>
  <c r="V4150" i="1" s="1"/>
  <c r="T4146" i="1"/>
  <c r="V4146" i="1" s="1"/>
  <c r="T4196" i="1"/>
  <c r="V4196" i="1" s="1"/>
  <c r="T4055" i="1"/>
  <c r="V4055" i="1"/>
  <c r="T4278" i="1"/>
  <c r="V4278" i="1" s="1"/>
  <c r="V4257" i="1"/>
  <c r="T4257" i="1"/>
  <c r="T4058" i="1"/>
  <c r="V4058" i="1"/>
  <c r="T4270" i="1"/>
  <c r="V4270" i="1" s="1"/>
  <c r="T4412" i="1"/>
  <c r="V4412" i="1"/>
  <c r="T4399" i="1"/>
  <c r="V4399" i="1" s="1"/>
  <c r="T4419" i="1"/>
  <c r="V4419" i="1"/>
  <c r="T4373" i="1"/>
  <c r="V4373" i="1"/>
  <c r="T4280" i="1"/>
  <c r="V4280" i="1" s="1"/>
  <c r="T4345" i="1"/>
  <c r="V4345" i="1" s="1"/>
  <c r="T4428" i="1"/>
  <c r="V4428" i="1"/>
  <c r="T4499" i="1"/>
  <c r="V4499" i="1" s="1"/>
  <c r="T4612" i="1"/>
  <c r="V4612" i="1"/>
  <c r="T4599" i="1"/>
  <c r="V4599" i="1" s="1"/>
  <c r="T4623" i="1"/>
  <c r="V4623" i="1" s="1"/>
  <c r="T4582" i="1"/>
  <c r="V4582" i="1" s="1"/>
  <c r="T4574" i="1"/>
  <c r="V4574" i="1" s="1"/>
  <c r="T4496" i="1"/>
  <c r="V4496" i="1" s="1"/>
  <c r="T4966" i="1"/>
  <c r="V4966" i="1" s="1"/>
  <c r="V4901" i="1"/>
  <c r="T4901" i="1"/>
  <c r="T4981" i="1"/>
  <c r="V4981" i="1" s="1"/>
  <c r="T4921" i="1"/>
  <c r="V4921" i="1" s="1"/>
  <c r="T4751" i="1"/>
  <c r="V4751" i="1"/>
  <c r="T4969" i="1"/>
  <c r="V4969" i="1" s="1"/>
  <c r="T4865" i="1"/>
  <c r="V4865" i="1" s="1"/>
  <c r="T4678" i="1"/>
  <c r="V4678" i="1" s="1"/>
  <c r="T5025" i="1"/>
  <c r="V5025" i="1" s="1"/>
  <c r="T4887" i="1"/>
  <c r="V4887" i="1" s="1"/>
  <c r="T4749" i="1"/>
  <c r="V4749" i="1"/>
  <c r="T4963" i="1"/>
  <c r="V4963" i="1" s="1"/>
  <c r="T4976" i="1"/>
  <c r="V4976" i="1" s="1"/>
  <c r="T4933" i="1"/>
  <c r="V4933" i="1" s="1"/>
  <c r="T5071" i="1"/>
  <c r="V5071" i="1"/>
  <c r="T5296" i="1"/>
  <c r="V5296" i="1" s="1"/>
  <c r="T5228" i="1"/>
  <c r="V5228" i="1"/>
  <c r="T5184" i="1"/>
  <c r="V5184" i="1" s="1"/>
  <c r="T5221" i="1"/>
  <c r="V5221" i="1"/>
  <c r="T5103" i="1"/>
  <c r="V5103" i="1"/>
  <c r="T5101" i="1"/>
  <c r="V5101" i="1"/>
  <c r="T5096" i="1"/>
  <c r="V5096" i="1"/>
  <c r="T5121" i="1"/>
  <c r="V5121" i="1"/>
  <c r="T5324" i="1"/>
  <c r="V5324" i="1" s="1"/>
  <c r="T5333" i="1"/>
  <c r="V5333" i="1" s="1"/>
  <c r="T5146" i="1"/>
  <c r="V5146" i="1"/>
  <c r="T5344" i="1"/>
  <c r="V5344" i="1" s="1"/>
  <c r="T5208" i="1"/>
  <c r="V5208" i="1"/>
  <c r="T1531" i="1"/>
  <c r="V1531" i="1" s="1"/>
  <c r="T1392" i="1"/>
  <c r="V1392" i="1"/>
  <c r="T1688" i="1"/>
  <c r="V1688" i="1"/>
  <c r="V1699" i="1"/>
  <c r="T1699" i="1"/>
  <c r="T1809" i="1"/>
  <c r="V1809" i="1" s="1"/>
  <c r="T1749" i="1"/>
  <c r="V1749" i="1"/>
  <c r="T1767" i="1"/>
  <c r="V1767" i="1" s="1"/>
  <c r="T1812" i="1"/>
  <c r="V1812" i="1"/>
  <c r="T1976" i="1"/>
  <c r="V1976" i="1"/>
  <c r="T1969" i="1"/>
  <c r="V1969" i="1" s="1"/>
  <c r="T1913" i="1"/>
  <c r="V1913" i="1"/>
  <c r="V2181" i="1"/>
  <c r="T2181" i="1"/>
  <c r="T2232" i="1"/>
  <c r="V2232" i="1"/>
  <c r="T2184" i="1"/>
  <c r="V2184" i="1" s="1"/>
  <c r="T2386" i="1"/>
  <c r="V2386" i="1" s="1"/>
  <c r="T2338" i="1"/>
  <c r="V2338" i="1" s="1"/>
  <c r="T2454" i="1"/>
  <c r="V2454" i="1"/>
  <c r="T2306" i="1"/>
  <c r="V2306" i="1"/>
  <c r="T2533" i="1"/>
  <c r="V2533" i="1" s="1"/>
  <c r="V2531" i="1"/>
  <c r="T2531" i="1"/>
  <c r="T2544" i="1"/>
  <c r="V2544" i="1" s="1"/>
  <c r="T2666" i="1"/>
  <c r="V2666" i="1"/>
  <c r="T2747" i="1"/>
  <c r="V2747" i="1" s="1"/>
  <c r="T2719" i="1"/>
  <c r="V2719" i="1" s="1"/>
  <c r="T2674" i="1"/>
  <c r="V2674" i="1"/>
  <c r="T2893" i="1"/>
  <c r="V2893" i="1" s="1"/>
  <c r="T2872" i="1"/>
  <c r="V2872" i="1" s="1"/>
  <c r="V2920" i="1"/>
  <c r="T2920" i="1"/>
  <c r="T2940" i="1"/>
  <c r="V2940" i="1" s="1"/>
  <c r="T2932" i="1"/>
  <c r="V2932" i="1" s="1"/>
  <c r="T3217" i="1"/>
  <c r="V3217" i="1" s="1"/>
  <c r="T3182" i="1"/>
  <c r="V3182" i="1" s="1"/>
  <c r="T3275" i="1"/>
  <c r="V3275" i="1" s="1"/>
  <c r="T3009" i="1"/>
  <c r="V3009" i="1"/>
  <c r="T3168" i="1"/>
  <c r="V3168" i="1"/>
  <c r="V3226" i="1"/>
  <c r="T3226" i="1"/>
  <c r="T3282" i="1"/>
  <c r="V3282" i="1" s="1"/>
  <c r="T2899" i="1"/>
  <c r="V2899" i="1" s="1"/>
  <c r="T3243" i="1"/>
  <c r="V3243" i="1" s="1"/>
  <c r="T3110" i="1"/>
  <c r="V3110" i="1"/>
  <c r="T3161" i="1"/>
  <c r="V3161" i="1" s="1"/>
  <c r="T3544" i="1"/>
  <c r="V3544" i="1" s="1"/>
  <c r="T3566" i="1"/>
  <c r="V3566" i="1" s="1"/>
  <c r="V3525" i="1"/>
  <c r="T3525" i="1"/>
  <c r="T3536" i="1"/>
  <c r="V3536" i="1" s="1"/>
  <c r="T3573" i="1"/>
  <c r="V3573" i="1" s="1"/>
  <c r="T3504" i="1"/>
  <c r="V3504" i="1" s="1"/>
  <c r="T3979" i="1"/>
  <c r="V3979" i="1" s="1"/>
  <c r="T3685" i="1"/>
  <c r="V3685" i="1"/>
  <c r="T3878" i="1"/>
  <c r="V3878" i="1" s="1"/>
  <c r="T3846" i="1"/>
  <c r="V3846" i="1" s="1"/>
  <c r="T3983" i="1"/>
  <c r="V3983" i="1" s="1"/>
  <c r="T4043" i="1"/>
  <c r="V4043" i="1" s="1"/>
  <c r="T4098" i="1"/>
  <c r="V4098" i="1"/>
  <c r="T4156" i="1"/>
  <c r="V4156" i="1" s="1"/>
  <c r="T4167" i="1"/>
  <c r="V4167" i="1" s="1"/>
  <c r="T4068" i="1"/>
  <c r="V4068" i="1"/>
  <c r="T4342" i="1"/>
  <c r="V4342" i="1"/>
  <c r="T4414" i="1"/>
  <c r="V4414" i="1" s="1"/>
  <c r="V4421" i="1"/>
  <c r="T4421" i="1"/>
  <c r="T4358" i="1"/>
  <c r="V4358" i="1"/>
  <c r="T4430" i="1"/>
  <c r="V4430" i="1" s="1"/>
  <c r="T4506" i="1"/>
  <c r="V4506" i="1"/>
  <c r="T4638" i="1"/>
  <c r="V4638" i="1" s="1"/>
  <c r="T4651" i="1"/>
  <c r="V4651" i="1" s="1"/>
  <c r="T4587" i="1"/>
  <c r="V4587" i="1" s="1"/>
  <c r="T4518" i="1"/>
  <c r="V4518" i="1"/>
  <c r="T4670" i="1"/>
  <c r="V4670" i="1" s="1"/>
  <c r="T4691" i="1"/>
  <c r="V4691" i="1"/>
  <c r="T4934" i="1"/>
  <c r="V4934" i="1" s="1"/>
  <c r="T4773" i="1"/>
  <c r="V4773" i="1"/>
  <c r="T4685" i="1"/>
  <c r="V4685" i="1"/>
  <c r="T4913" i="1"/>
  <c r="V4913" i="1" s="1"/>
  <c r="T4710" i="1"/>
  <c r="V4710" i="1"/>
  <c r="T693" i="1"/>
  <c r="V693" i="1"/>
  <c r="T1116" i="1"/>
  <c r="V1116" i="1" s="1"/>
  <c r="T1383" i="1"/>
  <c r="V1383" i="1"/>
  <c r="T1393" i="1"/>
  <c r="V1393" i="1"/>
  <c r="T1481" i="1"/>
  <c r="V1481" i="1" s="1"/>
  <c r="T1600" i="1"/>
  <c r="V1600" i="1"/>
  <c r="T1833" i="1"/>
  <c r="V1833" i="1" s="1"/>
  <c r="T1802" i="1"/>
  <c r="V1802" i="1" s="1"/>
  <c r="T1861" i="1"/>
  <c r="V1861" i="1" s="1"/>
  <c r="T1724" i="1"/>
  <c r="V1724" i="1" s="1"/>
  <c r="T1994" i="1"/>
  <c r="V1994" i="1" s="1"/>
  <c r="T2017" i="1"/>
  <c r="V2017" i="1" s="1"/>
  <c r="T2071" i="1"/>
  <c r="V2071" i="1" s="1"/>
  <c r="T2134" i="1"/>
  <c r="V2134" i="1"/>
  <c r="T2411" i="1"/>
  <c r="V2411" i="1" s="1"/>
  <c r="T2352" i="1"/>
  <c r="V2352" i="1" s="1"/>
  <c r="T2366" i="1"/>
  <c r="V2366" i="1" s="1"/>
  <c r="V2403" i="1"/>
  <c r="T2403" i="1"/>
  <c r="T2508" i="1"/>
  <c r="V2508" i="1"/>
  <c r="T2518" i="1"/>
  <c r="V2518" i="1"/>
  <c r="T2497" i="1"/>
  <c r="V2497" i="1"/>
  <c r="T2712" i="1"/>
  <c r="V2712" i="1" s="1"/>
  <c r="T2758" i="1"/>
  <c r="V2758" i="1" s="1"/>
  <c r="T2772" i="1"/>
  <c r="V2772" i="1"/>
  <c r="T2870" i="1"/>
  <c r="V2870" i="1" s="1"/>
  <c r="V2890" i="1"/>
  <c r="T2890" i="1"/>
  <c r="T2901" i="1"/>
  <c r="V2901" i="1" s="1"/>
  <c r="T2969" i="1"/>
  <c r="V2969" i="1"/>
  <c r="T3145" i="1"/>
  <c r="V3145" i="1"/>
  <c r="T3033" i="1"/>
  <c r="V3033" i="1"/>
  <c r="T2998" i="1"/>
  <c r="V2998" i="1"/>
  <c r="T3067" i="1"/>
  <c r="V3067" i="1"/>
  <c r="T3297" i="1"/>
  <c r="V3297" i="1" s="1"/>
  <c r="T2971" i="1"/>
  <c r="V2971" i="1" s="1"/>
  <c r="T3574" i="1"/>
  <c r="V3574" i="1" s="1"/>
  <c r="T3546" i="1"/>
  <c r="V3546" i="1" s="1"/>
  <c r="T3532" i="1"/>
  <c r="V3532" i="1"/>
  <c r="T3608" i="1"/>
  <c r="V3608" i="1" s="1"/>
  <c r="T3735" i="1"/>
  <c r="V3735" i="1"/>
  <c r="T3801" i="1"/>
  <c r="V3801" i="1" s="1"/>
  <c r="T3962" i="1"/>
  <c r="V3962" i="1" s="1"/>
  <c r="T3651" i="1"/>
  <c r="V3651" i="1" s="1"/>
  <c r="T3671" i="1"/>
  <c r="V3671" i="1"/>
  <c r="T3926" i="1"/>
  <c r="V3926" i="1" s="1"/>
  <c r="T3861" i="1"/>
  <c r="V3861" i="1" s="1"/>
  <c r="T4289" i="1"/>
  <c r="V4289" i="1" s="1"/>
  <c r="T4321" i="1"/>
  <c r="V4321" i="1" s="1"/>
  <c r="T4202" i="1"/>
  <c r="V4202" i="1" s="1"/>
  <c r="T4187" i="1"/>
  <c r="V4187" i="1"/>
  <c r="V4159" i="1"/>
  <c r="T4159" i="1"/>
  <c r="T4209" i="1"/>
  <c r="V4209" i="1" s="1"/>
  <c r="T4340" i="1"/>
  <c r="V4340" i="1" s="1"/>
  <c r="T4410" i="1"/>
  <c r="V4410" i="1" s="1"/>
  <c r="T4402" i="1"/>
  <c r="V4402" i="1" s="1"/>
  <c r="T4526" i="1"/>
  <c r="V4526" i="1"/>
  <c r="T4636" i="1"/>
  <c r="V4636" i="1"/>
  <c r="T4595" i="1"/>
  <c r="V4595" i="1" s="1"/>
  <c r="T4991" i="1"/>
  <c r="V4991" i="1" s="1"/>
  <c r="T4914" i="1"/>
  <c r="V4914" i="1" s="1"/>
  <c r="T4807" i="1"/>
  <c r="V4807" i="1"/>
  <c r="T4998" i="1"/>
  <c r="V4998" i="1"/>
  <c r="T4878" i="1"/>
  <c r="V4878" i="1" s="1"/>
  <c r="T5045" i="1"/>
  <c r="V5045" i="1" s="1"/>
  <c r="T4754" i="1"/>
  <c r="V4754" i="1" s="1"/>
  <c r="T4982" i="1"/>
  <c r="V4982" i="1"/>
  <c r="V4978" i="1"/>
  <c r="T4978" i="1"/>
  <c r="T4747" i="1"/>
  <c r="V4747" i="1"/>
  <c r="T4946" i="1"/>
  <c r="V4946" i="1" s="1"/>
  <c r="T5233" i="1"/>
  <c r="V5233" i="1"/>
  <c r="T5216" i="1"/>
  <c r="V5216" i="1"/>
  <c r="T5125" i="1"/>
  <c r="V5125" i="1"/>
  <c r="T5345" i="1"/>
  <c r="V5345" i="1" s="1"/>
  <c r="T5135" i="1"/>
  <c r="V5135" i="1"/>
  <c r="T5280" i="1"/>
  <c r="V5280" i="1" s="1"/>
  <c r="T5106" i="1"/>
  <c r="V5106" i="1"/>
  <c r="T5268" i="1"/>
  <c r="V5268" i="1"/>
  <c r="T5111" i="1"/>
  <c r="V5111" i="1"/>
  <c r="T5126" i="1"/>
  <c r="V5126" i="1"/>
  <c r="T5335" i="1"/>
  <c r="V5335" i="1" s="1"/>
  <c r="T5346" i="1"/>
  <c r="V5346" i="1" s="1"/>
  <c r="T4931" i="1"/>
  <c r="V4931" i="1" s="1"/>
  <c r="T5240" i="1"/>
  <c r="V5240" i="1" s="1"/>
  <c r="T760" i="1"/>
  <c r="V760" i="1" s="1"/>
  <c r="T705" i="1"/>
  <c r="V705" i="1" s="1"/>
  <c r="T721" i="1"/>
  <c r="V721" i="1" s="1"/>
  <c r="T703" i="1"/>
  <c r="V703" i="1"/>
  <c r="T776" i="1"/>
  <c r="V776" i="1" s="1"/>
  <c r="T649" i="1"/>
  <c r="V649" i="1"/>
  <c r="T800" i="1"/>
  <c r="V800" i="1"/>
  <c r="V794" i="1"/>
  <c r="T794" i="1"/>
  <c r="T931" i="1"/>
  <c r="V931" i="1"/>
  <c r="T906" i="1"/>
  <c r="V906" i="1"/>
  <c r="T934" i="1"/>
  <c r="V934" i="1"/>
  <c r="T866" i="1"/>
  <c r="V866" i="1"/>
  <c r="T897" i="1"/>
  <c r="V897" i="1"/>
  <c r="T1149" i="1"/>
  <c r="V1149" i="1"/>
  <c r="T1057" i="1"/>
  <c r="V1057" i="1"/>
  <c r="V1112" i="1"/>
  <c r="T1112" i="1"/>
  <c r="T1119" i="1"/>
  <c r="V1119" i="1"/>
  <c r="T1027" i="1"/>
  <c r="V1027" i="1"/>
  <c r="T1174" i="1"/>
  <c r="V1174" i="1" s="1"/>
  <c r="T1113" i="1"/>
  <c r="V1113" i="1" s="1"/>
  <c r="T1200" i="1"/>
  <c r="V1200" i="1"/>
  <c r="T1217" i="1"/>
  <c r="V1217" i="1"/>
  <c r="T1271" i="1"/>
  <c r="V1271" i="1" s="1"/>
  <c r="T1278" i="1"/>
  <c r="V1278" i="1" s="1"/>
  <c r="T1326" i="1"/>
  <c r="V1326" i="1" s="1"/>
  <c r="T1376" i="1"/>
  <c r="V1376" i="1"/>
  <c r="T1388" i="1"/>
  <c r="V1388" i="1"/>
  <c r="T1429" i="1"/>
  <c r="V1429" i="1"/>
  <c r="T1396" i="1"/>
  <c r="V1396" i="1"/>
  <c r="T1409" i="1"/>
  <c r="V1409" i="1"/>
  <c r="T1700" i="1"/>
  <c r="V1700" i="1" s="1"/>
  <c r="V1494" i="1"/>
  <c r="T1494" i="1"/>
  <c r="T1690" i="1"/>
  <c r="V1690" i="1" s="1"/>
  <c r="T1559" i="1"/>
  <c r="V1559" i="1"/>
  <c r="T1631" i="1"/>
  <c r="V1631" i="1" s="1"/>
  <c r="T1627" i="1"/>
  <c r="V1627" i="1" s="1"/>
  <c r="T1681" i="1"/>
  <c r="V1681" i="1"/>
  <c r="T1870" i="1"/>
  <c r="V1870" i="1"/>
  <c r="T1818" i="1"/>
  <c r="V1818" i="1" s="1"/>
  <c r="V1816" i="1"/>
  <c r="T1816" i="1"/>
  <c r="T1777" i="1"/>
  <c r="V1777" i="1"/>
  <c r="T1790" i="1"/>
  <c r="V1790" i="1"/>
  <c r="T1865" i="1"/>
  <c r="V1865" i="1" s="1"/>
  <c r="T1823" i="1"/>
  <c r="V1823" i="1" s="1"/>
  <c r="T1766" i="1"/>
  <c r="V1766" i="1"/>
  <c r="T2018" i="1"/>
  <c r="V2018" i="1"/>
  <c r="T1997" i="1"/>
  <c r="V1997" i="1" s="1"/>
  <c r="V1974" i="1"/>
  <c r="T1974" i="1"/>
  <c r="T2030" i="1"/>
  <c r="V2030" i="1" s="1"/>
  <c r="T2144" i="1"/>
  <c r="V2144" i="1" s="1"/>
  <c r="T2194" i="1"/>
  <c r="V2194" i="1" s="1"/>
  <c r="T2099" i="1"/>
  <c r="V2099" i="1"/>
  <c r="T2197" i="1"/>
  <c r="V2197" i="1" s="1"/>
  <c r="T2154" i="1"/>
  <c r="V2154" i="1" s="1"/>
  <c r="T2428" i="1"/>
  <c r="V2428" i="1" s="1"/>
  <c r="V2369" i="1"/>
  <c r="T2369" i="1"/>
  <c r="T2294" i="1"/>
  <c r="V2294" i="1"/>
  <c r="T2249" i="1"/>
  <c r="V2249" i="1"/>
  <c r="T2464" i="1"/>
  <c r="V2464" i="1" s="1"/>
  <c r="T2342" i="1"/>
  <c r="V2342" i="1" s="1"/>
  <c r="T2315" i="1"/>
  <c r="V2315" i="1"/>
  <c r="T2225" i="1"/>
  <c r="V2225" i="1" s="1"/>
  <c r="T2429" i="1"/>
  <c r="V2429" i="1"/>
  <c r="V2402" i="1"/>
  <c r="T2402" i="1"/>
  <c r="T2345" i="1"/>
  <c r="V2345" i="1" s="1"/>
  <c r="T2368" i="1"/>
  <c r="V2368" i="1" s="1"/>
  <c r="T2382" i="1"/>
  <c r="V2382" i="1" s="1"/>
  <c r="T2419" i="1"/>
  <c r="V2419" i="1" s="1"/>
  <c r="T2515" i="1"/>
  <c r="V2515" i="1"/>
  <c r="T2558" i="1"/>
  <c r="V2558" i="1"/>
  <c r="T2529" i="1"/>
  <c r="V2529" i="1"/>
  <c r="V2610" i="1"/>
  <c r="T2610" i="1"/>
  <c r="T2678" i="1"/>
  <c r="V2678" i="1"/>
  <c r="T2723" i="1"/>
  <c r="V2723" i="1" s="1"/>
  <c r="T2760" i="1"/>
  <c r="V2760" i="1" s="1"/>
  <c r="T2771" i="1"/>
  <c r="V2771" i="1" s="1"/>
  <c r="T2756" i="1"/>
  <c r="V2756" i="1"/>
  <c r="T2690" i="1"/>
  <c r="V2690" i="1"/>
  <c r="T2677" i="1"/>
  <c r="V2677" i="1" s="1"/>
  <c r="T2691" i="1"/>
  <c r="V2691" i="1" s="1"/>
  <c r="T2718" i="1"/>
  <c r="V2718" i="1" s="1"/>
  <c r="T2930" i="1"/>
  <c r="V2930" i="1"/>
  <c r="T2790" i="1"/>
  <c r="V2790" i="1" s="1"/>
  <c r="T2885" i="1"/>
  <c r="V2885" i="1" s="1"/>
  <c r="T2883" i="1"/>
  <c r="V2883" i="1" s="1"/>
  <c r="T2933" i="1"/>
  <c r="V2933" i="1" s="1"/>
  <c r="T2825" i="1"/>
  <c r="V2825" i="1"/>
  <c r="V2916" i="1"/>
  <c r="T2916" i="1"/>
  <c r="T2946" i="1"/>
  <c r="V2946" i="1"/>
  <c r="T2938" i="1"/>
  <c r="V2938" i="1"/>
  <c r="T3219" i="1"/>
  <c r="V3219" i="1" s="1"/>
  <c r="T3246" i="1"/>
  <c r="V3246" i="1" s="1"/>
  <c r="T3170" i="1"/>
  <c r="V3170" i="1" s="1"/>
  <c r="V3230" i="1"/>
  <c r="T3230" i="1"/>
  <c r="T3257" i="1"/>
  <c r="V3257" i="1" s="1"/>
  <c r="T3019" i="1"/>
  <c r="V3019" i="1" s="1"/>
  <c r="T3222" i="1"/>
  <c r="V3222" i="1" s="1"/>
  <c r="T3311" i="1"/>
  <c r="V3311" i="1"/>
  <c r="T3272" i="1"/>
  <c r="V3272" i="1"/>
  <c r="T3079" i="1"/>
  <c r="V3079" i="1"/>
  <c r="T3131" i="1"/>
  <c r="V3131" i="1" s="1"/>
  <c r="V3163" i="1"/>
  <c r="T3163" i="1"/>
  <c r="T3587" i="1"/>
  <c r="V3587" i="1" s="1"/>
  <c r="V3559" i="1"/>
  <c r="T3559" i="1"/>
  <c r="T3557" i="1"/>
  <c r="V3557" i="1" s="1"/>
  <c r="T3404" i="1"/>
  <c r="V3404" i="1"/>
  <c r="T3579" i="1"/>
  <c r="V3579" i="1" s="1"/>
  <c r="T3538" i="1"/>
  <c r="V3538" i="1" s="1"/>
  <c r="T3549" i="1"/>
  <c r="V3549" i="1" s="1"/>
  <c r="V3586" i="1"/>
  <c r="T3586" i="1"/>
  <c r="T3558" i="1"/>
  <c r="V3558" i="1" s="1"/>
  <c r="V3621" i="1"/>
  <c r="T3621" i="1"/>
  <c r="T3517" i="1"/>
  <c r="V3517" i="1" s="1"/>
  <c r="T3745" i="1"/>
  <c r="V3745" i="1"/>
  <c r="T3823" i="1"/>
  <c r="V3823" i="1"/>
  <c r="T3690" i="1"/>
  <c r="V3690" i="1"/>
  <c r="T3758" i="1"/>
  <c r="V3758" i="1"/>
  <c r="V3891" i="1"/>
  <c r="T3891" i="1"/>
  <c r="T3681" i="1"/>
  <c r="V3681" i="1"/>
  <c r="V3939" i="1"/>
  <c r="T3939" i="1"/>
  <c r="T3874" i="1"/>
  <c r="V3874" i="1" s="1"/>
  <c r="T3859" i="1"/>
  <c r="V3859" i="1" s="1"/>
  <c r="T3831" i="1"/>
  <c r="V3831" i="1"/>
  <c r="T4313" i="1"/>
  <c r="V4313" i="1" s="1"/>
  <c r="T4069" i="1"/>
  <c r="V4069" i="1"/>
  <c r="V4325" i="1"/>
  <c r="T4325" i="1"/>
  <c r="T4111" i="1"/>
  <c r="V4111" i="1"/>
  <c r="V4169" i="1"/>
  <c r="T4169" i="1"/>
  <c r="T4180" i="1"/>
  <c r="V4180" i="1" s="1"/>
  <c r="T4075" i="1"/>
  <c r="V4075" i="1" s="1"/>
  <c r="T4215" i="1"/>
  <c r="V4215" i="1" s="1"/>
  <c r="T4213" i="1"/>
  <c r="V4213" i="1" s="1"/>
  <c r="T4172" i="1"/>
  <c r="V4172" i="1" s="1"/>
  <c r="V4222" i="1"/>
  <c r="T4222" i="1"/>
  <c r="T4089" i="1"/>
  <c r="V4089" i="1"/>
  <c r="T4493" i="1"/>
  <c r="V4493" i="1" s="1"/>
  <c r="T4435" i="1"/>
  <c r="V4435" i="1"/>
  <c r="T4423" i="1"/>
  <c r="V4423" i="1" s="1"/>
  <c r="T4371" i="1"/>
  <c r="V4371" i="1"/>
  <c r="T4459" i="1"/>
  <c r="V4459" i="1"/>
  <c r="T4511" i="1"/>
  <c r="V4511" i="1"/>
  <c r="T4548" i="1"/>
  <c r="V4548" i="1" s="1"/>
  <c r="T4659" i="1"/>
  <c r="V4659" i="1" s="1"/>
  <c r="V4653" i="1"/>
  <c r="T4653" i="1"/>
  <c r="T4608" i="1"/>
  <c r="V4608" i="1" s="1"/>
  <c r="T4468" i="1"/>
  <c r="V4468" i="1"/>
  <c r="T4600" i="1"/>
  <c r="V4600" i="1" s="1"/>
  <c r="T4596" i="1"/>
  <c r="V4596" i="1"/>
  <c r="T4993" i="1"/>
  <c r="V4993" i="1" s="1"/>
  <c r="T4951" i="1"/>
  <c r="V4951" i="1" s="1"/>
  <c r="T4838" i="1"/>
  <c r="V4838" i="1" s="1"/>
  <c r="T4689" i="1"/>
  <c r="V4689" i="1" s="1"/>
  <c r="T4947" i="1"/>
  <c r="V4947" i="1" s="1"/>
  <c r="T4778" i="1"/>
  <c r="V4778" i="1" s="1"/>
  <c r="T5000" i="1"/>
  <c r="V5000" i="1" s="1"/>
  <c r="T4891" i="1"/>
  <c r="V4891" i="1" s="1"/>
  <c r="T4702" i="1"/>
  <c r="V4702" i="1"/>
  <c r="T5047" i="1"/>
  <c r="V5047" i="1" s="1"/>
  <c r="T4926" i="1"/>
  <c r="V4926" i="1" s="1"/>
  <c r="T4759" i="1"/>
  <c r="V4759" i="1" s="1"/>
  <c r="T4984" i="1"/>
  <c r="V4984" i="1" s="1"/>
  <c r="T4742" i="1"/>
  <c r="V4742" i="1"/>
  <c r="T5007" i="1"/>
  <c r="V5007" i="1"/>
  <c r="T5005" i="1"/>
  <c r="V5005" i="1" s="1"/>
  <c r="T5090" i="1"/>
  <c r="V5090" i="1"/>
  <c r="T5238" i="1"/>
  <c r="V5238" i="1"/>
  <c r="T5248" i="1"/>
  <c r="V5248" i="1"/>
  <c r="T5167" i="1"/>
  <c r="V5167" i="1" s="1"/>
  <c r="T5317" i="1"/>
  <c r="V5317" i="1" s="1"/>
  <c r="T5352" i="1"/>
  <c r="V5352" i="1" s="1"/>
  <c r="T5133" i="1"/>
  <c r="V5133" i="1"/>
  <c r="T5273" i="1"/>
  <c r="V5273" i="1"/>
  <c r="T4948" i="1"/>
  <c r="V4948" i="1" s="1"/>
  <c r="T5143" i="1"/>
  <c r="V5143" i="1"/>
  <c r="T5148" i="1"/>
  <c r="V5148" i="1"/>
  <c r="V5348" i="1"/>
  <c r="T5348" i="1"/>
  <c r="T5082" i="1"/>
  <c r="V5082" i="1"/>
  <c r="T4980" i="1"/>
  <c r="V4980" i="1" s="1"/>
  <c r="T5262" i="1"/>
  <c r="V5262" i="1"/>
  <c r="T763" i="1"/>
  <c r="V763" i="1" s="1"/>
  <c r="T1258" i="1"/>
  <c r="V1258" i="1"/>
  <c r="T1538" i="1"/>
  <c r="V1538" i="1"/>
  <c r="T714" i="1"/>
  <c r="V714" i="1" s="1"/>
  <c r="T911" i="1"/>
  <c r="V911" i="1" s="1"/>
  <c r="T963" i="1"/>
  <c r="V963" i="1"/>
  <c r="T1302" i="1"/>
  <c r="V1302" i="1"/>
  <c r="T1554" i="1"/>
  <c r="V1554" i="1"/>
  <c r="T1888" i="1"/>
  <c r="V1888" i="1"/>
  <c r="T1753" i="1"/>
  <c r="V1753" i="1"/>
  <c r="T2207" i="1"/>
  <c r="V2207" i="1" s="1"/>
  <c r="T2462" i="1"/>
  <c r="V2462" i="1"/>
  <c r="T2446" i="1"/>
  <c r="V2446" i="1" s="1"/>
  <c r="T2481" i="1"/>
  <c r="V2481" i="1"/>
  <c r="T2684" i="1"/>
  <c r="V2684" i="1"/>
  <c r="T2922" i="1"/>
  <c r="V2922" i="1"/>
  <c r="T3274" i="1"/>
  <c r="V3274" i="1" s="1"/>
  <c r="T3414" i="1"/>
  <c r="V3414" i="1"/>
  <c r="T3562" i="1"/>
  <c r="V3562" i="1" s="1"/>
  <c r="T3841" i="1"/>
  <c r="V3841" i="1" s="1"/>
  <c r="T3911" i="1"/>
  <c r="V3911" i="1" s="1"/>
  <c r="T4228" i="1"/>
  <c r="V4228" i="1" s="1"/>
  <c r="T4564" i="1"/>
  <c r="V4564" i="1"/>
  <c r="T4523" i="1"/>
  <c r="V4523" i="1"/>
  <c r="T4989" i="1"/>
  <c r="V4989" i="1" s="1"/>
  <c r="T4960" i="1"/>
  <c r="V4960" i="1" s="1"/>
  <c r="V5049" i="1"/>
  <c r="T5049" i="1"/>
  <c r="T5199" i="1"/>
  <c r="V5199" i="1"/>
  <c r="V734" i="1"/>
  <c r="T734" i="1"/>
  <c r="T719" i="1"/>
  <c r="V719" i="1"/>
  <c r="T659" i="1"/>
  <c r="V659" i="1"/>
  <c r="T715" i="1"/>
  <c r="V715" i="1"/>
  <c r="T825" i="1"/>
  <c r="V825" i="1" s="1"/>
  <c r="T970" i="1"/>
  <c r="V970" i="1" s="1"/>
  <c r="T916" i="1"/>
  <c r="V916" i="1" s="1"/>
  <c r="T941" i="1"/>
  <c r="V941" i="1"/>
  <c r="T946" i="1"/>
  <c r="V946" i="1" s="1"/>
  <c r="T973" i="1"/>
  <c r="V973" i="1" s="1"/>
  <c r="T969" i="1"/>
  <c r="V969" i="1" s="1"/>
  <c r="T965" i="1"/>
  <c r="V965" i="1" s="1"/>
  <c r="T1064" i="1"/>
  <c r="V1064" i="1"/>
  <c r="T1145" i="1"/>
  <c r="V1145" i="1" s="1"/>
  <c r="V1156" i="1"/>
  <c r="T1156" i="1"/>
  <c r="T1065" i="1"/>
  <c r="V1065" i="1"/>
  <c r="T1043" i="1"/>
  <c r="V1043" i="1" s="1"/>
  <c r="T1133" i="1"/>
  <c r="V1133" i="1"/>
  <c r="T1028" i="1"/>
  <c r="V1028" i="1"/>
  <c r="T1095" i="1"/>
  <c r="V1095" i="1"/>
  <c r="T1207" i="1"/>
  <c r="V1207" i="1"/>
  <c r="T1212" i="1"/>
  <c r="V1212" i="1"/>
  <c r="V1266" i="1"/>
  <c r="T1266" i="1"/>
  <c r="T1304" i="1"/>
  <c r="V1304" i="1" s="1"/>
  <c r="V1328" i="1"/>
  <c r="T1328" i="1"/>
  <c r="T1407" i="1"/>
  <c r="V1407" i="1"/>
  <c r="T1412" i="1"/>
  <c r="V1412" i="1"/>
  <c r="T1467" i="1"/>
  <c r="V1467" i="1" s="1"/>
  <c r="T1427" i="1"/>
  <c r="V1427" i="1"/>
  <c r="T1451" i="1"/>
  <c r="V1451" i="1" s="1"/>
  <c r="T1535" i="1"/>
  <c r="V1535" i="1" s="1"/>
  <c r="T1556" i="1"/>
  <c r="V1556" i="1"/>
  <c r="T1604" i="1"/>
  <c r="V1604" i="1" s="1"/>
  <c r="T1658" i="1"/>
  <c r="V1658" i="1" s="1"/>
  <c r="T1897" i="1"/>
  <c r="V1897" i="1" s="1"/>
  <c r="T1844" i="1"/>
  <c r="V1844" i="1" s="1"/>
  <c r="T1842" i="1"/>
  <c r="V1842" i="1" s="1"/>
  <c r="T1814" i="1"/>
  <c r="V1814" i="1"/>
  <c r="T1838" i="1"/>
  <c r="V1838" i="1" s="1"/>
  <c r="T1834" i="1"/>
  <c r="V1834" i="1" s="1"/>
  <c r="T1758" i="1"/>
  <c r="V1758" i="1" s="1"/>
  <c r="T1748" i="1"/>
  <c r="V1748" i="1"/>
  <c r="T1734" i="1"/>
  <c r="V1734" i="1"/>
  <c r="T1917" i="1"/>
  <c r="V1917" i="1"/>
  <c r="T1983" i="1"/>
  <c r="V1983" i="1" s="1"/>
  <c r="T1961" i="1"/>
  <c r="V1961" i="1"/>
  <c r="T2019" i="1"/>
  <c r="V2019" i="1" s="1"/>
  <c r="T2000" i="1"/>
  <c r="V2000" i="1" s="1"/>
  <c r="V2170" i="1"/>
  <c r="T2170" i="1"/>
  <c r="T2243" i="1"/>
  <c r="V2243" i="1" s="1"/>
  <c r="T2166" i="1"/>
  <c r="V2166" i="1" s="1"/>
  <c r="T2147" i="1"/>
  <c r="V2147" i="1" s="1"/>
  <c r="T2240" i="1"/>
  <c r="V2240" i="1" s="1"/>
  <c r="T2182" i="1"/>
  <c r="V2182" i="1" s="1"/>
  <c r="T2176" i="1"/>
  <c r="V2176" i="1" s="1"/>
  <c r="T2256" i="1"/>
  <c r="V2256" i="1"/>
  <c r="V2385" i="1"/>
  <c r="T2385" i="1"/>
  <c r="T2317" i="1"/>
  <c r="V2317" i="1"/>
  <c r="T2274" i="1"/>
  <c r="V2274" i="1"/>
  <c r="T2374" i="1"/>
  <c r="V2374" i="1" s="1"/>
  <c r="T2349" i="1"/>
  <c r="V2349" i="1" s="1"/>
  <c r="T2252" i="1"/>
  <c r="V2252" i="1" s="1"/>
  <c r="T2470" i="1"/>
  <c r="V2470" i="1" s="1"/>
  <c r="T2377" i="1"/>
  <c r="V2377" i="1" s="1"/>
  <c r="V2400" i="1"/>
  <c r="T2400" i="1"/>
  <c r="T2414" i="1"/>
  <c r="V2414" i="1" s="1"/>
  <c r="T2334" i="1"/>
  <c r="V2334" i="1" s="1"/>
  <c r="T2493" i="1"/>
  <c r="V2493" i="1"/>
  <c r="T2537" i="1"/>
  <c r="V2537" i="1" s="1"/>
  <c r="T2596" i="1"/>
  <c r="V2596" i="1" s="1"/>
  <c r="V2556" i="1"/>
  <c r="T2556" i="1"/>
  <c r="T2548" i="1"/>
  <c r="V2548" i="1" s="1"/>
  <c r="V2532" i="1"/>
  <c r="T2532" i="1"/>
  <c r="T2656" i="1"/>
  <c r="V2656" i="1"/>
  <c r="T2714" i="1"/>
  <c r="V2714" i="1"/>
  <c r="T2749" i="1"/>
  <c r="V2749" i="1" s="1"/>
  <c r="T2587" i="1"/>
  <c r="V2587" i="1" s="1"/>
  <c r="T2781" i="1"/>
  <c r="V2781" i="1"/>
  <c r="V2730" i="1"/>
  <c r="T2730" i="1"/>
  <c r="T2693" i="1"/>
  <c r="V2693" i="1" s="1"/>
  <c r="V2575" i="1"/>
  <c r="T2575" i="1"/>
  <c r="T2720" i="1"/>
  <c r="V2720" i="1" s="1"/>
  <c r="T2744" i="1"/>
  <c r="V2744" i="1" s="1"/>
  <c r="T2942" i="1"/>
  <c r="V2942" i="1" s="1"/>
  <c r="T3250" i="1"/>
  <c r="V3250" i="1" s="1"/>
  <c r="T3030" i="1"/>
  <c r="V3030" i="1"/>
  <c r="V3306" i="1"/>
  <c r="T3306" i="1"/>
  <c r="T3016" i="1"/>
  <c r="V3016" i="1"/>
  <c r="V3201" i="1"/>
  <c r="T3201" i="1"/>
  <c r="T3040" i="1"/>
  <c r="V3040" i="1"/>
  <c r="T3290" i="1"/>
  <c r="V3290" i="1" s="1"/>
  <c r="T3038" i="1"/>
  <c r="V3038" i="1"/>
  <c r="T3350" i="1"/>
  <c r="V3350" i="1"/>
  <c r="T3315" i="1"/>
  <c r="V3315" i="1" s="1"/>
  <c r="T3017" i="1"/>
  <c r="V3017" i="1" s="1"/>
  <c r="T3003" i="1"/>
  <c r="V3003" i="1"/>
  <c r="T3303" i="1"/>
  <c r="V3303" i="1" s="1"/>
  <c r="T3105" i="1"/>
  <c r="V3105" i="1"/>
  <c r="T3198" i="1"/>
  <c r="V3198" i="1" s="1"/>
  <c r="T2985" i="1"/>
  <c r="V2985" i="1"/>
  <c r="T3225" i="1"/>
  <c r="V3225" i="1" s="1"/>
  <c r="T3477" i="1"/>
  <c r="V3477" i="1"/>
  <c r="T3524" i="1"/>
  <c r="V3524" i="1" s="1"/>
  <c r="T3613" i="1"/>
  <c r="V3613" i="1" s="1"/>
  <c r="T3596" i="1"/>
  <c r="V3596" i="1" s="1"/>
  <c r="T3583" i="1"/>
  <c r="V3583" i="1" s="1"/>
  <c r="T3419" i="1"/>
  <c r="V3419" i="1"/>
  <c r="T3605" i="1"/>
  <c r="V3605" i="1" s="1"/>
  <c r="T3412" i="1"/>
  <c r="V3412" i="1"/>
  <c r="T3575" i="1"/>
  <c r="V3575" i="1" s="1"/>
  <c r="V3584" i="1"/>
  <c r="T3584" i="1"/>
  <c r="T3410" i="1"/>
  <c r="V3410" i="1"/>
  <c r="V3543" i="1"/>
  <c r="T3543" i="1"/>
  <c r="T3755" i="1"/>
  <c r="V3755" i="1"/>
  <c r="T3862" i="1"/>
  <c r="V3862" i="1" s="1"/>
  <c r="T3794" i="1"/>
  <c r="V3794" i="1"/>
  <c r="T3854" i="1"/>
  <c r="V3854" i="1" s="1"/>
  <c r="T3917" i="1"/>
  <c r="V3917" i="1" s="1"/>
  <c r="T3696" i="1"/>
  <c r="V3696" i="1" s="1"/>
  <c r="T3965" i="1"/>
  <c r="V3965" i="1" s="1"/>
  <c r="T3729" i="1"/>
  <c r="V3729" i="1" s="1"/>
  <c r="T3937" i="1"/>
  <c r="V3937" i="1" s="1"/>
  <c r="T3885" i="1"/>
  <c r="V3885" i="1" s="1"/>
  <c r="T3659" i="1"/>
  <c r="V3659" i="1"/>
  <c r="T3870" i="1"/>
  <c r="V3870" i="1" s="1"/>
  <c r="T3762" i="1"/>
  <c r="V3762" i="1"/>
  <c r="T4061" i="1"/>
  <c r="V4061" i="1" s="1"/>
  <c r="T4103" i="1"/>
  <c r="V4103" i="1"/>
  <c r="T4131" i="1"/>
  <c r="V4131" i="1" s="1"/>
  <c r="T4219" i="1"/>
  <c r="V4219" i="1"/>
  <c r="T4023" i="1"/>
  <c r="V4023" i="1"/>
  <c r="T4206" i="1"/>
  <c r="V4206" i="1" s="1"/>
  <c r="T4124" i="1"/>
  <c r="V4124" i="1"/>
  <c r="T4241" i="1"/>
  <c r="V4241" i="1" s="1"/>
  <c r="T4006" i="1"/>
  <c r="V4006" i="1"/>
  <c r="T4239" i="1"/>
  <c r="V4239" i="1" s="1"/>
  <c r="V4198" i="1"/>
  <c r="T4198" i="1"/>
  <c r="T4034" i="1"/>
  <c r="V4034" i="1"/>
  <c r="T4332" i="1"/>
  <c r="V4332" i="1" s="1"/>
  <c r="T4104" i="1"/>
  <c r="V4104" i="1"/>
  <c r="T4439" i="1"/>
  <c r="V4439" i="1" s="1"/>
  <c r="T4378" i="1"/>
  <c r="V4378" i="1"/>
  <c r="T4454" i="1"/>
  <c r="V4454" i="1" s="1"/>
  <c r="T4348" i="1"/>
  <c r="V4348" i="1" s="1"/>
  <c r="V4438" i="1"/>
  <c r="T4438" i="1"/>
  <c r="T4470" i="1"/>
  <c r="V4470" i="1"/>
  <c r="T4538" i="1"/>
  <c r="V4538" i="1"/>
  <c r="T4590" i="1"/>
  <c r="V4590" i="1" s="1"/>
  <c r="T4663" i="1"/>
  <c r="V4663" i="1" s="1"/>
  <c r="T4634" i="1"/>
  <c r="V4634" i="1" s="1"/>
  <c r="V4558" i="1"/>
  <c r="T4558" i="1"/>
  <c r="T4488" i="1"/>
  <c r="V4488" i="1" s="1"/>
  <c r="V4626" i="1"/>
  <c r="T4626" i="1"/>
  <c r="T4572" i="1"/>
  <c r="V4572" i="1" s="1"/>
  <c r="T4635" i="1"/>
  <c r="V4635" i="1" s="1"/>
  <c r="T4528" i="1"/>
  <c r="V4528" i="1"/>
  <c r="T4718" i="1"/>
  <c r="V4718" i="1"/>
  <c r="T5024" i="1"/>
  <c r="V5024" i="1" s="1"/>
  <c r="T4696" i="1"/>
  <c r="V4696" i="1" s="1"/>
  <c r="T5050" i="1"/>
  <c r="V5050" i="1"/>
  <c r="V4886" i="1"/>
  <c r="T4886" i="1"/>
  <c r="T4753" i="1"/>
  <c r="V4753" i="1"/>
  <c r="T4975" i="1"/>
  <c r="V4975" i="1"/>
  <c r="T5031" i="1"/>
  <c r="V5031" i="1"/>
  <c r="T4917" i="1"/>
  <c r="V4917" i="1" s="1"/>
  <c r="T4766" i="1"/>
  <c r="V4766" i="1"/>
  <c r="V4952" i="1"/>
  <c r="T4952" i="1"/>
  <c r="T4786" i="1"/>
  <c r="V4786" i="1" s="1"/>
  <c r="T5015" i="1"/>
  <c r="V5015" i="1" s="1"/>
  <c r="T4806" i="1"/>
  <c r="V4806" i="1"/>
  <c r="T5053" i="1"/>
  <c r="V5053" i="1"/>
  <c r="T4779" i="1"/>
  <c r="V4779" i="1"/>
  <c r="T5349" i="1"/>
  <c r="V5349" i="1" s="1"/>
  <c r="T5100" i="1"/>
  <c r="V5100" i="1"/>
  <c r="T5289" i="1"/>
  <c r="V5289" i="1" s="1"/>
  <c r="T5265" i="1"/>
  <c r="V5265" i="1"/>
  <c r="T5231" i="1"/>
  <c r="V5231" i="1" s="1"/>
  <c r="T5341" i="1"/>
  <c r="V5341" i="1" s="1"/>
  <c r="T5290" i="1"/>
  <c r="V5290" i="1" s="1"/>
  <c r="T5207" i="1"/>
  <c r="V5207" i="1"/>
  <c r="T5158" i="1"/>
  <c r="V5158" i="1"/>
  <c r="T5178" i="1"/>
  <c r="V5178" i="1"/>
  <c r="T5327" i="1"/>
  <c r="V5327" i="1" s="1"/>
  <c r="T754" i="1"/>
  <c r="V754" i="1" s="1"/>
  <c r="T901" i="1"/>
  <c r="V901" i="1" s="1"/>
  <c r="T1161" i="1"/>
  <c r="V1161" i="1" s="1"/>
  <c r="T1250" i="1"/>
  <c r="V1250" i="1"/>
  <c r="T1527" i="1"/>
  <c r="V1527" i="1" s="1"/>
  <c r="T1616" i="1"/>
  <c r="V1616" i="1"/>
  <c r="T802" i="1"/>
  <c r="V802" i="1" s="1"/>
  <c r="T1041" i="1"/>
  <c r="V1041" i="1" s="1"/>
  <c r="T1272" i="1"/>
  <c r="V1272" i="1"/>
  <c r="V1831" i="1"/>
  <c r="T1831" i="1"/>
  <c r="T2157" i="1"/>
  <c r="V2157" i="1" s="1"/>
  <c r="T2361" i="1"/>
  <c r="V2361" i="1" s="1"/>
  <c r="T2554" i="1"/>
  <c r="V2554" i="1"/>
  <c r="T2571" i="1"/>
  <c r="V2571" i="1" s="1"/>
  <c r="T3304" i="1"/>
  <c r="V3304" i="1"/>
  <c r="T2982" i="1"/>
  <c r="V2982" i="1" s="1"/>
  <c r="T3570" i="1"/>
  <c r="V3570" i="1" s="1"/>
  <c r="V3599" i="1"/>
  <c r="T3599" i="1"/>
  <c r="T3952" i="1"/>
  <c r="V3952" i="1" s="1"/>
  <c r="T4018" i="1"/>
  <c r="V4018" i="1"/>
  <c r="T4019" i="1"/>
  <c r="V4019" i="1" s="1"/>
  <c r="T4452" i="1"/>
  <c r="V4452" i="1"/>
  <c r="T5336" i="1"/>
  <c r="V5336" i="1" s="1"/>
  <c r="T786" i="1"/>
  <c r="V786" i="1" s="1"/>
  <c r="T723" i="1"/>
  <c r="V723" i="1"/>
  <c r="V793" i="1"/>
  <c r="T793" i="1"/>
  <c r="T816" i="1"/>
  <c r="V816" i="1"/>
  <c r="T831" i="1"/>
  <c r="V831" i="1"/>
  <c r="T989" i="1"/>
  <c r="V989" i="1" s="1"/>
  <c r="T807" i="1"/>
  <c r="V807" i="1"/>
  <c r="T745" i="1"/>
  <c r="V745" i="1" s="1"/>
  <c r="T743" i="1"/>
  <c r="V743" i="1" s="1"/>
  <c r="T830" i="1"/>
  <c r="V830" i="1" s="1"/>
  <c r="V795" i="1"/>
  <c r="T795" i="1"/>
  <c r="T739" i="1"/>
  <c r="V739" i="1" s="1"/>
  <c r="T818" i="1"/>
  <c r="V818" i="1" s="1"/>
  <c r="T664" i="1"/>
  <c r="V664" i="1"/>
  <c r="T746" i="1"/>
  <c r="V746" i="1" s="1"/>
  <c r="T833" i="1"/>
  <c r="V833" i="1" s="1"/>
  <c r="T827" i="1"/>
  <c r="V827" i="1" s="1"/>
  <c r="T983" i="1"/>
  <c r="V983" i="1" s="1"/>
  <c r="T921" i="1"/>
  <c r="V921" i="1" s="1"/>
  <c r="T948" i="1"/>
  <c r="V948" i="1"/>
  <c r="T964" i="1"/>
  <c r="V964" i="1" s="1"/>
  <c r="T986" i="1"/>
  <c r="V986" i="1" s="1"/>
  <c r="T982" i="1"/>
  <c r="V982" i="1" s="1"/>
  <c r="T915" i="1"/>
  <c r="V915" i="1"/>
  <c r="V978" i="1"/>
  <c r="T978" i="1"/>
  <c r="T1017" i="1"/>
  <c r="V1017" i="1"/>
  <c r="V1105" i="1"/>
  <c r="T1105" i="1"/>
  <c r="T1158" i="1"/>
  <c r="V1158" i="1" s="1"/>
  <c r="T1169" i="1"/>
  <c r="V1169" i="1" s="1"/>
  <c r="T1053" i="1"/>
  <c r="V1053" i="1"/>
  <c r="T1159" i="1"/>
  <c r="V1159" i="1" s="1"/>
  <c r="T1044" i="1"/>
  <c r="V1044" i="1"/>
  <c r="V1129" i="1"/>
  <c r="T1129" i="1"/>
  <c r="T1239" i="1"/>
  <c r="V1239" i="1"/>
  <c r="T1222" i="1"/>
  <c r="V1222" i="1" s="1"/>
  <c r="T1310" i="1"/>
  <c r="V1310" i="1"/>
  <c r="T1242" i="1"/>
  <c r="V1242" i="1"/>
  <c r="T1317" i="1"/>
  <c r="V1317" i="1" s="1"/>
  <c r="T1341" i="1"/>
  <c r="V1341" i="1" s="1"/>
  <c r="T1344" i="1"/>
  <c r="V1344" i="1" s="1"/>
  <c r="T1397" i="1"/>
  <c r="V1397" i="1" s="1"/>
  <c r="T1419" i="1"/>
  <c r="V1419" i="1"/>
  <c r="T1447" i="1"/>
  <c r="V1447" i="1" s="1"/>
  <c r="T1480" i="1"/>
  <c r="V1480" i="1" s="1"/>
  <c r="T1441" i="1"/>
  <c r="V1441" i="1"/>
  <c r="T1413" i="1"/>
  <c r="V1413" i="1" s="1"/>
  <c r="T1464" i="1"/>
  <c r="V1464" i="1" s="1"/>
  <c r="T1551" i="1"/>
  <c r="V1551" i="1"/>
  <c r="T1568" i="1"/>
  <c r="V1568" i="1" s="1"/>
  <c r="T1660" i="1"/>
  <c r="V1660" i="1" s="1"/>
  <c r="T1872" i="1"/>
  <c r="V1872" i="1" s="1"/>
  <c r="T1840" i="1"/>
  <c r="V1840" i="1" s="1"/>
  <c r="T1853" i="1"/>
  <c r="V1853" i="1" s="1"/>
  <c r="T1847" i="1"/>
  <c r="V1847" i="1"/>
  <c r="T1763" i="1"/>
  <c r="V1763" i="1"/>
  <c r="T1781" i="1"/>
  <c r="V1781" i="1"/>
  <c r="V1990" i="1"/>
  <c r="T1990" i="1"/>
  <c r="T2034" i="1"/>
  <c r="V2034" i="1"/>
  <c r="T1981" i="1"/>
  <c r="V1981" i="1" s="1"/>
  <c r="T2032" i="1"/>
  <c r="V2032" i="1" s="1"/>
  <c r="T2013" i="1"/>
  <c r="V2013" i="1" s="1"/>
  <c r="T2088" i="1"/>
  <c r="V2088" i="1"/>
  <c r="T2183" i="1"/>
  <c r="V2183" i="1" s="1"/>
  <c r="T2179" i="1"/>
  <c r="V2179" i="1" s="1"/>
  <c r="V2160" i="1"/>
  <c r="T2160" i="1"/>
  <c r="T2052" i="1"/>
  <c r="V2052" i="1" s="1"/>
  <c r="V2195" i="1"/>
  <c r="T2195" i="1"/>
  <c r="T2204" i="1"/>
  <c r="V2204" i="1"/>
  <c r="T2337" i="1"/>
  <c r="V2337" i="1" s="1"/>
  <c r="T2289" i="1"/>
  <c r="V2289" i="1"/>
  <c r="T2390" i="1"/>
  <c r="V2390" i="1" s="1"/>
  <c r="T2365" i="1"/>
  <c r="V2365" i="1" s="1"/>
  <c r="T2257" i="1"/>
  <c r="V2257" i="1" s="1"/>
  <c r="T2461" i="1"/>
  <c r="V2461" i="1" s="1"/>
  <c r="V2393" i="1"/>
  <c r="T2393" i="1"/>
  <c r="T2416" i="1"/>
  <c r="V2416" i="1" s="1"/>
  <c r="T2357" i="1"/>
  <c r="V2357" i="1" s="1"/>
  <c r="T2510" i="1"/>
  <c r="V2510" i="1"/>
  <c r="T2566" i="1"/>
  <c r="V2566" i="1"/>
  <c r="T2562" i="1"/>
  <c r="V2562" i="1"/>
  <c r="T2600" i="1"/>
  <c r="V2600" i="1" s="1"/>
  <c r="T2608" i="1"/>
  <c r="V2608" i="1" s="1"/>
  <c r="V2509" i="1"/>
  <c r="T2509" i="1"/>
  <c r="T2565" i="1"/>
  <c r="V2565" i="1" s="1"/>
  <c r="T2561" i="1"/>
  <c r="V2561" i="1" s="1"/>
  <c r="T2725" i="1"/>
  <c r="V2725" i="1" s="1"/>
  <c r="T2762" i="1"/>
  <c r="V2762" i="1" s="1"/>
  <c r="T2618" i="1"/>
  <c r="V2618" i="1"/>
  <c r="T2743" i="1"/>
  <c r="V2743" i="1" s="1"/>
  <c r="T2567" i="1"/>
  <c r="V2567" i="1" s="1"/>
  <c r="V2702" i="1"/>
  <c r="T2702" i="1"/>
  <c r="T2733" i="1"/>
  <c r="V2733" i="1" s="1"/>
  <c r="T2757" i="1"/>
  <c r="V2757" i="1" s="1"/>
  <c r="T2800" i="1"/>
  <c r="V2800" i="1"/>
  <c r="T2866" i="1"/>
  <c r="V2866" i="1" s="1"/>
  <c r="T3279" i="1"/>
  <c r="V3279" i="1"/>
  <c r="T3049" i="1"/>
  <c r="V3049" i="1" s="1"/>
  <c r="T3147" i="1"/>
  <c r="V3147" i="1" s="1"/>
  <c r="T3335" i="1"/>
  <c r="V3335" i="1" s="1"/>
  <c r="T3035" i="1"/>
  <c r="V3035" i="1"/>
  <c r="T3203" i="1"/>
  <c r="V3203" i="1" s="1"/>
  <c r="T3294" i="1"/>
  <c r="V3294" i="1" s="1"/>
  <c r="T3321" i="1"/>
  <c r="V3321" i="1" s="1"/>
  <c r="T3057" i="1"/>
  <c r="V3057" i="1"/>
  <c r="T3352" i="1"/>
  <c r="V3352" i="1" s="1"/>
  <c r="T3137" i="1"/>
  <c r="V3137" i="1"/>
  <c r="T3344" i="1"/>
  <c r="V3344" i="1" s="1"/>
  <c r="T3126" i="1"/>
  <c r="V3126" i="1"/>
  <c r="T3305" i="1"/>
  <c r="V3305" i="1" s="1"/>
  <c r="T3262" i="1"/>
  <c r="V3262" i="1" s="1"/>
  <c r="T3227" i="1"/>
  <c r="V3227" i="1" s="1"/>
  <c r="T3491" i="1"/>
  <c r="V3491" i="1" s="1"/>
  <c r="T3550" i="1"/>
  <c r="V3550" i="1" s="1"/>
  <c r="T3626" i="1"/>
  <c r="V3626" i="1" s="1"/>
  <c r="T3371" i="1"/>
  <c r="V3371" i="1" s="1"/>
  <c r="T3622" i="1"/>
  <c r="V3622" i="1" s="1"/>
  <c r="T3620" i="1"/>
  <c r="V3620" i="1"/>
  <c r="T3424" i="1"/>
  <c r="V3424" i="1"/>
  <c r="T3364" i="1"/>
  <c r="V3364" i="1"/>
  <c r="T3618" i="1"/>
  <c r="V3618" i="1" s="1"/>
  <c r="V3614" i="1"/>
  <c r="T3614" i="1"/>
  <c r="T3612" i="1"/>
  <c r="V3612" i="1"/>
  <c r="T3357" i="1"/>
  <c r="V3357" i="1" s="1"/>
  <c r="T3636" i="1"/>
  <c r="V3636" i="1"/>
  <c r="T3597" i="1"/>
  <c r="V3597" i="1" s="1"/>
  <c r="T3415" i="1"/>
  <c r="V3415" i="1"/>
  <c r="T3647" i="1"/>
  <c r="V3647" i="1" s="1"/>
  <c r="T3580" i="1"/>
  <c r="V3580" i="1"/>
  <c r="T3760" i="1"/>
  <c r="V3760" i="1" s="1"/>
  <c r="T3875" i="1"/>
  <c r="V3875" i="1" s="1"/>
  <c r="T3847" i="1"/>
  <c r="V3847" i="1" s="1"/>
  <c r="T3867" i="1"/>
  <c r="V3867" i="1" s="1"/>
  <c r="T3711" i="1"/>
  <c r="V3711" i="1"/>
  <c r="T3930" i="1"/>
  <c r="V3930" i="1" s="1"/>
  <c r="T3701" i="1"/>
  <c r="V3701" i="1"/>
  <c r="T3666" i="1"/>
  <c r="V3666" i="1"/>
  <c r="V3978" i="1"/>
  <c r="T3978" i="1"/>
  <c r="T3734" i="1"/>
  <c r="V3734" i="1"/>
  <c r="V3950" i="1"/>
  <c r="T3950" i="1"/>
  <c r="T3883" i="1"/>
  <c r="V3883" i="1" s="1"/>
  <c r="T4082" i="1"/>
  <c r="V4082" i="1"/>
  <c r="T4116" i="1"/>
  <c r="V4116" i="1"/>
  <c r="T4145" i="1"/>
  <c r="V4145" i="1" s="1"/>
  <c r="T4245" i="1"/>
  <c r="V4245" i="1" s="1"/>
  <c r="T4243" i="1"/>
  <c r="V4243" i="1" s="1"/>
  <c r="T4165" i="1"/>
  <c r="V4165" i="1" s="1"/>
  <c r="V4011" i="1"/>
  <c r="T4011" i="1"/>
  <c r="T4252" i="1"/>
  <c r="V4252" i="1" s="1"/>
  <c r="T4235" i="1"/>
  <c r="V4235" i="1"/>
  <c r="T4047" i="1"/>
  <c r="V4047" i="1"/>
  <c r="T4334" i="1"/>
  <c r="V4334" i="1"/>
  <c r="T4125" i="1"/>
  <c r="V4125" i="1"/>
  <c r="T4383" i="1"/>
  <c r="V4383" i="1" s="1"/>
  <c r="T4478" i="1"/>
  <c r="V4478" i="1"/>
  <c r="T4485" i="1"/>
  <c r="V4485" i="1" s="1"/>
  <c r="T4386" i="1"/>
  <c r="V4386" i="1"/>
  <c r="T4376" i="1"/>
  <c r="V4376" i="1"/>
  <c r="T4494" i="1"/>
  <c r="V4494" i="1"/>
  <c r="T4543" i="1"/>
  <c r="V4543" i="1"/>
  <c r="T4603" i="1"/>
  <c r="V4603" i="1" s="1"/>
  <c r="T4580" i="1"/>
  <c r="V4580" i="1" s="1"/>
  <c r="T4510" i="1"/>
  <c r="V4510" i="1"/>
  <c r="T4515" i="1"/>
  <c r="V4515" i="1" s="1"/>
  <c r="T4639" i="1"/>
  <c r="V4639" i="1" s="1"/>
  <c r="T4598" i="1"/>
  <c r="V4598" i="1" s="1"/>
  <c r="T4652" i="1"/>
  <c r="V4652" i="1"/>
  <c r="T4750" i="1"/>
  <c r="V4750" i="1"/>
  <c r="T5026" i="1"/>
  <c r="V5026" i="1" s="1"/>
  <c r="T4728" i="1"/>
  <c r="V4728" i="1" s="1"/>
  <c r="T4723" i="1"/>
  <c r="V4723" i="1"/>
  <c r="V4899" i="1"/>
  <c r="T4899" i="1"/>
  <c r="T4785" i="1"/>
  <c r="V4785" i="1"/>
  <c r="T4977" i="1"/>
  <c r="V4977" i="1" s="1"/>
  <c r="T5033" i="1"/>
  <c r="V5033" i="1"/>
  <c r="T4930" i="1"/>
  <c r="V4930" i="1" s="1"/>
  <c r="T4798" i="1"/>
  <c r="V4798" i="1"/>
  <c r="V4965" i="1"/>
  <c r="T4965" i="1"/>
  <c r="T4791" i="1"/>
  <c r="V4791" i="1"/>
  <c r="V5017" i="1"/>
  <c r="T5017" i="1"/>
  <c r="T4859" i="1"/>
  <c r="V4859" i="1" s="1"/>
  <c r="T4837" i="1"/>
  <c r="V4837" i="1"/>
  <c r="T5105" i="1"/>
  <c r="V5105" i="1"/>
  <c r="T5303" i="1"/>
  <c r="V5303" i="1" s="1"/>
  <c r="T4929" i="1"/>
  <c r="V4929" i="1" s="1"/>
  <c r="T5277" i="1"/>
  <c r="V5277" i="1" s="1"/>
  <c r="T5253" i="1"/>
  <c r="V5253" i="1"/>
  <c r="T5287" i="1"/>
  <c r="V5287" i="1" s="1"/>
  <c r="T5354" i="1"/>
  <c r="V5354" i="1" s="1"/>
  <c r="T5297" i="1"/>
  <c r="V5297" i="1" s="1"/>
  <c r="T5239" i="1"/>
  <c r="V5239" i="1"/>
  <c r="T5180" i="1"/>
  <c r="V5180" i="1"/>
  <c r="T5340" i="1"/>
  <c r="V5340" i="1" s="1"/>
  <c r="T1045" i="1"/>
  <c r="V1045" i="1"/>
  <c r="T943" i="1"/>
  <c r="V943" i="1" s="1"/>
  <c r="V1807" i="1"/>
  <c r="T1807" i="1"/>
  <c r="T1948" i="1"/>
  <c r="V1948" i="1"/>
  <c r="T2329" i="1"/>
  <c r="V2329" i="1"/>
  <c r="T2773" i="1"/>
  <c r="V2773" i="1"/>
  <c r="T3592" i="1"/>
  <c r="V3592" i="1" s="1"/>
  <c r="T3872" i="1"/>
  <c r="V3872" i="1" s="1"/>
  <c r="T4035" i="1"/>
  <c r="V4035" i="1" s="1"/>
  <c r="T4101" i="1"/>
  <c r="V4101" i="1"/>
  <c r="T4102" i="1"/>
  <c r="V4102" i="1" s="1"/>
  <c r="T4357" i="1"/>
  <c r="V4357" i="1"/>
  <c r="T4461" i="1"/>
  <c r="V4461" i="1"/>
  <c r="T4655" i="1"/>
  <c r="V4655" i="1" s="1"/>
  <c r="T4721" i="1"/>
  <c r="V4721" i="1"/>
  <c r="T4783" i="1"/>
  <c r="V4783" i="1"/>
  <c r="T4781" i="1"/>
  <c r="V4781" i="1" s="1"/>
  <c r="T5009" i="1"/>
  <c r="V5009" i="1" s="1"/>
  <c r="T5285" i="1"/>
  <c r="V5285" i="1" s="1"/>
  <c r="T769" i="1"/>
  <c r="V769" i="1" s="1"/>
  <c r="T824" i="1"/>
  <c r="V824" i="1"/>
  <c r="T752" i="1"/>
  <c r="V752" i="1" s="1"/>
  <c r="T849" i="1"/>
  <c r="V849" i="1" s="1"/>
  <c r="T669" i="1"/>
  <c r="V669" i="1"/>
  <c r="T783" i="1"/>
  <c r="V783" i="1"/>
  <c r="T835" i="1"/>
  <c r="V835" i="1" s="1"/>
  <c r="T856" i="1"/>
  <c r="V856" i="1" s="1"/>
  <c r="T998" i="1"/>
  <c r="V998" i="1"/>
  <c r="T926" i="1"/>
  <c r="V926" i="1"/>
  <c r="T955" i="1"/>
  <c r="V955" i="1"/>
  <c r="T977" i="1"/>
  <c r="V977" i="1" s="1"/>
  <c r="T1001" i="1"/>
  <c r="V1001" i="1" s="1"/>
  <c r="T925" i="1"/>
  <c r="V925" i="1"/>
  <c r="T991" i="1"/>
  <c r="V991" i="1" s="1"/>
  <c r="T987" i="1"/>
  <c r="V987" i="1" s="1"/>
  <c r="T1031" i="1"/>
  <c r="V1031" i="1"/>
  <c r="T1121" i="1"/>
  <c r="V1121" i="1" s="1"/>
  <c r="T1171" i="1"/>
  <c r="V1171" i="1" s="1"/>
  <c r="T1182" i="1"/>
  <c r="V1182" i="1" s="1"/>
  <c r="T1072" i="1"/>
  <c r="V1072" i="1"/>
  <c r="T1070" i="1"/>
  <c r="V1070" i="1"/>
  <c r="T1075" i="1"/>
  <c r="V1075" i="1"/>
  <c r="V1172" i="1"/>
  <c r="T1172" i="1"/>
  <c r="T1111" i="1"/>
  <c r="V1111" i="1"/>
  <c r="T1142" i="1"/>
  <c r="V1142" i="1" s="1"/>
  <c r="T1256" i="1"/>
  <c r="V1256" i="1"/>
  <c r="T1261" i="1"/>
  <c r="V1261" i="1"/>
  <c r="T1244" i="1"/>
  <c r="V1244" i="1"/>
  <c r="T1358" i="1"/>
  <c r="V1358" i="1"/>
  <c r="T1330" i="1"/>
  <c r="V1330" i="1" s="1"/>
  <c r="V1354" i="1"/>
  <c r="T1354" i="1"/>
  <c r="T1194" i="1"/>
  <c r="V1194" i="1"/>
  <c r="T1414" i="1"/>
  <c r="V1414" i="1"/>
  <c r="T1433" i="1"/>
  <c r="V1433" i="1"/>
  <c r="T1469" i="1"/>
  <c r="V1469" i="1"/>
  <c r="T1372" i="1"/>
  <c r="V1372" i="1"/>
  <c r="T1485" i="1"/>
  <c r="V1485" i="1" s="1"/>
  <c r="T1425" i="1"/>
  <c r="V1425" i="1"/>
  <c r="V1524" i="1"/>
  <c r="T1524" i="1"/>
  <c r="T1570" i="1"/>
  <c r="V1570" i="1"/>
  <c r="T1575" i="1"/>
  <c r="V1575" i="1"/>
  <c r="T1423" i="1"/>
  <c r="V1423" i="1"/>
  <c r="T1647" i="1"/>
  <c r="V1647" i="1" s="1"/>
  <c r="T1585" i="1"/>
  <c r="V1585" i="1"/>
  <c r="T1689" i="1"/>
  <c r="V1689" i="1"/>
  <c r="T1642" i="1"/>
  <c r="V1642" i="1" s="1"/>
  <c r="V1881" i="1"/>
  <c r="T1881" i="1"/>
  <c r="T1849" i="1"/>
  <c r="V1849" i="1" s="1"/>
  <c r="T1745" i="1"/>
  <c r="V1745" i="1"/>
  <c r="T1791" i="1"/>
  <c r="V1791" i="1" s="1"/>
  <c r="T1796" i="1"/>
  <c r="V1796" i="1"/>
  <c r="T1882" i="1"/>
  <c r="V1882" i="1"/>
  <c r="T1875" i="1"/>
  <c r="V1875" i="1" s="1"/>
  <c r="T1950" i="1"/>
  <c r="V1950" i="1" s="1"/>
  <c r="V2012" i="1"/>
  <c r="T2012" i="1"/>
  <c r="T1988" i="1"/>
  <c r="V1988" i="1" s="1"/>
  <c r="T2045" i="1"/>
  <c r="V2045" i="1" s="1"/>
  <c r="T1915" i="1"/>
  <c r="V1915" i="1"/>
  <c r="T2093" i="1"/>
  <c r="V2093" i="1"/>
  <c r="T2064" i="1"/>
  <c r="V2064" i="1" s="1"/>
  <c r="T2173" i="1"/>
  <c r="V2173" i="1" s="1"/>
  <c r="T2082" i="1"/>
  <c r="V2082" i="1"/>
  <c r="V2208" i="1"/>
  <c r="T2208" i="1"/>
  <c r="T2246" i="1"/>
  <c r="V2246" i="1"/>
  <c r="T2401" i="1"/>
  <c r="V2401" i="1" s="1"/>
  <c r="T2344" i="1"/>
  <c r="V2344" i="1" s="1"/>
  <c r="T2307" i="1"/>
  <c r="V2307" i="1"/>
  <c r="T2406" i="1"/>
  <c r="V2406" i="1" s="1"/>
  <c r="V2381" i="1"/>
  <c r="T2381" i="1"/>
  <c r="T2272" i="1"/>
  <c r="V2272" i="1"/>
  <c r="V2409" i="1"/>
  <c r="T2409" i="1"/>
  <c r="T2425" i="1"/>
  <c r="V2425" i="1" s="1"/>
  <c r="T2373" i="1"/>
  <c r="V2373" i="1" s="1"/>
  <c r="T2568" i="1"/>
  <c r="V2568" i="1" s="1"/>
  <c r="T2564" i="1"/>
  <c r="V2564" i="1" s="1"/>
  <c r="T2602" i="1"/>
  <c r="V2602" i="1"/>
  <c r="T2489" i="1"/>
  <c r="V2489" i="1" s="1"/>
  <c r="T2525" i="1"/>
  <c r="V2525" i="1" s="1"/>
  <c r="V2589" i="1"/>
  <c r="T2589" i="1"/>
  <c r="T2597" i="1"/>
  <c r="V2597" i="1" s="1"/>
  <c r="T2738" i="1"/>
  <c r="V2738" i="1" s="1"/>
  <c r="T2787" i="1"/>
  <c r="V2787" i="1" s="1"/>
  <c r="T2559" i="1"/>
  <c r="V2559" i="1" s="1"/>
  <c r="T2746" i="1"/>
  <c r="V2746" i="1" s="1"/>
  <c r="V2770" i="1"/>
  <c r="T2770" i="1"/>
  <c r="T2817" i="1"/>
  <c r="V2817" i="1"/>
  <c r="V2892" i="1"/>
  <c r="T2892" i="1"/>
  <c r="T2990" i="1"/>
  <c r="V2990" i="1"/>
  <c r="T3281" i="1"/>
  <c r="V3281" i="1" s="1"/>
  <c r="T3337" i="1"/>
  <c r="V3337" i="1" s="1"/>
  <c r="T3047" i="1"/>
  <c r="V3047" i="1"/>
  <c r="T3232" i="1"/>
  <c r="V3232" i="1"/>
  <c r="T3059" i="1"/>
  <c r="V3059" i="1" s="1"/>
  <c r="T3323" i="1"/>
  <c r="V3323" i="1" s="1"/>
  <c r="T3152" i="1"/>
  <c r="V3152" i="1" s="1"/>
  <c r="T3346" i="1"/>
  <c r="V3346" i="1" s="1"/>
  <c r="T3135" i="1"/>
  <c r="V3135" i="1" s="1"/>
  <c r="T3307" i="1"/>
  <c r="V3307" i="1" s="1"/>
  <c r="T3326" i="1"/>
  <c r="V3326" i="1" s="1"/>
  <c r="T3258" i="1"/>
  <c r="V3258" i="1" s="1"/>
  <c r="T3500" i="1"/>
  <c r="V3500" i="1" s="1"/>
  <c r="T3563" i="1"/>
  <c r="V3563" i="1" s="1"/>
  <c r="V3639" i="1"/>
  <c r="T3639" i="1"/>
  <c r="T3446" i="1"/>
  <c r="V3446" i="1"/>
  <c r="T3376" i="1"/>
  <c r="V3376" i="1"/>
  <c r="T3635" i="1"/>
  <c r="V3635" i="1" s="1"/>
  <c r="T3646" i="1"/>
  <c r="V3646" i="1" s="1"/>
  <c r="T3429" i="1"/>
  <c r="V3429" i="1"/>
  <c r="T3374" i="1"/>
  <c r="V3374" i="1" s="1"/>
  <c r="T3631" i="1"/>
  <c r="V3631" i="1" s="1"/>
  <c r="T3359" i="1"/>
  <c r="V3359" i="1" s="1"/>
  <c r="T3627" i="1"/>
  <c r="V3627" i="1" s="1"/>
  <c r="T3638" i="1"/>
  <c r="V3638" i="1" s="1"/>
  <c r="T3362" i="1"/>
  <c r="V3362" i="1"/>
  <c r="T3204" i="1"/>
  <c r="V3204" i="1" s="1"/>
  <c r="T3610" i="1"/>
  <c r="V3610" i="1" s="1"/>
  <c r="T3440" i="1"/>
  <c r="V3440" i="1" s="1"/>
  <c r="T3606" i="1"/>
  <c r="V3606" i="1" s="1"/>
  <c r="V3803" i="1"/>
  <c r="T3803" i="1"/>
  <c r="T3695" i="1"/>
  <c r="V3695" i="1"/>
  <c r="T3888" i="1"/>
  <c r="V3888" i="1" s="1"/>
  <c r="T3873" i="1"/>
  <c r="V3873" i="1" s="1"/>
  <c r="T3792" i="1"/>
  <c r="V3792" i="1" s="1"/>
  <c r="T3880" i="1"/>
  <c r="V3880" i="1" s="1"/>
  <c r="T3721" i="1"/>
  <c r="V3721" i="1" s="1"/>
  <c r="T3967" i="1"/>
  <c r="V3967" i="1"/>
  <c r="T3706" i="1"/>
  <c r="V3706" i="1" s="1"/>
  <c r="T3691" i="1"/>
  <c r="V3691" i="1"/>
  <c r="T3995" i="1"/>
  <c r="V3995" i="1" s="1"/>
  <c r="T3739" i="1"/>
  <c r="V3739" i="1"/>
  <c r="T3963" i="1"/>
  <c r="V3963" i="1" s="1"/>
  <c r="T3694" i="1"/>
  <c r="V3694" i="1"/>
  <c r="V3898" i="1"/>
  <c r="T3898" i="1"/>
  <c r="T3896" i="1"/>
  <c r="V3896" i="1" s="1"/>
  <c r="T3807" i="1"/>
  <c r="V3807" i="1" s="1"/>
  <c r="T4095" i="1"/>
  <c r="V4095" i="1"/>
  <c r="T4121" i="1"/>
  <c r="V4121" i="1"/>
  <c r="T4158" i="1"/>
  <c r="V4158" i="1" s="1"/>
  <c r="T4258" i="1"/>
  <c r="V4258" i="1" s="1"/>
  <c r="T4273" i="1"/>
  <c r="V4273" i="1" s="1"/>
  <c r="V4178" i="1"/>
  <c r="T4178" i="1"/>
  <c r="T4001" i="1"/>
  <c r="V4001" i="1"/>
  <c r="V4254" i="1"/>
  <c r="T4254" i="1"/>
  <c r="T4026" i="1"/>
  <c r="V4026" i="1"/>
  <c r="T4265" i="1"/>
  <c r="V4265" i="1" s="1"/>
  <c r="T4261" i="1"/>
  <c r="V4261" i="1" s="1"/>
  <c r="T4060" i="1"/>
  <c r="V4060" i="1"/>
  <c r="T4338" i="1"/>
  <c r="V4338" i="1"/>
  <c r="T4137" i="1"/>
  <c r="V4137" i="1" s="1"/>
  <c r="T4370" i="1"/>
  <c r="V4370" i="1"/>
  <c r="V4388" i="1"/>
  <c r="T4388" i="1"/>
  <c r="T4444" i="1"/>
  <c r="V4444" i="1"/>
  <c r="T4391" i="1"/>
  <c r="V4391" i="1" s="1"/>
  <c r="T4405" i="1"/>
  <c r="V4405" i="1" s="1"/>
  <c r="T4557" i="1"/>
  <c r="V4557" i="1" s="1"/>
  <c r="T4616" i="1"/>
  <c r="V4616" i="1" s="1"/>
  <c r="V4606" i="1"/>
  <c r="T4606" i="1"/>
  <c r="T4542" i="1"/>
  <c r="V4542" i="1"/>
  <c r="T4520" i="1"/>
  <c r="V4520" i="1" s="1"/>
  <c r="T4660" i="1"/>
  <c r="V4660" i="1"/>
  <c r="T4611" i="1"/>
  <c r="V4611" i="1" s="1"/>
  <c r="T4782" i="1"/>
  <c r="V4782" i="1"/>
  <c r="T5042" i="1"/>
  <c r="V5042" i="1" s="1"/>
  <c r="T4755" i="1"/>
  <c r="V4755" i="1"/>
  <c r="V4912" i="1"/>
  <c r="T4912" i="1"/>
  <c r="T4817" i="1"/>
  <c r="V4817" i="1"/>
  <c r="T5006" i="1"/>
  <c r="V5006" i="1" s="1"/>
  <c r="T4671" i="1"/>
  <c r="V4671" i="1"/>
  <c r="T4863" i="1"/>
  <c r="V4863" i="1"/>
  <c r="T4712" i="1"/>
  <c r="V4712" i="1"/>
  <c r="T5021" i="1"/>
  <c r="V5021" i="1" s="1"/>
  <c r="T4813" i="1"/>
  <c r="V4813" i="1"/>
  <c r="V4872" i="1"/>
  <c r="T4872" i="1"/>
  <c r="T4846" i="1"/>
  <c r="V4846" i="1" s="1"/>
  <c r="T5110" i="1"/>
  <c r="V5110" i="1" s="1"/>
  <c r="T5312" i="1"/>
  <c r="V5312" i="1" s="1"/>
  <c r="T5282" i="1"/>
  <c r="V5282" i="1" s="1"/>
  <c r="T5157" i="1"/>
  <c r="V5157" i="1"/>
  <c r="T5306" i="1"/>
  <c r="V5306" i="1" s="1"/>
  <c r="T5261" i="1"/>
  <c r="V5261" i="1"/>
  <c r="T5185" i="1"/>
  <c r="V5185" i="1" s="1"/>
  <c r="T5205" i="1"/>
  <c r="V5205" i="1"/>
  <c r="V5353" i="1"/>
  <c r="T5353" i="1"/>
  <c r="T954" i="1"/>
  <c r="V954" i="1"/>
  <c r="T1262" i="1"/>
  <c r="V1262" i="1"/>
  <c r="T2284" i="1"/>
  <c r="V2284" i="1" s="1"/>
  <c r="T1143" i="1"/>
  <c r="V1143" i="1" s="1"/>
  <c r="T1408" i="1"/>
  <c r="V1408" i="1"/>
  <c r="V1800" i="1"/>
  <c r="T1800" i="1"/>
  <c r="T2043" i="1"/>
  <c r="V2043" i="1" s="1"/>
  <c r="V2418" i="1"/>
  <c r="T2418" i="1"/>
  <c r="T2524" i="1"/>
  <c r="V2524" i="1" s="1"/>
  <c r="T2830" i="1"/>
  <c r="V2830" i="1"/>
  <c r="T3600" i="1"/>
  <c r="V3600" i="1" s="1"/>
  <c r="T3530" i="1"/>
  <c r="V3530" i="1" s="1"/>
  <c r="T3904" i="1"/>
  <c r="V3904" i="1" s="1"/>
  <c r="V4185" i="1"/>
  <c r="T4185" i="1"/>
  <c r="T4437" i="1"/>
  <c r="V4437" i="1" s="1"/>
  <c r="T4436" i="1"/>
  <c r="V4436" i="1" s="1"/>
  <c r="T4621" i="1"/>
  <c r="V4621" i="1" s="1"/>
  <c r="T4904" i="1"/>
  <c r="V4904" i="1" s="1"/>
  <c r="T4986" i="1"/>
  <c r="V4986" i="1" s="1"/>
  <c r="T5057" i="1"/>
  <c r="V5057" i="1"/>
  <c r="T5138" i="1"/>
  <c r="V5138" i="1"/>
  <c r="T5175" i="1"/>
  <c r="V5175" i="1" s="1"/>
  <c r="T811" i="1"/>
  <c r="V811" i="1" s="1"/>
  <c r="V826" i="1"/>
  <c r="T826" i="1"/>
  <c r="T851" i="1"/>
  <c r="V851" i="1" s="1"/>
  <c r="T858" i="1"/>
  <c r="V858" i="1" s="1"/>
  <c r="T1025" i="1"/>
  <c r="V1025" i="1"/>
  <c r="T957" i="1"/>
  <c r="V957" i="1"/>
  <c r="T979" i="1"/>
  <c r="V979" i="1"/>
  <c r="V990" i="1"/>
  <c r="T990" i="1"/>
  <c r="T1005" i="1"/>
  <c r="V1005" i="1" s="1"/>
  <c r="T930" i="1"/>
  <c r="V930" i="1" s="1"/>
  <c r="T1052" i="1"/>
  <c r="V1052" i="1"/>
  <c r="T1134" i="1"/>
  <c r="V1134" i="1" s="1"/>
  <c r="T1184" i="1"/>
  <c r="V1184" i="1"/>
  <c r="T1101" i="1"/>
  <c r="V1101" i="1"/>
  <c r="T1087" i="1"/>
  <c r="V1087" i="1"/>
  <c r="T1080" i="1"/>
  <c r="V1080" i="1" s="1"/>
  <c r="T1131" i="1"/>
  <c r="V1131" i="1" s="1"/>
  <c r="V1155" i="1"/>
  <c r="T1155" i="1"/>
  <c r="T1279" i="1"/>
  <c r="V1279" i="1" s="1"/>
  <c r="T1249" i="1"/>
  <c r="V1249" i="1"/>
  <c r="T1336" i="1"/>
  <c r="V1336" i="1" s="1"/>
  <c r="T1360" i="1"/>
  <c r="V1360" i="1" s="1"/>
  <c r="T1343" i="1"/>
  <c r="V1343" i="1" s="1"/>
  <c r="T1206" i="1"/>
  <c r="V1206" i="1" s="1"/>
  <c r="T1440" i="1"/>
  <c r="V1440" i="1" s="1"/>
  <c r="V1495" i="1"/>
  <c r="T1495" i="1"/>
  <c r="T1391" i="1"/>
  <c r="V1391" i="1"/>
  <c r="T1526" i="1"/>
  <c r="V1526" i="1" s="1"/>
  <c r="T1608" i="1"/>
  <c r="V1608" i="1"/>
  <c r="T1594" i="1"/>
  <c r="V1594" i="1"/>
  <c r="T1540" i="1"/>
  <c r="V1540" i="1"/>
  <c r="T1375" i="1"/>
  <c r="V1375" i="1" s="1"/>
  <c r="T1691" i="1"/>
  <c r="V1691" i="1" s="1"/>
  <c r="T1714" i="1"/>
  <c r="V1714" i="1" s="1"/>
  <c r="T1878" i="1"/>
  <c r="V1878" i="1"/>
  <c r="T1773" i="1"/>
  <c r="V1773" i="1"/>
  <c r="T1765" i="1"/>
  <c r="V1765" i="1"/>
  <c r="T1808" i="1"/>
  <c r="V1808" i="1" s="1"/>
  <c r="T1801" i="1"/>
  <c r="V1801" i="1" s="1"/>
  <c r="V1806" i="1"/>
  <c r="T1806" i="1"/>
  <c r="T1799" i="1"/>
  <c r="V1799" i="1" s="1"/>
  <c r="V1942" i="1"/>
  <c r="T1942" i="1"/>
  <c r="T1963" i="1"/>
  <c r="V1963" i="1"/>
  <c r="T2025" i="1"/>
  <c r="V2025" i="1" s="1"/>
  <c r="T2036" i="1"/>
  <c r="V2036" i="1" s="1"/>
  <c r="T1995" i="1"/>
  <c r="V1995" i="1" s="1"/>
  <c r="T2076" i="1"/>
  <c r="V2076" i="1" s="1"/>
  <c r="T2098" i="1"/>
  <c r="V2098" i="1" s="1"/>
  <c r="T2186" i="1"/>
  <c r="V2186" i="1" s="1"/>
  <c r="T2092" i="1"/>
  <c r="V2092" i="1" s="1"/>
  <c r="T2242" i="1"/>
  <c r="V2242" i="1"/>
  <c r="T2261" i="1"/>
  <c r="V2261" i="1"/>
  <c r="T2360" i="1"/>
  <c r="V2360" i="1" s="1"/>
  <c r="T2312" i="1"/>
  <c r="V2312" i="1"/>
  <c r="T2422" i="1"/>
  <c r="V2422" i="1" s="1"/>
  <c r="V2397" i="1"/>
  <c r="T2397" i="1"/>
  <c r="T2300" i="1"/>
  <c r="V2300" i="1" s="1"/>
  <c r="V2427" i="1"/>
  <c r="T2427" i="1"/>
  <c r="T2472" i="1"/>
  <c r="V2472" i="1" s="1"/>
  <c r="T2389" i="1"/>
  <c r="V2389" i="1" s="1"/>
  <c r="T2580" i="1"/>
  <c r="V2580" i="1" s="1"/>
  <c r="T2588" i="1"/>
  <c r="V2588" i="1" s="1"/>
  <c r="T2617" i="1"/>
  <c r="V2617" i="1"/>
  <c r="T2506" i="1"/>
  <c r="V2506" i="1" s="1"/>
  <c r="T2516" i="1"/>
  <c r="V2516" i="1"/>
  <c r="T2593" i="1"/>
  <c r="V2593" i="1" s="1"/>
  <c r="T2601" i="1"/>
  <c r="V2601" i="1"/>
  <c r="T2687" i="1"/>
  <c r="V2687" i="1" s="1"/>
  <c r="T2751" i="1"/>
  <c r="V2751" i="1" s="1"/>
  <c r="T2789" i="1"/>
  <c r="V2789" i="1"/>
  <c r="T2640" i="1"/>
  <c r="V2640" i="1"/>
  <c r="T2748" i="1"/>
  <c r="V2748" i="1" s="1"/>
  <c r="T2759" i="1"/>
  <c r="V2759" i="1" s="1"/>
  <c r="V2776" i="1"/>
  <c r="T2776" i="1"/>
  <c r="T2856" i="1"/>
  <c r="V2856" i="1" s="1"/>
  <c r="T2822" i="1"/>
  <c r="V2822" i="1"/>
  <c r="T2905" i="1"/>
  <c r="V2905" i="1" s="1"/>
  <c r="T3283" i="1"/>
  <c r="V3283" i="1" s="1"/>
  <c r="T3176" i="1"/>
  <c r="V3176" i="1"/>
  <c r="V3339" i="1"/>
  <c r="T3339" i="1"/>
  <c r="T3054" i="1"/>
  <c r="V3054" i="1"/>
  <c r="V3238" i="1"/>
  <c r="T3238" i="1"/>
  <c r="T3234" i="1"/>
  <c r="V3234" i="1" s="1"/>
  <c r="T3071" i="1"/>
  <c r="V3071" i="1"/>
  <c r="T3154" i="1"/>
  <c r="V3154" i="1" s="1"/>
  <c r="T3354" i="1"/>
  <c r="V3354" i="1" s="1"/>
  <c r="T3150" i="1"/>
  <c r="V3150" i="1" s="1"/>
  <c r="T3336" i="1"/>
  <c r="V3336" i="1" s="1"/>
  <c r="T3112" i="1"/>
  <c r="V3112" i="1"/>
  <c r="V3289" i="1"/>
  <c r="T3289" i="1"/>
  <c r="T3526" i="1"/>
  <c r="V3526" i="1" s="1"/>
  <c r="T3576" i="1"/>
  <c r="V3576" i="1" s="1"/>
  <c r="T3509" i="1"/>
  <c r="V3509" i="1" s="1"/>
  <c r="T3381" i="1"/>
  <c r="V3381" i="1"/>
  <c r="T3648" i="1"/>
  <c r="V3648" i="1" s="1"/>
  <c r="T3434" i="1"/>
  <c r="V3434" i="1" s="1"/>
  <c r="T3379" i="1"/>
  <c r="V3379" i="1"/>
  <c r="T3459" i="1"/>
  <c r="V3459" i="1" s="1"/>
  <c r="T3427" i="1"/>
  <c r="V3427" i="1"/>
  <c r="T3640" i="1"/>
  <c r="V3640" i="1" s="1"/>
  <c r="T3367" i="1"/>
  <c r="V3367" i="1"/>
  <c r="T3623" i="1"/>
  <c r="V3623" i="1" s="1"/>
  <c r="T3445" i="1"/>
  <c r="V3445" i="1"/>
  <c r="V3619" i="1"/>
  <c r="T3619" i="1"/>
  <c r="T3814" i="1"/>
  <c r="V3814" i="1" s="1"/>
  <c r="T3705" i="1"/>
  <c r="V3705" i="1" s="1"/>
  <c r="T3901" i="1"/>
  <c r="V3901" i="1" s="1"/>
  <c r="T3886" i="1"/>
  <c r="V3886" i="1" s="1"/>
  <c r="T3799" i="1"/>
  <c r="V3799" i="1"/>
  <c r="T3808" i="1"/>
  <c r="V3808" i="1" s="1"/>
  <c r="T3893" i="1"/>
  <c r="V3893" i="1" s="1"/>
  <c r="T3726" i="1"/>
  <c r="V3726" i="1" s="1"/>
  <c r="T3776" i="1"/>
  <c r="V3776" i="1"/>
  <c r="T3744" i="1"/>
  <c r="V3744" i="1" s="1"/>
  <c r="T3976" i="1"/>
  <c r="V3976" i="1" s="1"/>
  <c r="T3699" i="1"/>
  <c r="V3699" i="1"/>
  <c r="T3935" i="1"/>
  <c r="V3935" i="1"/>
  <c r="T3909" i="1"/>
  <c r="V3909" i="1" s="1"/>
  <c r="T3818" i="1"/>
  <c r="V3818" i="1" s="1"/>
  <c r="T4108" i="1"/>
  <c r="V4108" i="1" s="1"/>
  <c r="T4138" i="1"/>
  <c r="V4138" i="1" s="1"/>
  <c r="T4195" i="1"/>
  <c r="V4195" i="1" s="1"/>
  <c r="T3993" i="1"/>
  <c r="V3993" i="1" s="1"/>
  <c r="T4275" i="1"/>
  <c r="V4275" i="1"/>
  <c r="T4033" i="1"/>
  <c r="V4033" i="1"/>
  <c r="T4191" i="1"/>
  <c r="V4191" i="1" s="1"/>
  <c r="T4049" i="1"/>
  <c r="V4049" i="1"/>
  <c r="T4031" i="1"/>
  <c r="V4031" i="1" s="1"/>
  <c r="T4290" i="1"/>
  <c r="V4290" i="1"/>
  <c r="T4282" i="1"/>
  <c r="V4282" i="1" s="1"/>
  <c r="T4081" i="1"/>
  <c r="V4081" i="1"/>
  <c r="T4155" i="1"/>
  <c r="V4155" i="1"/>
  <c r="T4135" i="1"/>
  <c r="V4135" i="1" s="1"/>
  <c r="T4397" i="1"/>
  <c r="V4397" i="1" s="1"/>
  <c r="T4395" i="1"/>
  <c r="V4395" i="1" s="1"/>
  <c r="T4446" i="1"/>
  <c r="V4446" i="1" s="1"/>
  <c r="T4400" i="1"/>
  <c r="V4400" i="1" s="1"/>
  <c r="V4426" i="1"/>
  <c r="T4426" i="1"/>
  <c r="T4566" i="1"/>
  <c r="V4566" i="1" s="1"/>
  <c r="T4629" i="1"/>
  <c r="V4629" i="1" s="1"/>
  <c r="T4619" i="1"/>
  <c r="V4619" i="1" s="1"/>
  <c r="T4565" i="1"/>
  <c r="V4565" i="1" s="1"/>
  <c r="T4576" i="1"/>
  <c r="V4576" i="1" s="1"/>
  <c r="V4666" i="1"/>
  <c r="T4666" i="1"/>
  <c r="T4624" i="1"/>
  <c r="V4624" i="1" s="1"/>
  <c r="V4570" i="1"/>
  <c r="T4570" i="1"/>
  <c r="T4814" i="1"/>
  <c r="V4814" i="1"/>
  <c r="T5048" i="1"/>
  <c r="V5048" i="1" s="1"/>
  <c r="T4760" i="1"/>
  <c r="V4760" i="1"/>
  <c r="T4925" i="1"/>
  <c r="V4925" i="1" s="1"/>
  <c r="T4829" i="1"/>
  <c r="V4829" i="1"/>
  <c r="V4682" i="1"/>
  <c r="T4682" i="1"/>
  <c r="T5008" i="1"/>
  <c r="V5008" i="1" s="1"/>
  <c r="T4673" i="1"/>
  <c r="V4673" i="1" s="1"/>
  <c r="T4815" i="1"/>
  <c r="V4815" i="1"/>
  <c r="T4697" i="1"/>
  <c r="V4697" i="1"/>
  <c r="T5037" i="1"/>
  <c r="V5037" i="1" s="1"/>
  <c r="T4889" i="1"/>
  <c r="V4889" i="1" s="1"/>
  <c r="T4739" i="1"/>
  <c r="V4739" i="1"/>
  <c r="V4818" i="1"/>
  <c r="T4818" i="1"/>
  <c r="T4885" i="1"/>
  <c r="V4885" i="1" s="1"/>
  <c r="V4857" i="1"/>
  <c r="T4857" i="1"/>
  <c r="T4811" i="1"/>
  <c r="V4811" i="1"/>
  <c r="T5132" i="1"/>
  <c r="V5132" i="1"/>
  <c r="T5334" i="1"/>
  <c r="V5334" i="1"/>
  <c r="T5170" i="1"/>
  <c r="V5170" i="1"/>
  <c r="T5350" i="1"/>
  <c r="V5350" i="1"/>
  <c r="V5266" i="1"/>
  <c r="T5266" i="1"/>
  <c r="T5190" i="1"/>
  <c r="V5190" i="1"/>
  <c r="T5168" i="1"/>
  <c r="V5168" i="1" s="1"/>
  <c r="T5210" i="1"/>
  <c r="V5210" i="1"/>
  <c r="T5035" i="1"/>
  <c r="V5035" i="1" s="1"/>
  <c r="T691" i="1"/>
  <c r="V691" i="1"/>
  <c r="T2410" i="1"/>
  <c r="V2410" i="1" s="1"/>
  <c r="T767" i="1"/>
  <c r="V767" i="1"/>
  <c r="V966" i="1"/>
  <c r="T966" i="1"/>
  <c r="T1175" i="1"/>
  <c r="V1175" i="1" s="1"/>
  <c r="T1395" i="1"/>
  <c r="V1395" i="1" s="1"/>
  <c r="T1509" i="1"/>
  <c r="V1509" i="1"/>
  <c r="T1683" i="1"/>
  <c r="V1683" i="1" s="1"/>
  <c r="T2320" i="1"/>
  <c r="V2320" i="1"/>
  <c r="T2265" i="1"/>
  <c r="V2265" i="1"/>
  <c r="T2546" i="1"/>
  <c r="V2546" i="1"/>
  <c r="V2694" i="1"/>
  <c r="T2694" i="1"/>
  <c r="T3286" i="1"/>
  <c r="V3286" i="1" s="1"/>
  <c r="T3679" i="1"/>
  <c r="V3679" i="1" s="1"/>
  <c r="T4182" i="1"/>
  <c r="V4182" i="1" s="1"/>
  <c r="T4939" i="1"/>
  <c r="V4939" i="1" s="1"/>
  <c r="T5298" i="1"/>
  <c r="V5298" i="1" s="1"/>
  <c r="T758" i="1"/>
  <c r="V758" i="1" s="1"/>
  <c r="T865" i="1"/>
  <c r="V865" i="1" s="1"/>
  <c r="V765" i="1"/>
  <c r="T765" i="1"/>
  <c r="T806" i="1"/>
  <c r="V806" i="1" s="1"/>
  <c r="T1015" i="1"/>
  <c r="V1015" i="1" s="1"/>
  <c r="T645" i="1"/>
  <c r="V645" i="1"/>
  <c r="T840" i="1"/>
  <c r="V840" i="1"/>
  <c r="T799" i="1"/>
  <c r="V799" i="1"/>
  <c r="T855" i="1"/>
  <c r="V855" i="1"/>
  <c r="T778" i="1"/>
  <c r="V778" i="1" s="1"/>
  <c r="V694" i="1"/>
  <c r="T694" i="1"/>
  <c r="T862" i="1"/>
  <c r="V862" i="1" s="1"/>
  <c r="V981" i="1"/>
  <c r="T981" i="1"/>
  <c r="T1010" i="1"/>
  <c r="V1010" i="1" s="1"/>
  <c r="T953" i="1"/>
  <c r="V953" i="1" s="1"/>
  <c r="T937" i="1"/>
  <c r="V937" i="1"/>
  <c r="T804" i="1"/>
  <c r="V804" i="1" s="1"/>
  <c r="T1007" i="1"/>
  <c r="V1007" i="1" s="1"/>
  <c r="V935" i="1"/>
  <c r="T935" i="1"/>
  <c r="T1079" i="1"/>
  <c r="V1079" i="1"/>
  <c r="V1147" i="1"/>
  <c r="T1147" i="1"/>
  <c r="T1188" i="1"/>
  <c r="V1188" i="1"/>
  <c r="T1110" i="1"/>
  <c r="V1110" i="1"/>
  <c r="T1094" i="1"/>
  <c r="V1094" i="1"/>
  <c r="T1108" i="1"/>
  <c r="V1108" i="1"/>
  <c r="T1144" i="1"/>
  <c r="V1144" i="1" s="1"/>
  <c r="V1168" i="1"/>
  <c r="T1168" i="1"/>
  <c r="T1290" i="1"/>
  <c r="V1290" i="1" s="1"/>
  <c r="V1288" i="1"/>
  <c r="T1288" i="1"/>
  <c r="T1254" i="1"/>
  <c r="V1254" i="1"/>
  <c r="T1282" i="1"/>
  <c r="V1282" i="1" s="1"/>
  <c r="T1356" i="1"/>
  <c r="V1356" i="1"/>
  <c r="T1228" i="1"/>
  <c r="V1228" i="1"/>
  <c r="T1435" i="1"/>
  <c r="V1435" i="1"/>
  <c r="T1449" i="1"/>
  <c r="V1449" i="1" s="1"/>
  <c r="T1471" i="1"/>
  <c r="V1471" i="1" s="1"/>
  <c r="V1508" i="1"/>
  <c r="T1508" i="1"/>
  <c r="T1431" i="1"/>
  <c r="V1431" i="1"/>
  <c r="T1374" i="1"/>
  <c r="V1374" i="1"/>
  <c r="T1403" i="1"/>
  <c r="V1403" i="1"/>
  <c r="T1367" i="1"/>
  <c r="V1367" i="1"/>
  <c r="T1439" i="1"/>
  <c r="V1439" i="1"/>
  <c r="V1365" i="1"/>
  <c r="T1365" i="1"/>
  <c r="T1617" i="1"/>
  <c r="V1617" i="1"/>
  <c r="T1641" i="1"/>
  <c r="V1641" i="1" s="1"/>
  <c r="T1567" i="1"/>
  <c r="V1567" i="1"/>
  <c r="T1675" i="1"/>
  <c r="V1675" i="1" s="1"/>
  <c r="T1721" i="1"/>
  <c r="V1721" i="1"/>
  <c r="T1726" i="1"/>
  <c r="V1726" i="1"/>
  <c r="T1896" i="1"/>
  <c r="V1896" i="1" s="1"/>
  <c r="T1788" i="1"/>
  <c r="V1788" i="1" s="1"/>
  <c r="T1817" i="1"/>
  <c r="V1817" i="1" s="1"/>
  <c r="V1815" i="1"/>
  <c r="T1815" i="1"/>
  <c r="T1813" i="1"/>
  <c r="V1813" i="1" s="1"/>
  <c r="T1824" i="1"/>
  <c r="V1824" i="1" s="1"/>
  <c r="T1955" i="1"/>
  <c r="V1955" i="1"/>
  <c r="T1978" i="1"/>
  <c r="V1978" i="1"/>
  <c r="T2038" i="1"/>
  <c r="V2038" i="1" s="1"/>
  <c r="V2072" i="1"/>
  <c r="T2072" i="1"/>
  <c r="T2053" i="1"/>
  <c r="V2053" i="1" s="1"/>
  <c r="V2008" i="1"/>
  <c r="T2008" i="1"/>
  <c r="T1938" i="1"/>
  <c r="V1938" i="1"/>
  <c r="T1998" i="1"/>
  <c r="V1998" i="1" s="1"/>
  <c r="T2128" i="1"/>
  <c r="V2128" i="1" s="1"/>
  <c r="T2015" i="1"/>
  <c r="V2015" i="1" s="1"/>
  <c r="T2124" i="1"/>
  <c r="V2124" i="1"/>
  <c r="V2199" i="1"/>
  <c r="T2199" i="1"/>
  <c r="T2102" i="1"/>
  <c r="V2102" i="1"/>
  <c r="T2281" i="1"/>
  <c r="V2281" i="1" s="1"/>
  <c r="T2417" i="1"/>
  <c r="V2417" i="1" s="1"/>
  <c r="T2376" i="1"/>
  <c r="V2376" i="1" s="1"/>
  <c r="T2413" i="1"/>
  <c r="V2413" i="1" s="1"/>
  <c r="T2305" i="1"/>
  <c r="V2305" i="1"/>
  <c r="T2433" i="1"/>
  <c r="V2433" i="1" s="1"/>
  <c r="V2405" i="1"/>
  <c r="T2405" i="1"/>
  <c r="T2450" i="1"/>
  <c r="V2450" i="1"/>
  <c r="V2584" i="1"/>
  <c r="T2584" i="1"/>
  <c r="T2592" i="1"/>
  <c r="V2592" i="1" s="1"/>
  <c r="T2436" i="1"/>
  <c r="V2436" i="1" s="1"/>
  <c r="T2513" i="1"/>
  <c r="V2513" i="1"/>
  <c r="T2538" i="1"/>
  <c r="V2538" i="1" s="1"/>
  <c r="T2569" i="1"/>
  <c r="V2569" i="1" s="1"/>
  <c r="T2616" i="1"/>
  <c r="V2616" i="1" s="1"/>
  <c r="T2696" i="1"/>
  <c r="V2696" i="1" s="1"/>
  <c r="V2579" i="1"/>
  <c r="T2579" i="1"/>
  <c r="T2623" i="1"/>
  <c r="V2623" i="1" s="1"/>
  <c r="T2774" i="1"/>
  <c r="V2774" i="1" s="1"/>
  <c r="T2782" i="1"/>
  <c r="V2782" i="1" s="1"/>
  <c r="T2878" i="1"/>
  <c r="V2878" i="1" s="1"/>
  <c r="T2865" i="1"/>
  <c r="V2865" i="1"/>
  <c r="T2849" i="1"/>
  <c r="V2849" i="1" s="1"/>
  <c r="T2918" i="1"/>
  <c r="V2918" i="1" s="1"/>
  <c r="T3312" i="1"/>
  <c r="V3312" i="1" s="1"/>
  <c r="T3056" i="1"/>
  <c r="V3056" i="1"/>
  <c r="T3178" i="1"/>
  <c r="V3178" i="1" s="1"/>
  <c r="T2768" i="1"/>
  <c r="V2768" i="1" s="1"/>
  <c r="T3073" i="1"/>
  <c r="V3073" i="1"/>
  <c r="T3263" i="1"/>
  <c r="V3263" i="1"/>
  <c r="T2979" i="1"/>
  <c r="V2979" i="1" s="1"/>
  <c r="T3078" i="1"/>
  <c r="V3078" i="1"/>
  <c r="V2944" i="1"/>
  <c r="T2944" i="1"/>
  <c r="T3064" i="1"/>
  <c r="V3064" i="1"/>
  <c r="T2838" i="1"/>
  <c r="V2838" i="1"/>
  <c r="T3183" i="1"/>
  <c r="V3183" i="1"/>
  <c r="T3338" i="1"/>
  <c r="V3338" i="1" s="1"/>
  <c r="T3144" i="1"/>
  <c r="V3144" i="1"/>
  <c r="T3167" i="1"/>
  <c r="V3167" i="1" s="1"/>
  <c r="T2945" i="1"/>
  <c r="V2945" i="1" s="1"/>
  <c r="V3291" i="1"/>
  <c r="T3291" i="1"/>
  <c r="T3539" i="1"/>
  <c r="V3539" i="1" s="1"/>
  <c r="T3589" i="1"/>
  <c r="V3589" i="1" s="1"/>
  <c r="T3522" i="1"/>
  <c r="V3522" i="1" s="1"/>
  <c r="T3386" i="1"/>
  <c r="V3386" i="1"/>
  <c r="T3439" i="1"/>
  <c r="V3439" i="1" s="1"/>
  <c r="T3384" i="1"/>
  <c r="V3384" i="1" s="1"/>
  <c r="T3432" i="1"/>
  <c r="V3432" i="1"/>
  <c r="V3472" i="1"/>
  <c r="T3472" i="1"/>
  <c r="T3632" i="1"/>
  <c r="V3632" i="1" s="1"/>
  <c r="T3825" i="1"/>
  <c r="V3825" i="1" s="1"/>
  <c r="T3710" i="1"/>
  <c r="V3710" i="1"/>
  <c r="T3914" i="1"/>
  <c r="V3914" i="1" s="1"/>
  <c r="T3899" i="1"/>
  <c r="V3899" i="1" s="1"/>
  <c r="V3810" i="1"/>
  <c r="T3810" i="1"/>
  <c r="T3819" i="1"/>
  <c r="V3819" i="1" s="1"/>
  <c r="T3731" i="1"/>
  <c r="V3731" i="1" s="1"/>
  <c r="T3795" i="1"/>
  <c r="V3795" i="1" s="1"/>
  <c r="T3759" i="1"/>
  <c r="V3759" i="1"/>
  <c r="T3749" i="1"/>
  <c r="V3749" i="1"/>
  <c r="T3991" i="1"/>
  <c r="V3991" i="1"/>
  <c r="T3704" i="1"/>
  <c r="V3704" i="1"/>
  <c r="V3961" i="1"/>
  <c r="T3961" i="1"/>
  <c r="T4133" i="1"/>
  <c r="V4133" i="1"/>
  <c r="T4171" i="1"/>
  <c r="V4171" i="1" s="1"/>
  <c r="T4221" i="1"/>
  <c r="V4221" i="1" s="1"/>
  <c r="T4277" i="1"/>
  <c r="V4277" i="1" s="1"/>
  <c r="T4046" i="1"/>
  <c r="V4046" i="1"/>
  <c r="T4204" i="1"/>
  <c r="V4204" i="1" s="1"/>
  <c r="T4062" i="1"/>
  <c r="V4062" i="1"/>
  <c r="V4300" i="1"/>
  <c r="T4300" i="1"/>
  <c r="T4036" i="1"/>
  <c r="V4036" i="1"/>
  <c r="V4292" i="1"/>
  <c r="T4292" i="1"/>
  <c r="T4284" i="1"/>
  <c r="V4284" i="1" s="1"/>
  <c r="T4094" i="1"/>
  <c r="V4094" i="1"/>
  <c r="T4181" i="1"/>
  <c r="V4181" i="1" s="1"/>
  <c r="T3844" i="1"/>
  <c r="V3844" i="1" s="1"/>
  <c r="T4142" i="1"/>
  <c r="V4142" i="1" s="1"/>
  <c r="V4406" i="1"/>
  <c r="T4406" i="1"/>
  <c r="T4404" i="1"/>
  <c r="V4404" i="1"/>
  <c r="V4411" i="1"/>
  <c r="T4411" i="1"/>
  <c r="T4192" i="1"/>
  <c r="V4192" i="1" s="1"/>
  <c r="T4579" i="1"/>
  <c r="V4579" i="1" s="1"/>
  <c r="T4642" i="1"/>
  <c r="V4642" i="1" s="1"/>
  <c r="T4482" i="1"/>
  <c r="V4482" i="1"/>
  <c r="T4632" i="1"/>
  <c r="V4632" i="1" s="1"/>
  <c r="V4578" i="1"/>
  <c r="T4578" i="1"/>
  <c r="T4589" i="1"/>
  <c r="V4589" i="1" s="1"/>
  <c r="V4432" i="1"/>
  <c r="T4432" i="1"/>
  <c r="T4637" i="1"/>
  <c r="V4637" i="1" s="1"/>
  <c r="T4583" i="1"/>
  <c r="V4583" i="1" s="1"/>
  <c r="T4831" i="1"/>
  <c r="V4831" i="1"/>
  <c r="T4787" i="1"/>
  <c r="V4787" i="1"/>
  <c r="T4938" i="1"/>
  <c r="V4938" i="1" s="1"/>
  <c r="T4847" i="1"/>
  <c r="V4847" i="1" s="1"/>
  <c r="T5010" i="1"/>
  <c r="V5010" i="1" s="1"/>
  <c r="V4834" i="1"/>
  <c r="T4834" i="1"/>
  <c r="T4729" i="1"/>
  <c r="V4729" i="1"/>
  <c r="T5041" i="1"/>
  <c r="V5041" i="1"/>
  <c r="T4902" i="1"/>
  <c r="V4902" i="1" s="1"/>
  <c r="T4744" i="1"/>
  <c r="V4744" i="1"/>
  <c r="T4823" i="1"/>
  <c r="V4823" i="1"/>
  <c r="V4898" i="1"/>
  <c r="T4898" i="1"/>
  <c r="T4870" i="1"/>
  <c r="V4870" i="1" s="1"/>
  <c r="T5137" i="1"/>
  <c r="V5137" i="1" s="1"/>
  <c r="T5319" i="1"/>
  <c r="V5319" i="1" s="1"/>
  <c r="T5278" i="1"/>
  <c r="V5278" i="1"/>
  <c r="T5212" i="1"/>
  <c r="V5212" i="1"/>
  <c r="T5200" i="1"/>
  <c r="V5200" i="1"/>
  <c r="T5040" i="1"/>
  <c r="V5040" i="1" s="1"/>
  <c r="V814" i="1"/>
  <c r="T814" i="1"/>
  <c r="T887" i="1"/>
  <c r="V887" i="1"/>
  <c r="T895" i="1"/>
  <c r="V895" i="1" s="1"/>
  <c r="T1103" i="1"/>
  <c r="V1103" i="1"/>
  <c r="T1652" i="1"/>
  <c r="V1652" i="1" s="1"/>
  <c r="T791" i="1"/>
  <c r="V791" i="1"/>
  <c r="T1656" i="1"/>
  <c r="V1656" i="1"/>
  <c r="T1958" i="1"/>
  <c r="V1958" i="1" s="1"/>
  <c r="V2358" i="1"/>
  <c r="T2358" i="1"/>
  <c r="T2736" i="1"/>
  <c r="V2736" i="1" s="1"/>
  <c r="V3174" i="1"/>
  <c r="T3174" i="1"/>
  <c r="T3313" i="1"/>
  <c r="V3313" i="1" s="1"/>
  <c r="T3194" i="1"/>
  <c r="V3194" i="1" s="1"/>
  <c r="T3634" i="1"/>
  <c r="V3634" i="1" s="1"/>
  <c r="T3719" i="1"/>
  <c r="V3719" i="1"/>
  <c r="T4126" i="1"/>
  <c r="V4126" i="1"/>
  <c r="T4259" i="1"/>
  <c r="V4259" i="1" s="1"/>
  <c r="T4661" i="1"/>
  <c r="V4661" i="1" s="1"/>
  <c r="V4622" i="1"/>
  <c r="T4622" i="1"/>
  <c r="T4873" i="1"/>
  <c r="V4873" i="1" s="1"/>
  <c r="T5002" i="1"/>
  <c r="V5002" i="1" s="1"/>
  <c r="T4774" i="1"/>
  <c r="V4774" i="1"/>
  <c r="T5284" i="1"/>
  <c r="V5284" i="1"/>
  <c r="T5328" i="1"/>
  <c r="V5328" i="1" s="1"/>
  <c r="V842" i="1"/>
  <c r="T842" i="1"/>
  <c r="T771" i="1"/>
  <c r="V771" i="1" s="1"/>
  <c r="V801" i="1"/>
  <c r="T801" i="1"/>
  <c r="T857" i="1"/>
  <c r="V857" i="1" s="1"/>
  <c r="T679" i="1"/>
  <c r="V679" i="1"/>
  <c r="T662" i="1"/>
  <c r="V662" i="1"/>
  <c r="T994" i="1"/>
  <c r="V994" i="1" s="1"/>
  <c r="T962" i="1"/>
  <c r="V962" i="1" s="1"/>
  <c r="T949" i="1"/>
  <c r="V949" i="1" s="1"/>
  <c r="T1026" i="1"/>
  <c r="V1026" i="1" s="1"/>
  <c r="T947" i="1"/>
  <c r="V947" i="1" s="1"/>
  <c r="T1086" i="1"/>
  <c r="V1086" i="1"/>
  <c r="T1160" i="1"/>
  <c r="V1160" i="1" s="1"/>
  <c r="T1036" i="1"/>
  <c r="V1036" i="1"/>
  <c r="T1117" i="1"/>
  <c r="V1117" i="1"/>
  <c r="T1126" i="1"/>
  <c r="V1126" i="1" s="1"/>
  <c r="V1124" i="1"/>
  <c r="T1124" i="1"/>
  <c r="T1021" i="1"/>
  <c r="V1021" i="1" s="1"/>
  <c r="T1051" i="1"/>
  <c r="V1051" i="1" s="1"/>
  <c r="T1181" i="1"/>
  <c r="V1181" i="1"/>
  <c r="T1303" i="1"/>
  <c r="V1303" i="1" s="1"/>
  <c r="T1301" i="1"/>
  <c r="V1301" i="1" s="1"/>
  <c r="T1268" i="1"/>
  <c r="V1268" i="1" s="1"/>
  <c r="T1349" i="1"/>
  <c r="V1349" i="1" s="1"/>
  <c r="V1284" i="1"/>
  <c r="T1284" i="1"/>
  <c r="T1146" i="1"/>
  <c r="V1146" i="1" s="1"/>
  <c r="T1233" i="1"/>
  <c r="V1233" i="1" s="1"/>
  <c r="T1285" i="1"/>
  <c r="V1285" i="1" s="1"/>
  <c r="T1462" i="1"/>
  <c r="V1462" i="1" s="1"/>
  <c r="T1460" i="1"/>
  <c r="V1460" i="1" s="1"/>
  <c r="T1484" i="1"/>
  <c r="V1484" i="1" s="1"/>
  <c r="T1510" i="1"/>
  <c r="V1510" i="1" s="1"/>
  <c r="T1420" i="1"/>
  <c r="V1420" i="1" s="1"/>
  <c r="T1401" i="1"/>
  <c r="V1401" i="1"/>
  <c r="T1577" i="1"/>
  <c r="V1577" i="1" s="1"/>
  <c r="T1663" i="1"/>
  <c r="V1663" i="1" s="1"/>
  <c r="T1643" i="1"/>
  <c r="V1643" i="1" s="1"/>
  <c r="T1602" i="1"/>
  <c r="V1602" i="1"/>
  <c r="T1706" i="1"/>
  <c r="V1706" i="1" s="1"/>
  <c r="T1762" i="1"/>
  <c r="V1762" i="1"/>
  <c r="V1905" i="1"/>
  <c r="T1905" i="1"/>
  <c r="T1793" i="1"/>
  <c r="V1793" i="1"/>
  <c r="V1828" i="1"/>
  <c r="T1828" i="1"/>
  <c r="T1826" i="1"/>
  <c r="V1826" i="1" s="1"/>
  <c r="T1837" i="1"/>
  <c r="V1837" i="1" s="1"/>
  <c r="T1934" i="1"/>
  <c r="V1934" i="1" s="1"/>
  <c r="T1968" i="1"/>
  <c r="V1968" i="1"/>
  <c r="T2061" i="1"/>
  <c r="V2061" i="1" s="1"/>
  <c r="V2021" i="1"/>
  <c r="T2021" i="1"/>
  <c r="T1951" i="1"/>
  <c r="V1951" i="1"/>
  <c r="V2011" i="1"/>
  <c r="T2011" i="1"/>
  <c r="T2135" i="1"/>
  <c r="V2135" i="1" s="1"/>
  <c r="T2091" i="1"/>
  <c r="V2091" i="1"/>
  <c r="T2131" i="1"/>
  <c r="V2131" i="1"/>
  <c r="T2212" i="1"/>
  <c r="V2212" i="1" s="1"/>
  <c r="T2107" i="1"/>
  <c r="V2107" i="1"/>
  <c r="T2309" i="1"/>
  <c r="V2309" i="1" s="1"/>
  <c r="T2432" i="1"/>
  <c r="V2432" i="1" s="1"/>
  <c r="V2392" i="1"/>
  <c r="T2392" i="1"/>
  <c r="T2330" i="1"/>
  <c r="V2330" i="1" s="1"/>
  <c r="T2440" i="1"/>
  <c r="V2440" i="1" s="1"/>
  <c r="T2323" i="1"/>
  <c r="V2323" i="1"/>
  <c r="T2165" i="1"/>
  <c r="V2165" i="1" s="1"/>
  <c r="T2270" i="1"/>
  <c r="V2270" i="1"/>
  <c r="V2448" i="1"/>
  <c r="T2448" i="1"/>
  <c r="T2336" i="1"/>
  <c r="V2336" i="1" s="1"/>
  <c r="V2191" i="1"/>
  <c r="T2191" i="1"/>
  <c r="T2421" i="1"/>
  <c r="V2421" i="1" s="1"/>
  <c r="T2586" i="1"/>
  <c r="V2586" i="1"/>
  <c r="T2594" i="1"/>
  <c r="V2594" i="1"/>
  <c r="T2550" i="1"/>
  <c r="V2550" i="1"/>
  <c r="T2540" i="1"/>
  <c r="V2540" i="1" s="1"/>
  <c r="V2581" i="1"/>
  <c r="T2581" i="1"/>
  <c r="T2625" i="1"/>
  <c r="V2625" i="1"/>
  <c r="V2727" i="1"/>
  <c r="T2727" i="1"/>
  <c r="T2645" i="1"/>
  <c r="V2645" i="1"/>
  <c r="T2780" i="1"/>
  <c r="V2780" i="1"/>
  <c r="T2788" i="1"/>
  <c r="V2788" i="1"/>
  <c r="T2891" i="1"/>
  <c r="V2891" i="1" s="1"/>
  <c r="T2876" i="1"/>
  <c r="V2876" i="1" s="1"/>
  <c r="T2854" i="1"/>
  <c r="V2854" i="1" s="1"/>
  <c r="T2931" i="1"/>
  <c r="V2931" i="1" s="1"/>
  <c r="T2806" i="1"/>
  <c r="V2806" i="1" s="1"/>
  <c r="T3314" i="1"/>
  <c r="V3314" i="1" s="1"/>
  <c r="T2953" i="1"/>
  <c r="V2953" i="1"/>
  <c r="T3207" i="1"/>
  <c r="V3207" i="1"/>
  <c r="T3265" i="1"/>
  <c r="V3265" i="1" s="1"/>
  <c r="T3097" i="1"/>
  <c r="V3097" i="1"/>
  <c r="T2963" i="1"/>
  <c r="V2963" i="1" s="1"/>
  <c r="T3083" i="1"/>
  <c r="V3083" i="1"/>
  <c r="V3185" i="1"/>
  <c r="T3185" i="1"/>
  <c r="T3146" i="1"/>
  <c r="V3146" i="1" s="1"/>
  <c r="T3206" i="1"/>
  <c r="V3206" i="1" s="1"/>
  <c r="T2999" i="1"/>
  <c r="V2999" i="1"/>
  <c r="T3322" i="1"/>
  <c r="V3322" i="1" s="1"/>
  <c r="T3552" i="1"/>
  <c r="V3552" i="1" s="1"/>
  <c r="V3602" i="1"/>
  <c r="T3602" i="1"/>
  <c r="T3535" i="1"/>
  <c r="V3535" i="1" s="1"/>
  <c r="T3391" i="1"/>
  <c r="V3391" i="1" s="1"/>
  <c r="T3444" i="1"/>
  <c r="V3444" i="1"/>
  <c r="T3389" i="1"/>
  <c r="V3389" i="1"/>
  <c r="T3437" i="1"/>
  <c r="V3437" i="1"/>
  <c r="T3479" i="1"/>
  <c r="V3479" i="1" s="1"/>
  <c r="T3645" i="1"/>
  <c r="V3645" i="1" s="1"/>
  <c r="V3838" i="1"/>
  <c r="T3838" i="1"/>
  <c r="T3715" i="1"/>
  <c r="V3715" i="1"/>
  <c r="T3951" i="1"/>
  <c r="V3951" i="1" s="1"/>
  <c r="T3912" i="1"/>
  <c r="V3912" i="1" s="1"/>
  <c r="T3821" i="1"/>
  <c r="V3821" i="1" s="1"/>
  <c r="T3906" i="1"/>
  <c r="V3906" i="1" s="1"/>
  <c r="T3736" i="1"/>
  <c r="V3736" i="1"/>
  <c r="T3826" i="1"/>
  <c r="V3826" i="1" s="1"/>
  <c r="T3781" i="1"/>
  <c r="V3781" i="1" s="1"/>
  <c r="T3754" i="1"/>
  <c r="V3754" i="1"/>
  <c r="T3709" i="1"/>
  <c r="V3709" i="1" s="1"/>
  <c r="T3974" i="1"/>
  <c r="V3974" i="1" s="1"/>
  <c r="T3922" i="1"/>
  <c r="V3922" i="1" s="1"/>
  <c r="T3855" i="1"/>
  <c r="V3855" i="1"/>
  <c r="T4140" i="1"/>
  <c r="V4140" i="1"/>
  <c r="T4197" i="1"/>
  <c r="V4197" i="1" s="1"/>
  <c r="V4234" i="1"/>
  <c r="T4234" i="1"/>
  <c r="T4337" i="1"/>
  <c r="V4337" i="1" s="1"/>
  <c r="V4217" i="1"/>
  <c r="T4217" i="1"/>
  <c r="T4302" i="1"/>
  <c r="V4302" i="1"/>
  <c r="T4057" i="1"/>
  <c r="V4057" i="1"/>
  <c r="T4294" i="1"/>
  <c r="V4294" i="1" s="1"/>
  <c r="T4286" i="1"/>
  <c r="V4286" i="1" s="1"/>
  <c r="T4194" i="1"/>
  <c r="V4194" i="1" s="1"/>
  <c r="V4153" i="1"/>
  <c r="T4153" i="1"/>
  <c r="T4359" i="1"/>
  <c r="V4359" i="1"/>
  <c r="T4347" i="1"/>
  <c r="V4347" i="1" s="1"/>
  <c r="T4427" i="1"/>
  <c r="V4427" i="1"/>
  <c r="T4458" i="1"/>
  <c r="V4458" i="1" s="1"/>
  <c r="T4413" i="1"/>
  <c r="V4413" i="1" s="1"/>
  <c r="T4463" i="1"/>
  <c r="V4463" i="1"/>
  <c r="T4592" i="1"/>
  <c r="V4592" i="1" s="1"/>
  <c r="T4514" i="1"/>
  <c r="V4514" i="1" s="1"/>
  <c r="T4502" i="1"/>
  <c r="V4502" i="1"/>
  <c r="V4645" i="1"/>
  <c r="T4645" i="1"/>
  <c r="T4591" i="1"/>
  <c r="V4591" i="1" s="1"/>
  <c r="T4602" i="1"/>
  <c r="V4602" i="1" s="1"/>
  <c r="T4656" i="1"/>
  <c r="V4656" i="1" s="1"/>
  <c r="T4620" i="1"/>
  <c r="V4620" i="1"/>
  <c r="T4840" i="1"/>
  <c r="V4840" i="1" s="1"/>
  <c r="T4792" i="1"/>
  <c r="V4792" i="1" s="1"/>
  <c r="T4743" i="1"/>
  <c r="V4743" i="1"/>
  <c r="T4983" i="1"/>
  <c r="V4983" i="1" s="1"/>
  <c r="T4871" i="1"/>
  <c r="V4871" i="1"/>
  <c r="T4843" i="1"/>
  <c r="V4843" i="1" s="1"/>
  <c r="T4761" i="1"/>
  <c r="V4761" i="1"/>
  <c r="T4915" i="1"/>
  <c r="V4915" i="1" s="1"/>
  <c r="T4771" i="1"/>
  <c r="V4771" i="1"/>
  <c r="V4654" i="1"/>
  <c r="T4654" i="1"/>
  <c r="T4848" i="1"/>
  <c r="V4848" i="1" s="1"/>
  <c r="T4935" i="1"/>
  <c r="V4935" i="1" s="1"/>
  <c r="T4883" i="1"/>
  <c r="V4883" i="1" s="1"/>
  <c r="T5142" i="1"/>
  <c r="V5142" i="1"/>
  <c r="T5294" i="1"/>
  <c r="V5294" i="1"/>
  <c r="T5330" i="1"/>
  <c r="V5330" i="1" s="1"/>
  <c r="T5128" i="1"/>
  <c r="V5128" i="1"/>
  <c r="V5304" i="1"/>
  <c r="T5304" i="1"/>
  <c r="T5217" i="1"/>
  <c r="V5217" i="1"/>
  <c r="T5232" i="1"/>
  <c r="V5232" i="1" s="1"/>
  <c r="T5237" i="1"/>
  <c r="V5237" i="1"/>
  <c r="T5066" i="1"/>
  <c r="V5066" i="1"/>
  <c r="T918" i="1"/>
  <c r="V918" i="1"/>
  <c r="T2335" i="1"/>
  <c r="V2335" i="1" s="1"/>
  <c r="T789" i="1"/>
  <c r="V789" i="1" s="1"/>
  <c r="V1352" i="1"/>
  <c r="T1352" i="1"/>
  <c r="T1454" i="1"/>
  <c r="V1454" i="1" s="1"/>
  <c r="V1692" i="1"/>
  <c r="T1692" i="1"/>
  <c r="T1687" i="1"/>
  <c r="V1687" i="1" s="1"/>
  <c r="T1821" i="1"/>
  <c r="V1821" i="1" s="1"/>
  <c r="T2136" i="1"/>
  <c r="V2136" i="1" s="1"/>
  <c r="T2087" i="1"/>
  <c r="V2087" i="1"/>
  <c r="T2398" i="1"/>
  <c r="V2398" i="1" s="1"/>
  <c r="V2731" i="1"/>
  <c r="T2731" i="1"/>
  <c r="T3310" i="1"/>
  <c r="V3310" i="1" s="1"/>
  <c r="T3086" i="1"/>
  <c r="V3086" i="1" s="1"/>
  <c r="T4613" i="1"/>
  <c r="V4613" i="1" s="1"/>
  <c r="T5173" i="1"/>
  <c r="V5173" i="1"/>
  <c r="T674" i="1"/>
  <c r="V674" i="1"/>
  <c r="T735" i="1"/>
  <c r="V735" i="1" s="1"/>
  <c r="T695" i="1"/>
  <c r="V695" i="1"/>
  <c r="V803" i="1"/>
  <c r="T803" i="1"/>
  <c r="T671" i="1"/>
  <c r="V671" i="1"/>
  <c r="V859" i="1"/>
  <c r="T859" i="1"/>
  <c r="T696" i="1"/>
  <c r="V696" i="1"/>
  <c r="T689" i="1"/>
  <c r="V689" i="1"/>
  <c r="T759" i="1"/>
  <c r="V759" i="1" s="1"/>
  <c r="T687" i="1"/>
  <c r="V687" i="1"/>
  <c r="T667" i="1"/>
  <c r="V667" i="1"/>
  <c r="V740" i="1"/>
  <c r="T740" i="1"/>
  <c r="T1002" i="1"/>
  <c r="V1002" i="1" s="1"/>
  <c r="T885" i="1"/>
  <c r="V885" i="1" s="1"/>
  <c r="T975" i="1"/>
  <c r="V975" i="1" s="1"/>
  <c r="T879" i="1"/>
  <c r="V879" i="1"/>
  <c r="T958" i="1"/>
  <c r="V958" i="1" s="1"/>
  <c r="T956" i="1"/>
  <c r="V956" i="1" s="1"/>
  <c r="T1107" i="1"/>
  <c r="V1107" i="1" s="1"/>
  <c r="T1055" i="1"/>
  <c r="V1055" i="1" s="1"/>
  <c r="T1128" i="1"/>
  <c r="V1128" i="1" s="1"/>
  <c r="V1139" i="1"/>
  <c r="T1139" i="1"/>
  <c r="T1137" i="1"/>
  <c r="V1137" i="1" s="1"/>
  <c r="T1063" i="1"/>
  <c r="V1063" i="1"/>
  <c r="T1078" i="1"/>
  <c r="V1078" i="1"/>
  <c r="T1316" i="1"/>
  <c r="V1316" i="1" s="1"/>
  <c r="T1314" i="1"/>
  <c r="V1314" i="1" s="1"/>
  <c r="T1277" i="1"/>
  <c r="V1277" i="1" s="1"/>
  <c r="T1238" i="1"/>
  <c r="V1238" i="1"/>
  <c r="V1298" i="1"/>
  <c r="T1298" i="1"/>
  <c r="T1475" i="1"/>
  <c r="V1475" i="1" s="1"/>
  <c r="T1473" i="1"/>
  <c r="V1473" i="1" s="1"/>
  <c r="T1497" i="1"/>
  <c r="V1497" i="1" s="1"/>
  <c r="T1436" i="1"/>
  <c r="V1436" i="1"/>
  <c r="T1415" i="1"/>
  <c r="V1415" i="1"/>
  <c r="V1461" i="1"/>
  <c r="T1461" i="1"/>
  <c r="T1448" i="1"/>
  <c r="V1448" i="1" s="1"/>
  <c r="V1457" i="1"/>
  <c r="T1457" i="1"/>
  <c r="T1546" i="1"/>
  <c r="V1546" i="1"/>
  <c r="T1596" i="1"/>
  <c r="V1596" i="1"/>
  <c r="T1601" i="1"/>
  <c r="V1601" i="1"/>
  <c r="T1672" i="1"/>
  <c r="V1672" i="1"/>
  <c r="T1703" i="1"/>
  <c r="V1703" i="1" s="1"/>
  <c r="T1618" i="1"/>
  <c r="V1618" i="1" s="1"/>
  <c r="T1780" i="1"/>
  <c r="V1780" i="1"/>
  <c r="T1740" i="1"/>
  <c r="V1740" i="1" s="1"/>
  <c r="T1810" i="1"/>
  <c r="V1810" i="1" s="1"/>
  <c r="T1778" i="1"/>
  <c r="V1778" i="1"/>
  <c r="T1629" i="1"/>
  <c r="V1629" i="1" s="1"/>
  <c r="T1841" i="1"/>
  <c r="V1841" i="1" s="1"/>
  <c r="T1839" i="1"/>
  <c r="V1839" i="1" s="1"/>
  <c r="T1854" i="1"/>
  <c r="V1854" i="1" s="1"/>
  <c r="T1914" i="1"/>
  <c r="V1914" i="1"/>
  <c r="T1947" i="1"/>
  <c r="V1947" i="1" s="1"/>
  <c r="T1973" i="1"/>
  <c r="V1973" i="1"/>
  <c r="T2001" i="1"/>
  <c r="V2001" i="1" s="1"/>
  <c r="T2049" i="1"/>
  <c r="V2049" i="1" s="1"/>
  <c r="T1893" i="1"/>
  <c r="V1893" i="1"/>
  <c r="T2002" i="1"/>
  <c r="V2002" i="1"/>
  <c r="T1871" i="1"/>
  <c r="V1871" i="1" s="1"/>
  <c r="T2024" i="1"/>
  <c r="V2024" i="1" s="1"/>
  <c r="V2146" i="1"/>
  <c r="T2146" i="1"/>
  <c r="T2096" i="1"/>
  <c r="V2096" i="1"/>
  <c r="T2228" i="1"/>
  <c r="V2228" i="1"/>
  <c r="T2151" i="1"/>
  <c r="V2151" i="1" s="1"/>
  <c r="T2214" i="1"/>
  <c r="V2214" i="1" s="1"/>
  <c r="T2327" i="1"/>
  <c r="V2327" i="1" s="1"/>
  <c r="V2449" i="1"/>
  <c r="T2449" i="1"/>
  <c r="T2408" i="1"/>
  <c r="V2408" i="1" s="1"/>
  <c r="V2351" i="1"/>
  <c r="T2351" i="1"/>
  <c r="T2457" i="1"/>
  <c r="V2457" i="1" s="1"/>
  <c r="T2328" i="1"/>
  <c r="V2328" i="1"/>
  <c r="T2275" i="1"/>
  <c r="V2275" i="1"/>
  <c r="T2441" i="1"/>
  <c r="V2441" i="1" s="1"/>
  <c r="T2624" i="1"/>
  <c r="V2624" i="1"/>
  <c r="V2552" i="1"/>
  <c r="T2552" i="1"/>
  <c r="T2573" i="1"/>
  <c r="V2573" i="1" s="1"/>
  <c r="T2585" i="1"/>
  <c r="V2585" i="1" s="1"/>
  <c r="T2764" i="1"/>
  <c r="V2764" i="1"/>
  <c r="T2632" i="1"/>
  <c r="V2632" i="1"/>
  <c r="T2639" i="1"/>
  <c r="V2639" i="1"/>
  <c r="T2630" i="1"/>
  <c r="V2630" i="1"/>
  <c r="T2672" i="1"/>
  <c r="V2672" i="1" s="1"/>
  <c r="T2650" i="1"/>
  <c r="V2650" i="1" s="1"/>
  <c r="T2643" i="1"/>
  <c r="V2643" i="1"/>
  <c r="V2904" i="1"/>
  <c r="T2904" i="1"/>
  <c r="T2889" i="1"/>
  <c r="V2889" i="1" s="1"/>
  <c r="T2924" i="1"/>
  <c r="V2924" i="1" s="1"/>
  <c r="T2820" i="1"/>
  <c r="V2820" i="1"/>
  <c r="T2808" i="1"/>
  <c r="V2808" i="1"/>
  <c r="T2862" i="1"/>
  <c r="V2862" i="1" s="1"/>
  <c r="T3343" i="1"/>
  <c r="V3343" i="1" s="1"/>
  <c r="T3209" i="1"/>
  <c r="V3209" i="1" s="1"/>
  <c r="V3302" i="1"/>
  <c r="T3302" i="1"/>
  <c r="T3267" i="1"/>
  <c r="V3267" i="1" s="1"/>
  <c r="T3102" i="1"/>
  <c r="V3102" i="1"/>
  <c r="T3187" i="1"/>
  <c r="V3187" i="1" s="1"/>
  <c r="T3214" i="1"/>
  <c r="V3214" i="1" s="1"/>
  <c r="T3175" i="1"/>
  <c r="V3175" i="1"/>
  <c r="T2966" i="1"/>
  <c r="V2966" i="1" s="1"/>
  <c r="T3270" i="1"/>
  <c r="V3270" i="1" s="1"/>
  <c r="T3027" i="1"/>
  <c r="V3027" i="1" s="1"/>
  <c r="T3565" i="1"/>
  <c r="V3565" i="1" s="1"/>
  <c r="T3363" i="1"/>
  <c r="V3363" i="1"/>
  <c r="T3615" i="1"/>
  <c r="V3615" i="1" s="1"/>
  <c r="T3598" i="1"/>
  <c r="V3598" i="1" s="1"/>
  <c r="T3451" i="1"/>
  <c r="V3451" i="1"/>
  <c r="T3466" i="1"/>
  <c r="V3466" i="1" s="1"/>
  <c r="T3394" i="1"/>
  <c r="V3394" i="1"/>
  <c r="T3474" i="1"/>
  <c r="V3474" i="1" s="1"/>
  <c r="T3332" i="1"/>
  <c r="V3332" i="1" s="1"/>
  <c r="T3486" i="1"/>
  <c r="V3486" i="1"/>
  <c r="T3360" i="1"/>
  <c r="V3360" i="1"/>
  <c r="T3851" i="1"/>
  <c r="V3851" i="1" s="1"/>
  <c r="T3720" i="1"/>
  <c r="V3720" i="1"/>
  <c r="V3977" i="1"/>
  <c r="T3977" i="1"/>
  <c r="T3925" i="1"/>
  <c r="V3925" i="1" s="1"/>
  <c r="V3834" i="1"/>
  <c r="T3834" i="1"/>
  <c r="T3741" i="1"/>
  <c r="V3741" i="1"/>
  <c r="T3863" i="1"/>
  <c r="V3863" i="1" s="1"/>
  <c r="T3802" i="1"/>
  <c r="V3802" i="1" s="1"/>
  <c r="T3769" i="1"/>
  <c r="V3769" i="1"/>
  <c r="T3714" i="1"/>
  <c r="V3714" i="1"/>
  <c r="V3987" i="1"/>
  <c r="T3987" i="1"/>
  <c r="T3881" i="1"/>
  <c r="V3881" i="1" s="1"/>
  <c r="T4147" i="1"/>
  <c r="V4147" i="1" s="1"/>
  <c r="T4005" i="1"/>
  <c r="V4005" i="1"/>
  <c r="T4210" i="1"/>
  <c r="V4210" i="1" s="1"/>
  <c r="T4247" i="1"/>
  <c r="V4247" i="1" s="1"/>
  <c r="T4341" i="1"/>
  <c r="V4341" i="1"/>
  <c r="T4230" i="1"/>
  <c r="V4230" i="1" s="1"/>
  <c r="T4306" i="1"/>
  <c r="V4306" i="1" s="1"/>
  <c r="T4070" i="1"/>
  <c r="V4070" i="1"/>
  <c r="V4308" i="1"/>
  <c r="T4308" i="1"/>
  <c r="T4324" i="1"/>
  <c r="V4324" i="1" s="1"/>
  <c r="T4207" i="1"/>
  <c r="V4207" i="1" s="1"/>
  <c r="T4130" i="1"/>
  <c r="V4130" i="1"/>
  <c r="T4166" i="1"/>
  <c r="V4166" i="1" s="1"/>
  <c r="T4361" i="1"/>
  <c r="V4361" i="1"/>
  <c r="T4354" i="1"/>
  <c r="V4354" i="1" s="1"/>
  <c r="T4429" i="1"/>
  <c r="V4429" i="1" s="1"/>
  <c r="V4462" i="1"/>
  <c r="T4462" i="1"/>
  <c r="T4415" i="1"/>
  <c r="V4415" i="1" s="1"/>
  <c r="T4477" i="1"/>
  <c r="V4477" i="1"/>
  <c r="T4605" i="1"/>
  <c r="V4605" i="1" s="1"/>
  <c r="T4519" i="1"/>
  <c r="V4519" i="1"/>
  <c r="T4534" i="1"/>
  <c r="V4534" i="1"/>
  <c r="T4512" i="1"/>
  <c r="V4512" i="1" s="1"/>
  <c r="T4647" i="1"/>
  <c r="V4647" i="1" s="1"/>
  <c r="V4630" i="1"/>
  <c r="T4630" i="1"/>
  <c r="T4628" i="1"/>
  <c r="V4628" i="1" s="1"/>
  <c r="T4615" i="1"/>
  <c r="V4615" i="1" s="1"/>
  <c r="T4658" i="1"/>
  <c r="V4658" i="1" s="1"/>
  <c r="T4648" i="1"/>
  <c r="V4648" i="1" s="1"/>
  <c r="T4851" i="1"/>
  <c r="V4851" i="1" s="1"/>
  <c r="T4819" i="1"/>
  <c r="V4819" i="1" s="1"/>
  <c r="T4985" i="1"/>
  <c r="V4985" i="1" s="1"/>
  <c r="V4897" i="1"/>
  <c r="T4897" i="1"/>
  <c r="T4699" i="1"/>
  <c r="V4699" i="1"/>
  <c r="T4854" i="1"/>
  <c r="V4854" i="1" s="1"/>
  <c r="T4928" i="1"/>
  <c r="V4928" i="1" s="1"/>
  <c r="T4776" i="1"/>
  <c r="V4776" i="1"/>
  <c r="T4690" i="1"/>
  <c r="V4690" i="1" s="1"/>
  <c r="V4861" i="1"/>
  <c r="T4861" i="1"/>
  <c r="T4961" i="1"/>
  <c r="V4961" i="1" s="1"/>
  <c r="V4896" i="1"/>
  <c r="T4896" i="1"/>
  <c r="T4835" i="1"/>
  <c r="V4835" i="1" s="1"/>
  <c r="T5316" i="1"/>
  <c r="V5316" i="1"/>
  <c r="T5164" i="1"/>
  <c r="V5164" i="1"/>
  <c r="T5064" i="1"/>
  <c r="V5064" i="1"/>
  <c r="T5011" i="1"/>
  <c r="V5011" i="1" s="1"/>
  <c r="V5301" i="1"/>
  <c r="T5301" i="1"/>
  <c r="T5343" i="1"/>
  <c r="V5343" i="1" s="1"/>
  <c r="T5160" i="1"/>
  <c r="V5160" i="1" s="1"/>
  <c r="T5337" i="1"/>
  <c r="V5337" i="1" s="1"/>
  <c r="T5222" i="1"/>
  <c r="V5222" i="1"/>
  <c r="T5271" i="1"/>
  <c r="V5271" i="1"/>
  <c r="T5242" i="1"/>
  <c r="V5242" i="1"/>
  <c r="T770" i="1"/>
  <c r="V770" i="1" s="1"/>
  <c r="T910" i="1"/>
  <c r="V910" i="1" s="1"/>
  <c r="T2141" i="1"/>
  <c r="V2141" i="1" s="1"/>
  <c r="V773" i="1"/>
  <c r="T773" i="1"/>
  <c r="T823" i="1"/>
  <c r="V823" i="1"/>
  <c r="T1428" i="1"/>
  <c r="V1428" i="1"/>
  <c r="T1836" i="1"/>
  <c r="V1836" i="1" s="1"/>
  <c r="T2044" i="1"/>
  <c r="V2044" i="1" s="1"/>
  <c r="T2167" i="1"/>
  <c r="V2167" i="1" s="1"/>
  <c r="T2430" i="1"/>
  <c r="V2430" i="1" s="1"/>
  <c r="T2646" i="1"/>
  <c r="V2646" i="1"/>
  <c r="T3248" i="1"/>
  <c r="V3248" i="1" s="1"/>
  <c r="T3031" i="1"/>
  <c r="V3031" i="1"/>
  <c r="T3330" i="1"/>
  <c r="V3330" i="1" s="1"/>
  <c r="T3857" i="1"/>
  <c r="V3857" i="1" s="1"/>
  <c r="T4193" i="1"/>
  <c r="V4193" i="1" s="1"/>
  <c r="T782" i="1"/>
  <c r="V782" i="1" s="1"/>
  <c r="V798" i="1"/>
  <c r="T798" i="1"/>
  <c r="T650" i="1"/>
  <c r="V650" i="1"/>
  <c r="V822" i="1"/>
  <c r="T822" i="1"/>
  <c r="T784" i="1"/>
  <c r="V784" i="1" s="1"/>
  <c r="T832" i="1"/>
  <c r="V832" i="1"/>
  <c r="T681" i="1"/>
  <c r="V681" i="1"/>
  <c r="T641" i="1"/>
  <c r="V641" i="1"/>
  <c r="T701" i="1"/>
  <c r="V701" i="1" s="1"/>
  <c r="V785" i="1"/>
  <c r="T785" i="1"/>
  <c r="T699" i="1"/>
  <c r="V699" i="1"/>
  <c r="T697" i="1"/>
  <c r="V697" i="1" s="1"/>
  <c r="T1006" i="1"/>
  <c r="V1006" i="1"/>
  <c r="T889" i="1"/>
  <c r="V889" i="1"/>
  <c r="T988" i="1"/>
  <c r="V988" i="1" s="1"/>
  <c r="T890" i="1"/>
  <c r="V890" i="1"/>
  <c r="T995" i="1"/>
  <c r="V995" i="1"/>
  <c r="V967" i="1"/>
  <c r="T967" i="1"/>
  <c r="T1123" i="1"/>
  <c r="V1123" i="1" s="1"/>
  <c r="V952" i="1"/>
  <c r="T952" i="1"/>
  <c r="T1141" i="1"/>
  <c r="V1141" i="1"/>
  <c r="T1165" i="1"/>
  <c r="V1165" i="1"/>
  <c r="T1152" i="1"/>
  <c r="V1152" i="1" s="1"/>
  <c r="T1150" i="1"/>
  <c r="V1150" i="1" s="1"/>
  <c r="T1104" i="1"/>
  <c r="V1104" i="1" s="1"/>
  <c r="V1170" i="1"/>
  <c r="T1170" i="1"/>
  <c r="T1329" i="1"/>
  <c r="V1329" i="1" s="1"/>
  <c r="V1327" i="1"/>
  <c r="T1327" i="1"/>
  <c r="T1286" i="1"/>
  <c r="V1286" i="1"/>
  <c r="T1297" i="1"/>
  <c r="V1297" i="1" s="1"/>
  <c r="T1189" i="1"/>
  <c r="V1189" i="1"/>
  <c r="T1255" i="1"/>
  <c r="V1255" i="1"/>
  <c r="T1311" i="1"/>
  <c r="V1311" i="1" s="1"/>
  <c r="V1488" i="1"/>
  <c r="T1488" i="1"/>
  <c r="T1486" i="1"/>
  <c r="V1486" i="1" s="1"/>
  <c r="T1512" i="1"/>
  <c r="V1512" i="1" s="1"/>
  <c r="T1452" i="1"/>
  <c r="V1452" i="1" s="1"/>
  <c r="T1487" i="1"/>
  <c r="V1487" i="1" s="1"/>
  <c r="T1459" i="1"/>
  <c r="V1459" i="1" s="1"/>
  <c r="T1470" i="1"/>
  <c r="V1470" i="1" s="1"/>
  <c r="T1389" i="1"/>
  <c r="V1389" i="1"/>
  <c r="T1632" i="1"/>
  <c r="V1632" i="1" s="1"/>
  <c r="T1615" i="1"/>
  <c r="V1615" i="1"/>
  <c r="V1674" i="1"/>
  <c r="T1674" i="1"/>
  <c r="T1633" i="1"/>
  <c r="V1633" i="1" s="1"/>
  <c r="T1536" i="1"/>
  <c r="V1536" i="1"/>
  <c r="T1795" i="1"/>
  <c r="V1795" i="1"/>
  <c r="T1750" i="1"/>
  <c r="V1750" i="1"/>
  <c r="T1832" i="1"/>
  <c r="V1832" i="1" s="1"/>
  <c r="T1803" i="1"/>
  <c r="V1803" i="1" s="1"/>
  <c r="T1873" i="1"/>
  <c r="V1873" i="1" s="1"/>
  <c r="V1856" i="1"/>
  <c r="T1856" i="1"/>
  <c r="T1960" i="1"/>
  <c r="V1960" i="1"/>
  <c r="T2014" i="1"/>
  <c r="V2014" i="1" s="1"/>
  <c r="T1868" i="1"/>
  <c r="V1868" i="1" s="1"/>
  <c r="T1943" i="1"/>
  <c r="V1943" i="1"/>
  <c r="T2028" i="1"/>
  <c r="V2028" i="1" s="1"/>
  <c r="T1923" i="1"/>
  <c r="V1923" i="1" s="1"/>
  <c r="T2037" i="1"/>
  <c r="V2037" i="1" s="1"/>
  <c r="V2159" i="1"/>
  <c r="T2159" i="1"/>
  <c r="T2103" i="1"/>
  <c r="V2103" i="1"/>
  <c r="T2230" i="1"/>
  <c r="V2230" i="1" s="1"/>
  <c r="T2188" i="1"/>
  <c r="V2188" i="1"/>
  <c r="T2138" i="1"/>
  <c r="V2138" i="1" s="1"/>
  <c r="T2216" i="1"/>
  <c r="V2216" i="1" s="1"/>
  <c r="V2143" i="1"/>
  <c r="T2143" i="1"/>
  <c r="T2198" i="1"/>
  <c r="V2198" i="1" s="1"/>
  <c r="V2332" i="1"/>
  <c r="T2332" i="1"/>
  <c r="T2367" i="1"/>
  <c r="V2367" i="1" s="1"/>
  <c r="T2333" i="1"/>
  <c r="V2333" i="1"/>
  <c r="T2278" i="1"/>
  <c r="V2278" i="1"/>
  <c r="T2456" i="1"/>
  <c r="V2456" i="1" s="1"/>
  <c r="T2505" i="1"/>
  <c r="V2505" i="1"/>
  <c r="V2541" i="1"/>
  <c r="T2541" i="1"/>
  <c r="T2604" i="1"/>
  <c r="V2604" i="1" s="1"/>
  <c r="V2577" i="1"/>
  <c r="T2577" i="1"/>
  <c r="T2612" i="1"/>
  <c r="V2612" i="1" s="1"/>
  <c r="T2662" i="1"/>
  <c r="V2662" i="1"/>
  <c r="T2679" i="1"/>
  <c r="V2679" i="1" s="1"/>
  <c r="T2686" i="1"/>
  <c r="V2686" i="1"/>
  <c r="T2670" i="1"/>
  <c r="V2670" i="1"/>
  <c r="V2917" i="1"/>
  <c r="T2917" i="1"/>
  <c r="T2902" i="1"/>
  <c r="V2902" i="1" s="1"/>
  <c r="T2874" i="1"/>
  <c r="V2874" i="1" s="1"/>
  <c r="T2937" i="1"/>
  <c r="V2937" i="1" s="1"/>
  <c r="T2852" i="1"/>
  <c r="V2852" i="1"/>
  <c r="T2818" i="1"/>
  <c r="V2818" i="1"/>
  <c r="T2801" i="1"/>
  <c r="V2801" i="1"/>
  <c r="T2809" i="1"/>
  <c r="V2809" i="1"/>
  <c r="V2910" i="1"/>
  <c r="T2910" i="1"/>
  <c r="T3151" i="1"/>
  <c r="V3151" i="1"/>
  <c r="V3345" i="1"/>
  <c r="T3345" i="1"/>
  <c r="T3094" i="1"/>
  <c r="V3094" i="1"/>
  <c r="T3211" i="1"/>
  <c r="V3211" i="1" s="1"/>
  <c r="T3080" i="1"/>
  <c r="V3080" i="1"/>
  <c r="T3296" i="1"/>
  <c r="V3296" i="1"/>
  <c r="T2993" i="1"/>
  <c r="V2993" i="1"/>
  <c r="T3121" i="1"/>
  <c r="V3121" i="1" s="1"/>
  <c r="T3216" i="1"/>
  <c r="V3216" i="1"/>
  <c r="V3177" i="1"/>
  <c r="T3177" i="1"/>
  <c r="T3015" i="1"/>
  <c r="V3015" i="1"/>
  <c r="T3334" i="1"/>
  <c r="V3334" i="1" s="1"/>
  <c r="T3046" i="1"/>
  <c r="V3046" i="1"/>
  <c r="T3578" i="1"/>
  <c r="V3578" i="1" s="1"/>
  <c r="T3368" i="1"/>
  <c r="V3368" i="1"/>
  <c r="V3611" i="1"/>
  <c r="T3611" i="1"/>
  <c r="T3480" i="1"/>
  <c r="V3480" i="1" s="1"/>
  <c r="V3471" i="1"/>
  <c r="T3471" i="1"/>
  <c r="T3399" i="1"/>
  <c r="V3399" i="1"/>
  <c r="T3488" i="1"/>
  <c r="V3488" i="1" s="1"/>
  <c r="T3495" i="1"/>
  <c r="V3495" i="1" s="1"/>
  <c r="T3365" i="1"/>
  <c r="V3365" i="1"/>
  <c r="T3864" i="1"/>
  <c r="V3864" i="1" s="1"/>
  <c r="T3725" i="1"/>
  <c r="V3725" i="1" s="1"/>
  <c r="T3938" i="1"/>
  <c r="V3938" i="1" s="1"/>
  <c r="T3871" i="1"/>
  <c r="V3871" i="1" s="1"/>
  <c r="T3969" i="1"/>
  <c r="V3969" i="1" s="1"/>
  <c r="T3746" i="1"/>
  <c r="V3746" i="1"/>
  <c r="T3889" i="1"/>
  <c r="V3889" i="1" s="1"/>
  <c r="T3813" i="1"/>
  <c r="V3813" i="1" s="1"/>
  <c r="T3793" i="1"/>
  <c r="V3793" i="1" s="1"/>
  <c r="T3497" i="1"/>
  <c r="V3497" i="1" s="1"/>
  <c r="T3774" i="1"/>
  <c r="V3774" i="1"/>
  <c r="V3989" i="1"/>
  <c r="T3989" i="1"/>
  <c r="T3959" i="1"/>
  <c r="V3959" i="1"/>
  <c r="T3894" i="1"/>
  <c r="V3894" i="1" s="1"/>
  <c r="T4173" i="1"/>
  <c r="V4173" i="1" s="1"/>
  <c r="T4010" i="1"/>
  <c r="V4010" i="1"/>
  <c r="T4223" i="1"/>
  <c r="V4223" i="1" s="1"/>
  <c r="V4260" i="1"/>
  <c r="T4260" i="1"/>
  <c r="T4038" i="1"/>
  <c r="V4038" i="1"/>
  <c r="V4067" i="1"/>
  <c r="T4067" i="1"/>
  <c r="T4267" i="1"/>
  <c r="V4267" i="1"/>
  <c r="T4083" i="1"/>
  <c r="V4083" i="1" s="1"/>
  <c r="T4072" i="1"/>
  <c r="V4072" i="1"/>
  <c r="T4310" i="1"/>
  <c r="V4310" i="1"/>
  <c r="T4237" i="1"/>
  <c r="V4237" i="1" s="1"/>
  <c r="T4326" i="1"/>
  <c r="V4326" i="1" s="1"/>
  <c r="T4115" i="1"/>
  <c r="V4115" i="1" s="1"/>
  <c r="V4220" i="1"/>
  <c r="T4220" i="1"/>
  <c r="T4179" i="1"/>
  <c r="V4179" i="1"/>
  <c r="T4203" i="1"/>
  <c r="V4203" i="1"/>
  <c r="T4372" i="1"/>
  <c r="V4372" i="1" s="1"/>
  <c r="T4431" i="1"/>
  <c r="V4431" i="1" s="1"/>
  <c r="T4442" i="1"/>
  <c r="V4442" i="1" s="1"/>
  <c r="T4618" i="1"/>
  <c r="V4618" i="1" s="1"/>
  <c r="T4524" i="1"/>
  <c r="V4524" i="1"/>
  <c r="V4560" i="1"/>
  <c r="T4560" i="1"/>
  <c r="T4353" i="1"/>
  <c r="V4353" i="1"/>
  <c r="T4409" i="1"/>
  <c r="V4409" i="1"/>
  <c r="T4498" i="1"/>
  <c r="V4498" i="1"/>
  <c r="T4476" i="1"/>
  <c r="V4476" i="1"/>
  <c r="T4650" i="1"/>
  <c r="V4650" i="1" s="1"/>
  <c r="T4864" i="1"/>
  <c r="V4864" i="1" s="1"/>
  <c r="T4824" i="1"/>
  <c r="V4824" i="1"/>
  <c r="T5014" i="1"/>
  <c r="V5014" i="1" s="1"/>
  <c r="T4910" i="1"/>
  <c r="V4910" i="1" s="1"/>
  <c r="T4709" i="1"/>
  <c r="V4709" i="1"/>
  <c r="T4867" i="1"/>
  <c r="V4867" i="1" s="1"/>
  <c r="T4941" i="1"/>
  <c r="V4941" i="1" s="1"/>
  <c r="T4803" i="1"/>
  <c r="V4803" i="1"/>
  <c r="T4695" i="1"/>
  <c r="V4695" i="1"/>
  <c r="T4874" i="1"/>
  <c r="V4874" i="1" s="1"/>
  <c r="V5013" i="1"/>
  <c r="T5013" i="1"/>
  <c r="T4909" i="1"/>
  <c r="V4909" i="1" s="1"/>
  <c r="T4855" i="1"/>
  <c r="V4855" i="1"/>
  <c r="T5325" i="1"/>
  <c r="V5325" i="1" s="1"/>
  <c r="T5169" i="1"/>
  <c r="V5169" i="1"/>
  <c r="T5069" i="1"/>
  <c r="V5069" i="1"/>
  <c r="T5189" i="1"/>
  <c r="V5189" i="1"/>
  <c r="T5310" i="1"/>
  <c r="V5310" i="1"/>
  <c r="T5192" i="1"/>
  <c r="V5192" i="1" s="1"/>
  <c r="T5202" i="1"/>
  <c r="V5202" i="1"/>
  <c r="T5244" i="1"/>
  <c r="V5244" i="1"/>
  <c r="T5288" i="1"/>
  <c r="V5288" i="1"/>
  <c r="T5087" i="1"/>
  <c r="V5087" i="1"/>
  <c r="T3849" i="1"/>
  <c r="V3849" i="1" s="1"/>
  <c r="T5153" i="1"/>
  <c r="V5153" i="1"/>
  <c r="T834" i="1"/>
  <c r="V834" i="1" s="1"/>
  <c r="V717" i="1"/>
  <c r="T717" i="1"/>
  <c r="T706" i="1"/>
  <c r="V706" i="1" s="1"/>
  <c r="T704" i="1"/>
  <c r="V704" i="1"/>
  <c r="T907" i="1"/>
  <c r="V907" i="1"/>
  <c r="T997" i="1"/>
  <c r="V997" i="1" s="1"/>
  <c r="T980" i="1"/>
  <c r="V980" i="1" s="1"/>
  <c r="T1136" i="1"/>
  <c r="V1136" i="1" s="1"/>
  <c r="T1167" i="1"/>
  <c r="V1167" i="1" s="1"/>
  <c r="V1163" i="1"/>
  <c r="T1163" i="1"/>
  <c r="T1120" i="1"/>
  <c r="V1120" i="1" s="1"/>
  <c r="T1340" i="1"/>
  <c r="V1340" i="1" s="1"/>
  <c r="T1312" i="1"/>
  <c r="V1312" i="1" s="1"/>
  <c r="T1287" i="1"/>
  <c r="V1287" i="1" s="1"/>
  <c r="T1324" i="1"/>
  <c r="V1324" i="1" s="1"/>
  <c r="T1520" i="1"/>
  <c r="V1520" i="1"/>
  <c r="T1499" i="1"/>
  <c r="V1499" i="1" s="1"/>
  <c r="V1465" i="1"/>
  <c r="T1465" i="1"/>
  <c r="T1443" i="1"/>
  <c r="V1443" i="1" s="1"/>
  <c r="T1500" i="1"/>
  <c r="V1500" i="1" s="1"/>
  <c r="T1472" i="1"/>
  <c r="V1472" i="1" s="1"/>
  <c r="T1483" i="1"/>
  <c r="V1483" i="1" s="1"/>
  <c r="T1610" i="1"/>
  <c r="V1610" i="1"/>
  <c r="T1634" i="1"/>
  <c r="V1634" i="1" s="1"/>
  <c r="T1624" i="1"/>
  <c r="V1624" i="1"/>
  <c r="V1507" i="1"/>
  <c r="T1507" i="1"/>
  <c r="T1676" i="1"/>
  <c r="V1676" i="1" s="1"/>
  <c r="T1635" i="1"/>
  <c r="V1635" i="1" s="1"/>
  <c r="T1562" i="1"/>
  <c r="V1562" i="1"/>
  <c r="T1548" i="1"/>
  <c r="V1548" i="1"/>
  <c r="T1730" i="1"/>
  <c r="V1730" i="1"/>
  <c r="V1805" i="1"/>
  <c r="T1805" i="1"/>
  <c r="T1845" i="1"/>
  <c r="V1845" i="1" s="1"/>
  <c r="V1830" i="1"/>
  <c r="T1830" i="1"/>
  <c r="T1862" i="1"/>
  <c r="V1862" i="1"/>
  <c r="T1858" i="1"/>
  <c r="V1858" i="1" s="1"/>
  <c r="T1985" i="1"/>
  <c r="V1985" i="1" s="1"/>
  <c r="T2027" i="1"/>
  <c r="V2027" i="1" s="1"/>
  <c r="T1900" i="1"/>
  <c r="V1900" i="1" s="1"/>
  <c r="T1964" i="1"/>
  <c r="V1964" i="1"/>
  <c r="V2041" i="1"/>
  <c r="T2041" i="1"/>
  <c r="T2054" i="1"/>
  <c r="V2054" i="1" s="1"/>
  <c r="T2196" i="1"/>
  <c r="V2196" i="1"/>
  <c r="T2116" i="1"/>
  <c r="V2116" i="1"/>
  <c r="T2220" i="1"/>
  <c r="V2220" i="1" s="1"/>
  <c r="T2149" i="1"/>
  <c r="V2149" i="1" s="1"/>
  <c r="T2238" i="1"/>
  <c r="V2238" i="1" s="1"/>
  <c r="T2339" i="1"/>
  <c r="V2339" i="1" s="1"/>
  <c r="T2383" i="1"/>
  <c r="V2383" i="1" s="1"/>
  <c r="V2340" i="1"/>
  <c r="T2340" i="1"/>
  <c r="T2260" i="1"/>
  <c r="V2260" i="1" s="1"/>
  <c r="T2193" i="1"/>
  <c r="V2193" i="1" s="1"/>
  <c r="T2283" i="1"/>
  <c r="V2283" i="1"/>
  <c r="T2517" i="1"/>
  <c r="V2517" i="1" s="1"/>
  <c r="T2570" i="1"/>
  <c r="V2570" i="1"/>
  <c r="T2628" i="1"/>
  <c r="V2628" i="1"/>
  <c r="T2654" i="1"/>
  <c r="V2654" i="1"/>
  <c r="T2667" i="1"/>
  <c r="V2667" i="1" s="1"/>
  <c r="T2706" i="1"/>
  <c r="V2706" i="1"/>
  <c r="T2695" i="1"/>
  <c r="V2695" i="1" s="1"/>
  <c r="T2700" i="1"/>
  <c r="V2700" i="1" s="1"/>
  <c r="T2599" i="1"/>
  <c r="V2599" i="1" s="1"/>
  <c r="T2841" i="1"/>
  <c r="V2841" i="1"/>
  <c r="T2915" i="1"/>
  <c r="V2915" i="1" s="1"/>
  <c r="T2900" i="1"/>
  <c r="V2900" i="1" s="1"/>
  <c r="V2859" i="1"/>
  <c r="T2859" i="1"/>
  <c r="T2840" i="1"/>
  <c r="V2840" i="1"/>
  <c r="T2828" i="1"/>
  <c r="V2828" i="1"/>
  <c r="T3153" i="1"/>
  <c r="V3153" i="1" s="1"/>
  <c r="T3347" i="1"/>
  <c r="V3347" i="1" s="1"/>
  <c r="T3113" i="1"/>
  <c r="V3113" i="1"/>
  <c r="T3099" i="1"/>
  <c r="V3099" i="1"/>
  <c r="T2784" i="1"/>
  <c r="V2784" i="1" s="1"/>
  <c r="V3298" i="1"/>
  <c r="T3298" i="1"/>
  <c r="T3104" i="1"/>
  <c r="V3104" i="1"/>
  <c r="T3160" i="1"/>
  <c r="V3160" i="1"/>
  <c r="T2977" i="1"/>
  <c r="V2977" i="1"/>
  <c r="T3218" i="1"/>
  <c r="V3218" i="1" s="1"/>
  <c r="T3062" i="1"/>
  <c r="V3062" i="1"/>
  <c r="T3179" i="1"/>
  <c r="V3179" i="1" s="1"/>
  <c r="T3022" i="1"/>
  <c r="V3022" i="1"/>
  <c r="T3231" i="1"/>
  <c r="V3231" i="1" s="1"/>
  <c r="T3065" i="1"/>
  <c r="V3065" i="1"/>
  <c r="T3591" i="1"/>
  <c r="V3591" i="1" s="1"/>
  <c r="T3373" i="1"/>
  <c r="V3373" i="1"/>
  <c r="T3482" i="1"/>
  <c r="V3482" i="1"/>
  <c r="T3406" i="1"/>
  <c r="V3406" i="1"/>
  <c r="V3624" i="1"/>
  <c r="T3624" i="1"/>
  <c r="T3165" i="1"/>
  <c r="V3165" i="1" s="1"/>
  <c r="V3487" i="1"/>
  <c r="T3487" i="1"/>
  <c r="T3478" i="1"/>
  <c r="V3478" i="1"/>
  <c r="T3454" i="1"/>
  <c r="V3454" i="1"/>
  <c r="T3464" i="1"/>
  <c r="V3464" i="1"/>
  <c r="T3506" i="1"/>
  <c r="V3506" i="1" s="1"/>
  <c r="T3370" i="1"/>
  <c r="V3370" i="1"/>
  <c r="V3877" i="1"/>
  <c r="T3877" i="1"/>
  <c r="T3730" i="1"/>
  <c r="V3730" i="1"/>
  <c r="T3975" i="1"/>
  <c r="V3975" i="1" s="1"/>
  <c r="T3675" i="1"/>
  <c r="V3675" i="1"/>
  <c r="T3897" i="1"/>
  <c r="V3897" i="1" s="1"/>
  <c r="T3723" i="1"/>
  <c r="V3723" i="1"/>
  <c r="T3921" i="1"/>
  <c r="V3921" i="1" s="1"/>
  <c r="T3982" i="1"/>
  <c r="V3982" i="1" s="1"/>
  <c r="T3766" i="1"/>
  <c r="V3766" i="1"/>
  <c r="T3902" i="1"/>
  <c r="V3902" i="1" s="1"/>
  <c r="V3824" i="1"/>
  <c r="T3824" i="1"/>
  <c r="T3800" i="1"/>
  <c r="V3800" i="1" s="1"/>
  <c r="T3779" i="1"/>
  <c r="V3779" i="1" s="1"/>
  <c r="T3985" i="1"/>
  <c r="V3985" i="1" s="1"/>
  <c r="T3907" i="1"/>
  <c r="V3907" i="1" s="1"/>
  <c r="T4186" i="1"/>
  <c r="V4186" i="1" s="1"/>
  <c r="T4015" i="1"/>
  <c r="V4015" i="1"/>
  <c r="T4236" i="1"/>
  <c r="V4236" i="1" s="1"/>
  <c r="T4281" i="1"/>
  <c r="V4281" i="1" s="1"/>
  <c r="T4040" i="1"/>
  <c r="V4040" i="1"/>
  <c r="T4093" i="1"/>
  <c r="V4093" i="1"/>
  <c r="T4269" i="1"/>
  <c r="V4269" i="1" s="1"/>
  <c r="T4109" i="1"/>
  <c r="V4109" i="1"/>
  <c r="T4091" i="1"/>
  <c r="V4091" i="1" s="1"/>
  <c r="T4314" i="1"/>
  <c r="V4314" i="1"/>
  <c r="T4330" i="1"/>
  <c r="V4330" i="1" s="1"/>
  <c r="T4132" i="1"/>
  <c r="V4132" i="1"/>
  <c r="T4009" i="1"/>
  <c r="V4009" i="1"/>
  <c r="T4233" i="1"/>
  <c r="V4233" i="1" s="1"/>
  <c r="T4002" i="1"/>
  <c r="V4002" i="1" s="1"/>
  <c r="T4205" i="1"/>
  <c r="V4205" i="1" s="1"/>
  <c r="T4229" i="1"/>
  <c r="V4229" i="1" s="1"/>
  <c r="T4392" i="1"/>
  <c r="V4392" i="1" s="1"/>
  <c r="T4460" i="1"/>
  <c r="V4460" i="1"/>
  <c r="T4384" i="1"/>
  <c r="V4384" i="1"/>
  <c r="T4320" i="1"/>
  <c r="V4320" i="1" s="1"/>
  <c r="T4631" i="1"/>
  <c r="V4631" i="1" s="1"/>
  <c r="T4546" i="1"/>
  <c r="V4546" i="1" s="1"/>
  <c r="T4571" i="1"/>
  <c r="V4571" i="1" s="1"/>
  <c r="T4525" i="1"/>
  <c r="V4525" i="1"/>
  <c r="T4491" i="1"/>
  <c r="V4491" i="1" s="1"/>
  <c r="T4877" i="1"/>
  <c r="V4877" i="1" s="1"/>
  <c r="T4849" i="1"/>
  <c r="V4849" i="1" s="1"/>
  <c r="T5016" i="1"/>
  <c r="V5016" i="1" s="1"/>
  <c r="T4923" i="1"/>
  <c r="V4923" i="1" s="1"/>
  <c r="T4758" i="1"/>
  <c r="V4758" i="1" s="1"/>
  <c r="T4714" i="1"/>
  <c r="V4714" i="1" s="1"/>
  <c r="T4880" i="1"/>
  <c r="V4880" i="1" s="1"/>
  <c r="T4954" i="1"/>
  <c r="V4954" i="1" s="1"/>
  <c r="T4808" i="1"/>
  <c r="V4808" i="1"/>
  <c r="T4707" i="1"/>
  <c r="V4707" i="1" s="1"/>
  <c r="T4669" i="1"/>
  <c r="V4669" i="1"/>
  <c r="T4681" i="1"/>
  <c r="V4681" i="1"/>
  <c r="T4881" i="1"/>
  <c r="V4881" i="1" s="1"/>
  <c r="T5338" i="1"/>
  <c r="V5338" i="1" s="1"/>
  <c r="T5174" i="1"/>
  <c r="V5174" i="1"/>
  <c r="T5088" i="1"/>
  <c r="V5088" i="1"/>
  <c r="T5055" i="1"/>
  <c r="V5055" i="1"/>
  <c r="T5224" i="1"/>
  <c r="V5224" i="1" s="1"/>
  <c r="T5249" i="1"/>
  <c r="V5249" i="1"/>
  <c r="T5295" i="1"/>
  <c r="V5295" i="1"/>
  <c r="T5109" i="1"/>
  <c r="V5109" i="1"/>
  <c r="T5080" i="1"/>
  <c r="V5080" i="1"/>
  <c r="T929" i="1"/>
  <c r="V929" i="1"/>
  <c r="T1384" i="1"/>
  <c r="V1384" i="1"/>
  <c r="T654" i="1"/>
  <c r="V654" i="1"/>
  <c r="V951" i="1"/>
  <c r="T951" i="1"/>
  <c r="T1132" i="1"/>
  <c r="V1132" i="1" s="1"/>
  <c r="T1860" i="1"/>
  <c r="V1860" i="1" s="1"/>
  <c r="T2156" i="1"/>
  <c r="V2156" i="1" s="1"/>
  <c r="T2384" i="1"/>
  <c r="V2384" i="1" s="1"/>
  <c r="T2522" i="1"/>
  <c r="V2522" i="1"/>
  <c r="V2717" i="1"/>
  <c r="T2717" i="1"/>
  <c r="T2959" i="1"/>
  <c r="V2959" i="1"/>
  <c r="T3142" i="1"/>
  <c r="V3142" i="1"/>
  <c r="T3686" i="1"/>
  <c r="V3686" i="1"/>
  <c r="T4317" i="1"/>
  <c r="V4317" i="1" s="1"/>
  <c r="T4343" i="1"/>
  <c r="V4343" i="1"/>
  <c r="T809" i="1"/>
  <c r="V809" i="1" s="1"/>
  <c r="T749" i="1"/>
  <c r="V749" i="1" s="1"/>
  <c r="T673" i="1"/>
  <c r="V673" i="1"/>
  <c r="T838" i="1"/>
  <c r="V838" i="1" s="1"/>
  <c r="T686" i="1"/>
  <c r="V686" i="1"/>
  <c r="T646" i="1"/>
  <c r="V646" i="1"/>
  <c r="T808" i="1"/>
  <c r="V808" i="1" s="1"/>
  <c r="T762" i="1"/>
  <c r="V762" i="1" s="1"/>
  <c r="T678" i="1"/>
  <c r="V678" i="1"/>
  <c r="T643" i="1"/>
  <c r="V643" i="1"/>
  <c r="T712" i="1"/>
  <c r="V712" i="1"/>
  <c r="T651" i="1"/>
  <c r="V651" i="1"/>
  <c r="V710" i="1"/>
  <c r="T710" i="1"/>
  <c r="T726" i="1"/>
  <c r="V726" i="1" s="1"/>
  <c r="T810" i="1"/>
  <c r="V810" i="1" s="1"/>
  <c r="T729" i="1"/>
  <c r="V729" i="1" s="1"/>
  <c r="V837" i="1"/>
  <c r="T837" i="1"/>
  <c r="T909" i="1"/>
  <c r="V909" i="1"/>
  <c r="T917" i="1"/>
  <c r="V917" i="1"/>
  <c r="T999" i="1"/>
  <c r="V999" i="1"/>
  <c r="T993" i="1"/>
  <c r="V993" i="1" s="1"/>
  <c r="T1047" i="1"/>
  <c r="V1047" i="1"/>
  <c r="T1173" i="1"/>
  <c r="V1173" i="1"/>
  <c r="T1067" i="1"/>
  <c r="V1067" i="1"/>
  <c r="V1180" i="1"/>
  <c r="T1180" i="1"/>
  <c r="T1176" i="1"/>
  <c r="V1176" i="1" s="1"/>
  <c r="T1157" i="1"/>
  <c r="V1157" i="1"/>
  <c r="T1353" i="1"/>
  <c r="V1353" i="1" s="1"/>
  <c r="T1325" i="1"/>
  <c r="V1325" i="1" s="1"/>
  <c r="T1334" i="1"/>
  <c r="V1334" i="1"/>
  <c r="T1300" i="1"/>
  <c r="V1300" i="1" s="1"/>
  <c r="T1337" i="1"/>
  <c r="V1337" i="1" s="1"/>
  <c r="T1516" i="1"/>
  <c r="V1516" i="1" s="1"/>
  <c r="T1478" i="1"/>
  <c r="V1478" i="1" s="1"/>
  <c r="T1463" i="1"/>
  <c r="V1463" i="1" s="1"/>
  <c r="T1519" i="1"/>
  <c r="V1519" i="1" s="1"/>
  <c r="T1496" i="1"/>
  <c r="V1496" i="1" s="1"/>
  <c r="T1619" i="1"/>
  <c r="V1619" i="1" s="1"/>
  <c r="V1636" i="1"/>
  <c r="T1636" i="1"/>
  <c r="T1626" i="1"/>
  <c r="V1626" i="1"/>
  <c r="T1651" i="1"/>
  <c r="V1651" i="1" s="1"/>
  <c r="T1705" i="1"/>
  <c r="V1705" i="1"/>
  <c r="V1664" i="1"/>
  <c r="T1664" i="1"/>
  <c r="T1754" i="1"/>
  <c r="V1754" i="1"/>
  <c r="T1737" i="1"/>
  <c r="V1737" i="1"/>
  <c r="T1825" i="1"/>
  <c r="V1825" i="1" s="1"/>
  <c r="T1654" i="1"/>
  <c r="V1654" i="1" s="1"/>
  <c r="T1880" i="1"/>
  <c r="V1880" i="1"/>
  <c r="T1685" i="1"/>
  <c r="V1685" i="1" s="1"/>
  <c r="T1864" i="1"/>
  <c r="V1864" i="1" s="1"/>
  <c r="T1939" i="1"/>
  <c r="V1939" i="1"/>
  <c r="V2005" i="1"/>
  <c r="T2005" i="1"/>
  <c r="T1992" i="1"/>
  <c r="V1992" i="1" s="1"/>
  <c r="T2040" i="1"/>
  <c r="V2040" i="1" s="1"/>
  <c r="T1910" i="1"/>
  <c r="V1910" i="1" s="1"/>
  <c r="T1920" i="1"/>
  <c r="V1920" i="1"/>
  <c r="T1979" i="1"/>
  <c r="V1979" i="1" s="1"/>
  <c r="T2069" i="1"/>
  <c r="V2069" i="1"/>
  <c r="T1984" i="1"/>
  <c r="V1984" i="1" s="1"/>
  <c r="V2056" i="1"/>
  <c r="T2056" i="1"/>
  <c r="T2211" i="1"/>
  <c r="V2211" i="1" s="1"/>
  <c r="T2126" i="1"/>
  <c r="V2126" i="1"/>
  <c r="T2164" i="1"/>
  <c r="V2164" i="1"/>
  <c r="T2222" i="1"/>
  <c r="V2222" i="1" s="1"/>
  <c r="T2162" i="1"/>
  <c r="V2162" i="1" s="1"/>
  <c r="T2180" i="1"/>
  <c r="V2180" i="1"/>
  <c r="T2346" i="1"/>
  <c r="V2346" i="1" s="1"/>
  <c r="T2254" i="1"/>
  <c r="V2254" i="1" s="1"/>
  <c r="T2169" i="1"/>
  <c r="V2169" i="1" s="1"/>
  <c r="T2399" i="1"/>
  <c r="V2399" i="1" s="1"/>
  <c r="T2347" i="1"/>
  <c r="V2347" i="1" s="1"/>
  <c r="T2295" i="1"/>
  <c r="V2295" i="1" s="1"/>
  <c r="T2280" i="1"/>
  <c r="V2280" i="1" s="1"/>
  <c r="T2545" i="1"/>
  <c r="V2545" i="1" s="1"/>
  <c r="T2572" i="1"/>
  <c r="V2572" i="1" s="1"/>
  <c r="T2484" i="1"/>
  <c r="V2484" i="1"/>
  <c r="V2467" i="1"/>
  <c r="T2467" i="1"/>
  <c r="T2528" i="1"/>
  <c r="V2528" i="1" s="1"/>
  <c r="T2671" i="1"/>
  <c r="V2671" i="1"/>
  <c r="T2659" i="1"/>
  <c r="V2659" i="1"/>
  <c r="T2688" i="1"/>
  <c r="V2688" i="1" s="1"/>
  <c r="T2726" i="1"/>
  <c r="V2726" i="1" s="1"/>
  <c r="T2704" i="1"/>
  <c r="V2704" i="1" s="1"/>
  <c r="T2655" i="1"/>
  <c r="V2655" i="1"/>
  <c r="T2626" i="1"/>
  <c r="V2626" i="1"/>
  <c r="T2928" i="1"/>
  <c r="V2928" i="1" s="1"/>
  <c r="V2913" i="1"/>
  <c r="T2913" i="1"/>
  <c r="T2868" i="1"/>
  <c r="V2868" i="1" s="1"/>
  <c r="T2742" i="1"/>
  <c r="V2742" i="1" s="1"/>
  <c r="T2845" i="1"/>
  <c r="V2845" i="1"/>
  <c r="V2864" i="1"/>
  <c r="T2864" i="1"/>
  <c r="T3155" i="1"/>
  <c r="V3155" i="1" s="1"/>
  <c r="T3353" i="1"/>
  <c r="V3353" i="1" s="1"/>
  <c r="T3240" i="1"/>
  <c r="V3240" i="1"/>
  <c r="T3111" i="1"/>
  <c r="V3111" i="1" s="1"/>
  <c r="T3327" i="1"/>
  <c r="V3327" i="1"/>
  <c r="T3162" i="1"/>
  <c r="V3162" i="1" s="1"/>
  <c r="T3247" i="1"/>
  <c r="V3247" i="1"/>
  <c r="T3081" i="1"/>
  <c r="V3081" i="1" s="1"/>
  <c r="T3278" i="1"/>
  <c r="V3278" i="1" s="1"/>
  <c r="T3208" i="1"/>
  <c r="V3208" i="1"/>
  <c r="T3041" i="1"/>
  <c r="V3041" i="1"/>
  <c r="T3628" i="1"/>
  <c r="V3628" i="1" s="1"/>
  <c r="T3378" i="1"/>
  <c r="V3378" i="1"/>
  <c r="T3498" i="1"/>
  <c r="V3498" i="1" s="1"/>
  <c r="T3637" i="1"/>
  <c r="V3637" i="1" s="1"/>
  <c r="T3496" i="1"/>
  <c r="V3496" i="1" s="1"/>
  <c r="T3516" i="1"/>
  <c r="V3516" i="1"/>
  <c r="T3485" i="1"/>
  <c r="V3485" i="1"/>
  <c r="T3196" i="1"/>
  <c r="V3196" i="1" s="1"/>
  <c r="T3469" i="1"/>
  <c r="V3469" i="1"/>
  <c r="T3508" i="1"/>
  <c r="V3508" i="1" s="1"/>
  <c r="T3420" i="1"/>
  <c r="V3420" i="1"/>
  <c r="T3519" i="1"/>
  <c r="V3519" i="1" s="1"/>
  <c r="T3375" i="1"/>
  <c r="V3375" i="1"/>
  <c r="T3890" i="1"/>
  <c r="V3890" i="1" s="1"/>
  <c r="T3765" i="1"/>
  <c r="V3765" i="1"/>
  <c r="T3990" i="1"/>
  <c r="V3990" i="1" s="1"/>
  <c r="T3910" i="1"/>
  <c r="V3910" i="1" s="1"/>
  <c r="T3934" i="1"/>
  <c r="V3934" i="1" s="1"/>
  <c r="V3771" i="1"/>
  <c r="T3771" i="1"/>
  <c r="T3915" i="1"/>
  <c r="V3915" i="1" s="1"/>
  <c r="T3837" i="1"/>
  <c r="V3837" i="1" s="1"/>
  <c r="T3811" i="1"/>
  <c r="V3811" i="1" s="1"/>
  <c r="T3920" i="1"/>
  <c r="V3920" i="1" s="1"/>
  <c r="T4199" i="1"/>
  <c r="V4199" i="1" s="1"/>
  <c r="T4249" i="1"/>
  <c r="V4249" i="1" s="1"/>
  <c r="T3972" i="1"/>
  <c r="V3972" i="1" s="1"/>
  <c r="T4329" i="1"/>
  <c r="V4329" i="1" s="1"/>
  <c r="T4114" i="1"/>
  <c r="V4114" i="1"/>
  <c r="T4013" i="1"/>
  <c r="V4013" i="1"/>
  <c r="T4298" i="1"/>
  <c r="V4298" i="1"/>
  <c r="T4129" i="1"/>
  <c r="V4129" i="1"/>
  <c r="T4117" i="1"/>
  <c r="V4117" i="1"/>
  <c r="T4157" i="1"/>
  <c r="V4157" i="1" s="1"/>
  <c r="T4014" i="1"/>
  <c r="V4014" i="1"/>
  <c r="T4246" i="1"/>
  <c r="V4246" i="1" s="1"/>
  <c r="T4218" i="1"/>
  <c r="V4218" i="1" s="1"/>
  <c r="T4242" i="1"/>
  <c r="V4242" i="1" s="1"/>
  <c r="T4375" i="1"/>
  <c r="V4375" i="1"/>
  <c r="T4355" i="1"/>
  <c r="V4355" i="1"/>
  <c r="T4379" i="1"/>
  <c r="V4379" i="1"/>
  <c r="T4389" i="1"/>
  <c r="V4389" i="1" s="1"/>
  <c r="T4509" i="1"/>
  <c r="V4509" i="1"/>
  <c r="T4562" i="1"/>
  <c r="V4562" i="1" s="1"/>
  <c r="T4584" i="1"/>
  <c r="V4584" i="1" s="1"/>
  <c r="T4547" i="1"/>
  <c r="V4547" i="1" s="1"/>
  <c r="T4890" i="1"/>
  <c r="V4890" i="1" s="1"/>
  <c r="T4862" i="1"/>
  <c r="V4862" i="1" s="1"/>
  <c r="T4775" i="1"/>
  <c r="V4775" i="1"/>
  <c r="V5018" i="1"/>
  <c r="T5018" i="1"/>
  <c r="T4936" i="1"/>
  <c r="V4936" i="1" s="1"/>
  <c r="T4790" i="1"/>
  <c r="V4790" i="1"/>
  <c r="T4719" i="1"/>
  <c r="V4719" i="1"/>
  <c r="V4893" i="1"/>
  <c r="T4893" i="1"/>
  <c r="T4990" i="1"/>
  <c r="V4990" i="1"/>
  <c r="T4830" i="1"/>
  <c r="V4830" i="1" s="1"/>
  <c r="T4717" i="1"/>
  <c r="V4717" i="1"/>
  <c r="T4911" i="1"/>
  <c r="V4911" i="1" s="1"/>
  <c r="T4922" i="1"/>
  <c r="V4922" i="1" s="1"/>
  <c r="T4894" i="1"/>
  <c r="V4894" i="1" s="1"/>
  <c r="T5351" i="1"/>
  <c r="V5351" i="1" s="1"/>
  <c r="T5196" i="1"/>
  <c r="V5196" i="1" s="1"/>
  <c r="T5093" i="1"/>
  <c r="V5093" i="1"/>
  <c r="T5256" i="1"/>
  <c r="V5256" i="1"/>
  <c r="T5072" i="1"/>
  <c r="V5072" i="1"/>
  <c r="T5051" i="1"/>
  <c r="V5051" i="1" s="1"/>
  <c r="T5254" i="1"/>
  <c r="V5254" i="1"/>
  <c r="T5302" i="1"/>
  <c r="V5302" i="1"/>
  <c r="T5114" i="1"/>
  <c r="V5114" i="1"/>
  <c r="T5112" i="1"/>
  <c r="V5112" i="1" s="1"/>
  <c r="T1097" i="1"/>
  <c r="V1097" i="1" s="1"/>
  <c r="T1543" i="1"/>
  <c r="V1543" i="1"/>
  <c r="T2709" i="1"/>
  <c r="V2709" i="1" s="1"/>
  <c r="T3763" i="1"/>
  <c r="V3763" i="1" s="1"/>
  <c r="V846" i="1"/>
  <c r="T846" i="1"/>
  <c r="T683" i="1"/>
  <c r="V683" i="1"/>
  <c r="T648" i="1"/>
  <c r="V648" i="1"/>
  <c r="T656" i="1"/>
  <c r="V656" i="1"/>
  <c r="T728" i="1"/>
  <c r="V728" i="1" s="1"/>
  <c r="T761" i="1"/>
  <c r="V761" i="1" s="1"/>
  <c r="T839" i="1"/>
  <c r="V839" i="1" s="1"/>
  <c r="T733" i="1"/>
  <c r="V733" i="1" s="1"/>
  <c r="T753" i="1"/>
  <c r="V753" i="1" s="1"/>
  <c r="T914" i="1"/>
  <c r="V914" i="1"/>
  <c r="T922" i="1"/>
  <c r="V922" i="1"/>
  <c r="T877" i="1"/>
  <c r="V877" i="1"/>
  <c r="V817" i="1"/>
  <c r="T817" i="1"/>
  <c r="T1009" i="1"/>
  <c r="V1009" i="1" s="1"/>
  <c r="T898" i="1"/>
  <c r="V898" i="1"/>
  <c r="T1040" i="1"/>
  <c r="V1040" i="1"/>
  <c r="T1077" i="1"/>
  <c r="V1077" i="1"/>
  <c r="T1115" i="1"/>
  <c r="V1115" i="1" s="1"/>
  <c r="T1039" i="1"/>
  <c r="V1039" i="1"/>
  <c r="T1183" i="1"/>
  <c r="V1183" i="1" s="1"/>
  <c r="V1338" i="1"/>
  <c r="T1338" i="1"/>
  <c r="T1321" i="1"/>
  <c r="V1321" i="1" s="1"/>
  <c r="T1208" i="1"/>
  <c r="V1208" i="1"/>
  <c r="T1213" i="1"/>
  <c r="V1213" i="1"/>
  <c r="T1223" i="1"/>
  <c r="V1223" i="1"/>
  <c r="T1313" i="1"/>
  <c r="V1313" i="1" s="1"/>
  <c r="T1518" i="1"/>
  <c r="V1518" i="1" s="1"/>
  <c r="T1491" i="1"/>
  <c r="V1491" i="1" s="1"/>
  <c r="T1476" i="1"/>
  <c r="V1476" i="1" s="1"/>
  <c r="V1521" i="1"/>
  <c r="T1521" i="1"/>
  <c r="T1511" i="1"/>
  <c r="V1511" i="1" s="1"/>
  <c r="T1671" i="1"/>
  <c r="V1671" i="1" s="1"/>
  <c r="T1665" i="1"/>
  <c r="V1665" i="1"/>
  <c r="T1628" i="1"/>
  <c r="V1628" i="1" s="1"/>
  <c r="T1655" i="1"/>
  <c r="V1655" i="1" s="1"/>
  <c r="T1682" i="1"/>
  <c r="V1682" i="1" s="1"/>
  <c r="T1707" i="1"/>
  <c r="V1707" i="1" s="1"/>
  <c r="T1666" i="1"/>
  <c r="V1666" i="1" s="1"/>
  <c r="T1764" i="1"/>
  <c r="V1764" i="1"/>
  <c r="T1782" i="1"/>
  <c r="V1782" i="1"/>
  <c r="T1772" i="1"/>
  <c r="V1772" i="1"/>
  <c r="T1742" i="1"/>
  <c r="V1742" i="1"/>
  <c r="T1757" i="1"/>
  <c r="V1757" i="1"/>
  <c r="T1889" i="1"/>
  <c r="V1889" i="1" s="1"/>
  <c r="T1866" i="1"/>
  <c r="V1866" i="1"/>
  <c r="T1952" i="1"/>
  <c r="V1952" i="1"/>
  <c r="T2042" i="1"/>
  <c r="V2042" i="1"/>
  <c r="T2003" i="1"/>
  <c r="V2003" i="1" s="1"/>
  <c r="T1887" i="1"/>
  <c r="V1887" i="1" s="1"/>
  <c r="T1937" i="1"/>
  <c r="V1937" i="1"/>
  <c r="T1930" i="1"/>
  <c r="V1930" i="1"/>
  <c r="T1986" i="1"/>
  <c r="V1986" i="1" s="1"/>
  <c r="T1991" i="1"/>
  <c r="V1991" i="1" s="1"/>
  <c r="T1941" i="1"/>
  <c r="V1941" i="1"/>
  <c r="T2058" i="1"/>
  <c r="V2058" i="1"/>
  <c r="T2213" i="1"/>
  <c r="V2213" i="1" s="1"/>
  <c r="T2142" i="1"/>
  <c r="V2142" i="1" s="1"/>
  <c r="T2190" i="1"/>
  <c r="V2190" i="1" s="1"/>
  <c r="T2224" i="1"/>
  <c r="V2224" i="1" s="1"/>
  <c r="T2175" i="1"/>
  <c r="V2175" i="1" s="1"/>
  <c r="T2206" i="1"/>
  <c r="V2206" i="1" s="1"/>
  <c r="T2362" i="1"/>
  <c r="V2362" i="1" s="1"/>
  <c r="T2259" i="1"/>
  <c r="V2259" i="1"/>
  <c r="T2415" i="1"/>
  <c r="V2415" i="1" s="1"/>
  <c r="T2302" i="1"/>
  <c r="V2302" i="1"/>
  <c r="T2363" i="1"/>
  <c r="V2363" i="1" s="1"/>
  <c r="T2318" i="1"/>
  <c r="V2318" i="1"/>
  <c r="T2303" i="1"/>
  <c r="V2303" i="1" s="1"/>
  <c r="T2355" i="1"/>
  <c r="V2355" i="1" s="1"/>
  <c r="T2609" i="1"/>
  <c r="V2609" i="1"/>
  <c r="T2576" i="1"/>
  <c r="V2576" i="1" s="1"/>
  <c r="T2482" i="1"/>
  <c r="V2482" i="1" s="1"/>
  <c r="T2499" i="1"/>
  <c r="V2499" i="1"/>
  <c r="T2452" i="1"/>
  <c r="V2452" i="1" s="1"/>
  <c r="T2549" i="1"/>
  <c r="V2549" i="1" s="1"/>
  <c r="T2685" i="1"/>
  <c r="V2685" i="1" s="1"/>
  <c r="T2701" i="1"/>
  <c r="V2701" i="1" s="1"/>
  <c r="T2739" i="1"/>
  <c r="V2739" i="1" s="1"/>
  <c r="T2724" i="1"/>
  <c r="V2724" i="1" s="1"/>
  <c r="T2711" i="1"/>
  <c r="V2711" i="1" s="1"/>
  <c r="V2941" i="1"/>
  <c r="T2941" i="1"/>
  <c r="T2926" i="1"/>
  <c r="V2926" i="1" s="1"/>
  <c r="T2881" i="1"/>
  <c r="V2881" i="1" s="1"/>
  <c r="T2786" i="1"/>
  <c r="V2786" i="1"/>
  <c r="T2850" i="1"/>
  <c r="V2850" i="1"/>
  <c r="T2875" i="1"/>
  <c r="V2875" i="1" s="1"/>
  <c r="T2858" i="1"/>
  <c r="V2858" i="1"/>
  <c r="T2955" i="1"/>
  <c r="V2955" i="1"/>
  <c r="T3184" i="1"/>
  <c r="V3184" i="1" s="1"/>
  <c r="T2974" i="1"/>
  <c r="V2974" i="1"/>
  <c r="T3242" i="1"/>
  <c r="V3242" i="1" s="1"/>
  <c r="T2995" i="1"/>
  <c r="V2995" i="1"/>
  <c r="T3118" i="1"/>
  <c r="V3118" i="1"/>
  <c r="V3329" i="1"/>
  <c r="T3329" i="1"/>
  <c r="T3123" i="1"/>
  <c r="V3123" i="1"/>
  <c r="T3191" i="1"/>
  <c r="V3191" i="1"/>
  <c r="T3128" i="1"/>
  <c r="V3128" i="1"/>
  <c r="T2975" i="1"/>
  <c r="V2975" i="1" s="1"/>
  <c r="T3249" i="1"/>
  <c r="V3249" i="1" s="1"/>
  <c r="T2961" i="1"/>
  <c r="V2961" i="1"/>
  <c r="T3342" i="1"/>
  <c r="V3342" i="1" s="1"/>
  <c r="T3210" i="1"/>
  <c r="V3210" i="1" s="1"/>
  <c r="T3383" i="1"/>
  <c r="V3383" i="1"/>
  <c r="T3511" i="1"/>
  <c r="V3511" i="1" s="1"/>
  <c r="T3507" i="1"/>
  <c r="V3507" i="1" s="1"/>
  <c r="V3494" i="1"/>
  <c r="T3494" i="1"/>
  <c r="T3542" i="1"/>
  <c r="V3542" i="1" s="1"/>
  <c r="T3492" i="1"/>
  <c r="V3492" i="1"/>
  <c r="T3229" i="1"/>
  <c r="V3229" i="1" s="1"/>
  <c r="T3490" i="1"/>
  <c r="V3490" i="1" s="1"/>
  <c r="T3452" i="1"/>
  <c r="V3452" i="1"/>
  <c r="T3534" i="1"/>
  <c r="V3534" i="1" s="1"/>
  <c r="T3430" i="1"/>
  <c r="V3430" i="1"/>
  <c r="T3556" i="1"/>
  <c r="V3556" i="1"/>
  <c r="T3450" i="1"/>
  <c r="V3450" i="1"/>
  <c r="T3521" i="1"/>
  <c r="V3521" i="1" s="1"/>
  <c r="T3927" i="1"/>
  <c r="V3927" i="1"/>
  <c r="T3770" i="1"/>
  <c r="V3770" i="1"/>
  <c r="T3992" i="1"/>
  <c r="V3992" i="1" s="1"/>
  <c r="T3923" i="1"/>
  <c r="V3923" i="1" s="1"/>
  <c r="T3947" i="1"/>
  <c r="V3947" i="1" s="1"/>
  <c r="T3815" i="1"/>
  <c r="V3815" i="1"/>
  <c r="T3928" i="1"/>
  <c r="V3928" i="1" s="1"/>
  <c r="V3850" i="1"/>
  <c r="T3850" i="1"/>
  <c r="T3822" i="1"/>
  <c r="V3822" i="1" s="1"/>
  <c r="T3786" i="1"/>
  <c r="V3786" i="1"/>
  <c r="T3933" i="1"/>
  <c r="V3933" i="1" s="1"/>
  <c r="T4212" i="1"/>
  <c r="V4212" i="1" s="1"/>
  <c r="T4262" i="1"/>
  <c r="V4262" i="1" s="1"/>
  <c r="T3998" i="1"/>
  <c r="V3998" i="1"/>
  <c r="T4333" i="1"/>
  <c r="V4333" i="1" s="1"/>
  <c r="T4119" i="1"/>
  <c r="V4119" i="1" s="1"/>
  <c r="T4041" i="1"/>
  <c r="V4041" i="1"/>
  <c r="T4141" i="1"/>
  <c r="V4141" i="1"/>
  <c r="T4122" i="1"/>
  <c r="V4122" i="1"/>
  <c r="T4170" i="1"/>
  <c r="V4170" i="1" s="1"/>
  <c r="T4029" i="1"/>
  <c r="V4029" i="1"/>
  <c r="T4274" i="1"/>
  <c r="V4274" i="1"/>
  <c r="T4231" i="1"/>
  <c r="V4231" i="1" s="1"/>
  <c r="V4255" i="1"/>
  <c r="T4255" i="1"/>
  <c r="T4390" i="1"/>
  <c r="V4390" i="1"/>
  <c r="T4360" i="1"/>
  <c r="V4360" i="1"/>
  <c r="T4398" i="1"/>
  <c r="V4398" i="1"/>
  <c r="T4396" i="1"/>
  <c r="V4396" i="1"/>
  <c r="T4541" i="1"/>
  <c r="V4541" i="1"/>
  <c r="T4573" i="1"/>
  <c r="V4573" i="1" s="1"/>
  <c r="T4597" i="1"/>
  <c r="V4597" i="1" s="1"/>
  <c r="T4544" i="1"/>
  <c r="V4544" i="1" s="1"/>
  <c r="T4554" i="1"/>
  <c r="V4554" i="1" s="1"/>
  <c r="T4927" i="1"/>
  <c r="V4927" i="1"/>
  <c r="T4614" i="1"/>
  <c r="V4614" i="1" s="1"/>
  <c r="T4875" i="1"/>
  <c r="V4875" i="1" s="1"/>
  <c r="T4949" i="1"/>
  <c r="V4949" i="1" s="1"/>
  <c r="T4822" i="1"/>
  <c r="V4822" i="1"/>
  <c r="T4741" i="1"/>
  <c r="V4741" i="1"/>
  <c r="V4906" i="1"/>
  <c r="T4906" i="1"/>
  <c r="T4832" i="1"/>
  <c r="V4832" i="1" s="1"/>
  <c r="T4992" i="1"/>
  <c r="V4992" i="1" s="1"/>
  <c r="T4839" i="1"/>
  <c r="V4839" i="1"/>
  <c r="T4722" i="1"/>
  <c r="V4722" i="1" s="1"/>
  <c r="T4937" i="1"/>
  <c r="V4937" i="1" s="1"/>
  <c r="T4705" i="1"/>
  <c r="V4705" i="1"/>
  <c r="T4683" i="1"/>
  <c r="V4683" i="1"/>
  <c r="T4959" i="1"/>
  <c r="V4959" i="1" s="1"/>
  <c r="T4907" i="1"/>
  <c r="V4907" i="1" s="1"/>
  <c r="T5201" i="1"/>
  <c r="V5201" i="1"/>
  <c r="T5120" i="1"/>
  <c r="V5120" i="1"/>
  <c r="T5098" i="1"/>
  <c r="V5098" i="1"/>
  <c r="T5077" i="1"/>
  <c r="V5077" i="1"/>
  <c r="T5311" i="1"/>
  <c r="V5311" i="1" s="1"/>
  <c r="T5144" i="1"/>
  <c r="V5144" i="1"/>
  <c r="V747" i="1"/>
  <c r="T747" i="1"/>
  <c r="T971" i="1"/>
  <c r="V971" i="1"/>
  <c r="T1698" i="1"/>
  <c r="V1698" i="1" s="1"/>
  <c r="T2297" i="1"/>
  <c r="V2297" i="1"/>
  <c r="T939" i="1"/>
  <c r="V939" i="1"/>
  <c r="T1019" i="1"/>
  <c r="V1019" i="1"/>
  <c r="T1280" i="1"/>
  <c r="V1280" i="1"/>
  <c r="T1695" i="1"/>
  <c r="V1695" i="1" s="1"/>
  <c r="T1894" i="1"/>
  <c r="V1894" i="1" s="1"/>
  <c r="T2269" i="1"/>
  <c r="V2269" i="1"/>
  <c r="T2795" i="1"/>
  <c r="V2795" i="1" s="1"/>
  <c r="T3571" i="1"/>
  <c r="V3571" i="1" s="1"/>
  <c r="T4090" i="1"/>
  <c r="V4090" i="1"/>
  <c r="T4552" i="1"/>
  <c r="V4552" i="1" s="1"/>
  <c r="T730" i="1"/>
  <c r="V730" i="1" s="1"/>
  <c r="T725" i="1"/>
  <c r="V725" i="1" s="1"/>
  <c r="T688" i="1"/>
  <c r="V688" i="1" s="1"/>
  <c r="T653" i="1"/>
  <c r="V653" i="1"/>
  <c r="T741" i="1"/>
  <c r="V741" i="1" s="1"/>
  <c r="T661" i="1"/>
  <c r="V661" i="1"/>
  <c r="T737" i="1"/>
  <c r="V737" i="1" s="1"/>
  <c r="T774" i="1"/>
  <c r="V774" i="1" s="1"/>
  <c r="T841" i="1"/>
  <c r="V841" i="1" s="1"/>
  <c r="T744" i="1"/>
  <c r="V744" i="1" s="1"/>
  <c r="V766" i="1"/>
  <c r="T766" i="1"/>
  <c r="T919" i="1"/>
  <c r="V919" i="1"/>
  <c r="T927" i="1"/>
  <c r="V927" i="1"/>
  <c r="T1013" i="1"/>
  <c r="V1013" i="1" s="1"/>
  <c r="T1062" i="1"/>
  <c r="V1062" i="1"/>
  <c r="T1089" i="1"/>
  <c r="V1089" i="1" s="1"/>
  <c r="T1135" i="1"/>
  <c r="V1135" i="1" s="1"/>
  <c r="T1068" i="1"/>
  <c r="V1068" i="1"/>
  <c r="V1185" i="1"/>
  <c r="T1185" i="1"/>
  <c r="T1049" i="1"/>
  <c r="V1049" i="1"/>
  <c r="T1351" i="1"/>
  <c r="V1351" i="1" s="1"/>
  <c r="T1240" i="1"/>
  <c r="V1240" i="1"/>
  <c r="T1218" i="1"/>
  <c r="V1218" i="1"/>
  <c r="T1350" i="1"/>
  <c r="V1350" i="1"/>
  <c r="T1489" i="1"/>
  <c r="V1489" i="1" s="1"/>
  <c r="T1523" i="1"/>
  <c r="V1523" i="1" s="1"/>
  <c r="V1513" i="1"/>
  <c r="T1513" i="1"/>
  <c r="T1667" i="1"/>
  <c r="V1667" i="1" s="1"/>
  <c r="T1657" i="1"/>
  <c r="V1657" i="1"/>
  <c r="T1418" i="1"/>
  <c r="V1418" i="1" s="1"/>
  <c r="T1668" i="1"/>
  <c r="V1668" i="1" s="1"/>
  <c r="T1569" i="1"/>
  <c r="V1569" i="1"/>
  <c r="T1648" i="1"/>
  <c r="V1648" i="1"/>
  <c r="T1769" i="1"/>
  <c r="V1769" i="1"/>
  <c r="V1792" i="1"/>
  <c r="T1792" i="1"/>
  <c r="T1855" i="1"/>
  <c r="V1855" i="1"/>
  <c r="T1775" i="1"/>
  <c r="V1775" i="1" s="1"/>
  <c r="T1693" i="1"/>
  <c r="V1693" i="1" s="1"/>
  <c r="T1902" i="1"/>
  <c r="V1902" i="1"/>
  <c r="T1980" i="1"/>
  <c r="V1980" i="1" s="1"/>
  <c r="T2068" i="1"/>
  <c r="V2068" i="1"/>
  <c r="T2016" i="1"/>
  <c r="V2016" i="1" s="1"/>
  <c r="T1912" i="1"/>
  <c r="V1912" i="1" s="1"/>
  <c r="T1940" i="1"/>
  <c r="V1940" i="1"/>
  <c r="T1935" i="1"/>
  <c r="V1935" i="1"/>
  <c r="T1993" i="1"/>
  <c r="V1993" i="1" s="1"/>
  <c r="T2060" i="1"/>
  <c r="V2060" i="1"/>
  <c r="T2155" i="1"/>
  <c r="V2155" i="1" s="1"/>
  <c r="T2203" i="1"/>
  <c r="V2203" i="1" s="1"/>
  <c r="T2234" i="1"/>
  <c r="V2234" i="1" s="1"/>
  <c r="V2158" i="1"/>
  <c r="T2158" i="1"/>
  <c r="T2378" i="1"/>
  <c r="V2378" i="1" s="1"/>
  <c r="T2424" i="1"/>
  <c r="V2424" i="1" s="1"/>
  <c r="T2152" i="1"/>
  <c r="V2152" i="1" s="1"/>
  <c r="T2379" i="1"/>
  <c r="V2379" i="1" s="1"/>
  <c r="T2354" i="1"/>
  <c r="V2354" i="1" s="1"/>
  <c r="T2308" i="1"/>
  <c r="V2308" i="1" s="1"/>
  <c r="T2326" i="1"/>
  <c r="V2326" i="1"/>
  <c r="V2423" i="1"/>
  <c r="T2423" i="1"/>
  <c r="T2371" i="1"/>
  <c r="V2371" i="1" s="1"/>
  <c r="T2578" i="1"/>
  <c r="V2578" i="1"/>
  <c r="T2494" i="1"/>
  <c r="V2494" i="1"/>
  <c r="T2620" i="1"/>
  <c r="V2620" i="1" s="1"/>
  <c r="T2627" i="1"/>
  <c r="V2627" i="1" s="1"/>
  <c r="T2692" i="1"/>
  <c r="V2692" i="1"/>
  <c r="T2710" i="1"/>
  <c r="V2710" i="1" s="1"/>
  <c r="V2752" i="1"/>
  <c r="T2752" i="1"/>
  <c r="T2750" i="1"/>
  <c r="V2750" i="1" s="1"/>
  <c r="T2722" i="1"/>
  <c r="V2722" i="1" s="1"/>
  <c r="T2867" i="1"/>
  <c r="V2867" i="1" s="1"/>
  <c r="T2939" i="1"/>
  <c r="V2939" i="1" s="1"/>
  <c r="T2894" i="1"/>
  <c r="V2894" i="1" s="1"/>
  <c r="T2835" i="1"/>
  <c r="V2835" i="1"/>
  <c r="T2877" i="1"/>
  <c r="V2877" i="1" s="1"/>
  <c r="V2888" i="1"/>
  <c r="T2888" i="1"/>
  <c r="T2869" i="1"/>
  <c r="V2869" i="1" s="1"/>
  <c r="T3186" i="1"/>
  <c r="V3186" i="1" s="1"/>
  <c r="T3120" i="1"/>
  <c r="V3120" i="1"/>
  <c r="T3271" i="1"/>
  <c r="V3271" i="1"/>
  <c r="T3134" i="1"/>
  <c r="V3134" i="1"/>
  <c r="T3331" i="1"/>
  <c r="V3331" i="1" s="1"/>
  <c r="T3193" i="1"/>
  <c r="V3193" i="1" s="1"/>
  <c r="V3139" i="1"/>
  <c r="T3139" i="1"/>
  <c r="T3251" i="1"/>
  <c r="V3251" i="1" s="1"/>
  <c r="T3239" i="1"/>
  <c r="V3239" i="1"/>
  <c r="T3072" i="1"/>
  <c r="V3072" i="1"/>
  <c r="T3129" i="1"/>
  <c r="V3129" i="1"/>
  <c r="T3416" i="1"/>
  <c r="V3416" i="1"/>
  <c r="T3520" i="1"/>
  <c r="V3520" i="1" s="1"/>
  <c r="T3518" i="1"/>
  <c r="V3518" i="1" s="1"/>
  <c r="V3555" i="1"/>
  <c r="T3555" i="1"/>
  <c r="T3503" i="1"/>
  <c r="V3503" i="1" s="1"/>
  <c r="T3603" i="1"/>
  <c r="V3603" i="1" s="1"/>
  <c r="T3499" i="1"/>
  <c r="V3499" i="1" s="1"/>
  <c r="T3510" i="1"/>
  <c r="V3510" i="1" s="1"/>
  <c r="T3547" i="1"/>
  <c r="V3547" i="1" s="1"/>
  <c r="T3435" i="1"/>
  <c r="V3435" i="1"/>
  <c r="T3395" i="1"/>
  <c r="V3395" i="1"/>
  <c r="V3582" i="1"/>
  <c r="T3582" i="1"/>
  <c r="T3455" i="1"/>
  <c r="V3455" i="1" s="1"/>
  <c r="T3953" i="1"/>
  <c r="V3953" i="1" s="1"/>
  <c r="T3775" i="1"/>
  <c r="V3775" i="1"/>
  <c r="T3670" i="1"/>
  <c r="V3670" i="1"/>
  <c r="T3994" i="1"/>
  <c r="V3994" i="1" s="1"/>
  <c r="T3936" i="1"/>
  <c r="V3936" i="1" s="1"/>
  <c r="T3839" i="1"/>
  <c r="V3839" i="1"/>
  <c r="T3656" i="1"/>
  <c r="V3656" i="1" s="1"/>
  <c r="T3941" i="1"/>
  <c r="V3941" i="1" s="1"/>
  <c r="T3887" i="1"/>
  <c r="V3887" i="1" s="1"/>
  <c r="T3835" i="1"/>
  <c r="V3835" i="1" s="1"/>
  <c r="T3809" i="1"/>
  <c r="V3809" i="1" s="1"/>
  <c r="T3791" i="1"/>
  <c r="V3791" i="1"/>
  <c r="T3747" i="1"/>
  <c r="V3747" i="1"/>
  <c r="T3946" i="1"/>
  <c r="V3946" i="1" s="1"/>
  <c r="V4225" i="1"/>
  <c r="T4225" i="1"/>
  <c r="T4025" i="1"/>
  <c r="V4025" i="1"/>
  <c r="T4283" i="1"/>
  <c r="V4283" i="1"/>
  <c r="T4143" i="1"/>
  <c r="V4143" i="1" s="1"/>
  <c r="T4054" i="1"/>
  <c r="V4054" i="1"/>
  <c r="T4163" i="1"/>
  <c r="V4163" i="1"/>
  <c r="T4134" i="1"/>
  <c r="V4134" i="1"/>
  <c r="T4316" i="1"/>
  <c r="V4316" i="1" s="1"/>
  <c r="V4183" i="1"/>
  <c r="T4183" i="1"/>
  <c r="T4042" i="1"/>
  <c r="V4042" i="1"/>
  <c r="T4276" i="1"/>
  <c r="V4276" i="1" s="1"/>
  <c r="T4050" i="1"/>
  <c r="V4050" i="1"/>
  <c r="T4244" i="1"/>
  <c r="V4244" i="1" s="1"/>
  <c r="T4268" i="1"/>
  <c r="V4268" i="1" s="1"/>
  <c r="T4486" i="1"/>
  <c r="V4486" i="1"/>
  <c r="T4380" i="1"/>
  <c r="V4380" i="1" s="1"/>
  <c r="T4385" i="1"/>
  <c r="V4385" i="1" s="1"/>
  <c r="T4469" i="1"/>
  <c r="V4469" i="1"/>
  <c r="T4365" i="1"/>
  <c r="V4365" i="1"/>
  <c r="T4350" i="1"/>
  <c r="V4350" i="1"/>
  <c r="T4434" i="1"/>
  <c r="V4434" i="1" s="1"/>
  <c r="T4407" i="1"/>
  <c r="V4407" i="1" s="1"/>
  <c r="T4489" i="1"/>
  <c r="V4489" i="1" s="1"/>
  <c r="T4575" i="1"/>
  <c r="V4575" i="1" s="1"/>
  <c r="V4586" i="1"/>
  <c r="T4586" i="1"/>
  <c r="T4610" i="1"/>
  <c r="V4610" i="1" s="1"/>
  <c r="T4551" i="1"/>
  <c r="V4551" i="1"/>
  <c r="T4563" i="1"/>
  <c r="V4563" i="1"/>
  <c r="T4953" i="1"/>
  <c r="V4953" i="1" s="1"/>
  <c r="T4888" i="1"/>
  <c r="V4888" i="1" s="1"/>
  <c r="T4962" i="1"/>
  <c r="V4962" i="1" s="1"/>
  <c r="T4858" i="1"/>
  <c r="V4858" i="1" s="1"/>
  <c r="V4746" i="1"/>
  <c r="T4746" i="1"/>
  <c r="T4943" i="1"/>
  <c r="V4943" i="1"/>
  <c r="T4633" i="1"/>
  <c r="V4633" i="1" s="1"/>
  <c r="T4994" i="1"/>
  <c r="V4994" i="1" s="1"/>
  <c r="T4850" i="1"/>
  <c r="V4850" i="1" s="1"/>
  <c r="T4727" i="1"/>
  <c r="V4727" i="1"/>
  <c r="T4950" i="1"/>
  <c r="V4950" i="1" s="1"/>
  <c r="T4974" i="1"/>
  <c r="V4974" i="1"/>
  <c r="V4920" i="1"/>
  <c r="T4920" i="1"/>
  <c r="T5272" i="1"/>
  <c r="V5272" i="1"/>
  <c r="T5206" i="1"/>
  <c r="V5206" i="1"/>
  <c r="T5152" i="1"/>
  <c r="V5152" i="1"/>
  <c r="T5076" i="1"/>
  <c r="V5076" i="1"/>
  <c r="T5234" i="1"/>
  <c r="V5234" i="1"/>
  <c r="T5089" i="1"/>
  <c r="V5089" i="1"/>
  <c r="T5116" i="1"/>
  <c r="V5116" i="1"/>
  <c r="V5313" i="1"/>
  <c r="T5313" i="1"/>
  <c r="T5322" i="1"/>
  <c r="V5322" i="1" s="1"/>
  <c r="T5141" i="1"/>
  <c r="V5141" i="1"/>
  <c r="T5320" i="1"/>
  <c r="V5320" i="1" s="1"/>
  <c r="T5176" i="1"/>
  <c r="V5176" i="1"/>
  <c r="T121" i="1"/>
  <c r="V121" i="1" s="1"/>
  <c r="T258" i="1"/>
  <c r="V258" i="1"/>
  <c r="T491" i="1"/>
  <c r="V491" i="1"/>
  <c r="T125" i="1"/>
  <c r="V125" i="1" s="1"/>
  <c r="T112" i="1"/>
  <c r="V112" i="1" s="1"/>
  <c r="T177" i="1"/>
  <c r="V177" i="1" s="1"/>
  <c r="T139" i="1"/>
  <c r="V139" i="1" s="1"/>
  <c r="T24" i="1"/>
  <c r="V24" i="1" s="1"/>
  <c r="T115" i="1"/>
  <c r="V115" i="1"/>
  <c r="T146" i="1"/>
  <c r="V146" i="1" s="1"/>
  <c r="T144" i="1"/>
  <c r="V144" i="1" s="1"/>
  <c r="T306" i="1"/>
  <c r="V306" i="1"/>
  <c r="T207" i="1"/>
  <c r="V207" i="1"/>
  <c r="T463" i="1"/>
  <c r="V463" i="1"/>
  <c r="T487" i="1"/>
  <c r="V487" i="1"/>
  <c r="T234" i="1"/>
  <c r="V234" i="1" s="1"/>
  <c r="T326" i="1"/>
  <c r="V326" i="1" s="1"/>
  <c r="T444" i="1"/>
  <c r="V444" i="1"/>
  <c r="T460" i="1"/>
  <c r="V460" i="1" s="1"/>
  <c r="T43" i="1"/>
  <c r="V43" i="1"/>
  <c r="T361" i="1"/>
  <c r="V361" i="1" s="1"/>
  <c r="T284" i="1"/>
  <c r="V284" i="1"/>
  <c r="T504" i="1"/>
  <c r="V504" i="1"/>
  <c r="T47" i="1"/>
  <c r="V47" i="1" s="1"/>
  <c r="T413" i="1"/>
  <c r="V413" i="1"/>
  <c r="T415" i="1"/>
  <c r="V415" i="1"/>
  <c r="T212" i="1"/>
  <c r="V212" i="1"/>
  <c r="T279" i="1"/>
  <c r="V279" i="1"/>
  <c r="T345" i="1"/>
  <c r="V345" i="1" s="1"/>
  <c r="T205" i="1"/>
  <c r="V205" i="1"/>
  <c r="T307" i="1"/>
  <c r="V307" i="1" s="1"/>
  <c r="T388" i="1"/>
  <c r="V388" i="1" s="1"/>
  <c r="T482" i="1"/>
  <c r="V482" i="1" s="1"/>
  <c r="T506" i="1"/>
  <c r="V506" i="1" s="1"/>
  <c r="T511" i="1"/>
  <c r="V511" i="1"/>
  <c r="T481" i="1"/>
  <c r="V481" i="1"/>
  <c r="T425" i="1"/>
  <c r="V425" i="1"/>
  <c r="V594" i="1"/>
  <c r="T594" i="1"/>
  <c r="T138" i="1"/>
  <c r="V138" i="1" s="1"/>
  <c r="V333" i="1"/>
  <c r="T333" i="1"/>
  <c r="T632" i="1"/>
  <c r="V632" i="1"/>
  <c r="T165" i="1"/>
  <c r="V165" i="1"/>
  <c r="T295" i="1"/>
  <c r="V295" i="1"/>
  <c r="T539" i="1"/>
  <c r="V539" i="1"/>
  <c r="T26" i="1"/>
  <c r="V26" i="1"/>
  <c r="T41" i="1"/>
  <c r="V41" i="1" s="1"/>
  <c r="T67" i="1"/>
  <c r="V67" i="1"/>
  <c r="T209" i="1"/>
  <c r="V209" i="1" s="1"/>
  <c r="T431" i="1"/>
  <c r="V431" i="1"/>
  <c r="T311" i="1"/>
  <c r="V311" i="1"/>
  <c r="T231" i="1"/>
  <c r="V231" i="1"/>
  <c r="T293" i="1"/>
  <c r="V293" i="1"/>
  <c r="T364" i="1"/>
  <c r="V364" i="1"/>
  <c r="T210" i="1"/>
  <c r="V210" i="1" s="1"/>
  <c r="T330" i="1"/>
  <c r="V330" i="1"/>
  <c r="T559" i="1"/>
  <c r="V559" i="1" s="1"/>
  <c r="T519" i="1"/>
  <c r="V519" i="1"/>
  <c r="T575" i="1"/>
  <c r="V575" i="1" s="1"/>
  <c r="T551" i="1"/>
  <c r="V551" i="1"/>
  <c r="T432" i="1"/>
  <c r="V432" i="1"/>
  <c r="T615" i="1"/>
  <c r="V615" i="1"/>
  <c r="T143" i="1"/>
  <c r="V143" i="1" s="1"/>
  <c r="T173" i="1"/>
  <c r="V173" i="1"/>
  <c r="T193" i="1"/>
  <c r="V193" i="1" s="1"/>
  <c r="T27" i="1"/>
  <c r="V27" i="1"/>
  <c r="T66" i="1"/>
  <c r="V66" i="1" s="1"/>
  <c r="T429" i="1"/>
  <c r="V429" i="1"/>
  <c r="T94" i="1"/>
  <c r="V94" i="1" s="1"/>
  <c r="T285" i="1"/>
  <c r="V285" i="1"/>
  <c r="T445" i="1"/>
  <c r="V445" i="1" s="1"/>
  <c r="T263" i="1"/>
  <c r="V263" i="1"/>
  <c r="T447" i="1"/>
  <c r="V447" i="1" s="1"/>
  <c r="T309" i="1"/>
  <c r="V309" i="1"/>
  <c r="T214" i="1"/>
  <c r="V214" i="1" s="1"/>
  <c r="T191" i="1"/>
  <c r="V191" i="1"/>
  <c r="T405" i="1"/>
  <c r="V405" i="1"/>
  <c r="T222" i="1"/>
  <c r="V222" i="1" s="1"/>
  <c r="V341" i="1"/>
  <c r="T341" i="1"/>
  <c r="T550" i="1"/>
  <c r="V550" i="1"/>
  <c r="T560" i="1"/>
  <c r="V560" i="1" s="1"/>
  <c r="T589" i="1"/>
  <c r="V589" i="1"/>
  <c r="T584" i="1"/>
  <c r="V584" i="1"/>
  <c r="T639" i="1"/>
  <c r="V639" i="1"/>
  <c r="T608" i="1"/>
  <c r="V608" i="1"/>
  <c r="T239" i="1"/>
  <c r="V239" i="1"/>
  <c r="T469" i="1"/>
  <c r="V469" i="1" s="1"/>
  <c r="T64" i="1"/>
  <c r="V64" i="1"/>
  <c r="T397" i="1"/>
  <c r="V397" i="1" s="1"/>
  <c r="T19" i="1"/>
  <c r="V19" i="1"/>
  <c r="T471" i="1"/>
  <c r="V471" i="1"/>
  <c r="T46" i="1"/>
  <c r="V46" i="1"/>
  <c r="T95" i="1"/>
  <c r="V95" i="1"/>
  <c r="T51" i="1"/>
  <c r="V51" i="1"/>
  <c r="V110" i="1"/>
  <c r="T110" i="1"/>
  <c r="T135" i="1"/>
  <c r="V135" i="1" s="1"/>
  <c r="T111" i="1"/>
  <c r="V111" i="1" s="1"/>
  <c r="T503" i="1"/>
  <c r="V503" i="1" s="1"/>
  <c r="T366" i="1"/>
  <c r="V366" i="1" s="1"/>
  <c r="T217" i="1"/>
  <c r="V217" i="1"/>
  <c r="T421" i="1"/>
  <c r="V421" i="1"/>
  <c r="T343" i="1"/>
  <c r="V343" i="1"/>
  <c r="V554" i="1"/>
  <c r="T554" i="1"/>
  <c r="T569" i="1"/>
  <c r="V569" i="1"/>
  <c r="V323" i="1"/>
  <c r="T323" i="1"/>
  <c r="T303" i="1"/>
  <c r="V303" i="1"/>
  <c r="T574" i="1"/>
  <c r="V574" i="1"/>
  <c r="T622" i="1"/>
  <c r="V622" i="1"/>
  <c r="T590" i="1"/>
  <c r="V590" i="1"/>
  <c r="T189" i="1"/>
  <c r="V189" i="1"/>
  <c r="V350" i="1"/>
  <c r="T350" i="1"/>
  <c r="T335" i="1"/>
  <c r="V335" i="1"/>
  <c r="T314" i="1"/>
  <c r="V314" i="1" s="1"/>
  <c r="T489" i="1"/>
  <c r="V489" i="1"/>
  <c r="T242" i="1"/>
  <c r="V242" i="1"/>
  <c r="T527" i="1"/>
  <c r="V527" i="1" s="1"/>
  <c r="T403" i="1"/>
  <c r="V403" i="1"/>
  <c r="T565" i="1"/>
  <c r="V565" i="1"/>
  <c r="T264" i="1"/>
  <c r="V264" i="1" s="1"/>
  <c r="T168" i="1"/>
  <c r="V168" i="1" s="1"/>
  <c r="T255" i="1"/>
  <c r="V255" i="1" s="1"/>
  <c r="T34" i="1"/>
  <c r="V34" i="1"/>
  <c r="T56" i="1"/>
  <c r="V56" i="1"/>
  <c r="T141" i="1"/>
  <c r="V141" i="1" s="1"/>
  <c r="T129" i="1"/>
  <c r="V129" i="1" s="1"/>
  <c r="T252" i="1"/>
  <c r="V252" i="1"/>
  <c r="T391" i="1"/>
  <c r="V391" i="1" s="1"/>
  <c r="T327" i="1"/>
  <c r="V327" i="1"/>
  <c r="T253" i="1"/>
  <c r="V253" i="1" s="1"/>
  <c r="T244" i="1"/>
  <c r="V244" i="1"/>
  <c r="T300" i="1"/>
  <c r="V300" i="1"/>
  <c r="T382" i="1"/>
  <c r="V382" i="1" s="1"/>
  <c r="T529" i="1"/>
  <c r="V529" i="1"/>
  <c r="T412" i="1"/>
  <c r="V412" i="1"/>
  <c r="T534" i="1"/>
  <c r="V534" i="1" s="1"/>
  <c r="T211" i="1"/>
  <c r="V211" i="1" s="1"/>
  <c r="T465" i="1"/>
  <c r="V465" i="1" s="1"/>
  <c r="T464" i="1"/>
  <c r="V464" i="1"/>
  <c r="T497" i="1"/>
  <c r="V497" i="1" s="1"/>
  <c r="T21" i="1"/>
  <c r="V21" i="1"/>
  <c r="T185" i="1"/>
  <c r="V185" i="1"/>
  <c r="T354" i="1"/>
  <c r="V354" i="1" s="1"/>
  <c r="T192" i="1"/>
  <c r="V192" i="1" s="1"/>
  <c r="T543" i="1"/>
  <c r="V543" i="1"/>
  <c r="T401" i="1"/>
  <c r="V401" i="1" s="1"/>
  <c r="T331" i="1"/>
  <c r="V331" i="1"/>
  <c r="T390" i="1"/>
  <c r="V390" i="1"/>
  <c r="T501" i="1"/>
  <c r="V501" i="1"/>
  <c r="T555" i="1"/>
  <c r="V555" i="1"/>
  <c r="T441" i="1"/>
  <c r="V441" i="1"/>
  <c r="T627" i="1"/>
  <c r="V627" i="1" s="1"/>
  <c r="T606" i="1"/>
  <c r="V606" i="1"/>
  <c r="T9" i="1"/>
  <c r="V9" i="1" s="1"/>
  <c r="T22" i="1"/>
  <c r="V22" i="1"/>
  <c r="T198" i="1"/>
  <c r="V198" i="1" s="1"/>
  <c r="T492" i="1"/>
  <c r="V492" i="1"/>
  <c r="T49" i="1"/>
  <c r="V49" i="1"/>
  <c r="T120" i="1"/>
  <c r="V120" i="1" s="1"/>
  <c r="T91" i="1"/>
  <c r="V91" i="1" s="1"/>
  <c r="T208" i="1"/>
  <c r="V208" i="1" s="1"/>
  <c r="V195" i="1"/>
  <c r="T195" i="1"/>
  <c r="T73" i="1"/>
  <c r="V73" i="1"/>
  <c r="T227" i="1"/>
  <c r="V227" i="1"/>
  <c r="T145" i="1"/>
  <c r="V145" i="1" s="1"/>
  <c r="T137" i="1"/>
  <c r="V137" i="1" s="1"/>
  <c r="T90" i="1"/>
  <c r="V90" i="1" s="1"/>
  <c r="T224" i="1"/>
  <c r="V224" i="1" s="1"/>
  <c r="T583" i="1"/>
  <c r="V583" i="1"/>
  <c r="V349" i="1"/>
  <c r="T349" i="1"/>
  <c r="T407" i="1"/>
  <c r="V407" i="1" s="1"/>
  <c r="T245" i="1"/>
  <c r="V245" i="1"/>
  <c r="T524" i="1"/>
  <c r="V524" i="1"/>
  <c r="T564" i="1"/>
  <c r="V564" i="1"/>
  <c r="T448" i="1"/>
  <c r="V448" i="1"/>
  <c r="T610" i="1"/>
  <c r="V610" i="1" s="1"/>
  <c r="T634" i="1"/>
  <c r="V634" i="1" s="1"/>
  <c r="V187" i="1"/>
  <c r="T187" i="1"/>
  <c r="T383" i="1"/>
  <c r="V383" i="1"/>
  <c r="T247" i="1"/>
  <c r="V247" i="1"/>
  <c r="T472" i="1"/>
  <c r="V472" i="1"/>
  <c r="T158" i="1"/>
  <c r="V158" i="1" s="1"/>
  <c r="T174" i="1"/>
  <c r="V174" i="1" s="1"/>
  <c r="T599" i="1"/>
  <c r="V599" i="1" s="1"/>
  <c r="T630" i="1"/>
  <c r="V630" i="1" s="1"/>
  <c r="V325" i="1"/>
  <c r="T325" i="1"/>
  <c r="T502" i="1"/>
  <c r="V502" i="1" s="1"/>
  <c r="T169" i="1"/>
  <c r="V169" i="1"/>
  <c r="T61" i="1"/>
  <c r="V61" i="1"/>
  <c r="T62" i="1"/>
  <c r="V62" i="1" s="1"/>
  <c r="T107" i="1"/>
  <c r="V107" i="1"/>
  <c r="T59" i="1"/>
  <c r="V59" i="1" s="1"/>
  <c r="T142" i="1"/>
  <c r="V142" i="1" s="1"/>
  <c r="V78" i="1"/>
  <c r="T78" i="1"/>
  <c r="V134" i="1"/>
  <c r="T134" i="1"/>
  <c r="T171" i="1"/>
  <c r="V171" i="1" s="1"/>
  <c r="T87" i="1"/>
  <c r="V87" i="1"/>
  <c r="T85" i="1"/>
  <c r="V85" i="1" s="1"/>
  <c r="T150" i="1"/>
  <c r="V150" i="1" s="1"/>
  <c r="V69" i="1"/>
  <c r="T69" i="1"/>
  <c r="T97" i="1"/>
  <c r="V97" i="1" s="1"/>
  <c r="V88" i="1"/>
  <c r="T88" i="1"/>
  <c r="T535" i="1"/>
  <c r="V535" i="1" s="1"/>
  <c r="T351" i="1"/>
  <c r="V351" i="1"/>
  <c r="T268" i="1"/>
  <c r="V268" i="1"/>
  <c r="T423" i="1"/>
  <c r="V423" i="1"/>
  <c r="T531" i="1"/>
  <c r="V531" i="1"/>
  <c r="V317" i="1"/>
  <c r="T317" i="1"/>
  <c r="T545" i="1"/>
  <c r="V545" i="1"/>
  <c r="V618" i="1"/>
  <c r="T618" i="1"/>
  <c r="T603" i="1"/>
  <c r="V603" i="1" s="1"/>
  <c r="T578" i="1"/>
  <c r="V578" i="1" s="1"/>
  <c r="T154" i="1"/>
  <c r="V154" i="1"/>
  <c r="T587" i="1"/>
  <c r="V587" i="1" s="1"/>
  <c r="T203" i="1"/>
  <c r="V203" i="1" s="1"/>
  <c r="T266" i="1"/>
  <c r="V266" i="1"/>
  <c r="T179" i="1"/>
  <c r="V179" i="1" s="1"/>
  <c r="T277" i="1"/>
  <c r="V277" i="1" s="1"/>
  <c r="T16" i="1"/>
  <c r="V16" i="1" s="1"/>
  <c r="T338" i="1"/>
  <c r="V338" i="1" s="1"/>
  <c r="T437" i="1"/>
  <c r="V437" i="1"/>
  <c r="T54" i="1"/>
  <c r="V54" i="1"/>
  <c r="T123" i="1"/>
  <c r="V123" i="1"/>
  <c r="T81" i="1"/>
  <c r="V81" i="1" s="1"/>
  <c r="T80" i="1"/>
  <c r="V80" i="1"/>
  <c r="T39" i="1"/>
  <c r="V39" i="1" s="1"/>
  <c r="T55" i="1"/>
  <c r="V55" i="1" s="1"/>
  <c r="T147" i="1"/>
  <c r="V147" i="1" s="1"/>
  <c r="T103" i="1"/>
  <c r="V103" i="1"/>
  <c r="T101" i="1"/>
  <c r="V101" i="1" s="1"/>
  <c r="T152" i="1"/>
  <c r="V152" i="1" s="1"/>
  <c r="T71" i="1"/>
  <c r="V71" i="1"/>
  <c r="T106" i="1"/>
  <c r="V106" i="1" s="1"/>
  <c r="V104" i="1"/>
  <c r="T104" i="1"/>
  <c r="T342" i="1"/>
  <c r="V342" i="1" s="1"/>
  <c r="T219" i="1"/>
  <c r="V219" i="1" s="1"/>
  <c r="T188" i="1"/>
  <c r="V188" i="1" s="1"/>
  <c r="T362" i="1"/>
  <c r="V362" i="1" s="1"/>
  <c r="T282" i="1"/>
  <c r="V282" i="1"/>
  <c r="T439" i="1"/>
  <c r="V439" i="1"/>
  <c r="T544" i="1"/>
  <c r="V544" i="1"/>
  <c r="T623" i="1"/>
  <c r="V623" i="1" s="1"/>
  <c r="V394" i="1"/>
  <c r="T394" i="1"/>
  <c r="T549" i="1"/>
  <c r="V549" i="1"/>
  <c r="T163" i="1"/>
  <c r="V163" i="1" s="1"/>
  <c r="T237" i="1"/>
  <c r="V237" i="1"/>
  <c r="T380" i="1"/>
  <c r="V380" i="1"/>
  <c r="T14" i="1"/>
  <c r="V14" i="1"/>
  <c r="T128" i="1"/>
  <c r="V128" i="1" s="1"/>
  <c r="T396" i="1"/>
  <c r="V396" i="1" s="1"/>
  <c r="T119" i="1"/>
  <c r="V119" i="1" s="1"/>
  <c r="T29" i="1"/>
  <c r="V29" i="1"/>
  <c r="T161" i="1"/>
  <c r="V161" i="1" s="1"/>
  <c r="T579" i="1"/>
  <c r="V579" i="1"/>
  <c r="T477" i="1"/>
  <c r="V477" i="1"/>
  <c r="T77" i="1"/>
  <c r="V77" i="1" s="1"/>
  <c r="T63" i="1"/>
  <c r="V63" i="1"/>
  <c r="V117" i="1"/>
  <c r="T117" i="1"/>
  <c r="V160" i="1"/>
  <c r="T160" i="1"/>
  <c r="T83" i="1"/>
  <c r="V83" i="1"/>
  <c r="T113" i="1"/>
  <c r="V113" i="1" s="1"/>
  <c r="T250" i="1"/>
  <c r="V250" i="1"/>
  <c r="T389" i="1"/>
  <c r="V389" i="1"/>
  <c r="T399" i="1"/>
  <c r="V399" i="1"/>
  <c r="T373" i="1"/>
  <c r="V373" i="1" s="1"/>
  <c r="V358" i="1"/>
  <c r="T358" i="1"/>
  <c r="T153" i="1"/>
  <c r="V153" i="1" s="1"/>
  <c r="T409" i="1"/>
  <c r="V409" i="1"/>
  <c r="T411" i="1"/>
  <c r="V411" i="1"/>
  <c r="T591" i="1"/>
  <c r="V591" i="1"/>
  <c r="T499" i="1"/>
  <c r="V499" i="1"/>
  <c r="T467" i="1"/>
  <c r="V467" i="1"/>
  <c r="T79" i="1"/>
  <c r="V79" i="1"/>
  <c r="V96" i="1"/>
  <c r="T96" i="1"/>
  <c r="T130" i="1"/>
  <c r="V130" i="1" s="1"/>
  <c r="T126" i="1"/>
  <c r="V126" i="1" s="1"/>
  <c r="T181" i="1"/>
  <c r="V181" i="1" s="1"/>
  <c r="T99" i="1"/>
  <c r="V99" i="1"/>
  <c r="T133" i="1"/>
  <c r="V133" i="1" s="1"/>
  <c r="T131" i="1"/>
  <c r="V131" i="1" s="1"/>
  <c r="T274" i="1"/>
  <c r="V274" i="1"/>
  <c r="T202" i="1"/>
  <c r="V202" i="1" s="1"/>
  <c r="V495" i="1"/>
  <c r="T495" i="1"/>
  <c r="T375" i="1"/>
  <c r="V375" i="1"/>
  <c r="T298" i="1"/>
  <c r="V298" i="1"/>
  <c r="T369" i="1"/>
  <c r="V369" i="1" s="1"/>
  <c r="T416" i="1"/>
  <c r="V416" i="1"/>
  <c r="T607" i="1"/>
  <c r="V607" i="1"/>
  <c r="T567" i="1"/>
  <c r="V567" i="1"/>
  <c r="T451" i="1"/>
  <c r="V451" i="1" s="1"/>
  <c r="T6" i="1"/>
  <c r="V6" i="1"/>
  <c r="T5" i="1"/>
  <c r="V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<sst xmlns="http://schemas.openxmlformats.org/spreadsheetml/2006/main" count="32555" uniqueCount="1028">
  <si>
    <t>Mes</t>
  </si>
  <si>
    <t>N° Mes</t>
  </si>
  <si>
    <t>Ubicación</t>
  </si>
  <si>
    <t>ID Medidor</t>
  </si>
  <si>
    <t>Tipo Local</t>
  </si>
  <si>
    <t>Nombre Local</t>
  </si>
  <si>
    <t>Fase</t>
  </si>
  <si>
    <t>Consumo Mensual
(kWh)</t>
  </si>
  <si>
    <t>Peak Mensual
(kW)</t>
  </si>
  <si>
    <t>Demanda Hora
Punta (kWh)</t>
  </si>
  <si>
    <t>% Punta /
Consumo Total</t>
  </si>
  <si>
    <t>Promedio
Diario (kWh)</t>
  </si>
  <si>
    <t>Enero</t>
  </si>
  <si>
    <t>SC53-001</t>
  </si>
  <si>
    <t>SSCC</t>
  </si>
  <si>
    <t>Servicios comunes</t>
  </si>
  <si>
    <t>3P</t>
  </si>
  <si>
    <t>SC53-002</t>
  </si>
  <si>
    <t>Retail</t>
  </si>
  <si>
    <t>Supermercado</t>
  </si>
  <si>
    <t>SC53-003</t>
  </si>
  <si>
    <t>supermercado2</t>
  </si>
  <si>
    <t>SC53-004</t>
  </si>
  <si>
    <t>Ripley</t>
  </si>
  <si>
    <t>SC53-005</t>
  </si>
  <si>
    <t>Paris</t>
  </si>
  <si>
    <t>SC53-006</t>
  </si>
  <si>
    <t>La Polar</t>
  </si>
  <si>
    <t>SC53-007</t>
  </si>
  <si>
    <t>Tricot</t>
  </si>
  <si>
    <t>1P</t>
  </si>
  <si>
    <t>SC53-008</t>
  </si>
  <si>
    <t>Easy</t>
  </si>
  <si>
    <t>SC53-009</t>
  </si>
  <si>
    <t>Ropa</t>
  </si>
  <si>
    <t>H&amp;M</t>
  </si>
  <si>
    <t>SC53-010</t>
  </si>
  <si>
    <t>Adidas</t>
  </si>
  <si>
    <t>SC53-011</t>
  </si>
  <si>
    <t>Nike</t>
  </si>
  <si>
    <t>SC53-012</t>
  </si>
  <si>
    <t>Puma</t>
  </si>
  <si>
    <t>SC53-013</t>
  </si>
  <si>
    <t>Everlast</t>
  </si>
  <si>
    <t>SC53-014</t>
  </si>
  <si>
    <t>Arrow</t>
  </si>
  <si>
    <t>SC53-015</t>
  </si>
  <si>
    <t>Calzado</t>
  </si>
  <si>
    <t>Merrell</t>
  </si>
  <si>
    <t>SC53-016</t>
  </si>
  <si>
    <t>Skechers</t>
  </si>
  <si>
    <t>SC53-017</t>
  </si>
  <si>
    <t>Ropa interior</t>
  </si>
  <si>
    <t>Kayser</t>
  </si>
  <si>
    <t>SC53-018</t>
  </si>
  <si>
    <t>Cosmética</t>
  </si>
  <si>
    <t>Lush</t>
  </si>
  <si>
    <t>SC53-019</t>
  </si>
  <si>
    <t>Joyería</t>
  </si>
  <si>
    <t>Jewelry A</t>
  </si>
  <si>
    <t>SC53-020</t>
  </si>
  <si>
    <t>Accesorios</t>
  </si>
  <si>
    <t>Umbale</t>
  </si>
  <si>
    <t>SC53-021</t>
  </si>
  <si>
    <t>Wrangler</t>
  </si>
  <si>
    <t>SC53-022</t>
  </si>
  <si>
    <t>Tip Top</t>
  </si>
  <si>
    <t>SC53-023</t>
  </si>
  <si>
    <t>Lacoste</t>
  </si>
  <si>
    <t>SC53-024</t>
  </si>
  <si>
    <t>Hogar / decoración</t>
  </si>
  <si>
    <t>Casa Ideas</t>
  </si>
  <si>
    <t>SC53-025</t>
  </si>
  <si>
    <t>Café</t>
  </si>
  <si>
    <t>Starbucks</t>
  </si>
  <si>
    <t>SC53-026</t>
  </si>
  <si>
    <t>Juan Valdez</t>
  </si>
  <si>
    <t>SC53-027</t>
  </si>
  <si>
    <t>Comida rápida</t>
  </si>
  <si>
    <t>Pizza Hut</t>
  </si>
  <si>
    <t>SC53-028</t>
  </si>
  <si>
    <t>Pollo Stop</t>
  </si>
  <si>
    <t>SC53-029</t>
  </si>
  <si>
    <t>Chicken Love You</t>
  </si>
  <si>
    <t>SC53-030</t>
  </si>
  <si>
    <t>Doggis</t>
  </si>
  <si>
    <t>SC53-031</t>
  </si>
  <si>
    <t>Burger King</t>
  </si>
  <si>
    <t>SC53-032</t>
  </si>
  <si>
    <t>McDonald’s</t>
  </si>
  <si>
    <t>SC53-033</t>
  </si>
  <si>
    <t>Comida</t>
  </si>
  <si>
    <t>Juan Maestro</t>
  </si>
  <si>
    <t>SC53-034</t>
  </si>
  <si>
    <t>Heladería</t>
  </si>
  <si>
    <t>Emporio La Rosa</t>
  </si>
  <si>
    <t>SC53-035</t>
  </si>
  <si>
    <t>Savory</t>
  </si>
  <si>
    <t>SC53-036</t>
  </si>
  <si>
    <t>Cine / entretenimiento</t>
  </si>
  <si>
    <t>Cine Hoyts</t>
  </si>
  <si>
    <t>SC53-037</t>
  </si>
  <si>
    <t>Entretenimiento</t>
  </si>
  <si>
    <t>Happyland</t>
  </si>
  <si>
    <t>SC53-038</t>
  </si>
  <si>
    <t>Farmacia</t>
  </si>
  <si>
    <t>Salcobrand</t>
  </si>
  <si>
    <t>SC53-039</t>
  </si>
  <si>
    <t>Farmacias Ahumada</t>
  </si>
  <si>
    <t>SC53-040</t>
  </si>
  <si>
    <t>Óptica</t>
  </si>
  <si>
    <t>Óptica Schilling</t>
  </si>
  <si>
    <t>SC53-041</t>
  </si>
  <si>
    <t>Librería</t>
  </si>
  <si>
    <t>Antártica Libros</t>
  </si>
  <si>
    <t>SC53-042</t>
  </si>
  <si>
    <t>Banco</t>
  </si>
  <si>
    <t>Banco Bci</t>
  </si>
  <si>
    <t>SC53-043</t>
  </si>
  <si>
    <t>Banco BBVA</t>
  </si>
  <si>
    <t>SC53-044</t>
  </si>
  <si>
    <t>Local no sensado</t>
  </si>
  <si>
    <t>Local no sensado 1</t>
  </si>
  <si>
    <t>SC53-045</t>
  </si>
  <si>
    <t>Local no sensado 2</t>
  </si>
  <si>
    <t>SC53-046</t>
  </si>
  <si>
    <t>Local no sensado 3</t>
  </si>
  <si>
    <t>SC53-047</t>
  </si>
  <si>
    <t>Local no sensado 4</t>
  </si>
  <si>
    <t>SC53-048</t>
  </si>
  <si>
    <t>Local no sensado 5</t>
  </si>
  <si>
    <t>SC53-049</t>
  </si>
  <si>
    <t>Local no sensado 6</t>
  </si>
  <si>
    <t>SC53-050</t>
  </si>
  <si>
    <t>Local no sensado 7</t>
  </si>
  <si>
    <t>SC53-051</t>
  </si>
  <si>
    <t>Local no sensado 8</t>
  </si>
  <si>
    <t>SC53-052</t>
  </si>
  <si>
    <t>Local no sensado 9</t>
  </si>
  <si>
    <t>SC53-053</t>
  </si>
  <si>
    <t>Local no sensado 10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</si>
  <si>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</si>
  <si>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</si>
  <si>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</si>
  <si>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</si>
  <si>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</si>
  <si>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</si>
  <si>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</si>
  <si>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</si>
  <si>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</si>
  <si>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</si>
  <si>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</si>
  <si>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POWER Digital® — Arauco Express El Carmen de Huechuraba — Resumen Anual por Local 2025</t>
  </si>
  <si>
    <t>① CONSUMO MENSUAL POR LOCAL (kWh)</t>
  </si>
  <si>
    <t>TOTAL ANUAL</t>
  </si>
  <si>
    <t>TOTAL CENTRO</t>
  </si>
  <si>
    <t>Todos los locales</t>
  </si>
  <si>
    <t>② PEAK MENSUAL POR LOCAL (kW)</t>
  </si>
  <si>
    <t>③ DEMANDA HORA PUNTA 18:00–22:00 POR LOCAL (kWh)</t>
  </si>
  <si>
    <t>POWER Digital® — Resumen Ejecutivo Mensual — Strip Center 53</t>
  </si>
  <si>
    <t>Arauco Express El Carmen de Huechuraba  |  2025  |  53 medidores</t>
  </si>
  <si>
    <t>Consumo Total
Centro (kWh)</t>
  </si>
  <si>
    <t>Peak Máx
Centro (kW)</t>
  </si>
  <si>
    <t>Demanda Punta
Total (kWh)</t>
  </si>
  <si>
    <t>% Punta</t>
  </si>
  <si>
    <t>Promedio Diario
Centro (kWh)</t>
  </si>
  <si>
    <t>Local con Mayor
Consumo</t>
  </si>
  <si>
    <t>SC53-001 — Servicios comunes</t>
  </si>
  <si>
    <t>Consumo Energía (kWh)</t>
  </si>
  <si>
    <t>Dda. Máx. Suministrada(kW)</t>
  </si>
  <si>
    <t>Dda. Máx. Hora Punta(kW)</t>
  </si>
  <si>
    <t>KWH para Sistema Troncal</t>
  </si>
  <si>
    <t>Cargo Fijo ($)</t>
  </si>
  <si>
    <t>Consumo Energía ($kWh)</t>
  </si>
  <si>
    <t>KWH para Serv. Público IVA 1</t>
  </si>
  <si>
    <t>KWH para Serv. Público IVA 2</t>
  </si>
  <si>
    <t>KWH para Serv. Público IVA 3</t>
  </si>
  <si>
    <t>KWH para Serv. Público IVA 4</t>
  </si>
  <si>
    <t>KWH para Serv. Público IVA 5</t>
  </si>
  <si>
    <t>KWH para Serv. Público Neto</t>
  </si>
  <si>
    <t>Total Neto($)</t>
  </si>
  <si>
    <t>IVA ($)</t>
  </si>
  <si>
    <t>Monto Exento</t>
  </si>
  <si>
    <t>Total con IVA ($)</t>
  </si>
  <si>
    <t>POWER Digital® — Parque Arauco Kennedy — Consumo por Local y Mes</t>
  </si>
  <si>
    <t>Mall Grande 446 medidores | 446 medidores | Año 2025 | Peak Hora Punta: 18:00 – 22:00</t>
  </si>
  <si>
    <t>Parque Arauco Kennedy</t>
  </si>
  <si>
    <t>MG-001</t>
  </si>
  <si>
    <t>MG-002</t>
  </si>
  <si>
    <t>Jumbo</t>
  </si>
  <si>
    <t>MG-003</t>
  </si>
  <si>
    <t>Falabella</t>
  </si>
  <si>
    <t>MG-004</t>
  </si>
  <si>
    <t>MG-005</t>
  </si>
  <si>
    <t>MG-006</t>
  </si>
  <si>
    <t>MG-007</t>
  </si>
  <si>
    <t>MG-008</t>
  </si>
  <si>
    <t>MG-009</t>
  </si>
  <si>
    <t>MG-010</t>
  </si>
  <si>
    <t>MG-011</t>
  </si>
  <si>
    <t>MG-012</t>
  </si>
  <si>
    <t>MG-013</t>
  </si>
  <si>
    <t>MG-014</t>
  </si>
  <si>
    <t>MG-015</t>
  </si>
  <si>
    <t>MG-016</t>
  </si>
  <si>
    <t>MG-017</t>
  </si>
  <si>
    <t>MG-018</t>
  </si>
  <si>
    <t>MG-019</t>
  </si>
  <si>
    <t>MG-020</t>
  </si>
  <si>
    <t>MG-021</t>
  </si>
  <si>
    <t>MG-022</t>
  </si>
  <si>
    <t>MG-023</t>
  </si>
  <si>
    <t>MG-024</t>
  </si>
  <si>
    <t>MG-025</t>
  </si>
  <si>
    <t>MG-026</t>
  </si>
  <si>
    <t>MG-027</t>
  </si>
  <si>
    <t>MG-028</t>
  </si>
  <si>
    <t>MG-029</t>
  </si>
  <si>
    <t>MG-030</t>
  </si>
  <si>
    <t>MG-031</t>
  </si>
  <si>
    <t>MG-032</t>
  </si>
  <si>
    <t>MG-033</t>
  </si>
  <si>
    <t>MG-034</t>
  </si>
  <si>
    <t>MG-035</t>
  </si>
  <si>
    <t>MG-036</t>
  </si>
  <si>
    <t>MG-037</t>
  </si>
  <si>
    <t>MG-038</t>
  </si>
  <si>
    <t>MG-039</t>
  </si>
  <si>
    <t>MG-040</t>
  </si>
  <si>
    <t>MG-041</t>
  </si>
  <si>
    <t>MG-042</t>
  </si>
  <si>
    <t>MG-043</t>
  </si>
  <si>
    <t>MG-044</t>
  </si>
  <si>
    <t>MG-045</t>
  </si>
  <si>
    <t>MG-046</t>
  </si>
  <si>
    <t>MG-047</t>
  </si>
  <si>
    <t>MG-048</t>
  </si>
  <si>
    <t>MG-049</t>
  </si>
  <si>
    <t>MG-050</t>
  </si>
  <si>
    <t>MG-051</t>
  </si>
  <si>
    <t>MG-052</t>
  </si>
  <si>
    <t>MG-053</t>
  </si>
  <si>
    <t>MG-054</t>
  </si>
  <si>
    <t>Local no sensado 11</t>
  </si>
  <si>
    <t>MG-055</t>
  </si>
  <si>
    <t>Local no sensado 12</t>
  </si>
  <si>
    <t>MG-056</t>
  </si>
  <si>
    <t>Local no sensado 13</t>
  </si>
  <si>
    <t>MG-057</t>
  </si>
  <si>
    <t>Local no sensado 14</t>
  </si>
  <si>
    <t>MG-058</t>
  </si>
  <si>
    <t>Local no sensado 15</t>
  </si>
  <si>
    <t>MG-059</t>
  </si>
  <si>
    <t>Local no sensado 16</t>
  </si>
  <si>
    <t>MG-060</t>
  </si>
  <si>
    <t>Local no sensado 17</t>
  </si>
  <si>
    <t>MG-061</t>
  </si>
  <si>
    <t>Local no sensado 18</t>
  </si>
  <si>
    <t>MG-062</t>
  </si>
  <si>
    <t>Local no sensado 19</t>
  </si>
  <si>
    <t>MG-063</t>
  </si>
  <si>
    <t>Local no sensado 20</t>
  </si>
  <si>
    <t>MG-064</t>
  </si>
  <si>
    <t>Local no sensado 21</t>
  </si>
  <si>
    <t>MG-065</t>
  </si>
  <si>
    <t>Local no sensado 22</t>
  </si>
  <si>
    <t>MG-066</t>
  </si>
  <si>
    <t>Local no sensado 23</t>
  </si>
  <si>
    <t>MG-067</t>
  </si>
  <si>
    <t>Local no sensado 24</t>
  </si>
  <si>
    <t>MG-068</t>
  </si>
  <si>
    <t>Local no sensado 25</t>
  </si>
  <si>
    <t>MG-069</t>
  </si>
  <si>
    <t>Local no sensado 26</t>
  </si>
  <si>
    <t>MG-070</t>
  </si>
  <si>
    <t>Local no sensado 27</t>
  </si>
  <si>
    <t>MG-071</t>
  </si>
  <si>
    <t>Local no sensado 28</t>
  </si>
  <si>
    <t>MG-072</t>
  </si>
  <si>
    <t>Local no sensado 29</t>
  </si>
  <si>
    <t>MG-073</t>
  </si>
  <si>
    <t>Local no sensado 30</t>
  </si>
  <si>
    <t>MG-074</t>
  </si>
  <si>
    <t>Local no sensado 31</t>
  </si>
  <si>
    <t>MG-075</t>
  </si>
  <si>
    <t>Local no sensado 32</t>
  </si>
  <si>
    <t>MG-076</t>
  </si>
  <si>
    <t>Local no sensado 33</t>
  </si>
  <si>
    <t>MG-077</t>
  </si>
  <si>
    <t>Local no sensado 34</t>
  </si>
  <si>
    <t>MG-078</t>
  </si>
  <si>
    <t>Local no sensado 35</t>
  </si>
  <si>
    <t>MG-079</t>
  </si>
  <si>
    <t>Local no sensado 36</t>
  </si>
  <si>
    <t>MG-080</t>
  </si>
  <si>
    <t>Local no sensado 37</t>
  </si>
  <si>
    <t>MG-081</t>
  </si>
  <si>
    <t>Local no sensado 38</t>
  </si>
  <si>
    <t>MG-082</t>
  </si>
  <si>
    <t>Local no sensado 39</t>
  </si>
  <si>
    <t>MG-083</t>
  </si>
  <si>
    <t>Local no sensado 40</t>
  </si>
  <si>
    <t>MG-084</t>
  </si>
  <si>
    <t>Local no sensado 41</t>
  </si>
  <si>
    <t>MG-085</t>
  </si>
  <si>
    <t>Local no sensado 42</t>
  </si>
  <si>
    <t>MG-086</t>
  </si>
  <si>
    <t>Local no sensado 43</t>
  </si>
  <si>
    <t>MG-087</t>
  </si>
  <si>
    <t>Local no sensado 44</t>
  </si>
  <si>
    <t>MG-088</t>
  </si>
  <si>
    <t>Local no sensado 45</t>
  </si>
  <si>
    <t>MG-089</t>
  </si>
  <si>
    <t>Local no sensado 46</t>
  </si>
  <si>
    <t>MG-090</t>
  </si>
  <si>
    <t>Local no sensado 47</t>
  </si>
  <si>
    <t>MG-091</t>
  </si>
  <si>
    <t>Local no sensado 48</t>
  </si>
  <si>
    <t>MG-092</t>
  </si>
  <si>
    <t>Local no sensado 49</t>
  </si>
  <si>
    <t>MG-093</t>
  </si>
  <si>
    <t>Local no sensado 50</t>
  </si>
  <si>
    <t>MG-094</t>
  </si>
  <si>
    <t>Local no sensado 51</t>
  </si>
  <si>
    <t>MG-095</t>
  </si>
  <si>
    <t>Local no sensado 52</t>
  </si>
  <si>
    <t>MG-096</t>
  </si>
  <si>
    <t>Local no sensado 53</t>
  </si>
  <si>
    <t>MG-097</t>
  </si>
  <si>
    <t>Local no sensado 54</t>
  </si>
  <si>
    <t>MG-098</t>
  </si>
  <si>
    <t>Local no sensado 55</t>
  </si>
  <si>
    <t>MG-099</t>
  </si>
  <si>
    <t>Local no sensado 56</t>
  </si>
  <si>
    <t>MG-100</t>
  </si>
  <si>
    <t>Local no sensado 57</t>
  </si>
  <si>
    <t>MG-101</t>
  </si>
  <si>
    <t>Local no sensado 58</t>
  </si>
  <si>
    <t>MG-102</t>
  </si>
  <si>
    <t>Local no sensado 59</t>
  </si>
  <si>
    <t>MG-103</t>
  </si>
  <si>
    <t>Local no sensado 60</t>
  </si>
  <si>
    <t>MG-104</t>
  </si>
  <si>
    <t>Local no sensado 61</t>
  </si>
  <si>
    <t>MG-105</t>
  </si>
  <si>
    <t>Local no sensado 62</t>
  </si>
  <si>
    <t>MG-106</t>
  </si>
  <si>
    <t>Local no sensado 63</t>
  </si>
  <si>
    <t>MG-107</t>
  </si>
  <si>
    <t>Local no sensado 64</t>
  </si>
  <si>
    <t>MG-108</t>
  </si>
  <si>
    <t>Local no sensado 65</t>
  </si>
  <si>
    <t>MG-109</t>
  </si>
  <si>
    <t>Local no sensado 66</t>
  </si>
  <si>
    <t>MG-110</t>
  </si>
  <si>
    <t>Local no sensado 67</t>
  </si>
  <si>
    <t>MG-111</t>
  </si>
  <si>
    <t>Local no sensado 68</t>
  </si>
  <si>
    <t>MG-112</t>
  </si>
  <si>
    <t>Local no sensado 69</t>
  </si>
  <si>
    <t>MG-113</t>
  </si>
  <si>
    <t>Local no sensado 70</t>
  </si>
  <si>
    <t>MG-114</t>
  </si>
  <si>
    <t>Local no sensado 71</t>
  </si>
  <si>
    <t>MG-115</t>
  </si>
  <si>
    <t>Local no sensado 72</t>
  </si>
  <si>
    <t>MG-116</t>
  </si>
  <si>
    <t>Local no sensado 73</t>
  </si>
  <si>
    <t>MG-117</t>
  </si>
  <si>
    <t>Local no sensado 74</t>
  </si>
  <si>
    <t>MG-118</t>
  </si>
  <si>
    <t>Local no sensado 75</t>
  </si>
  <si>
    <t>MG-119</t>
  </si>
  <si>
    <t>Local no sensado 76</t>
  </si>
  <si>
    <t>MG-120</t>
  </si>
  <si>
    <t>Local no sensado 77</t>
  </si>
  <si>
    <t>MG-121</t>
  </si>
  <si>
    <t>Local no sensado 78</t>
  </si>
  <si>
    <t>MG-122</t>
  </si>
  <si>
    <t>Local no sensado 79</t>
  </si>
  <si>
    <t>MG-123</t>
  </si>
  <si>
    <t>Local no sensado 80</t>
  </si>
  <si>
    <t>MG-124</t>
  </si>
  <si>
    <t>Local no sensado 81</t>
  </si>
  <si>
    <t>MG-125</t>
  </si>
  <si>
    <t>Local no sensado 82</t>
  </si>
  <si>
    <t>MG-126</t>
  </si>
  <si>
    <t>Local no sensado 83</t>
  </si>
  <si>
    <t>MG-127</t>
  </si>
  <si>
    <t>Local no sensado 84</t>
  </si>
  <si>
    <t>MG-128</t>
  </si>
  <si>
    <t>Local no sensado 85</t>
  </si>
  <si>
    <t>MG-129</t>
  </si>
  <si>
    <t>Local no sensado 86</t>
  </si>
  <si>
    <t>MG-130</t>
  </si>
  <si>
    <t>Local no sensado 87</t>
  </si>
  <si>
    <t>MG-131</t>
  </si>
  <si>
    <t>Local no sensado 88</t>
  </si>
  <si>
    <t>MG-132</t>
  </si>
  <si>
    <t>Local no sensado 89</t>
  </si>
  <si>
    <t>MG-133</t>
  </si>
  <si>
    <t>Local no sensado 90</t>
  </si>
  <si>
    <t>MG-134</t>
  </si>
  <si>
    <t>Local no sensado 91</t>
  </si>
  <si>
    <t>MG-135</t>
  </si>
  <si>
    <t>Local no sensado 92</t>
  </si>
  <si>
    <t>MG-136</t>
  </si>
  <si>
    <t>Local no sensado 93</t>
  </si>
  <si>
    <t>MG-137</t>
  </si>
  <si>
    <t>Local no sensado 94</t>
  </si>
  <si>
    <t>MG-138</t>
  </si>
  <si>
    <t>Local no sensado 95</t>
  </si>
  <si>
    <t>MG-139</t>
  </si>
  <si>
    <t>Local no sensado 96</t>
  </si>
  <si>
    <t>MG-140</t>
  </si>
  <si>
    <t>Local no sensado 97</t>
  </si>
  <si>
    <t>MG-141</t>
  </si>
  <si>
    <t>Local no sensado 98</t>
  </si>
  <si>
    <t>MG-142</t>
  </si>
  <si>
    <t>Local no sensado 99</t>
  </si>
  <si>
    <t>MG-143</t>
  </si>
  <si>
    <t>Local no sensado 100</t>
  </si>
  <si>
    <t>MG-144</t>
  </si>
  <si>
    <t>Local no sensado 101</t>
  </si>
  <si>
    <t>MG-145</t>
  </si>
  <si>
    <t>Local no sensado 102</t>
  </si>
  <si>
    <t>MG-146</t>
  </si>
  <si>
    <t>Local no sensado 103</t>
  </si>
  <si>
    <t>MG-147</t>
  </si>
  <si>
    <t>Local no sensado 104</t>
  </si>
  <si>
    <t>MG-148</t>
  </si>
  <si>
    <t>Local no sensado 105</t>
  </si>
  <si>
    <t>MG-149</t>
  </si>
  <si>
    <t>Local no sensado 106</t>
  </si>
  <si>
    <t>MG-150</t>
  </si>
  <si>
    <t>Local no sensado 107</t>
  </si>
  <si>
    <t>MG-151</t>
  </si>
  <si>
    <t>Local no sensado 108</t>
  </si>
  <si>
    <t>MG-152</t>
  </si>
  <si>
    <t>Local no sensado 109</t>
  </si>
  <si>
    <t>MG-153</t>
  </si>
  <si>
    <t>Local no sensado 110</t>
  </si>
  <si>
    <t>MG-154</t>
  </si>
  <si>
    <t>Local no sensado 111</t>
  </si>
  <si>
    <t>MG-155</t>
  </si>
  <si>
    <t>Local no sensado 112</t>
  </si>
  <si>
    <t>MG-156</t>
  </si>
  <si>
    <t>Local no sensado 113</t>
  </si>
  <si>
    <t>MG-157</t>
  </si>
  <si>
    <t>Local no sensado 114</t>
  </si>
  <si>
    <t>MG-158</t>
  </si>
  <si>
    <t>Local no sensado 115</t>
  </si>
  <si>
    <t>MG-159</t>
  </si>
  <si>
    <t>Local no sensado 116</t>
  </si>
  <si>
    <t>MG-160</t>
  </si>
  <si>
    <t>Local no sensado 117</t>
  </si>
  <si>
    <t>MG-161</t>
  </si>
  <si>
    <t>Local no sensado 118</t>
  </si>
  <si>
    <t>MG-162</t>
  </si>
  <si>
    <t>Local no sensado 119</t>
  </si>
  <si>
    <t>MG-163</t>
  </si>
  <si>
    <t>Local no sensado 120</t>
  </si>
  <si>
    <t>MG-164</t>
  </si>
  <si>
    <t>Local no sensado 121</t>
  </si>
  <si>
    <t>MG-165</t>
  </si>
  <si>
    <t>Local no sensado 122</t>
  </si>
  <si>
    <t>MG-166</t>
  </si>
  <si>
    <t>Local no sensado 123</t>
  </si>
  <si>
    <t>MG-167</t>
  </si>
  <si>
    <t>Local no sensado 124</t>
  </si>
  <si>
    <t>MG-168</t>
  </si>
  <si>
    <t>Local no sensado 125</t>
  </si>
  <si>
    <t>MG-169</t>
  </si>
  <si>
    <t>Local no sensado 126</t>
  </si>
  <si>
    <t>MG-170</t>
  </si>
  <si>
    <t>Local no sensado 127</t>
  </si>
  <si>
    <t>MG-171</t>
  </si>
  <si>
    <t>Local no sensado 128</t>
  </si>
  <si>
    <t>MG-172</t>
  </si>
  <si>
    <t>Local no sensado 129</t>
  </si>
  <si>
    <t>MG-173</t>
  </si>
  <si>
    <t>Local no sensado 130</t>
  </si>
  <si>
    <t>MG-174</t>
  </si>
  <si>
    <t>Local no sensado 131</t>
  </si>
  <si>
    <t>MG-175</t>
  </si>
  <si>
    <t>Local no sensado 132</t>
  </si>
  <si>
    <t>MG-176</t>
  </si>
  <si>
    <t>Local no sensado 133</t>
  </si>
  <si>
    <t>MG-177</t>
  </si>
  <si>
    <t>Local no sensado 134</t>
  </si>
  <si>
    <t>MG-178</t>
  </si>
  <si>
    <t>Local no sensado 135</t>
  </si>
  <si>
    <t>MG-179</t>
  </si>
  <si>
    <t>Local no sensado 136</t>
  </si>
  <si>
    <t>MG-180</t>
  </si>
  <si>
    <t>Local no sensado 137</t>
  </si>
  <si>
    <t>MG-181</t>
  </si>
  <si>
    <t>Local no sensado 138</t>
  </si>
  <si>
    <t>MG-182</t>
  </si>
  <si>
    <t>Local no sensado 139</t>
  </si>
  <si>
    <t>MG-183</t>
  </si>
  <si>
    <t>Local no sensado 140</t>
  </si>
  <si>
    <t>MG-184</t>
  </si>
  <si>
    <t>Local no sensado 141</t>
  </si>
  <si>
    <t>MG-185</t>
  </si>
  <si>
    <t>Local no sensado 142</t>
  </si>
  <si>
    <t>MG-186</t>
  </si>
  <si>
    <t>Local no sensado 143</t>
  </si>
  <si>
    <t>MG-187</t>
  </si>
  <si>
    <t>Local no sensado 144</t>
  </si>
  <si>
    <t>MG-188</t>
  </si>
  <si>
    <t>Local no sensado 145</t>
  </si>
  <si>
    <t>MG-189</t>
  </si>
  <si>
    <t>Local no sensado 146</t>
  </si>
  <si>
    <t>MG-190</t>
  </si>
  <si>
    <t>Local no sensado 147</t>
  </si>
  <si>
    <t>MG-191</t>
  </si>
  <si>
    <t>Local no sensado 148</t>
  </si>
  <si>
    <t>MG-192</t>
  </si>
  <si>
    <t>Local no sensado 149</t>
  </si>
  <si>
    <t>MG-193</t>
  </si>
  <si>
    <t>Local no sensado 150</t>
  </si>
  <si>
    <t>MG-194</t>
  </si>
  <si>
    <t>Local no sensado 151</t>
  </si>
  <si>
    <t>MG-195</t>
  </si>
  <si>
    <t>Local no sensado 152</t>
  </si>
  <si>
    <t>MG-196</t>
  </si>
  <si>
    <t>Local no sensado 153</t>
  </si>
  <si>
    <t>MG-197</t>
  </si>
  <si>
    <t>Local no sensado 154</t>
  </si>
  <si>
    <t>MG-198</t>
  </si>
  <si>
    <t>Local no sensado 155</t>
  </si>
  <si>
    <t>MG-199</t>
  </si>
  <si>
    <t>Local no sensado 156</t>
  </si>
  <si>
    <t>MG-200</t>
  </si>
  <si>
    <t>Local no sensado 157</t>
  </si>
  <si>
    <t>MG-201</t>
  </si>
  <si>
    <t>Local no sensado 158</t>
  </si>
  <si>
    <t>MG-202</t>
  </si>
  <si>
    <t>Local no sensado 159</t>
  </si>
  <si>
    <t>MG-203</t>
  </si>
  <si>
    <t>Local no sensado 160</t>
  </si>
  <si>
    <t>MG-204</t>
  </si>
  <si>
    <t>Local no sensado 161</t>
  </si>
  <si>
    <t>MG-205</t>
  </si>
  <si>
    <t>Local no sensado 162</t>
  </si>
  <si>
    <t>MG-206</t>
  </si>
  <si>
    <t>Local no sensado 163</t>
  </si>
  <si>
    <t>MG-207</t>
  </si>
  <si>
    <t>Local no sensado 164</t>
  </si>
  <si>
    <t>MG-208</t>
  </si>
  <si>
    <t>Local no sensado 165</t>
  </si>
  <si>
    <t>MG-209</t>
  </si>
  <si>
    <t>Local no sensado 166</t>
  </si>
  <si>
    <t>MG-210</t>
  </si>
  <si>
    <t>Local no sensado 167</t>
  </si>
  <si>
    <t>MG-211</t>
  </si>
  <si>
    <t>Local no sensado 168</t>
  </si>
  <si>
    <t>MG-212</t>
  </si>
  <si>
    <t>Local no sensado 169</t>
  </si>
  <si>
    <t>MG-213</t>
  </si>
  <si>
    <t>Local no sensado 170</t>
  </si>
  <si>
    <t>MG-214</t>
  </si>
  <si>
    <t>Local no sensado 171</t>
  </si>
  <si>
    <t>MG-215</t>
  </si>
  <si>
    <t>Local no sensado 172</t>
  </si>
  <si>
    <t>MG-216</t>
  </si>
  <si>
    <t>Local no sensado 173</t>
  </si>
  <si>
    <t>MG-217</t>
  </si>
  <si>
    <t>Local no sensado 174</t>
  </si>
  <si>
    <t>MG-218</t>
  </si>
  <si>
    <t>Local no sensado 175</t>
  </si>
  <si>
    <t>MG-219</t>
  </si>
  <si>
    <t>Local no sensado 176</t>
  </si>
  <si>
    <t>MG-220</t>
  </si>
  <si>
    <t>Local no sensado 177</t>
  </si>
  <si>
    <t>MG-221</t>
  </si>
  <si>
    <t>Local no sensado 178</t>
  </si>
  <si>
    <t>MG-222</t>
  </si>
  <si>
    <t>Local no sensado 179</t>
  </si>
  <si>
    <t>MG-223</t>
  </si>
  <si>
    <t>Local no sensado 180</t>
  </si>
  <si>
    <t>MG-224</t>
  </si>
  <si>
    <t>Local no sensado 181</t>
  </si>
  <si>
    <t>MG-225</t>
  </si>
  <si>
    <t>Local no sensado 182</t>
  </si>
  <si>
    <t>MG-226</t>
  </si>
  <si>
    <t>Local no sensado 183</t>
  </si>
  <si>
    <t>MG-227</t>
  </si>
  <si>
    <t>Local no sensado 184</t>
  </si>
  <si>
    <t>MG-228</t>
  </si>
  <si>
    <t>Local no sensado 185</t>
  </si>
  <si>
    <t>MG-229</t>
  </si>
  <si>
    <t>Local no sensado 186</t>
  </si>
  <si>
    <t>MG-230</t>
  </si>
  <si>
    <t>Local no sensado 187</t>
  </si>
  <si>
    <t>MG-231</t>
  </si>
  <si>
    <t>Local no sensado 188</t>
  </si>
  <si>
    <t>MG-232</t>
  </si>
  <si>
    <t>Local no sensado 189</t>
  </si>
  <si>
    <t>MG-233</t>
  </si>
  <si>
    <t>Local no sensado 190</t>
  </si>
  <si>
    <t>MG-234</t>
  </si>
  <si>
    <t>Local no sensado 191</t>
  </si>
  <si>
    <t>MG-235</t>
  </si>
  <si>
    <t>Local no sensado 192</t>
  </si>
  <si>
    <t>MG-236</t>
  </si>
  <si>
    <t>Local no sensado 193</t>
  </si>
  <si>
    <t>MG-237</t>
  </si>
  <si>
    <t>Local no sensado 194</t>
  </si>
  <si>
    <t>MG-238</t>
  </si>
  <si>
    <t>Local no sensado 195</t>
  </si>
  <si>
    <t>MG-239</t>
  </si>
  <si>
    <t>Local no sensado 196</t>
  </si>
  <si>
    <t>MG-240</t>
  </si>
  <si>
    <t>Local no sensado 197</t>
  </si>
  <si>
    <t>MG-241</t>
  </si>
  <si>
    <t>Local no sensado 198</t>
  </si>
  <si>
    <t>MG-242</t>
  </si>
  <si>
    <t>Local no sensado 199</t>
  </si>
  <si>
    <t>MG-243</t>
  </si>
  <si>
    <t>Local no sensado 200</t>
  </si>
  <si>
    <t>MG-244</t>
  </si>
  <si>
    <t>Local no sensado 201</t>
  </si>
  <si>
    <t>MG-245</t>
  </si>
  <si>
    <t>Local no sensado 202</t>
  </si>
  <si>
    <t>MG-246</t>
  </si>
  <si>
    <t>Local no sensado 203</t>
  </si>
  <si>
    <t>MG-247</t>
  </si>
  <si>
    <t>Local no sensado 204</t>
  </si>
  <si>
    <t>MG-248</t>
  </si>
  <si>
    <t>Local no sensado 205</t>
  </si>
  <si>
    <t>MG-249</t>
  </si>
  <si>
    <t>Local no sensado 206</t>
  </si>
  <si>
    <t>MG-250</t>
  </si>
  <si>
    <t>Local no sensado 207</t>
  </si>
  <si>
    <t>MG-251</t>
  </si>
  <si>
    <t>Local no sensado 208</t>
  </si>
  <si>
    <t>MG-252</t>
  </si>
  <si>
    <t>Local no sensado 209</t>
  </si>
  <si>
    <t>MG-253</t>
  </si>
  <si>
    <t>Local no sensado 210</t>
  </si>
  <si>
    <t>MG-254</t>
  </si>
  <si>
    <t>Local no sensado 211</t>
  </si>
  <si>
    <t>MG-255</t>
  </si>
  <si>
    <t>Local no sensado 212</t>
  </si>
  <si>
    <t>MG-256</t>
  </si>
  <si>
    <t>Local no sensado 213</t>
  </si>
  <si>
    <t>MG-257</t>
  </si>
  <si>
    <t>Local no sensado 214</t>
  </si>
  <si>
    <t>MG-258</t>
  </si>
  <si>
    <t>Local no sensado 215</t>
  </si>
  <si>
    <t>MG-259</t>
  </si>
  <si>
    <t>Local no sensado 216</t>
  </si>
  <si>
    <t>MG-260</t>
  </si>
  <si>
    <t>Local no sensado 217</t>
  </si>
  <si>
    <t>MG-261</t>
  </si>
  <si>
    <t>Local no sensado 218</t>
  </si>
  <si>
    <t>MG-262</t>
  </si>
  <si>
    <t>Local no sensado 219</t>
  </si>
  <si>
    <t>MG-263</t>
  </si>
  <si>
    <t>Local no sensado 220</t>
  </si>
  <si>
    <t>MG-264</t>
  </si>
  <si>
    <t>Local no sensado 221</t>
  </si>
  <si>
    <t>MG-265</t>
  </si>
  <si>
    <t>Local no sensado 222</t>
  </si>
  <si>
    <t>MG-266</t>
  </si>
  <si>
    <t>Local no sensado 223</t>
  </si>
  <si>
    <t>MG-267</t>
  </si>
  <si>
    <t>Local no sensado 224</t>
  </si>
  <si>
    <t>MG-268</t>
  </si>
  <si>
    <t>Local no sensado 225</t>
  </si>
  <si>
    <t>MG-269</t>
  </si>
  <si>
    <t>Local no sensado 226</t>
  </si>
  <si>
    <t>MG-270</t>
  </si>
  <si>
    <t>Local no sensado 227</t>
  </si>
  <si>
    <t>MG-271</t>
  </si>
  <si>
    <t>Local no sensado 228</t>
  </si>
  <si>
    <t>MG-272</t>
  </si>
  <si>
    <t>Local no sensado 229</t>
  </si>
  <si>
    <t>MG-273</t>
  </si>
  <si>
    <t>Local no sensado 230</t>
  </si>
  <si>
    <t>MG-274</t>
  </si>
  <si>
    <t>Local no sensado 231</t>
  </si>
  <si>
    <t>MG-275</t>
  </si>
  <si>
    <t>Local no sensado 232</t>
  </si>
  <si>
    <t>MG-276</t>
  </si>
  <si>
    <t>Local no sensado 233</t>
  </si>
  <si>
    <t>MG-277</t>
  </si>
  <si>
    <t>Local no sensado 234</t>
  </si>
  <si>
    <t>MG-278</t>
  </si>
  <si>
    <t>Local no sensado 235</t>
  </si>
  <si>
    <t>MG-279</t>
  </si>
  <si>
    <t>Local no sensado 236</t>
  </si>
  <si>
    <t>MG-280</t>
  </si>
  <si>
    <t>Local no sensado 237</t>
  </si>
  <si>
    <t>MG-281</t>
  </si>
  <si>
    <t>Local no sensado 238</t>
  </si>
  <si>
    <t>MG-282</t>
  </si>
  <si>
    <t>Local no sensado 239</t>
  </si>
  <si>
    <t>MG-283</t>
  </si>
  <si>
    <t>Local no sensado 240</t>
  </si>
  <si>
    <t>MG-284</t>
  </si>
  <si>
    <t>Local no sensado 241</t>
  </si>
  <si>
    <t>MG-285</t>
  </si>
  <si>
    <t>Local no sensado 242</t>
  </si>
  <si>
    <t>MG-286</t>
  </si>
  <si>
    <t>Local no sensado 243</t>
  </si>
  <si>
    <t>MG-287</t>
  </si>
  <si>
    <t>Local no sensado 244</t>
  </si>
  <si>
    <t>MG-288</t>
  </si>
  <si>
    <t>Local no sensado 245</t>
  </si>
  <si>
    <t>MG-289</t>
  </si>
  <si>
    <t>Local no sensado 246</t>
  </si>
  <si>
    <t>MG-290</t>
  </si>
  <si>
    <t>Local no sensado 247</t>
  </si>
  <si>
    <t>MG-291</t>
  </si>
  <si>
    <t>Local no sensado 248</t>
  </si>
  <si>
    <t>MG-292</t>
  </si>
  <si>
    <t>Local no sensado 249</t>
  </si>
  <si>
    <t>MG-293</t>
  </si>
  <si>
    <t>Local no sensado 250</t>
  </si>
  <si>
    <t>MG-294</t>
  </si>
  <si>
    <t>Local no sensado 251</t>
  </si>
  <si>
    <t>MG-295</t>
  </si>
  <si>
    <t>Local no sensado 252</t>
  </si>
  <si>
    <t>MG-296</t>
  </si>
  <si>
    <t>Local no sensado 253</t>
  </si>
  <si>
    <t>MG-297</t>
  </si>
  <si>
    <t>Local no sensado 254</t>
  </si>
  <si>
    <t>MG-298</t>
  </si>
  <si>
    <t>Local no sensado 255</t>
  </si>
  <si>
    <t>MG-299</t>
  </si>
  <si>
    <t>Local no sensado 256</t>
  </si>
  <si>
    <t>MG-300</t>
  </si>
  <si>
    <t>Local no sensado 257</t>
  </si>
  <si>
    <t>MG-301</t>
  </si>
  <si>
    <t>Local no sensado 258</t>
  </si>
  <si>
    <t>MG-302</t>
  </si>
  <si>
    <t>Local no sensado 259</t>
  </si>
  <si>
    <t>MG-303</t>
  </si>
  <si>
    <t>Local no sensado 260</t>
  </si>
  <si>
    <t>MG-304</t>
  </si>
  <si>
    <t>Local no sensado 261</t>
  </si>
  <si>
    <t>MG-305</t>
  </si>
  <si>
    <t>Local no sensado 262</t>
  </si>
  <si>
    <t>MG-306</t>
  </si>
  <si>
    <t>Local no sensado 263</t>
  </si>
  <si>
    <t>MG-307</t>
  </si>
  <si>
    <t>Local no sensado 264</t>
  </si>
  <si>
    <t>MG-308</t>
  </si>
  <si>
    <t>Local no sensado 265</t>
  </si>
  <si>
    <t>MG-309</t>
  </si>
  <si>
    <t>Local no sensado 266</t>
  </si>
  <si>
    <t>MG-310</t>
  </si>
  <si>
    <t>Local no sensado 267</t>
  </si>
  <si>
    <t>MG-311</t>
  </si>
  <si>
    <t>Local no sensado 268</t>
  </si>
  <si>
    <t>MG-312</t>
  </si>
  <si>
    <t>Local no sensado 269</t>
  </si>
  <si>
    <t>MG-313</t>
  </si>
  <si>
    <t>Local no sensado 270</t>
  </si>
  <si>
    <t>MG-314</t>
  </si>
  <si>
    <t>Local no sensado 271</t>
  </si>
  <si>
    <t>MG-315</t>
  </si>
  <si>
    <t>Local no sensado 272</t>
  </si>
  <si>
    <t>MG-316</t>
  </si>
  <si>
    <t>Local no sensado 273</t>
  </si>
  <si>
    <t>MG-317</t>
  </si>
  <si>
    <t>Local no sensado 274</t>
  </si>
  <si>
    <t>MG-318</t>
  </si>
  <si>
    <t>Local no sensado 275</t>
  </si>
  <si>
    <t>MG-319</t>
  </si>
  <si>
    <t>Local no sensado 276</t>
  </si>
  <si>
    <t>MG-320</t>
  </si>
  <si>
    <t>Local no sensado 277</t>
  </si>
  <si>
    <t>MG-321</t>
  </si>
  <si>
    <t>Local no sensado 278</t>
  </si>
  <si>
    <t>MG-322</t>
  </si>
  <si>
    <t>Local no sensado 279</t>
  </si>
  <si>
    <t>MG-323</t>
  </si>
  <si>
    <t>Local no sensado 280</t>
  </si>
  <si>
    <t>MG-324</t>
  </si>
  <si>
    <t>Local no sensado 281</t>
  </si>
  <si>
    <t>MG-325</t>
  </si>
  <si>
    <t>Local no sensado 282</t>
  </si>
  <si>
    <t>MG-326</t>
  </si>
  <si>
    <t>Local no sensado 283</t>
  </si>
  <si>
    <t>MG-327</t>
  </si>
  <si>
    <t>Local no sensado 284</t>
  </si>
  <si>
    <t>MG-328</t>
  </si>
  <si>
    <t>Local no sensado 285</t>
  </si>
  <si>
    <t>MG-329</t>
  </si>
  <si>
    <t>Local no sensado 286</t>
  </si>
  <si>
    <t>MG-330</t>
  </si>
  <si>
    <t>Local no sensado 287</t>
  </si>
  <si>
    <t>MG-331</t>
  </si>
  <si>
    <t>Local no sensado 288</t>
  </si>
  <si>
    <t>MG-332</t>
  </si>
  <si>
    <t>Local no sensado 289</t>
  </si>
  <si>
    <t>MG-333</t>
  </si>
  <si>
    <t>Local no sensado 290</t>
  </si>
  <si>
    <t>MG-334</t>
  </si>
  <si>
    <t>Local no sensado 291</t>
  </si>
  <si>
    <t>MG-335</t>
  </si>
  <si>
    <t>Local no sensado 292</t>
  </si>
  <si>
    <t>MG-336</t>
  </si>
  <si>
    <t>Local no sensado 293</t>
  </si>
  <si>
    <t>MG-337</t>
  </si>
  <si>
    <t>Local no sensado 294</t>
  </si>
  <si>
    <t>MG-338</t>
  </si>
  <si>
    <t>Local no sensado 295</t>
  </si>
  <si>
    <t>MG-339</t>
  </si>
  <si>
    <t>Local no sensado 296</t>
  </si>
  <si>
    <t>MG-340</t>
  </si>
  <si>
    <t>Local no sensado 297</t>
  </si>
  <si>
    <t>MG-341</t>
  </si>
  <si>
    <t>Local no sensado 298</t>
  </si>
  <si>
    <t>MG-342</t>
  </si>
  <si>
    <t>Local no sensado 299</t>
  </si>
  <si>
    <t>MG-343</t>
  </si>
  <si>
    <t>Local no sensado 300</t>
  </si>
  <si>
    <t>MG-344</t>
  </si>
  <si>
    <t>Local no sensado 301</t>
  </si>
  <si>
    <t>MG-345</t>
  </si>
  <si>
    <t>Local no sensado 302</t>
  </si>
  <si>
    <t>MG-346</t>
  </si>
  <si>
    <t>Local no sensado 303</t>
  </si>
  <si>
    <t>MG-347</t>
  </si>
  <si>
    <t>Local no sensado 304</t>
  </si>
  <si>
    <t>MG-348</t>
  </si>
  <si>
    <t>Local no sensado 305</t>
  </si>
  <si>
    <t>MG-349</t>
  </si>
  <si>
    <t>Local no sensado 306</t>
  </si>
  <si>
    <t>MG-350</t>
  </si>
  <si>
    <t>Local no sensado 307</t>
  </si>
  <si>
    <t>MG-351</t>
  </si>
  <si>
    <t>Local no sensado 308</t>
  </si>
  <si>
    <t>MG-352</t>
  </si>
  <si>
    <t>Local no sensado 309</t>
  </si>
  <si>
    <t>MG-353</t>
  </si>
  <si>
    <t>Local no sensado 310</t>
  </si>
  <si>
    <t>MG-354</t>
  </si>
  <si>
    <t>Local no sensado 311</t>
  </si>
  <si>
    <t>MG-355</t>
  </si>
  <si>
    <t>Local no sensado 312</t>
  </si>
  <si>
    <t>MG-356</t>
  </si>
  <si>
    <t>Local no sensado 313</t>
  </si>
  <si>
    <t>MG-357</t>
  </si>
  <si>
    <t>Local no sensado 314</t>
  </si>
  <si>
    <t>MG-358</t>
  </si>
  <si>
    <t>Local no sensado 315</t>
  </si>
  <si>
    <t>MG-359</t>
  </si>
  <si>
    <t>Local no sensado 316</t>
  </si>
  <si>
    <t>MG-360</t>
  </si>
  <si>
    <t>Local no sensado 317</t>
  </si>
  <si>
    <t>MG-361</t>
  </si>
  <si>
    <t>Local no sensado 318</t>
  </si>
  <si>
    <t>MG-362</t>
  </si>
  <si>
    <t>Local no sensado 319</t>
  </si>
  <si>
    <t>MG-363</t>
  </si>
  <si>
    <t>Local no sensado 320</t>
  </si>
  <si>
    <t>MG-364</t>
  </si>
  <si>
    <t>Local no sensado 321</t>
  </si>
  <si>
    <t>MG-365</t>
  </si>
  <si>
    <t>Local no sensado 322</t>
  </si>
  <si>
    <t>MG-366</t>
  </si>
  <si>
    <t>Local no sensado 323</t>
  </si>
  <si>
    <t>MG-367</t>
  </si>
  <si>
    <t>Local no sensado 324</t>
  </si>
  <si>
    <t>MG-368</t>
  </si>
  <si>
    <t>Local no sensado 325</t>
  </si>
  <si>
    <t>MG-369</t>
  </si>
  <si>
    <t>Local no sensado 326</t>
  </si>
  <si>
    <t>MG-370</t>
  </si>
  <si>
    <t>Local no sensado 327</t>
  </si>
  <si>
    <t>MG-371</t>
  </si>
  <si>
    <t>Local no sensado 328</t>
  </si>
  <si>
    <t>MG-372</t>
  </si>
  <si>
    <t>Local no sensado 329</t>
  </si>
  <si>
    <t>MG-373</t>
  </si>
  <si>
    <t>Local no sensado 330</t>
  </si>
  <si>
    <t>MG-374</t>
  </si>
  <si>
    <t>Local no sensado 331</t>
  </si>
  <si>
    <t>MG-375</t>
  </si>
  <si>
    <t>Local no sensado 332</t>
  </si>
  <si>
    <t>MG-376</t>
  </si>
  <si>
    <t>Local no sensado 333</t>
  </si>
  <si>
    <t>MG-377</t>
  </si>
  <si>
    <t>Local no sensado 334</t>
  </si>
  <si>
    <t>MG-378</t>
  </si>
  <si>
    <t>Local no sensado 335</t>
  </si>
  <si>
    <t>MG-379</t>
  </si>
  <si>
    <t>Local no sensado 336</t>
  </si>
  <si>
    <t>MG-380</t>
  </si>
  <si>
    <t>Local no sensado 337</t>
  </si>
  <si>
    <t>MG-381</t>
  </si>
  <si>
    <t>Local no sensado 338</t>
  </si>
  <si>
    <t>MG-382</t>
  </si>
  <si>
    <t>Local no sensado 339</t>
  </si>
  <si>
    <t>MG-383</t>
  </si>
  <si>
    <t>Local no sensado 340</t>
  </si>
  <si>
    <t>MG-384</t>
  </si>
  <si>
    <t>Local no sensado 341</t>
  </si>
  <si>
    <t>MG-385</t>
  </si>
  <si>
    <t>Local no sensado 342</t>
  </si>
  <si>
    <t>MG-386</t>
  </si>
  <si>
    <t>Local no sensado 343</t>
  </si>
  <si>
    <t>MG-387</t>
  </si>
  <si>
    <t>Local no sensado 344</t>
  </si>
  <si>
    <t>MG-388</t>
  </si>
  <si>
    <t>Local no sensado 345</t>
  </si>
  <si>
    <t>MG-389</t>
  </si>
  <si>
    <t>Local no sensado 346</t>
  </si>
  <si>
    <t>MG-390</t>
  </si>
  <si>
    <t>Local no sensado 347</t>
  </si>
  <si>
    <t>MG-391</t>
  </si>
  <si>
    <t>Local no sensado 348</t>
  </si>
  <si>
    <t>MG-392</t>
  </si>
  <si>
    <t>Local no sensado 349</t>
  </si>
  <si>
    <t>MG-393</t>
  </si>
  <si>
    <t>Local no sensado 350</t>
  </si>
  <si>
    <t>MG-394</t>
  </si>
  <si>
    <t>Local no sensado 351</t>
  </si>
  <si>
    <t>MG-395</t>
  </si>
  <si>
    <t>Local no sensado 352</t>
  </si>
  <si>
    <t>MG-396</t>
  </si>
  <si>
    <t>Local no sensado 353</t>
  </si>
  <si>
    <t>MG-397</t>
  </si>
  <si>
    <t>Local no sensado 354</t>
  </si>
  <si>
    <t>MG-398</t>
  </si>
  <si>
    <t>Local no sensado 355</t>
  </si>
  <si>
    <t>MG-399</t>
  </si>
  <si>
    <t>Local no sensado 356</t>
  </si>
  <si>
    <t>MG-400</t>
  </si>
  <si>
    <t>Local no sensado 357</t>
  </si>
  <si>
    <t>MG-401</t>
  </si>
  <si>
    <t>Local no sensado 358</t>
  </si>
  <si>
    <t>MG-402</t>
  </si>
  <si>
    <t>Local no sensado 359</t>
  </si>
  <si>
    <t>MG-403</t>
  </si>
  <si>
    <t>Local no sensado 360</t>
  </si>
  <si>
    <t>MG-404</t>
  </si>
  <si>
    <t>Local no sensado 361</t>
  </si>
  <si>
    <t>MG-405</t>
  </si>
  <si>
    <t>Local no sensado 362</t>
  </si>
  <si>
    <t>MG-406</t>
  </si>
  <si>
    <t>Local no sensado 363</t>
  </si>
  <si>
    <t>MG-407</t>
  </si>
  <si>
    <t>Local no sensado 364</t>
  </si>
  <si>
    <t>MG-408</t>
  </si>
  <si>
    <t>Local no sensado 365</t>
  </si>
  <si>
    <t>MG-409</t>
  </si>
  <si>
    <t>Local no sensado 366</t>
  </si>
  <si>
    <t>MG-410</t>
  </si>
  <si>
    <t>Local no sensado 367</t>
  </si>
  <si>
    <t>MG-411</t>
  </si>
  <si>
    <t>Local no sensado 368</t>
  </si>
  <si>
    <t>MG-412</t>
  </si>
  <si>
    <t>Local no sensado 369</t>
  </si>
  <si>
    <t>MG-413</t>
  </si>
  <si>
    <t>Local no sensado 370</t>
  </si>
  <si>
    <t>MG-414</t>
  </si>
  <si>
    <t>Local no sensado 371</t>
  </si>
  <si>
    <t>MG-415</t>
  </si>
  <si>
    <t>Local no sensado 372</t>
  </si>
  <si>
    <t>MG-416</t>
  </si>
  <si>
    <t>Local no sensado 373</t>
  </si>
  <si>
    <t>MG-417</t>
  </si>
  <si>
    <t>Local no sensado 374</t>
  </si>
  <si>
    <t>MG-418</t>
  </si>
  <si>
    <t>Local no sensado 375</t>
  </si>
  <si>
    <t>MG-419</t>
  </si>
  <si>
    <t>Local no sensado 376</t>
  </si>
  <si>
    <t>MG-420</t>
  </si>
  <si>
    <t>Local no sensado 377</t>
  </si>
  <si>
    <t>MG-421</t>
  </si>
  <si>
    <t>Local no sensado 378</t>
  </si>
  <si>
    <t>MG-422</t>
  </si>
  <si>
    <t>Local no sensado 379</t>
  </si>
  <si>
    <t>MG-423</t>
  </si>
  <si>
    <t>Local no sensado 380</t>
  </si>
  <si>
    <t>MG-424</t>
  </si>
  <si>
    <t>Local no sensado 381</t>
  </si>
  <si>
    <t>MG-425</t>
  </si>
  <si>
    <t>Local no sensado 382</t>
  </si>
  <si>
    <t>MG-426</t>
  </si>
  <si>
    <t>Local no sensado 383</t>
  </si>
  <si>
    <t>MG-427</t>
  </si>
  <si>
    <t>Local no sensado 384</t>
  </si>
  <si>
    <t>MG-428</t>
  </si>
  <si>
    <t>Local no sensado 385</t>
  </si>
  <si>
    <t>MG-429</t>
  </si>
  <si>
    <t>Local no sensado 386</t>
  </si>
  <si>
    <t>MG-430</t>
  </si>
  <si>
    <t>Local no sensado 387</t>
  </si>
  <si>
    <t>MG-431</t>
  </si>
  <si>
    <t>Local no sensado 388</t>
  </si>
  <si>
    <t>MG-432</t>
  </si>
  <si>
    <t>Local no sensado 389</t>
  </si>
  <si>
    <t>MG-433</t>
  </si>
  <si>
    <t>Local no sensado 390</t>
  </si>
  <si>
    <t>MG-434</t>
  </si>
  <si>
    <t>Local no sensado 391</t>
  </si>
  <si>
    <t>MG-435</t>
  </si>
  <si>
    <t>Local no sensado 392</t>
  </si>
  <si>
    <t>MG-436</t>
  </si>
  <si>
    <t>Local no sensado 393</t>
  </si>
  <si>
    <t>MG-437</t>
  </si>
  <si>
    <t>Local no sensado 394</t>
  </si>
  <si>
    <t>MG-438</t>
  </si>
  <si>
    <t>Local no sensado 395</t>
  </si>
  <si>
    <t>MG-439</t>
  </si>
  <si>
    <t>Local no sensado 396</t>
  </si>
  <si>
    <t>MG-440</t>
  </si>
  <si>
    <t>Local no sensado 397</t>
  </si>
  <si>
    <t>MG-441</t>
  </si>
  <si>
    <t>Local no sensado 398</t>
  </si>
  <si>
    <t>MG-442</t>
  </si>
  <si>
    <t>Local no sensado 399</t>
  </si>
  <si>
    <t>MG-443</t>
  </si>
  <si>
    <t>Local no sensado 400</t>
  </si>
  <si>
    <t>MG-444</t>
  </si>
  <si>
    <t>Local no sensado 401</t>
  </si>
  <si>
    <t>MG-445</t>
  </si>
  <si>
    <t>Local no sensado 402</t>
  </si>
  <si>
    <t>MG-446</t>
  </si>
  <si>
    <t>Local no sensado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</si>
</sst>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2" fontId="0" fillId="0" borderId="0" xfId="1" applyFont="1"/>
    <xf numFmtId="42" fontId="9" fillId="9" borderId="2" xfId="1" applyFont="1" applyFill="1" applyBorder="1" applyAlignment="1">
      <alignment horizontal="center" vertical="center" wrapText="1"/>
    </xf>
    <xf numFmtId="42" fontId="0" fillId="0" borderId="0" xfId="0" applyNumberFormat="1"/>
    <xf numFmtId="0" fontId="0" fillId="10" borderId="2" xfId="0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19B9B3-E05D-49DC-9877-228F08659F32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55"/>
  <sheetViews>
    <sheetView tabSelected="1" workbookViewId="0">
      <selection activeCell="S15" sqref="S15"/>
    </sheetView>
  </sheetViews>
  <sheetFormatPr baseColWidth="10" defaultColWidth="8.88671875" defaultRowHeight="14.4" x14ac:dyDescent="0.3"/>
  <cols>
    <col min="1" max="1" width="12" customWidth="1"/>
    <col min="2" max="2" width="7" customWidth="1"/>
    <col min="3" max="3" width="32" customWidth="1"/>
    <col min="4" max="4" width="12" customWidth="1"/>
    <col min="5" max="5" width="14" customWidth="1"/>
    <col min="6" max="6" width="24" customWidth="1"/>
    <col min="7" max="7" width="7" customWidth="1"/>
    <col min="8" max="8" width="18" customWidth="1"/>
    <col min="9" max="9" width="15" customWidth="1"/>
    <col min="10" max="10" width="18" customWidth="1"/>
    <col min="11" max="11" width="15" customWidth="1"/>
    <col min="12" max="12" width="16" customWidth="1"/>
    <col min="13" max="13" width="14.109375" bestFit="1" customWidth="1"/>
    <col min="14" max="14" width="16.6640625" bestFit="1" customWidth="1"/>
    <col min="15" max="15" width="14" bestFit="1" customWidth="1"/>
    <col min="16" max="16" width="14.44140625" bestFit="1" customWidth="1"/>
    <col min="17" max="17" width="14.5546875" style="19" bestFit="1" customWidth="1"/>
    <col min="18" max="18" width="6.88671875" bestFit="1" customWidth="1"/>
    <col min="19" max="19" width="12" bestFit="1" customWidth="1"/>
    <col min="20" max="20" width="11" bestFit="1" customWidth="1"/>
    <col min="22" max="22" width="12" bestFit="1" customWidth="1"/>
  </cols>
  <sheetData>
    <row r="1" spans="1:22" ht="28.05" customHeight="1" x14ac:dyDescent="0.3">
      <c r="A1" s="25" t="s">
        <v>184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22" ht="18" customHeight="1" x14ac:dyDescent="0.3">
      <c r="A2" s="23" t="s">
        <v>185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22" ht="36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17" t="s">
        <v>173</v>
      </c>
      <c r="N3" s="17" t="s">
        <v>169</v>
      </c>
      <c r="O3" s="17" t="s">
        <v>170</v>
      </c>
      <c r="P3" s="17" t="s">
        <v>171</v>
      </c>
      <c r="Q3" s="20" t="s">
        <v>179</v>
      </c>
      <c r="R3" s="18" t="s">
        <v>172</v>
      </c>
      <c r="S3" s="18" t="s">
        <v>180</v>
      </c>
      <c r="T3" s="22" t="s">
        <v>181</v>
      </c>
      <c r="U3" s="22" t="s">
        <v>182</v>
      </c>
      <c r="V3" s="18" t="s">
        <v>183</v>
      </c>
    </row>
    <row r="4" spans="1:22" x14ac:dyDescent="0.3">
      <c r="A4" s="3" t="s">
        <v>12</v>
      </c>
      <c r="B4" s="3">
        <v>1</v>
      </c>
      <c r="C4" s="4" t="s">
        <v>186</v>
      </c>
      <c r="D4" s="3" t="s">
        <v>187</v>
      </c>
      <c r="E4" s="3" t="s">
        <v>14</v>
      </c>
      <c r="F4" s="4" t="s">
        <v>15</v>
      </c>
      <c r="G4" s="3" t="s">
        <v>16</v>
      </c>
      <c r="H4" s="5">
        <v>99122.105299999996</v>
      </c>
      <c r="I4" s="5">
        <v>263.25970000000001</v>
      </c>
      <c r="J4" s="5">
        <v>259.06729999999999</v>
      </c>
      <c r="K4" s="6">
        <v>0.98407504072974317</v>
      </c>
      <c r="L4" s="5">
        <v>3197.49</v>
      </c>
      <c r="M4" s="19">
        <f>H4*INDEX('Pliegos Tarifarios (Las Condes)'!$B:$B,MATCH($B4,'Pliegos Tarifarios (Las Condes)'!$A:$A,0))</f>
        <v>11779472.749641398</v>
      </c>
      <c r="N4" s="19">
        <f>I4*INDEX('Pliegos Tarifarios (Las Condes)'!$C:$C,MATCH($B4,'Pliegos Tarifarios (Las Condes)'!$A:$A,0))</f>
        <v>899060.57080730004</v>
      </c>
      <c r="O4" s="19">
        <f>J4*INDEX('Pliegos Tarifarios (Las Condes)'!$D:$D,MATCH($B4,'Pliegos Tarifarios (Las Condes)'!$A:$A,0))</f>
        <v>3654560.0695164995</v>
      </c>
      <c r="P4" s="19">
        <f>H4*INDEX('Pliegos Tarifarios (Las Condes)'!$E:$E,MATCH($B4,'Pliegos Tarifarios (Las Condes)'!$A:$A,0))</f>
        <v>1281847.0657396</v>
      </c>
      <c r="Q4" s="19" cm="1">
        <f t="array" ref="Q4">H4*_xlfn.IFS(H4&lt;=350,INDEX('Pliegos Tarifarios (Las Condes)'!$F:$F,MATCH($B4,'Pliegos Tarifarios (Las Condes)'!$A:$A,0)),H4&lt;=500,INDEX('Pliegos Tarifarios (Las Condes)'!$G:$G,MATCH($B4,'Pliegos Tarifarios (Las Condes)'!$A:$A,0)),H4&lt;=1000,INDEX('Pliegos Tarifarios (Las Condes)'!$H:$H,MATCH($B4,'Pliegos Tarifarios (Las Condes)'!$A:$A,0)),H4&lt;=5000,INDEX('Pliegos Tarifarios (Las Condes)'!$I:$I,MATCH($B4,'Pliegos Tarifarios (Las Condes)'!$A:$A,0)),H4&gt;5000,INDEX('Pliegos Tarifarios (Las Condes)'!$J:$J,MATCH($B4,'Pliegos Tarifarios (Las Condes)'!$A:$A,0)))/1.19</f>
        <v>325270.43798025209</v>
      </c>
      <c r="R4" s="19">
        <f>INDEX('Pliegos Tarifarios (Las Condes)'!$K:$K,MATCH($B4,'Pliegos Tarifarios (Las Condes)'!$A:$A,0))</f>
        <v>710.78200000000004</v>
      </c>
      <c r="S4" s="21">
        <f>SUM(M4:R4)</f>
        <v>17940921.675685056</v>
      </c>
      <c r="T4" s="21">
        <f>S4*0.19</f>
        <v>3408775.1183801605</v>
      </c>
      <c r="U4" s="19">
        <v>0</v>
      </c>
      <c r="V4" s="21">
        <f>SUM(S4:T4)</f>
        <v>21349696.794065215</v>
      </c>
    </row>
    <row r="5" spans="1:22" x14ac:dyDescent="0.3">
      <c r="A5" s="3" t="s">
        <v>12</v>
      </c>
      <c r="B5" s="3">
        <v>1</v>
      </c>
      <c r="C5" s="4" t="s">
        <v>186</v>
      </c>
      <c r="D5" s="3" t="s">
        <v>188</v>
      </c>
      <c r="E5" s="3" t="s">
        <v>18</v>
      </c>
      <c r="F5" s="4" t="s">
        <v>189</v>
      </c>
      <c r="G5" s="3" t="s">
        <v>16</v>
      </c>
      <c r="H5" s="5">
        <v>16538.600299999998</v>
      </c>
      <c r="I5" s="5">
        <v>43.299199999999999</v>
      </c>
      <c r="J5" s="5">
        <v>43.182699999999997</v>
      </c>
      <c r="K5" s="6">
        <v>0.99730941911166948</v>
      </c>
      <c r="L5" s="5">
        <v>533.5</v>
      </c>
      <c r="M5" s="19">
        <f>H5*INDEX('Pliegos Tarifarios (Las Condes)'!$B:$B,MATCH($B5,'Pliegos Tarifarios (Las Condes)'!$A:$A,0))</f>
        <v>1965414.1824513997</v>
      </c>
      <c r="N5" s="19">
        <f>I5*INDEX('Pliegos Tarifarios (Las Condes)'!$C:$C,MATCH($B5,'Pliegos Tarifarios (Las Condes)'!$A:$A,0))</f>
        <v>147871.4876128</v>
      </c>
      <c r="O5" s="19">
        <f>J5*INDEX('Pliegos Tarifarios (Las Condes)'!$D:$D,MATCH($B5,'Pliegos Tarifarios (Las Condes)'!$A:$A,0))</f>
        <v>609161.29173349997</v>
      </c>
      <c r="P5" s="19">
        <f>H5*INDEX('Pliegos Tarifarios (Las Condes)'!$E:$E,MATCH($B5,'Pliegos Tarifarios (Las Condes)'!$A:$A,0))</f>
        <v>213877.17907959997</v>
      </c>
      <c r="Q5" s="19" cm="1">
        <f t="array" ref="Q5">H5*_xlfn.IFS(H5&lt;=350,INDEX('Pliegos Tarifarios (Las Condes)'!$F:$F,MATCH($B5,'Pliegos Tarifarios (Las Condes)'!$A:$A,0)),H5&lt;=500,INDEX('Pliegos Tarifarios (Las Condes)'!$G:$G,MATCH($B5,'Pliegos Tarifarios (Las Condes)'!$A:$A,0)),H5&lt;=1000,INDEX('Pliegos Tarifarios (Las Condes)'!$H:$H,MATCH($B5,'Pliegos Tarifarios (Las Condes)'!$A:$A,0)),H5&lt;=5000,INDEX('Pliegos Tarifarios (Las Condes)'!$I:$I,MATCH($B5,'Pliegos Tarifarios (Las Condes)'!$A:$A,0)),H5&gt;5000,INDEX('Pliegos Tarifarios (Las Condes)'!$J:$J,MATCH($B5,'Pliegos Tarifarios (Las Condes)'!$A:$A,0)))/1.19</f>
        <v>54271.625354201686</v>
      </c>
      <c r="R5" s="19">
        <f>INDEX('Pliegos Tarifarios (Las Condes)'!$K:$K,MATCH($B5,'Pliegos Tarifarios (Las Condes)'!$A:$A,0))</f>
        <v>710.78200000000004</v>
      </c>
      <c r="S5" s="21">
        <f t="shared" ref="S5:S8" si="0">SUM(M5:R5)</f>
        <v>2991306.5482315016</v>
      </c>
      <c r="T5" s="21">
        <f t="shared" ref="T5:T8" si="1">S5*0.19</f>
        <v>568348.24416398536</v>
      </c>
      <c r="U5" s="19">
        <v>0</v>
      </c>
      <c r="V5" s="21">
        <f t="shared" ref="V5:V8" si="2">SUM(S5:T5)</f>
        <v>3559654.792395487</v>
      </c>
    </row>
    <row r="6" spans="1:22" x14ac:dyDescent="0.3">
      <c r="A6" s="3" t="s">
        <v>12</v>
      </c>
      <c r="B6" s="3">
        <v>1</v>
      </c>
      <c r="C6" s="4" t="s">
        <v>186</v>
      </c>
      <c r="D6" s="3" t="s">
        <v>190</v>
      </c>
      <c r="E6" s="3" t="s">
        <v>18</v>
      </c>
      <c r="F6" s="4" t="s">
        <v>191</v>
      </c>
      <c r="G6" s="3" t="s">
        <v>16</v>
      </c>
      <c r="H6" s="5">
        <v>13228.7158</v>
      </c>
      <c r="I6" s="5">
        <v>34.933700000000002</v>
      </c>
      <c r="J6" s="5">
        <v>34.933700000000002</v>
      </c>
      <c r="K6" s="6">
        <v>1</v>
      </c>
      <c r="L6" s="5">
        <v>426.73</v>
      </c>
      <c r="M6" s="19">
        <f>H6*INDEX('Pliegos Tarifarios (Las Condes)'!$B:$B,MATCH($B6,'Pliegos Tarifarios (Las Condes)'!$A:$A,0))</f>
        <v>1572074.1282404</v>
      </c>
      <c r="N6" s="19">
        <f>I6*INDEX('Pliegos Tarifarios (Las Condes)'!$C:$C,MATCH($B6,'Pliegos Tarifarios (Las Condes)'!$A:$A,0))</f>
        <v>119302.3932733</v>
      </c>
      <c r="O6" s="19">
        <f>J6*INDEX('Pliegos Tarifarios (Las Condes)'!$D:$D,MATCH($B6,'Pliegos Tarifarios (Las Condes)'!$A:$A,0))</f>
        <v>492795.90708849998</v>
      </c>
      <c r="P6" s="19">
        <f>H6*INDEX('Pliegos Tarifarios (Las Condes)'!$E:$E,MATCH($B6,'Pliegos Tarifarios (Las Condes)'!$A:$A,0))</f>
        <v>171073.7527256</v>
      </c>
      <c r="Q6" s="19" cm="1">
        <f t="array" ref="Q6">H6*_xlfn.IFS(H6&lt;=350,INDEX('Pliegos Tarifarios (Las Condes)'!$F:$F,MATCH($B6,'Pliegos Tarifarios (Las Condes)'!$A:$A,0)),H6&lt;=500,INDEX('Pliegos Tarifarios (Las Condes)'!$G:$G,MATCH($B6,'Pliegos Tarifarios (Las Condes)'!$A:$A,0)),H6&lt;=1000,INDEX('Pliegos Tarifarios (Las Condes)'!$H:$H,MATCH($B6,'Pliegos Tarifarios (Las Condes)'!$A:$A,0)),H6&lt;=5000,INDEX('Pliegos Tarifarios (Las Condes)'!$I:$I,MATCH($B6,'Pliegos Tarifarios (Las Condes)'!$A:$A,0)),H6&gt;5000,INDEX('Pliegos Tarifarios (Las Condes)'!$J:$J,MATCH($B6,'Pliegos Tarifarios (Las Condes)'!$A:$A,0)))/1.19</f>
        <v>43410.19764621849</v>
      </c>
      <c r="R6" s="19">
        <f>INDEX('Pliegos Tarifarios (Las Condes)'!$K:$K,MATCH($B6,'Pliegos Tarifarios (Las Condes)'!$A:$A,0))</f>
        <v>710.78200000000004</v>
      </c>
      <c r="S6" s="21">
        <f t="shared" si="0"/>
        <v>2399367.1609740183</v>
      </c>
      <c r="T6" s="21">
        <f t="shared" si="1"/>
        <v>455879.76058506349</v>
      </c>
      <c r="U6" s="19">
        <v>0</v>
      </c>
      <c r="V6" s="21">
        <f t="shared" si="2"/>
        <v>2855246.9215590819</v>
      </c>
    </row>
    <row r="7" spans="1:22" x14ac:dyDescent="0.3">
      <c r="A7" s="3" t="s">
        <v>12</v>
      </c>
      <c r="B7" s="3">
        <v>1</v>
      </c>
      <c r="C7" s="4" t="s">
        <v>186</v>
      </c>
      <c r="D7" s="3" t="s">
        <v>192</v>
      </c>
      <c r="E7" s="3" t="s">
        <v>18</v>
      </c>
      <c r="F7" s="4" t="s">
        <v>23</v>
      </c>
      <c r="G7" s="3" t="s">
        <v>16</v>
      </c>
      <c r="H7" s="5">
        <v>13238.6734</v>
      </c>
      <c r="I7" s="5">
        <v>35.349400000000003</v>
      </c>
      <c r="J7" s="5">
        <v>34.633400000000002</v>
      </c>
      <c r="K7" s="6">
        <v>0.97974505932208178</v>
      </c>
      <c r="L7" s="5">
        <v>427.05</v>
      </c>
      <c r="M7" s="19">
        <f>H7*INDEX('Pliegos Tarifarios (Las Condes)'!$B:$B,MATCH($B7,'Pliegos Tarifarios (Las Condes)'!$A:$A,0))</f>
        <v>1573257.4695092</v>
      </c>
      <c r="N7" s="19">
        <f>I7*INDEX('Pliegos Tarifarios (Las Condes)'!$C:$C,MATCH($B7,'Pliegos Tarifarios (Las Condes)'!$A:$A,0))</f>
        <v>120722.05408460001</v>
      </c>
      <c r="O7" s="19">
        <f>J7*INDEX('Pliegos Tarifarios (Las Condes)'!$D:$D,MATCH($B7,'Pliegos Tarifarios (Las Condes)'!$A:$A,0))</f>
        <v>488559.69360699999</v>
      </c>
      <c r="P7" s="19">
        <f>H7*INDEX('Pliegos Tarifarios (Las Condes)'!$E:$E,MATCH($B7,'Pliegos Tarifarios (Las Condes)'!$A:$A,0))</f>
        <v>171202.5244088</v>
      </c>
      <c r="Q7" s="19" cm="1">
        <f t="array" ref="Q7">H7*_xlfn.IFS(H7&lt;=350,INDEX('Pliegos Tarifarios (Las Condes)'!$F:$F,MATCH($B7,'Pliegos Tarifarios (Las Condes)'!$A:$A,0)),H7&lt;=500,INDEX('Pliegos Tarifarios (Las Condes)'!$G:$G,MATCH($B7,'Pliegos Tarifarios (Las Condes)'!$A:$A,0)),H7&lt;=1000,INDEX('Pliegos Tarifarios (Las Condes)'!$H:$H,MATCH($B7,'Pliegos Tarifarios (Las Condes)'!$A:$A,0)),H7&lt;=5000,INDEX('Pliegos Tarifarios (Las Condes)'!$I:$I,MATCH($B7,'Pliegos Tarifarios (Las Condes)'!$A:$A,0)),H7&gt;5000,INDEX('Pliegos Tarifarios (Las Condes)'!$J:$J,MATCH($B7,'Pliegos Tarifarios (Las Condes)'!$A:$A,0)))/1.19</f>
        <v>43442.873636134456</v>
      </c>
      <c r="R7" s="19">
        <f>INDEX('Pliegos Tarifarios (Las Condes)'!$K:$K,MATCH($B7,'Pliegos Tarifarios (Las Condes)'!$A:$A,0))</f>
        <v>710.78200000000004</v>
      </c>
      <c r="S7" s="21">
        <f t="shared" si="0"/>
        <v>2397895.3972457345</v>
      </c>
      <c r="T7" s="21">
        <f t="shared" si="1"/>
        <v>455600.12547668954</v>
      </c>
      <c r="U7" s="19">
        <v>0</v>
      </c>
      <c r="V7" s="21">
        <f t="shared" si="2"/>
        <v>2853495.522722424</v>
      </c>
    </row>
    <row r="8" spans="1:22" x14ac:dyDescent="0.3">
      <c r="A8" s="3" t="s">
        <v>12</v>
      </c>
      <c r="B8" s="3">
        <v>1</v>
      </c>
      <c r="C8" s="4" t="s">
        <v>186</v>
      </c>
      <c r="D8" s="3" t="s">
        <v>193</v>
      </c>
      <c r="E8" s="3" t="s">
        <v>18</v>
      </c>
      <c r="F8" s="4" t="s">
        <v>25</v>
      </c>
      <c r="G8" s="3" t="s">
        <v>16</v>
      </c>
      <c r="H8" s="5">
        <v>11889.425300000001</v>
      </c>
      <c r="I8" s="5">
        <v>31.9695</v>
      </c>
      <c r="J8" s="5">
        <v>31.9695</v>
      </c>
      <c r="K8" s="6">
        <v>1</v>
      </c>
      <c r="L8" s="5">
        <v>383.53</v>
      </c>
      <c r="M8" s="19">
        <f>H8*INDEX('Pliegos Tarifarios (Las Condes)'!$B:$B,MATCH($B8,'Pliegos Tarifarios (Las Condes)'!$A:$A,0))</f>
        <v>1412915.5238014001</v>
      </c>
      <c r="N8" s="19">
        <f>I8*INDEX('Pliegos Tarifarios (Las Condes)'!$C:$C,MATCH($B8,'Pliegos Tarifarios (Las Condes)'!$A:$A,0))</f>
        <v>109179.3271755</v>
      </c>
      <c r="O8" s="19">
        <f>J8*INDEX('Pliegos Tarifarios (Las Condes)'!$D:$D,MATCH($B8,'Pliegos Tarifarios (Las Condes)'!$A:$A,0))</f>
        <v>450981.10854749999</v>
      </c>
      <c r="P8" s="19">
        <f>H8*INDEX('Pliegos Tarifarios (Las Condes)'!$E:$E,MATCH($B8,'Pliegos Tarifarios (Las Condes)'!$A:$A,0))</f>
        <v>153754.04797960003</v>
      </c>
      <c r="Q8" s="19" cm="1">
        <f t="array" ref="Q8">H8*_xlfn.IFS(H8&lt;=350,INDEX('Pliegos Tarifarios (Las Condes)'!$F:$F,MATCH($B8,'Pliegos Tarifarios (Las Condes)'!$A:$A,0)),H8&lt;=500,INDEX('Pliegos Tarifarios (Las Condes)'!$G:$G,MATCH($B8,'Pliegos Tarifarios (Las Condes)'!$A:$A,0)),H8&lt;=1000,INDEX('Pliegos Tarifarios (Las Condes)'!$H:$H,MATCH($B8,'Pliegos Tarifarios (Las Condes)'!$A:$A,0)),H8&lt;=5000,INDEX('Pliegos Tarifarios (Las Condes)'!$I:$I,MATCH($B8,'Pliegos Tarifarios (Las Condes)'!$A:$A,0)),H8&gt;5000,INDEX('Pliegos Tarifarios (Las Condes)'!$J:$J,MATCH($B8,'Pliegos Tarifarios (Las Condes)'!$A:$A,0)))/1.19</f>
        <v>39015.298988655471</v>
      </c>
      <c r="R8" s="19">
        <f>INDEX('Pliegos Tarifarios (Las Condes)'!$K:$K,MATCH($B8,'Pliegos Tarifarios (Las Condes)'!$A:$A,0))</f>
        <v>710.78200000000004</v>
      </c>
      <c r="S8" s="21">
        <f t="shared" si="0"/>
        <v>2166556.0884926561</v>
      </c>
      <c r="T8" s="21">
        <f t="shared" si="1"/>
        <v>411645.65681360464</v>
      </c>
      <c r="U8" s="19">
        <v>0</v>
      </c>
      <c r="V8" s="21">
        <f t="shared" si="2"/>
        <v>2578201.7453062609</v>
      </c>
    </row>
    <row r="9" spans="1:22" x14ac:dyDescent="0.3">
      <c r="A9" s="3" t="s">
        <v>12</v>
      </c>
      <c r="B9" s="3">
        <v>1</v>
      </c>
      <c r="C9" s="4" t="s">
        <v>186</v>
      </c>
      <c r="D9" s="3" t="s">
        <v>194</v>
      </c>
      <c r="E9" s="3" t="s">
        <v>18</v>
      </c>
      <c r="F9" s="4" t="s">
        <v>27</v>
      </c>
      <c r="G9" s="3" t="s">
        <v>16</v>
      </c>
      <c r="H9" s="5">
        <v>7926.8516</v>
      </c>
      <c r="I9" s="5">
        <v>21.489899999999999</v>
      </c>
      <c r="J9" s="5">
        <v>21.221699999999998</v>
      </c>
      <c r="K9" s="6">
        <v>0.98751971856546561</v>
      </c>
      <c r="L9" s="5">
        <v>255.7</v>
      </c>
      <c r="M9" s="19">
        <f>H9*INDEX('Pliegos Tarifarios (Las Condes)'!$B:$B,MATCH($B9,'Pliegos Tarifarios (Las Condes)'!$A:$A,0))</f>
        <v>942011.19044079992</v>
      </c>
      <c r="N9" s="19">
        <f>I9*INDEX('Pliegos Tarifarios (Las Condes)'!$C:$C,MATCH($B9,'Pliegos Tarifarios (Las Condes)'!$A:$A,0))</f>
        <v>73390.350899099998</v>
      </c>
      <c r="O9" s="19">
        <f>J9*INDEX('Pliegos Tarifarios (Las Condes)'!$D:$D,MATCH($B9,'Pliegos Tarifarios (Las Condes)'!$A:$A,0))</f>
        <v>299366.13932849996</v>
      </c>
      <c r="P9" s="19">
        <f>H9*INDEX('Pliegos Tarifarios (Las Condes)'!$E:$E,MATCH($B9,'Pliegos Tarifarios (Las Condes)'!$A:$A,0))</f>
        <v>102510.0448912</v>
      </c>
      <c r="Q9" s="19" cm="1">
        <f t="array" ref="Q9">H9*_xlfn.IFS(H9&lt;=350,INDEX('Pliegos Tarifarios (Las Condes)'!$F:$F,MATCH($B9,'Pliegos Tarifarios (Las Condes)'!$A:$A,0)),H9&lt;=500,INDEX('Pliegos Tarifarios (Las Condes)'!$G:$G,MATCH($B9,'Pliegos Tarifarios (Las Condes)'!$A:$A,0)),H9&lt;=1000,INDEX('Pliegos Tarifarios (Las Condes)'!$H:$H,MATCH($B9,'Pliegos Tarifarios (Las Condes)'!$A:$A,0)),H9&lt;=5000,INDEX('Pliegos Tarifarios (Las Condes)'!$I:$I,MATCH($B9,'Pliegos Tarifarios (Las Condes)'!$A:$A,0)),H9&gt;5000,INDEX('Pliegos Tarifarios (Las Condes)'!$J:$J,MATCH($B9,'Pliegos Tarifarios (Las Condes)'!$A:$A,0)))/1.19</f>
        <v>26012.06344369748</v>
      </c>
      <c r="R9" s="19">
        <f>INDEX('Pliegos Tarifarios (Las Condes)'!$K:$K,MATCH($B9,'Pliegos Tarifarios (Las Condes)'!$A:$A,0))</f>
        <v>710.78200000000004</v>
      </c>
      <c r="S9" s="21">
        <f t="shared" ref="S9:S72" si="3">SUM(M9:R9)</f>
        <v>1444000.5710032973</v>
      </c>
      <c r="T9" s="21">
        <f t="shared" ref="T9:T72" si="4">S9*0.19</f>
        <v>274360.1084906265</v>
      </c>
      <c r="U9" s="19">
        <v>0</v>
      </c>
      <c r="V9" s="21">
        <f t="shared" ref="V9:V72" si="5">SUM(S9:T9)</f>
        <v>1718360.6794939239</v>
      </c>
    </row>
    <row r="10" spans="1:22" x14ac:dyDescent="0.3">
      <c r="A10" s="3" t="s">
        <v>12</v>
      </c>
      <c r="B10" s="3">
        <v>1</v>
      </c>
      <c r="C10" s="4" t="s">
        <v>186</v>
      </c>
      <c r="D10" s="3" t="s">
        <v>195</v>
      </c>
      <c r="E10" s="3" t="s">
        <v>18</v>
      </c>
      <c r="F10" s="4" t="s">
        <v>29</v>
      </c>
      <c r="G10" s="3" t="s">
        <v>30</v>
      </c>
      <c r="H10" s="5">
        <v>2641.6089000000002</v>
      </c>
      <c r="I10" s="5">
        <v>7.1474000000000002</v>
      </c>
      <c r="J10" s="5">
        <v>7.0576999999999996</v>
      </c>
      <c r="K10" s="6">
        <v>0.98744998181156773</v>
      </c>
      <c r="L10" s="5">
        <v>85.21</v>
      </c>
      <c r="M10" s="19">
        <f>H10*INDEX('Pliegos Tarifarios (Las Condes)'!$B:$B,MATCH($B10,'Pliegos Tarifarios (Las Condes)'!$A:$A,0))</f>
        <v>313923.51845819998</v>
      </c>
      <c r="N10" s="19">
        <f>I10*INDEX('Pliegos Tarifarios (Las Condes)'!$C:$C,MATCH($B10,'Pliegos Tarifarios (Las Condes)'!$A:$A,0))</f>
        <v>24409.150066599999</v>
      </c>
      <c r="O10" s="19">
        <f>J10*INDEX('Pliegos Tarifarios (Las Condes)'!$D:$D,MATCH($B10,'Pliegos Tarifarios (Las Condes)'!$A:$A,0))</f>
        <v>99560.186108499998</v>
      </c>
      <c r="P10" s="19">
        <f>H10*INDEX('Pliegos Tarifarios (Las Condes)'!$E:$E,MATCH($B10,'Pliegos Tarifarios (Las Condes)'!$A:$A,0))</f>
        <v>34161.286294800004</v>
      </c>
      <c r="Q10" s="19" cm="1">
        <f t="array" ref="Q10">H10*_xlfn.IFS(H10&lt;=350,INDEX('Pliegos Tarifarios (Las Condes)'!$F:$F,MATCH($B10,'Pliegos Tarifarios (Las Condes)'!$A:$A,0)),H10&lt;=500,INDEX('Pliegos Tarifarios (Las Condes)'!$G:$G,MATCH($B10,'Pliegos Tarifarios (Las Condes)'!$A:$A,0)),H10&lt;=1000,INDEX('Pliegos Tarifarios (Las Condes)'!$H:$H,MATCH($B10,'Pliegos Tarifarios (Las Condes)'!$A:$A,0)),H10&lt;=5000,INDEX('Pliegos Tarifarios (Las Condes)'!$I:$I,MATCH($B10,'Pliegos Tarifarios (Las Condes)'!$A:$A,0)),H10&gt;5000,INDEX('Pliegos Tarifarios (Las Condes)'!$J:$J,MATCH($B10,'Pliegos Tarifarios (Las Condes)'!$A:$A,0)))/1.19</f>
        <v>7927.0465394117655</v>
      </c>
      <c r="R10" s="19">
        <f>INDEX('Pliegos Tarifarios (Las Condes)'!$K:$K,MATCH($B10,'Pliegos Tarifarios (Las Condes)'!$A:$A,0))</f>
        <v>710.78200000000004</v>
      </c>
      <c r="S10" s="21">
        <f t="shared" si="3"/>
        <v>480691.96946751175</v>
      </c>
      <c r="T10" s="21">
        <f t="shared" si="4"/>
        <v>91331.474198827229</v>
      </c>
      <c r="U10" s="19">
        <v>0</v>
      </c>
      <c r="V10" s="21">
        <f t="shared" si="5"/>
        <v>572023.44366633892</v>
      </c>
    </row>
    <row r="11" spans="1:22" x14ac:dyDescent="0.3">
      <c r="A11" s="3" t="s">
        <v>12</v>
      </c>
      <c r="B11" s="3">
        <v>1</v>
      </c>
      <c r="C11" s="4" t="s">
        <v>186</v>
      </c>
      <c r="D11" s="3" t="s">
        <v>196</v>
      </c>
      <c r="E11" s="3" t="s">
        <v>18</v>
      </c>
      <c r="F11" s="4" t="s">
        <v>32</v>
      </c>
      <c r="G11" s="3" t="s">
        <v>16</v>
      </c>
      <c r="H11" s="5">
        <v>7926.0324000000001</v>
      </c>
      <c r="I11" s="5">
        <v>21.375900000000001</v>
      </c>
      <c r="J11" s="5">
        <v>21.375900000000001</v>
      </c>
      <c r="K11" s="6">
        <v>1</v>
      </c>
      <c r="L11" s="5">
        <v>255.68</v>
      </c>
      <c r="M11" s="19">
        <f>H11*INDEX('Pliegos Tarifarios (Las Condes)'!$B:$B,MATCH($B11,'Pliegos Tarifarios (Las Condes)'!$A:$A,0))</f>
        <v>941913.83835119999</v>
      </c>
      <c r="N11" s="19">
        <f>I11*INDEX('Pliegos Tarifarios (Las Condes)'!$C:$C,MATCH($B11,'Pliegos Tarifarios (Las Condes)'!$A:$A,0))</f>
        <v>73001.028473099999</v>
      </c>
      <c r="O11" s="19">
        <f>J11*INDEX('Pliegos Tarifarios (Las Condes)'!$D:$D,MATCH($B11,'Pliegos Tarifarios (Las Condes)'!$A:$A,0))</f>
        <v>301541.37781949999</v>
      </c>
      <c r="P11" s="19">
        <f>H11*INDEX('Pliegos Tarifarios (Las Condes)'!$E:$E,MATCH($B11,'Pliegos Tarifarios (Las Condes)'!$A:$A,0))</f>
        <v>102499.45099680001</v>
      </c>
      <c r="Q11" s="19" cm="1">
        <f t="array" ref="Q11">H11*_xlfn.IFS(H11&lt;=350,INDEX('Pliegos Tarifarios (Las Condes)'!$F:$F,MATCH($B11,'Pliegos Tarifarios (Las Condes)'!$A:$A,0)),H11&lt;=500,INDEX('Pliegos Tarifarios (Las Condes)'!$G:$G,MATCH($B11,'Pliegos Tarifarios (Las Condes)'!$A:$A,0)),H11&lt;=1000,INDEX('Pliegos Tarifarios (Las Condes)'!$H:$H,MATCH($B11,'Pliegos Tarifarios (Las Condes)'!$A:$A,0)),H11&lt;=5000,INDEX('Pliegos Tarifarios (Las Condes)'!$I:$I,MATCH($B11,'Pliegos Tarifarios (Las Condes)'!$A:$A,0)),H11&gt;5000,INDEX('Pliegos Tarifarios (Las Condes)'!$J:$J,MATCH($B11,'Pliegos Tarifarios (Las Condes)'!$A:$A,0)))/1.19</f>
        <v>26009.375228571429</v>
      </c>
      <c r="R11" s="19">
        <f>INDEX('Pliegos Tarifarios (Las Condes)'!$K:$K,MATCH($B11,'Pliegos Tarifarios (Las Condes)'!$A:$A,0))</f>
        <v>710.78200000000004</v>
      </c>
      <c r="S11" s="21">
        <f t="shared" si="3"/>
        <v>1445675.8528691714</v>
      </c>
      <c r="T11" s="21">
        <f t="shared" si="4"/>
        <v>274678.41204514256</v>
      </c>
      <c r="U11" s="19">
        <v>0</v>
      </c>
      <c r="V11" s="21">
        <f t="shared" si="5"/>
        <v>1720354.264914314</v>
      </c>
    </row>
    <row r="12" spans="1:22" x14ac:dyDescent="0.3">
      <c r="A12" s="3" t="s">
        <v>12</v>
      </c>
      <c r="B12" s="3">
        <v>1</v>
      </c>
      <c r="C12" s="4" t="s">
        <v>186</v>
      </c>
      <c r="D12" s="3" t="s">
        <v>197</v>
      </c>
      <c r="E12" s="3" t="s">
        <v>34</v>
      </c>
      <c r="F12" s="4" t="s">
        <v>35</v>
      </c>
      <c r="G12" s="3" t="s">
        <v>30</v>
      </c>
      <c r="H12" s="5">
        <v>3304.0608000000002</v>
      </c>
      <c r="I12" s="5">
        <v>8.9382999999999999</v>
      </c>
      <c r="J12" s="5">
        <v>8.9382999999999999</v>
      </c>
      <c r="K12" s="6">
        <v>1</v>
      </c>
      <c r="L12" s="5">
        <v>106.58</v>
      </c>
      <c r="M12" s="19">
        <f>H12*INDEX('Pliegos Tarifarios (Las Condes)'!$B:$B,MATCH($B12,'Pliegos Tarifarios (Las Condes)'!$A:$A,0))</f>
        <v>392647.9773504</v>
      </c>
      <c r="N12" s="19">
        <f>I12*INDEX('Pliegos Tarifarios (Las Condes)'!$C:$C,MATCH($B12,'Pliegos Tarifarios (Las Condes)'!$A:$A,0))</f>
        <v>30525.268774699998</v>
      </c>
      <c r="O12" s="19">
        <f>J12*INDEX('Pliegos Tarifarios (Las Condes)'!$D:$D,MATCH($B12,'Pliegos Tarifarios (Las Condes)'!$A:$A,0))</f>
        <v>126089.06747149999</v>
      </c>
      <c r="P12" s="19">
        <f>H12*INDEX('Pliegos Tarifarios (Las Condes)'!$E:$E,MATCH($B12,'Pliegos Tarifarios (Las Condes)'!$A:$A,0))</f>
        <v>42728.114265600001</v>
      </c>
      <c r="Q12" s="19" cm="1">
        <f t="array" ref="Q12">H12*_xlfn.IFS(H12&lt;=350,INDEX('Pliegos Tarifarios (Las Condes)'!$F:$F,MATCH($B12,'Pliegos Tarifarios (Las Condes)'!$A:$A,0)),H12&lt;=500,INDEX('Pliegos Tarifarios (Las Condes)'!$G:$G,MATCH($B12,'Pliegos Tarifarios (Las Condes)'!$A:$A,0)),H12&lt;=1000,INDEX('Pliegos Tarifarios (Las Condes)'!$H:$H,MATCH($B12,'Pliegos Tarifarios (Las Condes)'!$A:$A,0)),H12&lt;=5000,INDEX('Pliegos Tarifarios (Las Condes)'!$I:$I,MATCH($B12,'Pliegos Tarifarios (Las Condes)'!$A:$A,0)),H12&gt;5000,INDEX('Pliegos Tarifarios (Las Condes)'!$J:$J,MATCH($B12,'Pliegos Tarifarios (Las Condes)'!$A:$A,0)))/1.19</f>
        <v>9914.9589216806726</v>
      </c>
      <c r="R12" s="19">
        <f>INDEX('Pliegos Tarifarios (Las Condes)'!$K:$K,MATCH($B12,'Pliegos Tarifarios (Las Condes)'!$A:$A,0))</f>
        <v>710.78200000000004</v>
      </c>
      <c r="S12" s="21">
        <f t="shared" si="3"/>
        <v>602616.16878388065</v>
      </c>
      <c r="T12" s="21">
        <f t="shared" si="4"/>
        <v>114497.07206893733</v>
      </c>
      <c r="U12" s="19">
        <v>0</v>
      </c>
      <c r="V12" s="21">
        <f t="shared" si="5"/>
        <v>717113.24085281801</v>
      </c>
    </row>
    <row r="13" spans="1:22" x14ac:dyDescent="0.3">
      <c r="A13" s="3" t="s">
        <v>12</v>
      </c>
      <c r="B13" s="3">
        <v>1</v>
      </c>
      <c r="C13" s="4" t="s">
        <v>186</v>
      </c>
      <c r="D13" s="3" t="s">
        <v>198</v>
      </c>
      <c r="E13" s="3" t="s">
        <v>34</v>
      </c>
      <c r="F13" s="4" t="s">
        <v>37</v>
      </c>
      <c r="G13" s="3" t="s">
        <v>30</v>
      </c>
      <c r="H13" s="5">
        <v>2648.1469999999999</v>
      </c>
      <c r="I13" s="5">
        <v>7.1936999999999998</v>
      </c>
      <c r="J13" s="5">
        <v>7.1006999999999998</v>
      </c>
      <c r="K13" s="6">
        <v>0.98707202135201633</v>
      </c>
      <c r="L13" s="5">
        <v>85.42</v>
      </c>
      <c r="M13" s="19">
        <f>H13*INDEX('Pliegos Tarifarios (Las Condes)'!$B:$B,MATCH($B13,'Pliegos Tarifarios (Las Condes)'!$A:$A,0))</f>
        <v>314700.49318599998</v>
      </c>
      <c r="N13" s="19">
        <f>I13*INDEX('Pliegos Tarifarios (Las Condes)'!$C:$C,MATCH($B13,'Pliegos Tarifarios (Las Condes)'!$A:$A,0))</f>
        <v>24567.269613299999</v>
      </c>
      <c r="O13" s="19">
        <f>J13*INDEX('Pliegos Tarifarios (Las Condes)'!$D:$D,MATCH($B13,'Pliegos Tarifarios (Las Condes)'!$A:$A,0))</f>
        <v>100166.7701235</v>
      </c>
      <c r="P13" s="19">
        <f>H13*INDEX('Pliegos Tarifarios (Las Condes)'!$E:$E,MATCH($B13,'Pliegos Tarifarios (Las Condes)'!$A:$A,0))</f>
        <v>34245.837004000001</v>
      </c>
      <c r="Q13" s="19" cm="1">
        <f t="array" ref="Q13">H13*_xlfn.IFS(H13&lt;=350,INDEX('Pliegos Tarifarios (Las Condes)'!$F:$F,MATCH($B13,'Pliegos Tarifarios (Las Condes)'!$A:$A,0)),H13&lt;=500,INDEX('Pliegos Tarifarios (Las Condes)'!$G:$G,MATCH($B13,'Pliegos Tarifarios (Las Condes)'!$A:$A,0)),H13&lt;=1000,INDEX('Pliegos Tarifarios (Las Condes)'!$H:$H,MATCH($B13,'Pliegos Tarifarios (Las Condes)'!$A:$A,0)),H13&lt;=5000,INDEX('Pliegos Tarifarios (Las Condes)'!$I:$I,MATCH($B13,'Pliegos Tarifarios (Las Condes)'!$A:$A,0)),H13&gt;5000,INDEX('Pliegos Tarifarios (Las Condes)'!$J:$J,MATCH($B13,'Pliegos Tarifarios (Las Condes)'!$A:$A,0)))/1.19</f>
        <v>7946.6663336134461</v>
      </c>
      <c r="R13" s="19">
        <f>INDEX('Pliegos Tarifarios (Las Condes)'!$K:$K,MATCH($B13,'Pliegos Tarifarios (Las Condes)'!$A:$A,0))</f>
        <v>710.78200000000004</v>
      </c>
      <c r="S13" s="21">
        <f t="shared" si="3"/>
        <v>482337.81826041336</v>
      </c>
      <c r="T13" s="21">
        <f t="shared" si="4"/>
        <v>91644.185469478543</v>
      </c>
      <c r="U13" s="19">
        <v>0</v>
      </c>
      <c r="V13" s="21">
        <f t="shared" si="5"/>
        <v>573982.00372989196</v>
      </c>
    </row>
    <row r="14" spans="1:22" x14ac:dyDescent="0.3">
      <c r="A14" s="3" t="s">
        <v>12</v>
      </c>
      <c r="B14" s="3">
        <v>1</v>
      </c>
      <c r="C14" s="4" t="s">
        <v>186</v>
      </c>
      <c r="D14" s="3" t="s">
        <v>199</v>
      </c>
      <c r="E14" s="3" t="s">
        <v>34</v>
      </c>
      <c r="F14" s="4" t="s">
        <v>39</v>
      </c>
      <c r="G14" s="3" t="s">
        <v>30</v>
      </c>
      <c r="H14" s="5">
        <v>2647.6777000000002</v>
      </c>
      <c r="I14" s="5">
        <v>7.1748000000000003</v>
      </c>
      <c r="J14" s="5">
        <v>7.157</v>
      </c>
      <c r="K14" s="6">
        <v>0.99751909460890897</v>
      </c>
      <c r="L14" s="5">
        <v>85.41</v>
      </c>
      <c r="M14" s="19">
        <f>H14*INDEX('Pliegos Tarifarios (Las Condes)'!$B:$B,MATCH($B14,'Pliegos Tarifarios (Las Condes)'!$A:$A,0))</f>
        <v>314644.72251260001</v>
      </c>
      <c r="N14" s="19">
        <f>I14*INDEX('Pliegos Tarifarios (Las Condes)'!$C:$C,MATCH($B14,'Pliegos Tarifarios (Las Condes)'!$A:$A,0))</f>
        <v>24502.7240532</v>
      </c>
      <c r="O14" s="19">
        <f>J14*INDEX('Pliegos Tarifarios (Las Condes)'!$D:$D,MATCH($B14,'Pliegos Tarifarios (Las Condes)'!$A:$A,0))</f>
        <v>100960.971985</v>
      </c>
      <c r="P14" s="19">
        <f>H14*INDEX('Pliegos Tarifarios (Las Condes)'!$E:$E,MATCH($B14,'Pliegos Tarifarios (Las Condes)'!$A:$A,0))</f>
        <v>34239.768016400005</v>
      </c>
      <c r="Q14" s="19" cm="1">
        <f t="array" ref="Q14">H14*_xlfn.IFS(H14&lt;=350,INDEX('Pliegos Tarifarios (Las Condes)'!$F:$F,MATCH($B14,'Pliegos Tarifarios (Las Condes)'!$A:$A,0)),H14&lt;=500,INDEX('Pliegos Tarifarios (Las Condes)'!$G:$G,MATCH($B14,'Pliegos Tarifarios (Las Condes)'!$A:$A,0)),H14&lt;=1000,INDEX('Pliegos Tarifarios (Las Condes)'!$H:$H,MATCH($B14,'Pliegos Tarifarios (Las Condes)'!$A:$A,0)),H14&lt;=5000,INDEX('Pliegos Tarifarios (Las Condes)'!$I:$I,MATCH($B14,'Pliegos Tarifarios (Las Condes)'!$A:$A,0)),H14&gt;5000,INDEX('Pliegos Tarifarios (Las Condes)'!$J:$J,MATCH($B14,'Pliegos Tarifarios (Las Condes)'!$A:$A,0)))/1.19</f>
        <v>7945.2580392436985</v>
      </c>
      <c r="R14" s="19">
        <f>INDEX('Pliegos Tarifarios (Las Condes)'!$K:$K,MATCH($B14,'Pliegos Tarifarios (Las Condes)'!$A:$A,0))</f>
        <v>710.78200000000004</v>
      </c>
      <c r="S14" s="21">
        <f t="shared" si="3"/>
        <v>483004.2266064437</v>
      </c>
      <c r="T14" s="21">
        <f t="shared" si="4"/>
        <v>91770.8030552243</v>
      </c>
      <c r="U14" s="19">
        <v>0</v>
      </c>
      <c r="V14" s="21">
        <f t="shared" si="5"/>
        <v>574775.029661668</v>
      </c>
    </row>
    <row r="15" spans="1:22" x14ac:dyDescent="0.3">
      <c r="A15" s="3" t="s">
        <v>12</v>
      </c>
      <c r="B15" s="3">
        <v>1</v>
      </c>
      <c r="C15" s="4" t="s">
        <v>186</v>
      </c>
      <c r="D15" s="3" t="s">
        <v>200</v>
      </c>
      <c r="E15" s="3" t="s">
        <v>34</v>
      </c>
      <c r="F15" s="4" t="s">
        <v>41</v>
      </c>
      <c r="G15" s="3" t="s">
        <v>30</v>
      </c>
      <c r="H15" s="5">
        <v>1985.8010999999999</v>
      </c>
      <c r="I15" s="5">
        <v>5.4583000000000004</v>
      </c>
      <c r="J15" s="5">
        <v>5.1951000000000001</v>
      </c>
      <c r="K15" s="6">
        <v>0.95177985819760724</v>
      </c>
      <c r="L15" s="5">
        <v>64.06</v>
      </c>
      <c r="M15" s="19">
        <f>H15*INDEX('Pliegos Tarifarios (Las Condes)'!$B:$B,MATCH($B15,'Pliegos Tarifarios (Las Condes)'!$A:$A,0))</f>
        <v>235988.63112179999</v>
      </c>
      <c r="N15" s="19">
        <f>I15*INDEX('Pliegos Tarifarios (Las Condes)'!$C:$C,MATCH($B15,'Pliegos Tarifarios (Las Condes)'!$A:$A,0))</f>
        <v>18640.689454700001</v>
      </c>
      <c r="O15" s="19">
        <f>J15*INDEX('Pliegos Tarifarios (Las Condes)'!$D:$D,MATCH($B15,'Pliegos Tarifarios (Las Condes)'!$A:$A,0))</f>
        <v>73285.223635499991</v>
      </c>
      <c r="P15" s="19">
        <f>H15*INDEX('Pliegos Tarifarios (Las Condes)'!$E:$E,MATCH($B15,'Pliegos Tarifarios (Las Condes)'!$A:$A,0))</f>
        <v>25680.379825199998</v>
      </c>
      <c r="Q15" s="19" cm="1">
        <f t="array" ref="Q15">H15*_xlfn.IFS(H15&lt;=350,INDEX('Pliegos Tarifarios (Las Condes)'!$F:$F,MATCH($B15,'Pliegos Tarifarios (Las Condes)'!$A:$A,0)),H15&lt;=500,INDEX('Pliegos Tarifarios (Las Condes)'!$G:$G,MATCH($B15,'Pliegos Tarifarios (Las Condes)'!$A:$A,0)),H15&lt;=1000,INDEX('Pliegos Tarifarios (Las Condes)'!$H:$H,MATCH($B15,'Pliegos Tarifarios (Las Condes)'!$A:$A,0)),H15&lt;=5000,INDEX('Pliegos Tarifarios (Las Condes)'!$I:$I,MATCH($B15,'Pliegos Tarifarios (Las Condes)'!$A:$A,0)),H15&gt;5000,INDEX('Pliegos Tarifarios (Las Condes)'!$J:$J,MATCH($B15,'Pliegos Tarifarios (Las Condes)'!$A:$A,0)))/1.19</f>
        <v>5959.0720404201675</v>
      </c>
      <c r="R15" s="19">
        <f>INDEX('Pliegos Tarifarios (Las Condes)'!$K:$K,MATCH($B15,'Pliegos Tarifarios (Las Condes)'!$A:$A,0))</f>
        <v>710.78200000000004</v>
      </c>
      <c r="S15" s="21">
        <f t="shared" si="3"/>
        <v>360264.77807762014</v>
      </c>
      <c r="T15" s="21">
        <f t="shared" si="4"/>
        <v>68450.307834747829</v>
      </c>
      <c r="U15" s="19">
        <v>0</v>
      </c>
      <c r="V15" s="21">
        <f t="shared" si="5"/>
        <v>428715.08591236797</v>
      </c>
    </row>
    <row r="16" spans="1:22" x14ac:dyDescent="0.3">
      <c r="A16" s="3" t="s">
        <v>12</v>
      </c>
      <c r="B16" s="3">
        <v>1</v>
      </c>
      <c r="C16" s="4" t="s">
        <v>186</v>
      </c>
      <c r="D16" s="3" t="s">
        <v>201</v>
      </c>
      <c r="E16" s="3" t="s">
        <v>34</v>
      </c>
      <c r="F16" s="4" t="s">
        <v>43</v>
      </c>
      <c r="G16" s="3" t="s">
        <v>30</v>
      </c>
      <c r="H16" s="5">
        <v>1983.5705</v>
      </c>
      <c r="I16" s="5">
        <v>5.2653999999999996</v>
      </c>
      <c r="J16" s="5">
        <v>5.1696999999999997</v>
      </c>
      <c r="K16" s="6">
        <v>0.98182474265962705</v>
      </c>
      <c r="L16" s="5">
        <v>63.99</v>
      </c>
      <c r="M16" s="19">
        <f>H16*INDEX('Pliegos Tarifarios (Las Condes)'!$B:$B,MATCH($B16,'Pliegos Tarifarios (Las Condes)'!$A:$A,0))</f>
        <v>235723.551079</v>
      </c>
      <c r="N16" s="19">
        <f>I16*INDEX('Pliegos Tarifarios (Las Condes)'!$C:$C,MATCH($B16,'Pliegos Tarifarios (Las Condes)'!$A:$A,0))</f>
        <v>17981.914928599999</v>
      </c>
      <c r="O16" s="19">
        <f>J16*INDEX('Pliegos Tarifarios (Las Condes)'!$D:$D,MATCH($B16,'Pliegos Tarifarios (Las Condes)'!$A:$A,0))</f>
        <v>72926.9158685</v>
      </c>
      <c r="P16" s="19">
        <f>H16*INDEX('Pliegos Tarifarios (Las Condes)'!$E:$E,MATCH($B16,'Pliegos Tarifarios (Las Condes)'!$A:$A,0))</f>
        <v>25651.533706000002</v>
      </c>
      <c r="Q16" s="19" cm="1">
        <f t="array" ref="Q16">H16*_xlfn.IFS(H16&lt;=350,INDEX('Pliegos Tarifarios (Las Condes)'!$F:$F,MATCH($B16,'Pliegos Tarifarios (Las Condes)'!$A:$A,0)),H16&lt;=500,INDEX('Pliegos Tarifarios (Las Condes)'!$G:$G,MATCH($B16,'Pliegos Tarifarios (Las Condes)'!$A:$A,0)),H16&lt;=1000,INDEX('Pliegos Tarifarios (Las Condes)'!$H:$H,MATCH($B16,'Pliegos Tarifarios (Las Condes)'!$A:$A,0)),H16&lt;=5000,INDEX('Pliegos Tarifarios (Las Condes)'!$I:$I,MATCH($B16,'Pliegos Tarifarios (Las Condes)'!$A:$A,0)),H16&gt;5000,INDEX('Pliegos Tarifarios (Las Condes)'!$J:$J,MATCH($B16,'Pliegos Tarifarios (Las Condes)'!$A:$A,0)))/1.19</f>
        <v>5952.3783659663868</v>
      </c>
      <c r="R16" s="19">
        <f>INDEX('Pliegos Tarifarios (Las Condes)'!$K:$K,MATCH($B16,'Pliegos Tarifarios (Las Condes)'!$A:$A,0))</f>
        <v>710.78200000000004</v>
      </c>
      <c r="S16" s="21">
        <f t="shared" si="3"/>
        <v>358947.07594806637</v>
      </c>
      <c r="T16" s="21">
        <f t="shared" si="4"/>
        <v>68199.944430132615</v>
      </c>
      <c r="U16" s="19">
        <v>0</v>
      </c>
      <c r="V16" s="21">
        <f t="shared" si="5"/>
        <v>427147.020378199</v>
      </c>
    </row>
    <row r="17" spans="1:22" x14ac:dyDescent="0.3">
      <c r="A17" s="3" t="s">
        <v>12</v>
      </c>
      <c r="B17" s="3">
        <v>1</v>
      </c>
      <c r="C17" s="4" t="s">
        <v>186</v>
      </c>
      <c r="D17" s="3" t="s">
        <v>202</v>
      </c>
      <c r="E17" s="3" t="s">
        <v>34</v>
      </c>
      <c r="F17" s="4" t="s">
        <v>45</v>
      </c>
      <c r="G17" s="3" t="s">
        <v>30</v>
      </c>
      <c r="H17" s="5">
        <v>1986.5069000000001</v>
      </c>
      <c r="I17" s="5">
        <v>5.2645999999999997</v>
      </c>
      <c r="J17" s="5">
        <v>5.2344999999999997</v>
      </c>
      <c r="K17" s="6">
        <v>0.99428256657675795</v>
      </c>
      <c r="L17" s="5">
        <v>64.08</v>
      </c>
      <c r="M17" s="19">
        <f>H17*INDEX('Pliegos Tarifarios (Las Condes)'!$B:$B,MATCH($B17,'Pliegos Tarifarios (Las Condes)'!$A:$A,0))</f>
        <v>236072.50698219999</v>
      </c>
      <c r="N17" s="19">
        <f>I17*INDEX('Pliegos Tarifarios (Las Condes)'!$C:$C,MATCH($B17,'Pliegos Tarifarios (Las Condes)'!$A:$A,0))</f>
        <v>17979.182841399997</v>
      </c>
      <c r="O17" s="19">
        <f>J17*INDEX('Pliegos Tarifarios (Las Condes)'!$D:$D,MATCH($B17,'Pliegos Tarifarios (Las Condes)'!$A:$A,0))</f>
        <v>73841.023872499994</v>
      </c>
      <c r="P17" s="19">
        <f>H17*INDEX('Pliegos Tarifarios (Las Condes)'!$E:$E,MATCH($B17,'Pliegos Tarifarios (Las Condes)'!$A:$A,0))</f>
        <v>25689.507230800002</v>
      </c>
      <c r="Q17" s="19" cm="1">
        <f t="array" ref="Q17">H17*_xlfn.IFS(H17&lt;=350,INDEX('Pliegos Tarifarios (Las Condes)'!$F:$F,MATCH($B17,'Pliegos Tarifarios (Las Condes)'!$A:$A,0)),H17&lt;=500,INDEX('Pliegos Tarifarios (Las Condes)'!$G:$G,MATCH($B17,'Pliegos Tarifarios (Las Condes)'!$A:$A,0)),H17&lt;=1000,INDEX('Pliegos Tarifarios (Las Condes)'!$H:$H,MATCH($B17,'Pliegos Tarifarios (Las Condes)'!$A:$A,0)),H17&lt;=5000,INDEX('Pliegos Tarifarios (Las Condes)'!$I:$I,MATCH($B17,'Pliegos Tarifarios (Las Condes)'!$A:$A,0)),H17&gt;5000,INDEX('Pliegos Tarifarios (Las Condes)'!$J:$J,MATCH($B17,'Pliegos Tarifarios (Las Condes)'!$A:$A,0)))/1.19</f>
        <v>5961.1900335294122</v>
      </c>
      <c r="R17" s="19">
        <f>INDEX('Pliegos Tarifarios (Las Condes)'!$K:$K,MATCH($B17,'Pliegos Tarifarios (Las Condes)'!$A:$A,0))</f>
        <v>710.78200000000004</v>
      </c>
      <c r="S17" s="21">
        <f t="shared" si="3"/>
        <v>360254.19296042941</v>
      </c>
      <c r="T17" s="21">
        <f t="shared" si="4"/>
        <v>68448.296662481589</v>
      </c>
      <c r="U17" s="19">
        <v>0</v>
      </c>
      <c r="V17" s="21">
        <f t="shared" si="5"/>
        <v>428702.48962291097</v>
      </c>
    </row>
    <row r="18" spans="1:22" x14ac:dyDescent="0.3">
      <c r="A18" s="3" t="s">
        <v>12</v>
      </c>
      <c r="B18" s="3">
        <v>1</v>
      </c>
      <c r="C18" s="4" t="s">
        <v>186</v>
      </c>
      <c r="D18" s="3" t="s">
        <v>203</v>
      </c>
      <c r="E18" s="3" t="s">
        <v>47</v>
      </c>
      <c r="F18" s="4" t="s">
        <v>48</v>
      </c>
      <c r="G18" s="3" t="s">
        <v>30</v>
      </c>
      <c r="H18" s="5">
        <v>1985.8385000000001</v>
      </c>
      <c r="I18" s="5">
        <v>5.1928000000000001</v>
      </c>
      <c r="J18" s="5">
        <v>5.1772</v>
      </c>
      <c r="K18" s="6">
        <v>0.99699584039439226</v>
      </c>
      <c r="L18" s="5">
        <v>64.06</v>
      </c>
      <c r="M18" s="19">
        <f>H18*INDEX('Pliegos Tarifarios (Las Condes)'!$B:$B,MATCH($B18,'Pliegos Tarifarios (Las Condes)'!$A:$A,0))</f>
        <v>235993.075663</v>
      </c>
      <c r="N18" s="19">
        <f>I18*INDEX('Pliegos Tarifarios (Las Condes)'!$C:$C,MATCH($B18,'Pliegos Tarifarios (Las Condes)'!$A:$A,0))</f>
        <v>17733.978015199998</v>
      </c>
      <c r="O18" s="19">
        <f>J18*INDEX('Pliegos Tarifarios (Las Condes)'!$D:$D,MATCH($B18,'Pliegos Tarifarios (Las Condes)'!$A:$A,0))</f>
        <v>73032.715406000003</v>
      </c>
      <c r="P18" s="19">
        <f>H18*INDEX('Pliegos Tarifarios (Las Condes)'!$E:$E,MATCH($B18,'Pliegos Tarifarios (Las Condes)'!$A:$A,0))</f>
        <v>25680.863482000001</v>
      </c>
      <c r="Q18" s="19" cm="1">
        <f t="array" ref="Q18">H18*_xlfn.IFS(H18&lt;=350,INDEX('Pliegos Tarifarios (Las Condes)'!$F:$F,MATCH($B18,'Pliegos Tarifarios (Las Condes)'!$A:$A,0)),H18&lt;=500,INDEX('Pliegos Tarifarios (Las Condes)'!$G:$G,MATCH($B18,'Pliegos Tarifarios (Las Condes)'!$A:$A,0)),H18&lt;=1000,INDEX('Pliegos Tarifarios (Las Condes)'!$H:$H,MATCH($B18,'Pliegos Tarifarios (Las Condes)'!$A:$A,0)),H18&lt;=5000,INDEX('Pliegos Tarifarios (Las Condes)'!$I:$I,MATCH($B18,'Pliegos Tarifarios (Las Condes)'!$A:$A,0)),H18&gt;5000,INDEX('Pliegos Tarifarios (Las Condes)'!$J:$J,MATCH($B18,'Pliegos Tarifarios (Las Condes)'!$A:$A,0)))/1.19</f>
        <v>5959.1842718487396</v>
      </c>
      <c r="R18" s="19">
        <f>INDEX('Pliegos Tarifarios (Las Condes)'!$K:$K,MATCH($B18,'Pliegos Tarifarios (Las Condes)'!$A:$A,0))</f>
        <v>710.78200000000004</v>
      </c>
      <c r="S18" s="21">
        <f t="shared" si="3"/>
        <v>359110.59883804881</v>
      </c>
      <c r="T18" s="21">
        <f t="shared" si="4"/>
        <v>68231.013779229281</v>
      </c>
      <c r="U18" s="19">
        <v>0</v>
      </c>
      <c r="V18" s="21">
        <f t="shared" si="5"/>
        <v>427341.61261727812</v>
      </c>
    </row>
    <row r="19" spans="1:22" x14ac:dyDescent="0.3">
      <c r="A19" s="3" t="s">
        <v>12</v>
      </c>
      <c r="B19" s="3">
        <v>1</v>
      </c>
      <c r="C19" s="4" t="s">
        <v>186</v>
      </c>
      <c r="D19" s="3" t="s">
        <v>204</v>
      </c>
      <c r="E19" s="3" t="s">
        <v>47</v>
      </c>
      <c r="F19" s="4" t="s">
        <v>50</v>
      </c>
      <c r="G19" s="3" t="s">
        <v>30</v>
      </c>
      <c r="H19" s="5">
        <v>1985.22</v>
      </c>
      <c r="I19" s="5">
        <v>5.3506999999999998</v>
      </c>
      <c r="J19" s="5">
        <v>5.3170000000000002</v>
      </c>
      <c r="K19" s="6">
        <v>0.99370175864840127</v>
      </c>
      <c r="L19" s="5">
        <v>64.040000000000006</v>
      </c>
      <c r="M19" s="19">
        <f>H19*INDEX('Pliegos Tarifarios (Las Condes)'!$B:$B,MATCH($B19,'Pliegos Tarifarios (Las Condes)'!$A:$A,0))</f>
        <v>235919.57436</v>
      </c>
      <c r="N19" s="19">
        <f>I19*INDEX('Pliegos Tarifarios (Las Condes)'!$C:$C,MATCH($B19,'Pliegos Tarifarios (Las Condes)'!$A:$A,0))</f>
        <v>18273.223726299999</v>
      </c>
      <c r="O19" s="19">
        <f>J19*INDEX('Pliegos Tarifarios (Las Condes)'!$D:$D,MATCH($B19,'Pliegos Tarifarios (Las Condes)'!$A:$A,0))</f>
        <v>75004.818784999996</v>
      </c>
      <c r="P19" s="19">
        <f>H19*INDEX('Pliegos Tarifarios (Las Condes)'!$E:$E,MATCH($B19,'Pliegos Tarifarios (Las Condes)'!$A:$A,0))</f>
        <v>25672.865040000001</v>
      </c>
      <c r="Q19" s="19" cm="1">
        <f t="array" ref="Q19">H19*_xlfn.IFS(H19&lt;=350,INDEX('Pliegos Tarifarios (Las Condes)'!$F:$F,MATCH($B19,'Pliegos Tarifarios (Las Condes)'!$A:$A,0)),H19&lt;=500,INDEX('Pliegos Tarifarios (Las Condes)'!$G:$G,MATCH($B19,'Pliegos Tarifarios (Las Condes)'!$A:$A,0)),H19&lt;=1000,INDEX('Pliegos Tarifarios (Las Condes)'!$H:$H,MATCH($B19,'Pliegos Tarifarios (Las Condes)'!$A:$A,0)),H19&lt;=5000,INDEX('Pliegos Tarifarios (Las Condes)'!$I:$I,MATCH($B19,'Pliegos Tarifarios (Las Condes)'!$A:$A,0)),H19&gt;5000,INDEX('Pliegos Tarifarios (Las Condes)'!$J:$J,MATCH($B19,'Pliegos Tarifarios (Las Condes)'!$A:$A,0)))/1.19</f>
        <v>5957.3282521008396</v>
      </c>
      <c r="R19" s="19">
        <f>INDEX('Pliegos Tarifarios (Las Condes)'!$K:$K,MATCH($B19,'Pliegos Tarifarios (Las Condes)'!$A:$A,0))</f>
        <v>710.78200000000004</v>
      </c>
      <c r="S19" s="21">
        <f t="shared" si="3"/>
        <v>361538.59216340084</v>
      </c>
      <c r="T19" s="21">
        <f t="shared" si="4"/>
        <v>68692.332511046159</v>
      </c>
      <c r="U19" s="19">
        <v>0</v>
      </c>
      <c r="V19" s="21">
        <f t="shared" si="5"/>
        <v>430230.92467444699</v>
      </c>
    </row>
    <row r="20" spans="1:22" x14ac:dyDescent="0.3">
      <c r="A20" s="3" t="s">
        <v>12</v>
      </c>
      <c r="B20" s="3">
        <v>1</v>
      </c>
      <c r="C20" s="4" t="s">
        <v>186</v>
      </c>
      <c r="D20" s="3" t="s">
        <v>205</v>
      </c>
      <c r="E20" s="3" t="s">
        <v>52</v>
      </c>
      <c r="F20" s="4" t="s">
        <v>53</v>
      </c>
      <c r="G20" s="3" t="s">
        <v>30</v>
      </c>
      <c r="H20" s="5">
        <v>1986.2348</v>
      </c>
      <c r="I20" s="5">
        <v>5.3014000000000001</v>
      </c>
      <c r="J20" s="5">
        <v>5.2923999999999998</v>
      </c>
      <c r="K20" s="6">
        <v>0.9983023352322028</v>
      </c>
      <c r="L20" s="5">
        <v>64.069999999999993</v>
      </c>
      <c r="M20" s="19">
        <f>H20*INDEX('Pliegos Tarifarios (Las Condes)'!$B:$B,MATCH($B20,'Pliegos Tarifarios (Las Condes)'!$A:$A,0))</f>
        <v>236040.17116239999</v>
      </c>
      <c r="N20" s="19">
        <f>I20*INDEX('Pliegos Tarifarios (Las Condes)'!$C:$C,MATCH($B20,'Pliegos Tarifarios (Las Condes)'!$A:$A,0))</f>
        <v>18104.858852599998</v>
      </c>
      <c r="O20" s="19">
        <f>J20*INDEX('Pliegos Tarifarios (Las Condes)'!$D:$D,MATCH($B20,'Pliegos Tarifarios (Las Condes)'!$A:$A,0))</f>
        <v>74657.796301999988</v>
      </c>
      <c r="P20" s="19">
        <f>H20*INDEX('Pliegos Tarifarios (Las Condes)'!$E:$E,MATCH($B20,'Pliegos Tarifarios (Las Condes)'!$A:$A,0))</f>
        <v>25685.9884336</v>
      </c>
      <c r="Q20" s="19" cm="1">
        <f t="array" ref="Q20">H20*_xlfn.IFS(H20&lt;=350,INDEX('Pliegos Tarifarios (Las Condes)'!$F:$F,MATCH($B20,'Pliegos Tarifarios (Las Condes)'!$A:$A,0)),H20&lt;=500,INDEX('Pliegos Tarifarios (Las Condes)'!$G:$G,MATCH($B20,'Pliegos Tarifarios (Las Condes)'!$A:$A,0)),H20&lt;=1000,INDEX('Pliegos Tarifarios (Las Condes)'!$H:$H,MATCH($B20,'Pliegos Tarifarios (Las Condes)'!$A:$A,0)),H20&lt;=5000,INDEX('Pliegos Tarifarios (Las Condes)'!$I:$I,MATCH($B20,'Pliegos Tarifarios (Las Condes)'!$A:$A,0)),H20&gt;5000,INDEX('Pliegos Tarifarios (Las Condes)'!$J:$J,MATCH($B20,'Pliegos Tarifarios (Las Condes)'!$A:$A,0)))/1.19</f>
        <v>5960.37350487395</v>
      </c>
      <c r="R20" s="19">
        <f>INDEX('Pliegos Tarifarios (Las Condes)'!$K:$K,MATCH($B20,'Pliegos Tarifarios (Las Condes)'!$A:$A,0))</f>
        <v>710.78200000000004</v>
      </c>
      <c r="S20" s="21">
        <f t="shared" si="3"/>
        <v>361159.97025547392</v>
      </c>
      <c r="T20" s="21">
        <f t="shared" si="4"/>
        <v>68620.394348540052</v>
      </c>
      <c r="U20" s="19">
        <v>0</v>
      </c>
      <c r="V20" s="21">
        <f t="shared" si="5"/>
        <v>429780.36460401397</v>
      </c>
    </row>
    <row r="21" spans="1:22" x14ac:dyDescent="0.3">
      <c r="A21" s="3" t="s">
        <v>12</v>
      </c>
      <c r="B21" s="3">
        <v>1</v>
      </c>
      <c r="C21" s="4" t="s">
        <v>186</v>
      </c>
      <c r="D21" s="3" t="s">
        <v>206</v>
      </c>
      <c r="E21" s="3" t="s">
        <v>55</v>
      </c>
      <c r="F21" s="4" t="s">
        <v>56</v>
      </c>
      <c r="G21" s="3" t="s">
        <v>30</v>
      </c>
      <c r="H21" s="5">
        <v>1322.4559999999999</v>
      </c>
      <c r="I21" s="5">
        <v>3.4782000000000002</v>
      </c>
      <c r="J21" s="5">
        <v>3.4439000000000002</v>
      </c>
      <c r="K21" s="6">
        <v>0.99013857742510492</v>
      </c>
      <c r="L21" s="5">
        <v>42.66</v>
      </c>
      <c r="M21" s="19">
        <f>H21*INDEX('Pliegos Tarifarios (Las Condes)'!$B:$B,MATCH($B21,'Pliegos Tarifarios (Las Condes)'!$A:$A,0))</f>
        <v>157158.02612799997</v>
      </c>
      <c r="N21" s="19">
        <f>I21*INDEX('Pliegos Tarifarios (Las Condes)'!$C:$C,MATCH($B21,'Pliegos Tarifarios (Las Condes)'!$A:$A,0))</f>
        <v>11878.432123800001</v>
      </c>
      <c r="O21" s="19">
        <f>J21*INDEX('Pliegos Tarifarios (Las Condes)'!$D:$D,MATCH($B21,'Pliegos Tarifarios (Las Condes)'!$A:$A,0))</f>
        <v>48581.736959499998</v>
      </c>
      <c r="P21" s="19">
        <f>H21*INDEX('Pliegos Tarifarios (Las Condes)'!$E:$E,MATCH($B21,'Pliegos Tarifarios (Las Condes)'!$A:$A,0))</f>
        <v>17102.000991999997</v>
      </c>
      <c r="Q21" s="19" cm="1">
        <f t="array" ref="Q21">H21*_xlfn.IFS(H21&lt;=350,INDEX('Pliegos Tarifarios (Las Condes)'!$F:$F,MATCH($B21,'Pliegos Tarifarios (Las Condes)'!$A:$A,0)),H21&lt;=500,INDEX('Pliegos Tarifarios (Las Condes)'!$G:$G,MATCH($B21,'Pliegos Tarifarios (Las Condes)'!$A:$A,0)),H21&lt;=1000,INDEX('Pliegos Tarifarios (Las Condes)'!$H:$H,MATCH($B21,'Pliegos Tarifarios (Las Condes)'!$A:$A,0)),H21&lt;=5000,INDEX('Pliegos Tarifarios (Las Condes)'!$I:$I,MATCH($B21,'Pliegos Tarifarios (Las Condes)'!$A:$A,0)),H21&gt;5000,INDEX('Pliegos Tarifarios (Las Condes)'!$J:$J,MATCH($B21,'Pliegos Tarifarios (Las Condes)'!$A:$A,0)))/1.19</f>
        <v>3968.479307563025</v>
      </c>
      <c r="R21" s="19">
        <f>INDEX('Pliegos Tarifarios (Las Condes)'!$K:$K,MATCH($B21,'Pliegos Tarifarios (Las Condes)'!$A:$A,0))</f>
        <v>710.78200000000004</v>
      </c>
      <c r="S21" s="21">
        <f t="shared" si="3"/>
        <v>239399.45751086299</v>
      </c>
      <c r="T21" s="21">
        <f t="shared" si="4"/>
        <v>45485.896927063972</v>
      </c>
      <c r="U21" s="19">
        <v>0</v>
      </c>
      <c r="V21" s="21">
        <f t="shared" si="5"/>
        <v>284885.35443792696</v>
      </c>
    </row>
    <row r="22" spans="1:22" x14ac:dyDescent="0.3">
      <c r="A22" s="3" t="s">
        <v>12</v>
      </c>
      <c r="B22" s="3">
        <v>1</v>
      </c>
      <c r="C22" s="4" t="s">
        <v>186</v>
      </c>
      <c r="D22" s="3" t="s">
        <v>207</v>
      </c>
      <c r="E22" s="3" t="s">
        <v>58</v>
      </c>
      <c r="F22" s="4" t="s">
        <v>59</v>
      </c>
      <c r="G22" s="3" t="s">
        <v>30</v>
      </c>
      <c r="H22" s="5">
        <v>1323.0767000000001</v>
      </c>
      <c r="I22" s="5">
        <v>3.5592000000000001</v>
      </c>
      <c r="J22" s="5">
        <v>3.4659</v>
      </c>
      <c r="K22" s="6">
        <v>0.97378624409979764</v>
      </c>
      <c r="L22" s="5">
        <v>42.68</v>
      </c>
      <c r="M22" s="19">
        <f>H22*INDEX('Pliegos Tarifarios (Las Condes)'!$B:$B,MATCH($B22,'Pliegos Tarifarios (Las Condes)'!$A:$A,0))</f>
        <v>157231.7888746</v>
      </c>
      <c r="N22" s="19">
        <f>I22*INDEX('Pliegos Tarifarios (Las Condes)'!$C:$C,MATCH($B22,'Pliegos Tarifarios (Las Condes)'!$A:$A,0))</f>
        <v>12155.055952799999</v>
      </c>
      <c r="O22" s="19">
        <f>J22*INDEX('Pliegos Tarifarios (Las Condes)'!$D:$D,MATCH($B22,'Pliegos Tarifarios (Las Condes)'!$A:$A,0))</f>
        <v>48892.082269499995</v>
      </c>
      <c r="P22" s="19">
        <f>H22*INDEX('Pliegos Tarifarios (Las Condes)'!$E:$E,MATCH($B22,'Pliegos Tarifarios (Las Condes)'!$A:$A,0))</f>
        <v>17110.027884400002</v>
      </c>
      <c r="Q22" s="19" cm="1">
        <f t="array" ref="Q22">H22*_xlfn.IFS(H22&lt;=350,INDEX('Pliegos Tarifarios (Las Condes)'!$F:$F,MATCH($B22,'Pliegos Tarifarios (Las Condes)'!$A:$A,0)),H22&lt;=500,INDEX('Pliegos Tarifarios (Las Condes)'!$G:$G,MATCH($B22,'Pliegos Tarifarios (Las Condes)'!$A:$A,0)),H22&lt;=1000,INDEX('Pliegos Tarifarios (Las Condes)'!$H:$H,MATCH($B22,'Pliegos Tarifarios (Las Condes)'!$A:$A,0)),H22&lt;=5000,INDEX('Pliegos Tarifarios (Las Condes)'!$I:$I,MATCH($B22,'Pliegos Tarifarios (Las Condes)'!$A:$A,0)),H22&gt;5000,INDEX('Pliegos Tarifarios (Las Condes)'!$J:$J,MATCH($B22,'Pliegos Tarifarios (Las Condes)'!$A:$A,0)))/1.19</f>
        <v>3970.3419291596642</v>
      </c>
      <c r="R22" s="19">
        <f>INDEX('Pliegos Tarifarios (Las Condes)'!$K:$K,MATCH($B22,'Pliegos Tarifarios (Las Condes)'!$A:$A,0))</f>
        <v>710.78200000000004</v>
      </c>
      <c r="S22" s="21">
        <f t="shared" si="3"/>
        <v>240070.07891045968</v>
      </c>
      <c r="T22" s="21">
        <f t="shared" si="4"/>
        <v>45613.31499298734</v>
      </c>
      <c r="U22" s="19">
        <v>0</v>
      </c>
      <c r="V22" s="21">
        <f t="shared" si="5"/>
        <v>285683.39390344702</v>
      </c>
    </row>
    <row r="23" spans="1:22" x14ac:dyDescent="0.3">
      <c r="A23" s="3" t="s">
        <v>12</v>
      </c>
      <c r="B23" s="3">
        <v>1</v>
      </c>
      <c r="C23" s="4" t="s">
        <v>186</v>
      </c>
      <c r="D23" s="3" t="s">
        <v>208</v>
      </c>
      <c r="E23" s="3" t="s">
        <v>61</v>
      </c>
      <c r="F23" s="4" t="s">
        <v>62</v>
      </c>
      <c r="G23" s="3" t="s">
        <v>30</v>
      </c>
      <c r="H23" s="5">
        <v>1319.8334</v>
      </c>
      <c r="I23" s="5">
        <v>3.6496</v>
      </c>
      <c r="J23" s="5">
        <v>3.4864000000000002</v>
      </c>
      <c r="K23" s="6">
        <v>0.95528277071459888</v>
      </c>
      <c r="L23" s="5">
        <v>42.58</v>
      </c>
      <c r="M23" s="19">
        <f>H23*INDEX('Pliegos Tarifarios (Las Condes)'!$B:$B,MATCH($B23,'Pliegos Tarifarios (Las Condes)'!$A:$A,0))</f>
        <v>156846.36158919998</v>
      </c>
      <c r="N23" s="19">
        <f>I23*INDEX('Pliegos Tarifarios (Las Condes)'!$C:$C,MATCH($B23,'Pliegos Tarifarios (Las Condes)'!$A:$A,0))</f>
        <v>12463.7818064</v>
      </c>
      <c r="O23" s="19">
        <f>J23*INDEX('Pliegos Tarifarios (Las Condes)'!$D:$D,MATCH($B23,'Pliegos Tarifarios (Las Condes)'!$A:$A,0))</f>
        <v>49181.267672000002</v>
      </c>
      <c r="P23" s="19">
        <f>H23*INDEX('Pliegos Tarifarios (Las Condes)'!$E:$E,MATCH($B23,'Pliegos Tarifarios (Las Condes)'!$A:$A,0))</f>
        <v>17068.085528800002</v>
      </c>
      <c r="Q23" s="19" cm="1">
        <f t="array" ref="Q23">H23*_xlfn.IFS(H23&lt;=350,INDEX('Pliegos Tarifarios (Las Condes)'!$F:$F,MATCH($B23,'Pliegos Tarifarios (Las Condes)'!$A:$A,0)),H23&lt;=500,INDEX('Pliegos Tarifarios (Las Condes)'!$G:$G,MATCH($B23,'Pliegos Tarifarios (Las Condes)'!$A:$A,0)),H23&lt;=1000,INDEX('Pliegos Tarifarios (Las Condes)'!$H:$H,MATCH($B23,'Pliegos Tarifarios (Las Condes)'!$A:$A,0)),H23&lt;=5000,INDEX('Pliegos Tarifarios (Las Condes)'!$I:$I,MATCH($B23,'Pliegos Tarifarios (Las Condes)'!$A:$A,0)),H23&gt;5000,INDEX('Pliegos Tarifarios (Las Condes)'!$J:$J,MATCH($B23,'Pliegos Tarifarios (Las Condes)'!$A:$A,0)))/1.19</f>
        <v>3960.6093036974789</v>
      </c>
      <c r="R23" s="19">
        <f>INDEX('Pliegos Tarifarios (Las Condes)'!$K:$K,MATCH($B23,'Pliegos Tarifarios (Las Condes)'!$A:$A,0))</f>
        <v>710.78200000000004</v>
      </c>
      <c r="S23" s="21">
        <f t="shared" si="3"/>
        <v>240230.88790009744</v>
      </c>
      <c r="T23" s="21">
        <f t="shared" si="4"/>
        <v>45643.868701018517</v>
      </c>
      <c r="U23" s="19">
        <v>0</v>
      </c>
      <c r="V23" s="21">
        <f t="shared" si="5"/>
        <v>285874.75660111598</v>
      </c>
    </row>
    <row r="24" spans="1:22" x14ac:dyDescent="0.3">
      <c r="A24" s="3" t="s">
        <v>12</v>
      </c>
      <c r="B24" s="3">
        <v>1</v>
      </c>
      <c r="C24" s="4" t="s">
        <v>186</v>
      </c>
      <c r="D24" s="3" t="s">
        <v>209</v>
      </c>
      <c r="E24" s="3" t="s">
        <v>34</v>
      </c>
      <c r="F24" s="4" t="s">
        <v>64</v>
      </c>
      <c r="G24" s="3" t="s">
        <v>30</v>
      </c>
      <c r="H24" s="5">
        <v>2646.4312</v>
      </c>
      <c r="I24" s="5">
        <v>7.1822999999999997</v>
      </c>
      <c r="J24" s="5">
        <v>7.1822999999999997</v>
      </c>
      <c r="K24" s="6">
        <v>1</v>
      </c>
      <c r="L24" s="5">
        <v>85.37</v>
      </c>
      <c r="M24" s="19">
        <f>H24*INDEX('Pliegos Tarifarios (Las Condes)'!$B:$B,MATCH($B24,'Pliegos Tarifarios (Las Condes)'!$A:$A,0))</f>
        <v>314496.59094560001</v>
      </c>
      <c r="N24" s="19">
        <f>I24*INDEX('Pliegos Tarifarios (Las Condes)'!$C:$C,MATCH($B24,'Pliegos Tarifarios (Las Condes)'!$A:$A,0))</f>
        <v>24528.337370699999</v>
      </c>
      <c r="O24" s="19">
        <f>J24*INDEX('Pliegos Tarifarios (Las Condes)'!$D:$D,MATCH($B24,'Pliegos Tarifarios (Las Condes)'!$A:$A,0))</f>
        <v>101317.86909149999</v>
      </c>
      <c r="P24" s="19">
        <f>H24*INDEX('Pliegos Tarifarios (Las Condes)'!$E:$E,MATCH($B24,'Pliegos Tarifarios (Las Condes)'!$A:$A,0))</f>
        <v>34223.648278400004</v>
      </c>
      <c r="Q24" s="19" cm="1">
        <f t="array" ref="Q24">H24*_xlfn.IFS(H24&lt;=350,INDEX('Pliegos Tarifarios (Las Condes)'!$F:$F,MATCH($B24,'Pliegos Tarifarios (Las Condes)'!$A:$A,0)),H24&lt;=500,INDEX('Pliegos Tarifarios (Las Condes)'!$G:$G,MATCH($B24,'Pliegos Tarifarios (Las Condes)'!$A:$A,0)),H24&lt;=1000,INDEX('Pliegos Tarifarios (Las Condes)'!$H:$H,MATCH($B24,'Pliegos Tarifarios (Las Condes)'!$A:$A,0)),H24&lt;=5000,INDEX('Pliegos Tarifarios (Las Condes)'!$I:$I,MATCH($B24,'Pliegos Tarifarios (Las Condes)'!$A:$A,0)),H24&gt;5000,INDEX('Pliegos Tarifarios (Las Condes)'!$J:$J,MATCH($B24,'Pliegos Tarifarios (Las Condes)'!$A:$A,0)))/1.19</f>
        <v>7941.5174917647064</v>
      </c>
      <c r="R24" s="19">
        <f>INDEX('Pliegos Tarifarios (Las Condes)'!$K:$K,MATCH($B24,'Pliegos Tarifarios (Las Condes)'!$A:$A,0))</f>
        <v>710.78200000000004</v>
      </c>
      <c r="S24" s="21">
        <f t="shared" si="3"/>
        <v>483218.74517796474</v>
      </c>
      <c r="T24" s="21">
        <f t="shared" si="4"/>
        <v>91811.561583813294</v>
      </c>
      <c r="U24" s="19">
        <v>0</v>
      </c>
      <c r="V24" s="21">
        <f t="shared" si="5"/>
        <v>575030.30676177808</v>
      </c>
    </row>
    <row r="25" spans="1:22" x14ac:dyDescent="0.3">
      <c r="A25" s="3" t="s">
        <v>12</v>
      </c>
      <c r="B25" s="3">
        <v>1</v>
      </c>
      <c r="C25" s="4" t="s">
        <v>186</v>
      </c>
      <c r="D25" s="3" t="s">
        <v>210</v>
      </c>
      <c r="E25" s="3" t="s">
        <v>34</v>
      </c>
      <c r="F25" s="4" t="s">
        <v>66</v>
      </c>
      <c r="G25" s="3" t="s">
        <v>30</v>
      </c>
      <c r="H25" s="5">
        <v>2641.0605999999998</v>
      </c>
      <c r="I25" s="5">
        <v>7.0046999999999997</v>
      </c>
      <c r="J25" s="5">
        <v>6.9416000000000002</v>
      </c>
      <c r="K25" s="6">
        <v>0.99099176267363354</v>
      </c>
      <c r="L25" s="5">
        <v>85.2</v>
      </c>
      <c r="M25" s="19">
        <f>H25*INDEX('Pliegos Tarifarios (Las Condes)'!$B:$B,MATCH($B25,'Pliegos Tarifarios (Las Condes)'!$A:$A,0))</f>
        <v>313858.35958279995</v>
      </c>
      <c r="N25" s="19">
        <f>I25*INDEX('Pliegos Tarifarios (Las Condes)'!$C:$C,MATCH($B25,'Pliegos Tarifarios (Las Condes)'!$A:$A,0))</f>
        <v>23921.814012299998</v>
      </c>
      <c r="O25" s="19">
        <f>J25*INDEX('Pliegos Tarifarios (Las Condes)'!$D:$D,MATCH($B25,'Pliegos Tarifarios (Las Condes)'!$A:$A,0))</f>
        <v>97922.409268000003</v>
      </c>
      <c r="P25" s="19">
        <f>H25*INDEX('Pliegos Tarifarios (Las Condes)'!$E:$E,MATCH($B25,'Pliegos Tarifarios (Las Condes)'!$A:$A,0))</f>
        <v>34154.195679199998</v>
      </c>
      <c r="Q25" s="19" cm="1">
        <f t="array" ref="Q25">H25*_xlfn.IFS(H25&lt;=350,INDEX('Pliegos Tarifarios (Las Condes)'!$F:$F,MATCH($B25,'Pliegos Tarifarios (Las Condes)'!$A:$A,0)),H25&lt;=500,INDEX('Pliegos Tarifarios (Las Condes)'!$G:$G,MATCH($B25,'Pliegos Tarifarios (Las Condes)'!$A:$A,0)),H25&lt;=1000,INDEX('Pliegos Tarifarios (Las Condes)'!$H:$H,MATCH($B25,'Pliegos Tarifarios (Las Condes)'!$A:$A,0)),H25&lt;=5000,INDEX('Pliegos Tarifarios (Las Condes)'!$I:$I,MATCH($B25,'Pliegos Tarifarios (Las Condes)'!$A:$A,0)),H25&gt;5000,INDEX('Pliegos Tarifarios (Las Condes)'!$J:$J,MATCH($B25,'Pliegos Tarifarios (Las Condes)'!$A:$A,0)))/1.19</f>
        <v>7925.4011786554611</v>
      </c>
      <c r="R25" s="19">
        <f>INDEX('Pliegos Tarifarios (Las Condes)'!$K:$K,MATCH($B25,'Pliegos Tarifarios (Las Condes)'!$A:$A,0))</f>
        <v>710.78200000000004</v>
      </c>
      <c r="S25" s="21">
        <f t="shared" si="3"/>
        <v>478492.96172095538</v>
      </c>
      <c r="T25" s="21">
        <f t="shared" si="4"/>
        <v>90913.662726981522</v>
      </c>
      <c r="U25" s="19">
        <v>0</v>
      </c>
      <c r="V25" s="21">
        <f t="shared" si="5"/>
        <v>569406.62444793689</v>
      </c>
    </row>
    <row r="26" spans="1:22" x14ac:dyDescent="0.3">
      <c r="A26" s="3" t="s">
        <v>12</v>
      </c>
      <c r="B26" s="3">
        <v>1</v>
      </c>
      <c r="C26" s="4" t="s">
        <v>186</v>
      </c>
      <c r="D26" s="3" t="s">
        <v>211</v>
      </c>
      <c r="E26" s="3" t="s">
        <v>34</v>
      </c>
      <c r="F26" s="4" t="s">
        <v>68</v>
      </c>
      <c r="G26" s="3" t="s">
        <v>30</v>
      </c>
      <c r="H26" s="5">
        <v>2643.9443999999999</v>
      </c>
      <c r="I26" s="5">
        <v>7.1139000000000001</v>
      </c>
      <c r="J26" s="5">
        <v>6.9470000000000001</v>
      </c>
      <c r="K26" s="6">
        <v>0.97653888865460581</v>
      </c>
      <c r="L26" s="5">
        <v>85.29</v>
      </c>
      <c r="M26" s="19">
        <f>H26*INDEX('Pliegos Tarifarios (Las Condes)'!$B:$B,MATCH($B26,'Pliegos Tarifarios (Las Condes)'!$A:$A,0))</f>
        <v>314201.06460719998</v>
      </c>
      <c r="N26" s="19">
        <f>I26*INDEX('Pliegos Tarifarios (Las Condes)'!$C:$C,MATCH($B26,'Pliegos Tarifarios (Las Condes)'!$A:$A,0))</f>
        <v>24294.7439151</v>
      </c>
      <c r="O26" s="19">
        <f>J26*INDEX('Pliegos Tarifarios (Las Condes)'!$D:$D,MATCH($B26,'Pliegos Tarifarios (Las Condes)'!$A:$A,0))</f>
        <v>97998.584934999992</v>
      </c>
      <c r="P26" s="19">
        <f>H26*INDEX('Pliegos Tarifarios (Las Condes)'!$E:$E,MATCH($B26,'Pliegos Tarifarios (Las Condes)'!$A:$A,0))</f>
        <v>34191.488980800001</v>
      </c>
      <c r="Q26" s="19" cm="1">
        <f t="array" ref="Q26">H26*_xlfn.IFS(H26&lt;=350,INDEX('Pliegos Tarifarios (Las Condes)'!$F:$F,MATCH($B26,'Pliegos Tarifarios (Las Condes)'!$A:$A,0)),H26&lt;=500,INDEX('Pliegos Tarifarios (Las Condes)'!$G:$G,MATCH($B26,'Pliegos Tarifarios (Las Condes)'!$A:$A,0)),H26&lt;=1000,INDEX('Pliegos Tarifarios (Las Condes)'!$H:$H,MATCH($B26,'Pliegos Tarifarios (Las Condes)'!$A:$A,0)),H26&lt;=5000,INDEX('Pliegos Tarifarios (Las Condes)'!$I:$I,MATCH($B26,'Pliegos Tarifarios (Las Condes)'!$A:$A,0)),H26&gt;5000,INDEX('Pliegos Tarifarios (Las Condes)'!$J:$J,MATCH($B26,'Pliegos Tarifarios (Las Condes)'!$A:$A,0)))/1.19</f>
        <v>7934.0550020168066</v>
      </c>
      <c r="R26" s="19">
        <f>INDEX('Pliegos Tarifarios (Las Condes)'!$K:$K,MATCH($B26,'Pliegos Tarifarios (Las Condes)'!$A:$A,0))</f>
        <v>710.78200000000004</v>
      </c>
      <c r="S26" s="21">
        <f t="shared" si="3"/>
        <v>479330.71944011678</v>
      </c>
      <c r="T26" s="21">
        <f t="shared" si="4"/>
        <v>91072.836693622186</v>
      </c>
      <c r="U26" s="19">
        <v>0</v>
      </c>
      <c r="V26" s="21">
        <f t="shared" si="5"/>
        <v>570403.55613373895</v>
      </c>
    </row>
    <row r="27" spans="1:22" x14ac:dyDescent="0.3">
      <c r="A27" s="3" t="s">
        <v>12</v>
      </c>
      <c r="B27" s="3">
        <v>1</v>
      </c>
      <c r="C27" s="4" t="s">
        <v>186</v>
      </c>
      <c r="D27" s="3" t="s">
        <v>212</v>
      </c>
      <c r="E27" s="3" t="s">
        <v>70</v>
      </c>
      <c r="F27" s="4" t="s">
        <v>71</v>
      </c>
      <c r="G27" s="3" t="s">
        <v>30</v>
      </c>
      <c r="H27" s="5">
        <v>3305.4168</v>
      </c>
      <c r="I27" s="5">
        <v>8.9126999999999992</v>
      </c>
      <c r="J27" s="5">
        <v>8.6582000000000008</v>
      </c>
      <c r="K27" s="6">
        <v>0.97144524106050933</v>
      </c>
      <c r="L27" s="5">
        <v>106.63</v>
      </c>
      <c r="M27" s="19">
        <f>H27*INDEX('Pliegos Tarifarios (Las Condes)'!$B:$B,MATCH($B27,'Pliegos Tarifarios (Las Condes)'!$A:$A,0))</f>
        <v>392809.12167839997</v>
      </c>
      <c r="N27" s="19">
        <f>I27*INDEX('Pliegos Tarifarios (Las Condes)'!$C:$C,MATCH($B27,'Pliegos Tarifarios (Las Condes)'!$A:$A,0))</f>
        <v>30437.841984299997</v>
      </c>
      <c r="O27" s="19">
        <f>J27*INDEX('Pliegos Tarifarios (Las Condes)'!$D:$D,MATCH($B27,'Pliegos Tarifarios (Las Condes)'!$A:$A,0))</f>
        <v>122137.807411</v>
      </c>
      <c r="P27" s="19">
        <f>H27*INDEX('Pliegos Tarifarios (Las Condes)'!$E:$E,MATCH($B27,'Pliegos Tarifarios (Las Condes)'!$A:$A,0))</f>
        <v>42745.650057600003</v>
      </c>
      <c r="Q27" s="19" cm="1">
        <f t="array" ref="Q27">H27*_xlfn.IFS(H27&lt;=350,INDEX('Pliegos Tarifarios (Las Condes)'!$F:$F,MATCH($B27,'Pliegos Tarifarios (Las Condes)'!$A:$A,0)),H27&lt;=500,INDEX('Pliegos Tarifarios (Las Condes)'!$G:$G,MATCH($B27,'Pliegos Tarifarios (Las Condes)'!$A:$A,0)),H27&lt;=1000,INDEX('Pliegos Tarifarios (Las Condes)'!$H:$H,MATCH($B27,'Pliegos Tarifarios (Las Condes)'!$A:$A,0)),H27&lt;=5000,INDEX('Pliegos Tarifarios (Las Condes)'!$I:$I,MATCH($B27,'Pliegos Tarifarios (Las Condes)'!$A:$A,0)),H27&gt;5000,INDEX('Pliegos Tarifarios (Las Condes)'!$J:$J,MATCH($B27,'Pliegos Tarifarios (Las Condes)'!$A:$A,0)))/1.19</f>
        <v>9919.0280611764701</v>
      </c>
      <c r="R27" s="19">
        <f>INDEX('Pliegos Tarifarios (Las Condes)'!$K:$K,MATCH($B27,'Pliegos Tarifarios (Las Condes)'!$A:$A,0))</f>
        <v>710.78200000000004</v>
      </c>
      <c r="S27" s="21">
        <f t="shared" si="3"/>
        <v>598760.23119247635</v>
      </c>
      <c r="T27" s="21">
        <f t="shared" si="4"/>
        <v>113764.4439265705</v>
      </c>
      <c r="U27" s="19">
        <v>0</v>
      </c>
      <c r="V27" s="21">
        <f t="shared" si="5"/>
        <v>712524.67511904682</v>
      </c>
    </row>
    <row r="28" spans="1:22" x14ac:dyDescent="0.3">
      <c r="A28" s="3" t="s">
        <v>12</v>
      </c>
      <c r="B28" s="3">
        <v>1</v>
      </c>
      <c r="C28" s="4" t="s">
        <v>186</v>
      </c>
      <c r="D28" s="3" t="s">
        <v>213</v>
      </c>
      <c r="E28" s="3" t="s">
        <v>73</v>
      </c>
      <c r="F28" s="4" t="s">
        <v>74</v>
      </c>
      <c r="G28" s="3" t="s">
        <v>16</v>
      </c>
      <c r="H28" s="5">
        <v>5293.9705999999996</v>
      </c>
      <c r="I28" s="5">
        <v>13.8963</v>
      </c>
      <c r="J28" s="5">
        <v>13.890700000000001</v>
      </c>
      <c r="K28" s="6">
        <v>0.99959701503277854</v>
      </c>
      <c r="L28" s="5">
        <v>170.77</v>
      </c>
      <c r="M28" s="19">
        <f>H28*INDEX('Pliegos Tarifarios (Las Condes)'!$B:$B,MATCH($B28,'Pliegos Tarifarios (Las Condes)'!$A:$A,0))</f>
        <v>629124.87816279987</v>
      </c>
      <c r="N28" s="19">
        <f>I28*INDEX('Pliegos Tarifarios (Las Condes)'!$C:$C,MATCH($B28,'Pliegos Tarifarios (Las Condes)'!$A:$A,0))</f>
        <v>47457.3791967</v>
      </c>
      <c r="O28" s="19">
        <f>J28*INDEX('Pliegos Tarifarios (Las Condes)'!$D:$D,MATCH($B28,'Pliegos Tarifarios (Las Condes)'!$A:$A,0))</f>
        <v>195950.61807349999</v>
      </c>
      <c r="P28" s="19">
        <f>H28*INDEX('Pliegos Tarifarios (Las Condes)'!$E:$E,MATCH($B28,'Pliegos Tarifarios (Las Condes)'!$A:$A,0))</f>
        <v>68461.627799199996</v>
      </c>
      <c r="Q28" s="19" cm="1">
        <f t="array" ref="Q28">H28*_xlfn.IFS(H28&lt;=350,INDEX('Pliegos Tarifarios (Las Condes)'!$F:$F,MATCH($B28,'Pliegos Tarifarios (Las Condes)'!$A:$A,0)),H28&lt;=500,INDEX('Pliegos Tarifarios (Las Condes)'!$G:$G,MATCH($B28,'Pliegos Tarifarios (Las Condes)'!$A:$A,0)),H28&lt;=1000,INDEX('Pliegos Tarifarios (Las Condes)'!$H:$H,MATCH($B28,'Pliegos Tarifarios (Las Condes)'!$A:$A,0)),H28&lt;=5000,INDEX('Pliegos Tarifarios (Las Condes)'!$I:$I,MATCH($B28,'Pliegos Tarifarios (Las Condes)'!$A:$A,0)),H28&gt;5000,INDEX('Pliegos Tarifarios (Las Condes)'!$J:$J,MATCH($B28,'Pliegos Tarifarios (Las Condes)'!$A:$A,0)))/1.19</f>
        <v>17372.231254621849</v>
      </c>
      <c r="R28" s="19">
        <f>INDEX('Pliegos Tarifarios (Las Condes)'!$K:$K,MATCH($B28,'Pliegos Tarifarios (Las Condes)'!$A:$A,0))</f>
        <v>710.78200000000004</v>
      </c>
      <c r="S28" s="21">
        <f t="shared" si="3"/>
        <v>959077.5164868217</v>
      </c>
      <c r="T28" s="21">
        <f t="shared" si="4"/>
        <v>182224.72813249612</v>
      </c>
      <c r="U28" s="19">
        <v>0</v>
      </c>
      <c r="V28" s="21">
        <f t="shared" si="5"/>
        <v>1141302.2446193178</v>
      </c>
    </row>
    <row r="29" spans="1:22" x14ac:dyDescent="0.3">
      <c r="A29" s="3" t="s">
        <v>12</v>
      </c>
      <c r="B29" s="3">
        <v>1</v>
      </c>
      <c r="C29" s="4" t="s">
        <v>186</v>
      </c>
      <c r="D29" s="3" t="s">
        <v>214</v>
      </c>
      <c r="E29" s="3" t="s">
        <v>73</v>
      </c>
      <c r="F29" s="4" t="s">
        <v>76</v>
      </c>
      <c r="G29" s="3" t="s">
        <v>16</v>
      </c>
      <c r="H29" s="5">
        <v>3966.5904</v>
      </c>
      <c r="I29" s="5">
        <v>11.031000000000001</v>
      </c>
      <c r="J29" s="5">
        <v>10.4465</v>
      </c>
      <c r="K29" s="6">
        <v>0.94701296346659414</v>
      </c>
      <c r="L29" s="5">
        <v>127.95</v>
      </c>
      <c r="M29" s="19">
        <f>H29*INDEX('Pliegos Tarifarios (Las Condes)'!$B:$B,MATCH($B29,'Pliegos Tarifarios (Las Condes)'!$A:$A,0))</f>
        <v>471381.66995519999</v>
      </c>
      <c r="N29" s="19">
        <f>I29*INDEX('Pliegos Tarifarios (Las Condes)'!$C:$C,MATCH($B29,'Pliegos Tarifarios (Las Condes)'!$A:$A,0))</f>
        <v>37672.067379</v>
      </c>
      <c r="O29" s="19">
        <f>J29*INDEX('Pliegos Tarifarios (Las Condes)'!$D:$D,MATCH($B29,'Pliegos Tarifarios (Las Condes)'!$A:$A,0))</f>
        <v>147364.6491325</v>
      </c>
      <c r="P29" s="19">
        <f>H29*INDEX('Pliegos Tarifarios (Las Condes)'!$E:$E,MATCH($B29,'Pliegos Tarifarios (Las Condes)'!$A:$A,0))</f>
        <v>51295.947052800002</v>
      </c>
      <c r="Q29" s="19" cm="1">
        <f t="array" ref="Q29">H29*_xlfn.IFS(H29&lt;=350,INDEX('Pliegos Tarifarios (Las Condes)'!$F:$F,MATCH($B29,'Pliegos Tarifarios (Las Condes)'!$A:$A,0)),H29&lt;=500,INDEX('Pliegos Tarifarios (Las Condes)'!$G:$G,MATCH($B29,'Pliegos Tarifarios (Las Condes)'!$A:$A,0)),H29&lt;=1000,INDEX('Pliegos Tarifarios (Las Condes)'!$H:$H,MATCH($B29,'Pliegos Tarifarios (Las Condes)'!$A:$A,0)),H29&lt;=5000,INDEX('Pliegos Tarifarios (Las Condes)'!$I:$I,MATCH($B29,'Pliegos Tarifarios (Las Condes)'!$A:$A,0)),H29&gt;5000,INDEX('Pliegos Tarifarios (Las Condes)'!$J:$J,MATCH($B29,'Pliegos Tarifarios (Las Condes)'!$A:$A,0)))/1.19</f>
        <v>11903.104469243697</v>
      </c>
      <c r="R29" s="19">
        <f>INDEX('Pliegos Tarifarios (Las Condes)'!$K:$K,MATCH($B29,'Pliegos Tarifarios (Las Condes)'!$A:$A,0))</f>
        <v>710.78200000000004</v>
      </c>
      <c r="S29" s="21">
        <f t="shared" si="3"/>
        <v>720328.21998874366</v>
      </c>
      <c r="T29" s="21">
        <f t="shared" si="4"/>
        <v>136862.36179786129</v>
      </c>
      <c r="U29" s="19">
        <v>0</v>
      </c>
      <c r="V29" s="21">
        <f t="shared" si="5"/>
        <v>857190.58178660495</v>
      </c>
    </row>
    <row r="30" spans="1:22" x14ac:dyDescent="0.3">
      <c r="A30" s="3" t="s">
        <v>12</v>
      </c>
      <c r="B30" s="3">
        <v>1</v>
      </c>
      <c r="C30" s="4" t="s">
        <v>186</v>
      </c>
      <c r="D30" s="3" t="s">
        <v>215</v>
      </c>
      <c r="E30" s="3" t="s">
        <v>78</v>
      </c>
      <c r="F30" s="4" t="s">
        <v>79</v>
      </c>
      <c r="G30" s="3" t="s">
        <v>16</v>
      </c>
      <c r="H30" s="5">
        <v>6606.0425999999998</v>
      </c>
      <c r="I30" s="5">
        <v>17.857500000000002</v>
      </c>
      <c r="J30" s="5">
        <v>17.3307</v>
      </c>
      <c r="K30" s="6">
        <v>0.97049979000419984</v>
      </c>
      <c r="L30" s="5">
        <v>213.1</v>
      </c>
      <c r="M30" s="19">
        <f>H30*INDEX('Pliegos Tarifarios (Las Condes)'!$B:$B,MATCH($B30,'Pliegos Tarifarios (Las Condes)'!$A:$A,0))</f>
        <v>785048.89049879997</v>
      </c>
      <c r="N30" s="19">
        <f>I30*INDEX('Pliegos Tarifarios (Las Condes)'!$C:$C,MATCH($B30,'Pliegos Tarifarios (Las Condes)'!$A:$A,0))</f>
        <v>60985.308967500001</v>
      </c>
      <c r="O30" s="19">
        <f>J30*INDEX('Pliegos Tarifarios (Las Condes)'!$D:$D,MATCH($B30,'Pliegos Tarifarios (Las Condes)'!$A:$A,0))</f>
        <v>244477.33927349999</v>
      </c>
      <c r="P30" s="19">
        <f>H30*INDEX('Pliegos Tarifarios (Las Condes)'!$E:$E,MATCH($B30,'Pliegos Tarifarios (Las Condes)'!$A:$A,0))</f>
        <v>85429.342903199999</v>
      </c>
      <c r="Q30" s="19" cm="1">
        <f t="array" ref="Q30">H30*_xlfn.IFS(H30&lt;=350,INDEX('Pliegos Tarifarios (Las Condes)'!$F:$F,MATCH($B30,'Pliegos Tarifarios (Las Condes)'!$A:$A,0)),H30&lt;=500,INDEX('Pliegos Tarifarios (Las Condes)'!$G:$G,MATCH($B30,'Pliegos Tarifarios (Las Condes)'!$A:$A,0)),H30&lt;=1000,INDEX('Pliegos Tarifarios (Las Condes)'!$H:$H,MATCH($B30,'Pliegos Tarifarios (Las Condes)'!$A:$A,0)),H30&lt;=5000,INDEX('Pliegos Tarifarios (Las Condes)'!$I:$I,MATCH($B30,'Pliegos Tarifarios (Las Condes)'!$A:$A,0)),H30&gt;5000,INDEX('Pliegos Tarifarios (Las Condes)'!$J:$J,MATCH($B30,'Pliegos Tarifarios (Las Condes)'!$A:$A,0)))/1.19</f>
        <v>21677.812061344539</v>
      </c>
      <c r="R30" s="19">
        <f>INDEX('Pliegos Tarifarios (Las Condes)'!$K:$K,MATCH($B30,'Pliegos Tarifarios (Las Condes)'!$A:$A,0))</f>
        <v>710.78200000000004</v>
      </c>
      <c r="S30" s="21">
        <f t="shared" si="3"/>
        <v>1198329.4757043445</v>
      </c>
      <c r="T30" s="21">
        <f t="shared" si="4"/>
        <v>227682.60038382545</v>
      </c>
      <c r="U30" s="19">
        <v>0</v>
      </c>
      <c r="V30" s="21">
        <f t="shared" si="5"/>
        <v>1426012.0760881698</v>
      </c>
    </row>
    <row r="31" spans="1:22" x14ac:dyDescent="0.3">
      <c r="A31" s="3" t="s">
        <v>12</v>
      </c>
      <c r="B31" s="3">
        <v>1</v>
      </c>
      <c r="C31" s="4" t="s">
        <v>186</v>
      </c>
      <c r="D31" s="3" t="s">
        <v>216</v>
      </c>
      <c r="E31" s="3" t="s">
        <v>78</v>
      </c>
      <c r="F31" s="4" t="s">
        <v>81</v>
      </c>
      <c r="G31" s="3" t="s">
        <v>16</v>
      </c>
      <c r="H31" s="5">
        <v>5290.3543</v>
      </c>
      <c r="I31" s="5">
        <v>14.374599999999999</v>
      </c>
      <c r="J31" s="5">
        <v>13.693899999999999</v>
      </c>
      <c r="K31" s="6">
        <v>0.95264563883516762</v>
      </c>
      <c r="L31" s="5">
        <v>170.66</v>
      </c>
      <c r="M31" s="19">
        <f>H31*INDEX('Pliegos Tarifarios (Las Condes)'!$B:$B,MATCH($B31,'Pliegos Tarifarios (Las Condes)'!$A:$A,0))</f>
        <v>628695.12430339993</v>
      </c>
      <c r="N31" s="19">
        <f>I31*INDEX('Pliegos Tarifarios (Las Condes)'!$C:$C,MATCH($B31,'Pliegos Tarifarios (Las Condes)'!$A:$A,0))</f>
        <v>49090.825831399998</v>
      </c>
      <c r="O31" s="19">
        <f>J31*INDEX('Pliegos Tarifarios (Las Condes)'!$D:$D,MATCH($B31,'Pliegos Tarifarios (Las Condes)'!$A:$A,0))</f>
        <v>193174.43820949999</v>
      </c>
      <c r="P31" s="19">
        <f>H31*INDEX('Pliegos Tarifarios (Las Condes)'!$E:$E,MATCH($B31,'Pliegos Tarifarios (Las Condes)'!$A:$A,0))</f>
        <v>68414.861807599998</v>
      </c>
      <c r="Q31" s="19" cm="1">
        <f t="array" ref="Q31">H31*_xlfn.IFS(H31&lt;=350,INDEX('Pliegos Tarifarios (Las Condes)'!$F:$F,MATCH($B31,'Pliegos Tarifarios (Las Condes)'!$A:$A,0)),H31&lt;=500,INDEX('Pliegos Tarifarios (Las Condes)'!$G:$G,MATCH($B31,'Pliegos Tarifarios (Las Condes)'!$A:$A,0)),H31&lt;=1000,INDEX('Pliegos Tarifarios (Las Condes)'!$H:$H,MATCH($B31,'Pliegos Tarifarios (Las Condes)'!$A:$A,0)),H31&lt;=5000,INDEX('Pliegos Tarifarios (Las Condes)'!$I:$I,MATCH($B31,'Pliegos Tarifarios (Las Condes)'!$A:$A,0)),H31&gt;5000,INDEX('Pliegos Tarifarios (Las Condes)'!$J:$J,MATCH($B31,'Pliegos Tarifarios (Las Condes)'!$A:$A,0)))/1.19</f>
        <v>17360.364320588236</v>
      </c>
      <c r="R31" s="19">
        <f>INDEX('Pliegos Tarifarios (Las Condes)'!$K:$K,MATCH($B31,'Pliegos Tarifarios (Las Condes)'!$A:$A,0))</f>
        <v>710.78200000000004</v>
      </c>
      <c r="S31" s="21">
        <f t="shared" si="3"/>
        <v>957446.39647248818</v>
      </c>
      <c r="T31" s="21">
        <f t="shared" si="4"/>
        <v>181914.81532977277</v>
      </c>
      <c r="U31" s="19">
        <v>0</v>
      </c>
      <c r="V31" s="21">
        <f t="shared" si="5"/>
        <v>1139361.211802261</v>
      </c>
    </row>
    <row r="32" spans="1:22" x14ac:dyDescent="0.3">
      <c r="A32" s="3" t="s">
        <v>12</v>
      </c>
      <c r="B32" s="3">
        <v>1</v>
      </c>
      <c r="C32" s="4" t="s">
        <v>186</v>
      </c>
      <c r="D32" s="3" t="s">
        <v>217</v>
      </c>
      <c r="E32" s="3" t="s">
        <v>78</v>
      </c>
      <c r="F32" s="4" t="s">
        <v>83</v>
      </c>
      <c r="G32" s="3" t="s">
        <v>16</v>
      </c>
      <c r="H32" s="5">
        <v>5286.7147000000004</v>
      </c>
      <c r="I32" s="5">
        <v>14.083</v>
      </c>
      <c r="J32" s="5">
        <v>13.9573</v>
      </c>
      <c r="K32" s="6">
        <v>0.9910743449549102</v>
      </c>
      <c r="L32" s="5">
        <v>170.54</v>
      </c>
      <c r="M32" s="19">
        <f>H32*INDEX('Pliegos Tarifarios (Las Condes)'!$B:$B,MATCH($B32,'Pliegos Tarifarios (Las Condes)'!$A:$A,0))</f>
        <v>628262.60151860001</v>
      </c>
      <c r="N32" s="19">
        <f>I32*INDEX('Pliegos Tarifarios (Las Condes)'!$C:$C,MATCH($B32,'Pliegos Tarifarios (Las Condes)'!$A:$A,0))</f>
        <v>48094.980046999997</v>
      </c>
      <c r="O32" s="19">
        <f>J32*INDEX('Pliegos Tarifarios (Las Condes)'!$D:$D,MATCH($B32,'Pliegos Tarifarios (Las Condes)'!$A:$A,0))</f>
        <v>196890.11796649999</v>
      </c>
      <c r="P32" s="19">
        <f>H32*INDEX('Pliegos Tarifarios (Las Condes)'!$E:$E,MATCH($B32,'Pliegos Tarifarios (Las Condes)'!$A:$A,0))</f>
        <v>68367.794500400007</v>
      </c>
      <c r="Q32" s="19" cm="1">
        <f t="array" ref="Q32">H32*_xlfn.IFS(H32&lt;=350,INDEX('Pliegos Tarifarios (Las Condes)'!$F:$F,MATCH($B32,'Pliegos Tarifarios (Las Condes)'!$A:$A,0)),H32&lt;=500,INDEX('Pliegos Tarifarios (Las Condes)'!$G:$G,MATCH($B32,'Pliegos Tarifarios (Las Condes)'!$A:$A,0)),H32&lt;=1000,INDEX('Pliegos Tarifarios (Las Condes)'!$H:$H,MATCH($B32,'Pliegos Tarifarios (Las Condes)'!$A:$A,0)),H32&lt;=5000,INDEX('Pliegos Tarifarios (Las Condes)'!$I:$I,MATCH($B32,'Pliegos Tarifarios (Las Condes)'!$A:$A,0)),H32&gt;5000,INDEX('Pliegos Tarifarios (Las Condes)'!$J:$J,MATCH($B32,'Pliegos Tarifarios (Las Condes)'!$A:$A,0)))/1.19</f>
        <v>17348.420927310926</v>
      </c>
      <c r="R32" s="19">
        <f>INDEX('Pliegos Tarifarios (Las Condes)'!$K:$K,MATCH($B32,'Pliegos Tarifarios (Las Condes)'!$A:$A,0))</f>
        <v>710.78200000000004</v>
      </c>
      <c r="S32" s="21">
        <f t="shared" si="3"/>
        <v>959674.69695981091</v>
      </c>
      <c r="T32" s="21">
        <f t="shared" si="4"/>
        <v>182338.19242236408</v>
      </c>
      <c r="U32" s="19">
        <v>0</v>
      </c>
      <c r="V32" s="21">
        <f t="shared" si="5"/>
        <v>1142012.8893821749</v>
      </c>
    </row>
    <row r="33" spans="1:22" x14ac:dyDescent="0.3">
      <c r="A33" s="3" t="s">
        <v>12</v>
      </c>
      <c r="B33" s="3">
        <v>1</v>
      </c>
      <c r="C33" s="4" t="s">
        <v>186</v>
      </c>
      <c r="D33" s="3" t="s">
        <v>218</v>
      </c>
      <c r="E33" s="3" t="s">
        <v>78</v>
      </c>
      <c r="F33" s="4" t="s">
        <v>85</v>
      </c>
      <c r="G33" s="3" t="s">
        <v>16</v>
      </c>
      <c r="H33" s="5">
        <v>5280.2659000000003</v>
      </c>
      <c r="I33" s="5">
        <v>14.2203</v>
      </c>
      <c r="J33" s="5">
        <v>13.938000000000001</v>
      </c>
      <c r="K33" s="6">
        <v>0.98014809814138948</v>
      </c>
      <c r="L33" s="5">
        <v>170.33</v>
      </c>
      <c r="M33" s="19">
        <f>H33*INDEX('Pliegos Tarifarios (Las Condes)'!$B:$B,MATCH($B33,'Pliegos Tarifarios (Las Condes)'!$A:$A,0))</f>
        <v>627496.23902420001</v>
      </c>
      <c r="N33" s="19">
        <f>I33*INDEX('Pliegos Tarifarios (Las Condes)'!$C:$C,MATCH($B33,'Pliegos Tarifarios (Las Condes)'!$A:$A,0))</f>
        <v>48563.8745127</v>
      </c>
      <c r="O33" s="19">
        <f>J33*INDEX('Pliegos Tarifarios (Las Condes)'!$D:$D,MATCH($B33,'Pliegos Tarifarios (Las Condes)'!$A:$A,0))</f>
        <v>196617.86048999999</v>
      </c>
      <c r="P33" s="19">
        <f>H33*INDEX('Pliegos Tarifarios (Las Condes)'!$E:$E,MATCH($B33,'Pliegos Tarifarios (Las Condes)'!$A:$A,0))</f>
        <v>68284.398618800013</v>
      </c>
      <c r="Q33" s="19" cm="1">
        <f t="array" ref="Q33">H33*_xlfn.IFS(H33&lt;=350,INDEX('Pliegos Tarifarios (Las Condes)'!$F:$F,MATCH($B33,'Pliegos Tarifarios (Las Condes)'!$A:$A,0)),H33&lt;=500,INDEX('Pliegos Tarifarios (Las Condes)'!$G:$G,MATCH($B33,'Pliegos Tarifarios (Las Condes)'!$A:$A,0)),H33&lt;=1000,INDEX('Pliegos Tarifarios (Las Condes)'!$H:$H,MATCH($B33,'Pliegos Tarifarios (Las Condes)'!$A:$A,0)),H33&lt;=5000,INDEX('Pliegos Tarifarios (Las Condes)'!$I:$I,MATCH($B33,'Pliegos Tarifarios (Las Condes)'!$A:$A,0)),H33&gt;5000,INDEX('Pliegos Tarifarios (Las Condes)'!$J:$J,MATCH($B33,'Pliegos Tarifarios (Las Condes)'!$A:$A,0)))/1.19</f>
        <v>17327.259108823535</v>
      </c>
      <c r="R33" s="19">
        <f>INDEX('Pliegos Tarifarios (Las Condes)'!$K:$K,MATCH($B33,'Pliegos Tarifarios (Las Condes)'!$A:$A,0))</f>
        <v>710.78200000000004</v>
      </c>
      <c r="S33" s="21">
        <f t="shared" si="3"/>
        <v>959000.4137545235</v>
      </c>
      <c r="T33" s="21">
        <f t="shared" si="4"/>
        <v>182210.07861335948</v>
      </c>
      <c r="U33" s="19">
        <v>0</v>
      </c>
      <c r="V33" s="21">
        <f t="shared" si="5"/>
        <v>1141210.492367883</v>
      </c>
    </row>
    <row r="34" spans="1:22" x14ac:dyDescent="0.3">
      <c r="A34" s="3" t="s">
        <v>12</v>
      </c>
      <c r="B34" s="3">
        <v>1</v>
      </c>
      <c r="C34" s="4" t="s">
        <v>186</v>
      </c>
      <c r="D34" s="3" t="s">
        <v>219</v>
      </c>
      <c r="E34" s="3" t="s">
        <v>78</v>
      </c>
      <c r="F34" s="4" t="s">
        <v>87</v>
      </c>
      <c r="G34" s="3" t="s">
        <v>16</v>
      </c>
      <c r="H34" s="5">
        <v>5287.9944999999998</v>
      </c>
      <c r="I34" s="5">
        <v>14.161799999999999</v>
      </c>
      <c r="J34" s="5">
        <v>13.9529</v>
      </c>
      <c r="K34" s="6">
        <v>0.9852490502619724</v>
      </c>
      <c r="L34" s="5">
        <v>170.58</v>
      </c>
      <c r="M34" s="19">
        <f>H34*INDEX('Pliegos Tarifarios (Las Condes)'!$B:$B,MATCH($B34,'Pliegos Tarifarios (Las Condes)'!$A:$A,0))</f>
        <v>628414.69039099989</v>
      </c>
      <c r="N34" s="19">
        <f>I34*INDEX('Pliegos Tarifarios (Las Condes)'!$C:$C,MATCH($B34,'Pliegos Tarifarios (Las Condes)'!$A:$A,0))</f>
        <v>48364.090636199995</v>
      </c>
      <c r="O34" s="19">
        <f>J34*INDEX('Pliegos Tarifarios (Las Condes)'!$D:$D,MATCH($B34,'Pliegos Tarifarios (Las Condes)'!$A:$A,0))</f>
        <v>196828.0489045</v>
      </c>
      <c r="P34" s="19">
        <f>H34*INDEX('Pliegos Tarifarios (Las Condes)'!$E:$E,MATCH($B34,'Pliegos Tarifarios (Las Condes)'!$A:$A,0))</f>
        <v>68384.344874000002</v>
      </c>
      <c r="Q34" s="19" cm="1">
        <f t="array" ref="Q34">H34*_xlfn.IFS(H34&lt;=350,INDEX('Pliegos Tarifarios (Las Condes)'!$F:$F,MATCH($B34,'Pliegos Tarifarios (Las Condes)'!$A:$A,0)),H34&lt;=500,INDEX('Pliegos Tarifarios (Las Condes)'!$G:$G,MATCH($B34,'Pliegos Tarifarios (Las Condes)'!$A:$A,0)),H34&lt;=1000,INDEX('Pliegos Tarifarios (Las Condes)'!$H:$H,MATCH($B34,'Pliegos Tarifarios (Las Condes)'!$A:$A,0)),H34&lt;=5000,INDEX('Pliegos Tarifarios (Las Condes)'!$I:$I,MATCH($B34,'Pliegos Tarifarios (Las Condes)'!$A:$A,0)),H34&gt;5000,INDEX('Pliegos Tarifarios (Las Condes)'!$J:$J,MATCH($B34,'Pliegos Tarifarios (Las Condes)'!$A:$A,0)))/1.19</f>
        <v>17352.620607142857</v>
      </c>
      <c r="R34" s="19">
        <f>INDEX('Pliegos Tarifarios (Las Condes)'!$K:$K,MATCH($B34,'Pliegos Tarifarios (Las Condes)'!$A:$A,0))</f>
        <v>710.78200000000004</v>
      </c>
      <c r="S34" s="21">
        <f t="shared" si="3"/>
        <v>960054.57741284266</v>
      </c>
      <c r="T34" s="21">
        <f t="shared" si="4"/>
        <v>182410.36970844012</v>
      </c>
      <c r="U34" s="19">
        <v>0</v>
      </c>
      <c r="V34" s="21">
        <f t="shared" si="5"/>
        <v>1142464.9471212828</v>
      </c>
    </row>
    <row r="35" spans="1:22" x14ac:dyDescent="0.3">
      <c r="A35" s="3" t="s">
        <v>12</v>
      </c>
      <c r="B35" s="3">
        <v>1</v>
      </c>
      <c r="C35" s="4" t="s">
        <v>186</v>
      </c>
      <c r="D35" s="3" t="s">
        <v>220</v>
      </c>
      <c r="E35" s="3" t="s">
        <v>78</v>
      </c>
      <c r="F35" s="4" t="s">
        <v>89</v>
      </c>
      <c r="G35" s="3" t="s">
        <v>16</v>
      </c>
      <c r="H35" s="5">
        <v>6607.0878000000002</v>
      </c>
      <c r="I35" s="5">
        <v>17.386199999999999</v>
      </c>
      <c r="J35" s="5">
        <v>17.260899999999999</v>
      </c>
      <c r="K35" s="6">
        <v>0.99279313478505948</v>
      </c>
      <c r="L35" s="5">
        <v>213.13</v>
      </c>
      <c r="M35" s="19">
        <f>H35*INDEX('Pliegos Tarifarios (Las Condes)'!$B:$B,MATCH($B35,'Pliegos Tarifarios (Las Condes)'!$A:$A,0))</f>
        <v>785173.09997640003</v>
      </c>
      <c r="N35" s="19">
        <f>I35*INDEX('Pliegos Tarifarios (Las Condes)'!$C:$C,MATCH($B35,'Pliegos Tarifarios (Las Condes)'!$A:$A,0))</f>
        <v>59375.768095799991</v>
      </c>
      <c r="O35" s="19">
        <f>J35*INDEX('Pliegos Tarifarios (Las Condes)'!$D:$D,MATCH($B35,'Pliegos Tarifarios (Las Condes)'!$A:$A,0))</f>
        <v>243492.69824449997</v>
      </c>
      <c r="P35" s="19">
        <f>H35*INDEX('Pliegos Tarifarios (Las Condes)'!$E:$E,MATCH($B35,'Pliegos Tarifarios (Las Condes)'!$A:$A,0))</f>
        <v>85442.859429600008</v>
      </c>
      <c r="Q35" s="19" cm="1">
        <f t="array" ref="Q35">H35*_xlfn.IFS(H35&lt;=350,INDEX('Pliegos Tarifarios (Las Condes)'!$F:$F,MATCH($B35,'Pliegos Tarifarios (Las Condes)'!$A:$A,0)),H35&lt;=500,INDEX('Pliegos Tarifarios (Las Condes)'!$G:$G,MATCH($B35,'Pliegos Tarifarios (Las Condes)'!$A:$A,0)),H35&lt;=1000,INDEX('Pliegos Tarifarios (Las Condes)'!$H:$H,MATCH($B35,'Pliegos Tarifarios (Las Condes)'!$A:$A,0)),H35&lt;=5000,INDEX('Pliegos Tarifarios (Las Condes)'!$I:$I,MATCH($B35,'Pliegos Tarifarios (Las Condes)'!$A:$A,0)),H35&gt;5000,INDEX('Pliegos Tarifarios (Las Condes)'!$J:$J,MATCH($B35,'Pliegos Tarifarios (Las Condes)'!$A:$A,0)))/1.19</f>
        <v>21681.241898319331</v>
      </c>
      <c r="R35" s="19">
        <f>INDEX('Pliegos Tarifarios (Las Condes)'!$K:$K,MATCH($B35,'Pliegos Tarifarios (Las Condes)'!$A:$A,0))</f>
        <v>710.78200000000004</v>
      </c>
      <c r="S35" s="21">
        <f t="shared" si="3"/>
        <v>1195876.4496446191</v>
      </c>
      <c r="T35" s="21">
        <f t="shared" si="4"/>
        <v>227216.52543247765</v>
      </c>
      <c r="U35" s="19">
        <v>0</v>
      </c>
      <c r="V35" s="21">
        <f t="shared" si="5"/>
        <v>1423092.9750770968</v>
      </c>
    </row>
    <row r="36" spans="1:22" x14ac:dyDescent="0.3">
      <c r="A36" s="3" t="s">
        <v>12</v>
      </c>
      <c r="B36" s="3">
        <v>1</v>
      </c>
      <c r="C36" s="4" t="s">
        <v>186</v>
      </c>
      <c r="D36" s="3" t="s">
        <v>221</v>
      </c>
      <c r="E36" s="3" t="s">
        <v>91</v>
      </c>
      <c r="F36" s="4" t="s">
        <v>92</v>
      </c>
      <c r="G36" s="3" t="s">
        <v>16</v>
      </c>
      <c r="H36" s="5">
        <v>5286.1930000000002</v>
      </c>
      <c r="I36" s="5">
        <v>14.021100000000001</v>
      </c>
      <c r="J36" s="5">
        <v>14.021100000000001</v>
      </c>
      <c r="K36" s="6">
        <v>1</v>
      </c>
      <c r="L36" s="5">
        <v>170.52</v>
      </c>
      <c r="M36" s="19">
        <f>H36*INDEX('Pliegos Tarifarios (Las Condes)'!$B:$B,MATCH($B36,'Pliegos Tarifarios (Las Condes)'!$A:$A,0))</f>
        <v>628200.603734</v>
      </c>
      <c r="N36" s="19">
        <f>I36*INDEX('Pliegos Tarifarios (Las Condes)'!$C:$C,MATCH($B36,'Pliegos Tarifarios (Las Condes)'!$A:$A,0))</f>
        <v>47883.584799900003</v>
      </c>
      <c r="O36" s="19">
        <f>J36*INDEX('Pliegos Tarifarios (Las Condes)'!$D:$D,MATCH($B36,'Pliegos Tarifarios (Las Condes)'!$A:$A,0))</f>
        <v>197790.1193655</v>
      </c>
      <c r="P36" s="19">
        <f>H36*INDEX('Pliegos Tarifarios (Las Condes)'!$E:$E,MATCH($B36,'Pliegos Tarifarios (Las Condes)'!$A:$A,0))</f>
        <v>68361.047876000011</v>
      </c>
      <c r="Q36" s="19" cm="1">
        <f t="array" ref="Q36">H36*_xlfn.IFS(H36&lt;=350,INDEX('Pliegos Tarifarios (Las Condes)'!$F:$F,MATCH($B36,'Pliegos Tarifarios (Las Condes)'!$A:$A,0)),H36&lt;=500,INDEX('Pliegos Tarifarios (Las Condes)'!$G:$G,MATCH($B36,'Pliegos Tarifarios (Las Condes)'!$A:$A,0)),H36&lt;=1000,INDEX('Pliegos Tarifarios (Las Condes)'!$H:$H,MATCH($B36,'Pliegos Tarifarios (Las Condes)'!$A:$A,0)),H36&lt;=5000,INDEX('Pliegos Tarifarios (Las Condes)'!$I:$I,MATCH($B36,'Pliegos Tarifarios (Las Condes)'!$A:$A,0)),H36&gt;5000,INDEX('Pliegos Tarifarios (Las Condes)'!$J:$J,MATCH($B36,'Pliegos Tarifarios (Las Condes)'!$A:$A,0)))/1.19</f>
        <v>17346.708962184875</v>
      </c>
      <c r="R36" s="19">
        <f>INDEX('Pliegos Tarifarios (Las Condes)'!$K:$K,MATCH($B36,'Pliegos Tarifarios (Las Condes)'!$A:$A,0))</f>
        <v>710.78200000000004</v>
      </c>
      <c r="S36" s="21">
        <f t="shared" si="3"/>
        <v>960292.8467375848</v>
      </c>
      <c r="T36" s="21">
        <f t="shared" si="4"/>
        <v>182455.64088014112</v>
      </c>
      <c r="U36" s="19">
        <v>0</v>
      </c>
      <c r="V36" s="21">
        <f t="shared" si="5"/>
        <v>1142748.487617726</v>
      </c>
    </row>
    <row r="37" spans="1:22" x14ac:dyDescent="0.3">
      <c r="A37" s="3" t="s">
        <v>12</v>
      </c>
      <c r="B37" s="3">
        <v>1</v>
      </c>
      <c r="C37" s="4" t="s">
        <v>186</v>
      </c>
      <c r="D37" s="3" t="s">
        <v>222</v>
      </c>
      <c r="E37" s="3" t="s">
        <v>94</v>
      </c>
      <c r="F37" s="4" t="s">
        <v>95</v>
      </c>
      <c r="G37" s="3" t="s">
        <v>16</v>
      </c>
      <c r="H37" s="5">
        <v>3968.5794999999998</v>
      </c>
      <c r="I37" s="5">
        <v>10.469900000000001</v>
      </c>
      <c r="J37" s="5">
        <v>10.390700000000001</v>
      </c>
      <c r="K37" s="6">
        <v>0.99243545783627352</v>
      </c>
      <c r="L37" s="5">
        <v>128.02000000000001</v>
      </c>
      <c r="M37" s="19">
        <f>H37*INDEX('Pliegos Tarifarios (Las Condes)'!$B:$B,MATCH($B37,'Pliegos Tarifarios (Las Condes)'!$A:$A,0))</f>
        <v>471618.05062099994</v>
      </c>
      <c r="N37" s="19">
        <f>I37*INDEX('Pliegos Tarifarios (Las Condes)'!$C:$C,MATCH($B37,'Pliegos Tarifarios (Las Condes)'!$A:$A,0))</f>
        <v>35755.849719099999</v>
      </c>
      <c r="O37" s="19">
        <f>J37*INDEX('Pliegos Tarifarios (Las Condes)'!$D:$D,MATCH($B37,'Pliegos Tarifarios (Las Condes)'!$A:$A,0))</f>
        <v>146577.5005735</v>
      </c>
      <c r="P37" s="19">
        <f>H37*INDEX('Pliegos Tarifarios (Las Condes)'!$E:$E,MATCH($B37,'Pliegos Tarifarios (Las Condes)'!$A:$A,0))</f>
        <v>51321.670094000001</v>
      </c>
      <c r="Q37" s="19" cm="1">
        <f t="array" ref="Q37">H37*_xlfn.IFS(H37&lt;=350,INDEX('Pliegos Tarifarios (Las Condes)'!$F:$F,MATCH($B37,'Pliegos Tarifarios (Las Condes)'!$A:$A,0)),H37&lt;=500,INDEX('Pliegos Tarifarios (Las Condes)'!$G:$G,MATCH($B37,'Pliegos Tarifarios (Las Condes)'!$A:$A,0)),H37&lt;=1000,INDEX('Pliegos Tarifarios (Las Condes)'!$H:$H,MATCH($B37,'Pliegos Tarifarios (Las Condes)'!$A:$A,0)),H37&lt;=5000,INDEX('Pliegos Tarifarios (Las Condes)'!$I:$I,MATCH($B37,'Pliegos Tarifarios (Las Condes)'!$A:$A,0)),H37&gt;5000,INDEX('Pliegos Tarifarios (Las Condes)'!$J:$J,MATCH($B37,'Pliegos Tarifarios (Las Condes)'!$A:$A,0)))/1.19</f>
        <v>11909.073440756301</v>
      </c>
      <c r="R37" s="19">
        <f>INDEX('Pliegos Tarifarios (Las Condes)'!$K:$K,MATCH($B37,'Pliegos Tarifarios (Las Condes)'!$A:$A,0))</f>
        <v>710.78200000000004</v>
      </c>
      <c r="S37" s="21">
        <f t="shared" si="3"/>
        <v>717892.92644835613</v>
      </c>
      <c r="T37" s="21">
        <f t="shared" si="4"/>
        <v>136399.65602518767</v>
      </c>
      <c r="U37" s="19">
        <v>0</v>
      </c>
      <c r="V37" s="21">
        <f t="shared" si="5"/>
        <v>854292.58247354382</v>
      </c>
    </row>
    <row r="38" spans="1:22" x14ac:dyDescent="0.3">
      <c r="A38" s="3" t="s">
        <v>12</v>
      </c>
      <c r="B38" s="3">
        <v>1</v>
      </c>
      <c r="C38" s="4" t="s">
        <v>186</v>
      </c>
      <c r="D38" s="3" t="s">
        <v>223</v>
      </c>
      <c r="E38" s="3" t="s">
        <v>91</v>
      </c>
      <c r="F38" s="4" t="s">
        <v>97</v>
      </c>
      <c r="G38" s="3" t="s">
        <v>16</v>
      </c>
      <c r="H38" s="5">
        <v>3961.2537000000002</v>
      </c>
      <c r="I38" s="5">
        <v>10.4217</v>
      </c>
      <c r="J38" s="5">
        <v>10.4217</v>
      </c>
      <c r="K38" s="6">
        <v>1</v>
      </c>
      <c r="L38" s="5">
        <v>127.78</v>
      </c>
      <c r="M38" s="19">
        <f>H38*INDEX('Pliegos Tarifarios (Las Condes)'!$B:$B,MATCH($B38,'Pliegos Tarifarios (Las Condes)'!$A:$A,0))</f>
        <v>470747.46720060002</v>
      </c>
      <c r="N38" s="19">
        <f>I38*INDEX('Pliegos Tarifarios (Las Condes)'!$C:$C,MATCH($B38,'Pliegos Tarifarios (Las Condes)'!$A:$A,0))</f>
        <v>35591.241465299994</v>
      </c>
      <c r="O38" s="19">
        <f>J38*INDEX('Pliegos Tarifarios (Las Condes)'!$D:$D,MATCH($B38,'Pliegos Tarifarios (Las Condes)'!$A:$A,0))</f>
        <v>147014.80532849999</v>
      </c>
      <c r="P38" s="19">
        <f>H38*INDEX('Pliegos Tarifarios (Las Condes)'!$E:$E,MATCH($B38,'Pliegos Tarifarios (Las Condes)'!$A:$A,0))</f>
        <v>51226.932848400007</v>
      </c>
      <c r="Q38" s="19" cm="1">
        <f t="array" ref="Q38">H38*_xlfn.IFS(H38&lt;=350,INDEX('Pliegos Tarifarios (Las Condes)'!$F:$F,MATCH($B38,'Pliegos Tarifarios (Las Condes)'!$A:$A,0)),H38&lt;=500,INDEX('Pliegos Tarifarios (Las Condes)'!$G:$G,MATCH($B38,'Pliegos Tarifarios (Las Condes)'!$A:$A,0)),H38&lt;=1000,INDEX('Pliegos Tarifarios (Las Condes)'!$H:$H,MATCH($B38,'Pliegos Tarifarios (Las Condes)'!$A:$A,0)),H38&lt;=5000,INDEX('Pliegos Tarifarios (Las Condes)'!$I:$I,MATCH($B38,'Pliegos Tarifarios (Las Condes)'!$A:$A,0)),H38&gt;5000,INDEX('Pliegos Tarifarios (Las Condes)'!$J:$J,MATCH($B38,'Pliegos Tarifarios (Las Condes)'!$A:$A,0)))/1.19</f>
        <v>11887.08988462185</v>
      </c>
      <c r="R38" s="19">
        <f>INDEX('Pliegos Tarifarios (Las Condes)'!$K:$K,MATCH($B38,'Pliegos Tarifarios (Las Condes)'!$A:$A,0))</f>
        <v>710.78200000000004</v>
      </c>
      <c r="S38" s="21">
        <f t="shared" si="3"/>
        <v>717178.31872742181</v>
      </c>
      <c r="T38" s="21">
        <f t="shared" si="4"/>
        <v>136263.88055821013</v>
      </c>
      <c r="U38" s="19">
        <v>0</v>
      </c>
      <c r="V38" s="21">
        <f t="shared" si="5"/>
        <v>853442.199285632</v>
      </c>
    </row>
    <row r="39" spans="1:22" x14ac:dyDescent="0.3">
      <c r="A39" s="3" t="s">
        <v>12</v>
      </c>
      <c r="B39" s="3">
        <v>1</v>
      </c>
      <c r="C39" s="4" t="s">
        <v>186</v>
      </c>
      <c r="D39" s="3" t="s">
        <v>224</v>
      </c>
      <c r="E39" s="3" t="s">
        <v>99</v>
      </c>
      <c r="F39" s="4" t="s">
        <v>100</v>
      </c>
      <c r="G39" s="3" t="s">
        <v>16</v>
      </c>
      <c r="H39" s="5">
        <v>19894.662899999999</v>
      </c>
      <c r="I39" s="5">
        <v>53.411200000000001</v>
      </c>
      <c r="J39" s="5">
        <v>51.618099999999998</v>
      </c>
      <c r="K39" s="6">
        <v>0.9664283895512551</v>
      </c>
      <c r="L39" s="5">
        <v>641.76</v>
      </c>
      <c r="M39" s="19">
        <f>H39*INDEX('Pliegos Tarifarios (Las Condes)'!$B:$B,MATCH($B39,'Pliegos Tarifarios (Las Condes)'!$A:$A,0))</f>
        <v>2364241.9497101996</v>
      </c>
      <c r="N39" s="19">
        <f>I39*INDEX('Pliegos Tarifarios (Las Condes)'!$C:$C,MATCH($B39,'Pliegos Tarifarios (Las Condes)'!$A:$A,0))</f>
        <v>182405.06982080001</v>
      </c>
      <c r="O39" s="19">
        <f>J39*INDEX('Pliegos Tarifarios (Las Condes)'!$D:$D,MATCH($B39,'Pliegos Tarifarios (Las Condes)'!$A:$A,0))</f>
        <v>728156.1475505</v>
      </c>
      <c r="P39" s="19">
        <f>H39*INDEX('Pliegos Tarifarios (Las Condes)'!$E:$E,MATCH($B39,'Pliegos Tarifarios (Las Condes)'!$A:$A,0))</f>
        <v>257277.7806228</v>
      </c>
      <c r="Q39" s="19" cm="1">
        <f t="array" ref="Q39">H39*_xlfn.IFS(H39&lt;=350,INDEX('Pliegos Tarifarios (Las Condes)'!$F:$F,MATCH($B39,'Pliegos Tarifarios (Las Condes)'!$A:$A,0)),H39&lt;=500,INDEX('Pliegos Tarifarios (Las Condes)'!$G:$G,MATCH($B39,'Pliegos Tarifarios (Las Condes)'!$A:$A,0)),H39&lt;=1000,INDEX('Pliegos Tarifarios (Las Condes)'!$H:$H,MATCH($B39,'Pliegos Tarifarios (Las Condes)'!$A:$A,0)),H39&lt;=5000,INDEX('Pliegos Tarifarios (Las Condes)'!$I:$I,MATCH($B39,'Pliegos Tarifarios (Las Condes)'!$A:$A,0)),H39&gt;5000,INDEX('Pliegos Tarifarios (Las Condes)'!$J:$J,MATCH($B39,'Pliegos Tarifarios (Las Condes)'!$A:$A,0)))/1.19</f>
        <v>65284.587079411773</v>
      </c>
      <c r="R39" s="19">
        <f>INDEX('Pliegos Tarifarios (Las Condes)'!$K:$K,MATCH($B39,'Pliegos Tarifarios (Las Condes)'!$A:$A,0))</f>
        <v>710.78200000000004</v>
      </c>
      <c r="S39" s="21">
        <f t="shared" si="3"/>
        <v>3598076.3167837113</v>
      </c>
      <c r="T39" s="21">
        <f t="shared" si="4"/>
        <v>683634.50018890516</v>
      </c>
      <c r="U39" s="19">
        <v>0</v>
      </c>
      <c r="V39" s="21">
        <f t="shared" si="5"/>
        <v>4281710.8169726161</v>
      </c>
    </row>
    <row r="40" spans="1:22" x14ac:dyDescent="0.3">
      <c r="A40" s="3" t="s">
        <v>12</v>
      </c>
      <c r="B40" s="3">
        <v>1</v>
      </c>
      <c r="C40" s="4" t="s">
        <v>186</v>
      </c>
      <c r="D40" s="3" t="s">
        <v>225</v>
      </c>
      <c r="E40" s="3" t="s">
        <v>102</v>
      </c>
      <c r="F40" s="4" t="s">
        <v>103</v>
      </c>
      <c r="G40" s="3" t="s">
        <v>16</v>
      </c>
      <c r="H40" s="5">
        <v>7925.5967000000001</v>
      </c>
      <c r="I40" s="5">
        <v>21.085000000000001</v>
      </c>
      <c r="J40" s="5">
        <v>20.535900000000002</v>
      </c>
      <c r="K40" s="6">
        <v>0.97395778989803183</v>
      </c>
      <c r="L40" s="5">
        <v>255.66</v>
      </c>
      <c r="M40" s="19">
        <f>H40*INDEX('Pliegos Tarifarios (Las Condes)'!$B:$B,MATCH($B40,'Pliegos Tarifarios (Las Condes)'!$A:$A,0))</f>
        <v>941862.0606346</v>
      </c>
      <c r="N40" s="19">
        <f>I40*INDEX('Pliegos Tarifarios (Las Condes)'!$C:$C,MATCH($B40,'Pliegos Tarifarios (Las Condes)'!$A:$A,0))</f>
        <v>72007.573264999999</v>
      </c>
      <c r="O40" s="19">
        <f>J40*INDEX('Pliegos Tarifarios (Las Condes)'!$D:$D,MATCH($B40,'Pliegos Tarifarios (Las Condes)'!$A:$A,0))</f>
        <v>289691.82961950003</v>
      </c>
      <c r="P40" s="19">
        <f>H40*INDEX('Pliegos Tarifarios (Las Condes)'!$E:$E,MATCH($B40,'Pliegos Tarifarios (Las Condes)'!$A:$A,0))</f>
        <v>102493.8165244</v>
      </c>
      <c r="Q40" s="19" cm="1">
        <f t="array" ref="Q40">H40*_xlfn.IFS(H40&lt;=350,INDEX('Pliegos Tarifarios (Las Condes)'!$F:$F,MATCH($B40,'Pliegos Tarifarios (Las Condes)'!$A:$A,0)),H40&lt;=500,INDEX('Pliegos Tarifarios (Las Condes)'!$G:$G,MATCH($B40,'Pliegos Tarifarios (Las Condes)'!$A:$A,0)),H40&lt;=1000,INDEX('Pliegos Tarifarios (Las Condes)'!$H:$H,MATCH($B40,'Pliegos Tarifarios (Las Condes)'!$A:$A,0)),H40&lt;=5000,INDEX('Pliegos Tarifarios (Las Condes)'!$I:$I,MATCH($B40,'Pliegos Tarifarios (Las Condes)'!$A:$A,0)),H40&gt;5000,INDEX('Pliegos Tarifarios (Las Condes)'!$J:$J,MATCH($B40,'Pliegos Tarifarios (Las Condes)'!$A:$A,0)))/1.19</f>
        <v>26007.945473529417</v>
      </c>
      <c r="R40" s="19">
        <f>INDEX('Pliegos Tarifarios (Las Condes)'!$K:$K,MATCH($B40,'Pliegos Tarifarios (Las Condes)'!$A:$A,0))</f>
        <v>710.78200000000004</v>
      </c>
      <c r="S40" s="21">
        <f t="shared" si="3"/>
        <v>1432774.0075170293</v>
      </c>
      <c r="T40" s="21">
        <f t="shared" si="4"/>
        <v>272227.06142823555</v>
      </c>
      <c r="U40" s="19">
        <v>0</v>
      </c>
      <c r="V40" s="21">
        <f t="shared" si="5"/>
        <v>1705001.0689452649</v>
      </c>
    </row>
    <row r="41" spans="1:22" x14ac:dyDescent="0.3">
      <c r="A41" s="3" t="s">
        <v>12</v>
      </c>
      <c r="B41" s="3">
        <v>1</v>
      </c>
      <c r="C41" s="4" t="s">
        <v>186</v>
      </c>
      <c r="D41" s="3" t="s">
        <v>226</v>
      </c>
      <c r="E41" s="3" t="s">
        <v>105</v>
      </c>
      <c r="F41" s="4" t="s">
        <v>106</v>
      </c>
      <c r="G41" s="3" t="s">
        <v>30</v>
      </c>
      <c r="H41" s="5">
        <v>2640.4265999999998</v>
      </c>
      <c r="I41" s="5">
        <v>6.9370000000000003</v>
      </c>
      <c r="J41" s="5">
        <v>6.9370000000000003</v>
      </c>
      <c r="K41" s="6">
        <v>1</v>
      </c>
      <c r="L41" s="5">
        <v>85.18</v>
      </c>
      <c r="M41" s="19">
        <f>H41*INDEX('Pliegos Tarifarios (Las Condes)'!$B:$B,MATCH($B41,'Pliegos Tarifarios (Las Condes)'!$A:$A,0))</f>
        <v>313783.01629079995</v>
      </c>
      <c r="N41" s="19">
        <f>I41*INDEX('Pliegos Tarifarios (Las Condes)'!$C:$C,MATCH($B41,'Pliegos Tarifarios (Las Condes)'!$A:$A,0))</f>
        <v>23690.611133000002</v>
      </c>
      <c r="O41" s="19">
        <f>J41*INDEX('Pliegos Tarifarios (Las Condes)'!$D:$D,MATCH($B41,'Pliegos Tarifarios (Las Condes)'!$A:$A,0))</f>
        <v>97857.518884999998</v>
      </c>
      <c r="P41" s="19">
        <f>H41*INDEX('Pliegos Tarifarios (Las Condes)'!$E:$E,MATCH($B41,'Pliegos Tarifarios (Las Condes)'!$A:$A,0))</f>
        <v>34145.996791199999</v>
      </c>
      <c r="Q41" s="19" cm="1">
        <f t="array" ref="Q41">H41*_xlfn.IFS(H41&lt;=350,INDEX('Pliegos Tarifarios (Las Condes)'!$F:$F,MATCH($B41,'Pliegos Tarifarios (Las Condes)'!$A:$A,0)),H41&lt;=500,INDEX('Pliegos Tarifarios (Las Condes)'!$G:$G,MATCH($B41,'Pliegos Tarifarios (Las Condes)'!$A:$A,0)),H41&lt;=1000,INDEX('Pliegos Tarifarios (Las Condes)'!$H:$H,MATCH($B41,'Pliegos Tarifarios (Las Condes)'!$A:$A,0)),H41&lt;=5000,INDEX('Pliegos Tarifarios (Las Condes)'!$I:$I,MATCH($B41,'Pliegos Tarifarios (Las Condes)'!$A:$A,0)),H41&gt;5000,INDEX('Pliegos Tarifarios (Las Condes)'!$J:$J,MATCH($B41,'Pliegos Tarifarios (Las Condes)'!$A:$A,0)))/1.19</f>
        <v>7923.4986458823523</v>
      </c>
      <c r="R41" s="19">
        <f>INDEX('Pliegos Tarifarios (Las Condes)'!$K:$K,MATCH($B41,'Pliegos Tarifarios (Las Condes)'!$A:$A,0))</f>
        <v>710.78200000000004</v>
      </c>
      <c r="S41" s="21">
        <f t="shared" si="3"/>
        <v>478111.42374588235</v>
      </c>
      <c r="T41" s="21">
        <f t="shared" si="4"/>
        <v>90841.170511717646</v>
      </c>
      <c r="U41" s="19">
        <v>0</v>
      </c>
      <c r="V41" s="21">
        <f t="shared" si="5"/>
        <v>568952.59425760002</v>
      </c>
    </row>
    <row r="42" spans="1:22" x14ac:dyDescent="0.3">
      <c r="A42" s="3" t="s">
        <v>12</v>
      </c>
      <c r="B42" s="3">
        <v>1</v>
      </c>
      <c r="C42" s="4" t="s">
        <v>186</v>
      </c>
      <c r="D42" s="3" t="s">
        <v>227</v>
      </c>
      <c r="E42" s="3" t="s">
        <v>105</v>
      </c>
      <c r="F42" s="4" t="s">
        <v>108</v>
      </c>
      <c r="G42" s="3" t="s">
        <v>30</v>
      </c>
      <c r="H42" s="5">
        <v>2643.6658000000002</v>
      </c>
      <c r="I42" s="5">
        <v>6.9584999999999999</v>
      </c>
      <c r="J42" s="5">
        <v>6.7948000000000004</v>
      </c>
      <c r="K42" s="6">
        <v>0.97647481497449173</v>
      </c>
      <c r="L42" s="5">
        <v>85.28</v>
      </c>
      <c r="M42" s="19">
        <f>H42*INDEX('Pliegos Tarifarios (Las Condes)'!$B:$B,MATCH($B42,'Pliegos Tarifarios (Las Condes)'!$A:$A,0))</f>
        <v>314167.95634040004</v>
      </c>
      <c r="N42" s="19">
        <f>I42*INDEX('Pliegos Tarifarios (Las Condes)'!$C:$C,MATCH($B42,'Pliegos Tarifarios (Las Condes)'!$A:$A,0))</f>
        <v>23764.035976499999</v>
      </c>
      <c r="O42" s="19">
        <f>J42*INDEX('Pliegos Tarifarios (Las Condes)'!$D:$D,MATCH($B42,'Pliegos Tarifarios (Las Condes)'!$A:$A,0))</f>
        <v>95851.559653999997</v>
      </c>
      <c r="P42" s="19">
        <f>H42*INDEX('Pliegos Tarifarios (Las Condes)'!$E:$E,MATCH($B42,'Pliegos Tarifarios (Las Condes)'!$A:$A,0))</f>
        <v>34187.886125600002</v>
      </c>
      <c r="Q42" s="19" cm="1">
        <f t="array" ref="Q42">H42*_xlfn.IFS(H42&lt;=350,INDEX('Pliegos Tarifarios (Las Condes)'!$F:$F,MATCH($B42,'Pliegos Tarifarios (Las Condes)'!$A:$A,0)),H42&lt;=500,INDEX('Pliegos Tarifarios (Las Condes)'!$G:$G,MATCH($B42,'Pliegos Tarifarios (Las Condes)'!$A:$A,0)),H42&lt;=1000,INDEX('Pliegos Tarifarios (Las Condes)'!$H:$H,MATCH($B42,'Pliegos Tarifarios (Las Condes)'!$A:$A,0)),H42&lt;=5000,INDEX('Pliegos Tarifarios (Las Condes)'!$I:$I,MATCH($B42,'Pliegos Tarifarios (Las Condes)'!$A:$A,0)),H42&gt;5000,INDEX('Pliegos Tarifarios (Las Condes)'!$J:$J,MATCH($B42,'Pliegos Tarifarios (Las Condes)'!$A:$A,0)))/1.19</f>
        <v>7933.2189678991599</v>
      </c>
      <c r="R42" s="19">
        <f>INDEX('Pliegos Tarifarios (Las Condes)'!$K:$K,MATCH($B42,'Pliegos Tarifarios (Las Condes)'!$A:$A,0))</f>
        <v>710.78200000000004</v>
      </c>
      <c r="S42" s="21">
        <f t="shared" si="3"/>
        <v>476615.43906439922</v>
      </c>
      <c r="T42" s="21">
        <f t="shared" si="4"/>
        <v>90556.933422235859</v>
      </c>
      <c r="U42" s="19">
        <v>0</v>
      </c>
      <c r="V42" s="21">
        <f t="shared" si="5"/>
        <v>567172.37248663511</v>
      </c>
    </row>
    <row r="43" spans="1:22" x14ac:dyDescent="0.3">
      <c r="A43" s="3" t="s">
        <v>12</v>
      </c>
      <c r="B43" s="3">
        <v>1</v>
      </c>
      <c r="C43" s="4" t="s">
        <v>186</v>
      </c>
      <c r="D43" s="3" t="s">
        <v>228</v>
      </c>
      <c r="E43" s="3" t="s">
        <v>110</v>
      </c>
      <c r="F43" s="4" t="s">
        <v>111</v>
      </c>
      <c r="G43" s="3" t="s">
        <v>30</v>
      </c>
      <c r="H43" s="5">
        <v>1322.6664000000001</v>
      </c>
      <c r="I43" s="5">
        <v>3.6057000000000001</v>
      </c>
      <c r="J43" s="5">
        <v>3.6057000000000001</v>
      </c>
      <c r="K43" s="6">
        <v>1</v>
      </c>
      <c r="L43" s="5">
        <v>42.67</v>
      </c>
      <c r="M43" s="19">
        <f>H43*INDEX('Pliegos Tarifarios (Las Condes)'!$B:$B,MATCH($B43,'Pliegos Tarifarios (Las Condes)'!$A:$A,0))</f>
        <v>157183.02964319999</v>
      </c>
      <c r="N43" s="19">
        <f>I43*INDEX('Pliegos Tarifarios (Las Condes)'!$C:$C,MATCH($B43,'Pliegos Tarifarios (Las Condes)'!$A:$A,0))</f>
        <v>12313.858521300001</v>
      </c>
      <c r="O43" s="19">
        <f>J43*INDEX('Pliegos Tarifarios (Las Condes)'!$D:$D,MATCH($B43,'Pliegos Tarifarios (Las Condes)'!$A:$A,0))</f>
        <v>50864.185648500003</v>
      </c>
      <c r="P43" s="19">
        <f>H43*INDEX('Pliegos Tarifarios (Las Condes)'!$E:$E,MATCH($B43,'Pliegos Tarifarios (Las Condes)'!$A:$A,0))</f>
        <v>17104.721884800001</v>
      </c>
      <c r="Q43" s="19" cm="1">
        <f t="array" ref="Q43">H43*_xlfn.IFS(H43&lt;=350,INDEX('Pliegos Tarifarios (Las Condes)'!$F:$F,MATCH($B43,'Pliegos Tarifarios (Las Condes)'!$A:$A,0)),H43&lt;=500,INDEX('Pliegos Tarifarios (Las Condes)'!$G:$G,MATCH($B43,'Pliegos Tarifarios (Las Condes)'!$A:$A,0)),H43&lt;=1000,INDEX('Pliegos Tarifarios (Las Condes)'!$H:$H,MATCH($B43,'Pliegos Tarifarios (Las Condes)'!$A:$A,0)),H43&lt;=5000,INDEX('Pliegos Tarifarios (Las Condes)'!$I:$I,MATCH($B43,'Pliegos Tarifarios (Las Condes)'!$A:$A,0)),H43&gt;5000,INDEX('Pliegos Tarifarios (Las Condes)'!$J:$J,MATCH($B43,'Pliegos Tarifarios (Las Condes)'!$A:$A,0)))/1.19</f>
        <v>3969.110684369748</v>
      </c>
      <c r="R43" s="19">
        <f>INDEX('Pliegos Tarifarios (Las Condes)'!$K:$K,MATCH($B43,'Pliegos Tarifarios (Las Condes)'!$A:$A,0))</f>
        <v>710.78200000000004</v>
      </c>
      <c r="S43" s="21">
        <f t="shared" si="3"/>
        <v>242145.68838216976</v>
      </c>
      <c r="T43" s="21">
        <f t="shared" si="4"/>
        <v>46007.680792612256</v>
      </c>
      <c r="U43" s="19">
        <v>0</v>
      </c>
      <c r="V43" s="21">
        <f t="shared" si="5"/>
        <v>288153.36917478201</v>
      </c>
    </row>
    <row r="44" spans="1:22" x14ac:dyDescent="0.3">
      <c r="A44" s="3" t="s">
        <v>12</v>
      </c>
      <c r="B44" s="3">
        <v>1</v>
      </c>
      <c r="C44" s="4" t="s">
        <v>186</v>
      </c>
      <c r="D44" s="3" t="s">
        <v>229</v>
      </c>
      <c r="E44" s="3" t="s">
        <v>113</v>
      </c>
      <c r="F44" s="4" t="s">
        <v>114</v>
      </c>
      <c r="G44" s="3" t="s">
        <v>30</v>
      </c>
      <c r="H44" s="5">
        <v>1984.1794</v>
      </c>
      <c r="I44" s="5">
        <v>5.2596999999999996</v>
      </c>
      <c r="J44" s="5">
        <v>5.1755000000000004</v>
      </c>
      <c r="K44" s="6">
        <v>0.98399148240393952</v>
      </c>
      <c r="L44" s="5">
        <v>64.010000000000005</v>
      </c>
      <c r="M44" s="19">
        <f>H44*INDEX('Pliegos Tarifarios (Las Condes)'!$B:$B,MATCH($B44,'Pliegos Tarifarios (Las Condes)'!$A:$A,0))</f>
        <v>235795.91153719998</v>
      </c>
      <c r="N44" s="19">
        <f>I44*INDEX('Pliegos Tarifarios (Las Condes)'!$C:$C,MATCH($B44,'Pliegos Tarifarios (Las Condes)'!$A:$A,0))</f>
        <v>17962.448807299999</v>
      </c>
      <c r="O44" s="19">
        <f>J44*INDEX('Pliegos Tarifarios (Las Condes)'!$D:$D,MATCH($B44,'Pliegos Tarifarios (Las Condes)'!$A:$A,0))</f>
        <v>73008.73417750001</v>
      </c>
      <c r="P44" s="19">
        <f>H44*INDEX('Pliegos Tarifarios (Las Condes)'!$E:$E,MATCH($B44,'Pliegos Tarifarios (Las Condes)'!$A:$A,0))</f>
        <v>25659.408000800002</v>
      </c>
      <c r="Q44" s="19" cm="1">
        <f t="array" ref="Q44">H44*_xlfn.IFS(H44&lt;=350,INDEX('Pliegos Tarifarios (Las Condes)'!$F:$F,MATCH($B44,'Pliegos Tarifarios (Las Condes)'!$A:$A,0)),H44&lt;=500,INDEX('Pliegos Tarifarios (Las Condes)'!$G:$G,MATCH($B44,'Pliegos Tarifarios (Las Condes)'!$A:$A,0)),H44&lt;=1000,INDEX('Pliegos Tarifarios (Las Condes)'!$H:$H,MATCH($B44,'Pliegos Tarifarios (Las Condes)'!$A:$A,0)),H44&lt;=5000,INDEX('Pliegos Tarifarios (Las Condes)'!$I:$I,MATCH($B44,'Pliegos Tarifarios (Las Condes)'!$A:$A,0)),H44&gt;5000,INDEX('Pliegos Tarifarios (Las Condes)'!$J:$J,MATCH($B44,'Pliegos Tarifarios (Las Condes)'!$A:$A,0)))/1.19</f>
        <v>5954.2055776470588</v>
      </c>
      <c r="R44" s="19">
        <f>INDEX('Pliegos Tarifarios (Las Condes)'!$K:$K,MATCH($B44,'Pliegos Tarifarios (Las Condes)'!$A:$A,0))</f>
        <v>710.78200000000004</v>
      </c>
      <c r="S44" s="21">
        <f t="shared" si="3"/>
        <v>359091.49010044709</v>
      </c>
      <c r="T44" s="21">
        <f t="shared" si="4"/>
        <v>68227.383119084945</v>
      </c>
      <c r="U44" s="19">
        <v>0</v>
      </c>
      <c r="V44" s="21">
        <f t="shared" si="5"/>
        <v>427318.87321953202</v>
      </c>
    </row>
    <row r="45" spans="1:22" x14ac:dyDescent="0.3">
      <c r="A45" s="3" t="s">
        <v>12</v>
      </c>
      <c r="B45" s="3">
        <v>1</v>
      </c>
      <c r="C45" s="4" t="s">
        <v>186</v>
      </c>
      <c r="D45" s="3" t="s">
        <v>230</v>
      </c>
      <c r="E45" s="3" t="s">
        <v>116</v>
      </c>
      <c r="F45" s="4" t="s">
        <v>117</v>
      </c>
      <c r="G45" s="3" t="s">
        <v>30</v>
      </c>
      <c r="H45" s="5">
        <v>330.43060000000003</v>
      </c>
      <c r="I45" s="5">
        <v>0.87390000000000001</v>
      </c>
      <c r="J45" s="5">
        <v>0.87229999999999996</v>
      </c>
      <c r="K45" s="6">
        <v>0.99816912690239157</v>
      </c>
      <c r="L45" s="5">
        <v>10.66</v>
      </c>
      <c r="M45" s="19">
        <f>H45*INDEX('Pliegos Tarifarios (Las Condes)'!$B:$B,MATCH($B45,'Pliegos Tarifarios (Las Condes)'!$A:$A,0))</f>
        <v>39267.711642800001</v>
      </c>
      <c r="N45" s="19">
        <f>I45*INDEX('Pliegos Tarifarios (Las Condes)'!$C:$C,MATCH($B45,'Pliegos Tarifarios (Las Condes)'!$A:$A,0))</f>
        <v>2984.4637551000001</v>
      </c>
      <c r="O45" s="19">
        <f>J45*INDEX('Pliegos Tarifarios (Las Condes)'!$D:$D,MATCH($B45,'Pliegos Tarifarios (Las Condes)'!$A:$A,0))</f>
        <v>12305.191541499998</v>
      </c>
      <c r="P45" s="19">
        <f>H45*INDEX('Pliegos Tarifarios (Las Condes)'!$E:$E,MATCH($B45,'Pliegos Tarifarios (Las Condes)'!$A:$A,0))</f>
        <v>4273.1285192000005</v>
      </c>
      <c r="Q45" s="19" cm="1">
        <f t="array" ref="Q45">H45*_xlfn.IFS(H45&lt;=350,INDEX('Pliegos Tarifarios (Las Condes)'!$F:$F,MATCH($B45,'Pliegos Tarifarios (Las Condes)'!$A:$A,0)),H45&lt;=500,INDEX('Pliegos Tarifarios (Las Condes)'!$G:$G,MATCH($B45,'Pliegos Tarifarios (Las Condes)'!$A:$A,0)),H45&lt;=1000,INDEX('Pliegos Tarifarios (Las Condes)'!$H:$H,MATCH($B45,'Pliegos Tarifarios (Las Condes)'!$A:$A,0)),H45&lt;=5000,INDEX('Pliegos Tarifarios (Las Condes)'!$I:$I,MATCH($B45,'Pliegos Tarifarios (Las Condes)'!$A:$A,0)),H45&gt;5000,INDEX('Pliegos Tarifarios (Las Condes)'!$J:$J,MATCH($B45,'Pliegos Tarifarios (Las Condes)'!$A:$A,0)))/1.19</f>
        <v>217.6954541176471</v>
      </c>
      <c r="R45" s="19">
        <f>INDEX('Pliegos Tarifarios (Las Condes)'!$K:$K,MATCH($B45,'Pliegos Tarifarios (Las Condes)'!$A:$A,0))</f>
        <v>710.78200000000004</v>
      </c>
      <c r="S45" s="21">
        <f t="shared" si="3"/>
        <v>59758.97291271764</v>
      </c>
      <c r="T45" s="21">
        <f t="shared" si="4"/>
        <v>11354.204853416351</v>
      </c>
      <c r="U45" s="19">
        <v>0</v>
      </c>
      <c r="V45" s="21">
        <f t="shared" si="5"/>
        <v>71113.177766133987</v>
      </c>
    </row>
    <row r="46" spans="1:22" x14ac:dyDescent="0.3">
      <c r="A46" s="3" t="s">
        <v>12</v>
      </c>
      <c r="B46" s="3">
        <v>1</v>
      </c>
      <c r="C46" s="4" t="s">
        <v>186</v>
      </c>
      <c r="D46" s="3" t="s">
        <v>231</v>
      </c>
      <c r="E46" s="3" t="s">
        <v>116</v>
      </c>
      <c r="F46" s="4" t="s">
        <v>119</v>
      </c>
      <c r="G46" s="3" t="s">
        <v>30</v>
      </c>
      <c r="H46" s="5">
        <v>331.57510000000002</v>
      </c>
      <c r="I46" s="5">
        <v>0.88570000000000004</v>
      </c>
      <c r="J46" s="5">
        <v>0.86119999999999997</v>
      </c>
      <c r="K46" s="6">
        <v>0.97233826352037922</v>
      </c>
      <c r="L46" s="5">
        <v>10.7</v>
      </c>
      <c r="M46" s="19">
        <f>H46*INDEX('Pliegos Tarifarios (Las Condes)'!$B:$B,MATCH($B46,'Pliegos Tarifarios (Las Condes)'!$A:$A,0))</f>
        <v>39403.721733799997</v>
      </c>
      <c r="N46" s="19">
        <f>I46*INDEX('Pliegos Tarifarios (Las Condes)'!$C:$C,MATCH($B46,'Pliegos Tarifarios (Las Condes)'!$A:$A,0))</f>
        <v>3024.7620413</v>
      </c>
      <c r="O46" s="19">
        <f>J46*INDEX('Pliegos Tarifarios (Las Condes)'!$D:$D,MATCH($B46,'Pliegos Tarifarios (Las Condes)'!$A:$A,0))</f>
        <v>12148.608225999998</v>
      </c>
      <c r="P46" s="19">
        <f>H46*INDEX('Pliegos Tarifarios (Las Condes)'!$E:$E,MATCH($B46,'Pliegos Tarifarios (Las Condes)'!$A:$A,0))</f>
        <v>4287.9291932000006</v>
      </c>
      <c r="Q46" s="19" cm="1">
        <f t="array" ref="Q46">H46*_xlfn.IFS(H46&lt;=350,INDEX('Pliegos Tarifarios (Las Condes)'!$F:$F,MATCH($B46,'Pliegos Tarifarios (Las Condes)'!$A:$A,0)),H46&lt;=500,INDEX('Pliegos Tarifarios (Las Condes)'!$G:$G,MATCH($B46,'Pliegos Tarifarios (Las Condes)'!$A:$A,0)),H46&lt;=1000,INDEX('Pliegos Tarifarios (Las Condes)'!$H:$H,MATCH($B46,'Pliegos Tarifarios (Las Condes)'!$A:$A,0)),H46&lt;=5000,INDEX('Pliegos Tarifarios (Las Condes)'!$I:$I,MATCH($B46,'Pliegos Tarifarios (Las Condes)'!$A:$A,0)),H46&gt;5000,INDEX('Pliegos Tarifarios (Las Condes)'!$J:$J,MATCH($B46,'Pliegos Tarifarios (Las Condes)'!$A:$A,0)))/1.19</f>
        <v>218.44947764705887</v>
      </c>
      <c r="R46" s="19">
        <f>INDEX('Pliegos Tarifarios (Las Condes)'!$K:$K,MATCH($B46,'Pliegos Tarifarios (Las Condes)'!$A:$A,0))</f>
        <v>710.78200000000004</v>
      </c>
      <c r="S46" s="21">
        <f t="shared" si="3"/>
        <v>59794.252671947048</v>
      </c>
      <c r="T46" s="21">
        <f t="shared" si="4"/>
        <v>11360.908007669939</v>
      </c>
      <c r="U46" s="19">
        <v>0</v>
      </c>
      <c r="V46" s="21">
        <f t="shared" si="5"/>
        <v>71155.160679616994</v>
      </c>
    </row>
    <row r="47" spans="1:22" x14ac:dyDescent="0.3">
      <c r="A47" s="3" t="s">
        <v>12</v>
      </c>
      <c r="B47" s="3">
        <v>1</v>
      </c>
      <c r="C47" s="4" t="s">
        <v>186</v>
      </c>
      <c r="D47" s="3" t="s">
        <v>232</v>
      </c>
      <c r="E47" s="3" t="s">
        <v>121</v>
      </c>
      <c r="F47" s="4" t="s">
        <v>122</v>
      </c>
      <c r="G47" s="3" t="s">
        <v>30</v>
      </c>
      <c r="H47" s="5">
        <v>329.95659999999998</v>
      </c>
      <c r="I47" s="5">
        <v>0.90010000000000001</v>
      </c>
      <c r="J47" s="5">
        <v>0.84870000000000001</v>
      </c>
      <c r="K47" s="6">
        <v>0.94289523386290408</v>
      </c>
      <c r="L47" s="5">
        <v>10.64</v>
      </c>
      <c r="M47" s="19">
        <f>H47*INDEX('Pliegos Tarifarios (Las Condes)'!$B:$B,MATCH($B47,'Pliegos Tarifarios (Las Condes)'!$A:$A,0))</f>
        <v>39211.382430799997</v>
      </c>
      <c r="N47" s="19">
        <f>I47*INDEX('Pliegos Tarifarios (Las Condes)'!$C:$C,MATCH($B47,'Pliegos Tarifarios (Las Condes)'!$A:$A,0))</f>
        <v>3073.9396108999999</v>
      </c>
      <c r="O47" s="19">
        <f>J47*INDEX('Pliegos Tarifarios (Las Condes)'!$D:$D,MATCH($B47,'Pliegos Tarifarios (Las Condes)'!$A:$A,0))</f>
        <v>11972.275663500001</v>
      </c>
      <c r="P47" s="19">
        <f>H47*INDEX('Pliegos Tarifarios (Las Condes)'!$E:$E,MATCH($B47,'Pliegos Tarifarios (Las Condes)'!$A:$A,0))</f>
        <v>4266.9987511999998</v>
      </c>
      <c r="Q47" s="19" cm="1">
        <f t="array" ref="Q47">H47*_xlfn.IFS(H47&lt;=350,INDEX('Pliegos Tarifarios (Las Condes)'!$F:$F,MATCH($B47,'Pliegos Tarifarios (Las Condes)'!$A:$A,0)),H47&lt;=500,INDEX('Pliegos Tarifarios (Las Condes)'!$G:$G,MATCH($B47,'Pliegos Tarifarios (Las Condes)'!$A:$A,0)),H47&lt;=1000,INDEX('Pliegos Tarifarios (Las Condes)'!$H:$H,MATCH($B47,'Pliegos Tarifarios (Las Condes)'!$A:$A,0)),H47&lt;=5000,INDEX('Pliegos Tarifarios (Las Condes)'!$I:$I,MATCH($B47,'Pliegos Tarifarios (Las Condes)'!$A:$A,0)),H47&gt;5000,INDEX('Pliegos Tarifarios (Las Condes)'!$J:$J,MATCH($B47,'Pliegos Tarifarios (Las Condes)'!$A:$A,0)))/1.19</f>
        <v>217.38317176470591</v>
      </c>
      <c r="R47" s="19">
        <f>INDEX('Pliegos Tarifarios (Las Condes)'!$K:$K,MATCH($B47,'Pliegos Tarifarios (Las Condes)'!$A:$A,0))</f>
        <v>710.78200000000004</v>
      </c>
      <c r="S47" s="21">
        <f t="shared" si="3"/>
        <v>59452.761628164699</v>
      </c>
      <c r="T47" s="21">
        <f t="shared" si="4"/>
        <v>11296.024709351293</v>
      </c>
      <c r="U47" s="19">
        <v>0</v>
      </c>
      <c r="V47" s="21">
        <f t="shared" si="5"/>
        <v>70748.786337515994</v>
      </c>
    </row>
    <row r="48" spans="1:22" x14ac:dyDescent="0.3">
      <c r="A48" s="3" t="s">
        <v>12</v>
      </c>
      <c r="B48" s="3">
        <v>1</v>
      </c>
      <c r="C48" s="4" t="s">
        <v>186</v>
      </c>
      <c r="D48" s="3" t="s">
        <v>233</v>
      </c>
      <c r="E48" s="3" t="s">
        <v>121</v>
      </c>
      <c r="F48" s="4" t="s">
        <v>124</v>
      </c>
      <c r="G48" s="3" t="s">
        <v>30</v>
      </c>
      <c r="H48" s="5">
        <v>330.89929999999998</v>
      </c>
      <c r="I48" s="5">
        <v>0.88800000000000001</v>
      </c>
      <c r="J48" s="5">
        <v>0.88800000000000001</v>
      </c>
      <c r="K48" s="6">
        <v>1</v>
      </c>
      <c r="L48" s="5">
        <v>10.67</v>
      </c>
      <c r="M48" s="19">
        <f>H48*INDEX('Pliegos Tarifarios (Las Condes)'!$B:$B,MATCH($B48,'Pliegos Tarifarios (Las Condes)'!$A:$A,0))</f>
        <v>39323.411013399993</v>
      </c>
      <c r="N48" s="19">
        <f>I48*INDEX('Pliegos Tarifarios (Las Condes)'!$C:$C,MATCH($B48,'Pliegos Tarifarios (Las Condes)'!$A:$A,0))</f>
        <v>3032.6167919999998</v>
      </c>
      <c r="O48" s="19">
        <f>J48*INDEX('Pliegos Tarifarios (Las Condes)'!$D:$D,MATCH($B48,'Pliegos Tarifarios (Las Condes)'!$A:$A,0))</f>
        <v>12526.66524</v>
      </c>
      <c r="P48" s="19">
        <f>H48*INDEX('Pliegos Tarifarios (Las Condes)'!$E:$E,MATCH($B48,'Pliegos Tarifarios (Las Condes)'!$A:$A,0))</f>
        <v>4279.1897475999995</v>
      </c>
      <c r="Q48" s="19" cm="1">
        <f t="array" ref="Q48">H48*_xlfn.IFS(H48&lt;=350,INDEX('Pliegos Tarifarios (Las Condes)'!$F:$F,MATCH($B48,'Pliegos Tarifarios (Las Condes)'!$A:$A,0)),H48&lt;=500,INDEX('Pliegos Tarifarios (Las Condes)'!$G:$G,MATCH($B48,'Pliegos Tarifarios (Las Condes)'!$A:$A,0)),H48&lt;=1000,INDEX('Pliegos Tarifarios (Las Condes)'!$H:$H,MATCH($B48,'Pliegos Tarifarios (Las Condes)'!$A:$A,0)),H48&lt;=5000,INDEX('Pliegos Tarifarios (Las Condes)'!$I:$I,MATCH($B48,'Pliegos Tarifarios (Las Condes)'!$A:$A,0)),H48&gt;5000,INDEX('Pliegos Tarifarios (Las Condes)'!$J:$J,MATCH($B48,'Pliegos Tarifarios (Las Condes)'!$A:$A,0)))/1.19</f>
        <v>218.00424470588234</v>
      </c>
      <c r="R48" s="19">
        <f>INDEX('Pliegos Tarifarios (Las Condes)'!$K:$K,MATCH($B48,'Pliegos Tarifarios (Las Condes)'!$A:$A,0))</f>
        <v>710.78200000000004</v>
      </c>
      <c r="S48" s="21">
        <f t="shared" si="3"/>
        <v>60090.669037705877</v>
      </c>
      <c r="T48" s="21">
        <f t="shared" si="4"/>
        <v>11417.227117164117</v>
      </c>
      <c r="U48" s="19">
        <v>0</v>
      </c>
      <c r="V48" s="21">
        <f t="shared" si="5"/>
        <v>71507.896154869988</v>
      </c>
    </row>
    <row r="49" spans="1:22" x14ac:dyDescent="0.3">
      <c r="A49" s="3" t="s">
        <v>12</v>
      </c>
      <c r="B49" s="3">
        <v>1</v>
      </c>
      <c r="C49" s="4" t="s">
        <v>186</v>
      </c>
      <c r="D49" s="3" t="s">
        <v>234</v>
      </c>
      <c r="E49" s="3" t="s">
        <v>121</v>
      </c>
      <c r="F49" s="4" t="s">
        <v>126</v>
      </c>
      <c r="G49" s="3" t="s">
        <v>30</v>
      </c>
      <c r="H49" s="5">
        <v>330.68290000000002</v>
      </c>
      <c r="I49" s="5">
        <v>0.88680000000000003</v>
      </c>
      <c r="J49" s="5">
        <v>0.85660000000000003</v>
      </c>
      <c r="K49" s="6">
        <v>0.96594497068110063</v>
      </c>
      <c r="L49" s="5">
        <v>10.67</v>
      </c>
      <c r="M49" s="19">
        <f>H49*INDEX('Pliegos Tarifarios (Las Condes)'!$B:$B,MATCH($B49,'Pliegos Tarifarios (Las Condes)'!$A:$A,0))</f>
        <v>39297.694470200004</v>
      </c>
      <c r="N49" s="19">
        <f>I49*INDEX('Pliegos Tarifarios (Las Condes)'!$C:$C,MATCH($B49,'Pliegos Tarifarios (Las Condes)'!$A:$A,0))</f>
        <v>3028.5186612000002</v>
      </c>
      <c r="O49" s="19">
        <f>J49*INDEX('Pliegos Tarifarios (Las Condes)'!$D:$D,MATCH($B49,'Pliegos Tarifarios (Las Condes)'!$A:$A,0))</f>
        <v>12083.717843</v>
      </c>
      <c r="P49" s="19">
        <f>H49*INDEX('Pliegos Tarifarios (Las Condes)'!$E:$E,MATCH($B49,'Pliegos Tarifarios (Las Condes)'!$A:$A,0))</f>
        <v>4276.3912628000007</v>
      </c>
      <c r="Q49" s="19" cm="1">
        <f t="array" ref="Q49">H49*_xlfn.IFS(H49&lt;=350,INDEX('Pliegos Tarifarios (Las Condes)'!$F:$F,MATCH($B49,'Pliegos Tarifarios (Las Condes)'!$A:$A,0)),H49&lt;=500,INDEX('Pliegos Tarifarios (Las Condes)'!$G:$G,MATCH($B49,'Pliegos Tarifarios (Las Condes)'!$A:$A,0)),H49&lt;=1000,INDEX('Pliegos Tarifarios (Las Condes)'!$H:$H,MATCH($B49,'Pliegos Tarifarios (Las Condes)'!$A:$A,0)),H49&lt;=5000,INDEX('Pliegos Tarifarios (Las Condes)'!$I:$I,MATCH($B49,'Pliegos Tarifarios (Las Condes)'!$A:$A,0)),H49&gt;5000,INDEX('Pliegos Tarifarios (Las Condes)'!$J:$J,MATCH($B49,'Pliegos Tarifarios (Las Condes)'!$A:$A,0)))/1.19</f>
        <v>217.8616752941177</v>
      </c>
      <c r="R49" s="19">
        <f>INDEX('Pliegos Tarifarios (Las Condes)'!$K:$K,MATCH($B49,'Pliegos Tarifarios (Las Condes)'!$A:$A,0))</f>
        <v>710.78200000000004</v>
      </c>
      <c r="S49" s="21">
        <f t="shared" si="3"/>
        <v>59614.965912494124</v>
      </c>
      <c r="T49" s="21">
        <f t="shared" si="4"/>
        <v>11326.843523373884</v>
      </c>
      <c r="U49" s="19">
        <v>0</v>
      </c>
      <c r="V49" s="21">
        <f t="shared" si="5"/>
        <v>70941.80943586801</v>
      </c>
    </row>
    <row r="50" spans="1:22" x14ac:dyDescent="0.3">
      <c r="A50" s="3" t="s">
        <v>12</v>
      </c>
      <c r="B50" s="3">
        <v>1</v>
      </c>
      <c r="C50" s="4" t="s">
        <v>186</v>
      </c>
      <c r="D50" s="3" t="s">
        <v>235</v>
      </c>
      <c r="E50" s="3" t="s">
        <v>121</v>
      </c>
      <c r="F50" s="4" t="s">
        <v>128</v>
      </c>
      <c r="G50" s="3" t="s">
        <v>30</v>
      </c>
      <c r="H50" s="5">
        <v>331.02859999999998</v>
      </c>
      <c r="I50" s="5">
        <v>0.87409999999999999</v>
      </c>
      <c r="J50" s="5">
        <v>0.87150000000000005</v>
      </c>
      <c r="K50" s="6">
        <v>0.99702551195515399</v>
      </c>
      <c r="L50" s="5">
        <v>10.68</v>
      </c>
      <c r="M50" s="19">
        <f>H50*INDEX('Pliegos Tarifarios (Las Condes)'!$B:$B,MATCH($B50,'Pliegos Tarifarios (Las Condes)'!$A:$A,0))</f>
        <v>39338.776766799994</v>
      </c>
      <c r="N50" s="19">
        <f>I50*INDEX('Pliegos Tarifarios (Las Condes)'!$C:$C,MATCH($B50,'Pliegos Tarifarios (Las Condes)'!$A:$A,0))</f>
        <v>2985.1467769000001</v>
      </c>
      <c r="O50" s="19">
        <f>J50*INDEX('Pliegos Tarifarios (Las Condes)'!$D:$D,MATCH($B50,'Pliegos Tarifarios (Las Condes)'!$A:$A,0))</f>
        <v>12293.906257500001</v>
      </c>
      <c r="P50" s="19">
        <f>H50*INDEX('Pliegos Tarifarios (Las Condes)'!$E:$E,MATCH($B50,'Pliegos Tarifarios (Las Condes)'!$A:$A,0))</f>
        <v>4280.8618551999998</v>
      </c>
      <c r="Q50" s="19" cm="1">
        <f t="array" ref="Q50">H50*_xlfn.IFS(H50&lt;=350,INDEX('Pliegos Tarifarios (Las Condes)'!$F:$F,MATCH($B50,'Pliegos Tarifarios (Las Condes)'!$A:$A,0)),H50&lt;=500,INDEX('Pliegos Tarifarios (Las Condes)'!$G:$G,MATCH($B50,'Pliegos Tarifarios (Las Condes)'!$A:$A,0)),H50&lt;=1000,INDEX('Pliegos Tarifarios (Las Condes)'!$H:$H,MATCH($B50,'Pliegos Tarifarios (Las Condes)'!$A:$A,0)),H50&lt;=5000,INDEX('Pliegos Tarifarios (Las Condes)'!$I:$I,MATCH($B50,'Pliegos Tarifarios (Las Condes)'!$A:$A,0)),H50&gt;5000,INDEX('Pliegos Tarifarios (Las Condes)'!$J:$J,MATCH($B50,'Pliegos Tarifarios (Las Condes)'!$A:$A,0)))/1.19</f>
        <v>218.0894305882353</v>
      </c>
      <c r="R50" s="19">
        <f>INDEX('Pliegos Tarifarios (Las Condes)'!$K:$K,MATCH($B50,'Pliegos Tarifarios (Las Condes)'!$A:$A,0))</f>
        <v>710.78200000000004</v>
      </c>
      <c r="S50" s="21">
        <f t="shared" si="3"/>
        <v>59827.563086988222</v>
      </c>
      <c r="T50" s="21">
        <f t="shared" si="4"/>
        <v>11367.236986527763</v>
      </c>
      <c r="U50" s="19">
        <v>0</v>
      </c>
      <c r="V50" s="21">
        <f t="shared" si="5"/>
        <v>71194.800073515988</v>
      </c>
    </row>
    <row r="51" spans="1:22" x14ac:dyDescent="0.3">
      <c r="A51" s="3" t="s">
        <v>12</v>
      </c>
      <c r="B51" s="3">
        <v>1</v>
      </c>
      <c r="C51" s="4" t="s">
        <v>186</v>
      </c>
      <c r="D51" s="3" t="s">
        <v>236</v>
      </c>
      <c r="E51" s="3" t="s">
        <v>121</v>
      </c>
      <c r="F51" s="4" t="s">
        <v>130</v>
      </c>
      <c r="G51" s="3" t="s">
        <v>30</v>
      </c>
      <c r="H51" s="5">
        <v>330.98930000000001</v>
      </c>
      <c r="I51" s="5">
        <v>0.88919999999999999</v>
      </c>
      <c r="J51" s="5">
        <v>0.85570000000000002</v>
      </c>
      <c r="K51" s="6">
        <v>0.96232568600989654</v>
      </c>
      <c r="L51" s="5">
        <v>10.68</v>
      </c>
      <c r="M51" s="19">
        <f>H51*INDEX('Pliegos Tarifarios (Las Condes)'!$B:$B,MATCH($B51,'Pliegos Tarifarios (Las Condes)'!$A:$A,0))</f>
        <v>39334.106433399997</v>
      </c>
      <c r="N51" s="19">
        <f>I51*INDEX('Pliegos Tarifarios (Las Condes)'!$C:$C,MATCH($B51,'Pliegos Tarifarios (Las Condes)'!$A:$A,0))</f>
        <v>3036.7149227999998</v>
      </c>
      <c r="O51" s="19">
        <f>J51*INDEX('Pliegos Tarifarios (Las Condes)'!$D:$D,MATCH($B51,'Pliegos Tarifarios (Las Condes)'!$A:$A,0))</f>
        <v>12071.021898499999</v>
      </c>
      <c r="P51" s="19">
        <f>H51*INDEX('Pliegos Tarifarios (Las Condes)'!$E:$E,MATCH($B51,'Pliegos Tarifarios (Las Condes)'!$A:$A,0))</f>
        <v>4280.3536276000004</v>
      </c>
      <c r="Q51" s="19" cm="1">
        <f t="array" ref="Q51">H51*_xlfn.IFS(H51&lt;=350,INDEX('Pliegos Tarifarios (Las Condes)'!$F:$F,MATCH($B51,'Pliegos Tarifarios (Las Condes)'!$A:$A,0)),H51&lt;=500,INDEX('Pliegos Tarifarios (Las Condes)'!$G:$G,MATCH($B51,'Pliegos Tarifarios (Las Condes)'!$A:$A,0)),H51&lt;=1000,INDEX('Pliegos Tarifarios (Las Condes)'!$H:$H,MATCH($B51,'Pliegos Tarifarios (Las Condes)'!$A:$A,0)),H51&lt;=5000,INDEX('Pliegos Tarifarios (Las Condes)'!$I:$I,MATCH($B51,'Pliegos Tarifarios (Las Condes)'!$A:$A,0)),H51&gt;5000,INDEX('Pliegos Tarifarios (Las Condes)'!$J:$J,MATCH($B51,'Pliegos Tarifarios (Las Condes)'!$A:$A,0)))/1.19</f>
        <v>218.06353882352946</v>
      </c>
      <c r="R51" s="19">
        <f>INDEX('Pliegos Tarifarios (Las Condes)'!$K:$K,MATCH($B51,'Pliegos Tarifarios (Las Condes)'!$A:$A,0))</f>
        <v>710.78200000000004</v>
      </c>
      <c r="S51" s="21">
        <f t="shared" si="3"/>
        <v>59651.042421123529</v>
      </c>
      <c r="T51" s="21">
        <f t="shared" si="4"/>
        <v>11333.69806001347</v>
      </c>
      <c r="U51" s="19">
        <v>0</v>
      </c>
      <c r="V51" s="21">
        <f t="shared" si="5"/>
        <v>70984.740481137007</v>
      </c>
    </row>
    <row r="52" spans="1:22" x14ac:dyDescent="0.3">
      <c r="A52" s="3" t="s">
        <v>12</v>
      </c>
      <c r="B52" s="3">
        <v>1</v>
      </c>
      <c r="C52" s="4" t="s">
        <v>186</v>
      </c>
      <c r="D52" s="3" t="s">
        <v>237</v>
      </c>
      <c r="E52" s="3" t="s">
        <v>121</v>
      </c>
      <c r="F52" s="4" t="s">
        <v>132</v>
      </c>
      <c r="G52" s="3" t="s">
        <v>30</v>
      </c>
      <c r="H52" s="5">
        <v>330.60210000000001</v>
      </c>
      <c r="I52" s="5">
        <v>0.8901</v>
      </c>
      <c r="J52" s="5">
        <v>0.8679</v>
      </c>
      <c r="K52" s="6">
        <v>0.97505898213683861</v>
      </c>
      <c r="L52" s="5">
        <v>10.66</v>
      </c>
      <c r="M52" s="19">
        <f>H52*INDEX('Pliegos Tarifarios (Las Condes)'!$B:$B,MATCH($B52,'Pliegos Tarifarios (Las Condes)'!$A:$A,0))</f>
        <v>39288.092359800001</v>
      </c>
      <c r="N52" s="19">
        <f>I52*INDEX('Pliegos Tarifarios (Las Condes)'!$C:$C,MATCH($B52,'Pliegos Tarifarios (Las Condes)'!$A:$A,0))</f>
        <v>3039.7885209000001</v>
      </c>
      <c r="O52" s="19">
        <f>J52*INDEX('Pliegos Tarifarios (Las Condes)'!$D:$D,MATCH($B52,'Pliegos Tarifarios (Las Condes)'!$A:$A,0))</f>
        <v>12243.1224795</v>
      </c>
      <c r="P52" s="19">
        <f>H52*INDEX('Pliegos Tarifarios (Las Condes)'!$E:$E,MATCH($B52,'Pliegos Tarifarios (Las Condes)'!$A:$A,0))</f>
        <v>4275.3463572000001</v>
      </c>
      <c r="Q52" s="19" cm="1">
        <f t="array" ref="Q52">H52*_xlfn.IFS(H52&lt;=350,INDEX('Pliegos Tarifarios (Las Condes)'!$F:$F,MATCH($B52,'Pliegos Tarifarios (Las Condes)'!$A:$A,0)),H52&lt;=500,INDEX('Pliegos Tarifarios (Las Condes)'!$G:$G,MATCH($B52,'Pliegos Tarifarios (Las Condes)'!$A:$A,0)),H52&lt;=1000,INDEX('Pliegos Tarifarios (Las Condes)'!$H:$H,MATCH($B52,'Pliegos Tarifarios (Las Condes)'!$A:$A,0)),H52&lt;=5000,INDEX('Pliegos Tarifarios (Las Condes)'!$I:$I,MATCH($B52,'Pliegos Tarifarios (Las Condes)'!$A:$A,0)),H52&gt;5000,INDEX('Pliegos Tarifarios (Las Condes)'!$J:$J,MATCH($B52,'Pliegos Tarifarios (Las Condes)'!$A:$A,0)))/1.19</f>
        <v>217.80844235294123</v>
      </c>
      <c r="R52" s="19">
        <f>INDEX('Pliegos Tarifarios (Las Condes)'!$K:$K,MATCH($B52,'Pliegos Tarifarios (Las Condes)'!$A:$A,0))</f>
        <v>710.78200000000004</v>
      </c>
      <c r="S52" s="21">
        <f t="shared" si="3"/>
        <v>59774.94015975295</v>
      </c>
      <c r="T52" s="21">
        <f t="shared" si="4"/>
        <v>11357.23863035306</v>
      </c>
      <c r="U52" s="19">
        <v>0</v>
      </c>
      <c r="V52" s="21">
        <f t="shared" si="5"/>
        <v>71132.178790106016</v>
      </c>
    </row>
    <row r="53" spans="1:22" x14ac:dyDescent="0.3">
      <c r="A53" s="3" t="s">
        <v>12</v>
      </c>
      <c r="B53" s="3">
        <v>1</v>
      </c>
      <c r="C53" s="4" t="s">
        <v>186</v>
      </c>
      <c r="D53" s="3" t="s">
        <v>238</v>
      </c>
      <c r="E53" s="3" t="s">
        <v>121</v>
      </c>
      <c r="F53" s="4" t="s">
        <v>134</v>
      </c>
      <c r="G53" s="3" t="s">
        <v>30</v>
      </c>
      <c r="H53" s="5">
        <v>330.2971</v>
      </c>
      <c r="I53" s="5">
        <v>0.87980000000000003</v>
      </c>
      <c r="J53" s="5">
        <v>0.87639999999999996</v>
      </c>
      <c r="K53" s="6">
        <v>0.99613548533757668</v>
      </c>
      <c r="L53" s="5">
        <v>10.65</v>
      </c>
      <c r="M53" s="19">
        <f>H53*INDEX('Pliegos Tarifarios (Las Condes)'!$B:$B,MATCH($B53,'Pliegos Tarifarios (Las Condes)'!$A:$A,0))</f>
        <v>39251.846769799995</v>
      </c>
      <c r="N53" s="19">
        <f>I53*INDEX('Pliegos Tarifarios (Las Condes)'!$C:$C,MATCH($B53,'Pliegos Tarifarios (Las Condes)'!$A:$A,0))</f>
        <v>3004.6128982</v>
      </c>
      <c r="O53" s="19">
        <f>J53*INDEX('Pliegos Tarifarios (Las Condes)'!$D:$D,MATCH($B53,'Pliegos Tarifarios (Las Condes)'!$A:$A,0))</f>
        <v>12363.028622</v>
      </c>
      <c r="P53" s="19">
        <f>H53*INDEX('Pliegos Tarifarios (Las Condes)'!$E:$E,MATCH($B53,'Pliegos Tarifarios (Las Condes)'!$A:$A,0))</f>
        <v>4271.4020971999998</v>
      </c>
      <c r="Q53" s="19" cm="1">
        <f t="array" ref="Q53">H53*_xlfn.IFS(H53&lt;=350,INDEX('Pliegos Tarifarios (Las Condes)'!$F:$F,MATCH($B53,'Pliegos Tarifarios (Las Condes)'!$A:$A,0)),H53&lt;=500,INDEX('Pliegos Tarifarios (Las Condes)'!$G:$G,MATCH($B53,'Pliegos Tarifarios (Las Condes)'!$A:$A,0)),H53&lt;=1000,INDEX('Pliegos Tarifarios (Las Condes)'!$H:$H,MATCH($B53,'Pliegos Tarifarios (Las Condes)'!$A:$A,0)),H53&lt;=5000,INDEX('Pliegos Tarifarios (Las Condes)'!$I:$I,MATCH($B53,'Pliegos Tarifarios (Las Condes)'!$A:$A,0)),H53&gt;5000,INDEX('Pliegos Tarifarios (Las Condes)'!$J:$J,MATCH($B53,'Pliegos Tarifarios (Las Condes)'!$A:$A,0)))/1.19</f>
        <v>217.60750117647061</v>
      </c>
      <c r="R53" s="19">
        <f>INDEX('Pliegos Tarifarios (Las Condes)'!$K:$K,MATCH($B53,'Pliegos Tarifarios (Las Condes)'!$A:$A,0))</f>
        <v>710.78200000000004</v>
      </c>
      <c r="S53" s="21">
        <f t="shared" si="3"/>
        <v>59819.279888376463</v>
      </c>
      <c r="T53" s="21">
        <f t="shared" si="4"/>
        <v>11365.663178791528</v>
      </c>
      <c r="U53" s="19">
        <v>0</v>
      </c>
      <c r="V53" s="21">
        <f t="shared" si="5"/>
        <v>71184.943067167987</v>
      </c>
    </row>
    <row r="54" spans="1:22" x14ac:dyDescent="0.3">
      <c r="A54" s="3" t="s">
        <v>12</v>
      </c>
      <c r="B54" s="3">
        <v>1</v>
      </c>
      <c r="C54" s="4" t="s">
        <v>186</v>
      </c>
      <c r="D54" s="3" t="s">
        <v>239</v>
      </c>
      <c r="E54" s="3" t="s">
        <v>121</v>
      </c>
      <c r="F54" s="4" t="s">
        <v>136</v>
      </c>
      <c r="G54" s="3" t="s">
        <v>30</v>
      </c>
      <c r="H54" s="5">
        <v>330.53289999999998</v>
      </c>
      <c r="I54" s="5">
        <v>0.87360000000000004</v>
      </c>
      <c r="J54" s="5">
        <v>0.86509999999999998</v>
      </c>
      <c r="K54" s="6">
        <v>0.99027014652014644</v>
      </c>
      <c r="L54" s="5">
        <v>10.66</v>
      </c>
      <c r="M54" s="19">
        <f>H54*INDEX('Pliegos Tarifarios (Las Condes)'!$B:$B,MATCH($B54,'Pliegos Tarifarios (Las Condes)'!$A:$A,0))</f>
        <v>39279.868770199995</v>
      </c>
      <c r="N54" s="19">
        <f>I54*INDEX('Pliegos Tarifarios (Las Condes)'!$C:$C,MATCH($B54,'Pliegos Tarifarios (Las Condes)'!$A:$A,0))</f>
        <v>2983.4392224000003</v>
      </c>
      <c r="O54" s="19">
        <f>J54*INDEX('Pliegos Tarifarios (Las Condes)'!$D:$D,MATCH($B54,'Pliegos Tarifarios (Las Condes)'!$A:$A,0))</f>
        <v>12203.623985499999</v>
      </c>
      <c r="P54" s="19">
        <f>H54*INDEX('Pliegos Tarifarios (Las Condes)'!$E:$E,MATCH($B54,'Pliegos Tarifarios (Las Condes)'!$A:$A,0))</f>
        <v>4274.4514627999997</v>
      </c>
      <c r="Q54" s="19" cm="1">
        <f t="array" ref="Q54">H54*_xlfn.IFS(H54&lt;=350,INDEX('Pliegos Tarifarios (Las Condes)'!$F:$F,MATCH($B54,'Pliegos Tarifarios (Las Condes)'!$A:$A,0)),H54&lt;=500,INDEX('Pliegos Tarifarios (Las Condes)'!$G:$G,MATCH($B54,'Pliegos Tarifarios (Las Condes)'!$A:$A,0)),H54&lt;=1000,INDEX('Pliegos Tarifarios (Las Condes)'!$H:$H,MATCH($B54,'Pliegos Tarifarios (Las Condes)'!$A:$A,0)),H54&lt;=5000,INDEX('Pliegos Tarifarios (Las Condes)'!$I:$I,MATCH($B54,'Pliegos Tarifarios (Las Condes)'!$A:$A,0)),H54&gt;5000,INDEX('Pliegos Tarifarios (Las Condes)'!$J:$J,MATCH($B54,'Pliegos Tarifarios (Las Condes)'!$A:$A,0)))/1.19</f>
        <v>217.76285176470589</v>
      </c>
      <c r="R54" s="19">
        <f>INDEX('Pliegos Tarifarios (Las Condes)'!$K:$K,MATCH($B54,'Pliegos Tarifarios (Las Condes)'!$A:$A,0))</f>
        <v>710.78200000000004</v>
      </c>
      <c r="S54" s="21">
        <f t="shared" si="3"/>
        <v>59669.928292664699</v>
      </c>
      <c r="T54" s="21">
        <f t="shared" si="4"/>
        <v>11337.286375606292</v>
      </c>
      <c r="U54" s="19">
        <v>0</v>
      </c>
      <c r="V54" s="21">
        <f t="shared" si="5"/>
        <v>71007.214668270986</v>
      </c>
    </row>
    <row r="55" spans="1:22" x14ac:dyDescent="0.3">
      <c r="A55" s="3" t="s">
        <v>12</v>
      </c>
      <c r="B55" s="3">
        <v>1</v>
      </c>
      <c r="C55" s="4" t="s">
        <v>186</v>
      </c>
      <c r="D55" s="3" t="s">
        <v>240</v>
      </c>
      <c r="E55" s="3" t="s">
        <v>121</v>
      </c>
      <c r="F55" s="4" t="s">
        <v>138</v>
      </c>
      <c r="G55" s="3" t="s">
        <v>30</v>
      </c>
      <c r="H55" s="5">
        <v>330.7269</v>
      </c>
      <c r="I55" s="5">
        <v>0.88519999999999999</v>
      </c>
      <c r="J55" s="5">
        <v>0.88519999999999999</v>
      </c>
      <c r="K55" s="6">
        <v>1</v>
      </c>
      <c r="L55" s="5">
        <v>10.67</v>
      </c>
      <c r="M55" s="19">
        <f>H55*INDEX('Pliegos Tarifarios (Las Condes)'!$B:$B,MATCH($B55,'Pliegos Tarifarios (Las Condes)'!$A:$A,0))</f>
        <v>39302.923342199996</v>
      </c>
      <c r="N55" s="19">
        <f>I55*INDEX('Pliegos Tarifarios (Las Condes)'!$C:$C,MATCH($B55,'Pliegos Tarifarios (Las Condes)'!$A:$A,0))</f>
        <v>3023.0544867999997</v>
      </c>
      <c r="O55" s="19">
        <f>J55*INDEX('Pliegos Tarifarios (Las Condes)'!$D:$D,MATCH($B55,'Pliegos Tarifarios (Las Condes)'!$A:$A,0))</f>
        <v>12487.166745999999</v>
      </c>
      <c r="P55" s="19">
        <f>H55*INDEX('Pliegos Tarifarios (Las Condes)'!$E:$E,MATCH($B55,'Pliegos Tarifarios (Las Condes)'!$A:$A,0))</f>
        <v>4276.9602708000002</v>
      </c>
      <c r="Q55" s="19" cm="1">
        <f t="array" ref="Q55">H55*_xlfn.IFS(H55&lt;=350,INDEX('Pliegos Tarifarios (Las Condes)'!$F:$F,MATCH($B55,'Pliegos Tarifarios (Las Condes)'!$A:$A,0)),H55&lt;=500,INDEX('Pliegos Tarifarios (Las Condes)'!$G:$G,MATCH($B55,'Pliegos Tarifarios (Las Condes)'!$A:$A,0)),H55&lt;=1000,INDEX('Pliegos Tarifarios (Las Condes)'!$H:$H,MATCH($B55,'Pliegos Tarifarios (Las Condes)'!$A:$A,0)),H55&lt;=5000,INDEX('Pliegos Tarifarios (Las Condes)'!$I:$I,MATCH($B55,'Pliegos Tarifarios (Las Condes)'!$A:$A,0)),H55&gt;5000,INDEX('Pliegos Tarifarios (Las Condes)'!$J:$J,MATCH($B55,'Pliegos Tarifarios (Las Condes)'!$A:$A,0)))/1.19</f>
        <v>217.8906635294118</v>
      </c>
      <c r="R55" s="19">
        <f>INDEX('Pliegos Tarifarios (Las Condes)'!$K:$K,MATCH($B55,'Pliegos Tarifarios (Las Condes)'!$A:$A,0))</f>
        <v>710.78200000000004</v>
      </c>
      <c r="S55" s="21">
        <f t="shared" si="3"/>
        <v>60018.777509329411</v>
      </c>
      <c r="T55" s="21">
        <f t="shared" si="4"/>
        <v>11403.567726772588</v>
      </c>
      <c r="U55" s="19">
        <v>0</v>
      </c>
      <c r="V55" s="21">
        <f t="shared" si="5"/>
        <v>71422.345236102003</v>
      </c>
    </row>
    <row r="56" spans="1:22" x14ac:dyDescent="0.3">
      <c r="A56" s="3" t="s">
        <v>12</v>
      </c>
      <c r="B56" s="3">
        <v>1</v>
      </c>
      <c r="C56" s="4" t="s">
        <v>186</v>
      </c>
      <c r="D56" s="3" t="s">
        <v>241</v>
      </c>
      <c r="E56" s="3" t="s">
        <v>121</v>
      </c>
      <c r="F56" s="4" t="s">
        <v>140</v>
      </c>
      <c r="G56" s="3" t="s">
        <v>30</v>
      </c>
      <c r="H56" s="5">
        <v>331.07960000000003</v>
      </c>
      <c r="I56" s="5">
        <v>0.89639999999999997</v>
      </c>
      <c r="J56" s="5">
        <v>0.89639999999999997</v>
      </c>
      <c r="K56" s="6">
        <v>1</v>
      </c>
      <c r="L56" s="5">
        <v>10.68</v>
      </c>
      <c r="M56" s="19">
        <f>H56*INDEX('Pliegos Tarifarios (Las Condes)'!$B:$B,MATCH($B56,'Pliegos Tarifarios (Las Condes)'!$A:$A,0))</f>
        <v>39344.837504800002</v>
      </c>
      <c r="N56" s="19">
        <f>I56*INDEX('Pliegos Tarifarios (Las Condes)'!$C:$C,MATCH($B56,'Pliegos Tarifarios (Las Condes)'!$A:$A,0))</f>
        <v>3061.3037076000001</v>
      </c>
      <c r="O56" s="19">
        <f>J56*INDEX('Pliegos Tarifarios (Las Condes)'!$D:$D,MATCH($B56,'Pliegos Tarifarios (Las Condes)'!$A:$A,0))</f>
        <v>12645.160721999999</v>
      </c>
      <c r="P56" s="19">
        <f>H56*INDEX('Pliegos Tarifarios (Las Condes)'!$E:$E,MATCH($B56,'Pliegos Tarifarios (Las Condes)'!$A:$A,0))</f>
        <v>4281.5213872000004</v>
      </c>
      <c r="Q56" s="19" cm="1">
        <f t="array" ref="Q56">H56*_xlfn.IFS(H56&lt;=350,INDEX('Pliegos Tarifarios (Las Condes)'!$F:$F,MATCH($B56,'Pliegos Tarifarios (Las Condes)'!$A:$A,0)),H56&lt;=500,INDEX('Pliegos Tarifarios (Las Condes)'!$G:$G,MATCH($B56,'Pliegos Tarifarios (Las Condes)'!$A:$A,0)),H56&lt;=1000,INDEX('Pliegos Tarifarios (Las Condes)'!$H:$H,MATCH($B56,'Pliegos Tarifarios (Las Condes)'!$A:$A,0)),H56&lt;=5000,INDEX('Pliegos Tarifarios (Las Condes)'!$I:$I,MATCH($B56,'Pliegos Tarifarios (Las Condes)'!$A:$A,0)),H56&gt;5000,INDEX('Pliegos Tarifarios (Las Condes)'!$J:$J,MATCH($B56,'Pliegos Tarifarios (Las Condes)'!$A:$A,0)))/1.19</f>
        <v>218.12303058823531</v>
      </c>
      <c r="R56" s="19">
        <f>INDEX('Pliegos Tarifarios (Las Condes)'!$K:$K,MATCH($B56,'Pliegos Tarifarios (Las Condes)'!$A:$A,0))</f>
        <v>710.78200000000004</v>
      </c>
      <c r="S56" s="21">
        <f t="shared" si="3"/>
        <v>60261.728352188242</v>
      </c>
      <c r="T56" s="21">
        <f t="shared" si="4"/>
        <v>11449.728386915765</v>
      </c>
      <c r="U56" s="19">
        <v>0</v>
      </c>
      <c r="V56" s="21">
        <f t="shared" si="5"/>
        <v>71711.456739104004</v>
      </c>
    </row>
    <row r="57" spans="1:22" x14ac:dyDescent="0.3">
      <c r="A57" s="3" t="s">
        <v>12</v>
      </c>
      <c r="B57" s="3">
        <v>1</v>
      </c>
      <c r="C57" s="4" t="s">
        <v>186</v>
      </c>
      <c r="D57" s="3" t="s">
        <v>242</v>
      </c>
      <c r="E57" s="3" t="s">
        <v>121</v>
      </c>
      <c r="F57" s="4" t="s">
        <v>243</v>
      </c>
      <c r="G57" s="3" t="s">
        <v>30</v>
      </c>
      <c r="H57" s="5">
        <v>330.47179999999997</v>
      </c>
      <c r="I57" s="5">
        <v>0.88090000000000002</v>
      </c>
      <c r="J57" s="5">
        <v>0.87339999999999995</v>
      </c>
      <c r="K57" s="6">
        <v>0.99148598024747414</v>
      </c>
      <c r="L57" s="5">
        <v>10.66</v>
      </c>
      <c r="M57" s="19">
        <f>H57*INDEX('Pliegos Tarifarios (Las Condes)'!$B:$B,MATCH($B57,'Pliegos Tarifarios (Las Condes)'!$A:$A,0))</f>
        <v>39272.607768399997</v>
      </c>
      <c r="N57" s="19">
        <f>I57*INDEX('Pliegos Tarifarios (Las Condes)'!$C:$C,MATCH($B57,'Pliegos Tarifarios (Las Condes)'!$A:$A,0))</f>
        <v>3008.3695180999998</v>
      </c>
      <c r="O57" s="19">
        <f>J57*INDEX('Pliegos Tarifarios (Las Condes)'!$D:$D,MATCH($B57,'Pliegos Tarifarios (Las Condes)'!$A:$A,0))</f>
        <v>12320.708806999999</v>
      </c>
      <c r="P57" s="19">
        <f>H57*INDEX('Pliegos Tarifarios (Las Condes)'!$E:$E,MATCH($B57,'Pliegos Tarifarios (Las Condes)'!$A:$A,0))</f>
        <v>4273.6613176000001</v>
      </c>
      <c r="Q57" s="19" cm="1">
        <f t="array" ref="Q57">H57*_xlfn.IFS(H57&lt;=350,INDEX('Pliegos Tarifarios (Las Condes)'!$F:$F,MATCH($B57,'Pliegos Tarifarios (Las Condes)'!$A:$A,0)),H57&lt;=500,INDEX('Pliegos Tarifarios (Las Condes)'!$G:$G,MATCH($B57,'Pliegos Tarifarios (Las Condes)'!$A:$A,0)),H57&lt;=1000,INDEX('Pliegos Tarifarios (Las Condes)'!$H:$H,MATCH($B57,'Pliegos Tarifarios (Las Condes)'!$A:$A,0)),H57&lt;=5000,INDEX('Pliegos Tarifarios (Las Condes)'!$I:$I,MATCH($B57,'Pliegos Tarifarios (Las Condes)'!$A:$A,0)),H57&gt;5000,INDEX('Pliegos Tarifarios (Las Condes)'!$J:$J,MATCH($B57,'Pliegos Tarifarios (Las Condes)'!$A:$A,0)))/1.19</f>
        <v>217.72259764705885</v>
      </c>
      <c r="R57" s="19">
        <f>INDEX('Pliegos Tarifarios (Las Condes)'!$K:$K,MATCH($B57,'Pliegos Tarifarios (Las Condes)'!$A:$A,0))</f>
        <v>710.78200000000004</v>
      </c>
      <c r="S57" s="21">
        <f t="shared" si="3"/>
        <v>59803.852008747061</v>
      </c>
      <c r="T57" s="21">
        <f t="shared" si="4"/>
        <v>11362.731881661941</v>
      </c>
      <c r="U57" s="19">
        <v>0</v>
      </c>
      <c r="V57" s="21">
        <f t="shared" si="5"/>
        <v>71166.583890409005</v>
      </c>
    </row>
    <row r="58" spans="1:22" x14ac:dyDescent="0.3">
      <c r="A58" s="3" t="s">
        <v>12</v>
      </c>
      <c r="B58" s="3">
        <v>1</v>
      </c>
      <c r="C58" s="4" t="s">
        <v>186</v>
      </c>
      <c r="D58" s="3" t="s">
        <v>244</v>
      </c>
      <c r="E58" s="3" t="s">
        <v>121</v>
      </c>
      <c r="F58" s="4" t="s">
        <v>245</v>
      </c>
      <c r="G58" s="3" t="s">
        <v>30</v>
      </c>
      <c r="H58" s="5">
        <v>330.8218</v>
      </c>
      <c r="I58" s="5">
        <v>0.86739999999999995</v>
      </c>
      <c r="J58" s="5">
        <v>0.86360000000000003</v>
      </c>
      <c r="K58" s="6">
        <v>0.99561909153792949</v>
      </c>
      <c r="L58" s="5">
        <v>10.67</v>
      </c>
      <c r="M58" s="19">
        <f>H58*INDEX('Pliegos Tarifarios (Las Condes)'!$B:$B,MATCH($B58,'Pliegos Tarifarios (Las Condes)'!$A:$A,0))</f>
        <v>39314.201068399998</v>
      </c>
      <c r="N58" s="19">
        <f>I58*INDEX('Pliegos Tarifarios (Las Condes)'!$C:$C,MATCH($B58,'Pliegos Tarifarios (Las Condes)'!$A:$A,0))</f>
        <v>2962.2655465999997</v>
      </c>
      <c r="O58" s="19">
        <f>J58*INDEX('Pliegos Tarifarios (Las Condes)'!$D:$D,MATCH($B58,'Pliegos Tarifarios (Las Condes)'!$A:$A,0))</f>
        <v>12182.464078000001</v>
      </c>
      <c r="P58" s="19">
        <f>H58*INDEX('Pliegos Tarifarios (Las Condes)'!$E:$E,MATCH($B58,'Pliegos Tarifarios (Las Condes)'!$A:$A,0))</f>
        <v>4278.1875176000003</v>
      </c>
      <c r="Q58" s="19" cm="1">
        <f t="array" ref="Q58">H58*_xlfn.IFS(H58&lt;=350,INDEX('Pliegos Tarifarios (Las Condes)'!$F:$F,MATCH($B58,'Pliegos Tarifarios (Las Condes)'!$A:$A,0)),H58&lt;=500,INDEX('Pliegos Tarifarios (Las Condes)'!$G:$G,MATCH($B58,'Pliegos Tarifarios (Las Condes)'!$A:$A,0)),H58&lt;=1000,INDEX('Pliegos Tarifarios (Las Condes)'!$H:$H,MATCH($B58,'Pliegos Tarifarios (Las Condes)'!$A:$A,0)),H58&lt;=5000,INDEX('Pliegos Tarifarios (Las Condes)'!$I:$I,MATCH($B58,'Pliegos Tarifarios (Las Condes)'!$A:$A,0)),H58&gt;5000,INDEX('Pliegos Tarifarios (Las Condes)'!$J:$J,MATCH($B58,'Pliegos Tarifarios (Las Condes)'!$A:$A,0)))/1.19</f>
        <v>217.95318588235298</v>
      </c>
      <c r="R58" s="19">
        <f>INDEX('Pliegos Tarifarios (Las Condes)'!$K:$K,MATCH($B58,'Pliegos Tarifarios (Las Condes)'!$A:$A,0))</f>
        <v>710.78200000000004</v>
      </c>
      <c r="S58" s="21">
        <f t="shared" si="3"/>
        <v>59665.853396482358</v>
      </c>
      <c r="T58" s="21">
        <f t="shared" si="4"/>
        <v>11336.512145331648</v>
      </c>
      <c r="U58" s="19">
        <v>0</v>
      </c>
      <c r="V58" s="21">
        <f t="shared" si="5"/>
        <v>71002.365541814012</v>
      </c>
    </row>
    <row r="59" spans="1:22" x14ac:dyDescent="0.3">
      <c r="A59" s="3" t="s">
        <v>12</v>
      </c>
      <c r="B59" s="3">
        <v>1</v>
      </c>
      <c r="C59" s="4" t="s">
        <v>186</v>
      </c>
      <c r="D59" s="3" t="s">
        <v>246</v>
      </c>
      <c r="E59" s="3" t="s">
        <v>121</v>
      </c>
      <c r="F59" s="4" t="s">
        <v>247</v>
      </c>
      <c r="G59" s="3" t="s">
        <v>30</v>
      </c>
      <c r="H59" s="5">
        <v>330.46699999999998</v>
      </c>
      <c r="I59" s="5">
        <v>0.88009999999999999</v>
      </c>
      <c r="J59" s="5">
        <v>0.85599999999999998</v>
      </c>
      <c r="K59" s="6">
        <v>0.9726167480968072</v>
      </c>
      <c r="L59" s="5">
        <v>10.66</v>
      </c>
      <c r="M59" s="19">
        <f>H59*INDEX('Pliegos Tarifarios (Las Condes)'!$B:$B,MATCH($B59,'Pliegos Tarifarios (Las Condes)'!$A:$A,0))</f>
        <v>39272.037345999997</v>
      </c>
      <c r="N59" s="19">
        <f>I59*INDEX('Pliegos Tarifarios (Las Condes)'!$C:$C,MATCH($B59,'Pliegos Tarifarios (Las Condes)'!$A:$A,0))</f>
        <v>3005.6374308999998</v>
      </c>
      <c r="O59" s="19">
        <f>J59*INDEX('Pliegos Tarifarios (Las Condes)'!$D:$D,MATCH($B59,'Pliegos Tarifarios (Las Condes)'!$A:$A,0))</f>
        <v>12075.25388</v>
      </c>
      <c r="P59" s="19">
        <f>H59*INDEX('Pliegos Tarifarios (Las Condes)'!$E:$E,MATCH($B59,'Pliegos Tarifarios (Las Condes)'!$A:$A,0))</f>
        <v>4273.599244</v>
      </c>
      <c r="Q59" s="19" cm="1">
        <f t="array" ref="Q59">H59*_xlfn.IFS(H59&lt;=350,INDEX('Pliegos Tarifarios (Las Condes)'!$F:$F,MATCH($B59,'Pliegos Tarifarios (Las Condes)'!$A:$A,0)),H59&lt;=500,INDEX('Pliegos Tarifarios (Las Condes)'!$G:$G,MATCH($B59,'Pliegos Tarifarios (Las Condes)'!$A:$A,0)),H59&lt;=1000,INDEX('Pliegos Tarifarios (Las Condes)'!$H:$H,MATCH($B59,'Pliegos Tarifarios (Las Condes)'!$A:$A,0)),H59&lt;=5000,INDEX('Pliegos Tarifarios (Las Condes)'!$I:$I,MATCH($B59,'Pliegos Tarifarios (Las Condes)'!$A:$A,0)),H59&gt;5000,INDEX('Pliegos Tarifarios (Las Condes)'!$J:$J,MATCH($B59,'Pliegos Tarifarios (Las Condes)'!$A:$A,0)))/1.19</f>
        <v>217.71943529411763</v>
      </c>
      <c r="R59" s="19">
        <f>INDEX('Pliegos Tarifarios (Las Condes)'!$K:$K,MATCH($B59,'Pliegos Tarifarios (Las Condes)'!$A:$A,0))</f>
        <v>710.78200000000004</v>
      </c>
      <c r="S59" s="21">
        <f t="shared" si="3"/>
        <v>59555.029336194108</v>
      </c>
      <c r="T59" s="21">
        <f t="shared" si="4"/>
        <v>11315.455573876881</v>
      </c>
      <c r="U59" s="19">
        <v>0</v>
      </c>
      <c r="V59" s="21">
        <f t="shared" si="5"/>
        <v>70870.484910070983</v>
      </c>
    </row>
    <row r="60" spans="1:22" x14ac:dyDescent="0.3">
      <c r="A60" s="3" t="s">
        <v>12</v>
      </c>
      <c r="B60" s="3">
        <v>1</v>
      </c>
      <c r="C60" s="4" t="s">
        <v>186</v>
      </c>
      <c r="D60" s="3" t="s">
        <v>248</v>
      </c>
      <c r="E60" s="3" t="s">
        <v>121</v>
      </c>
      <c r="F60" s="4" t="s">
        <v>249</v>
      </c>
      <c r="G60" s="3" t="s">
        <v>30</v>
      </c>
      <c r="H60" s="5">
        <v>330.78320000000002</v>
      </c>
      <c r="I60" s="5">
        <v>0.89319999999999999</v>
      </c>
      <c r="J60" s="5">
        <v>0.87070000000000003</v>
      </c>
      <c r="K60" s="6">
        <v>0.97480967308553523</v>
      </c>
      <c r="L60" s="5">
        <v>10.67</v>
      </c>
      <c r="M60" s="19">
        <f>H60*INDEX('Pliegos Tarifarios (Las Condes)'!$B:$B,MATCH($B60,'Pliegos Tarifarios (Las Condes)'!$A:$A,0))</f>
        <v>39309.613921600001</v>
      </c>
      <c r="N60" s="19">
        <f>I60*INDEX('Pliegos Tarifarios (Las Condes)'!$C:$C,MATCH($B60,'Pliegos Tarifarios (Las Condes)'!$A:$A,0))</f>
        <v>3050.3753588</v>
      </c>
      <c r="O60" s="19">
        <f>J60*INDEX('Pliegos Tarifarios (Las Condes)'!$D:$D,MATCH($B60,'Pliegos Tarifarios (Las Condes)'!$A:$A,0))</f>
        <v>12282.620973499999</v>
      </c>
      <c r="P60" s="19">
        <f>H60*INDEX('Pliegos Tarifarios (Las Condes)'!$E:$E,MATCH($B60,'Pliegos Tarifarios (Las Condes)'!$A:$A,0))</f>
        <v>4277.6883424000007</v>
      </c>
      <c r="Q60" s="19" cm="1">
        <f t="array" ref="Q60">H60*_xlfn.IFS(H60&lt;=350,INDEX('Pliegos Tarifarios (Las Condes)'!$F:$F,MATCH($B60,'Pliegos Tarifarios (Las Condes)'!$A:$A,0)),H60&lt;=500,INDEX('Pliegos Tarifarios (Las Condes)'!$G:$G,MATCH($B60,'Pliegos Tarifarios (Las Condes)'!$A:$A,0)),H60&lt;=1000,INDEX('Pliegos Tarifarios (Las Condes)'!$H:$H,MATCH($B60,'Pliegos Tarifarios (Las Condes)'!$A:$A,0)),H60&lt;=5000,INDEX('Pliegos Tarifarios (Las Condes)'!$I:$I,MATCH($B60,'Pliegos Tarifarios (Las Condes)'!$A:$A,0)),H60&gt;5000,INDEX('Pliegos Tarifarios (Las Condes)'!$J:$J,MATCH($B60,'Pliegos Tarifarios (Las Condes)'!$A:$A,0)))/1.19</f>
        <v>217.9277552941177</v>
      </c>
      <c r="R60" s="19">
        <f>INDEX('Pliegos Tarifarios (Las Condes)'!$K:$K,MATCH($B60,'Pliegos Tarifarios (Las Condes)'!$A:$A,0))</f>
        <v>710.78200000000004</v>
      </c>
      <c r="S60" s="21">
        <f t="shared" si="3"/>
        <v>59849.008351594115</v>
      </c>
      <c r="T60" s="21">
        <f t="shared" si="4"/>
        <v>11371.311586802882</v>
      </c>
      <c r="U60" s="19">
        <v>0</v>
      </c>
      <c r="V60" s="21">
        <f t="shared" si="5"/>
        <v>71220.319938396991</v>
      </c>
    </row>
    <row r="61" spans="1:22" x14ac:dyDescent="0.3">
      <c r="A61" s="3" t="s">
        <v>12</v>
      </c>
      <c r="B61" s="3">
        <v>1</v>
      </c>
      <c r="C61" s="4" t="s">
        <v>186</v>
      </c>
      <c r="D61" s="3" t="s">
        <v>250</v>
      </c>
      <c r="E61" s="3" t="s">
        <v>121</v>
      </c>
      <c r="F61" s="4" t="s">
        <v>251</v>
      </c>
      <c r="G61" s="3" t="s">
        <v>30</v>
      </c>
      <c r="H61" s="5">
        <v>330.7287</v>
      </c>
      <c r="I61" s="5">
        <v>0.88400000000000001</v>
      </c>
      <c r="J61" s="5">
        <v>0.87170000000000003</v>
      </c>
      <c r="K61" s="6">
        <v>0.98608597285067878</v>
      </c>
      <c r="L61" s="5">
        <v>10.67</v>
      </c>
      <c r="M61" s="19">
        <f>H61*INDEX('Pliegos Tarifarios (Las Condes)'!$B:$B,MATCH($B61,'Pliegos Tarifarios (Las Condes)'!$A:$A,0))</f>
        <v>39303.137250599997</v>
      </c>
      <c r="N61" s="19">
        <f>I61*INDEX('Pliegos Tarifarios (Las Condes)'!$C:$C,MATCH($B61,'Pliegos Tarifarios (Las Condes)'!$A:$A,0))</f>
        <v>3018.9563560000001</v>
      </c>
      <c r="O61" s="19">
        <f>J61*INDEX('Pliegos Tarifarios (Las Condes)'!$D:$D,MATCH($B61,'Pliegos Tarifarios (Las Condes)'!$A:$A,0))</f>
        <v>12296.7275785</v>
      </c>
      <c r="P61" s="19">
        <f>H61*INDEX('Pliegos Tarifarios (Las Condes)'!$E:$E,MATCH($B61,'Pliegos Tarifarios (Las Condes)'!$A:$A,0))</f>
        <v>4276.9835484000005</v>
      </c>
      <c r="Q61" s="19" cm="1">
        <f t="array" ref="Q61">H61*_xlfn.IFS(H61&lt;=350,INDEX('Pliegos Tarifarios (Las Condes)'!$F:$F,MATCH($B61,'Pliegos Tarifarios (Las Condes)'!$A:$A,0)),H61&lt;=500,INDEX('Pliegos Tarifarios (Las Condes)'!$G:$G,MATCH($B61,'Pliegos Tarifarios (Las Condes)'!$A:$A,0)),H61&lt;=1000,INDEX('Pliegos Tarifarios (Las Condes)'!$H:$H,MATCH($B61,'Pliegos Tarifarios (Las Condes)'!$A:$A,0)),H61&lt;=5000,INDEX('Pliegos Tarifarios (Las Condes)'!$I:$I,MATCH($B61,'Pliegos Tarifarios (Las Condes)'!$A:$A,0)),H61&gt;5000,INDEX('Pliegos Tarifarios (Las Condes)'!$J:$J,MATCH($B61,'Pliegos Tarifarios (Las Condes)'!$A:$A,0)))/1.19</f>
        <v>217.8918494117647</v>
      </c>
      <c r="R61" s="19">
        <f>INDEX('Pliegos Tarifarios (Las Condes)'!$K:$K,MATCH($B61,'Pliegos Tarifarios (Las Condes)'!$A:$A,0))</f>
        <v>710.78200000000004</v>
      </c>
      <c r="S61" s="21">
        <f t="shared" si="3"/>
        <v>59824.478582911768</v>
      </c>
      <c r="T61" s="21">
        <f t="shared" si="4"/>
        <v>11366.650930753236</v>
      </c>
      <c r="U61" s="19">
        <v>0</v>
      </c>
      <c r="V61" s="21">
        <f t="shared" si="5"/>
        <v>71191.129513665001</v>
      </c>
    </row>
    <row r="62" spans="1:22" x14ac:dyDescent="0.3">
      <c r="A62" s="3" t="s">
        <v>12</v>
      </c>
      <c r="B62" s="3">
        <v>1</v>
      </c>
      <c r="C62" s="4" t="s">
        <v>186</v>
      </c>
      <c r="D62" s="3" t="s">
        <v>252</v>
      </c>
      <c r="E62" s="3" t="s">
        <v>121</v>
      </c>
      <c r="F62" s="4" t="s">
        <v>253</v>
      </c>
      <c r="G62" s="3" t="s">
        <v>30</v>
      </c>
      <c r="H62" s="5">
        <v>330.87</v>
      </c>
      <c r="I62" s="5">
        <v>0.877</v>
      </c>
      <c r="J62" s="5">
        <v>0.86329999999999996</v>
      </c>
      <c r="K62" s="6">
        <v>0.98437856328392237</v>
      </c>
      <c r="L62" s="5">
        <v>10.67</v>
      </c>
      <c r="M62" s="19">
        <f>H62*INDEX('Pliegos Tarifarios (Las Condes)'!$B:$B,MATCH($B62,'Pliegos Tarifarios (Las Condes)'!$A:$A,0))</f>
        <v>39319.929059999995</v>
      </c>
      <c r="N62" s="19">
        <f>I62*INDEX('Pliegos Tarifarios (Las Condes)'!$C:$C,MATCH($B62,'Pliegos Tarifarios (Las Condes)'!$A:$A,0))</f>
        <v>2995.0505929999999</v>
      </c>
      <c r="O62" s="19">
        <f>J62*INDEX('Pliegos Tarifarios (Las Condes)'!$D:$D,MATCH($B62,'Pliegos Tarifarios (Las Condes)'!$A:$A,0))</f>
        <v>12178.2320965</v>
      </c>
      <c r="P62" s="19">
        <f>H62*INDEX('Pliegos Tarifarios (Las Condes)'!$E:$E,MATCH($B62,'Pliegos Tarifarios (Las Condes)'!$A:$A,0))</f>
        <v>4278.8108400000001</v>
      </c>
      <c r="Q62" s="19" cm="1">
        <f t="array" ref="Q62">H62*_xlfn.IFS(H62&lt;=350,INDEX('Pliegos Tarifarios (Las Condes)'!$F:$F,MATCH($B62,'Pliegos Tarifarios (Las Condes)'!$A:$A,0)),H62&lt;=500,INDEX('Pliegos Tarifarios (Las Condes)'!$G:$G,MATCH($B62,'Pliegos Tarifarios (Las Condes)'!$A:$A,0)),H62&lt;=1000,INDEX('Pliegos Tarifarios (Las Condes)'!$H:$H,MATCH($B62,'Pliegos Tarifarios (Las Condes)'!$A:$A,0)),H62&lt;=5000,INDEX('Pliegos Tarifarios (Las Condes)'!$I:$I,MATCH($B62,'Pliegos Tarifarios (Las Condes)'!$A:$A,0)),H62&gt;5000,INDEX('Pliegos Tarifarios (Las Condes)'!$J:$J,MATCH($B62,'Pliegos Tarifarios (Las Condes)'!$A:$A,0)))/1.19</f>
        <v>217.98494117647061</v>
      </c>
      <c r="R62" s="19">
        <f>INDEX('Pliegos Tarifarios (Las Condes)'!$K:$K,MATCH($B62,'Pliegos Tarifarios (Las Condes)'!$A:$A,0))</f>
        <v>710.78200000000004</v>
      </c>
      <c r="S62" s="21">
        <f t="shared" si="3"/>
        <v>59700.789530676469</v>
      </c>
      <c r="T62" s="21">
        <f t="shared" si="4"/>
        <v>11343.150010828529</v>
      </c>
      <c r="U62" s="19">
        <v>0</v>
      </c>
      <c r="V62" s="21">
        <f t="shared" si="5"/>
        <v>71043.939541504995</v>
      </c>
    </row>
    <row r="63" spans="1:22" x14ac:dyDescent="0.3">
      <c r="A63" s="3" t="s">
        <v>12</v>
      </c>
      <c r="B63" s="3">
        <v>1</v>
      </c>
      <c r="C63" s="4" t="s">
        <v>186</v>
      </c>
      <c r="D63" s="3" t="s">
        <v>254</v>
      </c>
      <c r="E63" s="3" t="s">
        <v>121</v>
      </c>
      <c r="F63" s="4" t="s">
        <v>255</v>
      </c>
      <c r="G63" s="3" t="s">
        <v>30</v>
      </c>
      <c r="H63" s="5">
        <v>329.67829999999998</v>
      </c>
      <c r="I63" s="5">
        <v>0.90539999999999998</v>
      </c>
      <c r="J63" s="5">
        <v>0.8579</v>
      </c>
      <c r="K63" s="6">
        <v>0.94753700022089682</v>
      </c>
      <c r="L63" s="5">
        <v>10.63</v>
      </c>
      <c r="M63" s="19">
        <f>H63*INDEX('Pliegos Tarifarios (Las Condes)'!$B:$B,MATCH($B63,'Pliegos Tarifarios (Las Condes)'!$A:$A,0))</f>
        <v>39178.309815399996</v>
      </c>
      <c r="N63" s="19">
        <f>I63*INDEX('Pliegos Tarifarios (Las Condes)'!$C:$C,MATCH($B63,'Pliegos Tarifarios (Las Condes)'!$A:$A,0))</f>
        <v>3092.0396885999999</v>
      </c>
      <c r="O63" s="19">
        <f>J63*INDEX('Pliegos Tarifarios (Las Condes)'!$D:$D,MATCH($B63,'Pliegos Tarifarios (Las Condes)'!$A:$A,0))</f>
        <v>12102.0564295</v>
      </c>
      <c r="P63" s="19">
        <f>H63*INDEX('Pliegos Tarifarios (Las Condes)'!$E:$E,MATCH($B63,'Pliegos Tarifarios (Las Condes)'!$A:$A,0))</f>
        <v>4263.3997755999999</v>
      </c>
      <c r="Q63" s="19" cm="1">
        <f t="array" ref="Q63">H63*_xlfn.IFS(H63&lt;=350,INDEX('Pliegos Tarifarios (Las Condes)'!$F:$F,MATCH($B63,'Pliegos Tarifarios (Las Condes)'!$A:$A,0)),H63&lt;=500,INDEX('Pliegos Tarifarios (Las Condes)'!$G:$G,MATCH($B63,'Pliegos Tarifarios (Las Condes)'!$A:$A,0)),H63&lt;=1000,INDEX('Pliegos Tarifarios (Las Condes)'!$H:$H,MATCH($B63,'Pliegos Tarifarios (Las Condes)'!$A:$A,0)),H63&lt;=5000,INDEX('Pliegos Tarifarios (Las Condes)'!$I:$I,MATCH($B63,'Pliegos Tarifarios (Las Condes)'!$A:$A,0)),H63&gt;5000,INDEX('Pliegos Tarifarios (Las Condes)'!$J:$J,MATCH($B63,'Pliegos Tarifarios (Las Condes)'!$A:$A,0)))/1.19</f>
        <v>217.19982117647058</v>
      </c>
      <c r="R63" s="19">
        <f>INDEX('Pliegos Tarifarios (Las Condes)'!$K:$K,MATCH($B63,'Pliegos Tarifarios (Las Condes)'!$A:$A,0))</f>
        <v>710.78200000000004</v>
      </c>
      <c r="S63" s="21">
        <f t="shared" si="3"/>
        <v>59563.787530276473</v>
      </c>
      <c r="T63" s="21">
        <f t="shared" si="4"/>
        <v>11317.11963075253</v>
      </c>
      <c r="U63" s="19">
        <v>0</v>
      </c>
      <c r="V63" s="21">
        <f t="shared" si="5"/>
        <v>70880.907161028998</v>
      </c>
    </row>
    <row r="64" spans="1:22" x14ac:dyDescent="0.3">
      <c r="A64" s="3" t="s">
        <v>12</v>
      </c>
      <c r="B64" s="3">
        <v>1</v>
      </c>
      <c r="C64" s="4" t="s">
        <v>186</v>
      </c>
      <c r="D64" s="3" t="s">
        <v>256</v>
      </c>
      <c r="E64" s="3" t="s">
        <v>121</v>
      </c>
      <c r="F64" s="4" t="s">
        <v>257</v>
      </c>
      <c r="G64" s="3" t="s">
        <v>30</v>
      </c>
      <c r="H64" s="5">
        <v>330.10300000000001</v>
      </c>
      <c r="I64" s="5">
        <v>0.92669999999999997</v>
      </c>
      <c r="J64" s="5">
        <v>0.92669999999999997</v>
      </c>
      <c r="K64" s="6">
        <v>1</v>
      </c>
      <c r="L64" s="5">
        <v>10.65</v>
      </c>
      <c r="M64" s="19">
        <f>H64*INDEX('Pliegos Tarifarios (Las Condes)'!$B:$B,MATCH($B64,'Pliegos Tarifarios (Las Condes)'!$A:$A,0))</f>
        <v>39228.780313999996</v>
      </c>
      <c r="N64" s="19">
        <f>I64*INDEX('Pliegos Tarifarios (Las Condes)'!$C:$C,MATCH($B64,'Pliegos Tarifarios (Las Condes)'!$A:$A,0))</f>
        <v>3164.7815102999998</v>
      </c>
      <c r="O64" s="19">
        <f>J64*INDEX('Pliegos Tarifarios (Las Condes)'!$D:$D,MATCH($B64,'Pliegos Tarifarios (Las Condes)'!$A:$A,0))</f>
        <v>13072.5908535</v>
      </c>
      <c r="P64" s="19">
        <f>H64*INDEX('Pliegos Tarifarios (Las Condes)'!$E:$E,MATCH($B64,'Pliegos Tarifarios (Las Condes)'!$A:$A,0))</f>
        <v>4268.8919960000003</v>
      </c>
      <c r="Q64" s="19" cm="1">
        <f t="array" ref="Q64">H64*_xlfn.IFS(H64&lt;=350,INDEX('Pliegos Tarifarios (Las Condes)'!$F:$F,MATCH($B64,'Pliegos Tarifarios (Las Condes)'!$A:$A,0)),H64&lt;=500,INDEX('Pliegos Tarifarios (Las Condes)'!$G:$G,MATCH($B64,'Pliegos Tarifarios (Las Condes)'!$A:$A,0)),H64&lt;=1000,INDEX('Pliegos Tarifarios (Las Condes)'!$H:$H,MATCH($B64,'Pliegos Tarifarios (Las Condes)'!$A:$A,0)),H64&lt;=5000,INDEX('Pliegos Tarifarios (Las Condes)'!$I:$I,MATCH($B64,'Pliegos Tarifarios (Las Condes)'!$A:$A,0)),H64&gt;5000,INDEX('Pliegos Tarifarios (Las Condes)'!$J:$J,MATCH($B64,'Pliegos Tarifarios (Las Condes)'!$A:$A,0)))/1.19</f>
        <v>217.47962352941175</v>
      </c>
      <c r="R64" s="19">
        <f>INDEX('Pliegos Tarifarios (Las Condes)'!$K:$K,MATCH($B64,'Pliegos Tarifarios (Las Condes)'!$A:$A,0))</f>
        <v>710.78200000000004</v>
      </c>
      <c r="S64" s="21">
        <f t="shared" si="3"/>
        <v>60663.306297329407</v>
      </c>
      <c r="T64" s="21">
        <f t="shared" si="4"/>
        <v>11526.028196492587</v>
      </c>
      <c r="U64" s="19">
        <v>0</v>
      </c>
      <c r="V64" s="21">
        <f t="shared" si="5"/>
        <v>72189.334493821996</v>
      </c>
    </row>
    <row r="65" spans="1:22" x14ac:dyDescent="0.3">
      <c r="A65" s="3" t="s">
        <v>12</v>
      </c>
      <c r="B65" s="3">
        <v>1</v>
      </c>
      <c r="C65" s="4" t="s">
        <v>186</v>
      </c>
      <c r="D65" s="3" t="s">
        <v>258</v>
      </c>
      <c r="E65" s="3" t="s">
        <v>121</v>
      </c>
      <c r="F65" s="4" t="s">
        <v>259</v>
      </c>
      <c r="G65" s="3" t="s">
        <v>30</v>
      </c>
      <c r="H65" s="5">
        <v>330.50240000000002</v>
      </c>
      <c r="I65" s="5">
        <v>0.87609999999999999</v>
      </c>
      <c r="J65" s="5">
        <v>0.86599999999999999</v>
      </c>
      <c r="K65" s="6">
        <v>0.98847163565802987</v>
      </c>
      <c r="L65" s="5">
        <v>10.66</v>
      </c>
      <c r="M65" s="19">
        <f>H65*INDEX('Pliegos Tarifarios (Las Condes)'!$B:$B,MATCH($B65,'Pliegos Tarifarios (Las Condes)'!$A:$A,0))</f>
        <v>39276.244211199999</v>
      </c>
      <c r="N65" s="19">
        <f>I65*INDEX('Pliegos Tarifarios (Las Condes)'!$C:$C,MATCH($B65,'Pliegos Tarifarios (Las Condes)'!$A:$A,0))</f>
        <v>2991.9769948999997</v>
      </c>
      <c r="O65" s="19">
        <f>J65*INDEX('Pliegos Tarifarios (Las Condes)'!$D:$D,MATCH($B65,'Pliegos Tarifarios (Las Condes)'!$A:$A,0))</f>
        <v>12216.31993</v>
      </c>
      <c r="P65" s="19">
        <f>H65*INDEX('Pliegos Tarifarios (Las Condes)'!$E:$E,MATCH($B65,'Pliegos Tarifarios (Las Condes)'!$A:$A,0))</f>
        <v>4274.0570368000008</v>
      </c>
      <c r="Q65" s="19" cm="1">
        <f t="array" ref="Q65">H65*_xlfn.IFS(H65&lt;=350,INDEX('Pliegos Tarifarios (Las Condes)'!$F:$F,MATCH($B65,'Pliegos Tarifarios (Las Condes)'!$A:$A,0)),H65&lt;=500,INDEX('Pliegos Tarifarios (Las Condes)'!$G:$G,MATCH($B65,'Pliegos Tarifarios (Las Condes)'!$A:$A,0)),H65&lt;=1000,INDEX('Pliegos Tarifarios (Las Condes)'!$H:$H,MATCH($B65,'Pliegos Tarifarios (Las Condes)'!$A:$A,0)),H65&lt;=5000,INDEX('Pliegos Tarifarios (Las Condes)'!$I:$I,MATCH($B65,'Pliegos Tarifarios (Las Condes)'!$A:$A,0)),H65&gt;5000,INDEX('Pliegos Tarifarios (Las Condes)'!$J:$J,MATCH($B65,'Pliegos Tarifarios (Las Condes)'!$A:$A,0)))/1.19</f>
        <v>217.74275764705885</v>
      </c>
      <c r="R65" s="19">
        <f>INDEX('Pliegos Tarifarios (Las Condes)'!$K:$K,MATCH($B65,'Pliegos Tarifarios (Las Condes)'!$A:$A,0))</f>
        <v>710.78200000000004</v>
      </c>
      <c r="S65" s="21">
        <f t="shared" si="3"/>
        <v>59687.122930547048</v>
      </c>
      <c r="T65" s="21">
        <f t="shared" si="4"/>
        <v>11340.553356803939</v>
      </c>
      <c r="U65" s="19">
        <v>0</v>
      </c>
      <c r="V65" s="21">
        <f t="shared" si="5"/>
        <v>71027.676287350987</v>
      </c>
    </row>
    <row r="66" spans="1:22" x14ac:dyDescent="0.3">
      <c r="A66" s="3" t="s">
        <v>12</v>
      </c>
      <c r="B66" s="3">
        <v>1</v>
      </c>
      <c r="C66" s="4" t="s">
        <v>186</v>
      </c>
      <c r="D66" s="3" t="s">
        <v>260</v>
      </c>
      <c r="E66" s="3" t="s">
        <v>121</v>
      </c>
      <c r="F66" s="4" t="s">
        <v>261</v>
      </c>
      <c r="G66" s="3" t="s">
        <v>30</v>
      </c>
      <c r="H66" s="5">
        <v>330.47329999999999</v>
      </c>
      <c r="I66" s="5">
        <v>0.88009999999999999</v>
      </c>
      <c r="J66" s="5">
        <v>0.88009999999999999</v>
      </c>
      <c r="K66" s="6">
        <v>1</v>
      </c>
      <c r="L66" s="5">
        <v>10.66</v>
      </c>
      <c r="M66" s="19">
        <f>H66*INDEX('Pliegos Tarifarios (Las Condes)'!$B:$B,MATCH($B66,'Pliegos Tarifarios (Las Condes)'!$A:$A,0))</f>
        <v>39272.786025399997</v>
      </c>
      <c r="N66" s="19">
        <f>I66*INDEX('Pliegos Tarifarios (Las Condes)'!$C:$C,MATCH($B66,'Pliegos Tarifarios (Las Condes)'!$A:$A,0))</f>
        <v>3005.6374308999998</v>
      </c>
      <c r="O66" s="19">
        <f>J66*INDEX('Pliegos Tarifarios (Las Condes)'!$D:$D,MATCH($B66,'Pliegos Tarifarios (Las Condes)'!$A:$A,0))</f>
        <v>12415.2230605</v>
      </c>
      <c r="P66" s="19">
        <f>H66*INDEX('Pliegos Tarifarios (Las Condes)'!$E:$E,MATCH($B66,'Pliegos Tarifarios (Las Condes)'!$A:$A,0))</f>
        <v>4273.6807156000004</v>
      </c>
      <c r="Q66" s="19" cm="1">
        <f t="array" ref="Q66">H66*_xlfn.IFS(H66&lt;=350,INDEX('Pliegos Tarifarios (Las Condes)'!$F:$F,MATCH($B66,'Pliegos Tarifarios (Las Condes)'!$A:$A,0)),H66&lt;=500,INDEX('Pliegos Tarifarios (Las Condes)'!$G:$G,MATCH($B66,'Pliegos Tarifarios (Las Condes)'!$A:$A,0)),H66&lt;=1000,INDEX('Pliegos Tarifarios (Las Condes)'!$H:$H,MATCH($B66,'Pliegos Tarifarios (Las Condes)'!$A:$A,0)),H66&lt;=5000,INDEX('Pliegos Tarifarios (Las Condes)'!$I:$I,MATCH($B66,'Pliegos Tarifarios (Las Condes)'!$A:$A,0)),H66&gt;5000,INDEX('Pliegos Tarifarios (Las Condes)'!$J:$J,MATCH($B66,'Pliegos Tarifarios (Las Condes)'!$A:$A,0)))/1.19</f>
        <v>217.72358588235295</v>
      </c>
      <c r="R66" s="19">
        <f>INDEX('Pliegos Tarifarios (Las Condes)'!$K:$K,MATCH($B66,'Pliegos Tarifarios (Las Condes)'!$A:$A,0))</f>
        <v>710.78200000000004</v>
      </c>
      <c r="S66" s="21">
        <f t="shared" si="3"/>
        <v>59895.832818282353</v>
      </c>
      <c r="T66" s="21">
        <f t="shared" si="4"/>
        <v>11380.208235473647</v>
      </c>
      <c r="U66" s="19">
        <v>0</v>
      </c>
      <c r="V66" s="21">
        <f t="shared" si="5"/>
        <v>71276.041053755995</v>
      </c>
    </row>
    <row r="67" spans="1:22" x14ac:dyDescent="0.3">
      <c r="A67" s="3" t="s">
        <v>12</v>
      </c>
      <c r="B67" s="3">
        <v>1</v>
      </c>
      <c r="C67" s="4" t="s">
        <v>186</v>
      </c>
      <c r="D67" s="3" t="s">
        <v>262</v>
      </c>
      <c r="E67" s="3" t="s">
        <v>121</v>
      </c>
      <c r="F67" s="4" t="s">
        <v>263</v>
      </c>
      <c r="G67" s="3" t="s">
        <v>16</v>
      </c>
      <c r="H67" s="5">
        <v>2724.1756999999998</v>
      </c>
      <c r="I67" s="5">
        <v>7.2690999999999999</v>
      </c>
      <c r="J67" s="5">
        <v>7.0106999999999999</v>
      </c>
      <c r="K67" s="6">
        <v>0.96445227056994676</v>
      </c>
      <c r="L67" s="5">
        <v>87.88</v>
      </c>
      <c r="M67" s="19">
        <f>H67*INDEX('Pliegos Tarifarios (Las Condes)'!$B:$B,MATCH($B67,'Pliegos Tarifarios (Las Condes)'!$A:$A,0))</f>
        <v>323735.59183659998</v>
      </c>
      <c r="N67" s="19">
        <f>I67*INDEX('Pliegos Tarifarios (Las Condes)'!$C:$C,MATCH($B67,'Pliegos Tarifarios (Las Condes)'!$A:$A,0))</f>
        <v>24824.768831900001</v>
      </c>
      <c r="O67" s="19">
        <f>J67*INDEX('Pliegos Tarifarios (Las Condes)'!$D:$D,MATCH($B67,'Pliegos Tarifarios (Las Condes)'!$A:$A,0))</f>
        <v>98897.175673499994</v>
      </c>
      <c r="P67" s="19">
        <f>H67*INDEX('Pliegos Tarifarios (Las Condes)'!$E:$E,MATCH($B67,'Pliegos Tarifarios (Las Condes)'!$A:$A,0))</f>
        <v>35229.040152399997</v>
      </c>
      <c r="Q67" s="19" cm="1">
        <f t="array" ref="Q67">H67*_xlfn.IFS(H67&lt;=350,INDEX('Pliegos Tarifarios (Las Condes)'!$F:$F,MATCH($B67,'Pliegos Tarifarios (Las Condes)'!$A:$A,0)),H67&lt;=500,INDEX('Pliegos Tarifarios (Las Condes)'!$G:$G,MATCH($B67,'Pliegos Tarifarios (Las Condes)'!$A:$A,0)),H67&lt;=1000,INDEX('Pliegos Tarifarios (Las Condes)'!$H:$H,MATCH($B67,'Pliegos Tarifarios (Las Condes)'!$A:$A,0)),H67&lt;=5000,INDEX('Pliegos Tarifarios (Las Condes)'!$I:$I,MATCH($B67,'Pliegos Tarifarios (Las Condes)'!$A:$A,0)),H67&gt;5000,INDEX('Pliegos Tarifarios (Las Condes)'!$J:$J,MATCH($B67,'Pliegos Tarifarios (Las Condes)'!$A:$A,0)))/1.19</f>
        <v>8174.8163232773104</v>
      </c>
      <c r="R67" s="19">
        <f>INDEX('Pliegos Tarifarios (Las Condes)'!$K:$K,MATCH($B67,'Pliegos Tarifarios (Las Condes)'!$A:$A,0))</f>
        <v>710.78200000000004</v>
      </c>
      <c r="S67" s="21">
        <f t="shared" si="3"/>
        <v>491572.17481767724</v>
      </c>
      <c r="T67" s="21">
        <f t="shared" si="4"/>
        <v>93398.713215358672</v>
      </c>
      <c r="U67" s="19">
        <v>0</v>
      </c>
      <c r="V67" s="21">
        <f t="shared" si="5"/>
        <v>584970.88803303591</v>
      </c>
    </row>
    <row r="68" spans="1:22" x14ac:dyDescent="0.3">
      <c r="A68" s="3" t="s">
        <v>12</v>
      </c>
      <c r="B68" s="3">
        <v>1</v>
      </c>
      <c r="C68" s="4" t="s">
        <v>186</v>
      </c>
      <c r="D68" s="3" t="s">
        <v>264</v>
      </c>
      <c r="E68" s="3" t="s">
        <v>121</v>
      </c>
      <c r="F68" s="4" t="s">
        <v>265</v>
      </c>
      <c r="G68" s="3" t="s">
        <v>16</v>
      </c>
      <c r="H68" s="5">
        <v>2722.2138</v>
      </c>
      <c r="I68" s="5">
        <v>7.1902999999999997</v>
      </c>
      <c r="J68" s="5">
        <v>7.1764000000000001</v>
      </c>
      <c r="K68" s="6">
        <v>0.99806684004839863</v>
      </c>
      <c r="L68" s="5">
        <v>87.81</v>
      </c>
      <c r="M68" s="19">
        <f>H68*INDEX('Pliegos Tarifarios (Las Condes)'!$B:$B,MATCH($B68,'Pliegos Tarifarios (Las Condes)'!$A:$A,0))</f>
        <v>323502.44356439996</v>
      </c>
      <c r="N68" s="19">
        <f>I68*INDEX('Pliegos Tarifarios (Las Condes)'!$C:$C,MATCH($B68,'Pliegos Tarifarios (Las Condes)'!$A:$A,0))</f>
        <v>24555.658242699999</v>
      </c>
      <c r="O68" s="19">
        <f>J68*INDEX('Pliegos Tarifarios (Las Condes)'!$D:$D,MATCH($B68,'Pliegos Tarifarios (Las Condes)'!$A:$A,0))</f>
        <v>101234.640122</v>
      </c>
      <c r="P68" s="19">
        <f>H68*INDEX('Pliegos Tarifarios (Las Condes)'!$E:$E,MATCH($B68,'Pliegos Tarifarios (Las Condes)'!$A:$A,0))</f>
        <v>35203.668861600003</v>
      </c>
      <c r="Q68" s="19" cm="1">
        <f t="array" ref="Q68">H68*_xlfn.IFS(H68&lt;=350,INDEX('Pliegos Tarifarios (Las Condes)'!$F:$F,MATCH($B68,'Pliegos Tarifarios (Las Condes)'!$A:$A,0)),H68&lt;=500,INDEX('Pliegos Tarifarios (Las Condes)'!$G:$G,MATCH($B68,'Pliegos Tarifarios (Las Condes)'!$A:$A,0)),H68&lt;=1000,INDEX('Pliegos Tarifarios (Las Condes)'!$H:$H,MATCH($B68,'Pliegos Tarifarios (Las Condes)'!$A:$A,0)),H68&lt;=5000,INDEX('Pliegos Tarifarios (Las Condes)'!$I:$I,MATCH($B68,'Pliegos Tarifarios (Las Condes)'!$A:$A,0)),H68&gt;5000,INDEX('Pliegos Tarifarios (Las Condes)'!$J:$J,MATCH($B68,'Pliegos Tarifarios (Las Condes)'!$A:$A,0)))/1.19</f>
        <v>8168.9289746218483</v>
      </c>
      <c r="R68" s="19">
        <f>INDEX('Pliegos Tarifarios (Las Condes)'!$K:$K,MATCH($B68,'Pliegos Tarifarios (Las Condes)'!$A:$A,0))</f>
        <v>710.78200000000004</v>
      </c>
      <c r="S68" s="21">
        <f t="shared" si="3"/>
        <v>493376.12176532182</v>
      </c>
      <c r="T68" s="21">
        <f t="shared" si="4"/>
        <v>93741.463135411148</v>
      </c>
      <c r="U68" s="19">
        <v>0</v>
      </c>
      <c r="V68" s="21">
        <f t="shared" si="5"/>
        <v>587117.58490073297</v>
      </c>
    </row>
    <row r="69" spans="1:22" x14ac:dyDescent="0.3">
      <c r="A69" s="3" t="s">
        <v>12</v>
      </c>
      <c r="B69" s="3">
        <v>1</v>
      </c>
      <c r="C69" s="4" t="s">
        <v>186</v>
      </c>
      <c r="D69" s="3" t="s">
        <v>266</v>
      </c>
      <c r="E69" s="3" t="s">
        <v>121</v>
      </c>
      <c r="F69" s="4" t="s">
        <v>267</v>
      </c>
      <c r="G69" s="3" t="s">
        <v>16</v>
      </c>
      <c r="H69" s="5">
        <v>2714.3658</v>
      </c>
      <c r="I69" s="5">
        <v>7.1961000000000004</v>
      </c>
      <c r="J69" s="5">
        <v>7.1349</v>
      </c>
      <c r="K69" s="6">
        <v>0.99149539333805803</v>
      </c>
      <c r="L69" s="5">
        <v>87.56</v>
      </c>
      <c r="M69" s="19">
        <f>H69*INDEX('Pliegos Tarifarios (Las Condes)'!$B:$B,MATCH($B69,'Pliegos Tarifarios (Las Condes)'!$A:$A,0))</f>
        <v>322569.80294039997</v>
      </c>
      <c r="N69" s="19">
        <f>I69*INDEX('Pliegos Tarifarios (Las Condes)'!$C:$C,MATCH($B69,'Pliegos Tarifarios (Las Condes)'!$A:$A,0))</f>
        <v>24575.465874900001</v>
      </c>
      <c r="O69" s="19">
        <f>J69*INDEX('Pliegos Tarifarios (Las Condes)'!$D:$D,MATCH($B69,'Pliegos Tarifarios (Las Condes)'!$A:$A,0))</f>
        <v>100649.21601449999</v>
      </c>
      <c r="P69" s="19">
        <f>H69*INDEX('Pliegos Tarifarios (Las Condes)'!$E:$E,MATCH($B69,'Pliegos Tarifarios (Las Condes)'!$A:$A,0))</f>
        <v>35102.1785256</v>
      </c>
      <c r="Q69" s="19" cm="1">
        <f t="array" ref="Q69">H69*_xlfn.IFS(H69&lt;=350,INDEX('Pliegos Tarifarios (Las Condes)'!$F:$F,MATCH($B69,'Pliegos Tarifarios (Las Condes)'!$A:$A,0)),H69&lt;=500,INDEX('Pliegos Tarifarios (Las Condes)'!$G:$G,MATCH($B69,'Pliegos Tarifarios (Las Condes)'!$A:$A,0)),H69&lt;=1000,INDEX('Pliegos Tarifarios (Las Condes)'!$H:$H,MATCH($B69,'Pliegos Tarifarios (Las Condes)'!$A:$A,0)),H69&lt;=5000,INDEX('Pliegos Tarifarios (Las Condes)'!$I:$I,MATCH($B69,'Pliegos Tarifarios (Las Condes)'!$A:$A,0)),H69&gt;5000,INDEX('Pliegos Tarifarios (Las Condes)'!$J:$J,MATCH($B69,'Pliegos Tarifarios (Las Condes)'!$A:$A,0)))/1.19</f>
        <v>8145.3783796638654</v>
      </c>
      <c r="R69" s="19">
        <f>INDEX('Pliegos Tarifarios (Las Condes)'!$K:$K,MATCH($B69,'Pliegos Tarifarios (Las Condes)'!$A:$A,0))</f>
        <v>710.78200000000004</v>
      </c>
      <c r="S69" s="21">
        <f t="shared" si="3"/>
        <v>491752.82373506384</v>
      </c>
      <c r="T69" s="21">
        <f t="shared" si="4"/>
        <v>93433.036509662124</v>
      </c>
      <c r="U69" s="19">
        <v>0</v>
      </c>
      <c r="V69" s="21">
        <f t="shared" si="5"/>
        <v>585185.86024472595</v>
      </c>
    </row>
    <row r="70" spans="1:22" x14ac:dyDescent="0.3">
      <c r="A70" s="3" t="s">
        <v>12</v>
      </c>
      <c r="B70" s="3">
        <v>1</v>
      </c>
      <c r="C70" s="4" t="s">
        <v>186</v>
      </c>
      <c r="D70" s="3" t="s">
        <v>268</v>
      </c>
      <c r="E70" s="3" t="s">
        <v>121</v>
      </c>
      <c r="F70" s="4" t="s">
        <v>269</v>
      </c>
      <c r="G70" s="3" t="s">
        <v>16</v>
      </c>
      <c r="H70" s="5">
        <v>905.55859999999996</v>
      </c>
      <c r="I70" s="5">
        <v>2.4477000000000002</v>
      </c>
      <c r="J70" s="5">
        <v>2.4477000000000002</v>
      </c>
      <c r="K70" s="6">
        <v>1</v>
      </c>
      <c r="L70" s="5">
        <v>29.21</v>
      </c>
      <c r="M70" s="19">
        <f>H70*INDEX('Pliegos Tarifarios (Las Condes)'!$B:$B,MATCH($B70,'Pliegos Tarifarios (Las Condes)'!$A:$A,0))</f>
        <v>107614.77290679999</v>
      </c>
      <c r="N70" s="19">
        <f>I70*INDEX('Pliegos Tarifarios (Las Condes)'!$C:$C,MATCH($B70,'Pliegos Tarifarios (Las Condes)'!$A:$A,0))</f>
        <v>8359.1622993000001</v>
      </c>
      <c r="O70" s="19">
        <f>J70*INDEX('Pliegos Tarifarios (Las Condes)'!$D:$D,MATCH($B70,'Pliegos Tarifarios (Las Condes)'!$A:$A,0))</f>
        <v>34528.737058500003</v>
      </c>
      <c r="P70" s="19">
        <f>H70*INDEX('Pliegos Tarifarios (Las Condes)'!$E:$E,MATCH($B70,'Pliegos Tarifarios (Las Condes)'!$A:$A,0))</f>
        <v>11710.6838152</v>
      </c>
      <c r="Q70" s="19" cm="1">
        <f t="array" ref="Q70">H70*_xlfn.IFS(H70&lt;=350,INDEX('Pliegos Tarifarios (Las Condes)'!$F:$F,MATCH($B70,'Pliegos Tarifarios (Las Condes)'!$A:$A,0)),H70&lt;=500,INDEX('Pliegos Tarifarios (Las Condes)'!$G:$G,MATCH($B70,'Pliegos Tarifarios (Las Condes)'!$A:$A,0)),H70&lt;=1000,INDEX('Pliegos Tarifarios (Las Condes)'!$H:$H,MATCH($B70,'Pliegos Tarifarios (Las Condes)'!$A:$A,0)),H70&lt;=5000,INDEX('Pliegos Tarifarios (Las Condes)'!$I:$I,MATCH($B70,'Pliegos Tarifarios (Las Condes)'!$A:$A,0)),H70&gt;5000,INDEX('Pliegos Tarifarios (Las Condes)'!$J:$J,MATCH($B70,'Pliegos Tarifarios (Las Condes)'!$A:$A,0)))/1.19</f>
        <v>2123.8773551260506</v>
      </c>
      <c r="R70" s="19">
        <f>INDEX('Pliegos Tarifarios (Las Condes)'!$K:$K,MATCH($B70,'Pliegos Tarifarios (Las Condes)'!$A:$A,0))</f>
        <v>710.78200000000004</v>
      </c>
      <c r="S70" s="21">
        <f t="shared" si="3"/>
        <v>165048.01543492606</v>
      </c>
      <c r="T70" s="21">
        <f t="shared" si="4"/>
        <v>31359.12293263595</v>
      </c>
      <c r="U70" s="19">
        <v>0</v>
      </c>
      <c r="V70" s="21">
        <f t="shared" si="5"/>
        <v>196407.138367562</v>
      </c>
    </row>
    <row r="71" spans="1:22" x14ac:dyDescent="0.3">
      <c r="A71" s="3" t="s">
        <v>12</v>
      </c>
      <c r="B71" s="3">
        <v>1</v>
      </c>
      <c r="C71" s="4" t="s">
        <v>186</v>
      </c>
      <c r="D71" s="3" t="s">
        <v>270</v>
      </c>
      <c r="E71" s="3" t="s">
        <v>121</v>
      </c>
      <c r="F71" s="4" t="s">
        <v>271</v>
      </c>
      <c r="G71" s="3" t="s">
        <v>16</v>
      </c>
      <c r="H71" s="5">
        <v>905.5675</v>
      </c>
      <c r="I71" s="5">
        <v>2.4340999999999999</v>
      </c>
      <c r="J71" s="5">
        <v>2.3811</v>
      </c>
      <c r="K71" s="6">
        <v>0.97822603837147204</v>
      </c>
      <c r="L71" s="5">
        <v>29.21</v>
      </c>
      <c r="M71" s="19">
        <f>H71*INDEX('Pliegos Tarifarios (Las Condes)'!$B:$B,MATCH($B71,'Pliegos Tarifarios (Las Condes)'!$A:$A,0))</f>
        <v>107615.830565</v>
      </c>
      <c r="N71" s="19">
        <f>I71*INDEX('Pliegos Tarifarios (Las Condes)'!$C:$C,MATCH($B71,'Pliegos Tarifarios (Las Condes)'!$A:$A,0))</f>
        <v>8312.7168168999997</v>
      </c>
      <c r="O71" s="19">
        <f>J71*INDEX('Pliegos Tarifarios (Las Condes)'!$D:$D,MATCH($B71,'Pliegos Tarifarios (Las Condes)'!$A:$A,0))</f>
        <v>33589.237165500002</v>
      </c>
      <c r="P71" s="19">
        <f>H71*INDEX('Pliegos Tarifarios (Las Condes)'!$E:$E,MATCH($B71,'Pliegos Tarifarios (Las Condes)'!$A:$A,0))</f>
        <v>11710.79891</v>
      </c>
      <c r="Q71" s="19" cm="1">
        <f t="array" ref="Q71">H71*_xlfn.IFS(H71&lt;=350,INDEX('Pliegos Tarifarios (Las Condes)'!$F:$F,MATCH($B71,'Pliegos Tarifarios (Las Condes)'!$A:$A,0)),H71&lt;=500,INDEX('Pliegos Tarifarios (Las Condes)'!$G:$G,MATCH($B71,'Pliegos Tarifarios (Las Condes)'!$A:$A,0)),H71&lt;=1000,INDEX('Pliegos Tarifarios (Las Condes)'!$H:$H,MATCH($B71,'Pliegos Tarifarios (Las Condes)'!$A:$A,0)),H71&lt;=5000,INDEX('Pliegos Tarifarios (Las Condes)'!$I:$I,MATCH($B71,'Pliegos Tarifarios (Las Condes)'!$A:$A,0)),H71&gt;5000,INDEX('Pliegos Tarifarios (Las Condes)'!$J:$J,MATCH($B71,'Pliegos Tarifarios (Las Condes)'!$A:$A,0)))/1.19</f>
        <v>2123.8982289915971</v>
      </c>
      <c r="R71" s="19">
        <f>INDEX('Pliegos Tarifarios (Las Condes)'!$K:$K,MATCH($B71,'Pliegos Tarifarios (Las Condes)'!$A:$A,0))</f>
        <v>710.78200000000004</v>
      </c>
      <c r="S71" s="21">
        <f t="shared" si="3"/>
        <v>164063.26368639161</v>
      </c>
      <c r="T71" s="21">
        <f t="shared" si="4"/>
        <v>31172.020100414407</v>
      </c>
      <c r="U71" s="19">
        <v>0</v>
      </c>
      <c r="V71" s="21">
        <f t="shared" si="5"/>
        <v>195235.28378680602</v>
      </c>
    </row>
    <row r="72" spans="1:22" x14ac:dyDescent="0.3">
      <c r="A72" s="3" t="s">
        <v>12</v>
      </c>
      <c r="B72" s="3">
        <v>1</v>
      </c>
      <c r="C72" s="4" t="s">
        <v>186</v>
      </c>
      <c r="D72" s="3" t="s">
        <v>272</v>
      </c>
      <c r="E72" s="3" t="s">
        <v>121</v>
      </c>
      <c r="F72" s="4" t="s">
        <v>273</v>
      </c>
      <c r="G72" s="3" t="s">
        <v>16</v>
      </c>
      <c r="H72" s="5">
        <v>906.54250000000002</v>
      </c>
      <c r="I72" s="5">
        <v>2.4161000000000001</v>
      </c>
      <c r="J72" s="5">
        <v>2.3698000000000001</v>
      </c>
      <c r="K72" s="6">
        <v>0.98083688589048468</v>
      </c>
      <c r="L72" s="5">
        <v>29.24</v>
      </c>
      <c r="M72" s="19">
        <f>H72*INDEX('Pliegos Tarifarios (Las Condes)'!$B:$B,MATCH($B72,'Pliegos Tarifarios (Las Condes)'!$A:$A,0))</f>
        <v>107731.697615</v>
      </c>
      <c r="N72" s="19">
        <f>I72*INDEX('Pliegos Tarifarios (Las Condes)'!$C:$C,MATCH($B72,'Pliegos Tarifarios (Las Condes)'!$A:$A,0))</f>
        <v>8251.2448549000001</v>
      </c>
      <c r="O72" s="19">
        <f>J72*INDEX('Pliegos Tarifarios (Las Condes)'!$D:$D,MATCH($B72,'Pliegos Tarifarios (Las Condes)'!$A:$A,0))</f>
        <v>33429.832528999999</v>
      </c>
      <c r="P72" s="19">
        <f>H72*INDEX('Pliegos Tarifarios (Las Condes)'!$E:$E,MATCH($B72,'Pliegos Tarifarios (Las Condes)'!$A:$A,0))</f>
        <v>11723.40761</v>
      </c>
      <c r="Q72" s="19" cm="1">
        <f t="array" ref="Q72">H72*_xlfn.IFS(H72&lt;=350,INDEX('Pliegos Tarifarios (Las Condes)'!$F:$F,MATCH($B72,'Pliegos Tarifarios (Las Condes)'!$A:$A,0)),H72&lt;=500,INDEX('Pliegos Tarifarios (Las Condes)'!$G:$G,MATCH($B72,'Pliegos Tarifarios (Las Condes)'!$A:$A,0)),H72&lt;=1000,INDEX('Pliegos Tarifarios (Las Condes)'!$H:$H,MATCH($B72,'Pliegos Tarifarios (Las Condes)'!$A:$A,0)),H72&lt;=5000,INDEX('Pliegos Tarifarios (Las Condes)'!$I:$I,MATCH($B72,'Pliegos Tarifarios (Las Condes)'!$A:$A,0)),H72&gt;5000,INDEX('Pliegos Tarifarios (Las Condes)'!$J:$J,MATCH($B72,'Pliegos Tarifarios (Las Condes)'!$A:$A,0)))/1.19</f>
        <v>2126.1849726890759</v>
      </c>
      <c r="R72" s="19">
        <f>INDEX('Pliegos Tarifarios (Las Condes)'!$K:$K,MATCH($B72,'Pliegos Tarifarios (Las Condes)'!$A:$A,0))</f>
        <v>710.78200000000004</v>
      </c>
      <c r="S72" s="21">
        <f t="shared" si="3"/>
        <v>163973.14958158907</v>
      </c>
      <c r="T72" s="21">
        <f t="shared" si="4"/>
        <v>31154.898420501922</v>
      </c>
      <c r="U72" s="19">
        <v>0</v>
      </c>
      <c r="V72" s="21">
        <f t="shared" si="5"/>
        <v>195128.048002091</v>
      </c>
    </row>
    <row r="73" spans="1:22" x14ac:dyDescent="0.3">
      <c r="A73" s="3" t="s">
        <v>12</v>
      </c>
      <c r="B73" s="3">
        <v>1</v>
      </c>
      <c r="C73" s="4" t="s">
        <v>186</v>
      </c>
      <c r="D73" s="3" t="s">
        <v>274</v>
      </c>
      <c r="E73" s="3" t="s">
        <v>121</v>
      </c>
      <c r="F73" s="4" t="s">
        <v>275</v>
      </c>
      <c r="G73" s="3" t="s">
        <v>16</v>
      </c>
      <c r="H73" s="5">
        <v>906.80939999999998</v>
      </c>
      <c r="I73" s="5">
        <v>2.4091</v>
      </c>
      <c r="J73" s="5">
        <v>2.4091</v>
      </c>
      <c r="K73" s="6">
        <v>1</v>
      </c>
      <c r="L73" s="5">
        <v>29.25</v>
      </c>
      <c r="M73" s="19">
        <f>H73*INDEX('Pliegos Tarifarios (Las Condes)'!$B:$B,MATCH($B73,'Pliegos Tarifarios (Las Condes)'!$A:$A,0))</f>
        <v>107763.41547719999</v>
      </c>
      <c r="N73" s="19">
        <f>I73*INDEX('Pliegos Tarifarios (Las Condes)'!$C:$C,MATCH($B73,'Pliegos Tarifarios (Las Condes)'!$A:$A,0))</f>
        <v>8227.3390918999994</v>
      </c>
      <c r="O73" s="19">
        <f>J73*INDEX('Pliegos Tarifarios (Las Condes)'!$D:$D,MATCH($B73,'Pliegos Tarifarios (Las Condes)'!$A:$A,0))</f>
        <v>33984.222105499997</v>
      </c>
      <c r="P73" s="19">
        <f>H73*INDEX('Pliegos Tarifarios (Las Condes)'!$E:$E,MATCH($B73,'Pliegos Tarifarios (Las Condes)'!$A:$A,0))</f>
        <v>11726.859160800001</v>
      </c>
      <c r="Q73" s="19" cm="1">
        <f t="array" ref="Q73">H73*_xlfn.IFS(H73&lt;=350,INDEX('Pliegos Tarifarios (Las Condes)'!$F:$F,MATCH($B73,'Pliegos Tarifarios (Las Condes)'!$A:$A,0)),H73&lt;=500,INDEX('Pliegos Tarifarios (Las Condes)'!$G:$G,MATCH($B73,'Pliegos Tarifarios (Las Condes)'!$A:$A,0)),H73&lt;=1000,INDEX('Pliegos Tarifarios (Las Condes)'!$H:$H,MATCH($B73,'Pliegos Tarifarios (Las Condes)'!$A:$A,0)),H73&lt;=5000,INDEX('Pliegos Tarifarios (Las Condes)'!$I:$I,MATCH($B73,'Pliegos Tarifarios (Las Condes)'!$A:$A,0)),H73&gt;5000,INDEX('Pliegos Tarifarios (Las Condes)'!$J:$J,MATCH($B73,'Pliegos Tarifarios (Las Condes)'!$A:$A,0)))/1.19</f>
        <v>2126.8109541176473</v>
      </c>
      <c r="R73" s="19">
        <f>INDEX('Pliegos Tarifarios (Las Condes)'!$K:$K,MATCH($B73,'Pliegos Tarifarios (Las Condes)'!$A:$A,0))</f>
        <v>710.78200000000004</v>
      </c>
      <c r="S73" s="21">
        <f t="shared" ref="S73:S136" si="6">SUM(M73:R73)</f>
        <v>164539.42878951764</v>
      </c>
      <c r="T73" s="21">
        <f t="shared" ref="T73:T136" si="7">S73*0.19</f>
        <v>31262.49147000835</v>
      </c>
      <c r="U73" s="19">
        <v>0</v>
      </c>
      <c r="V73" s="21">
        <f t="shared" ref="V73:V136" si="8">SUM(S73:T73)</f>
        <v>195801.920259526</v>
      </c>
    </row>
    <row r="74" spans="1:22" x14ac:dyDescent="0.3">
      <c r="A74" s="3" t="s">
        <v>12</v>
      </c>
      <c r="B74" s="3">
        <v>1</v>
      </c>
      <c r="C74" s="4" t="s">
        <v>186</v>
      </c>
      <c r="D74" s="3" t="s">
        <v>276</v>
      </c>
      <c r="E74" s="3" t="s">
        <v>121</v>
      </c>
      <c r="F74" s="4" t="s">
        <v>277</v>
      </c>
      <c r="G74" s="3" t="s">
        <v>16</v>
      </c>
      <c r="H74" s="5">
        <v>908.35680000000002</v>
      </c>
      <c r="I74" s="5">
        <v>2.4268000000000001</v>
      </c>
      <c r="J74" s="5">
        <v>2.4020999999999999</v>
      </c>
      <c r="K74" s="6">
        <v>0.9898219878028679</v>
      </c>
      <c r="L74" s="5">
        <v>29.3</v>
      </c>
      <c r="M74" s="19">
        <f>H74*INDEX('Pliegos Tarifarios (Las Condes)'!$B:$B,MATCH($B74,'Pliegos Tarifarios (Las Condes)'!$A:$A,0))</f>
        <v>107947.3053984</v>
      </c>
      <c r="N74" s="19">
        <f>I74*INDEX('Pliegos Tarifarios (Las Condes)'!$C:$C,MATCH($B74,'Pliegos Tarifarios (Las Condes)'!$A:$A,0))</f>
        <v>8287.7865211999997</v>
      </c>
      <c r="O74" s="19">
        <f>J74*INDEX('Pliegos Tarifarios (Las Condes)'!$D:$D,MATCH($B74,'Pliegos Tarifarios (Las Condes)'!$A:$A,0))</f>
        <v>33885.475870499999</v>
      </c>
      <c r="P74" s="19">
        <f>H74*INDEX('Pliegos Tarifarios (Las Condes)'!$E:$E,MATCH($B74,'Pliegos Tarifarios (Las Condes)'!$A:$A,0))</f>
        <v>11746.870137600001</v>
      </c>
      <c r="Q74" s="19" cm="1">
        <f t="array" ref="Q74">H74*_xlfn.IFS(H74&lt;=350,INDEX('Pliegos Tarifarios (Las Condes)'!$F:$F,MATCH($B74,'Pliegos Tarifarios (Las Condes)'!$A:$A,0)),H74&lt;=500,INDEX('Pliegos Tarifarios (Las Condes)'!$G:$G,MATCH($B74,'Pliegos Tarifarios (Las Condes)'!$A:$A,0)),H74&lt;=1000,INDEX('Pliegos Tarifarios (Las Condes)'!$H:$H,MATCH($B74,'Pliegos Tarifarios (Las Condes)'!$A:$A,0)),H74&lt;=5000,INDEX('Pliegos Tarifarios (Las Condes)'!$I:$I,MATCH($B74,'Pliegos Tarifarios (Las Condes)'!$A:$A,0)),H74&gt;5000,INDEX('Pliegos Tarifarios (Las Condes)'!$J:$J,MATCH($B74,'Pliegos Tarifarios (Las Condes)'!$A:$A,0)))/1.19</f>
        <v>2130.440192268908</v>
      </c>
      <c r="R74" s="19">
        <f>INDEX('Pliegos Tarifarios (Las Condes)'!$K:$K,MATCH($B74,'Pliegos Tarifarios (Las Condes)'!$A:$A,0))</f>
        <v>710.78200000000004</v>
      </c>
      <c r="S74" s="21">
        <f t="shared" si="6"/>
        <v>164708.6601199689</v>
      </c>
      <c r="T74" s="21">
        <f t="shared" si="7"/>
        <v>31294.645422794092</v>
      </c>
      <c r="U74" s="19">
        <v>0</v>
      </c>
      <c r="V74" s="21">
        <f t="shared" si="8"/>
        <v>196003.305542763</v>
      </c>
    </row>
    <row r="75" spans="1:22" x14ac:dyDescent="0.3">
      <c r="A75" s="3" t="s">
        <v>12</v>
      </c>
      <c r="B75" s="3">
        <v>1</v>
      </c>
      <c r="C75" s="4" t="s">
        <v>186</v>
      </c>
      <c r="D75" s="3" t="s">
        <v>278</v>
      </c>
      <c r="E75" s="3" t="s">
        <v>121</v>
      </c>
      <c r="F75" s="4" t="s">
        <v>279</v>
      </c>
      <c r="G75" s="3" t="s">
        <v>16</v>
      </c>
      <c r="H75" s="5">
        <v>905.72439999999995</v>
      </c>
      <c r="I75" s="5">
        <v>2.4308999999999998</v>
      </c>
      <c r="J75" s="5">
        <v>2.3917999999999999</v>
      </c>
      <c r="K75" s="6">
        <v>0.98391542227158668</v>
      </c>
      <c r="L75" s="5">
        <v>29.22</v>
      </c>
      <c r="M75" s="19">
        <f>H75*INDEX('Pliegos Tarifarios (Las Condes)'!$B:$B,MATCH($B75,'Pliegos Tarifarios (Las Condes)'!$A:$A,0))</f>
        <v>107634.47624719999</v>
      </c>
      <c r="N75" s="19">
        <f>I75*INDEX('Pliegos Tarifarios (Las Condes)'!$C:$C,MATCH($B75,'Pliegos Tarifarios (Las Condes)'!$A:$A,0))</f>
        <v>8301.7884680999996</v>
      </c>
      <c r="O75" s="19">
        <f>J75*INDEX('Pliegos Tarifarios (Las Condes)'!$D:$D,MATCH($B75,'Pliegos Tarifarios (Las Condes)'!$A:$A,0))</f>
        <v>33740.177838999996</v>
      </c>
      <c r="P75" s="19">
        <f>H75*INDEX('Pliegos Tarifarios (Las Condes)'!$E:$E,MATCH($B75,'Pliegos Tarifarios (Las Condes)'!$A:$A,0))</f>
        <v>11712.8279408</v>
      </c>
      <c r="Q75" s="19" cm="1">
        <f t="array" ref="Q75">H75*_xlfn.IFS(H75&lt;=350,INDEX('Pliegos Tarifarios (Las Condes)'!$F:$F,MATCH($B75,'Pliegos Tarifarios (Las Condes)'!$A:$A,0)),H75&lt;=500,INDEX('Pliegos Tarifarios (Las Condes)'!$G:$G,MATCH($B75,'Pliegos Tarifarios (Las Condes)'!$A:$A,0)),H75&lt;=1000,INDEX('Pliegos Tarifarios (Las Condes)'!$H:$H,MATCH($B75,'Pliegos Tarifarios (Las Condes)'!$A:$A,0)),H75&lt;=5000,INDEX('Pliegos Tarifarios (Las Condes)'!$I:$I,MATCH($B75,'Pliegos Tarifarios (Las Condes)'!$A:$A,0)),H75&gt;5000,INDEX('Pliegos Tarifarios (Las Condes)'!$J:$J,MATCH($B75,'Pliegos Tarifarios (Las Condes)'!$A:$A,0)))/1.19</f>
        <v>2124.2662188235299</v>
      </c>
      <c r="R75" s="19">
        <f>INDEX('Pliegos Tarifarios (Las Condes)'!$K:$K,MATCH($B75,'Pliegos Tarifarios (Las Condes)'!$A:$A,0))</f>
        <v>710.78200000000004</v>
      </c>
      <c r="S75" s="21">
        <f t="shared" si="6"/>
        <v>164224.31871392351</v>
      </c>
      <c r="T75" s="21">
        <f t="shared" si="7"/>
        <v>31202.620555645466</v>
      </c>
      <c r="U75" s="19">
        <v>0</v>
      </c>
      <c r="V75" s="21">
        <f t="shared" si="8"/>
        <v>195426.93926956897</v>
      </c>
    </row>
    <row r="76" spans="1:22" x14ac:dyDescent="0.3">
      <c r="A76" s="3" t="s">
        <v>12</v>
      </c>
      <c r="B76" s="3">
        <v>1</v>
      </c>
      <c r="C76" s="4" t="s">
        <v>186</v>
      </c>
      <c r="D76" s="3" t="s">
        <v>280</v>
      </c>
      <c r="E76" s="3" t="s">
        <v>121</v>
      </c>
      <c r="F76" s="4" t="s">
        <v>281</v>
      </c>
      <c r="G76" s="3" t="s">
        <v>16</v>
      </c>
      <c r="H76" s="5">
        <v>905.76980000000003</v>
      </c>
      <c r="I76" s="5">
        <v>2.3852000000000002</v>
      </c>
      <c r="J76" s="5">
        <v>2.3586</v>
      </c>
      <c r="K76" s="6">
        <v>0.9888478953546872</v>
      </c>
      <c r="L76" s="5">
        <v>29.22</v>
      </c>
      <c r="M76" s="19">
        <f>H76*INDEX('Pliegos Tarifarios (Las Condes)'!$B:$B,MATCH($B76,'Pliegos Tarifarios (Las Condes)'!$A:$A,0))</f>
        <v>107639.87149239999</v>
      </c>
      <c r="N76" s="19">
        <f>I76*INDEX('Pliegos Tarifarios (Las Condes)'!$C:$C,MATCH($B76,'Pliegos Tarifarios (Las Condes)'!$A:$A,0))</f>
        <v>8145.7179868000003</v>
      </c>
      <c r="O76" s="19">
        <f>J76*INDEX('Pliegos Tarifarios (Las Condes)'!$D:$D,MATCH($B76,'Pliegos Tarifarios (Las Condes)'!$A:$A,0))</f>
        <v>33271.838553000001</v>
      </c>
      <c r="P76" s="19">
        <f>H76*INDEX('Pliegos Tarifarios (Las Condes)'!$E:$E,MATCH($B76,'Pliegos Tarifarios (Las Condes)'!$A:$A,0))</f>
        <v>11713.415053600002</v>
      </c>
      <c r="Q76" s="19" cm="1">
        <f t="array" ref="Q76">H76*_xlfn.IFS(H76&lt;=350,INDEX('Pliegos Tarifarios (Las Condes)'!$F:$F,MATCH($B76,'Pliegos Tarifarios (Las Condes)'!$A:$A,0)),H76&lt;=500,INDEX('Pliegos Tarifarios (Las Condes)'!$G:$G,MATCH($B76,'Pliegos Tarifarios (Las Condes)'!$A:$A,0)),H76&lt;=1000,INDEX('Pliegos Tarifarios (Las Condes)'!$H:$H,MATCH($B76,'Pliegos Tarifarios (Las Condes)'!$A:$A,0)),H76&lt;=5000,INDEX('Pliegos Tarifarios (Las Condes)'!$I:$I,MATCH($B76,'Pliegos Tarifarios (Las Condes)'!$A:$A,0)),H76&gt;5000,INDEX('Pliegos Tarifarios (Las Condes)'!$J:$J,MATCH($B76,'Pliegos Tarifarios (Las Condes)'!$A:$A,0)))/1.19</f>
        <v>2124.3726989915972</v>
      </c>
      <c r="R76" s="19">
        <f>INDEX('Pliegos Tarifarios (Las Condes)'!$K:$K,MATCH($B76,'Pliegos Tarifarios (Las Condes)'!$A:$A,0))</f>
        <v>710.78200000000004</v>
      </c>
      <c r="S76" s="21">
        <f t="shared" si="6"/>
        <v>163605.9977847916</v>
      </c>
      <c r="T76" s="21">
        <f t="shared" si="7"/>
        <v>31085.139579110404</v>
      </c>
      <c r="U76" s="19">
        <v>0</v>
      </c>
      <c r="V76" s="21">
        <f t="shared" si="8"/>
        <v>194691.137363902</v>
      </c>
    </row>
    <row r="77" spans="1:22" x14ac:dyDescent="0.3">
      <c r="A77" s="3" t="s">
        <v>12</v>
      </c>
      <c r="B77" s="3">
        <v>1</v>
      </c>
      <c r="C77" s="4" t="s">
        <v>186</v>
      </c>
      <c r="D77" s="3" t="s">
        <v>282</v>
      </c>
      <c r="E77" s="3" t="s">
        <v>121</v>
      </c>
      <c r="F77" s="4" t="s">
        <v>283</v>
      </c>
      <c r="G77" s="3" t="s">
        <v>16</v>
      </c>
      <c r="H77" s="5">
        <v>906.39070000000004</v>
      </c>
      <c r="I77" s="5">
        <v>2.4289999999999998</v>
      </c>
      <c r="J77" s="5">
        <v>2.4089</v>
      </c>
      <c r="K77" s="6">
        <v>0.99172498970769873</v>
      </c>
      <c r="L77" s="5">
        <v>29.24</v>
      </c>
      <c r="M77" s="19">
        <f>H77*INDEX('Pliegos Tarifarios (Las Condes)'!$B:$B,MATCH($B77,'Pliegos Tarifarios (Las Condes)'!$A:$A,0))</f>
        <v>107713.6580066</v>
      </c>
      <c r="N77" s="19">
        <f>I77*INDEX('Pliegos Tarifarios (Las Condes)'!$C:$C,MATCH($B77,'Pliegos Tarifarios (Las Condes)'!$A:$A,0))</f>
        <v>8295.2997609999984</v>
      </c>
      <c r="O77" s="19">
        <f>J77*INDEX('Pliegos Tarifarios (Las Condes)'!$D:$D,MATCH($B77,'Pliegos Tarifarios (Las Condes)'!$A:$A,0))</f>
        <v>33981.400784500001</v>
      </c>
      <c r="P77" s="19">
        <f>H77*INDEX('Pliegos Tarifarios (Las Condes)'!$E:$E,MATCH($B77,'Pliegos Tarifarios (Las Condes)'!$A:$A,0))</f>
        <v>11721.444532400001</v>
      </c>
      <c r="Q77" s="19" cm="1">
        <f t="array" ref="Q77">H77*_xlfn.IFS(H77&lt;=350,INDEX('Pliegos Tarifarios (Las Condes)'!$F:$F,MATCH($B77,'Pliegos Tarifarios (Las Condes)'!$A:$A,0)),H77&lt;=500,INDEX('Pliegos Tarifarios (Las Condes)'!$G:$G,MATCH($B77,'Pliegos Tarifarios (Las Condes)'!$A:$A,0)),H77&lt;=1000,INDEX('Pliegos Tarifarios (Las Condes)'!$H:$H,MATCH($B77,'Pliegos Tarifarios (Las Condes)'!$A:$A,0)),H77&lt;=5000,INDEX('Pliegos Tarifarios (Las Condes)'!$I:$I,MATCH($B77,'Pliegos Tarifarios (Las Condes)'!$A:$A,0)),H77&gt;5000,INDEX('Pliegos Tarifarios (Las Condes)'!$J:$J,MATCH($B77,'Pliegos Tarifarios (Las Condes)'!$A:$A,0)))/1.19</f>
        <v>2125.8289442857149</v>
      </c>
      <c r="R77" s="19">
        <f>INDEX('Pliegos Tarifarios (Las Condes)'!$K:$K,MATCH($B77,'Pliegos Tarifarios (Las Condes)'!$A:$A,0))</f>
        <v>710.78200000000004</v>
      </c>
      <c r="S77" s="21">
        <f t="shared" si="6"/>
        <v>164548.41402878574</v>
      </c>
      <c r="T77" s="21">
        <f t="shared" si="7"/>
        <v>31264.198665469292</v>
      </c>
      <c r="U77" s="19">
        <v>0</v>
      </c>
      <c r="V77" s="21">
        <f t="shared" si="8"/>
        <v>195812.61269425505</v>
      </c>
    </row>
    <row r="78" spans="1:22" x14ac:dyDescent="0.3">
      <c r="A78" s="3" t="s">
        <v>12</v>
      </c>
      <c r="B78" s="3">
        <v>1</v>
      </c>
      <c r="C78" s="4" t="s">
        <v>186</v>
      </c>
      <c r="D78" s="3" t="s">
        <v>284</v>
      </c>
      <c r="E78" s="3" t="s">
        <v>121</v>
      </c>
      <c r="F78" s="4" t="s">
        <v>285</v>
      </c>
      <c r="G78" s="3" t="s">
        <v>16</v>
      </c>
      <c r="H78" s="5">
        <v>905.72239999999999</v>
      </c>
      <c r="I78" s="5">
        <v>2.3923999999999999</v>
      </c>
      <c r="J78" s="5">
        <v>2.3923999999999999</v>
      </c>
      <c r="K78" s="6">
        <v>1</v>
      </c>
      <c r="L78" s="5">
        <v>29.22</v>
      </c>
      <c r="M78" s="19">
        <f>H78*INDEX('Pliegos Tarifarios (Las Condes)'!$B:$B,MATCH($B78,'Pliegos Tarifarios (Las Condes)'!$A:$A,0))</f>
        <v>107634.2385712</v>
      </c>
      <c r="N78" s="19">
        <f>I78*INDEX('Pliegos Tarifarios (Las Condes)'!$C:$C,MATCH($B78,'Pliegos Tarifarios (Las Condes)'!$A:$A,0))</f>
        <v>8170.3067715999996</v>
      </c>
      <c r="O78" s="19">
        <f>J78*INDEX('Pliegos Tarifarios (Las Condes)'!$D:$D,MATCH($B78,'Pliegos Tarifarios (Las Condes)'!$A:$A,0))</f>
        <v>33748.641801999998</v>
      </c>
      <c r="P78" s="19">
        <f>H78*INDEX('Pliegos Tarifarios (Las Condes)'!$E:$E,MATCH($B78,'Pliegos Tarifarios (Las Condes)'!$A:$A,0))</f>
        <v>11712.802076800001</v>
      </c>
      <c r="Q78" s="19" cm="1">
        <f t="array" ref="Q78">H78*_xlfn.IFS(H78&lt;=350,INDEX('Pliegos Tarifarios (Las Condes)'!$F:$F,MATCH($B78,'Pliegos Tarifarios (Las Condes)'!$A:$A,0)),H78&lt;=500,INDEX('Pliegos Tarifarios (Las Condes)'!$G:$G,MATCH($B78,'Pliegos Tarifarios (Las Condes)'!$A:$A,0)),H78&lt;=1000,INDEX('Pliegos Tarifarios (Las Condes)'!$H:$H,MATCH($B78,'Pliegos Tarifarios (Las Condes)'!$A:$A,0)),H78&lt;=5000,INDEX('Pliegos Tarifarios (Las Condes)'!$I:$I,MATCH($B78,'Pliegos Tarifarios (Las Condes)'!$A:$A,0)),H78&gt;5000,INDEX('Pliegos Tarifarios (Las Condes)'!$J:$J,MATCH($B78,'Pliegos Tarifarios (Las Condes)'!$A:$A,0)))/1.19</f>
        <v>2124.2615280672271</v>
      </c>
      <c r="R78" s="19">
        <f>INDEX('Pliegos Tarifarios (Las Condes)'!$K:$K,MATCH($B78,'Pliegos Tarifarios (Las Condes)'!$A:$A,0))</f>
        <v>710.78200000000004</v>
      </c>
      <c r="S78" s="21">
        <f t="shared" si="6"/>
        <v>164101.03274966721</v>
      </c>
      <c r="T78" s="21">
        <f t="shared" si="7"/>
        <v>31179.196222436771</v>
      </c>
      <c r="U78" s="19">
        <v>0</v>
      </c>
      <c r="V78" s="21">
        <f t="shared" si="8"/>
        <v>195280.22897210397</v>
      </c>
    </row>
    <row r="79" spans="1:22" x14ac:dyDescent="0.3">
      <c r="A79" s="3" t="s">
        <v>12</v>
      </c>
      <c r="B79" s="3">
        <v>1</v>
      </c>
      <c r="C79" s="4" t="s">
        <v>186</v>
      </c>
      <c r="D79" s="3" t="s">
        <v>286</v>
      </c>
      <c r="E79" s="3" t="s">
        <v>121</v>
      </c>
      <c r="F79" s="4" t="s">
        <v>287</v>
      </c>
      <c r="G79" s="3" t="s">
        <v>16</v>
      </c>
      <c r="H79" s="5">
        <v>906.98</v>
      </c>
      <c r="I79" s="5">
        <v>2.4379</v>
      </c>
      <c r="J79" s="5">
        <v>2.3784999999999998</v>
      </c>
      <c r="K79" s="6">
        <v>0.97563476762787638</v>
      </c>
      <c r="L79" s="5">
        <v>29.26</v>
      </c>
      <c r="M79" s="19">
        <f>H79*INDEX('Pliegos Tarifarios (Las Condes)'!$B:$B,MATCH($B79,'Pliegos Tarifarios (Las Condes)'!$A:$A,0))</f>
        <v>107783.68923999999</v>
      </c>
      <c r="N79" s="19">
        <f>I79*INDEX('Pliegos Tarifarios (Las Condes)'!$C:$C,MATCH($B79,'Pliegos Tarifarios (Las Condes)'!$A:$A,0))</f>
        <v>8325.6942311000003</v>
      </c>
      <c r="O79" s="19">
        <f>J79*INDEX('Pliegos Tarifarios (Las Condes)'!$D:$D,MATCH($B79,'Pliegos Tarifarios (Las Condes)'!$A:$A,0))</f>
        <v>33552.559992499999</v>
      </c>
      <c r="P79" s="19">
        <f>H79*INDEX('Pliegos Tarifarios (Las Condes)'!$E:$E,MATCH($B79,'Pliegos Tarifarios (Las Condes)'!$A:$A,0))</f>
        <v>11729.065360000001</v>
      </c>
      <c r="Q79" s="19" cm="1">
        <f t="array" ref="Q79">H79*_xlfn.IFS(H79&lt;=350,INDEX('Pliegos Tarifarios (Las Condes)'!$F:$F,MATCH($B79,'Pliegos Tarifarios (Las Condes)'!$A:$A,0)),H79&lt;=500,INDEX('Pliegos Tarifarios (Las Condes)'!$G:$G,MATCH($B79,'Pliegos Tarifarios (Las Condes)'!$A:$A,0)),H79&lt;=1000,INDEX('Pliegos Tarifarios (Las Condes)'!$H:$H,MATCH($B79,'Pliegos Tarifarios (Las Condes)'!$A:$A,0)),H79&lt;=5000,INDEX('Pliegos Tarifarios (Las Condes)'!$I:$I,MATCH($B79,'Pliegos Tarifarios (Las Condes)'!$A:$A,0)),H79&gt;5000,INDEX('Pliegos Tarifarios (Las Condes)'!$J:$J,MATCH($B79,'Pliegos Tarifarios (Las Condes)'!$A:$A,0)))/1.19</f>
        <v>2127.2110756302523</v>
      </c>
      <c r="R79" s="19">
        <f>INDEX('Pliegos Tarifarios (Las Condes)'!$K:$K,MATCH($B79,'Pliegos Tarifarios (Las Condes)'!$A:$A,0))</f>
        <v>710.78200000000004</v>
      </c>
      <c r="S79" s="21">
        <f t="shared" si="6"/>
        <v>164229.00189923026</v>
      </c>
      <c r="T79" s="21">
        <f t="shared" si="7"/>
        <v>31203.51036085375</v>
      </c>
      <c r="U79" s="19">
        <v>0</v>
      </c>
      <c r="V79" s="21">
        <f t="shared" si="8"/>
        <v>195432.51226008401</v>
      </c>
    </row>
    <row r="80" spans="1:22" x14ac:dyDescent="0.3">
      <c r="A80" s="3" t="s">
        <v>12</v>
      </c>
      <c r="B80" s="3">
        <v>1</v>
      </c>
      <c r="C80" s="4" t="s">
        <v>186</v>
      </c>
      <c r="D80" s="3" t="s">
        <v>288</v>
      </c>
      <c r="E80" s="3" t="s">
        <v>121</v>
      </c>
      <c r="F80" s="4" t="s">
        <v>289</v>
      </c>
      <c r="G80" s="3" t="s">
        <v>16</v>
      </c>
      <c r="H80" s="5">
        <v>905.91179999999997</v>
      </c>
      <c r="I80" s="5">
        <v>2.4411</v>
      </c>
      <c r="J80" s="5">
        <v>2.3851</v>
      </c>
      <c r="K80" s="6">
        <v>0.97705952234648308</v>
      </c>
      <c r="L80" s="5">
        <v>29.22</v>
      </c>
      <c r="M80" s="19">
        <f>H80*INDEX('Pliegos Tarifarios (Las Condes)'!$B:$B,MATCH($B80,'Pliegos Tarifarios (Las Condes)'!$A:$A,0))</f>
        <v>107656.74648839999</v>
      </c>
      <c r="N80" s="19">
        <f>I80*INDEX('Pliegos Tarifarios (Las Condes)'!$C:$C,MATCH($B80,'Pliegos Tarifarios (Las Condes)'!$A:$A,0))</f>
        <v>8336.6225799000003</v>
      </c>
      <c r="O80" s="19">
        <f>J80*INDEX('Pliegos Tarifarios (Las Condes)'!$D:$D,MATCH($B80,'Pliegos Tarifarios (Las Condes)'!$A:$A,0))</f>
        <v>33645.663585499999</v>
      </c>
      <c r="P80" s="19">
        <f>H80*INDEX('Pliegos Tarifarios (Las Condes)'!$E:$E,MATCH($B80,'Pliegos Tarifarios (Las Condes)'!$A:$A,0))</f>
        <v>11715.251397599999</v>
      </c>
      <c r="Q80" s="19" cm="1">
        <f t="array" ref="Q80">H80*_xlfn.IFS(H80&lt;=350,INDEX('Pliegos Tarifarios (Las Condes)'!$F:$F,MATCH($B80,'Pliegos Tarifarios (Las Condes)'!$A:$A,0)),H80&lt;=500,INDEX('Pliegos Tarifarios (Las Condes)'!$G:$G,MATCH($B80,'Pliegos Tarifarios (Las Condes)'!$A:$A,0)),H80&lt;=1000,INDEX('Pliegos Tarifarios (Las Condes)'!$H:$H,MATCH($B80,'Pliegos Tarifarios (Las Condes)'!$A:$A,0)),H80&lt;=5000,INDEX('Pliegos Tarifarios (Las Condes)'!$I:$I,MATCH($B80,'Pliegos Tarifarios (Las Condes)'!$A:$A,0)),H80&gt;5000,INDEX('Pliegos Tarifarios (Las Condes)'!$J:$J,MATCH($B80,'Pliegos Tarifarios (Las Condes)'!$A:$A,0)))/1.19</f>
        <v>2124.705742689076</v>
      </c>
      <c r="R80" s="19">
        <f>INDEX('Pliegos Tarifarios (Las Condes)'!$K:$K,MATCH($B80,'Pliegos Tarifarios (Las Condes)'!$A:$A,0))</f>
        <v>710.78200000000004</v>
      </c>
      <c r="S80" s="21">
        <f t="shared" si="6"/>
        <v>164189.77179408906</v>
      </c>
      <c r="T80" s="21">
        <f t="shared" si="7"/>
        <v>31196.056640876923</v>
      </c>
      <c r="U80" s="19">
        <v>0</v>
      </c>
      <c r="V80" s="21">
        <f t="shared" si="8"/>
        <v>195385.82843496598</v>
      </c>
    </row>
    <row r="81" spans="1:22" x14ac:dyDescent="0.3">
      <c r="A81" s="3" t="s">
        <v>12</v>
      </c>
      <c r="B81" s="3">
        <v>1</v>
      </c>
      <c r="C81" s="4" t="s">
        <v>186</v>
      </c>
      <c r="D81" s="3" t="s">
        <v>290</v>
      </c>
      <c r="E81" s="3" t="s">
        <v>121</v>
      </c>
      <c r="F81" s="4" t="s">
        <v>291</v>
      </c>
      <c r="G81" s="3" t="s">
        <v>16</v>
      </c>
      <c r="H81" s="5">
        <v>906.3075</v>
      </c>
      <c r="I81" s="5">
        <v>2.4112</v>
      </c>
      <c r="J81" s="5">
        <v>2.4112</v>
      </c>
      <c r="K81" s="6">
        <v>1</v>
      </c>
      <c r="L81" s="5">
        <v>29.24</v>
      </c>
      <c r="M81" s="19">
        <f>H81*INDEX('Pliegos Tarifarios (Las Condes)'!$B:$B,MATCH($B81,'Pliegos Tarifarios (Las Condes)'!$A:$A,0))</f>
        <v>107703.770685</v>
      </c>
      <c r="N81" s="19">
        <f>I81*INDEX('Pliegos Tarifarios (Las Condes)'!$C:$C,MATCH($B81,'Pliegos Tarifarios (Las Condes)'!$A:$A,0))</f>
        <v>8234.5108208000001</v>
      </c>
      <c r="O81" s="19">
        <f>J81*INDEX('Pliegos Tarifarios (Las Condes)'!$D:$D,MATCH($B81,'Pliegos Tarifarios (Las Condes)'!$A:$A,0))</f>
        <v>34013.845975999997</v>
      </c>
      <c r="P81" s="19">
        <f>H81*INDEX('Pliegos Tarifarios (Las Condes)'!$E:$E,MATCH($B81,'Pliegos Tarifarios (Las Condes)'!$A:$A,0))</f>
        <v>11720.36859</v>
      </c>
      <c r="Q81" s="19" cm="1">
        <f t="array" ref="Q81">H81*_xlfn.IFS(H81&lt;=350,INDEX('Pliegos Tarifarios (Las Condes)'!$F:$F,MATCH($B81,'Pliegos Tarifarios (Las Condes)'!$A:$A,0)),H81&lt;=500,INDEX('Pliegos Tarifarios (Las Condes)'!$G:$G,MATCH($B81,'Pliegos Tarifarios (Las Condes)'!$A:$A,0)),H81&lt;=1000,INDEX('Pliegos Tarifarios (Las Condes)'!$H:$H,MATCH($B81,'Pliegos Tarifarios (Las Condes)'!$A:$A,0)),H81&lt;=5000,INDEX('Pliegos Tarifarios (Las Condes)'!$I:$I,MATCH($B81,'Pliegos Tarifarios (Las Condes)'!$A:$A,0)),H81&gt;5000,INDEX('Pliegos Tarifarios (Las Condes)'!$J:$J,MATCH($B81,'Pliegos Tarifarios (Las Condes)'!$A:$A,0)))/1.19</f>
        <v>2125.6338088235298</v>
      </c>
      <c r="R81" s="19">
        <f>INDEX('Pliegos Tarifarios (Las Condes)'!$K:$K,MATCH($B81,'Pliegos Tarifarios (Las Condes)'!$A:$A,0))</f>
        <v>710.78200000000004</v>
      </c>
      <c r="S81" s="21">
        <f t="shared" si="6"/>
        <v>164508.91188062352</v>
      </c>
      <c r="T81" s="21">
        <f t="shared" si="7"/>
        <v>31256.693257318468</v>
      </c>
      <c r="U81" s="19">
        <v>0</v>
      </c>
      <c r="V81" s="21">
        <f t="shared" si="8"/>
        <v>195765.60513794198</v>
      </c>
    </row>
    <row r="82" spans="1:22" x14ac:dyDescent="0.3">
      <c r="A82" s="3" t="s">
        <v>12</v>
      </c>
      <c r="B82" s="3">
        <v>1</v>
      </c>
      <c r="C82" s="4" t="s">
        <v>186</v>
      </c>
      <c r="D82" s="3" t="s">
        <v>292</v>
      </c>
      <c r="E82" s="3" t="s">
        <v>121</v>
      </c>
      <c r="F82" s="4" t="s">
        <v>293</v>
      </c>
      <c r="G82" s="3" t="s">
        <v>16</v>
      </c>
      <c r="H82" s="5">
        <v>906.12929999999994</v>
      </c>
      <c r="I82" s="5">
        <v>2.3864000000000001</v>
      </c>
      <c r="J82" s="5">
        <v>2.3831000000000002</v>
      </c>
      <c r="K82" s="6">
        <v>0.99861716392893063</v>
      </c>
      <c r="L82" s="5">
        <v>29.23</v>
      </c>
      <c r="M82" s="19">
        <f>H82*INDEX('Pliegos Tarifarios (Las Condes)'!$B:$B,MATCH($B82,'Pliegos Tarifarios (Las Condes)'!$A:$A,0))</f>
        <v>107682.59375339998</v>
      </c>
      <c r="N82" s="19">
        <f>I82*INDEX('Pliegos Tarifarios (Las Condes)'!$C:$C,MATCH($B82,'Pliegos Tarifarios (Las Condes)'!$A:$A,0))</f>
        <v>8149.8161176000003</v>
      </c>
      <c r="O82" s="19">
        <f>J82*INDEX('Pliegos Tarifarios (Las Condes)'!$D:$D,MATCH($B82,'Pliegos Tarifarios (Las Condes)'!$A:$A,0))</f>
        <v>33617.450375500004</v>
      </c>
      <c r="P82" s="19">
        <f>H82*INDEX('Pliegos Tarifarios (Las Condes)'!$E:$E,MATCH($B82,'Pliegos Tarifarios (Las Condes)'!$A:$A,0))</f>
        <v>11718.064107599999</v>
      </c>
      <c r="Q82" s="19" cm="1">
        <f t="array" ref="Q82">H82*_xlfn.IFS(H82&lt;=350,INDEX('Pliegos Tarifarios (Las Condes)'!$F:$F,MATCH($B82,'Pliegos Tarifarios (Las Condes)'!$A:$A,0)),H82&lt;=500,INDEX('Pliegos Tarifarios (Las Condes)'!$G:$G,MATCH($B82,'Pliegos Tarifarios (Las Condes)'!$A:$A,0)),H82&lt;=1000,INDEX('Pliegos Tarifarios (Las Condes)'!$H:$H,MATCH($B82,'Pliegos Tarifarios (Las Condes)'!$A:$A,0)),H82&lt;=5000,INDEX('Pliegos Tarifarios (Las Condes)'!$I:$I,MATCH($B82,'Pliegos Tarifarios (Las Condes)'!$A:$A,0)),H82&gt;5000,INDEX('Pliegos Tarifarios (Las Condes)'!$J:$J,MATCH($B82,'Pliegos Tarifarios (Las Condes)'!$A:$A,0)))/1.19</f>
        <v>2125.2158624369754</v>
      </c>
      <c r="R82" s="19">
        <f>INDEX('Pliegos Tarifarios (Las Condes)'!$K:$K,MATCH($B82,'Pliegos Tarifarios (Las Condes)'!$A:$A,0))</f>
        <v>710.78200000000004</v>
      </c>
      <c r="S82" s="21">
        <f t="shared" si="6"/>
        <v>164003.92221653697</v>
      </c>
      <c r="T82" s="21">
        <f t="shared" si="7"/>
        <v>31160.745221142024</v>
      </c>
      <c r="U82" s="19">
        <v>0</v>
      </c>
      <c r="V82" s="21">
        <f t="shared" si="8"/>
        <v>195164.66743767899</v>
      </c>
    </row>
    <row r="83" spans="1:22" x14ac:dyDescent="0.3">
      <c r="A83" s="3" t="s">
        <v>12</v>
      </c>
      <c r="B83" s="3">
        <v>1</v>
      </c>
      <c r="C83" s="4" t="s">
        <v>186</v>
      </c>
      <c r="D83" s="3" t="s">
        <v>294</v>
      </c>
      <c r="E83" s="3" t="s">
        <v>121</v>
      </c>
      <c r="F83" s="4" t="s">
        <v>295</v>
      </c>
      <c r="G83" s="3" t="s">
        <v>16</v>
      </c>
      <c r="H83" s="5">
        <v>906.20640000000003</v>
      </c>
      <c r="I83" s="5">
        <v>2.4041000000000001</v>
      </c>
      <c r="J83" s="5">
        <v>2.3422999999999998</v>
      </c>
      <c r="K83" s="6">
        <v>0.97429391456262204</v>
      </c>
      <c r="L83" s="5">
        <v>29.23</v>
      </c>
      <c r="M83" s="19">
        <f>H83*INDEX('Pliegos Tarifarios (Las Condes)'!$B:$B,MATCH($B83,'Pliegos Tarifarios (Las Condes)'!$A:$A,0))</f>
        <v>107691.7561632</v>
      </c>
      <c r="N83" s="19">
        <f>I83*INDEX('Pliegos Tarifarios (Las Condes)'!$C:$C,MATCH($B83,'Pliegos Tarifarios (Las Condes)'!$A:$A,0))</f>
        <v>8210.2635468999997</v>
      </c>
      <c r="O83" s="19">
        <f>J83*INDEX('Pliegos Tarifarios (Las Condes)'!$D:$D,MATCH($B83,'Pliegos Tarifarios (Las Condes)'!$A:$A,0))</f>
        <v>33041.900891499994</v>
      </c>
      <c r="P83" s="19">
        <f>H83*INDEX('Pliegos Tarifarios (Las Condes)'!$E:$E,MATCH($B83,'Pliegos Tarifarios (Las Condes)'!$A:$A,0))</f>
        <v>11719.061164800001</v>
      </c>
      <c r="Q83" s="19" cm="1">
        <f t="array" ref="Q83">H83*_xlfn.IFS(H83&lt;=350,INDEX('Pliegos Tarifarios (Las Condes)'!$F:$F,MATCH($B83,'Pliegos Tarifarios (Las Condes)'!$A:$A,0)),H83&lt;=500,INDEX('Pliegos Tarifarios (Las Condes)'!$G:$G,MATCH($B83,'Pliegos Tarifarios (Las Condes)'!$A:$A,0)),H83&lt;=1000,INDEX('Pliegos Tarifarios (Las Condes)'!$H:$H,MATCH($B83,'Pliegos Tarifarios (Las Condes)'!$A:$A,0)),H83&lt;=5000,INDEX('Pliegos Tarifarios (Las Condes)'!$I:$I,MATCH($B83,'Pliegos Tarifarios (Las Condes)'!$A:$A,0)),H83&gt;5000,INDEX('Pliegos Tarifarios (Las Condes)'!$J:$J,MATCH($B83,'Pliegos Tarifarios (Las Condes)'!$A:$A,0)))/1.19</f>
        <v>2125.3966910924378</v>
      </c>
      <c r="R83" s="19">
        <f>INDEX('Pliegos Tarifarios (Las Condes)'!$K:$K,MATCH($B83,'Pliegos Tarifarios (Las Condes)'!$A:$A,0))</f>
        <v>710.78200000000004</v>
      </c>
      <c r="S83" s="21">
        <f t="shared" si="6"/>
        <v>163499.16045749243</v>
      </c>
      <c r="T83" s="21">
        <f t="shared" si="7"/>
        <v>31064.84048692356</v>
      </c>
      <c r="U83" s="19">
        <v>0</v>
      </c>
      <c r="V83" s="21">
        <f t="shared" si="8"/>
        <v>194564.00094441598</v>
      </c>
    </row>
    <row r="84" spans="1:22" x14ac:dyDescent="0.3">
      <c r="A84" s="3" t="s">
        <v>12</v>
      </c>
      <c r="B84" s="3">
        <v>1</v>
      </c>
      <c r="C84" s="4" t="s">
        <v>186</v>
      </c>
      <c r="D84" s="3" t="s">
        <v>296</v>
      </c>
      <c r="E84" s="3" t="s">
        <v>121</v>
      </c>
      <c r="F84" s="4" t="s">
        <v>297</v>
      </c>
      <c r="G84" s="3" t="s">
        <v>16</v>
      </c>
      <c r="H84" s="5">
        <v>906.32479999999998</v>
      </c>
      <c r="I84" s="5">
        <v>2.4207000000000001</v>
      </c>
      <c r="J84" s="5">
        <v>2.387</v>
      </c>
      <c r="K84" s="6">
        <v>0.98607840707233441</v>
      </c>
      <c r="L84" s="5">
        <v>29.24</v>
      </c>
      <c r="M84" s="19">
        <f>H84*INDEX('Pliegos Tarifarios (Las Condes)'!$B:$B,MATCH($B84,'Pliegos Tarifarios (Las Condes)'!$A:$A,0))</f>
        <v>107705.8265824</v>
      </c>
      <c r="N84" s="19">
        <f>I84*INDEX('Pliegos Tarifarios (Las Condes)'!$C:$C,MATCH($B84,'Pliegos Tarifarios (Las Condes)'!$A:$A,0))</f>
        <v>8266.9543563000007</v>
      </c>
      <c r="O84" s="19">
        <f>J84*INDEX('Pliegos Tarifarios (Las Condes)'!$D:$D,MATCH($B84,'Pliegos Tarifarios (Las Condes)'!$A:$A,0))</f>
        <v>33672.466135000002</v>
      </c>
      <c r="P84" s="19">
        <f>H84*INDEX('Pliegos Tarifarios (Las Condes)'!$E:$E,MATCH($B84,'Pliegos Tarifarios (Las Condes)'!$A:$A,0))</f>
        <v>11720.5923136</v>
      </c>
      <c r="Q84" s="19" cm="1">
        <f t="array" ref="Q84">H84*_xlfn.IFS(H84&lt;=350,INDEX('Pliegos Tarifarios (Las Condes)'!$F:$F,MATCH($B84,'Pliegos Tarifarios (Las Condes)'!$A:$A,0)),H84&lt;=500,INDEX('Pliegos Tarifarios (Las Condes)'!$G:$G,MATCH($B84,'Pliegos Tarifarios (Las Condes)'!$A:$A,0)),H84&lt;=1000,INDEX('Pliegos Tarifarios (Las Condes)'!$H:$H,MATCH($B84,'Pliegos Tarifarios (Las Condes)'!$A:$A,0)),H84&lt;=5000,INDEX('Pliegos Tarifarios (Las Condes)'!$I:$I,MATCH($B84,'Pliegos Tarifarios (Las Condes)'!$A:$A,0)),H84&gt;5000,INDEX('Pliegos Tarifarios (Las Condes)'!$J:$J,MATCH($B84,'Pliegos Tarifarios (Las Condes)'!$A:$A,0)))/1.19</f>
        <v>2125.6743838655466</v>
      </c>
      <c r="R84" s="19">
        <f>INDEX('Pliegos Tarifarios (Las Condes)'!$K:$K,MATCH($B84,'Pliegos Tarifarios (Las Condes)'!$A:$A,0))</f>
        <v>710.78200000000004</v>
      </c>
      <c r="S84" s="21">
        <f t="shared" si="6"/>
        <v>164202.29577116558</v>
      </c>
      <c r="T84" s="21">
        <f t="shared" si="7"/>
        <v>31198.436196521459</v>
      </c>
      <c r="U84" s="19">
        <v>0</v>
      </c>
      <c r="V84" s="21">
        <f t="shared" si="8"/>
        <v>195400.73196768702</v>
      </c>
    </row>
    <row r="85" spans="1:22" x14ac:dyDescent="0.3">
      <c r="A85" s="3" t="s">
        <v>12</v>
      </c>
      <c r="B85" s="3">
        <v>1</v>
      </c>
      <c r="C85" s="4" t="s">
        <v>186</v>
      </c>
      <c r="D85" s="3" t="s">
        <v>298</v>
      </c>
      <c r="E85" s="3" t="s">
        <v>121</v>
      </c>
      <c r="F85" s="4" t="s">
        <v>299</v>
      </c>
      <c r="G85" s="3" t="s">
        <v>16</v>
      </c>
      <c r="H85" s="5">
        <v>905.38499999999999</v>
      </c>
      <c r="I85" s="5">
        <v>2.4241999999999999</v>
      </c>
      <c r="J85" s="5">
        <v>2.3214999999999999</v>
      </c>
      <c r="K85" s="6">
        <v>0.9576355086214009</v>
      </c>
      <c r="L85" s="5">
        <v>29.21</v>
      </c>
      <c r="M85" s="19">
        <f>H85*INDEX('Pliegos Tarifarios (Las Condes)'!$B:$B,MATCH($B85,'Pliegos Tarifarios (Las Condes)'!$A:$A,0))</f>
        <v>107594.14262999999</v>
      </c>
      <c r="N85" s="19">
        <f>I85*INDEX('Pliegos Tarifarios (Las Condes)'!$C:$C,MATCH($B85,'Pliegos Tarifarios (Las Condes)'!$A:$A,0))</f>
        <v>8278.9072378000001</v>
      </c>
      <c r="O85" s="19">
        <f>J85*INDEX('Pliegos Tarifarios (Las Condes)'!$D:$D,MATCH($B85,'Pliegos Tarifarios (Las Condes)'!$A:$A,0))</f>
        <v>32748.483507499997</v>
      </c>
      <c r="P85" s="19">
        <f>H85*INDEX('Pliegos Tarifarios (Las Condes)'!$E:$E,MATCH($B85,'Pliegos Tarifarios (Las Condes)'!$A:$A,0))</f>
        <v>11708.438819999999</v>
      </c>
      <c r="Q85" s="19" cm="1">
        <f t="array" ref="Q85">H85*_xlfn.IFS(H85&lt;=350,INDEX('Pliegos Tarifarios (Las Condes)'!$F:$F,MATCH($B85,'Pliegos Tarifarios (Las Condes)'!$A:$A,0)),H85&lt;=500,INDEX('Pliegos Tarifarios (Las Condes)'!$G:$G,MATCH($B85,'Pliegos Tarifarios (Las Condes)'!$A:$A,0)),H85&lt;=1000,INDEX('Pliegos Tarifarios (Las Condes)'!$H:$H,MATCH($B85,'Pliegos Tarifarios (Las Condes)'!$A:$A,0)),H85&lt;=5000,INDEX('Pliegos Tarifarios (Las Condes)'!$I:$I,MATCH($B85,'Pliegos Tarifarios (Las Condes)'!$A:$A,0)),H85&gt;5000,INDEX('Pliegos Tarifarios (Las Condes)'!$J:$J,MATCH($B85,'Pliegos Tarifarios (Las Condes)'!$A:$A,0)))/1.19</f>
        <v>2123.4701974789918</v>
      </c>
      <c r="R85" s="19">
        <f>INDEX('Pliegos Tarifarios (Las Condes)'!$K:$K,MATCH($B85,'Pliegos Tarifarios (Las Condes)'!$A:$A,0))</f>
        <v>710.78200000000004</v>
      </c>
      <c r="S85" s="21">
        <f t="shared" si="6"/>
        <v>163164.22439277897</v>
      </c>
      <c r="T85" s="21">
        <f t="shared" si="7"/>
        <v>31001.202634628004</v>
      </c>
      <c r="U85" s="19">
        <v>0</v>
      </c>
      <c r="V85" s="21">
        <f t="shared" si="8"/>
        <v>194165.42702740699</v>
      </c>
    </row>
    <row r="86" spans="1:22" x14ac:dyDescent="0.3">
      <c r="A86" s="3" t="s">
        <v>12</v>
      </c>
      <c r="B86" s="3">
        <v>1</v>
      </c>
      <c r="C86" s="4" t="s">
        <v>186</v>
      </c>
      <c r="D86" s="3" t="s">
        <v>300</v>
      </c>
      <c r="E86" s="3" t="s">
        <v>121</v>
      </c>
      <c r="F86" s="4" t="s">
        <v>301</v>
      </c>
      <c r="G86" s="3" t="s">
        <v>16</v>
      </c>
      <c r="H86" s="5">
        <v>904.19090000000006</v>
      </c>
      <c r="I86" s="5">
        <v>2.4878</v>
      </c>
      <c r="J86" s="5">
        <v>2.3731</v>
      </c>
      <c r="K86" s="6">
        <v>0.95389500763726986</v>
      </c>
      <c r="L86" s="5">
        <v>29.17</v>
      </c>
      <c r="M86" s="19">
        <f>H86*INDEX('Pliegos Tarifarios (Las Condes)'!$B:$B,MATCH($B86,'Pliegos Tarifarios (Las Condes)'!$A:$A,0))</f>
        <v>107452.2381742</v>
      </c>
      <c r="N86" s="19">
        <f>I86*INDEX('Pliegos Tarifarios (Las Condes)'!$C:$C,MATCH($B86,'Pliegos Tarifarios (Las Condes)'!$A:$A,0))</f>
        <v>8496.1081701999992</v>
      </c>
      <c r="O86" s="19">
        <f>J86*INDEX('Pliegos Tarifarios (Las Condes)'!$D:$D,MATCH($B86,'Pliegos Tarifarios (Las Condes)'!$A:$A,0))</f>
        <v>33476.384325499996</v>
      </c>
      <c r="P86" s="19">
        <f>H86*INDEX('Pliegos Tarifarios (Las Condes)'!$E:$E,MATCH($B86,'Pliegos Tarifarios (Las Condes)'!$A:$A,0))</f>
        <v>11692.996718800001</v>
      </c>
      <c r="Q86" s="19" cm="1">
        <f t="array" ref="Q86">H86*_xlfn.IFS(H86&lt;=350,INDEX('Pliegos Tarifarios (Las Condes)'!$F:$F,MATCH($B86,'Pliegos Tarifarios (Las Condes)'!$A:$A,0)),H86&lt;=500,INDEX('Pliegos Tarifarios (Las Condes)'!$G:$G,MATCH($B86,'Pliegos Tarifarios (Las Condes)'!$A:$A,0)),H86&lt;=1000,INDEX('Pliegos Tarifarios (Las Condes)'!$H:$H,MATCH($B86,'Pliegos Tarifarios (Las Condes)'!$A:$A,0)),H86&lt;=5000,INDEX('Pliegos Tarifarios (Las Condes)'!$I:$I,MATCH($B86,'Pliegos Tarifarios (Las Condes)'!$A:$A,0)),H86&gt;5000,INDEX('Pliegos Tarifarios (Las Condes)'!$J:$J,MATCH($B86,'Pliegos Tarifarios (Las Condes)'!$A:$A,0)))/1.19</f>
        <v>2120.6695814285722</v>
      </c>
      <c r="R86" s="19">
        <f>INDEX('Pliegos Tarifarios (Las Condes)'!$K:$K,MATCH($B86,'Pliegos Tarifarios (Las Condes)'!$A:$A,0))</f>
        <v>710.78200000000004</v>
      </c>
      <c r="S86" s="21">
        <f t="shared" si="6"/>
        <v>163949.17897012859</v>
      </c>
      <c r="T86" s="21">
        <f t="shared" si="7"/>
        <v>31150.344004324434</v>
      </c>
      <c r="U86" s="19">
        <v>0</v>
      </c>
      <c r="V86" s="21">
        <f t="shared" si="8"/>
        <v>195099.52297445302</v>
      </c>
    </row>
    <row r="87" spans="1:22" x14ac:dyDescent="0.3">
      <c r="A87" s="3" t="s">
        <v>12</v>
      </c>
      <c r="B87" s="3">
        <v>1</v>
      </c>
      <c r="C87" s="4" t="s">
        <v>186</v>
      </c>
      <c r="D87" s="3" t="s">
        <v>302</v>
      </c>
      <c r="E87" s="3" t="s">
        <v>121</v>
      </c>
      <c r="F87" s="4" t="s">
        <v>303</v>
      </c>
      <c r="G87" s="3" t="s">
        <v>16</v>
      </c>
      <c r="H87" s="5">
        <v>905.57730000000004</v>
      </c>
      <c r="I87" s="5">
        <v>2.3967000000000001</v>
      </c>
      <c r="J87" s="5">
        <v>2.3706</v>
      </c>
      <c r="K87" s="6">
        <v>0.98911002628614342</v>
      </c>
      <c r="L87" s="5">
        <v>29.21</v>
      </c>
      <c r="M87" s="19">
        <f>H87*INDEX('Pliegos Tarifarios (Las Condes)'!$B:$B,MATCH($B87,'Pliegos Tarifarios (Las Condes)'!$A:$A,0))</f>
        <v>107616.99517739999</v>
      </c>
      <c r="N87" s="19">
        <f>I87*INDEX('Pliegos Tarifarios (Las Condes)'!$C:$C,MATCH($B87,'Pliegos Tarifarios (Las Condes)'!$A:$A,0))</f>
        <v>8184.9917402999999</v>
      </c>
      <c r="O87" s="19">
        <f>J87*INDEX('Pliegos Tarifarios (Las Condes)'!$D:$D,MATCH($B87,'Pliegos Tarifarios (Las Condes)'!$A:$A,0))</f>
        <v>33441.117812999997</v>
      </c>
      <c r="P87" s="19">
        <f>H87*INDEX('Pliegos Tarifarios (Las Condes)'!$E:$E,MATCH($B87,'Pliegos Tarifarios (Las Condes)'!$A:$A,0))</f>
        <v>11710.925643600001</v>
      </c>
      <c r="Q87" s="19" cm="1">
        <f t="array" ref="Q87">H87*_xlfn.IFS(H87&lt;=350,INDEX('Pliegos Tarifarios (Las Condes)'!$F:$F,MATCH($B87,'Pliegos Tarifarios (Las Condes)'!$A:$A,0)),H87&lt;=500,INDEX('Pliegos Tarifarios (Las Condes)'!$G:$G,MATCH($B87,'Pliegos Tarifarios (Las Condes)'!$A:$A,0)),H87&lt;=1000,INDEX('Pliegos Tarifarios (Las Condes)'!$H:$H,MATCH($B87,'Pliegos Tarifarios (Las Condes)'!$A:$A,0)),H87&lt;=5000,INDEX('Pliegos Tarifarios (Las Condes)'!$I:$I,MATCH($B87,'Pliegos Tarifarios (Las Condes)'!$A:$A,0)),H87&gt;5000,INDEX('Pliegos Tarifarios (Las Condes)'!$J:$J,MATCH($B87,'Pliegos Tarifarios (Las Condes)'!$A:$A,0)))/1.19</f>
        <v>2123.9212136974797</v>
      </c>
      <c r="R87" s="19">
        <f>INDEX('Pliegos Tarifarios (Las Condes)'!$K:$K,MATCH($B87,'Pliegos Tarifarios (Las Condes)'!$A:$A,0))</f>
        <v>710.78200000000004</v>
      </c>
      <c r="S87" s="21">
        <f t="shared" si="6"/>
        <v>163788.73358799747</v>
      </c>
      <c r="T87" s="21">
        <f t="shared" si="7"/>
        <v>31119.859381719521</v>
      </c>
      <c r="U87" s="19">
        <v>0</v>
      </c>
      <c r="V87" s="21">
        <f t="shared" si="8"/>
        <v>194908.59296971699</v>
      </c>
    </row>
    <row r="88" spans="1:22" x14ac:dyDescent="0.3">
      <c r="A88" s="3" t="s">
        <v>12</v>
      </c>
      <c r="B88" s="3">
        <v>1</v>
      </c>
      <c r="C88" s="4" t="s">
        <v>186</v>
      </c>
      <c r="D88" s="3" t="s">
        <v>304</v>
      </c>
      <c r="E88" s="3" t="s">
        <v>121</v>
      </c>
      <c r="F88" s="4" t="s">
        <v>305</v>
      </c>
      <c r="G88" s="3" t="s">
        <v>16</v>
      </c>
      <c r="H88" s="5">
        <v>905.72990000000004</v>
      </c>
      <c r="I88" s="5">
        <v>2.415</v>
      </c>
      <c r="J88" s="5">
        <v>2.399</v>
      </c>
      <c r="K88" s="6">
        <v>0.99337474120082814</v>
      </c>
      <c r="L88" s="5">
        <v>29.22</v>
      </c>
      <c r="M88" s="19">
        <f>H88*INDEX('Pliegos Tarifarios (Las Condes)'!$B:$B,MATCH($B88,'Pliegos Tarifarios (Las Condes)'!$A:$A,0))</f>
        <v>107635.1298562</v>
      </c>
      <c r="N88" s="19">
        <f>I88*INDEX('Pliegos Tarifarios (Las Condes)'!$C:$C,MATCH($B88,'Pliegos Tarifarios (Las Condes)'!$A:$A,0))</f>
        <v>8247.4882350000007</v>
      </c>
      <c r="O88" s="19">
        <f>J88*INDEX('Pliegos Tarifarios (Las Condes)'!$D:$D,MATCH($B88,'Pliegos Tarifarios (Las Condes)'!$A:$A,0))</f>
        <v>33841.745394999998</v>
      </c>
      <c r="P88" s="19">
        <f>H88*INDEX('Pliegos Tarifarios (Las Condes)'!$E:$E,MATCH($B88,'Pliegos Tarifarios (Las Condes)'!$A:$A,0))</f>
        <v>11712.899066800001</v>
      </c>
      <c r="Q88" s="19" cm="1">
        <f t="array" ref="Q88">H88*_xlfn.IFS(H88&lt;=350,INDEX('Pliegos Tarifarios (Las Condes)'!$F:$F,MATCH($B88,'Pliegos Tarifarios (Las Condes)'!$A:$A,0)),H88&lt;=500,INDEX('Pliegos Tarifarios (Las Condes)'!$G:$G,MATCH($B88,'Pliegos Tarifarios (Las Condes)'!$A:$A,0)),H88&lt;=1000,INDEX('Pliegos Tarifarios (Las Condes)'!$H:$H,MATCH($B88,'Pliegos Tarifarios (Las Condes)'!$A:$A,0)),H88&lt;=5000,INDEX('Pliegos Tarifarios (Las Condes)'!$I:$I,MATCH($B88,'Pliegos Tarifarios (Las Condes)'!$A:$A,0)),H88&gt;5000,INDEX('Pliegos Tarifarios (Las Condes)'!$J:$J,MATCH($B88,'Pliegos Tarifarios (Las Condes)'!$A:$A,0)))/1.19</f>
        <v>2124.2791184033617</v>
      </c>
      <c r="R88" s="19">
        <f>INDEX('Pliegos Tarifarios (Las Condes)'!$K:$K,MATCH($B88,'Pliegos Tarifarios (Las Condes)'!$A:$A,0))</f>
        <v>710.78200000000004</v>
      </c>
      <c r="S88" s="21">
        <f t="shared" si="6"/>
        <v>164272.32367140334</v>
      </c>
      <c r="T88" s="21">
        <f t="shared" si="7"/>
        <v>31211.741497566636</v>
      </c>
      <c r="U88" s="19">
        <v>0</v>
      </c>
      <c r="V88" s="21">
        <f t="shared" si="8"/>
        <v>195484.06516896997</v>
      </c>
    </row>
    <row r="89" spans="1:22" x14ac:dyDescent="0.3">
      <c r="A89" s="3" t="s">
        <v>12</v>
      </c>
      <c r="B89" s="3">
        <v>1</v>
      </c>
      <c r="C89" s="4" t="s">
        <v>186</v>
      </c>
      <c r="D89" s="3" t="s">
        <v>306</v>
      </c>
      <c r="E89" s="3" t="s">
        <v>121</v>
      </c>
      <c r="F89" s="4" t="s">
        <v>307</v>
      </c>
      <c r="G89" s="3" t="s">
        <v>16</v>
      </c>
      <c r="H89" s="5">
        <v>906.87149999999997</v>
      </c>
      <c r="I89" s="5">
        <v>2.4478</v>
      </c>
      <c r="J89" s="5">
        <v>2.4478</v>
      </c>
      <c r="K89" s="6">
        <v>1</v>
      </c>
      <c r="L89" s="5">
        <v>29.25</v>
      </c>
      <c r="M89" s="19">
        <f>H89*INDEX('Pliegos Tarifarios (Las Condes)'!$B:$B,MATCH($B89,'Pliegos Tarifarios (Las Condes)'!$A:$A,0))</f>
        <v>107770.795317</v>
      </c>
      <c r="N89" s="19">
        <f>I89*INDEX('Pliegos Tarifarios (Las Condes)'!$C:$C,MATCH($B89,'Pliegos Tarifarios (Las Condes)'!$A:$A,0))</f>
        <v>8359.5038101999999</v>
      </c>
      <c r="O89" s="19">
        <f>J89*INDEX('Pliegos Tarifarios (Las Condes)'!$D:$D,MATCH($B89,'Pliegos Tarifarios (Las Condes)'!$A:$A,0))</f>
        <v>34530.147719000001</v>
      </c>
      <c r="P89" s="19">
        <f>H89*INDEX('Pliegos Tarifarios (Las Condes)'!$E:$E,MATCH($B89,'Pliegos Tarifarios (Las Condes)'!$A:$A,0))</f>
        <v>11727.662238000001</v>
      </c>
      <c r="Q89" s="19" cm="1">
        <f t="array" ref="Q89">H89*_xlfn.IFS(H89&lt;=350,INDEX('Pliegos Tarifarios (Las Condes)'!$F:$F,MATCH($B89,'Pliegos Tarifarios (Las Condes)'!$A:$A,0)),H89&lt;=500,INDEX('Pliegos Tarifarios (Las Condes)'!$G:$G,MATCH($B89,'Pliegos Tarifarios (Las Condes)'!$A:$A,0)),H89&lt;=1000,INDEX('Pliegos Tarifarios (Las Condes)'!$H:$H,MATCH($B89,'Pliegos Tarifarios (Las Condes)'!$A:$A,0)),H89&lt;=5000,INDEX('Pliegos Tarifarios (Las Condes)'!$I:$I,MATCH($B89,'Pliegos Tarifarios (Las Condes)'!$A:$A,0)),H89&gt;5000,INDEX('Pliegos Tarifarios (Las Condes)'!$J:$J,MATCH($B89,'Pliegos Tarifarios (Las Condes)'!$A:$A,0)))/1.19</f>
        <v>2126.9566021008404</v>
      </c>
      <c r="R89" s="19">
        <f>INDEX('Pliegos Tarifarios (Las Condes)'!$K:$K,MATCH($B89,'Pliegos Tarifarios (Las Condes)'!$A:$A,0))</f>
        <v>710.78200000000004</v>
      </c>
      <c r="S89" s="21">
        <f t="shared" si="6"/>
        <v>165225.84768630081</v>
      </c>
      <c r="T89" s="21">
        <f t="shared" si="7"/>
        <v>31392.911060397153</v>
      </c>
      <c r="U89" s="19">
        <v>0</v>
      </c>
      <c r="V89" s="21">
        <f t="shared" si="8"/>
        <v>196618.75874669797</v>
      </c>
    </row>
    <row r="90" spans="1:22" x14ac:dyDescent="0.3">
      <c r="A90" s="3" t="s">
        <v>12</v>
      </c>
      <c r="B90" s="3">
        <v>1</v>
      </c>
      <c r="C90" s="4" t="s">
        <v>186</v>
      </c>
      <c r="D90" s="3" t="s">
        <v>308</v>
      </c>
      <c r="E90" s="3" t="s">
        <v>121</v>
      </c>
      <c r="F90" s="4" t="s">
        <v>309</v>
      </c>
      <c r="G90" s="3" t="s">
        <v>16</v>
      </c>
      <c r="H90" s="5">
        <v>905.49429999999995</v>
      </c>
      <c r="I90" s="5">
        <v>2.3978000000000002</v>
      </c>
      <c r="J90" s="5">
        <v>2.3611</v>
      </c>
      <c r="K90" s="6">
        <v>0.98469430311118522</v>
      </c>
      <c r="L90" s="5">
        <v>29.21</v>
      </c>
      <c r="M90" s="19">
        <f>H90*INDEX('Pliegos Tarifarios (Las Condes)'!$B:$B,MATCH($B90,'Pliegos Tarifarios (Las Condes)'!$A:$A,0))</f>
        <v>107607.13162339998</v>
      </c>
      <c r="N90" s="19">
        <f>I90*INDEX('Pliegos Tarifarios (Las Condes)'!$C:$C,MATCH($B90,'Pliegos Tarifarios (Las Condes)'!$A:$A,0))</f>
        <v>8188.7483602000002</v>
      </c>
      <c r="O90" s="19">
        <f>J90*INDEX('Pliegos Tarifarios (Las Condes)'!$D:$D,MATCH($B90,'Pliegos Tarifarios (Las Condes)'!$A:$A,0))</f>
        <v>33307.1050655</v>
      </c>
      <c r="P90" s="19">
        <f>H90*INDEX('Pliegos Tarifarios (Las Condes)'!$E:$E,MATCH($B90,'Pliegos Tarifarios (Las Condes)'!$A:$A,0))</f>
        <v>11709.852287600001</v>
      </c>
      <c r="Q90" s="19" cm="1">
        <f t="array" ref="Q90">H90*_xlfn.IFS(H90&lt;=350,INDEX('Pliegos Tarifarios (Las Condes)'!$F:$F,MATCH($B90,'Pliegos Tarifarios (Las Condes)'!$A:$A,0)),H90&lt;=500,INDEX('Pliegos Tarifarios (Las Condes)'!$G:$G,MATCH($B90,'Pliegos Tarifarios (Las Condes)'!$A:$A,0)),H90&lt;=1000,INDEX('Pliegos Tarifarios (Las Condes)'!$H:$H,MATCH($B90,'Pliegos Tarifarios (Las Condes)'!$A:$A,0)),H90&lt;=5000,INDEX('Pliegos Tarifarios (Las Condes)'!$I:$I,MATCH($B90,'Pliegos Tarifarios (Las Condes)'!$A:$A,0)),H90&gt;5000,INDEX('Pliegos Tarifarios (Las Condes)'!$J:$J,MATCH($B90,'Pliegos Tarifarios (Las Condes)'!$A:$A,0)))/1.19</f>
        <v>2123.7265473109246</v>
      </c>
      <c r="R90" s="19">
        <f>INDEX('Pliegos Tarifarios (Las Condes)'!$K:$K,MATCH($B90,'Pliegos Tarifarios (Las Condes)'!$A:$A,0))</f>
        <v>710.78200000000004</v>
      </c>
      <c r="S90" s="21">
        <f t="shared" si="6"/>
        <v>163647.34588401089</v>
      </c>
      <c r="T90" s="21">
        <f t="shared" si="7"/>
        <v>31092.995717962069</v>
      </c>
      <c r="U90" s="19">
        <v>0</v>
      </c>
      <c r="V90" s="21">
        <f t="shared" si="8"/>
        <v>194740.34160197296</v>
      </c>
    </row>
    <row r="91" spans="1:22" x14ac:dyDescent="0.3">
      <c r="A91" s="3" t="s">
        <v>12</v>
      </c>
      <c r="B91" s="3">
        <v>1</v>
      </c>
      <c r="C91" s="4" t="s">
        <v>186</v>
      </c>
      <c r="D91" s="3" t="s">
        <v>310</v>
      </c>
      <c r="E91" s="3" t="s">
        <v>121</v>
      </c>
      <c r="F91" s="4" t="s">
        <v>311</v>
      </c>
      <c r="G91" s="3" t="s">
        <v>16</v>
      </c>
      <c r="H91" s="5">
        <v>905.61810000000003</v>
      </c>
      <c r="I91" s="5">
        <v>2.4007999999999998</v>
      </c>
      <c r="J91" s="5">
        <v>2.4007999999999998</v>
      </c>
      <c r="K91" s="6">
        <v>1</v>
      </c>
      <c r="L91" s="5">
        <v>29.21</v>
      </c>
      <c r="M91" s="19">
        <f>H91*INDEX('Pliegos Tarifarios (Las Condes)'!$B:$B,MATCH($B91,'Pliegos Tarifarios (Las Condes)'!$A:$A,0))</f>
        <v>107621.8437678</v>
      </c>
      <c r="N91" s="19">
        <f>I91*INDEX('Pliegos Tarifarios (Las Condes)'!$C:$C,MATCH($B91,'Pliegos Tarifarios (Las Condes)'!$A:$A,0))</f>
        <v>8198.9936871999998</v>
      </c>
      <c r="O91" s="19">
        <f>J91*INDEX('Pliegos Tarifarios (Las Condes)'!$D:$D,MATCH($B91,'Pliegos Tarifarios (Las Condes)'!$A:$A,0))</f>
        <v>33867.137283999997</v>
      </c>
      <c r="P91" s="19">
        <f>H91*INDEX('Pliegos Tarifarios (Las Condes)'!$E:$E,MATCH($B91,'Pliegos Tarifarios (Las Condes)'!$A:$A,0))</f>
        <v>11711.453269200001</v>
      </c>
      <c r="Q91" s="19" cm="1">
        <f t="array" ref="Q91">H91*_xlfn.IFS(H91&lt;=350,INDEX('Pliegos Tarifarios (Las Condes)'!$F:$F,MATCH($B91,'Pliegos Tarifarios (Las Condes)'!$A:$A,0)),H91&lt;=500,INDEX('Pliegos Tarifarios (Las Condes)'!$G:$G,MATCH($B91,'Pliegos Tarifarios (Las Condes)'!$A:$A,0)),H91&lt;=1000,INDEX('Pliegos Tarifarios (Las Condes)'!$H:$H,MATCH($B91,'Pliegos Tarifarios (Las Condes)'!$A:$A,0)),H91&lt;=5000,INDEX('Pliegos Tarifarios (Las Condes)'!$I:$I,MATCH($B91,'Pliegos Tarifarios (Las Condes)'!$A:$A,0)),H91&gt;5000,INDEX('Pliegos Tarifarios (Las Condes)'!$J:$J,MATCH($B91,'Pliegos Tarifarios (Las Condes)'!$A:$A,0)))/1.19</f>
        <v>2124.0169051260509</v>
      </c>
      <c r="R91" s="19">
        <f>INDEX('Pliegos Tarifarios (Las Condes)'!$K:$K,MATCH($B91,'Pliegos Tarifarios (Las Condes)'!$A:$A,0))</f>
        <v>710.78200000000004</v>
      </c>
      <c r="S91" s="21">
        <f t="shared" si="6"/>
        <v>164234.22691332604</v>
      </c>
      <c r="T91" s="21">
        <f t="shared" si="7"/>
        <v>31204.503113531948</v>
      </c>
      <c r="U91" s="19">
        <v>0</v>
      </c>
      <c r="V91" s="21">
        <f t="shared" si="8"/>
        <v>195438.73002685799</v>
      </c>
    </row>
    <row r="92" spans="1:22" x14ac:dyDescent="0.3">
      <c r="A92" s="3" t="s">
        <v>12</v>
      </c>
      <c r="B92" s="3">
        <v>1</v>
      </c>
      <c r="C92" s="4" t="s">
        <v>186</v>
      </c>
      <c r="D92" s="3" t="s">
        <v>312</v>
      </c>
      <c r="E92" s="3" t="s">
        <v>121</v>
      </c>
      <c r="F92" s="4" t="s">
        <v>313</v>
      </c>
      <c r="G92" s="3" t="s">
        <v>16</v>
      </c>
      <c r="H92" s="5">
        <v>905.4941</v>
      </c>
      <c r="I92" s="5">
        <v>2.4277000000000002</v>
      </c>
      <c r="J92" s="5">
        <v>2.3666</v>
      </c>
      <c r="K92" s="6">
        <v>0.97483214565226339</v>
      </c>
      <c r="L92" s="5">
        <v>29.21</v>
      </c>
      <c r="M92" s="19">
        <f>H92*INDEX('Pliegos Tarifarios (Las Condes)'!$B:$B,MATCH($B92,'Pliegos Tarifarios (Las Condes)'!$A:$A,0))</f>
        <v>107607.1078558</v>
      </c>
      <c r="N92" s="19">
        <f>I92*INDEX('Pliegos Tarifarios (Las Condes)'!$C:$C,MATCH($B92,'Pliegos Tarifarios (Las Condes)'!$A:$A,0))</f>
        <v>8290.8601193000013</v>
      </c>
      <c r="O92" s="19">
        <f>J92*INDEX('Pliegos Tarifarios (Las Condes)'!$D:$D,MATCH($B92,'Pliegos Tarifarios (Las Condes)'!$A:$A,0))</f>
        <v>33384.691393000001</v>
      </c>
      <c r="P92" s="19">
        <f>H92*INDEX('Pliegos Tarifarios (Las Condes)'!$E:$E,MATCH($B92,'Pliegos Tarifarios (Las Condes)'!$A:$A,0))</f>
        <v>11709.849701200001</v>
      </c>
      <c r="Q92" s="19" cm="1">
        <f t="array" ref="Q92">H92*_xlfn.IFS(H92&lt;=350,INDEX('Pliegos Tarifarios (Las Condes)'!$F:$F,MATCH($B92,'Pliegos Tarifarios (Las Condes)'!$A:$A,0)),H92&lt;=500,INDEX('Pliegos Tarifarios (Las Condes)'!$G:$G,MATCH($B92,'Pliegos Tarifarios (Las Condes)'!$A:$A,0)),H92&lt;=1000,INDEX('Pliegos Tarifarios (Las Condes)'!$H:$H,MATCH($B92,'Pliegos Tarifarios (Las Condes)'!$A:$A,0)),H92&lt;=5000,INDEX('Pliegos Tarifarios (Las Condes)'!$I:$I,MATCH($B92,'Pliegos Tarifarios (Las Condes)'!$A:$A,0)),H92&gt;5000,INDEX('Pliegos Tarifarios (Las Condes)'!$J:$J,MATCH($B92,'Pliegos Tarifarios (Las Condes)'!$A:$A,0)))/1.19</f>
        <v>2123.7260782352946</v>
      </c>
      <c r="R92" s="19">
        <f>INDEX('Pliegos Tarifarios (Las Condes)'!$K:$K,MATCH($B92,'Pliegos Tarifarios (Las Condes)'!$A:$A,0))</f>
        <v>710.78200000000004</v>
      </c>
      <c r="S92" s="21">
        <f t="shared" si="6"/>
        <v>163827.01714753528</v>
      </c>
      <c r="T92" s="21">
        <f t="shared" si="7"/>
        <v>31127.133258031703</v>
      </c>
      <c r="U92" s="19">
        <v>0</v>
      </c>
      <c r="V92" s="21">
        <f t="shared" si="8"/>
        <v>194954.15040556699</v>
      </c>
    </row>
    <row r="93" spans="1:22" x14ac:dyDescent="0.3">
      <c r="A93" s="3" t="s">
        <v>12</v>
      </c>
      <c r="B93" s="3">
        <v>1</v>
      </c>
      <c r="C93" s="4" t="s">
        <v>186</v>
      </c>
      <c r="D93" s="3" t="s">
        <v>314</v>
      </c>
      <c r="E93" s="3" t="s">
        <v>121</v>
      </c>
      <c r="F93" s="4" t="s">
        <v>315</v>
      </c>
      <c r="G93" s="3" t="s">
        <v>16</v>
      </c>
      <c r="H93" s="5">
        <v>906.72609999999997</v>
      </c>
      <c r="I93" s="5">
        <v>2.4081999999999999</v>
      </c>
      <c r="J93" s="5">
        <v>2.3681000000000001</v>
      </c>
      <c r="K93" s="6">
        <v>0.9833485590897767</v>
      </c>
      <c r="L93" s="5">
        <v>29.25</v>
      </c>
      <c r="M93" s="19">
        <f>H93*INDEX('Pliegos Tarifarios (Las Condes)'!$B:$B,MATCH($B93,'Pliegos Tarifarios (Las Condes)'!$A:$A,0))</f>
        <v>107753.51627179999</v>
      </c>
      <c r="N93" s="19">
        <f>I93*INDEX('Pliegos Tarifarios (Las Condes)'!$C:$C,MATCH($B93,'Pliegos Tarifarios (Las Condes)'!$A:$A,0))</f>
        <v>8224.2654937999996</v>
      </c>
      <c r="O93" s="19">
        <f>J93*INDEX('Pliegos Tarifarios (Las Condes)'!$D:$D,MATCH($B93,'Pliegos Tarifarios (Las Condes)'!$A:$A,0))</f>
        <v>33405.851300499999</v>
      </c>
      <c r="P93" s="19">
        <f>H93*INDEX('Pliegos Tarifarios (Las Condes)'!$E:$E,MATCH($B93,'Pliegos Tarifarios (Las Condes)'!$A:$A,0))</f>
        <v>11725.781925200001</v>
      </c>
      <c r="Q93" s="19" cm="1">
        <f t="array" ref="Q93">H93*_xlfn.IFS(H93&lt;=350,INDEX('Pliegos Tarifarios (Las Condes)'!$F:$F,MATCH($B93,'Pliegos Tarifarios (Las Condes)'!$A:$A,0)),H93&lt;=500,INDEX('Pliegos Tarifarios (Las Condes)'!$G:$G,MATCH($B93,'Pliegos Tarifarios (Las Condes)'!$A:$A,0)),H93&lt;=1000,INDEX('Pliegos Tarifarios (Las Condes)'!$H:$H,MATCH($B93,'Pliegos Tarifarios (Las Condes)'!$A:$A,0)),H93&lt;=5000,INDEX('Pliegos Tarifarios (Las Condes)'!$I:$I,MATCH($B93,'Pliegos Tarifarios (Las Condes)'!$A:$A,0)),H93&gt;5000,INDEX('Pliegos Tarifarios (Las Condes)'!$J:$J,MATCH($B93,'Pliegos Tarifarios (Las Condes)'!$A:$A,0)))/1.19</f>
        <v>2126.6155841176474</v>
      </c>
      <c r="R93" s="19">
        <f>INDEX('Pliegos Tarifarios (Las Condes)'!$K:$K,MATCH($B93,'Pliegos Tarifarios (Las Condes)'!$A:$A,0))</f>
        <v>710.78200000000004</v>
      </c>
      <c r="S93" s="21">
        <f t="shared" si="6"/>
        <v>163946.81257541766</v>
      </c>
      <c r="T93" s="21">
        <f t="shared" si="7"/>
        <v>31149.894389329354</v>
      </c>
      <c r="U93" s="19">
        <v>0</v>
      </c>
      <c r="V93" s="21">
        <f t="shared" si="8"/>
        <v>195096.70696474702</v>
      </c>
    </row>
    <row r="94" spans="1:22" x14ac:dyDescent="0.3">
      <c r="A94" s="3" t="s">
        <v>12</v>
      </c>
      <c r="B94" s="3">
        <v>1</v>
      </c>
      <c r="C94" s="4" t="s">
        <v>186</v>
      </c>
      <c r="D94" s="3" t="s">
        <v>316</v>
      </c>
      <c r="E94" s="3" t="s">
        <v>121</v>
      </c>
      <c r="F94" s="4" t="s">
        <v>317</v>
      </c>
      <c r="G94" s="3" t="s">
        <v>16</v>
      </c>
      <c r="H94" s="5">
        <v>905.84370000000001</v>
      </c>
      <c r="I94" s="5">
        <v>2.3894000000000002</v>
      </c>
      <c r="J94" s="5">
        <v>2.3540999999999999</v>
      </c>
      <c r="K94" s="6">
        <v>0.98522641667364175</v>
      </c>
      <c r="L94" s="5">
        <v>29.22</v>
      </c>
      <c r="M94" s="19">
        <f>H94*INDEX('Pliegos Tarifarios (Las Condes)'!$B:$B,MATCH($B94,'Pliegos Tarifarios (Las Condes)'!$A:$A,0))</f>
        <v>107648.6536206</v>
      </c>
      <c r="N94" s="19">
        <f>I94*INDEX('Pliegos Tarifarios (Las Condes)'!$C:$C,MATCH($B94,'Pliegos Tarifarios (Las Condes)'!$A:$A,0))</f>
        <v>8160.0614446000009</v>
      </c>
      <c r="O94" s="19">
        <f>J94*INDEX('Pliegos Tarifarios (Las Condes)'!$D:$D,MATCH($B94,'Pliegos Tarifarios (Las Condes)'!$A:$A,0))</f>
        <v>33208.358830499994</v>
      </c>
      <c r="P94" s="19">
        <f>H94*INDEX('Pliegos Tarifarios (Las Condes)'!$E:$E,MATCH($B94,'Pliegos Tarifarios (Las Condes)'!$A:$A,0))</f>
        <v>11714.370728400001</v>
      </c>
      <c r="Q94" s="19" cm="1">
        <f t="array" ref="Q94">H94*_xlfn.IFS(H94&lt;=350,INDEX('Pliegos Tarifarios (Las Condes)'!$F:$F,MATCH($B94,'Pliegos Tarifarios (Las Condes)'!$A:$A,0)),H94&lt;=500,INDEX('Pliegos Tarifarios (Las Condes)'!$G:$G,MATCH($B94,'Pliegos Tarifarios (Las Condes)'!$A:$A,0)),H94&lt;=1000,INDEX('Pliegos Tarifarios (Las Condes)'!$H:$H,MATCH($B94,'Pliegos Tarifarios (Las Condes)'!$A:$A,0)),H94&lt;=5000,INDEX('Pliegos Tarifarios (Las Condes)'!$I:$I,MATCH($B94,'Pliegos Tarifarios (Las Condes)'!$A:$A,0)),H94&gt;5000,INDEX('Pliegos Tarifarios (Las Condes)'!$J:$J,MATCH($B94,'Pliegos Tarifarios (Las Condes)'!$A:$A,0)))/1.19</f>
        <v>2124.5460224369749</v>
      </c>
      <c r="R94" s="19">
        <f>INDEX('Pliegos Tarifarios (Las Condes)'!$K:$K,MATCH($B94,'Pliegos Tarifarios (Las Condes)'!$A:$A,0))</f>
        <v>710.78200000000004</v>
      </c>
      <c r="S94" s="21">
        <f t="shared" si="6"/>
        <v>163566.77264653699</v>
      </c>
      <c r="T94" s="21">
        <f t="shared" si="7"/>
        <v>31077.686802842029</v>
      </c>
      <c r="U94" s="19">
        <v>0</v>
      </c>
      <c r="V94" s="21">
        <f t="shared" si="8"/>
        <v>194644.45944937901</v>
      </c>
    </row>
    <row r="95" spans="1:22" x14ac:dyDescent="0.3">
      <c r="A95" s="3" t="s">
        <v>12</v>
      </c>
      <c r="B95" s="3">
        <v>1</v>
      </c>
      <c r="C95" s="4" t="s">
        <v>186</v>
      </c>
      <c r="D95" s="3" t="s">
        <v>318</v>
      </c>
      <c r="E95" s="3" t="s">
        <v>121</v>
      </c>
      <c r="F95" s="4" t="s">
        <v>319</v>
      </c>
      <c r="G95" s="3" t="s">
        <v>16</v>
      </c>
      <c r="H95" s="5">
        <v>905.87159999999994</v>
      </c>
      <c r="I95" s="5">
        <v>2.3818000000000001</v>
      </c>
      <c r="J95" s="5">
        <v>2.3717999999999999</v>
      </c>
      <c r="K95" s="6">
        <v>0.99580149466789813</v>
      </c>
      <c r="L95" s="5">
        <v>29.22</v>
      </c>
      <c r="M95" s="19">
        <f>H95*INDEX('Pliegos Tarifarios (Las Condes)'!$B:$B,MATCH($B95,'Pliegos Tarifarios (Las Condes)'!$A:$A,0))</f>
        <v>107651.96920079998</v>
      </c>
      <c r="N95" s="19">
        <f>I95*INDEX('Pliegos Tarifarios (Las Condes)'!$C:$C,MATCH($B95,'Pliegos Tarifarios (Las Condes)'!$A:$A,0))</f>
        <v>8134.1066162000006</v>
      </c>
      <c r="O95" s="19">
        <f>J95*INDEX('Pliegos Tarifarios (Las Condes)'!$D:$D,MATCH($B95,'Pliegos Tarifarios (Las Condes)'!$A:$A,0))</f>
        <v>33458.045739000001</v>
      </c>
      <c r="P95" s="19">
        <f>H95*INDEX('Pliegos Tarifarios (Las Condes)'!$E:$E,MATCH($B95,'Pliegos Tarifarios (Las Condes)'!$A:$A,0))</f>
        <v>11714.731531199999</v>
      </c>
      <c r="Q95" s="19" cm="1">
        <f t="array" ref="Q95">H95*_xlfn.IFS(H95&lt;=350,INDEX('Pliegos Tarifarios (Las Condes)'!$F:$F,MATCH($B95,'Pliegos Tarifarios (Las Condes)'!$A:$A,0)),H95&lt;=500,INDEX('Pliegos Tarifarios (Las Condes)'!$G:$G,MATCH($B95,'Pliegos Tarifarios (Las Condes)'!$A:$A,0)),H95&lt;=1000,INDEX('Pliegos Tarifarios (Las Condes)'!$H:$H,MATCH($B95,'Pliegos Tarifarios (Las Condes)'!$A:$A,0)),H95&lt;=5000,INDEX('Pliegos Tarifarios (Las Condes)'!$I:$I,MATCH($B95,'Pliegos Tarifarios (Las Condes)'!$A:$A,0)),H95&gt;5000,INDEX('Pliegos Tarifarios (Las Condes)'!$J:$J,MATCH($B95,'Pliegos Tarifarios (Las Condes)'!$A:$A,0)))/1.19</f>
        <v>2124.6114584873953</v>
      </c>
      <c r="R95" s="19">
        <f>INDEX('Pliegos Tarifarios (Las Condes)'!$K:$K,MATCH($B95,'Pliegos Tarifarios (Las Condes)'!$A:$A,0))</f>
        <v>710.78200000000004</v>
      </c>
      <c r="S95" s="21">
        <f t="shared" si="6"/>
        <v>163794.24654568741</v>
      </c>
      <c r="T95" s="21">
        <f t="shared" si="7"/>
        <v>31120.906843680608</v>
      </c>
      <c r="U95" s="19">
        <v>0</v>
      </c>
      <c r="V95" s="21">
        <f t="shared" si="8"/>
        <v>194915.153389368</v>
      </c>
    </row>
    <row r="96" spans="1:22" x14ac:dyDescent="0.3">
      <c r="A96" s="3" t="s">
        <v>12</v>
      </c>
      <c r="B96" s="3">
        <v>1</v>
      </c>
      <c r="C96" s="4" t="s">
        <v>186</v>
      </c>
      <c r="D96" s="3" t="s">
        <v>320</v>
      </c>
      <c r="E96" s="3" t="s">
        <v>121</v>
      </c>
      <c r="F96" s="4" t="s">
        <v>321</v>
      </c>
      <c r="G96" s="3" t="s">
        <v>16</v>
      </c>
      <c r="H96" s="5">
        <v>907.58389999999997</v>
      </c>
      <c r="I96" s="5">
        <v>2.399</v>
      </c>
      <c r="J96" s="5">
        <v>2.3881999999999999</v>
      </c>
      <c r="K96" s="6">
        <v>0.99549812421842432</v>
      </c>
      <c r="L96" s="5">
        <v>29.28</v>
      </c>
      <c r="M96" s="19">
        <f>H96*INDEX('Pliegos Tarifarios (Las Condes)'!$B:$B,MATCH($B96,'Pliegos Tarifarios (Las Condes)'!$A:$A,0))</f>
        <v>107855.45550819999</v>
      </c>
      <c r="N96" s="19">
        <f>I96*INDEX('Pliegos Tarifarios (Las Condes)'!$C:$C,MATCH($B96,'Pliegos Tarifarios (Las Condes)'!$A:$A,0))</f>
        <v>8192.8464910000002</v>
      </c>
      <c r="O96" s="19">
        <f>J96*INDEX('Pliegos Tarifarios (Las Condes)'!$D:$D,MATCH($B96,'Pliegos Tarifarios (Las Condes)'!$A:$A,0))</f>
        <v>33689.394060999999</v>
      </c>
      <c r="P96" s="19">
        <f>H96*INDEX('Pliegos Tarifarios (Las Condes)'!$E:$E,MATCH($B96,'Pliegos Tarifarios (Las Condes)'!$A:$A,0))</f>
        <v>11736.8749948</v>
      </c>
      <c r="Q96" s="19" cm="1">
        <f t="array" ref="Q96">H96*_xlfn.IFS(H96&lt;=350,INDEX('Pliegos Tarifarios (Las Condes)'!$F:$F,MATCH($B96,'Pliegos Tarifarios (Las Condes)'!$A:$A,0)),H96&lt;=500,INDEX('Pliegos Tarifarios (Las Condes)'!$G:$G,MATCH($B96,'Pliegos Tarifarios (Las Condes)'!$A:$A,0)),H96&lt;=1000,INDEX('Pliegos Tarifarios (Las Condes)'!$H:$H,MATCH($B96,'Pliegos Tarifarios (Las Condes)'!$A:$A,0)),H96&lt;=5000,INDEX('Pliegos Tarifarios (Las Condes)'!$I:$I,MATCH($B96,'Pliegos Tarifarios (Las Condes)'!$A:$A,0)),H96&gt;5000,INDEX('Pliegos Tarifarios (Las Condes)'!$J:$J,MATCH($B96,'Pliegos Tarifarios (Las Condes)'!$A:$A,0)))/1.19</f>
        <v>2128.6274494957988</v>
      </c>
      <c r="R96" s="19">
        <f>INDEX('Pliegos Tarifarios (Las Condes)'!$K:$K,MATCH($B96,'Pliegos Tarifarios (Las Condes)'!$A:$A,0))</f>
        <v>710.78200000000004</v>
      </c>
      <c r="S96" s="21">
        <f t="shared" si="6"/>
        <v>164313.98050449579</v>
      </c>
      <c r="T96" s="21">
        <f t="shared" si="7"/>
        <v>31219.656295854202</v>
      </c>
      <c r="U96" s="19">
        <v>0</v>
      </c>
      <c r="V96" s="21">
        <f t="shared" si="8"/>
        <v>195533.63680034998</v>
      </c>
    </row>
    <row r="97" spans="1:22" x14ac:dyDescent="0.3">
      <c r="A97" s="3" t="s">
        <v>12</v>
      </c>
      <c r="B97" s="3">
        <v>1</v>
      </c>
      <c r="C97" s="4" t="s">
        <v>186</v>
      </c>
      <c r="D97" s="3" t="s">
        <v>322</v>
      </c>
      <c r="E97" s="3" t="s">
        <v>121</v>
      </c>
      <c r="F97" s="4" t="s">
        <v>323</v>
      </c>
      <c r="G97" s="3" t="s">
        <v>16</v>
      </c>
      <c r="H97" s="5">
        <v>904.88570000000004</v>
      </c>
      <c r="I97" s="5">
        <v>2.4165999999999999</v>
      </c>
      <c r="J97" s="5">
        <v>2.3677999999999999</v>
      </c>
      <c r="K97" s="6">
        <v>0.97980633948522722</v>
      </c>
      <c r="L97" s="5">
        <v>29.19</v>
      </c>
      <c r="M97" s="19">
        <f>H97*INDEX('Pliegos Tarifarios (Las Condes)'!$B:$B,MATCH($B97,'Pliegos Tarifarios (Las Condes)'!$A:$A,0))</f>
        <v>107534.8068166</v>
      </c>
      <c r="N97" s="19">
        <f>I97*INDEX('Pliegos Tarifarios (Las Condes)'!$C:$C,MATCH($B97,'Pliegos Tarifarios (Las Condes)'!$A:$A,0))</f>
        <v>8252.9524093999989</v>
      </c>
      <c r="O97" s="19">
        <f>J97*INDEX('Pliegos Tarifarios (Las Condes)'!$D:$D,MATCH($B97,'Pliegos Tarifarios (Las Condes)'!$A:$A,0))</f>
        <v>33401.619318999998</v>
      </c>
      <c r="P97" s="19">
        <f>H97*INDEX('Pliegos Tarifarios (Las Condes)'!$E:$E,MATCH($B97,'Pliegos Tarifarios (Las Condes)'!$A:$A,0))</f>
        <v>11701.981872400002</v>
      </c>
      <c r="Q97" s="19" cm="1">
        <f t="array" ref="Q97">H97*_xlfn.IFS(H97&lt;=350,INDEX('Pliegos Tarifarios (Las Condes)'!$F:$F,MATCH($B97,'Pliegos Tarifarios (Las Condes)'!$A:$A,0)),H97&lt;=500,INDEX('Pliegos Tarifarios (Las Condes)'!$G:$G,MATCH($B97,'Pliegos Tarifarios (Las Condes)'!$A:$A,0)),H97&lt;=1000,INDEX('Pliegos Tarifarios (Las Condes)'!$H:$H,MATCH($B97,'Pliegos Tarifarios (Las Condes)'!$A:$A,0)),H97&lt;=5000,INDEX('Pliegos Tarifarios (Las Condes)'!$I:$I,MATCH($B97,'Pliegos Tarifarios (Las Condes)'!$A:$A,0)),H97&gt;5000,INDEX('Pliegos Tarifarios (Las Condes)'!$J:$J,MATCH($B97,'Pliegos Tarifarios (Las Condes)'!$A:$A,0)))/1.19</f>
        <v>2122.2991501680676</v>
      </c>
      <c r="R97" s="19">
        <f>INDEX('Pliegos Tarifarios (Las Condes)'!$K:$K,MATCH($B97,'Pliegos Tarifarios (Las Condes)'!$A:$A,0))</f>
        <v>710.78200000000004</v>
      </c>
      <c r="S97" s="21">
        <f t="shared" si="6"/>
        <v>163724.44156756808</v>
      </c>
      <c r="T97" s="21">
        <f t="shared" si="7"/>
        <v>31107.643897837934</v>
      </c>
      <c r="U97" s="19">
        <v>0</v>
      </c>
      <c r="V97" s="21">
        <f t="shared" si="8"/>
        <v>194832.08546540601</v>
      </c>
    </row>
    <row r="98" spans="1:22" x14ac:dyDescent="0.3">
      <c r="A98" s="3" t="s">
        <v>12</v>
      </c>
      <c r="B98" s="3">
        <v>1</v>
      </c>
      <c r="C98" s="4" t="s">
        <v>186</v>
      </c>
      <c r="D98" s="3" t="s">
        <v>324</v>
      </c>
      <c r="E98" s="3" t="s">
        <v>121</v>
      </c>
      <c r="F98" s="4" t="s">
        <v>325</v>
      </c>
      <c r="G98" s="3" t="s">
        <v>16</v>
      </c>
      <c r="H98" s="5">
        <v>905.66160000000002</v>
      </c>
      <c r="I98" s="5">
        <v>2.4047999999999998</v>
      </c>
      <c r="J98" s="5">
        <v>2.3685999999999998</v>
      </c>
      <c r="K98" s="6">
        <v>0.98494677312042578</v>
      </c>
      <c r="L98" s="5">
        <v>29.21</v>
      </c>
      <c r="M98" s="19">
        <f>H98*INDEX('Pliegos Tarifarios (Las Condes)'!$B:$B,MATCH($B98,'Pliegos Tarifarios (Las Condes)'!$A:$A,0))</f>
        <v>107627.0132208</v>
      </c>
      <c r="N98" s="19">
        <f>I98*INDEX('Pliegos Tarifarios (Las Condes)'!$C:$C,MATCH($B98,'Pliegos Tarifarios (Las Condes)'!$A:$A,0))</f>
        <v>8212.6541232</v>
      </c>
      <c r="O98" s="19">
        <f>J98*INDEX('Pliegos Tarifarios (Las Condes)'!$D:$D,MATCH($B98,'Pliegos Tarifarios (Las Condes)'!$A:$A,0))</f>
        <v>33412.904602999995</v>
      </c>
      <c r="P98" s="19">
        <f>H98*INDEX('Pliegos Tarifarios (Las Condes)'!$E:$E,MATCH($B98,'Pliegos Tarifarios (Las Condes)'!$A:$A,0))</f>
        <v>11712.015811200001</v>
      </c>
      <c r="Q98" s="19" cm="1">
        <f t="array" ref="Q98">H98*_xlfn.IFS(H98&lt;=350,INDEX('Pliegos Tarifarios (Las Condes)'!$F:$F,MATCH($B98,'Pliegos Tarifarios (Las Condes)'!$A:$A,0)),H98&lt;=500,INDEX('Pliegos Tarifarios (Las Condes)'!$G:$G,MATCH($B98,'Pliegos Tarifarios (Las Condes)'!$A:$A,0)),H98&lt;=1000,INDEX('Pliegos Tarifarios (Las Condes)'!$H:$H,MATCH($B98,'Pliegos Tarifarios (Las Condes)'!$A:$A,0)),H98&lt;=5000,INDEX('Pliegos Tarifarios (Las Condes)'!$I:$I,MATCH($B98,'Pliegos Tarifarios (Las Condes)'!$A:$A,0)),H98&gt;5000,INDEX('Pliegos Tarifarios (Las Condes)'!$J:$J,MATCH($B98,'Pliegos Tarifarios (Las Condes)'!$A:$A,0)))/1.19</f>
        <v>2124.1189290756306</v>
      </c>
      <c r="R98" s="19">
        <f>INDEX('Pliegos Tarifarios (Las Condes)'!$K:$K,MATCH($B98,'Pliegos Tarifarios (Las Condes)'!$A:$A,0))</f>
        <v>710.78200000000004</v>
      </c>
      <c r="S98" s="21">
        <f t="shared" si="6"/>
        <v>163799.48868727562</v>
      </c>
      <c r="T98" s="21">
        <f t="shared" si="7"/>
        <v>31121.902850582366</v>
      </c>
      <c r="U98" s="19">
        <v>0</v>
      </c>
      <c r="V98" s="21">
        <f t="shared" si="8"/>
        <v>194921.391537858</v>
      </c>
    </row>
    <row r="99" spans="1:22" x14ac:dyDescent="0.3">
      <c r="A99" s="3" t="s">
        <v>12</v>
      </c>
      <c r="B99" s="3">
        <v>1</v>
      </c>
      <c r="C99" s="4" t="s">
        <v>186</v>
      </c>
      <c r="D99" s="3" t="s">
        <v>326</v>
      </c>
      <c r="E99" s="3" t="s">
        <v>121</v>
      </c>
      <c r="F99" s="4" t="s">
        <v>327</v>
      </c>
      <c r="G99" s="3" t="s">
        <v>16</v>
      </c>
      <c r="H99" s="5">
        <v>906.21789999999999</v>
      </c>
      <c r="I99" s="5">
        <v>2.4064999999999999</v>
      </c>
      <c r="J99" s="5">
        <v>2.3733</v>
      </c>
      <c r="K99" s="6">
        <v>0.98620403075005203</v>
      </c>
      <c r="L99" s="5">
        <v>29.23</v>
      </c>
      <c r="M99" s="19">
        <f>H99*INDEX('Pliegos Tarifarios (Las Condes)'!$B:$B,MATCH($B99,'Pliegos Tarifarios (Las Condes)'!$A:$A,0))</f>
        <v>107693.1228002</v>
      </c>
      <c r="N99" s="19">
        <f>I99*INDEX('Pliegos Tarifarios (Las Condes)'!$C:$C,MATCH($B99,'Pliegos Tarifarios (Las Condes)'!$A:$A,0))</f>
        <v>8218.4598084999998</v>
      </c>
      <c r="O99" s="19">
        <f>J99*INDEX('Pliegos Tarifarios (Las Condes)'!$D:$D,MATCH($B99,'Pliegos Tarifarios (Las Condes)'!$A:$A,0))</f>
        <v>33479.205646499999</v>
      </c>
      <c r="P99" s="19">
        <f>H99*INDEX('Pliegos Tarifarios (Las Condes)'!$E:$E,MATCH($B99,'Pliegos Tarifarios (Las Condes)'!$A:$A,0))</f>
        <v>11719.2098828</v>
      </c>
      <c r="Q99" s="19" cm="1">
        <f t="array" ref="Q99">H99*_xlfn.IFS(H99&lt;=350,INDEX('Pliegos Tarifarios (Las Condes)'!$F:$F,MATCH($B99,'Pliegos Tarifarios (Las Condes)'!$A:$A,0)),H99&lt;=500,INDEX('Pliegos Tarifarios (Las Condes)'!$G:$G,MATCH($B99,'Pliegos Tarifarios (Las Condes)'!$A:$A,0)),H99&lt;=1000,INDEX('Pliegos Tarifarios (Las Condes)'!$H:$H,MATCH($B99,'Pliegos Tarifarios (Las Condes)'!$A:$A,0)),H99&lt;=5000,INDEX('Pliegos Tarifarios (Las Condes)'!$I:$I,MATCH($B99,'Pliegos Tarifarios (Las Condes)'!$A:$A,0)),H99&gt;5000,INDEX('Pliegos Tarifarios (Las Condes)'!$J:$J,MATCH($B99,'Pliegos Tarifarios (Las Condes)'!$A:$A,0)))/1.19</f>
        <v>2125.4236629411766</v>
      </c>
      <c r="R99" s="19">
        <f>INDEX('Pliegos Tarifarios (Las Condes)'!$K:$K,MATCH($B99,'Pliegos Tarifarios (Las Condes)'!$A:$A,0))</f>
        <v>710.78200000000004</v>
      </c>
      <c r="S99" s="21">
        <f t="shared" si="6"/>
        <v>163946.20380094118</v>
      </c>
      <c r="T99" s="21">
        <f t="shared" si="7"/>
        <v>31149.778722178824</v>
      </c>
      <c r="U99" s="19">
        <v>0</v>
      </c>
      <c r="V99" s="21">
        <f t="shared" si="8"/>
        <v>195095.98252312001</v>
      </c>
    </row>
    <row r="100" spans="1:22" x14ac:dyDescent="0.3">
      <c r="A100" s="3" t="s">
        <v>12</v>
      </c>
      <c r="B100" s="3">
        <v>1</v>
      </c>
      <c r="C100" s="4" t="s">
        <v>186</v>
      </c>
      <c r="D100" s="3" t="s">
        <v>328</v>
      </c>
      <c r="E100" s="3" t="s">
        <v>121</v>
      </c>
      <c r="F100" s="4" t="s">
        <v>329</v>
      </c>
      <c r="G100" s="3" t="s">
        <v>16</v>
      </c>
      <c r="H100" s="5">
        <v>905.2894</v>
      </c>
      <c r="I100" s="5">
        <v>2.4262000000000001</v>
      </c>
      <c r="J100" s="5">
        <v>2.387</v>
      </c>
      <c r="K100" s="6">
        <v>0.98384304673975764</v>
      </c>
      <c r="L100" s="5">
        <v>29.2</v>
      </c>
      <c r="M100" s="19">
        <f>H100*INDEX('Pliegos Tarifarios (Las Condes)'!$B:$B,MATCH($B100,'Pliegos Tarifarios (Las Condes)'!$A:$A,0))</f>
        <v>107582.78171719999</v>
      </c>
      <c r="N100" s="19">
        <f>I100*INDEX('Pliegos Tarifarios (Las Condes)'!$C:$C,MATCH($B100,'Pliegos Tarifarios (Las Condes)'!$A:$A,0))</f>
        <v>8285.737455800001</v>
      </c>
      <c r="O100" s="19">
        <f>J100*INDEX('Pliegos Tarifarios (Las Condes)'!$D:$D,MATCH($B100,'Pliegos Tarifarios (Las Condes)'!$A:$A,0))</f>
        <v>33672.466135000002</v>
      </c>
      <c r="P100" s="19">
        <f>H100*INDEX('Pliegos Tarifarios (Las Condes)'!$E:$E,MATCH($B100,'Pliegos Tarifarios (Las Condes)'!$A:$A,0))</f>
        <v>11707.2025208</v>
      </c>
      <c r="Q100" s="19" cm="1">
        <f t="array" ref="Q100">H100*_xlfn.IFS(H100&lt;=350,INDEX('Pliegos Tarifarios (Las Condes)'!$F:$F,MATCH($B100,'Pliegos Tarifarios (Las Condes)'!$A:$A,0)),H100&lt;=500,INDEX('Pliegos Tarifarios (Las Condes)'!$G:$G,MATCH($B100,'Pliegos Tarifarios (Las Condes)'!$A:$A,0)),H100&lt;=1000,INDEX('Pliegos Tarifarios (Las Condes)'!$H:$H,MATCH($B100,'Pliegos Tarifarios (Las Condes)'!$A:$A,0)),H100&lt;=5000,INDEX('Pliegos Tarifarios (Las Condes)'!$I:$I,MATCH($B100,'Pliegos Tarifarios (Las Condes)'!$A:$A,0)),H100&gt;5000,INDEX('Pliegos Tarifarios (Las Condes)'!$J:$J,MATCH($B100,'Pliegos Tarifarios (Las Condes)'!$A:$A,0)))/1.19</f>
        <v>2123.2459793277312</v>
      </c>
      <c r="R100" s="19">
        <f>INDEX('Pliegos Tarifarios (Las Condes)'!$K:$K,MATCH($B100,'Pliegos Tarifarios (Las Condes)'!$A:$A,0))</f>
        <v>710.78200000000004</v>
      </c>
      <c r="S100" s="21">
        <f t="shared" si="6"/>
        <v>164082.21580812774</v>
      </c>
      <c r="T100" s="21">
        <f t="shared" si="7"/>
        <v>31175.621003544271</v>
      </c>
      <c r="U100" s="19">
        <v>0</v>
      </c>
      <c r="V100" s="21">
        <f t="shared" si="8"/>
        <v>195257.83681167202</v>
      </c>
    </row>
    <row r="101" spans="1:22" x14ac:dyDescent="0.3">
      <c r="A101" s="3" t="s">
        <v>12</v>
      </c>
      <c r="B101" s="3">
        <v>1</v>
      </c>
      <c r="C101" s="4" t="s">
        <v>186</v>
      </c>
      <c r="D101" s="3" t="s">
        <v>330</v>
      </c>
      <c r="E101" s="3" t="s">
        <v>121</v>
      </c>
      <c r="F101" s="4" t="s">
        <v>331</v>
      </c>
      <c r="G101" s="3" t="s">
        <v>16</v>
      </c>
      <c r="H101" s="5">
        <v>906.79830000000004</v>
      </c>
      <c r="I101" s="5">
        <v>2.4033000000000002</v>
      </c>
      <c r="J101" s="5">
        <v>2.3957999999999999</v>
      </c>
      <c r="K101" s="6">
        <v>0.99687929097490935</v>
      </c>
      <c r="L101" s="5">
        <v>29.25</v>
      </c>
      <c r="M101" s="19">
        <f>H101*INDEX('Pliegos Tarifarios (Las Condes)'!$B:$B,MATCH($B101,'Pliegos Tarifarios (Las Condes)'!$A:$A,0))</f>
        <v>107762.0963754</v>
      </c>
      <c r="N101" s="19">
        <f>I101*INDEX('Pliegos Tarifarios (Las Condes)'!$C:$C,MATCH($B101,'Pliegos Tarifarios (Las Condes)'!$A:$A,0))</f>
        <v>8207.5314596999997</v>
      </c>
      <c r="O101" s="19">
        <f>J101*INDEX('Pliegos Tarifarios (Las Condes)'!$D:$D,MATCH($B101,'Pliegos Tarifarios (Las Condes)'!$A:$A,0))</f>
        <v>33796.604259</v>
      </c>
      <c r="P101" s="19">
        <f>H101*INDEX('Pliegos Tarifarios (Las Condes)'!$E:$E,MATCH($B101,'Pliegos Tarifarios (Las Condes)'!$A:$A,0))</f>
        <v>11726.7156156</v>
      </c>
      <c r="Q101" s="19" cm="1">
        <f t="array" ref="Q101">H101*_xlfn.IFS(H101&lt;=350,INDEX('Pliegos Tarifarios (Las Condes)'!$F:$F,MATCH($B101,'Pliegos Tarifarios (Las Condes)'!$A:$A,0)),H101&lt;=500,INDEX('Pliegos Tarifarios (Las Condes)'!$G:$G,MATCH($B101,'Pliegos Tarifarios (Las Condes)'!$A:$A,0)),H101&lt;=1000,INDEX('Pliegos Tarifarios (Las Condes)'!$H:$H,MATCH($B101,'Pliegos Tarifarios (Las Condes)'!$A:$A,0)),H101&lt;=5000,INDEX('Pliegos Tarifarios (Las Condes)'!$I:$I,MATCH($B101,'Pliegos Tarifarios (Las Condes)'!$A:$A,0)),H101&gt;5000,INDEX('Pliegos Tarifarios (Las Condes)'!$J:$J,MATCH($B101,'Pliegos Tarifarios (Las Condes)'!$A:$A,0)))/1.19</f>
        <v>2126.7849204201684</v>
      </c>
      <c r="R101" s="19">
        <f>INDEX('Pliegos Tarifarios (Las Condes)'!$K:$K,MATCH($B101,'Pliegos Tarifarios (Las Condes)'!$A:$A,0))</f>
        <v>710.78200000000004</v>
      </c>
      <c r="S101" s="21">
        <f t="shared" si="6"/>
        <v>164330.51463012016</v>
      </c>
      <c r="T101" s="21">
        <f t="shared" si="7"/>
        <v>31222.79777972283</v>
      </c>
      <c r="U101" s="19">
        <v>0</v>
      </c>
      <c r="V101" s="21">
        <f t="shared" si="8"/>
        <v>195553.312409843</v>
      </c>
    </row>
    <row r="102" spans="1:22" x14ac:dyDescent="0.3">
      <c r="A102" s="3" t="s">
        <v>12</v>
      </c>
      <c r="B102" s="3">
        <v>1</v>
      </c>
      <c r="C102" s="4" t="s">
        <v>186</v>
      </c>
      <c r="D102" s="3" t="s">
        <v>332</v>
      </c>
      <c r="E102" s="3" t="s">
        <v>121</v>
      </c>
      <c r="F102" s="4" t="s">
        <v>333</v>
      </c>
      <c r="G102" s="3" t="s">
        <v>16</v>
      </c>
      <c r="H102" s="5">
        <v>906.05809999999997</v>
      </c>
      <c r="I102" s="5">
        <v>2.4466999999999999</v>
      </c>
      <c r="J102" s="5">
        <v>2.3988</v>
      </c>
      <c r="K102" s="6">
        <v>0.98042261004618469</v>
      </c>
      <c r="L102" s="5">
        <v>29.23</v>
      </c>
      <c r="M102" s="19">
        <f>H102*INDEX('Pliegos Tarifarios (Las Condes)'!$B:$B,MATCH($B102,'Pliegos Tarifarios (Las Condes)'!$A:$A,0))</f>
        <v>107674.13248779999</v>
      </c>
      <c r="N102" s="19">
        <f>I102*INDEX('Pliegos Tarifarios (Las Condes)'!$C:$C,MATCH($B102,'Pliegos Tarifarios (Las Condes)'!$A:$A,0))</f>
        <v>8355.7471902999987</v>
      </c>
      <c r="O102" s="19">
        <f>J102*INDEX('Pliegos Tarifarios (Las Condes)'!$D:$D,MATCH($B102,'Pliegos Tarifarios (Las Condes)'!$A:$A,0))</f>
        <v>33838.924074000002</v>
      </c>
      <c r="P102" s="19">
        <f>H102*INDEX('Pliegos Tarifarios (Las Condes)'!$E:$E,MATCH($B102,'Pliegos Tarifarios (Las Condes)'!$A:$A,0))</f>
        <v>11717.1433492</v>
      </c>
      <c r="Q102" s="19" cm="1">
        <f t="array" ref="Q102">H102*_xlfn.IFS(H102&lt;=350,INDEX('Pliegos Tarifarios (Las Condes)'!$F:$F,MATCH($B102,'Pliegos Tarifarios (Las Condes)'!$A:$A,0)),H102&lt;=500,INDEX('Pliegos Tarifarios (Las Condes)'!$G:$G,MATCH($B102,'Pliegos Tarifarios (Las Condes)'!$A:$A,0)),H102&lt;=1000,INDEX('Pliegos Tarifarios (Las Condes)'!$H:$H,MATCH($B102,'Pliegos Tarifarios (Las Condes)'!$A:$A,0)),H102&lt;=5000,INDEX('Pliegos Tarifarios (Las Condes)'!$I:$I,MATCH($B102,'Pliegos Tarifarios (Las Condes)'!$A:$A,0)),H102&gt;5000,INDEX('Pliegos Tarifarios (Las Condes)'!$J:$J,MATCH($B102,'Pliegos Tarifarios (Las Condes)'!$A:$A,0)))/1.19</f>
        <v>2125.0488715126053</v>
      </c>
      <c r="R102" s="19">
        <f>INDEX('Pliegos Tarifarios (Las Condes)'!$K:$K,MATCH($B102,'Pliegos Tarifarios (Las Condes)'!$A:$A,0))</f>
        <v>710.78200000000004</v>
      </c>
      <c r="S102" s="21">
        <f t="shared" si="6"/>
        <v>164421.77797281259</v>
      </c>
      <c r="T102" s="21">
        <f t="shared" si="7"/>
        <v>31240.137814834394</v>
      </c>
      <c r="U102" s="19">
        <v>0</v>
      </c>
      <c r="V102" s="21">
        <f t="shared" si="8"/>
        <v>195661.91578764698</v>
      </c>
    </row>
    <row r="103" spans="1:22" x14ac:dyDescent="0.3">
      <c r="A103" s="3" t="s">
        <v>12</v>
      </c>
      <c r="B103" s="3">
        <v>1</v>
      </c>
      <c r="C103" s="4" t="s">
        <v>186</v>
      </c>
      <c r="D103" s="3" t="s">
        <v>334</v>
      </c>
      <c r="E103" s="3" t="s">
        <v>121</v>
      </c>
      <c r="F103" s="4" t="s">
        <v>335</v>
      </c>
      <c r="G103" s="3" t="s">
        <v>16</v>
      </c>
      <c r="H103" s="5">
        <v>906.50660000000005</v>
      </c>
      <c r="I103" s="5">
        <v>2.3956</v>
      </c>
      <c r="J103" s="5">
        <v>2.3662999999999998</v>
      </c>
      <c r="K103" s="6">
        <v>0.98776924361329099</v>
      </c>
      <c r="L103" s="5">
        <v>29.24</v>
      </c>
      <c r="M103" s="19">
        <f>H103*INDEX('Pliegos Tarifarios (Las Condes)'!$B:$B,MATCH($B103,'Pliegos Tarifarios (Las Condes)'!$A:$A,0))</f>
        <v>107727.4313308</v>
      </c>
      <c r="N103" s="19">
        <f>I103*INDEX('Pliegos Tarifarios (Las Condes)'!$C:$C,MATCH($B103,'Pliegos Tarifarios (Las Condes)'!$A:$A,0))</f>
        <v>8181.2351203999997</v>
      </c>
      <c r="O103" s="19">
        <f>J103*INDEX('Pliegos Tarifarios (Las Condes)'!$D:$D,MATCH($B103,'Pliegos Tarifarios (Las Condes)'!$A:$A,0))</f>
        <v>33380.4594115</v>
      </c>
      <c r="P103" s="19">
        <f>H103*INDEX('Pliegos Tarifarios (Las Condes)'!$E:$E,MATCH($B103,'Pliegos Tarifarios (Las Condes)'!$A:$A,0))</f>
        <v>11722.943351200001</v>
      </c>
      <c r="Q103" s="19" cm="1">
        <f t="array" ref="Q103">H103*_xlfn.IFS(H103&lt;=350,INDEX('Pliegos Tarifarios (Las Condes)'!$F:$F,MATCH($B103,'Pliegos Tarifarios (Las Condes)'!$A:$A,0)),H103&lt;=500,INDEX('Pliegos Tarifarios (Las Condes)'!$G:$G,MATCH($B103,'Pliegos Tarifarios (Las Condes)'!$A:$A,0)),H103&lt;=1000,INDEX('Pliegos Tarifarios (Las Condes)'!$H:$H,MATCH($B103,'Pliegos Tarifarios (Las Condes)'!$A:$A,0)),H103&lt;=5000,INDEX('Pliegos Tarifarios (Las Condes)'!$I:$I,MATCH($B103,'Pliegos Tarifarios (Las Condes)'!$A:$A,0)),H103&gt;5000,INDEX('Pliegos Tarifarios (Las Condes)'!$J:$J,MATCH($B103,'Pliegos Tarifarios (Las Condes)'!$A:$A,0)))/1.19</f>
        <v>2126.1007736134461</v>
      </c>
      <c r="R103" s="19">
        <f>INDEX('Pliegos Tarifarios (Las Condes)'!$K:$K,MATCH($B103,'Pliegos Tarifarios (Las Condes)'!$A:$A,0))</f>
        <v>710.78200000000004</v>
      </c>
      <c r="S103" s="21">
        <f t="shared" si="6"/>
        <v>163848.95198751343</v>
      </c>
      <c r="T103" s="21">
        <f t="shared" si="7"/>
        <v>31131.300877627553</v>
      </c>
      <c r="U103" s="19">
        <v>0</v>
      </c>
      <c r="V103" s="21">
        <f t="shared" si="8"/>
        <v>194980.25286514097</v>
      </c>
    </row>
    <row r="104" spans="1:22" x14ac:dyDescent="0.3">
      <c r="A104" s="3" t="s">
        <v>12</v>
      </c>
      <c r="B104" s="3">
        <v>1</v>
      </c>
      <c r="C104" s="4" t="s">
        <v>186</v>
      </c>
      <c r="D104" s="3" t="s">
        <v>336</v>
      </c>
      <c r="E104" s="3" t="s">
        <v>121</v>
      </c>
      <c r="F104" s="4" t="s">
        <v>337</v>
      </c>
      <c r="G104" s="3" t="s">
        <v>16</v>
      </c>
      <c r="H104" s="5">
        <v>906.78489999999999</v>
      </c>
      <c r="I104" s="5">
        <v>2.4512</v>
      </c>
      <c r="J104" s="5">
        <v>2.3755000000000002</v>
      </c>
      <c r="K104" s="6">
        <v>0.96911716710182771</v>
      </c>
      <c r="L104" s="5">
        <v>29.25</v>
      </c>
      <c r="M104" s="19">
        <f>H104*INDEX('Pliegos Tarifarios (Las Condes)'!$B:$B,MATCH($B104,'Pliegos Tarifarios (Las Condes)'!$A:$A,0))</f>
        <v>107760.5039462</v>
      </c>
      <c r="N104" s="19">
        <f>I104*INDEX('Pliegos Tarifarios (Las Condes)'!$C:$C,MATCH($B104,'Pliegos Tarifarios (Las Condes)'!$A:$A,0))</f>
        <v>8371.1151807999995</v>
      </c>
      <c r="O104" s="19">
        <f>J104*INDEX('Pliegos Tarifarios (Las Condes)'!$D:$D,MATCH($B104,'Pliegos Tarifarios (Las Condes)'!$A:$A,0))</f>
        <v>33510.240177500003</v>
      </c>
      <c r="P104" s="19">
        <f>H104*INDEX('Pliegos Tarifarios (Las Condes)'!$E:$E,MATCH($B104,'Pliegos Tarifarios (Las Condes)'!$A:$A,0))</f>
        <v>11726.5423268</v>
      </c>
      <c r="Q104" s="19" cm="1">
        <f t="array" ref="Q104">H104*_xlfn.IFS(H104&lt;=350,INDEX('Pliegos Tarifarios (Las Condes)'!$F:$F,MATCH($B104,'Pliegos Tarifarios (Las Condes)'!$A:$A,0)),H104&lt;=500,INDEX('Pliegos Tarifarios (Las Condes)'!$G:$G,MATCH($B104,'Pliegos Tarifarios (Las Condes)'!$A:$A,0)),H104&lt;=1000,INDEX('Pliegos Tarifarios (Las Condes)'!$H:$H,MATCH($B104,'Pliegos Tarifarios (Las Condes)'!$A:$A,0)),H104&lt;=5000,INDEX('Pliegos Tarifarios (Las Condes)'!$I:$I,MATCH($B104,'Pliegos Tarifarios (Las Condes)'!$A:$A,0)),H104&gt;5000,INDEX('Pliegos Tarifarios (Las Condes)'!$J:$J,MATCH($B104,'Pliegos Tarifarios (Las Condes)'!$A:$A,0)))/1.19</f>
        <v>2126.7534923529415</v>
      </c>
      <c r="R104" s="19">
        <f>INDEX('Pliegos Tarifarios (Las Condes)'!$K:$K,MATCH($B104,'Pliegos Tarifarios (Las Condes)'!$A:$A,0))</f>
        <v>710.78200000000004</v>
      </c>
      <c r="S104" s="21">
        <f t="shared" si="6"/>
        <v>164205.93712365293</v>
      </c>
      <c r="T104" s="21">
        <f t="shared" si="7"/>
        <v>31199.128053494056</v>
      </c>
      <c r="U104" s="19">
        <v>0</v>
      </c>
      <c r="V104" s="21">
        <f t="shared" si="8"/>
        <v>195405.06517714699</v>
      </c>
    </row>
    <row r="105" spans="1:22" x14ac:dyDescent="0.3">
      <c r="A105" s="3" t="s">
        <v>12</v>
      </c>
      <c r="B105" s="3">
        <v>1</v>
      </c>
      <c r="C105" s="4" t="s">
        <v>186</v>
      </c>
      <c r="D105" s="3" t="s">
        <v>338</v>
      </c>
      <c r="E105" s="3" t="s">
        <v>121</v>
      </c>
      <c r="F105" s="4" t="s">
        <v>339</v>
      </c>
      <c r="G105" s="3" t="s">
        <v>16</v>
      </c>
      <c r="H105" s="5">
        <v>906.97500000000002</v>
      </c>
      <c r="I105" s="5">
        <v>2.3996</v>
      </c>
      <c r="J105" s="5">
        <v>2.3826999999999998</v>
      </c>
      <c r="K105" s="6">
        <v>0.9929571595265877</v>
      </c>
      <c r="L105" s="5">
        <v>29.26</v>
      </c>
      <c r="M105" s="19">
        <f>H105*INDEX('Pliegos Tarifarios (Las Condes)'!$B:$B,MATCH($B105,'Pliegos Tarifarios (Las Condes)'!$A:$A,0))</f>
        <v>107783.09505</v>
      </c>
      <c r="N105" s="19">
        <f>I105*INDEX('Pliegos Tarifarios (Las Condes)'!$C:$C,MATCH($B105,'Pliegos Tarifarios (Las Condes)'!$A:$A,0))</f>
        <v>8194.8955563999989</v>
      </c>
      <c r="O105" s="19">
        <f>J105*INDEX('Pliegos Tarifarios (Las Condes)'!$D:$D,MATCH($B105,'Pliegos Tarifarios (Las Condes)'!$A:$A,0))</f>
        <v>33611.807733499998</v>
      </c>
      <c r="P105" s="19">
        <f>H105*INDEX('Pliegos Tarifarios (Las Condes)'!$E:$E,MATCH($B105,'Pliegos Tarifarios (Las Condes)'!$A:$A,0))</f>
        <v>11729.000700000001</v>
      </c>
      <c r="Q105" s="19" cm="1">
        <f t="array" ref="Q105">H105*_xlfn.IFS(H105&lt;=350,INDEX('Pliegos Tarifarios (Las Condes)'!$F:$F,MATCH($B105,'Pliegos Tarifarios (Las Condes)'!$A:$A,0)),H105&lt;=500,INDEX('Pliegos Tarifarios (Las Condes)'!$G:$G,MATCH($B105,'Pliegos Tarifarios (Las Condes)'!$A:$A,0)),H105&lt;=1000,INDEX('Pliegos Tarifarios (Las Condes)'!$H:$H,MATCH($B105,'Pliegos Tarifarios (Las Condes)'!$A:$A,0)),H105&lt;=5000,INDEX('Pliegos Tarifarios (Las Condes)'!$I:$I,MATCH($B105,'Pliegos Tarifarios (Las Condes)'!$A:$A,0)),H105&gt;5000,INDEX('Pliegos Tarifarios (Las Condes)'!$J:$J,MATCH($B105,'Pliegos Tarifarios (Las Condes)'!$A:$A,0)))/1.19</f>
        <v>2127.1993487394961</v>
      </c>
      <c r="R105" s="19">
        <f>INDEX('Pliegos Tarifarios (Las Condes)'!$K:$K,MATCH($B105,'Pliegos Tarifarios (Las Condes)'!$A:$A,0))</f>
        <v>710.78200000000004</v>
      </c>
      <c r="S105" s="21">
        <f t="shared" si="6"/>
        <v>164156.78038863951</v>
      </c>
      <c r="T105" s="21">
        <f t="shared" si="7"/>
        <v>31189.788273841506</v>
      </c>
      <c r="U105" s="19">
        <v>0</v>
      </c>
      <c r="V105" s="21">
        <f t="shared" si="8"/>
        <v>195346.56866248103</v>
      </c>
    </row>
    <row r="106" spans="1:22" x14ac:dyDescent="0.3">
      <c r="A106" s="3" t="s">
        <v>12</v>
      </c>
      <c r="B106" s="3">
        <v>1</v>
      </c>
      <c r="C106" s="4" t="s">
        <v>186</v>
      </c>
      <c r="D106" s="3" t="s">
        <v>340</v>
      </c>
      <c r="E106" s="3" t="s">
        <v>121</v>
      </c>
      <c r="F106" s="4" t="s">
        <v>341</v>
      </c>
      <c r="G106" s="3" t="s">
        <v>16</v>
      </c>
      <c r="H106" s="5">
        <v>906.3057</v>
      </c>
      <c r="I106" s="5">
        <v>2.4079000000000002</v>
      </c>
      <c r="J106" s="5">
        <v>2.4079000000000002</v>
      </c>
      <c r="K106" s="6">
        <v>1</v>
      </c>
      <c r="L106" s="5">
        <v>29.24</v>
      </c>
      <c r="M106" s="19">
        <f>H106*INDEX('Pliegos Tarifarios (Las Condes)'!$B:$B,MATCH($B106,'Pliegos Tarifarios (Las Condes)'!$A:$A,0))</f>
        <v>107703.55677659999</v>
      </c>
      <c r="N106" s="19">
        <f>I106*INDEX('Pliegos Tarifarios (Las Condes)'!$C:$C,MATCH($B106,'Pliegos Tarifarios (Las Condes)'!$A:$A,0))</f>
        <v>8223.2409611000003</v>
      </c>
      <c r="O106" s="19">
        <f>J106*INDEX('Pliegos Tarifarios (Las Condes)'!$D:$D,MATCH($B106,'Pliegos Tarifarios (Las Condes)'!$A:$A,0))</f>
        <v>33967.294179500001</v>
      </c>
      <c r="P106" s="19">
        <f>H106*INDEX('Pliegos Tarifarios (Las Condes)'!$E:$E,MATCH($B106,'Pliegos Tarifarios (Las Condes)'!$A:$A,0))</f>
        <v>11720.345312400001</v>
      </c>
      <c r="Q106" s="19" cm="1">
        <f t="array" ref="Q106">H106*_xlfn.IFS(H106&lt;=350,INDEX('Pliegos Tarifarios (Las Condes)'!$F:$F,MATCH($B106,'Pliegos Tarifarios (Las Condes)'!$A:$A,0)),H106&lt;=500,INDEX('Pliegos Tarifarios (Las Condes)'!$G:$G,MATCH($B106,'Pliegos Tarifarios (Las Condes)'!$A:$A,0)),H106&lt;=1000,INDEX('Pliegos Tarifarios (Las Condes)'!$H:$H,MATCH($B106,'Pliegos Tarifarios (Las Condes)'!$A:$A,0)),H106&lt;=5000,INDEX('Pliegos Tarifarios (Las Condes)'!$I:$I,MATCH($B106,'Pliegos Tarifarios (Las Condes)'!$A:$A,0)),H106&gt;5000,INDEX('Pliegos Tarifarios (Las Condes)'!$J:$J,MATCH($B106,'Pliegos Tarifarios (Las Condes)'!$A:$A,0)))/1.19</f>
        <v>2125.6295871428579</v>
      </c>
      <c r="R106" s="19">
        <f>INDEX('Pliegos Tarifarios (Las Condes)'!$K:$K,MATCH($B106,'Pliegos Tarifarios (Las Condes)'!$A:$A,0))</f>
        <v>710.78200000000004</v>
      </c>
      <c r="S106" s="21">
        <f t="shared" si="6"/>
        <v>164450.84881674283</v>
      </c>
      <c r="T106" s="21">
        <f t="shared" si="7"/>
        <v>31245.661275181137</v>
      </c>
      <c r="U106" s="19">
        <v>0</v>
      </c>
      <c r="V106" s="21">
        <f t="shared" si="8"/>
        <v>195696.51009192396</v>
      </c>
    </row>
    <row r="107" spans="1:22" x14ac:dyDescent="0.3">
      <c r="A107" s="3" t="s">
        <v>12</v>
      </c>
      <c r="B107" s="3">
        <v>1</v>
      </c>
      <c r="C107" s="4" t="s">
        <v>186</v>
      </c>
      <c r="D107" s="3" t="s">
        <v>342</v>
      </c>
      <c r="E107" s="3" t="s">
        <v>121</v>
      </c>
      <c r="F107" s="4" t="s">
        <v>343</v>
      </c>
      <c r="G107" s="3" t="s">
        <v>16</v>
      </c>
      <c r="H107" s="5">
        <v>906.05840000000001</v>
      </c>
      <c r="I107" s="5">
        <v>2.3946999999999998</v>
      </c>
      <c r="J107" s="5">
        <v>2.3946999999999998</v>
      </c>
      <c r="K107" s="6">
        <v>1</v>
      </c>
      <c r="L107" s="5">
        <v>29.23</v>
      </c>
      <c r="M107" s="19">
        <f>H107*INDEX('Pliegos Tarifarios (Las Condes)'!$B:$B,MATCH($B107,'Pliegos Tarifarios (Las Condes)'!$A:$A,0))</f>
        <v>107674.16813919999</v>
      </c>
      <c r="N107" s="19">
        <f>I107*INDEX('Pliegos Tarifarios (Las Condes)'!$C:$C,MATCH($B107,'Pliegos Tarifarios (Las Condes)'!$A:$A,0))</f>
        <v>8178.161522299999</v>
      </c>
      <c r="O107" s="19">
        <f>J107*INDEX('Pliegos Tarifarios (Las Condes)'!$D:$D,MATCH($B107,'Pliegos Tarifarios (Las Condes)'!$A:$A,0))</f>
        <v>33781.086993499994</v>
      </c>
      <c r="P107" s="19">
        <f>H107*INDEX('Pliegos Tarifarios (Las Condes)'!$E:$E,MATCH($B107,'Pliegos Tarifarios (Las Condes)'!$A:$A,0))</f>
        <v>11717.1472288</v>
      </c>
      <c r="Q107" s="19" cm="1">
        <f t="array" ref="Q107">H107*_xlfn.IFS(H107&lt;=350,INDEX('Pliegos Tarifarios (Las Condes)'!$F:$F,MATCH($B107,'Pliegos Tarifarios (Las Condes)'!$A:$A,0)),H107&lt;=500,INDEX('Pliegos Tarifarios (Las Condes)'!$G:$G,MATCH($B107,'Pliegos Tarifarios (Las Condes)'!$A:$A,0)),H107&lt;=1000,INDEX('Pliegos Tarifarios (Las Condes)'!$H:$H,MATCH($B107,'Pliegos Tarifarios (Las Condes)'!$A:$A,0)),H107&lt;=5000,INDEX('Pliegos Tarifarios (Las Condes)'!$I:$I,MATCH($B107,'Pliegos Tarifarios (Las Condes)'!$A:$A,0)),H107&gt;5000,INDEX('Pliegos Tarifarios (Las Condes)'!$J:$J,MATCH($B107,'Pliegos Tarifarios (Las Condes)'!$A:$A,0)))/1.19</f>
        <v>2125.049575126051</v>
      </c>
      <c r="R107" s="19">
        <f>INDEX('Pliegos Tarifarios (Las Condes)'!$K:$K,MATCH($B107,'Pliegos Tarifarios (Las Condes)'!$A:$A,0))</f>
        <v>710.78200000000004</v>
      </c>
      <c r="S107" s="21">
        <f t="shared" si="6"/>
        <v>164186.39545892604</v>
      </c>
      <c r="T107" s="21">
        <f t="shared" si="7"/>
        <v>31195.415137195949</v>
      </c>
      <c r="U107" s="19">
        <v>0</v>
      </c>
      <c r="V107" s="21">
        <f t="shared" si="8"/>
        <v>195381.810596122</v>
      </c>
    </row>
    <row r="108" spans="1:22" x14ac:dyDescent="0.3">
      <c r="A108" s="3" t="s">
        <v>12</v>
      </c>
      <c r="B108" s="3">
        <v>1</v>
      </c>
      <c r="C108" s="4" t="s">
        <v>186</v>
      </c>
      <c r="D108" s="3" t="s">
        <v>344</v>
      </c>
      <c r="E108" s="3" t="s">
        <v>121</v>
      </c>
      <c r="F108" s="4" t="s">
        <v>345</v>
      </c>
      <c r="G108" s="3" t="s">
        <v>16</v>
      </c>
      <c r="H108" s="5">
        <v>904.78719999999998</v>
      </c>
      <c r="I108" s="5">
        <v>2.3797999999999999</v>
      </c>
      <c r="J108" s="5">
        <v>2.3597000000000001</v>
      </c>
      <c r="K108" s="6">
        <v>0.99155391209345334</v>
      </c>
      <c r="L108" s="5">
        <v>29.19</v>
      </c>
      <c r="M108" s="19">
        <f>H108*INDEX('Pliegos Tarifarios (Las Condes)'!$B:$B,MATCH($B108,'Pliegos Tarifarios (Las Condes)'!$A:$A,0))</f>
        <v>107523.1012736</v>
      </c>
      <c r="N108" s="19">
        <f>I108*INDEX('Pliegos Tarifarios (Las Condes)'!$C:$C,MATCH($B108,'Pliegos Tarifarios (Las Condes)'!$A:$A,0))</f>
        <v>8127.2763981999997</v>
      </c>
      <c r="O108" s="19">
        <f>J108*INDEX('Pliegos Tarifarios (Las Condes)'!$D:$D,MATCH($B108,'Pliegos Tarifarios (Las Condes)'!$A:$A,0))</f>
        <v>33287.3558185</v>
      </c>
      <c r="P108" s="19">
        <f>H108*INDEX('Pliegos Tarifarios (Las Condes)'!$E:$E,MATCH($B108,'Pliegos Tarifarios (Las Condes)'!$A:$A,0))</f>
        <v>11700.7080704</v>
      </c>
      <c r="Q108" s="19" cm="1">
        <f t="array" ref="Q108">H108*_xlfn.IFS(H108&lt;=350,INDEX('Pliegos Tarifarios (Las Condes)'!$F:$F,MATCH($B108,'Pliegos Tarifarios (Las Condes)'!$A:$A,0)),H108&lt;=500,INDEX('Pliegos Tarifarios (Las Condes)'!$G:$G,MATCH($B108,'Pliegos Tarifarios (Las Condes)'!$A:$A,0)),H108&lt;=1000,INDEX('Pliegos Tarifarios (Las Condes)'!$H:$H,MATCH($B108,'Pliegos Tarifarios (Las Condes)'!$A:$A,0)),H108&lt;=5000,INDEX('Pliegos Tarifarios (Las Condes)'!$I:$I,MATCH($B108,'Pliegos Tarifarios (Las Condes)'!$A:$A,0)),H108&gt;5000,INDEX('Pliegos Tarifarios (Las Condes)'!$J:$J,MATCH($B108,'Pliegos Tarifarios (Las Condes)'!$A:$A,0)))/1.19</f>
        <v>2122.0681304201685</v>
      </c>
      <c r="R108" s="19">
        <f>INDEX('Pliegos Tarifarios (Las Condes)'!$K:$K,MATCH($B108,'Pliegos Tarifarios (Las Condes)'!$A:$A,0))</f>
        <v>710.78200000000004</v>
      </c>
      <c r="S108" s="21">
        <f t="shared" si="6"/>
        <v>163471.29169112019</v>
      </c>
      <c r="T108" s="21">
        <f t="shared" si="7"/>
        <v>31059.545421312836</v>
      </c>
      <c r="U108" s="19">
        <v>0</v>
      </c>
      <c r="V108" s="21">
        <f t="shared" si="8"/>
        <v>194530.83711243302</v>
      </c>
    </row>
    <row r="109" spans="1:22" x14ac:dyDescent="0.3">
      <c r="A109" s="3" t="s">
        <v>12</v>
      </c>
      <c r="B109" s="3">
        <v>1</v>
      </c>
      <c r="C109" s="4" t="s">
        <v>186</v>
      </c>
      <c r="D109" s="3" t="s">
        <v>346</v>
      </c>
      <c r="E109" s="3" t="s">
        <v>121</v>
      </c>
      <c r="F109" s="4" t="s">
        <v>347</v>
      </c>
      <c r="G109" s="3" t="s">
        <v>16</v>
      </c>
      <c r="H109" s="5">
        <v>905.90290000000005</v>
      </c>
      <c r="I109" s="5">
        <v>2.3936999999999999</v>
      </c>
      <c r="J109" s="5">
        <v>2.3622000000000001</v>
      </c>
      <c r="K109" s="6">
        <v>0.98684045619751859</v>
      </c>
      <c r="L109" s="5">
        <v>29.22</v>
      </c>
      <c r="M109" s="19">
        <f>H109*INDEX('Pliegos Tarifarios (Las Condes)'!$B:$B,MATCH($B109,'Pliegos Tarifarios (Las Condes)'!$A:$A,0))</f>
        <v>107655.6888302</v>
      </c>
      <c r="N109" s="19">
        <f>I109*INDEX('Pliegos Tarifarios (Las Condes)'!$C:$C,MATCH($B109,'Pliegos Tarifarios (Las Condes)'!$A:$A,0))</f>
        <v>8174.7464132999994</v>
      </c>
      <c r="O109" s="19">
        <f>J109*INDEX('Pliegos Tarifarios (Las Condes)'!$D:$D,MATCH($B109,'Pliegos Tarifarios (Las Condes)'!$A:$A,0))</f>
        <v>33322.622330999999</v>
      </c>
      <c r="P109" s="19">
        <f>H109*INDEX('Pliegos Tarifarios (Las Condes)'!$E:$E,MATCH($B109,'Pliegos Tarifarios (Las Condes)'!$A:$A,0))</f>
        <v>11715.136302800001</v>
      </c>
      <c r="Q109" s="19" cm="1">
        <f t="array" ref="Q109">H109*_xlfn.IFS(H109&lt;=350,INDEX('Pliegos Tarifarios (Las Condes)'!$F:$F,MATCH($B109,'Pliegos Tarifarios (Las Condes)'!$A:$A,0)),H109&lt;=500,INDEX('Pliegos Tarifarios (Las Condes)'!$G:$G,MATCH($B109,'Pliegos Tarifarios (Las Condes)'!$A:$A,0)),H109&lt;=1000,INDEX('Pliegos Tarifarios (Las Condes)'!$H:$H,MATCH($B109,'Pliegos Tarifarios (Las Condes)'!$A:$A,0)),H109&lt;=5000,INDEX('Pliegos Tarifarios (Las Condes)'!$I:$I,MATCH($B109,'Pliegos Tarifarios (Las Condes)'!$A:$A,0)),H109&gt;5000,INDEX('Pliegos Tarifarios (Las Condes)'!$J:$J,MATCH($B109,'Pliegos Tarifarios (Las Condes)'!$A:$A,0)))/1.19</f>
        <v>2124.68486882353</v>
      </c>
      <c r="R109" s="19">
        <f>INDEX('Pliegos Tarifarios (Las Condes)'!$K:$K,MATCH($B109,'Pliegos Tarifarios (Las Condes)'!$A:$A,0))</f>
        <v>710.78200000000004</v>
      </c>
      <c r="S109" s="21">
        <f t="shared" si="6"/>
        <v>163703.66074612355</v>
      </c>
      <c r="T109" s="21">
        <f t="shared" si="7"/>
        <v>31103.695541763474</v>
      </c>
      <c r="U109" s="19">
        <v>0</v>
      </c>
      <c r="V109" s="21">
        <f t="shared" si="8"/>
        <v>194807.35628788703</v>
      </c>
    </row>
    <row r="110" spans="1:22" x14ac:dyDescent="0.3">
      <c r="A110" s="3" t="s">
        <v>12</v>
      </c>
      <c r="B110" s="3">
        <v>1</v>
      </c>
      <c r="C110" s="4" t="s">
        <v>186</v>
      </c>
      <c r="D110" s="3" t="s">
        <v>348</v>
      </c>
      <c r="E110" s="3" t="s">
        <v>121</v>
      </c>
      <c r="F110" s="4" t="s">
        <v>349</v>
      </c>
      <c r="G110" s="3" t="s">
        <v>16</v>
      </c>
      <c r="H110" s="5">
        <v>904.32060000000001</v>
      </c>
      <c r="I110" s="5">
        <v>2.4068999999999998</v>
      </c>
      <c r="J110" s="5">
        <v>2.3874</v>
      </c>
      <c r="K110" s="6">
        <v>0.99189829240932326</v>
      </c>
      <c r="L110" s="5">
        <v>29.17</v>
      </c>
      <c r="M110" s="19">
        <f>H110*INDEX('Pliegos Tarifarios (Las Condes)'!$B:$B,MATCH($B110,'Pliegos Tarifarios (Las Condes)'!$A:$A,0))</f>
        <v>107467.6514628</v>
      </c>
      <c r="N110" s="19">
        <f>I110*INDEX('Pliegos Tarifarios (Las Condes)'!$C:$C,MATCH($B110,'Pliegos Tarifarios (Las Condes)'!$A:$A,0))</f>
        <v>8219.8258520999989</v>
      </c>
      <c r="O110" s="19">
        <f>J110*INDEX('Pliegos Tarifarios (Las Condes)'!$D:$D,MATCH($B110,'Pliegos Tarifarios (Las Condes)'!$A:$A,0))</f>
        <v>33678.108777000001</v>
      </c>
      <c r="P110" s="19">
        <f>H110*INDEX('Pliegos Tarifarios (Las Condes)'!$E:$E,MATCH($B110,'Pliegos Tarifarios (Las Condes)'!$A:$A,0))</f>
        <v>11694.6739992</v>
      </c>
      <c r="Q110" s="19" cm="1">
        <f t="array" ref="Q110">H110*_xlfn.IFS(H110&lt;=350,INDEX('Pliegos Tarifarios (Las Condes)'!$F:$F,MATCH($B110,'Pliegos Tarifarios (Las Condes)'!$A:$A,0)),H110&lt;=500,INDEX('Pliegos Tarifarios (Las Condes)'!$G:$G,MATCH($B110,'Pliegos Tarifarios (Las Condes)'!$A:$A,0)),H110&lt;=1000,INDEX('Pliegos Tarifarios (Las Condes)'!$H:$H,MATCH($B110,'Pliegos Tarifarios (Las Condes)'!$A:$A,0)),H110&lt;=5000,INDEX('Pliegos Tarifarios (Las Condes)'!$I:$I,MATCH($B110,'Pliegos Tarifarios (Las Condes)'!$A:$A,0)),H110&gt;5000,INDEX('Pliegos Tarifarios (Las Condes)'!$J:$J,MATCH($B110,'Pliegos Tarifarios (Las Condes)'!$A:$A,0)))/1.19</f>
        <v>2120.9737769747903</v>
      </c>
      <c r="R110" s="19">
        <f>INDEX('Pliegos Tarifarios (Las Condes)'!$K:$K,MATCH($B110,'Pliegos Tarifarios (Las Condes)'!$A:$A,0))</f>
        <v>710.78200000000004</v>
      </c>
      <c r="S110" s="21">
        <f t="shared" si="6"/>
        <v>163892.01586807481</v>
      </c>
      <c r="T110" s="21">
        <f t="shared" si="7"/>
        <v>31139.483014934216</v>
      </c>
      <c r="U110" s="19">
        <v>0</v>
      </c>
      <c r="V110" s="21">
        <f t="shared" si="8"/>
        <v>195031.49888300902</v>
      </c>
    </row>
    <row r="111" spans="1:22" x14ac:dyDescent="0.3">
      <c r="A111" s="3" t="s">
        <v>12</v>
      </c>
      <c r="B111" s="3">
        <v>1</v>
      </c>
      <c r="C111" s="4" t="s">
        <v>186</v>
      </c>
      <c r="D111" s="3" t="s">
        <v>350</v>
      </c>
      <c r="E111" s="3" t="s">
        <v>121</v>
      </c>
      <c r="F111" s="4" t="s">
        <v>351</v>
      </c>
      <c r="G111" s="3" t="s">
        <v>16</v>
      </c>
      <c r="H111" s="5">
        <v>904.85609999999997</v>
      </c>
      <c r="I111" s="5">
        <v>2.3854000000000002</v>
      </c>
      <c r="J111" s="5">
        <v>2.3854000000000002</v>
      </c>
      <c r="K111" s="6">
        <v>1</v>
      </c>
      <c r="L111" s="5">
        <v>29.19</v>
      </c>
      <c r="M111" s="19">
        <f>H111*INDEX('Pliegos Tarifarios (Las Condes)'!$B:$B,MATCH($B111,'Pliegos Tarifarios (Las Condes)'!$A:$A,0))</f>
        <v>107531.28921179999</v>
      </c>
      <c r="N111" s="19">
        <f>I111*INDEX('Pliegos Tarifarios (Las Condes)'!$C:$C,MATCH($B111,'Pliegos Tarifarios (Las Condes)'!$A:$A,0))</f>
        <v>8146.4010086000008</v>
      </c>
      <c r="O111" s="19">
        <f>J111*INDEX('Pliegos Tarifarios (Las Condes)'!$D:$D,MATCH($B111,'Pliegos Tarifarios (Las Condes)'!$A:$A,0))</f>
        <v>33649.895567</v>
      </c>
      <c r="P111" s="19">
        <f>H111*INDEX('Pliegos Tarifarios (Las Condes)'!$E:$E,MATCH($B111,'Pliegos Tarifarios (Las Condes)'!$A:$A,0))</f>
        <v>11701.5990852</v>
      </c>
      <c r="Q111" s="19" cm="1">
        <f t="array" ref="Q111">H111*_xlfn.IFS(H111&lt;=350,INDEX('Pliegos Tarifarios (Las Condes)'!$F:$F,MATCH($B111,'Pliegos Tarifarios (Las Condes)'!$A:$A,0)),H111&lt;=500,INDEX('Pliegos Tarifarios (Las Condes)'!$G:$G,MATCH($B111,'Pliegos Tarifarios (Las Condes)'!$A:$A,0)),H111&lt;=1000,INDEX('Pliegos Tarifarios (Las Condes)'!$H:$H,MATCH($B111,'Pliegos Tarifarios (Las Condes)'!$A:$A,0)),H111&lt;=5000,INDEX('Pliegos Tarifarios (Las Condes)'!$I:$I,MATCH($B111,'Pliegos Tarifarios (Las Condes)'!$A:$A,0)),H111&gt;5000,INDEX('Pliegos Tarifarios (Las Condes)'!$J:$J,MATCH($B111,'Pliegos Tarifarios (Las Condes)'!$A:$A,0)))/1.19</f>
        <v>2122.2297269747905</v>
      </c>
      <c r="R111" s="19">
        <f>INDEX('Pliegos Tarifarios (Las Condes)'!$K:$K,MATCH($B111,'Pliegos Tarifarios (Las Condes)'!$A:$A,0))</f>
        <v>710.78200000000004</v>
      </c>
      <c r="S111" s="21">
        <f t="shared" si="6"/>
        <v>163862.19659957479</v>
      </c>
      <c r="T111" s="21">
        <f t="shared" si="7"/>
        <v>31133.81735391921</v>
      </c>
      <c r="U111" s="19">
        <v>0</v>
      </c>
      <c r="V111" s="21">
        <f t="shared" si="8"/>
        <v>194996.013953494</v>
      </c>
    </row>
    <row r="112" spans="1:22" x14ac:dyDescent="0.3">
      <c r="A112" s="3" t="s">
        <v>12</v>
      </c>
      <c r="B112" s="3">
        <v>1</v>
      </c>
      <c r="C112" s="4" t="s">
        <v>186</v>
      </c>
      <c r="D112" s="3" t="s">
        <v>352</v>
      </c>
      <c r="E112" s="3" t="s">
        <v>121</v>
      </c>
      <c r="F112" s="4" t="s">
        <v>353</v>
      </c>
      <c r="G112" s="3" t="s">
        <v>16</v>
      </c>
      <c r="H112" s="5">
        <v>907.14570000000003</v>
      </c>
      <c r="I112" s="5">
        <v>2.3935</v>
      </c>
      <c r="J112" s="5">
        <v>2.3935</v>
      </c>
      <c r="K112" s="6">
        <v>1</v>
      </c>
      <c r="L112" s="5">
        <v>29.26</v>
      </c>
      <c r="M112" s="19">
        <f>H112*INDEX('Pliegos Tarifarios (Las Condes)'!$B:$B,MATCH($B112,'Pliegos Tarifarios (Las Condes)'!$A:$A,0))</f>
        <v>107803.3806966</v>
      </c>
      <c r="N112" s="19">
        <f>I112*INDEX('Pliegos Tarifarios (Las Condes)'!$C:$C,MATCH($B112,'Pliegos Tarifarios (Las Condes)'!$A:$A,0))</f>
        <v>8174.0633914999999</v>
      </c>
      <c r="O112" s="19">
        <f>J112*INDEX('Pliegos Tarifarios (Las Condes)'!$D:$D,MATCH($B112,'Pliegos Tarifarios (Las Condes)'!$A:$A,0))</f>
        <v>33764.159067499997</v>
      </c>
      <c r="P112" s="19">
        <f>H112*INDEX('Pliegos Tarifarios (Las Condes)'!$E:$E,MATCH($B112,'Pliegos Tarifarios (Las Condes)'!$A:$A,0))</f>
        <v>11731.208192400001</v>
      </c>
      <c r="Q112" s="19" cm="1">
        <f t="array" ref="Q112">H112*_xlfn.IFS(H112&lt;=350,INDEX('Pliegos Tarifarios (Las Condes)'!$F:$F,MATCH($B112,'Pliegos Tarifarios (Las Condes)'!$A:$A,0)),H112&lt;=500,INDEX('Pliegos Tarifarios (Las Condes)'!$G:$G,MATCH($B112,'Pliegos Tarifarios (Las Condes)'!$A:$A,0)),H112&lt;=1000,INDEX('Pliegos Tarifarios (Las Condes)'!$H:$H,MATCH($B112,'Pliegos Tarifarios (Las Condes)'!$A:$A,0)),H112&lt;=5000,INDEX('Pliegos Tarifarios (Las Condes)'!$I:$I,MATCH($B112,'Pliegos Tarifarios (Las Condes)'!$A:$A,0)),H112&gt;5000,INDEX('Pliegos Tarifarios (Las Condes)'!$J:$J,MATCH($B112,'Pliegos Tarifarios (Las Condes)'!$A:$A,0)))/1.19</f>
        <v>2127.5997047899164</v>
      </c>
      <c r="R112" s="19">
        <f>INDEX('Pliegos Tarifarios (Las Condes)'!$K:$K,MATCH($B112,'Pliegos Tarifarios (Las Condes)'!$A:$A,0))</f>
        <v>710.78200000000004</v>
      </c>
      <c r="S112" s="21">
        <f t="shared" si="6"/>
        <v>164311.19305278992</v>
      </c>
      <c r="T112" s="21">
        <f t="shared" si="7"/>
        <v>31219.126680030087</v>
      </c>
      <c r="U112" s="19">
        <v>0</v>
      </c>
      <c r="V112" s="21">
        <f t="shared" si="8"/>
        <v>195530.31973282</v>
      </c>
    </row>
    <row r="113" spans="1:22" x14ac:dyDescent="0.3">
      <c r="A113" s="3" t="s">
        <v>12</v>
      </c>
      <c r="B113" s="3">
        <v>1</v>
      </c>
      <c r="C113" s="4" t="s">
        <v>186</v>
      </c>
      <c r="D113" s="3" t="s">
        <v>354</v>
      </c>
      <c r="E113" s="3" t="s">
        <v>121</v>
      </c>
      <c r="F113" s="4" t="s">
        <v>355</v>
      </c>
      <c r="G113" s="3" t="s">
        <v>16</v>
      </c>
      <c r="H113" s="5">
        <v>906.50099999999998</v>
      </c>
      <c r="I113" s="5">
        <v>2.4889000000000001</v>
      </c>
      <c r="J113" s="5">
        <v>2.3397000000000001</v>
      </c>
      <c r="K113" s="6">
        <v>0.94005383904536144</v>
      </c>
      <c r="L113" s="5">
        <v>29.24</v>
      </c>
      <c r="M113" s="19">
        <f>H113*INDEX('Pliegos Tarifarios (Las Condes)'!$B:$B,MATCH($B113,'Pliegos Tarifarios (Las Condes)'!$A:$A,0))</f>
        <v>107726.76583799999</v>
      </c>
      <c r="N113" s="19">
        <f>I113*INDEX('Pliegos Tarifarios (Las Condes)'!$C:$C,MATCH($B113,'Pliegos Tarifarios (Las Condes)'!$A:$A,0))</f>
        <v>8499.8647901000004</v>
      </c>
      <c r="O113" s="19">
        <f>J113*INDEX('Pliegos Tarifarios (Las Condes)'!$D:$D,MATCH($B113,'Pliegos Tarifarios (Las Condes)'!$A:$A,0))</f>
        <v>33005.223718499998</v>
      </c>
      <c r="P113" s="19">
        <f>H113*INDEX('Pliegos Tarifarios (Las Condes)'!$E:$E,MATCH($B113,'Pliegos Tarifarios (Las Condes)'!$A:$A,0))</f>
        <v>11722.870932</v>
      </c>
      <c r="Q113" s="19" cm="1">
        <f t="array" ref="Q113">H113*_xlfn.IFS(H113&lt;=350,INDEX('Pliegos Tarifarios (Las Condes)'!$F:$F,MATCH($B113,'Pliegos Tarifarios (Las Condes)'!$A:$A,0)),H113&lt;=500,INDEX('Pliegos Tarifarios (Las Condes)'!$G:$G,MATCH($B113,'Pliegos Tarifarios (Las Condes)'!$A:$A,0)),H113&lt;=1000,INDEX('Pliegos Tarifarios (Las Condes)'!$H:$H,MATCH($B113,'Pliegos Tarifarios (Las Condes)'!$A:$A,0)),H113&lt;=5000,INDEX('Pliegos Tarifarios (Las Condes)'!$I:$I,MATCH($B113,'Pliegos Tarifarios (Las Condes)'!$A:$A,0)),H113&gt;5000,INDEX('Pliegos Tarifarios (Las Condes)'!$J:$J,MATCH($B113,'Pliegos Tarifarios (Las Condes)'!$A:$A,0)))/1.19</f>
        <v>2126.0876394957986</v>
      </c>
      <c r="R113" s="19">
        <f>INDEX('Pliegos Tarifarios (Las Condes)'!$K:$K,MATCH($B113,'Pliegos Tarifarios (Las Condes)'!$A:$A,0))</f>
        <v>710.78200000000004</v>
      </c>
      <c r="S113" s="21">
        <f t="shared" si="6"/>
        <v>163791.59491809577</v>
      </c>
      <c r="T113" s="21">
        <f t="shared" si="7"/>
        <v>31120.403034438197</v>
      </c>
      <c r="U113" s="19">
        <v>0</v>
      </c>
      <c r="V113" s="21">
        <f t="shared" si="8"/>
        <v>194911.99795253397</v>
      </c>
    </row>
    <row r="114" spans="1:22" x14ac:dyDescent="0.3">
      <c r="A114" s="3" t="s">
        <v>12</v>
      </c>
      <c r="B114" s="3">
        <v>1</v>
      </c>
      <c r="C114" s="4" t="s">
        <v>186</v>
      </c>
      <c r="D114" s="3" t="s">
        <v>356</v>
      </c>
      <c r="E114" s="3" t="s">
        <v>121</v>
      </c>
      <c r="F114" s="4" t="s">
        <v>357</v>
      </c>
      <c r="G114" s="3" t="s">
        <v>16</v>
      </c>
      <c r="H114" s="5">
        <v>906.56190000000004</v>
      </c>
      <c r="I114" s="5">
        <v>2.4291</v>
      </c>
      <c r="J114" s="5">
        <v>2.3898000000000001</v>
      </c>
      <c r="K114" s="6">
        <v>0.98382116833395095</v>
      </c>
      <c r="L114" s="5">
        <v>29.24</v>
      </c>
      <c r="M114" s="19">
        <f>H114*INDEX('Pliegos Tarifarios (Las Condes)'!$B:$B,MATCH($B114,'Pliegos Tarifarios (Las Condes)'!$A:$A,0))</f>
        <v>107734.00307219999</v>
      </c>
      <c r="N114" s="19">
        <f>I114*INDEX('Pliegos Tarifarios (Las Condes)'!$C:$C,MATCH($B114,'Pliegos Tarifarios (Las Condes)'!$A:$A,0))</f>
        <v>8295.6412719</v>
      </c>
      <c r="O114" s="19">
        <f>J114*INDEX('Pliegos Tarifarios (Las Condes)'!$D:$D,MATCH($B114,'Pliegos Tarifarios (Las Condes)'!$A:$A,0))</f>
        <v>33711.964629000002</v>
      </c>
      <c r="P114" s="19">
        <f>H114*INDEX('Pliegos Tarifarios (Las Condes)'!$E:$E,MATCH($B114,'Pliegos Tarifarios (Las Condes)'!$A:$A,0))</f>
        <v>11723.6584908</v>
      </c>
      <c r="Q114" s="19" cm="1">
        <f t="array" ref="Q114">H114*_xlfn.IFS(H114&lt;=350,INDEX('Pliegos Tarifarios (Las Condes)'!$F:$F,MATCH($B114,'Pliegos Tarifarios (Las Condes)'!$A:$A,0)),H114&lt;=500,INDEX('Pliegos Tarifarios (Las Condes)'!$G:$G,MATCH($B114,'Pliegos Tarifarios (Las Condes)'!$A:$A,0)),H114&lt;=1000,INDEX('Pliegos Tarifarios (Las Condes)'!$H:$H,MATCH($B114,'Pliegos Tarifarios (Las Condes)'!$A:$A,0)),H114&lt;=5000,INDEX('Pliegos Tarifarios (Las Condes)'!$I:$I,MATCH($B114,'Pliegos Tarifarios (Las Condes)'!$A:$A,0)),H114&gt;5000,INDEX('Pliegos Tarifarios (Las Condes)'!$J:$J,MATCH($B114,'Pliegos Tarifarios (Las Condes)'!$A:$A,0)))/1.19</f>
        <v>2126.2304730252104</v>
      </c>
      <c r="R114" s="19">
        <f>INDEX('Pliegos Tarifarios (Las Condes)'!$K:$K,MATCH($B114,'Pliegos Tarifarios (Las Condes)'!$A:$A,0))</f>
        <v>710.78200000000004</v>
      </c>
      <c r="S114" s="21">
        <f t="shared" si="6"/>
        <v>164302.27993692522</v>
      </c>
      <c r="T114" s="21">
        <f t="shared" si="7"/>
        <v>31217.433188015792</v>
      </c>
      <c r="U114" s="19">
        <v>0</v>
      </c>
      <c r="V114" s="21">
        <f t="shared" si="8"/>
        <v>195519.71312494102</v>
      </c>
    </row>
    <row r="115" spans="1:22" x14ac:dyDescent="0.3">
      <c r="A115" s="3" t="s">
        <v>12</v>
      </c>
      <c r="B115" s="3">
        <v>1</v>
      </c>
      <c r="C115" s="4" t="s">
        <v>186</v>
      </c>
      <c r="D115" s="3" t="s">
        <v>358</v>
      </c>
      <c r="E115" s="3" t="s">
        <v>121</v>
      </c>
      <c r="F115" s="4" t="s">
        <v>359</v>
      </c>
      <c r="G115" s="3" t="s">
        <v>16</v>
      </c>
      <c r="H115" s="5">
        <v>904.52570000000003</v>
      </c>
      <c r="I115" s="5">
        <v>2.4201000000000001</v>
      </c>
      <c r="J115" s="5">
        <v>2.3957000000000002</v>
      </c>
      <c r="K115" s="6">
        <v>0.98991777199289288</v>
      </c>
      <c r="L115" s="5">
        <v>29.18</v>
      </c>
      <c r="M115" s="19">
        <f>H115*INDEX('Pliegos Tarifarios (Las Condes)'!$B:$B,MATCH($B115,'Pliegos Tarifarios (Las Condes)'!$A:$A,0))</f>
        <v>107492.0251366</v>
      </c>
      <c r="N115" s="19">
        <f>I115*INDEX('Pliegos Tarifarios (Las Condes)'!$C:$C,MATCH($B115,'Pliegos Tarifarios (Las Condes)'!$A:$A,0))</f>
        <v>8264.9052909000002</v>
      </c>
      <c r="O115" s="19">
        <f>J115*INDEX('Pliegos Tarifarios (Las Condes)'!$D:$D,MATCH($B115,'Pliegos Tarifarios (Las Condes)'!$A:$A,0))</f>
        <v>33795.193598500002</v>
      </c>
      <c r="P115" s="19">
        <f>H115*INDEX('Pliegos Tarifarios (Las Condes)'!$E:$E,MATCH($B115,'Pliegos Tarifarios (Las Condes)'!$A:$A,0))</f>
        <v>11697.326352400001</v>
      </c>
      <c r="Q115" s="19" cm="1">
        <f t="array" ref="Q115">H115*_xlfn.IFS(H115&lt;=350,INDEX('Pliegos Tarifarios (Las Condes)'!$F:$F,MATCH($B115,'Pliegos Tarifarios (Las Condes)'!$A:$A,0)),H115&lt;=500,INDEX('Pliegos Tarifarios (Las Condes)'!$G:$G,MATCH($B115,'Pliegos Tarifarios (Las Condes)'!$A:$A,0)),H115&lt;=1000,INDEX('Pliegos Tarifarios (Las Condes)'!$H:$H,MATCH($B115,'Pliegos Tarifarios (Las Condes)'!$A:$A,0)),H115&lt;=5000,INDEX('Pliegos Tarifarios (Las Condes)'!$I:$I,MATCH($B115,'Pliegos Tarifarios (Las Condes)'!$A:$A,0)),H115&gt;5000,INDEX('Pliegos Tarifarios (Las Condes)'!$J:$J,MATCH($B115,'Pliegos Tarifarios (Las Condes)'!$A:$A,0)))/1.19</f>
        <v>2121.4548140336142</v>
      </c>
      <c r="R115" s="19">
        <f>INDEX('Pliegos Tarifarios (Las Condes)'!$K:$K,MATCH($B115,'Pliegos Tarifarios (Las Condes)'!$A:$A,0))</f>
        <v>710.78200000000004</v>
      </c>
      <c r="S115" s="21">
        <f t="shared" si="6"/>
        <v>164081.68719243363</v>
      </c>
      <c r="T115" s="21">
        <f t="shared" si="7"/>
        <v>31175.520566562391</v>
      </c>
      <c r="U115" s="19">
        <v>0</v>
      </c>
      <c r="V115" s="21">
        <f t="shared" si="8"/>
        <v>195257.20775899602</v>
      </c>
    </row>
    <row r="116" spans="1:22" x14ac:dyDescent="0.3">
      <c r="A116" s="3" t="s">
        <v>12</v>
      </c>
      <c r="B116" s="3">
        <v>1</v>
      </c>
      <c r="C116" s="4" t="s">
        <v>186</v>
      </c>
      <c r="D116" s="3" t="s">
        <v>360</v>
      </c>
      <c r="E116" s="3" t="s">
        <v>121</v>
      </c>
      <c r="F116" s="4" t="s">
        <v>361</v>
      </c>
      <c r="G116" s="3" t="s">
        <v>16</v>
      </c>
      <c r="H116" s="5">
        <v>907.70699999999999</v>
      </c>
      <c r="I116" s="5">
        <v>2.4592000000000001</v>
      </c>
      <c r="J116" s="5">
        <v>2.3776999999999999</v>
      </c>
      <c r="K116" s="6">
        <v>0.96685914118412486</v>
      </c>
      <c r="L116" s="5">
        <v>29.28</v>
      </c>
      <c r="M116" s="19">
        <f>H116*INDEX('Pliegos Tarifarios (Las Condes)'!$B:$B,MATCH($B116,'Pliegos Tarifarios (Las Condes)'!$A:$A,0))</f>
        <v>107870.084466</v>
      </c>
      <c r="N116" s="19">
        <f>I116*INDEX('Pliegos Tarifarios (Las Condes)'!$C:$C,MATCH($B116,'Pliegos Tarifarios (Las Condes)'!$A:$A,0))</f>
        <v>8398.4360527999997</v>
      </c>
      <c r="O116" s="19">
        <f>J116*INDEX('Pliegos Tarifarios (Las Condes)'!$D:$D,MATCH($B116,'Pliegos Tarifarios (Las Condes)'!$A:$A,0))</f>
        <v>33541.274708500001</v>
      </c>
      <c r="P116" s="19">
        <f>H116*INDEX('Pliegos Tarifarios (Las Condes)'!$E:$E,MATCH($B116,'Pliegos Tarifarios (Las Condes)'!$A:$A,0))</f>
        <v>11738.466924</v>
      </c>
      <c r="Q116" s="19" cm="1">
        <f t="array" ref="Q116">H116*_xlfn.IFS(H116&lt;=350,INDEX('Pliegos Tarifarios (Las Condes)'!$F:$F,MATCH($B116,'Pliegos Tarifarios (Las Condes)'!$A:$A,0)),H116&lt;=500,INDEX('Pliegos Tarifarios (Las Condes)'!$G:$G,MATCH($B116,'Pliegos Tarifarios (Las Condes)'!$A:$A,0)),H116&lt;=1000,INDEX('Pliegos Tarifarios (Las Condes)'!$H:$H,MATCH($B116,'Pliegos Tarifarios (Las Condes)'!$A:$A,0)),H116&lt;=5000,INDEX('Pliegos Tarifarios (Las Condes)'!$I:$I,MATCH($B116,'Pliegos Tarifarios (Las Condes)'!$A:$A,0)),H116&gt;5000,INDEX('Pliegos Tarifarios (Las Condes)'!$J:$J,MATCH($B116,'Pliegos Tarifarios (Las Condes)'!$A:$A,0)))/1.19</f>
        <v>2128.916165546219</v>
      </c>
      <c r="R116" s="19">
        <f>INDEX('Pliegos Tarifarios (Las Condes)'!$K:$K,MATCH($B116,'Pliegos Tarifarios (Las Condes)'!$A:$A,0))</f>
        <v>710.78200000000004</v>
      </c>
      <c r="S116" s="21">
        <f t="shared" si="6"/>
        <v>164387.96031684623</v>
      </c>
      <c r="T116" s="21">
        <f t="shared" si="7"/>
        <v>31233.712460200786</v>
      </c>
      <c r="U116" s="19">
        <v>0</v>
      </c>
      <c r="V116" s="21">
        <f t="shared" si="8"/>
        <v>195621.67277704703</v>
      </c>
    </row>
    <row r="117" spans="1:22" x14ac:dyDescent="0.3">
      <c r="A117" s="3" t="s">
        <v>12</v>
      </c>
      <c r="B117" s="3">
        <v>1</v>
      </c>
      <c r="C117" s="4" t="s">
        <v>186</v>
      </c>
      <c r="D117" s="3" t="s">
        <v>362</v>
      </c>
      <c r="E117" s="3" t="s">
        <v>121</v>
      </c>
      <c r="F117" s="4" t="s">
        <v>363</v>
      </c>
      <c r="G117" s="3" t="s">
        <v>16</v>
      </c>
      <c r="H117" s="5">
        <v>906.47919999999999</v>
      </c>
      <c r="I117" s="5">
        <v>2.4034</v>
      </c>
      <c r="J117" s="5">
        <v>2.3917000000000002</v>
      </c>
      <c r="K117" s="6">
        <v>0.99513189647998679</v>
      </c>
      <c r="L117" s="5">
        <v>29.24</v>
      </c>
      <c r="M117" s="19">
        <f>H117*INDEX('Pliegos Tarifarios (Las Condes)'!$B:$B,MATCH($B117,'Pliegos Tarifarios (Las Condes)'!$A:$A,0))</f>
        <v>107724.1751696</v>
      </c>
      <c r="N117" s="19">
        <f>I117*INDEX('Pliegos Tarifarios (Las Condes)'!$C:$C,MATCH($B117,'Pliegos Tarifarios (Las Condes)'!$A:$A,0))</f>
        <v>8207.8729705999995</v>
      </c>
      <c r="O117" s="19">
        <f>J117*INDEX('Pliegos Tarifarios (Las Condes)'!$D:$D,MATCH($B117,'Pliegos Tarifarios (Las Condes)'!$A:$A,0))</f>
        <v>33738.767178499998</v>
      </c>
      <c r="P117" s="19">
        <f>H117*INDEX('Pliegos Tarifarios (Las Condes)'!$E:$E,MATCH($B117,'Pliegos Tarifarios (Las Condes)'!$A:$A,0))</f>
        <v>11722.5890144</v>
      </c>
      <c r="Q117" s="19" cm="1">
        <f t="array" ref="Q117">H117*_xlfn.IFS(H117&lt;=350,INDEX('Pliegos Tarifarios (Las Condes)'!$F:$F,MATCH($B117,'Pliegos Tarifarios (Las Condes)'!$A:$A,0)),H117&lt;=500,INDEX('Pliegos Tarifarios (Las Condes)'!$G:$G,MATCH($B117,'Pliegos Tarifarios (Las Condes)'!$A:$A,0)),H117&lt;=1000,INDEX('Pliegos Tarifarios (Las Condes)'!$H:$H,MATCH($B117,'Pliegos Tarifarios (Las Condes)'!$A:$A,0)),H117&lt;=5000,INDEX('Pliegos Tarifarios (Las Condes)'!$I:$I,MATCH($B117,'Pliegos Tarifarios (Las Condes)'!$A:$A,0)),H117&gt;5000,INDEX('Pliegos Tarifarios (Las Condes)'!$J:$J,MATCH($B117,'Pliegos Tarifarios (Las Condes)'!$A:$A,0)))/1.19</f>
        <v>2126.0365102521009</v>
      </c>
      <c r="R117" s="19">
        <f>INDEX('Pliegos Tarifarios (Las Condes)'!$K:$K,MATCH($B117,'Pliegos Tarifarios (Las Condes)'!$A:$A,0))</f>
        <v>710.78200000000004</v>
      </c>
      <c r="S117" s="21">
        <f t="shared" si="6"/>
        <v>164230.22284335209</v>
      </c>
      <c r="T117" s="21">
        <f t="shared" si="7"/>
        <v>31203.742340236899</v>
      </c>
      <c r="U117" s="19">
        <v>0</v>
      </c>
      <c r="V117" s="21">
        <f t="shared" si="8"/>
        <v>195433.965183589</v>
      </c>
    </row>
    <row r="118" spans="1:22" x14ac:dyDescent="0.3">
      <c r="A118" s="3" t="s">
        <v>12</v>
      </c>
      <c r="B118" s="3">
        <v>1</v>
      </c>
      <c r="C118" s="4" t="s">
        <v>186</v>
      </c>
      <c r="D118" s="3" t="s">
        <v>364</v>
      </c>
      <c r="E118" s="3" t="s">
        <v>121</v>
      </c>
      <c r="F118" s="4" t="s">
        <v>365</v>
      </c>
      <c r="G118" s="3" t="s">
        <v>16</v>
      </c>
      <c r="H118" s="5">
        <v>907.38789999999995</v>
      </c>
      <c r="I118" s="5">
        <v>2.4156</v>
      </c>
      <c r="J118" s="5">
        <v>2.4062000000000001</v>
      </c>
      <c r="K118" s="6">
        <v>0.99610862725616833</v>
      </c>
      <c r="L118" s="5">
        <v>29.27</v>
      </c>
      <c r="M118" s="19">
        <f>H118*INDEX('Pliegos Tarifarios (Las Condes)'!$B:$B,MATCH($B118,'Pliegos Tarifarios (Las Condes)'!$A:$A,0))</f>
        <v>107832.16326019999</v>
      </c>
      <c r="N118" s="19">
        <f>I118*INDEX('Pliegos Tarifarios (Las Condes)'!$C:$C,MATCH($B118,'Pliegos Tarifarios (Las Condes)'!$A:$A,0))</f>
        <v>8249.5373003999994</v>
      </c>
      <c r="O118" s="19">
        <f>J118*INDEX('Pliegos Tarifarios (Las Condes)'!$D:$D,MATCH($B118,'Pliegos Tarifarios (Las Condes)'!$A:$A,0))</f>
        <v>33943.312951</v>
      </c>
      <c r="P118" s="19">
        <f>H118*INDEX('Pliegos Tarifarios (Las Condes)'!$E:$E,MATCH($B118,'Pliegos Tarifarios (Las Condes)'!$A:$A,0))</f>
        <v>11734.340322799999</v>
      </c>
      <c r="Q118" s="19" cm="1">
        <f t="array" ref="Q118">H118*_xlfn.IFS(H118&lt;=350,INDEX('Pliegos Tarifarios (Las Condes)'!$F:$F,MATCH($B118,'Pliegos Tarifarios (Las Condes)'!$A:$A,0)),H118&lt;=500,INDEX('Pliegos Tarifarios (Las Condes)'!$G:$G,MATCH($B118,'Pliegos Tarifarios (Las Condes)'!$A:$A,0)),H118&lt;=1000,INDEX('Pliegos Tarifarios (Las Condes)'!$H:$H,MATCH($B118,'Pliegos Tarifarios (Las Condes)'!$A:$A,0)),H118&lt;=5000,INDEX('Pliegos Tarifarios (Las Condes)'!$I:$I,MATCH($B118,'Pliegos Tarifarios (Las Condes)'!$A:$A,0)),H118&gt;5000,INDEX('Pliegos Tarifarios (Las Condes)'!$J:$J,MATCH($B118,'Pliegos Tarifarios (Las Condes)'!$A:$A,0)))/1.19</f>
        <v>2128.1677553781515</v>
      </c>
      <c r="R118" s="19">
        <f>INDEX('Pliegos Tarifarios (Las Condes)'!$K:$K,MATCH($B118,'Pliegos Tarifarios (Las Condes)'!$A:$A,0))</f>
        <v>710.78200000000004</v>
      </c>
      <c r="S118" s="21">
        <f t="shared" si="6"/>
        <v>164598.30358977814</v>
      </c>
      <c r="T118" s="21">
        <f t="shared" si="7"/>
        <v>31273.677682057845</v>
      </c>
      <c r="U118" s="19">
        <v>0</v>
      </c>
      <c r="V118" s="21">
        <f t="shared" si="8"/>
        <v>195871.98127183598</v>
      </c>
    </row>
    <row r="119" spans="1:22" x14ac:dyDescent="0.3">
      <c r="A119" s="3" t="s">
        <v>12</v>
      </c>
      <c r="B119" s="3">
        <v>1</v>
      </c>
      <c r="C119" s="4" t="s">
        <v>186</v>
      </c>
      <c r="D119" s="3" t="s">
        <v>366</v>
      </c>
      <c r="E119" s="3" t="s">
        <v>121</v>
      </c>
      <c r="F119" s="4" t="s">
        <v>367</v>
      </c>
      <c r="G119" s="3" t="s">
        <v>16</v>
      </c>
      <c r="H119" s="5">
        <v>905.16579999999999</v>
      </c>
      <c r="I119" s="5">
        <v>2.3982999999999999</v>
      </c>
      <c r="J119" s="5">
        <v>2.3982999999999999</v>
      </c>
      <c r="K119" s="6">
        <v>1</v>
      </c>
      <c r="L119" s="5">
        <v>29.2</v>
      </c>
      <c r="M119" s="19">
        <f>H119*INDEX('Pliegos Tarifarios (Las Condes)'!$B:$B,MATCH($B119,'Pliegos Tarifarios (Las Condes)'!$A:$A,0))</f>
        <v>107568.0933404</v>
      </c>
      <c r="N119" s="19">
        <f>I119*INDEX('Pliegos Tarifarios (Las Condes)'!$C:$C,MATCH($B119,'Pliegos Tarifarios (Las Condes)'!$A:$A,0))</f>
        <v>8190.4559146999991</v>
      </c>
      <c r="O119" s="19">
        <f>J119*INDEX('Pliegos Tarifarios (Las Condes)'!$D:$D,MATCH($B119,'Pliegos Tarifarios (Las Condes)'!$A:$A,0))</f>
        <v>33831.870771499998</v>
      </c>
      <c r="P119" s="19">
        <f>H119*INDEX('Pliegos Tarifarios (Las Condes)'!$E:$E,MATCH($B119,'Pliegos Tarifarios (Las Condes)'!$A:$A,0))</f>
        <v>11705.604125600001</v>
      </c>
      <c r="Q119" s="19" cm="1">
        <f t="array" ref="Q119">H119*_xlfn.IFS(H119&lt;=350,INDEX('Pliegos Tarifarios (Las Condes)'!$F:$F,MATCH($B119,'Pliegos Tarifarios (Las Condes)'!$A:$A,0)),H119&lt;=500,INDEX('Pliegos Tarifarios (Las Condes)'!$G:$G,MATCH($B119,'Pliegos Tarifarios (Las Condes)'!$A:$A,0)),H119&lt;=1000,INDEX('Pliegos Tarifarios (Las Condes)'!$H:$H,MATCH($B119,'Pliegos Tarifarios (Las Condes)'!$A:$A,0)),H119&lt;=5000,INDEX('Pliegos Tarifarios (Las Condes)'!$I:$I,MATCH($B119,'Pliegos Tarifarios (Las Condes)'!$A:$A,0)),H119&gt;5000,INDEX('Pliegos Tarifarios (Las Condes)'!$J:$J,MATCH($B119,'Pliegos Tarifarios (Las Condes)'!$A:$A,0)))/1.19</f>
        <v>2122.9560905882354</v>
      </c>
      <c r="R119" s="19">
        <f>INDEX('Pliegos Tarifarios (Las Condes)'!$K:$K,MATCH($B119,'Pliegos Tarifarios (Las Condes)'!$A:$A,0))</f>
        <v>710.78200000000004</v>
      </c>
      <c r="S119" s="21">
        <f t="shared" si="6"/>
        <v>164129.76224278822</v>
      </c>
      <c r="T119" s="21">
        <f t="shared" si="7"/>
        <v>31184.654826129761</v>
      </c>
      <c r="U119" s="19">
        <v>0</v>
      </c>
      <c r="V119" s="21">
        <f t="shared" si="8"/>
        <v>195314.41706891797</v>
      </c>
    </row>
    <row r="120" spans="1:22" x14ac:dyDescent="0.3">
      <c r="A120" s="3" t="s">
        <v>12</v>
      </c>
      <c r="B120" s="3">
        <v>1</v>
      </c>
      <c r="C120" s="4" t="s">
        <v>186</v>
      </c>
      <c r="D120" s="3" t="s">
        <v>368</v>
      </c>
      <c r="E120" s="3" t="s">
        <v>121</v>
      </c>
      <c r="F120" s="4" t="s">
        <v>369</v>
      </c>
      <c r="G120" s="3" t="s">
        <v>16</v>
      </c>
      <c r="H120" s="5">
        <v>906.74919999999997</v>
      </c>
      <c r="I120" s="5">
        <v>2.4222999999999999</v>
      </c>
      <c r="J120" s="5">
        <v>2.3714</v>
      </c>
      <c r="K120" s="6">
        <v>0.97898691326425302</v>
      </c>
      <c r="L120" s="5">
        <v>29.25</v>
      </c>
      <c r="M120" s="19">
        <f>H120*INDEX('Pliegos Tarifarios (Las Condes)'!$B:$B,MATCH($B120,'Pliegos Tarifarios (Las Condes)'!$A:$A,0))</f>
        <v>107756.2614296</v>
      </c>
      <c r="N120" s="19">
        <f>I120*INDEX('Pliegos Tarifarios (Las Condes)'!$C:$C,MATCH($B120,'Pliegos Tarifarios (Las Condes)'!$A:$A,0))</f>
        <v>8272.4185306999989</v>
      </c>
      <c r="O120" s="19">
        <f>J120*INDEX('Pliegos Tarifarios (Las Condes)'!$D:$D,MATCH($B120,'Pliegos Tarifarios (Las Condes)'!$A:$A,0))</f>
        <v>33452.403096999995</v>
      </c>
      <c r="P120" s="19">
        <f>H120*INDEX('Pliegos Tarifarios (Las Condes)'!$E:$E,MATCH($B120,'Pliegos Tarifarios (Las Condes)'!$A:$A,0))</f>
        <v>11726.080654400001</v>
      </c>
      <c r="Q120" s="19" cm="1">
        <f t="array" ref="Q120">H120*_xlfn.IFS(H120&lt;=350,INDEX('Pliegos Tarifarios (Las Condes)'!$F:$F,MATCH($B120,'Pliegos Tarifarios (Las Condes)'!$A:$A,0)),H120&lt;=500,INDEX('Pliegos Tarifarios (Las Condes)'!$G:$G,MATCH($B120,'Pliegos Tarifarios (Las Condes)'!$A:$A,0)),H120&lt;=1000,INDEX('Pliegos Tarifarios (Las Condes)'!$H:$H,MATCH($B120,'Pliegos Tarifarios (Las Condes)'!$A:$A,0)),H120&lt;=5000,INDEX('Pliegos Tarifarios (Las Condes)'!$I:$I,MATCH($B120,'Pliegos Tarifarios (Las Condes)'!$A:$A,0)),H120&gt;5000,INDEX('Pliegos Tarifarios (Las Condes)'!$J:$J,MATCH($B120,'Pliegos Tarifarios (Las Condes)'!$A:$A,0)))/1.19</f>
        <v>2126.6697623529412</v>
      </c>
      <c r="R120" s="19">
        <f>INDEX('Pliegos Tarifarios (Las Condes)'!$K:$K,MATCH($B120,'Pliegos Tarifarios (Las Condes)'!$A:$A,0))</f>
        <v>710.78200000000004</v>
      </c>
      <c r="S120" s="21">
        <f t="shared" si="6"/>
        <v>164044.61547405293</v>
      </c>
      <c r="T120" s="21">
        <f t="shared" si="7"/>
        <v>31168.476940070057</v>
      </c>
      <c r="U120" s="19">
        <v>0</v>
      </c>
      <c r="V120" s="21">
        <f t="shared" si="8"/>
        <v>195213.09241412298</v>
      </c>
    </row>
    <row r="121" spans="1:22" x14ac:dyDescent="0.3">
      <c r="A121" s="3" t="s">
        <v>12</v>
      </c>
      <c r="B121" s="3">
        <v>1</v>
      </c>
      <c r="C121" s="4" t="s">
        <v>186</v>
      </c>
      <c r="D121" s="3" t="s">
        <v>370</v>
      </c>
      <c r="E121" s="3" t="s">
        <v>121</v>
      </c>
      <c r="F121" s="4" t="s">
        <v>371</v>
      </c>
      <c r="G121" s="3" t="s">
        <v>16</v>
      </c>
      <c r="H121" s="5">
        <v>906.07989999999995</v>
      </c>
      <c r="I121" s="5">
        <v>2.4064000000000001</v>
      </c>
      <c r="J121" s="5">
        <v>2.4064000000000001</v>
      </c>
      <c r="K121" s="6">
        <v>1</v>
      </c>
      <c r="L121" s="5">
        <v>29.23</v>
      </c>
      <c r="M121" s="19">
        <f>H121*INDEX('Pliegos Tarifarios (Las Condes)'!$B:$B,MATCH($B121,'Pliegos Tarifarios (Las Condes)'!$A:$A,0))</f>
        <v>107676.72315619999</v>
      </c>
      <c r="N121" s="19">
        <f>I121*INDEX('Pliegos Tarifarios (Las Condes)'!$C:$C,MATCH($B121,'Pliegos Tarifarios (Las Condes)'!$A:$A,0))</f>
        <v>8218.1182976</v>
      </c>
      <c r="O121" s="19">
        <f>J121*INDEX('Pliegos Tarifarios (Las Condes)'!$D:$D,MATCH($B121,'Pliegos Tarifarios (Las Condes)'!$A:$A,0))</f>
        <v>33946.134272000003</v>
      </c>
      <c r="P121" s="19">
        <f>H121*INDEX('Pliegos Tarifarios (Las Condes)'!$E:$E,MATCH($B121,'Pliegos Tarifarios (Las Condes)'!$A:$A,0))</f>
        <v>11717.425266799999</v>
      </c>
      <c r="Q121" s="19" cm="1">
        <f t="array" ref="Q121">H121*_xlfn.IFS(H121&lt;=350,INDEX('Pliegos Tarifarios (Las Condes)'!$F:$F,MATCH($B121,'Pliegos Tarifarios (Las Condes)'!$A:$A,0)),H121&lt;=500,INDEX('Pliegos Tarifarios (Las Condes)'!$G:$G,MATCH($B121,'Pliegos Tarifarios (Las Condes)'!$A:$A,0)),H121&lt;=1000,INDEX('Pliegos Tarifarios (Las Condes)'!$H:$H,MATCH($B121,'Pliegos Tarifarios (Las Condes)'!$A:$A,0)),H121&lt;=5000,INDEX('Pliegos Tarifarios (Las Condes)'!$I:$I,MATCH($B121,'Pliegos Tarifarios (Las Condes)'!$A:$A,0)),H121&gt;5000,INDEX('Pliegos Tarifarios (Las Condes)'!$J:$J,MATCH($B121,'Pliegos Tarifarios (Las Condes)'!$A:$A,0)))/1.19</f>
        <v>2125.100000756303</v>
      </c>
      <c r="R121" s="19">
        <f>INDEX('Pliegos Tarifarios (Las Condes)'!$K:$K,MATCH($B121,'Pliegos Tarifarios (Las Condes)'!$A:$A,0))</f>
        <v>710.78200000000004</v>
      </c>
      <c r="S121" s="21">
        <f t="shared" si="6"/>
        <v>164394.28299335632</v>
      </c>
      <c r="T121" s="21">
        <f t="shared" si="7"/>
        <v>31234.913768737701</v>
      </c>
      <c r="U121" s="19">
        <v>0</v>
      </c>
      <c r="V121" s="21">
        <f t="shared" si="8"/>
        <v>195629.19676209401</v>
      </c>
    </row>
    <row r="122" spans="1:22" x14ac:dyDescent="0.3">
      <c r="A122" s="3" t="s">
        <v>12</v>
      </c>
      <c r="B122" s="3">
        <v>1</v>
      </c>
      <c r="C122" s="4" t="s">
        <v>186</v>
      </c>
      <c r="D122" s="3" t="s">
        <v>372</v>
      </c>
      <c r="E122" s="3" t="s">
        <v>121</v>
      </c>
      <c r="F122" s="4" t="s">
        <v>373</v>
      </c>
      <c r="G122" s="3" t="s">
        <v>16</v>
      </c>
      <c r="H122" s="5">
        <v>905.78060000000005</v>
      </c>
      <c r="I122" s="5">
        <v>2.4083999999999999</v>
      </c>
      <c r="J122" s="5">
        <v>2.3319000000000001</v>
      </c>
      <c r="K122" s="6">
        <v>0.96823617339312418</v>
      </c>
      <c r="L122" s="5">
        <v>29.22</v>
      </c>
      <c r="M122" s="19">
        <f>H122*INDEX('Pliegos Tarifarios (Las Condes)'!$B:$B,MATCH($B122,'Pliegos Tarifarios (Las Condes)'!$A:$A,0))</f>
        <v>107641.1549428</v>
      </c>
      <c r="N122" s="19">
        <f>I122*INDEX('Pliegos Tarifarios (Las Condes)'!$C:$C,MATCH($B122,'Pliegos Tarifarios (Las Condes)'!$A:$A,0))</f>
        <v>8224.9485155999992</v>
      </c>
      <c r="O122" s="19">
        <f>J122*INDEX('Pliegos Tarifarios (Las Condes)'!$D:$D,MATCH($B122,'Pliegos Tarifarios (Las Condes)'!$A:$A,0))</f>
        <v>32895.192199500001</v>
      </c>
      <c r="P122" s="19">
        <f>H122*INDEX('Pliegos Tarifarios (Las Condes)'!$E:$E,MATCH($B122,'Pliegos Tarifarios (Las Condes)'!$A:$A,0))</f>
        <v>11713.554719200001</v>
      </c>
      <c r="Q122" s="19" cm="1">
        <f t="array" ref="Q122">H122*_xlfn.IFS(H122&lt;=350,INDEX('Pliegos Tarifarios (Las Condes)'!$F:$F,MATCH($B122,'Pliegos Tarifarios (Las Condes)'!$A:$A,0)),H122&lt;=500,INDEX('Pliegos Tarifarios (Las Condes)'!$G:$G,MATCH($B122,'Pliegos Tarifarios (Las Condes)'!$A:$A,0)),H122&lt;=1000,INDEX('Pliegos Tarifarios (Las Condes)'!$H:$H,MATCH($B122,'Pliegos Tarifarios (Las Condes)'!$A:$A,0)),H122&lt;=5000,INDEX('Pliegos Tarifarios (Las Condes)'!$I:$I,MATCH($B122,'Pliegos Tarifarios (Las Condes)'!$A:$A,0)),H122&gt;5000,INDEX('Pliegos Tarifarios (Las Condes)'!$J:$J,MATCH($B122,'Pliegos Tarifarios (Las Condes)'!$A:$A,0)))/1.19</f>
        <v>2124.3980290756308</v>
      </c>
      <c r="R122" s="19">
        <f>INDEX('Pliegos Tarifarios (Las Condes)'!$K:$K,MATCH($B122,'Pliegos Tarifarios (Las Condes)'!$A:$A,0))</f>
        <v>710.78200000000004</v>
      </c>
      <c r="S122" s="21">
        <f t="shared" si="6"/>
        <v>163310.03040617565</v>
      </c>
      <c r="T122" s="21">
        <f t="shared" si="7"/>
        <v>31028.905777173371</v>
      </c>
      <c r="U122" s="19">
        <v>0</v>
      </c>
      <c r="V122" s="21">
        <f t="shared" si="8"/>
        <v>194338.93618334903</v>
      </c>
    </row>
    <row r="123" spans="1:22" x14ac:dyDescent="0.3">
      <c r="A123" s="3" t="s">
        <v>12</v>
      </c>
      <c r="B123" s="3">
        <v>1</v>
      </c>
      <c r="C123" s="4" t="s">
        <v>186</v>
      </c>
      <c r="D123" s="3" t="s">
        <v>374</v>
      </c>
      <c r="E123" s="3" t="s">
        <v>121</v>
      </c>
      <c r="F123" s="4" t="s">
        <v>375</v>
      </c>
      <c r="G123" s="3" t="s">
        <v>16</v>
      </c>
      <c r="H123" s="5">
        <v>906.92759999999998</v>
      </c>
      <c r="I123" s="5">
        <v>2.4327000000000001</v>
      </c>
      <c r="J123" s="5">
        <v>2.4028999999999998</v>
      </c>
      <c r="K123" s="6">
        <v>0.98775023636288883</v>
      </c>
      <c r="L123" s="5">
        <v>29.26</v>
      </c>
      <c r="M123" s="19">
        <f>H123*INDEX('Pliegos Tarifarios (Las Condes)'!$B:$B,MATCH($B123,'Pliegos Tarifarios (Las Condes)'!$A:$A,0))</f>
        <v>107777.46212879999</v>
      </c>
      <c r="N123" s="19">
        <f>I123*INDEX('Pliegos Tarifarios (Las Condes)'!$C:$C,MATCH($B123,'Pliegos Tarifarios (Las Condes)'!$A:$A,0))</f>
        <v>8307.935664300001</v>
      </c>
      <c r="O123" s="19">
        <f>J123*INDEX('Pliegos Tarifarios (Las Condes)'!$D:$D,MATCH($B123,'Pliegos Tarifarios (Las Condes)'!$A:$A,0))</f>
        <v>33896.761154499996</v>
      </c>
      <c r="P123" s="19">
        <f>H123*INDEX('Pliegos Tarifarios (Las Condes)'!$E:$E,MATCH($B123,'Pliegos Tarifarios (Las Condes)'!$A:$A,0))</f>
        <v>11728.3877232</v>
      </c>
      <c r="Q123" s="19" cm="1">
        <f t="array" ref="Q123">H123*_xlfn.IFS(H123&lt;=350,INDEX('Pliegos Tarifarios (Las Condes)'!$F:$F,MATCH($B123,'Pliegos Tarifarios (Las Condes)'!$A:$A,0)),H123&lt;=500,INDEX('Pliegos Tarifarios (Las Condes)'!$G:$G,MATCH($B123,'Pliegos Tarifarios (Las Condes)'!$A:$A,0)),H123&lt;=1000,INDEX('Pliegos Tarifarios (Las Condes)'!$H:$H,MATCH($B123,'Pliegos Tarifarios (Las Condes)'!$A:$A,0)),H123&lt;=5000,INDEX('Pliegos Tarifarios (Las Condes)'!$I:$I,MATCH($B123,'Pliegos Tarifarios (Las Condes)'!$A:$A,0)),H123&gt;5000,INDEX('Pliegos Tarifarios (Las Condes)'!$J:$J,MATCH($B123,'Pliegos Tarifarios (Las Condes)'!$A:$A,0)))/1.19</f>
        <v>2127.0881778151265</v>
      </c>
      <c r="R123" s="19">
        <f>INDEX('Pliegos Tarifarios (Las Condes)'!$K:$K,MATCH($B123,'Pliegos Tarifarios (Las Condes)'!$A:$A,0))</f>
        <v>710.78200000000004</v>
      </c>
      <c r="S123" s="21">
        <f t="shared" si="6"/>
        <v>164548.41684861513</v>
      </c>
      <c r="T123" s="21">
        <f t="shared" si="7"/>
        <v>31264.199201236876</v>
      </c>
      <c r="U123" s="19">
        <v>0</v>
      </c>
      <c r="V123" s="21">
        <f t="shared" si="8"/>
        <v>195812.61604985202</v>
      </c>
    </row>
    <row r="124" spans="1:22" x14ac:dyDescent="0.3">
      <c r="A124" s="3" t="s">
        <v>12</v>
      </c>
      <c r="B124" s="3">
        <v>1</v>
      </c>
      <c r="C124" s="4" t="s">
        <v>186</v>
      </c>
      <c r="D124" s="3" t="s">
        <v>376</v>
      </c>
      <c r="E124" s="3" t="s">
        <v>121</v>
      </c>
      <c r="F124" s="4" t="s">
        <v>377</v>
      </c>
      <c r="G124" s="3" t="s">
        <v>16</v>
      </c>
      <c r="H124" s="5">
        <v>905.58040000000005</v>
      </c>
      <c r="I124" s="5">
        <v>2.4876999999999998</v>
      </c>
      <c r="J124" s="5">
        <v>2.4876999999999998</v>
      </c>
      <c r="K124" s="6">
        <v>1</v>
      </c>
      <c r="L124" s="5">
        <v>29.21</v>
      </c>
      <c r="M124" s="19">
        <f>H124*INDEX('Pliegos Tarifarios (Las Condes)'!$B:$B,MATCH($B124,'Pliegos Tarifarios (Las Condes)'!$A:$A,0))</f>
        <v>107617.3635752</v>
      </c>
      <c r="N124" s="19">
        <f>I124*INDEX('Pliegos Tarifarios (Las Condes)'!$C:$C,MATCH($B124,'Pliegos Tarifarios (Las Condes)'!$A:$A,0))</f>
        <v>8495.7666592999994</v>
      </c>
      <c r="O124" s="19">
        <f>J124*INDEX('Pliegos Tarifarios (Las Condes)'!$D:$D,MATCH($B124,'Pliegos Tarifarios (Las Condes)'!$A:$A,0))</f>
        <v>35093.001258499993</v>
      </c>
      <c r="P124" s="19">
        <f>H124*INDEX('Pliegos Tarifarios (Las Condes)'!$E:$E,MATCH($B124,'Pliegos Tarifarios (Las Condes)'!$A:$A,0))</f>
        <v>11710.965732800001</v>
      </c>
      <c r="Q124" s="19" cm="1">
        <f t="array" ref="Q124">H124*_xlfn.IFS(H124&lt;=350,INDEX('Pliegos Tarifarios (Las Condes)'!$F:$F,MATCH($B124,'Pliegos Tarifarios (Las Condes)'!$A:$A,0)),H124&lt;=500,INDEX('Pliegos Tarifarios (Las Condes)'!$G:$G,MATCH($B124,'Pliegos Tarifarios (Las Condes)'!$A:$A,0)),H124&lt;=1000,INDEX('Pliegos Tarifarios (Las Condes)'!$H:$H,MATCH($B124,'Pliegos Tarifarios (Las Condes)'!$A:$A,0)),H124&lt;=5000,INDEX('Pliegos Tarifarios (Las Condes)'!$I:$I,MATCH($B124,'Pliegos Tarifarios (Las Condes)'!$A:$A,0)),H124&gt;5000,INDEX('Pliegos Tarifarios (Las Condes)'!$J:$J,MATCH($B124,'Pliegos Tarifarios (Las Condes)'!$A:$A,0)))/1.19</f>
        <v>2123.9284843697483</v>
      </c>
      <c r="R124" s="19">
        <f>INDEX('Pliegos Tarifarios (Las Condes)'!$K:$K,MATCH($B124,'Pliegos Tarifarios (Las Condes)'!$A:$A,0))</f>
        <v>710.78200000000004</v>
      </c>
      <c r="S124" s="21">
        <f t="shared" si="6"/>
        <v>165751.80771016973</v>
      </c>
      <c r="T124" s="21">
        <f t="shared" si="7"/>
        <v>31492.843464932248</v>
      </c>
      <c r="U124" s="19">
        <v>0</v>
      </c>
      <c r="V124" s="21">
        <f t="shared" si="8"/>
        <v>197244.65117510199</v>
      </c>
    </row>
    <row r="125" spans="1:22" x14ac:dyDescent="0.3">
      <c r="A125" s="3" t="s">
        <v>12</v>
      </c>
      <c r="B125" s="3">
        <v>1</v>
      </c>
      <c r="C125" s="4" t="s">
        <v>186</v>
      </c>
      <c r="D125" s="3" t="s">
        <v>378</v>
      </c>
      <c r="E125" s="3" t="s">
        <v>121</v>
      </c>
      <c r="F125" s="4" t="s">
        <v>379</v>
      </c>
      <c r="G125" s="3" t="s">
        <v>16</v>
      </c>
      <c r="H125" s="5">
        <v>906.56970000000001</v>
      </c>
      <c r="I125" s="5">
        <v>2.4441000000000002</v>
      </c>
      <c r="J125" s="5">
        <v>2.3597000000000001</v>
      </c>
      <c r="K125" s="6">
        <v>0.96546786138046725</v>
      </c>
      <c r="L125" s="5">
        <v>29.24</v>
      </c>
      <c r="M125" s="19">
        <f>H125*INDEX('Pliegos Tarifarios (Las Condes)'!$B:$B,MATCH($B125,'Pliegos Tarifarios (Las Condes)'!$A:$A,0))</f>
        <v>107734.9300086</v>
      </c>
      <c r="N125" s="19">
        <f>I125*INDEX('Pliegos Tarifarios (Las Condes)'!$C:$C,MATCH($B125,'Pliegos Tarifarios (Las Condes)'!$A:$A,0))</f>
        <v>8346.8679069000009</v>
      </c>
      <c r="O125" s="19">
        <f>J125*INDEX('Pliegos Tarifarios (Las Condes)'!$D:$D,MATCH($B125,'Pliegos Tarifarios (Las Condes)'!$A:$A,0))</f>
        <v>33287.3558185</v>
      </c>
      <c r="P125" s="19">
        <f>H125*INDEX('Pliegos Tarifarios (Las Condes)'!$E:$E,MATCH($B125,'Pliegos Tarifarios (Las Condes)'!$A:$A,0))</f>
        <v>11723.759360400001</v>
      </c>
      <c r="Q125" s="19" cm="1">
        <f t="array" ref="Q125">H125*_xlfn.IFS(H125&lt;=350,INDEX('Pliegos Tarifarios (Las Condes)'!$F:$F,MATCH($B125,'Pliegos Tarifarios (Las Condes)'!$A:$A,0)),H125&lt;=500,INDEX('Pliegos Tarifarios (Las Condes)'!$G:$G,MATCH($B125,'Pliegos Tarifarios (Las Condes)'!$A:$A,0)),H125&lt;=1000,INDEX('Pliegos Tarifarios (Las Condes)'!$H:$H,MATCH($B125,'Pliegos Tarifarios (Las Condes)'!$A:$A,0)),H125&lt;=5000,INDEX('Pliegos Tarifarios (Las Condes)'!$I:$I,MATCH($B125,'Pliegos Tarifarios (Las Condes)'!$A:$A,0)),H125&gt;5000,INDEX('Pliegos Tarifarios (Las Condes)'!$J:$J,MATCH($B125,'Pliegos Tarifarios (Las Condes)'!$A:$A,0)))/1.19</f>
        <v>2126.2487669747907</v>
      </c>
      <c r="R125" s="19">
        <f>INDEX('Pliegos Tarifarios (Las Condes)'!$K:$K,MATCH($B125,'Pliegos Tarifarios (Las Condes)'!$A:$A,0))</f>
        <v>710.78200000000004</v>
      </c>
      <c r="S125" s="21">
        <f t="shared" si="6"/>
        <v>163929.94386137478</v>
      </c>
      <c r="T125" s="21">
        <f t="shared" si="7"/>
        <v>31146.689333661208</v>
      </c>
      <c r="U125" s="19">
        <v>0</v>
      </c>
      <c r="V125" s="21">
        <f t="shared" si="8"/>
        <v>195076.63319503597</v>
      </c>
    </row>
    <row r="126" spans="1:22" x14ac:dyDescent="0.3">
      <c r="A126" s="3" t="s">
        <v>12</v>
      </c>
      <c r="B126" s="3">
        <v>1</v>
      </c>
      <c r="C126" s="4" t="s">
        <v>186</v>
      </c>
      <c r="D126" s="3" t="s">
        <v>380</v>
      </c>
      <c r="E126" s="3" t="s">
        <v>121</v>
      </c>
      <c r="F126" s="4" t="s">
        <v>381</v>
      </c>
      <c r="G126" s="3" t="s">
        <v>16</v>
      </c>
      <c r="H126" s="5">
        <v>905.62030000000004</v>
      </c>
      <c r="I126" s="5">
        <v>2.4815999999999998</v>
      </c>
      <c r="J126" s="5">
        <v>2.3534000000000002</v>
      </c>
      <c r="K126" s="6">
        <v>0.94833978078658943</v>
      </c>
      <c r="L126" s="5">
        <v>29.21</v>
      </c>
      <c r="M126" s="19">
        <f>H126*INDEX('Pliegos Tarifarios (Las Condes)'!$B:$B,MATCH($B126,'Pliegos Tarifarios (Las Condes)'!$A:$A,0))</f>
        <v>107622.1052114</v>
      </c>
      <c r="N126" s="19">
        <f>I126*INDEX('Pliegos Tarifarios (Las Condes)'!$C:$C,MATCH($B126,'Pliegos Tarifarios (Las Condes)'!$A:$A,0))</f>
        <v>8474.9344943999986</v>
      </c>
      <c r="O126" s="19">
        <f>J126*INDEX('Pliegos Tarifarios (Las Condes)'!$D:$D,MATCH($B126,'Pliegos Tarifarios (Las Condes)'!$A:$A,0))</f>
        <v>33198.484207000001</v>
      </c>
      <c r="P126" s="19">
        <f>H126*INDEX('Pliegos Tarifarios (Las Condes)'!$E:$E,MATCH($B126,'Pliegos Tarifarios (Las Condes)'!$A:$A,0))</f>
        <v>11711.4817196</v>
      </c>
      <c r="Q126" s="19" cm="1">
        <f t="array" ref="Q126">H126*_xlfn.IFS(H126&lt;=350,INDEX('Pliegos Tarifarios (Las Condes)'!$F:$F,MATCH($B126,'Pliegos Tarifarios (Las Condes)'!$A:$A,0)),H126&lt;=500,INDEX('Pliegos Tarifarios (Las Condes)'!$G:$G,MATCH($B126,'Pliegos Tarifarios (Las Condes)'!$A:$A,0)),H126&lt;=1000,INDEX('Pliegos Tarifarios (Las Condes)'!$H:$H,MATCH($B126,'Pliegos Tarifarios (Las Condes)'!$A:$A,0)),H126&lt;=5000,INDEX('Pliegos Tarifarios (Las Condes)'!$I:$I,MATCH($B126,'Pliegos Tarifarios (Las Condes)'!$A:$A,0)),H126&gt;5000,INDEX('Pliegos Tarifarios (Las Condes)'!$J:$J,MATCH($B126,'Pliegos Tarifarios (Las Condes)'!$A:$A,0)))/1.19</f>
        <v>2124.0220649579837</v>
      </c>
      <c r="R126" s="19">
        <f>INDEX('Pliegos Tarifarios (Las Condes)'!$K:$K,MATCH($B126,'Pliegos Tarifarios (Las Condes)'!$A:$A,0))</f>
        <v>710.78200000000004</v>
      </c>
      <c r="S126" s="21">
        <f t="shared" si="6"/>
        <v>163841.809697358</v>
      </c>
      <c r="T126" s="21">
        <f t="shared" si="7"/>
        <v>31129.943842498018</v>
      </c>
      <c r="U126" s="19">
        <v>0</v>
      </c>
      <c r="V126" s="21">
        <f t="shared" si="8"/>
        <v>194971.753539856</v>
      </c>
    </row>
    <row r="127" spans="1:22" x14ac:dyDescent="0.3">
      <c r="A127" s="3" t="s">
        <v>12</v>
      </c>
      <c r="B127" s="3">
        <v>1</v>
      </c>
      <c r="C127" s="4" t="s">
        <v>186</v>
      </c>
      <c r="D127" s="3" t="s">
        <v>382</v>
      </c>
      <c r="E127" s="3" t="s">
        <v>121</v>
      </c>
      <c r="F127" s="4" t="s">
        <v>383</v>
      </c>
      <c r="G127" s="3" t="s">
        <v>16</v>
      </c>
      <c r="H127" s="5">
        <v>906.53070000000002</v>
      </c>
      <c r="I127" s="5">
        <v>2.4167000000000001</v>
      </c>
      <c r="J127" s="5">
        <v>2.3719999999999999</v>
      </c>
      <c r="K127" s="6">
        <v>0.98150370339719439</v>
      </c>
      <c r="L127" s="5">
        <v>29.24</v>
      </c>
      <c r="M127" s="19">
        <f>H127*INDEX('Pliegos Tarifarios (Las Condes)'!$B:$B,MATCH($B127,'Pliegos Tarifarios (Las Condes)'!$A:$A,0))</f>
        <v>107730.2953266</v>
      </c>
      <c r="N127" s="19">
        <f>I127*INDEX('Pliegos Tarifarios (Las Condes)'!$C:$C,MATCH($B127,'Pliegos Tarifarios (Las Condes)'!$A:$A,0))</f>
        <v>8253.2939203000005</v>
      </c>
      <c r="O127" s="19">
        <f>J127*INDEX('Pliegos Tarifarios (Las Condes)'!$D:$D,MATCH($B127,'Pliegos Tarifarios (Las Condes)'!$A:$A,0))</f>
        <v>33460.867059999997</v>
      </c>
      <c r="P127" s="19">
        <f>H127*INDEX('Pliegos Tarifarios (Las Condes)'!$E:$E,MATCH($B127,'Pliegos Tarifarios (Las Condes)'!$A:$A,0))</f>
        <v>11723.255012400001</v>
      </c>
      <c r="Q127" s="19" cm="1">
        <f t="array" ref="Q127">H127*_xlfn.IFS(H127&lt;=350,INDEX('Pliegos Tarifarios (Las Condes)'!$F:$F,MATCH($B127,'Pliegos Tarifarios (Las Condes)'!$A:$A,0)),H127&lt;=500,INDEX('Pliegos Tarifarios (Las Condes)'!$G:$G,MATCH($B127,'Pliegos Tarifarios (Las Condes)'!$A:$A,0)),H127&lt;=1000,INDEX('Pliegos Tarifarios (Las Condes)'!$H:$H,MATCH($B127,'Pliegos Tarifarios (Las Condes)'!$A:$A,0)),H127&lt;=5000,INDEX('Pliegos Tarifarios (Las Condes)'!$I:$I,MATCH($B127,'Pliegos Tarifarios (Las Condes)'!$A:$A,0)),H127&gt;5000,INDEX('Pliegos Tarifarios (Las Condes)'!$J:$J,MATCH($B127,'Pliegos Tarifarios (Las Condes)'!$A:$A,0)))/1.19</f>
        <v>2126.1572972268914</v>
      </c>
      <c r="R127" s="19">
        <f>INDEX('Pliegos Tarifarios (Las Condes)'!$K:$K,MATCH($B127,'Pliegos Tarifarios (Las Condes)'!$A:$A,0))</f>
        <v>710.78200000000004</v>
      </c>
      <c r="S127" s="21">
        <f t="shared" si="6"/>
        <v>164004.65061652689</v>
      </c>
      <c r="T127" s="21">
        <f t="shared" si="7"/>
        <v>31160.883617140109</v>
      </c>
      <c r="U127" s="19">
        <v>0</v>
      </c>
      <c r="V127" s="21">
        <f t="shared" si="8"/>
        <v>195165.53423366701</v>
      </c>
    </row>
    <row r="128" spans="1:22" x14ac:dyDescent="0.3">
      <c r="A128" s="3" t="s">
        <v>12</v>
      </c>
      <c r="B128" s="3">
        <v>1</v>
      </c>
      <c r="C128" s="4" t="s">
        <v>186</v>
      </c>
      <c r="D128" s="3" t="s">
        <v>384</v>
      </c>
      <c r="E128" s="3" t="s">
        <v>121</v>
      </c>
      <c r="F128" s="4" t="s">
        <v>385</v>
      </c>
      <c r="G128" s="3" t="s">
        <v>16</v>
      </c>
      <c r="H128" s="5">
        <v>906.35320000000002</v>
      </c>
      <c r="I128" s="5">
        <v>2.415</v>
      </c>
      <c r="J128" s="5">
        <v>2.3868</v>
      </c>
      <c r="K128" s="6">
        <v>0.98832298136645957</v>
      </c>
      <c r="L128" s="5">
        <v>29.24</v>
      </c>
      <c r="M128" s="19">
        <f>H128*INDEX('Pliegos Tarifarios (Las Condes)'!$B:$B,MATCH($B128,'Pliegos Tarifarios (Las Condes)'!$A:$A,0))</f>
        <v>107709.20158159999</v>
      </c>
      <c r="N128" s="19">
        <f>I128*INDEX('Pliegos Tarifarios (Las Condes)'!$C:$C,MATCH($B128,'Pliegos Tarifarios (Las Condes)'!$A:$A,0))</f>
        <v>8247.4882350000007</v>
      </c>
      <c r="O128" s="19">
        <f>J128*INDEX('Pliegos Tarifarios (Las Condes)'!$D:$D,MATCH($B128,'Pliegos Tarifarios (Las Condes)'!$A:$A,0))</f>
        <v>33669.644813999999</v>
      </c>
      <c r="P128" s="19">
        <f>H128*INDEX('Pliegos Tarifarios (Las Condes)'!$E:$E,MATCH($B128,'Pliegos Tarifarios (Las Condes)'!$A:$A,0))</f>
        <v>11720.959582400001</v>
      </c>
      <c r="Q128" s="19" cm="1">
        <f t="array" ref="Q128">H128*_xlfn.IFS(H128&lt;=350,INDEX('Pliegos Tarifarios (Las Condes)'!$F:$F,MATCH($B128,'Pliegos Tarifarios (Las Condes)'!$A:$A,0)),H128&lt;=500,INDEX('Pliegos Tarifarios (Las Condes)'!$G:$G,MATCH($B128,'Pliegos Tarifarios (Las Condes)'!$A:$A,0)),H128&lt;=1000,INDEX('Pliegos Tarifarios (Las Condes)'!$H:$H,MATCH($B128,'Pliegos Tarifarios (Las Condes)'!$A:$A,0)),H128&lt;=5000,INDEX('Pliegos Tarifarios (Las Condes)'!$I:$I,MATCH($B128,'Pliegos Tarifarios (Las Condes)'!$A:$A,0)),H128&gt;5000,INDEX('Pliegos Tarifarios (Las Condes)'!$J:$J,MATCH($B128,'Pliegos Tarifarios (Las Condes)'!$A:$A,0)))/1.19</f>
        <v>2125.7409926050423</v>
      </c>
      <c r="R128" s="19">
        <f>INDEX('Pliegos Tarifarios (Las Condes)'!$K:$K,MATCH($B128,'Pliegos Tarifarios (Las Condes)'!$A:$A,0))</f>
        <v>710.78200000000004</v>
      </c>
      <c r="S128" s="21">
        <f t="shared" si="6"/>
        <v>164183.81720560507</v>
      </c>
      <c r="T128" s="21">
        <f t="shared" si="7"/>
        <v>31194.925269064963</v>
      </c>
      <c r="U128" s="19">
        <v>0</v>
      </c>
      <c r="V128" s="21">
        <f t="shared" si="8"/>
        <v>195378.74247467003</v>
      </c>
    </row>
    <row r="129" spans="1:22" x14ac:dyDescent="0.3">
      <c r="A129" s="3" t="s">
        <v>12</v>
      </c>
      <c r="B129" s="3">
        <v>1</v>
      </c>
      <c r="C129" s="4" t="s">
        <v>186</v>
      </c>
      <c r="D129" s="3" t="s">
        <v>386</v>
      </c>
      <c r="E129" s="3" t="s">
        <v>121</v>
      </c>
      <c r="F129" s="4" t="s">
        <v>387</v>
      </c>
      <c r="G129" s="3" t="s">
        <v>16</v>
      </c>
      <c r="H129" s="5">
        <v>906.75990000000002</v>
      </c>
      <c r="I129" s="5">
        <v>2.3799000000000001</v>
      </c>
      <c r="J129" s="5">
        <v>2.3799000000000001</v>
      </c>
      <c r="K129" s="6">
        <v>1</v>
      </c>
      <c r="L129" s="5">
        <v>29.25</v>
      </c>
      <c r="M129" s="19">
        <f>H129*INDEX('Pliegos Tarifarios (Las Condes)'!$B:$B,MATCH($B129,'Pliegos Tarifarios (Las Condes)'!$A:$A,0))</f>
        <v>107757.5329962</v>
      </c>
      <c r="N129" s="19">
        <f>I129*INDEX('Pliegos Tarifarios (Las Condes)'!$C:$C,MATCH($B129,'Pliegos Tarifarios (Las Condes)'!$A:$A,0))</f>
        <v>8127.6179091000004</v>
      </c>
      <c r="O129" s="19">
        <f>J129*INDEX('Pliegos Tarifarios (Las Condes)'!$D:$D,MATCH($B129,'Pliegos Tarifarios (Las Condes)'!$A:$A,0))</f>
        <v>33572.309239499999</v>
      </c>
      <c r="P129" s="19">
        <f>H129*INDEX('Pliegos Tarifarios (Las Condes)'!$E:$E,MATCH($B129,'Pliegos Tarifarios (Las Condes)'!$A:$A,0))</f>
        <v>11726.219026800001</v>
      </c>
      <c r="Q129" s="19" cm="1">
        <f t="array" ref="Q129">H129*_xlfn.IFS(H129&lt;=350,INDEX('Pliegos Tarifarios (Las Condes)'!$F:$F,MATCH($B129,'Pliegos Tarifarios (Las Condes)'!$A:$A,0)),H129&lt;=500,INDEX('Pliegos Tarifarios (Las Condes)'!$G:$G,MATCH($B129,'Pliegos Tarifarios (Las Condes)'!$A:$A,0)),H129&lt;=1000,INDEX('Pliegos Tarifarios (Las Condes)'!$H:$H,MATCH($B129,'Pliegos Tarifarios (Las Condes)'!$A:$A,0)),H129&lt;=5000,INDEX('Pliegos Tarifarios (Las Condes)'!$I:$I,MATCH($B129,'Pliegos Tarifarios (Las Condes)'!$A:$A,0)),H129&gt;5000,INDEX('Pliegos Tarifarios (Las Condes)'!$J:$J,MATCH($B129,'Pliegos Tarifarios (Las Condes)'!$A:$A,0)))/1.19</f>
        <v>2126.6948578991601</v>
      </c>
      <c r="R129" s="19">
        <f>INDEX('Pliegos Tarifarios (Las Condes)'!$K:$K,MATCH($B129,'Pliegos Tarifarios (Las Condes)'!$A:$A,0))</f>
        <v>710.78200000000004</v>
      </c>
      <c r="S129" s="21">
        <f t="shared" si="6"/>
        <v>164021.15602949917</v>
      </c>
      <c r="T129" s="21">
        <f t="shared" si="7"/>
        <v>31164.019645604843</v>
      </c>
      <c r="U129" s="19">
        <v>0</v>
      </c>
      <c r="V129" s="21">
        <f t="shared" si="8"/>
        <v>195185.17567510402</v>
      </c>
    </row>
    <row r="130" spans="1:22" x14ac:dyDescent="0.3">
      <c r="A130" s="3" t="s">
        <v>12</v>
      </c>
      <c r="B130" s="3">
        <v>1</v>
      </c>
      <c r="C130" s="4" t="s">
        <v>186</v>
      </c>
      <c r="D130" s="3" t="s">
        <v>388</v>
      </c>
      <c r="E130" s="3" t="s">
        <v>121</v>
      </c>
      <c r="F130" s="4" t="s">
        <v>389</v>
      </c>
      <c r="G130" s="3" t="s">
        <v>16</v>
      </c>
      <c r="H130" s="5">
        <v>907.78840000000002</v>
      </c>
      <c r="I130" s="5">
        <v>2.3933</v>
      </c>
      <c r="J130" s="5">
        <v>2.3828</v>
      </c>
      <c r="K130" s="6">
        <v>0.99561275226674473</v>
      </c>
      <c r="L130" s="5">
        <v>29.28</v>
      </c>
      <c r="M130" s="19">
        <f>H130*INDEX('Pliegos Tarifarios (Las Condes)'!$B:$B,MATCH($B130,'Pliegos Tarifarios (Las Condes)'!$A:$A,0))</f>
        <v>107879.7578792</v>
      </c>
      <c r="N130" s="19">
        <f>I130*INDEX('Pliegos Tarifarios (Las Condes)'!$C:$C,MATCH($B130,'Pliegos Tarifarios (Las Condes)'!$A:$A,0))</f>
        <v>8173.3803696999994</v>
      </c>
      <c r="O130" s="19">
        <f>J130*INDEX('Pliegos Tarifarios (Las Condes)'!$D:$D,MATCH($B130,'Pliegos Tarifarios (Las Condes)'!$A:$A,0))</f>
        <v>33613.218393999996</v>
      </c>
      <c r="P130" s="19">
        <f>H130*INDEX('Pliegos Tarifarios (Las Condes)'!$E:$E,MATCH($B130,'Pliegos Tarifarios (Las Condes)'!$A:$A,0))</f>
        <v>11739.5195888</v>
      </c>
      <c r="Q130" s="19" cm="1">
        <f t="array" ref="Q130">H130*_xlfn.IFS(H130&lt;=350,INDEX('Pliegos Tarifarios (Las Condes)'!$F:$F,MATCH($B130,'Pliegos Tarifarios (Las Condes)'!$A:$A,0)),H130&lt;=500,INDEX('Pliegos Tarifarios (Las Condes)'!$G:$G,MATCH($B130,'Pliegos Tarifarios (Las Condes)'!$A:$A,0)),H130&lt;=1000,INDEX('Pliegos Tarifarios (Las Condes)'!$H:$H,MATCH($B130,'Pliegos Tarifarios (Las Condes)'!$A:$A,0)),H130&lt;=5000,INDEX('Pliegos Tarifarios (Las Condes)'!$I:$I,MATCH($B130,'Pliegos Tarifarios (Las Condes)'!$A:$A,0)),H130&gt;5000,INDEX('Pliegos Tarifarios (Las Condes)'!$J:$J,MATCH($B130,'Pliegos Tarifarios (Las Condes)'!$A:$A,0)))/1.19</f>
        <v>2129.1070793277313</v>
      </c>
      <c r="R130" s="19">
        <f>INDEX('Pliegos Tarifarios (Las Condes)'!$K:$K,MATCH($B130,'Pliegos Tarifarios (Las Condes)'!$A:$A,0))</f>
        <v>710.78200000000004</v>
      </c>
      <c r="S130" s="21">
        <f t="shared" si="6"/>
        <v>164245.7653110277</v>
      </c>
      <c r="T130" s="21">
        <f t="shared" si="7"/>
        <v>31206.695409095264</v>
      </c>
      <c r="U130" s="19">
        <v>0</v>
      </c>
      <c r="V130" s="21">
        <f t="shared" si="8"/>
        <v>195452.46072012297</v>
      </c>
    </row>
    <row r="131" spans="1:22" x14ac:dyDescent="0.3">
      <c r="A131" s="3" t="s">
        <v>12</v>
      </c>
      <c r="B131" s="3">
        <v>1</v>
      </c>
      <c r="C131" s="4" t="s">
        <v>186</v>
      </c>
      <c r="D131" s="3" t="s">
        <v>390</v>
      </c>
      <c r="E131" s="3" t="s">
        <v>121</v>
      </c>
      <c r="F131" s="4" t="s">
        <v>391</v>
      </c>
      <c r="G131" s="3" t="s">
        <v>16</v>
      </c>
      <c r="H131" s="5">
        <v>907.47379999999998</v>
      </c>
      <c r="I131" s="5">
        <v>2.4018000000000002</v>
      </c>
      <c r="J131" s="5">
        <v>2.4018000000000002</v>
      </c>
      <c r="K131" s="6">
        <v>1</v>
      </c>
      <c r="L131" s="5">
        <v>29.27</v>
      </c>
      <c r="M131" s="19">
        <f>H131*INDEX('Pliegos Tarifarios (Las Condes)'!$B:$B,MATCH($B131,'Pliegos Tarifarios (Las Condes)'!$A:$A,0))</f>
        <v>107842.37144439999</v>
      </c>
      <c r="N131" s="19">
        <f>I131*INDEX('Pliegos Tarifarios (Las Condes)'!$C:$C,MATCH($B131,'Pliegos Tarifarios (Las Condes)'!$A:$A,0))</f>
        <v>8202.4087962000012</v>
      </c>
      <c r="O131" s="19">
        <f>J131*INDEX('Pliegos Tarifarios (Las Condes)'!$D:$D,MATCH($B131,'Pliegos Tarifarios (Las Condes)'!$A:$A,0))</f>
        <v>33881.243888999998</v>
      </c>
      <c r="P131" s="19">
        <f>H131*INDEX('Pliegos Tarifarios (Las Condes)'!$E:$E,MATCH($B131,'Pliegos Tarifarios (Las Condes)'!$A:$A,0))</f>
        <v>11735.451181599999</v>
      </c>
      <c r="Q131" s="19" cm="1">
        <f t="array" ref="Q131">H131*_xlfn.IFS(H131&lt;=350,INDEX('Pliegos Tarifarios (Las Condes)'!$F:$F,MATCH($B131,'Pliegos Tarifarios (Las Condes)'!$A:$A,0)),H131&lt;=500,INDEX('Pliegos Tarifarios (Las Condes)'!$G:$G,MATCH($B131,'Pliegos Tarifarios (Las Condes)'!$A:$A,0)),H131&lt;=1000,INDEX('Pliegos Tarifarios (Las Condes)'!$H:$H,MATCH($B131,'Pliegos Tarifarios (Las Condes)'!$A:$A,0)),H131&lt;=5000,INDEX('Pliegos Tarifarios (Las Condes)'!$I:$I,MATCH($B131,'Pliegos Tarifarios (Las Condes)'!$A:$A,0)),H131&gt;5000,INDEX('Pliegos Tarifarios (Las Condes)'!$J:$J,MATCH($B131,'Pliegos Tarifarios (Las Condes)'!$A:$A,0)))/1.19</f>
        <v>2128.3692233613447</v>
      </c>
      <c r="R131" s="19">
        <f>INDEX('Pliegos Tarifarios (Las Condes)'!$K:$K,MATCH($B131,'Pliegos Tarifarios (Las Condes)'!$A:$A,0))</f>
        <v>710.78200000000004</v>
      </c>
      <c r="S131" s="21">
        <f t="shared" si="6"/>
        <v>164500.62653456134</v>
      </c>
      <c r="T131" s="21">
        <f t="shared" si="7"/>
        <v>31255.119041566653</v>
      </c>
      <c r="U131" s="19">
        <v>0</v>
      </c>
      <c r="V131" s="21">
        <f t="shared" si="8"/>
        <v>195755.74557612799</v>
      </c>
    </row>
    <row r="132" spans="1:22" x14ac:dyDescent="0.3">
      <c r="A132" s="3" t="s">
        <v>12</v>
      </c>
      <c r="B132" s="3">
        <v>1</v>
      </c>
      <c r="C132" s="4" t="s">
        <v>186</v>
      </c>
      <c r="D132" s="3" t="s">
        <v>392</v>
      </c>
      <c r="E132" s="3" t="s">
        <v>121</v>
      </c>
      <c r="F132" s="4" t="s">
        <v>393</v>
      </c>
      <c r="G132" s="3" t="s">
        <v>16</v>
      </c>
      <c r="H132" s="5">
        <v>908.03710000000001</v>
      </c>
      <c r="I132" s="5">
        <v>2.4312999999999998</v>
      </c>
      <c r="J132" s="5">
        <v>2.3942000000000001</v>
      </c>
      <c r="K132" s="6">
        <v>0.98474067371365126</v>
      </c>
      <c r="L132" s="5">
        <v>29.29</v>
      </c>
      <c r="M132" s="19">
        <f>H132*INDEX('Pliegos Tarifarios (Las Condes)'!$B:$B,MATCH($B132,'Pliegos Tarifarios (Las Condes)'!$A:$A,0))</f>
        <v>107909.3128898</v>
      </c>
      <c r="N132" s="19">
        <f>I132*INDEX('Pliegos Tarifarios (Las Condes)'!$C:$C,MATCH($B132,'Pliegos Tarifarios (Las Condes)'!$A:$A,0))</f>
        <v>8303.1545116999987</v>
      </c>
      <c r="O132" s="19">
        <f>J132*INDEX('Pliegos Tarifarios (Las Condes)'!$D:$D,MATCH($B132,'Pliegos Tarifarios (Las Condes)'!$A:$A,0))</f>
        <v>33774.033690999997</v>
      </c>
      <c r="P132" s="19">
        <f>H132*INDEX('Pliegos Tarifarios (Las Condes)'!$E:$E,MATCH($B132,'Pliegos Tarifarios (Las Condes)'!$A:$A,0))</f>
        <v>11742.7357772</v>
      </c>
      <c r="Q132" s="19" cm="1">
        <f t="array" ref="Q132">H132*_xlfn.IFS(H132&lt;=350,INDEX('Pliegos Tarifarios (Las Condes)'!$F:$F,MATCH($B132,'Pliegos Tarifarios (Las Condes)'!$A:$A,0)),H132&lt;=500,INDEX('Pliegos Tarifarios (Las Condes)'!$G:$G,MATCH($B132,'Pliegos Tarifarios (Las Condes)'!$A:$A,0)),H132&lt;=1000,INDEX('Pliegos Tarifarios (Las Condes)'!$H:$H,MATCH($B132,'Pliegos Tarifarios (Las Condes)'!$A:$A,0)),H132&lt;=5000,INDEX('Pliegos Tarifarios (Las Condes)'!$I:$I,MATCH($B132,'Pliegos Tarifarios (Las Condes)'!$A:$A,0)),H132&gt;5000,INDEX('Pliegos Tarifarios (Las Condes)'!$J:$J,MATCH($B132,'Pliegos Tarifarios (Las Condes)'!$A:$A,0)))/1.19</f>
        <v>2129.6903748739496</v>
      </c>
      <c r="R132" s="19">
        <f>INDEX('Pliegos Tarifarios (Las Condes)'!$K:$K,MATCH($B132,'Pliegos Tarifarios (Las Condes)'!$A:$A,0))</f>
        <v>710.78200000000004</v>
      </c>
      <c r="S132" s="21">
        <f t="shared" si="6"/>
        <v>164569.70924457395</v>
      </c>
      <c r="T132" s="21">
        <f t="shared" si="7"/>
        <v>31268.244756469052</v>
      </c>
      <c r="U132" s="19">
        <v>0</v>
      </c>
      <c r="V132" s="21">
        <f t="shared" si="8"/>
        <v>195837.95400104299</v>
      </c>
    </row>
    <row r="133" spans="1:22" x14ac:dyDescent="0.3">
      <c r="A133" s="3" t="s">
        <v>12</v>
      </c>
      <c r="B133" s="3">
        <v>1</v>
      </c>
      <c r="C133" s="4" t="s">
        <v>186</v>
      </c>
      <c r="D133" s="3" t="s">
        <v>394</v>
      </c>
      <c r="E133" s="3" t="s">
        <v>121</v>
      </c>
      <c r="F133" s="4" t="s">
        <v>395</v>
      </c>
      <c r="G133" s="3" t="s">
        <v>16</v>
      </c>
      <c r="H133" s="5">
        <v>907.66830000000004</v>
      </c>
      <c r="I133" s="5">
        <v>2.4428000000000001</v>
      </c>
      <c r="J133" s="5">
        <v>2.3675000000000002</v>
      </c>
      <c r="K133" s="6">
        <v>0.96917471753725237</v>
      </c>
      <c r="L133" s="5">
        <v>29.28</v>
      </c>
      <c r="M133" s="19">
        <f>H133*INDEX('Pliegos Tarifarios (Las Condes)'!$B:$B,MATCH($B133,'Pliegos Tarifarios (Las Condes)'!$A:$A,0))</f>
        <v>107865.4854354</v>
      </c>
      <c r="N133" s="19">
        <f>I133*INDEX('Pliegos Tarifarios (Las Condes)'!$C:$C,MATCH($B133,'Pliegos Tarifarios (Las Condes)'!$A:$A,0))</f>
        <v>8342.4282652000002</v>
      </c>
      <c r="O133" s="19">
        <f>J133*INDEX('Pliegos Tarifarios (Las Condes)'!$D:$D,MATCH($B133,'Pliegos Tarifarios (Las Condes)'!$A:$A,0))</f>
        <v>33397.387337500004</v>
      </c>
      <c r="P133" s="19">
        <f>H133*INDEX('Pliegos Tarifarios (Las Condes)'!$E:$E,MATCH($B133,'Pliegos Tarifarios (Las Condes)'!$A:$A,0))</f>
        <v>11737.966455600001</v>
      </c>
      <c r="Q133" s="19" cm="1">
        <f t="array" ref="Q133">H133*_xlfn.IFS(H133&lt;=350,INDEX('Pliegos Tarifarios (Las Condes)'!$F:$F,MATCH($B133,'Pliegos Tarifarios (Las Condes)'!$A:$A,0)),H133&lt;=500,INDEX('Pliegos Tarifarios (Las Condes)'!$G:$G,MATCH($B133,'Pliegos Tarifarios (Las Condes)'!$A:$A,0)),H133&lt;=1000,INDEX('Pliegos Tarifarios (Las Condes)'!$H:$H,MATCH($B133,'Pliegos Tarifarios (Las Condes)'!$A:$A,0)),H133&lt;=5000,INDEX('Pliegos Tarifarios (Las Condes)'!$I:$I,MATCH($B133,'Pliegos Tarifarios (Las Condes)'!$A:$A,0)),H133&gt;5000,INDEX('Pliegos Tarifarios (Las Condes)'!$J:$J,MATCH($B133,'Pliegos Tarifarios (Las Condes)'!$A:$A,0)))/1.19</f>
        <v>2128.8253994117649</v>
      </c>
      <c r="R133" s="19">
        <f>INDEX('Pliegos Tarifarios (Las Condes)'!$K:$K,MATCH($B133,'Pliegos Tarifarios (Las Condes)'!$A:$A,0))</f>
        <v>710.78200000000004</v>
      </c>
      <c r="S133" s="21">
        <f t="shared" si="6"/>
        <v>164182.87489311176</v>
      </c>
      <c r="T133" s="21">
        <f t="shared" si="7"/>
        <v>31194.746229691234</v>
      </c>
      <c r="U133" s="19">
        <v>0</v>
      </c>
      <c r="V133" s="21">
        <f t="shared" si="8"/>
        <v>195377.62112280299</v>
      </c>
    </row>
    <row r="134" spans="1:22" x14ac:dyDescent="0.3">
      <c r="A134" s="3" t="s">
        <v>12</v>
      </c>
      <c r="B134" s="3">
        <v>1</v>
      </c>
      <c r="C134" s="4" t="s">
        <v>186</v>
      </c>
      <c r="D134" s="3" t="s">
        <v>396</v>
      </c>
      <c r="E134" s="3" t="s">
        <v>121</v>
      </c>
      <c r="F134" s="4" t="s">
        <v>397</v>
      </c>
      <c r="G134" s="3" t="s">
        <v>16</v>
      </c>
      <c r="H134" s="5">
        <v>905.88189999999997</v>
      </c>
      <c r="I134" s="5">
        <v>2.4535999999999998</v>
      </c>
      <c r="J134" s="5">
        <v>2.3761000000000001</v>
      </c>
      <c r="K134" s="6">
        <v>0.96841375937398122</v>
      </c>
      <c r="L134" s="5">
        <v>29.22</v>
      </c>
      <c r="M134" s="19">
        <f>H134*INDEX('Pliegos Tarifarios (Las Condes)'!$B:$B,MATCH($B134,'Pliegos Tarifarios (Las Condes)'!$A:$A,0))</f>
        <v>107653.19323219999</v>
      </c>
      <c r="N134" s="19">
        <f>I134*INDEX('Pliegos Tarifarios (Las Condes)'!$C:$C,MATCH($B134,'Pliegos Tarifarios (Las Condes)'!$A:$A,0))</f>
        <v>8379.3114423999996</v>
      </c>
      <c r="O134" s="19">
        <f>J134*INDEX('Pliegos Tarifarios (Las Condes)'!$D:$D,MATCH($B134,'Pliegos Tarifarios (Las Condes)'!$A:$A,0))</f>
        <v>33518.704140499998</v>
      </c>
      <c r="P134" s="19">
        <f>H134*INDEX('Pliegos Tarifarios (Las Condes)'!$E:$E,MATCH($B134,'Pliegos Tarifarios (Las Condes)'!$A:$A,0))</f>
        <v>11714.8647308</v>
      </c>
      <c r="Q134" s="19" cm="1">
        <f t="array" ref="Q134">H134*_xlfn.IFS(H134&lt;=350,INDEX('Pliegos Tarifarios (Las Condes)'!$F:$F,MATCH($B134,'Pliegos Tarifarios (Las Condes)'!$A:$A,0)),H134&lt;=500,INDEX('Pliegos Tarifarios (Las Condes)'!$G:$G,MATCH($B134,'Pliegos Tarifarios (Las Condes)'!$A:$A,0)),H134&lt;=1000,INDEX('Pliegos Tarifarios (Las Condes)'!$H:$H,MATCH($B134,'Pliegos Tarifarios (Las Condes)'!$A:$A,0)),H134&lt;=5000,INDEX('Pliegos Tarifarios (Las Condes)'!$I:$I,MATCH($B134,'Pliegos Tarifarios (Las Condes)'!$A:$A,0)),H134&gt;5000,INDEX('Pliegos Tarifarios (Las Condes)'!$J:$J,MATCH($B134,'Pliegos Tarifarios (Las Condes)'!$A:$A,0)))/1.19</f>
        <v>2124.6356158823532</v>
      </c>
      <c r="R134" s="19">
        <f>INDEX('Pliegos Tarifarios (Las Condes)'!$K:$K,MATCH($B134,'Pliegos Tarifarios (Las Condes)'!$A:$A,0))</f>
        <v>710.78200000000004</v>
      </c>
      <c r="S134" s="21">
        <f t="shared" si="6"/>
        <v>164101.49116178235</v>
      </c>
      <c r="T134" s="21">
        <f t="shared" si="7"/>
        <v>31179.283320738647</v>
      </c>
      <c r="U134" s="19">
        <v>0</v>
      </c>
      <c r="V134" s="21">
        <f t="shared" si="8"/>
        <v>195280.774482521</v>
      </c>
    </row>
    <row r="135" spans="1:22" x14ac:dyDescent="0.3">
      <c r="A135" s="3" t="s">
        <v>12</v>
      </c>
      <c r="B135" s="3">
        <v>1</v>
      </c>
      <c r="C135" s="4" t="s">
        <v>186</v>
      </c>
      <c r="D135" s="3" t="s">
        <v>398</v>
      </c>
      <c r="E135" s="3" t="s">
        <v>121</v>
      </c>
      <c r="F135" s="4" t="s">
        <v>399</v>
      </c>
      <c r="G135" s="3" t="s">
        <v>16</v>
      </c>
      <c r="H135" s="5">
        <v>907.60720000000003</v>
      </c>
      <c r="I135" s="5">
        <v>2.4335</v>
      </c>
      <c r="J135" s="5">
        <v>2.3938999999999999</v>
      </c>
      <c r="K135" s="6">
        <v>0.98372714197657696</v>
      </c>
      <c r="L135" s="5">
        <v>29.28</v>
      </c>
      <c r="M135" s="19">
        <f>H135*INDEX('Pliegos Tarifarios (Las Condes)'!$B:$B,MATCH($B135,'Pliegos Tarifarios (Las Condes)'!$A:$A,0))</f>
        <v>107858.2244336</v>
      </c>
      <c r="N135" s="19">
        <f>I135*INDEX('Pliegos Tarifarios (Las Condes)'!$C:$C,MATCH($B135,'Pliegos Tarifarios (Las Condes)'!$A:$A,0))</f>
        <v>8310.6677514999992</v>
      </c>
      <c r="O135" s="19">
        <f>J135*INDEX('Pliegos Tarifarios (Las Condes)'!$D:$D,MATCH($B135,'Pliegos Tarifarios (Las Condes)'!$A:$A,0))</f>
        <v>33769.801709499996</v>
      </c>
      <c r="P135" s="19">
        <f>H135*INDEX('Pliegos Tarifarios (Las Condes)'!$E:$E,MATCH($B135,'Pliegos Tarifarios (Las Condes)'!$A:$A,0))</f>
        <v>11737.1763104</v>
      </c>
      <c r="Q135" s="19" cm="1">
        <f t="array" ref="Q135">H135*_xlfn.IFS(H135&lt;=350,INDEX('Pliegos Tarifarios (Las Condes)'!$F:$F,MATCH($B135,'Pliegos Tarifarios (Las Condes)'!$A:$A,0)),H135&lt;=500,INDEX('Pliegos Tarifarios (Las Condes)'!$G:$G,MATCH($B135,'Pliegos Tarifarios (Las Condes)'!$A:$A,0)),H135&lt;=1000,INDEX('Pliegos Tarifarios (Las Condes)'!$H:$H,MATCH($B135,'Pliegos Tarifarios (Las Condes)'!$A:$A,0)),H135&lt;=5000,INDEX('Pliegos Tarifarios (Las Condes)'!$I:$I,MATCH($B135,'Pliegos Tarifarios (Las Condes)'!$A:$A,0)),H135&gt;5000,INDEX('Pliegos Tarifarios (Las Condes)'!$J:$J,MATCH($B135,'Pliegos Tarifarios (Las Condes)'!$A:$A,0)))/1.19</f>
        <v>2128.6820968067232</v>
      </c>
      <c r="R135" s="19">
        <f>INDEX('Pliegos Tarifarios (Las Condes)'!$K:$K,MATCH($B135,'Pliegos Tarifarios (Las Condes)'!$A:$A,0))</f>
        <v>710.78200000000004</v>
      </c>
      <c r="S135" s="21">
        <f t="shared" si="6"/>
        <v>164515.33430180675</v>
      </c>
      <c r="T135" s="21">
        <f t="shared" si="7"/>
        <v>31257.913517343284</v>
      </c>
      <c r="U135" s="19">
        <v>0</v>
      </c>
      <c r="V135" s="21">
        <f t="shared" si="8"/>
        <v>195773.24781915004</v>
      </c>
    </row>
    <row r="136" spans="1:22" x14ac:dyDescent="0.3">
      <c r="A136" s="3" t="s">
        <v>12</v>
      </c>
      <c r="B136" s="3">
        <v>1</v>
      </c>
      <c r="C136" s="4" t="s">
        <v>186</v>
      </c>
      <c r="D136" s="3" t="s">
        <v>400</v>
      </c>
      <c r="E136" s="3" t="s">
        <v>121</v>
      </c>
      <c r="F136" s="4" t="s">
        <v>401</v>
      </c>
      <c r="G136" s="3" t="s">
        <v>16</v>
      </c>
      <c r="H136" s="5">
        <v>906.94150000000002</v>
      </c>
      <c r="I136" s="5">
        <v>2.4289000000000001</v>
      </c>
      <c r="J136" s="5">
        <v>2.4289000000000001</v>
      </c>
      <c r="K136" s="6">
        <v>1</v>
      </c>
      <c r="L136" s="5">
        <v>29.26</v>
      </c>
      <c r="M136" s="19">
        <f>H136*INDEX('Pliegos Tarifarios (Las Condes)'!$B:$B,MATCH($B136,'Pliegos Tarifarios (Las Condes)'!$A:$A,0))</f>
        <v>107779.113977</v>
      </c>
      <c r="N136" s="19">
        <f>I136*INDEX('Pliegos Tarifarios (Las Condes)'!$C:$C,MATCH($B136,'Pliegos Tarifarios (Las Condes)'!$A:$A,0))</f>
        <v>8294.9582501000004</v>
      </c>
      <c r="O136" s="19">
        <f>J136*INDEX('Pliegos Tarifarios (Las Condes)'!$D:$D,MATCH($B136,'Pliegos Tarifarios (Las Condes)'!$A:$A,0))</f>
        <v>34263.532884499997</v>
      </c>
      <c r="P136" s="19">
        <f>H136*INDEX('Pliegos Tarifarios (Las Condes)'!$E:$E,MATCH($B136,'Pliegos Tarifarios (Las Condes)'!$A:$A,0))</f>
        <v>11728.567478000001</v>
      </c>
      <c r="Q136" s="19" cm="1">
        <f t="array" ref="Q136">H136*_xlfn.IFS(H136&lt;=350,INDEX('Pliegos Tarifarios (Las Condes)'!$F:$F,MATCH($B136,'Pliegos Tarifarios (Las Condes)'!$A:$A,0)),H136&lt;=500,INDEX('Pliegos Tarifarios (Las Condes)'!$G:$G,MATCH($B136,'Pliegos Tarifarios (Las Condes)'!$A:$A,0)),H136&lt;=1000,INDEX('Pliegos Tarifarios (Las Condes)'!$H:$H,MATCH($B136,'Pliegos Tarifarios (Las Condes)'!$A:$A,0)),H136&lt;=5000,INDEX('Pliegos Tarifarios (Las Condes)'!$I:$I,MATCH($B136,'Pliegos Tarifarios (Las Condes)'!$A:$A,0)),H136&gt;5000,INDEX('Pliegos Tarifarios (Las Condes)'!$J:$J,MATCH($B136,'Pliegos Tarifarios (Las Condes)'!$A:$A,0)))/1.19</f>
        <v>2127.1207785714291</v>
      </c>
      <c r="R136" s="19">
        <f>INDEX('Pliegos Tarifarios (Las Condes)'!$K:$K,MATCH($B136,'Pliegos Tarifarios (Las Condes)'!$A:$A,0))</f>
        <v>710.78200000000004</v>
      </c>
      <c r="S136" s="21">
        <f t="shared" si="6"/>
        <v>164904.07536817144</v>
      </c>
      <c r="T136" s="21">
        <f t="shared" si="7"/>
        <v>31331.774319952576</v>
      </c>
      <c r="U136" s="19">
        <v>0</v>
      </c>
      <c r="V136" s="21">
        <f t="shared" si="8"/>
        <v>196235.84968812403</v>
      </c>
    </row>
    <row r="137" spans="1:22" x14ac:dyDescent="0.3">
      <c r="A137" s="3" t="s">
        <v>12</v>
      </c>
      <c r="B137" s="3">
        <v>1</v>
      </c>
      <c r="C137" s="4" t="s">
        <v>186</v>
      </c>
      <c r="D137" s="3" t="s">
        <v>402</v>
      </c>
      <c r="E137" s="3" t="s">
        <v>121</v>
      </c>
      <c r="F137" s="4" t="s">
        <v>403</v>
      </c>
      <c r="G137" s="3" t="s">
        <v>16</v>
      </c>
      <c r="H137" s="5">
        <v>906.26610000000005</v>
      </c>
      <c r="I137" s="5">
        <v>2.4527999999999999</v>
      </c>
      <c r="J137" s="5">
        <v>2.3961000000000001</v>
      </c>
      <c r="K137" s="6">
        <v>0.97688356164383572</v>
      </c>
      <c r="L137" s="5">
        <v>29.23</v>
      </c>
      <c r="M137" s="19">
        <f>H137*INDEX('Pliegos Tarifarios (Las Condes)'!$B:$B,MATCH($B137,'Pliegos Tarifarios (Las Condes)'!$A:$A,0))</f>
        <v>107698.8507918</v>
      </c>
      <c r="N137" s="19">
        <f>I137*INDEX('Pliegos Tarifarios (Las Condes)'!$C:$C,MATCH($B137,'Pliegos Tarifarios (Las Condes)'!$A:$A,0))</f>
        <v>8376.5793551999996</v>
      </c>
      <c r="O137" s="19">
        <f>J137*INDEX('Pliegos Tarifarios (Las Condes)'!$D:$D,MATCH($B137,'Pliegos Tarifarios (Las Condes)'!$A:$A,0))</f>
        <v>33800.836240500001</v>
      </c>
      <c r="P137" s="19">
        <f>H137*INDEX('Pliegos Tarifarios (Las Condes)'!$E:$E,MATCH($B137,'Pliegos Tarifarios (Las Condes)'!$A:$A,0))</f>
        <v>11719.833205200001</v>
      </c>
      <c r="Q137" s="19" cm="1">
        <f t="array" ref="Q137">H137*_xlfn.IFS(H137&lt;=350,INDEX('Pliegos Tarifarios (Las Condes)'!$F:$F,MATCH($B137,'Pliegos Tarifarios (Las Condes)'!$A:$A,0)),H137&lt;=500,INDEX('Pliegos Tarifarios (Las Condes)'!$G:$G,MATCH($B137,'Pliegos Tarifarios (Las Condes)'!$A:$A,0)),H137&lt;=1000,INDEX('Pliegos Tarifarios (Las Condes)'!$H:$H,MATCH($B137,'Pliegos Tarifarios (Las Condes)'!$A:$A,0)),H137&lt;=5000,INDEX('Pliegos Tarifarios (Las Condes)'!$I:$I,MATCH($B137,'Pliegos Tarifarios (Las Condes)'!$A:$A,0)),H137&gt;5000,INDEX('Pliegos Tarifarios (Las Condes)'!$J:$J,MATCH($B137,'Pliegos Tarifarios (Las Condes)'!$A:$A,0)))/1.19</f>
        <v>2125.5367101680677</v>
      </c>
      <c r="R137" s="19">
        <f>INDEX('Pliegos Tarifarios (Las Condes)'!$K:$K,MATCH($B137,'Pliegos Tarifarios (Las Condes)'!$A:$A,0))</f>
        <v>710.78200000000004</v>
      </c>
      <c r="S137" s="21">
        <f t="shared" ref="S137:S200" si="9">SUM(M137:R137)</f>
        <v>164432.41830286806</v>
      </c>
      <c r="T137" s="21">
        <f t="shared" ref="T137:T200" si="10">S137*0.19</f>
        <v>31242.15947754493</v>
      </c>
      <c r="U137" s="19">
        <v>0</v>
      </c>
      <c r="V137" s="21">
        <f t="shared" ref="V137:V200" si="11">SUM(S137:T137)</f>
        <v>195674.57778041298</v>
      </c>
    </row>
    <row r="138" spans="1:22" x14ac:dyDescent="0.3">
      <c r="A138" s="3" t="s">
        <v>12</v>
      </c>
      <c r="B138" s="3">
        <v>1</v>
      </c>
      <c r="C138" s="4" t="s">
        <v>186</v>
      </c>
      <c r="D138" s="3" t="s">
        <v>404</v>
      </c>
      <c r="E138" s="3" t="s">
        <v>121</v>
      </c>
      <c r="F138" s="4" t="s">
        <v>405</v>
      </c>
      <c r="G138" s="3" t="s">
        <v>16</v>
      </c>
      <c r="H138" s="5">
        <v>906.85630000000003</v>
      </c>
      <c r="I138" s="5">
        <v>2.4211999999999998</v>
      </c>
      <c r="J138" s="5">
        <v>2.4211999999999998</v>
      </c>
      <c r="K138" s="6">
        <v>1</v>
      </c>
      <c r="L138" s="5">
        <v>29.25</v>
      </c>
      <c r="M138" s="19">
        <f>H138*INDEX('Pliegos Tarifarios (Las Condes)'!$B:$B,MATCH($B138,'Pliegos Tarifarios (Las Condes)'!$A:$A,0))</f>
        <v>107768.9889794</v>
      </c>
      <c r="N138" s="19">
        <f>I138*INDEX('Pliegos Tarifarios (Las Condes)'!$C:$C,MATCH($B138,'Pliegos Tarifarios (Las Condes)'!$A:$A,0))</f>
        <v>8268.6619107999995</v>
      </c>
      <c r="O138" s="19">
        <f>J138*INDEX('Pliegos Tarifarios (Las Condes)'!$D:$D,MATCH($B138,'Pliegos Tarifarios (Las Condes)'!$A:$A,0))</f>
        <v>34154.912025999998</v>
      </c>
      <c r="P138" s="19">
        <f>H138*INDEX('Pliegos Tarifarios (Las Condes)'!$E:$E,MATCH($B138,'Pliegos Tarifarios (Las Condes)'!$A:$A,0))</f>
        <v>11727.465671600001</v>
      </c>
      <c r="Q138" s="19" cm="1">
        <f t="array" ref="Q138">H138*_xlfn.IFS(H138&lt;=350,INDEX('Pliegos Tarifarios (Las Condes)'!$F:$F,MATCH($B138,'Pliegos Tarifarios (Las Condes)'!$A:$A,0)),H138&lt;=500,INDEX('Pliegos Tarifarios (Las Condes)'!$G:$G,MATCH($B138,'Pliegos Tarifarios (Las Condes)'!$A:$A,0)),H138&lt;=1000,INDEX('Pliegos Tarifarios (Las Condes)'!$H:$H,MATCH($B138,'Pliegos Tarifarios (Las Condes)'!$A:$A,0)),H138&lt;=5000,INDEX('Pliegos Tarifarios (Las Condes)'!$I:$I,MATCH($B138,'Pliegos Tarifarios (Las Condes)'!$A:$A,0)),H138&gt;5000,INDEX('Pliegos Tarifarios (Las Condes)'!$J:$J,MATCH($B138,'Pliegos Tarifarios (Las Condes)'!$A:$A,0)))/1.19</f>
        <v>2126.9209523529416</v>
      </c>
      <c r="R138" s="19">
        <f>INDEX('Pliegos Tarifarios (Las Condes)'!$K:$K,MATCH($B138,'Pliegos Tarifarios (Las Condes)'!$A:$A,0))</f>
        <v>710.78200000000004</v>
      </c>
      <c r="S138" s="21">
        <f t="shared" si="9"/>
        <v>164757.73154015292</v>
      </c>
      <c r="T138" s="21">
        <f t="shared" si="10"/>
        <v>31303.968992629056</v>
      </c>
      <c r="U138" s="19">
        <v>0</v>
      </c>
      <c r="V138" s="21">
        <f t="shared" si="11"/>
        <v>196061.70053278198</v>
      </c>
    </row>
    <row r="139" spans="1:22" x14ac:dyDescent="0.3">
      <c r="A139" s="3" t="s">
        <v>12</v>
      </c>
      <c r="B139" s="3">
        <v>1</v>
      </c>
      <c r="C139" s="4" t="s">
        <v>186</v>
      </c>
      <c r="D139" s="3" t="s">
        <v>406</v>
      </c>
      <c r="E139" s="3" t="s">
        <v>121</v>
      </c>
      <c r="F139" s="4" t="s">
        <v>407</v>
      </c>
      <c r="G139" s="3" t="s">
        <v>16</v>
      </c>
      <c r="H139" s="5">
        <v>905.46420000000001</v>
      </c>
      <c r="I139" s="5">
        <v>2.3976000000000002</v>
      </c>
      <c r="J139" s="5">
        <v>2.3824999999999998</v>
      </c>
      <c r="K139" s="6">
        <v>0.99370203536870194</v>
      </c>
      <c r="L139" s="5">
        <v>29.21</v>
      </c>
      <c r="M139" s="19">
        <f>H139*INDEX('Pliegos Tarifarios (Las Condes)'!$B:$B,MATCH($B139,'Pliegos Tarifarios (Las Condes)'!$A:$A,0))</f>
        <v>107603.5545996</v>
      </c>
      <c r="N139" s="19">
        <f>I139*INDEX('Pliegos Tarifarios (Las Condes)'!$C:$C,MATCH($B139,'Pliegos Tarifarios (Las Condes)'!$A:$A,0))</f>
        <v>8188.0653384000007</v>
      </c>
      <c r="O139" s="19">
        <f>J139*INDEX('Pliegos Tarifarios (Las Condes)'!$D:$D,MATCH($B139,'Pliegos Tarifarios (Las Condes)'!$A:$A,0))</f>
        <v>33608.986412499995</v>
      </c>
      <c r="P139" s="19">
        <f>H139*INDEX('Pliegos Tarifarios (Las Condes)'!$E:$E,MATCH($B139,'Pliegos Tarifarios (Las Condes)'!$A:$A,0))</f>
        <v>11709.4630344</v>
      </c>
      <c r="Q139" s="19" cm="1">
        <f t="array" ref="Q139">H139*_xlfn.IFS(H139&lt;=350,INDEX('Pliegos Tarifarios (Las Condes)'!$F:$F,MATCH($B139,'Pliegos Tarifarios (Las Condes)'!$A:$A,0)),H139&lt;=500,INDEX('Pliegos Tarifarios (Las Condes)'!$G:$G,MATCH($B139,'Pliegos Tarifarios (Las Condes)'!$A:$A,0)),H139&lt;=1000,INDEX('Pliegos Tarifarios (Las Condes)'!$H:$H,MATCH($B139,'Pliegos Tarifarios (Las Condes)'!$A:$A,0)),H139&lt;=5000,INDEX('Pliegos Tarifarios (Las Condes)'!$I:$I,MATCH($B139,'Pliegos Tarifarios (Las Condes)'!$A:$A,0)),H139&gt;5000,INDEX('Pliegos Tarifarios (Las Condes)'!$J:$J,MATCH($B139,'Pliegos Tarifarios (Las Condes)'!$A:$A,0)))/1.19</f>
        <v>2123.6559514285718</v>
      </c>
      <c r="R139" s="19">
        <f>INDEX('Pliegos Tarifarios (Las Condes)'!$K:$K,MATCH($B139,'Pliegos Tarifarios (Las Condes)'!$A:$A,0))</f>
        <v>710.78200000000004</v>
      </c>
      <c r="S139" s="21">
        <f t="shared" si="9"/>
        <v>163944.50733632856</v>
      </c>
      <c r="T139" s="21">
        <f t="shared" si="10"/>
        <v>31149.456393902426</v>
      </c>
      <c r="U139" s="19">
        <v>0</v>
      </c>
      <c r="V139" s="21">
        <f t="shared" si="11"/>
        <v>195093.96373023099</v>
      </c>
    </row>
    <row r="140" spans="1:22" x14ac:dyDescent="0.3">
      <c r="A140" s="3" t="s">
        <v>12</v>
      </c>
      <c r="B140" s="3">
        <v>1</v>
      </c>
      <c r="C140" s="4" t="s">
        <v>186</v>
      </c>
      <c r="D140" s="3" t="s">
        <v>408</v>
      </c>
      <c r="E140" s="3" t="s">
        <v>121</v>
      </c>
      <c r="F140" s="4" t="s">
        <v>409</v>
      </c>
      <c r="G140" s="3" t="s">
        <v>16</v>
      </c>
      <c r="H140" s="5">
        <v>906.63900000000001</v>
      </c>
      <c r="I140" s="5">
        <v>2.4125999999999999</v>
      </c>
      <c r="J140" s="5">
        <v>2.4125999999999999</v>
      </c>
      <c r="K140" s="6">
        <v>1</v>
      </c>
      <c r="L140" s="5">
        <v>29.25</v>
      </c>
      <c r="M140" s="19">
        <f>H140*INDEX('Pliegos Tarifarios (Las Condes)'!$B:$B,MATCH($B140,'Pliegos Tarifarios (Las Condes)'!$A:$A,0))</f>
        <v>107743.165482</v>
      </c>
      <c r="N140" s="19">
        <f>I140*INDEX('Pliegos Tarifarios (Las Condes)'!$C:$C,MATCH($B140,'Pliegos Tarifarios (Las Condes)'!$A:$A,0))</f>
        <v>8239.2919733999988</v>
      </c>
      <c r="O140" s="19">
        <f>J140*INDEX('Pliegos Tarifarios (Las Condes)'!$D:$D,MATCH($B140,'Pliegos Tarifarios (Las Condes)'!$A:$A,0))</f>
        <v>34033.595222999997</v>
      </c>
      <c r="P140" s="19">
        <f>H140*INDEX('Pliegos Tarifarios (Las Condes)'!$E:$E,MATCH($B140,'Pliegos Tarifarios (Las Condes)'!$A:$A,0))</f>
        <v>11724.655548000001</v>
      </c>
      <c r="Q140" s="19" cm="1">
        <f t="array" ref="Q140">H140*_xlfn.IFS(H140&lt;=350,INDEX('Pliegos Tarifarios (Las Condes)'!$F:$F,MATCH($B140,'Pliegos Tarifarios (Las Condes)'!$A:$A,0)),H140&lt;=500,INDEX('Pliegos Tarifarios (Las Condes)'!$G:$G,MATCH($B140,'Pliegos Tarifarios (Las Condes)'!$A:$A,0)),H140&lt;=1000,INDEX('Pliegos Tarifarios (Las Condes)'!$H:$H,MATCH($B140,'Pliegos Tarifarios (Las Condes)'!$A:$A,0)),H140&lt;=5000,INDEX('Pliegos Tarifarios (Las Condes)'!$I:$I,MATCH($B140,'Pliegos Tarifarios (Las Condes)'!$A:$A,0)),H140&gt;5000,INDEX('Pliegos Tarifarios (Las Condes)'!$J:$J,MATCH($B140,'Pliegos Tarifarios (Las Condes)'!$A:$A,0)))/1.19</f>
        <v>2126.4113016806728</v>
      </c>
      <c r="R140" s="19">
        <f>INDEX('Pliegos Tarifarios (Las Condes)'!$K:$K,MATCH($B140,'Pliegos Tarifarios (Las Condes)'!$A:$A,0))</f>
        <v>710.78200000000004</v>
      </c>
      <c r="S140" s="21">
        <f t="shared" si="9"/>
        <v>164577.90152808069</v>
      </c>
      <c r="T140" s="21">
        <f t="shared" si="10"/>
        <v>31269.801290335334</v>
      </c>
      <c r="U140" s="19">
        <v>0</v>
      </c>
      <c r="V140" s="21">
        <f t="shared" si="11"/>
        <v>195847.70281841603</v>
      </c>
    </row>
    <row r="141" spans="1:22" x14ac:dyDescent="0.3">
      <c r="A141" s="3" t="s">
        <v>12</v>
      </c>
      <c r="B141" s="3">
        <v>1</v>
      </c>
      <c r="C141" s="4" t="s">
        <v>186</v>
      </c>
      <c r="D141" s="3" t="s">
        <v>410</v>
      </c>
      <c r="E141" s="3" t="s">
        <v>121</v>
      </c>
      <c r="F141" s="4" t="s">
        <v>411</v>
      </c>
      <c r="G141" s="3" t="s">
        <v>16</v>
      </c>
      <c r="H141" s="5">
        <v>907.27</v>
      </c>
      <c r="I141" s="5">
        <v>2.4358</v>
      </c>
      <c r="J141" s="5">
        <v>2.4358</v>
      </c>
      <c r="K141" s="6">
        <v>1</v>
      </c>
      <c r="L141" s="5">
        <v>29.27</v>
      </c>
      <c r="M141" s="19">
        <f>H141*INDEX('Pliegos Tarifarios (Las Condes)'!$B:$B,MATCH($B141,'Pliegos Tarifarios (Las Condes)'!$A:$A,0))</f>
        <v>107818.15225999999</v>
      </c>
      <c r="N141" s="19">
        <f>I141*INDEX('Pliegos Tarifarios (Las Condes)'!$C:$C,MATCH($B141,'Pliegos Tarifarios (Las Condes)'!$A:$A,0))</f>
        <v>8318.5225021999995</v>
      </c>
      <c r="O141" s="19">
        <f>J141*INDEX('Pliegos Tarifarios (Las Condes)'!$D:$D,MATCH($B141,'Pliegos Tarifarios (Las Condes)'!$A:$A,0))</f>
        <v>34360.868458999998</v>
      </c>
      <c r="P141" s="19">
        <f>H141*INDEX('Pliegos Tarifarios (Las Condes)'!$E:$E,MATCH($B141,'Pliegos Tarifarios (Las Condes)'!$A:$A,0))</f>
        <v>11732.815640000001</v>
      </c>
      <c r="Q141" s="19" cm="1">
        <f t="array" ref="Q141">H141*_xlfn.IFS(H141&lt;=350,INDEX('Pliegos Tarifarios (Las Condes)'!$F:$F,MATCH($B141,'Pliegos Tarifarios (Las Condes)'!$A:$A,0)),H141&lt;=500,INDEX('Pliegos Tarifarios (Las Condes)'!$G:$G,MATCH($B141,'Pliegos Tarifarios (Las Condes)'!$A:$A,0)),H141&lt;=1000,INDEX('Pliegos Tarifarios (Las Condes)'!$H:$H,MATCH($B141,'Pliegos Tarifarios (Las Condes)'!$A:$A,0)),H141&lt;=5000,INDEX('Pliegos Tarifarios (Las Condes)'!$I:$I,MATCH($B141,'Pliegos Tarifarios (Las Condes)'!$A:$A,0)),H141&gt;5000,INDEX('Pliegos Tarifarios (Las Condes)'!$J:$J,MATCH($B141,'Pliegos Tarifarios (Las Condes)'!$A:$A,0)))/1.19</f>
        <v>2127.8912352941179</v>
      </c>
      <c r="R141" s="19">
        <f>INDEX('Pliegos Tarifarios (Las Condes)'!$K:$K,MATCH($B141,'Pliegos Tarifarios (Las Condes)'!$A:$A,0))</f>
        <v>710.78200000000004</v>
      </c>
      <c r="S141" s="21">
        <f t="shared" si="9"/>
        <v>165069.03209649411</v>
      </c>
      <c r="T141" s="21">
        <f t="shared" si="10"/>
        <v>31363.116098333881</v>
      </c>
      <c r="U141" s="19">
        <v>0</v>
      </c>
      <c r="V141" s="21">
        <f t="shared" si="11"/>
        <v>196432.14819482798</v>
      </c>
    </row>
    <row r="142" spans="1:22" x14ac:dyDescent="0.3">
      <c r="A142" s="3" t="s">
        <v>12</v>
      </c>
      <c r="B142" s="3">
        <v>1</v>
      </c>
      <c r="C142" s="4" t="s">
        <v>186</v>
      </c>
      <c r="D142" s="3" t="s">
        <v>412</v>
      </c>
      <c r="E142" s="3" t="s">
        <v>121</v>
      </c>
      <c r="F142" s="4" t="s">
        <v>413</v>
      </c>
      <c r="G142" s="3" t="s">
        <v>16</v>
      </c>
      <c r="H142" s="5">
        <v>905.67790000000002</v>
      </c>
      <c r="I142" s="5">
        <v>2.4184000000000001</v>
      </c>
      <c r="J142" s="5">
        <v>2.3658000000000001</v>
      </c>
      <c r="K142" s="6">
        <v>0.97825008269930536</v>
      </c>
      <c r="L142" s="5">
        <v>29.22</v>
      </c>
      <c r="M142" s="19">
        <f>H142*INDEX('Pliegos Tarifarios (Las Condes)'!$B:$B,MATCH($B142,'Pliegos Tarifarios (Las Condes)'!$A:$A,0))</f>
        <v>107628.95028019999</v>
      </c>
      <c r="N142" s="19">
        <f>I142*INDEX('Pliegos Tarifarios (Las Condes)'!$C:$C,MATCH($B142,'Pliegos Tarifarios (Las Condes)'!$A:$A,0))</f>
        <v>8259.0996056000004</v>
      </c>
      <c r="O142" s="19">
        <f>J142*INDEX('Pliegos Tarifarios (Las Condes)'!$D:$D,MATCH($B142,'Pliegos Tarifarios (Las Condes)'!$A:$A,0))</f>
        <v>33373.406109000003</v>
      </c>
      <c r="P142" s="19">
        <f>H142*INDEX('Pliegos Tarifarios (Las Condes)'!$E:$E,MATCH($B142,'Pliegos Tarifarios (Las Condes)'!$A:$A,0))</f>
        <v>11712.226602800001</v>
      </c>
      <c r="Q142" s="19" cm="1">
        <f t="array" ref="Q142">H142*_xlfn.IFS(H142&lt;=350,INDEX('Pliegos Tarifarios (Las Condes)'!$F:$F,MATCH($B142,'Pliegos Tarifarios (Las Condes)'!$A:$A,0)),H142&lt;=500,INDEX('Pliegos Tarifarios (Las Condes)'!$G:$G,MATCH($B142,'Pliegos Tarifarios (Las Condes)'!$A:$A,0)),H142&lt;=1000,INDEX('Pliegos Tarifarios (Las Condes)'!$H:$H,MATCH($B142,'Pliegos Tarifarios (Las Condes)'!$A:$A,0)),H142&lt;=5000,INDEX('Pliegos Tarifarios (Las Condes)'!$I:$I,MATCH($B142,'Pliegos Tarifarios (Las Condes)'!$A:$A,0)),H142&gt;5000,INDEX('Pliegos Tarifarios (Las Condes)'!$J:$J,MATCH($B142,'Pliegos Tarifarios (Las Condes)'!$A:$A,0)))/1.19</f>
        <v>2124.1571587394965</v>
      </c>
      <c r="R142" s="19">
        <f>INDEX('Pliegos Tarifarios (Las Condes)'!$K:$K,MATCH($B142,'Pliegos Tarifarios (Las Condes)'!$A:$A,0))</f>
        <v>710.78200000000004</v>
      </c>
      <c r="S142" s="21">
        <f t="shared" si="9"/>
        <v>163808.62175633947</v>
      </c>
      <c r="T142" s="21">
        <f t="shared" si="10"/>
        <v>31123.638133704502</v>
      </c>
      <c r="U142" s="19">
        <v>0</v>
      </c>
      <c r="V142" s="21">
        <f t="shared" si="11"/>
        <v>194932.25989004399</v>
      </c>
    </row>
    <row r="143" spans="1:22" x14ac:dyDescent="0.3">
      <c r="A143" s="3" t="s">
        <v>12</v>
      </c>
      <c r="B143" s="3">
        <v>1</v>
      </c>
      <c r="C143" s="4" t="s">
        <v>186</v>
      </c>
      <c r="D143" s="3" t="s">
        <v>414</v>
      </c>
      <c r="E143" s="3" t="s">
        <v>121</v>
      </c>
      <c r="F143" s="4" t="s">
        <v>415</v>
      </c>
      <c r="G143" s="3" t="s">
        <v>16</v>
      </c>
      <c r="H143" s="5">
        <v>907.12609999999995</v>
      </c>
      <c r="I143" s="5">
        <v>2.3786</v>
      </c>
      <c r="J143" s="5">
        <v>2.3786</v>
      </c>
      <c r="K143" s="6">
        <v>1</v>
      </c>
      <c r="L143" s="5">
        <v>29.26</v>
      </c>
      <c r="M143" s="19">
        <f>H143*INDEX('Pliegos Tarifarios (Las Condes)'!$B:$B,MATCH($B143,'Pliegos Tarifarios (Las Condes)'!$A:$A,0))</f>
        <v>107801.05147179999</v>
      </c>
      <c r="N143" s="19">
        <f>I143*INDEX('Pliegos Tarifarios (Las Condes)'!$C:$C,MATCH($B143,'Pliegos Tarifarios (Las Condes)'!$A:$A,0))</f>
        <v>8123.1782673999996</v>
      </c>
      <c r="O143" s="19">
        <f>J143*INDEX('Pliegos Tarifarios (Las Condes)'!$D:$D,MATCH($B143,'Pliegos Tarifarios (Las Condes)'!$A:$A,0))</f>
        <v>33553.970652999997</v>
      </c>
      <c r="P143" s="19">
        <f>H143*INDEX('Pliegos Tarifarios (Las Condes)'!$E:$E,MATCH($B143,'Pliegos Tarifarios (Las Condes)'!$A:$A,0))</f>
        <v>11730.954725199999</v>
      </c>
      <c r="Q143" s="19" cm="1">
        <f t="array" ref="Q143">H143*_xlfn.IFS(H143&lt;=350,INDEX('Pliegos Tarifarios (Las Condes)'!$F:$F,MATCH($B143,'Pliegos Tarifarios (Las Condes)'!$A:$A,0)),H143&lt;=500,INDEX('Pliegos Tarifarios (Las Condes)'!$G:$G,MATCH($B143,'Pliegos Tarifarios (Las Condes)'!$A:$A,0)),H143&lt;=1000,INDEX('Pliegos Tarifarios (Las Condes)'!$H:$H,MATCH($B143,'Pliegos Tarifarios (Las Condes)'!$A:$A,0)),H143&lt;=5000,INDEX('Pliegos Tarifarios (Las Condes)'!$I:$I,MATCH($B143,'Pliegos Tarifarios (Las Condes)'!$A:$A,0)),H143&gt;5000,INDEX('Pliegos Tarifarios (Las Condes)'!$J:$J,MATCH($B143,'Pliegos Tarifarios (Las Condes)'!$A:$A,0)))/1.19</f>
        <v>2127.5537353781515</v>
      </c>
      <c r="R143" s="19">
        <f>INDEX('Pliegos Tarifarios (Las Condes)'!$K:$K,MATCH($B143,'Pliegos Tarifarios (Las Condes)'!$A:$A,0))</f>
        <v>710.78200000000004</v>
      </c>
      <c r="S143" s="21">
        <f t="shared" si="9"/>
        <v>164047.49085277811</v>
      </c>
      <c r="T143" s="21">
        <f t="shared" si="10"/>
        <v>31169.02326202784</v>
      </c>
      <c r="U143" s="19">
        <v>0</v>
      </c>
      <c r="V143" s="21">
        <f t="shared" si="11"/>
        <v>195216.51411480596</v>
      </c>
    </row>
    <row r="144" spans="1:22" x14ac:dyDescent="0.3">
      <c r="A144" s="3" t="s">
        <v>12</v>
      </c>
      <c r="B144" s="3">
        <v>1</v>
      </c>
      <c r="C144" s="4" t="s">
        <v>186</v>
      </c>
      <c r="D144" s="3" t="s">
        <v>416</v>
      </c>
      <c r="E144" s="3" t="s">
        <v>121</v>
      </c>
      <c r="F144" s="4" t="s">
        <v>417</v>
      </c>
      <c r="G144" s="3" t="s">
        <v>16</v>
      </c>
      <c r="H144" s="5">
        <v>906.29</v>
      </c>
      <c r="I144" s="5">
        <v>2.3818999999999999</v>
      </c>
      <c r="J144" s="5">
        <v>2.3372000000000002</v>
      </c>
      <c r="K144" s="6">
        <v>0.98123346907930653</v>
      </c>
      <c r="L144" s="5">
        <v>29.24</v>
      </c>
      <c r="M144" s="19">
        <f>H144*INDEX('Pliegos Tarifarios (Las Condes)'!$B:$B,MATCH($B144,'Pliegos Tarifarios (Las Condes)'!$A:$A,0))</f>
        <v>107701.69101999998</v>
      </c>
      <c r="N144" s="19">
        <f>I144*INDEX('Pliegos Tarifarios (Las Condes)'!$C:$C,MATCH($B144,'Pliegos Tarifarios (Las Condes)'!$A:$A,0))</f>
        <v>8134.4481270999995</v>
      </c>
      <c r="O144" s="19">
        <f>J144*INDEX('Pliegos Tarifarios (Las Condes)'!$D:$D,MATCH($B144,'Pliegos Tarifarios (Las Condes)'!$A:$A,0))</f>
        <v>32969.957205999999</v>
      </c>
      <c r="P144" s="19">
        <f>H144*INDEX('Pliegos Tarifarios (Las Condes)'!$E:$E,MATCH($B144,'Pliegos Tarifarios (Las Condes)'!$A:$A,0))</f>
        <v>11720.14228</v>
      </c>
      <c r="Q144" s="19" cm="1">
        <f t="array" ref="Q144">H144*_xlfn.IFS(H144&lt;=350,INDEX('Pliegos Tarifarios (Las Condes)'!$F:$F,MATCH($B144,'Pliegos Tarifarios (Las Condes)'!$A:$A,0)),H144&lt;=500,INDEX('Pliegos Tarifarios (Las Condes)'!$G:$G,MATCH($B144,'Pliegos Tarifarios (Las Condes)'!$A:$A,0)),H144&lt;=1000,INDEX('Pliegos Tarifarios (Las Condes)'!$H:$H,MATCH($B144,'Pliegos Tarifarios (Las Condes)'!$A:$A,0)),H144&lt;=5000,INDEX('Pliegos Tarifarios (Las Condes)'!$I:$I,MATCH($B144,'Pliegos Tarifarios (Las Condes)'!$A:$A,0)),H144&gt;5000,INDEX('Pliegos Tarifarios (Las Condes)'!$J:$J,MATCH($B144,'Pliegos Tarifarios (Las Condes)'!$A:$A,0)))/1.19</f>
        <v>2125.5927647058825</v>
      </c>
      <c r="R144" s="19">
        <f>INDEX('Pliegos Tarifarios (Las Condes)'!$K:$K,MATCH($B144,'Pliegos Tarifarios (Las Condes)'!$A:$A,0))</f>
        <v>710.78200000000004</v>
      </c>
      <c r="S144" s="21">
        <f t="shared" si="9"/>
        <v>163362.61339780586</v>
      </c>
      <c r="T144" s="21">
        <f t="shared" si="10"/>
        <v>31038.896545583113</v>
      </c>
      <c r="U144" s="19">
        <v>0</v>
      </c>
      <c r="V144" s="21">
        <f t="shared" si="11"/>
        <v>194401.50994338898</v>
      </c>
    </row>
    <row r="145" spans="1:22" x14ac:dyDescent="0.3">
      <c r="A145" s="3" t="s">
        <v>12</v>
      </c>
      <c r="B145" s="3">
        <v>1</v>
      </c>
      <c r="C145" s="4" t="s">
        <v>186</v>
      </c>
      <c r="D145" s="3" t="s">
        <v>418</v>
      </c>
      <c r="E145" s="3" t="s">
        <v>121</v>
      </c>
      <c r="F145" s="4" t="s">
        <v>419</v>
      </c>
      <c r="G145" s="3" t="s">
        <v>16</v>
      </c>
      <c r="H145" s="5">
        <v>907.16539999999998</v>
      </c>
      <c r="I145" s="5">
        <v>2.3942000000000001</v>
      </c>
      <c r="J145" s="5">
        <v>2.3744000000000001</v>
      </c>
      <c r="K145" s="6">
        <v>0.99173001420098572</v>
      </c>
      <c r="L145" s="5">
        <v>29.26</v>
      </c>
      <c r="M145" s="19">
        <f>H145*INDEX('Pliegos Tarifarios (Las Condes)'!$B:$B,MATCH($B145,'Pliegos Tarifarios (Las Condes)'!$A:$A,0))</f>
        <v>107805.7218052</v>
      </c>
      <c r="N145" s="19">
        <f>I145*INDEX('Pliegos Tarifarios (Las Condes)'!$C:$C,MATCH($B145,'Pliegos Tarifarios (Las Condes)'!$A:$A,0))</f>
        <v>8176.4539678000001</v>
      </c>
      <c r="O145" s="19">
        <f>J145*INDEX('Pliegos Tarifarios (Las Condes)'!$D:$D,MATCH($B145,'Pliegos Tarifarios (Las Condes)'!$A:$A,0))</f>
        <v>33494.722911999997</v>
      </c>
      <c r="P145" s="19">
        <f>H145*INDEX('Pliegos Tarifarios (Las Condes)'!$E:$E,MATCH($B145,'Pliegos Tarifarios (Las Condes)'!$A:$A,0))</f>
        <v>11731.4629528</v>
      </c>
      <c r="Q145" s="19" cm="1">
        <f t="array" ref="Q145">H145*_xlfn.IFS(H145&lt;=350,INDEX('Pliegos Tarifarios (Las Condes)'!$F:$F,MATCH($B145,'Pliegos Tarifarios (Las Condes)'!$A:$A,0)),H145&lt;=500,INDEX('Pliegos Tarifarios (Las Condes)'!$G:$G,MATCH($B145,'Pliegos Tarifarios (Las Condes)'!$A:$A,0)),H145&lt;=1000,INDEX('Pliegos Tarifarios (Las Condes)'!$H:$H,MATCH($B145,'Pliegos Tarifarios (Las Condes)'!$A:$A,0)),H145&lt;=5000,INDEX('Pliegos Tarifarios (Las Condes)'!$I:$I,MATCH($B145,'Pliegos Tarifarios (Las Condes)'!$A:$A,0)),H145&gt;5000,INDEX('Pliegos Tarifarios (Las Condes)'!$J:$J,MATCH($B145,'Pliegos Tarifarios (Las Condes)'!$A:$A,0)))/1.19</f>
        <v>2127.645908739496</v>
      </c>
      <c r="R145" s="19">
        <f>INDEX('Pliegos Tarifarios (Las Condes)'!$K:$K,MATCH($B145,'Pliegos Tarifarios (Las Condes)'!$A:$A,0))</f>
        <v>710.78200000000004</v>
      </c>
      <c r="S145" s="21">
        <f t="shared" si="9"/>
        <v>164046.78954653951</v>
      </c>
      <c r="T145" s="21">
        <f t="shared" si="10"/>
        <v>31168.890013842509</v>
      </c>
      <c r="U145" s="19">
        <v>0</v>
      </c>
      <c r="V145" s="21">
        <f t="shared" si="11"/>
        <v>195215.67956038204</v>
      </c>
    </row>
    <row r="146" spans="1:22" x14ac:dyDescent="0.3">
      <c r="A146" s="3" t="s">
        <v>12</v>
      </c>
      <c r="B146" s="3">
        <v>1</v>
      </c>
      <c r="C146" s="4" t="s">
        <v>186</v>
      </c>
      <c r="D146" s="3" t="s">
        <v>420</v>
      </c>
      <c r="E146" s="3" t="s">
        <v>121</v>
      </c>
      <c r="F146" s="4" t="s">
        <v>421</v>
      </c>
      <c r="G146" s="3" t="s">
        <v>16</v>
      </c>
      <c r="H146" s="5">
        <v>903.86710000000005</v>
      </c>
      <c r="I146" s="5">
        <v>2.4228000000000001</v>
      </c>
      <c r="J146" s="5">
        <v>2.3801000000000001</v>
      </c>
      <c r="K146" s="6">
        <v>0.98237576357932976</v>
      </c>
      <c r="L146" s="5">
        <v>29.16</v>
      </c>
      <c r="M146" s="19">
        <f>H146*INDEX('Pliegos Tarifarios (Las Condes)'!$B:$B,MATCH($B146,'Pliegos Tarifarios (Las Condes)'!$A:$A,0))</f>
        <v>107413.7584298</v>
      </c>
      <c r="N146" s="19">
        <f>I146*INDEX('Pliegos Tarifarios (Las Condes)'!$C:$C,MATCH($B146,'Pliegos Tarifarios (Las Condes)'!$A:$A,0))</f>
        <v>8274.1260851999996</v>
      </c>
      <c r="O146" s="19">
        <f>J146*INDEX('Pliegos Tarifarios (Las Condes)'!$D:$D,MATCH($B146,'Pliegos Tarifarios (Las Condes)'!$A:$A,0))</f>
        <v>33575.130560500002</v>
      </c>
      <c r="P146" s="19">
        <f>H146*INDEX('Pliegos Tarifarios (Las Condes)'!$E:$E,MATCH($B146,'Pliegos Tarifarios (Las Condes)'!$A:$A,0))</f>
        <v>11688.8093372</v>
      </c>
      <c r="Q146" s="19" cm="1">
        <f t="array" ref="Q146">H146*_xlfn.IFS(H146&lt;=350,INDEX('Pliegos Tarifarios (Las Condes)'!$F:$F,MATCH($B146,'Pliegos Tarifarios (Las Condes)'!$A:$A,0)),H146&lt;=500,INDEX('Pliegos Tarifarios (Las Condes)'!$G:$G,MATCH($B146,'Pliegos Tarifarios (Las Condes)'!$A:$A,0)),H146&lt;=1000,INDEX('Pliegos Tarifarios (Las Condes)'!$H:$H,MATCH($B146,'Pliegos Tarifarios (Las Condes)'!$A:$A,0)),H146&lt;=5000,INDEX('Pliegos Tarifarios (Las Condes)'!$I:$I,MATCH($B146,'Pliegos Tarifarios (Las Condes)'!$A:$A,0)),H146&gt;5000,INDEX('Pliegos Tarifarios (Las Condes)'!$J:$J,MATCH($B146,'Pliegos Tarifarios (Las Condes)'!$A:$A,0)))/1.19</f>
        <v>2119.9101479831938</v>
      </c>
      <c r="R146" s="19">
        <f>INDEX('Pliegos Tarifarios (Las Condes)'!$K:$K,MATCH($B146,'Pliegos Tarifarios (Las Condes)'!$A:$A,0))</f>
        <v>710.78200000000004</v>
      </c>
      <c r="S146" s="21">
        <f t="shared" si="9"/>
        <v>163782.51656068323</v>
      </c>
      <c r="T146" s="21">
        <f t="shared" si="10"/>
        <v>31118.678146529815</v>
      </c>
      <c r="U146" s="19">
        <v>0</v>
      </c>
      <c r="V146" s="21">
        <f t="shared" si="11"/>
        <v>194901.19470721306</v>
      </c>
    </row>
    <row r="147" spans="1:22" x14ac:dyDescent="0.3">
      <c r="A147" s="3" t="s">
        <v>12</v>
      </c>
      <c r="B147" s="3">
        <v>1</v>
      </c>
      <c r="C147" s="4" t="s">
        <v>186</v>
      </c>
      <c r="D147" s="3" t="s">
        <v>422</v>
      </c>
      <c r="E147" s="3" t="s">
        <v>121</v>
      </c>
      <c r="F147" s="4" t="s">
        <v>423</v>
      </c>
      <c r="G147" s="3" t="s">
        <v>16</v>
      </c>
      <c r="H147" s="5">
        <v>904.85239999999999</v>
      </c>
      <c r="I147" s="5">
        <v>2.4055</v>
      </c>
      <c r="J147" s="5">
        <v>2.4055</v>
      </c>
      <c r="K147" s="6">
        <v>1</v>
      </c>
      <c r="L147" s="5">
        <v>29.19</v>
      </c>
      <c r="M147" s="19">
        <f>H147*INDEX('Pliegos Tarifarios (Las Condes)'!$B:$B,MATCH($B147,'Pliegos Tarifarios (Las Condes)'!$A:$A,0))</f>
        <v>107530.84951119999</v>
      </c>
      <c r="N147" s="19">
        <f>I147*INDEX('Pliegos Tarifarios (Las Condes)'!$C:$C,MATCH($B147,'Pliegos Tarifarios (Las Condes)'!$A:$A,0))</f>
        <v>8215.0446995000002</v>
      </c>
      <c r="O147" s="19">
        <f>J147*INDEX('Pliegos Tarifarios (Las Condes)'!$D:$D,MATCH($B147,'Pliegos Tarifarios (Las Condes)'!$A:$A,0))</f>
        <v>33933.4383275</v>
      </c>
      <c r="P147" s="19">
        <f>H147*INDEX('Pliegos Tarifarios (Las Condes)'!$E:$E,MATCH($B147,'Pliegos Tarifarios (Las Condes)'!$A:$A,0))</f>
        <v>11701.5512368</v>
      </c>
      <c r="Q147" s="19" cm="1">
        <f t="array" ref="Q147">H147*_xlfn.IFS(H147&lt;=350,INDEX('Pliegos Tarifarios (Las Condes)'!$F:$F,MATCH($B147,'Pliegos Tarifarios (Las Condes)'!$A:$A,0)),H147&lt;=500,INDEX('Pliegos Tarifarios (Las Condes)'!$G:$G,MATCH($B147,'Pliegos Tarifarios (Las Condes)'!$A:$A,0)),H147&lt;=1000,INDEX('Pliegos Tarifarios (Las Condes)'!$H:$H,MATCH($B147,'Pliegos Tarifarios (Las Condes)'!$A:$A,0)),H147&lt;=5000,INDEX('Pliegos Tarifarios (Las Condes)'!$I:$I,MATCH($B147,'Pliegos Tarifarios (Las Condes)'!$A:$A,0)),H147&gt;5000,INDEX('Pliegos Tarifarios (Las Condes)'!$J:$J,MATCH($B147,'Pliegos Tarifarios (Las Condes)'!$A:$A,0)))/1.19</f>
        <v>2122.2210490756306</v>
      </c>
      <c r="R147" s="19">
        <f>INDEX('Pliegos Tarifarios (Las Condes)'!$K:$K,MATCH($B147,'Pliegos Tarifarios (Las Condes)'!$A:$A,0))</f>
        <v>710.78200000000004</v>
      </c>
      <c r="S147" s="21">
        <f t="shared" si="9"/>
        <v>164213.88682407563</v>
      </c>
      <c r="T147" s="21">
        <f t="shared" si="10"/>
        <v>31200.638496574371</v>
      </c>
      <c r="U147" s="19">
        <v>0</v>
      </c>
      <c r="V147" s="21">
        <f t="shared" si="11"/>
        <v>195414.52532064999</v>
      </c>
    </row>
    <row r="148" spans="1:22" x14ac:dyDescent="0.3">
      <c r="A148" s="3" t="s">
        <v>12</v>
      </c>
      <c r="B148" s="3">
        <v>1</v>
      </c>
      <c r="C148" s="4" t="s">
        <v>186</v>
      </c>
      <c r="D148" s="3" t="s">
        <v>424</v>
      </c>
      <c r="E148" s="3" t="s">
        <v>121</v>
      </c>
      <c r="F148" s="4" t="s">
        <v>425</v>
      </c>
      <c r="G148" s="3" t="s">
        <v>16</v>
      </c>
      <c r="H148" s="5">
        <v>905.69140000000004</v>
      </c>
      <c r="I148" s="5">
        <v>2.3618000000000001</v>
      </c>
      <c r="J148" s="5">
        <v>2.3618000000000001</v>
      </c>
      <c r="K148" s="6">
        <v>1</v>
      </c>
      <c r="L148" s="5">
        <v>29.22</v>
      </c>
      <c r="M148" s="19">
        <f>H148*INDEX('Pliegos Tarifarios (Las Condes)'!$B:$B,MATCH($B148,'Pliegos Tarifarios (Las Condes)'!$A:$A,0))</f>
        <v>107630.55459319999</v>
      </c>
      <c r="N148" s="19">
        <f>I148*INDEX('Pliegos Tarifarios (Las Condes)'!$C:$C,MATCH($B148,'Pliegos Tarifarios (Las Condes)'!$A:$A,0))</f>
        <v>8065.8044362000001</v>
      </c>
      <c r="O148" s="19">
        <f>J148*INDEX('Pliegos Tarifarios (Las Condes)'!$D:$D,MATCH($B148,'Pliegos Tarifarios (Las Condes)'!$A:$A,0))</f>
        <v>33316.979689</v>
      </c>
      <c r="P148" s="19">
        <f>H148*INDEX('Pliegos Tarifarios (Las Condes)'!$E:$E,MATCH($B148,'Pliegos Tarifarios (Las Condes)'!$A:$A,0))</f>
        <v>11712.401184800001</v>
      </c>
      <c r="Q148" s="19" cm="1">
        <f t="array" ref="Q148">H148*_xlfn.IFS(H148&lt;=350,INDEX('Pliegos Tarifarios (Las Condes)'!$F:$F,MATCH($B148,'Pliegos Tarifarios (Las Condes)'!$A:$A,0)),H148&lt;=500,INDEX('Pliegos Tarifarios (Las Condes)'!$G:$G,MATCH($B148,'Pliegos Tarifarios (Las Condes)'!$A:$A,0)),H148&lt;=1000,INDEX('Pliegos Tarifarios (Las Condes)'!$H:$H,MATCH($B148,'Pliegos Tarifarios (Las Condes)'!$A:$A,0)),H148&lt;=5000,INDEX('Pliegos Tarifarios (Las Condes)'!$I:$I,MATCH($B148,'Pliegos Tarifarios (Las Condes)'!$A:$A,0)),H148&gt;5000,INDEX('Pliegos Tarifarios (Las Condes)'!$J:$J,MATCH($B148,'Pliegos Tarifarios (Las Condes)'!$A:$A,0)))/1.19</f>
        <v>2124.1888213445382</v>
      </c>
      <c r="R148" s="19">
        <f>INDEX('Pliegos Tarifarios (Las Condes)'!$K:$K,MATCH($B148,'Pliegos Tarifarios (Las Condes)'!$A:$A,0))</f>
        <v>710.78200000000004</v>
      </c>
      <c r="S148" s="21">
        <f t="shared" si="9"/>
        <v>163560.71072454454</v>
      </c>
      <c r="T148" s="21">
        <f t="shared" si="10"/>
        <v>31076.535037663463</v>
      </c>
      <c r="U148" s="19">
        <v>0</v>
      </c>
      <c r="V148" s="21">
        <f t="shared" si="11"/>
        <v>194637.24576220801</v>
      </c>
    </row>
    <row r="149" spans="1:22" x14ac:dyDescent="0.3">
      <c r="A149" s="3" t="s">
        <v>12</v>
      </c>
      <c r="B149" s="3">
        <v>1</v>
      </c>
      <c r="C149" s="4" t="s">
        <v>186</v>
      </c>
      <c r="D149" s="3" t="s">
        <v>426</v>
      </c>
      <c r="E149" s="3" t="s">
        <v>121</v>
      </c>
      <c r="F149" s="4" t="s">
        <v>427</v>
      </c>
      <c r="G149" s="3" t="s">
        <v>16</v>
      </c>
      <c r="H149" s="5">
        <v>906.16150000000005</v>
      </c>
      <c r="I149" s="5">
        <v>2.3976999999999999</v>
      </c>
      <c r="J149" s="5">
        <v>2.3841999999999999</v>
      </c>
      <c r="K149" s="6">
        <v>0.99436960420402887</v>
      </c>
      <c r="L149" s="5">
        <v>29.23</v>
      </c>
      <c r="M149" s="19">
        <f>H149*INDEX('Pliegos Tarifarios (Las Condes)'!$B:$B,MATCH($B149,'Pliegos Tarifarios (Las Condes)'!$A:$A,0))</f>
        <v>107686.420337</v>
      </c>
      <c r="N149" s="19">
        <f>I149*INDEX('Pliegos Tarifarios (Las Condes)'!$C:$C,MATCH($B149,'Pliegos Tarifarios (Las Condes)'!$A:$A,0))</f>
        <v>8188.4068492999995</v>
      </c>
      <c r="O149" s="19">
        <f>J149*INDEX('Pliegos Tarifarios (Las Condes)'!$D:$D,MATCH($B149,'Pliegos Tarifarios (Las Condes)'!$A:$A,0))</f>
        <v>33632.967640999996</v>
      </c>
      <c r="P149" s="19">
        <f>H149*INDEX('Pliegos Tarifarios (Las Condes)'!$E:$E,MATCH($B149,'Pliegos Tarifarios (Las Condes)'!$A:$A,0))</f>
        <v>11718.480518</v>
      </c>
      <c r="Q149" s="19" cm="1">
        <f t="array" ref="Q149">H149*_xlfn.IFS(H149&lt;=350,INDEX('Pliegos Tarifarios (Las Condes)'!$F:$F,MATCH($B149,'Pliegos Tarifarios (Las Condes)'!$A:$A,0)),H149&lt;=500,INDEX('Pliegos Tarifarios (Las Condes)'!$G:$G,MATCH($B149,'Pliegos Tarifarios (Las Condes)'!$A:$A,0)),H149&lt;=1000,INDEX('Pliegos Tarifarios (Las Condes)'!$H:$H,MATCH($B149,'Pliegos Tarifarios (Las Condes)'!$A:$A,0)),H149&lt;=5000,INDEX('Pliegos Tarifarios (Las Condes)'!$I:$I,MATCH($B149,'Pliegos Tarifarios (Las Condes)'!$A:$A,0)),H149&gt;5000,INDEX('Pliegos Tarifarios (Las Condes)'!$J:$J,MATCH($B149,'Pliegos Tarifarios (Las Condes)'!$A:$A,0)))/1.19</f>
        <v>2125.2913836134458</v>
      </c>
      <c r="R149" s="19">
        <f>INDEX('Pliegos Tarifarios (Las Condes)'!$K:$K,MATCH($B149,'Pliegos Tarifarios (Las Condes)'!$A:$A,0))</f>
        <v>710.78200000000004</v>
      </c>
      <c r="S149" s="21">
        <f t="shared" si="9"/>
        <v>164062.34872891346</v>
      </c>
      <c r="T149" s="21">
        <f t="shared" si="10"/>
        <v>31171.846258493559</v>
      </c>
      <c r="U149" s="19">
        <v>0</v>
      </c>
      <c r="V149" s="21">
        <f t="shared" si="11"/>
        <v>195234.19498740701</v>
      </c>
    </row>
    <row r="150" spans="1:22" x14ac:dyDescent="0.3">
      <c r="A150" s="3" t="s">
        <v>12</v>
      </c>
      <c r="B150" s="3">
        <v>1</v>
      </c>
      <c r="C150" s="4" t="s">
        <v>186</v>
      </c>
      <c r="D150" s="3" t="s">
        <v>428</v>
      </c>
      <c r="E150" s="3" t="s">
        <v>121</v>
      </c>
      <c r="F150" s="4" t="s">
        <v>429</v>
      </c>
      <c r="G150" s="3" t="s">
        <v>16</v>
      </c>
      <c r="H150" s="5">
        <v>905.87869999999998</v>
      </c>
      <c r="I150" s="5">
        <v>2.4335</v>
      </c>
      <c r="J150" s="5">
        <v>2.4091</v>
      </c>
      <c r="K150" s="6">
        <v>0.98997328950071917</v>
      </c>
      <c r="L150" s="5">
        <v>29.22</v>
      </c>
      <c r="M150" s="19">
        <f>H150*INDEX('Pliegos Tarifarios (Las Condes)'!$B:$B,MATCH($B150,'Pliegos Tarifarios (Las Condes)'!$A:$A,0))</f>
        <v>107652.8129506</v>
      </c>
      <c r="N150" s="19">
        <f>I150*INDEX('Pliegos Tarifarios (Las Condes)'!$C:$C,MATCH($B150,'Pliegos Tarifarios (Las Condes)'!$A:$A,0))</f>
        <v>8310.6677514999992</v>
      </c>
      <c r="O150" s="19">
        <f>J150*INDEX('Pliegos Tarifarios (Las Condes)'!$D:$D,MATCH($B150,'Pliegos Tarifarios (Las Condes)'!$A:$A,0))</f>
        <v>33984.222105499997</v>
      </c>
      <c r="P150" s="19">
        <f>H150*INDEX('Pliegos Tarifarios (Las Condes)'!$E:$E,MATCH($B150,'Pliegos Tarifarios (Las Condes)'!$A:$A,0))</f>
        <v>11714.823348399999</v>
      </c>
      <c r="Q150" s="19" cm="1">
        <f t="array" ref="Q150">H150*_xlfn.IFS(H150&lt;=350,INDEX('Pliegos Tarifarios (Las Condes)'!$F:$F,MATCH($B150,'Pliegos Tarifarios (Las Condes)'!$A:$A,0)),H150&lt;=500,INDEX('Pliegos Tarifarios (Las Condes)'!$G:$G,MATCH($B150,'Pliegos Tarifarios (Las Condes)'!$A:$A,0)),H150&lt;=1000,INDEX('Pliegos Tarifarios (Las Condes)'!$H:$H,MATCH($B150,'Pliegos Tarifarios (Las Condes)'!$A:$A,0)),H150&lt;=5000,INDEX('Pliegos Tarifarios (Las Condes)'!$I:$I,MATCH($B150,'Pliegos Tarifarios (Las Condes)'!$A:$A,0)),H150&gt;5000,INDEX('Pliegos Tarifarios (Las Condes)'!$J:$J,MATCH($B150,'Pliegos Tarifarios (Las Condes)'!$A:$A,0)))/1.19</f>
        <v>2124.6281106722695</v>
      </c>
      <c r="R150" s="19">
        <f>INDEX('Pliegos Tarifarios (Las Condes)'!$K:$K,MATCH($B150,'Pliegos Tarifarios (Las Condes)'!$A:$A,0))</f>
        <v>710.78200000000004</v>
      </c>
      <c r="S150" s="21">
        <f t="shared" si="9"/>
        <v>164497.93626667227</v>
      </c>
      <c r="T150" s="21">
        <f t="shared" si="10"/>
        <v>31254.607890667732</v>
      </c>
      <c r="U150" s="19">
        <v>0</v>
      </c>
      <c r="V150" s="21">
        <f t="shared" si="11"/>
        <v>195752.54415734002</v>
      </c>
    </row>
    <row r="151" spans="1:22" x14ac:dyDescent="0.3">
      <c r="A151" s="3" t="s">
        <v>12</v>
      </c>
      <c r="B151" s="3">
        <v>1</v>
      </c>
      <c r="C151" s="4" t="s">
        <v>186</v>
      </c>
      <c r="D151" s="3" t="s">
        <v>430</v>
      </c>
      <c r="E151" s="3" t="s">
        <v>121</v>
      </c>
      <c r="F151" s="4" t="s">
        <v>431</v>
      </c>
      <c r="G151" s="3" t="s">
        <v>16</v>
      </c>
      <c r="H151" s="5">
        <v>905.57809999999995</v>
      </c>
      <c r="I151" s="5">
        <v>2.4746999999999999</v>
      </c>
      <c r="J151" s="5">
        <v>2.4235000000000002</v>
      </c>
      <c r="K151" s="6">
        <v>0.97931062350992049</v>
      </c>
      <c r="L151" s="5">
        <v>29.21</v>
      </c>
      <c r="M151" s="19">
        <f>H151*INDEX('Pliegos Tarifarios (Las Condes)'!$B:$B,MATCH($B151,'Pliegos Tarifarios (Las Condes)'!$A:$A,0))</f>
        <v>107617.09024779999</v>
      </c>
      <c r="N151" s="19">
        <f>I151*INDEX('Pliegos Tarifarios (Las Condes)'!$C:$C,MATCH($B151,'Pliegos Tarifarios (Las Condes)'!$A:$A,0))</f>
        <v>8451.3702422999995</v>
      </c>
      <c r="O151" s="19">
        <f>J151*INDEX('Pliegos Tarifarios (Las Condes)'!$D:$D,MATCH($B151,'Pliegos Tarifarios (Las Condes)'!$A:$A,0))</f>
        <v>34187.357217500001</v>
      </c>
      <c r="P151" s="19">
        <f>H151*INDEX('Pliegos Tarifarios (Las Condes)'!$E:$E,MATCH($B151,'Pliegos Tarifarios (Las Condes)'!$A:$A,0))</f>
        <v>11710.935989199999</v>
      </c>
      <c r="Q151" s="19" cm="1">
        <f t="array" ref="Q151">H151*_xlfn.IFS(H151&lt;=350,INDEX('Pliegos Tarifarios (Las Condes)'!$F:$F,MATCH($B151,'Pliegos Tarifarios (Las Condes)'!$A:$A,0)),H151&lt;=500,INDEX('Pliegos Tarifarios (Las Condes)'!$G:$G,MATCH($B151,'Pliegos Tarifarios (Las Condes)'!$A:$A,0)),H151&lt;=1000,INDEX('Pliegos Tarifarios (Las Condes)'!$H:$H,MATCH($B151,'Pliegos Tarifarios (Las Condes)'!$A:$A,0)),H151&lt;=5000,INDEX('Pliegos Tarifarios (Las Condes)'!$I:$I,MATCH($B151,'Pliegos Tarifarios (Las Condes)'!$A:$A,0)),H151&gt;5000,INDEX('Pliegos Tarifarios (Las Condes)'!$J:$J,MATCH($B151,'Pliegos Tarifarios (Las Condes)'!$A:$A,0)))/1.19</f>
        <v>2123.9230900000002</v>
      </c>
      <c r="R151" s="19">
        <f>INDEX('Pliegos Tarifarios (Las Condes)'!$K:$K,MATCH($B151,'Pliegos Tarifarios (Las Condes)'!$A:$A,0))</f>
        <v>710.78200000000004</v>
      </c>
      <c r="S151" s="21">
        <f t="shared" si="9"/>
        <v>164801.45878680001</v>
      </c>
      <c r="T151" s="21">
        <f t="shared" si="10"/>
        <v>31312.277169492001</v>
      </c>
      <c r="U151" s="19">
        <v>0</v>
      </c>
      <c r="V151" s="21">
        <f t="shared" si="11"/>
        <v>196113.73595629202</v>
      </c>
    </row>
    <row r="152" spans="1:22" x14ac:dyDescent="0.3">
      <c r="A152" s="3" t="s">
        <v>12</v>
      </c>
      <c r="B152" s="3">
        <v>1</v>
      </c>
      <c r="C152" s="4" t="s">
        <v>186</v>
      </c>
      <c r="D152" s="3" t="s">
        <v>432</v>
      </c>
      <c r="E152" s="3" t="s">
        <v>121</v>
      </c>
      <c r="F152" s="4" t="s">
        <v>433</v>
      </c>
      <c r="G152" s="3" t="s">
        <v>16</v>
      </c>
      <c r="H152" s="5">
        <v>907.86839999999995</v>
      </c>
      <c r="I152" s="5">
        <v>2.4580000000000002</v>
      </c>
      <c r="J152" s="5">
        <v>2.4032</v>
      </c>
      <c r="K152" s="6">
        <v>0.97770545158665578</v>
      </c>
      <c r="L152" s="5">
        <v>29.29</v>
      </c>
      <c r="M152" s="19">
        <f>H152*INDEX('Pliegos Tarifarios (Las Condes)'!$B:$B,MATCH($B152,'Pliegos Tarifarios (Las Condes)'!$A:$A,0))</f>
        <v>107889.2649192</v>
      </c>
      <c r="N152" s="19">
        <f>I152*INDEX('Pliegos Tarifarios (Las Condes)'!$C:$C,MATCH($B152,'Pliegos Tarifarios (Las Condes)'!$A:$A,0))</f>
        <v>8394.3379220000006</v>
      </c>
      <c r="O152" s="19">
        <f>J152*INDEX('Pliegos Tarifarios (Las Condes)'!$D:$D,MATCH($B152,'Pliegos Tarifarios (Las Condes)'!$A:$A,0))</f>
        <v>33900.993135999997</v>
      </c>
      <c r="P152" s="19">
        <f>H152*INDEX('Pliegos Tarifarios (Las Condes)'!$E:$E,MATCH($B152,'Pliegos Tarifarios (Las Condes)'!$A:$A,0))</f>
        <v>11740.5541488</v>
      </c>
      <c r="Q152" s="19" cm="1">
        <f t="array" ref="Q152">H152*_xlfn.IFS(H152&lt;=350,INDEX('Pliegos Tarifarios (Las Condes)'!$F:$F,MATCH($B152,'Pliegos Tarifarios (Las Condes)'!$A:$A,0)),H152&lt;=500,INDEX('Pliegos Tarifarios (Las Condes)'!$G:$G,MATCH($B152,'Pliegos Tarifarios (Las Condes)'!$A:$A,0)),H152&lt;=1000,INDEX('Pliegos Tarifarios (Las Condes)'!$H:$H,MATCH($B152,'Pliegos Tarifarios (Las Condes)'!$A:$A,0)),H152&lt;=5000,INDEX('Pliegos Tarifarios (Las Condes)'!$I:$I,MATCH($B152,'Pliegos Tarifarios (Las Condes)'!$A:$A,0)),H152&gt;5000,INDEX('Pliegos Tarifarios (Las Condes)'!$J:$J,MATCH($B152,'Pliegos Tarifarios (Las Condes)'!$A:$A,0)))/1.19</f>
        <v>2129.2947095798322</v>
      </c>
      <c r="R152" s="19">
        <f>INDEX('Pliegos Tarifarios (Las Condes)'!$K:$K,MATCH($B152,'Pliegos Tarifarios (Las Condes)'!$A:$A,0))</f>
        <v>710.78200000000004</v>
      </c>
      <c r="S152" s="21">
        <f t="shared" si="9"/>
        <v>164765.22683557984</v>
      </c>
      <c r="T152" s="21">
        <f t="shared" si="10"/>
        <v>31305.393098760171</v>
      </c>
      <c r="U152" s="19">
        <v>0</v>
      </c>
      <c r="V152" s="21">
        <f t="shared" si="11"/>
        <v>196070.61993434001</v>
      </c>
    </row>
    <row r="153" spans="1:22" x14ac:dyDescent="0.3">
      <c r="A153" s="3" t="s">
        <v>12</v>
      </c>
      <c r="B153" s="3">
        <v>1</v>
      </c>
      <c r="C153" s="4" t="s">
        <v>186</v>
      </c>
      <c r="D153" s="3" t="s">
        <v>434</v>
      </c>
      <c r="E153" s="3" t="s">
        <v>121</v>
      </c>
      <c r="F153" s="4" t="s">
        <v>435</v>
      </c>
      <c r="G153" s="3" t="s">
        <v>16</v>
      </c>
      <c r="H153" s="5">
        <v>906.84230000000002</v>
      </c>
      <c r="I153" s="5">
        <v>2.4285000000000001</v>
      </c>
      <c r="J153" s="5">
        <v>2.4171</v>
      </c>
      <c r="K153" s="6">
        <v>0.99530574428659668</v>
      </c>
      <c r="L153" s="5">
        <v>29.25</v>
      </c>
      <c r="M153" s="19">
        <f>H153*INDEX('Pliegos Tarifarios (Las Condes)'!$B:$B,MATCH($B153,'Pliegos Tarifarios (Las Condes)'!$A:$A,0))</f>
        <v>107767.3252474</v>
      </c>
      <c r="N153" s="19">
        <f>I153*INDEX('Pliegos Tarifarios (Las Condes)'!$C:$C,MATCH($B153,'Pliegos Tarifarios (Las Condes)'!$A:$A,0))</f>
        <v>8293.5922064999995</v>
      </c>
      <c r="O153" s="19">
        <f>J153*INDEX('Pliegos Tarifarios (Las Condes)'!$D:$D,MATCH($B153,'Pliegos Tarifarios (Las Condes)'!$A:$A,0))</f>
        <v>34097.074945499997</v>
      </c>
      <c r="P153" s="19">
        <f>H153*INDEX('Pliegos Tarifarios (Las Condes)'!$E:$E,MATCH($B153,'Pliegos Tarifarios (Las Condes)'!$A:$A,0))</f>
        <v>11727.2846236</v>
      </c>
      <c r="Q153" s="19" cm="1">
        <f t="array" ref="Q153">H153*_xlfn.IFS(H153&lt;=350,INDEX('Pliegos Tarifarios (Las Condes)'!$F:$F,MATCH($B153,'Pliegos Tarifarios (Las Condes)'!$A:$A,0)),H153&lt;=500,INDEX('Pliegos Tarifarios (Las Condes)'!$G:$G,MATCH($B153,'Pliegos Tarifarios (Las Condes)'!$A:$A,0)),H153&lt;=1000,INDEX('Pliegos Tarifarios (Las Condes)'!$H:$H,MATCH($B153,'Pliegos Tarifarios (Las Condes)'!$A:$A,0)),H153&lt;=5000,INDEX('Pliegos Tarifarios (Las Condes)'!$I:$I,MATCH($B153,'Pliegos Tarifarios (Las Condes)'!$A:$A,0)),H153&gt;5000,INDEX('Pliegos Tarifarios (Las Condes)'!$J:$J,MATCH($B153,'Pliegos Tarifarios (Las Condes)'!$A:$A,0)))/1.19</f>
        <v>2126.8881170588238</v>
      </c>
      <c r="R153" s="19">
        <f>INDEX('Pliegos Tarifarios (Las Condes)'!$K:$K,MATCH($B153,'Pliegos Tarifarios (Las Condes)'!$A:$A,0))</f>
        <v>710.78200000000004</v>
      </c>
      <c r="S153" s="21">
        <f t="shared" si="9"/>
        <v>164722.94714005882</v>
      </c>
      <c r="T153" s="21">
        <f t="shared" si="10"/>
        <v>31297.359956611177</v>
      </c>
      <c r="U153" s="19">
        <v>0</v>
      </c>
      <c r="V153" s="21">
        <f t="shared" si="11"/>
        <v>196020.30709667</v>
      </c>
    </row>
    <row r="154" spans="1:22" x14ac:dyDescent="0.3">
      <c r="A154" s="3" t="s">
        <v>12</v>
      </c>
      <c r="B154" s="3">
        <v>1</v>
      </c>
      <c r="C154" s="4" t="s">
        <v>186</v>
      </c>
      <c r="D154" s="3" t="s">
        <v>436</v>
      </c>
      <c r="E154" s="3" t="s">
        <v>121</v>
      </c>
      <c r="F154" s="4" t="s">
        <v>437</v>
      </c>
      <c r="G154" s="3" t="s">
        <v>16</v>
      </c>
      <c r="H154" s="5">
        <v>905.94119999999998</v>
      </c>
      <c r="I154" s="5">
        <v>2.4296000000000002</v>
      </c>
      <c r="J154" s="5">
        <v>2.3807</v>
      </c>
      <c r="K154" s="6">
        <v>0.97987323016134331</v>
      </c>
      <c r="L154" s="5">
        <v>29.22</v>
      </c>
      <c r="M154" s="19">
        <f>H154*INDEX('Pliegos Tarifarios (Las Condes)'!$B:$B,MATCH($B154,'Pliegos Tarifarios (Las Condes)'!$A:$A,0))</f>
        <v>107660.2403256</v>
      </c>
      <c r="N154" s="19">
        <f>I154*INDEX('Pliegos Tarifarios (Las Condes)'!$C:$C,MATCH($B154,'Pliegos Tarifarios (Las Condes)'!$A:$A,0))</f>
        <v>8297.3488264000007</v>
      </c>
      <c r="O154" s="19">
        <f>J154*INDEX('Pliegos Tarifarios (Las Condes)'!$D:$D,MATCH($B154,'Pliegos Tarifarios (Las Condes)'!$A:$A,0))</f>
        <v>33583.594523499996</v>
      </c>
      <c r="P154" s="19">
        <f>H154*INDEX('Pliegos Tarifarios (Las Condes)'!$E:$E,MATCH($B154,'Pliegos Tarifarios (Las Condes)'!$A:$A,0))</f>
        <v>11715.631598399999</v>
      </c>
      <c r="Q154" s="19" cm="1">
        <f t="array" ref="Q154">H154*_xlfn.IFS(H154&lt;=350,INDEX('Pliegos Tarifarios (Las Condes)'!$F:$F,MATCH($B154,'Pliegos Tarifarios (Las Condes)'!$A:$A,0)),H154&lt;=500,INDEX('Pliegos Tarifarios (Las Condes)'!$G:$G,MATCH($B154,'Pliegos Tarifarios (Las Condes)'!$A:$A,0)),H154&lt;=1000,INDEX('Pliegos Tarifarios (Las Condes)'!$H:$H,MATCH($B154,'Pliegos Tarifarios (Las Condes)'!$A:$A,0)),H154&lt;=5000,INDEX('Pliegos Tarifarios (Las Condes)'!$I:$I,MATCH($B154,'Pliegos Tarifarios (Las Condes)'!$A:$A,0)),H154&gt;5000,INDEX('Pliegos Tarifarios (Las Condes)'!$J:$J,MATCH($B154,'Pliegos Tarifarios (Las Condes)'!$A:$A,0)))/1.19</f>
        <v>2124.7746968067231</v>
      </c>
      <c r="R154" s="19">
        <f>INDEX('Pliegos Tarifarios (Las Condes)'!$K:$K,MATCH($B154,'Pliegos Tarifarios (Las Condes)'!$A:$A,0))</f>
        <v>710.78200000000004</v>
      </c>
      <c r="S154" s="21">
        <f t="shared" si="9"/>
        <v>164092.37197070674</v>
      </c>
      <c r="T154" s="21">
        <f t="shared" si="10"/>
        <v>31177.550674434278</v>
      </c>
      <c r="U154" s="19">
        <v>0</v>
      </c>
      <c r="V154" s="21">
        <f t="shared" si="11"/>
        <v>195269.92264514102</v>
      </c>
    </row>
    <row r="155" spans="1:22" x14ac:dyDescent="0.3">
      <c r="A155" s="3" t="s">
        <v>12</v>
      </c>
      <c r="B155" s="3">
        <v>1</v>
      </c>
      <c r="C155" s="4" t="s">
        <v>186</v>
      </c>
      <c r="D155" s="3" t="s">
        <v>438</v>
      </c>
      <c r="E155" s="3" t="s">
        <v>121</v>
      </c>
      <c r="F155" s="4" t="s">
        <v>439</v>
      </c>
      <c r="G155" s="3" t="s">
        <v>16</v>
      </c>
      <c r="H155" s="5">
        <v>908.48869999999999</v>
      </c>
      <c r="I155" s="5">
        <v>2.4582000000000002</v>
      </c>
      <c r="J155" s="5">
        <v>2.4582000000000002</v>
      </c>
      <c r="K155" s="6">
        <v>1</v>
      </c>
      <c r="L155" s="5">
        <v>29.31</v>
      </c>
      <c r="M155" s="19">
        <f>H155*INDEX('Pliegos Tarifarios (Las Condes)'!$B:$B,MATCH($B155,'Pliegos Tarifarios (Las Condes)'!$A:$A,0))</f>
        <v>107962.9801306</v>
      </c>
      <c r="N155" s="19">
        <f>I155*INDEX('Pliegos Tarifarios (Las Condes)'!$C:$C,MATCH($B155,'Pliegos Tarifarios (Las Condes)'!$A:$A,0))</f>
        <v>8395.0209438000002</v>
      </c>
      <c r="O155" s="19">
        <f>J155*INDEX('Pliegos Tarifarios (Las Condes)'!$D:$D,MATCH($B155,'Pliegos Tarifarios (Las Condes)'!$A:$A,0))</f>
        <v>34676.856411000001</v>
      </c>
      <c r="P155" s="19">
        <f>H155*INDEX('Pliegos Tarifarios (Las Condes)'!$E:$E,MATCH($B155,'Pliegos Tarifarios (Las Condes)'!$A:$A,0))</f>
        <v>11748.575868400001</v>
      </c>
      <c r="Q155" s="19" cm="1">
        <f t="array" ref="Q155">H155*_xlfn.IFS(H155&lt;=350,INDEX('Pliegos Tarifarios (Las Condes)'!$F:$F,MATCH($B155,'Pliegos Tarifarios (Las Condes)'!$A:$A,0)),H155&lt;=500,INDEX('Pliegos Tarifarios (Las Condes)'!$G:$G,MATCH($B155,'Pliegos Tarifarios (Las Condes)'!$A:$A,0)),H155&lt;=1000,INDEX('Pliegos Tarifarios (Las Condes)'!$H:$H,MATCH($B155,'Pliegos Tarifarios (Las Condes)'!$A:$A,0)),H155&lt;=5000,INDEX('Pliegos Tarifarios (Las Condes)'!$I:$I,MATCH($B155,'Pliegos Tarifarios (Las Condes)'!$A:$A,0)),H155&gt;5000,INDEX('Pliegos Tarifarios (Las Condes)'!$J:$J,MATCH($B155,'Pliegos Tarifarios (Las Condes)'!$A:$A,0)))/1.19</f>
        <v>2130.7495476470594</v>
      </c>
      <c r="R155" s="19">
        <f>INDEX('Pliegos Tarifarios (Las Condes)'!$K:$K,MATCH($B155,'Pliegos Tarifarios (Las Condes)'!$A:$A,0))</f>
        <v>710.78200000000004</v>
      </c>
      <c r="S155" s="21">
        <f t="shared" si="9"/>
        <v>165624.96490144703</v>
      </c>
      <c r="T155" s="21">
        <f t="shared" si="10"/>
        <v>31468.743331274938</v>
      </c>
      <c r="U155" s="19">
        <v>0</v>
      </c>
      <c r="V155" s="21">
        <f t="shared" si="11"/>
        <v>197093.70823272198</v>
      </c>
    </row>
    <row r="156" spans="1:22" x14ac:dyDescent="0.3">
      <c r="A156" s="3" t="s">
        <v>12</v>
      </c>
      <c r="B156" s="3">
        <v>1</v>
      </c>
      <c r="C156" s="4" t="s">
        <v>186</v>
      </c>
      <c r="D156" s="3" t="s">
        <v>440</v>
      </c>
      <c r="E156" s="3" t="s">
        <v>121</v>
      </c>
      <c r="F156" s="4" t="s">
        <v>441</v>
      </c>
      <c r="G156" s="3" t="s">
        <v>16</v>
      </c>
      <c r="H156" s="5">
        <v>907.48490000000004</v>
      </c>
      <c r="I156" s="5">
        <v>2.3837000000000002</v>
      </c>
      <c r="J156" s="5">
        <v>2.3403999999999998</v>
      </c>
      <c r="K156" s="6">
        <v>0.98183496245332869</v>
      </c>
      <c r="L156" s="5">
        <v>29.27</v>
      </c>
      <c r="M156" s="19">
        <f>H156*INDEX('Pliegos Tarifarios (Las Condes)'!$B:$B,MATCH($B156,'Pliegos Tarifarios (Las Condes)'!$A:$A,0))</f>
        <v>107843.6905462</v>
      </c>
      <c r="N156" s="19">
        <f>I156*INDEX('Pliegos Tarifarios (Las Condes)'!$C:$C,MATCH($B156,'Pliegos Tarifarios (Las Condes)'!$A:$A,0))</f>
        <v>8140.5953233</v>
      </c>
      <c r="O156" s="19">
        <f>J156*INDEX('Pliegos Tarifarios (Las Condes)'!$D:$D,MATCH($B156,'Pliegos Tarifarios (Las Condes)'!$A:$A,0))</f>
        <v>33015.098341999998</v>
      </c>
      <c r="P156" s="19">
        <f>H156*INDEX('Pliegos Tarifarios (Las Condes)'!$E:$E,MATCH($B156,'Pliegos Tarifarios (Las Condes)'!$A:$A,0))</f>
        <v>11735.5947268</v>
      </c>
      <c r="Q156" s="19" cm="1">
        <f t="array" ref="Q156">H156*_xlfn.IFS(H156&lt;=350,INDEX('Pliegos Tarifarios (Las Condes)'!$F:$F,MATCH($B156,'Pliegos Tarifarios (Las Condes)'!$A:$A,0)),H156&lt;=500,INDEX('Pliegos Tarifarios (Las Condes)'!$G:$G,MATCH($B156,'Pliegos Tarifarios (Las Condes)'!$A:$A,0)),H156&lt;=1000,INDEX('Pliegos Tarifarios (Las Condes)'!$H:$H,MATCH($B156,'Pliegos Tarifarios (Las Condes)'!$A:$A,0)),H156&lt;=5000,INDEX('Pliegos Tarifarios (Las Condes)'!$I:$I,MATCH($B156,'Pliegos Tarifarios (Las Condes)'!$A:$A,0)),H156&gt;5000,INDEX('Pliegos Tarifarios (Las Condes)'!$J:$J,MATCH($B156,'Pliegos Tarifarios (Las Condes)'!$A:$A,0)))/1.19</f>
        <v>2128.395257058824</v>
      </c>
      <c r="R156" s="19">
        <f>INDEX('Pliegos Tarifarios (Las Condes)'!$K:$K,MATCH($B156,'Pliegos Tarifarios (Las Condes)'!$A:$A,0))</f>
        <v>710.78200000000004</v>
      </c>
      <c r="S156" s="21">
        <f t="shared" si="9"/>
        <v>163574.15619535881</v>
      </c>
      <c r="T156" s="21">
        <f t="shared" si="10"/>
        <v>31079.089677118172</v>
      </c>
      <c r="U156" s="19">
        <v>0</v>
      </c>
      <c r="V156" s="21">
        <f t="shared" si="11"/>
        <v>194653.24587247698</v>
      </c>
    </row>
    <row r="157" spans="1:22" x14ac:dyDescent="0.3">
      <c r="A157" s="3" t="s">
        <v>12</v>
      </c>
      <c r="B157" s="3">
        <v>1</v>
      </c>
      <c r="C157" s="4" t="s">
        <v>186</v>
      </c>
      <c r="D157" s="3" t="s">
        <v>442</v>
      </c>
      <c r="E157" s="3" t="s">
        <v>121</v>
      </c>
      <c r="F157" s="4" t="s">
        <v>443</v>
      </c>
      <c r="G157" s="3" t="s">
        <v>16</v>
      </c>
      <c r="H157" s="5">
        <v>908.55129999999997</v>
      </c>
      <c r="I157" s="5">
        <v>2.4613</v>
      </c>
      <c r="J157" s="5">
        <v>2.3523999999999998</v>
      </c>
      <c r="K157" s="6">
        <v>0.95575508877422488</v>
      </c>
      <c r="L157" s="5">
        <v>29.31</v>
      </c>
      <c r="M157" s="19">
        <f>H157*INDEX('Pliegos Tarifarios (Las Condes)'!$B:$B,MATCH($B157,'Pliegos Tarifarios (Las Condes)'!$A:$A,0))</f>
        <v>107970.41938939999</v>
      </c>
      <c r="N157" s="19">
        <f>I157*INDEX('Pliegos Tarifarios (Las Condes)'!$C:$C,MATCH($B157,'Pliegos Tarifarios (Las Condes)'!$A:$A,0))</f>
        <v>8405.6077817000005</v>
      </c>
      <c r="O157" s="19">
        <f>J157*INDEX('Pliegos Tarifarios (Las Condes)'!$D:$D,MATCH($B157,'Pliegos Tarifarios (Las Condes)'!$A:$A,0))</f>
        <v>33184.377601999993</v>
      </c>
      <c r="P157" s="19">
        <f>H157*INDEX('Pliegos Tarifarios (Las Condes)'!$E:$E,MATCH($B157,'Pliegos Tarifarios (Las Condes)'!$A:$A,0))</f>
        <v>11749.3854116</v>
      </c>
      <c r="Q157" s="19" cm="1">
        <f t="array" ref="Q157">H157*_xlfn.IFS(H157&lt;=350,INDEX('Pliegos Tarifarios (Las Condes)'!$F:$F,MATCH($B157,'Pliegos Tarifarios (Las Condes)'!$A:$A,0)),H157&lt;=500,INDEX('Pliegos Tarifarios (Las Condes)'!$G:$G,MATCH($B157,'Pliegos Tarifarios (Las Condes)'!$A:$A,0)),H157&lt;=1000,INDEX('Pliegos Tarifarios (Las Condes)'!$H:$H,MATCH($B157,'Pliegos Tarifarios (Las Condes)'!$A:$A,0)),H157&lt;=5000,INDEX('Pliegos Tarifarios (Las Condes)'!$I:$I,MATCH($B157,'Pliegos Tarifarios (Las Condes)'!$A:$A,0)),H157&gt;5000,INDEX('Pliegos Tarifarios (Las Condes)'!$J:$J,MATCH($B157,'Pliegos Tarifarios (Las Condes)'!$A:$A,0)))/1.19</f>
        <v>2130.8963683193283</v>
      </c>
      <c r="R157" s="19">
        <f>INDEX('Pliegos Tarifarios (Las Condes)'!$K:$K,MATCH($B157,'Pliegos Tarifarios (Las Condes)'!$A:$A,0))</f>
        <v>710.78200000000004</v>
      </c>
      <c r="S157" s="21">
        <f t="shared" si="9"/>
        <v>164151.46855301931</v>
      </c>
      <c r="T157" s="21">
        <f t="shared" si="10"/>
        <v>31188.779025073669</v>
      </c>
      <c r="U157" s="19">
        <v>0</v>
      </c>
      <c r="V157" s="21">
        <f t="shared" si="11"/>
        <v>195340.24757809297</v>
      </c>
    </row>
    <row r="158" spans="1:22" x14ac:dyDescent="0.3">
      <c r="A158" s="3" t="s">
        <v>12</v>
      </c>
      <c r="B158" s="3">
        <v>1</v>
      </c>
      <c r="C158" s="4" t="s">
        <v>186</v>
      </c>
      <c r="D158" s="3" t="s">
        <v>444</v>
      </c>
      <c r="E158" s="3" t="s">
        <v>121</v>
      </c>
      <c r="F158" s="4" t="s">
        <v>445</v>
      </c>
      <c r="G158" s="3" t="s">
        <v>16</v>
      </c>
      <c r="H158" s="5">
        <v>906.69349999999997</v>
      </c>
      <c r="I158" s="5">
        <v>2.3980000000000001</v>
      </c>
      <c r="J158" s="5">
        <v>2.3980000000000001</v>
      </c>
      <c r="K158" s="6">
        <v>1</v>
      </c>
      <c r="L158" s="5">
        <v>29.25</v>
      </c>
      <c r="M158" s="19">
        <f>H158*INDEX('Pliegos Tarifarios (Las Condes)'!$B:$B,MATCH($B158,'Pliegos Tarifarios (Las Condes)'!$A:$A,0))</f>
        <v>107749.64215299999</v>
      </c>
      <c r="N158" s="19">
        <f>I158*INDEX('Pliegos Tarifarios (Las Condes)'!$C:$C,MATCH($B158,'Pliegos Tarifarios (Las Condes)'!$A:$A,0))</f>
        <v>8189.4313820000007</v>
      </c>
      <c r="O158" s="19">
        <f>J158*INDEX('Pliegos Tarifarios (Las Condes)'!$D:$D,MATCH($B158,'Pliegos Tarifarios (Las Condes)'!$A:$A,0))</f>
        <v>33827.638789999997</v>
      </c>
      <c r="P158" s="19">
        <f>H158*INDEX('Pliegos Tarifarios (Las Condes)'!$E:$E,MATCH($B158,'Pliegos Tarifarios (Las Condes)'!$A:$A,0))</f>
        <v>11725.360342</v>
      </c>
      <c r="Q158" s="19" cm="1">
        <f t="array" ref="Q158">H158*_xlfn.IFS(H158&lt;=350,INDEX('Pliegos Tarifarios (Las Condes)'!$F:$F,MATCH($B158,'Pliegos Tarifarios (Las Condes)'!$A:$A,0)),H158&lt;=500,INDEX('Pliegos Tarifarios (Las Condes)'!$G:$G,MATCH($B158,'Pliegos Tarifarios (Las Condes)'!$A:$A,0)),H158&lt;=1000,INDEX('Pliegos Tarifarios (Las Condes)'!$H:$H,MATCH($B158,'Pliegos Tarifarios (Las Condes)'!$A:$A,0)),H158&lt;=5000,INDEX('Pliegos Tarifarios (Las Condes)'!$I:$I,MATCH($B158,'Pliegos Tarifarios (Las Condes)'!$A:$A,0)),H158&gt;5000,INDEX('Pliegos Tarifarios (Las Condes)'!$J:$J,MATCH($B158,'Pliegos Tarifarios (Las Condes)'!$A:$A,0)))/1.19</f>
        <v>2126.5391247899165</v>
      </c>
      <c r="R158" s="19">
        <f>INDEX('Pliegos Tarifarios (Las Condes)'!$K:$K,MATCH($B158,'Pliegos Tarifarios (Las Condes)'!$A:$A,0))</f>
        <v>710.78200000000004</v>
      </c>
      <c r="S158" s="21">
        <f t="shared" si="9"/>
        <v>164329.39379178989</v>
      </c>
      <c r="T158" s="21">
        <f t="shared" si="10"/>
        <v>31222.584820440079</v>
      </c>
      <c r="U158" s="19">
        <v>0</v>
      </c>
      <c r="V158" s="21">
        <f t="shared" si="11"/>
        <v>195551.97861222996</v>
      </c>
    </row>
    <row r="159" spans="1:22" x14ac:dyDescent="0.3">
      <c r="A159" s="3" t="s">
        <v>12</v>
      </c>
      <c r="B159" s="3">
        <v>1</v>
      </c>
      <c r="C159" s="4" t="s">
        <v>186</v>
      </c>
      <c r="D159" s="3" t="s">
        <v>446</v>
      </c>
      <c r="E159" s="3" t="s">
        <v>121</v>
      </c>
      <c r="F159" s="4" t="s">
        <v>447</v>
      </c>
      <c r="G159" s="3" t="s">
        <v>16</v>
      </c>
      <c r="H159" s="5">
        <v>907.56389999999999</v>
      </c>
      <c r="I159" s="5">
        <v>2.4135</v>
      </c>
      <c r="J159" s="5">
        <v>2.4135</v>
      </c>
      <c r="K159" s="6">
        <v>1</v>
      </c>
      <c r="L159" s="5">
        <v>29.28</v>
      </c>
      <c r="M159" s="19">
        <f>H159*INDEX('Pliegos Tarifarios (Las Condes)'!$B:$B,MATCH($B159,'Pliegos Tarifarios (Las Condes)'!$A:$A,0))</f>
        <v>107853.07874819999</v>
      </c>
      <c r="N159" s="19">
        <f>I159*INDEX('Pliegos Tarifarios (Las Condes)'!$C:$C,MATCH($B159,'Pliegos Tarifarios (Las Condes)'!$A:$A,0))</f>
        <v>8242.3655715000004</v>
      </c>
      <c r="O159" s="19">
        <f>J159*INDEX('Pliegos Tarifarios (Las Condes)'!$D:$D,MATCH($B159,'Pliegos Tarifarios (Las Condes)'!$A:$A,0))</f>
        <v>34046.2911675</v>
      </c>
      <c r="P159" s="19">
        <f>H159*INDEX('Pliegos Tarifarios (Las Condes)'!$E:$E,MATCH($B159,'Pliegos Tarifarios (Las Condes)'!$A:$A,0))</f>
        <v>11736.6163548</v>
      </c>
      <c r="Q159" s="19" cm="1">
        <f t="array" ref="Q159">H159*_xlfn.IFS(H159&lt;=350,INDEX('Pliegos Tarifarios (Las Condes)'!$F:$F,MATCH($B159,'Pliegos Tarifarios (Las Condes)'!$A:$A,0)),H159&lt;=500,INDEX('Pliegos Tarifarios (Las Condes)'!$G:$G,MATCH($B159,'Pliegos Tarifarios (Las Condes)'!$A:$A,0)),H159&lt;=1000,INDEX('Pliegos Tarifarios (Las Condes)'!$H:$H,MATCH($B159,'Pliegos Tarifarios (Las Condes)'!$A:$A,0)),H159&lt;=5000,INDEX('Pliegos Tarifarios (Las Condes)'!$I:$I,MATCH($B159,'Pliegos Tarifarios (Las Condes)'!$A:$A,0)),H159&gt;5000,INDEX('Pliegos Tarifarios (Las Condes)'!$J:$J,MATCH($B159,'Pliegos Tarifarios (Las Condes)'!$A:$A,0)))/1.19</f>
        <v>2128.5805419327735</v>
      </c>
      <c r="R159" s="19">
        <f>INDEX('Pliegos Tarifarios (Las Condes)'!$K:$K,MATCH($B159,'Pliegos Tarifarios (Las Condes)'!$A:$A,0))</f>
        <v>710.78200000000004</v>
      </c>
      <c r="S159" s="21">
        <f t="shared" si="9"/>
        <v>164717.71438393279</v>
      </c>
      <c r="T159" s="21">
        <f t="shared" si="10"/>
        <v>31296.36573294723</v>
      </c>
      <c r="U159" s="19">
        <v>0</v>
      </c>
      <c r="V159" s="21">
        <f t="shared" si="11"/>
        <v>196014.08011688001</v>
      </c>
    </row>
    <row r="160" spans="1:22" x14ac:dyDescent="0.3">
      <c r="A160" s="3" t="s">
        <v>12</v>
      </c>
      <c r="B160" s="3">
        <v>1</v>
      </c>
      <c r="C160" s="4" t="s">
        <v>186</v>
      </c>
      <c r="D160" s="3" t="s">
        <v>448</v>
      </c>
      <c r="E160" s="3" t="s">
        <v>121</v>
      </c>
      <c r="F160" s="4" t="s">
        <v>449</v>
      </c>
      <c r="G160" s="3" t="s">
        <v>16</v>
      </c>
      <c r="H160" s="5">
        <v>904.96400000000006</v>
      </c>
      <c r="I160" s="5">
        <v>2.4117000000000002</v>
      </c>
      <c r="J160" s="5">
        <v>2.4117000000000002</v>
      </c>
      <c r="K160" s="6">
        <v>1</v>
      </c>
      <c r="L160" s="5">
        <v>29.19</v>
      </c>
      <c r="M160" s="19">
        <f>H160*INDEX('Pliegos Tarifarios (Las Condes)'!$B:$B,MATCH($B160,'Pliegos Tarifarios (Las Condes)'!$A:$A,0))</f>
        <v>107544.111832</v>
      </c>
      <c r="N160" s="19">
        <f>I160*INDEX('Pliegos Tarifarios (Las Condes)'!$C:$C,MATCH($B160,'Pliegos Tarifarios (Las Condes)'!$A:$A,0))</f>
        <v>8236.2183753000008</v>
      </c>
      <c r="O160" s="19">
        <f>J160*INDEX('Pliegos Tarifarios (Las Condes)'!$D:$D,MATCH($B160,'Pliegos Tarifarios (Las Condes)'!$A:$A,0))</f>
        <v>34020.899278500001</v>
      </c>
      <c r="P160" s="19">
        <f>H160*INDEX('Pliegos Tarifarios (Las Condes)'!$E:$E,MATCH($B160,'Pliegos Tarifarios (Las Condes)'!$A:$A,0))</f>
        <v>11702.994448000001</v>
      </c>
      <c r="Q160" s="19" cm="1">
        <f t="array" ref="Q160">H160*_xlfn.IFS(H160&lt;=350,INDEX('Pliegos Tarifarios (Las Condes)'!$F:$F,MATCH($B160,'Pliegos Tarifarios (Las Condes)'!$A:$A,0)),H160&lt;=500,INDEX('Pliegos Tarifarios (Las Condes)'!$G:$G,MATCH($B160,'Pliegos Tarifarios (Las Condes)'!$A:$A,0)),H160&lt;=1000,INDEX('Pliegos Tarifarios (Las Condes)'!$H:$H,MATCH($B160,'Pliegos Tarifarios (Las Condes)'!$A:$A,0)),H160&lt;=5000,INDEX('Pliegos Tarifarios (Las Condes)'!$I:$I,MATCH($B160,'Pliegos Tarifarios (Las Condes)'!$A:$A,0)),H160&gt;5000,INDEX('Pliegos Tarifarios (Las Condes)'!$J:$J,MATCH($B160,'Pliegos Tarifarios (Las Condes)'!$A:$A,0)))/1.19</f>
        <v>2122.4827932773114</v>
      </c>
      <c r="R160" s="19">
        <f>INDEX('Pliegos Tarifarios (Las Condes)'!$K:$K,MATCH($B160,'Pliegos Tarifarios (Las Condes)'!$A:$A,0))</f>
        <v>710.78200000000004</v>
      </c>
      <c r="S160" s="21">
        <f t="shared" si="9"/>
        <v>164337.48872707732</v>
      </c>
      <c r="T160" s="21">
        <f t="shared" si="10"/>
        <v>31224.122858144692</v>
      </c>
      <c r="U160" s="19">
        <v>0</v>
      </c>
      <c r="V160" s="21">
        <f t="shared" si="11"/>
        <v>195561.61158522201</v>
      </c>
    </row>
    <row r="161" spans="1:22" x14ac:dyDescent="0.3">
      <c r="A161" s="3" t="s">
        <v>12</v>
      </c>
      <c r="B161" s="3">
        <v>1</v>
      </c>
      <c r="C161" s="4" t="s">
        <v>186</v>
      </c>
      <c r="D161" s="3" t="s">
        <v>450</v>
      </c>
      <c r="E161" s="3" t="s">
        <v>121</v>
      </c>
      <c r="F161" s="4" t="s">
        <v>451</v>
      </c>
      <c r="G161" s="3" t="s">
        <v>16</v>
      </c>
      <c r="H161" s="5">
        <v>906.35569999999996</v>
      </c>
      <c r="I161" s="5">
        <v>2.4028</v>
      </c>
      <c r="J161" s="5">
        <v>2.4028</v>
      </c>
      <c r="K161" s="6">
        <v>1</v>
      </c>
      <c r="L161" s="5">
        <v>29.24</v>
      </c>
      <c r="M161" s="19">
        <f>H161*INDEX('Pliegos Tarifarios (Las Condes)'!$B:$B,MATCH($B161,'Pliegos Tarifarios (Las Condes)'!$A:$A,0))</f>
        <v>107709.49867659999</v>
      </c>
      <c r="N161" s="19">
        <f>I161*INDEX('Pliegos Tarifarios (Las Condes)'!$C:$C,MATCH($B161,'Pliegos Tarifarios (Las Condes)'!$A:$A,0))</f>
        <v>8205.8239052000008</v>
      </c>
      <c r="O161" s="19">
        <f>J161*INDEX('Pliegos Tarifarios (Las Condes)'!$D:$D,MATCH($B161,'Pliegos Tarifarios (Las Condes)'!$A:$A,0))</f>
        <v>33895.350493999998</v>
      </c>
      <c r="P161" s="19">
        <f>H161*INDEX('Pliegos Tarifarios (Las Condes)'!$E:$E,MATCH($B161,'Pliegos Tarifarios (Las Condes)'!$A:$A,0))</f>
        <v>11720.991912399999</v>
      </c>
      <c r="Q161" s="19" cm="1">
        <f t="array" ref="Q161">H161*_xlfn.IFS(H161&lt;=350,INDEX('Pliegos Tarifarios (Las Condes)'!$F:$F,MATCH($B161,'Pliegos Tarifarios (Las Condes)'!$A:$A,0)),H161&lt;=500,INDEX('Pliegos Tarifarios (Las Condes)'!$G:$G,MATCH($B161,'Pliegos Tarifarios (Las Condes)'!$A:$A,0)),H161&lt;=1000,INDEX('Pliegos Tarifarios (Las Condes)'!$H:$H,MATCH($B161,'Pliegos Tarifarios (Las Condes)'!$A:$A,0)),H161&lt;=5000,INDEX('Pliegos Tarifarios (Las Condes)'!$I:$I,MATCH($B161,'Pliegos Tarifarios (Las Condes)'!$A:$A,0)),H161&gt;5000,INDEX('Pliegos Tarifarios (Las Condes)'!$J:$J,MATCH($B161,'Pliegos Tarifarios (Las Condes)'!$A:$A,0)))/1.19</f>
        <v>2125.7468560504208</v>
      </c>
      <c r="R161" s="19">
        <f>INDEX('Pliegos Tarifarios (Las Condes)'!$K:$K,MATCH($B161,'Pliegos Tarifarios (Las Condes)'!$A:$A,0))</f>
        <v>710.78200000000004</v>
      </c>
      <c r="S161" s="21">
        <f t="shared" si="9"/>
        <v>164368.19384425043</v>
      </c>
      <c r="T161" s="21">
        <f t="shared" si="10"/>
        <v>31229.956830407584</v>
      </c>
      <c r="U161" s="19">
        <v>0</v>
      </c>
      <c r="V161" s="21">
        <f t="shared" si="11"/>
        <v>195598.15067465801</v>
      </c>
    </row>
    <row r="162" spans="1:22" x14ac:dyDescent="0.3">
      <c r="A162" s="3" t="s">
        <v>12</v>
      </c>
      <c r="B162" s="3">
        <v>1</v>
      </c>
      <c r="C162" s="4" t="s">
        <v>186</v>
      </c>
      <c r="D162" s="3" t="s">
        <v>452</v>
      </c>
      <c r="E162" s="3" t="s">
        <v>121</v>
      </c>
      <c r="F162" s="4" t="s">
        <v>453</v>
      </c>
      <c r="G162" s="3" t="s">
        <v>16</v>
      </c>
      <c r="H162" s="5">
        <v>905.53120000000001</v>
      </c>
      <c r="I162" s="5">
        <v>2.3927999999999998</v>
      </c>
      <c r="J162" s="5">
        <v>2.3879999999999999</v>
      </c>
      <c r="K162" s="6">
        <v>0.99799398194583755</v>
      </c>
      <c r="L162" s="5">
        <v>29.21</v>
      </c>
      <c r="M162" s="19">
        <f>H162*INDEX('Pliegos Tarifarios (Las Condes)'!$B:$B,MATCH($B162,'Pliegos Tarifarios (Las Condes)'!$A:$A,0))</f>
        <v>107611.51674559999</v>
      </c>
      <c r="N162" s="19">
        <f>I162*INDEX('Pliegos Tarifarios (Las Condes)'!$C:$C,MATCH($B162,'Pliegos Tarifarios (Las Condes)'!$A:$A,0))</f>
        <v>8171.6728151999996</v>
      </c>
      <c r="O162" s="19">
        <f>J162*INDEX('Pliegos Tarifarios (Las Condes)'!$D:$D,MATCH($B162,'Pliegos Tarifarios (Las Condes)'!$A:$A,0))</f>
        <v>33686.572739999996</v>
      </c>
      <c r="P162" s="19">
        <f>H162*INDEX('Pliegos Tarifarios (Las Condes)'!$E:$E,MATCH($B162,'Pliegos Tarifarios (Las Condes)'!$A:$A,0))</f>
        <v>11710.329478400001</v>
      </c>
      <c r="Q162" s="19" cm="1">
        <f t="array" ref="Q162">H162*_xlfn.IFS(H162&lt;=350,INDEX('Pliegos Tarifarios (Las Condes)'!$F:$F,MATCH($B162,'Pliegos Tarifarios (Las Condes)'!$A:$A,0)),H162&lt;=500,INDEX('Pliegos Tarifarios (Las Condes)'!$G:$G,MATCH($B162,'Pliegos Tarifarios (Las Condes)'!$A:$A,0)),H162&lt;=1000,INDEX('Pliegos Tarifarios (Las Condes)'!$H:$H,MATCH($B162,'Pliegos Tarifarios (Las Condes)'!$A:$A,0)),H162&lt;=5000,INDEX('Pliegos Tarifarios (Las Condes)'!$I:$I,MATCH($B162,'Pliegos Tarifarios (Las Condes)'!$A:$A,0)),H162&gt;5000,INDEX('Pliegos Tarifarios (Las Condes)'!$J:$J,MATCH($B162,'Pliegos Tarifarios (Las Condes)'!$A:$A,0)))/1.19</f>
        <v>2123.8130917647063</v>
      </c>
      <c r="R162" s="19">
        <f>INDEX('Pliegos Tarifarios (Las Condes)'!$K:$K,MATCH($B162,'Pliegos Tarifarios (Las Condes)'!$A:$A,0))</f>
        <v>710.78200000000004</v>
      </c>
      <c r="S162" s="21">
        <f t="shared" si="9"/>
        <v>164014.68687096468</v>
      </c>
      <c r="T162" s="21">
        <f t="shared" si="10"/>
        <v>31162.790505483288</v>
      </c>
      <c r="U162" s="19">
        <v>0</v>
      </c>
      <c r="V162" s="21">
        <f t="shared" si="11"/>
        <v>195177.47737644796</v>
      </c>
    </row>
    <row r="163" spans="1:22" x14ac:dyDescent="0.3">
      <c r="A163" s="3" t="s">
        <v>12</v>
      </c>
      <c r="B163" s="3">
        <v>1</v>
      </c>
      <c r="C163" s="4" t="s">
        <v>186</v>
      </c>
      <c r="D163" s="3" t="s">
        <v>454</v>
      </c>
      <c r="E163" s="3" t="s">
        <v>121</v>
      </c>
      <c r="F163" s="4" t="s">
        <v>455</v>
      </c>
      <c r="G163" s="3" t="s">
        <v>16</v>
      </c>
      <c r="H163" s="5">
        <v>905.29179999999997</v>
      </c>
      <c r="I163" s="5">
        <v>2.4020000000000001</v>
      </c>
      <c r="J163" s="5">
        <v>2.3957999999999999</v>
      </c>
      <c r="K163" s="6">
        <v>0.99741881765195661</v>
      </c>
      <c r="L163" s="5">
        <v>29.2</v>
      </c>
      <c r="M163" s="19">
        <f>H163*INDEX('Pliegos Tarifarios (Las Condes)'!$B:$B,MATCH($B163,'Pliegos Tarifarios (Las Condes)'!$A:$A,0))</f>
        <v>107583.06692839999</v>
      </c>
      <c r="N163" s="19">
        <f>I163*INDEX('Pliegos Tarifarios (Las Condes)'!$C:$C,MATCH($B163,'Pliegos Tarifarios (Las Condes)'!$A:$A,0))</f>
        <v>8203.0918180000008</v>
      </c>
      <c r="O163" s="19">
        <f>J163*INDEX('Pliegos Tarifarios (Las Condes)'!$D:$D,MATCH($B163,'Pliegos Tarifarios (Las Condes)'!$A:$A,0))</f>
        <v>33796.604259</v>
      </c>
      <c r="P163" s="19">
        <f>H163*INDEX('Pliegos Tarifarios (Las Condes)'!$E:$E,MATCH($B163,'Pliegos Tarifarios (Las Condes)'!$A:$A,0))</f>
        <v>11707.2335576</v>
      </c>
      <c r="Q163" s="19" cm="1">
        <f t="array" ref="Q163">H163*_xlfn.IFS(H163&lt;=350,INDEX('Pliegos Tarifarios (Las Condes)'!$F:$F,MATCH($B163,'Pliegos Tarifarios (Las Condes)'!$A:$A,0)),H163&lt;=500,INDEX('Pliegos Tarifarios (Las Condes)'!$G:$G,MATCH($B163,'Pliegos Tarifarios (Las Condes)'!$A:$A,0)),H163&lt;=1000,INDEX('Pliegos Tarifarios (Las Condes)'!$H:$H,MATCH($B163,'Pliegos Tarifarios (Las Condes)'!$A:$A,0)),H163&lt;=5000,INDEX('Pliegos Tarifarios (Las Condes)'!$I:$I,MATCH($B163,'Pliegos Tarifarios (Las Condes)'!$A:$A,0)),H163&gt;5000,INDEX('Pliegos Tarifarios (Las Condes)'!$J:$J,MATCH($B163,'Pliegos Tarifarios (Las Condes)'!$A:$A,0)))/1.19</f>
        <v>2123.2516082352945</v>
      </c>
      <c r="R163" s="19">
        <f>INDEX('Pliegos Tarifarios (Las Condes)'!$K:$K,MATCH($B163,'Pliegos Tarifarios (Las Condes)'!$A:$A,0))</f>
        <v>710.78200000000004</v>
      </c>
      <c r="S163" s="21">
        <f t="shared" si="9"/>
        <v>164124.0301712353</v>
      </c>
      <c r="T163" s="21">
        <f t="shared" si="10"/>
        <v>31183.565732534706</v>
      </c>
      <c r="U163" s="19">
        <v>0</v>
      </c>
      <c r="V163" s="21">
        <f t="shared" si="11"/>
        <v>195307.59590377001</v>
      </c>
    </row>
    <row r="164" spans="1:22" x14ac:dyDescent="0.3">
      <c r="A164" s="3" t="s">
        <v>12</v>
      </c>
      <c r="B164" s="3">
        <v>1</v>
      </c>
      <c r="C164" s="4" t="s">
        <v>186</v>
      </c>
      <c r="D164" s="3" t="s">
        <v>456</v>
      </c>
      <c r="E164" s="3" t="s">
        <v>121</v>
      </c>
      <c r="F164" s="4" t="s">
        <v>457</v>
      </c>
      <c r="G164" s="3" t="s">
        <v>16</v>
      </c>
      <c r="H164" s="5">
        <v>906.75969999999995</v>
      </c>
      <c r="I164" s="5">
        <v>2.4180000000000001</v>
      </c>
      <c r="J164" s="5">
        <v>2.3616000000000001</v>
      </c>
      <c r="K164" s="6">
        <v>0.9766749379652605</v>
      </c>
      <c r="L164" s="5">
        <v>29.25</v>
      </c>
      <c r="M164" s="19">
        <f>H164*INDEX('Pliegos Tarifarios (Las Condes)'!$B:$B,MATCH($B164,'Pliegos Tarifarios (Las Condes)'!$A:$A,0))</f>
        <v>107757.50922859999</v>
      </c>
      <c r="N164" s="19">
        <f>I164*INDEX('Pliegos Tarifarios (Las Condes)'!$C:$C,MATCH($B164,'Pliegos Tarifarios (Las Condes)'!$A:$A,0))</f>
        <v>8257.7335619999994</v>
      </c>
      <c r="O164" s="19">
        <f>J164*INDEX('Pliegos Tarifarios (Las Condes)'!$D:$D,MATCH($B164,'Pliegos Tarifarios (Las Condes)'!$A:$A,0))</f>
        <v>33314.158368000004</v>
      </c>
      <c r="P164" s="19">
        <f>H164*INDEX('Pliegos Tarifarios (Las Condes)'!$E:$E,MATCH($B164,'Pliegos Tarifarios (Las Condes)'!$A:$A,0))</f>
        <v>11726.2164404</v>
      </c>
      <c r="Q164" s="19" cm="1">
        <f t="array" ref="Q164">H164*_xlfn.IFS(H164&lt;=350,INDEX('Pliegos Tarifarios (Las Condes)'!$F:$F,MATCH($B164,'Pliegos Tarifarios (Las Condes)'!$A:$A,0)),H164&lt;=500,INDEX('Pliegos Tarifarios (Las Condes)'!$G:$G,MATCH($B164,'Pliegos Tarifarios (Las Condes)'!$A:$A,0)),H164&lt;=1000,INDEX('Pliegos Tarifarios (Las Condes)'!$H:$H,MATCH($B164,'Pliegos Tarifarios (Las Condes)'!$A:$A,0)),H164&lt;=5000,INDEX('Pliegos Tarifarios (Las Condes)'!$I:$I,MATCH($B164,'Pliegos Tarifarios (Las Condes)'!$A:$A,0)),H164&gt;5000,INDEX('Pliegos Tarifarios (Las Condes)'!$J:$J,MATCH($B164,'Pliegos Tarifarios (Las Condes)'!$A:$A,0)))/1.19</f>
        <v>2126.6943888235296</v>
      </c>
      <c r="R164" s="19">
        <f>INDEX('Pliegos Tarifarios (Las Condes)'!$K:$K,MATCH($B164,'Pliegos Tarifarios (Las Condes)'!$A:$A,0))</f>
        <v>710.78200000000004</v>
      </c>
      <c r="S164" s="21">
        <f t="shared" si="9"/>
        <v>163893.09398782352</v>
      </c>
      <c r="T164" s="21">
        <f t="shared" si="10"/>
        <v>31139.687857686469</v>
      </c>
      <c r="U164" s="19">
        <v>0</v>
      </c>
      <c r="V164" s="21">
        <f t="shared" si="11"/>
        <v>195032.78184551001</v>
      </c>
    </row>
    <row r="165" spans="1:22" x14ac:dyDescent="0.3">
      <c r="A165" s="3" t="s">
        <v>12</v>
      </c>
      <c r="B165" s="3">
        <v>1</v>
      </c>
      <c r="C165" s="4" t="s">
        <v>186</v>
      </c>
      <c r="D165" s="3" t="s">
        <v>458</v>
      </c>
      <c r="E165" s="3" t="s">
        <v>121</v>
      </c>
      <c r="F165" s="4" t="s">
        <v>459</v>
      </c>
      <c r="G165" s="3" t="s">
        <v>16</v>
      </c>
      <c r="H165" s="5">
        <v>906.40039999999999</v>
      </c>
      <c r="I165" s="5">
        <v>2.4965999999999999</v>
      </c>
      <c r="J165" s="5">
        <v>2.4965999999999999</v>
      </c>
      <c r="K165" s="6">
        <v>1</v>
      </c>
      <c r="L165" s="5">
        <v>29.24</v>
      </c>
      <c r="M165" s="19">
        <f>H165*INDEX('Pliegos Tarifarios (Las Condes)'!$B:$B,MATCH($B165,'Pliegos Tarifarios (Las Condes)'!$A:$A,0))</f>
        <v>107714.81073519999</v>
      </c>
      <c r="N165" s="19">
        <f>I165*INDEX('Pliegos Tarifarios (Las Condes)'!$C:$C,MATCH($B165,'Pliegos Tarifarios (Las Condes)'!$A:$A,0))</f>
        <v>8526.1611293999995</v>
      </c>
      <c r="O165" s="19">
        <f>J165*INDEX('Pliegos Tarifarios (Las Condes)'!$D:$D,MATCH($B165,'Pliegos Tarifarios (Las Condes)'!$A:$A,0))</f>
        <v>35218.550042999996</v>
      </c>
      <c r="P165" s="19">
        <f>H165*INDEX('Pliegos Tarifarios (Las Condes)'!$E:$E,MATCH($B165,'Pliegos Tarifarios (Las Condes)'!$A:$A,0))</f>
        <v>11721.5699728</v>
      </c>
      <c r="Q165" s="19" cm="1">
        <f t="array" ref="Q165">H165*_xlfn.IFS(H165&lt;=350,INDEX('Pliegos Tarifarios (Las Condes)'!$F:$F,MATCH($B165,'Pliegos Tarifarios (Las Condes)'!$A:$A,0)),H165&lt;=500,INDEX('Pliegos Tarifarios (Las Condes)'!$G:$G,MATCH($B165,'Pliegos Tarifarios (Las Condes)'!$A:$A,0)),H165&lt;=1000,INDEX('Pliegos Tarifarios (Las Condes)'!$H:$H,MATCH($B165,'Pliegos Tarifarios (Las Condes)'!$A:$A,0)),H165&lt;=5000,INDEX('Pliegos Tarifarios (Las Condes)'!$I:$I,MATCH($B165,'Pliegos Tarifarios (Las Condes)'!$A:$A,0)),H165&gt;5000,INDEX('Pliegos Tarifarios (Las Condes)'!$J:$J,MATCH($B165,'Pliegos Tarifarios (Las Condes)'!$A:$A,0)))/1.19</f>
        <v>2125.8516944537819</v>
      </c>
      <c r="R165" s="19">
        <f>INDEX('Pliegos Tarifarios (Las Condes)'!$K:$K,MATCH($B165,'Pliegos Tarifarios (Las Condes)'!$A:$A,0))</f>
        <v>710.78200000000004</v>
      </c>
      <c r="S165" s="21">
        <f t="shared" si="9"/>
        <v>166017.72557485377</v>
      </c>
      <c r="T165" s="21">
        <f t="shared" si="10"/>
        <v>31543.367859222217</v>
      </c>
      <c r="U165" s="19">
        <v>0</v>
      </c>
      <c r="V165" s="21">
        <f t="shared" si="11"/>
        <v>197561.093434076</v>
      </c>
    </row>
    <row r="166" spans="1:22" x14ac:dyDescent="0.3">
      <c r="A166" s="3" t="s">
        <v>12</v>
      </c>
      <c r="B166" s="3">
        <v>1</v>
      </c>
      <c r="C166" s="4" t="s">
        <v>186</v>
      </c>
      <c r="D166" s="3" t="s">
        <v>460</v>
      </c>
      <c r="E166" s="3" t="s">
        <v>121</v>
      </c>
      <c r="F166" s="4" t="s">
        <v>461</v>
      </c>
      <c r="G166" s="3" t="s">
        <v>16</v>
      </c>
      <c r="H166" s="5">
        <v>904.69889999999998</v>
      </c>
      <c r="I166" s="5">
        <v>2.4384000000000001</v>
      </c>
      <c r="J166" s="5">
        <v>2.4060999999999999</v>
      </c>
      <c r="K166" s="6">
        <v>0.98675360892388442</v>
      </c>
      <c r="L166" s="5">
        <v>29.18</v>
      </c>
      <c r="M166" s="19">
        <f>H166*INDEX('Pliegos Tarifarios (Las Condes)'!$B:$B,MATCH($B166,'Pliegos Tarifarios (Las Condes)'!$A:$A,0))</f>
        <v>107512.6078782</v>
      </c>
      <c r="N166" s="19">
        <f>I166*INDEX('Pliegos Tarifarios (Las Condes)'!$C:$C,MATCH($B166,'Pliegos Tarifarios (Las Condes)'!$A:$A,0))</f>
        <v>8327.4017856000009</v>
      </c>
      <c r="O166" s="19">
        <f>J166*INDEX('Pliegos Tarifarios (Las Condes)'!$D:$D,MATCH($B166,'Pliegos Tarifarios (Las Condes)'!$A:$A,0))</f>
        <v>33941.902290499995</v>
      </c>
      <c r="P166" s="19">
        <f>H166*INDEX('Pliegos Tarifarios (Las Condes)'!$E:$E,MATCH($B166,'Pliegos Tarifarios (Las Condes)'!$A:$A,0))</f>
        <v>11699.5661748</v>
      </c>
      <c r="Q166" s="19" cm="1">
        <f t="array" ref="Q166">H166*_xlfn.IFS(H166&lt;=350,INDEX('Pliegos Tarifarios (Las Condes)'!$F:$F,MATCH($B166,'Pliegos Tarifarios (Las Condes)'!$A:$A,0)),H166&lt;=500,INDEX('Pliegos Tarifarios (Las Condes)'!$G:$G,MATCH($B166,'Pliegos Tarifarios (Las Condes)'!$A:$A,0)),H166&lt;=1000,INDEX('Pliegos Tarifarios (Las Condes)'!$H:$H,MATCH($B166,'Pliegos Tarifarios (Las Condes)'!$A:$A,0)),H166&lt;=5000,INDEX('Pliegos Tarifarios (Las Condes)'!$I:$I,MATCH($B166,'Pliegos Tarifarios (Las Condes)'!$A:$A,0)),H166&gt;5000,INDEX('Pliegos Tarifarios (Las Condes)'!$J:$J,MATCH($B166,'Pliegos Tarifarios (Las Condes)'!$A:$A,0)))/1.19</f>
        <v>2121.861033529412</v>
      </c>
      <c r="R166" s="19">
        <f>INDEX('Pliegos Tarifarios (Las Condes)'!$K:$K,MATCH($B166,'Pliegos Tarifarios (Las Condes)'!$A:$A,0))</f>
        <v>710.78200000000004</v>
      </c>
      <c r="S166" s="21">
        <f t="shared" si="9"/>
        <v>164314.12116262942</v>
      </c>
      <c r="T166" s="21">
        <f t="shared" si="10"/>
        <v>31219.683020899593</v>
      </c>
      <c r="U166" s="19">
        <v>0</v>
      </c>
      <c r="V166" s="21">
        <f t="shared" si="11"/>
        <v>195533.80418352902</v>
      </c>
    </row>
    <row r="167" spans="1:22" x14ac:dyDescent="0.3">
      <c r="A167" s="3" t="s">
        <v>12</v>
      </c>
      <c r="B167" s="3">
        <v>1</v>
      </c>
      <c r="C167" s="4" t="s">
        <v>186</v>
      </c>
      <c r="D167" s="3" t="s">
        <v>462</v>
      </c>
      <c r="E167" s="3" t="s">
        <v>121</v>
      </c>
      <c r="F167" s="4" t="s">
        <v>463</v>
      </c>
      <c r="G167" s="3" t="s">
        <v>16</v>
      </c>
      <c r="H167" s="5">
        <v>905.39490000000001</v>
      </c>
      <c r="I167" s="5">
        <v>2.4258000000000002</v>
      </c>
      <c r="J167" s="5">
        <v>2.4258000000000002</v>
      </c>
      <c r="K167" s="6">
        <v>1</v>
      </c>
      <c r="L167" s="5">
        <v>29.21</v>
      </c>
      <c r="M167" s="19">
        <f>H167*INDEX('Pliegos Tarifarios (Las Condes)'!$B:$B,MATCH($B167,'Pliegos Tarifarios (Las Condes)'!$A:$A,0))</f>
        <v>107595.31912619999</v>
      </c>
      <c r="N167" s="19">
        <f>I167*INDEX('Pliegos Tarifarios (Las Condes)'!$C:$C,MATCH($B167,'Pliegos Tarifarios (Las Condes)'!$A:$A,0))</f>
        <v>8284.3714122000001</v>
      </c>
      <c r="O167" s="19">
        <f>J167*INDEX('Pliegos Tarifarios (Las Condes)'!$D:$D,MATCH($B167,'Pliegos Tarifarios (Las Condes)'!$A:$A,0))</f>
        <v>34219.802409000004</v>
      </c>
      <c r="P167" s="19">
        <f>H167*INDEX('Pliegos Tarifarios (Las Condes)'!$E:$E,MATCH($B167,'Pliegos Tarifarios (Las Condes)'!$A:$A,0))</f>
        <v>11708.5668468</v>
      </c>
      <c r="Q167" s="19" cm="1">
        <f t="array" ref="Q167">H167*_xlfn.IFS(H167&lt;=350,INDEX('Pliegos Tarifarios (Las Condes)'!$F:$F,MATCH($B167,'Pliegos Tarifarios (Las Condes)'!$A:$A,0)),H167&lt;=500,INDEX('Pliegos Tarifarios (Las Condes)'!$G:$G,MATCH($B167,'Pliegos Tarifarios (Las Condes)'!$A:$A,0)),H167&lt;=1000,INDEX('Pliegos Tarifarios (Las Condes)'!$H:$H,MATCH($B167,'Pliegos Tarifarios (Las Condes)'!$A:$A,0)),H167&lt;=5000,INDEX('Pliegos Tarifarios (Las Condes)'!$I:$I,MATCH($B167,'Pliegos Tarifarios (Las Condes)'!$A:$A,0)),H167&gt;5000,INDEX('Pliegos Tarifarios (Las Condes)'!$J:$J,MATCH($B167,'Pliegos Tarifarios (Las Condes)'!$A:$A,0)))/1.19</f>
        <v>2123.4934167226893</v>
      </c>
      <c r="R167" s="19">
        <f>INDEX('Pliegos Tarifarios (Las Condes)'!$K:$K,MATCH($B167,'Pliegos Tarifarios (Las Condes)'!$A:$A,0))</f>
        <v>710.78200000000004</v>
      </c>
      <c r="S167" s="21">
        <f t="shared" si="9"/>
        <v>164642.3352109227</v>
      </c>
      <c r="T167" s="21">
        <f t="shared" si="10"/>
        <v>31282.043690075312</v>
      </c>
      <c r="U167" s="19">
        <v>0</v>
      </c>
      <c r="V167" s="21">
        <f t="shared" si="11"/>
        <v>195924.37890099801</v>
      </c>
    </row>
    <row r="168" spans="1:22" x14ac:dyDescent="0.3">
      <c r="A168" s="3" t="s">
        <v>12</v>
      </c>
      <c r="B168" s="3">
        <v>1</v>
      </c>
      <c r="C168" s="4" t="s">
        <v>186</v>
      </c>
      <c r="D168" s="3" t="s">
        <v>464</v>
      </c>
      <c r="E168" s="3" t="s">
        <v>121</v>
      </c>
      <c r="F168" s="4" t="s">
        <v>465</v>
      </c>
      <c r="G168" s="3" t="s">
        <v>16</v>
      </c>
      <c r="H168" s="5">
        <v>906.08519999999999</v>
      </c>
      <c r="I168" s="5">
        <v>2.4346000000000001</v>
      </c>
      <c r="J168" s="5">
        <v>2.3496000000000001</v>
      </c>
      <c r="K168" s="6">
        <v>0.96508666721432679</v>
      </c>
      <c r="L168" s="5">
        <v>29.23</v>
      </c>
      <c r="M168" s="19">
        <f>H168*INDEX('Pliegos Tarifarios (Las Condes)'!$B:$B,MATCH($B168,'Pliegos Tarifarios (Las Condes)'!$A:$A,0))</f>
        <v>107677.3529976</v>
      </c>
      <c r="N168" s="19">
        <f>I168*INDEX('Pliegos Tarifarios (Las Condes)'!$C:$C,MATCH($B168,'Pliegos Tarifarios (Las Condes)'!$A:$A,0))</f>
        <v>8314.4243714000004</v>
      </c>
      <c r="O168" s="19">
        <f>J168*INDEX('Pliegos Tarifarios (Las Condes)'!$D:$D,MATCH($B168,'Pliegos Tarifarios (Las Condes)'!$A:$A,0))</f>
        <v>33144.879108000001</v>
      </c>
      <c r="P168" s="19">
        <f>H168*INDEX('Pliegos Tarifarios (Las Condes)'!$E:$E,MATCH($B168,'Pliegos Tarifarios (Las Condes)'!$A:$A,0))</f>
        <v>11717.4938064</v>
      </c>
      <c r="Q168" s="19" cm="1">
        <f t="array" ref="Q168">H168*_xlfn.IFS(H168&lt;=350,INDEX('Pliegos Tarifarios (Las Condes)'!$F:$F,MATCH($B168,'Pliegos Tarifarios (Las Condes)'!$A:$A,0)),H168&lt;=500,INDEX('Pliegos Tarifarios (Las Condes)'!$G:$G,MATCH($B168,'Pliegos Tarifarios (Las Condes)'!$A:$A,0)),H168&lt;=1000,INDEX('Pliegos Tarifarios (Las Condes)'!$H:$H,MATCH($B168,'Pliegos Tarifarios (Las Condes)'!$A:$A,0)),H168&lt;=5000,INDEX('Pliegos Tarifarios (Las Condes)'!$I:$I,MATCH($B168,'Pliegos Tarifarios (Las Condes)'!$A:$A,0)),H168&gt;5000,INDEX('Pliegos Tarifarios (Las Condes)'!$J:$J,MATCH($B168,'Pliegos Tarifarios (Las Condes)'!$A:$A,0)))/1.19</f>
        <v>2125.1124312605043</v>
      </c>
      <c r="R168" s="19">
        <f>INDEX('Pliegos Tarifarios (Las Condes)'!$K:$K,MATCH($B168,'Pliegos Tarifarios (Las Condes)'!$A:$A,0))</f>
        <v>710.78200000000004</v>
      </c>
      <c r="S168" s="21">
        <f t="shared" si="9"/>
        <v>163690.0447146605</v>
      </c>
      <c r="T168" s="21">
        <f t="shared" si="10"/>
        <v>31101.108495785495</v>
      </c>
      <c r="U168" s="19">
        <v>0</v>
      </c>
      <c r="V168" s="21">
        <f t="shared" si="11"/>
        <v>194791.15321044601</v>
      </c>
    </row>
    <row r="169" spans="1:22" x14ac:dyDescent="0.3">
      <c r="A169" s="3" t="s">
        <v>12</v>
      </c>
      <c r="B169" s="3">
        <v>1</v>
      </c>
      <c r="C169" s="4" t="s">
        <v>186</v>
      </c>
      <c r="D169" s="3" t="s">
        <v>466</v>
      </c>
      <c r="E169" s="3" t="s">
        <v>121</v>
      </c>
      <c r="F169" s="4" t="s">
        <v>467</v>
      </c>
      <c r="G169" s="3" t="s">
        <v>16</v>
      </c>
      <c r="H169" s="5">
        <v>907.14829999999995</v>
      </c>
      <c r="I169" s="5">
        <v>2.4079000000000002</v>
      </c>
      <c r="J169" s="5">
        <v>2.3763000000000001</v>
      </c>
      <c r="K169" s="6">
        <v>0.9868765314174176</v>
      </c>
      <c r="L169" s="5">
        <v>29.26</v>
      </c>
      <c r="M169" s="19">
        <f>H169*INDEX('Pliegos Tarifarios (Las Condes)'!$B:$B,MATCH($B169,'Pliegos Tarifarios (Las Condes)'!$A:$A,0))</f>
        <v>107803.68967539999</v>
      </c>
      <c r="N169" s="19">
        <f>I169*INDEX('Pliegos Tarifarios (Las Condes)'!$C:$C,MATCH($B169,'Pliegos Tarifarios (Las Condes)'!$A:$A,0))</f>
        <v>8223.2409611000003</v>
      </c>
      <c r="O169" s="19">
        <f>J169*INDEX('Pliegos Tarifarios (Las Condes)'!$D:$D,MATCH($B169,'Pliegos Tarifarios (Las Condes)'!$A:$A,0))</f>
        <v>33521.525461500001</v>
      </c>
      <c r="P169" s="19">
        <f>H169*INDEX('Pliegos Tarifarios (Las Condes)'!$E:$E,MATCH($B169,'Pliegos Tarifarios (Las Condes)'!$A:$A,0))</f>
        <v>11731.2418156</v>
      </c>
      <c r="Q169" s="19" cm="1">
        <f t="array" ref="Q169">H169*_xlfn.IFS(H169&lt;=350,INDEX('Pliegos Tarifarios (Las Condes)'!$F:$F,MATCH($B169,'Pliegos Tarifarios (Las Condes)'!$A:$A,0)),H169&lt;=500,INDEX('Pliegos Tarifarios (Las Condes)'!$G:$G,MATCH($B169,'Pliegos Tarifarios (Las Condes)'!$A:$A,0)),H169&lt;=1000,INDEX('Pliegos Tarifarios (Las Condes)'!$H:$H,MATCH($B169,'Pliegos Tarifarios (Las Condes)'!$A:$A,0)),H169&lt;=5000,INDEX('Pliegos Tarifarios (Las Condes)'!$I:$I,MATCH($B169,'Pliegos Tarifarios (Las Condes)'!$A:$A,0)),H169&gt;5000,INDEX('Pliegos Tarifarios (Las Condes)'!$J:$J,MATCH($B169,'Pliegos Tarifarios (Las Condes)'!$A:$A,0)))/1.19</f>
        <v>2127.6058027731096</v>
      </c>
      <c r="R169" s="19">
        <f>INDEX('Pliegos Tarifarios (Las Condes)'!$K:$K,MATCH($B169,'Pliegos Tarifarios (Las Condes)'!$A:$A,0))</f>
        <v>710.78200000000004</v>
      </c>
      <c r="S169" s="21">
        <f t="shared" si="9"/>
        <v>164118.08571637311</v>
      </c>
      <c r="T169" s="21">
        <f t="shared" si="10"/>
        <v>31182.436286110893</v>
      </c>
      <c r="U169" s="19">
        <v>0</v>
      </c>
      <c r="V169" s="21">
        <f t="shared" si="11"/>
        <v>195300.52200248401</v>
      </c>
    </row>
    <row r="170" spans="1:22" x14ac:dyDescent="0.3">
      <c r="A170" s="3" t="s">
        <v>12</v>
      </c>
      <c r="B170" s="3">
        <v>1</v>
      </c>
      <c r="C170" s="4" t="s">
        <v>186</v>
      </c>
      <c r="D170" s="3" t="s">
        <v>468</v>
      </c>
      <c r="E170" s="3" t="s">
        <v>121</v>
      </c>
      <c r="F170" s="4" t="s">
        <v>469</v>
      </c>
      <c r="G170" s="3" t="s">
        <v>16</v>
      </c>
      <c r="H170" s="5">
        <v>907.74659999999994</v>
      </c>
      <c r="I170" s="5">
        <v>2.4352999999999998</v>
      </c>
      <c r="J170" s="5">
        <v>2.4056000000000002</v>
      </c>
      <c r="K170" s="6">
        <v>0.98780437728411297</v>
      </c>
      <c r="L170" s="5">
        <v>29.28</v>
      </c>
      <c r="M170" s="19">
        <f>H170*INDEX('Pliegos Tarifarios (Las Condes)'!$B:$B,MATCH($B170,'Pliegos Tarifarios (Las Condes)'!$A:$A,0))</f>
        <v>107874.79045079999</v>
      </c>
      <c r="N170" s="19">
        <f>I170*INDEX('Pliegos Tarifarios (Las Condes)'!$C:$C,MATCH($B170,'Pliegos Tarifarios (Las Condes)'!$A:$A,0))</f>
        <v>8316.8149476999988</v>
      </c>
      <c r="O170" s="19">
        <f>J170*INDEX('Pliegos Tarifarios (Las Condes)'!$D:$D,MATCH($B170,'Pliegos Tarifarios (Las Condes)'!$A:$A,0))</f>
        <v>33934.848987999998</v>
      </c>
      <c r="P170" s="19">
        <f>H170*INDEX('Pliegos Tarifarios (Las Condes)'!$E:$E,MATCH($B170,'Pliegos Tarifarios (Las Condes)'!$A:$A,0))</f>
        <v>11738.9790312</v>
      </c>
      <c r="Q170" s="19" cm="1">
        <f t="array" ref="Q170">H170*_xlfn.IFS(H170&lt;=350,INDEX('Pliegos Tarifarios (Las Condes)'!$F:$F,MATCH($B170,'Pliegos Tarifarios (Las Condes)'!$A:$A,0)),H170&lt;=500,INDEX('Pliegos Tarifarios (Las Condes)'!$G:$G,MATCH($B170,'Pliegos Tarifarios (Las Condes)'!$A:$A,0)),H170&lt;=1000,INDEX('Pliegos Tarifarios (Las Condes)'!$H:$H,MATCH($B170,'Pliegos Tarifarios (Las Condes)'!$A:$A,0)),H170&lt;=5000,INDEX('Pliegos Tarifarios (Las Condes)'!$I:$I,MATCH($B170,'Pliegos Tarifarios (Las Condes)'!$A:$A,0)),H170&gt;5000,INDEX('Pliegos Tarifarios (Las Condes)'!$J:$J,MATCH($B170,'Pliegos Tarifarios (Las Condes)'!$A:$A,0)))/1.19</f>
        <v>2129.0090425210087</v>
      </c>
      <c r="R170" s="19">
        <f>INDEX('Pliegos Tarifarios (Las Condes)'!$K:$K,MATCH($B170,'Pliegos Tarifarios (Las Condes)'!$A:$A,0))</f>
        <v>710.78200000000004</v>
      </c>
      <c r="S170" s="21">
        <f t="shared" si="9"/>
        <v>164705.22446022101</v>
      </c>
      <c r="T170" s="21">
        <f t="shared" si="10"/>
        <v>31293.992647441992</v>
      </c>
      <c r="U170" s="19">
        <v>0</v>
      </c>
      <c r="V170" s="21">
        <f t="shared" si="11"/>
        <v>195999.21710766299</v>
      </c>
    </row>
    <row r="171" spans="1:22" x14ac:dyDescent="0.3">
      <c r="A171" s="3" t="s">
        <v>12</v>
      </c>
      <c r="B171" s="3">
        <v>1</v>
      </c>
      <c r="C171" s="4" t="s">
        <v>186</v>
      </c>
      <c r="D171" s="3" t="s">
        <v>470</v>
      </c>
      <c r="E171" s="3" t="s">
        <v>121</v>
      </c>
      <c r="F171" s="4" t="s">
        <v>471</v>
      </c>
      <c r="G171" s="3" t="s">
        <v>16</v>
      </c>
      <c r="H171" s="5">
        <v>905.36500000000001</v>
      </c>
      <c r="I171" s="5">
        <v>2.3767999999999998</v>
      </c>
      <c r="J171" s="5">
        <v>2.3651</v>
      </c>
      <c r="K171" s="6">
        <v>0.9950774150117806</v>
      </c>
      <c r="L171" s="5">
        <v>29.21</v>
      </c>
      <c r="M171" s="19">
        <f>H171*INDEX('Pliegos Tarifarios (Las Condes)'!$B:$B,MATCH($B171,'Pliegos Tarifarios (Las Condes)'!$A:$A,0))</f>
        <v>107591.76586999999</v>
      </c>
      <c r="N171" s="19">
        <f>I171*INDEX('Pliegos Tarifarios (Las Condes)'!$C:$C,MATCH($B171,'Pliegos Tarifarios (Las Condes)'!$A:$A,0))</f>
        <v>8117.0310711999991</v>
      </c>
      <c r="O171" s="19">
        <f>J171*INDEX('Pliegos Tarifarios (Las Condes)'!$D:$D,MATCH($B171,'Pliegos Tarifarios (Las Condes)'!$A:$A,0))</f>
        <v>33363.531485499996</v>
      </c>
      <c r="P171" s="19">
        <f>H171*INDEX('Pliegos Tarifarios (Las Condes)'!$E:$E,MATCH($B171,'Pliegos Tarifarios (Las Condes)'!$A:$A,0))</f>
        <v>11708.180180000001</v>
      </c>
      <c r="Q171" s="19" cm="1">
        <f t="array" ref="Q171">H171*_xlfn.IFS(H171&lt;=350,INDEX('Pliegos Tarifarios (Las Condes)'!$F:$F,MATCH($B171,'Pliegos Tarifarios (Las Condes)'!$A:$A,0)),H171&lt;=500,INDEX('Pliegos Tarifarios (Las Condes)'!$G:$G,MATCH($B171,'Pliegos Tarifarios (Las Condes)'!$A:$A,0)),H171&lt;=1000,INDEX('Pliegos Tarifarios (Las Condes)'!$H:$H,MATCH($B171,'Pliegos Tarifarios (Las Condes)'!$A:$A,0)),H171&lt;=5000,INDEX('Pliegos Tarifarios (Las Condes)'!$I:$I,MATCH($B171,'Pliegos Tarifarios (Las Condes)'!$A:$A,0)),H171&gt;5000,INDEX('Pliegos Tarifarios (Las Condes)'!$J:$J,MATCH($B171,'Pliegos Tarifarios (Las Condes)'!$A:$A,0)))/1.19</f>
        <v>2123.4232899159665</v>
      </c>
      <c r="R171" s="19">
        <f>INDEX('Pliegos Tarifarios (Las Condes)'!$K:$K,MATCH($B171,'Pliegos Tarifarios (Las Condes)'!$A:$A,0))</f>
        <v>710.78200000000004</v>
      </c>
      <c r="S171" s="21">
        <f t="shared" si="9"/>
        <v>163614.71389661593</v>
      </c>
      <c r="T171" s="21">
        <f t="shared" si="10"/>
        <v>31086.795640357028</v>
      </c>
      <c r="U171" s="19">
        <v>0</v>
      </c>
      <c r="V171" s="21">
        <f t="shared" si="11"/>
        <v>194701.50953697297</v>
      </c>
    </row>
    <row r="172" spans="1:22" x14ac:dyDescent="0.3">
      <c r="A172" s="3" t="s">
        <v>12</v>
      </c>
      <c r="B172" s="3">
        <v>1</v>
      </c>
      <c r="C172" s="4" t="s">
        <v>186</v>
      </c>
      <c r="D172" s="3" t="s">
        <v>472</v>
      </c>
      <c r="E172" s="3" t="s">
        <v>121</v>
      </c>
      <c r="F172" s="4" t="s">
        <v>473</v>
      </c>
      <c r="G172" s="3" t="s">
        <v>16</v>
      </c>
      <c r="H172" s="5">
        <v>907.7364</v>
      </c>
      <c r="I172" s="5">
        <v>2.3974000000000002</v>
      </c>
      <c r="J172" s="5">
        <v>2.3788999999999998</v>
      </c>
      <c r="K172" s="6">
        <v>0.99228330691582534</v>
      </c>
      <c r="L172" s="5">
        <v>29.28</v>
      </c>
      <c r="M172" s="19">
        <f>H172*INDEX('Pliegos Tarifarios (Las Condes)'!$B:$B,MATCH($B172,'Pliegos Tarifarios (Las Condes)'!$A:$A,0))</f>
        <v>107873.57830319999</v>
      </c>
      <c r="N172" s="19">
        <f>I172*INDEX('Pliegos Tarifarios (Las Condes)'!$C:$C,MATCH($B172,'Pliegos Tarifarios (Las Condes)'!$A:$A,0))</f>
        <v>8187.3823166000002</v>
      </c>
      <c r="O172" s="19">
        <f>J172*INDEX('Pliegos Tarifarios (Las Condes)'!$D:$D,MATCH($B172,'Pliegos Tarifarios (Las Condes)'!$A:$A,0))</f>
        <v>33558.202634499998</v>
      </c>
      <c r="P172" s="19">
        <f>H172*INDEX('Pliegos Tarifarios (Las Condes)'!$E:$E,MATCH($B172,'Pliegos Tarifarios (Las Condes)'!$A:$A,0))</f>
        <v>11738.847124800001</v>
      </c>
      <c r="Q172" s="19" cm="1">
        <f t="array" ref="Q172">H172*_xlfn.IFS(H172&lt;=350,INDEX('Pliegos Tarifarios (Las Condes)'!$F:$F,MATCH($B172,'Pliegos Tarifarios (Las Condes)'!$A:$A,0)),H172&lt;=500,INDEX('Pliegos Tarifarios (Las Condes)'!$G:$G,MATCH($B172,'Pliegos Tarifarios (Las Condes)'!$A:$A,0)),H172&lt;=1000,INDEX('Pliegos Tarifarios (Las Condes)'!$H:$H,MATCH($B172,'Pliegos Tarifarios (Las Condes)'!$A:$A,0)),H172&lt;=5000,INDEX('Pliegos Tarifarios (Las Condes)'!$I:$I,MATCH($B172,'Pliegos Tarifarios (Las Condes)'!$A:$A,0)),H172&gt;5000,INDEX('Pliegos Tarifarios (Las Condes)'!$J:$J,MATCH($B172,'Pliegos Tarifarios (Las Condes)'!$A:$A,0)))/1.19</f>
        <v>2128.985119663866</v>
      </c>
      <c r="R172" s="19">
        <f>INDEX('Pliegos Tarifarios (Las Condes)'!$K:$K,MATCH($B172,'Pliegos Tarifarios (Las Condes)'!$A:$A,0))</f>
        <v>710.78200000000004</v>
      </c>
      <c r="S172" s="21">
        <f t="shared" si="9"/>
        <v>164197.77749876387</v>
      </c>
      <c r="T172" s="21">
        <f t="shared" si="10"/>
        <v>31197.577724765135</v>
      </c>
      <c r="U172" s="19">
        <v>0</v>
      </c>
      <c r="V172" s="21">
        <f t="shared" si="11"/>
        <v>195395.35522352901</v>
      </c>
    </row>
    <row r="173" spans="1:22" x14ac:dyDescent="0.3">
      <c r="A173" s="3" t="s">
        <v>12</v>
      </c>
      <c r="B173" s="3">
        <v>1</v>
      </c>
      <c r="C173" s="4" t="s">
        <v>186</v>
      </c>
      <c r="D173" s="3" t="s">
        <v>474</v>
      </c>
      <c r="E173" s="3" t="s">
        <v>121</v>
      </c>
      <c r="F173" s="4" t="s">
        <v>475</v>
      </c>
      <c r="G173" s="3" t="s">
        <v>16</v>
      </c>
      <c r="H173" s="5">
        <v>904.56479999999999</v>
      </c>
      <c r="I173" s="5">
        <v>2.4561000000000002</v>
      </c>
      <c r="J173" s="5">
        <v>2.3260999999999998</v>
      </c>
      <c r="K173" s="6">
        <v>0.94707055901632653</v>
      </c>
      <c r="L173" s="5">
        <v>29.18</v>
      </c>
      <c r="M173" s="19">
        <f>H173*INDEX('Pliegos Tarifarios (Las Condes)'!$B:$B,MATCH($B173,'Pliegos Tarifarios (Las Condes)'!$A:$A,0))</f>
        <v>107496.6717024</v>
      </c>
      <c r="N173" s="19">
        <f>I173*INDEX('Pliegos Tarifarios (Las Condes)'!$C:$C,MATCH($B173,'Pliegos Tarifarios (Las Condes)'!$A:$A,0))</f>
        <v>8387.8492149000012</v>
      </c>
      <c r="O173" s="19">
        <f>J173*INDEX('Pliegos Tarifarios (Las Condes)'!$D:$D,MATCH($B173,'Pliegos Tarifarios (Las Condes)'!$A:$A,0))</f>
        <v>32813.373890499999</v>
      </c>
      <c r="P173" s="19">
        <f>H173*INDEX('Pliegos Tarifarios (Las Condes)'!$E:$E,MATCH($B173,'Pliegos Tarifarios (Las Condes)'!$A:$A,0))</f>
        <v>11697.831993600001</v>
      </c>
      <c r="Q173" s="19" cm="1">
        <f t="array" ref="Q173">H173*_xlfn.IFS(H173&lt;=350,INDEX('Pliegos Tarifarios (Las Condes)'!$F:$F,MATCH($B173,'Pliegos Tarifarios (Las Condes)'!$A:$A,0)),H173&lt;=500,INDEX('Pliegos Tarifarios (Las Condes)'!$G:$G,MATCH($B173,'Pliegos Tarifarios (Las Condes)'!$A:$A,0)),H173&lt;=1000,INDEX('Pliegos Tarifarios (Las Condes)'!$H:$H,MATCH($B173,'Pliegos Tarifarios (Las Condes)'!$A:$A,0)),H173&lt;=5000,INDEX('Pliegos Tarifarios (Las Condes)'!$I:$I,MATCH($B173,'Pliegos Tarifarios (Las Condes)'!$A:$A,0)),H173&gt;5000,INDEX('Pliegos Tarifarios (Las Condes)'!$J:$J,MATCH($B173,'Pliegos Tarifarios (Las Condes)'!$A:$A,0)))/1.19</f>
        <v>2121.5465183193282</v>
      </c>
      <c r="R173" s="19">
        <f>INDEX('Pliegos Tarifarios (Las Condes)'!$K:$K,MATCH($B173,'Pliegos Tarifarios (Las Condes)'!$A:$A,0))</f>
        <v>710.78200000000004</v>
      </c>
      <c r="S173" s="21">
        <f t="shared" si="9"/>
        <v>163228.05531971931</v>
      </c>
      <c r="T173" s="21">
        <f t="shared" si="10"/>
        <v>31013.330510746669</v>
      </c>
      <c r="U173" s="19">
        <v>0</v>
      </c>
      <c r="V173" s="21">
        <f t="shared" si="11"/>
        <v>194241.38583046597</v>
      </c>
    </row>
    <row r="174" spans="1:22" x14ac:dyDescent="0.3">
      <c r="A174" s="3" t="s">
        <v>12</v>
      </c>
      <c r="B174" s="3">
        <v>1</v>
      </c>
      <c r="C174" s="4" t="s">
        <v>186</v>
      </c>
      <c r="D174" s="3" t="s">
        <v>476</v>
      </c>
      <c r="E174" s="3" t="s">
        <v>121</v>
      </c>
      <c r="F174" s="4" t="s">
        <v>477</v>
      </c>
      <c r="G174" s="3" t="s">
        <v>16</v>
      </c>
      <c r="H174" s="5">
        <v>904.79679999999996</v>
      </c>
      <c r="I174" s="5">
        <v>2.4032</v>
      </c>
      <c r="J174" s="5">
        <v>2.3818999999999999</v>
      </c>
      <c r="K174" s="6">
        <v>0.99113681757656458</v>
      </c>
      <c r="L174" s="5">
        <v>29.19</v>
      </c>
      <c r="M174" s="19">
        <f>H174*INDEX('Pliegos Tarifarios (Las Condes)'!$B:$B,MATCH($B174,'Pliegos Tarifarios (Las Condes)'!$A:$A,0))</f>
        <v>107524.24211839998</v>
      </c>
      <c r="N174" s="19">
        <f>I174*INDEX('Pliegos Tarifarios (Las Condes)'!$C:$C,MATCH($B174,'Pliegos Tarifarios (Las Condes)'!$A:$A,0))</f>
        <v>8207.1899487999999</v>
      </c>
      <c r="O174" s="19">
        <f>J174*INDEX('Pliegos Tarifarios (Las Condes)'!$D:$D,MATCH($B174,'Pliegos Tarifarios (Las Condes)'!$A:$A,0))</f>
        <v>33600.5224495</v>
      </c>
      <c r="P174" s="19">
        <f>H174*INDEX('Pliegos Tarifarios (Las Condes)'!$E:$E,MATCH($B174,'Pliegos Tarifarios (Las Condes)'!$A:$A,0))</f>
        <v>11700.8322176</v>
      </c>
      <c r="Q174" s="19" cm="1">
        <f t="array" ref="Q174">H174*_xlfn.IFS(H174&lt;=350,INDEX('Pliegos Tarifarios (Las Condes)'!$F:$F,MATCH($B174,'Pliegos Tarifarios (Las Condes)'!$A:$A,0)),H174&lt;=500,INDEX('Pliegos Tarifarios (Las Condes)'!$G:$G,MATCH($B174,'Pliegos Tarifarios (Las Condes)'!$A:$A,0)),H174&lt;=1000,INDEX('Pliegos Tarifarios (Las Condes)'!$H:$H,MATCH($B174,'Pliegos Tarifarios (Las Condes)'!$A:$A,0)),H174&lt;=5000,INDEX('Pliegos Tarifarios (Las Condes)'!$I:$I,MATCH($B174,'Pliegos Tarifarios (Las Condes)'!$A:$A,0)),H174&gt;5000,INDEX('Pliegos Tarifarios (Las Condes)'!$J:$J,MATCH($B174,'Pliegos Tarifarios (Las Condes)'!$A:$A,0)))/1.19</f>
        <v>2122.0906460504202</v>
      </c>
      <c r="R174" s="19">
        <f>INDEX('Pliegos Tarifarios (Las Condes)'!$K:$K,MATCH($B174,'Pliegos Tarifarios (Las Condes)'!$A:$A,0))</f>
        <v>710.78200000000004</v>
      </c>
      <c r="S174" s="21">
        <f t="shared" si="9"/>
        <v>163865.65938035044</v>
      </c>
      <c r="T174" s="21">
        <f t="shared" si="10"/>
        <v>31134.475282266583</v>
      </c>
      <c r="U174" s="19">
        <v>0</v>
      </c>
      <c r="V174" s="21">
        <f t="shared" si="11"/>
        <v>195000.13466261703</v>
      </c>
    </row>
    <row r="175" spans="1:22" x14ac:dyDescent="0.3">
      <c r="A175" s="3" t="s">
        <v>12</v>
      </c>
      <c r="B175" s="3">
        <v>1</v>
      </c>
      <c r="C175" s="4" t="s">
        <v>186</v>
      </c>
      <c r="D175" s="3" t="s">
        <v>478</v>
      </c>
      <c r="E175" s="3" t="s">
        <v>121</v>
      </c>
      <c r="F175" s="4" t="s">
        <v>479</v>
      </c>
      <c r="G175" s="3" t="s">
        <v>16</v>
      </c>
      <c r="H175" s="5">
        <v>904.60699999999997</v>
      </c>
      <c r="I175" s="5">
        <v>2.4003000000000001</v>
      </c>
      <c r="J175" s="5">
        <v>2.4003000000000001</v>
      </c>
      <c r="K175" s="6">
        <v>1</v>
      </c>
      <c r="L175" s="5">
        <v>29.18</v>
      </c>
      <c r="M175" s="19">
        <f>H175*INDEX('Pliegos Tarifarios (Las Condes)'!$B:$B,MATCH($B175,'Pliegos Tarifarios (Las Condes)'!$A:$A,0))</f>
        <v>107501.68666599999</v>
      </c>
      <c r="N175" s="19">
        <f>I175*INDEX('Pliegos Tarifarios (Las Condes)'!$C:$C,MATCH($B175,'Pliegos Tarifarios (Las Condes)'!$A:$A,0))</f>
        <v>8197.286132700001</v>
      </c>
      <c r="O175" s="19">
        <f>J175*INDEX('Pliegos Tarifarios (Las Condes)'!$D:$D,MATCH($B175,'Pliegos Tarifarios (Las Condes)'!$A:$A,0))</f>
        <v>33860.0839815</v>
      </c>
      <c r="P175" s="19">
        <f>H175*INDEX('Pliegos Tarifarios (Las Condes)'!$E:$E,MATCH($B175,'Pliegos Tarifarios (Las Condes)'!$A:$A,0))</f>
        <v>11698.377724</v>
      </c>
      <c r="Q175" s="19" cm="1">
        <f t="array" ref="Q175">H175*_xlfn.IFS(H175&lt;=350,INDEX('Pliegos Tarifarios (Las Condes)'!$F:$F,MATCH($B175,'Pliegos Tarifarios (Las Condes)'!$A:$A,0)),H175&lt;=500,INDEX('Pliegos Tarifarios (Las Condes)'!$G:$G,MATCH($B175,'Pliegos Tarifarios (Las Condes)'!$A:$A,0)),H175&lt;=1000,INDEX('Pliegos Tarifarios (Las Condes)'!$H:$H,MATCH($B175,'Pliegos Tarifarios (Las Condes)'!$A:$A,0)),H175&lt;=5000,INDEX('Pliegos Tarifarios (Las Condes)'!$I:$I,MATCH($B175,'Pliegos Tarifarios (Las Condes)'!$A:$A,0)),H175&gt;5000,INDEX('Pliegos Tarifarios (Las Condes)'!$J:$J,MATCH($B175,'Pliegos Tarifarios (Las Condes)'!$A:$A,0)))/1.19</f>
        <v>2121.6454932773113</v>
      </c>
      <c r="R175" s="19">
        <f>INDEX('Pliegos Tarifarios (Las Condes)'!$K:$K,MATCH($B175,'Pliegos Tarifarios (Las Condes)'!$A:$A,0))</f>
        <v>710.78200000000004</v>
      </c>
      <c r="S175" s="21">
        <f t="shared" si="9"/>
        <v>164089.8619974773</v>
      </c>
      <c r="T175" s="21">
        <f t="shared" si="10"/>
        <v>31177.073779520688</v>
      </c>
      <c r="U175" s="19">
        <v>0</v>
      </c>
      <c r="V175" s="21">
        <f t="shared" si="11"/>
        <v>195266.935776998</v>
      </c>
    </row>
    <row r="176" spans="1:22" x14ac:dyDescent="0.3">
      <c r="A176" s="3" t="s">
        <v>12</v>
      </c>
      <c r="B176" s="3">
        <v>1</v>
      </c>
      <c r="C176" s="4" t="s">
        <v>186</v>
      </c>
      <c r="D176" s="3" t="s">
        <v>480</v>
      </c>
      <c r="E176" s="3" t="s">
        <v>121</v>
      </c>
      <c r="F176" s="4" t="s">
        <v>481</v>
      </c>
      <c r="G176" s="3" t="s">
        <v>16</v>
      </c>
      <c r="H176" s="5">
        <v>905.37630000000001</v>
      </c>
      <c r="I176" s="5">
        <v>2.4138000000000002</v>
      </c>
      <c r="J176" s="5">
        <v>2.4138000000000002</v>
      </c>
      <c r="K176" s="6">
        <v>1</v>
      </c>
      <c r="L176" s="5">
        <v>29.21</v>
      </c>
      <c r="M176" s="19">
        <f>H176*INDEX('Pliegos Tarifarios (Las Condes)'!$B:$B,MATCH($B176,'Pliegos Tarifarios (Las Condes)'!$A:$A,0))</f>
        <v>107593.10873939999</v>
      </c>
      <c r="N176" s="19">
        <f>I176*INDEX('Pliegos Tarifarios (Las Condes)'!$C:$C,MATCH($B176,'Pliegos Tarifarios (Las Condes)'!$A:$A,0))</f>
        <v>8243.3901041999998</v>
      </c>
      <c r="O176" s="19">
        <f>J176*INDEX('Pliegos Tarifarios (Las Condes)'!$D:$D,MATCH($B176,'Pliegos Tarifarios (Las Condes)'!$A:$A,0))</f>
        <v>34050.523149000001</v>
      </c>
      <c r="P176" s="19">
        <f>H176*INDEX('Pliegos Tarifarios (Las Condes)'!$E:$E,MATCH($B176,'Pliegos Tarifarios (Las Condes)'!$A:$A,0))</f>
        <v>11708.3263116</v>
      </c>
      <c r="Q176" s="19" cm="1">
        <f t="array" ref="Q176">H176*_xlfn.IFS(H176&lt;=350,INDEX('Pliegos Tarifarios (Las Condes)'!$F:$F,MATCH($B176,'Pliegos Tarifarios (Las Condes)'!$A:$A,0)),H176&lt;=500,INDEX('Pliegos Tarifarios (Las Condes)'!$G:$G,MATCH($B176,'Pliegos Tarifarios (Las Condes)'!$A:$A,0)),H176&lt;=1000,INDEX('Pliegos Tarifarios (Las Condes)'!$H:$H,MATCH($B176,'Pliegos Tarifarios (Las Condes)'!$A:$A,0)),H176&lt;=5000,INDEX('Pliegos Tarifarios (Las Condes)'!$I:$I,MATCH($B176,'Pliegos Tarifarios (Las Condes)'!$A:$A,0)),H176&gt;5000,INDEX('Pliegos Tarifarios (Las Condes)'!$J:$J,MATCH($B176,'Pliegos Tarifarios (Las Condes)'!$A:$A,0)))/1.19</f>
        <v>2123.4497926890758</v>
      </c>
      <c r="R176" s="19">
        <f>INDEX('Pliegos Tarifarios (Las Condes)'!$K:$K,MATCH($B176,'Pliegos Tarifarios (Las Condes)'!$A:$A,0))</f>
        <v>710.78200000000004</v>
      </c>
      <c r="S176" s="21">
        <f t="shared" si="9"/>
        <v>164429.58009688905</v>
      </c>
      <c r="T176" s="21">
        <f t="shared" si="10"/>
        <v>31241.62021840892</v>
      </c>
      <c r="U176" s="19">
        <v>0</v>
      </c>
      <c r="V176" s="21">
        <f t="shared" si="11"/>
        <v>195671.20031529799</v>
      </c>
    </row>
    <row r="177" spans="1:22" x14ac:dyDescent="0.3">
      <c r="A177" s="3" t="s">
        <v>12</v>
      </c>
      <c r="B177" s="3">
        <v>1</v>
      </c>
      <c r="C177" s="4" t="s">
        <v>186</v>
      </c>
      <c r="D177" s="3" t="s">
        <v>482</v>
      </c>
      <c r="E177" s="3" t="s">
        <v>121</v>
      </c>
      <c r="F177" s="4" t="s">
        <v>483</v>
      </c>
      <c r="G177" s="3" t="s">
        <v>16</v>
      </c>
      <c r="H177" s="5">
        <v>907.16060000000004</v>
      </c>
      <c r="I177" s="5">
        <v>2.4258999999999999</v>
      </c>
      <c r="J177" s="5">
        <v>2.4077999999999999</v>
      </c>
      <c r="K177" s="6">
        <v>0.99253885156024568</v>
      </c>
      <c r="L177" s="5">
        <v>29.26</v>
      </c>
      <c r="M177" s="19">
        <f>H177*INDEX('Pliegos Tarifarios (Las Condes)'!$B:$B,MATCH($B177,'Pliegos Tarifarios (Las Condes)'!$A:$A,0))</f>
        <v>107805.1513828</v>
      </c>
      <c r="N177" s="19">
        <f>I177*INDEX('Pliegos Tarifarios (Las Condes)'!$C:$C,MATCH($B177,'Pliegos Tarifarios (Las Condes)'!$A:$A,0))</f>
        <v>8284.7129230999999</v>
      </c>
      <c r="O177" s="19">
        <f>J177*INDEX('Pliegos Tarifarios (Las Condes)'!$D:$D,MATCH($B177,'Pliegos Tarifarios (Las Condes)'!$A:$A,0))</f>
        <v>33965.883518999995</v>
      </c>
      <c r="P177" s="19">
        <f>H177*INDEX('Pliegos Tarifarios (Las Condes)'!$E:$E,MATCH($B177,'Pliegos Tarifarios (Las Condes)'!$A:$A,0))</f>
        <v>11731.4008792</v>
      </c>
      <c r="Q177" s="19" cm="1">
        <f t="array" ref="Q177">H177*_xlfn.IFS(H177&lt;=350,INDEX('Pliegos Tarifarios (Las Condes)'!$F:$F,MATCH($B177,'Pliegos Tarifarios (Las Condes)'!$A:$A,0)),H177&lt;=500,INDEX('Pliegos Tarifarios (Las Condes)'!$G:$G,MATCH($B177,'Pliegos Tarifarios (Las Condes)'!$A:$A,0)),H177&lt;=1000,INDEX('Pliegos Tarifarios (Las Condes)'!$H:$H,MATCH($B177,'Pliegos Tarifarios (Las Condes)'!$A:$A,0)),H177&lt;=5000,INDEX('Pliegos Tarifarios (Las Condes)'!$I:$I,MATCH($B177,'Pliegos Tarifarios (Las Condes)'!$A:$A,0)),H177&gt;5000,INDEX('Pliegos Tarifarios (Las Condes)'!$J:$J,MATCH($B177,'Pliegos Tarifarios (Las Condes)'!$A:$A,0)))/1.19</f>
        <v>2127.6346509243699</v>
      </c>
      <c r="R177" s="19">
        <f>INDEX('Pliegos Tarifarios (Las Condes)'!$K:$K,MATCH($B177,'Pliegos Tarifarios (Las Condes)'!$A:$A,0))</f>
        <v>710.78200000000004</v>
      </c>
      <c r="S177" s="21">
        <f t="shared" si="9"/>
        <v>164625.56535502436</v>
      </c>
      <c r="T177" s="21">
        <f t="shared" si="10"/>
        <v>31278.85741745463</v>
      </c>
      <c r="U177" s="19">
        <v>0</v>
      </c>
      <c r="V177" s="21">
        <f t="shared" si="11"/>
        <v>195904.42277247898</v>
      </c>
    </row>
    <row r="178" spans="1:22" x14ac:dyDescent="0.3">
      <c r="A178" s="3" t="s">
        <v>12</v>
      </c>
      <c r="B178" s="3">
        <v>1</v>
      </c>
      <c r="C178" s="4" t="s">
        <v>186</v>
      </c>
      <c r="D178" s="3" t="s">
        <v>484</v>
      </c>
      <c r="E178" s="3" t="s">
        <v>121</v>
      </c>
      <c r="F178" s="4" t="s">
        <v>485</v>
      </c>
      <c r="G178" s="3" t="s">
        <v>16</v>
      </c>
      <c r="H178" s="5">
        <v>906.09410000000003</v>
      </c>
      <c r="I178" s="5">
        <v>2.4327000000000001</v>
      </c>
      <c r="J178" s="5">
        <v>2.3835000000000002</v>
      </c>
      <c r="K178" s="6">
        <v>0.97977555802195093</v>
      </c>
      <c r="L178" s="5">
        <v>29.23</v>
      </c>
      <c r="M178" s="19">
        <f>H178*INDEX('Pliegos Tarifarios (Las Condes)'!$B:$B,MATCH($B178,'Pliegos Tarifarios (Las Condes)'!$A:$A,0))</f>
        <v>107678.41065579999</v>
      </c>
      <c r="N178" s="19">
        <f>I178*INDEX('Pliegos Tarifarios (Las Condes)'!$C:$C,MATCH($B178,'Pliegos Tarifarios (Las Condes)'!$A:$A,0))</f>
        <v>8307.935664300001</v>
      </c>
      <c r="O178" s="19">
        <f>J178*INDEX('Pliegos Tarifarios (Las Condes)'!$D:$D,MATCH($B178,'Pliegos Tarifarios (Las Condes)'!$A:$A,0))</f>
        <v>33623.093017500003</v>
      </c>
      <c r="P178" s="19">
        <f>H178*INDEX('Pliegos Tarifarios (Las Condes)'!$E:$E,MATCH($B178,'Pliegos Tarifarios (Las Condes)'!$A:$A,0))</f>
        <v>11717.608901200001</v>
      </c>
      <c r="Q178" s="19" cm="1">
        <f t="array" ref="Q178">H178*_xlfn.IFS(H178&lt;=350,INDEX('Pliegos Tarifarios (Las Condes)'!$F:$F,MATCH($B178,'Pliegos Tarifarios (Las Condes)'!$A:$A,0)),H178&lt;=500,INDEX('Pliegos Tarifarios (Las Condes)'!$G:$G,MATCH($B178,'Pliegos Tarifarios (Las Condes)'!$A:$A,0)),H178&lt;=1000,INDEX('Pliegos Tarifarios (Las Condes)'!$H:$H,MATCH($B178,'Pliegos Tarifarios (Las Condes)'!$A:$A,0)),H178&lt;=5000,INDEX('Pliegos Tarifarios (Las Condes)'!$I:$I,MATCH($B178,'Pliegos Tarifarios (Las Condes)'!$A:$A,0)),H178&gt;5000,INDEX('Pliegos Tarifarios (Las Condes)'!$J:$J,MATCH($B178,'Pliegos Tarifarios (Las Condes)'!$A:$A,0)))/1.19</f>
        <v>2125.1333051260508</v>
      </c>
      <c r="R178" s="19">
        <f>INDEX('Pliegos Tarifarios (Las Condes)'!$K:$K,MATCH($B178,'Pliegos Tarifarios (Las Condes)'!$A:$A,0))</f>
        <v>710.78200000000004</v>
      </c>
      <c r="S178" s="21">
        <f t="shared" si="9"/>
        <v>164162.96354392605</v>
      </c>
      <c r="T178" s="21">
        <f t="shared" si="10"/>
        <v>31190.963073345949</v>
      </c>
      <c r="U178" s="19">
        <v>0</v>
      </c>
      <c r="V178" s="21">
        <f t="shared" si="11"/>
        <v>195353.92661727199</v>
      </c>
    </row>
    <row r="179" spans="1:22" x14ac:dyDescent="0.3">
      <c r="A179" s="3" t="s">
        <v>12</v>
      </c>
      <c r="B179" s="3">
        <v>1</v>
      </c>
      <c r="C179" s="4" t="s">
        <v>186</v>
      </c>
      <c r="D179" s="3" t="s">
        <v>486</v>
      </c>
      <c r="E179" s="3" t="s">
        <v>121</v>
      </c>
      <c r="F179" s="4" t="s">
        <v>487</v>
      </c>
      <c r="G179" s="3" t="s">
        <v>16</v>
      </c>
      <c r="H179" s="5">
        <v>905.34680000000003</v>
      </c>
      <c r="I179" s="5">
        <v>2.4415</v>
      </c>
      <c r="J179" s="5">
        <v>2.3733</v>
      </c>
      <c r="K179" s="6">
        <v>0.9720663526520581</v>
      </c>
      <c r="L179" s="5">
        <v>29.2</v>
      </c>
      <c r="M179" s="19">
        <f>H179*INDEX('Pliegos Tarifarios (Las Condes)'!$B:$B,MATCH($B179,'Pliegos Tarifarios (Las Condes)'!$A:$A,0))</f>
        <v>107589.6030184</v>
      </c>
      <c r="N179" s="19">
        <f>I179*INDEX('Pliegos Tarifarios (Las Condes)'!$C:$C,MATCH($B179,'Pliegos Tarifarios (Las Condes)'!$A:$A,0))</f>
        <v>8337.9886234999994</v>
      </c>
      <c r="O179" s="19">
        <f>J179*INDEX('Pliegos Tarifarios (Las Condes)'!$D:$D,MATCH($B179,'Pliegos Tarifarios (Las Condes)'!$A:$A,0))</f>
        <v>33479.205646499999</v>
      </c>
      <c r="P179" s="19">
        <f>H179*INDEX('Pliegos Tarifarios (Las Condes)'!$E:$E,MATCH($B179,'Pliegos Tarifarios (Las Condes)'!$A:$A,0))</f>
        <v>11707.944817600001</v>
      </c>
      <c r="Q179" s="19" cm="1">
        <f t="array" ref="Q179">H179*_xlfn.IFS(H179&lt;=350,INDEX('Pliegos Tarifarios (Las Condes)'!$F:$F,MATCH($B179,'Pliegos Tarifarios (Las Condes)'!$A:$A,0)),H179&lt;=500,INDEX('Pliegos Tarifarios (Las Condes)'!$G:$G,MATCH($B179,'Pliegos Tarifarios (Las Condes)'!$A:$A,0)),H179&lt;=1000,INDEX('Pliegos Tarifarios (Las Condes)'!$H:$H,MATCH($B179,'Pliegos Tarifarios (Las Condes)'!$A:$A,0)),H179&lt;=5000,INDEX('Pliegos Tarifarios (Las Condes)'!$I:$I,MATCH($B179,'Pliegos Tarifarios (Las Condes)'!$A:$A,0)),H179&gt;5000,INDEX('Pliegos Tarifarios (Las Condes)'!$J:$J,MATCH($B179,'Pliegos Tarifarios (Las Condes)'!$A:$A,0)))/1.19</f>
        <v>2123.380604033614</v>
      </c>
      <c r="R179" s="19">
        <f>INDEX('Pliegos Tarifarios (Las Condes)'!$K:$K,MATCH($B179,'Pliegos Tarifarios (Las Condes)'!$A:$A,0))</f>
        <v>710.78200000000004</v>
      </c>
      <c r="S179" s="21">
        <f t="shared" si="9"/>
        <v>163948.90471003365</v>
      </c>
      <c r="T179" s="21">
        <f t="shared" si="10"/>
        <v>31150.291894906393</v>
      </c>
      <c r="U179" s="19">
        <v>0</v>
      </c>
      <c r="V179" s="21">
        <f t="shared" si="11"/>
        <v>195099.19660494005</v>
      </c>
    </row>
    <row r="180" spans="1:22" x14ac:dyDescent="0.3">
      <c r="A180" s="3" t="s">
        <v>12</v>
      </c>
      <c r="B180" s="3">
        <v>1</v>
      </c>
      <c r="C180" s="4" t="s">
        <v>186</v>
      </c>
      <c r="D180" s="3" t="s">
        <v>488</v>
      </c>
      <c r="E180" s="3" t="s">
        <v>121</v>
      </c>
      <c r="F180" s="4" t="s">
        <v>489</v>
      </c>
      <c r="G180" s="3" t="s">
        <v>16</v>
      </c>
      <c r="H180" s="5">
        <v>905.17190000000005</v>
      </c>
      <c r="I180" s="5">
        <v>2.4226000000000001</v>
      </c>
      <c r="J180" s="5">
        <v>2.3631000000000002</v>
      </c>
      <c r="K180" s="6">
        <v>0.97543961033600268</v>
      </c>
      <c r="L180" s="5">
        <v>29.2</v>
      </c>
      <c r="M180" s="19">
        <f>H180*INDEX('Pliegos Tarifarios (Las Condes)'!$B:$B,MATCH($B180,'Pliegos Tarifarios (Las Condes)'!$A:$A,0))</f>
        <v>107568.8182522</v>
      </c>
      <c r="N180" s="19">
        <f>I180*INDEX('Pliegos Tarifarios (Las Condes)'!$C:$C,MATCH($B180,'Pliegos Tarifarios (Las Condes)'!$A:$A,0))</f>
        <v>8273.4430634</v>
      </c>
      <c r="O180" s="19">
        <f>J180*INDEX('Pliegos Tarifarios (Las Condes)'!$D:$D,MATCH($B180,'Pliegos Tarifarios (Las Condes)'!$A:$A,0))</f>
        <v>33335.318275500002</v>
      </c>
      <c r="P180" s="19">
        <f>H180*INDEX('Pliegos Tarifarios (Las Condes)'!$E:$E,MATCH($B180,'Pliegos Tarifarios (Las Condes)'!$A:$A,0))</f>
        <v>11705.683010800001</v>
      </c>
      <c r="Q180" s="19" cm="1">
        <f t="array" ref="Q180">H180*_xlfn.IFS(H180&lt;=350,INDEX('Pliegos Tarifarios (Las Condes)'!$F:$F,MATCH($B180,'Pliegos Tarifarios (Las Condes)'!$A:$A,0)),H180&lt;=500,INDEX('Pliegos Tarifarios (Las Condes)'!$G:$G,MATCH($B180,'Pliegos Tarifarios (Las Condes)'!$A:$A,0)),H180&lt;=1000,INDEX('Pliegos Tarifarios (Las Condes)'!$H:$H,MATCH($B180,'Pliegos Tarifarios (Las Condes)'!$A:$A,0)),H180&lt;=5000,INDEX('Pliegos Tarifarios (Las Condes)'!$I:$I,MATCH($B180,'Pliegos Tarifarios (Las Condes)'!$A:$A,0)),H180&gt;5000,INDEX('Pliegos Tarifarios (Las Condes)'!$J:$J,MATCH($B180,'Pliegos Tarifarios (Las Condes)'!$A:$A,0)))/1.19</f>
        <v>2122.9703973949586</v>
      </c>
      <c r="R180" s="19">
        <f>INDEX('Pliegos Tarifarios (Las Condes)'!$K:$K,MATCH($B180,'Pliegos Tarifarios (Las Condes)'!$A:$A,0))</f>
        <v>710.78200000000004</v>
      </c>
      <c r="S180" s="21">
        <f t="shared" si="9"/>
        <v>163717.01499929497</v>
      </c>
      <c r="T180" s="21">
        <f t="shared" si="10"/>
        <v>31106.232849866046</v>
      </c>
      <c r="U180" s="19">
        <v>0</v>
      </c>
      <c r="V180" s="21">
        <f t="shared" si="11"/>
        <v>194823.24784916101</v>
      </c>
    </row>
    <row r="181" spans="1:22" x14ac:dyDescent="0.3">
      <c r="A181" s="3" t="s">
        <v>12</v>
      </c>
      <c r="B181" s="3">
        <v>1</v>
      </c>
      <c r="C181" s="4" t="s">
        <v>186</v>
      </c>
      <c r="D181" s="3" t="s">
        <v>490</v>
      </c>
      <c r="E181" s="3" t="s">
        <v>121</v>
      </c>
      <c r="F181" s="4" t="s">
        <v>491</v>
      </c>
      <c r="G181" s="3" t="s">
        <v>16</v>
      </c>
      <c r="H181" s="5">
        <v>905.9117</v>
      </c>
      <c r="I181" s="5">
        <v>2.4293</v>
      </c>
      <c r="J181" s="5">
        <v>2.3818999999999999</v>
      </c>
      <c r="K181" s="6">
        <v>0.98048820647923263</v>
      </c>
      <c r="L181" s="5">
        <v>29.22</v>
      </c>
      <c r="M181" s="19">
        <f>H181*INDEX('Pliegos Tarifarios (Las Condes)'!$B:$B,MATCH($B181,'Pliegos Tarifarios (Las Condes)'!$A:$A,0))</f>
        <v>107656.73460459999</v>
      </c>
      <c r="N181" s="19">
        <f>I181*INDEX('Pliegos Tarifarios (Las Condes)'!$C:$C,MATCH($B181,'Pliegos Tarifarios (Las Condes)'!$A:$A,0))</f>
        <v>8296.3242936999995</v>
      </c>
      <c r="O181" s="19">
        <f>J181*INDEX('Pliegos Tarifarios (Las Condes)'!$D:$D,MATCH($B181,'Pliegos Tarifarios (Las Condes)'!$A:$A,0))</f>
        <v>33600.5224495</v>
      </c>
      <c r="P181" s="19">
        <f>H181*INDEX('Pliegos Tarifarios (Las Condes)'!$E:$E,MATCH($B181,'Pliegos Tarifarios (Las Condes)'!$A:$A,0))</f>
        <v>11715.2501044</v>
      </c>
      <c r="Q181" s="19" cm="1">
        <f t="array" ref="Q181">H181*_xlfn.IFS(H181&lt;=350,INDEX('Pliegos Tarifarios (Las Condes)'!$F:$F,MATCH($B181,'Pliegos Tarifarios (Las Condes)'!$A:$A,0)),H181&lt;=500,INDEX('Pliegos Tarifarios (Las Condes)'!$G:$G,MATCH($B181,'Pliegos Tarifarios (Las Condes)'!$A:$A,0)),H181&lt;=1000,INDEX('Pliegos Tarifarios (Las Condes)'!$H:$H,MATCH($B181,'Pliegos Tarifarios (Las Condes)'!$A:$A,0)),H181&lt;=5000,INDEX('Pliegos Tarifarios (Las Condes)'!$I:$I,MATCH($B181,'Pliegos Tarifarios (Las Condes)'!$A:$A,0)),H181&gt;5000,INDEX('Pliegos Tarifarios (Las Condes)'!$J:$J,MATCH($B181,'Pliegos Tarifarios (Las Condes)'!$A:$A,0)))/1.19</f>
        <v>2124.7055081512608</v>
      </c>
      <c r="R181" s="19">
        <f>INDEX('Pliegos Tarifarios (Las Condes)'!$K:$K,MATCH($B181,'Pliegos Tarifarios (Las Condes)'!$A:$A,0))</f>
        <v>710.78200000000004</v>
      </c>
      <c r="S181" s="21">
        <f t="shared" si="9"/>
        <v>164104.31896035126</v>
      </c>
      <c r="T181" s="21">
        <f t="shared" si="10"/>
        <v>31179.820602466738</v>
      </c>
      <c r="U181" s="19">
        <v>0</v>
      </c>
      <c r="V181" s="21">
        <f t="shared" si="11"/>
        <v>195284.13956281799</v>
      </c>
    </row>
    <row r="182" spans="1:22" x14ac:dyDescent="0.3">
      <c r="A182" s="3" t="s">
        <v>12</v>
      </c>
      <c r="B182" s="3">
        <v>1</v>
      </c>
      <c r="C182" s="4" t="s">
        <v>186</v>
      </c>
      <c r="D182" s="3" t="s">
        <v>492</v>
      </c>
      <c r="E182" s="3" t="s">
        <v>121</v>
      </c>
      <c r="F182" s="4" t="s">
        <v>493</v>
      </c>
      <c r="G182" s="3" t="s">
        <v>16</v>
      </c>
      <c r="H182" s="5">
        <v>905.28020000000004</v>
      </c>
      <c r="I182" s="5">
        <v>2.3973</v>
      </c>
      <c r="J182" s="5">
        <v>2.3462999999999998</v>
      </c>
      <c r="K182" s="6">
        <v>0.97872606682517826</v>
      </c>
      <c r="L182" s="5">
        <v>29.2</v>
      </c>
      <c r="M182" s="19">
        <f>H182*INDEX('Pliegos Tarifarios (Las Condes)'!$B:$B,MATCH($B182,'Pliegos Tarifarios (Las Condes)'!$A:$A,0))</f>
        <v>107581.6884076</v>
      </c>
      <c r="N182" s="19">
        <f>I182*INDEX('Pliegos Tarifarios (Las Condes)'!$C:$C,MATCH($B182,'Pliegos Tarifarios (Las Condes)'!$A:$A,0))</f>
        <v>8187.0408056999995</v>
      </c>
      <c r="O182" s="19">
        <f>J182*INDEX('Pliegos Tarifarios (Las Condes)'!$D:$D,MATCH($B182,'Pliegos Tarifarios (Las Condes)'!$A:$A,0))</f>
        <v>33098.327311499997</v>
      </c>
      <c r="P182" s="19">
        <f>H182*INDEX('Pliegos Tarifarios (Las Condes)'!$E:$E,MATCH($B182,'Pliegos Tarifarios (Las Condes)'!$A:$A,0))</f>
        <v>11707.083546400001</v>
      </c>
      <c r="Q182" s="19" cm="1">
        <f t="array" ref="Q182">H182*_xlfn.IFS(H182&lt;=350,INDEX('Pliegos Tarifarios (Las Condes)'!$F:$F,MATCH($B182,'Pliegos Tarifarios (Las Condes)'!$A:$A,0)),H182&lt;=500,INDEX('Pliegos Tarifarios (Las Condes)'!$G:$G,MATCH($B182,'Pliegos Tarifarios (Las Condes)'!$A:$A,0)),H182&lt;=1000,INDEX('Pliegos Tarifarios (Las Condes)'!$H:$H,MATCH($B182,'Pliegos Tarifarios (Las Condes)'!$A:$A,0)),H182&lt;=5000,INDEX('Pliegos Tarifarios (Las Condes)'!$I:$I,MATCH($B182,'Pliegos Tarifarios (Las Condes)'!$A:$A,0)),H182&gt;5000,INDEX('Pliegos Tarifarios (Las Condes)'!$J:$J,MATCH($B182,'Pliegos Tarifarios (Las Condes)'!$A:$A,0)))/1.19</f>
        <v>2123.2244018487399</v>
      </c>
      <c r="R182" s="19">
        <f>INDEX('Pliegos Tarifarios (Las Condes)'!$K:$K,MATCH($B182,'Pliegos Tarifarios (Las Condes)'!$A:$A,0))</f>
        <v>710.78200000000004</v>
      </c>
      <c r="S182" s="21">
        <f t="shared" si="9"/>
        <v>163408.14647304875</v>
      </c>
      <c r="T182" s="21">
        <f t="shared" si="10"/>
        <v>31047.547829879262</v>
      </c>
      <c r="U182" s="19">
        <v>0</v>
      </c>
      <c r="V182" s="21">
        <f t="shared" si="11"/>
        <v>194455.69430292802</v>
      </c>
    </row>
    <row r="183" spans="1:22" x14ac:dyDescent="0.3">
      <c r="A183" s="3" t="s">
        <v>12</v>
      </c>
      <c r="B183" s="3">
        <v>1</v>
      </c>
      <c r="C183" s="4" t="s">
        <v>186</v>
      </c>
      <c r="D183" s="3" t="s">
        <v>494</v>
      </c>
      <c r="E183" s="3" t="s">
        <v>121</v>
      </c>
      <c r="F183" s="4" t="s">
        <v>495</v>
      </c>
      <c r="G183" s="3" t="s">
        <v>16</v>
      </c>
      <c r="H183" s="5">
        <v>906.73490000000004</v>
      </c>
      <c r="I183" s="5">
        <v>2.4011</v>
      </c>
      <c r="J183" s="5">
        <v>2.4011</v>
      </c>
      <c r="K183" s="6">
        <v>1</v>
      </c>
      <c r="L183" s="5">
        <v>29.25</v>
      </c>
      <c r="M183" s="19">
        <f>H183*INDEX('Pliegos Tarifarios (Las Condes)'!$B:$B,MATCH($B183,'Pliegos Tarifarios (Las Condes)'!$A:$A,0))</f>
        <v>107754.56204619999</v>
      </c>
      <c r="N183" s="19">
        <f>I183*INDEX('Pliegos Tarifarios (Las Condes)'!$C:$C,MATCH($B183,'Pliegos Tarifarios (Las Condes)'!$A:$A,0))</f>
        <v>8200.0182198999992</v>
      </c>
      <c r="O183" s="19">
        <f>J183*INDEX('Pliegos Tarifarios (Las Condes)'!$D:$D,MATCH($B183,'Pliegos Tarifarios (Las Condes)'!$A:$A,0))</f>
        <v>33871.369265499998</v>
      </c>
      <c r="P183" s="19">
        <f>H183*INDEX('Pliegos Tarifarios (Las Condes)'!$E:$E,MATCH($B183,'Pliegos Tarifarios (Las Condes)'!$A:$A,0))</f>
        <v>11725.895726800001</v>
      </c>
      <c r="Q183" s="19" cm="1">
        <f t="array" ref="Q183">H183*_xlfn.IFS(H183&lt;=350,INDEX('Pliegos Tarifarios (Las Condes)'!$F:$F,MATCH($B183,'Pliegos Tarifarios (Las Condes)'!$A:$A,0)),H183&lt;=500,INDEX('Pliegos Tarifarios (Las Condes)'!$G:$G,MATCH($B183,'Pliegos Tarifarios (Las Condes)'!$A:$A,0)),H183&lt;=1000,INDEX('Pliegos Tarifarios (Las Condes)'!$H:$H,MATCH($B183,'Pliegos Tarifarios (Las Condes)'!$A:$A,0)),H183&lt;=5000,INDEX('Pliegos Tarifarios (Las Condes)'!$I:$I,MATCH($B183,'Pliegos Tarifarios (Las Condes)'!$A:$A,0)),H183&gt;5000,INDEX('Pliegos Tarifarios (Las Condes)'!$J:$J,MATCH($B183,'Pliegos Tarifarios (Las Condes)'!$A:$A,0)))/1.19</f>
        <v>2126.6362234453786</v>
      </c>
      <c r="R183" s="19">
        <f>INDEX('Pliegos Tarifarios (Las Condes)'!$K:$K,MATCH($B183,'Pliegos Tarifarios (Las Condes)'!$A:$A,0))</f>
        <v>710.78200000000004</v>
      </c>
      <c r="S183" s="21">
        <f t="shared" si="9"/>
        <v>164389.26348184538</v>
      </c>
      <c r="T183" s="21">
        <f t="shared" si="10"/>
        <v>31233.960061550624</v>
      </c>
      <c r="U183" s="19">
        <v>0</v>
      </c>
      <c r="V183" s="21">
        <f t="shared" si="11"/>
        <v>195623.22354339602</v>
      </c>
    </row>
    <row r="184" spans="1:22" x14ac:dyDescent="0.3">
      <c r="A184" s="3" t="s">
        <v>12</v>
      </c>
      <c r="B184" s="3">
        <v>1</v>
      </c>
      <c r="C184" s="4" t="s">
        <v>186</v>
      </c>
      <c r="D184" s="3" t="s">
        <v>496</v>
      </c>
      <c r="E184" s="3" t="s">
        <v>121</v>
      </c>
      <c r="F184" s="4" t="s">
        <v>497</v>
      </c>
      <c r="G184" s="3" t="s">
        <v>16</v>
      </c>
      <c r="H184" s="5">
        <v>907.59590000000003</v>
      </c>
      <c r="I184" s="5">
        <v>2.4426000000000001</v>
      </c>
      <c r="J184" s="5">
        <v>2.3652000000000002</v>
      </c>
      <c r="K184" s="6">
        <v>0.9683124539425203</v>
      </c>
      <c r="L184" s="5">
        <v>29.28</v>
      </c>
      <c r="M184" s="19">
        <f>H184*INDEX('Pliegos Tarifarios (Las Condes)'!$B:$B,MATCH($B184,'Pliegos Tarifarios (Las Condes)'!$A:$A,0))</f>
        <v>107856.8815642</v>
      </c>
      <c r="N184" s="19">
        <f>I184*INDEX('Pliegos Tarifarios (Las Condes)'!$C:$C,MATCH($B184,'Pliegos Tarifarios (Las Condes)'!$A:$A,0))</f>
        <v>8341.7452434000006</v>
      </c>
      <c r="O184" s="19">
        <f>J184*INDEX('Pliegos Tarifarios (Las Condes)'!$D:$D,MATCH($B184,'Pliegos Tarifarios (Las Condes)'!$A:$A,0))</f>
        <v>33364.942146000001</v>
      </c>
      <c r="P184" s="19">
        <f>H184*INDEX('Pliegos Tarifarios (Las Condes)'!$E:$E,MATCH($B184,'Pliegos Tarifarios (Las Condes)'!$A:$A,0))</f>
        <v>11737.030178800002</v>
      </c>
      <c r="Q184" s="19" cm="1">
        <f t="array" ref="Q184">H184*_xlfn.IFS(H184&lt;=350,INDEX('Pliegos Tarifarios (Las Condes)'!$F:$F,MATCH($B184,'Pliegos Tarifarios (Las Condes)'!$A:$A,0)),H184&lt;=500,INDEX('Pliegos Tarifarios (Las Condes)'!$G:$G,MATCH($B184,'Pliegos Tarifarios (Las Condes)'!$A:$A,0)),H184&lt;=1000,INDEX('Pliegos Tarifarios (Las Condes)'!$H:$H,MATCH($B184,'Pliegos Tarifarios (Las Condes)'!$A:$A,0)),H184&lt;=5000,INDEX('Pliegos Tarifarios (Las Condes)'!$I:$I,MATCH($B184,'Pliegos Tarifarios (Las Condes)'!$A:$A,0)),H184&gt;5000,INDEX('Pliegos Tarifarios (Las Condes)'!$J:$J,MATCH($B184,'Pliegos Tarifarios (Las Condes)'!$A:$A,0)))/1.19</f>
        <v>2128.6555940336139</v>
      </c>
      <c r="R184" s="19">
        <f>INDEX('Pliegos Tarifarios (Las Condes)'!$K:$K,MATCH($B184,'Pliegos Tarifarios (Las Condes)'!$A:$A,0))</f>
        <v>710.78200000000004</v>
      </c>
      <c r="S184" s="21">
        <f t="shared" si="9"/>
        <v>164140.03672643364</v>
      </c>
      <c r="T184" s="21">
        <f t="shared" si="10"/>
        <v>31186.606978022392</v>
      </c>
      <c r="U184" s="19">
        <v>0</v>
      </c>
      <c r="V184" s="21">
        <f t="shared" si="11"/>
        <v>195326.64370445604</v>
      </c>
    </row>
    <row r="185" spans="1:22" x14ac:dyDescent="0.3">
      <c r="A185" s="3" t="s">
        <v>12</v>
      </c>
      <c r="B185" s="3">
        <v>1</v>
      </c>
      <c r="C185" s="4" t="s">
        <v>186</v>
      </c>
      <c r="D185" s="3" t="s">
        <v>498</v>
      </c>
      <c r="E185" s="3" t="s">
        <v>121</v>
      </c>
      <c r="F185" s="4" t="s">
        <v>499</v>
      </c>
      <c r="G185" s="3" t="s">
        <v>16</v>
      </c>
      <c r="H185" s="5">
        <v>905.4991</v>
      </c>
      <c r="I185" s="5">
        <v>2.3994</v>
      </c>
      <c r="J185" s="5">
        <v>2.3822000000000001</v>
      </c>
      <c r="K185" s="6">
        <v>0.99283154121863804</v>
      </c>
      <c r="L185" s="5">
        <v>29.21</v>
      </c>
      <c r="M185" s="19">
        <f>H185*INDEX('Pliegos Tarifarios (Las Condes)'!$B:$B,MATCH($B185,'Pliegos Tarifarios (Las Condes)'!$A:$A,0))</f>
        <v>107607.70204579999</v>
      </c>
      <c r="N185" s="19">
        <f>I185*INDEX('Pliegos Tarifarios (Las Condes)'!$C:$C,MATCH($B185,'Pliegos Tarifarios (Las Condes)'!$A:$A,0))</f>
        <v>8194.2125345999993</v>
      </c>
      <c r="O185" s="19">
        <f>J185*INDEX('Pliegos Tarifarios (Las Condes)'!$D:$D,MATCH($B185,'Pliegos Tarifarios (Las Condes)'!$A:$A,0))</f>
        <v>33604.754431000001</v>
      </c>
      <c r="P185" s="19">
        <f>H185*INDEX('Pliegos Tarifarios (Las Condes)'!$E:$E,MATCH($B185,'Pliegos Tarifarios (Las Condes)'!$A:$A,0))</f>
        <v>11709.914361200001</v>
      </c>
      <c r="Q185" s="19" cm="1">
        <f t="array" ref="Q185">H185*_xlfn.IFS(H185&lt;=350,INDEX('Pliegos Tarifarios (Las Condes)'!$F:$F,MATCH($B185,'Pliegos Tarifarios (Las Condes)'!$A:$A,0)),H185&lt;=500,INDEX('Pliegos Tarifarios (Las Condes)'!$G:$G,MATCH($B185,'Pliegos Tarifarios (Las Condes)'!$A:$A,0)),H185&lt;=1000,INDEX('Pliegos Tarifarios (Las Condes)'!$H:$H,MATCH($B185,'Pliegos Tarifarios (Las Condes)'!$A:$A,0)),H185&lt;=5000,INDEX('Pliegos Tarifarios (Las Condes)'!$I:$I,MATCH($B185,'Pliegos Tarifarios (Las Condes)'!$A:$A,0)),H185&gt;5000,INDEX('Pliegos Tarifarios (Las Condes)'!$J:$J,MATCH($B185,'Pliegos Tarifarios (Las Condes)'!$A:$A,0)))/1.19</f>
        <v>2123.7378051260507</v>
      </c>
      <c r="R185" s="19">
        <f>INDEX('Pliegos Tarifarios (Las Condes)'!$K:$K,MATCH($B185,'Pliegos Tarifarios (Las Condes)'!$A:$A,0))</f>
        <v>710.78200000000004</v>
      </c>
      <c r="S185" s="21">
        <f t="shared" si="9"/>
        <v>163951.10317772607</v>
      </c>
      <c r="T185" s="21">
        <f t="shared" si="10"/>
        <v>31150.709603767951</v>
      </c>
      <c r="U185" s="19">
        <v>0</v>
      </c>
      <c r="V185" s="21">
        <f t="shared" si="11"/>
        <v>195101.81278149402</v>
      </c>
    </row>
    <row r="186" spans="1:22" x14ac:dyDescent="0.3">
      <c r="A186" s="3" t="s">
        <v>12</v>
      </c>
      <c r="B186" s="3">
        <v>1</v>
      </c>
      <c r="C186" s="4" t="s">
        <v>186</v>
      </c>
      <c r="D186" s="3" t="s">
        <v>500</v>
      </c>
      <c r="E186" s="3" t="s">
        <v>121</v>
      </c>
      <c r="F186" s="4" t="s">
        <v>501</v>
      </c>
      <c r="G186" s="3" t="s">
        <v>16</v>
      </c>
      <c r="H186" s="5">
        <v>906.76149999999996</v>
      </c>
      <c r="I186" s="5">
        <v>2.3934000000000002</v>
      </c>
      <c r="J186" s="5">
        <v>2.3866000000000001</v>
      </c>
      <c r="K186" s="6">
        <v>0.9971588535138296</v>
      </c>
      <c r="L186" s="5">
        <v>29.25</v>
      </c>
      <c r="M186" s="19">
        <f>H186*INDEX('Pliegos Tarifarios (Las Condes)'!$B:$B,MATCH($B186,'Pliegos Tarifarios (Las Condes)'!$A:$A,0))</f>
        <v>107757.72313699999</v>
      </c>
      <c r="N186" s="19">
        <f>I186*INDEX('Pliegos Tarifarios (Las Condes)'!$C:$C,MATCH($B186,'Pliegos Tarifarios (Las Condes)'!$A:$A,0))</f>
        <v>8173.7218806000001</v>
      </c>
      <c r="O186" s="19">
        <f>J186*INDEX('Pliegos Tarifarios (Las Condes)'!$D:$D,MATCH($B186,'Pliegos Tarifarios (Las Condes)'!$A:$A,0))</f>
        <v>33666.823492999996</v>
      </c>
      <c r="P186" s="19">
        <f>H186*INDEX('Pliegos Tarifarios (Las Condes)'!$E:$E,MATCH($B186,'Pliegos Tarifarios (Las Condes)'!$A:$A,0))</f>
        <v>11726.239717999999</v>
      </c>
      <c r="Q186" s="19" cm="1">
        <f t="array" ref="Q186">H186*_xlfn.IFS(H186&lt;=350,INDEX('Pliegos Tarifarios (Las Condes)'!$F:$F,MATCH($B186,'Pliegos Tarifarios (Las Condes)'!$A:$A,0)),H186&lt;=500,INDEX('Pliegos Tarifarios (Las Condes)'!$G:$G,MATCH($B186,'Pliegos Tarifarios (Las Condes)'!$A:$A,0)),H186&lt;=1000,INDEX('Pliegos Tarifarios (Las Condes)'!$H:$H,MATCH($B186,'Pliegos Tarifarios (Las Condes)'!$A:$A,0)),H186&lt;=5000,INDEX('Pliegos Tarifarios (Las Condes)'!$I:$I,MATCH($B186,'Pliegos Tarifarios (Las Condes)'!$A:$A,0)),H186&gt;5000,INDEX('Pliegos Tarifarios (Las Condes)'!$J:$J,MATCH($B186,'Pliegos Tarifarios (Las Condes)'!$A:$A,0)))/1.19</f>
        <v>2126.698610504202</v>
      </c>
      <c r="R186" s="19">
        <f>INDEX('Pliegos Tarifarios (Las Condes)'!$K:$K,MATCH($B186,'Pliegos Tarifarios (Las Condes)'!$A:$A,0))</f>
        <v>710.78200000000004</v>
      </c>
      <c r="S186" s="21">
        <f t="shared" si="9"/>
        <v>164161.98883910422</v>
      </c>
      <c r="T186" s="21">
        <f t="shared" si="10"/>
        <v>31190.777879429803</v>
      </c>
      <c r="U186" s="19">
        <v>0</v>
      </c>
      <c r="V186" s="21">
        <f t="shared" si="11"/>
        <v>195352.76671853403</v>
      </c>
    </row>
    <row r="187" spans="1:22" x14ac:dyDescent="0.3">
      <c r="A187" s="3" t="s">
        <v>12</v>
      </c>
      <c r="B187" s="3">
        <v>1</v>
      </c>
      <c r="C187" s="4" t="s">
        <v>186</v>
      </c>
      <c r="D187" s="3" t="s">
        <v>502</v>
      </c>
      <c r="E187" s="3" t="s">
        <v>121</v>
      </c>
      <c r="F187" s="4" t="s">
        <v>503</v>
      </c>
      <c r="G187" s="3" t="s">
        <v>16</v>
      </c>
      <c r="H187" s="5">
        <v>906.96799999999996</v>
      </c>
      <c r="I187" s="5">
        <v>2.4563999999999999</v>
      </c>
      <c r="J187" s="5">
        <v>2.4563999999999999</v>
      </c>
      <c r="K187" s="6">
        <v>1</v>
      </c>
      <c r="L187" s="5">
        <v>29.26</v>
      </c>
      <c r="M187" s="19">
        <f>H187*INDEX('Pliegos Tarifarios (Las Condes)'!$B:$B,MATCH($B187,'Pliegos Tarifarios (Las Condes)'!$A:$A,0))</f>
        <v>107782.263184</v>
      </c>
      <c r="N187" s="19">
        <f>I187*INDEX('Pliegos Tarifarios (Las Condes)'!$C:$C,MATCH($B187,'Pliegos Tarifarios (Las Condes)'!$A:$A,0))</f>
        <v>8388.8737475999988</v>
      </c>
      <c r="O187" s="19">
        <f>J187*INDEX('Pliegos Tarifarios (Las Condes)'!$D:$D,MATCH($B187,'Pliegos Tarifarios (Las Condes)'!$A:$A,0))</f>
        <v>34651.464521999995</v>
      </c>
      <c r="P187" s="19">
        <f>H187*INDEX('Pliegos Tarifarios (Las Condes)'!$E:$E,MATCH($B187,'Pliegos Tarifarios (Las Condes)'!$A:$A,0))</f>
        <v>11728.910175999999</v>
      </c>
      <c r="Q187" s="19" cm="1">
        <f t="array" ref="Q187">H187*_xlfn.IFS(H187&lt;=350,INDEX('Pliegos Tarifarios (Las Condes)'!$F:$F,MATCH($B187,'Pliegos Tarifarios (Las Condes)'!$A:$A,0)),H187&lt;=500,INDEX('Pliegos Tarifarios (Las Condes)'!$G:$G,MATCH($B187,'Pliegos Tarifarios (Las Condes)'!$A:$A,0)),H187&lt;=1000,INDEX('Pliegos Tarifarios (Las Condes)'!$H:$H,MATCH($B187,'Pliegos Tarifarios (Las Condes)'!$A:$A,0)),H187&lt;=5000,INDEX('Pliegos Tarifarios (Las Condes)'!$I:$I,MATCH($B187,'Pliegos Tarifarios (Las Condes)'!$A:$A,0)),H187&gt;5000,INDEX('Pliegos Tarifarios (Las Condes)'!$J:$J,MATCH($B187,'Pliegos Tarifarios (Las Condes)'!$A:$A,0)))/1.19</f>
        <v>2127.1829310924372</v>
      </c>
      <c r="R187" s="19">
        <f>INDEX('Pliegos Tarifarios (Las Condes)'!$K:$K,MATCH($B187,'Pliegos Tarifarios (Las Condes)'!$A:$A,0))</f>
        <v>710.78200000000004</v>
      </c>
      <c r="S187" s="21">
        <f t="shared" si="9"/>
        <v>165389.47656069245</v>
      </c>
      <c r="T187" s="21">
        <f t="shared" si="10"/>
        <v>31424.000546531566</v>
      </c>
      <c r="U187" s="19">
        <v>0</v>
      </c>
      <c r="V187" s="21">
        <f t="shared" si="11"/>
        <v>196813.47710722403</v>
      </c>
    </row>
    <row r="188" spans="1:22" x14ac:dyDescent="0.3">
      <c r="A188" s="3" t="s">
        <v>12</v>
      </c>
      <c r="B188" s="3">
        <v>1</v>
      </c>
      <c r="C188" s="4" t="s">
        <v>186</v>
      </c>
      <c r="D188" s="3" t="s">
        <v>504</v>
      </c>
      <c r="E188" s="3" t="s">
        <v>121</v>
      </c>
      <c r="F188" s="4" t="s">
        <v>505</v>
      </c>
      <c r="G188" s="3" t="s">
        <v>16</v>
      </c>
      <c r="H188" s="5">
        <v>907.09169999999995</v>
      </c>
      <c r="I188" s="5">
        <v>2.4478</v>
      </c>
      <c r="J188" s="5">
        <v>2.4478</v>
      </c>
      <c r="K188" s="6">
        <v>1</v>
      </c>
      <c r="L188" s="5">
        <v>29.26</v>
      </c>
      <c r="M188" s="19">
        <f>H188*INDEX('Pliegos Tarifarios (Las Condes)'!$B:$B,MATCH($B188,'Pliegos Tarifarios (Las Condes)'!$A:$A,0))</f>
        <v>107796.96344459998</v>
      </c>
      <c r="N188" s="19">
        <f>I188*INDEX('Pliegos Tarifarios (Las Condes)'!$C:$C,MATCH($B188,'Pliegos Tarifarios (Las Condes)'!$A:$A,0))</f>
        <v>8359.5038101999999</v>
      </c>
      <c r="O188" s="19">
        <f>J188*INDEX('Pliegos Tarifarios (Las Condes)'!$D:$D,MATCH($B188,'Pliegos Tarifarios (Las Condes)'!$A:$A,0))</f>
        <v>34530.147719000001</v>
      </c>
      <c r="P188" s="19">
        <f>H188*INDEX('Pliegos Tarifarios (Las Condes)'!$E:$E,MATCH($B188,'Pliegos Tarifarios (Las Condes)'!$A:$A,0))</f>
        <v>11730.509864399999</v>
      </c>
      <c r="Q188" s="19" cm="1">
        <f t="array" ref="Q188">H188*_xlfn.IFS(H188&lt;=350,INDEX('Pliegos Tarifarios (Las Condes)'!$F:$F,MATCH($B188,'Pliegos Tarifarios (Las Condes)'!$A:$A,0)),H188&lt;=500,INDEX('Pliegos Tarifarios (Las Condes)'!$G:$G,MATCH($B188,'Pliegos Tarifarios (Las Condes)'!$A:$A,0)),H188&lt;=1000,INDEX('Pliegos Tarifarios (Las Condes)'!$H:$H,MATCH($B188,'Pliegos Tarifarios (Las Condes)'!$A:$A,0)),H188&lt;=5000,INDEX('Pliegos Tarifarios (Las Condes)'!$I:$I,MATCH($B188,'Pliegos Tarifarios (Las Condes)'!$A:$A,0)),H188&gt;5000,INDEX('Pliegos Tarifarios (Las Condes)'!$J:$J,MATCH($B188,'Pliegos Tarifarios (Las Condes)'!$A:$A,0)))/1.19</f>
        <v>2127.4730543697478</v>
      </c>
      <c r="R188" s="19">
        <f>INDEX('Pliegos Tarifarios (Las Condes)'!$K:$K,MATCH($B188,'Pliegos Tarifarios (Las Condes)'!$A:$A,0))</f>
        <v>710.78200000000004</v>
      </c>
      <c r="S188" s="21">
        <f t="shared" si="9"/>
        <v>165255.3798925697</v>
      </c>
      <c r="T188" s="21">
        <f t="shared" si="10"/>
        <v>31398.522179588243</v>
      </c>
      <c r="U188" s="19">
        <v>0</v>
      </c>
      <c r="V188" s="21">
        <f t="shared" si="11"/>
        <v>196653.90207215794</v>
      </c>
    </row>
    <row r="189" spans="1:22" x14ac:dyDescent="0.3">
      <c r="A189" s="3" t="s">
        <v>12</v>
      </c>
      <c r="B189" s="3">
        <v>1</v>
      </c>
      <c r="C189" s="4" t="s">
        <v>186</v>
      </c>
      <c r="D189" s="3" t="s">
        <v>506</v>
      </c>
      <c r="E189" s="3" t="s">
        <v>121</v>
      </c>
      <c r="F189" s="4" t="s">
        <v>507</v>
      </c>
      <c r="G189" s="3" t="s">
        <v>16</v>
      </c>
      <c r="H189" s="5">
        <v>906.51829999999995</v>
      </c>
      <c r="I189" s="5">
        <v>2.3915000000000002</v>
      </c>
      <c r="J189" s="5">
        <v>2.3837000000000002</v>
      </c>
      <c r="K189" s="6">
        <v>0.99673844867238137</v>
      </c>
      <c r="L189" s="5">
        <v>29.24</v>
      </c>
      <c r="M189" s="19">
        <f>H189*INDEX('Pliegos Tarifarios (Las Condes)'!$B:$B,MATCH($B189,'Pliegos Tarifarios (Las Condes)'!$A:$A,0))</f>
        <v>107728.82173539999</v>
      </c>
      <c r="N189" s="19">
        <f>I189*INDEX('Pliegos Tarifarios (Las Condes)'!$C:$C,MATCH($B189,'Pliegos Tarifarios (Las Condes)'!$A:$A,0))</f>
        <v>8167.2331735000007</v>
      </c>
      <c r="O189" s="19">
        <f>J189*INDEX('Pliegos Tarifarios (Las Condes)'!$D:$D,MATCH($B189,'Pliegos Tarifarios (Las Condes)'!$A:$A,0))</f>
        <v>33625.914338499999</v>
      </c>
      <c r="P189" s="19">
        <f>H189*INDEX('Pliegos Tarifarios (Las Condes)'!$E:$E,MATCH($B189,'Pliegos Tarifarios (Las Condes)'!$A:$A,0))</f>
        <v>11723.0946556</v>
      </c>
      <c r="Q189" s="19" cm="1">
        <f t="array" ref="Q189">H189*_xlfn.IFS(H189&lt;=350,INDEX('Pliegos Tarifarios (Las Condes)'!$F:$F,MATCH($B189,'Pliegos Tarifarios (Las Condes)'!$A:$A,0)),H189&lt;=500,INDEX('Pliegos Tarifarios (Las Condes)'!$G:$G,MATCH($B189,'Pliegos Tarifarios (Las Condes)'!$A:$A,0)),H189&lt;=1000,INDEX('Pliegos Tarifarios (Las Condes)'!$H:$H,MATCH($B189,'Pliegos Tarifarios (Las Condes)'!$A:$A,0)),H189&lt;=5000,INDEX('Pliegos Tarifarios (Las Condes)'!$I:$I,MATCH($B189,'Pliegos Tarifarios (Las Condes)'!$A:$A,0)),H189&gt;5000,INDEX('Pliegos Tarifarios (Las Condes)'!$J:$J,MATCH($B189,'Pliegos Tarifarios (Las Condes)'!$A:$A,0)))/1.19</f>
        <v>2126.1282145378154</v>
      </c>
      <c r="R189" s="19">
        <f>INDEX('Pliegos Tarifarios (Las Condes)'!$K:$K,MATCH($B189,'Pliegos Tarifarios (Las Condes)'!$A:$A,0))</f>
        <v>710.78200000000004</v>
      </c>
      <c r="S189" s="21">
        <f t="shared" si="9"/>
        <v>164081.97411753781</v>
      </c>
      <c r="T189" s="21">
        <f t="shared" si="10"/>
        <v>31175.575082332187</v>
      </c>
      <c r="U189" s="19">
        <v>0</v>
      </c>
      <c r="V189" s="21">
        <f t="shared" si="11"/>
        <v>195257.54919987</v>
      </c>
    </row>
    <row r="190" spans="1:22" x14ac:dyDescent="0.3">
      <c r="A190" s="3" t="s">
        <v>12</v>
      </c>
      <c r="B190" s="3">
        <v>1</v>
      </c>
      <c r="C190" s="4" t="s">
        <v>186</v>
      </c>
      <c r="D190" s="3" t="s">
        <v>508</v>
      </c>
      <c r="E190" s="3" t="s">
        <v>121</v>
      </c>
      <c r="F190" s="4" t="s">
        <v>509</v>
      </c>
      <c r="G190" s="3" t="s">
        <v>16</v>
      </c>
      <c r="H190" s="5">
        <v>907.62980000000005</v>
      </c>
      <c r="I190" s="5">
        <v>2.4710999999999999</v>
      </c>
      <c r="J190" s="5">
        <v>2.4127999999999998</v>
      </c>
      <c r="K190" s="6">
        <v>0.97640726801829147</v>
      </c>
      <c r="L190" s="5">
        <v>29.28</v>
      </c>
      <c r="M190" s="19">
        <f>H190*INDEX('Pliegos Tarifarios (Las Condes)'!$B:$B,MATCH($B190,'Pliegos Tarifarios (Las Condes)'!$A:$A,0))</f>
        <v>107860.91017240001</v>
      </c>
      <c r="N190" s="19">
        <f>I190*INDEX('Pliegos Tarifarios (Las Condes)'!$C:$C,MATCH($B190,'Pliegos Tarifarios (Las Condes)'!$A:$A,0))</f>
        <v>8439.0758498999985</v>
      </c>
      <c r="O190" s="19">
        <f>J190*INDEX('Pliegos Tarifarios (Las Condes)'!$D:$D,MATCH($B190,'Pliegos Tarifarios (Las Condes)'!$A:$A,0))</f>
        <v>34036.416544</v>
      </c>
      <c r="P190" s="19">
        <f>H190*INDEX('Pliegos Tarifarios (Las Condes)'!$E:$E,MATCH($B190,'Pliegos Tarifarios (Las Condes)'!$A:$A,0))</f>
        <v>11737.468573600001</v>
      </c>
      <c r="Q190" s="19" cm="1">
        <f t="array" ref="Q190">H190*_xlfn.IFS(H190&lt;=350,INDEX('Pliegos Tarifarios (Las Condes)'!$F:$F,MATCH($B190,'Pliegos Tarifarios (Las Condes)'!$A:$A,0)),H190&lt;=500,INDEX('Pliegos Tarifarios (Las Condes)'!$G:$G,MATCH($B190,'Pliegos Tarifarios (Las Condes)'!$A:$A,0)),H190&lt;=1000,INDEX('Pliegos Tarifarios (Las Condes)'!$H:$H,MATCH($B190,'Pliegos Tarifarios (Las Condes)'!$A:$A,0)),H190&lt;=5000,INDEX('Pliegos Tarifarios (Las Condes)'!$I:$I,MATCH($B190,'Pliegos Tarifarios (Las Condes)'!$A:$A,0)),H190&gt;5000,INDEX('Pliegos Tarifarios (Las Condes)'!$J:$J,MATCH($B190,'Pliegos Tarifarios (Las Condes)'!$A:$A,0)))/1.19</f>
        <v>2128.7351023529418</v>
      </c>
      <c r="R190" s="19">
        <f>INDEX('Pliegos Tarifarios (Las Condes)'!$K:$K,MATCH($B190,'Pliegos Tarifarios (Las Condes)'!$A:$A,0))</f>
        <v>710.78200000000004</v>
      </c>
      <c r="S190" s="21">
        <f t="shared" si="9"/>
        <v>164913.38824225296</v>
      </c>
      <c r="T190" s="21">
        <f t="shared" si="10"/>
        <v>31333.543766028062</v>
      </c>
      <c r="U190" s="19">
        <v>0</v>
      </c>
      <c r="V190" s="21">
        <f t="shared" si="11"/>
        <v>196246.93200828103</v>
      </c>
    </row>
    <row r="191" spans="1:22" x14ac:dyDescent="0.3">
      <c r="A191" s="3" t="s">
        <v>12</v>
      </c>
      <c r="B191" s="3">
        <v>1</v>
      </c>
      <c r="C191" s="4" t="s">
        <v>186</v>
      </c>
      <c r="D191" s="3" t="s">
        <v>510</v>
      </c>
      <c r="E191" s="3" t="s">
        <v>121</v>
      </c>
      <c r="F191" s="4" t="s">
        <v>511</v>
      </c>
      <c r="G191" s="3" t="s">
        <v>16</v>
      </c>
      <c r="H191" s="5">
        <v>904.98400000000004</v>
      </c>
      <c r="I191" s="5">
        <v>2.4439000000000002</v>
      </c>
      <c r="J191" s="5">
        <v>2.3742000000000001</v>
      </c>
      <c r="K191" s="6">
        <v>0.97148001145709728</v>
      </c>
      <c r="L191" s="5">
        <v>29.19</v>
      </c>
      <c r="M191" s="19">
        <f>H191*INDEX('Pliegos Tarifarios (Las Condes)'!$B:$B,MATCH($B191,'Pliegos Tarifarios (Las Condes)'!$A:$A,0))</f>
        <v>107546.48859199999</v>
      </c>
      <c r="N191" s="19">
        <f>I191*INDEX('Pliegos Tarifarios (Las Condes)'!$C:$C,MATCH($B191,'Pliegos Tarifarios (Las Condes)'!$A:$A,0))</f>
        <v>8346.1848851000013</v>
      </c>
      <c r="O191" s="19">
        <f>J191*INDEX('Pliegos Tarifarios (Las Condes)'!$D:$D,MATCH($B191,'Pliegos Tarifarios (Las Condes)'!$A:$A,0))</f>
        <v>33491.901591000002</v>
      </c>
      <c r="P191" s="19">
        <f>H191*INDEX('Pliegos Tarifarios (Las Condes)'!$E:$E,MATCH($B191,'Pliegos Tarifarios (Las Condes)'!$A:$A,0))</f>
        <v>11703.253088000001</v>
      </c>
      <c r="Q191" s="19" cm="1">
        <f t="array" ref="Q191">H191*_xlfn.IFS(H191&lt;=350,INDEX('Pliegos Tarifarios (Las Condes)'!$F:$F,MATCH($B191,'Pliegos Tarifarios (Las Condes)'!$A:$A,0)),H191&lt;=500,INDEX('Pliegos Tarifarios (Las Condes)'!$G:$G,MATCH($B191,'Pliegos Tarifarios (Las Condes)'!$A:$A,0)),H191&lt;=1000,INDEX('Pliegos Tarifarios (Las Condes)'!$H:$H,MATCH($B191,'Pliegos Tarifarios (Las Condes)'!$A:$A,0)),H191&lt;=5000,INDEX('Pliegos Tarifarios (Las Condes)'!$I:$I,MATCH($B191,'Pliegos Tarifarios (Las Condes)'!$A:$A,0)),H191&gt;5000,INDEX('Pliegos Tarifarios (Las Condes)'!$J:$J,MATCH($B191,'Pliegos Tarifarios (Las Condes)'!$A:$A,0)))/1.19</f>
        <v>2122.5297008403368</v>
      </c>
      <c r="R191" s="19">
        <f>INDEX('Pliegos Tarifarios (Las Condes)'!$K:$K,MATCH($B191,'Pliegos Tarifarios (Las Condes)'!$A:$A,0))</f>
        <v>710.78200000000004</v>
      </c>
      <c r="S191" s="21">
        <f t="shared" si="9"/>
        <v>163921.13985694034</v>
      </c>
      <c r="T191" s="21">
        <f t="shared" si="10"/>
        <v>31145.016572818666</v>
      </c>
      <c r="U191" s="19">
        <v>0</v>
      </c>
      <c r="V191" s="21">
        <f t="shared" si="11"/>
        <v>195066.15642975899</v>
      </c>
    </row>
    <row r="192" spans="1:22" x14ac:dyDescent="0.3">
      <c r="A192" s="3" t="s">
        <v>12</v>
      </c>
      <c r="B192" s="3">
        <v>1</v>
      </c>
      <c r="C192" s="4" t="s">
        <v>186</v>
      </c>
      <c r="D192" s="3" t="s">
        <v>512</v>
      </c>
      <c r="E192" s="3" t="s">
        <v>121</v>
      </c>
      <c r="F192" s="4" t="s">
        <v>513</v>
      </c>
      <c r="G192" s="3" t="s">
        <v>16</v>
      </c>
      <c r="H192" s="5">
        <v>905.12829999999997</v>
      </c>
      <c r="I192" s="5">
        <v>2.3952</v>
      </c>
      <c r="J192" s="5">
        <v>2.3952</v>
      </c>
      <c r="K192" s="6">
        <v>1</v>
      </c>
      <c r="L192" s="5">
        <v>29.2</v>
      </c>
      <c r="M192" s="19">
        <f>H192*INDEX('Pliegos Tarifarios (Las Condes)'!$B:$B,MATCH($B192,'Pliegos Tarifarios (Las Condes)'!$A:$A,0))</f>
        <v>107563.63691539998</v>
      </c>
      <c r="N192" s="19">
        <f>I192*INDEX('Pliegos Tarifarios (Las Condes)'!$C:$C,MATCH($B192,'Pliegos Tarifarios (Las Condes)'!$A:$A,0))</f>
        <v>8179.8690767999997</v>
      </c>
      <c r="O192" s="19">
        <f>J192*INDEX('Pliegos Tarifarios (Las Condes)'!$D:$D,MATCH($B192,'Pliegos Tarifarios (Las Condes)'!$A:$A,0))</f>
        <v>33788.140295999998</v>
      </c>
      <c r="P192" s="19">
        <f>H192*INDEX('Pliegos Tarifarios (Las Condes)'!$E:$E,MATCH($B192,'Pliegos Tarifarios (Las Condes)'!$A:$A,0))</f>
        <v>11705.119175600001</v>
      </c>
      <c r="Q192" s="19" cm="1">
        <f t="array" ref="Q192">H192*_xlfn.IFS(H192&lt;=350,INDEX('Pliegos Tarifarios (Las Condes)'!$F:$F,MATCH($B192,'Pliegos Tarifarios (Las Condes)'!$A:$A,0)),H192&lt;=500,INDEX('Pliegos Tarifarios (Las Condes)'!$G:$G,MATCH($B192,'Pliegos Tarifarios (Las Condes)'!$A:$A,0)),H192&lt;=1000,INDEX('Pliegos Tarifarios (Las Condes)'!$H:$H,MATCH($B192,'Pliegos Tarifarios (Las Condes)'!$A:$A,0)),H192&lt;=5000,INDEX('Pliegos Tarifarios (Las Condes)'!$I:$I,MATCH($B192,'Pliegos Tarifarios (Las Condes)'!$A:$A,0)),H192&gt;5000,INDEX('Pliegos Tarifarios (Las Condes)'!$J:$J,MATCH($B192,'Pliegos Tarifarios (Las Condes)'!$A:$A,0)))/1.19</f>
        <v>2122.8681389075632</v>
      </c>
      <c r="R192" s="19">
        <f>INDEX('Pliegos Tarifarios (Las Condes)'!$K:$K,MATCH($B192,'Pliegos Tarifarios (Las Condes)'!$A:$A,0))</f>
        <v>710.78200000000004</v>
      </c>
      <c r="S192" s="21">
        <f t="shared" si="9"/>
        <v>164070.41560270757</v>
      </c>
      <c r="T192" s="21">
        <f t="shared" si="10"/>
        <v>31173.378964514439</v>
      </c>
      <c r="U192" s="19">
        <v>0</v>
      </c>
      <c r="V192" s="21">
        <f t="shared" si="11"/>
        <v>195243.79456722201</v>
      </c>
    </row>
    <row r="193" spans="1:22" x14ac:dyDescent="0.3">
      <c r="A193" s="3" t="s">
        <v>12</v>
      </c>
      <c r="B193" s="3">
        <v>1</v>
      </c>
      <c r="C193" s="4" t="s">
        <v>186</v>
      </c>
      <c r="D193" s="3" t="s">
        <v>514</v>
      </c>
      <c r="E193" s="3" t="s">
        <v>121</v>
      </c>
      <c r="F193" s="4" t="s">
        <v>515</v>
      </c>
      <c r="G193" s="3" t="s">
        <v>16</v>
      </c>
      <c r="H193" s="5">
        <v>906.67169999999999</v>
      </c>
      <c r="I193" s="5">
        <v>2.5198999999999998</v>
      </c>
      <c r="J193" s="5">
        <v>2.5198999999999998</v>
      </c>
      <c r="K193" s="6">
        <v>1</v>
      </c>
      <c r="L193" s="5">
        <v>29.25</v>
      </c>
      <c r="M193" s="19">
        <f>H193*INDEX('Pliegos Tarifarios (Las Condes)'!$B:$B,MATCH($B193,'Pliegos Tarifarios (Las Condes)'!$A:$A,0))</f>
        <v>107747.05148459999</v>
      </c>
      <c r="N193" s="19">
        <f>I193*INDEX('Pliegos Tarifarios (Las Condes)'!$C:$C,MATCH($B193,'Pliegos Tarifarios (Las Condes)'!$A:$A,0))</f>
        <v>8605.7331690999999</v>
      </c>
      <c r="O193" s="19">
        <f>J193*INDEX('Pliegos Tarifarios (Las Condes)'!$D:$D,MATCH($B193,'Pliegos Tarifarios (Las Condes)'!$A:$A,0))</f>
        <v>35547.233939499994</v>
      </c>
      <c r="P193" s="19">
        <f>H193*INDEX('Pliegos Tarifarios (Las Condes)'!$E:$E,MATCH($B193,'Pliegos Tarifarios (Las Condes)'!$A:$A,0))</f>
        <v>11725.078424400001</v>
      </c>
      <c r="Q193" s="19" cm="1">
        <f t="array" ref="Q193">H193*_xlfn.IFS(H193&lt;=350,INDEX('Pliegos Tarifarios (Las Condes)'!$F:$F,MATCH($B193,'Pliegos Tarifarios (Las Condes)'!$A:$A,0)),H193&lt;=500,INDEX('Pliegos Tarifarios (Las Condes)'!$G:$G,MATCH($B193,'Pliegos Tarifarios (Las Condes)'!$A:$A,0)),H193&lt;=1000,INDEX('Pliegos Tarifarios (Las Condes)'!$H:$H,MATCH($B193,'Pliegos Tarifarios (Las Condes)'!$A:$A,0)),H193&lt;=5000,INDEX('Pliegos Tarifarios (Las Condes)'!$I:$I,MATCH($B193,'Pliegos Tarifarios (Las Condes)'!$A:$A,0)),H193&gt;5000,INDEX('Pliegos Tarifarios (Las Condes)'!$J:$J,MATCH($B193,'Pliegos Tarifarios (Las Condes)'!$A:$A,0)))/1.19</f>
        <v>2126.4879955462188</v>
      </c>
      <c r="R193" s="19">
        <f>INDEX('Pliegos Tarifarios (Las Condes)'!$K:$K,MATCH($B193,'Pliegos Tarifarios (Las Condes)'!$A:$A,0))</f>
        <v>710.78200000000004</v>
      </c>
      <c r="S193" s="21">
        <f t="shared" si="9"/>
        <v>166462.36701314623</v>
      </c>
      <c r="T193" s="21">
        <f t="shared" si="10"/>
        <v>31627.849732497783</v>
      </c>
      <c r="U193" s="19">
        <v>0</v>
      </c>
      <c r="V193" s="21">
        <f t="shared" si="11"/>
        <v>198090.21674564402</v>
      </c>
    </row>
    <row r="194" spans="1:22" x14ac:dyDescent="0.3">
      <c r="A194" s="3" t="s">
        <v>12</v>
      </c>
      <c r="B194" s="3">
        <v>1</v>
      </c>
      <c r="C194" s="4" t="s">
        <v>186</v>
      </c>
      <c r="D194" s="3" t="s">
        <v>516</v>
      </c>
      <c r="E194" s="3" t="s">
        <v>121</v>
      </c>
      <c r="F194" s="4" t="s">
        <v>517</v>
      </c>
      <c r="G194" s="3" t="s">
        <v>16</v>
      </c>
      <c r="H194" s="5">
        <v>906.99760000000003</v>
      </c>
      <c r="I194" s="5">
        <v>2.4140000000000001</v>
      </c>
      <c r="J194" s="5">
        <v>2.3837000000000002</v>
      </c>
      <c r="K194" s="6">
        <v>0.98744821872410937</v>
      </c>
      <c r="L194" s="5">
        <v>29.26</v>
      </c>
      <c r="M194" s="19">
        <f>H194*INDEX('Pliegos Tarifarios (Las Condes)'!$B:$B,MATCH($B194,'Pliegos Tarifarios (Las Condes)'!$A:$A,0))</f>
        <v>107785.7807888</v>
      </c>
      <c r="N194" s="19">
        <f>I194*INDEX('Pliegos Tarifarios (Las Condes)'!$C:$C,MATCH($B194,'Pliegos Tarifarios (Las Condes)'!$A:$A,0))</f>
        <v>8244.0731260000011</v>
      </c>
      <c r="O194" s="19">
        <f>J194*INDEX('Pliegos Tarifarios (Las Condes)'!$D:$D,MATCH($B194,'Pliegos Tarifarios (Las Condes)'!$A:$A,0))</f>
        <v>33625.914338499999</v>
      </c>
      <c r="P194" s="19">
        <f>H194*INDEX('Pliegos Tarifarios (Las Condes)'!$E:$E,MATCH($B194,'Pliegos Tarifarios (Las Condes)'!$A:$A,0))</f>
        <v>11729.292963200001</v>
      </c>
      <c r="Q194" s="19" cm="1">
        <f t="array" ref="Q194">H194*_xlfn.IFS(H194&lt;=350,INDEX('Pliegos Tarifarios (Las Condes)'!$F:$F,MATCH($B194,'Pliegos Tarifarios (Las Condes)'!$A:$A,0)),H194&lt;=500,INDEX('Pliegos Tarifarios (Las Condes)'!$G:$G,MATCH($B194,'Pliegos Tarifarios (Las Condes)'!$A:$A,0)),H194&lt;=1000,INDEX('Pliegos Tarifarios (Las Condes)'!$H:$H,MATCH($B194,'Pliegos Tarifarios (Las Condes)'!$A:$A,0)),H194&lt;=5000,INDEX('Pliegos Tarifarios (Las Condes)'!$I:$I,MATCH($B194,'Pliegos Tarifarios (Las Condes)'!$A:$A,0)),H194&gt;5000,INDEX('Pliegos Tarifarios (Las Condes)'!$J:$J,MATCH($B194,'Pliegos Tarifarios (Las Condes)'!$A:$A,0)))/1.19</f>
        <v>2127.2523542857148</v>
      </c>
      <c r="R194" s="19">
        <f>INDEX('Pliegos Tarifarios (Las Condes)'!$K:$K,MATCH($B194,'Pliegos Tarifarios (Las Condes)'!$A:$A,0))</f>
        <v>710.78200000000004</v>
      </c>
      <c r="S194" s="21">
        <f t="shared" si="9"/>
        <v>164223.09557078572</v>
      </c>
      <c r="T194" s="21">
        <f t="shared" si="10"/>
        <v>31202.388158449288</v>
      </c>
      <c r="U194" s="19">
        <v>0</v>
      </c>
      <c r="V194" s="21">
        <f t="shared" si="11"/>
        <v>195425.48372923501</v>
      </c>
    </row>
    <row r="195" spans="1:22" x14ac:dyDescent="0.3">
      <c r="A195" s="3" t="s">
        <v>12</v>
      </c>
      <c r="B195" s="3">
        <v>1</v>
      </c>
      <c r="C195" s="4" t="s">
        <v>186</v>
      </c>
      <c r="D195" s="3" t="s">
        <v>518</v>
      </c>
      <c r="E195" s="3" t="s">
        <v>121</v>
      </c>
      <c r="F195" s="4" t="s">
        <v>519</v>
      </c>
      <c r="G195" s="3" t="s">
        <v>16</v>
      </c>
      <c r="H195" s="5">
        <v>907.17650000000003</v>
      </c>
      <c r="I195" s="5">
        <v>2.4561999999999999</v>
      </c>
      <c r="J195" s="5">
        <v>2.4561999999999999</v>
      </c>
      <c r="K195" s="6">
        <v>1</v>
      </c>
      <c r="L195" s="5">
        <v>29.26</v>
      </c>
      <c r="M195" s="19">
        <f>H195*INDEX('Pliegos Tarifarios (Las Condes)'!$B:$B,MATCH($B195,'Pliegos Tarifarios (Las Condes)'!$A:$A,0))</f>
        <v>107807.040907</v>
      </c>
      <c r="N195" s="19">
        <f>I195*INDEX('Pliegos Tarifarios (Las Condes)'!$C:$C,MATCH($B195,'Pliegos Tarifarios (Las Condes)'!$A:$A,0))</f>
        <v>8388.1907257999992</v>
      </c>
      <c r="O195" s="19">
        <f>J195*INDEX('Pliegos Tarifarios (Las Condes)'!$D:$D,MATCH($B195,'Pliegos Tarifarios (Las Condes)'!$A:$A,0))</f>
        <v>34648.643200999999</v>
      </c>
      <c r="P195" s="19">
        <f>H195*INDEX('Pliegos Tarifarios (Las Condes)'!$E:$E,MATCH($B195,'Pliegos Tarifarios (Las Condes)'!$A:$A,0))</f>
        <v>11731.606498000001</v>
      </c>
      <c r="Q195" s="19" cm="1">
        <f t="array" ref="Q195">H195*_xlfn.IFS(H195&lt;=350,INDEX('Pliegos Tarifarios (Las Condes)'!$F:$F,MATCH($B195,'Pliegos Tarifarios (Las Condes)'!$A:$A,0)),H195&lt;=500,INDEX('Pliegos Tarifarios (Las Condes)'!$G:$G,MATCH($B195,'Pliegos Tarifarios (Las Condes)'!$A:$A,0)),H195&lt;=1000,INDEX('Pliegos Tarifarios (Las Condes)'!$H:$H,MATCH($B195,'Pliegos Tarifarios (Las Condes)'!$A:$A,0)),H195&lt;=5000,INDEX('Pliegos Tarifarios (Las Condes)'!$I:$I,MATCH($B195,'Pliegos Tarifarios (Las Condes)'!$A:$A,0)),H195&gt;5000,INDEX('Pliegos Tarifarios (Las Condes)'!$J:$J,MATCH($B195,'Pliegos Tarifarios (Las Condes)'!$A:$A,0)))/1.19</f>
        <v>2127.6719424369753</v>
      </c>
      <c r="R195" s="19">
        <f>INDEX('Pliegos Tarifarios (Las Condes)'!$K:$K,MATCH($B195,'Pliegos Tarifarios (Las Condes)'!$A:$A,0))</f>
        <v>710.78200000000004</v>
      </c>
      <c r="S195" s="21">
        <f t="shared" si="9"/>
        <v>165413.93527423701</v>
      </c>
      <c r="T195" s="21">
        <f t="shared" si="10"/>
        <v>31428.647702105034</v>
      </c>
      <c r="U195" s="19">
        <v>0</v>
      </c>
      <c r="V195" s="21">
        <f t="shared" si="11"/>
        <v>196842.58297634203</v>
      </c>
    </row>
    <row r="196" spans="1:22" x14ac:dyDescent="0.3">
      <c r="A196" s="3" t="s">
        <v>12</v>
      </c>
      <c r="B196" s="3">
        <v>1</v>
      </c>
      <c r="C196" s="4" t="s">
        <v>186</v>
      </c>
      <c r="D196" s="3" t="s">
        <v>520</v>
      </c>
      <c r="E196" s="3" t="s">
        <v>121</v>
      </c>
      <c r="F196" s="4" t="s">
        <v>521</v>
      </c>
      <c r="G196" s="3" t="s">
        <v>16</v>
      </c>
      <c r="H196" s="5">
        <v>905.65840000000003</v>
      </c>
      <c r="I196" s="5">
        <v>2.4142999999999999</v>
      </c>
      <c r="J196" s="5">
        <v>2.3982000000000001</v>
      </c>
      <c r="K196" s="6">
        <v>0.99333140040591483</v>
      </c>
      <c r="L196" s="5">
        <v>29.21</v>
      </c>
      <c r="M196" s="19">
        <f>H196*INDEX('Pliegos Tarifarios (Las Condes)'!$B:$B,MATCH($B196,'Pliegos Tarifarios (Las Condes)'!$A:$A,0))</f>
        <v>107626.6329392</v>
      </c>
      <c r="N196" s="19">
        <f>I196*INDEX('Pliegos Tarifarios (Las Condes)'!$C:$C,MATCH($B196,'Pliegos Tarifarios (Las Condes)'!$A:$A,0))</f>
        <v>8245.0976586999986</v>
      </c>
      <c r="O196" s="19">
        <f>J196*INDEX('Pliegos Tarifarios (Las Condes)'!$D:$D,MATCH($B196,'Pliegos Tarifarios (Las Condes)'!$A:$A,0))</f>
        <v>33830.460111</v>
      </c>
      <c r="P196" s="19">
        <f>H196*INDEX('Pliegos Tarifarios (Las Condes)'!$E:$E,MATCH($B196,'Pliegos Tarifarios (Las Condes)'!$A:$A,0))</f>
        <v>11711.9744288</v>
      </c>
      <c r="Q196" s="19" cm="1">
        <f t="array" ref="Q196">H196*_xlfn.IFS(H196&lt;=350,INDEX('Pliegos Tarifarios (Las Condes)'!$F:$F,MATCH($B196,'Pliegos Tarifarios (Las Condes)'!$A:$A,0)),H196&lt;=500,INDEX('Pliegos Tarifarios (Las Condes)'!$G:$G,MATCH($B196,'Pliegos Tarifarios (Las Condes)'!$A:$A,0)),H196&lt;=1000,INDEX('Pliegos Tarifarios (Las Condes)'!$H:$H,MATCH($B196,'Pliegos Tarifarios (Las Condes)'!$A:$A,0)),H196&lt;=5000,INDEX('Pliegos Tarifarios (Las Condes)'!$I:$I,MATCH($B196,'Pliegos Tarifarios (Las Condes)'!$A:$A,0)),H196&gt;5000,INDEX('Pliegos Tarifarios (Las Condes)'!$J:$J,MATCH($B196,'Pliegos Tarifarios (Las Condes)'!$A:$A,0)))/1.19</f>
        <v>2124.1114238655468</v>
      </c>
      <c r="R196" s="19">
        <f>INDEX('Pliegos Tarifarios (Las Condes)'!$K:$K,MATCH($B196,'Pliegos Tarifarios (Las Condes)'!$A:$A,0))</f>
        <v>710.78200000000004</v>
      </c>
      <c r="S196" s="21">
        <f t="shared" si="9"/>
        <v>164249.05856156556</v>
      </c>
      <c r="T196" s="21">
        <f t="shared" si="10"/>
        <v>31207.321126697458</v>
      </c>
      <c r="U196" s="19">
        <v>0</v>
      </c>
      <c r="V196" s="21">
        <f t="shared" si="11"/>
        <v>195456.37968826303</v>
      </c>
    </row>
    <row r="197" spans="1:22" x14ac:dyDescent="0.3">
      <c r="A197" s="3" t="s">
        <v>12</v>
      </c>
      <c r="B197" s="3">
        <v>1</v>
      </c>
      <c r="C197" s="4" t="s">
        <v>186</v>
      </c>
      <c r="D197" s="3" t="s">
        <v>522</v>
      </c>
      <c r="E197" s="3" t="s">
        <v>121</v>
      </c>
      <c r="F197" s="4" t="s">
        <v>523</v>
      </c>
      <c r="G197" s="3" t="s">
        <v>16</v>
      </c>
      <c r="H197" s="5">
        <v>905.38490000000002</v>
      </c>
      <c r="I197" s="5">
        <v>2.4148999999999998</v>
      </c>
      <c r="J197" s="5">
        <v>2.4148999999999998</v>
      </c>
      <c r="K197" s="6">
        <v>1</v>
      </c>
      <c r="L197" s="5">
        <v>29.21</v>
      </c>
      <c r="M197" s="19">
        <f>H197*INDEX('Pliegos Tarifarios (Las Condes)'!$B:$B,MATCH($B197,'Pliegos Tarifarios (Las Condes)'!$A:$A,0))</f>
        <v>107594.1307462</v>
      </c>
      <c r="N197" s="19">
        <f>I197*INDEX('Pliegos Tarifarios (Las Condes)'!$C:$C,MATCH($B197,'Pliegos Tarifarios (Las Condes)'!$A:$A,0))</f>
        <v>8247.1467240999991</v>
      </c>
      <c r="O197" s="19">
        <f>J197*INDEX('Pliegos Tarifarios (Las Condes)'!$D:$D,MATCH($B197,'Pliegos Tarifarios (Las Condes)'!$A:$A,0))</f>
        <v>34066.040414499999</v>
      </c>
      <c r="P197" s="19">
        <f>H197*INDEX('Pliegos Tarifarios (Las Condes)'!$E:$E,MATCH($B197,'Pliegos Tarifarios (Las Condes)'!$A:$A,0))</f>
        <v>11708.4375268</v>
      </c>
      <c r="Q197" s="19" cm="1">
        <f t="array" ref="Q197">H197*_xlfn.IFS(H197&lt;=350,INDEX('Pliegos Tarifarios (Las Condes)'!$F:$F,MATCH($B197,'Pliegos Tarifarios (Las Condes)'!$A:$A,0)),H197&lt;=500,INDEX('Pliegos Tarifarios (Las Condes)'!$G:$G,MATCH($B197,'Pliegos Tarifarios (Las Condes)'!$A:$A,0)),H197&lt;=1000,INDEX('Pliegos Tarifarios (Las Condes)'!$H:$H,MATCH($B197,'Pliegos Tarifarios (Las Condes)'!$A:$A,0)),H197&lt;=5000,INDEX('Pliegos Tarifarios (Las Condes)'!$I:$I,MATCH($B197,'Pliegos Tarifarios (Las Condes)'!$A:$A,0)),H197&gt;5000,INDEX('Pliegos Tarifarios (Las Condes)'!$J:$J,MATCH($B197,'Pliegos Tarifarios (Las Condes)'!$A:$A,0)))/1.19</f>
        <v>2123.4699629411771</v>
      </c>
      <c r="R197" s="19">
        <f>INDEX('Pliegos Tarifarios (Las Condes)'!$K:$K,MATCH($B197,'Pliegos Tarifarios (Las Condes)'!$A:$A,0))</f>
        <v>710.78200000000004</v>
      </c>
      <c r="S197" s="21">
        <f t="shared" si="9"/>
        <v>164450.00737454119</v>
      </c>
      <c r="T197" s="21">
        <f t="shared" si="10"/>
        <v>31245.501401162826</v>
      </c>
      <c r="U197" s="19">
        <v>0</v>
      </c>
      <c r="V197" s="21">
        <f t="shared" si="11"/>
        <v>195695.50877570402</v>
      </c>
    </row>
    <row r="198" spans="1:22" x14ac:dyDescent="0.3">
      <c r="A198" s="3" t="s">
        <v>12</v>
      </c>
      <c r="B198" s="3">
        <v>1</v>
      </c>
      <c r="C198" s="4" t="s">
        <v>186</v>
      </c>
      <c r="D198" s="3" t="s">
        <v>524</v>
      </c>
      <c r="E198" s="3" t="s">
        <v>121</v>
      </c>
      <c r="F198" s="4" t="s">
        <v>525</v>
      </c>
      <c r="G198" s="3" t="s">
        <v>16</v>
      </c>
      <c r="H198" s="5">
        <v>904.77110000000005</v>
      </c>
      <c r="I198" s="5">
        <v>2.4514</v>
      </c>
      <c r="J198" s="5">
        <v>2.3887</v>
      </c>
      <c r="K198" s="6">
        <v>0.97442277882026596</v>
      </c>
      <c r="L198" s="5">
        <v>29.19</v>
      </c>
      <c r="M198" s="19">
        <f>H198*INDEX('Pliegos Tarifarios (Las Condes)'!$B:$B,MATCH($B198,'Pliegos Tarifarios (Las Condes)'!$A:$A,0))</f>
        <v>107521.1879818</v>
      </c>
      <c r="N198" s="19">
        <f>I198*INDEX('Pliegos Tarifarios (Las Condes)'!$C:$C,MATCH($B198,'Pliegos Tarifarios (Las Condes)'!$A:$A,0))</f>
        <v>8371.7982025999991</v>
      </c>
      <c r="O198" s="19">
        <f>J198*INDEX('Pliegos Tarifarios (Las Condes)'!$D:$D,MATCH($B198,'Pliegos Tarifarios (Las Condes)'!$A:$A,0))</f>
        <v>33696.447363500003</v>
      </c>
      <c r="P198" s="19">
        <f>H198*INDEX('Pliegos Tarifarios (Las Condes)'!$E:$E,MATCH($B198,'Pliegos Tarifarios (Las Condes)'!$A:$A,0))</f>
        <v>11700.499865200001</v>
      </c>
      <c r="Q198" s="19" cm="1">
        <f t="array" ref="Q198">H198*_xlfn.IFS(H198&lt;=350,INDEX('Pliegos Tarifarios (Las Condes)'!$F:$F,MATCH($B198,'Pliegos Tarifarios (Las Condes)'!$A:$A,0)),H198&lt;=500,INDEX('Pliegos Tarifarios (Las Condes)'!$G:$G,MATCH($B198,'Pliegos Tarifarios (Las Condes)'!$A:$A,0)),H198&lt;=1000,INDEX('Pliegos Tarifarios (Las Condes)'!$H:$H,MATCH($B198,'Pliegos Tarifarios (Las Condes)'!$A:$A,0)),H198&lt;=5000,INDEX('Pliegos Tarifarios (Las Condes)'!$I:$I,MATCH($B198,'Pliegos Tarifarios (Las Condes)'!$A:$A,0)),H198&gt;5000,INDEX('Pliegos Tarifarios (Las Condes)'!$J:$J,MATCH($B198,'Pliegos Tarifarios (Las Condes)'!$A:$A,0)))/1.19</f>
        <v>2122.0303698319331</v>
      </c>
      <c r="R198" s="19">
        <f>INDEX('Pliegos Tarifarios (Las Condes)'!$K:$K,MATCH($B198,'Pliegos Tarifarios (Las Condes)'!$A:$A,0))</f>
        <v>710.78200000000004</v>
      </c>
      <c r="S198" s="21">
        <f t="shared" si="9"/>
        <v>164122.74578293192</v>
      </c>
      <c r="T198" s="21">
        <f t="shared" si="10"/>
        <v>31183.321698757063</v>
      </c>
      <c r="U198" s="19">
        <v>0</v>
      </c>
      <c r="V198" s="21">
        <f t="shared" si="11"/>
        <v>195306.06748168898</v>
      </c>
    </row>
    <row r="199" spans="1:22" x14ac:dyDescent="0.3">
      <c r="A199" s="3" t="s">
        <v>12</v>
      </c>
      <c r="B199" s="3">
        <v>1</v>
      </c>
      <c r="C199" s="4" t="s">
        <v>186</v>
      </c>
      <c r="D199" s="3" t="s">
        <v>526</v>
      </c>
      <c r="E199" s="3" t="s">
        <v>121</v>
      </c>
      <c r="F199" s="4" t="s">
        <v>527</v>
      </c>
      <c r="G199" s="3" t="s">
        <v>16</v>
      </c>
      <c r="H199" s="5">
        <v>908.27359999999999</v>
      </c>
      <c r="I199" s="5">
        <v>2.4174000000000002</v>
      </c>
      <c r="J199" s="5">
        <v>2.4098999999999999</v>
      </c>
      <c r="K199" s="6">
        <v>0.99689749317448484</v>
      </c>
      <c r="L199" s="5">
        <v>29.3</v>
      </c>
      <c r="M199" s="19">
        <f>H199*INDEX('Pliegos Tarifarios (Las Condes)'!$B:$B,MATCH($B199,'Pliegos Tarifarios (Las Condes)'!$A:$A,0))</f>
        <v>107937.41807679999</v>
      </c>
      <c r="N199" s="19">
        <f>I199*INDEX('Pliegos Tarifarios (Las Condes)'!$C:$C,MATCH($B199,'Pliegos Tarifarios (Las Condes)'!$A:$A,0))</f>
        <v>8255.6844966000008</v>
      </c>
      <c r="O199" s="19">
        <f>J199*INDEX('Pliegos Tarifarios (Las Condes)'!$D:$D,MATCH($B199,'Pliegos Tarifarios (Las Condes)'!$A:$A,0))</f>
        <v>33995.507389499995</v>
      </c>
      <c r="P199" s="19">
        <f>H199*INDEX('Pliegos Tarifarios (Las Condes)'!$E:$E,MATCH($B199,'Pliegos Tarifarios (Las Condes)'!$A:$A,0))</f>
        <v>11745.7941952</v>
      </c>
      <c r="Q199" s="19" cm="1">
        <f t="array" ref="Q199">H199*_xlfn.IFS(H199&lt;=350,INDEX('Pliegos Tarifarios (Las Condes)'!$F:$F,MATCH($B199,'Pliegos Tarifarios (Las Condes)'!$A:$A,0)),H199&lt;=500,INDEX('Pliegos Tarifarios (Las Condes)'!$G:$G,MATCH($B199,'Pliegos Tarifarios (Las Condes)'!$A:$A,0)),H199&lt;=1000,INDEX('Pliegos Tarifarios (Las Condes)'!$H:$H,MATCH($B199,'Pliegos Tarifarios (Las Condes)'!$A:$A,0)),H199&lt;=5000,INDEX('Pliegos Tarifarios (Las Condes)'!$I:$I,MATCH($B199,'Pliegos Tarifarios (Las Condes)'!$A:$A,0)),H199&gt;5000,INDEX('Pliegos Tarifarios (Las Condes)'!$J:$J,MATCH($B199,'Pliegos Tarifarios (Las Condes)'!$A:$A,0)))/1.19</f>
        <v>2130.2450568067229</v>
      </c>
      <c r="R199" s="19">
        <f>INDEX('Pliegos Tarifarios (Las Condes)'!$K:$K,MATCH($B199,'Pliegos Tarifarios (Las Condes)'!$A:$A,0))</f>
        <v>710.78200000000004</v>
      </c>
      <c r="S199" s="21">
        <f t="shared" si="9"/>
        <v>164775.43121490671</v>
      </c>
      <c r="T199" s="21">
        <f t="shared" si="10"/>
        <v>31307.331930832275</v>
      </c>
      <c r="U199" s="19">
        <v>0</v>
      </c>
      <c r="V199" s="21">
        <f t="shared" si="11"/>
        <v>196082.76314573898</v>
      </c>
    </row>
    <row r="200" spans="1:22" x14ac:dyDescent="0.3">
      <c r="A200" s="3" t="s">
        <v>12</v>
      </c>
      <c r="B200" s="3">
        <v>1</v>
      </c>
      <c r="C200" s="4" t="s">
        <v>186</v>
      </c>
      <c r="D200" s="3" t="s">
        <v>528</v>
      </c>
      <c r="E200" s="3" t="s">
        <v>121</v>
      </c>
      <c r="F200" s="4" t="s">
        <v>529</v>
      </c>
      <c r="G200" s="3" t="s">
        <v>16</v>
      </c>
      <c r="H200" s="5">
        <v>906.03099999999995</v>
      </c>
      <c r="I200" s="5">
        <v>2.4527000000000001</v>
      </c>
      <c r="J200" s="5">
        <v>2.3927</v>
      </c>
      <c r="K200" s="6">
        <v>0.97553716312635053</v>
      </c>
      <c r="L200" s="5">
        <v>29.23</v>
      </c>
      <c r="M200" s="19">
        <f>H200*INDEX('Pliegos Tarifarios (Las Condes)'!$B:$B,MATCH($B200,'Pliegos Tarifarios (Las Condes)'!$A:$A,0))</f>
        <v>107670.91197799999</v>
      </c>
      <c r="N200" s="19">
        <f>I200*INDEX('Pliegos Tarifarios (Las Condes)'!$C:$C,MATCH($B200,'Pliegos Tarifarios (Las Condes)'!$A:$A,0))</f>
        <v>8376.2378442999998</v>
      </c>
      <c r="O200" s="19">
        <f>J200*INDEX('Pliegos Tarifarios (Las Condes)'!$D:$D,MATCH($B200,'Pliegos Tarifarios (Las Condes)'!$A:$A,0))</f>
        <v>33752.873783499999</v>
      </c>
      <c r="P200" s="19">
        <f>H200*INDEX('Pliegos Tarifarios (Las Condes)'!$E:$E,MATCH($B200,'Pliegos Tarifarios (Las Condes)'!$A:$A,0))</f>
        <v>11716.792891999999</v>
      </c>
      <c r="Q200" s="19" cm="1">
        <f t="array" ref="Q200">H200*_xlfn.IFS(H200&lt;=350,INDEX('Pliegos Tarifarios (Las Condes)'!$F:$F,MATCH($B200,'Pliegos Tarifarios (Las Condes)'!$A:$A,0)),H200&lt;=500,INDEX('Pliegos Tarifarios (Las Condes)'!$G:$G,MATCH($B200,'Pliegos Tarifarios (Las Condes)'!$A:$A,0)),H200&lt;=1000,INDEX('Pliegos Tarifarios (Las Condes)'!$H:$H,MATCH($B200,'Pliegos Tarifarios (Las Condes)'!$A:$A,0)),H200&lt;=5000,INDEX('Pliegos Tarifarios (Las Condes)'!$I:$I,MATCH($B200,'Pliegos Tarifarios (Las Condes)'!$A:$A,0)),H200&gt;5000,INDEX('Pliegos Tarifarios (Las Condes)'!$J:$J,MATCH($B200,'Pliegos Tarifarios (Las Condes)'!$A:$A,0)))/1.19</f>
        <v>2124.9853117647062</v>
      </c>
      <c r="R200" s="19">
        <f>INDEX('Pliegos Tarifarios (Las Condes)'!$K:$K,MATCH($B200,'Pliegos Tarifarios (Las Condes)'!$A:$A,0))</f>
        <v>710.78200000000004</v>
      </c>
      <c r="S200" s="21">
        <f t="shared" si="9"/>
        <v>164352.58380956471</v>
      </c>
      <c r="T200" s="21">
        <f t="shared" si="10"/>
        <v>31226.990923817295</v>
      </c>
      <c r="U200" s="19">
        <v>0</v>
      </c>
      <c r="V200" s="21">
        <f t="shared" si="11"/>
        <v>195579.574733382</v>
      </c>
    </row>
    <row r="201" spans="1:22" x14ac:dyDescent="0.3">
      <c r="A201" s="3" t="s">
        <v>12</v>
      </c>
      <c r="B201" s="3">
        <v>1</v>
      </c>
      <c r="C201" s="4" t="s">
        <v>186</v>
      </c>
      <c r="D201" s="3" t="s">
        <v>530</v>
      </c>
      <c r="E201" s="3" t="s">
        <v>121</v>
      </c>
      <c r="F201" s="4" t="s">
        <v>531</v>
      </c>
      <c r="G201" s="3" t="s">
        <v>16</v>
      </c>
      <c r="H201" s="5">
        <v>907.75710000000004</v>
      </c>
      <c r="I201" s="5">
        <v>2.3963000000000001</v>
      </c>
      <c r="J201" s="5">
        <v>2.3963000000000001</v>
      </c>
      <c r="K201" s="6">
        <v>1</v>
      </c>
      <c r="L201" s="5">
        <v>29.28</v>
      </c>
      <c r="M201" s="19">
        <f>H201*INDEX('Pliegos Tarifarios (Las Condes)'!$B:$B,MATCH($B201,'Pliegos Tarifarios (Las Condes)'!$A:$A,0))</f>
        <v>107876.0382498</v>
      </c>
      <c r="N201" s="19">
        <f>I201*INDEX('Pliegos Tarifarios (Las Condes)'!$C:$C,MATCH($B201,'Pliegos Tarifarios (Las Condes)'!$A:$A,0))</f>
        <v>8183.6256966999999</v>
      </c>
      <c r="O201" s="19">
        <f>J201*INDEX('Pliegos Tarifarios (Las Condes)'!$D:$D,MATCH($B201,'Pliegos Tarifarios (Las Condes)'!$A:$A,0))</f>
        <v>33803.657561500004</v>
      </c>
      <c r="P201" s="19">
        <f>H201*INDEX('Pliegos Tarifarios (Las Condes)'!$E:$E,MATCH($B201,'Pliegos Tarifarios (Las Condes)'!$A:$A,0))</f>
        <v>11739.114817200001</v>
      </c>
      <c r="Q201" s="19" cm="1">
        <f t="array" ref="Q201">H201*_xlfn.IFS(H201&lt;=350,INDEX('Pliegos Tarifarios (Las Condes)'!$F:$F,MATCH($B201,'Pliegos Tarifarios (Las Condes)'!$A:$A,0)),H201&lt;=500,INDEX('Pliegos Tarifarios (Las Condes)'!$G:$G,MATCH($B201,'Pliegos Tarifarios (Las Condes)'!$A:$A,0)),H201&lt;=1000,INDEX('Pliegos Tarifarios (Las Condes)'!$H:$H,MATCH($B201,'Pliegos Tarifarios (Las Condes)'!$A:$A,0)),H201&lt;=5000,INDEX('Pliegos Tarifarios (Las Condes)'!$I:$I,MATCH($B201,'Pliegos Tarifarios (Las Condes)'!$A:$A,0)),H201&gt;5000,INDEX('Pliegos Tarifarios (Las Condes)'!$J:$J,MATCH($B201,'Pliegos Tarifarios (Las Condes)'!$A:$A,0)))/1.19</f>
        <v>2129.0336689915971</v>
      </c>
      <c r="R201" s="19">
        <f>INDEX('Pliegos Tarifarios (Las Condes)'!$K:$K,MATCH($B201,'Pliegos Tarifarios (Las Condes)'!$A:$A,0))</f>
        <v>710.78200000000004</v>
      </c>
      <c r="S201" s="21">
        <f t="shared" ref="S201:S264" si="12">SUM(M201:R201)</f>
        <v>164442.25199419158</v>
      </c>
      <c r="T201" s="21">
        <f t="shared" ref="T201:T264" si="13">S201*0.19</f>
        <v>31244.027878896402</v>
      </c>
      <c r="U201" s="19">
        <v>0</v>
      </c>
      <c r="V201" s="21">
        <f t="shared" ref="V201:V264" si="14">SUM(S201:T201)</f>
        <v>195686.27987308797</v>
      </c>
    </row>
    <row r="202" spans="1:22" x14ac:dyDescent="0.3">
      <c r="A202" s="3" t="s">
        <v>12</v>
      </c>
      <c r="B202" s="3">
        <v>1</v>
      </c>
      <c r="C202" s="4" t="s">
        <v>186</v>
      </c>
      <c r="D202" s="3" t="s">
        <v>532</v>
      </c>
      <c r="E202" s="3" t="s">
        <v>121</v>
      </c>
      <c r="F202" s="4" t="s">
        <v>533</v>
      </c>
      <c r="G202" s="3" t="s">
        <v>16</v>
      </c>
      <c r="H202" s="5">
        <v>906.70899999999995</v>
      </c>
      <c r="I202" s="5">
        <v>2.4302999999999999</v>
      </c>
      <c r="J202" s="5">
        <v>2.4302999999999999</v>
      </c>
      <c r="K202" s="6">
        <v>1</v>
      </c>
      <c r="L202" s="5">
        <v>29.25</v>
      </c>
      <c r="M202" s="19">
        <f>H202*INDEX('Pliegos Tarifarios (Las Condes)'!$B:$B,MATCH($B202,'Pliegos Tarifarios (Las Condes)'!$A:$A,0))</f>
        <v>107751.48414199999</v>
      </c>
      <c r="N202" s="19">
        <f>I202*INDEX('Pliegos Tarifarios (Las Condes)'!$C:$C,MATCH($B202,'Pliegos Tarifarios (Las Condes)'!$A:$A,0))</f>
        <v>8299.7394026999991</v>
      </c>
      <c r="O202" s="19">
        <f>J202*INDEX('Pliegos Tarifarios (Las Condes)'!$D:$D,MATCH($B202,'Pliegos Tarifarios (Las Condes)'!$A:$A,0))</f>
        <v>34283.282131499996</v>
      </c>
      <c r="P202" s="19">
        <f>H202*INDEX('Pliegos Tarifarios (Las Condes)'!$E:$E,MATCH($B202,'Pliegos Tarifarios (Las Condes)'!$A:$A,0))</f>
        <v>11725.560787999999</v>
      </c>
      <c r="Q202" s="19" cm="1">
        <f t="array" ref="Q202">H202*_xlfn.IFS(H202&lt;=350,INDEX('Pliegos Tarifarios (Las Condes)'!$F:$F,MATCH($B202,'Pliegos Tarifarios (Las Condes)'!$A:$A,0)),H202&lt;=500,INDEX('Pliegos Tarifarios (Las Condes)'!$G:$G,MATCH($B202,'Pliegos Tarifarios (Las Condes)'!$A:$A,0)),H202&lt;=1000,INDEX('Pliegos Tarifarios (Las Condes)'!$H:$H,MATCH($B202,'Pliegos Tarifarios (Las Condes)'!$A:$A,0)),H202&lt;=5000,INDEX('Pliegos Tarifarios (Las Condes)'!$I:$I,MATCH($B202,'Pliegos Tarifarios (Las Condes)'!$A:$A,0)),H202&gt;5000,INDEX('Pliegos Tarifarios (Las Condes)'!$J:$J,MATCH($B202,'Pliegos Tarifarios (Las Condes)'!$A:$A,0)))/1.19</f>
        <v>2126.5754781512605</v>
      </c>
      <c r="R202" s="19">
        <f>INDEX('Pliegos Tarifarios (Las Condes)'!$K:$K,MATCH($B202,'Pliegos Tarifarios (Las Condes)'!$A:$A,0))</f>
        <v>710.78200000000004</v>
      </c>
      <c r="S202" s="21">
        <f t="shared" si="12"/>
        <v>164897.42394235125</v>
      </c>
      <c r="T202" s="21">
        <f t="shared" si="13"/>
        <v>31330.510549046736</v>
      </c>
      <c r="U202" s="19">
        <v>0</v>
      </c>
      <c r="V202" s="21">
        <f t="shared" si="14"/>
        <v>196227.93449139799</v>
      </c>
    </row>
    <row r="203" spans="1:22" x14ac:dyDescent="0.3">
      <c r="A203" s="3" t="s">
        <v>12</v>
      </c>
      <c r="B203" s="3">
        <v>1</v>
      </c>
      <c r="C203" s="4" t="s">
        <v>186</v>
      </c>
      <c r="D203" s="3" t="s">
        <v>534</v>
      </c>
      <c r="E203" s="3" t="s">
        <v>121</v>
      </c>
      <c r="F203" s="4" t="s">
        <v>535</v>
      </c>
      <c r="G203" s="3" t="s">
        <v>16</v>
      </c>
      <c r="H203" s="5">
        <v>906.32579999999996</v>
      </c>
      <c r="I203" s="5">
        <v>2.4131</v>
      </c>
      <c r="J203" s="5">
        <v>2.3378999999999999</v>
      </c>
      <c r="K203" s="6">
        <v>0.96883676598566149</v>
      </c>
      <c r="L203" s="5">
        <v>29.24</v>
      </c>
      <c r="M203" s="19">
        <f>H203*INDEX('Pliegos Tarifarios (Las Condes)'!$B:$B,MATCH($B203,'Pliegos Tarifarios (Las Condes)'!$A:$A,0))</f>
        <v>107705.94542039999</v>
      </c>
      <c r="N203" s="19">
        <f>I203*INDEX('Pliegos Tarifarios (Las Condes)'!$C:$C,MATCH($B203,'Pliegos Tarifarios (Las Condes)'!$A:$A,0))</f>
        <v>8240.9995278999995</v>
      </c>
      <c r="O203" s="19">
        <f>J203*INDEX('Pliegos Tarifarios (Las Condes)'!$D:$D,MATCH($B203,'Pliegos Tarifarios (Las Condes)'!$A:$A,0))</f>
        <v>32979.831829499999</v>
      </c>
      <c r="P203" s="19">
        <f>H203*INDEX('Pliegos Tarifarios (Las Condes)'!$E:$E,MATCH($B203,'Pliegos Tarifarios (Las Condes)'!$A:$A,0))</f>
        <v>11720.6052456</v>
      </c>
      <c r="Q203" s="19" cm="1">
        <f t="array" ref="Q203">H203*_xlfn.IFS(H203&lt;=350,INDEX('Pliegos Tarifarios (Las Condes)'!$F:$F,MATCH($B203,'Pliegos Tarifarios (Las Condes)'!$A:$A,0)),H203&lt;=500,INDEX('Pliegos Tarifarios (Las Condes)'!$G:$G,MATCH($B203,'Pliegos Tarifarios (Las Condes)'!$A:$A,0)),H203&lt;=1000,INDEX('Pliegos Tarifarios (Las Condes)'!$H:$H,MATCH($B203,'Pliegos Tarifarios (Las Condes)'!$A:$A,0)),H203&lt;=5000,INDEX('Pliegos Tarifarios (Las Condes)'!$I:$I,MATCH($B203,'Pliegos Tarifarios (Las Condes)'!$A:$A,0)),H203&gt;5000,INDEX('Pliegos Tarifarios (Las Condes)'!$J:$J,MATCH($B203,'Pliegos Tarifarios (Las Condes)'!$A:$A,0)))/1.19</f>
        <v>2125.676729243698</v>
      </c>
      <c r="R203" s="19">
        <f>INDEX('Pliegos Tarifarios (Las Condes)'!$K:$K,MATCH($B203,'Pliegos Tarifarios (Las Condes)'!$A:$A,0))</f>
        <v>710.78200000000004</v>
      </c>
      <c r="S203" s="21">
        <f t="shared" si="12"/>
        <v>163483.84075264368</v>
      </c>
      <c r="T203" s="21">
        <f t="shared" si="13"/>
        <v>31061.9297430023</v>
      </c>
      <c r="U203" s="19">
        <v>0</v>
      </c>
      <c r="V203" s="21">
        <f t="shared" si="14"/>
        <v>194545.77049564599</v>
      </c>
    </row>
    <row r="204" spans="1:22" x14ac:dyDescent="0.3">
      <c r="A204" s="3" t="s">
        <v>12</v>
      </c>
      <c r="B204" s="3">
        <v>1</v>
      </c>
      <c r="C204" s="4" t="s">
        <v>186</v>
      </c>
      <c r="D204" s="3" t="s">
        <v>536</v>
      </c>
      <c r="E204" s="3" t="s">
        <v>121</v>
      </c>
      <c r="F204" s="4" t="s">
        <v>537</v>
      </c>
      <c r="G204" s="3" t="s">
        <v>16</v>
      </c>
      <c r="H204" s="5">
        <v>906.75670000000002</v>
      </c>
      <c r="I204" s="5">
        <v>2.4205999999999999</v>
      </c>
      <c r="J204" s="5">
        <v>2.4205999999999999</v>
      </c>
      <c r="K204" s="6">
        <v>1</v>
      </c>
      <c r="L204" s="5">
        <v>29.25</v>
      </c>
      <c r="M204" s="19">
        <f>H204*INDEX('Pliegos Tarifarios (Las Condes)'!$B:$B,MATCH($B204,'Pliegos Tarifarios (Las Condes)'!$A:$A,0))</f>
        <v>107757.1527146</v>
      </c>
      <c r="N204" s="19">
        <f>I204*INDEX('Pliegos Tarifarios (Las Condes)'!$C:$C,MATCH($B204,'Pliegos Tarifarios (Las Condes)'!$A:$A,0))</f>
        <v>8266.6128453999991</v>
      </c>
      <c r="O204" s="19">
        <f>J204*INDEX('Pliegos Tarifarios (Las Condes)'!$D:$D,MATCH($B204,'Pliegos Tarifarios (Las Condes)'!$A:$A,0))</f>
        <v>34146.448062999996</v>
      </c>
      <c r="P204" s="19">
        <f>H204*INDEX('Pliegos Tarifarios (Las Condes)'!$E:$E,MATCH($B204,'Pliegos Tarifarios (Las Condes)'!$A:$A,0))</f>
        <v>11726.177644400001</v>
      </c>
      <c r="Q204" s="19" cm="1">
        <f t="array" ref="Q204">H204*_xlfn.IFS(H204&lt;=350,INDEX('Pliegos Tarifarios (Las Condes)'!$F:$F,MATCH($B204,'Pliegos Tarifarios (Las Condes)'!$A:$A,0)),H204&lt;=500,INDEX('Pliegos Tarifarios (Las Condes)'!$G:$G,MATCH($B204,'Pliegos Tarifarios (Las Condes)'!$A:$A,0)),H204&lt;=1000,INDEX('Pliegos Tarifarios (Las Condes)'!$H:$H,MATCH($B204,'Pliegos Tarifarios (Las Condes)'!$A:$A,0)),H204&lt;=5000,INDEX('Pliegos Tarifarios (Las Condes)'!$I:$I,MATCH($B204,'Pliegos Tarifarios (Las Condes)'!$A:$A,0)),H204&gt;5000,INDEX('Pliegos Tarifarios (Las Condes)'!$J:$J,MATCH($B204,'Pliegos Tarifarios (Las Condes)'!$A:$A,0)))/1.19</f>
        <v>2126.6873526890763</v>
      </c>
      <c r="R204" s="19">
        <f>INDEX('Pliegos Tarifarios (Las Condes)'!$K:$K,MATCH($B204,'Pliegos Tarifarios (Las Condes)'!$A:$A,0))</f>
        <v>710.78200000000004</v>
      </c>
      <c r="S204" s="21">
        <f t="shared" si="12"/>
        <v>164733.86062008908</v>
      </c>
      <c r="T204" s="21">
        <f t="shared" si="13"/>
        <v>31299.433517816924</v>
      </c>
      <c r="U204" s="19">
        <v>0</v>
      </c>
      <c r="V204" s="21">
        <f t="shared" si="14"/>
        <v>196033.29413790599</v>
      </c>
    </row>
    <row r="205" spans="1:22" x14ac:dyDescent="0.3">
      <c r="A205" s="3" t="s">
        <v>12</v>
      </c>
      <c r="B205" s="3">
        <v>1</v>
      </c>
      <c r="C205" s="4" t="s">
        <v>186</v>
      </c>
      <c r="D205" s="3" t="s">
        <v>538</v>
      </c>
      <c r="E205" s="3" t="s">
        <v>121</v>
      </c>
      <c r="F205" s="4" t="s">
        <v>539</v>
      </c>
      <c r="G205" s="3" t="s">
        <v>16</v>
      </c>
      <c r="H205" s="5">
        <v>903.11829999999998</v>
      </c>
      <c r="I205" s="5">
        <v>2.4542999999999999</v>
      </c>
      <c r="J205" s="5">
        <v>2.4542999999999999</v>
      </c>
      <c r="K205" s="6">
        <v>1</v>
      </c>
      <c r="L205" s="5">
        <v>29.13</v>
      </c>
      <c r="M205" s="19">
        <f>H205*INDEX('Pliegos Tarifarios (Las Condes)'!$B:$B,MATCH($B205,'Pliegos Tarifarios (Las Condes)'!$A:$A,0))</f>
        <v>107324.77253539998</v>
      </c>
      <c r="N205" s="19">
        <f>I205*INDEX('Pliegos Tarifarios (Las Condes)'!$C:$C,MATCH($B205,'Pliegos Tarifarios (Las Condes)'!$A:$A,0))</f>
        <v>8381.7020186999998</v>
      </c>
      <c r="O205" s="19">
        <f>J205*INDEX('Pliegos Tarifarios (Las Condes)'!$D:$D,MATCH($B205,'Pliegos Tarifarios (Las Condes)'!$A:$A,0))</f>
        <v>34621.840651499995</v>
      </c>
      <c r="P205" s="19">
        <f>H205*INDEX('Pliegos Tarifarios (Las Condes)'!$E:$E,MATCH($B205,'Pliegos Tarifarios (Las Condes)'!$A:$A,0))</f>
        <v>11679.125855599999</v>
      </c>
      <c r="Q205" s="19" cm="1">
        <f t="array" ref="Q205">H205*_xlfn.IFS(H205&lt;=350,INDEX('Pliegos Tarifarios (Las Condes)'!$F:$F,MATCH($B205,'Pliegos Tarifarios (Las Condes)'!$A:$A,0)),H205&lt;=500,INDEX('Pliegos Tarifarios (Las Condes)'!$G:$G,MATCH($B205,'Pliegos Tarifarios (Las Condes)'!$A:$A,0)),H205&lt;=1000,INDEX('Pliegos Tarifarios (Las Condes)'!$H:$H,MATCH($B205,'Pliegos Tarifarios (Las Condes)'!$A:$A,0)),H205&lt;=5000,INDEX('Pliegos Tarifarios (Las Condes)'!$I:$I,MATCH($B205,'Pliegos Tarifarios (Las Condes)'!$A:$A,0)),H205&gt;5000,INDEX('Pliegos Tarifarios (Las Condes)'!$J:$J,MATCH($B205,'Pliegos Tarifarios (Las Condes)'!$A:$A,0)))/1.19</f>
        <v>2118.1539288235299</v>
      </c>
      <c r="R205" s="19">
        <f>INDEX('Pliegos Tarifarios (Las Condes)'!$K:$K,MATCH($B205,'Pliegos Tarifarios (Las Condes)'!$A:$A,0))</f>
        <v>710.78200000000004</v>
      </c>
      <c r="S205" s="21">
        <f t="shared" si="12"/>
        <v>164836.37699002353</v>
      </c>
      <c r="T205" s="21">
        <f t="shared" si="13"/>
        <v>31318.911628104473</v>
      </c>
      <c r="U205" s="19">
        <v>0</v>
      </c>
      <c r="V205" s="21">
        <f t="shared" si="14"/>
        <v>196155.28861812802</v>
      </c>
    </row>
    <row r="206" spans="1:22" x14ac:dyDescent="0.3">
      <c r="A206" s="3" t="s">
        <v>12</v>
      </c>
      <c r="B206" s="3">
        <v>1</v>
      </c>
      <c r="C206" s="4" t="s">
        <v>186</v>
      </c>
      <c r="D206" s="3" t="s">
        <v>540</v>
      </c>
      <c r="E206" s="3" t="s">
        <v>121</v>
      </c>
      <c r="F206" s="4" t="s">
        <v>541</v>
      </c>
      <c r="G206" s="3" t="s">
        <v>16</v>
      </c>
      <c r="H206" s="5">
        <v>907.16790000000003</v>
      </c>
      <c r="I206" s="5">
        <v>2.4500000000000002</v>
      </c>
      <c r="J206" s="5">
        <v>2.4500000000000002</v>
      </c>
      <c r="K206" s="6">
        <v>1</v>
      </c>
      <c r="L206" s="5">
        <v>29.26</v>
      </c>
      <c r="M206" s="19">
        <f>H206*INDEX('Pliegos Tarifarios (Las Condes)'!$B:$B,MATCH($B206,'Pliegos Tarifarios (Las Condes)'!$A:$A,0))</f>
        <v>107806.0189002</v>
      </c>
      <c r="N206" s="19">
        <f>I206*INDEX('Pliegos Tarifarios (Las Condes)'!$C:$C,MATCH($B206,'Pliegos Tarifarios (Las Condes)'!$A:$A,0))</f>
        <v>8367.0170500000004</v>
      </c>
      <c r="O206" s="19">
        <f>J206*INDEX('Pliegos Tarifarios (Las Condes)'!$D:$D,MATCH($B206,'Pliegos Tarifarios (Las Condes)'!$A:$A,0))</f>
        <v>34561.182249999998</v>
      </c>
      <c r="P206" s="19">
        <f>H206*INDEX('Pliegos Tarifarios (Las Condes)'!$E:$E,MATCH($B206,'Pliegos Tarifarios (Las Condes)'!$A:$A,0))</f>
        <v>11731.4952828</v>
      </c>
      <c r="Q206" s="19" cm="1">
        <f t="array" ref="Q206">H206*_xlfn.IFS(H206&lt;=350,INDEX('Pliegos Tarifarios (Las Condes)'!$F:$F,MATCH($B206,'Pliegos Tarifarios (Las Condes)'!$A:$A,0)),H206&lt;=500,INDEX('Pliegos Tarifarios (Las Condes)'!$G:$G,MATCH($B206,'Pliegos Tarifarios (Las Condes)'!$A:$A,0)),H206&lt;=1000,INDEX('Pliegos Tarifarios (Las Condes)'!$H:$H,MATCH($B206,'Pliegos Tarifarios (Las Condes)'!$A:$A,0)),H206&lt;=5000,INDEX('Pliegos Tarifarios (Las Condes)'!$I:$I,MATCH($B206,'Pliegos Tarifarios (Las Condes)'!$A:$A,0)),H206&gt;5000,INDEX('Pliegos Tarifarios (Las Condes)'!$J:$J,MATCH($B206,'Pliegos Tarifarios (Las Condes)'!$A:$A,0)))/1.19</f>
        <v>2127.6517721848745</v>
      </c>
      <c r="R206" s="19">
        <f>INDEX('Pliegos Tarifarios (Las Condes)'!$K:$K,MATCH($B206,'Pliegos Tarifarios (Las Condes)'!$A:$A,0))</f>
        <v>710.78200000000004</v>
      </c>
      <c r="S206" s="21">
        <f t="shared" si="12"/>
        <v>165304.14725518489</v>
      </c>
      <c r="T206" s="21">
        <f t="shared" si="13"/>
        <v>31407.787978485128</v>
      </c>
      <c r="U206" s="19">
        <v>0</v>
      </c>
      <c r="V206" s="21">
        <f t="shared" si="14"/>
        <v>196711.93523367002</v>
      </c>
    </row>
    <row r="207" spans="1:22" x14ac:dyDescent="0.3">
      <c r="A207" s="3" t="s">
        <v>12</v>
      </c>
      <c r="B207" s="3">
        <v>1</v>
      </c>
      <c r="C207" s="4" t="s">
        <v>186</v>
      </c>
      <c r="D207" s="3" t="s">
        <v>542</v>
      </c>
      <c r="E207" s="3" t="s">
        <v>121</v>
      </c>
      <c r="F207" s="4" t="s">
        <v>543</v>
      </c>
      <c r="G207" s="3" t="s">
        <v>16</v>
      </c>
      <c r="H207" s="5">
        <v>908.25210000000004</v>
      </c>
      <c r="I207" s="5">
        <v>2.4209000000000001</v>
      </c>
      <c r="J207" s="5">
        <v>2.4209000000000001</v>
      </c>
      <c r="K207" s="6">
        <v>1</v>
      </c>
      <c r="L207" s="5">
        <v>29.3</v>
      </c>
      <c r="M207" s="19">
        <f>H207*INDEX('Pliegos Tarifarios (Las Condes)'!$B:$B,MATCH($B207,'Pliegos Tarifarios (Las Condes)'!$A:$A,0))</f>
        <v>107934.8630598</v>
      </c>
      <c r="N207" s="19">
        <f>I207*INDEX('Pliegos Tarifarios (Las Condes)'!$C:$C,MATCH($B207,'Pliegos Tarifarios (Las Condes)'!$A:$A,0))</f>
        <v>8267.6373781000002</v>
      </c>
      <c r="O207" s="19">
        <f>J207*INDEX('Pliegos Tarifarios (Las Condes)'!$D:$D,MATCH($B207,'Pliegos Tarifarios (Las Condes)'!$A:$A,0))</f>
        <v>34150.680044499997</v>
      </c>
      <c r="P207" s="19">
        <f>H207*INDEX('Pliegos Tarifarios (Las Condes)'!$E:$E,MATCH($B207,'Pliegos Tarifarios (Las Condes)'!$A:$A,0))</f>
        <v>11745.516157200002</v>
      </c>
      <c r="Q207" s="19" cm="1">
        <f t="array" ref="Q207">H207*_xlfn.IFS(H207&lt;=350,INDEX('Pliegos Tarifarios (Las Condes)'!$F:$F,MATCH($B207,'Pliegos Tarifarios (Las Condes)'!$A:$A,0)),H207&lt;=500,INDEX('Pliegos Tarifarios (Las Condes)'!$G:$G,MATCH($B207,'Pliegos Tarifarios (Las Condes)'!$A:$A,0)),H207&lt;=1000,INDEX('Pliegos Tarifarios (Las Condes)'!$H:$H,MATCH($B207,'Pliegos Tarifarios (Las Condes)'!$A:$A,0)),H207&lt;=5000,INDEX('Pliegos Tarifarios (Las Condes)'!$I:$I,MATCH($B207,'Pliegos Tarifarios (Las Condes)'!$A:$A,0)),H207&gt;5000,INDEX('Pliegos Tarifarios (Las Condes)'!$J:$J,MATCH($B207,'Pliegos Tarifarios (Las Condes)'!$A:$A,0)))/1.19</f>
        <v>2130.1946311764709</v>
      </c>
      <c r="R207" s="19">
        <f>INDEX('Pliegos Tarifarios (Las Condes)'!$K:$K,MATCH($B207,'Pliegos Tarifarios (Las Condes)'!$A:$A,0))</f>
        <v>710.78200000000004</v>
      </c>
      <c r="S207" s="21">
        <f t="shared" si="12"/>
        <v>164939.67327077649</v>
      </c>
      <c r="T207" s="21">
        <f t="shared" si="13"/>
        <v>31338.537921447532</v>
      </c>
      <c r="U207" s="19">
        <v>0</v>
      </c>
      <c r="V207" s="21">
        <f t="shared" si="14"/>
        <v>196278.21119222403</v>
      </c>
    </row>
    <row r="208" spans="1:22" x14ac:dyDescent="0.3">
      <c r="A208" s="3" t="s">
        <v>12</v>
      </c>
      <c r="B208" s="3">
        <v>1</v>
      </c>
      <c r="C208" s="4" t="s">
        <v>186</v>
      </c>
      <c r="D208" s="3" t="s">
        <v>544</v>
      </c>
      <c r="E208" s="3" t="s">
        <v>121</v>
      </c>
      <c r="F208" s="4" t="s">
        <v>545</v>
      </c>
      <c r="G208" s="3" t="s">
        <v>16</v>
      </c>
      <c r="H208" s="5">
        <v>907.58870000000002</v>
      </c>
      <c r="I208" s="5">
        <v>2.4823</v>
      </c>
      <c r="J208" s="5">
        <v>2.3656999999999999</v>
      </c>
      <c r="K208" s="6">
        <v>0.95302743423437941</v>
      </c>
      <c r="L208" s="5">
        <v>29.28</v>
      </c>
      <c r="M208" s="19">
        <f>H208*INDEX('Pliegos Tarifarios (Las Condes)'!$B:$B,MATCH($B208,'Pliegos Tarifarios (Las Condes)'!$A:$A,0))</f>
        <v>107856.02593059999</v>
      </c>
      <c r="N208" s="19">
        <f>I208*INDEX('Pliegos Tarifarios (Las Condes)'!$C:$C,MATCH($B208,'Pliegos Tarifarios (Las Condes)'!$A:$A,0))</f>
        <v>8477.3250706999988</v>
      </c>
      <c r="O208" s="19">
        <f>J208*INDEX('Pliegos Tarifarios (Las Condes)'!$D:$D,MATCH($B208,'Pliegos Tarifarios (Las Condes)'!$A:$A,0))</f>
        <v>33371.995448499998</v>
      </c>
      <c r="P208" s="19">
        <f>H208*INDEX('Pliegos Tarifarios (Las Condes)'!$E:$E,MATCH($B208,'Pliegos Tarifarios (Las Condes)'!$A:$A,0))</f>
        <v>11736.9370684</v>
      </c>
      <c r="Q208" s="19" cm="1">
        <f t="array" ref="Q208">H208*_xlfn.IFS(H208&lt;=350,INDEX('Pliegos Tarifarios (Las Condes)'!$F:$F,MATCH($B208,'Pliegos Tarifarios (Las Condes)'!$A:$A,0)),H208&lt;=500,INDEX('Pliegos Tarifarios (Las Condes)'!$G:$G,MATCH($B208,'Pliegos Tarifarios (Las Condes)'!$A:$A,0)),H208&lt;=1000,INDEX('Pliegos Tarifarios (Las Condes)'!$H:$H,MATCH($B208,'Pliegos Tarifarios (Las Condes)'!$A:$A,0)),H208&lt;=5000,INDEX('Pliegos Tarifarios (Las Condes)'!$I:$I,MATCH($B208,'Pliegos Tarifarios (Las Condes)'!$A:$A,0)),H208&gt;5000,INDEX('Pliegos Tarifarios (Las Condes)'!$J:$J,MATCH($B208,'Pliegos Tarifarios (Las Condes)'!$A:$A,0)))/1.19</f>
        <v>2128.6387073109249</v>
      </c>
      <c r="R208" s="19">
        <f>INDEX('Pliegos Tarifarios (Las Condes)'!$K:$K,MATCH($B208,'Pliegos Tarifarios (Las Condes)'!$A:$A,0))</f>
        <v>710.78200000000004</v>
      </c>
      <c r="S208" s="21">
        <f t="shared" si="12"/>
        <v>164281.70422551091</v>
      </c>
      <c r="T208" s="21">
        <f t="shared" si="13"/>
        <v>31213.523802847074</v>
      </c>
      <c r="U208" s="19">
        <v>0</v>
      </c>
      <c r="V208" s="21">
        <f t="shared" si="14"/>
        <v>195495.22802835799</v>
      </c>
    </row>
    <row r="209" spans="1:22" x14ac:dyDescent="0.3">
      <c r="A209" s="3" t="s">
        <v>12</v>
      </c>
      <c r="B209" s="3">
        <v>1</v>
      </c>
      <c r="C209" s="4" t="s">
        <v>186</v>
      </c>
      <c r="D209" s="3" t="s">
        <v>546</v>
      </c>
      <c r="E209" s="3" t="s">
        <v>121</v>
      </c>
      <c r="F209" s="4" t="s">
        <v>547</v>
      </c>
      <c r="G209" s="3" t="s">
        <v>16</v>
      </c>
      <c r="H209" s="5">
        <v>905.97109999999998</v>
      </c>
      <c r="I209" s="5">
        <v>2.4056000000000002</v>
      </c>
      <c r="J209" s="5">
        <v>2.3858000000000001</v>
      </c>
      <c r="K209" s="6">
        <v>0.99176920518789491</v>
      </c>
      <c r="L209" s="5">
        <v>29.22</v>
      </c>
      <c r="M209" s="19">
        <f>H209*INDEX('Pliegos Tarifarios (Las Condes)'!$B:$B,MATCH($B209,'Pliegos Tarifarios (Las Condes)'!$A:$A,0))</f>
        <v>107663.7935818</v>
      </c>
      <c r="N209" s="19">
        <f>I209*INDEX('Pliegos Tarifarios (Las Condes)'!$C:$C,MATCH($B209,'Pliegos Tarifarios (Las Condes)'!$A:$A,0))</f>
        <v>8215.3862104</v>
      </c>
      <c r="O209" s="19">
        <f>J209*INDEX('Pliegos Tarifarios (Las Condes)'!$D:$D,MATCH($B209,'Pliegos Tarifarios (Las Condes)'!$A:$A,0))</f>
        <v>33655.538208999998</v>
      </c>
      <c r="P209" s="19">
        <f>H209*INDEX('Pliegos Tarifarios (Las Condes)'!$E:$E,MATCH($B209,'Pliegos Tarifarios (Las Condes)'!$A:$A,0))</f>
        <v>11716.0182652</v>
      </c>
      <c r="Q209" s="19" cm="1">
        <f t="array" ref="Q209">H209*_xlfn.IFS(H209&lt;=350,INDEX('Pliegos Tarifarios (Las Condes)'!$F:$F,MATCH($B209,'Pliegos Tarifarios (Las Condes)'!$A:$A,0)),H209&lt;=500,INDEX('Pliegos Tarifarios (Las Condes)'!$G:$G,MATCH($B209,'Pliegos Tarifarios (Las Condes)'!$A:$A,0)),H209&lt;=1000,INDEX('Pliegos Tarifarios (Las Condes)'!$H:$H,MATCH($B209,'Pliegos Tarifarios (Las Condes)'!$A:$A,0)),H209&lt;=5000,INDEX('Pliegos Tarifarios (Las Condes)'!$I:$I,MATCH($B209,'Pliegos Tarifarios (Las Condes)'!$A:$A,0)),H209&gt;5000,INDEX('Pliegos Tarifarios (Las Condes)'!$J:$J,MATCH($B209,'Pliegos Tarifarios (Las Condes)'!$A:$A,0)))/1.19</f>
        <v>2124.8448236134459</v>
      </c>
      <c r="R209" s="19">
        <f>INDEX('Pliegos Tarifarios (Las Condes)'!$K:$K,MATCH($B209,'Pliegos Tarifarios (Las Condes)'!$A:$A,0))</f>
        <v>710.78200000000004</v>
      </c>
      <c r="S209" s="21">
        <f t="shared" si="12"/>
        <v>164086.36309001344</v>
      </c>
      <c r="T209" s="21">
        <f t="shared" si="13"/>
        <v>31176.408987102554</v>
      </c>
      <c r="U209" s="19">
        <v>0</v>
      </c>
      <c r="V209" s="21">
        <f t="shared" si="14"/>
        <v>195262.77207711601</v>
      </c>
    </row>
    <row r="210" spans="1:22" x14ac:dyDescent="0.3">
      <c r="A210" s="3" t="s">
        <v>12</v>
      </c>
      <c r="B210" s="3">
        <v>1</v>
      </c>
      <c r="C210" s="4" t="s">
        <v>186</v>
      </c>
      <c r="D210" s="3" t="s">
        <v>548</v>
      </c>
      <c r="E210" s="3" t="s">
        <v>121</v>
      </c>
      <c r="F210" s="4" t="s">
        <v>549</v>
      </c>
      <c r="G210" s="3" t="s">
        <v>16</v>
      </c>
      <c r="H210" s="5">
        <v>906.19820000000004</v>
      </c>
      <c r="I210" s="5">
        <v>2.4180000000000001</v>
      </c>
      <c r="J210" s="5">
        <v>2.4180000000000001</v>
      </c>
      <c r="K210" s="6">
        <v>1</v>
      </c>
      <c r="L210" s="5">
        <v>29.23</v>
      </c>
      <c r="M210" s="19">
        <f>H210*INDEX('Pliegos Tarifarios (Las Condes)'!$B:$B,MATCH($B210,'Pliegos Tarifarios (Las Condes)'!$A:$A,0))</f>
        <v>107690.7816916</v>
      </c>
      <c r="N210" s="19">
        <f>I210*INDEX('Pliegos Tarifarios (Las Condes)'!$C:$C,MATCH($B210,'Pliegos Tarifarios (Las Condes)'!$A:$A,0))</f>
        <v>8257.7335619999994</v>
      </c>
      <c r="O210" s="19">
        <f>J210*INDEX('Pliegos Tarifarios (Las Condes)'!$D:$D,MATCH($B210,'Pliegos Tarifarios (Las Condes)'!$A:$A,0))</f>
        <v>34109.77089</v>
      </c>
      <c r="P210" s="19">
        <f>H210*INDEX('Pliegos Tarifarios (Las Condes)'!$E:$E,MATCH($B210,'Pliegos Tarifarios (Las Condes)'!$A:$A,0))</f>
        <v>11718.955122400001</v>
      </c>
      <c r="Q210" s="19" cm="1">
        <f t="array" ref="Q210">H210*_xlfn.IFS(H210&lt;=350,INDEX('Pliegos Tarifarios (Las Condes)'!$F:$F,MATCH($B210,'Pliegos Tarifarios (Las Condes)'!$A:$A,0)),H210&lt;=500,INDEX('Pliegos Tarifarios (Las Condes)'!$G:$G,MATCH($B210,'Pliegos Tarifarios (Las Condes)'!$A:$A,0)),H210&lt;=1000,INDEX('Pliegos Tarifarios (Las Condes)'!$H:$H,MATCH($B210,'Pliegos Tarifarios (Las Condes)'!$A:$A,0)),H210&lt;=5000,INDEX('Pliegos Tarifarios (Las Condes)'!$I:$I,MATCH($B210,'Pliegos Tarifarios (Las Condes)'!$A:$A,0)),H210&gt;5000,INDEX('Pliegos Tarifarios (Las Condes)'!$J:$J,MATCH($B210,'Pliegos Tarifarios (Las Condes)'!$A:$A,0)))/1.19</f>
        <v>2125.377458991597</v>
      </c>
      <c r="R210" s="19">
        <f>INDEX('Pliegos Tarifarios (Las Condes)'!$K:$K,MATCH($B210,'Pliegos Tarifarios (Las Condes)'!$A:$A,0))</f>
        <v>710.78200000000004</v>
      </c>
      <c r="S210" s="21">
        <f t="shared" si="12"/>
        <v>164613.4007249916</v>
      </c>
      <c r="T210" s="21">
        <f t="shared" si="13"/>
        <v>31276.546137748406</v>
      </c>
      <c r="U210" s="19">
        <v>0</v>
      </c>
      <c r="V210" s="21">
        <f t="shared" si="14"/>
        <v>195889.94686274001</v>
      </c>
    </row>
    <row r="211" spans="1:22" x14ac:dyDescent="0.3">
      <c r="A211" s="3" t="s">
        <v>12</v>
      </c>
      <c r="B211" s="3">
        <v>1</v>
      </c>
      <c r="C211" s="4" t="s">
        <v>186</v>
      </c>
      <c r="D211" s="3" t="s">
        <v>550</v>
      </c>
      <c r="E211" s="3" t="s">
        <v>121</v>
      </c>
      <c r="F211" s="4" t="s">
        <v>551</v>
      </c>
      <c r="G211" s="3" t="s">
        <v>16</v>
      </c>
      <c r="H211" s="5">
        <v>906.4606</v>
      </c>
      <c r="I211" s="5">
        <v>2.4201000000000001</v>
      </c>
      <c r="J211" s="5">
        <v>2.4043999999999999</v>
      </c>
      <c r="K211" s="6">
        <v>0.99351266476591871</v>
      </c>
      <c r="L211" s="5">
        <v>29.24</v>
      </c>
      <c r="M211" s="19">
        <f>H211*INDEX('Pliegos Tarifarios (Las Condes)'!$B:$B,MATCH($B211,'Pliegos Tarifarios (Las Condes)'!$A:$A,0))</f>
        <v>107721.9647828</v>
      </c>
      <c r="N211" s="19">
        <f>I211*INDEX('Pliegos Tarifarios (Las Condes)'!$C:$C,MATCH($B211,'Pliegos Tarifarios (Las Condes)'!$A:$A,0))</f>
        <v>8264.9052909000002</v>
      </c>
      <c r="O211" s="19">
        <f>J211*INDEX('Pliegos Tarifarios (Las Condes)'!$D:$D,MATCH($B211,'Pliegos Tarifarios (Las Condes)'!$A:$A,0))</f>
        <v>33917.921061999994</v>
      </c>
      <c r="P211" s="19">
        <f>H211*INDEX('Pliegos Tarifarios (Las Condes)'!$E:$E,MATCH($B211,'Pliegos Tarifarios (Las Condes)'!$A:$A,0))</f>
        <v>11722.3484792</v>
      </c>
      <c r="Q211" s="19" cm="1">
        <f t="array" ref="Q211">H211*_xlfn.IFS(H211&lt;=350,INDEX('Pliegos Tarifarios (Las Condes)'!$F:$F,MATCH($B211,'Pliegos Tarifarios (Las Condes)'!$A:$A,0)),H211&lt;=500,INDEX('Pliegos Tarifarios (Las Condes)'!$G:$G,MATCH($B211,'Pliegos Tarifarios (Las Condes)'!$A:$A,0)),H211&lt;=1000,INDEX('Pliegos Tarifarios (Las Condes)'!$H:$H,MATCH($B211,'Pliegos Tarifarios (Las Condes)'!$A:$A,0)),H211&lt;=5000,INDEX('Pliegos Tarifarios (Las Condes)'!$I:$I,MATCH($B211,'Pliegos Tarifarios (Las Condes)'!$A:$A,0)),H211&gt;5000,INDEX('Pliegos Tarifarios (Las Condes)'!$J:$J,MATCH($B211,'Pliegos Tarifarios (Las Condes)'!$A:$A,0)))/1.19</f>
        <v>2125.9928862184879</v>
      </c>
      <c r="R211" s="19">
        <f>INDEX('Pliegos Tarifarios (Las Condes)'!$K:$K,MATCH($B211,'Pliegos Tarifarios (Las Condes)'!$A:$A,0))</f>
        <v>710.78200000000004</v>
      </c>
      <c r="S211" s="21">
        <f t="shared" si="12"/>
        <v>164463.9145011185</v>
      </c>
      <c r="T211" s="21">
        <f t="shared" si="13"/>
        <v>31248.143755212517</v>
      </c>
      <c r="U211" s="19">
        <v>0</v>
      </c>
      <c r="V211" s="21">
        <f t="shared" si="14"/>
        <v>195712.05825633102</v>
      </c>
    </row>
    <row r="212" spans="1:22" x14ac:dyDescent="0.3">
      <c r="A212" s="3" t="s">
        <v>12</v>
      </c>
      <c r="B212" s="3">
        <v>1</v>
      </c>
      <c r="C212" s="4" t="s">
        <v>186</v>
      </c>
      <c r="D212" s="3" t="s">
        <v>552</v>
      </c>
      <c r="E212" s="3" t="s">
        <v>121</v>
      </c>
      <c r="F212" s="4" t="s">
        <v>553</v>
      </c>
      <c r="G212" s="3" t="s">
        <v>16</v>
      </c>
      <c r="H212" s="5">
        <v>905.09649999999999</v>
      </c>
      <c r="I212" s="5">
        <v>2.3719999999999999</v>
      </c>
      <c r="J212" s="5">
        <v>2.3719999999999999</v>
      </c>
      <c r="K212" s="6">
        <v>1</v>
      </c>
      <c r="L212" s="5">
        <v>29.2</v>
      </c>
      <c r="M212" s="19">
        <f>H212*INDEX('Pliegos Tarifarios (Las Condes)'!$B:$B,MATCH($B212,'Pliegos Tarifarios (Las Condes)'!$A:$A,0))</f>
        <v>107559.857867</v>
      </c>
      <c r="N212" s="19">
        <f>I212*INDEX('Pliegos Tarifarios (Las Condes)'!$C:$C,MATCH($B212,'Pliegos Tarifarios (Las Condes)'!$A:$A,0))</f>
        <v>8100.638547999999</v>
      </c>
      <c r="O212" s="19">
        <f>J212*INDEX('Pliegos Tarifarios (Las Condes)'!$D:$D,MATCH($B212,'Pliegos Tarifarios (Las Condes)'!$A:$A,0))</f>
        <v>33460.867059999997</v>
      </c>
      <c r="P212" s="19">
        <f>H212*INDEX('Pliegos Tarifarios (Las Condes)'!$E:$E,MATCH($B212,'Pliegos Tarifarios (Las Condes)'!$A:$A,0))</f>
        <v>11704.707938</v>
      </c>
      <c r="Q212" s="19" cm="1">
        <f t="array" ref="Q212">H212*_xlfn.IFS(H212&lt;=350,INDEX('Pliegos Tarifarios (Las Condes)'!$F:$F,MATCH($B212,'Pliegos Tarifarios (Las Condes)'!$A:$A,0)),H212&lt;=500,INDEX('Pliegos Tarifarios (Las Condes)'!$G:$G,MATCH($B212,'Pliegos Tarifarios (Las Condes)'!$A:$A,0)),H212&lt;=1000,INDEX('Pliegos Tarifarios (Las Condes)'!$H:$H,MATCH($B212,'Pliegos Tarifarios (Las Condes)'!$A:$A,0)),H212&lt;=5000,INDEX('Pliegos Tarifarios (Las Condes)'!$I:$I,MATCH($B212,'Pliegos Tarifarios (Las Condes)'!$A:$A,0)),H212&gt;5000,INDEX('Pliegos Tarifarios (Las Condes)'!$J:$J,MATCH($B212,'Pliegos Tarifarios (Las Condes)'!$A:$A,0)))/1.19</f>
        <v>2122.7935558823533</v>
      </c>
      <c r="R212" s="19">
        <f>INDEX('Pliegos Tarifarios (Las Condes)'!$K:$K,MATCH($B212,'Pliegos Tarifarios (Las Condes)'!$A:$A,0))</f>
        <v>710.78200000000004</v>
      </c>
      <c r="S212" s="21">
        <f t="shared" si="12"/>
        <v>163659.64696888236</v>
      </c>
      <c r="T212" s="21">
        <f t="shared" si="13"/>
        <v>31095.332924087648</v>
      </c>
      <c r="U212" s="19">
        <v>0</v>
      </c>
      <c r="V212" s="21">
        <f t="shared" si="14"/>
        <v>194754.97989297</v>
      </c>
    </row>
    <row r="213" spans="1:22" x14ac:dyDescent="0.3">
      <c r="A213" s="3" t="s">
        <v>12</v>
      </c>
      <c r="B213" s="3">
        <v>1</v>
      </c>
      <c r="C213" s="4" t="s">
        <v>186</v>
      </c>
      <c r="D213" s="3" t="s">
        <v>554</v>
      </c>
      <c r="E213" s="3" t="s">
        <v>121</v>
      </c>
      <c r="F213" s="4" t="s">
        <v>555</v>
      </c>
      <c r="G213" s="3" t="s">
        <v>16</v>
      </c>
      <c r="H213" s="5">
        <v>905.01199999999994</v>
      </c>
      <c r="I213" s="5">
        <v>2.3727</v>
      </c>
      <c r="J213" s="5">
        <v>2.3717999999999999</v>
      </c>
      <c r="K213" s="6">
        <v>0.99962068529523318</v>
      </c>
      <c r="L213" s="5">
        <v>29.19</v>
      </c>
      <c r="M213" s="19">
        <f>H213*INDEX('Pliegos Tarifarios (Las Condes)'!$B:$B,MATCH($B213,'Pliegos Tarifarios (Las Condes)'!$A:$A,0))</f>
        <v>107549.81605599998</v>
      </c>
      <c r="N213" s="19">
        <f>I213*INDEX('Pliegos Tarifarios (Las Condes)'!$C:$C,MATCH($B213,'Pliegos Tarifarios (Las Condes)'!$A:$A,0))</f>
        <v>8103.0291243000001</v>
      </c>
      <c r="O213" s="19">
        <f>J213*INDEX('Pliegos Tarifarios (Las Condes)'!$D:$D,MATCH($B213,'Pliegos Tarifarios (Las Condes)'!$A:$A,0))</f>
        <v>33458.045739000001</v>
      </c>
      <c r="P213" s="19">
        <f>H213*INDEX('Pliegos Tarifarios (Las Condes)'!$E:$E,MATCH($B213,'Pliegos Tarifarios (Las Condes)'!$A:$A,0))</f>
        <v>11703.615184</v>
      </c>
      <c r="Q213" s="19" cm="1">
        <f t="array" ref="Q213">H213*_xlfn.IFS(H213&lt;=350,INDEX('Pliegos Tarifarios (Las Condes)'!$F:$F,MATCH($B213,'Pliegos Tarifarios (Las Condes)'!$A:$A,0)),H213&lt;=500,INDEX('Pliegos Tarifarios (Las Condes)'!$G:$G,MATCH($B213,'Pliegos Tarifarios (Las Condes)'!$A:$A,0)),H213&lt;=1000,INDEX('Pliegos Tarifarios (Las Condes)'!$H:$H,MATCH($B213,'Pliegos Tarifarios (Las Condes)'!$A:$A,0)),H213&lt;=5000,INDEX('Pliegos Tarifarios (Las Condes)'!$I:$I,MATCH($B213,'Pliegos Tarifarios (Las Condes)'!$A:$A,0)),H213&gt;5000,INDEX('Pliegos Tarifarios (Las Condes)'!$J:$J,MATCH($B213,'Pliegos Tarifarios (Las Condes)'!$A:$A,0)))/1.19</f>
        <v>2122.5953714285715</v>
      </c>
      <c r="R213" s="19">
        <f>INDEX('Pliegos Tarifarios (Las Condes)'!$K:$K,MATCH($B213,'Pliegos Tarifarios (Las Condes)'!$A:$A,0))</f>
        <v>710.78200000000004</v>
      </c>
      <c r="S213" s="21">
        <f t="shared" si="12"/>
        <v>163647.88347472856</v>
      </c>
      <c r="T213" s="21">
        <f t="shared" si="13"/>
        <v>31093.097860198428</v>
      </c>
      <c r="U213" s="19">
        <v>0</v>
      </c>
      <c r="V213" s="21">
        <f t="shared" si="14"/>
        <v>194740.981334927</v>
      </c>
    </row>
    <row r="214" spans="1:22" x14ac:dyDescent="0.3">
      <c r="A214" s="3" t="s">
        <v>12</v>
      </c>
      <c r="B214" s="3">
        <v>1</v>
      </c>
      <c r="C214" s="4" t="s">
        <v>186</v>
      </c>
      <c r="D214" s="3" t="s">
        <v>556</v>
      </c>
      <c r="E214" s="3" t="s">
        <v>121</v>
      </c>
      <c r="F214" s="4" t="s">
        <v>557</v>
      </c>
      <c r="G214" s="3" t="s">
        <v>16</v>
      </c>
      <c r="H214" s="5">
        <v>907.15589999999997</v>
      </c>
      <c r="I214" s="5">
        <v>2.4478</v>
      </c>
      <c r="J214" s="5">
        <v>2.3858999999999999</v>
      </c>
      <c r="K214" s="6">
        <v>0.97471198627338829</v>
      </c>
      <c r="L214" s="5">
        <v>29.26</v>
      </c>
      <c r="M214" s="19">
        <f>H214*INDEX('Pliegos Tarifarios (Las Condes)'!$B:$B,MATCH($B214,'Pliegos Tarifarios (Las Condes)'!$A:$A,0))</f>
        <v>107804.59284419999</v>
      </c>
      <c r="N214" s="19">
        <f>I214*INDEX('Pliegos Tarifarios (Las Condes)'!$C:$C,MATCH($B214,'Pliegos Tarifarios (Las Condes)'!$A:$A,0))</f>
        <v>8359.5038101999999</v>
      </c>
      <c r="O214" s="19">
        <f>J214*INDEX('Pliegos Tarifarios (Las Condes)'!$D:$D,MATCH($B214,'Pliegos Tarifarios (Las Condes)'!$A:$A,0))</f>
        <v>33656.948869499996</v>
      </c>
      <c r="P214" s="19">
        <f>H214*INDEX('Pliegos Tarifarios (Las Condes)'!$E:$E,MATCH($B214,'Pliegos Tarifarios (Las Condes)'!$A:$A,0))</f>
        <v>11731.340098799999</v>
      </c>
      <c r="Q214" s="19" cm="1">
        <f t="array" ref="Q214">H214*_xlfn.IFS(H214&lt;=350,INDEX('Pliegos Tarifarios (Las Condes)'!$F:$F,MATCH($B214,'Pliegos Tarifarios (Las Condes)'!$A:$A,0)),H214&lt;=500,INDEX('Pliegos Tarifarios (Las Condes)'!$G:$G,MATCH($B214,'Pliegos Tarifarios (Las Condes)'!$A:$A,0)),H214&lt;=1000,INDEX('Pliegos Tarifarios (Las Condes)'!$H:$H,MATCH($B214,'Pliegos Tarifarios (Las Condes)'!$A:$A,0)),H214&lt;=5000,INDEX('Pliegos Tarifarios (Las Condes)'!$I:$I,MATCH($B214,'Pliegos Tarifarios (Las Condes)'!$A:$A,0)),H214&gt;5000,INDEX('Pliegos Tarifarios (Las Condes)'!$J:$J,MATCH($B214,'Pliegos Tarifarios (Las Condes)'!$A:$A,0)))/1.19</f>
        <v>2127.623627647059</v>
      </c>
      <c r="R214" s="19">
        <f>INDEX('Pliegos Tarifarios (Las Condes)'!$K:$K,MATCH($B214,'Pliegos Tarifarios (Las Condes)'!$A:$A,0))</f>
        <v>710.78200000000004</v>
      </c>
      <c r="S214" s="21">
        <f t="shared" si="12"/>
        <v>164390.79125034704</v>
      </c>
      <c r="T214" s="21">
        <f t="shared" si="13"/>
        <v>31234.25033756594</v>
      </c>
      <c r="U214" s="19">
        <v>0</v>
      </c>
      <c r="V214" s="21">
        <f t="shared" si="14"/>
        <v>195625.04158791297</v>
      </c>
    </row>
    <row r="215" spans="1:22" x14ac:dyDescent="0.3">
      <c r="A215" s="3" t="s">
        <v>12</v>
      </c>
      <c r="B215" s="3">
        <v>1</v>
      </c>
      <c r="C215" s="4" t="s">
        <v>186</v>
      </c>
      <c r="D215" s="3" t="s">
        <v>558</v>
      </c>
      <c r="E215" s="3" t="s">
        <v>121</v>
      </c>
      <c r="F215" s="4" t="s">
        <v>559</v>
      </c>
      <c r="G215" s="3" t="s">
        <v>16</v>
      </c>
      <c r="H215" s="5">
        <v>905.46450000000004</v>
      </c>
      <c r="I215" s="5">
        <v>2.3967000000000001</v>
      </c>
      <c r="J215" s="5">
        <v>2.3967000000000001</v>
      </c>
      <c r="K215" s="6">
        <v>1</v>
      </c>
      <c r="L215" s="5">
        <v>29.21</v>
      </c>
      <c r="M215" s="19">
        <f>H215*INDEX('Pliegos Tarifarios (Las Condes)'!$B:$B,MATCH($B215,'Pliegos Tarifarios (Las Condes)'!$A:$A,0))</f>
        <v>107603.590251</v>
      </c>
      <c r="N215" s="19">
        <f>I215*INDEX('Pliegos Tarifarios (Las Condes)'!$C:$C,MATCH($B215,'Pliegos Tarifarios (Las Condes)'!$A:$A,0))</f>
        <v>8184.9917402999999</v>
      </c>
      <c r="O215" s="19">
        <f>J215*INDEX('Pliegos Tarifarios (Las Condes)'!$D:$D,MATCH($B215,'Pliegos Tarifarios (Las Condes)'!$A:$A,0))</f>
        <v>33809.300203500003</v>
      </c>
      <c r="P215" s="19">
        <f>H215*INDEX('Pliegos Tarifarios (Las Condes)'!$E:$E,MATCH($B215,'Pliegos Tarifarios (Las Condes)'!$A:$A,0))</f>
        <v>11709.466914000001</v>
      </c>
      <c r="Q215" s="19" cm="1">
        <f t="array" ref="Q215">H215*_xlfn.IFS(H215&lt;=350,INDEX('Pliegos Tarifarios (Las Condes)'!$F:$F,MATCH($B215,'Pliegos Tarifarios (Las Condes)'!$A:$A,0)),H215&lt;=500,INDEX('Pliegos Tarifarios (Las Condes)'!$G:$G,MATCH($B215,'Pliegos Tarifarios (Las Condes)'!$A:$A,0)),H215&lt;=1000,INDEX('Pliegos Tarifarios (Las Condes)'!$H:$H,MATCH($B215,'Pliegos Tarifarios (Las Condes)'!$A:$A,0)),H215&lt;=5000,INDEX('Pliegos Tarifarios (Las Condes)'!$I:$I,MATCH($B215,'Pliegos Tarifarios (Las Condes)'!$A:$A,0)),H215&gt;5000,INDEX('Pliegos Tarifarios (Las Condes)'!$J:$J,MATCH($B215,'Pliegos Tarifarios (Las Condes)'!$A:$A,0)))/1.19</f>
        <v>2123.6566550420171</v>
      </c>
      <c r="R215" s="19">
        <f>INDEX('Pliegos Tarifarios (Las Condes)'!$K:$K,MATCH($B215,'Pliegos Tarifarios (Las Condes)'!$A:$A,0))</f>
        <v>710.78200000000004</v>
      </c>
      <c r="S215" s="21">
        <f t="shared" si="12"/>
        <v>164141.78776384203</v>
      </c>
      <c r="T215" s="21">
        <f t="shared" si="13"/>
        <v>31186.939675129986</v>
      </c>
      <c r="U215" s="19">
        <v>0</v>
      </c>
      <c r="V215" s="21">
        <f t="shared" si="14"/>
        <v>195328.72743897201</v>
      </c>
    </row>
    <row r="216" spans="1:22" x14ac:dyDescent="0.3">
      <c r="A216" s="3" t="s">
        <v>12</v>
      </c>
      <c r="B216" s="3">
        <v>1</v>
      </c>
      <c r="C216" s="4" t="s">
        <v>186</v>
      </c>
      <c r="D216" s="3" t="s">
        <v>560</v>
      </c>
      <c r="E216" s="3" t="s">
        <v>121</v>
      </c>
      <c r="F216" s="4" t="s">
        <v>561</v>
      </c>
      <c r="G216" s="3" t="s">
        <v>16</v>
      </c>
      <c r="H216" s="5">
        <v>904.66290000000004</v>
      </c>
      <c r="I216" s="5">
        <v>2.4272999999999998</v>
      </c>
      <c r="J216" s="5">
        <v>2.3628999999999998</v>
      </c>
      <c r="K216" s="6">
        <v>0.97346846290116584</v>
      </c>
      <c r="L216" s="5">
        <v>29.18</v>
      </c>
      <c r="M216" s="19">
        <f>H216*INDEX('Pliegos Tarifarios (Las Condes)'!$B:$B,MATCH($B216,'Pliegos Tarifarios (Las Condes)'!$A:$A,0))</f>
        <v>107508.32971019999</v>
      </c>
      <c r="N216" s="19">
        <f>I216*INDEX('Pliegos Tarifarios (Las Condes)'!$C:$C,MATCH($B216,'Pliegos Tarifarios (Las Condes)'!$A:$A,0))</f>
        <v>8289.4940756999986</v>
      </c>
      <c r="O216" s="19">
        <f>J216*INDEX('Pliegos Tarifarios (Las Condes)'!$D:$D,MATCH($B216,'Pliegos Tarifarios (Las Condes)'!$A:$A,0))</f>
        <v>33332.496954499999</v>
      </c>
      <c r="P216" s="19">
        <f>H216*INDEX('Pliegos Tarifarios (Las Condes)'!$E:$E,MATCH($B216,'Pliegos Tarifarios (Las Condes)'!$A:$A,0))</f>
        <v>11699.100622800001</v>
      </c>
      <c r="Q216" s="19" cm="1">
        <f t="array" ref="Q216">H216*_xlfn.IFS(H216&lt;=350,INDEX('Pliegos Tarifarios (Las Condes)'!$F:$F,MATCH($B216,'Pliegos Tarifarios (Las Condes)'!$A:$A,0)),H216&lt;=500,INDEX('Pliegos Tarifarios (Las Condes)'!$G:$G,MATCH($B216,'Pliegos Tarifarios (Las Condes)'!$A:$A,0)),H216&lt;=1000,INDEX('Pliegos Tarifarios (Las Condes)'!$H:$H,MATCH($B216,'Pliegos Tarifarios (Las Condes)'!$A:$A,0)),H216&lt;=5000,INDEX('Pliegos Tarifarios (Las Condes)'!$I:$I,MATCH($B216,'Pliegos Tarifarios (Las Condes)'!$A:$A,0)),H216&gt;5000,INDEX('Pliegos Tarifarios (Las Condes)'!$J:$J,MATCH($B216,'Pliegos Tarifarios (Las Condes)'!$A:$A,0)))/1.19</f>
        <v>2121.7765999159669</v>
      </c>
      <c r="R216" s="19">
        <f>INDEX('Pliegos Tarifarios (Las Condes)'!$K:$K,MATCH($B216,'Pliegos Tarifarios (Las Condes)'!$A:$A,0))</f>
        <v>710.78200000000004</v>
      </c>
      <c r="S216" s="21">
        <f t="shared" si="12"/>
        <v>163661.97996311597</v>
      </c>
      <c r="T216" s="21">
        <f t="shared" si="13"/>
        <v>31095.776192992034</v>
      </c>
      <c r="U216" s="19">
        <v>0</v>
      </c>
      <c r="V216" s="21">
        <f t="shared" si="14"/>
        <v>194757.75615610799</v>
      </c>
    </row>
    <row r="217" spans="1:22" x14ac:dyDescent="0.3">
      <c r="A217" s="3" t="s">
        <v>12</v>
      </c>
      <c r="B217" s="3">
        <v>1</v>
      </c>
      <c r="C217" s="4" t="s">
        <v>186</v>
      </c>
      <c r="D217" s="3" t="s">
        <v>562</v>
      </c>
      <c r="E217" s="3" t="s">
        <v>121</v>
      </c>
      <c r="F217" s="4" t="s">
        <v>563</v>
      </c>
      <c r="G217" s="3" t="s">
        <v>16</v>
      </c>
      <c r="H217" s="5">
        <v>905.9212</v>
      </c>
      <c r="I217" s="5">
        <v>2.4904000000000002</v>
      </c>
      <c r="J217" s="5">
        <v>2.3521000000000001</v>
      </c>
      <c r="K217" s="6">
        <v>0.94446675232894306</v>
      </c>
      <c r="L217" s="5">
        <v>29.22</v>
      </c>
      <c r="M217" s="19">
        <f>H217*INDEX('Pliegos Tarifarios (Las Condes)'!$B:$B,MATCH($B217,'Pliegos Tarifarios (Las Condes)'!$A:$A,0))</f>
        <v>107657.8635656</v>
      </c>
      <c r="N217" s="19">
        <f>I217*INDEX('Pliegos Tarifarios (Las Condes)'!$C:$C,MATCH($B217,'Pliegos Tarifarios (Las Condes)'!$A:$A,0))</f>
        <v>8504.9874536000007</v>
      </c>
      <c r="O217" s="19">
        <f>J217*INDEX('Pliegos Tarifarios (Las Condes)'!$D:$D,MATCH($B217,'Pliegos Tarifarios (Las Condes)'!$A:$A,0))</f>
        <v>33180.145620499999</v>
      </c>
      <c r="P217" s="19">
        <f>H217*INDEX('Pliegos Tarifarios (Las Condes)'!$E:$E,MATCH($B217,'Pliegos Tarifarios (Las Condes)'!$A:$A,0))</f>
        <v>11715.372958400001</v>
      </c>
      <c r="Q217" s="19" cm="1">
        <f t="array" ref="Q217">H217*_xlfn.IFS(H217&lt;=350,INDEX('Pliegos Tarifarios (Las Condes)'!$F:$F,MATCH($B217,'Pliegos Tarifarios (Las Condes)'!$A:$A,0)),H217&lt;=500,INDEX('Pliegos Tarifarios (Las Condes)'!$G:$G,MATCH($B217,'Pliegos Tarifarios (Las Condes)'!$A:$A,0)),H217&lt;=1000,INDEX('Pliegos Tarifarios (Las Condes)'!$H:$H,MATCH($B217,'Pliegos Tarifarios (Las Condes)'!$A:$A,0)),H217&lt;=5000,INDEX('Pliegos Tarifarios (Las Condes)'!$I:$I,MATCH($B217,'Pliegos Tarifarios (Las Condes)'!$A:$A,0)),H217&gt;5000,INDEX('Pliegos Tarifarios (Las Condes)'!$J:$J,MATCH($B217,'Pliegos Tarifarios (Las Condes)'!$A:$A,0)))/1.19</f>
        <v>2124.7277892436978</v>
      </c>
      <c r="R217" s="19">
        <f>INDEX('Pliegos Tarifarios (Las Condes)'!$K:$K,MATCH($B217,'Pliegos Tarifarios (Las Condes)'!$A:$A,0))</f>
        <v>710.78200000000004</v>
      </c>
      <c r="S217" s="21">
        <f t="shared" si="12"/>
        <v>163893.87938734371</v>
      </c>
      <c r="T217" s="21">
        <f t="shared" si="13"/>
        <v>31139.837083595306</v>
      </c>
      <c r="U217" s="19">
        <v>0</v>
      </c>
      <c r="V217" s="21">
        <f t="shared" si="14"/>
        <v>195033.71647093902</v>
      </c>
    </row>
    <row r="218" spans="1:22" x14ac:dyDescent="0.3">
      <c r="A218" s="3" t="s">
        <v>12</v>
      </c>
      <c r="B218" s="3">
        <v>1</v>
      </c>
      <c r="C218" s="4" t="s">
        <v>186</v>
      </c>
      <c r="D218" s="3" t="s">
        <v>564</v>
      </c>
      <c r="E218" s="3" t="s">
        <v>121</v>
      </c>
      <c r="F218" s="4" t="s">
        <v>565</v>
      </c>
      <c r="G218" s="3" t="s">
        <v>16</v>
      </c>
      <c r="H218" s="5">
        <v>906.43709999999999</v>
      </c>
      <c r="I218" s="5">
        <v>2.3961000000000001</v>
      </c>
      <c r="J218" s="5">
        <v>2.3961000000000001</v>
      </c>
      <c r="K218" s="6">
        <v>1</v>
      </c>
      <c r="L218" s="5">
        <v>29.24</v>
      </c>
      <c r="M218" s="19">
        <f>H218*INDEX('Pliegos Tarifarios (Las Condes)'!$B:$B,MATCH($B218,'Pliegos Tarifarios (Las Condes)'!$A:$A,0))</f>
        <v>107719.17208979999</v>
      </c>
      <c r="N218" s="19">
        <f>I218*INDEX('Pliegos Tarifarios (Las Condes)'!$C:$C,MATCH($B218,'Pliegos Tarifarios (Las Condes)'!$A:$A,0))</f>
        <v>8182.9426749000004</v>
      </c>
      <c r="O218" s="19">
        <f>J218*INDEX('Pliegos Tarifarios (Las Condes)'!$D:$D,MATCH($B218,'Pliegos Tarifarios (Las Condes)'!$A:$A,0))</f>
        <v>33800.836240500001</v>
      </c>
      <c r="P218" s="19">
        <f>H218*INDEX('Pliegos Tarifarios (Las Condes)'!$E:$E,MATCH($B218,'Pliegos Tarifarios (Las Condes)'!$A:$A,0))</f>
        <v>11722.0445772</v>
      </c>
      <c r="Q218" s="19" cm="1">
        <f t="array" ref="Q218">H218*_xlfn.IFS(H218&lt;=350,INDEX('Pliegos Tarifarios (Las Condes)'!$F:$F,MATCH($B218,'Pliegos Tarifarios (Las Condes)'!$A:$A,0)),H218&lt;=500,INDEX('Pliegos Tarifarios (Las Condes)'!$G:$G,MATCH($B218,'Pliegos Tarifarios (Las Condes)'!$A:$A,0)),H218&lt;=1000,INDEX('Pliegos Tarifarios (Las Condes)'!$H:$H,MATCH($B218,'Pliegos Tarifarios (Las Condes)'!$A:$A,0)),H218&lt;=5000,INDEX('Pliegos Tarifarios (Las Condes)'!$I:$I,MATCH($B218,'Pliegos Tarifarios (Las Condes)'!$A:$A,0)),H218&gt;5000,INDEX('Pliegos Tarifarios (Las Condes)'!$J:$J,MATCH($B218,'Pliegos Tarifarios (Las Condes)'!$A:$A,0)))/1.19</f>
        <v>2125.9377698319331</v>
      </c>
      <c r="R218" s="19">
        <f>INDEX('Pliegos Tarifarios (Las Condes)'!$K:$K,MATCH($B218,'Pliegos Tarifarios (Las Condes)'!$A:$A,0))</f>
        <v>710.78200000000004</v>
      </c>
      <c r="S218" s="21">
        <f t="shared" si="12"/>
        <v>164261.71535223193</v>
      </c>
      <c r="T218" s="21">
        <f t="shared" si="13"/>
        <v>31209.725916924068</v>
      </c>
      <c r="U218" s="19">
        <v>0</v>
      </c>
      <c r="V218" s="21">
        <f t="shared" si="14"/>
        <v>195471.441269156</v>
      </c>
    </row>
    <row r="219" spans="1:22" x14ac:dyDescent="0.3">
      <c r="A219" s="3" t="s">
        <v>12</v>
      </c>
      <c r="B219" s="3">
        <v>1</v>
      </c>
      <c r="C219" s="4" t="s">
        <v>186</v>
      </c>
      <c r="D219" s="3" t="s">
        <v>566</v>
      </c>
      <c r="E219" s="3" t="s">
        <v>121</v>
      </c>
      <c r="F219" s="4" t="s">
        <v>567</v>
      </c>
      <c r="G219" s="3" t="s">
        <v>16</v>
      </c>
      <c r="H219" s="5">
        <v>905.03340000000003</v>
      </c>
      <c r="I219" s="5">
        <v>2.4213</v>
      </c>
      <c r="J219" s="5">
        <v>2.3963000000000001</v>
      </c>
      <c r="K219" s="6">
        <v>0.98967496799240084</v>
      </c>
      <c r="L219" s="5">
        <v>29.19</v>
      </c>
      <c r="M219" s="19">
        <f>H219*INDEX('Pliegos Tarifarios (Las Condes)'!$B:$B,MATCH($B219,'Pliegos Tarifarios (Las Condes)'!$A:$A,0))</f>
        <v>107552.3591892</v>
      </c>
      <c r="N219" s="19">
        <f>I219*INDEX('Pliegos Tarifarios (Las Condes)'!$C:$C,MATCH($B219,'Pliegos Tarifarios (Las Condes)'!$A:$A,0))</f>
        <v>8269.0034216999993</v>
      </c>
      <c r="O219" s="19">
        <f>J219*INDEX('Pliegos Tarifarios (Las Condes)'!$D:$D,MATCH($B219,'Pliegos Tarifarios (Las Condes)'!$A:$A,0))</f>
        <v>33803.657561500004</v>
      </c>
      <c r="P219" s="19">
        <f>H219*INDEX('Pliegos Tarifarios (Las Condes)'!$E:$E,MATCH($B219,'Pliegos Tarifarios (Las Condes)'!$A:$A,0))</f>
        <v>11703.891928800002</v>
      </c>
      <c r="Q219" s="19" cm="1">
        <f t="array" ref="Q219">H219*_xlfn.IFS(H219&lt;=350,INDEX('Pliegos Tarifarios (Las Condes)'!$F:$F,MATCH($B219,'Pliegos Tarifarios (Las Condes)'!$A:$A,0)),H219&lt;=500,INDEX('Pliegos Tarifarios (Las Condes)'!$G:$G,MATCH($B219,'Pliegos Tarifarios (Las Condes)'!$A:$A,0)),H219&lt;=1000,INDEX('Pliegos Tarifarios (Las Condes)'!$H:$H,MATCH($B219,'Pliegos Tarifarios (Las Condes)'!$A:$A,0)),H219&lt;=5000,INDEX('Pliegos Tarifarios (Las Condes)'!$I:$I,MATCH($B219,'Pliegos Tarifarios (Las Condes)'!$A:$A,0)),H219&gt;5000,INDEX('Pliegos Tarifarios (Las Condes)'!$J:$J,MATCH($B219,'Pliegos Tarifarios (Las Condes)'!$A:$A,0)))/1.19</f>
        <v>2122.6455625210087</v>
      </c>
      <c r="R219" s="19">
        <f>INDEX('Pliegos Tarifarios (Las Condes)'!$K:$K,MATCH($B219,'Pliegos Tarifarios (Las Condes)'!$A:$A,0))</f>
        <v>710.78200000000004</v>
      </c>
      <c r="S219" s="21">
        <f t="shared" si="12"/>
        <v>164162.33966372101</v>
      </c>
      <c r="T219" s="21">
        <f t="shared" si="13"/>
        <v>31190.844536106993</v>
      </c>
      <c r="U219" s="19">
        <v>0</v>
      </c>
      <c r="V219" s="21">
        <f t="shared" si="14"/>
        <v>195353.18419982801</v>
      </c>
    </row>
    <row r="220" spans="1:22" x14ac:dyDescent="0.3">
      <c r="A220" s="3" t="s">
        <v>12</v>
      </c>
      <c r="B220" s="3">
        <v>1</v>
      </c>
      <c r="C220" s="4" t="s">
        <v>186</v>
      </c>
      <c r="D220" s="3" t="s">
        <v>568</v>
      </c>
      <c r="E220" s="3" t="s">
        <v>121</v>
      </c>
      <c r="F220" s="4" t="s">
        <v>569</v>
      </c>
      <c r="G220" s="3" t="s">
        <v>16</v>
      </c>
      <c r="H220" s="5">
        <v>907.50519999999995</v>
      </c>
      <c r="I220" s="5">
        <v>2.4363999999999999</v>
      </c>
      <c r="J220" s="5">
        <v>2.4363999999999999</v>
      </c>
      <c r="K220" s="6">
        <v>1</v>
      </c>
      <c r="L220" s="5">
        <v>29.27</v>
      </c>
      <c r="M220" s="19">
        <f>H220*INDEX('Pliegos Tarifarios (Las Condes)'!$B:$B,MATCH($B220,'Pliegos Tarifarios (Las Condes)'!$A:$A,0))</f>
        <v>107846.10295759999</v>
      </c>
      <c r="N220" s="19">
        <f>I220*INDEX('Pliegos Tarifarios (Las Condes)'!$C:$C,MATCH($B220,'Pliegos Tarifarios (Las Condes)'!$A:$A,0))</f>
        <v>8320.5715676</v>
      </c>
      <c r="O220" s="19">
        <f>J220*INDEX('Pliegos Tarifarios (Las Condes)'!$D:$D,MATCH($B220,'Pliegos Tarifarios (Las Condes)'!$A:$A,0))</f>
        <v>34369.332421999999</v>
      </c>
      <c r="P220" s="19">
        <f>H220*INDEX('Pliegos Tarifarios (Las Condes)'!$E:$E,MATCH($B220,'Pliegos Tarifarios (Las Condes)'!$A:$A,0))</f>
        <v>11735.857246399999</v>
      </c>
      <c r="Q220" s="19" cm="1">
        <f t="array" ref="Q220">H220*_xlfn.IFS(H220&lt;=350,INDEX('Pliegos Tarifarios (Las Condes)'!$F:$F,MATCH($B220,'Pliegos Tarifarios (Las Condes)'!$A:$A,0)),H220&lt;=500,INDEX('Pliegos Tarifarios (Las Condes)'!$G:$G,MATCH($B220,'Pliegos Tarifarios (Las Condes)'!$A:$A,0)),H220&lt;=1000,INDEX('Pliegos Tarifarios (Las Condes)'!$H:$H,MATCH($B220,'Pliegos Tarifarios (Las Condes)'!$A:$A,0)),H220&lt;=5000,INDEX('Pliegos Tarifarios (Las Condes)'!$I:$I,MATCH($B220,'Pliegos Tarifarios (Las Condes)'!$A:$A,0)),H220&gt;5000,INDEX('Pliegos Tarifarios (Las Condes)'!$J:$J,MATCH($B220,'Pliegos Tarifarios (Las Condes)'!$A:$A,0)))/1.19</f>
        <v>2128.4428682352946</v>
      </c>
      <c r="R220" s="19">
        <f>INDEX('Pliegos Tarifarios (Las Condes)'!$K:$K,MATCH($B220,'Pliegos Tarifarios (Las Condes)'!$A:$A,0))</f>
        <v>710.78200000000004</v>
      </c>
      <c r="S220" s="21">
        <f t="shared" si="12"/>
        <v>165111.08906183529</v>
      </c>
      <c r="T220" s="21">
        <f t="shared" si="13"/>
        <v>31371.106921748706</v>
      </c>
      <c r="U220" s="19">
        <v>0</v>
      </c>
      <c r="V220" s="21">
        <f t="shared" si="14"/>
        <v>196482.19598358398</v>
      </c>
    </row>
    <row r="221" spans="1:22" x14ac:dyDescent="0.3">
      <c r="A221" s="3" t="s">
        <v>12</v>
      </c>
      <c r="B221" s="3">
        <v>1</v>
      </c>
      <c r="C221" s="4" t="s">
        <v>186</v>
      </c>
      <c r="D221" s="3" t="s">
        <v>570</v>
      </c>
      <c r="E221" s="3" t="s">
        <v>121</v>
      </c>
      <c r="F221" s="4" t="s">
        <v>571</v>
      </c>
      <c r="G221" s="3" t="s">
        <v>16</v>
      </c>
      <c r="H221" s="5">
        <v>905.4393</v>
      </c>
      <c r="I221" s="5">
        <v>2.4342000000000001</v>
      </c>
      <c r="J221" s="5">
        <v>2.3887</v>
      </c>
      <c r="K221" s="6">
        <v>0.98130802727795574</v>
      </c>
      <c r="L221" s="5">
        <v>29.21</v>
      </c>
      <c r="M221" s="19">
        <f>H221*INDEX('Pliegos Tarifarios (Las Condes)'!$B:$B,MATCH($B221,'Pliegos Tarifarios (Las Condes)'!$A:$A,0))</f>
        <v>107600.59553339999</v>
      </c>
      <c r="N221" s="19">
        <f>I221*INDEX('Pliegos Tarifarios (Las Condes)'!$C:$C,MATCH($B221,'Pliegos Tarifarios (Las Condes)'!$A:$A,0))</f>
        <v>8313.0583277999995</v>
      </c>
      <c r="O221" s="19">
        <f>J221*INDEX('Pliegos Tarifarios (Las Condes)'!$D:$D,MATCH($B221,'Pliegos Tarifarios (Las Condes)'!$A:$A,0))</f>
        <v>33696.447363500003</v>
      </c>
      <c r="P221" s="19">
        <f>H221*INDEX('Pliegos Tarifarios (Las Condes)'!$E:$E,MATCH($B221,'Pliegos Tarifarios (Las Condes)'!$A:$A,0))</f>
        <v>11709.141027600001</v>
      </c>
      <c r="Q221" s="19" cm="1">
        <f t="array" ref="Q221">H221*_xlfn.IFS(H221&lt;=350,INDEX('Pliegos Tarifarios (Las Condes)'!$F:$F,MATCH($B221,'Pliegos Tarifarios (Las Condes)'!$A:$A,0)),H221&lt;=500,INDEX('Pliegos Tarifarios (Las Condes)'!$G:$G,MATCH($B221,'Pliegos Tarifarios (Las Condes)'!$A:$A,0)),H221&lt;=1000,INDEX('Pliegos Tarifarios (Las Condes)'!$H:$H,MATCH($B221,'Pliegos Tarifarios (Las Condes)'!$A:$A,0)),H221&lt;=5000,INDEX('Pliegos Tarifarios (Las Condes)'!$I:$I,MATCH($B221,'Pliegos Tarifarios (Las Condes)'!$A:$A,0)),H221&gt;5000,INDEX('Pliegos Tarifarios (Las Condes)'!$J:$J,MATCH($B221,'Pliegos Tarifarios (Las Condes)'!$A:$A,0)))/1.19</f>
        <v>2123.5975515126052</v>
      </c>
      <c r="R221" s="19">
        <f>INDEX('Pliegos Tarifarios (Las Condes)'!$K:$K,MATCH($B221,'Pliegos Tarifarios (Las Condes)'!$A:$A,0))</f>
        <v>710.78200000000004</v>
      </c>
      <c r="S221" s="21">
        <f t="shared" si="12"/>
        <v>164153.62180381262</v>
      </c>
      <c r="T221" s="21">
        <f t="shared" si="13"/>
        <v>31189.188142724401</v>
      </c>
      <c r="U221" s="19">
        <v>0</v>
      </c>
      <c r="V221" s="21">
        <f t="shared" si="14"/>
        <v>195342.80994653702</v>
      </c>
    </row>
    <row r="222" spans="1:22" x14ac:dyDescent="0.3">
      <c r="A222" s="3" t="s">
        <v>12</v>
      </c>
      <c r="B222" s="3">
        <v>1</v>
      </c>
      <c r="C222" s="4" t="s">
        <v>186</v>
      </c>
      <c r="D222" s="3" t="s">
        <v>572</v>
      </c>
      <c r="E222" s="3" t="s">
        <v>121</v>
      </c>
      <c r="F222" s="4" t="s">
        <v>573</v>
      </c>
      <c r="G222" s="3" t="s">
        <v>16</v>
      </c>
      <c r="H222" s="5">
        <v>904.12789999999995</v>
      </c>
      <c r="I222" s="5">
        <v>2.4331</v>
      </c>
      <c r="J222" s="5">
        <v>2.3778999999999999</v>
      </c>
      <c r="K222" s="6">
        <v>0.97731289301713853</v>
      </c>
      <c r="L222" s="5">
        <v>29.17</v>
      </c>
      <c r="M222" s="19">
        <f>H222*INDEX('Pliegos Tarifarios (Las Condes)'!$B:$B,MATCH($B222,'Pliegos Tarifarios (Las Condes)'!$A:$A,0))</f>
        <v>107444.75138019999</v>
      </c>
      <c r="N222" s="19">
        <f>I222*INDEX('Pliegos Tarifarios (Las Condes)'!$C:$C,MATCH($B222,'Pliegos Tarifarios (Las Condes)'!$A:$A,0))</f>
        <v>8309.3017079000001</v>
      </c>
      <c r="O222" s="19">
        <f>J222*INDEX('Pliegos Tarifarios (Las Condes)'!$D:$D,MATCH($B222,'Pliegos Tarifarios (Las Condes)'!$A:$A,0))</f>
        <v>33544.096029499997</v>
      </c>
      <c r="P222" s="19">
        <f>H222*INDEX('Pliegos Tarifarios (Las Condes)'!$E:$E,MATCH($B222,'Pliegos Tarifarios (Las Condes)'!$A:$A,0))</f>
        <v>11692.1820028</v>
      </c>
      <c r="Q222" s="19" cm="1">
        <f t="array" ref="Q222">H222*_xlfn.IFS(H222&lt;=350,INDEX('Pliegos Tarifarios (Las Condes)'!$F:$F,MATCH($B222,'Pliegos Tarifarios (Las Condes)'!$A:$A,0)),H222&lt;=500,INDEX('Pliegos Tarifarios (Las Condes)'!$G:$G,MATCH($B222,'Pliegos Tarifarios (Las Condes)'!$A:$A,0)),H222&lt;=1000,INDEX('Pliegos Tarifarios (Las Condes)'!$H:$H,MATCH($B222,'Pliegos Tarifarios (Las Condes)'!$A:$A,0)),H222&lt;=5000,INDEX('Pliegos Tarifarios (Las Condes)'!$I:$I,MATCH($B222,'Pliegos Tarifarios (Las Condes)'!$A:$A,0)),H222&gt;5000,INDEX('Pliegos Tarifarios (Las Condes)'!$J:$J,MATCH($B222,'Pliegos Tarifarios (Las Condes)'!$A:$A,0)))/1.19</f>
        <v>2120.5218226050424</v>
      </c>
      <c r="R222" s="19">
        <f>INDEX('Pliegos Tarifarios (Las Condes)'!$K:$K,MATCH($B222,'Pliegos Tarifarios (Las Condes)'!$A:$A,0))</f>
        <v>710.78200000000004</v>
      </c>
      <c r="S222" s="21">
        <f t="shared" si="12"/>
        <v>163821.63494300505</v>
      </c>
      <c r="T222" s="21">
        <f t="shared" si="13"/>
        <v>31126.110639170958</v>
      </c>
      <c r="U222" s="19">
        <v>0</v>
      </c>
      <c r="V222" s="21">
        <f t="shared" si="14"/>
        <v>194947.74558217599</v>
      </c>
    </row>
    <row r="223" spans="1:22" x14ac:dyDescent="0.3">
      <c r="A223" s="3" t="s">
        <v>12</v>
      </c>
      <c r="B223" s="3">
        <v>1</v>
      </c>
      <c r="C223" s="4" t="s">
        <v>186</v>
      </c>
      <c r="D223" s="3" t="s">
        <v>574</v>
      </c>
      <c r="E223" s="3" t="s">
        <v>121</v>
      </c>
      <c r="F223" s="4" t="s">
        <v>575</v>
      </c>
      <c r="G223" s="3" t="s">
        <v>16</v>
      </c>
      <c r="H223" s="5">
        <v>906.14300000000003</v>
      </c>
      <c r="I223" s="5">
        <v>2.4542000000000002</v>
      </c>
      <c r="J223" s="5">
        <v>2.3820999999999999</v>
      </c>
      <c r="K223" s="6">
        <v>0.97062179121505976</v>
      </c>
      <c r="L223" s="5">
        <v>29.23</v>
      </c>
      <c r="M223" s="19">
        <f>H223*INDEX('Pliegos Tarifarios (Las Condes)'!$B:$B,MATCH($B223,'Pliegos Tarifarios (Las Condes)'!$A:$A,0))</f>
        <v>107684.221834</v>
      </c>
      <c r="N223" s="19">
        <f>I223*INDEX('Pliegos Tarifarios (Las Condes)'!$C:$C,MATCH($B223,'Pliegos Tarifarios (Las Condes)'!$A:$A,0))</f>
        <v>8381.3605078000001</v>
      </c>
      <c r="O223" s="19">
        <f>J223*INDEX('Pliegos Tarifarios (Las Condes)'!$D:$D,MATCH($B223,'Pliegos Tarifarios (Las Condes)'!$A:$A,0))</f>
        <v>33603.343770499996</v>
      </c>
      <c r="P223" s="19">
        <f>H223*INDEX('Pliegos Tarifarios (Las Condes)'!$E:$E,MATCH($B223,'Pliegos Tarifarios (Las Condes)'!$A:$A,0))</f>
        <v>11718.241276000001</v>
      </c>
      <c r="Q223" s="19" cm="1">
        <f t="array" ref="Q223">H223*_xlfn.IFS(H223&lt;=350,INDEX('Pliegos Tarifarios (Las Condes)'!$F:$F,MATCH($B223,'Pliegos Tarifarios (Las Condes)'!$A:$A,0)),H223&lt;=500,INDEX('Pliegos Tarifarios (Las Condes)'!$G:$G,MATCH($B223,'Pliegos Tarifarios (Las Condes)'!$A:$A,0)),H223&lt;=1000,INDEX('Pliegos Tarifarios (Las Condes)'!$H:$H,MATCH($B223,'Pliegos Tarifarios (Las Condes)'!$A:$A,0)),H223&lt;=5000,INDEX('Pliegos Tarifarios (Las Condes)'!$I:$I,MATCH($B223,'Pliegos Tarifarios (Las Condes)'!$A:$A,0)),H223&gt;5000,INDEX('Pliegos Tarifarios (Las Condes)'!$J:$J,MATCH($B223,'Pliegos Tarifarios (Las Condes)'!$A:$A,0)))/1.19</f>
        <v>2125.2479941176475</v>
      </c>
      <c r="R223" s="19">
        <f>INDEX('Pliegos Tarifarios (Las Condes)'!$K:$K,MATCH($B223,'Pliegos Tarifarios (Las Condes)'!$A:$A,0))</f>
        <v>710.78200000000004</v>
      </c>
      <c r="S223" s="21">
        <f t="shared" si="12"/>
        <v>164223.19738241765</v>
      </c>
      <c r="T223" s="21">
        <f t="shared" si="13"/>
        <v>31202.407502659353</v>
      </c>
      <c r="U223" s="19">
        <v>0</v>
      </c>
      <c r="V223" s="21">
        <f t="shared" si="14"/>
        <v>195425.60488507702</v>
      </c>
    </row>
    <row r="224" spans="1:22" x14ac:dyDescent="0.3">
      <c r="A224" s="3" t="s">
        <v>12</v>
      </c>
      <c r="B224" s="3">
        <v>1</v>
      </c>
      <c r="C224" s="4" t="s">
        <v>186</v>
      </c>
      <c r="D224" s="3" t="s">
        <v>576</v>
      </c>
      <c r="E224" s="3" t="s">
        <v>121</v>
      </c>
      <c r="F224" s="4" t="s">
        <v>577</v>
      </c>
      <c r="G224" s="3" t="s">
        <v>16</v>
      </c>
      <c r="H224" s="5">
        <v>906.54359999999997</v>
      </c>
      <c r="I224" s="5">
        <v>2.4647999999999999</v>
      </c>
      <c r="J224" s="5">
        <v>2.4070999999999998</v>
      </c>
      <c r="K224" s="6">
        <v>0.97659039272963322</v>
      </c>
      <c r="L224" s="5">
        <v>29.24</v>
      </c>
      <c r="M224" s="19">
        <f>H224*INDEX('Pliegos Tarifarios (Las Condes)'!$B:$B,MATCH($B224,'Pliegos Tarifarios (Las Condes)'!$A:$A,0))</f>
        <v>107731.8283368</v>
      </c>
      <c r="N224" s="19">
        <f>I224*INDEX('Pliegos Tarifarios (Las Condes)'!$C:$C,MATCH($B224,'Pliegos Tarifarios (Las Condes)'!$A:$A,0))</f>
        <v>8417.5606631999999</v>
      </c>
      <c r="O224" s="19">
        <f>J224*INDEX('Pliegos Tarifarios (Las Condes)'!$D:$D,MATCH($B224,'Pliegos Tarifarios (Las Condes)'!$A:$A,0))</f>
        <v>33956.008895499996</v>
      </c>
      <c r="P224" s="19">
        <f>H224*INDEX('Pliegos Tarifarios (Las Condes)'!$E:$E,MATCH($B224,'Pliegos Tarifarios (Las Condes)'!$A:$A,0))</f>
        <v>11723.421835200001</v>
      </c>
      <c r="Q224" s="19" cm="1">
        <f t="array" ref="Q224">H224*_xlfn.IFS(H224&lt;=350,INDEX('Pliegos Tarifarios (Las Condes)'!$F:$F,MATCH($B224,'Pliegos Tarifarios (Las Condes)'!$A:$A,0)),H224&lt;=500,INDEX('Pliegos Tarifarios (Las Condes)'!$G:$G,MATCH($B224,'Pliegos Tarifarios (Las Condes)'!$A:$A,0)),H224&lt;=1000,INDEX('Pliegos Tarifarios (Las Condes)'!$H:$H,MATCH($B224,'Pliegos Tarifarios (Las Condes)'!$A:$A,0)),H224&lt;=5000,INDEX('Pliegos Tarifarios (Las Condes)'!$I:$I,MATCH($B224,'Pliegos Tarifarios (Las Condes)'!$A:$A,0)),H224&gt;5000,INDEX('Pliegos Tarifarios (Las Condes)'!$J:$J,MATCH($B224,'Pliegos Tarifarios (Las Condes)'!$A:$A,0)))/1.19</f>
        <v>2126.1875526050421</v>
      </c>
      <c r="R224" s="19">
        <f>INDEX('Pliegos Tarifarios (Las Condes)'!$K:$K,MATCH($B224,'Pliegos Tarifarios (Las Condes)'!$A:$A,0))</f>
        <v>710.78200000000004</v>
      </c>
      <c r="S224" s="21">
        <f t="shared" si="12"/>
        <v>164665.78928330503</v>
      </c>
      <c r="T224" s="21">
        <f t="shared" si="13"/>
        <v>31286.499963827955</v>
      </c>
      <c r="U224" s="19">
        <v>0</v>
      </c>
      <c r="V224" s="21">
        <f t="shared" si="14"/>
        <v>195952.28924713298</v>
      </c>
    </row>
    <row r="225" spans="1:22" x14ac:dyDescent="0.3">
      <c r="A225" s="3" t="s">
        <v>12</v>
      </c>
      <c r="B225" s="3">
        <v>1</v>
      </c>
      <c r="C225" s="4" t="s">
        <v>186</v>
      </c>
      <c r="D225" s="3" t="s">
        <v>578</v>
      </c>
      <c r="E225" s="3" t="s">
        <v>121</v>
      </c>
      <c r="F225" s="4" t="s">
        <v>579</v>
      </c>
      <c r="G225" s="3" t="s">
        <v>16</v>
      </c>
      <c r="H225" s="5">
        <v>905.90309999999999</v>
      </c>
      <c r="I225" s="5">
        <v>2.3919999999999999</v>
      </c>
      <c r="J225" s="5">
        <v>2.3715999999999999</v>
      </c>
      <c r="K225" s="6">
        <v>0.99147157190635449</v>
      </c>
      <c r="L225" s="5">
        <v>29.22</v>
      </c>
      <c r="M225" s="19">
        <f>H225*INDEX('Pliegos Tarifarios (Las Condes)'!$B:$B,MATCH($B225,'Pliegos Tarifarios (Las Condes)'!$A:$A,0))</f>
        <v>107655.7125978</v>
      </c>
      <c r="N225" s="19">
        <f>I225*INDEX('Pliegos Tarifarios (Las Condes)'!$C:$C,MATCH($B225,'Pliegos Tarifarios (Las Condes)'!$A:$A,0))</f>
        <v>8168.9407279999996</v>
      </c>
      <c r="O225" s="19">
        <f>J225*INDEX('Pliegos Tarifarios (Las Condes)'!$D:$D,MATCH($B225,'Pliegos Tarifarios (Las Condes)'!$A:$A,0))</f>
        <v>33455.224417999998</v>
      </c>
      <c r="P225" s="19">
        <f>H225*INDEX('Pliegos Tarifarios (Las Condes)'!$E:$E,MATCH($B225,'Pliegos Tarifarios (Las Condes)'!$A:$A,0))</f>
        <v>11715.1388892</v>
      </c>
      <c r="Q225" s="19" cm="1">
        <f t="array" ref="Q225">H225*_xlfn.IFS(H225&lt;=350,INDEX('Pliegos Tarifarios (Las Condes)'!$F:$F,MATCH($B225,'Pliegos Tarifarios (Las Condes)'!$A:$A,0)),H225&lt;=500,INDEX('Pliegos Tarifarios (Las Condes)'!$G:$G,MATCH($B225,'Pliegos Tarifarios (Las Condes)'!$A:$A,0)),H225&lt;=1000,INDEX('Pliegos Tarifarios (Las Condes)'!$H:$H,MATCH($B225,'Pliegos Tarifarios (Las Condes)'!$A:$A,0)),H225&lt;=5000,INDEX('Pliegos Tarifarios (Las Condes)'!$I:$I,MATCH($B225,'Pliegos Tarifarios (Las Condes)'!$A:$A,0)),H225&gt;5000,INDEX('Pliegos Tarifarios (Las Condes)'!$J:$J,MATCH($B225,'Pliegos Tarifarios (Las Condes)'!$A:$A,0)))/1.19</f>
        <v>2124.68533789916</v>
      </c>
      <c r="R225" s="19">
        <f>INDEX('Pliegos Tarifarios (Las Condes)'!$K:$K,MATCH($B225,'Pliegos Tarifarios (Las Condes)'!$A:$A,0))</f>
        <v>710.78200000000004</v>
      </c>
      <c r="S225" s="21">
        <f t="shared" si="12"/>
        <v>163830.48397089916</v>
      </c>
      <c r="T225" s="21">
        <f t="shared" si="13"/>
        <v>31127.791954470842</v>
      </c>
      <c r="U225" s="19">
        <v>0</v>
      </c>
      <c r="V225" s="21">
        <f t="shared" si="14"/>
        <v>194958.27592536999</v>
      </c>
    </row>
    <row r="226" spans="1:22" x14ac:dyDescent="0.3">
      <c r="A226" s="3" t="s">
        <v>12</v>
      </c>
      <c r="B226" s="3">
        <v>1</v>
      </c>
      <c r="C226" s="4" t="s">
        <v>186</v>
      </c>
      <c r="D226" s="3" t="s">
        <v>580</v>
      </c>
      <c r="E226" s="3" t="s">
        <v>121</v>
      </c>
      <c r="F226" s="4" t="s">
        <v>581</v>
      </c>
      <c r="G226" s="3" t="s">
        <v>16</v>
      </c>
      <c r="H226" s="5">
        <v>906.63649999999996</v>
      </c>
      <c r="I226" s="5">
        <v>2.4569000000000001</v>
      </c>
      <c r="J226" s="5">
        <v>2.4569000000000001</v>
      </c>
      <c r="K226" s="6">
        <v>1</v>
      </c>
      <c r="L226" s="5">
        <v>29.25</v>
      </c>
      <c r="M226" s="19">
        <f>H226*INDEX('Pliegos Tarifarios (Las Condes)'!$B:$B,MATCH($B226,'Pliegos Tarifarios (Las Condes)'!$A:$A,0))</f>
        <v>107742.86838699999</v>
      </c>
      <c r="N226" s="19">
        <f>I226*INDEX('Pliegos Tarifarios (Las Condes)'!$C:$C,MATCH($B226,'Pliegos Tarifarios (Las Condes)'!$A:$A,0))</f>
        <v>8390.5813020999994</v>
      </c>
      <c r="O226" s="19">
        <f>J226*INDEX('Pliegos Tarifarios (Las Condes)'!$D:$D,MATCH($B226,'Pliegos Tarifarios (Las Condes)'!$A:$A,0))</f>
        <v>34658.517824499999</v>
      </c>
      <c r="P226" s="19">
        <f>H226*INDEX('Pliegos Tarifarios (Las Condes)'!$E:$E,MATCH($B226,'Pliegos Tarifarios (Las Condes)'!$A:$A,0))</f>
        <v>11724.623218000001</v>
      </c>
      <c r="Q226" s="19" cm="1">
        <f t="array" ref="Q226">H226*_xlfn.IFS(H226&lt;=350,INDEX('Pliegos Tarifarios (Las Condes)'!$F:$F,MATCH($B226,'Pliegos Tarifarios (Las Condes)'!$A:$A,0)),H226&lt;=500,INDEX('Pliegos Tarifarios (Las Condes)'!$G:$G,MATCH($B226,'Pliegos Tarifarios (Las Condes)'!$A:$A,0)),H226&lt;=1000,INDEX('Pliegos Tarifarios (Las Condes)'!$H:$H,MATCH($B226,'Pliegos Tarifarios (Las Condes)'!$A:$A,0)),H226&lt;=5000,INDEX('Pliegos Tarifarios (Las Condes)'!$I:$I,MATCH($B226,'Pliegos Tarifarios (Las Condes)'!$A:$A,0)),H226&gt;5000,INDEX('Pliegos Tarifarios (Las Condes)'!$J:$J,MATCH($B226,'Pliegos Tarifarios (Las Condes)'!$A:$A,0)))/1.19</f>
        <v>2126.4054382352942</v>
      </c>
      <c r="R226" s="19">
        <f>INDEX('Pliegos Tarifarios (Las Condes)'!$K:$K,MATCH($B226,'Pliegos Tarifarios (Las Condes)'!$A:$A,0))</f>
        <v>710.78200000000004</v>
      </c>
      <c r="S226" s="21">
        <f t="shared" si="12"/>
        <v>165353.77816983531</v>
      </c>
      <c r="T226" s="21">
        <f t="shared" si="13"/>
        <v>31417.21785226871</v>
      </c>
      <c r="U226" s="19">
        <v>0</v>
      </c>
      <c r="V226" s="21">
        <f t="shared" si="14"/>
        <v>196770.99602210402</v>
      </c>
    </row>
    <row r="227" spans="1:22" x14ac:dyDescent="0.3">
      <c r="A227" s="3" t="s">
        <v>12</v>
      </c>
      <c r="B227" s="3">
        <v>1</v>
      </c>
      <c r="C227" s="4" t="s">
        <v>186</v>
      </c>
      <c r="D227" s="3" t="s">
        <v>582</v>
      </c>
      <c r="E227" s="3" t="s">
        <v>121</v>
      </c>
      <c r="F227" s="4" t="s">
        <v>583</v>
      </c>
      <c r="G227" s="3" t="s">
        <v>16</v>
      </c>
      <c r="H227" s="5">
        <v>908.12369999999999</v>
      </c>
      <c r="I227" s="5">
        <v>2.4409999999999998</v>
      </c>
      <c r="J227" s="5">
        <v>2.4028999999999998</v>
      </c>
      <c r="K227" s="6">
        <v>0.98439164276935676</v>
      </c>
      <c r="L227" s="5">
        <v>29.29</v>
      </c>
      <c r="M227" s="19">
        <f>H227*INDEX('Pliegos Tarifarios (Las Condes)'!$B:$B,MATCH($B227,'Pliegos Tarifarios (Las Condes)'!$A:$A,0))</f>
        <v>107919.6042606</v>
      </c>
      <c r="N227" s="19">
        <f>I227*INDEX('Pliegos Tarifarios (Las Condes)'!$C:$C,MATCH($B227,'Pliegos Tarifarios (Las Condes)'!$A:$A,0))</f>
        <v>8336.2810689999988</v>
      </c>
      <c r="O227" s="19">
        <f>J227*INDEX('Pliegos Tarifarios (Las Condes)'!$D:$D,MATCH($B227,'Pliegos Tarifarios (Las Condes)'!$A:$A,0))</f>
        <v>33896.761154499996</v>
      </c>
      <c r="P227" s="19">
        <f>H227*INDEX('Pliegos Tarifarios (Las Condes)'!$E:$E,MATCH($B227,'Pliegos Tarifarios (Las Condes)'!$A:$A,0))</f>
        <v>11743.855688400001</v>
      </c>
      <c r="Q227" s="19" cm="1">
        <f t="array" ref="Q227">H227*_xlfn.IFS(H227&lt;=350,INDEX('Pliegos Tarifarios (Las Condes)'!$F:$F,MATCH($B227,'Pliegos Tarifarios (Las Condes)'!$A:$A,0)),H227&lt;=500,INDEX('Pliegos Tarifarios (Las Condes)'!$G:$G,MATCH($B227,'Pliegos Tarifarios (Las Condes)'!$A:$A,0)),H227&lt;=1000,INDEX('Pliegos Tarifarios (Las Condes)'!$H:$H,MATCH($B227,'Pliegos Tarifarios (Las Condes)'!$A:$A,0)),H227&lt;=5000,INDEX('Pliegos Tarifarios (Las Condes)'!$I:$I,MATCH($B227,'Pliegos Tarifarios (Las Condes)'!$A:$A,0)),H227&gt;5000,INDEX('Pliegos Tarifarios (Las Condes)'!$J:$J,MATCH($B227,'Pliegos Tarifarios (Las Condes)'!$A:$A,0)))/1.19</f>
        <v>2129.893484621849</v>
      </c>
      <c r="R227" s="19">
        <f>INDEX('Pliegos Tarifarios (Las Condes)'!$K:$K,MATCH($B227,'Pliegos Tarifarios (Las Condes)'!$A:$A,0))</f>
        <v>710.78200000000004</v>
      </c>
      <c r="S227" s="21">
        <f t="shared" si="12"/>
        <v>164737.17765712188</v>
      </c>
      <c r="T227" s="21">
        <f t="shared" si="13"/>
        <v>31300.063754853156</v>
      </c>
      <c r="U227" s="19">
        <v>0</v>
      </c>
      <c r="V227" s="21">
        <f t="shared" si="14"/>
        <v>196037.24141197503</v>
      </c>
    </row>
    <row r="228" spans="1:22" x14ac:dyDescent="0.3">
      <c r="A228" s="3" t="s">
        <v>12</v>
      </c>
      <c r="B228" s="3">
        <v>1</v>
      </c>
      <c r="C228" s="4" t="s">
        <v>186</v>
      </c>
      <c r="D228" s="3" t="s">
        <v>584</v>
      </c>
      <c r="E228" s="3" t="s">
        <v>121</v>
      </c>
      <c r="F228" s="4" t="s">
        <v>585</v>
      </c>
      <c r="G228" s="3" t="s">
        <v>16</v>
      </c>
      <c r="H228" s="5">
        <v>906.88340000000005</v>
      </c>
      <c r="I228" s="5">
        <v>2.3856000000000002</v>
      </c>
      <c r="J228" s="5">
        <v>2.3595999999999999</v>
      </c>
      <c r="K228" s="6">
        <v>0.9891012743125418</v>
      </c>
      <c r="L228" s="5">
        <v>29.25</v>
      </c>
      <c r="M228" s="19">
        <f>H228*INDEX('Pliegos Tarifarios (Las Condes)'!$B:$B,MATCH($B228,'Pliegos Tarifarios (Las Condes)'!$A:$A,0))</f>
        <v>107772.2094892</v>
      </c>
      <c r="N228" s="19">
        <f>I228*INDEX('Pliegos Tarifarios (Las Condes)'!$C:$C,MATCH($B228,'Pliegos Tarifarios (Las Condes)'!$A:$A,0))</f>
        <v>8147.0840304000003</v>
      </c>
      <c r="O228" s="19">
        <f>J228*INDEX('Pliegos Tarifarios (Las Condes)'!$D:$D,MATCH($B228,'Pliegos Tarifarios (Las Condes)'!$A:$A,0))</f>
        <v>33285.945157999995</v>
      </c>
      <c r="P228" s="19">
        <f>H228*INDEX('Pliegos Tarifarios (Las Condes)'!$E:$E,MATCH($B228,'Pliegos Tarifarios (Las Condes)'!$A:$A,0))</f>
        <v>11727.816128800001</v>
      </c>
      <c r="Q228" s="19" cm="1">
        <f t="array" ref="Q228">H228*_xlfn.IFS(H228&lt;=350,INDEX('Pliegos Tarifarios (Las Condes)'!$F:$F,MATCH($B228,'Pliegos Tarifarios (Las Condes)'!$A:$A,0)),H228&lt;=500,INDEX('Pliegos Tarifarios (Las Condes)'!$G:$G,MATCH($B228,'Pliegos Tarifarios (Las Condes)'!$A:$A,0)),H228&lt;=1000,INDEX('Pliegos Tarifarios (Las Condes)'!$H:$H,MATCH($B228,'Pliegos Tarifarios (Las Condes)'!$A:$A,0)),H228&lt;=5000,INDEX('Pliegos Tarifarios (Las Condes)'!$I:$I,MATCH($B228,'Pliegos Tarifarios (Las Condes)'!$A:$A,0)),H228&gt;5000,INDEX('Pliegos Tarifarios (Las Condes)'!$J:$J,MATCH($B228,'Pliegos Tarifarios (Las Condes)'!$A:$A,0)))/1.19</f>
        <v>2126.9845121008407</v>
      </c>
      <c r="R228" s="19">
        <f>INDEX('Pliegos Tarifarios (Las Condes)'!$K:$K,MATCH($B228,'Pliegos Tarifarios (Las Condes)'!$A:$A,0))</f>
        <v>710.78200000000004</v>
      </c>
      <c r="S228" s="21">
        <f t="shared" si="12"/>
        <v>163770.82131850085</v>
      </c>
      <c r="T228" s="21">
        <f t="shared" si="13"/>
        <v>31116.45605051516</v>
      </c>
      <c r="U228" s="19">
        <v>0</v>
      </c>
      <c r="V228" s="21">
        <f t="shared" si="14"/>
        <v>194887.27736901602</v>
      </c>
    </row>
    <row r="229" spans="1:22" x14ac:dyDescent="0.3">
      <c r="A229" s="3" t="s">
        <v>12</v>
      </c>
      <c r="B229" s="3">
        <v>1</v>
      </c>
      <c r="C229" s="4" t="s">
        <v>186</v>
      </c>
      <c r="D229" s="3" t="s">
        <v>586</v>
      </c>
      <c r="E229" s="3" t="s">
        <v>121</v>
      </c>
      <c r="F229" s="4" t="s">
        <v>587</v>
      </c>
      <c r="G229" s="3" t="s">
        <v>16</v>
      </c>
      <c r="H229" s="5">
        <v>907.4194</v>
      </c>
      <c r="I229" s="5">
        <v>2.3976999999999999</v>
      </c>
      <c r="J229" s="5">
        <v>2.3976999999999999</v>
      </c>
      <c r="K229" s="6">
        <v>1</v>
      </c>
      <c r="L229" s="5">
        <v>29.27</v>
      </c>
      <c r="M229" s="19">
        <f>H229*INDEX('Pliegos Tarifarios (Las Condes)'!$B:$B,MATCH($B229,'Pliegos Tarifarios (Las Condes)'!$A:$A,0))</f>
        <v>107835.9066572</v>
      </c>
      <c r="N229" s="19">
        <f>I229*INDEX('Pliegos Tarifarios (Las Condes)'!$C:$C,MATCH($B229,'Pliegos Tarifarios (Las Condes)'!$A:$A,0))</f>
        <v>8188.4068492999995</v>
      </c>
      <c r="O229" s="19">
        <f>J229*INDEX('Pliegos Tarifarios (Las Condes)'!$D:$D,MATCH($B229,'Pliegos Tarifarios (Las Condes)'!$A:$A,0))</f>
        <v>33823.406808499996</v>
      </c>
      <c r="P229" s="19">
        <f>H229*INDEX('Pliegos Tarifarios (Las Condes)'!$E:$E,MATCH($B229,'Pliegos Tarifarios (Las Condes)'!$A:$A,0))</f>
        <v>11734.747680800001</v>
      </c>
      <c r="Q229" s="19" cm="1">
        <f t="array" ref="Q229">H229*_xlfn.IFS(H229&lt;=350,INDEX('Pliegos Tarifarios (Las Condes)'!$F:$F,MATCH($B229,'Pliegos Tarifarios (Las Condes)'!$A:$A,0)),H229&lt;=500,INDEX('Pliegos Tarifarios (Las Condes)'!$G:$G,MATCH($B229,'Pliegos Tarifarios (Las Condes)'!$A:$A,0)),H229&lt;=1000,INDEX('Pliegos Tarifarios (Las Condes)'!$H:$H,MATCH($B229,'Pliegos Tarifarios (Las Condes)'!$A:$A,0)),H229&lt;=5000,INDEX('Pliegos Tarifarios (Las Condes)'!$I:$I,MATCH($B229,'Pliegos Tarifarios (Las Condes)'!$A:$A,0)),H229&gt;5000,INDEX('Pliegos Tarifarios (Las Condes)'!$J:$J,MATCH($B229,'Pliegos Tarifarios (Las Condes)'!$A:$A,0)))/1.19</f>
        <v>2128.2416347899161</v>
      </c>
      <c r="R229" s="19">
        <f>INDEX('Pliegos Tarifarios (Las Condes)'!$K:$K,MATCH($B229,'Pliegos Tarifarios (Las Condes)'!$A:$A,0))</f>
        <v>710.78200000000004</v>
      </c>
      <c r="S229" s="21">
        <f t="shared" si="12"/>
        <v>164421.49163058991</v>
      </c>
      <c r="T229" s="21">
        <f t="shared" si="13"/>
        <v>31240.083409812083</v>
      </c>
      <c r="U229" s="19">
        <v>0</v>
      </c>
      <c r="V229" s="21">
        <f t="shared" si="14"/>
        <v>195661.57504040201</v>
      </c>
    </row>
    <row r="230" spans="1:22" x14ac:dyDescent="0.3">
      <c r="A230" s="3" t="s">
        <v>12</v>
      </c>
      <c r="B230" s="3">
        <v>1</v>
      </c>
      <c r="C230" s="4" t="s">
        <v>186</v>
      </c>
      <c r="D230" s="3" t="s">
        <v>588</v>
      </c>
      <c r="E230" s="3" t="s">
        <v>121</v>
      </c>
      <c r="F230" s="4" t="s">
        <v>589</v>
      </c>
      <c r="G230" s="3" t="s">
        <v>16</v>
      </c>
      <c r="H230" s="5">
        <v>903.96249999999998</v>
      </c>
      <c r="I230" s="5">
        <v>2.3856999999999999</v>
      </c>
      <c r="J230" s="5">
        <v>2.3369</v>
      </c>
      <c r="K230" s="6">
        <v>0.97954478769333952</v>
      </c>
      <c r="L230" s="5">
        <v>29.16</v>
      </c>
      <c r="M230" s="19">
        <f>H230*INDEX('Pliegos Tarifarios (Las Condes)'!$B:$B,MATCH($B230,'Pliegos Tarifarios (Las Condes)'!$A:$A,0))</f>
        <v>107425.09557499998</v>
      </c>
      <c r="N230" s="19">
        <f>I230*INDEX('Pliegos Tarifarios (Las Condes)'!$C:$C,MATCH($B230,'Pliegos Tarifarios (Las Condes)'!$A:$A,0))</f>
        <v>8147.4255412999992</v>
      </c>
      <c r="O230" s="19">
        <f>J230*INDEX('Pliegos Tarifarios (Las Condes)'!$D:$D,MATCH($B230,'Pliegos Tarifarios (Las Condes)'!$A:$A,0))</f>
        <v>32965.725224499998</v>
      </c>
      <c r="P230" s="19">
        <f>H230*INDEX('Pliegos Tarifarios (Las Condes)'!$E:$E,MATCH($B230,'Pliegos Tarifarios (Las Condes)'!$A:$A,0))</f>
        <v>11690.04305</v>
      </c>
      <c r="Q230" s="19" cm="1">
        <f t="array" ref="Q230">H230*_xlfn.IFS(H230&lt;=350,INDEX('Pliegos Tarifarios (Las Condes)'!$F:$F,MATCH($B230,'Pliegos Tarifarios (Las Condes)'!$A:$A,0)),H230&lt;=500,INDEX('Pliegos Tarifarios (Las Condes)'!$G:$G,MATCH($B230,'Pliegos Tarifarios (Las Condes)'!$A:$A,0)),H230&lt;=1000,INDEX('Pliegos Tarifarios (Las Condes)'!$H:$H,MATCH($B230,'Pliegos Tarifarios (Las Condes)'!$A:$A,0)),H230&lt;=5000,INDEX('Pliegos Tarifarios (Las Condes)'!$I:$I,MATCH($B230,'Pliegos Tarifarios (Las Condes)'!$A:$A,0)),H230&gt;5000,INDEX('Pliegos Tarifarios (Las Condes)'!$J:$J,MATCH($B230,'Pliegos Tarifarios (Las Condes)'!$A:$A,0)))/1.19</f>
        <v>2120.133897058824</v>
      </c>
      <c r="R230" s="19">
        <f>INDEX('Pliegos Tarifarios (Las Condes)'!$K:$K,MATCH($B230,'Pliegos Tarifarios (Las Condes)'!$A:$A,0))</f>
        <v>710.78200000000004</v>
      </c>
      <c r="S230" s="21">
        <f t="shared" si="12"/>
        <v>163059.20528785881</v>
      </c>
      <c r="T230" s="21">
        <f t="shared" si="13"/>
        <v>30981.249004693174</v>
      </c>
      <c r="U230" s="19">
        <v>0</v>
      </c>
      <c r="V230" s="21">
        <f t="shared" si="14"/>
        <v>194040.45429255199</v>
      </c>
    </row>
    <row r="231" spans="1:22" x14ac:dyDescent="0.3">
      <c r="A231" s="3" t="s">
        <v>12</v>
      </c>
      <c r="B231" s="3">
        <v>1</v>
      </c>
      <c r="C231" s="4" t="s">
        <v>186</v>
      </c>
      <c r="D231" s="3" t="s">
        <v>590</v>
      </c>
      <c r="E231" s="3" t="s">
        <v>121</v>
      </c>
      <c r="F231" s="4" t="s">
        <v>591</v>
      </c>
      <c r="G231" s="3" t="s">
        <v>16</v>
      </c>
      <c r="H231" s="5">
        <v>906.75710000000004</v>
      </c>
      <c r="I231" s="5">
        <v>2.4462000000000002</v>
      </c>
      <c r="J231" s="5">
        <v>2.4462000000000002</v>
      </c>
      <c r="K231" s="6">
        <v>1</v>
      </c>
      <c r="L231" s="5">
        <v>29.25</v>
      </c>
      <c r="M231" s="19">
        <f>H231*INDEX('Pliegos Tarifarios (Las Condes)'!$B:$B,MATCH($B231,'Pliegos Tarifarios (Las Condes)'!$A:$A,0))</f>
        <v>107757.20024979999</v>
      </c>
      <c r="N231" s="19">
        <f>I231*INDEX('Pliegos Tarifarios (Las Condes)'!$C:$C,MATCH($B231,'Pliegos Tarifarios (Las Condes)'!$A:$A,0))</f>
        <v>8354.0396357999998</v>
      </c>
      <c r="O231" s="19">
        <f>J231*INDEX('Pliegos Tarifarios (Las Condes)'!$D:$D,MATCH($B231,'Pliegos Tarifarios (Las Condes)'!$A:$A,0))</f>
        <v>34507.577150999998</v>
      </c>
      <c r="P231" s="19">
        <f>H231*INDEX('Pliegos Tarifarios (Las Condes)'!$E:$E,MATCH($B231,'Pliegos Tarifarios (Las Condes)'!$A:$A,0))</f>
        <v>11726.1828172</v>
      </c>
      <c r="Q231" s="19" cm="1">
        <f t="array" ref="Q231">H231*_xlfn.IFS(H231&lt;=350,INDEX('Pliegos Tarifarios (Las Condes)'!$F:$F,MATCH($B231,'Pliegos Tarifarios (Las Condes)'!$A:$A,0)),H231&lt;=500,INDEX('Pliegos Tarifarios (Las Condes)'!$G:$G,MATCH($B231,'Pliegos Tarifarios (Las Condes)'!$A:$A,0)),H231&lt;=1000,INDEX('Pliegos Tarifarios (Las Condes)'!$H:$H,MATCH($B231,'Pliegos Tarifarios (Las Condes)'!$A:$A,0)),H231&lt;=5000,INDEX('Pliegos Tarifarios (Las Condes)'!$I:$I,MATCH($B231,'Pliegos Tarifarios (Las Condes)'!$A:$A,0)),H231&gt;5000,INDEX('Pliegos Tarifarios (Las Condes)'!$J:$J,MATCH($B231,'Pliegos Tarifarios (Las Condes)'!$A:$A,0)))/1.19</f>
        <v>2126.6882908403368</v>
      </c>
      <c r="R231" s="19">
        <f>INDEX('Pliegos Tarifarios (Las Condes)'!$K:$K,MATCH($B231,'Pliegos Tarifarios (Las Condes)'!$A:$A,0))</f>
        <v>710.78200000000004</v>
      </c>
      <c r="S231" s="21">
        <f t="shared" si="12"/>
        <v>165182.47014464033</v>
      </c>
      <c r="T231" s="21">
        <f t="shared" si="13"/>
        <v>31384.669327481664</v>
      </c>
      <c r="U231" s="19">
        <v>0</v>
      </c>
      <c r="V231" s="21">
        <f t="shared" si="14"/>
        <v>196567.13947212201</v>
      </c>
    </row>
    <row r="232" spans="1:22" x14ac:dyDescent="0.3">
      <c r="A232" s="3" t="s">
        <v>12</v>
      </c>
      <c r="B232" s="3">
        <v>1</v>
      </c>
      <c r="C232" s="4" t="s">
        <v>186</v>
      </c>
      <c r="D232" s="3" t="s">
        <v>592</v>
      </c>
      <c r="E232" s="3" t="s">
        <v>121</v>
      </c>
      <c r="F232" s="4" t="s">
        <v>593</v>
      </c>
      <c r="G232" s="3" t="s">
        <v>16</v>
      </c>
      <c r="H232" s="5">
        <v>907.6327</v>
      </c>
      <c r="I232" s="5">
        <v>2.3929</v>
      </c>
      <c r="J232" s="5">
        <v>2.3309000000000002</v>
      </c>
      <c r="K232" s="6">
        <v>0.97409001629821568</v>
      </c>
      <c r="L232" s="5">
        <v>29.28</v>
      </c>
      <c r="M232" s="19">
        <f>H232*INDEX('Pliegos Tarifarios (Las Condes)'!$B:$B,MATCH($B232,'Pliegos Tarifarios (Las Condes)'!$A:$A,0))</f>
        <v>107861.2548026</v>
      </c>
      <c r="N232" s="19">
        <f>I232*INDEX('Pliegos Tarifarios (Las Condes)'!$C:$C,MATCH($B232,'Pliegos Tarifarios (Las Condes)'!$A:$A,0))</f>
        <v>8172.0143261000003</v>
      </c>
      <c r="O232" s="19">
        <f>J232*INDEX('Pliegos Tarifarios (Las Condes)'!$D:$D,MATCH($B232,'Pliegos Tarifarios (Las Condes)'!$A:$A,0))</f>
        <v>32881.0855945</v>
      </c>
      <c r="P232" s="19">
        <f>H232*INDEX('Pliegos Tarifarios (Las Condes)'!$E:$E,MATCH($B232,'Pliegos Tarifarios (Las Condes)'!$A:$A,0))</f>
        <v>11737.506076400001</v>
      </c>
      <c r="Q232" s="19" cm="1">
        <f t="array" ref="Q232">H232*_xlfn.IFS(H232&lt;=350,INDEX('Pliegos Tarifarios (Las Condes)'!$F:$F,MATCH($B232,'Pliegos Tarifarios (Las Condes)'!$A:$A,0)),H232&lt;=500,INDEX('Pliegos Tarifarios (Las Condes)'!$G:$G,MATCH($B232,'Pliegos Tarifarios (Las Condes)'!$A:$A,0)),H232&lt;=1000,INDEX('Pliegos Tarifarios (Las Condes)'!$H:$H,MATCH($B232,'Pliegos Tarifarios (Las Condes)'!$A:$A,0)),H232&lt;=5000,INDEX('Pliegos Tarifarios (Las Condes)'!$I:$I,MATCH($B232,'Pliegos Tarifarios (Las Condes)'!$A:$A,0)),H232&gt;5000,INDEX('Pliegos Tarifarios (Las Condes)'!$J:$J,MATCH($B232,'Pliegos Tarifarios (Las Condes)'!$A:$A,0)))/1.19</f>
        <v>2128.7419039495803</v>
      </c>
      <c r="R232" s="19">
        <f>INDEX('Pliegos Tarifarios (Las Condes)'!$K:$K,MATCH($B232,'Pliegos Tarifarios (Las Condes)'!$A:$A,0))</f>
        <v>710.78200000000004</v>
      </c>
      <c r="S232" s="21">
        <f t="shared" si="12"/>
        <v>163491.38470354959</v>
      </c>
      <c r="T232" s="21">
        <f t="shared" si="13"/>
        <v>31063.363093674423</v>
      </c>
      <c r="U232" s="19">
        <v>0</v>
      </c>
      <c r="V232" s="21">
        <f t="shared" si="14"/>
        <v>194554.747797224</v>
      </c>
    </row>
    <row r="233" spans="1:22" x14ac:dyDescent="0.3">
      <c r="A233" s="3" t="s">
        <v>12</v>
      </c>
      <c r="B233" s="3">
        <v>1</v>
      </c>
      <c r="C233" s="4" t="s">
        <v>186</v>
      </c>
      <c r="D233" s="3" t="s">
        <v>594</v>
      </c>
      <c r="E233" s="3" t="s">
        <v>121</v>
      </c>
      <c r="F233" s="4" t="s">
        <v>595</v>
      </c>
      <c r="G233" s="3" t="s">
        <v>16</v>
      </c>
      <c r="H233" s="5">
        <v>906.08910000000003</v>
      </c>
      <c r="I233" s="5">
        <v>2.4369000000000001</v>
      </c>
      <c r="J233" s="5">
        <v>2.3744999999999998</v>
      </c>
      <c r="K233" s="6">
        <v>0.97439369691000854</v>
      </c>
      <c r="L233" s="5">
        <v>29.23</v>
      </c>
      <c r="M233" s="19">
        <f>H233*INDEX('Pliegos Tarifarios (Las Condes)'!$B:$B,MATCH($B233,'Pliegos Tarifarios (Las Condes)'!$A:$A,0))</f>
        <v>107677.8164658</v>
      </c>
      <c r="N233" s="19">
        <f>I233*INDEX('Pliegos Tarifarios (Las Condes)'!$C:$C,MATCH($B233,'Pliegos Tarifarios (Las Condes)'!$A:$A,0))</f>
        <v>8322.2791221000007</v>
      </c>
      <c r="O233" s="19">
        <f>J233*INDEX('Pliegos Tarifarios (Las Condes)'!$D:$D,MATCH($B233,'Pliegos Tarifarios (Las Condes)'!$A:$A,0))</f>
        <v>33496.133572499995</v>
      </c>
      <c r="P233" s="19">
        <f>H233*INDEX('Pliegos Tarifarios (Las Condes)'!$E:$E,MATCH($B233,'Pliegos Tarifarios (Las Condes)'!$A:$A,0))</f>
        <v>11717.544241200001</v>
      </c>
      <c r="Q233" s="19" cm="1">
        <f t="array" ref="Q233">H233*_xlfn.IFS(H233&lt;=350,INDEX('Pliegos Tarifarios (Las Condes)'!$F:$F,MATCH($B233,'Pliegos Tarifarios (Las Condes)'!$A:$A,0)),H233&lt;=500,INDEX('Pliegos Tarifarios (Las Condes)'!$G:$G,MATCH($B233,'Pliegos Tarifarios (Las Condes)'!$A:$A,0)),H233&lt;=1000,INDEX('Pliegos Tarifarios (Las Condes)'!$H:$H,MATCH($B233,'Pliegos Tarifarios (Las Condes)'!$A:$A,0)),H233&lt;=5000,INDEX('Pliegos Tarifarios (Las Condes)'!$I:$I,MATCH($B233,'Pliegos Tarifarios (Las Condes)'!$A:$A,0)),H233&gt;5000,INDEX('Pliegos Tarifarios (Las Condes)'!$J:$J,MATCH($B233,'Pliegos Tarifarios (Las Condes)'!$A:$A,0)))/1.19</f>
        <v>2125.1215782352947</v>
      </c>
      <c r="R233" s="19">
        <f>INDEX('Pliegos Tarifarios (Las Condes)'!$K:$K,MATCH($B233,'Pliegos Tarifarios (Las Condes)'!$A:$A,0))</f>
        <v>710.78200000000004</v>
      </c>
      <c r="S233" s="21">
        <f t="shared" si="12"/>
        <v>164049.67697983529</v>
      </c>
      <c r="T233" s="21">
        <f t="shared" si="13"/>
        <v>31169.438626168707</v>
      </c>
      <c r="U233" s="19">
        <v>0</v>
      </c>
      <c r="V233" s="21">
        <f t="shared" si="14"/>
        <v>195219.11560600399</v>
      </c>
    </row>
    <row r="234" spans="1:22" x14ac:dyDescent="0.3">
      <c r="A234" s="3" t="s">
        <v>12</v>
      </c>
      <c r="B234" s="3">
        <v>1</v>
      </c>
      <c r="C234" s="4" t="s">
        <v>186</v>
      </c>
      <c r="D234" s="3" t="s">
        <v>596</v>
      </c>
      <c r="E234" s="3" t="s">
        <v>121</v>
      </c>
      <c r="F234" s="4" t="s">
        <v>597</v>
      </c>
      <c r="G234" s="3" t="s">
        <v>16</v>
      </c>
      <c r="H234" s="5">
        <v>905.67460000000005</v>
      </c>
      <c r="I234" s="5">
        <v>2.4935999999999998</v>
      </c>
      <c r="J234" s="5">
        <v>2.4935999999999998</v>
      </c>
      <c r="K234" s="6">
        <v>1</v>
      </c>
      <c r="L234" s="5">
        <v>29.22</v>
      </c>
      <c r="M234" s="19">
        <f>H234*INDEX('Pliegos Tarifarios (Las Condes)'!$B:$B,MATCH($B234,'Pliegos Tarifarios (Las Condes)'!$A:$A,0))</f>
        <v>107628.55811480001</v>
      </c>
      <c r="N234" s="19">
        <f>I234*INDEX('Pliegos Tarifarios (Las Condes)'!$C:$C,MATCH($B234,'Pliegos Tarifarios (Las Condes)'!$A:$A,0))</f>
        <v>8515.9158023999989</v>
      </c>
      <c r="O234" s="19">
        <f>J234*INDEX('Pliegos Tarifarios (Las Condes)'!$D:$D,MATCH($B234,'Pliegos Tarifarios (Las Condes)'!$A:$A,0))</f>
        <v>35176.230227999993</v>
      </c>
      <c r="P234" s="19">
        <f>H234*INDEX('Pliegos Tarifarios (Las Condes)'!$E:$E,MATCH($B234,'Pliegos Tarifarios (Las Condes)'!$A:$A,0))</f>
        <v>11712.183927200002</v>
      </c>
      <c r="Q234" s="19" cm="1">
        <f t="array" ref="Q234">H234*_xlfn.IFS(H234&lt;=350,INDEX('Pliegos Tarifarios (Las Condes)'!$F:$F,MATCH($B234,'Pliegos Tarifarios (Las Condes)'!$A:$A,0)),H234&lt;=500,INDEX('Pliegos Tarifarios (Las Condes)'!$G:$G,MATCH($B234,'Pliegos Tarifarios (Las Condes)'!$A:$A,0)),H234&lt;=1000,INDEX('Pliegos Tarifarios (Las Condes)'!$H:$H,MATCH($B234,'Pliegos Tarifarios (Las Condes)'!$A:$A,0)),H234&lt;=5000,INDEX('Pliegos Tarifarios (Las Condes)'!$I:$I,MATCH($B234,'Pliegos Tarifarios (Las Condes)'!$A:$A,0)),H234&gt;5000,INDEX('Pliegos Tarifarios (Las Condes)'!$J:$J,MATCH($B234,'Pliegos Tarifarios (Las Condes)'!$A:$A,0)))/1.19</f>
        <v>2124.149418991597</v>
      </c>
      <c r="R234" s="19">
        <f>INDEX('Pliegos Tarifarios (Las Condes)'!$K:$K,MATCH($B234,'Pliegos Tarifarios (Las Condes)'!$A:$A,0))</f>
        <v>710.78200000000004</v>
      </c>
      <c r="S234" s="21">
        <f t="shared" si="12"/>
        <v>165867.81949139159</v>
      </c>
      <c r="T234" s="21">
        <f t="shared" si="13"/>
        <v>31514.885703364402</v>
      </c>
      <c r="U234" s="19">
        <v>0</v>
      </c>
      <c r="V234" s="21">
        <f t="shared" si="14"/>
        <v>197382.70519475598</v>
      </c>
    </row>
    <row r="235" spans="1:22" x14ac:dyDescent="0.3">
      <c r="A235" s="3" t="s">
        <v>12</v>
      </c>
      <c r="B235" s="3">
        <v>1</v>
      </c>
      <c r="C235" s="4" t="s">
        <v>186</v>
      </c>
      <c r="D235" s="3" t="s">
        <v>598</v>
      </c>
      <c r="E235" s="3" t="s">
        <v>121</v>
      </c>
      <c r="F235" s="4" t="s">
        <v>599</v>
      </c>
      <c r="G235" s="3" t="s">
        <v>16</v>
      </c>
      <c r="H235" s="5">
        <v>908.72590000000002</v>
      </c>
      <c r="I235" s="5">
        <v>2.4621</v>
      </c>
      <c r="J235" s="5">
        <v>2.4401999999999999</v>
      </c>
      <c r="K235" s="6">
        <v>0.99110515413671252</v>
      </c>
      <c r="L235" s="5">
        <v>29.31</v>
      </c>
      <c r="M235" s="19">
        <f>H235*INDEX('Pliegos Tarifarios (Las Condes)'!$B:$B,MATCH($B235,'Pliegos Tarifarios (Las Condes)'!$A:$A,0))</f>
        <v>107991.1685042</v>
      </c>
      <c r="N235" s="19">
        <f>I235*INDEX('Pliegos Tarifarios (Las Condes)'!$C:$C,MATCH($B235,'Pliegos Tarifarios (Las Condes)'!$A:$A,0))</f>
        <v>8408.3398689000005</v>
      </c>
      <c r="O235" s="19">
        <f>J235*INDEX('Pliegos Tarifarios (Las Condes)'!$D:$D,MATCH($B235,'Pliegos Tarifarios (Las Condes)'!$A:$A,0))</f>
        <v>34422.937521</v>
      </c>
      <c r="P235" s="19">
        <f>H235*INDEX('Pliegos Tarifarios (Las Condes)'!$E:$E,MATCH($B235,'Pliegos Tarifarios (Las Condes)'!$A:$A,0))</f>
        <v>11751.6433388</v>
      </c>
      <c r="Q235" s="19" cm="1">
        <f t="array" ref="Q235">H235*_xlfn.IFS(H235&lt;=350,INDEX('Pliegos Tarifarios (Las Condes)'!$F:$F,MATCH($B235,'Pliegos Tarifarios (Las Condes)'!$A:$A,0)),H235&lt;=500,INDEX('Pliegos Tarifarios (Las Condes)'!$G:$G,MATCH($B235,'Pliegos Tarifarios (Las Condes)'!$A:$A,0)),H235&lt;=1000,INDEX('Pliegos Tarifarios (Las Condes)'!$H:$H,MATCH($B235,'Pliegos Tarifarios (Las Condes)'!$A:$A,0)),H235&lt;=5000,INDEX('Pliegos Tarifarios (Las Condes)'!$I:$I,MATCH($B235,'Pliegos Tarifarios (Las Condes)'!$A:$A,0)),H235&gt;5000,INDEX('Pliegos Tarifarios (Las Condes)'!$J:$J,MATCH($B235,'Pliegos Tarifarios (Las Condes)'!$A:$A,0)))/1.19</f>
        <v>2131.305871344538</v>
      </c>
      <c r="R235" s="19">
        <f>INDEX('Pliegos Tarifarios (Las Condes)'!$K:$K,MATCH($B235,'Pliegos Tarifarios (Las Condes)'!$A:$A,0))</f>
        <v>710.78200000000004</v>
      </c>
      <c r="S235" s="21">
        <f t="shared" si="12"/>
        <v>165416.17710424456</v>
      </c>
      <c r="T235" s="21">
        <f t="shared" si="13"/>
        <v>31429.073649806469</v>
      </c>
      <c r="U235" s="19">
        <v>0</v>
      </c>
      <c r="V235" s="21">
        <f t="shared" si="14"/>
        <v>196845.25075405103</v>
      </c>
    </row>
    <row r="236" spans="1:22" x14ac:dyDescent="0.3">
      <c r="A236" s="3" t="s">
        <v>12</v>
      </c>
      <c r="B236" s="3">
        <v>1</v>
      </c>
      <c r="C236" s="4" t="s">
        <v>186</v>
      </c>
      <c r="D236" s="3" t="s">
        <v>600</v>
      </c>
      <c r="E236" s="3" t="s">
        <v>121</v>
      </c>
      <c r="F236" s="4" t="s">
        <v>601</v>
      </c>
      <c r="G236" s="3" t="s">
        <v>16</v>
      </c>
      <c r="H236" s="5">
        <v>903.12049999999999</v>
      </c>
      <c r="I236" s="5">
        <v>2.4569000000000001</v>
      </c>
      <c r="J236" s="5">
        <v>2.3837000000000002</v>
      </c>
      <c r="K236" s="6">
        <v>0.9702063576051122</v>
      </c>
      <c r="L236" s="5">
        <v>29.13</v>
      </c>
      <c r="M236" s="19">
        <f>H236*INDEX('Pliegos Tarifarios (Las Condes)'!$B:$B,MATCH($B236,'Pliegos Tarifarios (Las Condes)'!$A:$A,0))</f>
        <v>107325.033979</v>
      </c>
      <c r="N236" s="19">
        <f>I236*INDEX('Pliegos Tarifarios (Las Condes)'!$C:$C,MATCH($B236,'Pliegos Tarifarios (Las Condes)'!$A:$A,0))</f>
        <v>8390.5813020999994</v>
      </c>
      <c r="O236" s="19">
        <f>J236*INDEX('Pliegos Tarifarios (Las Condes)'!$D:$D,MATCH($B236,'Pliegos Tarifarios (Las Condes)'!$A:$A,0))</f>
        <v>33625.914338499999</v>
      </c>
      <c r="P236" s="19">
        <f>H236*INDEX('Pliegos Tarifarios (Las Condes)'!$E:$E,MATCH($B236,'Pliegos Tarifarios (Las Condes)'!$A:$A,0))</f>
        <v>11679.154306</v>
      </c>
      <c r="Q236" s="19" cm="1">
        <f t="array" ref="Q236">H236*_xlfn.IFS(H236&lt;=350,INDEX('Pliegos Tarifarios (Las Condes)'!$F:$F,MATCH($B236,'Pliegos Tarifarios (Las Condes)'!$A:$A,0)),H236&lt;=500,INDEX('Pliegos Tarifarios (Las Condes)'!$G:$G,MATCH($B236,'Pliegos Tarifarios (Las Condes)'!$A:$A,0)),H236&lt;=1000,INDEX('Pliegos Tarifarios (Las Condes)'!$H:$H,MATCH($B236,'Pliegos Tarifarios (Las Condes)'!$A:$A,0)),H236&lt;=5000,INDEX('Pliegos Tarifarios (Las Condes)'!$I:$I,MATCH($B236,'Pliegos Tarifarios (Las Condes)'!$A:$A,0)),H236&gt;5000,INDEX('Pliegos Tarifarios (Las Condes)'!$J:$J,MATCH($B236,'Pliegos Tarifarios (Las Condes)'!$A:$A,0)))/1.19</f>
        <v>2118.1590886554627</v>
      </c>
      <c r="R236" s="19">
        <f>INDEX('Pliegos Tarifarios (Las Condes)'!$K:$K,MATCH($B236,'Pliegos Tarifarios (Las Condes)'!$A:$A,0))</f>
        <v>710.78200000000004</v>
      </c>
      <c r="S236" s="21">
        <f t="shared" si="12"/>
        <v>163849.62501425549</v>
      </c>
      <c r="T236" s="21">
        <f t="shared" si="13"/>
        <v>31131.428752708543</v>
      </c>
      <c r="U236" s="19">
        <v>0</v>
      </c>
      <c r="V236" s="21">
        <f t="shared" si="14"/>
        <v>194981.05376696403</v>
      </c>
    </row>
    <row r="237" spans="1:22" x14ac:dyDescent="0.3">
      <c r="A237" s="3" t="s">
        <v>12</v>
      </c>
      <c r="B237" s="3">
        <v>1</v>
      </c>
      <c r="C237" s="4" t="s">
        <v>186</v>
      </c>
      <c r="D237" s="3" t="s">
        <v>602</v>
      </c>
      <c r="E237" s="3" t="s">
        <v>121</v>
      </c>
      <c r="F237" s="4" t="s">
        <v>603</v>
      </c>
      <c r="G237" s="3" t="s">
        <v>16</v>
      </c>
      <c r="H237" s="5">
        <v>907.78309999999999</v>
      </c>
      <c r="I237" s="5">
        <v>2.4037000000000002</v>
      </c>
      <c r="J237" s="5">
        <v>2.3679000000000001</v>
      </c>
      <c r="K237" s="6">
        <v>0.98510629446270326</v>
      </c>
      <c r="L237" s="5">
        <v>29.28</v>
      </c>
      <c r="M237" s="19">
        <f>H237*INDEX('Pliegos Tarifarios (Las Condes)'!$B:$B,MATCH($B237,'Pliegos Tarifarios (Las Condes)'!$A:$A,0))</f>
        <v>107879.12803779999</v>
      </c>
      <c r="N237" s="19">
        <f>I237*INDEX('Pliegos Tarifarios (Las Condes)'!$C:$C,MATCH($B237,'Pliegos Tarifarios (Las Condes)'!$A:$A,0))</f>
        <v>8208.8975033000006</v>
      </c>
      <c r="O237" s="19">
        <f>J237*INDEX('Pliegos Tarifarios (Las Condes)'!$D:$D,MATCH($B237,'Pliegos Tarifarios (Las Condes)'!$A:$A,0))</f>
        <v>33403.029979500003</v>
      </c>
      <c r="P237" s="19">
        <f>H237*INDEX('Pliegos Tarifarios (Las Condes)'!$E:$E,MATCH($B237,'Pliegos Tarifarios (Las Condes)'!$A:$A,0))</f>
        <v>11739.451049200001</v>
      </c>
      <c r="Q237" s="19" cm="1">
        <f t="array" ref="Q237">H237*_xlfn.IFS(H237&lt;=350,INDEX('Pliegos Tarifarios (Las Condes)'!$F:$F,MATCH($B237,'Pliegos Tarifarios (Las Condes)'!$A:$A,0)),H237&lt;=500,INDEX('Pliegos Tarifarios (Las Condes)'!$G:$G,MATCH($B237,'Pliegos Tarifarios (Las Condes)'!$A:$A,0)),H237&lt;=1000,INDEX('Pliegos Tarifarios (Las Condes)'!$H:$H,MATCH($B237,'Pliegos Tarifarios (Las Condes)'!$A:$A,0)),H237&lt;=5000,INDEX('Pliegos Tarifarios (Las Condes)'!$I:$I,MATCH($B237,'Pliegos Tarifarios (Las Condes)'!$A:$A,0)),H237&gt;5000,INDEX('Pliegos Tarifarios (Las Condes)'!$J:$J,MATCH($B237,'Pliegos Tarifarios (Las Condes)'!$A:$A,0)))/1.19</f>
        <v>2129.09464882353</v>
      </c>
      <c r="R237" s="19">
        <f>INDEX('Pliegos Tarifarios (Las Condes)'!$K:$K,MATCH($B237,'Pliegos Tarifarios (Las Condes)'!$A:$A,0))</f>
        <v>710.78200000000004</v>
      </c>
      <c r="S237" s="21">
        <f t="shared" si="12"/>
        <v>164070.38321862352</v>
      </c>
      <c r="T237" s="21">
        <f t="shared" si="13"/>
        <v>31173.372811538469</v>
      </c>
      <c r="U237" s="19">
        <v>0</v>
      </c>
      <c r="V237" s="21">
        <f t="shared" si="14"/>
        <v>195243.75603016198</v>
      </c>
    </row>
    <row r="238" spans="1:22" x14ac:dyDescent="0.3">
      <c r="A238" s="3" t="s">
        <v>12</v>
      </c>
      <c r="B238" s="3">
        <v>1</v>
      </c>
      <c r="C238" s="4" t="s">
        <v>186</v>
      </c>
      <c r="D238" s="3" t="s">
        <v>604</v>
      </c>
      <c r="E238" s="3" t="s">
        <v>121</v>
      </c>
      <c r="F238" s="4" t="s">
        <v>605</v>
      </c>
      <c r="G238" s="3" t="s">
        <v>16</v>
      </c>
      <c r="H238" s="5">
        <v>906.43629999999996</v>
      </c>
      <c r="I238" s="5">
        <v>2.4426999999999999</v>
      </c>
      <c r="J238" s="5">
        <v>2.3643999999999998</v>
      </c>
      <c r="K238" s="6">
        <v>0.96794530642322019</v>
      </c>
      <c r="L238" s="5">
        <v>29.24</v>
      </c>
      <c r="M238" s="19">
        <f>H238*INDEX('Pliegos Tarifarios (Las Condes)'!$B:$B,MATCH($B238,'Pliegos Tarifarios (Las Condes)'!$A:$A,0))</f>
        <v>107719.07701939999</v>
      </c>
      <c r="N238" s="19">
        <f>I238*INDEX('Pliegos Tarifarios (Las Condes)'!$C:$C,MATCH($B238,'Pliegos Tarifarios (Las Condes)'!$A:$A,0))</f>
        <v>8342.0867542999986</v>
      </c>
      <c r="O238" s="19">
        <f>J238*INDEX('Pliegos Tarifarios (Las Condes)'!$D:$D,MATCH($B238,'Pliegos Tarifarios (Las Condes)'!$A:$A,0))</f>
        <v>33353.656861999996</v>
      </c>
      <c r="P238" s="19">
        <f>H238*INDEX('Pliegos Tarifarios (Las Condes)'!$E:$E,MATCH($B238,'Pliegos Tarifarios (Las Condes)'!$A:$A,0))</f>
        <v>11722.034231600001</v>
      </c>
      <c r="Q238" s="19" cm="1">
        <f t="array" ref="Q238">H238*_xlfn.IFS(H238&lt;=350,INDEX('Pliegos Tarifarios (Las Condes)'!$F:$F,MATCH($B238,'Pliegos Tarifarios (Las Condes)'!$A:$A,0)),H238&lt;=500,INDEX('Pliegos Tarifarios (Las Condes)'!$G:$G,MATCH($B238,'Pliegos Tarifarios (Las Condes)'!$A:$A,0)),H238&lt;=1000,INDEX('Pliegos Tarifarios (Las Condes)'!$H:$H,MATCH($B238,'Pliegos Tarifarios (Las Condes)'!$A:$A,0)),H238&lt;=5000,INDEX('Pliegos Tarifarios (Las Condes)'!$I:$I,MATCH($B238,'Pliegos Tarifarios (Las Condes)'!$A:$A,0)),H238&gt;5000,INDEX('Pliegos Tarifarios (Las Condes)'!$J:$J,MATCH($B238,'Pliegos Tarifarios (Las Condes)'!$A:$A,0)))/1.19</f>
        <v>2125.9358935294122</v>
      </c>
      <c r="R238" s="19">
        <f>INDEX('Pliegos Tarifarios (Las Condes)'!$K:$K,MATCH($B238,'Pliegos Tarifarios (Las Condes)'!$A:$A,0))</f>
        <v>710.78200000000004</v>
      </c>
      <c r="S238" s="21">
        <f t="shared" si="12"/>
        <v>163973.57276082941</v>
      </c>
      <c r="T238" s="21">
        <f t="shared" si="13"/>
        <v>31154.978824557587</v>
      </c>
      <c r="U238" s="19">
        <v>0</v>
      </c>
      <c r="V238" s="21">
        <f t="shared" si="14"/>
        <v>195128.551585387</v>
      </c>
    </row>
    <row r="239" spans="1:22" x14ac:dyDescent="0.3">
      <c r="A239" s="3" t="s">
        <v>12</v>
      </c>
      <c r="B239" s="3">
        <v>1</v>
      </c>
      <c r="C239" s="4" t="s">
        <v>186</v>
      </c>
      <c r="D239" s="3" t="s">
        <v>606</v>
      </c>
      <c r="E239" s="3" t="s">
        <v>121</v>
      </c>
      <c r="F239" s="4" t="s">
        <v>607</v>
      </c>
      <c r="G239" s="3" t="s">
        <v>16</v>
      </c>
      <c r="H239" s="5">
        <v>907.15869999999995</v>
      </c>
      <c r="I239" s="5">
        <v>2.3889</v>
      </c>
      <c r="J239" s="5">
        <v>2.3889</v>
      </c>
      <c r="K239" s="6">
        <v>1</v>
      </c>
      <c r="L239" s="5">
        <v>29.26</v>
      </c>
      <c r="M239" s="19">
        <f>H239*INDEX('Pliegos Tarifarios (Las Condes)'!$B:$B,MATCH($B239,'Pliegos Tarifarios (Las Condes)'!$A:$A,0))</f>
        <v>107804.92559059999</v>
      </c>
      <c r="N239" s="19">
        <f>I239*INDEX('Pliegos Tarifarios (Las Condes)'!$C:$C,MATCH($B239,'Pliegos Tarifarios (Las Condes)'!$A:$A,0))</f>
        <v>8158.3538901000002</v>
      </c>
      <c r="O239" s="19">
        <f>J239*INDEX('Pliegos Tarifarios (Las Condes)'!$D:$D,MATCH($B239,'Pliegos Tarifarios (Las Condes)'!$A:$A,0))</f>
        <v>33699.268684499999</v>
      </c>
      <c r="P239" s="19">
        <f>H239*INDEX('Pliegos Tarifarios (Las Condes)'!$E:$E,MATCH($B239,'Pliegos Tarifarios (Las Condes)'!$A:$A,0))</f>
        <v>11731.3763084</v>
      </c>
      <c r="Q239" s="19" cm="1">
        <f t="array" ref="Q239">H239*_xlfn.IFS(H239&lt;=350,INDEX('Pliegos Tarifarios (Las Condes)'!$F:$F,MATCH($B239,'Pliegos Tarifarios (Las Condes)'!$A:$A,0)),H239&lt;=500,INDEX('Pliegos Tarifarios (Las Condes)'!$G:$G,MATCH($B239,'Pliegos Tarifarios (Las Condes)'!$A:$A,0)),H239&lt;=1000,INDEX('Pliegos Tarifarios (Las Condes)'!$H:$H,MATCH($B239,'Pliegos Tarifarios (Las Condes)'!$A:$A,0)),H239&lt;=5000,INDEX('Pliegos Tarifarios (Las Condes)'!$I:$I,MATCH($B239,'Pliegos Tarifarios (Las Condes)'!$A:$A,0)),H239&gt;5000,INDEX('Pliegos Tarifarios (Las Condes)'!$J:$J,MATCH($B239,'Pliegos Tarifarios (Las Condes)'!$A:$A,0)))/1.19</f>
        <v>2127.6301947058828</v>
      </c>
      <c r="R239" s="19">
        <f>INDEX('Pliegos Tarifarios (Las Condes)'!$K:$K,MATCH($B239,'Pliegos Tarifarios (Las Condes)'!$A:$A,0))</f>
        <v>710.78200000000004</v>
      </c>
      <c r="S239" s="21">
        <f t="shared" si="12"/>
        <v>164232.33666830588</v>
      </c>
      <c r="T239" s="21">
        <f t="shared" si="13"/>
        <v>31204.143966978118</v>
      </c>
      <c r="U239" s="19">
        <v>0</v>
      </c>
      <c r="V239" s="21">
        <f t="shared" si="14"/>
        <v>195436.48063528401</v>
      </c>
    </row>
    <row r="240" spans="1:22" x14ac:dyDescent="0.3">
      <c r="A240" s="3" t="s">
        <v>12</v>
      </c>
      <c r="B240" s="3">
        <v>1</v>
      </c>
      <c r="C240" s="4" t="s">
        <v>186</v>
      </c>
      <c r="D240" s="3" t="s">
        <v>608</v>
      </c>
      <c r="E240" s="3" t="s">
        <v>121</v>
      </c>
      <c r="F240" s="4" t="s">
        <v>609</v>
      </c>
      <c r="G240" s="3" t="s">
        <v>16</v>
      </c>
      <c r="H240" s="5">
        <v>905.5326</v>
      </c>
      <c r="I240" s="5">
        <v>2.4693000000000001</v>
      </c>
      <c r="J240" s="5">
        <v>2.3875000000000002</v>
      </c>
      <c r="K240" s="6">
        <v>0.96687320293200507</v>
      </c>
      <c r="L240" s="5">
        <v>29.21</v>
      </c>
      <c r="M240" s="19">
        <f>H240*INDEX('Pliegos Tarifarios (Las Condes)'!$B:$B,MATCH($B240,'Pliegos Tarifarios (Las Condes)'!$A:$A,0))</f>
        <v>107611.68311879999</v>
      </c>
      <c r="N240" s="19">
        <f>I240*INDEX('Pliegos Tarifarios (Las Condes)'!$C:$C,MATCH($B240,'Pliegos Tarifarios (Las Condes)'!$A:$A,0))</f>
        <v>8432.9286537000007</v>
      </c>
      <c r="O240" s="19">
        <f>J240*INDEX('Pliegos Tarifarios (Las Condes)'!$D:$D,MATCH($B240,'Pliegos Tarifarios (Las Condes)'!$A:$A,0))</f>
        <v>33679.519437499999</v>
      </c>
      <c r="P240" s="19">
        <f>H240*INDEX('Pliegos Tarifarios (Las Condes)'!$E:$E,MATCH($B240,'Pliegos Tarifarios (Las Condes)'!$A:$A,0))</f>
        <v>11710.3475832</v>
      </c>
      <c r="Q240" s="19" cm="1">
        <f t="array" ref="Q240">H240*_xlfn.IFS(H240&lt;=350,INDEX('Pliegos Tarifarios (Las Condes)'!$F:$F,MATCH($B240,'Pliegos Tarifarios (Las Condes)'!$A:$A,0)),H240&lt;=500,INDEX('Pliegos Tarifarios (Las Condes)'!$G:$G,MATCH($B240,'Pliegos Tarifarios (Las Condes)'!$A:$A,0)),H240&lt;=1000,INDEX('Pliegos Tarifarios (Las Condes)'!$H:$H,MATCH($B240,'Pliegos Tarifarios (Las Condes)'!$A:$A,0)),H240&lt;=5000,INDEX('Pliegos Tarifarios (Las Condes)'!$I:$I,MATCH($B240,'Pliegos Tarifarios (Las Condes)'!$A:$A,0)),H240&gt;5000,INDEX('Pliegos Tarifarios (Las Condes)'!$J:$J,MATCH($B240,'Pliegos Tarifarios (Las Condes)'!$A:$A,0)))/1.19</f>
        <v>2123.8163752941182</v>
      </c>
      <c r="R240" s="19">
        <f>INDEX('Pliegos Tarifarios (Las Condes)'!$K:$K,MATCH($B240,'Pliegos Tarifarios (Las Condes)'!$A:$A,0))</f>
        <v>710.78200000000004</v>
      </c>
      <c r="S240" s="21">
        <f t="shared" si="12"/>
        <v>164269.07716849411</v>
      </c>
      <c r="T240" s="21">
        <f t="shared" si="13"/>
        <v>31211.124662013881</v>
      </c>
      <c r="U240" s="19">
        <v>0</v>
      </c>
      <c r="V240" s="21">
        <f t="shared" si="14"/>
        <v>195480.20183050798</v>
      </c>
    </row>
    <row r="241" spans="1:22" x14ac:dyDescent="0.3">
      <c r="A241" s="3" t="s">
        <v>12</v>
      </c>
      <c r="B241" s="3">
        <v>1</v>
      </c>
      <c r="C241" s="4" t="s">
        <v>186</v>
      </c>
      <c r="D241" s="3" t="s">
        <v>610</v>
      </c>
      <c r="E241" s="3" t="s">
        <v>121</v>
      </c>
      <c r="F241" s="4" t="s">
        <v>611</v>
      </c>
      <c r="G241" s="3" t="s">
        <v>16</v>
      </c>
      <c r="H241" s="5">
        <v>905.39940000000001</v>
      </c>
      <c r="I241" s="5">
        <v>2.4234</v>
      </c>
      <c r="J241" s="5">
        <v>2.3445999999999998</v>
      </c>
      <c r="K241" s="6">
        <v>0.96748370058595357</v>
      </c>
      <c r="L241" s="5">
        <v>29.21</v>
      </c>
      <c r="M241" s="19">
        <f>H241*INDEX('Pliegos Tarifarios (Las Condes)'!$B:$B,MATCH($B241,'Pliegos Tarifarios (Las Condes)'!$A:$A,0))</f>
        <v>107595.8538972</v>
      </c>
      <c r="N241" s="19">
        <f>I241*INDEX('Pliegos Tarifarios (Las Condes)'!$C:$C,MATCH($B241,'Pliegos Tarifarios (Las Condes)'!$A:$A,0))</f>
        <v>8276.1751506000001</v>
      </c>
      <c r="O241" s="19">
        <f>J241*INDEX('Pliegos Tarifarios (Las Condes)'!$D:$D,MATCH($B241,'Pliegos Tarifarios (Las Condes)'!$A:$A,0))</f>
        <v>33074.346082999997</v>
      </c>
      <c r="P241" s="19">
        <f>H241*INDEX('Pliegos Tarifarios (Las Condes)'!$E:$E,MATCH($B241,'Pliegos Tarifarios (Las Condes)'!$A:$A,0))</f>
        <v>11708.6250408</v>
      </c>
      <c r="Q241" s="19" cm="1">
        <f t="array" ref="Q241">H241*_xlfn.IFS(H241&lt;=350,INDEX('Pliegos Tarifarios (Las Condes)'!$F:$F,MATCH($B241,'Pliegos Tarifarios (Las Condes)'!$A:$A,0)),H241&lt;=500,INDEX('Pliegos Tarifarios (Las Condes)'!$G:$G,MATCH($B241,'Pliegos Tarifarios (Las Condes)'!$A:$A,0)),H241&lt;=1000,INDEX('Pliegos Tarifarios (Las Condes)'!$H:$H,MATCH($B241,'Pliegos Tarifarios (Las Condes)'!$A:$A,0)),H241&lt;=5000,INDEX('Pliegos Tarifarios (Las Condes)'!$I:$I,MATCH($B241,'Pliegos Tarifarios (Las Condes)'!$A:$A,0)),H241&gt;5000,INDEX('Pliegos Tarifarios (Las Condes)'!$J:$J,MATCH($B241,'Pliegos Tarifarios (Las Condes)'!$A:$A,0)))/1.19</f>
        <v>2123.5039709243702</v>
      </c>
      <c r="R241" s="19">
        <f>INDEX('Pliegos Tarifarios (Las Condes)'!$K:$K,MATCH($B241,'Pliegos Tarifarios (Las Condes)'!$A:$A,0))</f>
        <v>710.78200000000004</v>
      </c>
      <c r="S241" s="21">
        <f t="shared" si="12"/>
        <v>163489.28614252436</v>
      </c>
      <c r="T241" s="21">
        <f t="shared" si="13"/>
        <v>31062.964367079629</v>
      </c>
      <c r="U241" s="19">
        <v>0</v>
      </c>
      <c r="V241" s="21">
        <f t="shared" si="14"/>
        <v>194552.250509604</v>
      </c>
    </row>
    <row r="242" spans="1:22" x14ac:dyDescent="0.3">
      <c r="A242" s="3" t="s">
        <v>12</v>
      </c>
      <c r="B242" s="3">
        <v>1</v>
      </c>
      <c r="C242" s="4" t="s">
        <v>186</v>
      </c>
      <c r="D242" s="3" t="s">
        <v>612</v>
      </c>
      <c r="E242" s="3" t="s">
        <v>121</v>
      </c>
      <c r="F242" s="4" t="s">
        <v>613</v>
      </c>
      <c r="G242" s="3" t="s">
        <v>16</v>
      </c>
      <c r="H242" s="5">
        <v>906.89599999999996</v>
      </c>
      <c r="I242" s="5">
        <v>2.4096000000000002</v>
      </c>
      <c r="J242" s="5">
        <v>2.3725999999999998</v>
      </c>
      <c r="K242" s="6">
        <v>0.9846447543160689</v>
      </c>
      <c r="L242" s="5">
        <v>29.25</v>
      </c>
      <c r="M242" s="19">
        <f>H242*INDEX('Pliegos Tarifarios (Las Condes)'!$B:$B,MATCH($B242,'Pliegos Tarifarios (Las Condes)'!$A:$A,0))</f>
        <v>107773.70684799999</v>
      </c>
      <c r="N242" s="19">
        <f>I242*INDEX('Pliegos Tarifarios (Las Condes)'!$C:$C,MATCH($B242,'Pliegos Tarifarios (Las Condes)'!$A:$A,0))</f>
        <v>8229.0466464000001</v>
      </c>
      <c r="O242" s="19">
        <f>J242*INDEX('Pliegos Tarifarios (Las Condes)'!$D:$D,MATCH($B242,'Pliegos Tarifarios (Las Condes)'!$A:$A,0))</f>
        <v>33469.331022999999</v>
      </c>
      <c r="P242" s="19">
        <f>H242*INDEX('Pliegos Tarifarios (Las Condes)'!$E:$E,MATCH($B242,'Pliegos Tarifarios (Las Condes)'!$A:$A,0))</f>
        <v>11727.979072</v>
      </c>
      <c r="Q242" s="19" cm="1">
        <f t="array" ref="Q242">H242*_xlfn.IFS(H242&lt;=350,INDEX('Pliegos Tarifarios (Las Condes)'!$F:$F,MATCH($B242,'Pliegos Tarifarios (Las Condes)'!$A:$A,0)),H242&lt;=500,INDEX('Pliegos Tarifarios (Las Condes)'!$G:$G,MATCH($B242,'Pliegos Tarifarios (Las Condes)'!$A:$A,0)),H242&lt;=1000,INDEX('Pliegos Tarifarios (Las Condes)'!$H:$H,MATCH($B242,'Pliegos Tarifarios (Las Condes)'!$A:$A,0)),H242&lt;=5000,INDEX('Pliegos Tarifarios (Las Condes)'!$I:$I,MATCH($B242,'Pliegos Tarifarios (Las Condes)'!$A:$A,0)),H242&gt;5000,INDEX('Pliegos Tarifarios (Las Condes)'!$J:$J,MATCH($B242,'Pliegos Tarifarios (Las Condes)'!$A:$A,0)))/1.19</f>
        <v>2127.0140638655466</v>
      </c>
      <c r="R242" s="19">
        <f>INDEX('Pliegos Tarifarios (Las Condes)'!$K:$K,MATCH($B242,'Pliegos Tarifarios (Las Condes)'!$A:$A,0))</f>
        <v>710.78200000000004</v>
      </c>
      <c r="S242" s="21">
        <f t="shared" si="12"/>
        <v>164037.85965326554</v>
      </c>
      <c r="T242" s="21">
        <f t="shared" si="13"/>
        <v>31167.193334120453</v>
      </c>
      <c r="U242" s="19">
        <v>0</v>
      </c>
      <c r="V242" s="21">
        <f t="shared" si="14"/>
        <v>195205.05298738598</v>
      </c>
    </row>
    <row r="243" spans="1:22" x14ac:dyDescent="0.3">
      <c r="A243" s="3" t="s">
        <v>12</v>
      </c>
      <c r="B243" s="3">
        <v>1</v>
      </c>
      <c r="C243" s="4" t="s">
        <v>186</v>
      </c>
      <c r="D243" s="3" t="s">
        <v>614</v>
      </c>
      <c r="E243" s="3" t="s">
        <v>121</v>
      </c>
      <c r="F243" s="4" t="s">
        <v>615</v>
      </c>
      <c r="G243" s="3" t="s">
        <v>16</v>
      </c>
      <c r="H243" s="5">
        <v>907.79369999999994</v>
      </c>
      <c r="I243" s="5">
        <v>2.383</v>
      </c>
      <c r="J243" s="5">
        <v>2.3795999999999999</v>
      </c>
      <c r="K243" s="6">
        <v>0.9985732270247587</v>
      </c>
      <c r="L243" s="5">
        <v>29.28</v>
      </c>
      <c r="M243" s="19">
        <f>H243*INDEX('Pliegos Tarifarios (Las Condes)'!$B:$B,MATCH($B243,'Pliegos Tarifarios (Las Condes)'!$A:$A,0))</f>
        <v>107880.38772059999</v>
      </c>
      <c r="N243" s="19">
        <f>I243*INDEX('Pliegos Tarifarios (Las Condes)'!$C:$C,MATCH($B243,'Pliegos Tarifarios (Las Condes)'!$A:$A,0))</f>
        <v>8138.2047469999998</v>
      </c>
      <c r="O243" s="19">
        <f>J243*INDEX('Pliegos Tarifarios (Las Condes)'!$D:$D,MATCH($B243,'Pliegos Tarifarios (Las Condes)'!$A:$A,0))</f>
        <v>33568.077257999998</v>
      </c>
      <c r="P243" s="19">
        <f>H243*INDEX('Pliegos Tarifarios (Las Condes)'!$E:$E,MATCH($B243,'Pliegos Tarifarios (Las Condes)'!$A:$A,0))</f>
        <v>11739.588128399999</v>
      </c>
      <c r="Q243" s="19" cm="1">
        <f t="array" ref="Q243">H243*_xlfn.IFS(H243&lt;=350,INDEX('Pliegos Tarifarios (Las Condes)'!$F:$F,MATCH($B243,'Pliegos Tarifarios (Las Condes)'!$A:$A,0)),H243&lt;=500,INDEX('Pliegos Tarifarios (Las Condes)'!$G:$G,MATCH($B243,'Pliegos Tarifarios (Las Condes)'!$A:$A,0)),H243&lt;=1000,INDEX('Pliegos Tarifarios (Las Condes)'!$H:$H,MATCH($B243,'Pliegos Tarifarios (Las Condes)'!$A:$A,0)),H243&lt;=5000,INDEX('Pliegos Tarifarios (Las Condes)'!$I:$I,MATCH($B243,'Pliegos Tarifarios (Las Condes)'!$A:$A,0)),H243&gt;5000,INDEX('Pliegos Tarifarios (Las Condes)'!$J:$J,MATCH($B243,'Pliegos Tarifarios (Las Condes)'!$A:$A,0)))/1.19</f>
        <v>2129.1195098319331</v>
      </c>
      <c r="R243" s="19">
        <f>INDEX('Pliegos Tarifarios (Las Condes)'!$K:$K,MATCH($B243,'Pliegos Tarifarios (Las Condes)'!$A:$A,0))</f>
        <v>710.78200000000004</v>
      </c>
      <c r="S243" s="21">
        <f t="shared" si="12"/>
        <v>164166.15936383195</v>
      </c>
      <c r="T243" s="21">
        <f t="shared" si="13"/>
        <v>31191.570279128071</v>
      </c>
      <c r="U243" s="19">
        <v>0</v>
      </c>
      <c r="V243" s="21">
        <f t="shared" si="14"/>
        <v>195357.72964296001</v>
      </c>
    </row>
    <row r="244" spans="1:22" x14ac:dyDescent="0.3">
      <c r="A244" s="3" t="s">
        <v>12</v>
      </c>
      <c r="B244" s="3">
        <v>1</v>
      </c>
      <c r="C244" s="4" t="s">
        <v>186</v>
      </c>
      <c r="D244" s="3" t="s">
        <v>616</v>
      </c>
      <c r="E244" s="3" t="s">
        <v>121</v>
      </c>
      <c r="F244" s="4" t="s">
        <v>617</v>
      </c>
      <c r="G244" s="3" t="s">
        <v>16</v>
      </c>
      <c r="H244" s="5">
        <v>904.12890000000004</v>
      </c>
      <c r="I244" s="5">
        <v>2.3639999999999999</v>
      </c>
      <c r="J244" s="5">
        <v>2.3639999999999999</v>
      </c>
      <c r="K244" s="6">
        <v>1</v>
      </c>
      <c r="L244" s="5">
        <v>29.17</v>
      </c>
      <c r="M244" s="19">
        <f>H244*INDEX('Pliegos Tarifarios (Las Condes)'!$B:$B,MATCH($B244,'Pliegos Tarifarios (Las Condes)'!$A:$A,0))</f>
        <v>107444.8702182</v>
      </c>
      <c r="N244" s="19">
        <f>I244*INDEX('Pliegos Tarifarios (Las Condes)'!$C:$C,MATCH($B244,'Pliegos Tarifarios (Las Condes)'!$A:$A,0))</f>
        <v>8073.3176759999997</v>
      </c>
      <c r="O244" s="19">
        <f>J244*INDEX('Pliegos Tarifarios (Las Condes)'!$D:$D,MATCH($B244,'Pliegos Tarifarios (Las Condes)'!$A:$A,0))</f>
        <v>33348.014219999997</v>
      </c>
      <c r="P244" s="19">
        <f>H244*INDEX('Pliegos Tarifarios (Las Condes)'!$E:$E,MATCH($B244,'Pliegos Tarifarios (Las Condes)'!$A:$A,0))</f>
        <v>11692.194934800002</v>
      </c>
      <c r="Q244" s="19" cm="1">
        <f t="array" ref="Q244">H244*_xlfn.IFS(H244&lt;=350,INDEX('Pliegos Tarifarios (Las Condes)'!$F:$F,MATCH($B244,'Pliegos Tarifarios (Las Condes)'!$A:$A,0)),H244&lt;=500,INDEX('Pliegos Tarifarios (Las Condes)'!$G:$G,MATCH($B244,'Pliegos Tarifarios (Las Condes)'!$A:$A,0)),H244&lt;=1000,INDEX('Pliegos Tarifarios (Las Condes)'!$H:$H,MATCH($B244,'Pliegos Tarifarios (Las Condes)'!$A:$A,0)),H244&lt;=5000,INDEX('Pliegos Tarifarios (Las Condes)'!$I:$I,MATCH($B244,'Pliegos Tarifarios (Las Condes)'!$A:$A,0)),H244&gt;5000,INDEX('Pliegos Tarifarios (Las Condes)'!$J:$J,MATCH($B244,'Pliegos Tarifarios (Las Condes)'!$A:$A,0)))/1.19</f>
        <v>2120.5241679831938</v>
      </c>
      <c r="R244" s="19">
        <f>INDEX('Pliegos Tarifarios (Las Condes)'!$K:$K,MATCH($B244,'Pliegos Tarifarios (Las Condes)'!$A:$A,0))</f>
        <v>710.78200000000004</v>
      </c>
      <c r="S244" s="21">
        <f t="shared" si="12"/>
        <v>163389.70321698318</v>
      </c>
      <c r="T244" s="21">
        <f t="shared" si="13"/>
        <v>31044.043611226803</v>
      </c>
      <c r="U244" s="19">
        <v>0</v>
      </c>
      <c r="V244" s="21">
        <f t="shared" si="14"/>
        <v>194433.74682820999</v>
      </c>
    </row>
    <row r="245" spans="1:22" x14ac:dyDescent="0.3">
      <c r="A245" s="3" t="s">
        <v>12</v>
      </c>
      <c r="B245" s="3">
        <v>1</v>
      </c>
      <c r="C245" s="4" t="s">
        <v>186</v>
      </c>
      <c r="D245" s="3" t="s">
        <v>618</v>
      </c>
      <c r="E245" s="3" t="s">
        <v>121</v>
      </c>
      <c r="F245" s="4" t="s">
        <v>619</v>
      </c>
      <c r="G245" s="3" t="s">
        <v>16</v>
      </c>
      <c r="H245" s="5">
        <v>905.2278</v>
      </c>
      <c r="I245" s="5">
        <v>2.37</v>
      </c>
      <c r="J245" s="5">
        <v>2.37</v>
      </c>
      <c r="K245" s="6">
        <v>1</v>
      </c>
      <c r="L245" s="5">
        <v>29.2</v>
      </c>
      <c r="M245" s="19">
        <f>H245*INDEX('Pliegos Tarifarios (Las Condes)'!$B:$B,MATCH($B245,'Pliegos Tarifarios (Las Condes)'!$A:$A,0))</f>
        <v>107575.4612964</v>
      </c>
      <c r="N245" s="19">
        <f>I245*INDEX('Pliegos Tarifarios (Las Condes)'!$C:$C,MATCH($B245,'Pliegos Tarifarios (Las Condes)'!$A:$A,0))</f>
        <v>8093.8083299999998</v>
      </c>
      <c r="O245" s="19">
        <f>J245*INDEX('Pliegos Tarifarios (Las Condes)'!$D:$D,MATCH($B245,'Pliegos Tarifarios (Las Condes)'!$A:$A,0))</f>
        <v>33432.653850000002</v>
      </c>
      <c r="P245" s="19">
        <f>H245*INDEX('Pliegos Tarifarios (Las Condes)'!$E:$E,MATCH($B245,'Pliegos Tarifarios (Las Condes)'!$A:$A,0))</f>
        <v>11706.4059096</v>
      </c>
      <c r="Q245" s="19" cm="1">
        <f t="array" ref="Q245">H245*_xlfn.IFS(H245&lt;=350,INDEX('Pliegos Tarifarios (Las Condes)'!$F:$F,MATCH($B245,'Pliegos Tarifarios (Las Condes)'!$A:$A,0)),H245&lt;=500,INDEX('Pliegos Tarifarios (Las Condes)'!$G:$G,MATCH($B245,'Pliegos Tarifarios (Las Condes)'!$A:$A,0)),H245&lt;=1000,INDEX('Pliegos Tarifarios (Las Condes)'!$H:$H,MATCH($B245,'Pliegos Tarifarios (Las Condes)'!$A:$A,0)),H245&lt;=5000,INDEX('Pliegos Tarifarios (Las Condes)'!$I:$I,MATCH($B245,'Pliegos Tarifarios (Las Condes)'!$A:$A,0)),H245&gt;5000,INDEX('Pliegos Tarifarios (Las Condes)'!$J:$J,MATCH($B245,'Pliegos Tarifarios (Las Condes)'!$A:$A,0)))/1.19</f>
        <v>2123.1015040336138</v>
      </c>
      <c r="R245" s="19">
        <f>INDEX('Pliegos Tarifarios (Las Condes)'!$K:$K,MATCH($B245,'Pliegos Tarifarios (Las Condes)'!$A:$A,0))</f>
        <v>710.78200000000004</v>
      </c>
      <c r="S245" s="21">
        <f t="shared" si="12"/>
        <v>163642.21289003361</v>
      </c>
      <c r="T245" s="21">
        <f t="shared" si="13"/>
        <v>31092.020449106385</v>
      </c>
      <c r="U245" s="19">
        <v>0</v>
      </c>
      <c r="V245" s="21">
        <f t="shared" si="14"/>
        <v>194734.23333913999</v>
      </c>
    </row>
    <row r="246" spans="1:22" x14ac:dyDescent="0.3">
      <c r="A246" s="3" t="s">
        <v>12</v>
      </c>
      <c r="B246" s="3">
        <v>1</v>
      </c>
      <c r="C246" s="4" t="s">
        <v>186</v>
      </c>
      <c r="D246" s="3" t="s">
        <v>620</v>
      </c>
      <c r="E246" s="3" t="s">
        <v>121</v>
      </c>
      <c r="F246" s="4" t="s">
        <v>621</v>
      </c>
      <c r="G246" s="3" t="s">
        <v>16</v>
      </c>
      <c r="H246" s="5">
        <v>905.99490000000003</v>
      </c>
      <c r="I246" s="5">
        <v>2.4033000000000002</v>
      </c>
      <c r="J246" s="5">
        <v>2.3759000000000001</v>
      </c>
      <c r="K246" s="6">
        <v>0.9885990096950027</v>
      </c>
      <c r="L246" s="5">
        <v>29.23</v>
      </c>
      <c r="M246" s="19">
        <f>H246*INDEX('Pliegos Tarifarios (Las Condes)'!$B:$B,MATCH($B246,'Pliegos Tarifarios (Las Condes)'!$A:$A,0))</f>
        <v>107666.62192619999</v>
      </c>
      <c r="N246" s="19">
        <f>I246*INDEX('Pliegos Tarifarios (Las Condes)'!$C:$C,MATCH($B246,'Pliegos Tarifarios (Las Condes)'!$A:$A,0))</f>
        <v>8207.5314596999997</v>
      </c>
      <c r="O246" s="19">
        <f>J246*INDEX('Pliegos Tarifarios (Las Condes)'!$D:$D,MATCH($B246,'Pliegos Tarifarios (Las Condes)'!$A:$A,0))</f>
        <v>33515.882819500002</v>
      </c>
      <c r="P246" s="19">
        <f>H246*INDEX('Pliegos Tarifarios (Las Condes)'!$E:$E,MATCH($B246,'Pliegos Tarifarios (Las Condes)'!$A:$A,0))</f>
        <v>11716.326046800001</v>
      </c>
      <c r="Q246" s="19" cm="1">
        <f t="array" ref="Q246">H246*_xlfn.IFS(H246&lt;=350,INDEX('Pliegos Tarifarios (Las Condes)'!$F:$F,MATCH($B246,'Pliegos Tarifarios (Las Condes)'!$A:$A,0)),H246&lt;=500,INDEX('Pliegos Tarifarios (Las Condes)'!$G:$G,MATCH($B246,'Pliegos Tarifarios (Las Condes)'!$A:$A,0)),H246&lt;=1000,INDEX('Pliegos Tarifarios (Las Condes)'!$H:$H,MATCH($B246,'Pliegos Tarifarios (Las Condes)'!$A:$A,0)),H246&lt;=5000,INDEX('Pliegos Tarifarios (Las Condes)'!$I:$I,MATCH($B246,'Pliegos Tarifarios (Las Condes)'!$A:$A,0)),H246&gt;5000,INDEX('Pliegos Tarifarios (Las Condes)'!$J:$J,MATCH($B246,'Pliegos Tarifarios (Las Condes)'!$A:$A,0)))/1.19</f>
        <v>2124.9006436134459</v>
      </c>
      <c r="R246" s="19">
        <f>INDEX('Pliegos Tarifarios (Las Condes)'!$K:$K,MATCH($B246,'Pliegos Tarifarios (Las Condes)'!$A:$A,0))</f>
        <v>710.78200000000004</v>
      </c>
      <c r="S246" s="21">
        <f t="shared" si="12"/>
        <v>163942.04489581345</v>
      </c>
      <c r="T246" s="21">
        <f t="shared" si="13"/>
        <v>31148.988530204555</v>
      </c>
      <c r="U246" s="19">
        <v>0</v>
      </c>
      <c r="V246" s="21">
        <f t="shared" si="14"/>
        <v>195091.033426018</v>
      </c>
    </row>
    <row r="247" spans="1:22" x14ac:dyDescent="0.3">
      <c r="A247" s="3" t="s">
        <v>12</v>
      </c>
      <c r="B247" s="3">
        <v>1</v>
      </c>
      <c r="C247" s="4" t="s">
        <v>186</v>
      </c>
      <c r="D247" s="3" t="s">
        <v>622</v>
      </c>
      <c r="E247" s="3" t="s">
        <v>121</v>
      </c>
      <c r="F247" s="4" t="s">
        <v>623</v>
      </c>
      <c r="G247" s="3" t="s">
        <v>16</v>
      </c>
      <c r="H247" s="5">
        <v>906.93690000000004</v>
      </c>
      <c r="I247" s="5">
        <v>2.4022000000000001</v>
      </c>
      <c r="J247" s="5">
        <v>2.3935</v>
      </c>
      <c r="K247" s="6">
        <v>0.99637831987344927</v>
      </c>
      <c r="L247" s="5">
        <v>29.26</v>
      </c>
      <c r="M247" s="19">
        <f>H247*INDEX('Pliegos Tarifarios (Las Condes)'!$B:$B,MATCH($B247,'Pliegos Tarifarios (Las Condes)'!$A:$A,0))</f>
        <v>107778.5673222</v>
      </c>
      <c r="N247" s="19">
        <f>I247*INDEX('Pliegos Tarifarios (Las Condes)'!$C:$C,MATCH($B247,'Pliegos Tarifarios (Las Condes)'!$A:$A,0))</f>
        <v>8203.7748398000003</v>
      </c>
      <c r="O247" s="19">
        <f>J247*INDEX('Pliegos Tarifarios (Las Condes)'!$D:$D,MATCH($B247,'Pliegos Tarifarios (Las Condes)'!$A:$A,0))</f>
        <v>33764.159067499997</v>
      </c>
      <c r="P247" s="19">
        <f>H247*INDEX('Pliegos Tarifarios (Las Condes)'!$E:$E,MATCH($B247,'Pliegos Tarifarios (Las Condes)'!$A:$A,0))</f>
        <v>11728.507990800001</v>
      </c>
      <c r="Q247" s="19" cm="1">
        <f t="array" ref="Q247">H247*_xlfn.IFS(H247&lt;=350,INDEX('Pliegos Tarifarios (Las Condes)'!$F:$F,MATCH($B247,'Pliegos Tarifarios (Las Condes)'!$A:$A,0)),H247&lt;=500,INDEX('Pliegos Tarifarios (Las Condes)'!$G:$G,MATCH($B247,'Pliegos Tarifarios (Las Condes)'!$A:$A,0)),H247&lt;=1000,INDEX('Pliegos Tarifarios (Las Condes)'!$H:$H,MATCH($B247,'Pliegos Tarifarios (Las Condes)'!$A:$A,0)),H247&lt;=5000,INDEX('Pliegos Tarifarios (Las Condes)'!$I:$I,MATCH($B247,'Pliegos Tarifarios (Las Condes)'!$A:$A,0)),H247&gt;5000,INDEX('Pliegos Tarifarios (Las Condes)'!$J:$J,MATCH($B247,'Pliegos Tarifarios (Las Condes)'!$A:$A,0)))/1.19</f>
        <v>2127.109989831933</v>
      </c>
      <c r="R247" s="19">
        <f>INDEX('Pliegos Tarifarios (Las Condes)'!$K:$K,MATCH($B247,'Pliegos Tarifarios (Las Condes)'!$A:$A,0))</f>
        <v>710.78200000000004</v>
      </c>
      <c r="S247" s="21">
        <f t="shared" si="12"/>
        <v>164312.90121013191</v>
      </c>
      <c r="T247" s="21">
        <f t="shared" si="13"/>
        <v>31219.451229925064</v>
      </c>
      <c r="U247" s="19">
        <v>0</v>
      </c>
      <c r="V247" s="21">
        <f t="shared" si="14"/>
        <v>195532.35244005697</v>
      </c>
    </row>
    <row r="248" spans="1:22" x14ac:dyDescent="0.3">
      <c r="A248" s="3" t="s">
        <v>12</v>
      </c>
      <c r="B248" s="3">
        <v>1</v>
      </c>
      <c r="C248" s="4" t="s">
        <v>186</v>
      </c>
      <c r="D248" s="3" t="s">
        <v>624</v>
      </c>
      <c r="E248" s="3" t="s">
        <v>121</v>
      </c>
      <c r="F248" s="4" t="s">
        <v>625</v>
      </c>
      <c r="G248" s="3" t="s">
        <v>16</v>
      </c>
      <c r="H248" s="5">
        <v>902.83249999999998</v>
      </c>
      <c r="I248" s="5">
        <v>2.4298000000000002</v>
      </c>
      <c r="J248" s="5">
        <v>2.4298000000000002</v>
      </c>
      <c r="K248" s="6">
        <v>1</v>
      </c>
      <c r="L248" s="5">
        <v>29.12</v>
      </c>
      <c r="M248" s="19">
        <f>H248*INDEX('Pliegos Tarifarios (Las Condes)'!$B:$B,MATCH($B248,'Pliegos Tarifarios (Las Condes)'!$A:$A,0))</f>
        <v>107290.80863499999</v>
      </c>
      <c r="N248" s="19">
        <f>I248*INDEX('Pliegos Tarifarios (Las Condes)'!$C:$C,MATCH($B248,'Pliegos Tarifarios (Las Condes)'!$A:$A,0))</f>
        <v>8298.0318482000002</v>
      </c>
      <c r="O248" s="19">
        <f>J248*INDEX('Pliegos Tarifarios (Las Condes)'!$D:$D,MATCH($B248,'Pliegos Tarifarios (Las Condes)'!$A:$A,0))</f>
        <v>34276.228829</v>
      </c>
      <c r="P248" s="19">
        <f>H248*INDEX('Pliegos Tarifarios (Las Condes)'!$E:$E,MATCH($B248,'Pliegos Tarifarios (Las Condes)'!$A:$A,0))</f>
        <v>11675.429889999999</v>
      </c>
      <c r="Q248" s="19" cm="1">
        <f t="array" ref="Q248">H248*_xlfn.IFS(H248&lt;=350,INDEX('Pliegos Tarifarios (Las Condes)'!$F:$F,MATCH($B248,'Pliegos Tarifarios (Las Condes)'!$A:$A,0)),H248&lt;=500,INDEX('Pliegos Tarifarios (Las Condes)'!$G:$G,MATCH($B248,'Pliegos Tarifarios (Las Condes)'!$A:$A,0)),H248&lt;=1000,INDEX('Pliegos Tarifarios (Las Condes)'!$H:$H,MATCH($B248,'Pliegos Tarifarios (Las Condes)'!$A:$A,0)),H248&lt;=5000,INDEX('Pliegos Tarifarios (Las Condes)'!$I:$I,MATCH($B248,'Pliegos Tarifarios (Las Condes)'!$A:$A,0)),H248&gt;5000,INDEX('Pliegos Tarifarios (Las Condes)'!$J:$J,MATCH($B248,'Pliegos Tarifarios (Las Condes)'!$A:$A,0)))/1.19</f>
        <v>2117.4836197478994</v>
      </c>
      <c r="R248" s="19">
        <f>INDEX('Pliegos Tarifarios (Las Condes)'!$K:$K,MATCH($B248,'Pliegos Tarifarios (Las Condes)'!$A:$A,0))</f>
        <v>710.78200000000004</v>
      </c>
      <c r="S248" s="21">
        <f t="shared" si="12"/>
        <v>164368.7648219479</v>
      </c>
      <c r="T248" s="21">
        <f t="shared" si="13"/>
        <v>31230.065316170101</v>
      </c>
      <c r="U248" s="19">
        <v>0</v>
      </c>
      <c r="V248" s="21">
        <f t="shared" si="14"/>
        <v>195598.83013811801</v>
      </c>
    </row>
    <row r="249" spans="1:22" x14ac:dyDescent="0.3">
      <c r="A249" s="3" t="s">
        <v>12</v>
      </c>
      <c r="B249" s="3">
        <v>1</v>
      </c>
      <c r="C249" s="4" t="s">
        <v>186</v>
      </c>
      <c r="D249" s="3" t="s">
        <v>626</v>
      </c>
      <c r="E249" s="3" t="s">
        <v>121</v>
      </c>
      <c r="F249" s="4" t="s">
        <v>627</v>
      </c>
      <c r="G249" s="3" t="s">
        <v>16</v>
      </c>
      <c r="H249" s="5">
        <v>905.48590000000002</v>
      </c>
      <c r="I249" s="5">
        <v>2.4340000000000002</v>
      </c>
      <c r="J249" s="5">
        <v>2.4340000000000002</v>
      </c>
      <c r="K249" s="6">
        <v>1</v>
      </c>
      <c r="L249" s="5">
        <v>29.21</v>
      </c>
      <c r="M249" s="19">
        <f>H249*INDEX('Pliegos Tarifarios (Las Condes)'!$B:$B,MATCH($B249,'Pliegos Tarifarios (Las Condes)'!$A:$A,0))</f>
        <v>107606.1333842</v>
      </c>
      <c r="N249" s="19">
        <f>I249*INDEX('Pliegos Tarifarios (Las Condes)'!$C:$C,MATCH($B249,'Pliegos Tarifarios (Las Condes)'!$A:$A,0))</f>
        <v>8312.3753059999999</v>
      </c>
      <c r="O249" s="19">
        <f>J249*INDEX('Pliegos Tarifarios (Las Condes)'!$D:$D,MATCH($B249,'Pliegos Tarifarios (Las Condes)'!$A:$A,0))</f>
        <v>34335.476569999999</v>
      </c>
      <c r="P249" s="19">
        <f>H249*INDEX('Pliegos Tarifarios (Las Condes)'!$E:$E,MATCH($B249,'Pliegos Tarifarios (Las Condes)'!$A:$A,0))</f>
        <v>11709.7436588</v>
      </c>
      <c r="Q249" s="19" cm="1">
        <f t="array" ref="Q249">H249*_xlfn.IFS(H249&lt;=350,INDEX('Pliegos Tarifarios (Las Condes)'!$F:$F,MATCH($B249,'Pliegos Tarifarios (Las Condes)'!$A:$A,0)),H249&lt;=500,INDEX('Pliegos Tarifarios (Las Condes)'!$G:$G,MATCH($B249,'Pliegos Tarifarios (Las Condes)'!$A:$A,0)),H249&lt;=1000,INDEX('Pliegos Tarifarios (Las Condes)'!$H:$H,MATCH($B249,'Pliegos Tarifarios (Las Condes)'!$A:$A,0)),H249&lt;=5000,INDEX('Pliegos Tarifarios (Las Condes)'!$I:$I,MATCH($B249,'Pliegos Tarifarios (Las Condes)'!$A:$A,0)),H249&gt;5000,INDEX('Pliegos Tarifarios (Las Condes)'!$J:$J,MATCH($B249,'Pliegos Tarifarios (Las Condes)'!$A:$A,0)))/1.19</f>
        <v>2123.7068461344543</v>
      </c>
      <c r="R249" s="19">
        <f>INDEX('Pliegos Tarifarios (Las Condes)'!$K:$K,MATCH($B249,'Pliegos Tarifarios (Las Condes)'!$A:$A,0))</f>
        <v>710.78200000000004</v>
      </c>
      <c r="S249" s="21">
        <f t="shared" si="12"/>
        <v>164798.21776513444</v>
      </c>
      <c r="T249" s="21">
        <f t="shared" si="13"/>
        <v>31311.661375375545</v>
      </c>
      <c r="U249" s="19">
        <v>0</v>
      </c>
      <c r="V249" s="21">
        <f t="shared" si="14"/>
        <v>196109.87914050999</v>
      </c>
    </row>
    <row r="250" spans="1:22" x14ac:dyDescent="0.3">
      <c r="A250" s="3" t="s">
        <v>12</v>
      </c>
      <c r="B250" s="3">
        <v>1</v>
      </c>
      <c r="C250" s="4" t="s">
        <v>186</v>
      </c>
      <c r="D250" s="3" t="s">
        <v>628</v>
      </c>
      <c r="E250" s="3" t="s">
        <v>121</v>
      </c>
      <c r="F250" s="4" t="s">
        <v>629</v>
      </c>
      <c r="G250" s="3" t="s">
        <v>16</v>
      </c>
      <c r="H250" s="5">
        <v>905.36320000000001</v>
      </c>
      <c r="I250" s="5">
        <v>2.4182000000000001</v>
      </c>
      <c r="J250" s="5">
        <v>2.3774000000000002</v>
      </c>
      <c r="K250" s="6">
        <v>0.98312794640641799</v>
      </c>
      <c r="L250" s="5">
        <v>29.21</v>
      </c>
      <c r="M250" s="19">
        <f>H250*INDEX('Pliegos Tarifarios (Las Condes)'!$B:$B,MATCH($B250,'Pliegos Tarifarios (Las Condes)'!$A:$A,0))</f>
        <v>107591.55196159999</v>
      </c>
      <c r="N250" s="19">
        <f>I250*INDEX('Pliegos Tarifarios (Las Condes)'!$C:$C,MATCH($B250,'Pliegos Tarifarios (Las Condes)'!$A:$A,0))</f>
        <v>8258.4165838000008</v>
      </c>
      <c r="O250" s="19">
        <f>J250*INDEX('Pliegos Tarifarios (Las Condes)'!$D:$D,MATCH($B250,'Pliegos Tarifarios (Las Condes)'!$A:$A,0))</f>
        <v>33537.042727</v>
      </c>
      <c r="P250" s="19">
        <f>H250*INDEX('Pliegos Tarifarios (Las Condes)'!$E:$E,MATCH($B250,'Pliegos Tarifarios (Las Condes)'!$A:$A,0))</f>
        <v>11708.1569024</v>
      </c>
      <c r="Q250" s="19" cm="1">
        <f t="array" ref="Q250">H250*_xlfn.IFS(H250&lt;=350,INDEX('Pliegos Tarifarios (Las Condes)'!$F:$F,MATCH($B250,'Pliegos Tarifarios (Las Condes)'!$A:$A,0)),H250&lt;=500,INDEX('Pliegos Tarifarios (Las Condes)'!$G:$G,MATCH($B250,'Pliegos Tarifarios (Las Condes)'!$A:$A,0)),H250&lt;=1000,INDEX('Pliegos Tarifarios (Las Condes)'!$H:$H,MATCH($B250,'Pliegos Tarifarios (Las Condes)'!$A:$A,0)),H250&lt;=5000,INDEX('Pliegos Tarifarios (Las Condes)'!$I:$I,MATCH($B250,'Pliegos Tarifarios (Las Condes)'!$A:$A,0)),H250&gt;5000,INDEX('Pliegos Tarifarios (Las Condes)'!$J:$J,MATCH($B250,'Pliegos Tarifarios (Las Condes)'!$A:$A,0)))/1.19</f>
        <v>2123.4190682352946</v>
      </c>
      <c r="R250" s="19">
        <f>INDEX('Pliegos Tarifarios (Las Condes)'!$K:$K,MATCH($B250,'Pliegos Tarifarios (Las Condes)'!$A:$A,0))</f>
        <v>710.78200000000004</v>
      </c>
      <c r="S250" s="21">
        <f t="shared" si="12"/>
        <v>163929.3692430353</v>
      </c>
      <c r="T250" s="21">
        <f t="shared" si="13"/>
        <v>31146.580156176708</v>
      </c>
      <c r="U250" s="19">
        <v>0</v>
      </c>
      <c r="V250" s="21">
        <f t="shared" si="14"/>
        <v>195075.949399212</v>
      </c>
    </row>
    <row r="251" spans="1:22" x14ac:dyDescent="0.3">
      <c r="A251" s="3" t="s">
        <v>12</v>
      </c>
      <c r="B251" s="3">
        <v>1</v>
      </c>
      <c r="C251" s="4" t="s">
        <v>186</v>
      </c>
      <c r="D251" s="3" t="s">
        <v>630</v>
      </c>
      <c r="E251" s="3" t="s">
        <v>121</v>
      </c>
      <c r="F251" s="4" t="s">
        <v>631</v>
      </c>
      <c r="G251" s="3" t="s">
        <v>16</v>
      </c>
      <c r="H251" s="5">
        <v>906.23509999999999</v>
      </c>
      <c r="I251" s="5">
        <v>2.4106999999999998</v>
      </c>
      <c r="J251" s="5">
        <v>2.4106999999999998</v>
      </c>
      <c r="K251" s="6">
        <v>1</v>
      </c>
      <c r="L251" s="5">
        <v>29.23</v>
      </c>
      <c r="M251" s="19">
        <f>H251*INDEX('Pliegos Tarifarios (Las Condes)'!$B:$B,MATCH($B251,'Pliegos Tarifarios (Las Condes)'!$A:$A,0))</f>
        <v>107695.16681379999</v>
      </c>
      <c r="N251" s="19">
        <f>I251*INDEX('Pliegos Tarifarios (Las Condes)'!$C:$C,MATCH($B251,'Pliegos Tarifarios (Las Condes)'!$A:$A,0))</f>
        <v>8232.8032662999994</v>
      </c>
      <c r="O251" s="19">
        <f>J251*INDEX('Pliegos Tarifarios (Las Condes)'!$D:$D,MATCH($B251,'Pliegos Tarifarios (Las Condes)'!$A:$A,0))</f>
        <v>34006.7926735</v>
      </c>
      <c r="P251" s="19">
        <f>H251*INDEX('Pliegos Tarifarios (Las Condes)'!$E:$E,MATCH($B251,'Pliegos Tarifarios (Las Condes)'!$A:$A,0))</f>
        <v>11719.432313200001</v>
      </c>
      <c r="Q251" s="19" cm="1">
        <f t="array" ref="Q251">H251*_xlfn.IFS(H251&lt;=350,INDEX('Pliegos Tarifarios (Las Condes)'!$F:$F,MATCH($B251,'Pliegos Tarifarios (Las Condes)'!$A:$A,0)),H251&lt;=500,INDEX('Pliegos Tarifarios (Las Condes)'!$G:$G,MATCH($B251,'Pliegos Tarifarios (Las Condes)'!$A:$A,0)),H251&lt;=1000,INDEX('Pliegos Tarifarios (Las Condes)'!$H:$H,MATCH($B251,'Pliegos Tarifarios (Las Condes)'!$A:$A,0)),H251&lt;=5000,INDEX('Pliegos Tarifarios (Las Condes)'!$I:$I,MATCH($B251,'Pliegos Tarifarios (Las Condes)'!$A:$A,0)),H251&gt;5000,INDEX('Pliegos Tarifarios (Las Condes)'!$J:$J,MATCH($B251,'Pliegos Tarifarios (Las Condes)'!$A:$A,0)))/1.19</f>
        <v>2125.4640034453787</v>
      </c>
      <c r="R251" s="19">
        <f>INDEX('Pliegos Tarifarios (Las Condes)'!$K:$K,MATCH($B251,'Pliegos Tarifarios (Las Condes)'!$A:$A,0))</f>
        <v>710.78200000000004</v>
      </c>
      <c r="S251" s="21">
        <f t="shared" si="12"/>
        <v>164490.44107024538</v>
      </c>
      <c r="T251" s="21">
        <f t="shared" si="13"/>
        <v>31253.183803346623</v>
      </c>
      <c r="U251" s="19">
        <v>0</v>
      </c>
      <c r="V251" s="21">
        <f t="shared" si="14"/>
        <v>195743.62487359199</v>
      </c>
    </row>
    <row r="252" spans="1:22" x14ac:dyDescent="0.3">
      <c r="A252" s="3" t="s">
        <v>12</v>
      </c>
      <c r="B252" s="3">
        <v>1</v>
      </c>
      <c r="C252" s="4" t="s">
        <v>186</v>
      </c>
      <c r="D252" s="3" t="s">
        <v>632</v>
      </c>
      <c r="E252" s="3" t="s">
        <v>121</v>
      </c>
      <c r="F252" s="4" t="s">
        <v>633</v>
      </c>
      <c r="G252" s="3" t="s">
        <v>16</v>
      </c>
      <c r="H252" s="5">
        <v>904.55330000000004</v>
      </c>
      <c r="I252" s="5">
        <v>2.3820999999999999</v>
      </c>
      <c r="J252" s="5">
        <v>2.3820999999999999</v>
      </c>
      <c r="K252" s="6">
        <v>1</v>
      </c>
      <c r="L252" s="5">
        <v>29.18</v>
      </c>
      <c r="M252" s="19">
        <f>H252*INDEX('Pliegos Tarifarios (Las Condes)'!$B:$B,MATCH($B252,'Pliegos Tarifarios (Las Condes)'!$A:$A,0))</f>
        <v>107495.3050654</v>
      </c>
      <c r="N252" s="19">
        <f>I252*INDEX('Pliegos Tarifarios (Las Condes)'!$C:$C,MATCH($B252,'Pliegos Tarifarios (Las Condes)'!$A:$A,0))</f>
        <v>8135.1311488999991</v>
      </c>
      <c r="O252" s="19">
        <f>J252*INDEX('Pliegos Tarifarios (Las Condes)'!$D:$D,MATCH($B252,'Pliegos Tarifarios (Las Condes)'!$A:$A,0))</f>
        <v>33603.343770499996</v>
      </c>
      <c r="P252" s="19">
        <f>H252*INDEX('Pliegos Tarifarios (Las Condes)'!$E:$E,MATCH($B252,'Pliegos Tarifarios (Las Condes)'!$A:$A,0))</f>
        <v>11697.6832756</v>
      </c>
      <c r="Q252" s="19" cm="1">
        <f t="array" ref="Q252">H252*_xlfn.IFS(H252&lt;=350,INDEX('Pliegos Tarifarios (Las Condes)'!$F:$F,MATCH($B252,'Pliegos Tarifarios (Las Condes)'!$A:$A,0)),H252&lt;=500,INDEX('Pliegos Tarifarios (Las Condes)'!$G:$G,MATCH($B252,'Pliegos Tarifarios (Las Condes)'!$A:$A,0)),H252&lt;=1000,INDEX('Pliegos Tarifarios (Las Condes)'!$H:$H,MATCH($B252,'Pliegos Tarifarios (Las Condes)'!$A:$A,0)),H252&lt;=5000,INDEX('Pliegos Tarifarios (Las Condes)'!$I:$I,MATCH($B252,'Pliegos Tarifarios (Las Condes)'!$A:$A,0)),H252&gt;5000,INDEX('Pliegos Tarifarios (Las Condes)'!$J:$J,MATCH($B252,'Pliegos Tarifarios (Las Condes)'!$A:$A,0)))/1.19</f>
        <v>2121.5195464705889</v>
      </c>
      <c r="R252" s="19">
        <f>INDEX('Pliegos Tarifarios (Las Condes)'!$K:$K,MATCH($B252,'Pliegos Tarifarios (Las Condes)'!$A:$A,0))</f>
        <v>710.78200000000004</v>
      </c>
      <c r="S252" s="21">
        <f t="shared" si="12"/>
        <v>163763.76480687055</v>
      </c>
      <c r="T252" s="21">
        <f t="shared" si="13"/>
        <v>31115.115313305403</v>
      </c>
      <c r="U252" s="19">
        <v>0</v>
      </c>
      <c r="V252" s="21">
        <f t="shared" si="14"/>
        <v>194878.88012017595</v>
      </c>
    </row>
    <row r="253" spans="1:22" x14ac:dyDescent="0.3">
      <c r="A253" s="3" t="s">
        <v>12</v>
      </c>
      <c r="B253" s="3">
        <v>1</v>
      </c>
      <c r="C253" s="4" t="s">
        <v>186</v>
      </c>
      <c r="D253" s="3" t="s">
        <v>634</v>
      </c>
      <c r="E253" s="3" t="s">
        <v>121</v>
      </c>
      <c r="F253" s="4" t="s">
        <v>635</v>
      </c>
      <c r="G253" s="3" t="s">
        <v>16</v>
      </c>
      <c r="H253" s="5">
        <v>905.83600000000001</v>
      </c>
      <c r="I253" s="5">
        <v>2.4315000000000002</v>
      </c>
      <c r="J253" s="5">
        <v>2.3613</v>
      </c>
      <c r="K253" s="6">
        <v>0.97112893275755696</v>
      </c>
      <c r="L253" s="5">
        <v>29.22</v>
      </c>
      <c r="M253" s="19">
        <f>H253*INDEX('Pliegos Tarifarios (Las Condes)'!$B:$B,MATCH($B253,'Pliegos Tarifarios (Las Condes)'!$A:$A,0))</f>
        <v>107647.738568</v>
      </c>
      <c r="N253" s="19">
        <f>I253*INDEX('Pliegos Tarifarios (Las Condes)'!$C:$C,MATCH($B253,'Pliegos Tarifarios (Las Condes)'!$A:$A,0))</f>
        <v>8303.8375335000001</v>
      </c>
      <c r="O253" s="19">
        <f>J253*INDEX('Pliegos Tarifarios (Las Condes)'!$D:$D,MATCH($B253,'Pliegos Tarifarios (Las Condes)'!$A:$A,0))</f>
        <v>33309.926386499996</v>
      </c>
      <c r="P253" s="19">
        <f>H253*INDEX('Pliegos Tarifarios (Las Condes)'!$E:$E,MATCH($B253,'Pliegos Tarifarios (Las Condes)'!$A:$A,0))</f>
        <v>11714.271152000001</v>
      </c>
      <c r="Q253" s="19" cm="1">
        <f t="array" ref="Q253">H253*_xlfn.IFS(H253&lt;=350,INDEX('Pliegos Tarifarios (Las Condes)'!$F:$F,MATCH($B253,'Pliegos Tarifarios (Las Condes)'!$A:$A,0)),H253&lt;=500,INDEX('Pliegos Tarifarios (Las Condes)'!$G:$G,MATCH($B253,'Pliegos Tarifarios (Las Condes)'!$A:$A,0)),H253&lt;=1000,INDEX('Pliegos Tarifarios (Las Condes)'!$H:$H,MATCH($B253,'Pliegos Tarifarios (Las Condes)'!$A:$A,0)),H253&lt;=5000,INDEX('Pliegos Tarifarios (Las Condes)'!$I:$I,MATCH($B253,'Pliegos Tarifarios (Las Condes)'!$A:$A,0)),H253&gt;5000,INDEX('Pliegos Tarifarios (Las Condes)'!$J:$J,MATCH($B253,'Pliegos Tarifarios (Las Condes)'!$A:$A,0)))/1.19</f>
        <v>2124.5279630252103</v>
      </c>
      <c r="R253" s="19">
        <f>INDEX('Pliegos Tarifarios (Las Condes)'!$K:$K,MATCH($B253,'Pliegos Tarifarios (Las Condes)'!$A:$A,0))</f>
        <v>710.78200000000004</v>
      </c>
      <c r="S253" s="21">
        <f t="shared" si="12"/>
        <v>163811.08360302521</v>
      </c>
      <c r="T253" s="21">
        <f t="shared" si="13"/>
        <v>31124.10588457479</v>
      </c>
      <c r="U253" s="19">
        <v>0</v>
      </c>
      <c r="V253" s="21">
        <f t="shared" si="14"/>
        <v>194935.1894876</v>
      </c>
    </row>
    <row r="254" spans="1:22" x14ac:dyDescent="0.3">
      <c r="A254" s="3" t="s">
        <v>12</v>
      </c>
      <c r="B254" s="3">
        <v>1</v>
      </c>
      <c r="C254" s="4" t="s">
        <v>186</v>
      </c>
      <c r="D254" s="3" t="s">
        <v>636</v>
      </c>
      <c r="E254" s="3" t="s">
        <v>121</v>
      </c>
      <c r="F254" s="4" t="s">
        <v>637</v>
      </c>
      <c r="G254" s="3" t="s">
        <v>16</v>
      </c>
      <c r="H254" s="5">
        <v>907.67129999999997</v>
      </c>
      <c r="I254" s="5">
        <v>2.4129</v>
      </c>
      <c r="J254" s="5">
        <v>2.4121999999999999</v>
      </c>
      <c r="K254" s="6">
        <v>0.99970989266028421</v>
      </c>
      <c r="L254" s="5">
        <v>29.28</v>
      </c>
      <c r="M254" s="19">
        <f>H254*INDEX('Pliegos Tarifarios (Las Condes)'!$B:$B,MATCH($B254,'Pliegos Tarifarios (Las Condes)'!$A:$A,0))</f>
        <v>107865.8419494</v>
      </c>
      <c r="N254" s="19">
        <f>I254*INDEX('Pliegos Tarifarios (Las Condes)'!$C:$C,MATCH($B254,'Pliegos Tarifarios (Las Condes)'!$A:$A,0))</f>
        <v>8240.3165061</v>
      </c>
      <c r="O254" s="19">
        <f>J254*INDEX('Pliegos Tarifarios (Las Condes)'!$D:$D,MATCH($B254,'Pliegos Tarifarios (Las Condes)'!$A:$A,0))</f>
        <v>34027.952580999998</v>
      </c>
      <c r="P254" s="19">
        <f>H254*INDEX('Pliegos Tarifarios (Las Condes)'!$E:$E,MATCH($B254,'Pliegos Tarifarios (Las Condes)'!$A:$A,0))</f>
        <v>11738.0052516</v>
      </c>
      <c r="Q254" s="19" cm="1">
        <f t="array" ref="Q254">H254*_xlfn.IFS(H254&lt;=350,INDEX('Pliegos Tarifarios (Las Condes)'!$F:$F,MATCH($B254,'Pliegos Tarifarios (Las Condes)'!$A:$A,0)),H254&lt;=500,INDEX('Pliegos Tarifarios (Las Condes)'!$G:$G,MATCH($B254,'Pliegos Tarifarios (Las Condes)'!$A:$A,0)),H254&lt;=1000,INDEX('Pliegos Tarifarios (Las Condes)'!$H:$H,MATCH($B254,'Pliegos Tarifarios (Las Condes)'!$A:$A,0)),H254&lt;=5000,INDEX('Pliegos Tarifarios (Las Condes)'!$I:$I,MATCH($B254,'Pliegos Tarifarios (Las Condes)'!$A:$A,0)),H254&gt;5000,INDEX('Pliegos Tarifarios (Las Condes)'!$J:$J,MATCH($B254,'Pliegos Tarifarios (Las Condes)'!$A:$A,0)))/1.19</f>
        <v>2128.8324355462187</v>
      </c>
      <c r="R254" s="19">
        <f>INDEX('Pliegos Tarifarios (Las Condes)'!$K:$K,MATCH($B254,'Pliegos Tarifarios (Las Condes)'!$A:$A,0))</f>
        <v>710.78200000000004</v>
      </c>
      <c r="S254" s="21">
        <f t="shared" si="12"/>
        <v>164711.73072364621</v>
      </c>
      <c r="T254" s="21">
        <f t="shared" si="13"/>
        <v>31295.228837492781</v>
      </c>
      <c r="U254" s="19">
        <v>0</v>
      </c>
      <c r="V254" s="21">
        <f t="shared" si="14"/>
        <v>196006.959561139</v>
      </c>
    </row>
    <row r="255" spans="1:22" x14ac:dyDescent="0.3">
      <c r="A255" s="3" t="s">
        <v>12</v>
      </c>
      <c r="B255" s="3">
        <v>1</v>
      </c>
      <c r="C255" s="4" t="s">
        <v>186</v>
      </c>
      <c r="D255" s="3" t="s">
        <v>638</v>
      </c>
      <c r="E255" s="3" t="s">
        <v>121</v>
      </c>
      <c r="F255" s="4" t="s">
        <v>639</v>
      </c>
      <c r="G255" s="3" t="s">
        <v>16</v>
      </c>
      <c r="H255" s="5">
        <v>906.91449999999998</v>
      </c>
      <c r="I255" s="5">
        <v>2.4283999999999999</v>
      </c>
      <c r="J255" s="5">
        <v>2.4283999999999999</v>
      </c>
      <c r="K255" s="6">
        <v>1</v>
      </c>
      <c r="L255" s="5">
        <v>29.26</v>
      </c>
      <c r="M255" s="19">
        <f>H255*INDEX('Pliegos Tarifarios (Las Condes)'!$B:$B,MATCH($B255,'Pliegos Tarifarios (Las Condes)'!$A:$A,0))</f>
        <v>107775.90535099999</v>
      </c>
      <c r="N255" s="19">
        <f>I255*INDEX('Pliegos Tarifarios (Las Condes)'!$C:$C,MATCH($B255,'Pliegos Tarifarios (Las Condes)'!$A:$A,0))</f>
        <v>8293.2506955999997</v>
      </c>
      <c r="O255" s="19">
        <f>J255*INDEX('Pliegos Tarifarios (Las Condes)'!$D:$D,MATCH($B255,'Pliegos Tarifarios (Las Condes)'!$A:$A,0))</f>
        <v>34256.479582</v>
      </c>
      <c r="P255" s="19">
        <f>H255*INDEX('Pliegos Tarifarios (Las Condes)'!$E:$E,MATCH($B255,'Pliegos Tarifarios (Las Condes)'!$A:$A,0))</f>
        <v>11728.218314</v>
      </c>
      <c r="Q255" s="19" cm="1">
        <f t="array" ref="Q255">H255*_xlfn.IFS(H255&lt;=350,INDEX('Pliegos Tarifarios (Las Condes)'!$F:$F,MATCH($B255,'Pliegos Tarifarios (Las Condes)'!$A:$A,0)),H255&lt;=500,INDEX('Pliegos Tarifarios (Las Condes)'!$G:$G,MATCH($B255,'Pliegos Tarifarios (Las Condes)'!$A:$A,0)),H255&lt;=1000,INDEX('Pliegos Tarifarios (Las Condes)'!$H:$H,MATCH($B255,'Pliegos Tarifarios (Las Condes)'!$A:$A,0)),H255&lt;=5000,INDEX('Pliegos Tarifarios (Las Condes)'!$I:$I,MATCH($B255,'Pliegos Tarifarios (Las Condes)'!$A:$A,0)),H255&gt;5000,INDEX('Pliegos Tarifarios (Las Condes)'!$J:$J,MATCH($B255,'Pliegos Tarifarios (Las Condes)'!$A:$A,0)))/1.19</f>
        <v>2127.0574533613449</v>
      </c>
      <c r="R255" s="19">
        <f>INDEX('Pliegos Tarifarios (Las Condes)'!$K:$K,MATCH($B255,'Pliegos Tarifarios (Las Condes)'!$A:$A,0))</f>
        <v>710.78200000000004</v>
      </c>
      <c r="S255" s="21">
        <f t="shared" si="12"/>
        <v>164891.69339596134</v>
      </c>
      <c r="T255" s="21">
        <f t="shared" si="13"/>
        <v>31329.421745232656</v>
      </c>
      <c r="U255" s="19">
        <v>0</v>
      </c>
      <c r="V255" s="21">
        <f t="shared" si="14"/>
        <v>196221.11514119399</v>
      </c>
    </row>
    <row r="256" spans="1:22" x14ac:dyDescent="0.3">
      <c r="A256" s="3" t="s">
        <v>12</v>
      </c>
      <c r="B256" s="3">
        <v>1</v>
      </c>
      <c r="C256" s="4" t="s">
        <v>186</v>
      </c>
      <c r="D256" s="3" t="s">
        <v>640</v>
      </c>
      <c r="E256" s="3" t="s">
        <v>121</v>
      </c>
      <c r="F256" s="4" t="s">
        <v>641</v>
      </c>
      <c r="G256" s="3" t="s">
        <v>16</v>
      </c>
      <c r="H256" s="5">
        <v>904.29269999999997</v>
      </c>
      <c r="I256" s="5">
        <v>2.4359000000000002</v>
      </c>
      <c r="J256" s="5">
        <v>2.4359000000000002</v>
      </c>
      <c r="K256" s="6">
        <v>1</v>
      </c>
      <c r="L256" s="5">
        <v>29.17</v>
      </c>
      <c r="M256" s="19">
        <f>H256*INDEX('Pliegos Tarifarios (Las Condes)'!$B:$B,MATCH($B256,'Pliegos Tarifarios (Las Condes)'!$A:$A,0))</f>
        <v>107464.33588259999</v>
      </c>
      <c r="N256" s="19">
        <f>I256*INDEX('Pliegos Tarifarios (Las Condes)'!$C:$C,MATCH($B256,'Pliegos Tarifarios (Las Condes)'!$A:$A,0))</f>
        <v>8318.8640131000011</v>
      </c>
      <c r="O256" s="19">
        <f>J256*INDEX('Pliegos Tarifarios (Las Condes)'!$D:$D,MATCH($B256,'Pliegos Tarifarios (Las Condes)'!$A:$A,0))</f>
        <v>34362.279119500003</v>
      </c>
      <c r="P256" s="19">
        <f>H256*INDEX('Pliegos Tarifarios (Las Condes)'!$E:$E,MATCH($B256,'Pliegos Tarifarios (Las Condes)'!$A:$A,0))</f>
        <v>11694.3131964</v>
      </c>
      <c r="Q256" s="19" cm="1">
        <f t="array" ref="Q256">H256*_xlfn.IFS(H256&lt;=350,INDEX('Pliegos Tarifarios (Las Condes)'!$F:$F,MATCH($B256,'Pliegos Tarifarios (Las Condes)'!$A:$A,0)),H256&lt;=500,INDEX('Pliegos Tarifarios (Las Condes)'!$G:$G,MATCH($B256,'Pliegos Tarifarios (Las Condes)'!$A:$A,0)),H256&lt;=1000,INDEX('Pliegos Tarifarios (Las Condes)'!$H:$H,MATCH($B256,'Pliegos Tarifarios (Las Condes)'!$A:$A,0)),H256&lt;=5000,INDEX('Pliegos Tarifarios (Las Condes)'!$I:$I,MATCH($B256,'Pliegos Tarifarios (Las Condes)'!$A:$A,0)),H256&gt;5000,INDEX('Pliegos Tarifarios (Las Condes)'!$J:$J,MATCH($B256,'Pliegos Tarifarios (Las Condes)'!$A:$A,0)))/1.19</f>
        <v>2120.9083409243699</v>
      </c>
      <c r="R256" s="19">
        <f>INDEX('Pliegos Tarifarios (Las Condes)'!$K:$K,MATCH($B256,'Pliegos Tarifarios (Las Condes)'!$A:$A,0))</f>
        <v>710.78200000000004</v>
      </c>
      <c r="S256" s="21">
        <f t="shared" si="12"/>
        <v>164671.48255252437</v>
      </c>
      <c r="T256" s="21">
        <f t="shared" si="13"/>
        <v>31287.581684979628</v>
      </c>
      <c r="U256" s="19">
        <v>0</v>
      </c>
      <c r="V256" s="21">
        <f t="shared" si="14"/>
        <v>195959.064237504</v>
      </c>
    </row>
    <row r="257" spans="1:22" x14ac:dyDescent="0.3">
      <c r="A257" s="3" t="s">
        <v>12</v>
      </c>
      <c r="B257" s="3">
        <v>1</v>
      </c>
      <c r="C257" s="4" t="s">
        <v>186</v>
      </c>
      <c r="D257" s="3" t="s">
        <v>642</v>
      </c>
      <c r="E257" s="3" t="s">
        <v>121</v>
      </c>
      <c r="F257" s="4" t="s">
        <v>643</v>
      </c>
      <c r="G257" s="3" t="s">
        <v>16</v>
      </c>
      <c r="H257" s="5">
        <v>906.03229999999996</v>
      </c>
      <c r="I257" s="5">
        <v>2.5167999999999999</v>
      </c>
      <c r="J257" s="5">
        <v>2.3702999999999999</v>
      </c>
      <c r="K257" s="6">
        <v>0.94179116338207247</v>
      </c>
      <c r="L257" s="5">
        <v>29.23</v>
      </c>
      <c r="M257" s="19">
        <f>H257*INDEX('Pliegos Tarifarios (Las Condes)'!$B:$B,MATCH($B257,'Pliegos Tarifarios (Las Condes)'!$A:$A,0))</f>
        <v>107671.06646739999</v>
      </c>
      <c r="N257" s="19">
        <f>I257*INDEX('Pliegos Tarifarios (Las Condes)'!$C:$C,MATCH($B257,'Pliegos Tarifarios (Las Condes)'!$A:$A,0))</f>
        <v>8595.1463311999996</v>
      </c>
      <c r="O257" s="19">
        <f>J257*INDEX('Pliegos Tarifarios (Las Condes)'!$D:$D,MATCH($B257,'Pliegos Tarifarios (Las Condes)'!$A:$A,0))</f>
        <v>33436.885831499996</v>
      </c>
      <c r="P257" s="19">
        <f>H257*INDEX('Pliegos Tarifarios (Las Condes)'!$E:$E,MATCH($B257,'Pliegos Tarifarios (Las Condes)'!$A:$A,0))</f>
        <v>11716.8097036</v>
      </c>
      <c r="Q257" s="19" cm="1">
        <f t="array" ref="Q257">H257*_xlfn.IFS(H257&lt;=350,INDEX('Pliegos Tarifarios (Las Condes)'!$F:$F,MATCH($B257,'Pliegos Tarifarios (Las Condes)'!$A:$A,0)),H257&lt;=500,INDEX('Pliegos Tarifarios (Las Condes)'!$G:$G,MATCH($B257,'Pliegos Tarifarios (Las Condes)'!$A:$A,0)),H257&lt;=1000,INDEX('Pliegos Tarifarios (Las Condes)'!$H:$H,MATCH($B257,'Pliegos Tarifarios (Las Condes)'!$A:$A,0)),H257&lt;=5000,INDEX('Pliegos Tarifarios (Las Condes)'!$I:$I,MATCH($B257,'Pliegos Tarifarios (Las Condes)'!$A:$A,0)),H257&gt;5000,INDEX('Pliegos Tarifarios (Las Condes)'!$J:$J,MATCH($B257,'Pliegos Tarifarios (Las Condes)'!$A:$A,0)))/1.19</f>
        <v>2124.9883607563029</v>
      </c>
      <c r="R257" s="19">
        <f>INDEX('Pliegos Tarifarios (Las Condes)'!$K:$K,MATCH($B257,'Pliegos Tarifarios (Las Condes)'!$A:$A,0))</f>
        <v>710.78200000000004</v>
      </c>
      <c r="S257" s="21">
        <f t="shared" si="12"/>
        <v>164255.67869445629</v>
      </c>
      <c r="T257" s="21">
        <f t="shared" si="13"/>
        <v>31208.578951946696</v>
      </c>
      <c r="U257" s="19">
        <v>0</v>
      </c>
      <c r="V257" s="21">
        <f t="shared" si="14"/>
        <v>195464.25764640298</v>
      </c>
    </row>
    <row r="258" spans="1:22" x14ac:dyDescent="0.3">
      <c r="A258" s="3" t="s">
        <v>12</v>
      </c>
      <c r="B258" s="3">
        <v>1</v>
      </c>
      <c r="C258" s="4" t="s">
        <v>186</v>
      </c>
      <c r="D258" s="3" t="s">
        <v>644</v>
      </c>
      <c r="E258" s="3" t="s">
        <v>121</v>
      </c>
      <c r="F258" s="4" t="s">
        <v>645</v>
      </c>
      <c r="G258" s="3" t="s">
        <v>16</v>
      </c>
      <c r="H258" s="5">
        <v>907.16780000000006</v>
      </c>
      <c r="I258" s="5">
        <v>2.4599000000000002</v>
      </c>
      <c r="J258" s="5">
        <v>2.3776999999999999</v>
      </c>
      <c r="K258" s="6">
        <v>0.96658400747997875</v>
      </c>
      <c r="L258" s="5">
        <v>29.26</v>
      </c>
      <c r="M258" s="19">
        <f>H258*INDEX('Pliegos Tarifarios (Las Condes)'!$B:$B,MATCH($B258,'Pliegos Tarifarios (Las Condes)'!$A:$A,0))</f>
        <v>107806.00701640001</v>
      </c>
      <c r="N258" s="19">
        <f>I258*INDEX('Pliegos Tarifarios (Las Condes)'!$C:$C,MATCH($B258,'Pliegos Tarifarios (Las Condes)'!$A:$A,0))</f>
        <v>8400.8266291</v>
      </c>
      <c r="O258" s="19">
        <f>J258*INDEX('Pliegos Tarifarios (Las Condes)'!$D:$D,MATCH($B258,'Pliegos Tarifarios (Las Condes)'!$A:$A,0))</f>
        <v>33541.274708500001</v>
      </c>
      <c r="P258" s="19">
        <f>H258*INDEX('Pliegos Tarifarios (Las Condes)'!$E:$E,MATCH($B258,'Pliegos Tarifarios (Las Condes)'!$A:$A,0))</f>
        <v>11731.493989600001</v>
      </c>
      <c r="Q258" s="19" cm="1">
        <f t="array" ref="Q258">H258*_xlfn.IFS(H258&lt;=350,INDEX('Pliegos Tarifarios (Las Condes)'!$F:$F,MATCH($B258,'Pliegos Tarifarios (Las Condes)'!$A:$A,0)),H258&lt;=500,INDEX('Pliegos Tarifarios (Las Condes)'!$G:$G,MATCH($B258,'Pliegos Tarifarios (Las Condes)'!$A:$A,0)),H258&lt;=1000,INDEX('Pliegos Tarifarios (Las Condes)'!$H:$H,MATCH($B258,'Pliegos Tarifarios (Las Condes)'!$A:$A,0)),H258&lt;=5000,INDEX('Pliegos Tarifarios (Las Condes)'!$I:$I,MATCH($B258,'Pliegos Tarifarios (Las Condes)'!$A:$A,0)),H258&gt;5000,INDEX('Pliegos Tarifarios (Las Condes)'!$J:$J,MATCH($B258,'Pliegos Tarifarios (Las Condes)'!$A:$A,0)))/1.19</f>
        <v>2127.6515376470593</v>
      </c>
      <c r="R258" s="19">
        <f>INDEX('Pliegos Tarifarios (Las Condes)'!$K:$K,MATCH($B258,'Pliegos Tarifarios (Las Condes)'!$A:$A,0))</f>
        <v>710.78200000000004</v>
      </c>
      <c r="S258" s="21">
        <f t="shared" si="12"/>
        <v>164318.03588124711</v>
      </c>
      <c r="T258" s="21">
        <f t="shared" si="13"/>
        <v>31220.42681743695</v>
      </c>
      <c r="U258" s="19">
        <v>0</v>
      </c>
      <c r="V258" s="21">
        <f t="shared" si="14"/>
        <v>195538.46269868407</v>
      </c>
    </row>
    <row r="259" spans="1:22" x14ac:dyDescent="0.3">
      <c r="A259" s="3" t="s">
        <v>12</v>
      </c>
      <c r="B259" s="3">
        <v>1</v>
      </c>
      <c r="C259" s="4" t="s">
        <v>186</v>
      </c>
      <c r="D259" s="3" t="s">
        <v>646</v>
      </c>
      <c r="E259" s="3" t="s">
        <v>121</v>
      </c>
      <c r="F259" s="4" t="s">
        <v>647</v>
      </c>
      <c r="G259" s="3" t="s">
        <v>16</v>
      </c>
      <c r="H259" s="5">
        <v>905.47339999999997</v>
      </c>
      <c r="I259" s="5">
        <v>2.3982000000000001</v>
      </c>
      <c r="J259" s="5">
        <v>2.3431000000000002</v>
      </c>
      <c r="K259" s="6">
        <v>0.97702443499291136</v>
      </c>
      <c r="L259" s="5">
        <v>29.21</v>
      </c>
      <c r="M259" s="19">
        <f>H259*INDEX('Pliegos Tarifarios (Las Condes)'!$B:$B,MATCH($B259,'Pliegos Tarifarios (Las Condes)'!$A:$A,0))</f>
        <v>107604.64790919999</v>
      </c>
      <c r="N259" s="19">
        <f>I259*INDEX('Pliegos Tarifarios (Las Condes)'!$C:$C,MATCH($B259,'Pliegos Tarifarios (Las Condes)'!$A:$A,0))</f>
        <v>8190.1144038000002</v>
      </c>
      <c r="O259" s="19">
        <f>J259*INDEX('Pliegos Tarifarios (Las Condes)'!$D:$D,MATCH($B259,'Pliegos Tarifarios (Las Condes)'!$A:$A,0))</f>
        <v>33053.186175499999</v>
      </c>
      <c r="P259" s="19">
        <f>H259*INDEX('Pliegos Tarifarios (Las Condes)'!$E:$E,MATCH($B259,'Pliegos Tarifarios (Las Condes)'!$A:$A,0))</f>
        <v>11709.5820088</v>
      </c>
      <c r="Q259" s="19" cm="1">
        <f t="array" ref="Q259">H259*_xlfn.IFS(H259&lt;=350,INDEX('Pliegos Tarifarios (Las Condes)'!$F:$F,MATCH($B259,'Pliegos Tarifarios (Las Condes)'!$A:$A,0)),H259&lt;=500,INDEX('Pliegos Tarifarios (Las Condes)'!$G:$G,MATCH($B259,'Pliegos Tarifarios (Las Condes)'!$A:$A,0)),H259&lt;=1000,INDEX('Pliegos Tarifarios (Las Condes)'!$H:$H,MATCH($B259,'Pliegos Tarifarios (Las Condes)'!$A:$A,0)),H259&lt;=5000,INDEX('Pliegos Tarifarios (Las Condes)'!$I:$I,MATCH($B259,'Pliegos Tarifarios (Las Condes)'!$A:$A,0)),H259&gt;5000,INDEX('Pliegos Tarifarios (Las Condes)'!$J:$J,MATCH($B259,'Pliegos Tarifarios (Las Condes)'!$A:$A,0)))/1.19</f>
        <v>2123.6775289075631</v>
      </c>
      <c r="R259" s="19">
        <f>INDEX('Pliegos Tarifarios (Las Condes)'!$K:$K,MATCH($B259,'Pliegos Tarifarios (Las Condes)'!$A:$A,0))</f>
        <v>710.78200000000004</v>
      </c>
      <c r="S259" s="21">
        <f t="shared" si="12"/>
        <v>163391.99002620758</v>
      </c>
      <c r="T259" s="21">
        <f t="shared" si="13"/>
        <v>31044.47810497944</v>
      </c>
      <c r="U259" s="19">
        <v>0</v>
      </c>
      <c r="V259" s="21">
        <f t="shared" si="14"/>
        <v>194436.46813118702</v>
      </c>
    </row>
    <row r="260" spans="1:22" x14ac:dyDescent="0.3">
      <c r="A260" s="3" t="s">
        <v>12</v>
      </c>
      <c r="B260" s="3">
        <v>1</v>
      </c>
      <c r="C260" s="4" t="s">
        <v>186</v>
      </c>
      <c r="D260" s="3" t="s">
        <v>648</v>
      </c>
      <c r="E260" s="3" t="s">
        <v>121</v>
      </c>
      <c r="F260" s="4" t="s">
        <v>649</v>
      </c>
      <c r="G260" s="3" t="s">
        <v>16</v>
      </c>
      <c r="H260" s="5">
        <v>905.53279999999995</v>
      </c>
      <c r="I260" s="5">
        <v>2.3780999999999999</v>
      </c>
      <c r="J260" s="5">
        <v>2.3610000000000002</v>
      </c>
      <c r="K260" s="6">
        <v>0.99280938564400167</v>
      </c>
      <c r="L260" s="5">
        <v>29.21</v>
      </c>
      <c r="M260" s="19">
        <f>H260*INDEX('Pliegos Tarifarios (Las Condes)'!$B:$B,MATCH($B260,'Pliegos Tarifarios (Las Condes)'!$A:$A,0))</f>
        <v>107611.70688639999</v>
      </c>
      <c r="N260" s="19">
        <f>I260*INDEX('Pliegos Tarifarios (Las Condes)'!$C:$C,MATCH($B260,'Pliegos Tarifarios (Las Condes)'!$A:$A,0))</f>
        <v>8121.4707128999999</v>
      </c>
      <c r="O260" s="19">
        <f>J260*INDEX('Pliegos Tarifarios (Las Condes)'!$D:$D,MATCH($B260,'Pliegos Tarifarios (Las Condes)'!$A:$A,0))</f>
        <v>33305.694405000002</v>
      </c>
      <c r="P260" s="19">
        <f>H260*INDEX('Pliegos Tarifarios (Las Condes)'!$E:$E,MATCH($B260,'Pliegos Tarifarios (Las Condes)'!$A:$A,0))</f>
        <v>11710.3501696</v>
      </c>
      <c r="Q260" s="19" cm="1">
        <f t="array" ref="Q260">H260*_xlfn.IFS(H260&lt;=350,INDEX('Pliegos Tarifarios (Las Condes)'!$F:$F,MATCH($B260,'Pliegos Tarifarios (Las Condes)'!$A:$A,0)),H260&lt;=500,INDEX('Pliegos Tarifarios (Las Condes)'!$G:$G,MATCH($B260,'Pliegos Tarifarios (Las Condes)'!$A:$A,0)),H260&lt;=1000,INDEX('Pliegos Tarifarios (Las Condes)'!$H:$H,MATCH($B260,'Pliegos Tarifarios (Las Condes)'!$A:$A,0)),H260&lt;=5000,INDEX('Pliegos Tarifarios (Las Condes)'!$I:$I,MATCH($B260,'Pliegos Tarifarios (Las Condes)'!$A:$A,0)),H260&gt;5000,INDEX('Pliegos Tarifarios (Las Condes)'!$J:$J,MATCH($B260,'Pliegos Tarifarios (Las Condes)'!$A:$A,0)))/1.19</f>
        <v>2123.8168443697482</v>
      </c>
      <c r="R260" s="19">
        <f>INDEX('Pliegos Tarifarios (Las Condes)'!$K:$K,MATCH($B260,'Pliegos Tarifarios (Las Condes)'!$A:$A,0))</f>
        <v>710.78200000000004</v>
      </c>
      <c r="S260" s="21">
        <f t="shared" si="12"/>
        <v>163583.82101826975</v>
      </c>
      <c r="T260" s="21">
        <f t="shared" si="13"/>
        <v>31080.925993471254</v>
      </c>
      <c r="U260" s="19">
        <v>0</v>
      </c>
      <c r="V260" s="21">
        <f t="shared" si="14"/>
        <v>194664.74701174101</v>
      </c>
    </row>
    <row r="261" spans="1:22" x14ac:dyDescent="0.3">
      <c r="A261" s="3" t="s">
        <v>12</v>
      </c>
      <c r="B261" s="3">
        <v>1</v>
      </c>
      <c r="C261" s="4" t="s">
        <v>186</v>
      </c>
      <c r="D261" s="3" t="s">
        <v>650</v>
      </c>
      <c r="E261" s="3" t="s">
        <v>121</v>
      </c>
      <c r="F261" s="4" t="s">
        <v>651</v>
      </c>
      <c r="G261" s="3" t="s">
        <v>16</v>
      </c>
      <c r="H261" s="5">
        <v>907.5847</v>
      </c>
      <c r="I261" s="5">
        <v>2.4171999999999998</v>
      </c>
      <c r="J261" s="5">
        <v>2.3727999999999998</v>
      </c>
      <c r="K261" s="6">
        <v>0.98163163991394997</v>
      </c>
      <c r="L261" s="5">
        <v>29.28</v>
      </c>
      <c r="M261" s="19">
        <f>H261*INDEX('Pliegos Tarifarios (Las Condes)'!$B:$B,MATCH($B261,'Pliegos Tarifarios (Las Condes)'!$A:$A,0))</f>
        <v>107855.5505786</v>
      </c>
      <c r="N261" s="19">
        <f>I261*INDEX('Pliegos Tarifarios (Las Condes)'!$C:$C,MATCH($B261,'Pliegos Tarifarios (Las Condes)'!$A:$A,0))</f>
        <v>8255.0014747999994</v>
      </c>
      <c r="O261" s="19">
        <f>J261*INDEX('Pliegos Tarifarios (Las Condes)'!$D:$D,MATCH($B261,'Pliegos Tarifarios (Las Condes)'!$A:$A,0))</f>
        <v>33472.152343999995</v>
      </c>
      <c r="P261" s="19">
        <f>H261*INDEX('Pliegos Tarifarios (Las Condes)'!$E:$E,MATCH($B261,'Pliegos Tarifarios (Las Condes)'!$A:$A,0))</f>
        <v>11736.8853404</v>
      </c>
      <c r="Q261" s="19" cm="1">
        <f t="array" ref="Q261">H261*_xlfn.IFS(H261&lt;=350,INDEX('Pliegos Tarifarios (Las Condes)'!$F:$F,MATCH($B261,'Pliegos Tarifarios (Las Condes)'!$A:$A,0)),H261&lt;=500,INDEX('Pliegos Tarifarios (Las Condes)'!$G:$G,MATCH($B261,'Pliegos Tarifarios (Las Condes)'!$A:$A,0)),H261&lt;=1000,INDEX('Pliegos Tarifarios (Las Condes)'!$H:$H,MATCH($B261,'Pliegos Tarifarios (Las Condes)'!$A:$A,0)),H261&lt;=5000,INDEX('Pliegos Tarifarios (Las Condes)'!$I:$I,MATCH($B261,'Pliegos Tarifarios (Las Condes)'!$A:$A,0)),H261&gt;5000,INDEX('Pliegos Tarifarios (Las Condes)'!$J:$J,MATCH($B261,'Pliegos Tarifarios (Las Condes)'!$A:$A,0)))/1.19</f>
        <v>2128.6293257983198</v>
      </c>
      <c r="R261" s="19">
        <f>INDEX('Pliegos Tarifarios (Las Condes)'!$K:$K,MATCH($B261,'Pliegos Tarifarios (Las Condes)'!$A:$A,0))</f>
        <v>710.78200000000004</v>
      </c>
      <c r="S261" s="21">
        <f t="shared" si="12"/>
        <v>164159.00106359832</v>
      </c>
      <c r="T261" s="21">
        <f t="shared" si="13"/>
        <v>31190.210202083683</v>
      </c>
      <c r="U261" s="19">
        <v>0</v>
      </c>
      <c r="V261" s="21">
        <f t="shared" si="14"/>
        <v>195349.21126568201</v>
      </c>
    </row>
    <row r="262" spans="1:22" x14ac:dyDescent="0.3">
      <c r="A262" s="3" t="s">
        <v>12</v>
      </c>
      <c r="B262" s="3">
        <v>1</v>
      </c>
      <c r="C262" s="4" t="s">
        <v>186</v>
      </c>
      <c r="D262" s="3" t="s">
        <v>652</v>
      </c>
      <c r="E262" s="3" t="s">
        <v>121</v>
      </c>
      <c r="F262" s="4" t="s">
        <v>653</v>
      </c>
      <c r="G262" s="3" t="s">
        <v>16</v>
      </c>
      <c r="H262" s="5">
        <v>908.0095</v>
      </c>
      <c r="I262" s="5">
        <v>2.4506000000000001</v>
      </c>
      <c r="J262" s="5">
        <v>2.3868</v>
      </c>
      <c r="K262" s="6">
        <v>0.97396555945482732</v>
      </c>
      <c r="L262" s="5">
        <v>29.29</v>
      </c>
      <c r="M262" s="19">
        <f>H262*INDEX('Pliegos Tarifarios (Las Condes)'!$B:$B,MATCH($B262,'Pliegos Tarifarios (Las Condes)'!$A:$A,0))</f>
        <v>107906.03296099999</v>
      </c>
      <c r="N262" s="19">
        <f>I262*INDEX('Pliegos Tarifarios (Las Condes)'!$C:$C,MATCH($B262,'Pliegos Tarifarios (Las Condes)'!$A:$A,0))</f>
        <v>8369.0661154000009</v>
      </c>
      <c r="O262" s="19">
        <f>J262*INDEX('Pliegos Tarifarios (Las Condes)'!$D:$D,MATCH($B262,'Pliegos Tarifarios (Las Condes)'!$A:$A,0))</f>
        <v>33669.644813999999</v>
      </c>
      <c r="P262" s="19">
        <f>H262*INDEX('Pliegos Tarifarios (Las Condes)'!$E:$E,MATCH($B262,'Pliegos Tarifarios (Las Condes)'!$A:$A,0))</f>
        <v>11742.378854000001</v>
      </c>
      <c r="Q262" s="19" cm="1">
        <f t="array" ref="Q262">H262*_xlfn.IFS(H262&lt;=350,INDEX('Pliegos Tarifarios (Las Condes)'!$F:$F,MATCH($B262,'Pliegos Tarifarios (Las Condes)'!$A:$A,0)),H262&lt;=500,INDEX('Pliegos Tarifarios (Las Condes)'!$G:$G,MATCH($B262,'Pliegos Tarifarios (Las Condes)'!$A:$A,0)),H262&lt;=1000,INDEX('Pliegos Tarifarios (Las Condes)'!$H:$H,MATCH($B262,'Pliegos Tarifarios (Las Condes)'!$A:$A,0)),H262&lt;=5000,INDEX('Pliegos Tarifarios (Las Condes)'!$I:$I,MATCH($B262,'Pliegos Tarifarios (Las Condes)'!$A:$A,0)),H262&gt;5000,INDEX('Pliegos Tarifarios (Las Condes)'!$J:$J,MATCH($B262,'Pliegos Tarifarios (Las Condes)'!$A:$A,0)))/1.19</f>
        <v>2129.6256424369753</v>
      </c>
      <c r="R262" s="19">
        <f>INDEX('Pliegos Tarifarios (Las Condes)'!$K:$K,MATCH($B262,'Pliegos Tarifarios (Las Condes)'!$A:$A,0))</f>
        <v>710.78200000000004</v>
      </c>
      <c r="S262" s="21">
        <f t="shared" si="12"/>
        <v>164527.53038683697</v>
      </c>
      <c r="T262" s="21">
        <f t="shared" si="13"/>
        <v>31260.230773499025</v>
      </c>
      <c r="U262" s="19">
        <v>0</v>
      </c>
      <c r="V262" s="21">
        <f t="shared" si="14"/>
        <v>195787.761160336</v>
      </c>
    </row>
    <row r="263" spans="1:22" x14ac:dyDescent="0.3">
      <c r="A263" s="3" t="s">
        <v>12</v>
      </c>
      <c r="B263" s="3">
        <v>1</v>
      </c>
      <c r="C263" s="4" t="s">
        <v>186</v>
      </c>
      <c r="D263" s="3" t="s">
        <v>654</v>
      </c>
      <c r="E263" s="3" t="s">
        <v>121</v>
      </c>
      <c r="F263" s="4" t="s">
        <v>655</v>
      </c>
      <c r="G263" s="3" t="s">
        <v>16</v>
      </c>
      <c r="H263" s="5">
        <v>905.07140000000004</v>
      </c>
      <c r="I263" s="5">
        <v>2.3887</v>
      </c>
      <c r="J263" s="5">
        <v>2.3887</v>
      </c>
      <c r="K263" s="6">
        <v>1</v>
      </c>
      <c r="L263" s="5">
        <v>29.2</v>
      </c>
      <c r="M263" s="19">
        <f>H263*INDEX('Pliegos Tarifarios (Las Condes)'!$B:$B,MATCH($B263,'Pliegos Tarifarios (Las Condes)'!$A:$A,0))</f>
        <v>107556.87503320001</v>
      </c>
      <c r="N263" s="19">
        <f>I263*INDEX('Pliegos Tarifarios (Las Condes)'!$C:$C,MATCH($B263,'Pliegos Tarifarios (Las Condes)'!$A:$A,0))</f>
        <v>8157.6708682999997</v>
      </c>
      <c r="O263" s="19">
        <f>J263*INDEX('Pliegos Tarifarios (Las Condes)'!$D:$D,MATCH($B263,'Pliegos Tarifarios (Las Condes)'!$A:$A,0))</f>
        <v>33696.447363500003</v>
      </c>
      <c r="P263" s="19">
        <f>H263*INDEX('Pliegos Tarifarios (Las Condes)'!$E:$E,MATCH($B263,'Pliegos Tarifarios (Las Condes)'!$A:$A,0))</f>
        <v>11704.3833448</v>
      </c>
      <c r="Q263" s="19" cm="1">
        <f t="array" ref="Q263">H263*_xlfn.IFS(H263&lt;=350,INDEX('Pliegos Tarifarios (Las Condes)'!$F:$F,MATCH($B263,'Pliegos Tarifarios (Las Condes)'!$A:$A,0)),H263&lt;=500,INDEX('Pliegos Tarifarios (Las Condes)'!$G:$G,MATCH($B263,'Pliegos Tarifarios (Las Condes)'!$A:$A,0)),H263&lt;=1000,INDEX('Pliegos Tarifarios (Las Condes)'!$H:$H,MATCH($B263,'Pliegos Tarifarios (Las Condes)'!$A:$A,0)),H263&lt;=5000,INDEX('Pliegos Tarifarios (Las Condes)'!$I:$I,MATCH($B263,'Pliegos Tarifarios (Las Condes)'!$A:$A,0)),H263&gt;5000,INDEX('Pliegos Tarifarios (Las Condes)'!$J:$J,MATCH($B263,'Pliegos Tarifarios (Las Condes)'!$A:$A,0)))/1.19</f>
        <v>2122.7346868907566</v>
      </c>
      <c r="R263" s="19">
        <f>INDEX('Pliegos Tarifarios (Las Condes)'!$K:$K,MATCH($B263,'Pliegos Tarifarios (Las Condes)'!$A:$A,0))</f>
        <v>710.78200000000004</v>
      </c>
      <c r="S263" s="21">
        <f t="shared" si="12"/>
        <v>163948.89329669077</v>
      </c>
      <c r="T263" s="21">
        <f t="shared" si="13"/>
        <v>31150.289726371248</v>
      </c>
      <c r="U263" s="19">
        <v>0</v>
      </c>
      <c r="V263" s="21">
        <f t="shared" si="14"/>
        <v>195099.18302306201</v>
      </c>
    </row>
    <row r="264" spans="1:22" x14ac:dyDescent="0.3">
      <c r="A264" s="3" t="s">
        <v>12</v>
      </c>
      <c r="B264" s="3">
        <v>1</v>
      </c>
      <c r="C264" s="4" t="s">
        <v>186</v>
      </c>
      <c r="D264" s="3" t="s">
        <v>656</v>
      </c>
      <c r="E264" s="3" t="s">
        <v>121</v>
      </c>
      <c r="F264" s="4" t="s">
        <v>657</v>
      </c>
      <c r="G264" s="3" t="s">
        <v>16</v>
      </c>
      <c r="H264" s="5">
        <v>904.54179999999997</v>
      </c>
      <c r="I264" s="5">
        <v>2.4314</v>
      </c>
      <c r="J264" s="5">
        <v>2.4314</v>
      </c>
      <c r="K264" s="6">
        <v>1</v>
      </c>
      <c r="L264" s="5">
        <v>29.18</v>
      </c>
      <c r="M264" s="19">
        <f>H264*INDEX('Pliegos Tarifarios (Las Condes)'!$B:$B,MATCH($B264,'Pliegos Tarifarios (Las Condes)'!$A:$A,0))</f>
        <v>107493.9384284</v>
      </c>
      <c r="N264" s="19">
        <f>I264*INDEX('Pliegos Tarifarios (Las Condes)'!$C:$C,MATCH($B264,'Pliegos Tarifarios (Las Condes)'!$A:$A,0))</f>
        <v>8303.4960226000003</v>
      </c>
      <c r="O264" s="19">
        <f>J264*INDEX('Pliegos Tarifarios (Las Condes)'!$D:$D,MATCH($B264,'Pliegos Tarifarios (Las Condes)'!$A:$A,0))</f>
        <v>34298.799397000003</v>
      </c>
      <c r="P264" s="19">
        <f>H264*INDEX('Pliegos Tarifarios (Las Condes)'!$E:$E,MATCH($B264,'Pliegos Tarifarios (Las Condes)'!$A:$A,0))</f>
        <v>11697.5345576</v>
      </c>
      <c r="Q264" s="19" cm="1">
        <f t="array" ref="Q264">H264*_xlfn.IFS(H264&lt;=350,INDEX('Pliegos Tarifarios (Las Condes)'!$F:$F,MATCH($B264,'Pliegos Tarifarios (Las Condes)'!$A:$A,0)),H264&lt;=500,INDEX('Pliegos Tarifarios (Las Condes)'!$G:$G,MATCH($B264,'Pliegos Tarifarios (Las Condes)'!$A:$A,0)),H264&lt;=1000,INDEX('Pliegos Tarifarios (Las Condes)'!$H:$H,MATCH($B264,'Pliegos Tarifarios (Las Condes)'!$A:$A,0)),H264&lt;=5000,INDEX('Pliegos Tarifarios (Las Condes)'!$I:$I,MATCH($B264,'Pliegos Tarifarios (Las Condes)'!$A:$A,0)),H264&gt;5000,INDEX('Pliegos Tarifarios (Las Condes)'!$J:$J,MATCH($B264,'Pliegos Tarifarios (Las Condes)'!$A:$A,0)))/1.19</f>
        <v>2121.4925746218491</v>
      </c>
      <c r="R264" s="19">
        <f>INDEX('Pliegos Tarifarios (Las Condes)'!$K:$K,MATCH($B264,'Pliegos Tarifarios (Las Condes)'!$A:$A,0))</f>
        <v>710.78200000000004</v>
      </c>
      <c r="S264" s="21">
        <f t="shared" si="12"/>
        <v>164626.04298022186</v>
      </c>
      <c r="T264" s="21">
        <f t="shared" si="13"/>
        <v>31278.948166242153</v>
      </c>
      <c r="U264" s="19">
        <v>0</v>
      </c>
      <c r="V264" s="21">
        <f t="shared" si="14"/>
        <v>195904.99114646402</v>
      </c>
    </row>
    <row r="265" spans="1:22" x14ac:dyDescent="0.3">
      <c r="A265" s="3" t="s">
        <v>12</v>
      </c>
      <c r="B265" s="3">
        <v>1</v>
      </c>
      <c r="C265" s="4" t="s">
        <v>186</v>
      </c>
      <c r="D265" s="3" t="s">
        <v>658</v>
      </c>
      <c r="E265" s="3" t="s">
        <v>121</v>
      </c>
      <c r="F265" s="4" t="s">
        <v>659</v>
      </c>
      <c r="G265" s="3" t="s">
        <v>16</v>
      </c>
      <c r="H265" s="5">
        <v>906.84829999999999</v>
      </c>
      <c r="I265" s="5">
        <v>2.4047000000000001</v>
      </c>
      <c r="J265" s="5">
        <v>2.3851</v>
      </c>
      <c r="K265" s="6">
        <v>0.99184929513036968</v>
      </c>
      <c r="L265" s="5">
        <v>29.25</v>
      </c>
      <c r="M265" s="19">
        <f>H265*INDEX('Pliegos Tarifarios (Las Condes)'!$B:$B,MATCH($B265,'Pliegos Tarifarios (Las Condes)'!$A:$A,0))</f>
        <v>107768.03827539999</v>
      </c>
      <c r="N265" s="19">
        <f>I265*INDEX('Pliegos Tarifarios (Las Condes)'!$C:$C,MATCH($B265,'Pliegos Tarifarios (Las Condes)'!$A:$A,0))</f>
        <v>8212.3126123000002</v>
      </c>
      <c r="O265" s="19">
        <f>J265*INDEX('Pliegos Tarifarios (Las Condes)'!$D:$D,MATCH($B265,'Pliegos Tarifarios (Las Condes)'!$A:$A,0))</f>
        <v>33645.663585499999</v>
      </c>
      <c r="P265" s="19">
        <f>H265*INDEX('Pliegos Tarifarios (Las Condes)'!$E:$E,MATCH($B265,'Pliegos Tarifarios (Las Condes)'!$A:$A,0))</f>
        <v>11727.3622156</v>
      </c>
      <c r="Q265" s="19" cm="1">
        <f t="array" ref="Q265">H265*_xlfn.IFS(H265&lt;=350,INDEX('Pliegos Tarifarios (Las Condes)'!$F:$F,MATCH($B265,'Pliegos Tarifarios (Las Condes)'!$A:$A,0)),H265&lt;=500,INDEX('Pliegos Tarifarios (Las Condes)'!$G:$G,MATCH($B265,'Pliegos Tarifarios (Las Condes)'!$A:$A,0)),H265&lt;=1000,INDEX('Pliegos Tarifarios (Las Condes)'!$H:$H,MATCH($B265,'Pliegos Tarifarios (Las Condes)'!$A:$A,0)),H265&lt;=5000,INDEX('Pliegos Tarifarios (Las Condes)'!$I:$I,MATCH($B265,'Pliegos Tarifarios (Las Condes)'!$A:$A,0)),H265&gt;5000,INDEX('Pliegos Tarifarios (Las Condes)'!$J:$J,MATCH($B265,'Pliegos Tarifarios (Las Condes)'!$A:$A,0)))/1.19</f>
        <v>2126.9021893277313</v>
      </c>
      <c r="R265" s="19">
        <f>INDEX('Pliegos Tarifarios (Las Condes)'!$K:$K,MATCH($B265,'Pliegos Tarifarios (Las Condes)'!$A:$A,0))</f>
        <v>710.78200000000004</v>
      </c>
      <c r="S265" s="21">
        <f t="shared" ref="S265:S328" si="15">SUM(M265:R265)</f>
        <v>164191.06087812773</v>
      </c>
      <c r="T265" s="21">
        <f t="shared" ref="T265:T328" si="16">S265*0.19</f>
        <v>31196.301566844268</v>
      </c>
      <c r="U265" s="19">
        <v>0</v>
      </c>
      <c r="V265" s="21">
        <f t="shared" ref="V265:V328" si="17">SUM(S265:T265)</f>
        <v>195387.36244497198</v>
      </c>
    </row>
    <row r="266" spans="1:22" x14ac:dyDescent="0.3">
      <c r="A266" s="3" t="s">
        <v>12</v>
      </c>
      <c r="B266" s="3">
        <v>1</v>
      </c>
      <c r="C266" s="4" t="s">
        <v>186</v>
      </c>
      <c r="D266" s="3" t="s">
        <v>660</v>
      </c>
      <c r="E266" s="3" t="s">
        <v>121</v>
      </c>
      <c r="F266" s="4" t="s">
        <v>661</v>
      </c>
      <c r="G266" s="3" t="s">
        <v>16</v>
      </c>
      <c r="H266" s="5">
        <v>907.01110000000006</v>
      </c>
      <c r="I266" s="5">
        <v>2.3957000000000002</v>
      </c>
      <c r="J266" s="5">
        <v>2.3614000000000002</v>
      </c>
      <c r="K266" s="6">
        <v>0.98568268147096882</v>
      </c>
      <c r="L266" s="5">
        <v>29.26</v>
      </c>
      <c r="M266" s="19">
        <f>H266*INDEX('Pliegos Tarifarios (Las Condes)'!$B:$B,MATCH($B266,'Pliegos Tarifarios (Las Condes)'!$A:$A,0))</f>
        <v>107787.3851018</v>
      </c>
      <c r="N266" s="19">
        <f>I266*INDEX('Pliegos Tarifarios (Las Condes)'!$C:$C,MATCH($B266,'Pliegos Tarifarios (Las Condes)'!$A:$A,0))</f>
        <v>8181.5766313000004</v>
      </c>
      <c r="O266" s="19">
        <f>J266*INDEX('Pliegos Tarifarios (Las Condes)'!$D:$D,MATCH($B266,'Pliegos Tarifarios (Las Condes)'!$A:$A,0))</f>
        <v>33311.337047000001</v>
      </c>
      <c r="P266" s="19">
        <f>H266*INDEX('Pliegos Tarifarios (Las Condes)'!$E:$E,MATCH($B266,'Pliegos Tarifarios (Las Condes)'!$A:$A,0))</f>
        <v>11729.467545200001</v>
      </c>
      <c r="Q266" s="19" cm="1">
        <f t="array" ref="Q266">H266*_xlfn.IFS(H266&lt;=350,INDEX('Pliegos Tarifarios (Las Condes)'!$F:$F,MATCH($B266,'Pliegos Tarifarios (Las Condes)'!$A:$A,0)),H266&lt;=500,INDEX('Pliegos Tarifarios (Las Condes)'!$G:$G,MATCH($B266,'Pliegos Tarifarios (Las Condes)'!$A:$A,0)),H266&lt;=1000,INDEX('Pliegos Tarifarios (Las Condes)'!$H:$H,MATCH($B266,'Pliegos Tarifarios (Las Condes)'!$A:$A,0)),H266&lt;=5000,INDEX('Pliegos Tarifarios (Las Condes)'!$I:$I,MATCH($B266,'Pliegos Tarifarios (Las Condes)'!$A:$A,0)),H266&gt;5000,INDEX('Pliegos Tarifarios (Las Condes)'!$J:$J,MATCH($B266,'Pliegos Tarifarios (Las Condes)'!$A:$A,0)))/1.19</f>
        <v>2127.2840168907569</v>
      </c>
      <c r="R266" s="19">
        <f>INDEX('Pliegos Tarifarios (Las Condes)'!$K:$K,MATCH($B266,'Pliegos Tarifarios (Las Condes)'!$A:$A,0))</f>
        <v>710.78200000000004</v>
      </c>
      <c r="S266" s="21">
        <f t="shared" si="15"/>
        <v>163847.83234219078</v>
      </c>
      <c r="T266" s="21">
        <f t="shared" si="16"/>
        <v>31131.088145016249</v>
      </c>
      <c r="U266" s="19">
        <v>0</v>
      </c>
      <c r="V266" s="21">
        <f t="shared" si="17"/>
        <v>194978.92048720704</v>
      </c>
    </row>
    <row r="267" spans="1:22" x14ac:dyDescent="0.3">
      <c r="A267" s="3" t="s">
        <v>12</v>
      </c>
      <c r="B267" s="3">
        <v>1</v>
      </c>
      <c r="C267" s="4" t="s">
        <v>186</v>
      </c>
      <c r="D267" s="3" t="s">
        <v>662</v>
      </c>
      <c r="E267" s="3" t="s">
        <v>121</v>
      </c>
      <c r="F267" s="4" t="s">
        <v>663</v>
      </c>
      <c r="G267" s="3" t="s">
        <v>16</v>
      </c>
      <c r="H267" s="5">
        <v>904.55510000000004</v>
      </c>
      <c r="I267" s="5">
        <v>2.4091</v>
      </c>
      <c r="J267" s="5">
        <v>2.3784999999999998</v>
      </c>
      <c r="K267" s="6">
        <v>0.98729816113901447</v>
      </c>
      <c r="L267" s="5">
        <v>29.18</v>
      </c>
      <c r="M267" s="19">
        <f>H267*INDEX('Pliegos Tarifarios (Las Condes)'!$B:$B,MATCH($B267,'Pliegos Tarifarios (Las Condes)'!$A:$A,0))</f>
        <v>107495.5189738</v>
      </c>
      <c r="N267" s="19">
        <f>I267*INDEX('Pliegos Tarifarios (Las Condes)'!$C:$C,MATCH($B267,'Pliegos Tarifarios (Las Condes)'!$A:$A,0))</f>
        <v>8227.3390918999994</v>
      </c>
      <c r="O267" s="19">
        <f>J267*INDEX('Pliegos Tarifarios (Las Condes)'!$D:$D,MATCH($B267,'Pliegos Tarifarios (Las Condes)'!$A:$A,0))</f>
        <v>33552.559992499999</v>
      </c>
      <c r="P267" s="19">
        <f>H267*INDEX('Pliegos Tarifarios (Las Condes)'!$E:$E,MATCH($B267,'Pliegos Tarifarios (Las Condes)'!$A:$A,0))</f>
        <v>11697.706553200002</v>
      </c>
      <c r="Q267" s="19" cm="1">
        <f t="array" ref="Q267">H267*_xlfn.IFS(H267&lt;=350,INDEX('Pliegos Tarifarios (Las Condes)'!$F:$F,MATCH($B267,'Pliegos Tarifarios (Las Condes)'!$A:$A,0)),H267&lt;=500,INDEX('Pliegos Tarifarios (Las Condes)'!$G:$G,MATCH($B267,'Pliegos Tarifarios (Las Condes)'!$A:$A,0)),H267&lt;=1000,INDEX('Pliegos Tarifarios (Las Condes)'!$H:$H,MATCH($B267,'Pliegos Tarifarios (Las Condes)'!$A:$A,0)),H267&lt;=5000,INDEX('Pliegos Tarifarios (Las Condes)'!$I:$I,MATCH($B267,'Pliegos Tarifarios (Las Condes)'!$A:$A,0)),H267&gt;5000,INDEX('Pliegos Tarifarios (Las Condes)'!$J:$J,MATCH($B267,'Pliegos Tarifarios (Las Condes)'!$A:$A,0)))/1.19</f>
        <v>2121.5237681512608</v>
      </c>
      <c r="R267" s="19">
        <f>INDEX('Pliegos Tarifarios (Las Condes)'!$K:$K,MATCH($B267,'Pliegos Tarifarios (Las Condes)'!$A:$A,0))</f>
        <v>710.78200000000004</v>
      </c>
      <c r="S267" s="21">
        <f t="shared" si="15"/>
        <v>163805.43037955125</v>
      </c>
      <c r="T267" s="21">
        <f t="shared" si="16"/>
        <v>31123.031772114737</v>
      </c>
      <c r="U267" s="19">
        <v>0</v>
      </c>
      <c r="V267" s="21">
        <f t="shared" si="17"/>
        <v>194928.462151666</v>
      </c>
    </row>
    <row r="268" spans="1:22" x14ac:dyDescent="0.3">
      <c r="A268" s="3" t="s">
        <v>12</v>
      </c>
      <c r="B268" s="3">
        <v>1</v>
      </c>
      <c r="C268" s="4" t="s">
        <v>186</v>
      </c>
      <c r="D268" s="3" t="s">
        <v>664</v>
      </c>
      <c r="E268" s="3" t="s">
        <v>121</v>
      </c>
      <c r="F268" s="4" t="s">
        <v>665</v>
      </c>
      <c r="G268" s="3" t="s">
        <v>16</v>
      </c>
      <c r="H268" s="5">
        <v>905.08219999999994</v>
      </c>
      <c r="I268" s="5">
        <v>2.4506999999999999</v>
      </c>
      <c r="J268" s="5">
        <v>2.4506999999999999</v>
      </c>
      <c r="K268" s="6">
        <v>1</v>
      </c>
      <c r="L268" s="5">
        <v>29.2</v>
      </c>
      <c r="M268" s="19">
        <f>H268*INDEX('Pliegos Tarifarios (Las Condes)'!$B:$B,MATCH($B268,'Pliegos Tarifarios (Las Condes)'!$A:$A,0))</f>
        <v>107558.15848359998</v>
      </c>
      <c r="N268" s="19">
        <f>I268*INDEX('Pliegos Tarifarios (Las Condes)'!$C:$C,MATCH($B268,'Pliegos Tarifarios (Las Condes)'!$A:$A,0))</f>
        <v>8369.4076262999988</v>
      </c>
      <c r="O268" s="19">
        <f>J268*INDEX('Pliegos Tarifarios (Las Condes)'!$D:$D,MATCH($B268,'Pliegos Tarifarios (Las Condes)'!$A:$A,0))</f>
        <v>34571.056873499998</v>
      </c>
      <c r="P268" s="19">
        <f>H268*INDEX('Pliegos Tarifarios (Las Condes)'!$E:$E,MATCH($B268,'Pliegos Tarifarios (Las Condes)'!$A:$A,0))</f>
        <v>11704.5230104</v>
      </c>
      <c r="Q268" s="19" cm="1">
        <f t="array" ref="Q268">H268*_xlfn.IFS(H268&lt;=350,INDEX('Pliegos Tarifarios (Las Condes)'!$F:$F,MATCH($B268,'Pliegos Tarifarios (Las Condes)'!$A:$A,0)),H268&lt;=500,INDEX('Pliegos Tarifarios (Las Condes)'!$G:$G,MATCH($B268,'Pliegos Tarifarios (Las Condes)'!$A:$A,0)),H268&lt;=1000,INDEX('Pliegos Tarifarios (Las Condes)'!$H:$H,MATCH($B268,'Pliegos Tarifarios (Las Condes)'!$A:$A,0)),H268&lt;=5000,INDEX('Pliegos Tarifarios (Las Condes)'!$I:$I,MATCH($B268,'Pliegos Tarifarios (Las Condes)'!$A:$A,0)),H268&gt;5000,INDEX('Pliegos Tarifarios (Las Condes)'!$J:$J,MATCH($B268,'Pliegos Tarifarios (Las Condes)'!$A:$A,0)))/1.19</f>
        <v>2122.7600169747902</v>
      </c>
      <c r="R268" s="19">
        <f>INDEX('Pliegos Tarifarios (Las Condes)'!$K:$K,MATCH($B268,'Pliegos Tarifarios (Las Condes)'!$A:$A,0))</f>
        <v>710.78200000000004</v>
      </c>
      <c r="S268" s="21">
        <f t="shared" si="15"/>
        <v>165036.68801077479</v>
      </c>
      <c r="T268" s="21">
        <f t="shared" si="16"/>
        <v>31356.970722047208</v>
      </c>
      <c r="U268" s="19">
        <v>0</v>
      </c>
      <c r="V268" s="21">
        <f t="shared" si="17"/>
        <v>196393.65873282199</v>
      </c>
    </row>
    <row r="269" spans="1:22" x14ac:dyDescent="0.3">
      <c r="A269" s="3" t="s">
        <v>12</v>
      </c>
      <c r="B269" s="3">
        <v>1</v>
      </c>
      <c r="C269" s="4" t="s">
        <v>186</v>
      </c>
      <c r="D269" s="3" t="s">
        <v>666</v>
      </c>
      <c r="E269" s="3" t="s">
        <v>121</v>
      </c>
      <c r="F269" s="4" t="s">
        <v>667</v>
      </c>
      <c r="G269" s="3" t="s">
        <v>16</v>
      </c>
      <c r="H269" s="5">
        <v>906.10900000000004</v>
      </c>
      <c r="I269" s="5">
        <v>2.4041000000000001</v>
      </c>
      <c r="J269" s="5">
        <v>2.3692000000000002</v>
      </c>
      <c r="K269" s="6">
        <v>0.98548313298115719</v>
      </c>
      <c r="L269" s="5">
        <v>29.23</v>
      </c>
      <c r="M269" s="19">
        <f>H269*INDEX('Pliegos Tarifarios (Las Condes)'!$B:$B,MATCH($B269,'Pliegos Tarifarios (Las Condes)'!$A:$A,0))</f>
        <v>107680.181342</v>
      </c>
      <c r="N269" s="19">
        <f>I269*INDEX('Pliegos Tarifarios (Las Condes)'!$C:$C,MATCH($B269,'Pliegos Tarifarios (Las Condes)'!$A:$A,0))</f>
        <v>8210.2635468999997</v>
      </c>
      <c r="O269" s="19">
        <f>J269*INDEX('Pliegos Tarifarios (Las Condes)'!$D:$D,MATCH($B269,'Pliegos Tarifarios (Las Condes)'!$A:$A,0))</f>
        <v>33421.368566000005</v>
      </c>
      <c r="P269" s="19">
        <f>H269*INDEX('Pliegos Tarifarios (Las Condes)'!$E:$E,MATCH($B269,'Pliegos Tarifarios (Las Condes)'!$A:$A,0))</f>
        <v>11717.801588</v>
      </c>
      <c r="Q269" s="19" cm="1">
        <f t="array" ref="Q269">H269*_xlfn.IFS(H269&lt;=350,INDEX('Pliegos Tarifarios (Las Condes)'!$F:$F,MATCH($B269,'Pliegos Tarifarios (Las Condes)'!$A:$A,0)),H269&lt;=500,INDEX('Pliegos Tarifarios (Las Condes)'!$G:$G,MATCH($B269,'Pliegos Tarifarios (Las Condes)'!$A:$A,0)),H269&lt;=1000,INDEX('Pliegos Tarifarios (Las Condes)'!$H:$H,MATCH($B269,'Pliegos Tarifarios (Las Condes)'!$A:$A,0)),H269&lt;=5000,INDEX('Pliegos Tarifarios (Las Condes)'!$I:$I,MATCH($B269,'Pliegos Tarifarios (Las Condes)'!$A:$A,0)),H269&gt;5000,INDEX('Pliegos Tarifarios (Las Condes)'!$J:$J,MATCH($B269,'Pliegos Tarifarios (Las Condes)'!$A:$A,0)))/1.19</f>
        <v>2125.1682512605043</v>
      </c>
      <c r="R269" s="19">
        <f>INDEX('Pliegos Tarifarios (Las Condes)'!$K:$K,MATCH($B269,'Pliegos Tarifarios (Las Condes)'!$A:$A,0))</f>
        <v>710.78200000000004</v>
      </c>
      <c r="S269" s="21">
        <f t="shared" si="15"/>
        <v>163865.56529416051</v>
      </c>
      <c r="T269" s="21">
        <f t="shared" si="16"/>
        <v>31134.457405890498</v>
      </c>
      <c r="U269" s="19">
        <v>0</v>
      </c>
      <c r="V269" s="21">
        <f t="shared" si="17"/>
        <v>195000.02270005102</v>
      </c>
    </row>
    <row r="270" spans="1:22" x14ac:dyDescent="0.3">
      <c r="A270" s="3" t="s">
        <v>12</v>
      </c>
      <c r="B270" s="3">
        <v>1</v>
      </c>
      <c r="C270" s="4" t="s">
        <v>186</v>
      </c>
      <c r="D270" s="3" t="s">
        <v>668</v>
      </c>
      <c r="E270" s="3" t="s">
        <v>121</v>
      </c>
      <c r="F270" s="4" t="s">
        <v>669</v>
      </c>
      <c r="G270" s="3" t="s">
        <v>16</v>
      </c>
      <c r="H270" s="5">
        <v>906.65819999999997</v>
      </c>
      <c r="I270" s="5">
        <v>2.4371999999999998</v>
      </c>
      <c r="J270" s="5">
        <v>2.3917999999999999</v>
      </c>
      <c r="K270" s="6">
        <v>0.98137206630559659</v>
      </c>
      <c r="L270" s="5">
        <v>29.25</v>
      </c>
      <c r="M270" s="19">
        <f>H270*INDEX('Pliegos Tarifarios (Las Condes)'!$B:$B,MATCH($B270,'Pliegos Tarifarios (Las Condes)'!$A:$A,0))</f>
        <v>107745.4471716</v>
      </c>
      <c r="N270" s="19">
        <f>I270*INDEX('Pliegos Tarifarios (Las Condes)'!$C:$C,MATCH($B270,'Pliegos Tarifarios (Las Condes)'!$A:$A,0))</f>
        <v>8323.3036548</v>
      </c>
      <c r="O270" s="19">
        <f>J270*INDEX('Pliegos Tarifarios (Las Condes)'!$D:$D,MATCH($B270,'Pliegos Tarifarios (Las Condes)'!$A:$A,0))</f>
        <v>33740.177838999996</v>
      </c>
      <c r="P270" s="19">
        <f>H270*INDEX('Pliegos Tarifarios (Las Condes)'!$E:$E,MATCH($B270,'Pliegos Tarifarios (Las Condes)'!$A:$A,0))</f>
        <v>11724.903842399999</v>
      </c>
      <c r="Q270" s="19" cm="1">
        <f t="array" ref="Q270">H270*_xlfn.IFS(H270&lt;=350,INDEX('Pliegos Tarifarios (Las Condes)'!$F:$F,MATCH($B270,'Pliegos Tarifarios (Las Condes)'!$A:$A,0)),H270&lt;=500,INDEX('Pliegos Tarifarios (Las Condes)'!$G:$G,MATCH($B270,'Pliegos Tarifarios (Las Condes)'!$A:$A,0)),H270&lt;=1000,INDEX('Pliegos Tarifarios (Las Condes)'!$H:$H,MATCH($B270,'Pliegos Tarifarios (Las Condes)'!$A:$A,0)),H270&lt;=5000,INDEX('Pliegos Tarifarios (Las Condes)'!$I:$I,MATCH($B270,'Pliegos Tarifarios (Las Condes)'!$A:$A,0)),H270&gt;5000,INDEX('Pliegos Tarifarios (Las Condes)'!$J:$J,MATCH($B270,'Pliegos Tarifarios (Las Condes)'!$A:$A,0)))/1.19</f>
        <v>2126.4563329411767</v>
      </c>
      <c r="R270" s="19">
        <f>INDEX('Pliegos Tarifarios (Las Condes)'!$K:$K,MATCH($B270,'Pliegos Tarifarios (Las Condes)'!$A:$A,0))</f>
        <v>710.78200000000004</v>
      </c>
      <c r="S270" s="21">
        <f t="shared" si="15"/>
        <v>164371.07084074119</v>
      </c>
      <c r="T270" s="21">
        <f t="shared" si="16"/>
        <v>31230.503459740827</v>
      </c>
      <c r="U270" s="19">
        <v>0</v>
      </c>
      <c r="V270" s="21">
        <f t="shared" si="17"/>
        <v>195601.57430048203</v>
      </c>
    </row>
    <row r="271" spans="1:22" x14ac:dyDescent="0.3">
      <c r="A271" s="3" t="s">
        <v>12</v>
      </c>
      <c r="B271" s="3">
        <v>1</v>
      </c>
      <c r="C271" s="4" t="s">
        <v>186</v>
      </c>
      <c r="D271" s="3" t="s">
        <v>670</v>
      </c>
      <c r="E271" s="3" t="s">
        <v>121</v>
      </c>
      <c r="F271" s="4" t="s">
        <v>671</v>
      </c>
      <c r="G271" s="3" t="s">
        <v>16</v>
      </c>
      <c r="H271" s="5">
        <v>906.89469999999994</v>
      </c>
      <c r="I271" s="5">
        <v>2.3978999999999999</v>
      </c>
      <c r="J271" s="5">
        <v>2.3336999999999999</v>
      </c>
      <c r="K271" s="6">
        <v>0.97322657325159512</v>
      </c>
      <c r="L271" s="5">
        <v>29.25</v>
      </c>
      <c r="M271" s="19">
        <f>H271*INDEX('Pliegos Tarifarios (Las Condes)'!$B:$B,MATCH($B271,'Pliegos Tarifarios (Las Condes)'!$A:$A,0))</f>
        <v>107773.55235859999</v>
      </c>
      <c r="N271" s="19">
        <f>I271*INDEX('Pliegos Tarifarios (Las Condes)'!$C:$C,MATCH($B271,'Pliegos Tarifarios (Las Condes)'!$A:$A,0))</f>
        <v>8189.0898711</v>
      </c>
      <c r="O271" s="19">
        <f>J271*INDEX('Pliegos Tarifarios (Las Condes)'!$D:$D,MATCH($B271,'Pliegos Tarifarios (Las Condes)'!$A:$A,0))</f>
        <v>32920.5840885</v>
      </c>
      <c r="P271" s="19">
        <f>H271*INDEX('Pliegos Tarifarios (Las Condes)'!$E:$E,MATCH($B271,'Pliegos Tarifarios (Las Condes)'!$A:$A,0))</f>
        <v>11727.9622604</v>
      </c>
      <c r="Q271" s="19" cm="1">
        <f t="array" ref="Q271">H271*_xlfn.IFS(H271&lt;=350,INDEX('Pliegos Tarifarios (Las Condes)'!$F:$F,MATCH($B271,'Pliegos Tarifarios (Las Condes)'!$A:$A,0)),H271&lt;=500,INDEX('Pliegos Tarifarios (Las Condes)'!$G:$G,MATCH($B271,'Pliegos Tarifarios (Las Condes)'!$A:$A,0)),H271&lt;=1000,INDEX('Pliegos Tarifarios (Las Condes)'!$H:$H,MATCH($B271,'Pliegos Tarifarios (Las Condes)'!$A:$A,0)),H271&lt;=5000,INDEX('Pliegos Tarifarios (Las Condes)'!$I:$I,MATCH($B271,'Pliegos Tarifarios (Las Condes)'!$A:$A,0)),H271&gt;5000,INDEX('Pliegos Tarifarios (Las Condes)'!$J:$J,MATCH($B271,'Pliegos Tarifarios (Las Condes)'!$A:$A,0)))/1.19</f>
        <v>2127.01101487395</v>
      </c>
      <c r="R271" s="19">
        <f>INDEX('Pliegos Tarifarios (Las Condes)'!$K:$K,MATCH($B271,'Pliegos Tarifarios (Las Condes)'!$A:$A,0))</f>
        <v>710.78200000000004</v>
      </c>
      <c r="S271" s="21">
        <f t="shared" si="15"/>
        <v>163448.98159347396</v>
      </c>
      <c r="T271" s="21">
        <f t="shared" si="16"/>
        <v>31055.306502760053</v>
      </c>
      <c r="U271" s="19">
        <v>0</v>
      </c>
      <c r="V271" s="21">
        <f t="shared" si="17"/>
        <v>194504.28809623403</v>
      </c>
    </row>
    <row r="272" spans="1:22" x14ac:dyDescent="0.3">
      <c r="A272" s="3" t="s">
        <v>12</v>
      </c>
      <c r="B272" s="3">
        <v>1</v>
      </c>
      <c r="C272" s="4" t="s">
        <v>186</v>
      </c>
      <c r="D272" s="3" t="s">
        <v>672</v>
      </c>
      <c r="E272" s="3" t="s">
        <v>121</v>
      </c>
      <c r="F272" s="4" t="s">
        <v>673</v>
      </c>
      <c r="G272" s="3" t="s">
        <v>16</v>
      </c>
      <c r="H272" s="5">
        <v>905.00909999999999</v>
      </c>
      <c r="I272" s="5">
        <v>2.3668999999999998</v>
      </c>
      <c r="J272" s="5">
        <v>2.3435999999999999</v>
      </c>
      <c r="K272" s="6">
        <v>0.99015590012252319</v>
      </c>
      <c r="L272" s="5">
        <v>29.19</v>
      </c>
      <c r="M272" s="19">
        <f>H272*INDEX('Pliegos Tarifarios (Las Condes)'!$B:$B,MATCH($B272,'Pliegos Tarifarios (Las Condes)'!$A:$A,0))</f>
        <v>107549.47142579999</v>
      </c>
      <c r="N272" s="19">
        <f>I272*INDEX('Pliegos Tarifarios (Las Condes)'!$C:$C,MATCH($B272,'Pliegos Tarifarios (Las Condes)'!$A:$A,0))</f>
        <v>8083.2214920999995</v>
      </c>
      <c r="O272" s="19">
        <f>J272*INDEX('Pliegos Tarifarios (Las Condes)'!$D:$D,MATCH($B272,'Pliegos Tarifarios (Las Condes)'!$A:$A,0))</f>
        <v>33060.239477999996</v>
      </c>
      <c r="P272" s="19">
        <f>H272*INDEX('Pliegos Tarifarios (Las Condes)'!$E:$E,MATCH($B272,'Pliegos Tarifarios (Las Condes)'!$A:$A,0))</f>
        <v>11703.5776812</v>
      </c>
      <c r="Q272" s="19" cm="1">
        <f t="array" ref="Q272">H272*_xlfn.IFS(H272&lt;=350,INDEX('Pliegos Tarifarios (Las Condes)'!$F:$F,MATCH($B272,'Pliegos Tarifarios (Las Condes)'!$A:$A,0)),H272&lt;=500,INDEX('Pliegos Tarifarios (Las Condes)'!$G:$G,MATCH($B272,'Pliegos Tarifarios (Las Condes)'!$A:$A,0)),H272&lt;=1000,INDEX('Pliegos Tarifarios (Las Condes)'!$H:$H,MATCH($B272,'Pliegos Tarifarios (Las Condes)'!$A:$A,0)),H272&lt;=5000,INDEX('Pliegos Tarifarios (Las Condes)'!$I:$I,MATCH($B272,'Pliegos Tarifarios (Las Condes)'!$A:$A,0)),H272&gt;5000,INDEX('Pliegos Tarifarios (Las Condes)'!$J:$J,MATCH($B272,'Pliegos Tarifarios (Las Condes)'!$A:$A,0)))/1.19</f>
        <v>2122.588569831933</v>
      </c>
      <c r="R272" s="19">
        <f>INDEX('Pliegos Tarifarios (Las Condes)'!$K:$K,MATCH($B272,'Pliegos Tarifarios (Las Condes)'!$A:$A,0))</f>
        <v>710.78200000000004</v>
      </c>
      <c r="S272" s="21">
        <f t="shared" si="15"/>
        <v>163229.88064693194</v>
      </c>
      <c r="T272" s="21">
        <f t="shared" si="16"/>
        <v>31013.677322917069</v>
      </c>
      <c r="U272" s="19">
        <v>0</v>
      </c>
      <c r="V272" s="21">
        <f t="shared" si="17"/>
        <v>194243.557969849</v>
      </c>
    </row>
    <row r="273" spans="1:22" x14ac:dyDescent="0.3">
      <c r="A273" s="3" t="s">
        <v>12</v>
      </c>
      <c r="B273" s="3">
        <v>1</v>
      </c>
      <c r="C273" s="4" t="s">
        <v>186</v>
      </c>
      <c r="D273" s="3" t="s">
        <v>674</v>
      </c>
      <c r="E273" s="3" t="s">
        <v>121</v>
      </c>
      <c r="F273" s="4" t="s">
        <v>675</v>
      </c>
      <c r="G273" s="3" t="s">
        <v>16</v>
      </c>
      <c r="H273" s="5">
        <v>904.59550000000002</v>
      </c>
      <c r="I273" s="5">
        <v>2.3894000000000002</v>
      </c>
      <c r="J273" s="5">
        <v>2.3580000000000001</v>
      </c>
      <c r="K273" s="6">
        <v>0.98685862559638404</v>
      </c>
      <c r="L273" s="5">
        <v>29.18</v>
      </c>
      <c r="M273" s="19">
        <f>H273*INDEX('Pliegos Tarifarios (Las Condes)'!$B:$B,MATCH($B273,'Pliegos Tarifarios (Las Condes)'!$A:$A,0))</f>
        <v>107500.32002899999</v>
      </c>
      <c r="N273" s="19">
        <f>I273*INDEX('Pliegos Tarifarios (Las Condes)'!$C:$C,MATCH($B273,'Pliegos Tarifarios (Las Condes)'!$A:$A,0))</f>
        <v>8160.0614446000009</v>
      </c>
      <c r="O273" s="19">
        <f>J273*INDEX('Pliegos Tarifarios (Las Condes)'!$D:$D,MATCH($B273,'Pliegos Tarifarios (Las Condes)'!$A:$A,0))</f>
        <v>33263.374589999999</v>
      </c>
      <c r="P273" s="19">
        <f>H273*INDEX('Pliegos Tarifarios (Las Condes)'!$E:$E,MATCH($B273,'Pliegos Tarifarios (Las Condes)'!$A:$A,0))</f>
        <v>11698.229006000001</v>
      </c>
      <c r="Q273" s="19" cm="1">
        <f t="array" ref="Q273">H273*_xlfn.IFS(H273&lt;=350,INDEX('Pliegos Tarifarios (Las Condes)'!$F:$F,MATCH($B273,'Pliegos Tarifarios (Las Condes)'!$A:$A,0)),H273&lt;=500,INDEX('Pliegos Tarifarios (Las Condes)'!$G:$G,MATCH($B273,'Pliegos Tarifarios (Las Condes)'!$A:$A,0)),H273&lt;=1000,INDEX('Pliegos Tarifarios (Las Condes)'!$H:$H,MATCH($B273,'Pliegos Tarifarios (Las Condes)'!$A:$A,0)),H273&lt;=5000,INDEX('Pliegos Tarifarios (Las Condes)'!$I:$I,MATCH($B273,'Pliegos Tarifarios (Las Condes)'!$A:$A,0)),H273&gt;5000,INDEX('Pliegos Tarifarios (Las Condes)'!$J:$J,MATCH($B273,'Pliegos Tarifarios (Las Condes)'!$A:$A,0)))/1.19</f>
        <v>2121.6185214285715</v>
      </c>
      <c r="R273" s="19">
        <f>INDEX('Pliegos Tarifarios (Las Condes)'!$K:$K,MATCH($B273,'Pliegos Tarifarios (Las Condes)'!$A:$A,0))</f>
        <v>710.78200000000004</v>
      </c>
      <c r="S273" s="21">
        <f t="shared" si="15"/>
        <v>163454.38559102858</v>
      </c>
      <c r="T273" s="21">
        <f t="shared" si="16"/>
        <v>31056.333262295429</v>
      </c>
      <c r="U273" s="19">
        <v>0</v>
      </c>
      <c r="V273" s="21">
        <f t="shared" si="17"/>
        <v>194510.71885332401</v>
      </c>
    </row>
    <row r="274" spans="1:22" x14ac:dyDescent="0.3">
      <c r="A274" s="3" t="s">
        <v>12</v>
      </c>
      <c r="B274" s="3">
        <v>1</v>
      </c>
      <c r="C274" s="4" t="s">
        <v>186</v>
      </c>
      <c r="D274" s="3" t="s">
        <v>676</v>
      </c>
      <c r="E274" s="3" t="s">
        <v>121</v>
      </c>
      <c r="F274" s="4" t="s">
        <v>677</v>
      </c>
      <c r="G274" s="3" t="s">
        <v>16</v>
      </c>
      <c r="H274" s="5">
        <v>907.91499999999996</v>
      </c>
      <c r="I274" s="5">
        <v>2.4868000000000001</v>
      </c>
      <c r="J274" s="5">
        <v>2.4072</v>
      </c>
      <c r="K274" s="6">
        <v>0.96799099244008358</v>
      </c>
      <c r="L274" s="5">
        <v>29.29</v>
      </c>
      <c r="M274" s="19">
        <f>H274*INDEX('Pliegos Tarifarios (Las Condes)'!$B:$B,MATCH($B274,'Pliegos Tarifarios (Las Condes)'!$A:$A,0))</f>
        <v>107894.80276999999</v>
      </c>
      <c r="N274" s="19">
        <f>I274*INDEX('Pliegos Tarifarios (Las Condes)'!$C:$C,MATCH($B274,'Pliegos Tarifarios (Las Condes)'!$A:$A,0))</f>
        <v>8492.6930611999996</v>
      </c>
      <c r="O274" s="19">
        <f>J274*INDEX('Pliegos Tarifarios (Las Condes)'!$D:$D,MATCH($B274,'Pliegos Tarifarios (Las Condes)'!$A:$A,0))</f>
        <v>33957.419556000001</v>
      </c>
      <c r="P274" s="19">
        <f>H274*INDEX('Pliegos Tarifarios (Las Condes)'!$E:$E,MATCH($B274,'Pliegos Tarifarios (Las Condes)'!$A:$A,0))</f>
        <v>11741.156779999999</v>
      </c>
      <c r="Q274" s="19" cm="1">
        <f t="array" ref="Q274">H274*_xlfn.IFS(H274&lt;=350,INDEX('Pliegos Tarifarios (Las Condes)'!$F:$F,MATCH($B274,'Pliegos Tarifarios (Las Condes)'!$A:$A,0)),H274&lt;=500,INDEX('Pliegos Tarifarios (Las Condes)'!$G:$G,MATCH($B274,'Pliegos Tarifarios (Las Condes)'!$A:$A,0)),H274&lt;=1000,INDEX('Pliegos Tarifarios (Las Condes)'!$H:$H,MATCH($B274,'Pliegos Tarifarios (Las Condes)'!$A:$A,0)),H274&lt;=5000,INDEX('Pliegos Tarifarios (Las Condes)'!$I:$I,MATCH($B274,'Pliegos Tarifarios (Las Condes)'!$A:$A,0)),H274&gt;5000,INDEX('Pliegos Tarifarios (Las Condes)'!$J:$J,MATCH($B274,'Pliegos Tarifarios (Las Condes)'!$A:$A,0)))/1.19</f>
        <v>2129.4040042016809</v>
      </c>
      <c r="R274" s="19">
        <f>INDEX('Pliegos Tarifarios (Las Condes)'!$K:$K,MATCH($B274,'Pliegos Tarifarios (Las Condes)'!$A:$A,0))</f>
        <v>710.78200000000004</v>
      </c>
      <c r="S274" s="21">
        <f t="shared" si="15"/>
        <v>164926.25817140166</v>
      </c>
      <c r="T274" s="21">
        <f t="shared" si="16"/>
        <v>31335.989052566314</v>
      </c>
      <c r="U274" s="19">
        <v>0</v>
      </c>
      <c r="V274" s="21">
        <f t="shared" si="17"/>
        <v>196262.24722396798</v>
      </c>
    </row>
    <row r="275" spans="1:22" x14ac:dyDescent="0.3">
      <c r="A275" s="3" t="s">
        <v>12</v>
      </c>
      <c r="B275" s="3">
        <v>1</v>
      </c>
      <c r="C275" s="4" t="s">
        <v>186</v>
      </c>
      <c r="D275" s="3" t="s">
        <v>678</v>
      </c>
      <c r="E275" s="3" t="s">
        <v>121</v>
      </c>
      <c r="F275" s="4" t="s">
        <v>679</v>
      </c>
      <c r="G275" s="3" t="s">
        <v>16</v>
      </c>
      <c r="H275" s="5">
        <v>905.54679999999996</v>
      </c>
      <c r="I275" s="5">
        <v>2.3803999999999998</v>
      </c>
      <c r="J275" s="5">
        <v>2.367</v>
      </c>
      <c r="K275" s="6">
        <v>0.9943706940010083</v>
      </c>
      <c r="L275" s="5">
        <v>29.21</v>
      </c>
      <c r="M275" s="19">
        <f>H275*INDEX('Pliegos Tarifarios (Las Condes)'!$B:$B,MATCH($B275,'Pliegos Tarifarios (Las Condes)'!$A:$A,0))</f>
        <v>107613.37061839999</v>
      </c>
      <c r="N275" s="19">
        <f>I275*INDEX('Pliegos Tarifarios (Las Condes)'!$C:$C,MATCH($B275,'Pliegos Tarifarios (Las Condes)'!$A:$A,0))</f>
        <v>8129.3254635999992</v>
      </c>
      <c r="O275" s="19">
        <f>J275*INDEX('Pliegos Tarifarios (Las Condes)'!$D:$D,MATCH($B275,'Pliegos Tarifarios (Las Condes)'!$A:$A,0))</f>
        <v>33390.334035</v>
      </c>
      <c r="P275" s="19">
        <f>H275*INDEX('Pliegos Tarifarios (Las Condes)'!$E:$E,MATCH($B275,'Pliegos Tarifarios (Las Condes)'!$A:$A,0))</f>
        <v>11710.531217600001</v>
      </c>
      <c r="Q275" s="19" cm="1">
        <f t="array" ref="Q275">H275*_xlfn.IFS(H275&lt;=350,INDEX('Pliegos Tarifarios (Las Condes)'!$F:$F,MATCH($B275,'Pliegos Tarifarios (Las Condes)'!$A:$A,0)),H275&lt;=500,INDEX('Pliegos Tarifarios (Las Condes)'!$G:$G,MATCH($B275,'Pliegos Tarifarios (Las Condes)'!$A:$A,0)),H275&lt;=1000,INDEX('Pliegos Tarifarios (Las Condes)'!$H:$H,MATCH($B275,'Pliegos Tarifarios (Las Condes)'!$A:$A,0)),H275&lt;=5000,INDEX('Pliegos Tarifarios (Las Condes)'!$I:$I,MATCH($B275,'Pliegos Tarifarios (Las Condes)'!$A:$A,0)),H275&gt;5000,INDEX('Pliegos Tarifarios (Las Condes)'!$J:$J,MATCH($B275,'Pliegos Tarifarios (Las Condes)'!$A:$A,0)))/1.19</f>
        <v>2123.849679663866</v>
      </c>
      <c r="R275" s="19">
        <f>INDEX('Pliegos Tarifarios (Las Condes)'!$K:$K,MATCH($B275,'Pliegos Tarifarios (Las Condes)'!$A:$A,0))</f>
        <v>710.78200000000004</v>
      </c>
      <c r="S275" s="21">
        <f t="shared" si="15"/>
        <v>163678.19301426384</v>
      </c>
      <c r="T275" s="21">
        <f t="shared" si="16"/>
        <v>31098.856672710132</v>
      </c>
      <c r="U275" s="19">
        <v>0</v>
      </c>
      <c r="V275" s="21">
        <f t="shared" si="17"/>
        <v>194777.04968697397</v>
      </c>
    </row>
    <row r="276" spans="1:22" x14ac:dyDescent="0.3">
      <c r="A276" s="3" t="s">
        <v>12</v>
      </c>
      <c r="B276" s="3">
        <v>1</v>
      </c>
      <c r="C276" s="4" t="s">
        <v>186</v>
      </c>
      <c r="D276" s="3" t="s">
        <v>680</v>
      </c>
      <c r="E276" s="3" t="s">
        <v>121</v>
      </c>
      <c r="F276" s="4" t="s">
        <v>681</v>
      </c>
      <c r="G276" s="3" t="s">
        <v>16</v>
      </c>
      <c r="H276" s="5">
        <v>905.4171</v>
      </c>
      <c r="I276" s="5">
        <v>2.4304000000000001</v>
      </c>
      <c r="J276" s="5">
        <v>2.3464</v>
      </c>
      <c r="K276" s="6">
        <v>0.96543778801843316</v>
      </c>
      <c r="L276" s="5">
        <v>29.21</v>
      </c>
      <c r="M276" s="19">
        <f>H276*INDEX('Pliegos Tarifarios (Las Condes)'!$B:$B,MATCH($B276,'Pliegos Tarifarios (Las Condes)'!$A:$A,0))</f>
        <v>107597.95732979999</v>
      </c>
      <c r="N276" s="19">
        <f>I276*INDEX('Pliegos Tarifarios (Las Condes)'!$C:$C,MATCH($B276,'Pliegos Tarifarios (Las Condes)'!$A:$A,0))</f>
        <v>8300.0809136000007</v>
      </c>
      <c r="O276" s="19">
        <f>J276*INDEX('Pliegos Tarifarios (Las Condes)'!$D:$D,MATCH($B276,'Pliegos Tarifarios (Las Condes)'!$A:$A,0))</f>
        <v>33099.737972000003</v>
      </c>
      <c r="P276" s="19">
        <f>H276*INDEX('Pliegos Tarifarios (Las Condes)'!$E:$E,MATCH($B276,'Pliegos Tarifarios (Las Condes)'!$A:$A,0))</f>
        <v>11708.8539372</v>
      </c>
      <c r="Q276" s="19" cm="1">
        <f t="array" ref="Q276">H276*_xlfn.IFS(H276&lt;=350,INDEX('Pliegos Tarifarios (Las Condes)'!$F:$F,MATCH($B276,'Pliegos Tarifarios (Las Condes)'!$A:$A,0)),H276&lt;=500,INDEX('Pliegos Tarifarios (Las Condes)'!$G:$G,MATCH($B276,'Pliegos Tarifarios (Las Condes)'!$A:$A,0)),H276&lt;=1000,INDEX('Pliegos Tarifarios (Las Condes)'!$H:$H,MATCH($B276,'Pliegos Tarifarios (Las Condes)'!$A:$A,0)),H276&lt;=5000,INDEX('Pliegos Tarifarios (Las Condes)'!$I:$I,MATCH($B276,'Pliegos Tarifarios (Las Condes)'!$A:$A,0)),H276&gt;5000,INDEX('Pliegos Tarifarios (Las Condes)'!$J:$J,MATCH($B276,'Pliegos Tarifarios (Las Condes)'!$A:$A,0)))/1.19</f>
        <v>2123.5454841176474</v>
      </c>
      <c r="R276" s="19">
        <f>INDEX('Pliegos Tarifarios (Las Condes)'!$K:$K,MATCH($B276,'Pliegos Tarifarios (Las Condes)'!$A:$A,0))</f>
        <v>710.78200000000004</v>
      </c>
      <c r="S276" s="21">
        <f t="shared" si="15"/>
        <v>163540.95763671765</v>
      </c>
      <c r="T276" s="21">
        <f t="shared" si="16"/>
        <v>31072.781950976354</v>
      </c>
      <c r="U276" s="19">
        <v>0</v>
      </c>
      <c r="V276" s="21">
        <f t="shared" si="17"/>
        <v>194613.739587694</v>
      </c>
    </row>
    <row r="277" spans="1:22" x14ac:dyDescent="0.3">
      <c r="A277" s="3" t="s">
        <v>12</v>
      </c>
      <c r="B277" s="3">
        <v>1</v>
      </c>
      <c r="C277" s="4" t="s">
        <v>186</v>
      </c>
      <c r="D277" s="3" t="s">
        <v>682</v>
      </c>
      <c r="E277" s="3" t="s">
        <v>121</v>
      </c>
      <c r="F277" s="4" t="s">
        <v>683</v>
      </c>
      <c r="G277" s="3" t="s">
        <v>16</v>
      </c>
      <c r="H277" s="5">
        <v>906.80420000000004</v>
      </c>
      <c r="I277" s="5">
        <v>2.3919999999999999</v>
      </c>
      <c r="J277" s="5">
        <v>2.3641999999999999</v>
      </c>
      <c r="K277" s="6">
        <v>0.98837792642140465</v>
      </c>
      <c r="L277" s="5">
        <v>29.25</v>
      </c>
      <c r="M277" s="19">
        <f>H277*INDEX('Pliegos Tarifarios (Las Condes)'!$B:$B,MATCH($B277,'Pliegos Tarifarios (Las Condes)'!$A:$A,0))</f>
        <v>107762.7975196</v>
      </c>
      <c r="N277" s="19">
        <f>I277*INDEX('Pliegos Tarifarios (Las Condes)'!$C:$C,MATCH($B277,'Pliegos Tarifarios (Las Condes)'!$A:$A,0))</f>
        <v>8168.9407279999996</v>
      </c>
      <c r="O277" s="19">
        <f>J277*INDEX('Pliegos Tarifarios (Las Condes)'!$D:$D,MATCH($B277,'Pliegos Tarifarios (Las Condes)'!$A:$A,0))</f>
        <v>33350.835541</v>
      </c>
      <c r="P277" s="19">
        <f>H277*INDEX('Pliegos Tarifarios (Las Condes)'!$E:$E,MATCH($B277,'Pliegos Tarifarios (Las Condes)'!$A:$A,0))</f>
        <v>11726.791914400001</v>
      </c>
      <c r="Q277" s="19" cm="1">
        <f t="array" ref="Q277">H277*_xlfn.IFS(H277&lt;=350,INDEX('Pliegos Tarifarios (Las Condes)'!$F:$F,MATCH($B277,'Pliegos Tarifarios (Las Condes)'!$A:$A,0)),H277&lt;=500,INDEX('Pliegos Tarifarios (Las Condes)'!$G:$G,MATCH($B277,'Pliegos Tarifarios (Las Condes)'!$A:$A,0)),H277&lt;=1000,INDEX('Pliegos Tarifarios (Las Condes)'!$H:$H,MATCH($B277,'Pliegos Tarifarios (Las Condes)'!$A:$A,0)),H277&lt;=5000,INDEX('Pliegos Tarifarios (Las Condes)'!$I:$I,MATCH($B277,'Pliegos Tarifarios (Las Condes)'!$A:$A,0)),H277&gt;5000,INDEX('Pliegos Tarifarios (Las Condes)'!$J:$J,MATCH($B277,'Pliegos Tarifarios (Las Condes)'!$A:$A,0)))/1.19</f>
        <v>2126.7987581512607</v>
      </c>
      <c r="R277" s="19">
        <f>INDEX('Pliegos Tarifarios (Las Condes)'!$K:$K,MATCH($B277,'Pliegos Tarifarios (Las Condes)'!$A:$A,0))</f>
        <v>710.78200000000004</v>
      </c>
      <c r="S277" s="21">
        <f t="shared" si="15"/>
        <v>163846.9464611513</v>
      </c>
      <c r="T277" s="21">
        <f t="shared" si="16"/>
        <v>31130.919827618745</v>
      </c>
      <c r="U277" s="19">
        <v>0</v>
      </c>
      <c r="V277" s="21">
        <f t="shared" si="17"/>
        <v>194977.86628877005</v>
      </c>
    </row>
    <row r="278" spans="1:22" x14ac:dyDescent="0.3">
      <c r="A278" s="3" t="s">
        <v>12</v>
      </c>
      <c r="B278" s="3">
        <v>1</v>
      </c>
      <c r="C278" s="4" t="s">
        <v>186</v>
      </c>
      <c r="D278" s="3" t="s">
        <v>684</v>
      </c>
      <c r="E278" s="3" t="s">
        <v>121</v>
      </c>
      <c r="F278" s="4" t="s">
        <v>685</v>
      </c>
      <c r="G278" s="3" t="s">
        <v>16</v>
      </c>
      <c r="H278" s="5">
        <v>905.84069999999997</v>
      </c>
      <c r="I278" s="5">
        <v>2.4169999999999998</v>
      </c>
      <c r="J278" s="5">
        <v>2.3662999999999998</v>
      </c>
      <c r="K278" s="6">
        <v>0.97902358295407532</v>
      </c>
      <c r="L278" s="5">
        <v>29.22</v>
      </c>
      <c r="M278" s="19">
        <f>H278*INDEX('Pliegos Tarifarios (Las Condes)'!$B:$B,MATCH($B278,'Pliegos Tarifarios (Las Condes)'!$A:$A,0))</f>
        <v>107648.29710659999</v>
      </c>
      <c r="N278" s="19">
        <f>I278*INDEX('Pliegos Tarifarios (Las Condes)'!$C:$C,MATCH($B278,'Pliegos Tarifarios (Las Condes)'!$A:$A,0))</f>
        <v>8254.3184529999999</v>
      </c>
      <c r="O278" s="19">
        <f>J278*INDEX('Pliegos Tarifarios (Las Condes)'!$D:$D,MATCH($B278,'Pliegos Tarifarios (Las Condes)'!$A:$A,0))</f>
        <v>33380.4594115</v>
      </c>
      <c r="P278" s="19">
        <f>H278*INDEX('Pliegos Tarifarios (Las Condes)'!$E:$E,MATCH($B278,'Pliegos Tarifarios (Las Condes)'!$A:$A,0))</f>
        <v>11714.3319324</v>
      </c>
      <c r="Q278" s="19" cm="1">
        <f t="array" ref="Q278">H278*_xlfn.IFS(H278&lt;=350,INDEX('Pliegos Tarifarios (Las Condes)'!$F:$F,MATCH($B278,'Pliegos Tarifarios (Las Condes)'!$A:$A,0)),H278&lt;=500,INDEX('Pliegos Tarifarios (Las Condes)'!$G:$G,MATCH($B278,'Pliegos Tarifarios (Las Condes)'!$A:$A,0)),H278&lt;=1000,INDEX('Pliegos Tarifarios (Las Condes)'!$H:$H,MATCH($B278,'Pliegos Tarifarios (Las Condes)'!$A:$A,0)),H278&lt;=5000,INDEX('Pliegos Tarifarios (Las Condes)'!$I:$I,MATCH($B278,'Pliegos Tarifarios (Las Condes)'!$A:$A,0)),H278&gt;5000,INDEX('Pliegos Tarifarios (Las Condes)'!$J:$J,MATCH($B278,'Pliegos Tarifarios (Las Condes)'!$A:$A,0)))/1.19</f>
        <v>2124.5389863025212</v>
      </c>
      <c r="R278" s="19">
        <f>INDEX('Pliegos Tarifarios (Las Condes)'!$K:$K,MATCH($B278,'Pliegos Tarifarios (Las Condes)'!$A:$A,0))</f>
        <v>710.78200000000004</v>
      </c>
      <c r="S278" s="21">
        <f t="shared" si="15"/>
        <v>163832.72788980254</v>
      </c>
      <c r="T278" s="21">
        <f t="shared" si="16"/>
        <v>31128.218299062482</v>
      </c>
      <c r="U278" s="19">
        <v>0</v>
      </c>
      <c r="V278" s="21">
        <f t="shared" si="17"/>
        <v>194960.94618886503</v>
      </c>
    </row>
    <row r="279" spans="1:22" x14ac:dyDescent="0.3">
      <c r="A279" s="3" t="s">
        <v>12</v>
      </c>
      <c r="B279" s="3">
        <v>1</v>
      </c>
      <c r="C279" s="4" t="s">
        <v>186</v>
      </c>
      <c r="D279" s="3" t="s">
        <v>686</v>
      </c>
      <c r="E279" s="3" t="s">
        <v>121</v>
      </c>
      <c r="F279" s="4" t="s">
        <v>687</v>
      </c>
      <c r="G279" s="3" t="s">
        <v>16</v>
      </c>
      <c r="H279" s="5">
        <v>907.20410000000004</v>
      </c>
      <c r="I279" s="5">
        <v>2.3927</v>
      </c>
      <c r="J279" s="5">
        <v>2.3818000000000001</v>
      </c>
      <c r="K279" s="6">
        <v>0.99544447695072513</v>
      </c>
      <c r="L279" s="5">
        <v>29.26</v>
      </c>
      <c r="M279" s="19">
        <f>H279*INDEX('Pliegos Tarifarios (Las Condes)'!$B:$B,MATCH($B279,'Pliegos Tarifarios (Las Condes)'!$A:$A,0))</f>
        <v>107810.3208358</v>
      </c>
      <c r="N279" s="19">
        <f>I279*INDEX('Pliegos Tarifarios (Las Condes)'!$C:$C,MATCH($B279,'Pliegos Tarifarios (Las Condes)'!$A:$A,0))</f>
        <v>8171.3313042999998</v>
      </c>
      <c r="O279" s="19">
        <f>J279*INDEX('Pliegos Tarifarios (Las Condes)'!$D:$D,MATCH($B279,'Pliegos Tarifarios (Las Condes)'!$A:$A,0))</f>
        <v>33599.111789000002</v>
      </c>
      <c r="P279" s="19">
        <f>H279*INDEX('Pliegos Tarifarios (Las Condes)'!$E:$E,MATCH($B279,'Pliegos Tarifarios (Las Condes)'!$A:$A,0))</f>
        <v>11731.9634212</v>
      </c>
      <c r="Q279" s="19" cm="1">
        <f t="array" ref="Q279">H279*_xlfn.IFS(H279&lt;=350,INDEX('Pliegos Tarifarios (Las Condes)'!$F:$F,MATCH($B279,'Pliegos Tarifarios (Las Condes)'!$A:$A,0)),H279&lt;=500,INDEX('Pliegos Tarifarios (Las Condes)'!$G:$G,MATCH($B279,'Pliegos Tarifarios (Las Condes)'!$A:$A,0)),H279&lt;=1000,INDEX('Pliegos Tarifarios (Las Condes)'!$H:$H,MATCH($B279,'Pliegos Tarifarios (Las Condes)'!$A:$A,0)),H279&lt;=5000,INDEX('Pliegos Tarifarios (Las Condes)'!$I:$I,MATCH($B279,'Pliegos Tarifarios (Las Condes)'!$A:$A,0)),H279&gt;5000,INDEX('Pliegos Tarifarios (Las Condes)'!$J:$J,MATCH($B279,'Pliegos Tarifarios (Las Condes)'!$A:$A,0)))/1.19</f>
        <v>2127.7366748739501</v>
      </c>
      <c r="R279" s="19">
        <f>INDEX('Pliegos Tarifarios (Las Condes)'!$K:$K,MATCH($B279,'Pliegos Tarifarios (Las Condes)'!$A:$A,0))</f>
        <v>710.78200000000004</v>
      </c>
      <c r="S279" s="21">
        <f t="shared" si="15"/>
        <v>164151.24602517395</v>
      </c>
      <c r="T279" s="21">
        <f t="shared" si="16"/>
        <v>31188.736744783051</v>
      </c>
      <c r="U279" s="19">
        <v>0</v>
      </c>
      <c r="V279" s="21">
        <f t="shared" si="17"/>
        <v>195339.98276995702</v>
      </c>
    </row>
    <row r="280" spans="1:22" x14ac:dyDescent="0.3">
      <c r="A280" s="3" t="s">
        <v>12</v>
      </c>
      <c r="B280" s="3">
        <v>1</v>
      </c>
      <c r="C280" s="4" t="s">
        <v>186</v>
      </c>
      <c r="D280" s="3" t="s">
        <v>688</v>
      </c>
      <c r="E280" s="3" t="s">
        <v>121</v>
      </c>
      <c r="F280" s="4" t="s">
        <v>689</v>
      </c>
      <c r="G280" s="3" t="s">
        <v>16</v>
      </c>
      <c r="H280" s="5">
        <v>905.92899999999997</v>
      </c>
      <c r="I280" s="5">
        <v>2.4704999999999999</v>
      </c>
      <c r="J280" s="5">
        <v>2.3837999999999999</v>
      </c>
      <c r="K280" s="6">
        <v>0.96490588949605338</v>
      </c>
      <c r="L280" s="5">
        <v>29.22</v>
      </c>
      <c r="M280" s="19">
        <f>H280*INDEX('Pliegos Tarifarios (Las Condes)'!$B:$B,MATCH($B280,'Pliegos Tarifarios (Las Condes)'!$A:$A,0))</f>
        <v>107658.79050199999</v>
      </c>
      <c r="N280" s="19">
        <f>I280*INDEX('Pliegos Tarifarios (Las Condes)'!$C:$C,MATCH($B280,'Pliegos Tarifarios (Las Condes)'!$A:$A,0))</f>
        <v>8437.0267844999998</v>
      </c>
      <c r="O280" s="19">
        <f>J280*INDEX('Pliegos Tarifarios (Las Condes)'!$D:$D,MATCH($B280,'Pliegos Tarifarios (Las Condes)'!$A:$A,0))</f>
        <v>33627.324998999997</v>
      </c>
      <c r="P280" s="19">
        <f>H280*INDEX('Pliegos Tarifarios (Las Condes)'!$E:$E,MATCH($B280,'Pliegos Tarifarios (Las Condes)'!$A:$A,0))</f>
        <v>11715.473828</v>
      </c>
      <c r="Q280" s="19" cm="1">
        <f t="array" ref="Q280">H280*_xlfn.IFS(H280&lt;=350,INDEX('Pliegos Tarifarios (Las Condes)'!$F:$F,MATCH($B280,'Pliegos Tarifarios (Las Condes)'!$A:$A,0)),H280&lt;=500,INDEX('Pliegos Tarifarios (Las Condes)'!$G:$G,MATCH($B280,'Pliegos Tarifarios (Las Condes)'!$A:$A,0)),H280&lt;=1000,INDEX('Pliegos Tarifarios (Las Condes)'!$H:$H,MATCH($B280,'Pliegos Tarifarios (Las Condes)'!$A:$A,0)),H280&lt;=5000,INDEX('Pliegos Tarifarios (Las Condes)'!$I:$I,MATCH($B280,'Pliegos Tarifarios (Las Condes)'!$A:$A,0)),H280&gt;5000,INDEX('Pliegos Tarifarios (Las Condes)'!$J:$J,MATCH($B280,'Pliegos Tarifarios (Las Condes)'!$A:$A,0)))/1.19</f>
        <v>2124.7460831932776</v>
      </c>
      <c r="R280" s="19">
        <f>INDEX('Pliegos Tarifarios (Las Condes)'!$K:$K,MATCH($B280,'Pliegos Tarifarios (Las Condes)'!$A:$A,0))</f>
        <v>710.78200000000004</v>
      </c>
      <c r="S280" s="21">
        <f t="shared" si="15"/>
        <v>164274.14419669326</v>
      </c>
      <c r="T280" s="21">
        <f t="shared" si="16"/>
        <v>31212.087397371721</v>
      </c>
      <c r="U280" s="19">
        <v>0</v>
      </c>
      <c r="V280" s="21">
        <f t="shared" si="17"/>
        <v>195486.23159406497</v>
      </c>
    </row>
    <row r="281" spans="1:22" x14ac:dyDescent="0.3">
      <c r="A281" s="3" t="s">
        <v>12</v>
      </c>
      <c r="B281" s="3">
        <v>1</v>
      </c>
      <c r="C281" s="4" t="s">
        <v>186</v>
      </c>
      <c r="D281" s="3" t="s">
        <v>690</v>
      </c>
      <c r="E281" s="3" t="s">
        <v>121</v>
      </c>
      <c r="F281" s="4" t="s">
        <v>691</v>
      </c>
      <c r="G281" s="3" t="s">
        <v>16</v>
      </c>
      <c r="H281" s="5">
        <v>906.04139999999995</v>
      </c>
      <c r="I281" s="5">
        <v>2.4167000000000001</v>
      </c>
      <c r="J281" s="5">
        <v>2.3963999999999999</v>
      </c>
      <c r="K281" s="6">
        <v>0.99160011586047081</v>
      </c>
      <c r="L281" s="5">
        <v>29.23</v>
      </c>
      <c r="M281" s="19">
        <f>H281*INDEX('Pliegos Tarifarios (Las Condes)'!$B:$B,MATCH($B281,'Pliegos Tarifarios (Las Condes)'!$A:$A,0))</f>
        <v>107672.14789319999</v>
      </c>
      <c r="N281" s="19">
        <f>I281*INDEX('Pliegos Tarifarios (Las Condes)'!$C:$C,MATCH($B281,'Pliegos Tarifarios (Las Condes)'!$A:$A,0))</f>
        <v>8253.2939203000005</v>
      </c>
      <c r="O281" s="19">
        <f>J281*INDEX('Pliegos Tarifarios (Las Condes)'!$D:$D,MATCH($B281,'Pliegos Tarifarios (Las Condes)'!$A:$A,0))</f>
        <v>33805.068221999994</v>
      </c>
      <c r="P281" s="19">
        <f>H281*INDEX('Pliegos Tarifarios (Las Condes)'!$E:$E,MATCH($B281,'Pliegos Tarifarios (Las Condes)'!$A:$A,0))</f>
        <v>11716.927384799999</v>
      </c>
      <c r="Q281" s="19" cm="1">
        <f t="array" ref="Q281">H281*_xlfn.IFS(H281&lt;=350,INDEX('Pliegos Tarifarios (Las Condes)'!$F:$F,MATCH($B281,'Pliegos Tarifarios (Las Condes)'!$A:$A,0)),H281&lt;=500,INDEX('Pliegos Tarifarios (Las Condes)'!$G:$G,MATCH($B281,'Pliegos Tarifarios (Las Condes)'!$A:$A,0)),H281&lt;=1000,INDEX('Pliegos Tarifarios (Las Condes)'!$H:$H,MATCH($B281,'Pliegos Tarifarios (Las Condes)'!$A:$A,0)),H281&lt;=5000,INDEX('Pliegos Tarifarios (Las Condes)'!$I:$I,MATCH($B281,'Pliegos Tarifarios (Las Condes)'!$A:$A,0)),H281&gt;5000,INDEX('Pliegos Tarifarios (Las Condes)'!$J:$J,MATCH($B281,'Pliegos Tarifarios (Las Condes)'!$A:$A,0)))/1.19</f>
        <v>2125.0097036974794</v>
      </c>
      <c r="R281" s="19">
        <f>INDEX('Pliegos Tarifarios (Las Condes)'!$K:$K,MATCH($B281,'Pliegos Tarifarios (Las Condes)'!$A:$A,0))</f>
        <v>710.78200000000004</v>
      </c>
      <c r="S281" s="21">
        <f t="shared" si="15"/>
        <v>164283.22912399747</v>
      </c>
      <c r="T281" s="21">
        <f t="shared" si="16"/>
        <v>31213.813533559522</v>
      </c>
      <c r="U281" s="19">
        <v>0</v>
      </c>
      <c r="V281" s="21">
        <f t="shared" si="17"/>
        <v>195497.042657557</v>
      </c>
    </row>
    <row r="282" spans="1:22" x14ac:dyDescent="0.3">
      <c r="A282" s="3" t="s">
        <v>12</v>
      </c>
      <c r="B282" s="3">
        <v>1</v>
      </c>
      <c r="C282" s="4" t="s">
        <v>186</v>
      </c>
      <c r="D282" s="3" t="s">
        <v>692</v>
      </c>
      <c r="E282" s="3" t="s">
        <v>121</v>
      </c>
      <c r="F282" s="4" t="s">
        <v>693</v>
      </c>
      <c r="G282" s="3" t="s">
        <v>16</v>
      </c>
      <c r="H282" s="5">
        <v>906.36410000000001</v>
      </c>
      <c r="I282" s="5">
        <v>2.4384000000000001</v>
      </c>
      <c r="J282" s="5">
        <v>2.3645</v>
      </c>
      <c r="K282" s="6">
        <v>0.96969324146981628</v>
      </c>
      <c r="L282" s="5">
        <v>29.24</v>
      </c>
      <c r="M282" s="19">
        <f>H282*INDEX('Pliegos Tarifarios (Las Condes)'!$B:$B,MATCH($B282,'Pliegos Tarifarios (Las Condes)'!$A:$A,0))</f>
        <v>107710.4969158</v>
      </c>
      <c r="N282" s="19">
        <f>I282*INDEX('Pliegos Tarifarios (Las Condes)'!$C:$C,MATCH($B282,'Pliegos Tarifarios (Las Condes)'!$A:$A,0))</f>
        <v>8327.4017856000009</v>
      </c>
      <c r="O282" s="19">
        <f>J282*INDEX('Pliegos Tarifarios (Las Condes)'!$D:$D,MATCH($B282,'Pliegos Tarifarios (Las Condes)'!$A:$A,0))</f>
        <v>33355.067522500001</v>
      </c>
      <c r="P282" s="19">
        <f>H282*INDEX('Pliegos Tarifarios (Las Condes)'!$E:$E,MATCH($B282,'Pliegos Tarifarios (Las Condes)'!$A:$A,0))</f>
        <v>11721.100541200001</v>
      </c>
      <c r="Q282" s="19" cm="1">
        <f t="array" ref="Q282">H282*_xlfn.IFS(H282&lt;=350,INDEX('Pliegos Tarifarios (Las Condes)'!$F:$F,MATCH($B282,'Pliegos Tarifarios (Las Condes)'!$A:$A,0)),H282&lt;=500,INDEX('Pliegos Tarifarios (Las Condes)'!$G:$G,MATCH($B282,'Pliegos Tarifarios (Las Condes)'!$A:$A,0)),H282&lt;=1000,INDEX('Pliegos Tarifarios (Las Condes)'!$H:$H,MATCH($B282,'Pliegos Tarifarios (Las Condes)'!$A:$A,0)),H282&lt;=5000,INDEX('Pliegos Tarifarios (Las Condes)'!$I:$I,MATCH($B282,'Pliegos Tarifarios (Las Condes)'!$A:$A,0)),H282&gt;5000,INDEX('Pliegos Tarifarios (Las Condes)'!$J:$J,MATCH($B282,'Pliegos Tarifarios (Las Condes)'!$A:$A,0)))/1.19</f>
        <v>2125.7665572268911</v>
      </c>
      <c r="R282" s="19">
        <f>INDEX('Pliegos Tarifarios (Las Condes)'!$K:$K,MATCH($B282,'Pliegos Tarifarios (Las Condes)'!$A:$A,0))</f>
        <v>710.78200000000004</v>
      </c>
      <c r="S282" s="21">
        <f t="shared" si="15"/>
        <v>163950.61532232689</v>
      </c>
      <c r="T282" s="21">
        <f t="shared" si="16"/>
        <v>31150.616911242108</v>
      </c>
      <c r="U282" s="19">
        <v>0</v>
      </c>
      <c r="V282" s="21">
        <f t="shared" si="17"/>
        <v>195101.232233569</v>
      </c>
    </row>
    <row r="283" spans="1:22" x14ac:dyDescent="0.3">
      <c r="A283" s="3" t="s">
        <v>12</v>
      </c>
      <c r="B283" s="3">
        <v>1</v>
      </c>
      <c r="C283" s="4" t="s">
        <v>186</v>
      </c>
      <c r="D283" s="3" t="s">
        <v>694</v>
      </c>
      <c r="E283" s="3" t="s">
        <v>121</v>
      </c>
      <c r="F283" s="4" t="s">
        <v>695</v>
      </c>
      <c r="G283" s="3" t="s">
        <v>16</v>
      </c>
      <c r="H283" s="5">
        <v>906.31389999999999</v>
      </c>
      <c r="I283" s="5">
        <v>2.4502999999999999</v>
      </c>
      <c r="J283" s="5">
        <v>2.3632</v>
      </c>
      <c r="K283" s="6">
        <v>0.96445333224503127</v>
      </c>
      <c r="L283" s="5">
        <v>29.24</v>
      </c>
      <c r="M283" s="19">
        <f>H283*INDEX('Pliegos Tarifarios (Las Condes)'!$B:$B,MATCH($B283,'Pliegos Tarifarios (Las Condes)'!$A:$A,0))</f>
        <v>107704.53124819999</v>
      </c>
      <c r="N283" s="19">
        <f>I283*INDEX('Pliegos Tarifarios (Las Condes)'!$C:$C,MATCH($B283,'Pliegos Tarifarios (Las Condes)'!$A:$A,0))</f>
        <v>8368.0415826999997</v>
      </c>
      <c r="O283" s="19">
        <f>J283*INDEX('Pliegos Tarifarios (Las Condes)'!$D:$D,MATCH($B283,'Pliegos Tarifarios (Las Condes)'!$A:$A,0))</f>
        <v>33336.728936</v>
      </c>
      <c r="P283" s="19">
        <f>H283*INDEX('Pliegos Tarifarios (Las Condes)'!$E:$E,MATCH($B283,'Pliegos Tarifarios (Las Condes)'!$A:$A,0))</f>
        <v>11720.4513548</v>
      </c>
      <c r="Q283" s="19" cm="1">
        <f t="array" ref="Q283">H283*_xlfn.IFS(H283&lt;=350,INDEX('Pliegos Tarifarios (Las Condes)'!$F:$F,MATCH($B283,'Pliegos Tarifarios (Las Condes)'!$A:$A,0)),H283&lt;=500,INDEX('Pliegos Tarifarios (Las Condes)'!$G:$G,MATCH($B283,'Pliegos Tarifarios (Las Condes)'!$A:$A,0)),H283&lt;=1000,INDEX('Pliegos Tarifarios (Las Condes)'!$H:$H,MATCH($B283,'Pliegos Tarifarios (Las Condes)'!$A:$A,0)),H283&lt;=5000,INDEX('Pliegos Tarifarios (Las Condes)'!$I:$I,MATCH($B283,'Pliegos Tarifarios (Las Condes)'!$A:$A,0)),H283&gt;5000,INDEX('Pliegos Tarifarios (Las Condes)'!$J:$J,MATCH($B283,'Pliegos Tarifarios (Las Condes)'!$A:$A,0)))/1.19</f>
        <v>2125.6488192436977</v>
      </c>
      <c r="R283" s="19">
        <f>INDEX('Pliegos Tarifarios (Las Condes)'!$K:$K,MATCH($B283,'Pliegos Tarifarios (Las Condes)'!$A:$A,0))</f>
        <v>710.78200000000004</v>
      </c>
      <c r="S283" s="21">
        <f t="shared" si="15"/>
        <v>163966.18394094371</v>
      </c>
      <c r="T283" s="21">
        <f t="shared" si="16"/>
        <v>31153.574948779304</v>
      </c>
      <c r="U283" s="19">
        <v>0</v>
      </c>
      <c r="V283" s="21">
        <f t="shared" si="17"/>
        <v>195119.75888972302</v>
      </c>
    </row>
    <row r="284" spans="1:22" x14ac:dyDescent="0.3">
      <c r="A284" s="3" t="s">
        <v>12</v>
      </c>
      <c r="B284" s="3">
        <v>1</v>
      </c>
      <c r="C284" s="4" t="s">
        <v>186</v>
      </c>
      <c r="D284" s="3" t="s">
        <v>696</v>
      </c>
      <c r="E284" s="3" t="s">
        <v>121</v>
      </c>
      <c r="F284" s="4" t="s">
        <v>697</v>
      </c>
      <c r="G284" s="3" t="s">
        <v>16</v>
      </c>
      <c r="H284" s="5">
        <v>909.38840000000005</v>
      </c>
      <c r="I284" s="5">
        <v>2.4060000000000001</v>
      </c>
      <c r="J284" s="5">
        <v>2.3759999999999999</v>
      </c>
      <c r="K284" s="6">
        <v>0.98753117206982532</v>
      </c>
      <c r="L284" s="5">
        <v>29.34</v>
      </c>
      <c r="M284" s="19">
        <f>H284*INDEX('Pliegos Tarifarios (Las Condes)'!$B:$B,MATCH($B284,'Pliegos Tarifarios (Las Condes)'!$A:$A,0))</f>
        <v>108069.89867920001</v>
      </c>
      <c r="N284" s="19">
        <f>I284*INDEX('Pliegos Tarifarios (Las Condes)'!$C:$C,MATCH($B284,'Pliegos Tarifarios (Las Condes)'!$A:$A,0))</f>
        <v>8216.7522540000009</v>
      </c>
      <c r="O284" s="19">
        <f>J284*INDEX('Pliegos Tarifarios (Las Condes)'!$D:$D,MATCH($B284,'Pliegos Tarifarios (Las Condes)'!$A:$A,0))</f>
        <v>33517.29348</v>
      </c>
      <c r="P284" s="19">
        <f>H284*INDEX('Pliegos Tarifarios (Las Condes)'!$E:$E,MATCH($B284,'Pliegos Tarifarios (Las Condes)'!$A:$A,0))</f>
        <v>11760.210788800001</v>
      </c>
      <c r="Q284" s="19" cm="1">
        <f t="array" ref="Q284">H284*_xlfn.IFS(H284&lt;=350,INDEX('Pliegos Tarifarios (Las Condes)'!$F:$F,MATCH($B284,'Pliegos Tarifarios (Las Condes)'!$A:$A,0)),H284&lt;=500,INDEX('Pliegos Tarifarios (Las Condes)'!$G:$G,MATCH($B284,'Pliegos Tarifarios (Las Condes)'!$A:$A,0)),H284&lt;=1000,INDEX('Pliegos Tarifarios (Las Condes)'!$H:$H,MATCH($B284,'Pliegos Tarifarios (Las Condes)'!$A:$A,0)),H284&lt;=5000,INDEX('Pliegos Tarifarios (Las Condes)'!$I:$I,MATCH($B284,'Pliegos Tarifarios (Las Condes)'!$A:$A,0)),H284&gt;5000,INDEX('Pliegos Tarifarios (Las Condes)'!$J:$J,MATCH($B284,'Pliegos Tarifarios (Las Condes)'!$A:$A,0)))/1.19</f>
        <v>2132.8596843697483</v>
      </c>
      <c r="R284" s="19">
        <f>INDEX('Pliegos Tarifarios (Las Condes)'!$K:$K,MATCH($B284,'Pliegos Tarifarios (Las Condes)'!$A:$A,0))</f>
        <v>710.78200000000004</v>
      </c>
      <c r="S284" s="21">
        <f t="shared" si="15"/>
        <v>164407.79688636979</v>
      </c>
      <c r="T284" s="21">
        <f t="shared" si="16"/>
        <v>31237.481408410262</v>
      </c>
      <c r="U284" s="19">
        <v>0</v>
      </c>
      <c r="V284" s="21">
        <f t="shared" si="17"/>
        <v>195645.27829478006</v>
      </c>
    </row>
    <row r="285" spans="1:22" x14ac:dyDescent="0.3">
      <c r="A285" s="3" t="s">
        <v>12</v>
      </c>
      <c r="B285" s="3">
        <v>1</v>
      </c>
      <c r="C285" s="4" t="s">
        <v>186</v>
      </c>
      <c r="D285" s="3" t="s">
        <v>698</v>
      </c>
      <c r="E285" s="3" t="s">
        <v>121</v>
      </c>
      <c r="F285" s="4" t="s">
        <v>699</v>
      </c>
      <c r="G285" s="3" t="s">
        <v>16</v>
      </c>
      <c r="H285" s="5">
        <v>908.76909999999998</v>
      </c>
      <c r="I285" s="5">
        <v>2.5213999999999999</v>
      </c>
      <c r="J285" s="5">
        <v>2.3946999999999998</v>
      </c>
      <c r="K285" s="6">
        <v>0.94975013881177117</v>
      </c>
      <c r="L285" s="5">
        <v>29.32</v>
      </c>
      <c r="M285" s="19">
        <f>H285*INDEX('Pliegos Tarifarios (Las Condes)'!$B:$B,MATCH($B285,'Pliegos Tarifarios (Las Condes)'!$A:$A,0))</f>
        <v>107996.3023058</v>
      </c>
      <c r="N285" s="19">
        <f>I285*INDEX('Pliegos Tarifarios (Las Condes)'!$C:$C,MATCH($B285,'Pliegos Tarifarios (Las Condes)'!$A:$A,0))</f>
        <v>8610.8558326000002</v>
      </c>
      <c r="O285" s="19">
        <f>J285*INDEX('Pliegos Tarifarios (Las Condes)'!$D:$D,MATCH($B285,'Pliegos Tarifarios (Las Condes)'!$A:$A,0))</f>
        <v>33781.086993499994</v>
      </c>
      <c r="P285" s="19">
        <f>H285*INDEX('Pliegos Tarifarios (Las Condes)'!$E:$E,MATCH($B285,'Pliegos Tarifarios (Las Condes)'!$A:$A,0))</f>
        <v>11752.202001199999</v>
      </c>
      <c r="Q285" s="19" cm="1">
        <f t="array" ref="Q285">H285*_xlfn.IFS(H285&lt;=350,INDEX('Pliegos Tarifarios (Las Condes)'!$F:$F,MATCH($B285,'Pliegos Tarifarios (Las Condes)'!$A:$A,0)),H285&lt;=500,INDEX('Pliegos Tarifarios (Las Condes)'!$G:$G,MATCH($B285,'Pliegos Tarifarios (Las Condes)'!$A:$A,0)),H285&lt;=1000,INDEX('Pliegos Tarifarios (Las Condes)'!$H:$H,MATCH($B285,'Pliegos Tarifarios (Las Condes)'!$A:$A,0)),H285&lt;=5000,INDEX('Pliegos Tarifarios (Las Condes)'!$I:$I,MATCH($B285,'Pliegos Tarifarios (Las Condes)'!$A:$A,0)),H285&gt;5000,INDEX('Pliegos Tarifarios (Las Condes)'!$J:$J,MATCH($B285,'Pliegos Tarifarios (Las Condes)'!$A:$A,0)))/1.19</f>
        <v>2131.4071916806724</v>
      </c>
      <c r="R285" s="19">
        <f>INDEX('Pliegos Tarifarios (Las Condes)'!$K:$K,MATCH($B285,'Pliegos Tarifarios (Las Condes)'!$A:$A,0))</f>
        <v>710.78200000000004</v>
      </c>
      <c r="S285" s="21">
        <f t="shared" si="15"/>
        <v>164982.6363247807</v>
      </c>
      <c r="T285" s="21">
        <f t="shared" si="16"/>
        <v>31346.700901708333</v>
      </c>
      <c r="U285" s="19">
        <v>0</v>
      </c>
      <c r="V285" s="21">
        <f t="shared" si="17"/>
        <v>196329.33722648903</v>
      </c>
    </row>
    <row r="286" spans="1:22" x14ac:dyDescent="0.3">
      <c r="A286" s="3" t="s">
        <v>12</v>
      </c>
      <c r="B286" s="3">
        <v>1</v>
      </c>
      <c r="C286" s="4" t="s">
        <v>186</v>
      </c>
      <c r="D286" s="3" t="s">
        <v>700</v>
      </c>
      <c r="E286" s="3" t="s">
        <v>121</v>
      </c>
      <c r="F286" s="4" t="s">
        <v>701</v>
      </c>
      <c r="G286" s="3" t="s">
        <v>16</v>
      </c>
      <c r="H286" s="5">
        <v>905.16380000000004</v>
      </c>
      <c r="I286" s="5">
        <v>2.3973</v>
      </c>
      <c r="J286" s="5">
        <v>2.3973</v>
      </c>
      <c r="K286" s="6">
        <v>1</v>
      </c>
      <c r="L286" s="5">
        <v>29.2</v>
      </c>
      <c r="M286" s="19">
        <f>H286*INDEX('Pliegos Tarifarios (Las Condes)'!$B:$B,MATCH($B286,'Pliegos Tarifarios (Las Condes)'!$A:$A,0))</f>
        <v>107567.85566440001</v>
      </c>
      <c r="N286" s="19">
        <f>I286*INDEX('Pliegos Tarifarios (Las Condes)'!$C:$C,MATCH($B286,'Pliegos Tarifarios (Las Condes)'!$A:$A,0))</f>
        <v>8187.0408056999995</v>
      </c>
      <c r="O286" s="19">
        <f>J286*INDEX('Pliegos Tarifarios (Las Condes)'!$D:$D,MATCH($B286,'Pliegos Tarifarios (Las Condes)'!$A:$A,0))</f>
        <v>33817.764166499997</v>
      </c>
      <c r="P286" s="19">
        <f>H286*INDEX('Pliegos Tarifarios (Las Condes)'!$E:$E,MATCH($B286,'Pliegos Tarifarios (Las Condes)'!$A:$A,0))</f>
        <v>11705.578261600001</v>
      </c>
      <c r="Q286" s="19" cm="1">
        <f t="array" ref="Q286">H286*_xlfn.IFS(H286&lt;=350,INDEX('Pliegos Tarifarios (Las Condes)'!$F:$F,MATCH($B286,'Pliegos Tarifarios (Las Condes)'!$A:$A,0)),H286&lt;=500,INDEX('Pliegos Tarifarios (Las Condes)'!$G:$G,MATCH($B286,'Pliegos Tarifarios (Las Condes)'!$A:$A,0)),H286&lt;=1000,INDEX('Pliegos Tarifarios (Las Condes)'!$H:$H,MATCH($B286,'Pliegos Tarifarios (Las Condes)'!$A:$A,0)),H286&lt;=5000,INDEX('Pliegos Tarifarios (Las Condes)'!$I:$I,MATCH($B286,'Pliegos Tarifarios (Las Condes)'!$A:$A,0)),H286&gt;5000,INDEX('Pliegos Tarifarios (Las Condes)'!$J:$J,MATCH($B286,'Pliegos Tarifarios (Las Condes)'!$A:$A,0)))/1.19</f>
        <v>2122.951399831933</v>
      </c>
      <c r="R286" s="19">
        <f>INDEX('Pliegos Tarifarios (Las Condes)'!$K:$K,MATCH($B286,'Pliegos Tarifarios (Las Condes)'!$A:$A,0))</f>
        <v>710.78200000000004</v>
      </c>
      <c r="S286" s="21">
        <f t="shared" si="15"/>
        <v>164111.97229803193</v>
      </c>
      <c r="T286" s="21">
        <f t="shared" si="16"/>
        <v>31181.274736626066</v>
      </c>
      <c r="U286" s="19">
        <v>0</v>
      </c>
      <c r="V286" s="21">
        <f t="shared" si="17"/>
        <v>195293.24703465801</v>
      </c>
    </row>
    <row r="287" spans="1:22" x14ac:dyDescent="0.3">
      <c r="A287" s="3" t="s">
        <v>12</v>
      </c>
      <c r="B287" s="3">
        <v>1</v>
      </c>
      <c r="C287" s="4" t="s">
        <v>186</v>
      </c>
      <c r="D287" s="3" t="s">
        <v>702</v>
      </c>
      <c r="E287" s="3" t="s">
        <v>121</v>
      </c>
      <c r="F287" s="4" t="s">
        <v>703</v>
      </c>
      <c r="G287" s="3" t="s">
        <v>16</v>
      </c>
      <c r="H287" s="5">
        <v>905.33309999999994</v>
      </c>
      <c r="I287" s="5">
        <v>2.3904999999999998</v>
      </c>
      <c r="J287" s="5">
        <v>2.3904999999999998</v>
      </c>
      <c r="K287" s="6">
        <v>1</v>
      </c>
      <c r="L287" s="5">
        <v>29.2</v>
      </c>
      <c r="M287" s="19">
        <f>H287*INDEX('Pliegos Tarifarios (Las Condes)'!$B:$B,MATCH($B287,'Pliegos Tarifarios (Las Condes)'!$A:$A,0))</f>
        <v>107587.97493779998</v>
      </c>
      <c r="N287" s="19">
        <f>I287*INDEX('Pliegos Tarifarios (Las Condes)'!$C:$C,MATCH($B287,'Pliegos Tarifarios (Las Condes)'!$A:$A,0))</f>
        <v>8163.8180644999993</v>
      </c>
      <c r="O287" s="19">
        <f>J287*INDEX('Pliegos Tarifarios (Las Condes)'!$D:$D,MATCH($B287,'Pliegos Tarifarios (Las Condes)'!$A:$A,0))</f>
        <v>33721.839252499994</v>
      </c>
      <c r="P287" s="19">
        <f>H287*INDEX('Pliegos Tarifarios (Las Condes)'!$E:$E,MATCH($B287,'Pliegos Tarifarios (Las Condes)'!$A:$A,0))</f>
        <v>11707.767649199999</v>
      </c>
      <c r="Q287" s="19" cm="1">
        <f t="array" ref="Q287">H287*_xlfn.IFS(H287&lt;=350,INDEX('Pliegos Tarifarios (Las Condes)'!$F:$F,MATCH($B287,'Pliegos Tarifarios (Las Condes)'!$A:$A,0)),H287&lt;=500,INDEX('Pliegos Tarifarios (Las Condes)'!$G:$G,MATCH($B287,'Pliegos Tarifarios (Las Condes)'!$A:$A,0)),H287&lt;=1000,INDEX('Pliegos Tarifarios (Las Condes)'!$H:$H,MATCH($B287,'Pliegos Tarifarios (Las Condes)'!$A:$A,0)),H287&lt;=5000,INDEX('Pliegos Tarifarios (Las Condes)'!$I:$I,MATCH($B287,'Pliegos Tarifarios (Las Condes)'!$A:$A,0)),H287&gt;5000,INDEX('Pliegos Tarifarios (Las Condes)'!$J:$J,MATCH($B287,'Pliegos Tarifarios (Las Condes)'!$A:$A,0)))/1.19</f>
        <v>2123.3484723529414</v>
      </c>
      <c r="R287" s="19">
        <f>INDEX('Pliegos Tarifarios (Las Condes)'!$K:$K,MATCH($B287,'Pliegos Tarifarios (Las Condes)'!$A:$A,0))</f>
        <v>710.78200000000004</v>
      </c>
      <c r="S287" s="21">
        <f t="shared" si="15"/>
        <v>164015.53037635292</v>
      </c>
      <c r="T287" s="21">
        <f t="shared" si="16"/>
        <v>31162.950771507054</v>
      </c>
      <c r="U287" s="19">
        <v>0</v>
      </c>
      <c r="V287" s="21">
        <f t="shared" si="17"/>
        <v>195178.48114785997</v>
      </c>
    </row>
    <row r="288" spans="1:22" x14ac:dyDescent="0.3">
      <c r="A288" s="3" t="s">
        <v>12</v>
      </c>
      <c r="B288" s="3">
        <v>1</v>
      </c>
      <c r="C288" s="4" t="s">
        <v>186</v>
      </c>
      <c r="D288" s="3" t="s">
        <v>704</v>
      </c>
      <c r="E288" s="3" t="s">
        <v>121</v>
      </c>
      <c r="F288" s="4" t="s">
        <v>705</v>
      </c>
      <c r="G288" s="3" t="s">
        <v>16</v>
      </c>
      <c r="H288" s="5">
        <v>906.33010000000002</v>
      </c>
      <c r="I288" s="5">
        <v>2.4367999999999999</v>
      </c>
      <c r="J288" s="5">
        <v>2.3552</v>
      </c>
      <c r="K288" s="6">
        <v>0.96651346027577156</v>
      </c>
      <c r="L288" s="5">
        <v>29.24</v>
      </c>
      <c r="M288" s="19">
        <f>H288*INDEX('Pliegos Tarifarios (Las Condes)'!$B:$B,MATCH($B288,'Pliegos Tarifarios (Las Condes)'!$A:$A,0))</f>
        <v>107706.4564238</v>
      </c>
      <c r="N288" s="19">
        <f>I288*INDEX('Pliegos Tarifarios (Las Condes)'!$C:$C,MATCH($B288,'Pliegos Tarifarios (Las Condes)'!$A:$A,0))</f>
        <v>8321.9376111999991</v>
      </c>
      <c r="O288" s="19">
        <f>J288*INDEX('Pliegos Tarifarios (Las Condes)'!$D:$D,MATCH($B288,'Pliegos Tarifarios (Las Condes)'!$A:$A,0))</f>
        <v>33223.876096</v>
      </c>
      <c r="P288" s="19">
        <f>H288*INDEX('Pliegos Tarifarios (Las Condes)'!$E:$E,MATCH($B288,'Pliegos Tarifarios (Las Condes)'!$A:$A,0))</f>
        <v>11720.660853200001</v>
      </c>
      <c r="Q288" s="19" cm="1">
        <f t="array" ref="Q288">H288*_xlfn.IFS(H288&lt;=350,INDEX('Pliegos Tarifarios (Las Condes)'!$F:$F,MATCH($B288,'Pliegos Tarifarios (Las Condes)'!$A:$A,0)),H288&lt;=500,INDEX('Pliegos Tarifarios (Las Condes)'!$G:$G,MATCH($B288,'Pliegos Tarifarios (Las Condes)'!$A:$A,0)),H288&lt;=1000,INDEX('Pliegos Tarifarios (Las Condes)'!$H:$H,MATCH($B288,'Pliegos Tarifarios (Las Condes)'!$A:$A,0)),H288&lt;=5000,INDEX('Pliegos Tarifarios (Las Condes)'!$I:$I,MATCH($B288,'Pliegos Tarifarios (Las Condes)'!$A:$A,0)),H288&gt;5000,INDEX('Pliegos Tarifarios (Las Condes)'!$J:$J,MATCH($B288,'Pliegos Tarifarios (Las Condes)'!$A:$A,0)))/1.19</f>
        <v>2125.6868143697484</v>
      </c>
      <c r="R288" s="19">
        <f>INDEX('Pliegos Tarifarios (Las Condes)'!$K:$K,MATCH($B288,'Pliegos Tarifarios (Las Condes)'!$A:$A,0))</f>
        <v>710.78200000000004</v>
      </c>
      <c r="S288" s="21">
        <f t="shared" si="15"/>
        <v>163809.39979856976</v>
      </c>
      <c r="T288" s="21">
        <f t="shared" si="16"/>
        <v>31123.785961728256</v>
      </c>
      <c r="U288" s="19">
        <v>0</v>
      </c>
      <c r="V288" s="21">
        <f t="shared" si="17"/>
        <v>194933.18576029802</v>
      </c>
    </row>
    <row r="289" spans="1:22" x14ac:dyDescent="0.3">
      <c r="A289" s="3" t="s">
        <v>12</v>
      </c>
      <c r="B289" s="3">
        <v>1</v>
      </c>
      <c r="C289" s="4" t="s">
        <v>186</v>
      </c>
      <c r="D289" s="3" t="s">
        <v>706</v>
      </c>
      <c r="E289" s="3" t="s">
        <v>121</v>
      </c>
      <c r="F289" s="4" t="s">
        <v>707</v>
      </c>
      <c r="G289" s="3" t="s">
        <v>16</v>
      </c>
      <c r="H289" s="5">
        <v>907.6934</v>
      </c>
      <c r="I289" s="5">
        <v>2.4235000000000002</v>
      </c>
      <c r="J289" s="5">
        <v>2.3755000000000002</v>
      </c>
      <c r="K289" s="6">
        <v>0.98019393439240765</v>
      </c>
      <c r="L289" s="5">
        <v>29.28</v>
      </c>
      <c r="M289" s="19">
        <f>H289*INDEX('Pliegos Tarifarios (Las Condes)'!$B:$B,MATCH($B289,'Pliegos Tarifarios (Las Condes)'!$A:$A,0))</f>
        <v>107868.46826919999</v>
      </c>
      <c r="N289" s="19">
        <f>I289*INDEX('Pliegos Tarifarios (Las Condes)'!$C:$C,MATCH($B289,'Pliegos Tarifarios (Las Condes)'!$A:$A,0))</f>
        <v>8276.5166614999998</v>
      </c>
      <c r="O289" s="19">
        <f>J289*INDEX('Pliegos Tarifarios (Las Condes)'!$D:$D,MATCH($B289,'Pliegos Tarifarios (Las Condes)'!$A:$A,0))</f>
        <v>33510.240177500003</v>
      </c>
      <c r="P289" s="19">
        <f>H289*INDEX('Pliegos Tarifarios (Las Condes)'!$E:$E,MATCH($B289,'Pliegos Tarifarios (Las Condes)'!$A:$A,0))</f>
        <v>11738.2910488</v>
      </c>
      <c r="Q289" s="19" cm="1">
        <f t="array" ref="Q289">H289*_xlfn.IFS(H289&lt;=350,INDEX('Pliegos Tarifarios (Las Condes)'!$F:$F,MATCH($B289,'Pliegos Tarifarios (Las Condes)'!$A:$A,0)),H289&lt;=500,INDEX('Pliegos Tarifarios (Las Condes)'!$G:$G,MATCH($B289,'Pliegos Tarifarios (Las Condes)'!$A:$A,0)),H289&lt;=1000,INDEX('Pliegos Tarifarios (Las Condes)'!$H:$H,MATCH($B289,'Pliegos Tarifarios (Las Condes)'!$A:$A,0)),H289&lt;=5000,INDEX('Pliegos Tarifarios (Las Condes)'!$I:$I,MATCH($B289,'Pliegos Tarifarios (Las Condes)'!$A:$A,0)),H289&gt;5000,INDEX('Pliegos Tarifarios (Las Condes)'!$J:$J,MATCH($B289,'Pliegos Tarifarios (Las Condes)'!$A:$A,0)))/1.19</f>
        <v>2128.8842684033621</v>
      </c>
      <c r="R289" s="19">
        <f>INDEX('Pliegos Tarifarios (Las Condes)'!$K:$K,MATCH($B289,'Pliegos Tarifarios (Las Condes)'!$A:$A,0))</f>
        <v>710.78200000000004</v>
      </c>
      <c r="S289" s="21">
        <f t="shared" si="15"/>
        <v>164233.18242540336</v>
      </c>
      <c r="T289" s="21">
        <f t="shared" si="16"/>
        <v>31204.304660826638</v>
      </c>
      <c r="U289" s="19">
        <v>0</v>
      </c>
      <c r="V289" s="21">
        <f t="shared" si="17"/>
        <v>195437.48708622999</v>
      </c>
    </row>
    <row r="290" spans="1:22" x14ac:dyDescent="0.3">
      <c r="A290" s="3" t="s">
        <v>12</v>
      </c>
      <c r="B290" s="3">
        <v>1</v>
      </c>
      <c r="C290" s="4" t="s">
        <v>186</v>
      </c>
      <c r="D290" s="3" t="s">
        <v>708</v>
      </c>
      <c r="E290" s="3" t="s">
        <v>121</v>
      </c>
      <c r="F290" s="4" t="s">
        <v>709</v>
      </c>
      <c r="G290" s="3" t="s">
        <v>16</v>
      </c>
      <c r="H290" s="5">
        <v>908.80250000000001</v>
      </c>
      <c r="I290" s="5">
        <v>2.5265</v>
      </c>
      <c r="J290" s="5">
        <v>2.3971</v>
      </c>
      <c r="K290" s="6">
        <v>0.9487829012467841</v>
      </c>
      <c r="L290" s="5">
        <v>29.32</v>
      </c>
      <c r="M290" s="19">
        <f>H290*INDEX('Pliegos Tarifarios (Las Condes)'!$B:$B,MATCH($B290,'Pliegos Tarifarios (Las Condes)'!$A:$A,0))</f>
        <v>108000.27149499999</v>
      </c>
      <c r="N290" s="19">
        <f>I290*INDEX('Pliegos Tarifarios (Las Condes)'!$C:$C,MATCH($B290,'Pliegos Tarifarios (Las Condes)'!$A:$A,0))</f>
        <v>8628.2728884999997</v>
      </c>
      <c r="O290" s="19">
        <f>J290*INDEX('Pliegos Tarifarios (Las Condes)'!$D:$D,MATCH($B290,'Pliegos Tarifarios (Las Condes)'!$A:$A,0))</f>
        <v>33814.942845500002</v>
      </c>
      <c r="P290" s="19">
        <f>H290*INDEX('Pliegos Tarifarios (Las Condes)'!$E:$E,MATCH($B290,'Pliegos Tarifarios (Las Condes)'!$A:$A,0))</f>
        <v>11752.63393</v>
      </c>
      <c r="Q290" s="19" cm="1">
        <f t="array" ref="Q290">H290*_xlfn.IFS(H290&lt;=350,INDEX('Pliegos Tarifarios (Las Condes)'!$F:$F,MATCH($B290,'Pliegos Tarifarios (Las Condes)'!$A:$A,0)),H290&lt;=500,INDEX('Pliegos Tarifarios (Las Condes)'!$G:$G,MATCH($B290,'Pliegos Tarifarios (Las Condes)'!$A:$A,0)),H290&lt;=1000,INDEX('Pliegos Tarifarios (Las Condes)'!$H:$H,MATCH($B290,'Pliegos Tarifarios (Las Condes)'!$A:$A,0)),H290&lt;=5000,INDEX('Pliegos Tarifarios (Las Condes)'!$I:$I,MATCH($B290,'Pliegos Tarifarios (Las Condes)'!$A:$A,0)),H290&gt;5000,INDEX('Pliegos Tarifarios (Las Condes)'!$J:$J,MATCH($B290,'Pliegos Tarifarios (Las Condes)'!$A:$A,0)))/1.19</f>
        <v>2131.4855273109247</v>
      </c>
      <c r="R290" s="19">
        <f>INDEX('Pliegos Tarifarios (Las Condes)'!$K:$K,MATCH($B290,'Pliegos Tarifarios (Las Condes)'!$A:$A,0))</f>
        <v>710.78200000000004</v>
      </c>
      <c r="S290" s="21">
        <f t="shared" si="15"/>
        <v>165038.38868631094</v>
      </c>
      <c r="T290" s="21">
        <f t="shared" si="16"/>
        <v>31357.293850399077</v>
      </c>
      <c r="U290" s="19">
        <v>0</v>
      </c>
      <c r="V290" s="21">
        <f t="shared" si="17"/>
        <v>196395.68253671002</v>
      </c>
    </row>
    <row r="291" spans="1:22" x14ac:dyDescent="0.3">
      <c r="A291" s="3" t="s">
        <v>12</v>
      </c>
      <c r="B291" s="3">
        <v>1</v>
      </c>
      <c r="C291" s="4" t="s">
        <v>186</v>
      </c>
      <c r="D291" s="3" t="s">
        <v>710</v>
      </c>
      <c r="E291" s="3" t="s">
        <v>121</v>
      </c>
      <c r="F291" s="4" t="s">
        <v>711</v>
      </c>
      <c r="G291" s="3" t="s">
        <v>16</v>
      </c>
      <c r="H291" s="5">
        <v>906.26689999999996</v>
      </c>
      <c r="I291" s="5">
        <v>2.4899</v>
      </c>
      <c r="J291" s="5">
        <v>2.4188999999999998</v>
      </c>
      <c r="K291" s="6">
        <v>0.97148479858628856</v>
      </c>
      <c r="L291" s="5">
        <v>29.23</v>
      </c>
      <c r="M291" s="19">
        <f>H291*INDEX('Pliegos Tarifarios (Las Condes)'!$B:$B,MATCH($B291,'Pliegos Tarifarios (Las Condes)'!$A:$A,0))</f>
        <v>107698.94586219999</v>
      </c>
      <c r="N291" s="19">
        <f>I291*INDEX('Pliegos Tarifarios (Las Condes)'!$C:$C,MATCH($B291,'Pliegos Tarifarios (Las Condes)'!$A:$A,0))</f>
        <v>8503.2798991</v>
      </c>
      <c r="O291" s="19">
        <f>J291*INDEX('Pliegos Tarifarios (Las Condes)'!$D:$D,MATCH($B291,'Pliegos Tarifarios (Las Condes)'!$A:$A,0))</f>
        <v>34122.466834499995</v>
      </c>
      <c r="P291" s="19">
        <f>H291*INDEX('Pliegos Tarifarios (Las Condes)'!$E:$E,MATCH($B291,'Pliegos Tarifarios (Las Condes)'!$A:$A,0))</f>
        <v>11719.8435508</v>
      </c>
      <c r="Q291" s="19" cm="1">
        <f t="array" ref="Q291">H291*_xlfn.IFS(H291&lt;=350,INDEX('Pliegos Tarifarios (Las Condes)'!$F:$F,MATCH($B291,'Pliegos Tarifarios (Las Condes)'!$A:$A,0)),H291&lt;=500,INDEX('Pliegos Tarifarios (Las Condes)'!$G:$G,MATCH($B291,'Pliegos Tarifarios (Las Condes)'!$A:$A,0)),H291&lt;=1000,INDEX('Pliegos Tarifarios (Las Condes)'!$H:$H,MATCH($B291,'Pliegos Tarifarios (Las Condes)'!$A:$A,0)),H291&lt;=5000,INDEX('Pliegos Tarifarios (Las Condes)'!$I:$I,MATCH($B291,'Pliegos Tarifarios (Las Condes)'!$A:$A,0)),H291&gt;5000,INDEX('Pliegos Tarifarios (Las Condes)'!$J:$J,MATCH($B291,'Pliegos Tarifarios (Las Condes)'!$A:$A,0)))/1.19</f>
        <v>2125.5385864705886</v>
      </c>
      <c r="R291" s="19">
        <f>INDEX('Pliegos Tarifarios (Las Condes)'!$K:$K,MATCH($B291,'Pliegos Tarifarios (Las Condes)'!$A:$A,0))</f>
        <v>710.78200000000004</v>
      </c>
      <c r="S291" s="21">
        <f t="shared" si="15"/>
        <v>164880.85673307057</v>
      </c>
      <c r="T291" s="21">
        <f t="shared" si="16"/>
        <v>31327.362779283409</v>
      </c>
      <c r="U291" s="19">
        <v>0</v>
      </c>
      <c r="V291" s="21">
        <f t="shared" si="17"/>
        <v>196208.21951235397</v>
      </c>
    </row>
    <row r="292" spans="1:22" x14ac:dyDescent="0.3">
      <c r="A292" s="3" t="s">
        <v>12</v>
      </c>
      <c r="B292" s="3">
        <v>1</v>
      </c>
      <c r="C292" s="4" t="s">
        <v>186</v>
      </c>
      <c r="D292" s="3" t="s">
        <v>712</v>
      </c>
      <c r="E292" s="3" t="s">
        <v>121</v>
      </c>
      <c r="F292" s="4" t="s">
        <v>713</v>
      </c>
      <c r="G292" s="3" t="s">
        <v>16</v>
      </c>
      <c r="H292" s="5">
        <v>903.80679999999995</v>
      </c>
      <c r="I292" s="5">
        <v>2.4458000000000002</v>
      </c>
      <c r="J292" s="5">
        <v>2.3866999999999998</v>
      </c>
      <c r="K292" s="6">
        <v>0.97583612723853119</v>
      </c>
      <c r="L292" s="5">
        <v>29.16</v>
      </c>
      <c r="M292" s="19">
        <f>H292*INDEX('Pliegos Tarifarios (Las Condes)'!$B:$B,MATCH($B292,'Pliegos Tarifarios (Las Condes)'!$A:$A,0))</f>
        <v>107406.59249839999</v>
      </c>
      <c r="N292" s="19">
        <f>I292*INDEX('Pliegos Tarifarios (Las Condes)'!$C:$C,MATCH($B292,'Pliegos Tarifarios (Las Condes)'!$A:$A,0))</f>
        <v>8352.6735922000007</v>
      </c>
      <c r="O292" s="19">
        <f>J292*INDEX('Pliegos Tarifarios (Las Condes)'!$D:$D,MATCH($B292,'Pliegos Tarifarios (Las Condes)'!$A:$A,0))</f>
        <v>33668.234153499994</v>
      </c>
      <c r="P292" s="19">
        <f>H292*INDEX('Pliegos Tarifarios (Las Condes)'!$E:$E,MATCH($B292,'Pliegos Tarifarios (Las Condes)'!$A:$A,0))</f>
        <v>11688.029537599999</v>
      </c>
      <c r="Q292" s="19" cm="1">
        <f t="array" ref="Q292">H292*_xlfn.IFS(H292&lt;=350,INDEX('Pliegos Tarifarios (Las Condes)'!$F:$F,MATCH($B292,'Pliegos Tarifarios (Las Condes)'!$A:$A,0)),H292&lt;=500,INDEX('Pliegos Tarifarios (Las Condes)'!$G:$G,MATCH($B292,'Pliegos Tarifarios (Las Condes)'!$A:$A,0)),H292&lt;=1000,INDEX('Pliegos Tarifarios (Las Condes)'!$H:$H,MATCH($B292,'Pliegos Tarifarios (Las Condes)'!$A:$A,0)),H292&lt;=5000,INDEX('Pliegos Tarifarios (Las Condes)'!$I:$I,MATCH($B292,'Pliegos Tarifarios (Las Condes)'!$A:$A,0)),H292&gt;5000,INDEX('Pliegos Tarifarios (Las Condes)'!$J:$J,MATCH($B292,'Pliegos Tarifarios (Las Condes)'!$A:$A,0)))/1.19</f>
        <v>2119.7687216806726</v>
      </c>
      <c r="R292" s="19">
        <f>INDEX('Pliegos Tarifarios (Las Condes)'!$K:$K,MATCH($B292,'Pliegos Tarifarios (Las Condes)'!$A:$A,0))</f>
        <v>710.78200000000004</v>
      </c>
      <c r="S292" s="21">
        <f t="shared" si="15"/>
        <v>163946.08050338068</v>
      </c>
      <c r="T292" s="21">
        <f t="shared" si="16"/>
        <v>31149.755295642331</v>
      </c>
      <c r="U292" s="19">
        <v>0</v>
      </c>
      <c r="V292" s="21">
        <f t="shared" si="17"/>
        <v>195095.83579902301</v>
      </c>
    </row>
    <row r="293" spans="1:22" x14ac:dyDescent="0.3">
      <c r="A293" s="3" t="s">
        <v>12</v>
      </c>
      <c r="B293" s="3">
        <v>1</v>
      </c>
      <c r="C293" s="4" t="s">
        <v>186</v>
      </c>
      <c r="D293" s="3" t="s">
        <v>714</v>
      </c>
      <c r="E293" s="3" t="s">
        <v>121</v>
      </c>
      <c r="F293" s="4" t="s">
        <v>715</v>
      </c>
      <c r="G293" s="3" t="s">
        <v>16</v>
      </c>
      <c r="H293" s="5">
        <v>905.97519999999997</v>
      </c>
      <c r="I293" s="5">
        <v>2.4350999999999998</v>
      </c>
      <c r="J293" s="5">
        <v>2.3740000000000001</v>
      </c>
      <c r="K293" s="6">
        <v>0.97490862798242384</v>
      </c>
      <c r="L293" s="5">
        <v>29.23</v>
      </c>
      <c r="M293" s="19">
        <f>H293*INDEX('Pliegos Tarifarios (Las Condes)'!$B:$B,MATCH($B293,'Pliegos Tarifarios (Las Condes)'!$A:$A,0))</f>
        <v>107664.2808176</v>
      </c>
      <c r="N293" s="19">
        <f>I293*INDEX('Pliegos Tarifarios (Las Condes)'!$C:$C,MATCH($B293,'Pliegos Tarifarios (Las Condes)'!$A:$A,0))</f>
        <v>8316.1319258999993</v>
      </c>
      <c r="O293" s="19">
        <f>J293*INDEX('Pliegos Tarifarios (Las Condes)'!$D:$D,MATCH($B293,'Pliegos Tarifarios (Las Condes)'!$A:$A,0))</f>
        <v>33489.080269999999</v>
      </c>
      <c r="P293" s="19">
        <f>H293*INDEX('Pliegos Tarifarios (Las Condes)'!$E:$E,MATCH($B293,'Pliegos Tarifarios (Las Condes)'!$A:$A,0))</f>
        <v>11716.0712864</v>
      </c>
      <c r="Q293" s="19" cm="1">
        <f t="array" ref="Q293">H293*_xlfn.IFS(H293&lt;=350,INDEX('Pliegos Tarifarios (Las Condes)'!$F:$F,MATCH($B293,'Pliegos Tarifarios (Las Condes)'!$A:$A,0)),H293&lt;=500,INDEX('Pliegos Tarifarios (Las Condes)'!$G:$G,MATCH($B293,'Pliegos Tarifarios (Las Condes)'!$A:$A,0)),H293&lt;=1000,INDEX('Pliegos Tarifarios (Las Condes)'!$H:$H,MATCH($B293,'Pliegos Tarifarios (Las Condes)'!$A:$A,0)),H293&lt;=5000,INDEX('Pliegos Tarifarios (Las Condes)'!$I:$I,MATCH($B293,'Pliegos Tarifarios (Las Condes)'!$A:$A,0)),H293&gt;5000,INDEX('Pliegos Tarifarios (Las Condes)'!$J:$J,MATCH($B293,'Pliegos Tarifarios (Las Condes)'!$A:$A,0)))/1.19</f>
        <v>2124.8544396638658</v>
      </c>
      <c r="R293" s="19">
        <f>INDEX('Pliegos Tarifarios (Las Condes)'!$K:$K,MATCH($B293,'Pliegos Tarifarios (Las Condes)'!$A:$A,0))</f>
        <v>710.78200000000004</v>
      </c>
      <c r="S293" s="21">
        <f t="shared" si="15"/>
        <v>164021.20073956388</v>
      </c>
      <c r="T293" s="21">
        <f t="shared" si="16"/>
        <v>31164.028140517137</v>
      </c>
      <c r="U293" s="19">
        <v>0</v>
      </c>
      <c r="V293" s="21">
        <f t="shared" si="17"/>
        <v>195185.22888008101</v>
      </c>
    </row>
    <row r="294" spans="1:22" x14ac:dyDescent="0.3">
      <c r="A294" s="3" t="s">
        <v>12</v>
      </c>
      <c r="B294" s="3">
        <v>1</v>
      </c>
      <c r="C294" s="4" t="s">
        <v>186</v>
      </c>
      <c r="D294" s="3" t="s">
        <v>716</v>
      </c>
      <c r="E294" s="3" t="s">
        <v>121</v>
      </c>
      <c r="F294" s="4" t="s">
        <v>717</v>
      </c>
      <c r="G294" s="3" t="s">
        <v>16</v>
      </c>
      <c r="H294" s="5">
        <v>906.65369999999996</v>
      </c>
      <c r="I294" s="5">
        <v>2.4163000000000001</v>
      </c>
      <c r="J294" s="5">
        <v>2.4163000000000001</v>
      </c>
      <c r="K294" s="6">
        <v>1</v>
      </c>
      <c r="L294" s="5">
        <v>29.25</v>
      </c>
      <c r="M294" s="19">
        <f>H294*INDEX('Pliegos Tarifarios (Las Condes)'!$B:$B,MATCH($B294,'Pliegos Tarifarios (Las Condes)'!$A:$A,0))</f>
        <v>107744.91240059999</v>
      </c>
      <c r="N294" s="19">
        <f>I294*INDEX('Pliegos Tarifarios (Las Condes)'!$C:$C,MATCH($B294,'Pliegos Tarifarios (Las Condes)'!$A:$A,0))</f>
        <v>8251.9278766999996</v>
      </c>
      <c r="O294" s="19">
        <f>J294*INDEX('Pliegos Tarifarios (Las Condes)'!$D:$D,MATCH($B294,'Pliegos Tarifarios (Las Condes)'!$A:$A,0))</f>
        <v>34085.789661499999</v>
      </c>
      <c r="P294" s="19">
        <f>H294*INDEX('Pliegos Tarifarios (Las Condes)'!$E:$E,MATCH($B294,'Pliegos Tarifarios (Las Condes)'!$A:$A,0))</f>
        <v>11724.8456484</v>
      </c>
      <c r="Q294" s="19" cm="1">
        <f t="array" ref="Q294">H294*_xlfn.IFS(H294&lt;=350,INDEX('Pliegos Tarifarios (Las Condes)'!$F:$F,MATCH($B294,'Pliegos Tarifarios (Las Condes)'!$A:$A,0)),H294&lt;=500,INDEX('Pliegos Tarifarios (Las Condes)'!$G:$G,MATCH($B294,'Pliegos Tarifarios (Las Condes)'!$A:$A,0)),H294&lt;=1000,INDEX('Pliegos Tarifarios (Las Condes)'!$H:$H,MATCH($B294,'Pliegos Tarifarios (Las Condes)'!$A:$A,0)),H294&lt;=5000,INDEX('Pliegos Tarifarios (Las Condes)'!$I:$I,MATCH($B294,'Pliegos Tarifarios (Las Condes)'!$A:$A,0)),H294&gt;5000,INDEX('Pliegos Tarifarios (Las Condes)'!$J:$J,MATCH($B294,'Pliegos Tarifarios (Las Condes)'!$A:$A,0)))/1.19</f>
        <v>2126.4457787394963</v>
      </c>
      <c r="R294" s="19">
        <f>INDEX('Pliegos Tarifarios (Las Condes)'!$K:$K,MATCH($B294,'Pliegos Tarifarios (Las Condes)'!$A:$A,0))</f>
        <v>710.78200000000004</v>
      </c>
      <c r="S294" s="21">
        <f t="shared" si="15"/>
        <v>164644.70336593947</v>
      </c>
      <c r="T294" s="21">
        <f t="shared" si="16"/>
        <v>31282.4936395285</v>
      </c>
      <c r="U294" s="19">
        <v>0</v>
      </c>
      <c r="V294" s="21">
        <f t="shared" si="17"/>
        <v>195927.19700546796</v>
      </c>
    </row>
    <row r="295" spans="1:22" x14ac:dyDescent="0.3">
      <c r="A295" s="3" t="s">
        <v>12</v>
      </c>
      <c r="B295" s="3">
        <v>1</v>
      </c>
      <c r="C295" s="4" t="s">
        <v>186</v>
      </c>
      <c r="D295" s="3" t="s">
        <v>718</v>
      </c>
      <c r="E295" s="3" t="s">
        <v>121</v>
      </c>
      <c r="F295" s="4" t="s">
        <v>719</v>
      </c>
      <c r="G295" s="3" t="s">
        <v>16</v>
      </c>
      <c r="H295" s="5">
        <v>905.55119999999999</v>
      </c>
      <c r="I295" s="5">
        <v>2.4016999999999999</v>
      </c>
      <c r="J295" s="5">
        <v>2.3746999999999998</v>
      </c>
      <c r="K295" s="6">
        <v>0.98875796310946407</v>
      </c>
      <c r="L295" s="5">
        <v>29.21</v>
      </c>
      <c r="M295" s="19">
        <f>H295*INDEX('Pliegos Tarifarios (Las Condes)'!$B:$B,MATCH($B295,'Pliegos Tarifarios (Las Condes)'!$A:$A,0))</f>
        <v>107613.89350559999</v>
      </c>
      <c r="N295" s="19">
        <f>I295*INDEX('Pliegos Tarifarios (Las Condes)'!$C:$C,MATCH($B295,'Pliegos Tarifarios (Las Condes)'!$A:$A,0))</f>
        <v>8202.0672852999996</v>
      </c>
      <c r="O295" s="19">
        <f>J295*INDEX('Pliegos Tarifarios (Las Condes)'!$D:$D,MATCH($B295,'Pliegos Tarifarios (Las Condes)'!$A:$A,0))</f>
        <v>33498.954893499998</v>
      </c>
      <c r="P295" s="19">
        <f>H295*INDEX('Pliegos Tarifarios (Las Condes)'!$E:$E,MATCH($B295,'Pliegos Tarifarios (Las Condes)'!$A:$A,0))</f>
        <v>11710.588118400001</v>
      </c>
      <c r="Q295" s="19" cm="1">
        <f t="array" ref="Q295">H295*_xlfn.IFS(H295&lt;=350,INDEX('Pliegos Tarifarios (Las Condes)'!$F:$F,MATCH($B295,'Pliegos Tarifarios (Las Condes)'!$A:$A,0)),H295&lt;=500,INDEX('Pliegos Tarifarios (Las Condes)'!$G:$G,MATCH($B295,'Pliegos Tarifarios (Las Condes)'!$A:$A,0)),H295&lt;=1000,INDEX('Pliegos Tarifarios (Las Condes)'!$H:$H,MATCH($B295,'Pliegos Tarifarios (Las Condes)'!$A:$A,0)),H295&lt;=5000,INDEX('Pliegos Tarifarios (Las Condes)'!$I:$I,MATCH($B295,'Pliegos Tarifarios (Las Condes)'!$A:$A,0)),H295&gt;5000,INDEX('Pliegos Tarifarios (Las Condes)'!$J:$J,MATCH($B295,'Pliegos Tarifarios (Las Condes)'!$A:$A,0)))/1.19</f>
        <v>2123.8599993277312</v>
      </c>
      <c r="R295" s="19">
        <f>INDEX('Pliegos Tarifarios (Las Condes)'!$K:$K,MATCH($B295,'Pliegos Tarifarios (Las Condes)'!$A:$A,0))</f>
        <v>710.78200000000004</v>
      </c>
      <c r="S295" s="21">
        <f t="shared" si="15"/>
        <v>163860.14580212772</v>
      </c>
      <c r="T295" s="21">
        <f t="shared" si="16"/>
        <v>31133.427702404268</v>
      </c>
      <c r="U295" s="19">
        <v>0</v>
      </c>
      <c r="V295" s="21">
        <f t="shared" si="17"/>
        <v>194993.57350453199</v>
      </c>
    </row>
    <row r="296" spans="1:22" x14ac:dyDescent="0.3">
      <c r="A296" s="3" t="s">
        <v>12</v>
      </c>
      <c r="B296" s="3">
        <v>1</v>
      </c>
      <c r="C296" s="4" t="s">
        <v>186</v>
      </c>
      <c r="D296" s="3" t="s">
        <v>720</v>
      </c>
      <c r="E296" s="3" t="s">
        <v>121</v>
      </c>
      <c r="F296" s="4" t="s">
        <v>721</v>
      </c>
      <c r="G296" s="3" t="s">
        <v>16</v>
      </c>
      <c r="H296" s="5">
        <v>906.20989999999995</v>
      </c>
      <c r="I296" s="5">
        <v>2.3849</v>
      </c>
      <c r="J296" s="5">
        <v>2.3206000000000002</v>
      </c>
      <c r="K296" s="6">
        <v>0.97303870183236207</v>
      </c>
      <c r="L296" s="5">
        <v>29.23</v>
      </c>
      <c r="M296" s="19">
        <f>H296*INDEX('Pliegos Tarifarios (Las Condes)'!$B:$B,MATCH($B296,'Pliegos Tarifarios (Las Condes)'!$A:$A,0))</f>
        <v>107692.17209619998</v>
      </c>
      <c r="N296" s="19">
        <f>I296*INDEX('Pliegos Tarifarios (Las Condes)'!$C:$C,MATCH($B296,'Pliegos Tarifarios (Las Condes)'!$A:$A,0))</f>
        <v>8144.6934541000001</v>
      </c>
      <c r="O296" s="19">
        <f>J296*INDEX('Pliegos Tarifarios (Las Condes)'!$D:$D,MATCH($B296,'Pliegos Tarifarios (Las Condes)'!$A:$A,0))</f>
        <v>32735.787563000002</v>
      </c>
      <c r="P296" s="19">
        <f>H296*INDEX('Pliegos Tarifarios (Las Condes)'!$E:$E,MATCH($B296,'Pliegos Tarifarios (Las Condes)'!$A:$A,0))</f>
        <v>11719.106426799999</v>
      </c>
      <c r="Q296" s="19" cm="1">
        <f t="array" ref="Q296">H296*_xlfn.IFS(H296&lt;=350,INDEX('Pliegos Tarifarios (Las Condes)'!$F:$F,MATCH($B296,'Pliegos Tarifarios (Las Condes)'!$A:$A,0)),H296&lt;=500,INDEX('Pliegos Tarifarios (Las Condes)'!$G:$G,MATCH($B296,'Pliegos Tarifarios (Las Condes)'!$A:$A,0)),H296&lt;=1000,INDEX('Pliegos Tarifarios (Las Condes)'!$H:$H,MATCH($B296,'Pliegos Tarifarios (Las Condes)'!$A:$A,0)),H296&lt;=5000,INDEX('Pliegos Tarifarios (Las Condes)'!$I:$I,MATCH($B296,'Pliegos Tarifarios (Las Condes)'!$A:$A,0)),H296&gt;5000,INDEX('Pliegos Tarifarios (Las Condes)'!$J:$J,MATCH($B296,'Pliegos Tarifarios (Las Condes)'!$A:$A,0)))/1.19</f>
        <v>2125.4048999159668</v>
      </c>
      <c r="R296" s="19">
        <f>INDEX('Pliegos Tarifarios (Las Condes)'!$K:$K,MATCH($B296,'Pliegos Tarifarios (Las Condes)'!$A:$A,0))</f>
        <v>710.78200000000004</v>
      </c>
      <c r="S296" s="21">
        <f t="shared" si="15"/>
        <v>163127.94644001595</v>
      </c>
      <c r="T296" s="21">
        <f t="shared" si="16"/>
        <v>30994.309823603031</v>
      </c>
      <c r="U296" s="19">
        <v>0</v>
      </c>
      <c r="V296" s="21">
        <f t="shared" si="17"/>
        <v>194122.25626361897</v>
      </c>
    </row>
    <row r="297" spans="1:22" x14ac:dyDescent="0.3">
      <c r="A297" s="3" t="s">
        <v>12</v>
      </c>
      <c r="B297" s="3">
        <v>1</v>
      </c>
      <c r="C297" s="4" t="s">
        <v>186</v>
      </c>
      <c r="D297" s="3" t="s">
        <v>722</v>
      </c>
      <c r="E297" s="3" t="s">
        <v>121</v>
      </c>
      <c r="F297" s="4" t="s">
        <v>723</v>
      </c>
      <c r="G297" s="3" t="s">
        <v>16</v>
      </c>
      <c r="H297" s="5">
        <v>906.69479999999999</v>
      </c>
      <c r="I297" s="5">
        <v>2.42</v>
      </c>
      <c r="J297" s="5">
        <v>2.4043000000000001</v>
      </c>
      <c r="K297" s="6">
        <v>0.99351239669421498</v>
      </c>
      <c r="L297" s="5">
        <v>29.25</v>
      </c>
      <c r="M297" s="19">
        <f>H297*INDEX('Pliegos Tarifarios (Las Condes)'!$B:$B,MATCH($B297,'Pliegos Tarifarios (Las Condes)'!$A:$A,0))</f>
        <v>107749.79664239999</v>
      </c>
      <c r="N297" s="19">
        <f>I297*INDEX('Pliegos Tarifarios (Las Condes)'!$C:$C,MATCH($B297,'Pliegos Tarifarios (Las Condes)'!$A:$A,0))</f>
        <v>8264.5637800000004</v>
      </c>
      <c r="O297" s="19">
        <f>J297*INDEX('Pliegos Tarifarios (Las Condes)'!$D:$D,MATCH($B297,'Pliegos Tarifarios (Las Condes)'!$A:$A,0))</f>
        <v>33916.510401500003</v>
      </c>
      <c r="P297" s="19">
        <f>H297*INDEX('Pliegos Tarifarios (Las Condes)'!$E:$E,MATCH($B297,'Pliegos Tarifarios (Las Condes)'!$A:$A,0))</f>
        <v>11725.3771536</v>
      </c>
      <c r="Q297" s="19" cm="1">
        <f t="array" ref="Q297">H297*_xlfn.IFS(H297&lt;=350,INDEX('Pliegos Tarifarios (Las Condes)'!$F:$F,MATCH($B297,'Pliegos Tarifarios (Las Condes)'!$A:$A,0)),H297&lt;=500,INDEX('Pliegos Tarifarios (Las Condes)'!$G:$G,MATCH($B297,'Pliegos Tarifarios (Las Condes)'!$A:$A,0)),H297&lt;=1000,INDEX('Pliegos Tarifarios (Las Condes)'!$H:$H,MATCH($B297,'Pliegos Tarifarios (Las Condes)'!$A:$A,0)),H297&lt;=5000,INDEX('Pliegos Tarifarios (Las Condes)'!$I:$I,MATCH($B297,'Pliegos Tarifarios (Las Condes)'!$A:$A,0)),H297&gt;5000,INDEX('Pliegos Tarifarios (Las Condes)'!$J:$J,MATCH($B297,'Pliegos Tarifarios (Las Condes)'!$A:$A,0)))/1.19</f>
        <v>2126.5421737815132</v>
      </c>
      <c r="R297" s="19">
        <f>INDEX('Pliegos Tarifarios (Las Condes)'!$K:$K,MATCH($B297,'Pliegos Tarifarios (Las Condes)'!$A:$A,0))</f>
        <v>710.78200000000004</v>
      </c>
      <c r="S297" s="21">
        <f t="shared" si="15"/>
        <v>164493.57215128152</v>
      </c>
      <c r="T297" s="21">
        <f t="shared" si="16"/>
        <v>31253.778708743488</v>
      </c>
      <c r="U297" s="19">
        <v>0</v>
      </c>
      <c r="V297" s="21">
        <f t="shared" si="17"/>
        <v>195747.35086002501</v>
      </c>
    </row>
    <row r="298" spans="1:22" x14ac:dyDescent="0.3">
      <c r="A298" s="3" t="s">
        <v>12</v>
      </c>
      <c r="B298" s="3">
        <v>1</v>
      </c>
      <c r="C298" s="4" t="s">
        <v>186</v>
      </c>
      <c r="D298" s="3" t="s">
        <v>724</v>
      </c>
      <c r="E298" s="3" t="s">
        <v>121</v>
      </c>
      <c r="F298" s="4" t="s">
        <v>725</v>
      </c>
      <c r="G298" s="3" t="s">
        <v>16</v>
      </c>
      <c r="H298" s="5">
        <v>904.86500000000001</v>
      </c>
      <c r="I298" s="5">
        <v>2.4121000000000001</v>
      </c>
      <c r="J298" s="5">
        <v>2.3940999999999999</v>
      </c>
      <c r="K298" s="6">
        <v>0.99253762281829105</v>
      </c>
      <c r="L298" s="5">
        <v>29.19</v>
      </c>
      <c r="M298" s="19">
        <f>H298*INDEX('Pliegos Tarifarios (Las Condes)'!$B:$B,MATCH($B298,'Pliegos Tarifarios (Las Condes)'!$A:$A,0))</f>
        <v>107532.34686999999</v>
      </c>
      <c r="N298" s="19">
        <f>I298*INDEX('Pliegos Tarifarios (Las Condes)'!$C:$C,MATCH($B298,'Pliegos Tarifarios (Las Condes)'!$A:$A,0))</f>
        <v>8237.5844188999999</v>
      </c>
      <c r="O298" s="19">
        <f>J298*INDEX('Pliegos Tarifarios (Las Condes)'!$D:$D,MATCH($B298,'Pliegos Tarifarios (Las Condes)'!$A:$A,0))</f>
        <v>33772.623030499999</v>
      </c>
      <c r="P298" s="19">
        <f>H298*INDEX('Pliegos Tarifarios (Las Condes)'!$E:$E,MATCH($B298,'Pliegos Tarifarios (Las Condes)'!$A:$A,0))</f>
        <v>11701.714180000001</v>
      </c>
      <c r="Q298" s="19" cm="1">
        <f t="array" ref="Q298">H298*_xlfn.IFS(H298&lt;=350,INDEX('Pliegos Tarifarios (Las Condes)'!$F:$F,MATCH($B298,'Pliegos Tarifarios (Las Condes)'!$A:$A,0)),H298&lt;=500,INDEX('Pliegos Tarifarios (Las Condes)'!$G:$G,MATCH($B298,'Pliegos Tarifarios (Las Condes)'!$A:$A,0)),H298&lt;=1000,INDEX('Pliegos Tarifarios (Las Condes)'!$H:$H,MATCH($B298,'Pliegos Tarifarios (Las Condes)'!$A:$A,0)),H298&lt;=5000,INDEX('Pliegos Tarifarios (Las Condes)'!$I:$I,MATCH($B298,'Pliegos Tarifarios (Las Condes)'!$A:$A,0)),H298&gt;5000,INDEX('Pliegos Tarifarios (Las Condes)'!$J:$J,MATCH($B298,'Pliegos Tarifarios (Las Condes)'!$A:$A,0)))/1.19</f>
        <v>2122.2506008403366</v>
      </c>
      <c r="R298" s="19">
        <f>INDEX('Pliegos Tarifarios (Las Condes)'!$K:$K,MATCH($B298,'Pliegos Tarifarios (Las Condes)'!$A:$A,0))</f>
        <v>710.78200000000004</v>
      </c>
      <c r="S298" s="21">
        <f t="shared" si="15"/>
        <v>164077.30110024035</v>
      </c>
      <c r="T298" s="21">
        <f t="shared" si="16"/>
        <v>31174.687209045667</v>
      </c>
      <c r="U298" s="19">
        <v>0</v>
      </c>
      <c r="V298" s="21">
        <f t="shared" si="17"/>
        <v>195251.98830928601</v>
      </c>
    </row>
    <row r="299" spans="1:22" x14ac:dyDescent="0.3">
      <c r="A299" s="3" t="s">
        <v>12</v>
      </c>
      <c r="B299" s="3">
        <v>1</v>
      </c>
      <c r="C299" s="4" t="s">
        <v>186</v>
      </c>
      <c r="D299" s="3" t="s">
        <v>726</v>
      </c>
      <c r="E299" s="3" t="s">
        <v>121</v>
      </c>
      <c r="F299" s="4" t="s">
        <v>727</v>
      </c>
      <c r="G299" s="3" t="s">
        <v>16</v>
      </c>
      <c r="H299" s="5">
        <v>906.14250000000004</v>
      </c>
      <c r="I299" s="5">
        <v>2.4207999999999998</v>
      </c>
      <c r="J299" s="5">
        <v>2.3767</v>
      </c>
      <c r="K299" s="6">
        <v>0.98178288169200267</v>
      </c>
      <c r="L299" s="5">
        <v>29.23</v>
      </c>
      <c r="M299" s="19">
        <f>H299*INDEX('Pliegos Tarifarios (Las Condes)'!$B:$B,MATCH($B299,'Pliegos Tarifarios (Las Condes)'!$A:$A,0))</f>
        <v>107684.162415</v>
      </c>
      <c r="N299" s="19">
        <f>I299*INDEX('Pliegos Tarifarios (Las Condes)'!$C:$C,MATCH($B299,'Pliegos Tarifarios (Las Condes)'!$A:$A,0))</f>
        <v>8267.2958671999986</v>
      </c>
      <c r="O299" s="19">
        <f>J299*INDEX('Pliegos Tarifarios (Las Condes)'!$D:$D,MATCH($B299,'Pliegos Tarifarios (Las Condes)'!$A:$A,0))</f>
        <v>33527.1681035</v>
      </c>
      <c r="P299" s="19">
        <f>H299*INDEX('Pliegos Tarifarios (Las Condes)'!$E:$E,MATCH($B299,'Pliegos Tarifarios (Las Condes)'!$A:$A,0))</f>
        <v>11718.234810000002</v>
      </c>
      <c r="Q299" s="19" cm="1">
        <f t="array" ref="Q299">H299*_xlfn.IFS(H299&lt;=350,INDEX('Pliegos Tarifarios (Las Condes)'!$F:$F,MATCH($B299,'Pliegos Tarifarios (Las Condes)'!$A:$A,0)),H299&lt;=500,INDEX('Pliegos Tarifarios (Las Condes)'!$G:$G,MATCH($B299,'Pliegos Tarifarios (Las Condes)'!$A:$A,0)),H299&lt;=1000,INDEX('Pliegos Tarifarios (Las Condes)'!$H:$H,MATCH($B299,'Pliegos Tarifarios (Las Condes)'!$A:$A,0)),H299&lt;=5000,INDEX('Pliegos Tarifarios (Las Condes)'!$I:$I,MATCH($B299,'Pliegos Tarifarios (Las Condes)'!$A:$A,0)),H299&gt;5000,INDEX('Pliegos Tarifarios (Las Condes)'!$J:$J,MATCH($B299,'Pliegos Tarifarios (Las Condes)'!$A:$A,0)))/1.19</f>
        <v>2125.2468214285723</v>
      </c>
      <c r="R299" s="19">
        <f>INDEX('Pliegos Tarifarios (Las Condes)'!$K:$K,MATCH($B299,'Pliegos Tarifarios (Las Condes)'!$A:$A,0))</f>
        <v>710.78200000000004</v>
      </c>
      <c r="S299" s="21">
        <f t="shared" si="15"/>
        <v>164032.89001712855</v>
      </c>
      <c r="T299" s="21">
        <f t="shared" si="16"/>
        <v>31166.249103254424</v>
      </c>
      <c r="U299" s="19">
        <v>0</v>
      </c>
      <c r="V299" s="21">
        <f t="shared" si="17"/>
        <v>195199.13912038298</v>
      </c>
    </row>
    <row r="300" spans="1:22" x14ac:dyDescent="0.3">
      <c r="A300" s="3" t="s">
        <v>12</v>
      </c>
      <c r="B300" s="3">
        <v>1</v>
      </c>
      <c r="C300" s="4" t="s">
        <v>186</v>
      </c>
      <c r="D300" s="3" t="s">
        <v>728</v>
      </c>
      <c r="E300" s="3" t="s">
        <v>121</v>
      </c>
      <c r="F300" s="4" t="s">
        <v>729</v>
      </c>
      <c r="G300" s="3" t="s">
        <v>16</v>
      </c>
      <c r="H300" s="5">
        <v>904.34630000000004</v>
      </c>
      <c r="I300" s="5">
        <v>2.3997000000000002</v>
      </c>
      <c r="J300" s="5">
        <v>2.3997000000000002</v>
      </c>
      <c r="K300" s="6">
        <v>1</v>
      </c>
      <c r="L300" s="5">
        <v>29.17</v>
      </c>
      <c r="M300" s="19">
        <f>H300*INDEX('Pliegos Tarifarios (Las Condes)'!$B:$B,MATCH($B300,'Pliegos Tarifarios (Las Condes)'!$A:$A,0))</f>
        <v>107470.7055994</v>
      </c>
      <c r="N300" s="19">
        <f>I300*INDEX('Pliegos Tarifarios (Las Condes)'!$C:$C,MATCH($B300,'Pliegos Tarifarios (Las Condes)'!$A:$A,0))</f>
        <v>8195.2370673000005</v>
      </c>
      <c r="O300" s="19">
        <f>J300*INDEX('Pliegos Tarifarios (Las Condes)'!$D:$D,MATCH($B300,'Pliegos Tarifarios (Las Condes)'!$A:$A,0))</f>
        <v>33851.620018499998</v>
      </c>
      <c r="P300" s="19">
        <f>H300*INDEX('Pliegos Tarifarios (Las Condes)'!$E:$E,MATCH($B300,'Pliegos Tarifarios (Las Condes)'!$A:$A,0))</f>
        <v>11695.006351600001</v>
      </c>
      <c r="Q300" s="19" cm="1">
        <f t="array" ref="Q300">H300*_xlfn.IFS(H300&lt;=350,INDEX('Pliegos Tarifarios (Las Condes)'!$F:$F,MATCH($B300,'Pliegos Tarifarios (Las Condes)'!$A:$A,0)),H300&lt;=500,INDEX('Pliegos Tarifarios (Las Condes)'!$G:$G,MATCH($B300,'Pliegos Tarifarios (Las Condes)'!$A:$A,0)),H300&lt;=1000,INDEX('Pliegos Tarifarios (Las Condes)'!$H:$H,MATCH($B300,'Pliegos Tarifarios (Las Condes)'!$A:$A,0)),H300&lt;=5000,INDEX('Pliegos Tarifarios (Las Condes)'!$I:$I,MATCH($B300,'Pliegos Tarifarios (Las Condes)'!$A:$A,0)),H300&gt;5000,INDEX('Pliegos Tarifarios (Las Condes)'!$J:$J,MATCH($B300,'Pliegos Tarifarios (Las Condes)'!$A:$A,0)))/1.19</f>
        <v>2121.0340531932779</v>
      </c>
      <c r="R300" s="19">
        <f>INDEX('Pliegos Tarifarios (Las Condes)'!$K:$K,MATCH($B300,'Pliegos Tarifarios (Las Condes)'!$A:$A,0))</f>
        <v>710.78200000000004</v>
      </c>
      <c r="S300" s="21">
        <f t="shared" si="15"/>
        <v>164044.38508999327</v>
      </c>
      <c r="T300" s="21">
        <f t="shared" si="16"/>
        <v>31168.433167098723</v>
      </c>
      <c r="U300" s="19">
        <v>0</v>
      </c>
      <c r="V300" s="21">
        <f t="shared" si="17"/>
        <v>195212.818257092</v>
      </c>
    </row>
    <row r="301" spans="1:22" x14ac:dyDescent="0.3">
      <c r="A301" s="3" t="s">
        <v>12</v>
      </c>
      <c r="B301" s="3">
        <v>1</v>
      </c>
      <c r="C301" s="4" t="s">
        <v>186</v>
      </c>
      <c r="D301" s="3" t="s">
        <v>730</v>
      </c>
      <c r="E301" s="3" t="s">
        <v>121</v>
      </c>
      <c r="F301" s="4" t="s">
        <v>731</v>
      </c>
      <c r="G301" s="3" t="s">
        <v>16</v>
      </c>
      <c r="H301" s="5">
        <v>906.9085</v>
      </c>
      <c r="I301" s="5">
        <v>2.4123999999999999</v>
      </c>
      <c r="J301" s="5">
        <v>2.4123999999999999</v>
      </c>
      <c r="K301" s="6">
        <v>1</v>
      </c>
      <c r="L301" s="5">
        <v>29.26</v>
      </c>
      <c r="M301" s="19">
        <f>H301*INDEX('Pliegos Tarifarios (Las Condes)'!$B:$B,MATCH($B301,'Pliegos Tarifarios (Las Condes)'!$A:$A,0))</f>
        <v>107775.192323</v>
      </c>
      <c r="N301" s="19">
        <f>I301*INDEX('Pliegos Tarifarios (Las Condes)'!$C:$C,MATCH($B301,'Pliegos Tarifarios (Las Condes)'!$A:$A,0))</f>
        <v>8238.6089515999993</v>
      </c>
      <c r="O301" s="19">
        <f>J301*INDEX('Pliegos Tarifarios (Las Condes)'!$D:$D,MATCH($B301,'Pliegos Tarifarios (Las Condes)'!$A:$A,0))</f>
        <v>34030.773902000001</v>
      </c>
      <c r="P301" s="19">
        <f>H301*INDEX('Pliegos Tarifarios (Las Condes)'!$E:$E,MATCH($B301,'Pliegos Tarifarios (Las Condes)'!$A:$A,0))</f>
        <v>11728.140722</v>
      </c>
      <c r="Q301" s="19" cm="1">
        <f t="array" ref="Q301">H301*_xlfn.IFS(H301&lt;=350,INDEX('Pliegos Tarifarios (Las Condes)'!$F:$F,MATCH($B301,'Pliegos Tarifarios (Las Condes)'!$A:$A,0)),H301&lt;=500,INDEX('Pliegos Tarifarios (Las Condes)'!$G:$G,MATCH($B301,'Pliegos Tarifarios (Las Condes)'!$A:$A,0)),H301&lt;=1000,INDEX('Pliegos Tarifarios (Las Condes)'!$H:$H,MATCH($B301,'Pliegos Tarifarios (Las Condes)'!$A:$A,0)),H301&lt;=5000,INDEX('Pliegos Tarifarios (Las Condes)'!$I:$I,MATCH($B301,'Pliegos Tarifarios (Las Condes)'!$A:$A,0)),H301&gt;5000,INDEX('Pliegos Tarifarios (Las Condes)'!$J:$J,MATCH($B301,'Pliegos Tarifarios (Las Condes)'!$A:$A,0)))/1.19</f>
        <v>2127.0433810924374</v>
      </c>
      <c r="R301" s="19">
        <f>INDEX('Pliegos Tarifarios (Las Condes)'!$K:$K,MATCH($B301,'Pliegos Tarifarios (Las Condes)'!$A:$A,0))</f>
        <v>710.78200000000004</v>
      </c>
      <c r="S301" s="21">
        <f t="shared" si="15"/>
        <v>164610.54127969246</v>
      </c>
      <c r="T301" s="21">
        <f t="shared" si="16"/>
        <v>31276.00284314157</v>
      </c>
      <c r="U301" s="19">
        <v>0</v>
      </c>
      <c r="V301" s="21">
        <f t="shared" si="17"/>
        <v>195886.54412283405</v>
      </c>
    </row>
    <row r="302" spans="1:22" x14ac:dyDescent="0.3">
      <c r="A302" s="3" t="s">
        <v>12</v>
      </c>
      <c r="B302" s="3">
        <v>1</v>
      </c>
      <c r="C302" s="4" t="s">
        <v>186</v>
      </c>
      <c r="D302" s="3" t="s">
        <v>732</v>
      </c>
      <c r="E302" s="3" t="s">
        <v>121</v>
      </c>
      <c r="F302" s="4" t="s">
        <v>733</v>
      </c>
      <c r="G302" s="3" t="s">
        <v>16</v>
      </c>
      <c r="H302" s="5">
        <v>906.26059999999995</v>
      </c>
      <c r="I302" s="5">
        <v>2.4441000000000002</v>
      </c>
      <c r="J302" s="5">
        <v>2.3815</v>
      </c>
      <c r="K302" s="6">
        <v>0.97438730002864027</v>
      </c>
      <c r="L302" s="5">
        <v>29.23</v>
      </c>
      <c r="M302" s="19">
        <f>H302*INDEX('Pliegos Tarifarios (Las Condes)'!$B:$B,MATCH($B302,'Pliegos Tarifarios (Las Condes)'!$A:$A,0))</f>
        <v>107698.1971828</v>
      </c>
      <c r="N302" s="19">
        <f>I302*INDEX('Pliegos Tarifarios (Las Condes)'!$C:$C,MATCH($B302,'Pliegos Tarifarios (Las Condes)'!$A:$A,0))</f>
        <v>8346.8679069000009</v>
      </c>
      <c r="O302" s="19">
        <f>J302*INDEX('Pliegos Tarifarios (Las Condes)'!$D:$D,MATCH($B302,'Pliegos Tarifarios (Las Condes)'!$A:$A,0))</f>
        <v>33594.879807500001</v>
      </c>
      <c r="P302" s="19">
        <f>H302*INDEX('Pliegos Tarifarios (Las Condes)'!$E:$E,MATCH($B302,'Pliegos Tarifarios (Las Condes)'!$A:$A,0))</f>
        <v>11719.7620792</v>
      </c>
      <c r="Q302" s="19" cm="1">
        <f t="array" ref="Q302">H302*_xlfn.IFS(H302&lt;=350,INDEX('Pliegos Tarifarios (Las Condes)'!$F:$F,MATCH($B302,'Pliegos Tarifarios (Las Condes)'!$A:$A,0)),H302&lt;=500,INDEX('Pliegos Tarifarios (Las Condes)'!$G:$G,MATCH($B302,'Pliegos Tarifarios (Las Condes)'!$A:$A,0)),H302&lt;=1000,INDEX('Pliegos Tarifarios (Las Condes)'!$H:$H,MATCH($B302,'Pliegos Tarifarios (Las Condes)'!$A:$A,0)),H302&lt;=5000,INDEX('Pliegos Tarifarios (Las Condes)'!$I:$I,MATCH($B302,'Pliegos Tarifarios (Las Condes)'!$A:$A,0)),H302&gt;5000,INDEX('Pliegos Tarifarios (Las Condes)'!$J:$J,MATCH($B302,'Pliegos Tarifarios (Las Condes)'!$A:$A,0)))/1.19</f>
        <v>2125.5238105882358</v>
      </c>
      <c r="R302" s="19">
        <f>INDEX('Pliegos Tarifarios (Las Condes)'!$K:$K,MATCH($B302,'Pliegos Tarifarios (Las Condes)'!$A:$A,0))</f>
        <v>710.78200000000004</v>
      </c>
      <c r="S302" s="21">
        <f t="shared" si="15"/>
        <v>164196.01278698826</v>
      </c>
      <c r="T302" s="21">
        <f t="shared" si="16"/>
        <v>31197.242429527771</v>
      </c>
      <c r="U302" s="19">
        <v>0</v>
      </c>
      <c r="V302" s="21">
        <f t="shared" si="17"/>
        <v>195393.25521651603</v>
      </c>
    </row>
    <row r="303" spans="1:22" x14ac:dyDescent="0.3">
      <c r="A303" s="3" t="s">
        <v>12</v>
      </c>
      <c r="B303" s="3">
        <v>1</v>
      </c>
      <c r="C303" s="4" t="s">
        <v>186</v>
      </c>
      <c r="D303" s="3" t="s">
        <v>734</v>
      </c>
      <c r="E303" s="3" t="s">
        <v>121</v>
      </c>
      <c r="F303" s="4" t="s">
        <v>735</v>
      </c>
      <c r="G303" s="3" t="s">
        <v>16</v>
      </c>
      <c r="H303" s="5">
        <v>907.47400000000005</v>
      </c>
      <c r="I303" s="5">
        <v>2.3875999999999999</v>
      </c>
      <c r="J303" s="5">
        <v>2.3658999999999999</v>
      </c>
      <c r="K303" s="6">
        <v>0.99091137543977215</v>
      </c>
      <c r="L303" s="5">
        <v>29.27</v>
      </c>
      <c r="M303" s="19">
        <f>H303*INDEX('Pliegos Tarifarios (Las Condes)'!$B:$B,MATCH($B303,'Pliegos Tarifarios (Las Condes)'!$A:$A,0))</f>
        <v>107842.395212</v>
      </c>
      <c r="N303" s="19">
        <f>I303*INDEX('Pliegos Tarifarios (Las Condes)'!$C:$C,MATCH($B303,'Pliegos Tarifarios (Las Condes)'!$A:$A,0))</f>
        <v>8153.9142483999995</v>
      </c>
      <c r="O303" s="19">
        <f>J303*INDEX('Pliegos Tarifarios (Las Condes)'!$D:$D,MATCH($B303,'Pliegos Tarifarios (Las Condes)'!$A:$A,0))</f>
        <v>33374.816769499994</v>
      </c>
      <c r="P303" s="19">
        <f>H303*INDEX('Pliegos Tarifarios (Las Condes)'!$E:$E,MATCH($B303,'Pliegos Tarifarios (Las Condes)'!$A:$A,0))</f>
        <v>11735.453768000001</v>
      </c>
      <c r="Q303" s="19" cm="1">
        <f t="array" ref="Q303">H303*_xlfn.IFS(H303&lt;=350,INDEX('Pliegos Tarifarios (Las Condes)'!$F:$F,MATCH($B303,'Pliegos Tarifarios (Las Condes)'!$A:$A,0)),H303&lt;=500,INDEX('Pliegos Tarifarios (Las Condes)'!$G:$G,MATCH($B303,'Pliegos Tarifarios (Las Condes)'!$A:$A,0)),H303&lt;=1000,INDEX('Pliegos Tarifarios (Las Condes)'!$H:$H,MATCH($B303,'Pliegos Tarifarios (Las Condes)'!$A:$A,0)),H303&lt;=5000,INDEX('Pliegos Tarifarios (Las Condes)'!$I:$I,MATCH($B303,'Pliegos Tarifarios (Las Condes)'!$A:$A,0)),H303&gt;5000,INDEX('Pliegos Tarifarios (Las Condes)'!$J:$J,MATCH($B303,'Pliegos Tarifarios (Las Condes)'!$A:$A,0)))/1.19</f>
        <v>2128.3696924369756</v>
      </c>
      <c r="R303" s="19">
        <f>INDEX('Pliegos Tarifarios (Las Condes)'!$K:$K,MATCH($B303,'Pliegos Tarifarios (Las Condes)'!$A:$A,0))</f>
        <v>710.78200000000004</v>
      </c>
      <c r="S303" s="21">
        <f t="shared" si="15"/>
        <v>163945.73169033698</v>
      </c>
      <c r="T303" s="21">
        <f t="shared" si="16"/>
        <v>31149.689021164028</v>
      </c>
      <c r="U303" s="19">
        <v>0</v>
      </c>
      <c r="V303" s="21">
        <f t="shared" si="17"/>
        <v>195095.42071150101</v>
      </c>
    </row>
    <row r="304" spans="1:22" x14ac:dyDescent="0.3">
      <c r="A304" s="3" t="s">
        <v>12</v>
      </c>
      <c r="B304" s="3">
        <v>1</v>
      </c>
      <c r="C304" s="4" t="s">
        <v>186</v>
      </c>
      <c r="D304" s="3" t="s">
        <v>736</v>
      </c>
      <c r="E304" s="3" t="s">
        <v>121</v>
      </c>
      <c r="F304" s="4" t="s">
        <v>737</v>
      </c>
      <c r="G304" s="3" t="s">
        <v>16</v>
      </c>
      <c r="H304" s="5">
        <v>906.75729999999999</v>
      </c>
      <c r="I304" s="5">
        <v>2.3738000000000001</v>
      </c>
      <c r="J304" s="5">
        <v>2.3359999999999999</v>
      </c>
      <c r="K304" s="6">
        <v>0.98407616479905624</v>
      </c>
      <c r="L304" s="5">
        <v>29.25</v>
      </c>
      <c r="M304" s="19">
        <f>H304*INDEX('Pliegos Tarifarios (Las Condes)'!$B:$B,MATCH($B304,'Pliegos Tarifarios (Las Condes)'!$A:$A,0))</f>
        <v>107757.22401739999</v>
      </c>
      <c r="N304" s="19">
        <f>I304*INDEX('Pliegos Tarifarios (Las Condes)'!$C:$C,MATCH($B304,'Pliegos Tarifarios (Las Condes)'!$A:$A,0))</f>
        <v>8106.7857442000004</v>
      </c>
      <c r="O304" s="19">
        <f>J304*INDEX('Pliegos Tarifarios (Las Condes)'!$D:$D,MATCH($B304,'Pliegos Tarifarios (Las Condes)'!$A:$A,0))</f>
        <v>32953.029279999995</v>
      </c>
      <c r="P304" s="19">
        <f>H304*INDEX('Pliegos Tarifarios (Las Condes)'!$E:$E,MATCH($B304,'Pliegos Tarifarios (Las Condes)'!$A:$A,0))</f>
        <v>11726.1854036</v>
      </c>
      <c r="Q304" s="19" cm="1">
        <f t="array" ref="Q304">H304*_xlfn.IFS(H304&lt;=350,INDEX('Pliegos Tarifarios (Las Condes)'!$F:$F,MATCH($B304,'Pliegos Tarifarios (Las Condes)'!$A:$A,0)),H304&lt;=500,INDEX('Pliegos Tarifarios (Las Condes)'!$G:$G,MATCH($B304,'Pliegos Tarifarios (Las Condes)'!$A:$A,0)),H304&lt;=1000,INDEX('Pliegos Tarifarios (Las Condes)'!$H:$H,MATCH($B304,'Pliegos Tarifarios (Las Condes)'!$A:$A,0)),H304&lt;=5000,INDEX('Pliegos Tarifarios (Las Condes)'!$I:$I,MATCH($B304,'Pliegos Tarifarios (Las Condes)'!$A:$A,0)),H304&gt;5000,INDEX('Pliegos Tarifarios (Las Condes)'!$J:$J,MATCH($B304,'Pliegos Tarifarios (Las Condes)'!$A:$A,0)))/1.19</f>
        <v>2126.6887599159668</v>
      </c>
      <c r="R304" s="19">
        <f>INDEX('Pliegos Tarifarios (Las Condes)'!$K:$K,MATCH($B304,'Pliegos Tarifarios (Las Condes)'!$A:$A,0))</f>
        <v>710.78200000000004</v>
      </c>
      <c r="S304" s="21">
        <f t="shared" si="15"/>
        <v>163380.69520511598</v>
      </c>
      <c r="T304" s="21">
        <f t="shared" si="16"/>
        <v>31042.332088972034</v>
      </c>
      <c r="U304" s="19">
        <v>0</v>
      </c>
      <c r="V304" s="21">
        <f t="shared" si="17"/>
        <v>194423.02729408801</v>
      </c>
    </row>
    <row r="305" spans="1:22" x14ac:dyDescent="0.3">
      <c r="A305" s="3" t="s">
        <v>12</v>
      </c>
      <c r="B305" s="3">
        <v>1</v>
      </c>
      <c r="C305" s="4" t="s">
        <v>186</v>
      </c>
      <c r="D305" s="3" t="s">
        <v>738</v>
      </c>
      <c r="E305" s="3" t="s">
        <v>121</v>
      </c>
      <c r="F305" s="4" t="s">
        <v>739</v>
      </c>
      <c r="G305" s="3" t="s">
        <v>16</v>
      </c>
      <c r="H305" s="5">
        <v>905.50390000000004</v>
      </c>
      <c r="I305" s="5">
        <v>2.3986000000000001</v>
      </c>
      <c r="J305" s="5">
        <v>2.3834</v>
      </c>
      <c r="K305" s="6">
        <v>0.99366297006587168</v>
      </c>
      <c r="L305" s="5">
        <v>29.21</v>
      </c>
      <c r="M305" s="19">
        <f>H305*INDEX('Pliegos Tarifarios (Las Condes)'!$B:$B,MATCH($B305,'Pliegos Tarifarios (Las Condes)'!$A:$A,0))</f>
        <v>107608.2724682</v>
      </c>
      <c r="N305" s="19">
        <f>I305*INDEX('Pliegos Tarifarios (Las Condes)'!$C:$C,MATCH($B305,'Pliegos Tarifarios (Las Condes)'!$A:$A,0))</f>
        <v>8191.4804474000002</v>
      </c>
      <c r="O305" s="19">
        <f>J305*INDEX('Pliegos Tarifarios (Las Condes)'!$D:$D,MATCH($B305,'Pliegos Tarifarios (Las Condes)'!$A:$A,0))</f>
        <v>33621.682356999998</v>
      </c>
      <c r="P305" s="19">
        <f>H305*INDEX('Pliegos Tarifarios (Las Condes)'!$E:$E,MATCH($B305,'Pliegos Tarifarios (Las Condes)'!$A:$A,0))</f>
        <v>11709.976434800001</v>
      </c>
      <c r="Q305" s="19" cm="1">
        <f t="array" ref="Q305">H305*_xlfn.IFS(H305&lt;=350,INDEX('Pliegos Tarifarios (Las Condes)'!$F:$F,MATCH($B305,'Pliegos Tarifarios (Las Condes)'!$A:$A,0)),H305&lt;=500,INDEX('Pliegos Tarifarios (Las Condes)'!$G:$G,MATCH($B305,'Pliegos Tarifarios (Las Condes)'!$A:$A,0)),H305&lt;=1000,INDEX('Pliegos Tarifarios (Las Condes)'!$H:$H,MATCH($B305,'Pliegos Tarifarios (Las Condes)'!$A:$A,0)),H305&lt;=5000,INDEX('Pliegos Tarifarios (Las Condes)'!$I:$I,MATCH($B305,'Pliegos Tarifarios (Las Condes)'!$A:$A,0)),H305&gt;5000,INDEX('Pliegos Tarifarios (Las Condes)'!$J:$J,MATCH($B305,'Pliegos Tarifarios (Las Condes)'!$A:$A,0)))/1.19</f>
        <v>2123.7490629411768</v>
      </c>
      <c r="R305" s="19">
        <f>INDEX('Pliegos Tarifarios (Las Condes)'!$K:$K,MATCH($B305,'Pliegos Tarifarios (Las Condes)'!$A:$A,0))</f>
        <v>710.78200000000004</v>
      </c>
      <c r="S305" s="21">
        <f t="shared" si="15"/>
        <v>163965.94277034115</v>
      </c>
      <c r="T305" s="21">
        <f t="shared" si="16"/>
        <v>31153.529126364818</v>
      </c>
      <c r="U305" s="19">
        <v>0</v>
      </c>
      <c r="V305" s="21">
        <f t="shared" si="17"/>
        <v>195119.47189670597</v>
      </c>
    </row>
    <row r="306" spans="1:22" x14ac:dyDescent="0.3">
      <c r="A306" s="3" t="s">
        <v>12</v>
      </c>
      <c r="B306" s="3">
        <v>1</v>
      </c>
      <c r="C306" s="4" t="s">
        <v>186</v>
      </c>
      <c r="D306" s="3" t="s">
        <v>740</v>
      </c>
      <c r="E306" s="3" t="s">
        <v>121</v>
      </c>
      <c r="F306" s="4" t="s">
        <v>741</v>
      </c>
      <c r="G306" s="3" t="s">
        <v>16</v>
      </c>
      <c r="H306" s="5">
        <v>906.63400000000001</v>
      </c>
      <c r="I306" s="5">
        <v>2.4542000000000002</v>
      </c>
      <c r="J306" s="5">
        <v>2.3881000000000001</v>
      </c>
      <c r="K306" s="6">
        <v>0.97306657974085242</v>
      </c>
      <c r="L306" s="5">
        <v>29.25</v>
      </c>
      <c r="M306" s="19">
        <f>H306*INDEX('Pliegos Tarifarios (Las Condes)'!$B:$B,MATCH($B306,'Pliegos Tarifarios (Las Condes)'!$A:$A,0))</f>
        <v>107742.57129199999</v>
      </c>
      <c r="N306" s="19">
        <f>I306*INDEX('Pliegos Tarifarios (Las Condes)'!$C:$C,MATCH($B306,'Pliegos Tarifarios (Las Condes)'!$A:$A,0))</f>
        <v>8381.3605078000001</v>
      </c>
      <c r="O306" s="19">
        <f>J306*INDEX('Pliegos Tarifarios (Las Condes)'!$D:$D,MATCH($B306,'Pliegos Tarifarios (Las Condes)'!$A:$A,0))</f>
        <v>33687.983400500001</v>
      </c>
      <c r="P306" s="19">
        <f>H306*INDEX('Pliegos Tarifarios (Las Condes)'!$E:$E,MATCH($B306,'Pliegos Tarifarios (Las Condes)'!$A:$A,0))</f>
        <v>11724.590888000001</v>
      </c>
      <c r="Q306" s="19" cm="1">
        <f t="array" ref="Q306">H306*_xlfn.IFS(H306&lt;=350,INDEX('Pliegos Tarifarios (Las Condes)'!$F:$F,MATCH($B306,'Pliegos Tarifarios (Las Condes)'!$A:$A,0)),H306&lt;=500,INDEX('Pliegos Tarifarios (Las Condes)'!$G:$G,MATCH($B306,'Pliegos Tarifarios (Las Condes)'!$A:$A,0)),H306&lt;=1000,INDEX('Pliegos Tarifarios (Las Condes)'!$H:$H,MATCH($B306,'Pliegos Tarifarios (Las Condes)'!$A:$A,0)),H306&lt;=5000,INDEX('Pliegos Tarifarios (Las Condes)'!$I:$I,MATCH($B306,'Pliegos Tarifarios (Las Condes)'!$A:$A,0)),H306&gt;5000,INDEX('Pliegos Tarifarios (Las Condes)'!$J:$J,MATCH($B306,'Pliegos Tarifarios (Las Condes)'!$A:$A,0)))/1.19</f>
        <v>2126.3995747899162</v>
      </c>
      <c r="R306" s="19">
        <f>INDEX('Pliegos Tarifarios (Las Condes)'!$K:$K,MATCH($B306,'Pliegos Tarifarios (Las Condes)'!$A:$A,0))</f>
        <v>710.78200000000004</v>
      </c>
      <c r="S306" s="21">
        <f t="shared" si="15"/>
        <v>164373.68766308992</v>
      </c>
      <c r="T306" s="21">
        <f t="shared" si="16"/>
        <v>31231.000655987085</v>
      </c>
      <c r="U306" s="19">
        <v>0</v>
      </c>
      <c r="V306" s="21">
        <f t="shared" si="17"/>
        <v>195604.68831907702</v>
      </c>
    </row>
    <row r="307" spans="1:22" x14ac:dyDescent="0.3">
      <c r="A307" s="3" t="s">
        <v>12</v>
      </c>
      <c r="B307" s="3">
        <v>1</v>
      </c>
      <c r="C307" s="4" t="s">
        <v>186</v>
      </c>
      <c r="D307" s="3" t="s">
        <v>742</v>
      </c>
      <c r="E307" s="3" t="s">
        <v>121</v>
      </c>
      <c r="F307" s="4" t="s">
        <v>743</v>
      </c>
      <c r="G307" s="3" t="s">
        <v>16</v>
      </c>
      <c r="H307" s="5">
        <v>907.69749999999999</v>
      </c>
      <c r="I307" s="5">
        <v>2.3875999999999999</v>
      </c>
      <c r="J307" s="5">
        <v>2.3504999999999998</v>
      </c>
      <c r="K307" s="6">
        <v>0.98446138381638459</v>
      </c>
      <c r="L307" s="5">
        <v>29.28</v>
      </c>
      <c r="M307" s="19">
        <f>H307*INDEX('Pliegos Tarifarios (Las Condes)'!$B:$B,MATCH($B307,'Pliegos Tarifarios (Las Condes)'!$A:$A,0))</f>
        <v>107868.95550499999</v>
      </c>
      <c r="N307" s="19">
        <f>I307*INDEX('Pliegos Tarifarios (Las Condes)'!$C:$C,MATCH($B307,'Pliegos Tarifarios (Las Condes)'!$A:$A,0))</f>
        <v>8153.9142483999995</v>
      </c>
      <c r="O307" s="19">
        <f>J307*INDEX('Pliegos Tarifarios (Las Condes)'!$D:$D,MATCH($B307,'Pliegos Tarifarios (Las Condes)'!$A:$A,0))</f>
        <v>33157.575052499997</v>
      </c>
      <c r="P307" s="19">
        <f>H307*INDEX('Pliegos Tarifarios (Las Condes)'!$E:$E,MATCH($B307,'Pliegos Tarifarios (Las Condes)'!$A:$A,0))</f>
        <v>11738.344070000001</v>
      </c>
      <c r="Q307" s="19" cm="1">
        <f t="array" ref="Q307">H307*_xlfn.IFS(H307&lt;=350,INDEX('Pliegos Tarifarios (Las Condes)'!$F:$F,MATCH($B307,'Pliegos Tarifarios (Las Condes)'!$A:$A,0)),H307&lt;=500,INDEX('Pliegos Tarifarios (Las Condes)'!$G:$G,MATCH($B307,'Pliegos Tarifarios (Las Condes)'!$A:$A,0)),H307&lt;=1000,INDEX('Pliegos Tarifarios (Las Condes)'!$H:$H,MATCH($B307,'Pliegos Tarifarios (Las Condes)'!$A:$A,0)),H307&lt;=5000,INDEX('Pliegos Tarifarios (Las Condes)'!$I:$I,MATCH($B307,'Pliegos Tarifarios (Las Condes)'!$A:$A,0)),H307&gt;5000,INDEX('Pliegos Tarifarios (Las Condes)'!$J:$J,MATCH($B307,'Pliegos Tarifarios (Las Condes)'!$A:$A,0)))/1.19</f>
        <v>2128.893884453782</v>
      </c>
      <c r="R307" s="19">
        <f>INDEX('Pliegos Tarifarios (Las Condes)'!$K:$K,MATCH($B307,'Pliegos Tarifarios (Las Condes)'!$A:$A,0))</f>
        <v>710.78200000000004</v>
      </c>
      <c r="S307" s="21">
        <f t="shared" si="15"/>
        <v>163758.46476035376</v>
      </c>
      <c r="T307" s="21">
        <f t="shared" si="16"/>
        <v>31114.108304467216</v>
      </c>
      <c r="U307" s="19">
        <v>0</v>
      </c>
      <c r="V307" s="21">
        <f t="shared" si="17"/>
        <v>194872.57306482099</v>
      </c>
    </row>
    <row r="308" spans="1:22" x14ac:dyDescent="0.3">
      <c r="A308" s="3" t="s">
        <v>12</v>
      </c>
      <c r="B308" s="3">
        <v>1</v>
      </c>
      <c r="C308" s="4" t="s">
        <v>186</v>
      </c>
      <c r="D308" s="3" t="s">
        <v>744</v>
      </c>
      <c r="E308" s="3" t="s">
        <v>121</v>
      </c>
      <c r="F308" s="4" t="s">
        <v>745</v>
      </c>
      <c r="G308" s="3" t="s">
        <v>16</v>
      </c>
      <c r="H308" s="5">
        <v>904.89059999999995</v>
      </c>
      <c r="I308" s="5">
        <v>2.3984999999999999</v>
      </c>
      <c r="J308" s="5">
        <v>2.3972000000000002</v>
      </c>
      <c r="K308" s="6">
        <v>0.999457994579946</v>
      </c>
      <c r="L308" s="5">
        <v>29.19</v>
      </c>
      <c r="M308" s="19">
        <f>H308*INDEX('Pliegos Tarifarios (Las Condes)'!$B:$B,MATCH($B308,'Pliegos Tarifarios (Las Condes)'!$A:$A,0))</f>
        <v>107535.38912279998</v>
      </c>
      <c r="N308" s="19">
        <f>I308*INDEX('Pliegos Tarifarios (Las Condes)'!$C:$C,MATCH($B308,'Pliegos Tarifarios (Las Condes)'!$A:$A,0))</f>
        <v>8191.1389364999995</v>
      </c>
      <c r="O308" s="19">
        <f>J308*INDEX('Pliegos Tarifarios (Las Condes)'!$D:$D,MATCH($B308,'Pliegos Tarifarios (Las Condes)'!$A:$A,0))</f>
        <v>33816.353505999999</v>
      </c>
      <c r="P308" s="19">
        <f>H308*INDEX('Pliegos Tarifarios (Las Condes)'!$E:$E,MATCH($B308,'Pliegos Tarifarios (Las Condes)'!$A:$A,0))</f>
        <v>11702.045239199999</v>
      </c>
      <c r="Q308" s="19" cm="1">
        <f t="array" ref="Q308">H308*_xlfn.IFS(H308&lt;=350,INDEX('Pliegos Tarifarios (Las Condes)'!$F:$F,MATCH($B308,'Pliegos Tarifarios (Las Condes)'!$A:$A,0)),H308&lt;=500,INDEX('Pliegos Tarifarios (Las Condes)'!$G:$G,MATCH($B308,'Pliegos Tarifarios (Las Condes)'!$A:$A,0)),H308&lt;=1000,INDEX('Pliegos Tarifarios (Las Condes)'!$H:$H,MATCH($B308,'Pliegos Tarifarios (Las Condes)'!$A:$A,0)),H308&lt;=5000,INDEX('Pliegos Tarifarios (Las Condes)'!$I:$I,MATCH($B308,'Pliegos Tarifarios (Las Condes)'!$A:$A,0)),H308&gt;5000,INDEX('Pliegos Tarifarios (Las Condes)'!$J:$J,MATCH($B308,'Pliegos Tarifarios (Las Condes)'!$A:$A,0)))/1.19</f>
        <v>2122.3106425210085</v>
      </c>
      <c r="R308" s="19">
        <f>INDEX('Pliegos Tarifarios (Las Condes)'!$K:$K,MATCH($B308,'Pliegos Tarifarios (Las Condes)'!$A:$A,0))</f>
        <v>710.78200000000004</v>
      </c>
      <c r="S308" s="21">
        <f t="shared" si="15"/>
        <v>164078.01944702101</v>
      </c>
      <c r="T308" s="21">
        <f t="shared" si="16"/>
        <v>31174.823694933992</v>
      </c>
      <c r="U308" s="19">
        <v>0</v>
      </c>
      <c r="V308" s="21">
        <f t="shared" si="17"/>
        <v>195252.843141955</v>
      </c>
    </row>
    <row r="309" spans="1:22" x14ac:dyDescent="0.3">
      <c r="A309" s="3" t="s">
        <v>12</v>
      </c>
      <c r="B309" s="3">
        <v>1</v>
      </c>
      <c r="C309" s="4" t="s">
        <v>186</v>
      </c>
      <c r="D309" s="3" t="s">
        <v>746</v>
      </c>
      <c r="E309" s="3" t="s">
        <v>121</v>
      </c>
      <c r="F309" s="4" t="s">
        <v>747</v>
      </c>
      <c r="G309" s="3" t="s">
        <v>16</v>
      </c>
      <c r="H309" s="5">
        <v>907.11860000000001</v>
      </c>
      <c r="I309" s="5">
        <v>2.4005000000000001</v>
      </c>
      <c r="J309" s="5">
        <v>2.3702999999999999</v>
      </c>
      <c r="K309" s="6">
        <v>0.98741928764840647</v>
      </c>
      <c r="L309" s="5">
        <v>29.26</v>
      </c>
      <c r="M309" s="19">
        <f>H309*INDEX('Pliegos Tarifarios (Las Condes)'!$B:$B,MATCH($B309,'Pliegos Tarifarios (Las Condes)'!$A:$A,0))</f>
        <v>107800.1601868</v>
      </c>
      <c r="N309" s="19">
        <f>I309*INDEX('Pliegos Tarifarios (Las Condes)'!$C:$C,MATCH($B309,'Pliegos Tarifarios (Las Condes)'!$A:$A,0))</f>
        <v>8197.9691545000005</v>
      </c>
      <c r="O309" s="19">
        <f>J309*INDEX('Pliegos Tarifarios (Las Condes)'!$D:$D,MATCH($B309,'Pliegos Tarifarios (Las Condes)'!$A:$A,0))</f>
        <v>33436.885831499996</v>
      </c>
      <c r="P309" s="19">
        <f>H309*INDEX('Pliegos Tarifarios (Las Condes)'!$E:$E,MATCH($B309,'Pliegos Tarifarios (Las Condes)'!$A:$A,0))</f>
        <v>11730.857735200001</v>
      </c>
      <c r="Q309" s="19" cm="1">
        <f t="array" ref="Q309">H309*_xlfn.IFS(H309&lt;=350,INDEX('Pliegos Tarifarios (Las Condes)'!$F:$F,MATCH($B309,'Pliegos Tarifarios (Las Condes)'!$A:$A,0)),H309&lt;=500,INDEX('Pliegos Tarifarios (Las Condes)'!$G:$G,MATCH($B309,'Pliegos Tarifarios (Las Condes)'!$A:$A,0)),H309&lt;=1000,INDEX('Pliegos Tarifarios (Las Condes)'!$H:$H,MATCH($B309,'Pliegos Tarifarios (Las Condes)'!$A:$A,0)),H309&lt;=5000,INDEX('Pliegos Tarifarios (Las Condes)'!$I:$I,MATCH($B309,'Pliegos Tarifarios (Las Condes)'!$A:$A,0)),H309&gt;5000,INDEX('Pliegos Tarifarios (Las Condes)'!$J:$J,MATCH($B309,'Pliegos Tarifarios (Las Condes)'!$A:$A,0)))/1.19</f>
        <v>2127.5361450420173</v>
      </c>
      <c r="R309" s="19">
        <f>INDEX('Pliegos Tarifarios (Las Condes)'!$K:$K,MATCH($B309,'Pliegos Tarifarios (Las Condes)'!$A:$A,0))</f>
        <v>710.78200000000004</v>
      </c>
      <c r="S309" s="21">
        <f t="shared" si="15"/>
        <v>164004.19105304201</v>
      </c>
      <c r="T309" s="21">
        <f t="shared" si="16"/>
        <v>31160.796300077982</v>
      </c>
      <c r="U309" s="19">
        <v>0</v>
      </c>
      <c r="V309" s="21">
        <f t="shared" si="17"/>
        <v>195164.98735312</v>
      </c>
    </row>
    <row r="310" spans="1:22" x14ac:dyDescent="0.3">
      <c r="A310" s="3" t="s">
        <v>12</v>
      </c>
      <c r="B310" s="3">
        <v>1</v>
      </c>
      <c r="C310" s="4" t="s">
        <v>186</v>
      </c>
      <c r="D310" s="3" t="s">
        <v>748</v>
      </c>
      <c r="E310" s="3" t="s">
        <v>121</v>
      </c>
      <c r="F310" s="4" t="s">
        <v>749</v>
      </c>
      <c r="G310" s="3" t="s">
        <v>16</v>
      </c>
      <c r="H310" s="5">
        <v>903.72829999999999</v>
      </c>
      <c r="I310" s="5">
        <v>2.3843000000000001</v>
      </c>
      <c r="J310" s="5">
        <v>2.3843000000000001</v>
      </c>
      <c r="K310" s="6">
        <v>1</v>
      </c>
      <c r="L310" s="5">
        <v>29.15</v>
      </c>
      <c r="M310" s="19">
        <f>H310*INDEX('Pliegos Tarifarios (Las Condes)'!$B:$B,MATCH($B310,'Pliegos Tarifarios (Las Condes)'!$A:$A,0))</f>
        <v>107397.2637154</v>
      </c>
      <c r="N310" s="19">
        <f>I310*INDEX('Pliegos Tarifarios (Las Condes)'!$C:$C,MATCH($B310,'Pliegos Tarifarios (Las Condes)'!$A:$A,0))</f>
        <v>8142.6443887000005</v>
      </c>
      <c r="O310" s="19">
        <f>J310*INDEX('Pliegos Tarifarios (Las Condes)'!$D:$D,MATCH($B310,'Pliegos Tarifarios (Las Condes)'!$A:$A,0))</f>
        <v>33634.378301500001</v>
      </c>
      <c r="P310" s="19">
        <f>H310*INDEX('Pliegos Tarifarios (Las Condes)'!$E:$E,MATCH($B310,'Pliegos Tarifarios (Las Condes)'!$A:$A,0))</f>
        <v>11687.0143756</v>
      </c>
      <c r="Q310" s="19" cm="1">
        <f t="array" ref="Q310">H310*_xlfn.IFS(H310&lt;=350,INDEX('Pliegos Tarifarios (Las Condes)'!$F:$F,MATCH($B310,'Pliegos Tarifarios (Las Condes)'!$A:$A,0)),H310&lt;=500,INDEX('Pliegos Tarifarios (Las Condes)'!$G:$G,MATCH($B310,'Pliegos Tarifarios (Las Condes)'!$A:$A,0)),H310&lt;=1000,INDEX('Pliegos Tarifarios (Las Condes)'!$H:$H,MATCH($B310,'Pliegos Tarifarios (Las Condes)'!$A:$A,0)),H310&lt;=5000,INDEX('Pliegos Tarifarios (Las Condes)'!$I:$I,MATCH($B310,'Pliegos Tarifarios (Las Condes)'!$A:$A,0)),H310&gt;5000,INDEX('Pliegos Tarifarios (Las Condes)'!$J:$J,MATCH($B310,'Pliegos Tarifarios (Las Condes)'!$A:$A,0)))/1.19</f>
        <v>2119.5846094957988</v>
      </c>
      <c r="R310" s="19">
        <f>INDEX('Pliegos Tarifarios (Las Condes)'!$K:$K,MATCH($B310,'Pliegos Tarifarios (Las Condes)'!$A:$A,0))</f>
        <v>710.78200000000004</v>
      </c>
      <c r="S310" s="21">
        <f t="shared" si="15"/>
        <v>163691.6673906958</v>
      </c>
      <c r="T310" s="21">
        <f t="shared" si="16"/>
        <v>31101.416804232202</v>
      </c>
      <c r="U310" s="19">
        <v>0</v>
      </c>
      <c r="V310" s="21">
        <f t="shared" si="17"/>
        <v>194793.084194928</v>
      </c>
    </row>
    <row r="311" spans="1:22" x14ac:dyDescent="0.3">
      <c r="A311" s="3" t="s">
        <v>12</v>
      </c>
      <c r="B311" s="3">
        <v>1</v>
      </c>
      <c r="C311" s="4" t="s">
        <v>186</v>
      </c>
      <c r="D311" s="3" t="s">
        <v>750</v>
      </c>
      <c r="E311" s="3" t="s">
        <v>121</v>
      </c>
      <c r="F311" s="4" t="s">
        <v>751</v>
      </c>
      <c r="G311" s="3" t="s">
        <v>16</v>
      </c>
      <c r="H311" s="5">
        <v>905.64570000000003</v>
      </c>
      <c r="I311" s="5">
        <v>2.4437000000000002</v>
      </c>
      <c r="J311" s="5">
        <v>2.4437000000000002</v>
      </c>
      <c r="K311" s="6">
        <v>1</v>
      </c>
      <c r="L311" s="5">
        <v>29.21</v>
      </c>
      <c r="M311" s="19">
        <f>H311*INDEX('Pliegos Tarifarios (Las Condes)'!$B:$B,MATCH($B311,'Pliegos Tarifarios (Las Condes)'!$A:$A,0))</f>
        <v>107625.1236966</v>
      </c>
      <c r="N311" s="19">
        <f>I311*INDEX('Pliegos Tarifarios (Las Condes)'!$C:$C,MATCH($B311,'Pliegos Tarifarios (Las Condes)'!$A:$A,0))</f>
        <v>8345.5018633</v>
      </c>
      <c r="O311" s="19">
        <f>J311*INDEX('Pliegos Tarifarios (Las Condes)'!$D:$D,MATCH($B311,'Pliegos Tarifarios (Las Condes)'!$A:$A,0))</f>
        <v>34472.310638499999</v>
      </c>
      <c r="P311" s="19">
        <f>H311*INDEX('Pliegos Tarifarios (Las Condes)'!$E:$E,MATCH($B311,'Pliegos Tarifarios (Las Condes)'!$A:$A,0))</f>
        <v>11711.8101924</v>
      </c>
      <c r="Q311" s="19" cm="1">
        <f t="array" ref="Q311">H311*_xlfn.IFS(H311&lt;=350,INDEX('Pliegos Tarifarios (Las Condes)'!$F:$F,MATCH($B311,'Pliegos Tarifarios (Las Condes)'!$A:$A,0)),H311&lt;=500,INDEX('Pliegos Tarifarios (Las Condes)'!$G:$G,MATCH($B311,'Pliegos Tarifarios (Las Condes)'!$A:$A,0)),H311&lt;=1000,INDEX('Pliegos Tarifarios (Las Condes)'!$H:$H,MATCH($B311,'Pliegos Tarifarios (Las Condes)'!$A:$A,0)),H311&lt;=5000,INDEX('Pliegos Tarifarios (Las Condes)'!$I:$I,MATCH($B311,'Pliegos Tarifarios (Las Condes)'!$A:$A,0)),H311&gt;5000,INDEX('Pliegos Tarifarios (Las Condes)'!$J:$J,MATCH($B311,'Pliegos Tarifarios (Las Condes)'!$A:$A,0)))/1.19</f>
        <v>2124.0816375630257</v>
      </c>
      <c r="R311" s="19">
        <f>INDEX('Pliegos Tarifarios (Las Condes)'!$K:$K,MATCH($B311,'Pliegos Tarifarios (Las Condes)'!$A:$A,0))</f>
        <v>710.78200000000004</v>
      </c>
      <c r="S311" s="21">
        <f t="shared" si="15"/>
        <v>164989.61002836304</v>
      </c>
      <c r="T311" s="21">
        <f t="shared" si="16"/>
        <v>31348.025905388979</v>
      </c>
      <c r="U311" s="19">
        <v>0</v>
      </c>
      <c r="V311" s="21">
        <f t="shared" si="17"/>
        <v>196337.63593375203</v>
      </c>
    </row>
    <row r="312" spans="1:22" x14ac:dyDescent="0.3">
      <c r="A312" s="3" t="s">
        <v>12</v>
      </c>
      <c r="B312" s="3">
        <v>1</v>
      </c>
      <c r="C312" s="4" t="s">
        <v>186</v>
      </c>
      <c r="D312" s="3" t="s">
        <v>752</v>
      </c>
      <c r="E312" s="3" t="s">
        <v>121</v>
      </c>
      <c r="F312" s="4" t="s">
        <v>753</v>
      </c>
      <c r="G312" s="3" t="s">
        <v>16</v>
      </c>
      <c r="H312" s="5">
        <v>905.43320000000006</v>
      </c>
      <c r="I312" s="5">
        <v>2.4499</v>
      </c>
      <c r="J312" s="5">
        <v>2.4100999999999999</v>
      </c>
      <c r="K312" s="6">
        <v>0.98375443895669212</v>
      </c>
      <c r="L312" s="5">
        <v>29.21</v>
      </c>
      <c r="M312" s="19">
        <f>H312*INDEX('Pliegos Tarifarios (Las Condes)'!$B:$B,MATCH($B312,'Pliegos Tarifarios (Las Condes)'!$A:$A,0))</f>
        <v>107599.8706216</v>
      </c>
      <c r="N312" s="19">
        <f>I312*INDEX('Pliegos Tarifarios (Las Condes)'!$C:$C,MATCH($B312,'Pliegos Tarifarios (Las Condes)'!$A:$A,0))</f>
        <v>8366.6755391000006</v>
      </c>
      <c r="O312" s="19">
        <f>J312*INDEX('Pliegos Tarifarios (Las Condes)'!$D:$D,MATCH($B312,'Pliegos Tarifarios (Las Condes)'!$A:$A,0))</f>
        <v>33998.328710499998</v>
      </c>
      <c r="P312" s="19">
        <f>H312*INDEX('Pliegos Tarifarios (Las Condes)'!$E:$E,MATCH($B312,'Pliegos Tarifarios (Las Condes)'!$A:$A,0))</f>
        <v>11709.062142400002</v>
      </c>
      <c r="Q312" s="19" cm="1">
        <f t="array" ref="Q312">H312*_xlfn.IFS(H312&lt;=350,INDEX('Pliegos Tarifarios (Las Condes)'!$F:$F,MATCH($B312,'Pliegos Tarifarios (Las Condes)'!$A:$A,0)),H312&lt;=500,INDEX('Pliegos Tarifarios (Las Condes)'!$G:$G,MATCH($B312,'Pliegos Tarifarios (Las Condes)'!$A:$A,0)),H312&lt;=1000,INDEX('Pliegos Tarifarios (Las Condes)'!$H:$H,MATCH($B312,'Pliegos Tarifarios (Las Condes)'!$A:$A,0)),H312&lt;=5000,INDEX('Pliegos Tarifarios (Las Condes)'!$I:$I,MATCH($B312,'Pliegos Tarifarios (Las Condes)'!$A:$A,0)),H312&gt;5000,INDEX('Pliegos Tarifarios (Las Condes)'!$J:$J,MATCH($B312,'Pliegos Tarifarios (Las Condes)'!$A:$A,0)))/1.19</f>
        <v>2123.5832447058829</v>
      </c>
      <c r="R312" s="19">
        <f>INDEX('Pliegos Tarifarios (Las Condes)'!$K:$K,MATCH($B312,'Pliegos Tarifarios (Las Condes)'!$A:$A,0))</f>
        <v>710.78200000000004</v>
      </c>
      <c r="S312" s="21">
        <f t="shared" si="15"/>
        <v>164508.30225830592</v>
      </c>
      <c r="T312" s="21">
        <f t="shared" si="16"/>
        <v>31256.577429078126</v>
      </c>
      <c r="U312" s="19">
        <v>0</v>
      </c>
      <c r="V312" s="21">
        <f t="shared" si="17"/>
        <v>195764.87968738406</v>
      </c>
    </row>
    <row r="313" spans="1:22" x14ac:dyDescent="0.3">
      <c r="A313" s="3" t="s">
        <v>12</v>
      </c>
      <c r="B313" s="3">
        <v>1</v>
      </c>
      <c r="C313" s="4" t="s">
        <v>186</v>
      </c>
      <c r="D313" s="3" t="s">
        <v>754</v>
      </c>
      <c r="E313" s="3" t="s">
        <v>121</v>
      </c>
      <c r="F313" s="4" t="s">
        <v>755</v>
      </c>
      <c r="G313" s="3" t="s">
        <v>16</v>
      </c>
      <c r="H313" s="5">
        <v>905.31089999999995</v>
      </c>
      <c r="I313" s="5">
        <v>2.4150999999999998</v>
      </c>
      <c r="J313" s="5">
        <v>2.4150999999999998</v>
      </c>
      <c r="K313" s="6">
        <v>1</v>
      </c>
      <c r="L313" s="5">
        <v>29.2</v>
      </c>
      <c r="M313" s="19">
        <f>H313*INDEX('Pliegos Tarifarios (Las Condes)'!$B:$B,MATCH($B313,'Pliegos Tarifarios (Las Condes)'!$A:$A,0))</f>
        <v>107585.33673419998</v>
      </c>
      <c r="N313" s="19">
        <f>I313*INDEX('Pliegos Tarifarios (Las Condes)'!$C:$C,MATCH($B313,'Pliegos Tarifarios (Las Condes)'!$A:$A,0))</f>
        <v>8247.8297458999987</v>
      </c>
      <c r="O313" s="19">
        <f>J313*INDEX('Pliegos Tarifarios (Las Condes)'!$D:$D,MATCH($B313,'Pliegos Tarifarios (Las Condes)'!$A:$A,0))</f>
        <v>34068.861735499995</v>
      </c>
      <c r="P313" s="19">
        <f>H313*INDEX('Pliegos Tarifarios (Las Condes)'!$E:$E,MATCH($B313,'Pliegos Tarifarios (Las Condes)'!$A:$A,0))</f>
        <v>11707.4805588</v>
      </c>
      <c r="Q313" s="19" cm="1">
        <f t="array" ref="Q313">H313*_xlfn.IFS(H313&lt;=350,INDEX('Pliegos Tarifarios (Las Condes)'!$F:$F,MATCH($B313,'Pliegos Tarifarios (Las Condes)'!$A:$A,0)),H313&lt;=500,INDEX('Pliegos Tarifarios (Las Condes)'!$G:$G,MATCH($B313,'Pliegos Tarifarios (Las Condes)'!$A:$A,0)),H313&lt;=1000,INDEX('Pliegos Tarifarios (Las Condes)'!$H:$H,MATCH($B313,'Pliegos Tarifarios (Las Condes)'!$A:$A,0)),H313&lt;=5000,INDEX('Pliegos Tarifarios (Las Condes)'!$I:$I,MATCH($B313,'Pliegos Tarifarios (Las Condes)'!$A:$A,0)),H313&gt;5000,INDEX('Pliegos Tarifarios (Las Condes)'!$J:$J,MATCH($B313,'Pliegos Tarifarios (Las Condes)'!$A:$A,0)))/1.19</f>
        <v>2123.2964049579832</v>
      </c>
      <c r="R313" s="19">
        <f>INDEX('Pliegos Tarifarios (Las Condes)'!$K:$K,MATCH($B313,'Pliegos Tarifarios (Las Condes)'!$A:$A,0))</f>
        <v>710.78200000000004</v>
      </c>
      <c r="S313" s="21">
        <f t="shared" si="15"/>
        <v>164443.58717935794</v>
      </c>
      <c r="T313" s="21">
        <f t="shared" si="16"/>
        <v>31244.28156407801</v>
      </c>
      <c r="U313" s="19">
        <v>0</v>
      </c>
      <c r="V313" s="21">
        <f t="shared" si="17"/>
        <v>195687.86874343595</v>
      </c>
    </row>
    <row r="314" spans="1:22" x14ac:dyDescent="0.3">
      <c r="A314" s="3" t="s">
        <v>12</v>
      </c>
      <c r="B314" s="3">
        <v>1</v>
      </c>
      <c r="C314" s="4" t="s">
        <v>186</v>
      </c>
      <c r="D314" s="3" t="s">
        <v>756</v>
      </c>
      <c r="E314" s="3" t="s">
        <v>121</v>
      </c>
      <c r="F314" s="4" t="s">
        <v>757</v>
      </c>
      <c r="G314" s="3" t="s">
        <v>16</v>
      </c>
      <c r="H314" s="5">
        <v>905.976</v>
      </c>
      <c r="I314" s="5">
        <v>2.4533999999999998</v>
      </c>
      <c r="J314" s="5">
        <v>2.4533999999999998</v>
      </c>
      <c r="K314" s="6">
        <v>1</v>
      </c>
      <c r="L314" s="5">
        <v>29.23</v>
      </c>
      <c r="M314" s="19">
        <f>H314*INDEX('Pliegos Tarifarios (Las Condes)'!$B:$B,MATCH($B314,'Pliegos Tarifarios (Las Condes)'!$A:$A,0))</f>
        <v>107664.375888</v>
      </c>
      <c r="N314" s="19">
        <f>I314*INDEX('Pliegos Tarifarios (Las Condes)'!$C:$C,MATCH($B314,'Pliegos Tarifarios (Las Condes)'!$A:$A,0))</f>
        <v>8378.6284206</v>
      </c>
      <c r="O314" s="19">
        <f>J314*INDEX('Pliegos Tarifarios (Las Condes)'!$D:$D,MATCH($B314,'Pliegos Tarifarios (Las Condes)'!$A:$A,0))</f>
        <v>34609.144706999999</v>
      </c>
      <c r="P314" s="19">
        <f>H314*INDEX('Pliegos Tarifarios (Las Condes)'!$E:$E,MATCH($B314,'Pliegos Tarifarios (Las Condes)'!$A:$A,0))</f>
        <v>11716.081631999999</v>
      </c>
      <c r="Q314" s="19" cm="1">
        <f t="array" ref="Q314">H314*_xlfn.IFS(H314&lt;=350,INDEX('Pliegos Tarifarios (Las Condes)'!$F:$F,MATCH($B314,'Pliegos Tarifarios (Las Condes)'!$A:$A,0)),H314&lt;=500,INDEX('Pliegos Tarifarios (Las Condes)'!$G:$G,MATCH($B314,'Pliegos Tarifarios (Las Condes)'!$A:$A,0)),H314&lt;=1000,INDEX('Pliegos Tarifarios (Las Condes)'!$H:$H,MATCH($B314,'Pliegos Tarifarios (Las Condes)'!$A:$A,0)),H314&lt;=5000,INDEX('Pliegos Tarifarios (Las Condes)'!$I:$I,MATCH($B314,'Pliegos Tarifarios (Las Condes)'!$A:$A,0)),H314&gt;5000,INDEX('Pliegos Tarifarios (Las Condes)'!$J:$J,MATCH($B314,'Pliegos Tarifarios (Las Condes)'!$A:$A,0)))/1.19</f>
        <v>2124.8563159663868</v>
      </c>
      <c r="R314" s="19">
        <f>INDEX('Pliegos Tarifarios (Las Condes)'!$K:$K,MATCH($B314,'Pliegos Tarifarios (Las Condes)'!$A:$A,0))</f>
        <v>710.78200000000004</v>
      </c>
      <c r="S314" s="21">
        <f t="shared" si="15"/>
        <v>165203.86896356635</v>
      </c>
      <c r="T314" s="21">
        <f t="shared" si="16"/>
        <v>31388.735103077608</v>
      </c>
      <c r="U314" s="19">
        <v>0</v>
      </c>
      <c r="V314" s="21">
        <f t="shared" si="17"/>
        <v>196592.60406664395</v>
      </c>
    </row>
    <row r="315" spans="1:22" x14ac:dyDescent="0.3">
      <c r="A315" s="3" t="s">
        <v>12</v>
      </c>
      <c r="B315" s="3">
        <v>1</v>
      </c>
      <c r="C315" s="4" t="s">
        <v>186</v>
      </c>
      <c r="D315" s="3" t="s">
        <v>758</v>
      </c>
      <c r="E315" s="3" t="s">
        <v>121</v>
      </c>
      <c r="F315" s="4" t="s">
        <v>759</v>
      </c>
      <c r="G315" s="3" t="s">
        <v>16</v>
      </c>
      <c r="H315" s="5">
        <v>907.43920000000003</v>
      </c>
      <c r="I315" s="5">
        <v>2.4346000000000001</v>
      </c>
      <c r="J315" s="5">
        <v>2.4346000000000001</v>
      </c>
      <c r="K315" s="6">
        <v>1</v>
      </c>
      <c r="L315" s="5">
        <v>29.27</v>
      </c>
      <c r="M315" s="19">
        <f>H315*INDEX('Pliegos Tarifarios (Las Condes)'!$B:$B,MATCH($B315,'Pliegos Tarifarios (Las Condes)'!$A:$A,0))</f>
        <v>107838.2596496</v>
      </c>
      <c r="N315" s="19">
        <f>I315*INDEX('Pliegos Tarifarios (Las Condes)'!$C:$C,MATCH($B315,'Pliegos Tarifarios (Las Condes)'!$A:$A,0))</f>
        <v>8314.4243714000004</v>
      </c>
      <c r="O315" s="19">
        <f>J315*INDEX('Pliegos Tarifarios (Las Condes)'!$D:$D,MATCH($B315,'Pliegos Tarifarios (Las Condes)'!$A:$A,0))</f>
        <v>34343.940533000001</v>
      </c>
      <c r="P315" s="19">
        <f>H315*INDEX('Pliegos Tarifarios (Las Condes)'!$E:$E,MATCH($B315,'Pliegos Tarifarios (Las Condes)'!$A:$A,0))</f>
        <v>11735.003734400001</v>
      </c>
      <c r="Q315" s="19" cm="1">
        <f t="array" ref="Q315">H315*_xlfn.IFS(H315&lt;=350,INDEX('Pliegos Tarifarios (Las Condes)'!$F:$F,MATCH($B315,'Pliegos Tarifarios (Las Condes)'!$A:$A,0)),H315&lt;=500,INDEX('Pliegos Tarifarios (Las Condes)'!$G:$G,MATCH($B315,'Pliegos Tarifarios (Las Condes)'!$A:$A,0)),H315&lt;=1000,INDEX('Pliegos Tarifarios (Las Condes)'!$H:$H,MATCH($B315,'Pliegos Tarifarios (Las Condes)'!$A:$A,0)),H315&lt;=5000,INDEX('Pliegos Tarifarios (Las Condes)'!$I:$I,MATCH($B315,'Pliegos Tarifarios (Las Condes)'!$A:$A,0)),H315&gt;5000,INDEX('Pliegos Tarifarios (Las Condes)'!$J:$J,MATCH($B315,'Pliegos Tarifarios (Las Condes)'!$A:$A,0)))/1.19</f>
        <v>2128.2880732773115</v>
      </c>
      <c r="R315" s="19">
        <f>INDEX('Pliegos Tarifarios (Las Condes)'!$K:$K,MATCH($B315,'Pliegos Tarifarios (Las Condes)'!$A:$A,0))</f>
        <v>710.78200000000004</v>
      </c>
      <c r="S315" s="21">
        <f t="shared" si="15"/>
        <v>165070.69836167732</v>
      </c>
      <c r="T315" s="21">
        <f t="shared" si="16"/>
        <v>31363.432688718691</v>
      </c>
      <c r="U315" s="19">
        <v>0</v>
      </c>
      <c r="V315" s="21">
        <f t="shared" si="17"/>
        <v>196434.13105039601</v>
      </c>
    </row>
    <row r="316" spans="1:22" x14ac:dyDescent="0.3">
      <c r="A316" s="3" t="s">
        <v>12</v>
      </c>
      <c r="B316" s="3">
        <v>1</v>
      </c>
      <c r="C316" s="4" t="s">
        <v>186</v>
      </c>
      <c r="D316" s="3" t="s">
        <v>760</v>
      </c>
      <c r="E316" s="3" t="s">
        <v>121</v>
      </c>
      <c r="F316" s="4" t="s">
        <v>761</v>
      </c>
      <c r="G316" s="3" t="s">
        <v>16</v>
      </c>
      <c r="H316" s="5">
        <v>905.28430000000003</v>
      </c>
      <c r="I316" s="5">
        <v>2.4338000000000002</v>
      </c>
      <c r="J316" s="5">
        <v>2.4319000000000002</v>
      </c>
      <c r="K316" s="6">
        <v>0.99921932780014788</v>
      </c>
      <c r="L316" s="5">
        <v>29.2</v>
      </c>
      <c r="M316" s="19">
        <f>H316*INDEX('Pliegos Tarifarios (Las Condes)'!$B:$B,MATCH($B316,'Pliegos Tarifarios (Las Condes)'!$A:$A,0))</f>
        <v>107582.1756434</v>
      </c>
      <c r="N316" s="19">
        <f>I316*INDEX('Pliegos Tarifarios (Las Condes)'!$C:$C,MATCH($B316,'Pliegos Tarifarios (Las Condes)'!$A:$A,0))</f>
        <v>8311.6922842000004</v>
      </c>
      <c r="O316" s="19">
        <f>J316*INDEX('Pliegos Tarifarios (Las Condes)'!$D:$D,MATCH($B316,'Pliegos Tarifarios (Las Condes)'!$A:$A,0))</f>
        <v>34305.852699499999</v>
      </c>
      <c r="P316" s="19">
        <f>H316*INDEX('Pliegos Tarifarios (Las Condes)'!$E:$E,MATCH($B316,'Pliegos Tarifarios (Las Condes)'!$A:$A,0))</f>
        <v>11707.1365676</v>
      </c>
      <c r="Q316" s="19" cm="1">
        <f t="array" ref="Q316">H316*_xlfn.IFS(H316&lt;=350,INDEX('Pliegos Tarifarios (Las Condes)'!$F:$F,MATCH($B316,'Pliegos Tarifarios (Las Condes)'!$A:$A,0)),H316&lt;=500,INDEX('Pliegos Tarifarios (Las Condes)'!$G:$G,MATCH($B316,'Pliegos Tarifarios (Las Condes)'!$A:$A,0)),H316&lt;=1000,INDEX('Pliegos Tarifarios (Las Condes)'!$H:$H,MATCH($B316,'Pliegos Tarifarios (Las Condes)'!$A:$A,0)),H316&lt;=5000,INDEX('Pliegos Tarifarios (Las Condes)'!$I:$I,MATCH($B316,'Pliegos Tarifarios (Las Condes)'!$A:$A,0)),H316&gt;5000,INDEX('Pliegos Tarifarios (Las Condes)'!$J:$J,MATCH($B316,'Pliegos Tarifarios (Las Condes)'!$A:$A,0)))/1.19</f>
        <v>2123.2340178991603</v>
      </c>
      <c r="R316" s="19">
        <f>INDEX('Pliegos Tarifarios (Las Condes)'!$K:$K,MATCH($B316,'Pliegos Tarifarios (Las Condes)'!$A:$A,0))</f>
        <v>710.78200000000004</v>
      </c>
      <c r="S316" s="21">
        <f t="shared" si="15"/>
        <v>164740.8732125992</v>
      </c>
      <c r="T316" s="21">
        <f t="shared" si="16"/>
        <v>31300.765910393846</v>
      </c>
      <c r="U316" s="19">
        <v>0</v>
      </c>
      <c r="V316" s="21">
        <f t="shared" si="17"/>
        <v>196041.63912299305</v>
      </c>
    </row>
    <row r="317" spans="1:22" x14ac:dyDescent="0.3">
      <c r="A317" s="3" t="s">
        <v>12</v>
      </c>
      <c r="B317" s="3">
        <v>1</v>
      </c>
      <c r="C317" s="4" t="s">
        <v>186</v>
      </c>
      <c r="D317" s="3" t="s">
        <v>762</v>
      </c>
      <c r="E317" s="3" t="s">
        <v>121</v>
      </c>
      <c r="F317" s="4" t="s">
        <v>763</v>
      </c>
      <c r="G317" s="3" t="s">
        <v>16</v>
      </c>
      <c r="H317" s="5">
        <v>905.80100000000004</v>
      </c>
      <c r="I317" s="5">
        <v>2.3860999999999999</v>
      </c>
      <c r="J317" s="5">
        <v>2.3681999999999999</v>
      </c>
      <c r="K317" s="6">
        <v>0.99249821885084444</v>
      </c>
      <c r="L317" s="5">
        <v>29.22</v>
      </c>
      <c r="M317" s="19">
        <f>H317*INDEX('Pliegos Tarifarios (Las Condes)'!$B:$B,MATCH($B317,'Pliegos Tarifarios (Las Condes)'!$A:$A,0))</f>
        <v>107643.57923800001</v>
      </c>
      <c r="N317" s="19">
        <f>I317*INDEX('Pliegos Tarifarios (Las Condes)'!$C:$C,MATCH($B317,'Pliegos Tarifarios (Las Condes)'!$A:$A,0))</f>
        <v>8148.7915848999992</v>
      </c>
      <c r="O317" s="19">
        <f>J317*INDEX('Pliegos Tarifarios (Las Condes)'!$D:$D,MATCH($B317,'Pliegos Tarifarios (Las Condes)'!$A:$A,0))</f>
        <v>33407.261960999997</v>
      </c>
      <c r="P317" s="19">
        <f>H317*INDEX('Pliegos Tarifarios (Las Condes)'!$E:$E,MATCH($B317,'Pliegos Tarifarios (Las Condes)'!$A:$A,0))</f>
        <v>11713.818532000001</v>
      </c>
      <c r="Q317" s="19" cm="1">
        <f t="array" ref="Q317">H317*_xlfn.IFS(H317&lt;=350,INDEX('Pliegos Tarifarios (Las Condes)'!$F:$F,MATCH($B317,'Pliegos Tarifarios (Las Condes)'!$A:$A,0)),H317&lt;=500,INDEX('Pliegos Tarifarios (Las Condes)'!$G:$G,MATCH($B317,'Pliegos Tarifarios (Las Condes)'!$A:$A,0)),H317&lt;=1000,INDEX('Pliegos Tarifarios (Las Condes)'!$H:$H,MATCH($B317,'Pliegos Tarifarios (Las Condes)'!$A:$A,0)),H317&lt;=5000,INDEX('Pliegos Tarifarios (Las Condes)'!$I:$I,MATCH($B317,'Pliegos Tarifarios (Las Condes)'!$A:$A,0)),H317&gt;5000,INDEX('Pliegos Tarifarios (Las Condes)'!$J:$J,MATCH($B317,'Pliegos Tarifarios (Las Condes)'!$A:$A,0)))/1.19</f>
        <v>2124.4458747899166</v>
      </c>
      <c r="R317" s="19">
        <f>INDEX('Pliegos Tarifarios (Las Condes)'!$K:$K,MATCH($B317,'Pliegos Tarifarios (Las Condes)'!$A:$A,0))</f>
        <v>710.78200000000004</v>
      </c>
      <c r="S317" s="21">
        <f t="shared" si="15"/>
        <v>163748.67919068993</v>
      </c>
      <c r="T317" s="21">
        <f t="shared" si="16"/>
        <v>31112.249046231089</v>
      </c>
      <c r="U317" s="19">
        <v>0</v>
      </c>
      <c r="V317" s="21">
        <f t="shared" si="17"/>
        <v>194860.92823692103</v>
      </c>
    </row>
    <row r="318" spans="1:22" x14ac:dyDescent="0.3">
      <c r="A318" s="3" t="s">
        <v>12</v>
      </c>
      <c r="B318" s="3">
        <v>1</v>
      </c>
      <c r="C318" s="4" t="s">
        <v>186</v>
      </c>
      <c r="D318" s="3" t="s">
        <v>764</v>
      </c>
      <c r="E318" s="3" t="s">
        <v>121</v>
      </c>
      <c r="F318" s="4" t="s">
        <v>765</v>
      </c>
      <c r="G318" s="3" t="s">
        <v>16</v>
      </c>
      <c r="H318" s="5">
        <v>907.6499</v>
      </c>
      <c r="I318" s="5">
        <v>2.4184000000000001</v>
      </c>
      <c r="J318" s="5">
        <v>2.4087000000000001</v>
      </c>
      <c r="K318" s="6">
        <v>0.99598908369169692</v>
      </c>
      <c r="L318" s="5">
        <v>29.28</v>
      </c>
      <c r="M318" s="19">
        <f>H318*INDEX('Pliegos Tarifarios (Las Condes)'!$B:$B,MATCH($B318,'Pliegos Tarifarios (Las Condes)'!$A:$A,0))</f>
        <v>107863.2988162</v>
      </c>
      <c r="N318" s="19">
        <f>I318*INDEX('Pliegos Tarifarios (Las Condes)'!$C:$C,MATCH($B318,'Pliegos Tarifarios (Las Condes)'!$A:$A,0))</f>
        <v>8259.0996056000004</v>
      </c>
      <c r="O318" s="19">
        <f>J318*INDEX('Pliegos Tarifarios (Las Condes)'!$D:$D,MATCH($B318,'Pliegos Tarifarios (Las Condes)'!$A:$A,0))</f>
        <v>33978.579463499998</v>
      </c>
      <c r="P318" s="19">
        <f>H318*INDEX('Pliegos Tarifarios (Las Condes)'!$E:$E,MATCH($B318,'Pliegos Tarifarios (Las Condes)'!$A:$A,0))</f>
        <v>11737.7285068</v>
      </c>
      <c r="Q318" s="19" cm="1">
        <f t="array" ref="Q318">H318*_xlfn.IFS(H318&lt;=350,INDEX('Pliegos Tarifarios (Las Condes)'!$F:$F,MATCH($B318,'Pliegos Tarifarios (Las Condes)'!$A:$A,0)),H318&lt;=500,INDEX('Pliegos Tarifarios (Las Condes)'!$G:$G,MATCH($B318,'Pliegos Tarifarios (Las Condes)'!$A:$A,0)),H318&lt;=1000,INDEX('Pliegos Tarifarios (Las Condes)'!$H:$H,MATCH($B318,'Pliegos Tarifarios (Las Condes)'!$A:$A,0)),H318&lt;=5000,INDEX('Pliegos Tarifarios (Las Condes)'!$I:$I,MATCH($B318,'Pliegos Tarifarios (Las Condes)'!$A:$A,0)),H318&gt;5000,INDEX('Pliegos Tarifarios (Las Condes)'!$J:$J,MATCH($B318,'Pliegos Tarifarios (Las Condes)'!$A:$A,0)))/1.19</f>
        <v>2128.7822444537819</v>
      </c>
      <c r="R318" s="19">
        <f>INDEX('Pliegos Tarifarios (Las Condes)'!$K:$K,MATCH($B318,'Pliegos Tarifarios (Las Condes)'!$A:$A,0))</f>
        <v>710.78200000000004</v>
      </c>
      <c r="S318" s="21">
        <f t="shared" si="15"/>
        <v>164678.27063655379</v>
      </c>
      <c r="T318" s="21">
        <f t="shared" si="16"/>
        <v>31288.871420945219</v>
      </c>
      <c r="U318" s="19">
        <v>0</v>
      </c>
      <c r="V318" s="21">
        <f t="shared" si="17"/>
        <v>195967.142057499</v>
      </c>
    </row>
    <row r="319" spans="1:22" x14ac:dyDescent="0.3">
      <c r="A319" s="3" t="s">
        <v>12</v>
      </c>
      <c r="B319" s="3">
        <v>1</v>
      </c>
      <c r="C319" s="4" t="s">
        <v>186</v>
      </c>
      <c r="D319" s="3" t="s">
        <v>766</v>
      </c>
      <c r="E319" s="3" t="s">
        <v>121</v>
      </c>
      <c r="F319" s="4" t="s">
        <v>767</v>
      </c>
      <c r="G319" s="3" t="s">
        <v>16</v>
      </c>
      <c r="H319" s="5">
        <v>906.98299999999995</v>
      </c>
      <c r="I319" s="5">
        <v>2.4746000000000001</v>
      </c>
      <c r="J319" s="5">
        <v>2.4060000000000001</v>
      </c>
      <c r="K319" s="6">
        <v>0.9722783480158409</v>
      </c>
      <c r="L319" s="5">
        <v>29.26</v>
      </c>
      <c r="M319" s="19">
        <f>H319*INDEX('Pliegos Tarifarios (Las Condes)'!$B:$B,MATCH($B319,'Pliegos Tarifarios (Las Condes)'!$A:$A,0))</f>
        <v>107784.04575399999</v>
      </c>
      <c r="N319" s="19">
        <f>I319*INDEX('Pliegos Tarifarios (Las Condes)'!$C:$C,MATCH($B319,'Pliegos Tarifarios (Las Condes)'!$A:$A,0))</f>
        <v>8451.0287313999997</v>
      </c>
      <c r="O319" s="19">
        <f>J319*INDEX('Pliegos Tarifarios (Las Condes)'!$D:$D,MATCH($B319,'Pliegos Tarifarios (Las Condes)'!$A:$A,0))</f>
        <v>33940.491630000004</v>
      </c>
      <c r="P319" s="19">
        <f>H319*INDEX('Pliegos Tarifarios (Las Condes)'!$E:$E,MATCH($B319,'Pliegos Tarifarios (Las Condes)'!$A:$A,0))</f>
        <v>11729.104155999999</v>
      </c>
      <c r="Q319" s="19" cm="1">
        <f t="array" ref="Q319">H319*_xlfn.IFS(H319&lt;=350,INDEX('Pliegos Tarifarios (Las Condes)'!$F:$F,MATCH($B319,'Pliegos Tarifarios (Las Condes)'!$A:$A,0)),H319&lt;=500,INDEX('Pliegos Tarifarios (Las Condes)'!$G:$G,MATCH($B319,'Pliegos Tarifarios (Las Condes)'!$A:$A,0)),H319&lt;=1000,INDEX('Pliegos Tarifarios (Las Condes)'!$H:$H,MATCH($B319,'Pliegos Tarifarios (Las Condes)'!$A:$A,0)),H319&lt;=5000,INDEX('Pliegos Tarifarios (Las Condes)'!$I:$I,MATCH($B319,'Pliegos Tarifarios (Las Condes)'!$A:$A,0)),H319&gt;5000,INDEX('Pliegos Tarifarios (Las Condes)'!$J:$J,MATCH($B319,'Pliegos Tarifarios (Las Condes)'!$A:$A,0)))/1.19</f>
        <v>2127.218111764706</v>
      </c>
      <c r="R319" s="19">
        <f>INDEX('Pliegos Tarifarios (Las Condes)'!$K:$K,MATCH($B319,'Pliegos Tarifarios (Las Condes)'!$A:$A,0))</f>
        <v>710.78200000000004</v>
      </c>
      <c r="S319" s="21">
        <f t="shared" si="15"/>
        <v>164742.67038316469</v>
      </c>
      <c r="T319" s="21">
        <f t="shared" si="16"/>
        <v>31301.107372801293</v>
      </c>
      <c r="U319" s="19">
        <v>0</v>
      </c>
      <c r="V319" s="21">
        <f t="shared" si="17"/>
        <v>196043.77775596597</v>
      </c>
    </row>
    <row r="320" spans="1:22" x14ac:dyDescent="0.3">
      <c r="A320" s="3" t="s">
        <v>12</v>
      </c>
      <c r="B320" s="3">
        <v>1</v>
      </c>
      <c r="C320" s="4" t="s">
        <v>186</v>
      </c>
      <c r="D320" s="3" t="s">
        <v>768</v>
      </c>
      <c r="E320" s="3" t="s">
        <v>121</v>
      </c>
      <c r="F320" s="4" t="s">
        <v>769</v>
      </c>
      <c r="G320" s="3" t="s">
        <v>16</v>
      </c>
      <c r="H320" s="5">
        <v>905.755</v>
      </c>
      <c r="I320" s="5">
        <v>2.3668</v>
      </c>
      <c r="J320" s="5">
        <v>2.3525</v>
      </c>
      <c r="K320" s="6">
        <v>0.99395808686834541</v>
      </c>
      <c r="L320" s="5">
        <v>29.22</v>
      </c>
      <c r="M320" s="19">
        <f>H320*INDEX('Pliegos Tarifarios (Las Condes)'!$B:$B,MATCH($B320,'Pliegos Tarifarios (Las Condes)'!$A:$A,0))</f>
        <v>107638.11268999999</v>
      </c>
      <c r="N320" s="19">
        <f>I320*INDEX('Pliegos Tarifarios (Las Condes)'!$C:$C,MATCH($B320,'Pliegos Tarifarios (Las Condes)'!$A:$A,0))</f>
        <v>8082.8799811999997</v>
      </c>
      <c r="O320" s="19">
        <f>J320*INDEX('Pliegos Tarifarios (Las Condes)'!$D:$D,MATCH($B320,'Pliegos Tarifarios (Las Condes)'!$A:$A,0))</f>
        <v>33185.788262499998</v>
      </c>
      <c r="P320" s="19">
        <f>H320*INDEX('Pliegos Tarifarios (Las Condes)'!$E:$E,MATCH($B320,'Pliegos Tarifarios (Las Condes)'!$A:$A,0))</f>
        <v>11713.22366</v>
      </c>
      <c r="Q320" s="19" cm="1">
        <f t="array" ref="Q320">H320*_xlfn.IFS(H320&lt;=350,INDEX('Pliegos Tarifarios (Las Condes)'!$F:$F,MATCH($B320,'Pliegos Tarifarios (Las Condes)'!$A:$A,0)),H320&lt;=500,INDEX('Pliegos Tarifarios (Las Condes)'!$G:$G,MATCH($B320,'Pliegos Tarifarios (Las Condes)'!$A:$A,0)),H320&lt;=1000,INDEX('Pliegos Tarifarios (Las Condes)'!$H:$H,MATCH($B320,'Pliegos Tarifarios (Las Condes)'!$A:$A,0)),H320&lt;=5000,INDEX('Pliegos Tarifarios (Las Condes)'!$I:$I,MATCH($B320,'Pliegos Tarifarios (Las Condes)'!$A:$A,0)),H320&gt;5000,INDEX('Pliegos Tarifarios (Las Condes)'!$J:$J,MATCH($B320,'Pliegos Tarifarios (Las Condes)'!$A:$A,0)))/1.19</f>
        <v>2124.3379873949584</v>
      </c>
      <c r="R320" s="19">
        <f>INDEX('Pliegos Tarifarios (Las Condes)'!$K:$K,MATCH($B320,'Pliegos Tarifarios (Las Condes)'!$A:$A,0))</f>
        <v>710.78200000000004</v>
      </c>
      <c r="S320" s="21">
        <f t="shared" si="15"/>
        <v>163455.12458109492</v>
      </c>
      <c r="T320" s="21">
        <f t="shared" si="16"/>
        <v>31056.473670408035</v>
      </c>
      <c r="U320" s="19">
        <v>0</v>
      </c>
      <c r="V320" s="21">
        <f t="shared" si="17"/>
        <v>194511.59825150296</v>
      </c>
    </row>
    <row r="321" spans="1:22" x14ac:dyDescent="0.3">
      <c r="A321" s="3" t="s">
        <v>12</v>
      </c>
      <c r="B321" s="3">
        <v>1</v>
      </c>
      <c r="C321" s="4" t="s">
        <v>186</v>
      </c>
      <c r="D321" s="3" t="s">
        <v>770</v>
      </c>
      <c r="E321" s="3" t="s">
        <v>121</v>
      </c>
      <c r="F321" s="4" t="s">
        <v>771</v>
      </c>
      <c r="G321" s="3" t="s">
        <v>16</v>
      </c>
      <c r="H321" s="5">
        <v>905.51329999999996</v>
      </c>
      <c r="I321" s="5">
        <v>2.4137</v>
      </c>
      <c r="J321" s="5">
        <v>2.3914</v>
      </c>
      <c r="K321" s="6">
        <v>0.99076107221278531</v>
      </c>
      <c r="L321" s="5">
        <v>29.21</v>
      </c>
      <c r="M321" s="19">
        <f>H321*INDEX('Pliegos Tarifarios (Las Condes)'!$B:$B,MATCH($B321,'Pliegos Tarifarios (Las Condes)'!$A:$A,0))</f>
        <v>107609.38954539999</v>
      </c>
      <c r="N321" s="19">
        <f>I321*INDEX('Pliegos Tarifarios (Las Condes)'!$C:$C,MATCH($B321,'Pliegos Tarifarios (Las Condes)'!$A:$A,0))</f>
        <v>8243.0485933</v>
      </c>
      <c r="O321" s="19">
        <f>J321*INDEX('Pliegos Tarifarios (Las Condes)'!$D:$D,MATCH($B321,'Pliegos Tarifarios (Las Condes)'!$A:$A,0))</f>
        <v>33734.535196999997</v>
      </c>
      <c r="P321" s="19">
        <f>H321*INDEX('Pliegos Tarifarios (Las Condes)'!$E:$E,MATCH($B321,'Pliegos Tarifarios (Las Condes)'!$A:$A,0))</f>
        <v>11710.097995599999</v>
      </c>
      <c r="Q321" s="19" cm="1">
        <f t="array" ref="Q321">H321*_xlfn.IFS(H321&lt;=350,INDEX('Pliegos Tarifarios (Las Condes)'!$F:$F,MATCH($B321,'Pliegos Tarifarios (Las Condes)'!$A:$A,0)),H321&lt;=500,INDEX('Pliegos Tarifarios (Las Condes)'!$G:$G,MATCH($B321,'Pliegos Tarifarios (Las Condes)'!$A:$A,0)),H321&lt;=1000,INDEX('Pliegos Tarifarios (Las Condes)'!$H:$H,MATCH($B321,'Pliegos Tarifarios (Las Condes)'!$A:$A,0)),H321&lt;=5000,INDEX('Pliegos Tarifarios (Las Condes)'!$I:$I,MATCH($B321,'Pliegos Tarifarios (Las Condes)'!$A:$A,0)),H321&gt;5000,INDEX('Pliegos Tarifarios (Las Condes)'!$J:$J,MATCH($B321,'Pliegos Tarifarios (Las Condes)'!$A:$A,0)))/1.19</f>
        <v>2123.7711094957986</v>
      </c>
      <c r="R321" s="19">
        <f>INDEX('Pliegos Tarifarios (Las Condes)'!$K:$K,MATCH($B321,'Pliegos Tarifarios (Las Condes)'!$A:$A,0))</f>
        <v>710.78200000000004</v>
      </c>
      <c r="S321" s="21">
        <f t="shared" si="15"/>
        <v>164131.6244407958</v>
      </c>
      <c r="T321" s="21">
        <f t="shared" si="16"/>
        <v>31185.008643751204</v>
      </c>
      <c r="U321" s="19">
        <v>0</v>
      </c>
      <c r="V321" s="21">
        <f t="shared" si="17"/>
        <v>195316.63308454701</v>
      </c>
    </row>
    <row r="322" spans="1:22" x14ac:dyDescent="0.3">
      <c r="A322" s="3" t="s">
        <v>12</v>
      </c>
      <c r="B322" s="3">
        <v>1</v>
      </c>
      <c r="C322" s="4" t="s">
        <v>186</v>
      </c>
      <c r="D322" s="3" t="s">
        <v>772</v>
      </c>
      <c r="E322" s="3" t="s">
        <v>121</v>
      </c>
      <c r="F322" s="4" t="s">
        <v>773</v>
      </c>
      <c r="G322" s="3" t="s">
        <v>16</v>
      </c>
      <c r="H322" s="5">
        <v>907.27080000000001</v>
      </c>
      <c r="I322" s="5">
        <v>2.4157999999999999</v>
      </c>
      <c r="J322" s="5">
        <v>2.3866999999999998</v>
      </c>
      <c r="K322" s="6">
        <v>0.98795430085271951</v>
      </c>
      <c r="L322" s="5">
        <v>29.27</v>
      </c>
      <c r="M322" s="19">
        <f>H322*INDEX('Pliegos Tarifarios (Las Condes)'!$B:$B,MATCH($B322,'Pliegos Tarifarios (Las Condes)'!$A:$A,0))</f>
        <v>107818.2473304</v>
      </c>
      <c r="N322" s="19">
        <f>I322*INDEX('Pliegos Tarifarios (Las Condes)'!$C:$C,MATCH($B322,'Pliegos Tarifarios (Las Condes)'!$A:$A,0))</f>
        <v>8250.2203221999989</v>
      </c>
      <c r="O322" s="19">
        <f>J322*INDEX('Pliegos Tarifarios (Las Condes)'!$D:$D,MATCH($B322,'Pliegos Tarifarios (Las Condes)'!$A:$A,0))</f>
        <v>33668.234153499994</v>
      </c>
      <c r="P322" s="19">
        <f>H322*INDEX('Pliegos Tarifarios (Las Condes)'!$E:$E,MATCH($B322,'Pliegos Tarifarios (Las Condes)'!$A:$A,0))</f>
        <v>11732.8259856</v>
      </c>
      <c r="Q322" s="19" cm="1">
        <f t="array" ref="Q322">H322*_xlfn.IFS(H322&lt;=350,INDEX('Pliegos Tarifarios (Las Condes)'!$F:$F,MATCH($B322,'Pliegos Tarifarios (Las Condes)'!$A:$A,0)),H322&lt;=500,INDEX('Pliegos Tarifarios (Las Condes)'!$G:$G,MATCH($B322,'Pliegos Tarifarios (Las Condes)'!$A:$A,0)),H322&lt;=1000,INDEX('Pliegos Tarifarios (Las Condes)'!$H:$H,MATCH($B322,'Pliegos Tarifarios (Las Condes)'!$A:$A,0)),H322&lt;=5000,INDEX('Pliegos Tarifarios (Las Condes)'!$I:$I,MATCH($B322,'Pliegos Tarifarios (Las Condes)'!$A:$A,0)),H322&gt;5000,INDEX('Pliegos Tarifarios (Las Condes)'!$J:$J,MATCH($B322,'Pliegos Tarifarios (Las Condes)'!$A:$A,0)))/1.19</f>
        <v>2127.8931115966388</v>
      </c>
      <c r="R322" s="19">
        <f>INDEX('Pliegos Tarifarios (Las Condes)'!$K:$K,MATCH($B322,'Pliegos Tarifarios (Las Condes)'!$A:$A,0))</f>
        <v>710.78200000000004</v>
      </c>
      <c r="S322" s="21">
        <f t="shared" si="15"/>
        <v>164308.20290329665</v>
      </c>
      <c r="T322" s="21">
        <f t="shared" si="16"/>
        <v>31218.558551626364</v>
      </c>
      <c r="U322" s="19">
        <v>0</v>
      </c>
      <c r="V322" s="21">
        <f t="shared" si="17"/>
        <v>195526.76145492302</v>
      </c>
    </row>
    <row r="323" spans="1:22" x14ac:dyDescent="0.3">
      <c r="A323" s="3" t="s">
        <v>12</v>
      </c>
      <c r="B323" s="3">
        <v>1</v>
      </c>
      <c r="C323" s="4" t="s">
        <v>186</v>
      </c>
      <c r="D323" s="3" t="s">
        <v>774</v>
      </c>
      <c r="E323" s="3" t="s">
        <v>121</v>
      </c>
      <c r="F323" s="4" t="s">
        <v>775</v>
      </c>
      <c r="G323" s="3" t="s">
        <v>16</v>
      </c>
      <c r="H323" s="5">
        <v>907.74080000000004</v>
      </c>
      <c r="I323" s="5">
        <v>2.5177999999999998</v>
      </c>
      <c r="J323" s="5">
        <v>2.4137</v>
      </c>
      <c r="K323" s="6">
        <v>0.95865438080864251</v>
      </c>
      <c r="L323" s="5">
        <v>29.28</v>
      </c>
      <c r="M323" s="19">
        <f>H323*INDEX('Pliegos Tarifarios (Las Condes)'!$B:$B,MATCH($B323,'Pliegos Tarifarios (Las Condes)'!$A:$A,0))</f>
        <v>107874.1011904</v>
      </c>
      <c r="N323" s="19">
        <f>I323*INDEX('Pliegos Tarifarios (Las Condes)'!$C:$C,MATCH($B323,'Pliegos Tarifarios (Las Condes)'!$A:$A,0))</f>
        <v>8598.5614401999992</v>
      </c>
      <c r="O323" s="19">
        <f>J323*INDEX('Pliegos Tarifarios (Las Condes)'!$D:$D,MATCH($B323,'Pliegos Tarifarios (Las Condes)'!$A:$A,0))</f>
        <v>34049.112488499995</v>
      </c>
      <c r="P323" s="19">
        <f>H323*INDEX('Pliegos Tarifarios (Las Condes)'!$E:$E,MATCH($B323,'Pliegos Tarifarios (Las Condes)'!$A:$A,0))</f>
        <v>11738.904025600001</v>
      </c>
      <c r="Q323" s="19" cm="1">
        <f t="array" ref="Q323">H323*_xlfn.IFS(H323&lt;=350,INDEX('Pliegos Tarifarios (Las Condes)'!$F:$F,MATCH($B323,'Pliegos Tarifarios (Las Condes)'!$A:$A,0)),H323&lt;=500,INDEX('Pliegos Tarifarios (Las Condes)'!$G:$G,MATCH($B323,'Pliegos Tarifarios (Las Condes)'!$A:$A,0)),H323&lt;=1000,INDEX('Pliegos Tarifarios (Las Condes)'!$H:$H,MATCH($B323,'Pliegos Tarifarios (Las Condes)'!$A:$A,0)),H323&lt;=5000,INDEX('Pliegos Tarifarios (Las Condes)'!$I:$I,MATCH($B323,'Pliegos Tarifarios (Las Condes)'!$A:$A,0)),H323&gt;5000,INDEX('Pliegos Tarifarios (Las Condes)'!$J:$J,MATCH($B323,'Pliegos Tarifarios (Las Condes)'!$A:$A,0)))/1.19</f>
        <v>2128.9954393277317</v>
      </c>
      <c r="R323" s="19">
        <f>INDEX('Pliegos Tarifarios (Las Condes)'!$K:$K,MATCH($B323,'Pliegos Tarifarios (Las Condes)'!$A:$A,0))</f>
        <v>710.78200000000004</v>
      </c>
      <c r="S323" s="21">
        <f t="shared" si="15"/>
        <v>165100.45658402774</v>
      </c>
      <c r="T323" s="21">
        <f t="shared" si="16"/>
        <v>31369.086750965271</v>
      </c>
      <c r="U323" s="19">
        <v>0</v>
      </c>
      <c r="V323" s="21">
        <f t="shared" si="17"/>
        <v>196469.54333499301</v>
      </c>
    </row>
    <row r="324" spans="1:22" x14ac:dyDescent="0.3">
      <c r="A324" s="3" t="s">
        <v>12</v>
      </c>
      <c r="B324" s="3">
        <v>1</v>
      </c>
      <c r="C324" s="4" t="s">
        <v>186</v>
      </c>
      <c r="D324" s="3" t="s">
        <v>776</v>
      </c>
      <c r="E324" s="3" t="s">
        <v>121</v>
      </c>
      <c r="F324" s="4" t="s">
        <v>777</v>
      </c>
      <c r="G324" s="3" t="s">
        <v>16</v>
      </c>
      <c r="H324" s="5">
        <v>904.60580000000004</v>
      </c>
      <c r="I324" s="5">
        <v>2.4302000000000001</v>
      </c>
      <c r="J324" s="5">
        <v>2.4272999999999998</v>
      </c>
      <c r="K324" s="6">
        <v>0.99880668257756544</v>
      </c>
      <c r="L324" s="5">
        <v>29.18</v>
      </c>
      <c r="M324" s="19">
        <f>H324*INDEX('Pliegos Tarifarios (Las Condes)'!$B:$B,MATCH($B324,'Pliegos Tarifarios (Las Condes)'!$A:$A,0))</f>
        <v>107501.5440604</v>
      </c>
      <c r="N324" s="19">
        <f>I324*INDEX('Pliegos Tarifarios (Las Condes)'!$C:$C,MATCH($B324,'Pliegos Tarifarios (Las Condes)'!$A:$A,0))</f>
        <v>8299.3978918000012</v>
      </c>
      <c r="O324" s="19">
        <f>J324*INDEX('Pliegos Tarifarios (Las Condes)'!$D:$D,MATCH($B324,'Pliegos Tarifarios (Las Condes)'!$A:$A,0))</f>
        <v>34240.962316499994</v>
      </c>
      <c r="P324" s="19">
        <f>H324*INDEX('Pliegos Tarifarios (Las Condes)'!$E:$E,MATCH($B324,'Pliegos Tarifarios (Las Condes)'!$A:$A,0))</f>
        <v>11698.3622056</v>
      </c>
      <c r="Q324" s="19" cm="1">
        <f t="array" ref="Q324">H324*_xlfn.IFS(H324&lt;=350,INDEX('Pliegos Tarifarios (Las Condes)'!$F:$F,MATCH($B324,'Pliegos Tarifarios (Las Condes)'!$A:$A,0)),H324&lt;=500,INDEX('Pliegos Tarifarios (Las Condes)'!$G:$G,MATCH($B324,'Pliegos Tarifarios (Las Condes)'!$A:$A,0)),H324&lt;=1000,INDEX('Pliegos Tarifarios (Las Condes)'!$H:$H,MATCH($B324,'Pliegos Tarifarios (Las Condes)'!$A:$A,0)),H324&lt;=5000,INDEX('Pliegos Tarifarios (Las Condes)'!$I:$I,MATCH($B324,'Pliegos Tarifarios (Las Condes)'!$A:$A,0)),H324&gt;5000,INDEX('Pliegos Tarifarios (Las Condes)'!$J:$J,MATCH($B324,'Pliegos Tarifarios (Las Condes)'!$A:$A,0)))/1.19</f>
        <v>2121.6426788235299</v>
      </c>
      <c r="R324" s="19">
        <f>INDEX('Pliegos Tarifarios (Las Condes)'!$K:$K,MATCH($B324,'Pliegos Tarifarios (Las Condes)'!$A:$A,0))</f>
        <v>710.78200000000004</v>
      </c>
      <c r="S324" s="21">
        <f t="shared" si="15"/>
        <v>164572.69115312351</v>
      </c>
      <c r="T324" s="21">
        <f t="shared" si="16"/>
        <v>31268.811319093467</v>
      </c>
      <c r="U324" s="19">
        <v>0</v>
      </c>
      <c r="V324" s="21">
        <f t="shared" si="17"/>
        <v>195841.50247221696</v>
      </c>
    </row>
    <row r="325" spans="1:22" x14ac:dyDescent="0.3">
      <c r="A325" s="3" t="s">
        <v>12</v>
      </c>
      <c r="B325" s="3">
        <v>1</v>
      </c>
      <c r="C325" s="4" t="s">
        <v>186</v>
      </c>
      <c r="D325" s="3" t="s">
        <v>778</v>
      </c>
      <c r="E325" s="3" t="s">
        <v>121</v>
      </c>
      <c r="F325" s="4" t="s">
        <v>779</v>
      </c>
      <c r="G325" s="3" t="s">
        <v>16</v>
      </c>
      <c r="H325" s="5">
        <v>905.92769999999996</v>
      </c>
      <c r="I325" s="5">
        <v>2.4011999999999998</v>
      </c>
      <c r="J325" s="5">
        <v>2.4011999999999998</v>
      </c>
      <c r="K325" s="6">
        <v>1</v>
      </c>
      <c r="L325" s="5">
        <v>29.22</v>
      </c>
      <c r="M325" s="19">
        <f>H325*INDEX('Pliegos Tarifarios (Las Condes)'!$B:$B,MATCH($B325,'Pliegos Tarifarios (Las Condes)'!$A:$A,0))</f>
        <v>107658.63601259999</v>
      </c>
      <c r="N325" s="19">
        <f>I325*INDEX('Pliegos Tarifarios (Las Condes)'!$C:$C,MATCH($B325,'Pliegos Tarifarios (Las Condes)'!$A:$A,0))</f>
        <v>8200.3597307999989</v>
      </c>
      <c r="O325" s="19">
        <f>J325*INDEX('Pliegos Tarifarios (Las Condes)'!$D:$D,MATCH($B325,'Pliegos Tarifarios (Las Condes)'!$A:$A,0))</f>
        <v>33872.779925999996</v>
      </c>
      <c r="P325" s="19">
        <f>H325*INDEX('Pliegos Tarifarios (Las Condes)'!$E:$E,MATCH($B325,'Pliegos Tarifarios (Las Condes)'!$A:$A,0))</f>
        <v>11715.4570164</v>
      </c>
      <c r="Q325" s="19" cm="1">
        <f t="array" ref="Q325">H325*_xlfn.IFS(H325&lt;=350,INDEX('Pliegos Tarifarios (Las Condes)'!$F:$F,MATCH($B325,'Pliegos Tarifarios (Las Condes)'!$A:$A,0)),H325&lt;=500,INDEX('Pliegos Tarifarios (Las Condes)'!$G:$G,MATCH($B325,'Pliegos Tarifarios (Las Condes)'!$A:$A,0)),H325&lt;=1000,INDEX('Pliegos Tarifarios (Las Condes)'!$H:$H,MATCH($B325,'Pliegos Tarifarios (Las Condes)'!$A:$A,0)),H325&lt;=5000,INDEX('Pliegos Tarifarios (Las Condes)'!$I:$I,MATCH($B325,'Pliegos Tarifarios (Las Condes)'!$A:$A,0)),H325&gt;5000,INDEX('Pliegos Tarifarios (Las Condes)'!$J:$J,MATCH($B325,'Pliegos Tarifarios (Las Condes)'!$A:$A,0)))/1.19</f>
        <v>2124.743034201681</v>
      </c>
      <c r="R325" s="19">
        <f>INDEX('Pliegos Tarifarios (Las Condes)'!$K:$K,MATCH($B325,'Pliegos Tarifarios (Las Condes)'!$A:$A,0))</f>
        <v>710.78200000000004</v>
      </c>
      <c r="S325" s="21">
        <f t="shared" si="15"/>
        <v>164282.75772000168</v>
      </c>
      <c r="T325" s="21">
        <f t="shared" si="16"/>
        <v>31213.72396680032</v>
      </c>
      <c r="U325" s="19">
        <v>0</v>
      </c>
      <c r="V325" s="21">
        <f t="shared" si="17"/>
        <v>195496.481686802</v>
      </c>
    </row>
    <row r="326" spans="1:22" x14ac:dyDescent="0.3">
      <c r="A326" s="3" t="s">
        <v>12</v>
      </c>
      <c r="B326" s="3">
        <v>1</v>
      </c>
      <c r="C326" s="4" t="s">
        <v>186</v>
      </c>
      <c r="D326" s="3" t="s">
        <v>780</v>
      </c>
      <c r="E326" s="3" t="s">
        <v>121</v>
      </c>
      <c r="F326" s="4" t="s">
        <v>781</v>
      </c>
      <c r="G326" s="3" t="s">
        <v>16</v>
      </c>
      <c r="H326" s="5">
        <v>907.42970000000003</v>
      </c>
      <c r="I326" s="5">
        <v>2.5047000000000001</v>
      </c>
      <c r="J326" s="5">
        <v>2.4369000000000001</v>
      </c>
      <c r="K326" s="6">
        <v>0.97293088992693733</v>
      </c>
      <c r="L326" s="5">
        <v>29.27</v>
      </c>
      <c r="M326" s="19">
        <f>H326*INDEX('Pliegos Tarifarios (Las Condes)'!$B:$B,MATCH($B326,'Pliegos Tarifarios (Las Condes)'!$A:$A,0))</f>
        <v>107837.13068859999</v>
      </c>
      <c r="N326" s="19">
        <f>I326*INDEX('Pliegos Tarifarios (Las Condes)'!$C:$C,MATCH($B326,'Pliegos Tarifarios (Las Condes)'!$A:$A,0))</f>
        <v>8553.8235122999995</v>
      </c>
      <c r="O326" s="19">
        <f>J326*INDEX('Pliegos Tarifarios (Las Condes)'!$D:$D,MATCH($B326,'Pliegos Tarifarios (Las Condes)'!$A:$A,0))</f>
        <v>34376.385724499996</v>
      </c>
      <c r="P326" s="19">
        <f>H326*INDEX('Pliegos Tarifarios (Las Condes)'!$E:$E,MATCH($B326,'Pliegos Tarifarios (Las Condes)'!$A:$A,0))</f>
        <v>11734.8808804</v>
      </c>
      <c r="Q326" s="19" cm="1">
        <f t="array" ref="Q326">H326*_xlfn.IFS(H326&lt;=350,INDEX('Pliegos Tarifarios (Las Condes)'!$F:$F,MATCH($B326,'Pliegos Tarifarios (Las Condes)'!$A:$A,0)),H326&lt;=500,INDEX('Pliegos Tarifarios (Las Condes)'!$G:$G,MATCH($B326,'Pliegos Tarifarios (Las Condes)'!$A:$A,0)),H326&lt;=1000,INDEX('Pliegos Tarifarios (Las Condes)'!$H:$H,MATCH($B326,'Pliegos Tarifarios (Las Condes)'!$A:$A,0)),H326&lt;=5000,INDEX('Pliegos Tarifarios (Las Condes)'!$I:$I,MATCH($B326,'Pliegos Tarifarios (Las Condes)'!$A:$A,0)),H326&gt;5000,INDEX('Pliegos Tarifarios (Las Condes)'!$J:$J,MATCH($B326,'Pliegos Tarifarios (Las Condes)'!$A:$A,0)))/1.19</f>
        <v>2128.2657921848745</v>
      </c>
      <c r="R326" s="19">
        <f>INDEX('Pliegos Tarifarios (Las Condes)'!$K:$K,MATCH($B326,'Pliegos Tarifarios (Las Condes)'!$A:$A,0))</f>
        <v>710.78200000000004</v>
      </c>
      <c r="S326" s="21">
        <f t="shared" si="15"/>
        <v>165341.26859798489</v>
      </c>
      <c r="T326" s="21">
        <f t="shared" si="16"/>
        <v>31414.841033617129</v>
      </c>
      <c r="U326" s="19">
        <v>0</v>
      </c>
      <c r="V326" s="21">
        <f t="shared" si="17"/>
        <v>196756.10963160201</v>
      </c>
    </row>
    <row r="327" spans="1:22" x14ac:dyDescent="0.3">
      <c r="A327" s="3" t="s">
        <v>12</v>
      </c>
      <c r="B327" s="3">
        <v>1</v>
      </c>
      <c r="C327" s="4" t="s">
        <v>186</v>
      </c>
      <c r="D327" s="3" t="s">
        <v>782</v>
      </c>
      <c r="E327" s="3" t="s">
        <v>121</v>
      </c>
      <c r="F327" s="4" t="s">
        <v>783</v>
      </c>
      <c r="G327" s="3" t="s">
        <v>16</v>
      </c>
      <c r="H327" s="5">
        <v>906.62210000000005</v>
      </c>
      <c r="I327" s="5">
        <v>2.4224999999999999</v>
      </c>
      <c r="J327" s="5">
        <v>2.3411</v>
      </c>
      <c r="K327" s="6">
        <v>0.96639834881320952</v>
      </c>
      <c r="L327" s="5">
        <v>29.25</v>
      </c>
      <c r="M327" s="19">
        <f>H327*INDEX('Pliegos Tarifarios (Las Condes)'!$B:$B,MATCH($B327,'Pliegos Tarifarios (Las Condes)'!$A:$A,0))</f>
        <v>107741.1571198</v>
      </c>
      <c r="N327" s="19">
        <f>I327*INDEX('Pliegos Tarifarios (Las Condes)'!$C:$C,MATCH($B327,'Pliegos Tarifarios (Las Condes)'!$A:$A,0))</f>
        <v>8273.1015525000003</v>
      </c>
      <c r="O327" s="19">
        <f>J327*INDEX('Pliegos Tarifarios (Las Condes)'!$D:$D,MATCH($B327,'Pliegos Tarifarios (Las Condes)'!$A:$A,0))</f>
        <v>33024.972965499997</v>
      </c>
      <c r="P327" s="19">
        <f>H327*INDEX('Pliegos Tarifarios (Las Condes)'!$E:$E,MATCH($B327,'Pliegos Tarifarios (Las Condes)'!$A:$A,0))</f>
        <v>11724.4369972</v>
      </c>
      <c r="Q327" s="19" cm="1">
        <f t="array" ref="Q327">H327*_xlfn.IFS(H327&lt;=350,INDEX('Pliegos Tarifarios (Las Condes)'!$F:$F,MATCH($B327,'Pliegos Tarifarios (Las Condes)'!$A:$A,0)),H327&lt;=500,INDEX('Pliegos Tarifarios (Las Condes)'!$G:$G,MATCH($B327,'Pliegos Tarifarios (Las Condes)'!$A:$A,0)),H327&lt;=1000,INDEX('Pliegos Tarifarios (Las Condes)'!$H:$H,MATCH($B327,'Pliegos Tarifarios (Las Condes)'!$A:$A,0)),H327&lt;=5000,INDEX('Pliegos Tarifarios (Las Condes)'!$I:$I,MATCH($B327,'Pliegos Tarifarios (Las Condes)'!$A:$A,0)),H327&gt;5000,INDEX('Pliegos Tarifarios (Las Condes)'!$J:$J,MATCH($B327,'Pliegos Tarifarios (Las Condes)'!$A:$A,0)))/1.19</f>
        <v>2126.3716647899164</v>
      </c>
      <c r="R327" s="19">
        <f>INDEX('Pliegos Tarifarios (Las Condes)'!$K:$K,MATCH($B327,'Pliegos Tarifarios (Las Condes)'!$A:$A,0))</f>
        <v>710.78200000000004</v>
      </c>
      <c r="S327" s="21">
        <f t="shared" si="15"/>
        <v>163600.82229978993</v>
      </c>
      <c r="T327" s="21">
        <f t="shared" si="16"/>
        <v>31084.156236960087</v>
      </c>
      <c r="U327" s="19">
        <v>0</v>
      </c>
      <c r="V327" s="21">
        <f t="shared" si="17"/>
        <v>194684.97853675002</v>
      </c>
    </row>
    <row r="328" spans="1:22" x14ac:dyDescent="0.3">
      <c r="A328" s="3" t="s">
        <v>12</v>
      </c>
      <c r="B328" s="3">
        <v>1</v>
      </c>
      <c r="C328" s="4" t="s">
        <v>186</v>
      </c>
      <c r="D328" s="3" t="s">
        <v>784</v>
      </c>
      <c r="E328" s="3" t="s">
        <v>121</v>
      </c>
      <c r="F328" s="4" t="s">
        <v>785</v>
      </c>
      <c r="G328" s="3" t="s">
        <v>16</v>
      </c>
      <c r="H328" s="5">
        <v>907.31179999999995</v>
      </c>
      <c r="I328" s="5">
        <v>2.4596</v>
      </c>
      <c r="J328" s="5">
        <v>2.3391999999999999</v>
      </c>
      <c r="K328" s="6">
        <v>0.95104895104895104</v>
      </c>
      <c r="L328" s="5">
        <v>29.27</v>
      </c>
      <c r="M328" s="19">
        <f>H328*INDEX('Pliegos Tarifarios (Las Condes)'!$B:$B,MATCH($B328,'Pliegos Tarifarios (Las Condes)'!$A:$A,0))</f>
        <v>107823.11968839999</v>
      </c>
      <c r="N328" s="19">
        <f>I328*INDEX('Pliegos Tarifarios (Las Condes)'!$C:$C,MATCH($B328,'Pliegos Tarifarios (Las Condes)'!$A:$A,0))</f>
        <v>8399.8020964000007</v>
      </c>
      <c r="O328" s="19">
        <f>J328*INDEX('Pliegos Tarifarios (Las Condes)'!$D:$D,MATCH($B328,'Pliegos Tarifarios (Las Condes)'!$A:$A,0))</f>
        <v>32998.170416000001</v>
      </c>
      <c r="P328" s="19">
        <f>H328*INDEX('Pliegos Tarifarios (Las Condes)'!$E:$E,MATCH($B328,'Pliegos Tarifarios (Las Condes)'!$A:$A,0))</f>
        <v>11733.3561976</v>
      </c>
      <c r="Q328" s="19" cm="1">
        <f t="array" ref="Q328">H328*_xlfn.IFS(H328&lt;=350,INDEX('Pliegos Tarifarios (Las Condes)'!$F:$F,MATCH($B328,'Pliegos Tarifarios (Las Condes)'!$A:$A,0)),H328&lt;=500,INDEX('Pliegos Tarifarios (Las Condes)'!$G:$G,MATCH($B328,'Pliegos Tarifarios (Las Condes)'!$A:$A,0)),H328&lt;=1000,INDEX('Pliegos Tarifarios (Las Condes)'!$H:$H,MATCH($B328,'Pliegos Tarifarios (Las Condes)'!$A:$A,0)),H328&lt;=5000,INDEX('Pliegos Tarifarios (Las Condes)'!$I:$I,MATCH($B328,'Pliegos Tarifarios (Las Condes)'!$A:$A,0)),H328&gt;5000,INDEX('Pliegos Tarifarios (Las Condes)'!$J:$J,MATCH($B328,'Pliegos Tarifarios (Las Condes)'!$A:$A,0)))/1.19</f>
        <v>2127.9892721008405</v>
      </c>
      <c r="R328" s="19">
        <f>INDEX('Pliegos Tarifarios (Las Condes)'!$K:$K,MATCH($B328,'Pliegos Tarifarios (Las Condes)'!$A:$A,0))</f>
        <v>710.78200000000004</v>
      </c>
      <c r="S328" s="21">
        <f t="shared" si="15"/>
        <v>163793.21967050084</v>
      </c>
      <c r="T328" s="21">
        <f t="shared" si="16"/>
        <v>31120.711737395159</v>
      </c>
      <c r="U328" s="19">
        <v>0</v>
      </c>
      <c r="V328" s="21">
        <f t="shared" si="17"/>
        <v>194913.93140789599</v>
      </c>
    </row>
    <row r="329" spans="1:22" x14ac:dyDescent="0.3">
      <c r="A329" s="3" t="s">
        <v>12</v>
      </c>
      <c r="B329" s="3">
        <v>1</v>
      </c>
      <c r="C329" s="4" t="s">
        <v>186</v>
      </c>
      <c r="D329" s="3" t="s">
        <v>786</v>
      </c>
      <c r="E329" s="3" t="s">
        <v>121</v>
      </c>
      <c r="F329" s="4" t="s">
        <v>787</v>
      </c>
      <c r="G329" s="3" t="s">
        <v>16</v>
      </c>
      <c r="H329" s="5">
        <v>906.81669999999997</v>
      </c>
      <c r="I329" s="5">
        <v>2.3993000000000002</v>
      </c>
      <c r="J329" s="5">
        <v>2.3895</v>
      </c>
      <c r="K329" s="6">
        <v>0.99591547534697611</v>
      </c>
      <c r="L329" s="5">
        <v>29.25</v>
      </c>
      <c r="M329" s="19">
        <f>H329*INDEX('Pliegos Tarifarios (Las Condes)'!$B:$B,MATCH($B329,'Pliegos Tarifarios (Las Condes)'!$A:$A,0))</f>
        <v>107764.28299459998</v>
      </c>
      <c r="N329" s="19">
        <f>I329*INDEX('Pliegos Tarifarios (Las Condes)'!$C:$C,MATCH($B329,'Pliegos Tarifarios (Las Condes)'!$A:$A,0))</f>
        <v>8193.8710237000014</v>
      </c>
      <c r="O329" s="19">
        <f>J329*INDEX('Pliegos Tarifarios (Las Condes)'!$D:$D,MATCH($B329,'Pliegos Tarifarios (Las Condes)'!$A:$A,0))</f>
        <v>33707.732647500001</v>
      </c>
      <c r="P329" s="19">
        <f>H329*INDEX('Pliegos Tarifarios (Las Condes)'!$E:$E,MATCH($B329,'Pliegos Tarifarios (Las Condes)'!$A:$A,0))</f>
        <v>11726.953564400001</v>
      </c>
      <c r="Q329" s="19" cm="1">
        <f t="array" ref="Q329">H329*_xlfn.IFS(H329&lt;=350,INDEX('Pliegos Tarifarios (Las Condes)'!$F:$F,MATCH($B329,'Pliegos Tarifarios (Las Condes)'!$A:$A,0)),H329&lt;=500,INDEX('Pliegos Tarifarios (Las Condes)'!$G:$G,MATCH($B329,'Pliegos Tarifarios (Las Condes)'!$A:$A,0)),H329&lt;=1000,INDEX('Pliegos Tarifarios (Las Condes)'!$H:$H,MATCH($B329,'Pliegos Tarifarios (Las Condes)'!$A:$A,0)),H329&lt;=5000,INDEX('Pliegos Tarifarios (Las Condes)'!$I:$I,MATCH($B329,'Pliegos Tarifarios (Las Condes)'!$A:$A,0)),H329&gt;5000,INDEX('Pliegos Tarifarios (Las Condes)'!$J:$J,MATCH($B329,'Pliegos Tarifarios (Las Condes)'!$A:$A,0)))/1.19</f>
        <v>2126.8280753781514</v>
      </c>
      <c r="R329" s="19">
        <f>INDEX('Pliegos Tarifarios (Las Condes)'!$K:$K,MATCH($B329,'Pliegos Tarifarios (Las Condes)'!$A:$A,0))</f>
        <v>710.78200000000004</v>
      </c>
      <c r="S329" s="21">
        <f t="shared" ref="S329:S392" si="18">SUM(M329:R329)</f>
        <v>164230.45030557815</v>
      </c>
      <c r="T329" s="21">
        <f t="shared" ref="T329:T392" si="19">S329*0.19</f>
        <v>31203.785558059848</v>
      </c>
      <c r="U329" s="19">
        <v>0</v>
      </c>
      <c r="V329" s="21">
        <f t="shared" ref="V329:V392" si="20">SUM(S329:T329)</f>
        <v>195434.23586363799</v>
      </c>
    </row>
    <row r="330" spans="1:22" x14ac:dyDescent="0.3">
      <c r="A330" s="3" t="s">
        <v>12</v>
      </c>
      <c r="B330" s="3">
        <v>1</v>
      </c>
      <c r="C330" s="4" t="s">
        <v>186</v>
      </c>
      <c r="D330" s="3" t="s">
        <v>788</v>
      </c>
      <c r="E330" s="3" t="s">
        <v>121</v>
      </c>
      <c r="F330" s="4" t="s">
        <v>789</v>
      </c>
      <c r="G330" s="3" t="s">
        <v>16</v>
      </c>
      <c r="H330" s="5">
        <v>904.69330000000002</v>
      </c>
      <c r="I330" s="5">
        <v>2.3843999999999999</v>
      </c>
      <c r="J330" s="5">
        <v>2.3843999999999999</v>
      </c>
      <c r="K330" s="6">
        <v>1</v>
      </c>
      <c r="L330" s="5">
        <v>29.18</v>
      </c>
      <c r="M330" s="19">
        <f>H330*INDEX('Pliegos Tarifarios (Las Condes)'!$B:$B,MATCH($B330,'Pliegos Tarifarios (Las Condes)'!$A:$A,0))</f>
        <v>107511.94238539999</v>
      </c>
      <c r="N330" s="19">
        <f>I330*INDEX('Pliegos Tarifarios (Las Condes)'!$C:$C,MATCH($B330,'Pliegos Tarifarios (Las Condes)'!$A:$A,0))</f>
        <v>8142.9858995999994</v>
      </c>
      <c r="O330" s="19">
        <f>J330*INDEX('Pliegos Tarifarios (Las Condes)'!$D:$D,MATCH($B330,'Pliegos Tarifarios (Las Condes)'!$A:$A,0))</f>
        <v>33635.788961999999</v>
      </c>
      <c r="P330" s="19">
        <f>H330*INDEX('Pliegos Tarifarios (Las Condes)'!$E:$E,MATCH($B330,'Pliegos Tarifarios (Las Condes)'!$A:$A,0))</f>
        <v>11699.4937556</v>
      </c>
      <c r="Q330" s="19" cm="1">
        <f t="array" ref="Q330">H330*_xlfn.IFS(H330&lt;=350,INDEX('Pliegos Tarifarios (Las Condes)'!$F:$F,MATCH($B330,'Pliegos Tarifarios (Las Condes)'!$A:$A,0)),H330&lt;=500,INDEX('Pliegos Tarifarios (Las Condes)'!$G:$G,MATCH($B330,'Pliegos Tarifarios (Las Condes)'!$A:$A,0)),H330&lt;=1000,INDEX('Pliegos Tarifarios (Las Condes)'!$H:$H,MATCH($B330,'Pliegos Tarifarios (Las Condes)'!$A:$A,0)),H330&lt;=5000,INDEX('Pliegos Tarifarios (Las Condes)'!$I:$I,MATCH($B330,'Pliegos Tarifarios (Las Condes)'!$A:$A,0)),H330&gt;5000,INDEX('Pliegos Tarifarios (Las Condes)'!$J:$J,MATCH($B330,'Pliegos Tarifarios (Las Condes)'!$A:$A,0)))/1.19</f>
        <v>2121.847899411765</v>
      </c>
      <c r="R330" s="19">
        <f>INDEX('Pliegos Tarifarios (Las Condes)'!$K:$K,MATCH($B330,'Pliegos Tarifarios (Las Condes)'!$A:$A,0))</f>
        <v>710.78200000000004</v>
      </c>
      <c r="S330" s="21">
        <f t="shared" si="18"/>
        <v>163822.84090201178</v>
      </c>
      <c r="T330" s="21">
        <f t="shared" si="19"/>
        <v>31126.339771382238</v>
      </c>
      <c r="U330" s="19">
        <v>0</v>
      </c>
      <c r="V330" s="21">
        <f t="shared" si="20"/>
        <v>194949.18067339403</v>
      </c>
    </row>
    <row r="331" spans="1:22" x14ac:dyDescent="0.3">
      <c r="A331" s="3" t="s">
        <v>12</v>
      </c>
      <c r="B331" s="3">
        <v>1</v>
      </c>
      <c r="C331" s="4" t="s">
        <v>186</v>
      </c>
      <c r="D331" s="3" t="s">
        <v>790</v>
      </c>
      <c r="E331" s="3" t="s">
        <v>121</v>
      </c>
      <c r="F331" s="4" t="s">
        <v>791</v>
      </c>
      <c r="G331" s="3" t="s">
        <v>16</v>
      </c>
      <c r="H331" s="5">
        <v>905.74559999999997</v>
      </c>
      <c r="I331" s="5">
        <v>2.3860000000000001</v>
      </c>
      <c r="J331" s="5">
        <v>2.379</v>
      </c>
      <c r="K331" s="6">
        <v>0.99706621961441744</v>
      </c>
      <c r="L331" s="5">
        <v>29.22</v>
      </c>
      <c r="M331" s="19">
        <f>H331*INDEX('Pliegos Tarifarios (Las Condes)'!$B:$B,MATCH($B331,'Pliegos Tarifarios (Las Condes)'!$A:$A,0))</f>
        <v>107636.99561279999</v>
      </c>
      <c r="N331" s="19">
        <f>I331*INDEX('Pliegos Tarifarios (Las Condes)'!$C:$C,MATCH($B331,'Pliegos Tarifarios (Las Condes)'!$A:$A,0))</f>
        <v>8148.4500740000003</v>
      </c>
      <c r="O331" s="19">
        <f>J331*INDEX('Pliegos Tarifarios (Las Condes)'!$D:$D,MATCH($B331,'Pliegos Tarifarios (Las Condes)'!$A:$A,0))</f>
        <v>33559.613294999996</v>
      </c>
      <c r="P331" s="19">
        <f>H331*INDEX('Pliegos Tarifarios (Las Condes)'!$E:$E,MATCH($B331,'Pliegos Tarifarios (Las Condes)'!$A:$A,0))</f>
        <v>11713.102099199999</v>
      </c>
      <c r="Q331" s="19" cm="1">
        <f t="array" ref="Q331">H331*_xlfn.IFS(H331&lt;=350,INDEX('Pliegos Tarifarios (Las Condes)'!$F:$F,MATCH($B331,'Pliegos Tarifarios (Las Condes)'!$A:$A,0)),H331&lt;=500,INDEX('Pliegos Tarifarios (Las Condes)'!$G:$G,MATCH($B331,'Pliegos Tarifarios (Las Condes)'!$A:$A,0)),H331&lt;=1000,INDEX('Pliegos Tarifarios (Las Condes)'!$H:$H,MATCH($B331,'Pliegos Tarifarios (Las Condes)'!$A:$A,0)),H331&lt;=5000,INDEX('Pliegos Tarifarios (Las Condes)'!$I:$I,MATCH($B331,'Pliegos Tarifarios (Las Condes)'!$A:$A,0)),H331&gt;5000,INDEX('Pliegos Tarifarios (Las Condes)'!$J:$J,MATCH($B331,'Pliegos Tarifarios (Las Condes)'!$A:$A,0)))/1.19</f>
        <v>2124.3159408403362</v>
      </c>
      <c r="R331" s="19">
        <f>INDEX('Pliegos Tarifarios (Las Condes)'!$K:$K,MATCH($B331,'Pliegos Tarifarios (Las Condes)'!$A:$A,0))</f>
        <v>710.78200000000004</v>
      </c>
      <c r="S331" s="21">
        <f t="shared" si="18"/>
        <v>163893.25902184035</v>
      </c>
      <c r="T331" s="21">
        <f t="shared" si="19"/>
        <v>31139.719214149667</v>
      </c>
      <c r="U331" s="19">
        <v>0</v>
      </c>
      <c r="V331" s="21">
        <f t="shared" si="20"/>
        <v>195032.97823599001</v>
      </c>
    </row>
    <row r="332" spans="1:22" x14ac:dyDescent="0.3">
      <c r="A332" s="3" t="s">
        <v>12</v>
      </c>
      <c r="B332" s="3">
        <v>1</v>
      </c>
      <c r="C332" s="4" t="s">
        <v>186</v>
      </c>
      <c r="D332" s="3" t="s">
        <v>792</v>
      </c>
      <c r="E332" s="3" t="s">
        <v>121</v>
      </c>
      <c r="F332" s="4" t="s">
        <v>793</v>
      </c>
      <c r="G332" s="3" t="s">
        <v>16</v>
      </c>
      <c r="H332" s="5">
        <v>906.97410000000002</v>
      </c>
      <c r="I332" s="5">
        <v>2.3894000000000002</v>
      </c>
      <c r="J332" s="5">
        <v>2.3565999999999998</v>
      </c>
      <c r="K332" s="6">
        <v>0.98627270444463033</v>
      </c>
      <c r="L332" s="5">
        <v>29.26</v>
      </c>
      <c r="M332" s="19">
        <f>H332*INDEX('Pliegos Tarifarios (Las Condes)'!$B:$B,MATCH($B332,'Pliegos Tarifarios (Las Condes)'!$A:$A,0))</f>
        <v>107782.9880958</v>
      </c>
      <c r="N332" s="19">
        <f>I332*INDEX('Pliegos Tarifarios (Las Condes)'!$C:$C,MATCH($B332,'Pliegos Tarifarios (Las Condes)'!$A:$A,0))</f>
        <v>8160.0614446000009</v>
      </c>
      <c r="O332" s="19">
        <f>J332*INDEX('Pliegos Tarifarios (Las Condes)'!$D:$D,MATCH($B332,'Pliegos Tarifarios (Las Condes)'!$A:$A,0))</f>
        <v>33243.625343</v>
      </c>
      <c r="P332" s="19">
        <f>H332*INDEX('Pliegos Tarifarios (Las Condes)'!$E:$E,MATCH($B332,'Pliegos Tarifarios (Las Condes)'!$A:$A,0))</f>
        <v>11728.9890612</v>
      </c>
      <c r="Q332" s="19" cm="1">
        <f t="array" ref="Q332">H332*_xlfn.IFS(H332&lt;=350,INDEX('Pliegos Tarifarios (Las Condes)'!$F:$F,MATCH($B332,'Pliegos Tarifarios (Las Condes)'!$A:$A,0)),H332&lt;=500,INDEX('Pliegos Tarifarios (Las Condes)'!$G:$G,MATCH($B332,'Pliegos Tarifarios (Las Condes)'!$A:$A,0)),H332&lt;=1000,INDEX('Pliegos Tarifarios (Las Condes)'!$H:$H,MATCH($B332,'Pliegos Tarifarios (Las Condes)'!$A:$A,0)),H332&lt;=5000,INDEX('Pliegos Tarifarios (Las Condes)'!$I:$I,MATCH($B332,'Pliegos Tarifarios (Las Condes)'!$A:$A,0)),H332&gt;5000,INDEX('Pliegos Tarifarios (Las Condes)'!$J:$J,MATCH($B332,'Pliegos Tarifarios (Las Condes)'!$A:$A,0)))/1.19</f>
        <v>2127.19723789916</v>
      </c>
      <c r="R332" s="19">
        <f>INDEX('Pliegos Tarifarios (Las Condes)'!$K:$K,MATCH($B332,'Pliegos Tarifarios (Las Condes)'!$A:$A,0))</f>
        <v>710.78200000000004</v>
      </c>
      <c r="S332" s="21">
        <f t="shared" si="18"/>
        <v>163753.64318249916</v>
      </c>
      <c r="T332" s="21">
        <f t="shared" si="19"/>
        <v>31113.19220467484</v>
      </c>
      <c r="U332" s="19">
        <v>0</v>
      </c>
      <c r="V332" s="21">
        <f t="shared" si="20"/>
        <v>194866.83538717401</v>
      </c>
    </row>
    <row r="333" spans="1:22" x14ac:dyDescent="0.3">
      <c r="A333" s="3" t="s">
        <v>12</v>
      </c>
      <c r="B333" s="3">
        <v>1</v>
      </c>
      <c r="C333" s="4" t="s">
        <v>186</v>
      </c>
      <c r="D333" s="3" t="s">
        <v>794</v>
      </c>
      <c r="E333" s="3" t="s">
        <v>121</v>
      </c>
      <c r="F333" s="4" t="s">
        <v>795</v>
      </c>
      <c r="G333" s="3" t="s">
        <v>16</v>
      </c>
      <c r="H333" s="5">
        <v>903.97670000000005</v>
      </c>
      <c r="I333" s="5">
        <v>2.3942000000000001</v>
      </c>
      <c r="J333" s="5">
        <v>2.3942000000000001</v>
      </c>
      <c r="K333" s="6">
        <v>1</v>
      </c>
      <c r="L333" s="5">
        <v>29.16</v>
      </c>
      <c r="M333" s="19">
        <f>H333*INDEX('Pliegos Tarifarios (Las Condes)'!$B:$B,MATCH($B333,'Pliegos Tarifarios (Las Condes)'!$A:$A,0))</f>
        <v>107426.7830746</v>
      </c>
      <c r="N333" s="19">
        <f>I333*INDEX('Pliegos Tarifarios (Las Condes)'!$C:$C,MATCH($B333,'Pliegos Tarifarios (Las Condes)'!$A:$A,0))</f>
        <v>8176.4539678000001</v>
      </c>
      <c r="O333" s="19">
        <f>J333*INDEX('Pliegos Tarifarios (Las Condes)'!$D:$D,MATCH($B333,'Pliegos Tarifarios (Las Condes)'!$A:$A,0))</f>
        <v>33774.033690999997</v>
      </c>
      <c r="P333" s="19">
        <f>H333*INDEX('Pliegos Tarifarios (Las Condes)'!$E:$E,MATCH($B333,'Pliegos Tarifarios (Las Condes)'!$A:$A,0))</f>
        <v>11690.226684400001</v>
      </c>
      <c r="Q333" s="19" cm="1">
        <f t="array" ref="Q333">H333*_xlfn.IFS(H333&lt;=350,INDEX('Pliegos Tarifarios (Las Condes)'!$F:$F,MATCH($B333,'Pliegos Tarifarios (Las Condes)'!$A:$A,0)),H333&lt;=500,INDEX('Pliegos Tarifarios (Las Condes)'!$G:$G,MATCH($B333,'Pliegos Tarifarios (Las Condes)'!$A:$A,0)),H333&lt;=1000,INDEX('Pliegos Tarifarios (Las Condes)'!$H:$H,MATCH($B333,'Pliegos Tarifarios (Las Condes)'!$A:$A,0)),H333&lt;=5000,INDEX('Pliegos Tarifarios (Las Condes)'!$I:$I,MATCH($B333,'Pliegos Tarifarios (Las Condes)'!$A:$A,0)),H333&gt;5000,INDEX('Pliegos Tarifarios (Las Condes)'!$J:$J,MATCH($B333,'Pliegos Tarifarios (Las Condes)'!$A:$A,0)))/1.19</f>
        <v>2120.1672014285718</v>
      </c>
      <c r="R333" s="19">
        <f>INDEX('Pliegos Tarifarios (Las Condes)'!$K:$K,MATCH($B333,'Pliegos Tarifarios (Las Condes)'!$A:$A,0))</f>
        <v>710.78200000000004</v>
      </c>
      <c r="S333" s="21">
        <f t="shared" si="18"/>
        <v>163898.44661922855</v>
      </c>
      <c r="T333" s="21">
        <f t="shared" si="19"/>
        <v>31140.704857653425</v>
      </c>
      <c r="U333" s="19">
        <v>0</v>
      </c>
      <c r="V333" s="21">
        <f t="shared" si="20"/>
        <v>195039.15147688196</v>
      </c>
    </row>
    <row r="334" spans="1:22" x14ac:dyDescent="0.3">
      <c r="A334" s="3" t="s">
        <v>12</v>
      </c>
      <c r="B334" s="3">
        <v>1</v>
      </c>
      <c r="C334" s="4" t="s">
        <v>186</v>
      </c>
      <c r="D334" s="3" t="s">
        <v>796</v>
      </c>
      <c r="E334" s="3" t="s">
        <v>121</v>
      </c>
      <c r="F334" s="4" t="s">
        <v>797</v>
      </c>
      <c r="G334" s="3" t="s">
        <v>16</v>
      </c>
      <c r="H334" s="5">
        <v>907.42539999999997</v>
      </c>
      <c r="I334" s="5">
        <v>2.4222000000000001</v>
      </c>
      <c r="J334" s="5">
        <v>2.4222000000000001</v>
      </c>
      <c r="K334" s="6">
        <v>1</v>
      </c>
      <c r="L334" s="5">
        <v>29.27</v>
      </c>
      <c r="M334" s="19">
        <f>H334*INDEX('Pliegos Tarifarios (Las Condes)'!$B:$B,MATCH($B334,'Pliegos Tarifarios (Las Condes)'!$A:$A,0))</f>
        <v>107836.61968519998</v>
      </c>
      <c r="N334" s="19">
        <f>I334*INDEX('Pliegos Tarifarios (Las Condes)'!$C:$C,MATCH($B334,'Pliegos Tarifarios (Las Condes)'!$A:$A,0))</f>
        <v>8272.0770198000009</v>
      </c>
      <c r="O334" s="19">
        <f>J334*INDEX('Pliegos Tarifarios (Las Condes)'!$D:$D,MATCH($B334,'Pliegos Tarifarios (Las Condes)'!$A:$A,0))</f>
        <v>34169.018630999999</v>
      </c>
      <c r="P334" s="19">
        <f>H334*INDEX('Pliegos Tarifarios (Las Condes)'!$E:$E,MATCH($B334,'Pliegos Tarifarios (Las Condes)'!$A:$A,0))</f>
        <v>11734.825272800001</v>
      </c>
      <c r="Q334" s="19" cm="1">
        <f t="array" ref="Q334">H334*_xlfn.IFS(H334&lt;=350,INDEX('Pliegos Tarifarios (Las Condes)'!$F:$F,MATCH($B334,'Pliegos Tarifarios (Las Condes)'!$A:$A,0)),H334&lt;=500,INDEX('Pliegos Tarifarios (Las Condes)'!$G:$G,MATCH($B334,'Pliegos Tarifarios (Las Condes)'!$A:$A,0)),H334&lt;=1000,INDEX('Pliegos Tarifarios (Las Condes)'!$H:$H,MATCH($B334,'Pliegos Tarifarios (Las Condes)'!$A:$A,0)),H334&lt;=5000,INDEX('Pliegos Tarifarios (Las Condes)'!$I:$I,MATCH($B334,'Pliegos Tarifarios (Las Condes)'!$A:$A,0)),H334&gt;5000,INDEX('Pliegos Tarifarios (Las Condes)'!$J:$J,MATCH($B334,'Pliegos Tarifarios (Las Condes)'!$A:$A,0)))/1.19</f>
        <v>2128.2557070588241</v>
      </c>
      <c r="R334" s="19">
        <f>INDEX('Pliegos Tarifarios (Las Condes)'!$K:$K,MATCH($B334,'Pliegos Tarifarios (Las Condes)'!$A:$A,0))</f>
        <v>710.78200000000004</v>
      </c>
      <c r="S334" s="21">
        <f t="shared" si="18"/>
        <v>164851.57831585879</v>
      </c>
      <c r="T334" s="21">
        <f t="shared" si="19"/>
        <v>31321.799880013172</v>
      </c>
      <c r="U334" s="19">
        <v>0</v>
      </c>
      <c r="V334" s="21">
        <f t="shared" si="20"/>
        <v>196173.37819587195</v>
      </c>
    </row>
    <row r="335" spans="1:22" x14ac:dyDescent="0.3">
      <c r="A335" s="3" t="s">
        <v>12</v>
      </c>
      <c r="B335" s="3">
        <v>1</v>
      </c>
      <c r="C335" s="4" t="s">
        <v>186</v>
      </c>
      <c r="D335" s="3" t="s">
        <v>798</v>
      </c>
      <c r="E335" s="3" t="s">
        <v>121</v>
      </c>
      <c r="F335" s="4" t="s">
        <v>799</v>
      </c>
      <c r="G335" s="3" t="s">
        <v>16</v>
      </c>
      <c r="H335" s="5">
        <v>907.03830000000005</v>
      </c>
      <c r="I335" s="5">
        <v>2.3855</v>
      </c>
      <c r="J335" s="5">
        <v>2.3774999999999999</v>
      </c>
      <c r="K335" s="6">
        <v>0.99664640536575144</v>
      </c>
      <c r="L335" s="5">
        <v>29.26</v>
      </c>
      <c r="M335" s="19">
        <f>H335*INDEX('Pliegos Tarifarios (Las Condes)'!$B:$B,MATCH($B335,'Pliegos Tarifarios (Las Condes)'!$A:$A,0))</f>
        <v>107790.6174954</v>
      </c>
      <c r="N335" s="19">
        <f>I335*INDEX('Pliegos Tarifarios (Las Condes)'!$C:$C,MATCH($B335,'Pliegos Tarifarios (Las Condes)'!$A:$A,0))</f>
        <v>8146.7425194999996</v>
      </c>
      <c r="O335" s="19">
        <f>J335*INDEX('Pliegos Tarifarios (Las Condes)'!$D:$D,MATCH($B335,'Pliegos Tarifarios (Las Condes)'!$A:$A,0))</f>
        <v>33538.453387499998</v>
      </c>
      <c r="P335" s="19">
        <f>H335*INDEX('Pliegos Tarifarios (Las Condes)'!$E:$E,MATCH($B335,'Pliegos Tarifarios (Las Condes)'!$A:$A,0))</f>
        <v>11729.8192956</v>
      </c>
      <c r="Q335" s="19" cm="1">
        <f t="array" ref="Q335">H335*_xlfn.IFS(H335&lt;=350,INDEX('Pliegos Tarifarios (Las Condes)'!$F:$F,MATCH($B335,'Pliegos Tarifarios (Las Condes)'!$A:$A,0)),H335&lt;=500,INDEX('Pliegos Tarifarios (Las Condes)'!$G:$G,MATCH($B335,'Pliegos Tarifarios (Las Condes)'!$A:$A,0)),H335&lt;=1000,INDEX('Pliegos Tarifarios (Las Condes)'!$H:$H,MATCH($B335,'Pliegos Tarifarios (Las Condes)'!$A:$A,0)),H335&lt;=5000,INDEX('Pliegos Tarifarios (Las Condes)'!$I:$I,MATCH($B335,'Pliegos Tarifarios (Las Condes)'!$A:$A,0)),H335&gt;5000,INDEX('Pliegos Tarifarios (Las Condes)'!$J:$J,MATCH($B335,'Pliegos Tarifarios (Las Condes)'!$A:$A,0)))/1.19</f>
        <v>2127.3478111764707</v>
      </c>
      <c r="R335" s="19">
        <f>INDEX('Pliegos Tarifarios (Las Condes)'!$K:$K,MATCH($B335,'Pliegos Tarifarios (Las Condes)'!$A:$A,0))</f>
        <v>710.78200000000004</v>
      </c>
      <c r="S335" s="21">
        <f t="shared" si="18"/>
        <v>164043.76250917648</v>
      </c>
      <c r="T335" s="21">
        <f t="shared" si="19"/>
        <v>31168.31487674353</v>
      </c>
      <c r="U335" s="19">
        <v>0</v>
      </c>
      <c r="V335" s="21">
        <f t="shared" si="20"/>
        <v>195212.07738592001</v>
      </c>
    </row>
    <row r="336" spans="1:22" x14ac:dyDescent="0.3">
      <c r="A336" s="3" t="s">
        <v>12</v>
      </c>
      <c r="B336" s="3">
        <v>1</v>
      </c>
      <c r="C336" s="4" t="s">
        <v>186</v>
      </c>
      <c r="D336" s="3" t="s">
        <v>800</v>
      </c>
      <c r="E336" s="3" t="s">
        <v>121</v>
      </c>
      <c r="F336" s="4" t="s">
        <v>801</v>
      </c>
      <c r="G336" s="3" t="s">
        <v>16</v>
      </c>
      <c r="H336" s="5">
        <v>906.86739999999998</v>
      </c>
      <c r="I336" s="5">
        <v>2.3925999999999998</v>
      </c>
      <c r="J336" s="5">
        <v>2.3353000000000002</v>
      </c>
      <c r="K336" s="6">
        <v>0.97605115773635387</v>
      </c>
      <c r="L336" s="5">
        <v>29.25</v>
      </c>
      <c r="M336" s="19">
        <f>H336*INDEX('Pliegos Tarifarios (Las Condes)'!$B:$B,MATCH($B336,'Pliegos Tarifarios (Las Condes)'!$A:$A,0))</f>
        <v>107770.3080812</v>
      </c>
      <c r="N336" s="19">
        <f>I336*INDEX('Pliegos Tarifarios (Las Condes)'!$C:$C,MATCH($B336,'Pliegos Tarifarios (Las Condes)'!$A:$A,0))</f>
        <v>8170.9897933999991</v>
      </c>
      <c r="O336" s="19">
        <f>J336*INDEX('Pliegos Tarifarios (Las Condes)'!$D:$D,MATCH($B336,'Pliegos Tarifarios (Las Condes)'!$A:$A,0))</f>
        <v>32943.154656500003</v>
      </c>
      <c r="P336" s="19">
        <f>H336*INDEX('Pliegos Tarifarios (Las Condes)'!$E:$E,MATCH($B336,'Pliegos Tarifarios (Las Condes)'!$A:$A,0))</f>
        <v>11727.6092168</v>
      </c>
      <c r="Q336" s="19" cm="1">
        <f t="array" ref="Q336">H336*_xlfn.IFS(H336&lt;=350,INDEX('Pliegos Tarifarios (Las Condes)'!$F:$F,MATCH($B336,'Pliegos Tarifarios (Las Condes)'!$A:$A,0)),H336&lt;=500,INDEX('Pliegos Tarifarios (Las Condes)'!$G:$G,MATCH($B336,'Pliegos Tarifarios (Las Condes)'!$A:$A,0)),H336&lt;=1000,INDEX('Pliegos Tarifarios (Las Condes)'!$H:$H,MATCH($B336,'Pliegos Tarifarios (Las Condes)'!$A:$A,0)),H336&lt;=5000,INDEX('Pliegos Tarifarios (Las Condes)'!$I:$I,MATCH($B336,'Pliegos Tarifarios (Las Condes)'!$A:$A,0)),H336&gt;5000,INDEX('Pliegos Tarifarios (Las Condes)'!$J:$J,MATCH($B336,'Pliegos Tarifarios (Las Condes)'!$A:$A,0)))/1.19</f>
        <v>2126.9469860504205</v>
      </c>
      <c r="R336" s="19">
        <f>INDEX('Pliegos Tarifarios (Las Condes)'!$K:$K,MATCH($B336,'Pliegos Tarifarios (Las Condes)'!$A:$A,0))</f>
        <v>710.78200000000004</v>
      </c>
      <c r="S336" s="21">
        <f t="shared" si="18"/>
        <v>163449.79073395045</v>
      </c>
      <c r="T336" s="21">
        <f t="shared" si="19"/>
        <v>31055.460239450586</v>
      </c>
      <c r="U336" s="19">
        <v>0</v>
      </c>
      <c r="V336" s="21">
        <f t="shared" si="20"/>
        <v>194505.25097340104</v>
      </c>
    </row>
    <row r="337" spans="1:22" x14ac:dyDescent="0.3">
      <c r="A337" s="3" t="s">
        <v>12</v>
      </c>
      <c r="B337" s="3">
        <v>1</v>
      </c>
      <c r="C337" s="4" t="s">
        <v>186</v>
      </c>
      <c r="D337" s="3" t="s">
        <v>802</v>
      </c>
      <c r="E337" s="3" t="s">
        <v>121</v>
      </c>
      <c r="F337" s="4" t="s">
        <v>803</v>
      </c>
      <c r="G337" s="3" t="s">
        <v>16</v>
      </c>
      <c r="H337" s="5">
        <v>906.68709999999999</v>
      </c>
      <c r="I337" s="5">
        <v>2.4106999999999998</v>
      </c>
      <c r="J337" s="5">
        <v>2.3733</v>
      </c>
      <c r="K337" s="6">
        <v>0.98448583399012735</v>
      </c>
      <c r="L337" s="5">
        <v>29.25</v>
      </c>
      <c r="M337" s="19">
        <f>H337*INDEX('Pliegos Tarifarios (Las Condes)'!$B:$B,MATCH($B337,'Pliegos Tarifarios (Las Condes)'!$A:$A,0))</f>
        <v>107748.88158979999</v>
      </c>
      <c r="N337" s="19">
        <f>I337*INDEX('Pliegos Tarifarios (Las Condes)'!$C:$C,MATCH($B337,'Pliegos Tarifarios (Las Condes)'!$A:$A,0))</f>
        <v>8232.8032662999994</v>
      </c>
      <c r="O337" s="19">
        <f>J337*INDEX('Pliegos Tarifarios (Las Condes)'!$D:$D,MATCH($B337,'Pliegos Tarifarios (Las Condes)'!$A:$A,0))</f>
        <v>33479.205646499999</v>
      </c>
      <c r="P337" s="19">
        <f>H337*INDEX('Pliegos Tarifarios (Las Condes)'!$E:$E,MATCH($B337,'Pliegos Tarifarios (Las Condes)'!$A:$A,0))</f>
        <v>11725.2775772</v>
      </c>
      <c r="Q337" s="19" cm="1">
        <f t="array" ref="Q337">H337*_xlfn.IFS(H337&lt;=350,INDEX('Pliegos Tarifarios (Las Condes)'!$F:$F,MATCH($B337,'Pliegos Tarifarios (Las Condes)'!$A:$A,0)),H337&lt;=500,INDEX('Pliegos Tarifarios (Las Condes)'!$G:$G,MATCH($B337,'Pliegos Tarifarios (Las Condes)'!$A:$A,0)),H337&lt;=1000,INDEX('Pliegos Tarifarios (Las Condes)'!$H:$H,MATCH($B337,'Pliegos Tarifarios (Las Condes)'!$A:$A,0)),H337&lt;=5000,INDEX('Pliegos Tarifarios (Las Condes)'!$I:$I,MATCH($B337,'Pliegos Tarifarios (Las Condes)'!$A:$A,0)),H337&gt;5000,INDEX('Pliegos Tarifarios (Las Condes)'!$J:$J,MATCH($B337,'Pliegos Tarifarios (Las Condes)'!$A:$A,0)))/1.19</f>
        <v>2126.5241143697485</v>
      </c>
      <c r="R337" s="19">
        <f>INDEX('Pliegos Tarifarios (Las Condes)'!$K:$K,MATCH($B337,'Pliegos Tarifarios (Las Condes)'!$A:$A,0))</f>
        <v>710.78200000000004</v>
      </c>
      <c r="S337" s="21">
        <f t="shared" si="18"/>
        <v>164023.47419416974</v>
      </c>
      <c r="T337" s="21">
        <f t="shared" si="19"/>
        <v>31164.460096892253</v>
      </c>
      <c r="U337" s="19">
        <v>0</v>
      </c>
      <c r="V337" s="21">
        <f t="shared" si="20"/>
        <v>195187.934291062</v>
      </c>
    </row>
    <row r="338" spans="1:22" x14ac:dyDescent="0.3">
      <c r="A338" s="3" t="s">
        <v>12</v>
      </c>
      <c r="B338" s="3">
        <v>1</v>
      </c>
      <c r="C338" s="4" t="s">
        <v>186</v>
      </c>
      <c r="D338" s="3" t="s">
        <v>804</v>
      </c>
      <c r="E338" s="3" t="s">
        <v>121</v>
      </c>
      <c r="F338" s="4" t="s">
        <v>805</v>
      </c>
      <c r="G338" s="3" t="s">
        <v>16</v>
      </c>
      <c r="H338" s="5">
        <v>907.70169999999996</v>
      </c>
      <c r="I338" s="5">
        <v>2.4441000000000002</v>
      </c>
      <c r="J338" s="5">
        <v>2.3932000000000002</v>
      </c>
      <c r="K338" s="6">
        <v>0.97917433820220123</v>
      </c>
      <c r="L338" s="5">
        <v>29.28</v>
      </c>
      <c r="M338" s="19">
        <f>H338*INDEX('Pliegos Tarifarios (Las Condes)'!$B:$B,MATCH($B338,'Pliegos Tarifarios (Las Condes)'!$A:$A,0))</f>
        <v>107869.4546246</v>
      </c>
      <c r="N338" s="19">
        <f>I338*INDEX('Pliegos Tarifarios (Las Condes)'!$C:$C,MATCH($B338,'Pliegos Tarifarios (Las Condes)'!$A:$A,0))</f>
        <v>8346.8679069000009</v>
      </c>
      <c r="O338" s="19">
        <f>J338*INDEX('Pliegos Tarifarios (Las Condes)'!$D:$D,MATCH($B338,'Pliegos Tarifarios (Las Condes)'!$A:$A,0))</f>
        <v>33759.927086000003</v>
      </c>
      <c r="P338" s="19">
        <f>H338*INDEX('Pliegos Tarifarios (Las Condes)'!$E:$E,MATCH($B338,'Pliegos Tarifarios (Las Condes)'!$A:$A,0))</f>
        <v>11738.398384399999</v>
      </c>
      <c r="Q338" s="19" cm="1">
        <f t="array" ref="Q338">H338*_xlfn.IFS(H338&lt;=350,INDEX('Pliegos Tarifarios (Las Condes)'!$F:$F,MATCH($B338,'Pliegos Tarifarios (Las Condes)'!$A:$A,0)),H338&lt;=500,INDEX('Pliegos Tarifarios (Las Condes)'!$G:$G,MATCH($B338,'Pliegos Tarifarios (Las Condes)'!$A:$A,0)),H338&lt;=1000,INDEX('Pliegos Tarifarios (Las Condes)'!$H:$H,MATCH($B338,'Pliegos Tarifarios (Las Condes)'!$A:$A,0)),H338&lt;=5000,INDEX('Pliegos Tarifarios (Las Condes)'!$I:$I,MATCH($B338,'Pliegos Tarifarios (Las Condes)'!$A:$A,0)),H338&gt;5000,INDEX('Pliegos Tarifarios (Las Condes)'!$J:$J,MATCH($B338,'Pliegos Tarifarios (Las Condes)'!$A:$A,0)))/1.19</f>
        <v>2128.9037350420172</v>
      </c>
      <c r="R338" s="19">
        <f>INDEX('Pliegos Tarifarios (Las Condes)'!$K:$K,MATCH($B338,'Pliegos Tarifarios (Las Condes)'!$A:$A,0))</f>
        <v>710.78200000000004</v>
      </c>
      <c r="S338" s="21">
        <f t="shared" si="18"/>
        <v>164554.33373694203</v>
      </c>
      <c r="T338" s="21">
        <f t="shared" si="19"/>
        <v>31265.323410018987</v>
      </c>
      <c r="U338" s="19">
        <v>0</v>
      </c>
      <c r="V338" s="21">
        <f t="shared" si="20"/>
        <v>195819.65714696102</v>
      </c>
    </row>
    <row r="339" spans="1:22" x14ac:dyDescent="0.3">
      <c r="A339" s="3" t="s">
        <v>12</v>
      </c>
      <c r="B339" s="3">
        <v>1</v>
      </c>
      <c r="C339" s="4" t="s">
        <v>186</v>
      </c>
      <c r="D339" s="3" t="s">
        <v>806</v>
      </c>
      <c r="E339" s="3" t="s">
        <v>121</v>
      </c>
      <c r="F339" s="4" t="s">
        <v>807</v>
      </c>
      <c r="G339" s="3" t="s">
        <v>16</v>
      </c>
      <c r="H339" s="5">
        <v>906.09370000000001</v>
      </c>
      <c r="I339" s="5">
        <v>2.4087999999999998</v>
      </c>
      <c r="J339" s="5">
        <v>2.3748</v>
      </c>
      <c r="K339" s="6">
        <v>0.9858850880106278</v>
      </c>
      <c r="L339" s="5">
        <v>29.23</v>
      </c>
      <c r="M339" s="19">
        <f>H339*INDEX('Pliegos Tarifarios (Las Condes)'!$B:$B,MATCH($B339,'Pliegos Tarifarios (Las Condes)'!$A:$A,0))</f>
        <v>107678.3631206</v>
      </c>
      <c r="N339" s="19">
        <f>I339*INDEX('Pliegos Tarifarios (Las Condes)'!$C:$C,MATCH($B339,'Pliegos Tarifarios (Las Condes)'!$A:$A,0))</f>
        <v>8226.3145592000001</v>
      </c>
      <c r="O339" s="19">
        <f>J339*INDEX('Pliegos Tarifarios (Las Condes)'!$D:$D,MATCH($B339,'Pliegos Tarifarios (Las Condes)'!$A:$A,0))</f>
        <v>33500.365553999996</v>
      </c>
      <c r="P339" s="19">
        <f>H339*INDEX('Pliegos Tarifarios (Las Condes)'!$E:$E,MATCH($B339,'Pliegos Tarifarios (Las Condes)'!$A:$A,0))</f>
        <v>11717.603728400001</v>
      </c>
      <c r="Q339" s="19" cm="1">
        <f t="array" ref="Q339">H339*_xlfn.IFS(H339&lt;=350,INDEX('Pliegos Tarifarios (Las Condes)'!$F:$F,MATCH($B339,'Pliegos Tarifarios (Las Condes)'!$A:$A,0)),H339&lt;=500,INDEX('Pliegos Tarifarios (Las Condes)'!$G:$G,MATCH($B339,'Pliegos Tarifarios (Las Condes)'!$A:$A,0)),H339&lt;=1000,INDEX('Pliegos Tarifarios (Las Condes)'!$H:$H,MATCH($B339,'Pliegos Tarifarios (Las Condes)'!$A:$A,0)),H339&lt;=5000,INDEX('Pliegos Tarifarios (Las Condes)'!$I:$I,MATCH($B339,'Pliegos Tarifarios (Las Condes)'!$A:$A,0)),H339&gt;5000,INDEX('Pliegos Tarifarios (Las Condes)'!$J:$J,MATCH($B339,'Pliegos Tarifarios (Las Condes)'!$A:$A,0)))/1.19</f>
        <v>2125.1323669747903</v>
      </c>
      <c r="R339" s="19">
        <f>INDEX('Pliegos Tarifarios (Las Condes)'!$K:$K,MATCH($B339,'Pliegos Tarifarios (Las Condes)'!$A:$A,0))</f>
        <v>710.78200000000004</v>
      </c>
      <c r="S339" s="21">
        <f t="shared" si="18"/>
        <v>163958.56132917476</v>
      </c>
      <c r="T339" s="21">
        <f t="shared" si="19"/>
        <v>31152.126652543204</v>
      </c>
      <c r="U339" s="19">
        <v>0</v>
      </c>
      <c r="V339" s="21">
        <f t="shared" si="20"/>
        <v>195110.68798171796</v>
      </c>
    </row>
    <row r="340" spans="1:22" x14ac:dyDescent="0.3">
      <c r="A340" s="3" t="s">
        <v>12</v>
      </c>
      <c r="B340" s="3">
        <v>1</v>
      </c>
      <c r="C340" s="4" t="s">
        <v>186</v>
      </c>
      <c r="D340" s="3" t="s">
        <v>808</v>
      </c>
      <c r="E340" s="3" t="s">
        <v>121</v>
      </c>
      <c r="F340" s="4" t="s">
        <v>809</v>
      </c>
      <c r="G340" s="3" t="s">
        <v>16</v>
      </c>
      <c r="H340" s="5">
        <v>905.87559999999996</v>
      </c>
      <c r="I340" s="5">
        <v>2.4220999999999999</v>
      </c>
      <c r="J340" s="5">
        <v>2.3839000000000001</v>
      </c>
      <c r="K340" s="6">
        <v>0.9842285619916602</v>
      </c>
      <c r="L340" s="5">
        <v>29.22</v>
      </c>
      <c r="M340" s="19">
        <f>H340*INDEX('Pliegos Tarifarios (Las Condes)'!$B:$B,MATCH($B340,'Pliegos Tarifarios (Las Condes)'!$A:$A,0))</f>
        <v>107652.44455279999</v>
      </c>
      <c r="N340" s="19">
        <f>I340*INDEX('Pliegos Tarifarios (Las Condes)'!$C:$C,MATCH($B340,'Pliegos Tarifarios (Las Condes)'!$A:$A,0))</f>
        <v>8271.7355088999993</v>
      </c>
      <c r="O340" s="19">
        <f>J340*INDEX('Pliegos Tarifarios (Las Condes)'!$D:$D,MATCH($B340,'Pliegos Tarifarios (Las Condes)'!$A:$A,0))</f>
        <v>33628.735659500002</v>
      </c>
      <c r="P340" s="19">
        <f>H340*INDEX('Pliegos Tarifarios (Las Condes)'!$E:$E,MATCH($B340,'Pliegos Tarifarios (Las Condes)'!$A:$A,0))</f>
        <v>11714.7832592</v>
      </c>
      <c r="Q340" s="19" cm="1">
        <f t="array" ref="Q340">H340*_xlfn.IFS(H340&lt;=350,INDEX('Pliegos Tarifarios (Las Condes)'!$F:$F,MATCH($B340,'Pliegos Tarifarios (Las Condes)'!$A:$A,0)),H340&lt;=500,INDEX('Pliegos Tarifarios (Las Condes)'!$G:$G,MATCH($B340,'Pliegos Tarifarios (Las Condes)'!$A:$A,0)),H340&lt;=1000,INDEX('Pliegos Tarifarios (Las Condes)'!$H:$H,MATCH($B340,'Pliegos Tarifarios (Las Condes)'!$A:$A,0)),H340&lt;=5000,INDEX('Pliegos Tarifarios (Las Condes)'!$I:$I,MATCH($B340,'Pliegos Tarifarios (Las Condes)'!$A:$A,0)),H340&gt;5000,INDEX('Pliegos Tarifarios (Las Condes)'!$J:$J,MATCH($B340,'Pliegos Tarifarios (Las Condes)'!$A:$A,0)))/1.19</f>
        <v>2124.62084</v>
      </c>
      <c r="R340" s="19">
        <f>INDEX('Pliegos Tarifarios (Las Condes)'!$K:$K,MATCH($B340,'Pliegos Tarifarios (Las Condes)'!$A:$A,0))</f>
        <v>710.78200000000004</v>
      </c>
      <c r="S340" s="21">
        <f t="shared" si="18"/>
        <v>164103.10182039998</v>
      </c>
      <c r="T340" s="21">
        <f t="shared" si="19"/>
        <v>31179.589345875997</v>
      </c>
      <c r="U340" s="19">
        <v>0</v>
      </c>
      <c r="V340" s="21">
        <f t="shared" si="20"/>
        <v>195282.691166276</v>
      </c>
    </row>
    <row r="341" spans="1:22" x14ac:dyDescent="0.3">
      <c r="A341" s="3" t="s">
        <v>12</v>
      </c>
      <c r="B341" s="3">
        <v>1</v>
      </c>
      <c r="C341" s="4" t="s">
        <v>186</v>
      </c>
      <c r="D341" s="3" t="s">
        <v>810</v>
      </c>
      <c r="E341" s="3" t="s">
        <v>121</v>
      </c>
      <c r="F341" s="4" t="s">
        <v>811</v>
      </c>
      <c r="G341" s="3" t="s">
        <v>16</v>
      </c>
      <c r="H341" s="5">
        <v>906.21010000000001</v>
      </c>
      <c r="I341" s="5">
        <v>2.4053</v>
      </c>
      <c r="J341" s="5">
        <v>2.4033000000000002</v>
      </c>
      <c r="K341" s="6">
        <v>0.99916850288945258</v>
      </c>
      <c r="L341" s="5">
        <v>29.23</v>
      </c>
      <c r="M341" s="19">
        <f>H341*INDEX('Pliegos Tarifarios (Las Condes)'!$B:$B,MATCH($B341,'Pliegos Tarifarios (Las Condes)'!$A:$A,0))</f>
        <v>107692.19586379999</v>
      </c>
      <c r="N341" s="19">
        <f>I341*INDEX('Pliegos Tarifarios (Las Condes)'!$C:$C,MATCH($B341,'Pliegos Tarifarios (Las Condes)'!$A:$A,0))</f>
        <v>8214.3616777000007</v>
      </c>
      <c r="O341" s="19">
        <f>J341*INDEX('Pliegos Tarifarios (Las Condes)'!$D:$D,MATCH($B341,'Pliegos Tarifarios (Las Condes)'!$A:$A,0))</f>
        <v>33902.403796500002</v>
      </c>
      <c r="P341" s="19">
        <f>H341*INDEX('Pliegos Tarifarios (Las Condes)'!$E:$E,MATCH($B341,'Pliegos Tarifarios (Las Condes)'!$A:$A,0))</f>
        <v>11719.109013200001</v>
      </c>
      <c r="Q341" s="19" cm="1">
        <f t="array" ref="Q341">H341*_xlfn.IFS(H341&lt;=350,INDEX('Pliegos Tarifarios (Las Condes)'!$F:$F,MATCH($B341,'Pliegos Tarifarios (Las Condes)'!$A:$A,0)),H341&lt;=500,INDEX('Pliegos Tarifarios (Las Condes)'!$G:$G,MATCH($B341,'Pliegos Tarifarios (Las Condes)'!$A:$A,0)),H341&lt;=1000,INDEX('Pliegos Tarifarios (Las Condes)'!$H:$H,MATCH($B341,'Pliegos Tarifarios (Las Condes)'!$A:$A,0)),H341&lt;=5000,INDEX('Pliegos Tarifarios (Las Condes)'!$I:$I,MATCH($B341,'Pliegos Tarifarios (Las Condes)'!$A:$A,0)),H341&gt;5000,INDEX('Pliegos Tarifarios (Las Condes)'!$J:$J,MATCH($B341,'Pliegos Tarifarios (Las Condes)'!$A:$A,0)))/1.19</f>
        <v>2125.4053689915972</v>
      </c>
      <c r="R341" s="19">
        <f>INDEX('Pliegos Tarifarios (Las Condes)'!$K:$K,MATCH($B341,'Pliegos Tarifarios (Las Condes)'!$A:$A,0))</f>
        <v>710.78200000000004</v>
      </c>
      <c r="S341" s="21">
        <f t="shared" si="18"/>
        <v>164364.25772019161</v>
      </c>
      <c r="T341" s="21">
        <f t="shared" si="19"/>
        <v>31229.208966836406</v>
      </c>
      <c r="U341" s="19">
        <v>0</v>
      </c>
      <c r="V341" s="21">
        <f t="shared" si="20"/>
        <v>195593.46668702801</v>
      </c>
    </row>
    <row r="342" spans="1:22" x14ac:dyDescent="0.3">
      <c r="A342" s="3" t="s">
        <v>12</v>
      </c>
      <c r="B342" s="3">
        <v>1</v>
      </c>
      <c r="C342" s="4" t="s">
        <v>186</v>
      </c>
      <c r="D342" s="3" t="s">
        <v>812</v>
      </c>
      <c r="E342" s="3" t="s">
        <v>121</v>
      </c>
      <c r="F342" s="4" t="s">
        <v>813</v>
      </c>
      <c r="G342" s="3" t="s">
        <v>16</v>
      </c>
      <c r="H342" s="5">
        <v>905.61419999999998</v>
      </c>
      <c r="I342" s="5">
        <v>2.4878</v>
      </c>
      <c r="J342" s="5">
        <v>2.3313000000000001</v>
      </c>
      <c r="K342" s="6">
        <v>0.93709301390787048</v>
      </c>
      <c r="L342" s="5">
        <v>29.21</v>
      </c>
      <c r="M342" s="19">
        <f>H342*INDEX('Pliegos Tarifarios (Las Condes)'!$B:$B,MATCH($B342,'Pliegos Tarifarios (Las Condes)'!$A:$A,0))</f>
        <v>107621.38029959999</v>
      </c>
      <c r="N342" s="19">
        <f>I342*INDEX('Pliegos Tarifarios (Las Condes)'!$C:$C,MATCH($B342,'Pliegos Tarifarios (Las Condes)'!$A:$A,0))</f>
        <v>8496.1081701999992</v>
      </c>
      <c r="O342" s="19">
        <f>J342*INDEX('Pliegos Tarifarios (Las Condes)'!$D:$D,MATCH($B342,'Pliegos Tarifarios (Las Condes)'!$A:$A,0))</f>
        <v>32886.728236499999</v>
      </c>
      <c r="P342" s="19">
        <f>H342*INDEX('Pliegos Tarifarios (Las Condes)'!$E:$E,MATCH($B342,'Pliegos Tarifarios (Las Condes)'!$A:$A,0))</f>
        <v>11711.4028344</v>
      </c>
      <c r="Q342" s="19" cm="1">
        <f t="array" ref="Q342">H342*_xlfn.IFS(H342&lt;=350,INDEX('Pliegos Tarifarios (Las Condes)'!$F:$F,MATCH($B342,'Pliegos Tarifarios (Las Condes)'!$A:$A,0)),H342&lt;=500,INDEX('Pliegos Tarifarios (Las Condes)'!$G:$G,MATCH($B342,'Pliegos Tarifarios (Las Condes)'!$A:$A,0)),H342&lt;=1000,INDEX('Pliegos Tarifarios (Las Condes)'!$H:$H,MATCH($B342,'Pliegos Tarifarios (Las Condes)'!$A:$A,0)),H342&lt;=5000,INDEX('Pliegos Tarifarios (Las Condes)'!$I:$I,MATCH($B342,'Pliegos Tarifarios (Las Condes)'!$A:$A,0)),H342&gt;5000,INDEX('Pliegos Tarifarios (Las Condes)'!$J:$J,MATCH($B342,'Pliegos Tarifarios (Las Condes)'!$A:$A,0)))/1.19</f>
        <v>2124.007758151261</v>
      </c>
      <c r="R342" s="19">
        <f>INDEX('Pliegos Tarifarios (Las Condes)'!$K:$K,MATCH($B342,'Pliegos Tarifarios (Las Condes)'!$A:$A,0))</f>
        <v>710.78200000000004</v>
      </c>
      <c r="S342" s="21">
        <f t="shared" si="18"/>
        <v>163550.40929885127</v>
      </c>
      <c r="T342" s="21">
        <f t="shared" si="19"/>
        <v>31074.577766781742</v>
      </c>
      <c r="U342" s="19">
        <v>0</v>
      </c>
      <c r="V342" s="21">
        <f t="shared" si="20"/>
        <v>194624.987065633</v>
      </c>
    </row>
    <row r="343" spans="1:22" x14ac:dyDescent="0.3">
      <c r="A343" s="3" t="s">
        <v>12</v>
      </c>
      <c r="B343" s="3">
        <v>1</v>
      </c>
      <c r="C343" s="4" t="s">
        <v>186</v>
      </c>
      <c r="D343" s="3" t="s">
        <v>814</v>
      </c>
      <c r="E343" s="3" t="s">
        <v>121</v>
      </c>
      <c r="F343" s="4" t="s">
        <v>815</v>
      </c>
      <c r="G343" s="3" t="s">
        <v>16</v>
      </c>
      <c r="H343" s="5">
        <v>905.2636</v>
      </c>
      <c r="I343" s="5">
        <v>2.4213</v>
      </c>
      <c r="J343" s="5">
        <v>2.4213</v>
      </c>
      <c r="K343" s="6">
        <v>1</v>
      </c>
      <c r="L343" s="5">
        <v>29.2</v>
      </c>
      <c r="M343" s="19">
        <f>H343*INDEX('Pliegos Tarifarios (Las Condes)'!$B:$B,MATCH($B343,'Pliegos Tarifarios (Las Condes)'!$A:$A,0))</f>
        <v>107579.71569679999</v>
      </c>
      <c r="N343" s="19">
        <f>I343*INDEX('Pliegos Tarifarios (Las Condes)'!$C:$C,MATCH($B343,'Pliegos Tarifarios (Las Condes)'!$A:$A,0))</f>
        <v>8269.0034216999993</v>
      </c>
      <c r="O343" s="19">
        <f>J343*INDEX('Pliegos Tarifarios (Las Condes)'!$D:$D,MATCH($B343,'Pliegos Tarifarios (Las Condes)'!$A:$A,0))</f>
        <v>34156.322686499996</v>
      </c>
      <c r="P343" s="19">
        <f>H343*INDEX('Pliegos Tarifarios (Las Condes)'!$E:$E,MATCH($B343,'Pliegos Tarifarios (Las Condes)'!$A:$A,0))</f>
        <v>11706.8688752</v>
      </c>
      <c r="Q343" s="19" cm="1">
        <f t="array" ref="Q343">H343*_xlfn.IFS(H343&lt;=350,INDEX('Pliegos Tarifarios (Las Condes)'!$F:$F,MATCH($B343,'Pliegos Tarifarios (Las Condes)'!$A:$A,0)),H343&lt;=500,INDEX('Pliegos Tarifarios (Las Condes)'!$G:$G,MATCH($B343,'Pliegos Tarifarios (Las Condes)'!$A:$A,0)),H343&lt;=1000,INDEX('Pliegos Tarifarios (Las Condes)'!$H:$H,MATCH($B343,'Pliegos Tarifarios (Las Condes)'!$A:$A,0)),H343&lt;=5000,INDEX('Pliegos Tarifarios (Las Condes)'!$I:$I,MATCH($B343,'Pliegos Tarifarios (Las Condes)'!$A:$A,0)),H343&gt;5000,INDEX('Pliegos Tarifarios (Las Condes)'!$J:$J,MATCH($B343,'Pliegos Tarifarios (Las Condes)'!$A:$A,0)))/1.19</f>
        <v>2123.1854685714288</v>
      </c>
      <c r="R343" s="19">
        <f>INDEX('Pliegos Tarifarios (Las Condes)'!$K:$K,MATCH($B343,'Pliegos Tarifarios (Las Condes)'!$A:$A,0))</f>
        <v>710.78200000000004</v>
      </c>
      <c r="S343" s="21">
        <f t="shared" si="18"/>
        <v>164545.87814877141</v>
      </c>
      <c r="T343" s="21">
        <f t="shared" si="19"/>
        <v>31263.716848266569</v>
      </c>
      <c r="U343" s="19">
        <v>0</v>
      </c>
      <c r="V343" s="21">
        <f t="shared" si="20"/>
        <v>195809.59499703799</v>
      </c>
    </row>
    <row r="344" spans="1:22" x14ac:dyDescent="0.3">
      <c r="A344" s="3" t="s">
        <v>12</v>
      </c>
      <c r="B344" s="3">
        <v>1</v>
      </c>
      <c r="C344" s="4" t="s">
        <v>186</v>
      </c>
      <c r="D344" s="3" t="s">
        <v>816</v>
      </c>
      <c r="E344" s="3" t="s">
        <v>121</v>
      </c>
      <c r="F344" s="4" t="s">
        <v>817</v>
      </c>
      <c r="G344" s="3" t="s">
        <v>16</v>
      </c>
      <c r="H344" s="5">
        <v>907.38229999999999</v>
      </c>
      <c r="I344" s="5">
        <v>2.4175</v>
      </c>
      <c r="J344" s="5">
        <v>2.3708999999999998</v>
      </c>
      <c r="K344" s="6">
        <v>0.98072388831437429</v>
      </c>
      <c r="L344" s="5">
        <v>29.27</v>
      </c>
      <c r="M344" s="19">
        <f>H344*INDEX('Pliegos Tarifarios (Las Condes)'!$B:$B,MATCH($B344,'Pliegos Tarifarios (Las Condes)'!$A:$A,0))</f>
        <v>107831.4977674</v>
      </c>
      <c r="N344" s="19">
        <f>I344*INDEX('Pliegos Tarifarios (Las Condes)'!$C:$C,MATCH($B344,'Pliegos Tarifarios (Las Condes)'!$A:$A,0))</f>
        <v>8256.0260075000006</v>
      </c>
      <c r="O344" s="19">
        <f>J344*INDEX('Pliegos Tarifarios (Las Condes)'!$D:$D,MATCH($B344,'Pliegos Tarifarios (Las Condes)'!$A:$A,0))</f>
        <v>33445.349794499998</v>
      </c>
      <c r="P344" s="19">
        <f>H344*INDEX('Pliegos Tarifarios (Las Condes)'!$E:$E,MATCH($B344,'Pliegos Tarifarios (Las Condes)'!$A:$A,0))</f>
        <v>11734.267903600001</v>
      </c>
      <c r="Q344" s="19" cm="1">
        <f t="array" ref="Q344">H344*_xlfn.IFS(H344&lt;=350,INDEX('Pliegos Tarifarios (Las Condes)'!$F:$F,MATCH($B344,'Pliegos Tarifarios (Las Condes)'!$A:$A,0)),H344&lt;=500,INDEX('Pliegos Tarifarios (Las Condes)'!$G:$G,MATCH($B344,'Pliegos Tarifarios (Las Condes)'!$A:$A,0)),H344&lt;=1000,INDEX('Pliegos Tarifarios (Las Condes)'!$H:$H,MATCH($B344,'Pliegos Tarifarios (Las Condes)'!$A:$A,0)),H344&lt;=5000,INDEX('Pliegos Tarifarios (Las Condes)'!$I:$I,MATCH($B344,'Pliegos Tarifarios (Las Condes)'!$A:$A,0)),H344&gt;5000,INDEX('Pliegos Tarifarios (Las Condes)'!$J:$J,MATCH($B344,'Pliegos Tarifarios (Las Condes)'!$A:$A,0)))/1.19</f>
        <v>2128.1546212605049</v>
      </c>
      <c r="R344" s="19">
        <f>INDEX('Pliegos Tarifarios (Las Condes)'!$K:$K,MATCH($B344,'Pliegos Tarifarios (Las Condes)'!$A:$A,0))</f>
        <v>710.78200000000004</v>
      </c>
      <c r="S344" s="21">
        <f t="shared" si="18"/>
        <v>164106.07809426051</v>
      </c>
      <c r="T344" s="21">
        <f t="shared" si="19"/>
        <v>31180.154837909497</v>
      </c>
      <c r="U344" s="19">
        <v>0</v>
      </c>
      <c r="V344" s="21">
        <f t="shared" si="20"/>
        <v>195286.23293217001</v>
      </c>
    </row>
    <row r="345" spans="1:22" x14ac:dyDescent="0.3">
      <c r="A345" s="3" t="s">
        <v>12</v>
      </c>
      <c r="B345" s="3">
        <v>1</v>
      </c>
      <c r="C345" s="4" t="s">
        <v>186</v>
      </c>
      <c r="D345" s="3" t="s">
        <v>818</v>
      </c>
      <c r="E345" s="3" t="s">
        <v>121</v>
      </c>
      <c r="F345" s="4" t="s">
        <v>819</v>
      </c>
      <c r="G345" s="3" t="s">
        <v>16</v>
      </c>
      <c r="H345" s="5">
        <v>904.54570000000001</v>
      </c>
      <c r="I345" s="5">
        <v>2.3900999999999999</v>
      </c>
      <c r="J345" s="5">
        <v>2.3900999999999999</v>
      </c>
      <c r="K345" s="6">
        <v>1</v>
      </c>
      <c r="L345" s="5">
        <v>29.18</v>
      </c>
      <c r="M345" s="19">
        <f>H345*INDEX('Pliegos Tarifarios (Las Condes)'!$B:$B,MATCH($B345,'Pliegos Tarifarios (Las Condes)'!$A:$A,0))</f>
        <v>107494.4018966</v>
      </c>
      <c r="N345" s="19">
        <f>I345*INDEX('Pliegos Tarifarios (Las Condes)'!$C:$C,MATCH($B345,'Pliegos Tarifarios (Las Condes)'!$A:$A,0))</f>
        <v>8162.4520208999993</v>
      </c>
      <c r="O345" s="19">
        <f>J345*INDEX('Pliegos Tarifarios (Las Condes)'!$D:$D,MATCH($B345,'Pliegos Tarifarios (Las Condes)'!$A:$A,0))</f>
        <v>33716.196610499996</v>
      </c>
      <c r="P345" s="19">
        <f>H345*INDEX('Pliegos Tarifarios (Las Condes)'!$E:$E,MATCH($B345,'Pliegos Tarifarios (Las Condes)'!$A:$A,0))</f>
        <v>11697.584992400001</v>
      </c>
      <c r="Q345" s="19" cm="1">
        <f t="array" ref="Q345">H345*_xlfn.IFS(H345&lt;=350,INDEX('Pliegos Tarifarios (Las Condes)'!$F:$F,MATCH($B345,'Pliegos Tarifarios (Las Condes)'!$A:$A,0)),H345&lt;=500,INDEX('Pliegos Tarifarios (Las Condes)'!$G:$G,MATCH($B345,'Pliegos Tarifarios (Las Condes)'!$A:$A,0)),H345&lt;=1000,INDEX('Pliegos Tarifarios (Las Condes)'!$H:$H,MATCH($B345,'Pliegos Tarifarios (Las Condes)'!$A:$A,0)),H345&lt;=5000,INDEX('Pliegos Tarifarios (Las Condes)'!$I:$I,MATCH($B345,'Pliegos Tarifarios (Las Condes)'!$A:$A,0)),H345&gt;5000,INDEX('Pliegos Tarifarios (Las Condes)'!$J:$J,MATCH($B345,'Pliegos Tarifarios (Las Condes)'!$A:$A,0)))/1.19</f>
        <v>2121.5017215966391</v>
      </c>
      <c r="R345" s="19">
        <f>INDEX('Pliegos Tarifarios (Las Condes)'!$K:$K,MATCH($B345,'Pliegos Tarifarios (Las Condes)'!$A:$A,0))</f>
        <v>710.78200000000004</v>
      </c>
      <c r="S345" s="21">
        <f t="shared" si="18"/>
        <v>163902.91924199663</v>
      </c>
      <c r="T345" s="21">
        <f t="shared" si="19"/>
        <v>31141.554655979358</v>
      </c>
      <c r="U345" s="19">
        <v>0</v>
      </c>
      <c r="V345" s="21">
        <f t="shared" si="20"/>
        <v>195044.47389797599</v>
      </c>
    </row>
    <row r="346" spans="1:22" x14ac:dyDescent="0.3">
      <c r="A346" s="3" t="s">
        <v>12</v>
      </c>
      <c r="B346" s="3">
        <v>1</v>
      </c>
      <c r="C346" s="4" t="s">
        <v>186</v>
      </c>
      <c r="D346" s="3" t="s">
        <v>820</v>
      </c>
      <c r="E346" s="3" t="s">
        <v>121</v>
      </c>
      <c r="F346" s="4" t="s">
        <v>821</v>
      </c>
      <c r="G346" s="3" t="s">
        <v>16</v>
      </c>
      <c r="H346" s="5">
        <v>906.39499999999998</v>
      </c>
      <c r="I346" s="5">
        <v>2.4235000000000002</v>
      </c>
      <c r="J346" s="5">
        <v>2.3982999999999999</v>
      </c>
      <c r="K346" s="6">
        <v>0.9896018155560139</v>
      </c>
      <c r="L346" s="5">
        <v>29.24</v>
      </c>
      <c r="M346" s="19">
        <f>H346*INDEX('Pliegos Tarifarios (Las Condes)'!$B:$B,MATCH($B346,'Pliegos Tarifarios (Las Condes)'!$A:$A,0))</f>
        <v>107714.16901</v>
      </c>
      <c r="N346" s="19">
        <f>I346*INDEX('Pliegos Tarifarios (Las Condes)'!$C:$C,MATCH($B346,'Pliegos Tarifarios (Las Condes)'!$A:$A,0))</f>
        <v>8276.5166614999998</v>
      </c>
      <c r="O346" s="19">
        <f>J346*INDEX('Pliegos Tarifarios (Las Condes)'!$D:$D,MATCH($B346,'Pliegos Tarifarios (Las Condes)'!$A:$A,0))</f>
        <v>33831.870771499998</v>
      </c>
      <c r="P346" s="19">
        <f>H346*INDEX('Pliegos Tarifarios (Las Condes)'!$E:$E,MATCH($B346,'Pliegos Tarifarios (Las Condes)'!$A:$A,0))</f>
        <v>11721.50014</v>
      </c>
      <c r="Q346" s="19" cm="1">
        <f t="array" ref="Q346">H346*_xlfn.IFS(H346&lt;=350,INDEX('Pliegos Tarifarios (Las Condes)'!$F:$F,MATCH($B346,'Pliegos Tarifarios (Las Condes)'!$A:$A,0)),H346&lt;=500,INDEX('Pliegos Tarifarios (Las Condes)'!$G:$G,MATCH($B346,'Pliegos Tarifarios (Las Condes)'!$A:$A,0)),H346&lt;=1000,INDEX('Pliegos Tarifarios (Las Condes)'!$H:$H,MATCH($B346,'Pliegos Tarifarios (Las Condes)'!$A:$A,0)),H346&lt;=5000,INDEX('Pliegos Tarifarios (Las Condes)'!$I:$I,MATCH($B346,'Pliegos Tarifarios (Las Condes)'!$A:$A,0)),H346&gt;5000,INDEX('Pliegos Tarifarios (Las Condes)'!$J:$J,MATCH($B346,'Pliegos Tarifarios (Las Condes)'!$A:$A,0)))/1.19</f>
        <v>2125.8390294117648</v>
      </c>
      <c r="R346" s="19">
        <f>INDEX('Pliegos Tarifarios (Las Condes)'!$K:$K,MATCH($B346,'Pliegos Tarifarios (Las Condes)'!$A:$A,0))</f>
        <v>710.78200000000004</v>
      </c>
      <c r="S346" s="21">
        <f t="shared" si="18"/>
        <v>164380.67761241176</v>
      </c>
      <c r="T346" s="21">
        <f t="shared" si="19"/>
        <v>31232.328746358235</v>
      </c>
      <c r="U346" s="19">
        <v>0</v>
      </c>
      <c r="V346" s="21">
        <f t="shared" si="20"/>
        <v>195613.00635876998</v>
      </c>
    </row>
    <row r="347" spans="1:22" x14ac:dyDescent="0.3">
      <c r="A347" s="3" t="s">
        <v>12</v>
      </c>
      <c r="B347" s="3">
        <v>1</v>
      </c>
      <c r="C347" s="4" t="s">
        <v>186</v>
      </c>
      <c r="D347" s="3" t="s">
        <v>822</v>
      </c>
      <c r="E347" s="3" t="s">
        <v>121</v>
      </c>
      <c r="F347" s="4" t="s">
        <v>823</v>
      </c>
      <c r="G347" s="3" t="s">
        <v>16</v>
      </c>
      <c r="H347" s="5">
        <v>904.81979999999999</v>
      </c>
      <c r="I347" s="5">
        <v>2.4009</v>
      </c>
      <c r="J347" s="5">
        <v>2.3849</v>
      </c>
      <c r="K347" s="6">
        <v>0.99333583239618473</v>
      </c>
      <c r="L347" s="5">
        <v>29.19</v>
      </c>
      <c r="M347" s="19">
        <f>H347*INDEX('Pliegos Tarifarios (Las Condes)'!$B:$B,MATCH($B347,'Pliegos Tarifarios (Las Condes)'!$A:$A,0))</f>
        <v>107526.9753924</v>
      </c>
      <c r="N347" s="19">
        <f>I347*INDEX('Pliegos Tarifarios (Las Condes)'!$C:$C,MATCH($B347,'Pliegos Tarifarios (Las Condes)'!$A:$A,0))</f>
        <v>8199.3351980999996</v>
      </c>
      <c r="O347" s="19">
        <f>J347*INDEX('Pliegos Tarifarios (Las Condes)'!$D:$D,MATCH($B347,'Pliegos Tarifarios (Las Condes)'!$A:$A,0))</f>
        <v>33642.842264500003</v>
      </c>
      <c r="P347" s="19">
        <f>H347*INDEX('Pliegos Tarifarios (Las Condes)'!$E:$E,MATCH($B347,'Pliegos Tarifarios (Las Condes)'!$A:$A,0))</f>
        <v>11701.129653600001</v>
      </c>
      <c r="Q347" s="19" cm="1">
        <f t="array" ref="Q347">H347*_xlfn.IFS(H347&lt;=350,INDEX('Pliegos Tarifarios (Las Condes)'!$F:$F,MATCH($B347,'Pliegos Tarifarios (Las Condes)'!$A:$A,0)),H347&lt;=500,INDEX('Pliegos Tarifarios (Las Condes)'!$G:$G,MATCH($B347,'Pliegos Tarifarios (Las Condes)'!$A:$A,0)),H347&lt;=1000,INDEX('Pliegos Tarifarios (Las Condes)'!$H:$H,MATCH($B347,'Pliegos Tarifarios (Las Condes)'!$A:$A,0)),H347&lt;=5000,INDEX('Pliegos Tarifarios (Las Condes)'!$I:$I,MATCH($B347,'Pliegos Tarifarios (Las Condes)'!$A:$A,0)),H347&gt;5000,INDEX('Pliegos Tarifarios (Las Condes)'!$J:$J,MATCH($B347,'Pliegos Tarifarios (Las Condes)'!$A:$A,0)))/1.19</f>
        <v>2122.1445897478993</v>
      </c>
      <c r="R347" s="19">
        <f>INDEX('Pliegos Tarifarios (Las Condes)'!$K:$K,MATCH($B347,'Pliegos Tarifarios (Las Condes)'!$A:$A,0))</f>
        <v>710.78200000000004</v>
      </c>
      <c r="S347" s="21">
        <f t="shared" si="18"/>
        <v>163903.2090983479</v>
      </c>
      <c r="T347" s="21">
        <f t="shared" si="19"/>
        <v>31141.6097286861</v>
      </c>
      <c r="U347" s="19">
        <v>0</v>
      </c>
      <c r="V347" s="21">
        <f t="shared" si="20"/>
        <v>195044.818827034</v>
      </c>
    </row>
    <row r="348" spans="1:22" x14ac:dyDescent="0.3">
      <c r="A348" s="3" t="s">
        <v>12</v>
      </c>
      <c r="B348" s="3">
        <v>1</v>
      </c>
      <c r="C348" s="4" t="s">
        <v>186</v>
      </c>
      <c r="D348" s="3" t="s">
        <v>824</v>
      </c>
      <c r="E348" s="3" t="s">
        <v>121</v>
      </c>
      <c r="F348" s="4" t="s">
        <v>825</v>
      </c>
      <c r="G348" s="3" t="s">
        <v>16</v>
      </c>
      <c r="H348" s="5">
        <v>906.63869999999997</v>
      </c>
      <c r="I348" s="5">
        <v>2.4434</v>
      </c>
      <c r="J348" s="5">
        <v>2.3563000000000001</v>
      </c>
      <c r="K348" s="6">
        <v>0.96435295080625361</v>
      </c>
      <c r="L348" s="5">
        <v>29.25</v>
      </c>
      <c r="M348" s="19">
        <f>H348*INDEX('Pliegos Tarifarios (Las Condes)'!$B:$B,MATCH($B348,'Pliegos Tarifarios (Las Condes)'!$A:$A,0))</f>
        <v>107743.1298306</v>
      </c>
      <c r="N348" s="19">
        <f>I348*INDEX('Pliegos Tarifarios (Las Condes)'!$C:$C,MATCH($B348,'Pliegos Tarifarios (Las Condes)'!$A:$A,0))</f>
        <v>8344.4773306000006</v>
      </c>
      <c r="O348" s="19">
        <f>J348*INDEX('Pliegos Tarifarios (Las Condes)'!$D:$D,MATCH($B348,'Pliegos Tarifarios (Las Condes)'!$A:$A,0))</f>
        <v>33239.393361499999</v>
      </c>
      <c r="P348" s="19">
        <f>H348*INDEX('Pliegos Tarifarios (Las Condes)'!$E:$E,MATCH($B348,'Pliegos Tarifarios (Las Condes)'!$A:$A,0))</f>
        <v>11724.6516684</v>
      </c>
      <c r="Q348" s="19" cm="1">
        <f t="array" ref="Q348">H348*_xlfn.IFS(H348&lt;=350,INDEX('Pliegos Tarifarios (Las Condes)'!$F:$F,MATCH($B348,'Pliegos Tarifarios (Las Condes)'!$A:$A,0)),H348&lt;=500,INDEX('Pliegos Tarifarios (Las Condes)'!$G:$G,MATCH($B348,'Pliegos Tarifarios (Las Condes)'!$A:$A,0)),H348&lt;=1000,INDEX('Pliegos Tarifarios (Las Condes)'!$H:$H,MATCH($B348,'Pliegos Tarifarios (Las Condes)'!$A:$A,0)),H348&lt;=5000,INDEX('Pliegos Tarifarios (Las Condes)'!$I:$I,MATCH($B348,'Pliegos Tarifarios (Las Condes)'!$A:$A,0)),H348&gt;5000,INDEX('Pliegos Tarifarios (Las Condes)'!$J:$J,MATCH($B348,'Pliegos Tarifarios (Las Condes)'!$A:$A,0)))/1.19</f>
        <v>2126.4105980672271</v>
      </c>
      <c r="R348" s="19">
        <f>INDEX('Pliegos Tarifarios (Las Condes)'!$K:$K,MATCH($B348,'Pliegos Tarifarios (Las Condes)'!$A:$A,0))</f>
        <v>710.78200000000004</v>
      </c>
      <c r="S348" s="21">
        <f t="shared" si="18"/>
        <v>163888.84478916723</v>
      </c>
      <c r="T348" s="21">
        <f t="shared" si="19"/>
        <v>31138.880509941773</v>
      </c>
      <c r="U348" s="19">
        <v>0</v>
      </c>
      <c r="V348" s="21">
        <f t="shared" si="20"/>
        <v>195027.72529910901</v>
      </c>
    </row>
    <row r="349" spans="1:22" x14ac:dyDescent="0.3">
      <c r="A349" s="3" t="s">
        <v>12</v>
      </c>
      <c r="B349" s="3">
        <v>1</v>
      </c>
      <c r="C349" s="4" t="s">
        <v>186</v>
      </c>
      <c r="D349" s="3" t="s">
        <v>826</v>
      </c>
      <c r="E349" s="3" t="s">
        <v>121</v>
      </c>
      <c r="F349" s="4" t="s">
        <v>827</v>
      </c>
      <c r="G349" s="3" t="s">
        <v>16</v>
      </c>
      <c r="H349" s="5">
        <v>906.79039999999998</v>
      </c>
      <c r="I349" s="5">
        <v>2.3801999999999999</v>
      </c>
      <c r="J349" s="5">
        <v>2.3538999999999999</v>
      </c>
      <c r="K349" s="6">
        <v>0.98895050836064191</v>
      </c>
      <c r="L349" s="5">
        <v>29.25</v>
      </c>
      <c r="M349" s="19">
        <f>H349*INDEX('Pliegos Tarifarios (Las Condes)'!$B:$B,MATCH($B349,'Pliegos Tarifarios (Las Condes)'!$A:$A,0))</f>
        <v>107761.15755519998</v>
      </c>
      <c r="N349" s="19">
        <f>I349*INDEX('Pliegos Tarifarios (Las Condes)'!$C:$C,MATCH($B349,'Pliegos Tarifarios (Las Condes)'!$A:$A,0))</f>
        <v>8128.6424417999997</v>
      </c>
      <c r="O349" s="19">
        <f>J349*INDEX('Pliegos Tarifarios (Las Condes)'!$D:$D,MATCH($B349,'Pliegos Tarifarios (Las Condes)'!$A:$A,0))</f>
        <v>33205.537509499998</v>
      </c>
      <c r="P349" s="19">
        <f>H349*INDEX('Pliegos Tarifarios (Las Condes)'!$E:$E,MATCH($B349,'Pliegos Tarifarios (Las Condes)'!$A:$A,0))</f>
        <v>11726.6134528</v>
      </c>
      <c r="Q349" s="19" cm="1">
        <f t="array" ref="Q349">H349*_xlfn.IFS(H349&lt;=350,INDEX('Pliegos Tarifarios (Las Condes)'!$F:$F,MATCH($B349,'Pliegos Tarifarios (Las Condes)'!$A:$A,0)),H349&lt;=500,INDEX('Pliegos Tarifarios (Las Condes)'!$G:$G,MATCH($B349,'Pliegos Tarifarios (Las Condes)'!$A:$A,0)),H349&lt;=1000,INDEX('Pliegos Tarifarios (Las Condes)'!$H:$H,MATCH($B349,'Pliegos Tarifarios (Las Condes)'!$A:$A,0)),H349&lt;=5000,INDEX('Pliegos Tarifarios (Las Condes)'!$I:$I,MATCH($B349,'Pliegos Tarifarios (Las Condes)'!$A:$A,0)),H349&gt;5000,INDEX('Pliegos Tarifarios (Las Condes)'!$J:$J,MATCH($B349,'Pliegos Tarifarios (Las Condes)'!$A:$A,0)))/1.19</f>
        <v>2126.7663919327733</v>
      </c>
      <c r="R349" s="19">
        <f>INDEX('Pliegos Tarifarios (Las Condes)'!$K:$K,MATCH($B349,'Pliegos Tarifarios (Las Condes)'!$A:$A,0))</f>
        <v>710.78200000000004</v>
      </c>
      <c r="S349" s="21">
        <f t="shared" si="18"/>
        <v>163659.49935123275</v>
      </c>
      <c r="T349" s="21">
        <f t="shared" si="19"/>
        <v>31095.304876734222</v>
      </c>
      <c r="U349" s="19">
        <v>0</v>
      </c>
      <c r="V349" s="21">
        <f t="shared" si="20"/>
        <v>194754.80422796696</v>
      </c>
    </row>
    <row r="350" spans="1:22" x14ac:dyDescent="0.3">
      <c r="A350" s="3" t="s">
        <v>12</v>
      </c>
      <c r="B350" s="3">
        <v>1</v>
      </c>
      <c r="C350" s="4" t="s">
        <v>186</v>
      </c>
      <c r="D350" s="3" t="s">
        <v>828</v>
      </c>
      <c r="E350" s="3" t="s">
        <v>121</v>
      </c>
      <c r="F350" s="4" t="s">
        <v>829</v>
      </c>
      <c r="G350" s="3" t="s">
        <v>16</v>
      </c>
      <c r="H350" s="5">
        <v>906.46500000000003</v>
      </c>
      <c r="I350" s="5">
        <v>2.4182000000000001</v>
      </c>
      <c r="J350" s="5">
        <v>2.4182000000000001</v>
      </c>
      <c r="K350" s="6">
        <v>1</v>
      </c>
      <c r="L350" s="5">
        <v>29.24</v>
      </c>
      <c r="M350" s="19">
        <f>H350*INDEX('Pliegos Tarifarios (Las Condes)'!$B:$B,MATCH($B350,'Pliegos Tarifarios (Las Condes)'!$A:$A,0))</f>
        <v>107722.48767</v>
      </c>
      <c r="N350" s="19">
        <f>I350*INDEX('Pliegos Tarifarios (Las Condes)'!$C:$C,MATCH($B350,'Pliegos Tarifarios (Las Condes)'!$A:$A,0))</f>
        <v>8258.4165838000008</v>
      </c>
      <c r="O350" s="19">
        <f>J350*INDEX('Pliegos Tarifarios (Las Condes)'!$D:$D,MATCH($B350,'Pliegos Tarifarios (Las Condes)'!$A:$A,0))</f>
        <v>34112.592211000003</v>
      </c>
      <c r="P350" s="19">
        <f>H350*INDEX('Pliegos Tarifarios (Las Condes)'!$E:$E,MATCH($B350,'Pliegos Tarifarios (Las Condes)'!$A:$A,0))</f>
        <v>11722.40538</v>
      </c>
      <c r="Q350" s="19" cm="1">
        <f t="array" ref="Q350">H350*_xlfn.IFS(H350&lt;=350,INDEX('Pliegos Tarifarios (Las Condes)'!$F:$F,MATCH($B350,'Pliegos Tarifarios (Las Condes)'!$A:$A,0)),H350&lt;=500,INDEX('Pliegos Tarifarios (Las Condes)'!$G:$G,MATCH($B350,'Pliegos Tarifarios (Las Condes)'!$A:$A,0)),H350&lt;=1000,INDEX('Pliegos Tarifarios (Las Condes)'!$H:$H,MATCH($B350,'Pliegos Tarifarios (Las Condes)'!$A:$A,0)),H350&lt;=5000,INDEX('Pliegos Tarifarios (Las Condes)'!$I:$I,MATCH($B350,'Pliegos Tarifarios (Las Condes)'!$A:$A,0)),H350&gt;5000,INDEX('Pliegos Tarifarios (Las Condes)'!$J:$J,MATCH($B350,'Pliegos Tarifarios (Las Condes)'!$A:$A,0)))/1.19</f>
        <v>2126.0032058823535</v>
      </c>
      <c r="R350" s="19">
        <f>INDEX('Pliegos Tarifarios (Las Condes)'!$K:$K,MATCH($B350,'Pliegos Tarifarios (Las Condes)'!$A:$A,0))</f>
        <v>710.78200000000004</v>
      </c>
      <c r="S350" s="21">
        <f t="shared" si="18"/>
        <v>164652.68705068238</v>
      </c>
      <c r="T350" s="21">
        <f t="shared" si="19"/>
        <v>31284.010539629653</v>
      </c>
      <c r="U350" s="19">
        <v>0</v>
      </c>
      <c r="V350" s="21">
        <f t="shared" si="20"/>
        <v>195936.69759031202</v>
      </c>
    </row>
    <row r="351" spans="1:22" x14ac:dyDescent="0.3">
      <c r="A351" s="3" t="s">
        <v>12</v>
      </c>
      <c r="B351" s="3">
        <v>1</v>
      </c>
      <c r="C351" s="4" t="s">
        <v>186</v>
      </c>
      <c r="D351" s="3" t="s">
        <v>830</v>
      </c>
      <c r="E351" s="3" t="s">
        <v>121</v>
      </c>
      <c r="F351" s="4" t="s">
        <v>831</v>
      </c>
      <c r="G351" s="3" t="s">
        <v>16</v>
      </c>
      <c r="H351" s="5">
        <v>907.7133</v>
      </c>
      <c r="I351" s="5">
        <v>2.4731000000000001</v>
      </c>
      <c r="J351" s="5">
        <v>2.4142999999999999</v>
      </c>
      <c r="K351" s="6">
        <v>0.97622417209170664</v>
      </c>
      <c r="L351" s="5">
        <v>29.28</v>
      </c>
      <c r="M351" s="19">
        <f>H351*INDEX('Pliegos Tarifarios (Las Condes)'!$B:$B,MATCH($B351,'Pliegos Tarifarios (Las Condes)'!$A:$A,0))</f>
        <v>107870.8331454</v>
      </c>
      <c r="N351" s="19">
        <f>I351*INDEX('Pliegos Tarifarios (Las Condes)'!$C:$C,MATCH($B351,'Pliegos Tarifarios (Las Condes)'!$A:$A,0))</f>
        <v>8445.9060678999995</v>
      </c>
      <c r="O351" s="19">
        <f>J351*INDEX('Pliegos Tarifarios (Las Condes)'!$D:$D,MATCH($B351,'Pliegos Tarifarios (Las Condes)'!$A:$A,0))</f>
        <v>34057.576451499997</v>
      </c>
      <c r="P351" s="19">
        <f>H351*INDEX('Pliegos Tarifarios (Las Condes)'!$E:$E,MATCH($B351,'Pliegos Tarifarios (Las Condes)'!$A:$A,0))</f>
        <v>11738.548395600001</v>
      </c>
      <c r="Q351" s="19" cm="1">
        <f t="array" ref="Q351">H351*_xlfn.IFS(H351&lt;=350,INDEX('Pliegos Tarifarios (Las Condes)'!$F:$F,MATCH($B351,'Pliegos Tarifarios (Las Condes)'!$A:$A,0)),H351&lt;=500,INDEX('Pliegos Tarifarios (Las Condes)'!$G:$G,MATCH($B351,'Pliegos Tarifarios (Las Condes)'!$A:$A,0)),H351&lt;=1000,INDEX('Pliegos Tarifarios (Las Condes)'!$H:$H,MATCH($B351,'Pliegos Tarifarios (Las Condes)'!$A:$A,0)),H351&lt;=5000,INDEX('Pliegos Tarifarios (Las Condes)'!$I:$I,MATCH($B351,'Pliegos Tarifarios (Las Condes)'!$A:$A,0)),H351&gt;5000,INDEX('Pliegos Tarifarios (Las Condes)'!$J:$J,MATCH($B351,'Pliegos Tarifarios (Las Condes)'!$A:$A,0)))/1.19</f>
        <v>2128.9309414285717</v>
      </c>
      <c r="R351" s="19">
        <f>INDEX('Pliegos Tarifarios (Las Condes)'!$K:$K,MATCH($B351,'Pliegos Tarifarios (Las Condes)'!$A:$A,0))</f>
        <v>710.78200000000004</v>
      </c>
      <c r="S351" s="21">
        <f t="shared" si="18"/>
        <v>164952.57700182858</v>
      </c>
      <c r="T351" s="21">
        <f t="shared" si="19"/>
        <v>31340.989630347431</v>
      </c>
      <c r="U351" s="19">
        <v>0</v>
      </c>
      <c r="V351" s="21">
        <f t="shared" si="20"/>
        <v>196293.56663217602</v>
      </c>
    </row>
    <row r="352" spans="1:22" x14ac:dyDescent="0.3">
      <c r="A352" s="3" t="s">
        <v>12</v>
      </c>
      <c r="B352" s="3">
        <v>1</v>
      </c>
      <c r="C352" s="4" t="s">
        <v>186</v>
      </c>
      <c r="D352" s="3" t="s">
        <v>832</v>
      </c>
      <c r="E352" s="3" t="s">
        <v>121</v>
      </c>
      <c r="F352" s="4" t="s">
        <v>833</v>
      </c>
      <c r="G352" s="3" t="s">
        <v>16</v>
      </c>
      <c r="H352" s="5">
        <v>906.22249999999997</v>
      </c>
      <c r="I352" s="5">
        <v>2.4333999999999998</v>
      </c>
      <c r="J352" s="5">
        <v>2.4333999999999998</v>
      </c>
      <c r="K352" s="6">
        <v>1</v>
      </c>
      <c r="L352" s="5">
        <v>29.23</v>
      </c>
      <c r="M352" s="19">
        <f>H352*INDEX('Pliegos Tarifarios (Las Condes)'!$B:$B,MATCH($B352,'Pliegos Tarifarios (Las Condes)'!$A:$A,0))</f>
        <v>107693.669455</v>
      </c>
      <c r="N352" s="19">
        <f>I352*INDEX('Pliegos Tarifarios (Las Condes)'!$C:$C,MATCH($B352,'Pliegos Tarifarios (Las Condes)'!$A:$A,0))</f>
        <v>8310.3262405999994</v>
      </c>
      <c r="O352" s="19">
        <f>J352*INDEX('Pliegos Tarifarios (Las Condes)'!$D:$D,MATCH($B352,'Pliegos Tarifarios (Las Condes)'!$A:$A,0))</f>
        <v>34327.012606999997</v>
      </c>
      <c r="P352" s="19">
        <f>H352*INDEX('Pliegos Tarifarios (Las Condes)'!$E:$E,MATCH($B352,'Pliegos Tarifarios (Las Condes)'!$A:$A,0))</f>
        <v>11719.26937</v>
      </c>
      <c r="Q352" s="19" cm="1">
        <f t="array" ref="Q352">H352*_xlfn.IFS(H352&lt;=350,INDEX('Pliegos Tarifarios (Las Condes)'!$F:$F,MATCH($B352,'Pliegos Tarifarios (Las Condes)'!$A:$A,0)),H352&lt;=500,INDEX('Pliegos Tarifarios (Las Condes)'!$G:$G,MATCH($B352,'Pliegos Tarifarios (Las Condes)'!$A:$A,0)),H352&lt;=1000,INDEX('Pliegos Tarifarios (Las Condes)'!$H:$H,MATCH($B352,'Pliegos Tarifarios (Las Condes)'!$A:$A,0)),H352&lt;=5000,INDEX('Pliegos Tarifarios (Las Condes)'!$I:$I,MATCH($B352,'Pliegos Tarifarios (Las Condes)'!$A:$A,0)),H352&gt;5000,INDEX('Pliegos Tarifarios (Las Condes)'!$J:$J,MATCH($B352,'Pliegos Tarifarios (Las Condes)'!$A:$A,0)))/1.19</f>
        <v>2125.4344516806727</v>
      </c>
      <c r="R352" s="19">
        <f>INDEX('Pliegos Tarifarios (Las Condes)'!$K:$K,MATCH($B352,'Pliegos Tarifarios (Las Condes)'!$A:$A,0))</f>
        <v>710.78200000000004</v>
      </c>
      <c r="S352" s="21">
        <f t="shared" si="18"/>
        <v>164886.49412428067</v>
      </c>
      <c r="T352" s="21">
        <f t="shared" si="19"/>
        <v>31328.433883613328</v>
      </c>
      <c r="U352" s="19">
        <v>0</v>
      </c>
      <c r="V352" s="21">
        <f t="shared" si="20"/>
        <v>196214.92800789399</v>
      </c>
    </row>
    <row r="353" spans="1:22" x14ac:dyDescent="0.3">
      <c r="A353" s="3" t="s">
        <v>12</v>
      </c>
      <c r="B353" s="3">
        <v>1</v>
      </c>
      <c r="C353" s="4" t="s">
        <v>186</v>
      </c>
      <c r="D353" s="3" t="s">
        <v>834</v>
      </c>
      <c r="E353" s="3" t="s">
        <v>121</v>
      </c>
      <c r="F353" s="4" t="s">
        <v>835</v>
      </c>
      <c r="G353" s="3" t="s">
        <v>16</v>
      </c>
      <c r="H353" s="5">
        <v>907.2663</v>
      </c>
      <c r="I353" s="5">
        <v>2.5190000000000001</v>
      </c>
      <c r="J353" s="5">
        <v>2.5190000000000001</v>
      </c>
      <c r="K353" s="6">
        <v>1</v>
      </c>
      <c r="L353" s="5">
        <v>29.27</v>
      </c>
      <c r="M353" s="19">
        <f>H353*INDEX('Pliegos Tarifarios (Las Condes)'!$B:$B,MATCH($B353,'Pliegos Tarifarios (Las Condes)'!$A:$A,0))</f>
        <v>107817.7125594</v>
      </c>
      <c r="N353" s="19">
        <f>I353*INDEX('Pliegos Tarifarios (Las Condes)'!$C:$C,MATCH($B353,'Pliegos Tarifarios (Las Condes)'!$A:$A,0))</f>
        <v>8602.6595710000001</v>
      </c>
      <c r="O353" s="19">
        <f>J353*INDEX('Pliegos Tarifarios (Las Condes)'!$D:$D,MATCH($B353,'Pliegos Tarifarios (Las Condes)'!$A:$A,0))</f>
        <v>35534.537994999999</v>
      </c>
      <c r="P353" s="19">
        <f>H353*INDEX('Pliegos Tarifarios (Las Condes)'!$E:$E,MATCH($B353,'Pliegos Tarifarios (Las Condes)'!$A:$A,0))</f>
        <v>11732.767791600001</v>
      </c>
      <c r="Q353" s="19" cm="1">
        <f t="array" ref="Q353">H353*_xlfn.IFS(H353&lt;=350,INDEX('Pliegos Tarifarios (Las Condes)'!$F:$F,MATCH($B353,'Pliegos Tarifarios (Las Condes)'!$A:$A,0)),H353&lt;=500,INDEX('Pliegos Tarifarios (Las Condes)'!$G:$G,MATCH($B353,'Pliegos Tarifarios (Las Condes)'!$A:$A,0)),H353&lt;=1000,INDEX('Pliegos Tarifarios (Las Condes)'!$H:$H,MATCH($B353,'Pliegos Tarifarios (Las Condes)'!$A:$A,0)),H353&lt;=5000,INDEX('Pliegos Tarifarios (Las Condes)'!$I:$I,MATCH($B353,'Pliegos Tarifarios (Las Condes)'!$A:$A,0)),H353&gt;5000,INDEX('Pliegos Tarifarios (Las Condes)'!$J:$J,MATCH($B353,'Pliegos Tarifarios (Las Condes)'!$A:$A,0)))/1.19</f>
        <v>2127.8825573949584</v>
      </c>
      <c r="R353" s="19">
        <f>INDEX('Pliegos Tarifarios (Las Condes)'!$K:$K,MATCH($B353,'Pliegos Tarifarios (Las Condes)'!$A:$A,0))</f>
        <v>710.78200000000004</v>
      </c>
      <c r="S353" s="21">
        <f t="shared" si="18"/>
        <v>166526.34247439497</v>
      </c>
      <c r="T353" s="21">
        <f t="shared" si="19"/>
        <v>31640.005070135045</v>
      </c>
      <c r="U353" s="19">
        <v>0</v>
      </c>
      <c r="V353" s="21">
        <f t="shared" si="20"/>
        <v>198166.34754453003</v>
      </c>
    </row>
    <row r="354" spans="1:22" x14ac:dyDescent="0.3">
      <c r="A354" s="3" t="s">
        <v>12</v>
      </c>
      <c r="B354" s="3">
        <v>1</v>
      </c>
      <c r="C354" s="4" t="s">
        <v>186</v>
      </c>
      <c r="D354" s="3" t="s">
        <v>836</v>
      </c>
      <c r="E354" s="3" t="s">
        <v>121</v>
      </c>
      <c r="F354" s="4" t="s">
        <v>837</v>
      </c>
      <c r="G354" s="3" t="s">
        <v>16</v>
      </c>
      <c r="H354" s="5">
        <v>905.67309999999998</v>
      </c>
      <c r="I354" s="5">
        <v>2.4266000000000001</v>
      </c>
      <c r="J354" s="5">
        <v>2.3893</v>
      </c>
      <c r="K354" s="6">
        <v>0.98462869859062052</v>
      </c>
      <c r="L354" s="5">
        <v>29.22</v>
      </c>
      <c r="M354" s="19">
        <f>H354*INDEX('Pliegos Tarifarios (Las Condes)'!$B:$B,MATCH($B354,'Pliegos Tarifarios (Las Condes)'!$A:$A,0))</f>
        <v>107628.3798578</v>
      </c>
      <c r="N354" s="19">
        <f>I354*INDEX('Pliegos Tarifarios (Las Condes)'!$C:$C,MATCH($B354,'Pliegos Tarifarios (Las Condes)'!$A:$A,0))</f>
        <v>8287.1034994000001</v>
      </c>
      <c r="O354" s="19">
        <f>J354*INDEX('Pliegos Tarifarios (Las Condes)'!$D:$D,MATCH($B354,'Pliegos Tarifarios (Las Condes)'!$A:$A,0))</f>
        <v>33704.911326499998</v>
      </c>
      <c r="P354" s="19">
        <f>H354*INDEX('Pliegos Tarifarios (Las Condes)'!$E:$E,MATCH($B354,'Pliegos Tarifarios (Las Condes)'!$A:$A,0))</f>
        <v>11712.164529199999</v>
      </c>
      <c r="Q354" s="19" cm="1">
        <f t="array" ref="Q354">H354*_xlfn.IFS(H354&lt;=350,INDEX('Pliegos Tarifarios (Las Condes)'!$F:$F,MATCH($B354,'Pliegos Tarifarios (Las Condes)'!$A:$A,0)),H354&lt;=500,INDEX('Pliegos Tarifarios (Las Condes)'!$G:$G,MATCH($B354,'Pliegos Tarifarios (Las Condes)'!$A:$A,0)),H354&lt;=1000,INDEX('Pliegos Tarifarios (Las Condes)'!$H:$H,MATCH($B354,'Pliegos Tarifarios (Las Condes)'!$A:$A,0)),H354&lt;=5000,INDEX('Pliegos Tarifarios (Las Condes)'!$I:$I,MATCH($B354,'Pliegos Tarifarios (Las Condes)'!$A:$A,0)),H354&gt;5000,INDEX('Pliegos Tarifarios (Las Condes)'!$J:$J,MATCH($B354,'Pliegos Tarifarios (Las Condes)'!$A:$A,0)))/1.19</f>
        <v>2124.1459009243699</v>
      </c>
      <c r="R354" s="19">
        <f>INDEX('Pliegos Tarifarios (Las Condes)'!$K:$K,MATCH($B354,'Pliegos Tarifarios (Las Condes)'!$A:$A,0))</f>
        <v>710.78200000000004</v>
      </c>
      <c r="S354" s="21">
        <f t="shared" si="18"/>
        <v>164167.48711382438</v>
      </c>
      <c r="T354" s="21">
        <f t="shared" si="19"/>
        <v>31191.822551626632</v>
      </c>
      <c r="U354" s="19">
        <v>0</v>
      </c>
      <c r="V354" s="21">
        <f t="shared" si="20"/>
        <v>195359.309665451</v>
      </c>
    </row>
    <row r="355" spans="1:22" x14ac:dyDescent="0.3">
      <c r="A355" s="3" t="s">
        <v>12</v>
      </c>
      <c r="B355" s="3">
        <v>1</v>
      </c>
      <c r="C355" s="4" t="s">
        <v>186</v>
      </c>
      <c r="D355" s="3" t="s">
        <v>838</v>
      </c>
      <c r="E355" s="3" t="s">
        <v>121</v>
      </c>
      <c r="F355" s="4" t="s">
        <v>839</v>
      </c>
      <c r="G355" s="3" t="s">
        <v>16</v>
      </c>
      <c r="H355" s="5">
        <v>906.48710000000005</v>
      </c>
      <c r="I355" s="5">
        <v>2.4081999999999999</v>
      </c>
      <c r="J355" s="5">
        <v>2.3809999999999998</v>
      </c>
      <c r="K355" s="6">
        <v>0.98870525703845191</v>
      </c>
      <c r="L355" s="5">
        <v>29.24</v>
      </c>
      <c r="M355" s="19">
        <f>H355*INDEX('Pliegos Tarifarios (Las Condes)'!$B:$B,MATCH($B355,'Pliegos Tarifarios (Las Condes)'!$A:$A,0))</f>
        <v>107725.1139898</v>
      </c>
      <c r="N355" s="19">
        <f>I355*INDEX('Pliegos Tarifarios (Las Condes)'!$C:$C,MATCH($B355,'Pliegos Tarifarios (Las Condes)'!$A:$A,0))</f>
        <v>8224.2654937999996</v>
      </c>
      <c r="O355" s="19">
        <f>J355*INDEX('Pliegos Tarifarios (Las Condes)'!$D:$D,MATCH($B355,'Pliegos Tarifarios (Las Condes)'!$A:$A,0))</f>
        <v>33587.826504999997</v>
      </c>
      <c r="P355" s="19">
        <f>H355*INDEX('Pliegos Tarifarios (Las Condes)'!$E:$E,MATCH($B355,'Pliegos Tarifarios (Las Condes)'!$A:$A,0))</f>
        <v>11722.6911772</v>
      </c>
      <c r="Q355" s="19" cm="1">
        <f t="array" ref="Q355">H355*_xlfn.IFS(H355&lt;=350,INDEX('Pliegos Tarifarios (Las Condes)'!$F:$F,MATCH($B355,'Pliegos Tarifarios (Las Condes)'!$A:$A,0)),H355&lt;=500,INDEX('Pliegos Tarifarios (Las Condes)'!$G:$G,MATCH($B355,'Pliegos Tarifarios (Las Condes)'!$A:$A,0)),H355&lt;=1000,INDEX('Pliegos Tarifarios (Las Condes)'!$H:$H,MATCH($B355,'Pliegos Tarifarios (Las Condes)'!$A:$A,0)),H355&lt;=5000,INDEX('Pliegos Tarifarios (Las Condes)'!$I:$I,MATCH($B355,'Pliegos Tarifarios (Las Condes)'!$A:$A,0)),H355&gt;5000,INDEX('Pliegos Tarifarios (Las Condes)'!$J:$J,MATCH($B355,'Pliegos Tarifarios (Las Condes)'!$A:$A,0)))/1.19</f>
        <v>2126.0550387394965</v>
      </c>
      <c r="R355" s="19">
        <f>INDEX('Pliegos Tarifarios (Las Condes)'!$K:$K,MATCH($B355,'Pliegos Tarifarios (Las Condes)'!$A:$A,0))</f>
        <v>710.78200000000004</v>
      </c>
      <c r="S355" s="21">
        <f t="shared" si="18"/>
        <v>164096.73420453951</v>
      </c>
      <c r="T355" s="21">
        <f t="shared" si="19"/>
        <v>31178.379498862505</v>
      </c>
      <c r="U355" s="19">
        <v>0</v>
      </c>
      <c r="V355" s="21">
        <f t="shared" si="20"/>
        <v>195275.11370340202</v>
      </c>
    </row>
    <row r="356" spans="1:22" x14ac:dyDescent="0.3">
      <c r="A356" s="3" t="s">
        <v>12</v>
      </c>
      <c r="B356" s="3">
        <v>1</v>
      </c>
      <c r="C356" s="4" t="s">
        <v>186</v>
      </c>
      <c r="D356" s="3" t="s">
        <v>840</v>
      </c>
      <c r="E356" s="3" t="s">
        <v>121</v>
      </c>
      <c r="F356" s="4" t="s">
        <v>841</v>
      </c>
      <c r="G356" s="3" t="s">
        <v>16</v>
      </c>
      <c r="H356" s="5">
        <v>905.53099999999995</v>
      </c>
      <c r="I356" s="5">
        <v>2.4270999999999998</v>
      </c>
      <c r="J356" s="5">
        <v>2.4011</v>
      </c>
      <c r="K356" s="6">
        <v>0.98928762720942698</v>
      </c>
      <c r="L356" s="5">
        <v>29.21</v>
      </c>
      <c r="M356" s="19">
        <f>H356*INDEX('Pliegos Tarifarios (Las Condes)'!$B:$B,MATCH($B356,'Pliegos Tarifarios (Las Condes)'!$A:$A,0))</f>
        <v>107611.49297799999</v>
      </c>
      <c r="N356" s="19">
        <f>I356*INDEX('Pliegos Tarifarios (Las Condes)'!$C:$C,MATCH($B356,'Pliegos Tarifarios (Las Condes)'!$A:$A,0))</f>
        <v>8288.811053899999</v>
      </c>
      <c r="O356" s="19">
        <f>J356*INDEX('Pliegos Tarifarios (Las Condes)'!$D:$D,MATCH($B356,'Pliegos Tarifarios (Las Condes)'!$A:$A,0))</f>
        <v>33871.369265499998</v>
      </c>
      <c r="P356" s="19">
        <f>H356*INDEX('Pliegos Tarifarios (Las Condes)'!$E:$E,MATCH($B356,'Pliegos Tarifarios (Las Condes)'!$A:$A,0))</f>
        <v>11710.326891999999</v>
      </c>
      <c r="Q356" s="19" cm="1">
        <f t="array" ref="Q356">H356*_xlfn.IFS(H356&lt;=350,INDEX('Pliegos Tarifarios (Las Condes)'!$F:$F,MATCH($B356,'Pliegos Tarifarios (Las Condes)'!$A:$A,0)),H356&lt;=500,INDEX('Pliegos Tarifarios (Las Condes)'!$G:$G,MATCH($B356,'Pliegos Tarifarios (Las Condes)'!$A:$A,0)),H356&lt;=1000,INDEX('Pliegos Tarifarios (Las Condes)'!$H:$H,MATCH($B356,'Pliegos Tarifarios (Las Condes)'!$A:$A,0)),H356&lt;=5000,INDEX('Pliegos Tarifarios (Las Condes)'!$I:$I,MATCH($B356,'Pliegos Tarifarios (Las Condes)'!$A:$A,0)),H356&gt;5000,INDEX('Pliegos Tarifarios (Las Condes)'!$J:$J,MATCH($B356,'Pliegos Tarifarios (Las Condes)'!$A:$A,0)))/1.19</f>
        <v>2123.8126226890759</v>
      </c>
      <c r="R356" s="19">
        <f>INDEX('Pliegos Tarifarios (Las Condes)'!$K:$K,MATCH($B356,'Pliegos Tarifarios (Las Condes)'!$A:$A,0))</f>
        <v>710.78200000000004</v>
      </c>
      <c r="S356" s="21">
        <f t="shared" si="18"/>
        <v>164316.59481208911</v>
      </c>
      <c r="T356" s="21">
        <f t="shared" si="19"/>
        <v>31220.153014296931</v>
      </c>
      <c r="U356" s="19">
        <v>0</v>
      </c>
      <c r="V356" s="21">
        <f t="shared" si="20"/>
        <v>195536.74782638604</v>
      </c>
    </row>
    <row r="357" spans="1:22" x14ac:dyDescent="0.3">
      <c r="A357" s="3" t="s">
        <v>12</v>
      </c>
      <c r="B357" s="3">
        <v>1</v>
      </c>
      <c r="C357" s="4" t="s">
        <v>186</v>
      </c>
      <c r="D357" s="3" t="s">
        <v>842</v>
      </c>
      <c r="E357" s="3" t="s">
        <v>121</v>
      </c>
      <c r="F357" s="4" t="s">
        <v>843</v>
      </c>
      <c r="G357" s="3" t="s">
        <v>16</v>
      </c>
      <c r="H357" s="5">
        <v>907.28060000000005</v>
      </c>
      <c r="I357" s="5">
        <v>2.4003999999999999</v>
      </c>
      <c r="J357" s="5">
        <v>2.3877999999999999</v>
      </c>
      <c r="K357" s="6">
        <v>0.994750874854191</v>
      </c>
      <c r="L357" s="5">
        <v>29.27</v>
      </c>
      <c r="M357" s="19">
        <f>H357*INDEX('Pliegos Tarifarios (Las Condes)'!$B:$B,MATCH($B357,'Pliegos Tarifarios (Las Condes)'!$A:$A,0))</f>
        <v>107819.4119428</v>
      </c>
      <c r="N357" s="19">
        <f>I357*INDEX('Pliegos Tarifarios (Las Condes)'!$C:$C,MATCH($B357,'Pliegos Tarifarios (Las Condes)'!$A:$A,0))</f>
        <v>8197.6276435999989</v>
      </c>
      <c r="O357" s="19">
        <f>J357*INDEX('Pliegos Tarifarios (Las Condes)'!$D:$D,MATCH($B357,'Pliegos Tarifarios (Las Condes)'!$A:$A,0))</f>
        <v>33683.751419</v>
      </c>
      <c r="P357" s="19">
        <f>H357*INDEX('Pliegos Tarifarios (Las Condes)'!$E:$E,MATCH($B357,'Pliegos Tarifarios (Las Condes)'!$A:$A,0))</f>
        <v>11732.952719200001</v>
      </c>
      <c r="Q357" s="19" cm="1">
        <f t="array" ref="Q357">H357*_xlfn.IFS(H357&lt;=350,INDEX('Pliegos Tarifarios (Las Condes)'!$F:$F,MATCH($B357,'Pliegos Tarifarios (Las Condes)'!$A:$A,0)),H357&lt;=500,INDEX('Pliegos Tarifarios (Las Condes)'!$G:$G,MATCH($B357,'Pliegos Tarifarios (Las Condes)'!$A:$A,0)),H357&lt;=1000,INDEX('Pliegos Tarifarios (Las Condes)'!$H:$H,MATCH($B357,'Pliegos Tarifarios (Las Condes)'!$A:$A,0)),H357&lt;=5000,INDEX('Pliegos Tarifarios (Las Condes)'!$I:$I,MATCH($B357,'Pliegos Tarifarios (Las Condes)'!$A:$A,0)),H357&gt;5000,INDEX('Pliegos Tarifarios (Las Condes)'!$J:$J,MATCH($B357,'Pliegos Tarifarios (Las Condes)'!$A:$A,0)))/1.19</f>
        <v>2127.9160963025215</v>
      </c>
      <c r="R357" s="19">
        <f>INDEX('Pliegos Tarifarios (Las Condes)'!$K:$K,MATCH($B357,'Pliegos Tarifarios (Las Condes)'!$A:$A,0))</f>
        <v>710.78200000000004</v>
      </c>
      <c r="S357" s="21">
        <f t="shared" si="18"/>
        <v>164272.44182090255</v>
      </c>
      <c r="T357" s="21">
        <f t="shared" si="19"/>
        <v>31211.763945971485</v>
      </c>
      <c r="U357" s="19">
        <v>0</v>
      </c>
      <c r="V357" s="21">
        <f t="shared" si="20"/>
        <v>195484.20576687402</v>
      </c>
    </row>
    <row r="358" spans="1:22" x14ac:dyDescent="0.3">
      <c r="A358" s="3" t="s">
        <v>12</v>
      </c>
      <c r="B358" s="3">
        <v>1</v>
      </c>
      <c r="C358" s="4" t="s">
        <v>186</v>
      </c>
      <c r="D358" s="3" t="s">
        <v>844</v>
      </c>
      <c r="E358" s="3" t="s">
        <v>121</v>
      </c>
      <c r="F358" s="4" t="s">
        <v>845</v>
      </c>
      <c r="G358" s="3" t="s">
        <v>16</v>
      </c>
      <c r="H358" s="5">
        <v>906.76639999999998</v>
      </c>
      <c r="I358" s="5">
        <v>2.4102999999999999</v>
      </c>
      <c r="J358" s="5">
        <v>2.3938000000000001</v>
      </c>
      <c r="K358" s="6">
        <v>0.99315437912293092</v>
      </c>
      <c r="L358" s="5">
        <v>29.25</v>
      </c>
      <c r="M358" s="19">
        <f>H358*INDEX('Pliegos Tarifarios (Las Condes)'!$B:$B,MATCH($B358,'Pliegos Tarifarios (Las Condes)'!$A:$A,0))</f>
        <v>107758.30544319999</v>
      </c>
      <c r="N358" s="19">
        <f>I358*INDEX('Pliegos Tarifarios (Las Condes)'!$C:$C,MATCH($B358,'Pliegos Tarifarios (Las Condes)'!$A:$A,0))</f>
        <v>8231.4372226999985</v>
      </c>
      <c r="O358" s="19">
        <f>J358*INDEX('Pliegos Tarifarios (Las Condes)'!$D:$D,MATCH($B358,'Pliegos Tarifarios (Las Condes)'!$A:$A,0))</f>
        <v>33768.391048999998</v>
      </c>
      <c r="P358" s="19">
        <f>H358*INDEX('Pliegos Tarifarios (Las Condes)'!$E:$E,MATCH($B358,'Pliegos Tarifarios (Las Condes)'!$A:$A,0))</f>
        <v>11726.3030848</v>
      </c>
      <c r="Q358" s="19" cm="1">
        <f t="array" ref="Q358">H358*_xlfn.IFS(H358&lt;=350,INDEX('Pliegos Tarifarios (Las Condes)'!$F:$F,MATCH($B358,'Pliegos Tarifarios (Las Condes)'!$A:$A,0)),H358&lt;=500,INDEX('Pliegos Tarifarios (Las Condes)'!$G:$G,MATCH($B358,'Pliegos Tarifarios (Las Condes)'!$A:$A,0)),H358&lt;=1000,INDEX('Pliegos Tarifarios (Las Condes)'!$H:$H,MATCH($B358,'Pliegos Tarifarios (Las Condes)'!$A:$A,0)),H358&lt;=5000,INDEX('Pliegos Tarifarios (Las Condes)'!$I:$I,MATCH($B358,'Pliegos Tarifarios (Las Condes)'!$A:$A,0)),H358&gt;5000,INDEX('Pliegos Tarifarios (Las Condes)'!$J:$J,MATCH($B358,'Pliegos Tarifarios (Las Condes)'!$A:$A,0)))/1.19</f>
        <v>2126.7101028571433</v>
      </c>
      <c r="R358" s="19">
        <f>INDEX('Pliegos Tarifarios (Las Condes)'!$K:$K,MATCH($B358,'Pliegos Tarifarios (Las Condes)'!$A:$A,0))</f>
        <v>710.78200000000004</v>
      </c>
      <c r="S358" s="21">
        <f t="shared" si="18"/>
        <v>164321.92890255715</v>
      </c>
      <c r="T358" s="21">
        <f t="shared" si="19"/>
        <v>31221.166491485859</v>
      </c>
      <c r="U358" s="19">
        <v>0</v>
      </c>
      <c r="V358" s="21">
        <f t="shared" si="20"/>
        <v>195543.09539404302</v>
      </c>
    </row>
    <row r="359" spans="1:22" x14ac:dyDescent="0.3">
      <c r="A359" s="3" t="s">
        <v>12</v>
      </c>
      <c r="B359" s="3">
        <v>1</v>
      </c>
      <c r="C359" s="4" t="s">
        <v>186</v>
      </c>
      <c r="D359" s="3" t="s">
        <v>846</v>
      </c>
      <c r="E359" s="3" t="s">
        <v>121</v>
      </c>
      <c r="F359" s="4" t="s">
        <v>847</v>
      </c>
      <c r="G359" s="3" t="s">
        <v>16</v>
      </c>
      <c r="H359" s="5">
        <v>906.93129999999996</v>
      </c>
      <c r="I359" s="5">
        <v>2.4441999999999999</v>
      </c>
      <c r="J359" s="5">
        <v>2.4441999999999999</v>
      </c>
      <c r="K359" s="6">
        <v>1</v>
      </c>
      <c r="L359" s="5">
        <v>29.26</v>
      </c>
      <c r="M359" s="19">
        <f>H359*INDEX('Pliegos Tarifarios (Las Condes)'!$B:$B,MATCH($B359,'Pliegos Tarifarios (Las Condes)'!$A:$A,0))</f>
        <v>107777.90182939998</v>
      </c>
      <c r="N359" s="19">
        <f>I359*INDEX('Pliegos Tarifarios (Las Condes)'!$C:$C,MATCH($B359,'Pliegos Tarifarios (Las Condes)'!$A:$A,0))</f>
        <v>8347.2094177999988</v>
      </c>
      <c r="O359" s="19">
        <f>J359*INDEX('Pliegos Tarifarios (Las Condes)'!$D:$D,MATCH($B359,'Pliegos Tarifarios (Las Condes)'!$A:$A,0))</f>
        <v>34479.363940999996</v>
      </c>
      <c r="P359" s="19">
        <f>H359*INDEX('Pliegos Tarifarios (Las Condes)'!$E:$E,MATCH($B359,'Pliegos Tarifarios (Las Condes)'!$A:$A,0))</f>
        <v>11728.435571599999</v>
      </c>
      <c r="Q359" s="19" cm="1">
        <f t="array" ref="Q359">H359*_xlfn.IFS(H359&lt;=350,INDEX('Pliegos Tarifarios (Las Condes)'!$F:$F,MATCH($B359,'Pliegos Tarifarios (Las Condes)'!$A:$A,0)),H359&lt;=500,INDEX('Pliegos Tarifarios (Las Condes)'!$G:$G,MATCH($B359,'Pliegos Tarifarios (Las Condes)'!$A:$A,0)),H359&lt;=1000,INDEX('Pliegos Tarifarios (Las Condes)'!$H:$H,MATCH($B359,'Pliegos Tarifarios (Las Condes)'!$A:$A,0)),H359&lt;=5000,INDEX('Pliegos Tarifarios (Las Condes)'!$I:$I,MATCH($B359,'Pliegos Tarifarios (Las Condes)'!$A:$A,0)),H359&gt;5000,INDEX('Pliegos Tarifarios (Las Condes)'!$J:$J,MATCH($B359,'Pliegos Tarifarios (Las Condes)'!$A:$A,0)))/1.19</f>
        <v>2127.096855714286</v>
      </c>
      <c r="R359" s="19">
        <f>INDEX('Pliegos Tarifarios (Las Condes)'!$K:$K,MATCH($B359,'Pliegos Tarifarios (Las Condes)'!$A:$A,0))</f>
        <v>710.78200000000004</v>
      </c>
      <c r="S359" s="21">
        <f t="shared" si="18"/>
        <v>165170.78961551428</v>
      </c>
      <c r="T359" s="21">
        <f t="shared" si="19"/>
        <v>31382.450026947714</v>
      </c>
      <c r="U359" s="19">
        <v>0</v>
      </c>
      <c r="V359" s="21">
        <f t="shared" si="20"/>
        <v>196553.23964246199</v>
      </c>
    </row>
    <row r="360" spans="1:22" x14ac:dyDescent="0.3">
      <c r="A360" s="3" t="s">
        <v>12</v>
      </c>
      <c r="B360" s="3">
        <v>1</v>
      </c>
      <c r="C360" s="4" t="s">
        <v>186</v>
      </c>
      <c r="D360" s="3" t="s">
        <v>848</v>
      </c>
      <c r="E360" s="3" t="s">
        <v>121</v>
      </c>
      <c r="F360" s="4" t="s">
        <v>849</v>
      </c>
      <c r="G360" s="3" t="s">
        <v>16</v>
      </c>
      <c r="H360" s="5">
        <v>908.25319999999999</v>
      </c>
      <c r="I360" s="5">
        <v>2.4026000000000001</v>
      </c>
      <c r="J360" s="5">
        <v>2.4026000000000001</v>
      </c>
      <c r="K360" s="6">
        <v>1</v>
      </c>
      <c r="L360" s="5">
        <v>29.3</v>
      </c>
      <c r="M360" s="19">
        <f>H360*INDEX('Pliegos Tarifarios (Las Condes)'!$B:$B,MATCH($B360,'Pliegos Tarifarios (Las Condes)'!$A:$A,0))</f>
        <v>107934.99378159999</v>
      </c>
      <c r="N360" s="19">
        <f>I360*INDEX('Pliegos Tarifarios (Las Condes)'!$C:$C,MATCH($B360,'Pliegos Tarifarios (Las Condes)'!$A:$A,0))</f>
        <v>8205.1408833999994</v>
      </c>
      <c r="O360" s="19">
        <f>J360*INDEX('Pliegos Tarifarios (Las Condes)'!$D:$D,MATCH($B360,'Pliegos Tarifarios (Las Condes)'!$A:$A,0))</f>
        <v>33892.529173000003</v>
      </c>
      <c r="P360" s="19">
        <f>H360*INDEX('Pliegos Tarifarios (Las Condes)'!$E:$E,MATCH($B360,'Pliegos Tarifarios (Las Condes)'!$A:$A,0))</f>
        <v>11745.5303824</v>
      </c>
      <c r="Q360" s="19" cm="1">
        <f t="array" ref="Q360">H360*_xlfn.IFS(H360&lt;=350,INDEX('Pliegos Tarifarios (Las Condes)'!$F:$F,MATCH($B360,'Pliegos Tarifarios (Las Condes)'!$A:$A,0)),H360&lt;=500,INDEX('Pliegos Tarifarios (Las Condes)'!$G:$G,MATCH($B360,'Pliegos Tarifarios (Las Condes)'!$A:$A,0)),H360&lt;=1000,INDEX('Pliegos Tarifarios (Las Condes)'!$H:$H,MATCH($B360,'Pliegos Tarifarios (Las Condes)'!$A:$A,0)),H360&lt;=5000,INDEX('Pliegos Tarifarios (Las Condes)'!$I:$I,MATCH($B360,'Pliegos Tarifarios (Las Condes)'!$A:$A,0)),H360&gt;5000,INDEX('Pliegos Tarifarios (Las Condes)'!$J:$J,MATCH($B360,'Pliegos Tarifarios (Las Condes)'!$A:$A,0)))/1.19</f>
        <v>2130.1972110924376</v>
      </c>
      <c r="R360" s="19">
        <f>INDEX('Pliegos Tarifarios (Las Condes)'!$K:$K,MATCH($B360,'Pliegos Tarifarios (Las Condes)'!$A:$A,0))</f>
        <v>710.78200000000004</v>
      </c>
      <c r="S360" s="21">
        <f t="shared" si="18"/>
        <v>164619.17343149241</v>
      </c>
      <c r="T360" s="21">
        <f t="shared" si="19"/>
        <v>31277.642951983558</v>
      </c>
      <c r="U360" s="19">
        <v>0</v>
      </c>
      <c r="V360" s="21">
        <f t="shared" si="20"/>
        <v>195896.81638347596</v>
      </c>
    </row>
    <row r="361" spans="1:22" x14ac:dyDescent="0.3">
      <c r="A361" s="3" t="s">
        <v>12</v>
      </c>
      <c r="B361" s="3">
        <v>1</v>
      </c>
      <c r="C361" s="4" t="s">
        <v>186</v>
      </c>
      <c r="D361" s="3" t="s">
        <v>850</v>
      </c>
      <c r="E361" s="3" t="s">
        <v>121</v>
      </c>
      <c r="F361" s="4" t="s">
        <v>851</v>
      </c>
      <c r="G361" s="3" t="s">
        <v>16</v>
      </c>
      <c r="H361" s="5">
        <v>905.82449999999994</v>
      </c>
      <c r="I361" s="5">
        <v>2.4104000000000001</v>
      </c>
      <c r="J361" s="5">
        <v>2.3582999999999998</v>
      </c>
      <c r="K361" s="6">
        <v>0.97838533023564545</v>
      </c>
      <c r="L361" s="5">
        <v>29.22</v>
      </c>
      <c r="M361" s="19">
        <f>H361*INDEX('Pliegos Tarifarios (Las Condes)'!$B:$B,MATCH($B361,'Pliegos Tarifarios (Las Condes)'!$A:$A,0))</f>
        <v>107646.37193099999</v>
      </c>
      <c r="N361" s="19">
        <f>I361*INDEX('Pliegos Tarifarios (Las Condes)'!$C:$C,MATCH($B361,'Pliegos Tarifarios (Las Condes)'!$A:$A,0))</f>
        <v>8231.7787336000001</v>
      </c>
      <c r="O361" s="19">
        <f>J361*INDEX('Pliegos Tarifarios (Las Condes)'!$D:$D,MATCH($B361,'Pliegos Tarifarios (Las Condes)'!$A:$A,0))</f>
        <v>33267.606571499993</v>
      </c>
      <c r="P361" s="19">
        <f>H361*INDEX('Pliegos Tarifarios (Las Condes)'!$E:$E,MATCH($B361,'Pliegos Tarifarios (Las Condes)'!$A:$A,0))</f>
        <v>11714.122433999999</v>
      </c>
      <c r="Q361" s="19" cm="1">
        <f t="array" ref="Q361">H361*_xlfn.IFS(H361&lt;=350,INDEX('Pliegos Tarifarios (Las Condes)'!$F:$F,MATCH($B361,'Pliegos Tarifarios (Las Condes)'!$A:$A,0)),H361&lt;=500,INDEX('Pliegos Tarifarios (Las Condes)'!$G:$G,MATCH($B361,'Pliegos Tarifarios (Las Condes)'!$A:$A,0)),H361&lt;=1000,INDEX('Pliegos Tarifarios (Las Condes)'!$H:$H,MATCH($B361,'Pliegos Tarifarios (Las Condes)'!$A:$A,0)),H361&lt;=5000,INDEX('Pliegos Tarifarios (Las Condes)'!$I:$I,MATCH($B361,'Pliegos Tarifarios (Las Condes)'!$A:$A,0)),H361&gt;5000,INDEX('Pliegos Tarifarios (Las Condes)'!$J:$J,MATCH($B361,'Pliegos Tarifarios (Las Condes)'!$A:$A,0)))/1.19</f>
        <v>2124.500991176471</v>
      </c>
      <c r="R361" s="19">
        <f>INDEX('Pliegos Tarifarios (Las Condes)'!$K:$K,MATCH($B361,'Pliegos Tarifarios (Las Condes)'!$A:$A,0))</f>
        <v>710.78200000000004</v>
      </c>
      <c r="S361" s="21">
        <f t="shared" si="18"/>
        <v>163695.16266127644</v>
      </c>
      <c r="T361" s="21">
        <f t="shared" si="19"/>
        <v>31102.080905642524</v>
      </c>
      <c r="U361" s="19">
        <v>0</v>
      </c>
      <c r="V361" s="21">
        <f t="shared" si="20"/>
        <v>194797.24356691897</v>
      </c>
    </row>
    <row r="362" spans="1:22" x14ac:dyDescent="0.3">
      <c r="A362" s="3" t="s">
        <v>12</v>
      </c>
      <c r="B362" s="3">
        <v>1</v>
      </c>
      <c r="C362" s="4" t="s">
        <v>186</v>
      </c>
      <c r="D362" s="3" t="s">
        <v>852</v>
      </c>
      <c r="E362" s="3" t="s">
        <v>121</v>
      </c>
      <c r="F362" s="4" t="s">
        <v>853</v>
      </c>
      <c r="G362" s="3" t="s">
        <v>16</v>
      </c>
      <c r="H362" s="5">
        <v>906.32550000000003</v>
      </c>
      <c r="I362" s="5">
        <v>2.3780000000000001</v>
      </c>
      <c r="J362" s="5">
        <v>2.3689</v>
      </c>
      <c r="K362" s="6">
        <v>0.99617325483599661</v>
      </c>
      <c r="L362" s="5">
        <v>29.24</v>
      </c>
      <c r="M362" s="19">
        <f>H362*INDEX('Pliegos Tarifarios (Las Condes)'!$B:$B,MATCH($B362,'Pliegos Tarifarios (Las Condes)'!$A:$A,0))</f>
        <v>107705.90976900001</v>
      </c>
      <c r="N362" s="19">
        <f>I362*INDEX('Pliegos Tarifarios (Las Condes)'!$C:$C,MATCH($B362,'Pliegos Tarifarios (Las Condes)'!$A:$A,0))</f>
        <v>8121.1292020000001</v>
      </c>
      <c r="O362" s="19">
        <f>J362*INDEX('Pliegos Tarifarios (Las Condes)'!$D:$D,MATCH($B362,'Pliegos Tarifarios (Las Condes)'!$A:$A,0))</f>
        <v>33417.136584499996</v>
      </c>
      <c r="P362" s="19">
        <f>H362*INDEX('Pliegos Tarifarios (Las Condes)'!$E:$E,MATCH($B362,'Pliegos Tarifarios (Las Condes)'!$A:$A,0))</f>
        <v>11720.601366000001</v>
      </c>
      <c r="Q362" s="19" cm="1">
        <f t="array" ref="Q362">H362*_xlfn.IFS(H362&lt;=350,INDEX('Pliegos Tarifarios (Las Condes)'!$F:$F,MATCH($B362,'Pliegos Tarifarios (Las Condes)'!$A:$A,0)),H362&lt;=500,INDEX('Pliegos Tarifarios (Las Condes)'!$G:$G,MATCH($B362,'Pliegos Tarifarios (Las Condes)'!$A:$A,0)),H362&lt;=1000,INDEX('Pliegos Tarifarios (Las Condes)'!$H:$H,MATCH($B362,'Pliegos Tarifarios (Las Condes)'!$A:$A,0)),H362&lt;=5000,INDEX('Pliegos Tarifarios (Las Condes)'!$I:$I,MATCH($B362,'Pliegos Tarifarios (Las Condes)'!$A:$A,0)),H362&gt;5000,INDEX('Pliegos Tarifarios (Las Condes)'!$J:$J,MATCH($B362,'Pliegos Tarifarios (Las Condes)'!$A:$A,0)))/1.19</f>
        <v>2125.6760256302523</v>
      </c>
      <c r="R362" s="19">
        <f>INDEX('Pliegos Tarifarios (Las Condes)'!$K:$K,MATCH($B362,'Pliegos Tarifarios (Las Condes)'!$A:$A,0))</f>
        <v>710.78200000000004</v>
      </c>
      <c r="S362" s="21">
        <f t="shared" si="18"/>
        <v>163801.23494713026</v>
      </c>
      <c r="T362" s="21">
        <f t="shared" si="19"/>
        <v>31122.23463995475</v>
      </c>
      <c r="U362" s="19">
        <v>0</v>
      </c>
      <c r="V362" s="21">
        <f t="shared" si="20"/>
        <v>194923.46958708501</v>
      </c>
    </row>
    <row r="363" spans="1:22" x14ac:dyDescent="0.3">
      <c r="A363" s="3" t="s">
        <v>12</v>
      </c>
      <c r="B363" s="3">
        <v>1</v>
      </c>
      <c r="C363" s="4" t="s">
        <v>186</v>
      </c>
      <c r="D363" s="3" t="s">
        <v>854</v>
      </c>
      <c r="E363" s="3" t="s">
        <v>121</v>
      </c>
      <c r="F363" s="4" t="s">
        <v>855</v>
      </c>
      <c r="G363" s="3" t="s">
        <v>16</v>
      </c>
      <c r="H363" s="5">
        <v>906.32650000000001</v>
      </c>
      <c r="I363" s="5">
        <v>2.4157000000000002</v>
      </c>
      <c r="J363" s="5">
        <v>2.4157000000000002</v>
      </c>
      <c r="K363" s="6">
        <v>1</v>
      </c>
      <c r="L363" s="5">
        <v>29.24</v>
      </c>
      <c r="M363" s="19">
        <f>H363*INDEX('Pliegos Tarifarios (Las Condes)'!$B:$B,MATCH($B363,'Pliegos Tarifarios (Las Condes)'!$A:$A,0))</f>
        <v>107706.028607</v>
      </c>
      <c r="N363" s="19">
        <f>I363*INDEX('Pliegos Tarifarios (Las Condes)'!$C:$C,MATCH($B363,'Pliegos Tarifarios (Las Condes)'!$A:$A,0))</f>
        <v>8249.878811300001</v>
      </c>
      <c r="O363" s="19">
        <f>J363*INDEX('Pliegos Tarifarios (Las Condes)'!$D:$D,MATCH($B363,'Pliegos Tarifarios (Las Condes)'!$A:$A,0))</f>
        <v>34077.325698500004</v>
      </c>
      <c r="P363" s="19">
        <f>H363*INDEX('Pliegos Tarifarios (Las Condes)'!$E:$E,MATCH($B363,'Pliegos Tarifarios (Las Condes)'!$A:$A,0))</f>
        <v>11720.614298</v>
      </c>
      <c r="Q363" s="19" cm="1">
        <f t="array" ref="Q363">H363*_xlfn.IFS(H363&lt;=350,INDEX('Pliegos Tarifarios (Las Condes)'!$F:$F,MATCH($B363,'Pliegos Tarifarios (Las Condes)'!$A:$A,0)),H363&lt;=500,INDEX('Pliegos Tarifarios (Las Condes)'!$G:$G,MATCH($B363,'Pliegos Tarifarios (Las Condes)'!$A:$A,0)),H363&lt;=1000,INDEX('Pliegos Tarifarios (Las Condes)'!$H:$H,MATCH($B363,'Pliegos Tarifarios (Las Condes)'!$A:$A,0)),H363&lt;=5000,INDEX('Pliegos Tarifarios (Las Condes)'!$I:$I,MATCH($B363,'Pliegos Tarifarios (Las Condes)'!$A:$A,0)),H363&gt;5000,INDEX('Pliegos Tarifarios (Las Condes)'!$J:$J,MATCH($B363,'Pliegos Tarifarios (Las Condes)'!$A:$A,0)))/1.19</f>
        <v>2125.6783710084037</v>
      </c>
      <c r="R363" s="19">
        <f>INDEX('Pliegos Tarifarios (Las Condes)'!$K:$K,MATCH($B363,'Pliegos Tarifarios (Las Condes)'!$A:$A,0))</f>
        <v>710.78200000000004</v>
      </c>
      <c r="S363" s="21">
        <f t="shared" si="18"/>
        <v>164590.30778580843</v>
      </c>
      <c r="T363" s="21">
        <f t="shared" si="19"/>
        <v>31272.158479303602</v>
      </c>
      <c r="U363" s="19">
        <v>0</v>
      </c>
      <c r="V363" s="21">
        <f t="shared" si="20"/>
        <v>195862.46626511205</v>
      </c>
    </row>
    <row r="364" spans="1:22" x14ac:dyDescent="0.3">
      <c r="A364" s="3" t="s">
        <v>12</v>
      </c>
      <c r="B364" s="3">
        <v>1</v>
      </c>
      <c r="C364" s="4" t="s">
        <v>186</v>
      </c>
      <c r="D364" s="3" t="s">
        <v>856</v>
      </c>
      <c r="E364" s="3" t="s">
        <v>121</v>
      </c>
      <c r="F364" s="4" t="s">
        <v>857</v>
      </c>
      <c r="G364" s="3" t="s">
        <v>16</v>
      </c>
      <c r="H364" s="5">
        <v>905.44069999999999</v>
      </c>
      <c r="I364" s="5">
        <v>2.4245000000000001</v>
      </c>
      <c r="J364" s="5">
        <v>2.3910999999999998</v>
      </c>
      <c r="K364" s="6">
        <v>0.98622396370385634</v>
      </c>
      <c r="L364" s="5">
        <v>29.21</v>
      </c>
      <c r="M364" s="19">
        <f>H364*INDEX('Pliegos Tarifarios (Las Condes)'!$B:$B,MATCH($B364,'Pliegos Tarifarios (Las Condes)'!$A:$A,0))</f>
        <v>107600.76190659999</v>
      </c>
      <c r="N364" s="19">
        <f>I364*INDEX('Pliegos Tarifarios (Las Condes)'!$C:$C,MATCH($B364,'Pliegos Tarifarios (Las Condes)'!$A:$A,0))</f>
        <v>8279.9317704999994</v>
      </c>
      <c r="O364" s="19">
        <f>J364*INDEX('Pliegos Tarifarios (Las Condes)'!$D:$D,MATCH($B364,'Pliegos Tarifarios (Las Condes)'!$A:$A,0))</f>
        <v>33730.303215499996</v>
      </c>
      <c r="P364" s="19">
        <f>H364*INDEX('Pliegos Tarifarios (Las Condes)'!$E:$E,MATCH($B364,'Pliegos Tarifarios (Las Condes)'!$A:$A,0))</f>
        <v>11709.1591324</v>
      </c>
      <c r="Q364" s="19" cm="1">
        <f t="array" ref="Q364">H364*_xlfn.IFS(H364&lt;=350,INDEX('Pliegos Tarifarios (Las Condes)'!$F:$F,MATCH($B364,'Pliegos Tarifarios (Las Condes)'!$A:$A,0)),H364&lt;=500,INDEX('Pliegos Tarifarios (Las Condes)'!$G:$G,MATCH($B364,'Pliegos Tarifarios (Las Condes)'!$A:$A,0)),H364&lt;=1000,INDEX('Pliegos Tarifarios (Las Condes)'!$H:$H,MATCH($B364,'Pliegos Tarifarios (Las Condes)'!$A:$A,0)),H364&lt;=5000,INDEX('Pliegos Tarifarios (Las Condes)'!$I:$I,MATCH($B364,'Pliegos Tarifarios (Las Condes)'!$A:$A,0)),H364&gt;5000,INDEX('Pliegos Tarifarios (Las Condes)'!$J:$J,MATCH($B364,'Pliegos Tarifarios (Las Condes)'!$A:$A,0)))/1.19</f>
        <v>2123.600835042017</v>
      </c>
      <c r="R364" s="19">
        <f>INDEX('Pliegos Tarifarios (Las Condes)'!$K:$K,MATCH($B364,'Pliegos Tarifarios (Las Condes)'!$A:$A,0))</f>
        <v>710.78200000000004</v>
      </c>
      <c r="S364" s="21">
        <f t="shared" si="18"/>
        <v>164154.538860042</v>
      </c>
      <c r="T364" s="21">
        <f t="shared" si="19"/>
        <v>31189.362383407981</v>
      </c>
      <c r="U364" s="19">
        <v>0</v>
      </c>
      <c r="V364" s="21">
        <f t="shared" si="20"/>
        <v>195343.90124344997</v>
      </c>
    </row>
    <row r="365" spans="1:22" x14ac:dyDescent="0.3">
      <c r="A365" s="3" t="s">
        <v>12</v>
      </c>
      <c r="B365" s="3">
        <v>1</v>
      </c>
      <c r="C365" s="4" t="s">
        <v>186</v>
      </c>
      <c r="D365" s="3" t="s">
        <v>858</v>
      </c>
      <c r="E365" s="3" t="s">
        <v>121</v>
      </c>
      <c r="F365" s="4" t="s">
        <v>859</v>
      </c>
      <c r="G365" s="3" t="s">
        <v>16</v>
      </c>
      <c r="H365" s="5">
        <v>906.22709999999995</v>
      </c>
      <c r="I365" s="5">
        <v>2.4302999999999999</v>
      </c>
      <c r="J365" s="5">
        <v>2.4302999999999999</v>
      </c>
      <c r="K365" s="6">
        <v>1</v>
      </c>
      <c r="L365" s="5">
        <v>29.23</v>
      </c>
      <c r="M365" s="19">
        <f>H365*INDEX('Pliegos Tarifarios (Las Condes)'!$B:$B,MATCH($B365,'Pliegos Tarifarios (Las Condes)'!$A:$A,0))</f>
        <v>107694.21610979999</v>
      </c>
      <c r="N365" s="19">
        <f>I365*INDEX('Pliegos Tarifarios (Las Condes)'!$C:$C,MATCH($B365,'Pliegos Tarifarios (Las Condes)'!$A:$A,0))</f>
        <v>8299.7394026999991</v>
      </c>
      <c r="O365" s="19">
        <f>J365*INDEX('Pliegos Tarifarios (Las Condes)'!$D:$D,MATCH($B365,'Pliegos Tarifarios (Las Condes)'!$A:$A,0))</f>
        <v>34283.282131499996</v>
      </c>
      <c r="P365" s="19">
        <f>H365*INDEX('Pliegos Tarifarios (Las Condes)'!$E:$E,MATCH($B365,'Pliegos Tarifarios (Las Condes)'!$A:$A,0))</f>
        <v>11719.3288572</v>
      </c>
      <c r="Q365" s="19" cm="1">
        <f t="array" ref="Q365">H365*_xlfn.IFS(H365&lt;=350,INDEX('Pliegos Tarifarios (Las Condes)'!$F:$F,MATCH($B365,'Pliegos Tarifarios (Las Condes)'!$A:$A,0)),H365&lt;=500,INDEX('Pliegos Tarifarios (Las Condes)'!$G:$G,MATCH($B365,'Pliegos Tarifarios (Las Condes)'!$A:$A,0)),H365&lt;=1000,INDEX('Pliegos Tarifarios (Las Condes)'!$H:$H,MATCH($B365,'Pliegos Tarifarios (Las Condes)'!$A:$A,0)),H365&lt;=5000,INDEX('Pliegos Tarifarios (Las Condes)'!$I:$I,MATCH($B365,'Pliegos Tarifarios (Las Condes)'!$A:$A,0)),H365&gt;5000,INDEX('Pliegos Tarifarios (Las Condes)'!$J:$J,MATCH($B365,'Pliegos Tarifarios (Las Condes)'!$A:$A,0)))/1.19</f>
        <v>2125.4452404201684</v>
      </c>
      <c r="R365" s="19">
        <f>INDEX('Pliegos Tarifarios (Las Condes)'!$K:$K,MATCH($B365,'Pliegos Tarifarios (Las Condes)'!$A:$A,0))</f>
        <v>710.78200000000004</v>
      </c>
      <c r="S365" s="21">
        <f t="shared" si="18"/>
        <v>164832.79374162015</v>
      </c>
      <c r="T365" s="21">
        <f t="shared" si="19"/>
        <v>31318.230810907829</v>
      </c>
      <c r="U365" s="19">
        <v>0</v>
      </c>
      <c r="V365" s="21">
        <f t="shared" si="20"/>
        <v>196151.02455252799</v>
      </c>
    </row>
    <row r="366" spans="1:22" x14ac:dyDescent="0.3">
      <c r="A366" s="3" t="s">
        <v>12</v>
      </c>
      <c r="B366" s="3">
        <v>1</v>
      </c>
      <c r="C366" s="4" t="s">
        <v>186</v>
      </c>
      <c r="D366" s="3" t="s">
        <v>860</v>
      </c>
      <c r="E366" s="3" t="s">
        <v>121</v>
      </c>
      <c r="F366" s="4" t="s">
        <v>861</v>
      </c>
      <c r="G366" s="3" t="s">
        <v>16</v>
      </c>
      <c r="H366" s="5">
        <v>907.19370000000004</v>
      </c>
      <c r="I366" s="5">
        <v>2.4624999999999999</v>
      </c>
      <c r="J366" s="5">
        <v>2.3740000000000001</v>
      </c>
      <c r="K366" s="6">
        <v>0.96406091370558389</v>
      </c>
      <c r="L366" s="5">
        <v>29.26</v>
      </c>
      <c r="M366" s="19">
        <f>H366*INDEX('Pliegos Tarifarios (Las Condes)'!$B:$B,MATCH($B366,'Pliegos Tarifarios (Las Condes)'!$A:$A,0))</f>
        <v>107809.0849206</v>
      </c>
      <c r="N366" s="19">
        <f>I366*INDEX('Pliegos Tarifarios (Las Condes)'!$C:$C,MATCH($B366,'Pliegos Tarifarios (Las Condes)'!$A:$A,0))</f>
        <v>8409.7059124999996</v>
      </c>
      <c r="O366" s="19">
        <f>J366*INDEX('Pliegos Tarifarios (Las Condes)'!$D:$D,MATCH($B366,'Pliegos Tarifarios (Las Condes)'!$A:$A,0))</f>
        <v>33489.080269999999</v>
      </c>
      <c r="P366" s="19">
        <f>H366*INDEX('Pliegos Tarifarios (Las Condes)'!$E:$E,MATCH($B366,'Pliegos Tarifarios (Las Condes)'!$A:$A,0))</f>
        <v>11731.8289284</v>
      </c>
      <c r="Q366" s="19" cm="1">
        <f t="array" ref="Q366">H366*_xlfn.IFS(H366&lt;=350,INDEX('Pliegos Tarifarios (Las Condes)'!$F:$F,MATCH($B366,'Pliegos Tarifarios (Las Condes)'!$A:$A,0)),H366&lt;=500,INDEX('Pliegos Tarifarios (Las Condes)'!$G:$G,MATCH($B366,'Pliegos Tarifarios (Las Condes)'!$A:$A,0)),H366&lt;=1000,INDEX('Pliegos Tarifarios (Las Condes)'!$H:$H,MATCH($B366,'Pliegos Tarifarios (Las Condes)'!$A:$A,0)),H366&lt;=5000,INDEX('Pliegos Tarifarios (Las Condes)'!$I:$I,MATCH($B366,'Pliegos Tarifarios (Las Condes)'!$A:$A,0)),H366&gt;5000,INDEX('Pliegos Tarifarios (Las Condes)'!$J:$J,MATCH($B366,'Pliegos Tarifarios (Las Condes)'!$A:$A,0)))/1.19</f>
        <v>2127.7122829411769</v>
      </c>
      <c r="R366" s="19">
        <f>INDEX('Pliegos Tarifarios (Las Condes)'!$K:$K,MATCH($B366,'Pliegos Tarifarios (Las Condes)'!$A:$A,0))</f>
        <v>710.78200000000004</v>
      </c>
      <c r="S366" s="21">
        <f t="shared" si="18"/>
        <v>164278.19431444118</v>
      </c>
      <c r="T366" s="21">
        <f t="shared" si="19"/>
        <v>31212.856919743823</v>
      </c>
      <c r="U366" s="19">
        <v>0</v>
      </c>
      <c r="V366" s="21">
        <f t="shared" si="20"/>
        <v>195491.051234185</v>
      </c>
    </row>
    <row r="367" spans="1:22" x14ac:dyDescent="0.3">
      <c r="A367" s="3" t="s">
        <v>12</v>
      </c>
      <c r="B367" s="3">
        <v>1</v>
      </c>
      <c r="C367" s="4" t="s">
        <v>186</v>
      </c>
      <c r="D367" s="3" t="s">
        <v>862</v>
      </c>
      <c r="E367" s="3" t="s">
        <v>121</v>
      </c>
      <c r="F367" s="4" t="s">
        <v>863</v>
      </c>
      <c r="G367" s="3" t="s">
        <v>16</v>
      </c>
      <c r="H367" s="5">
        <v>907.01390000000004</v>
      </c>
      <c r="I367" s="5">
        <v>2.4175</v>
      </c>
      <c r="J367" s="5">
        <v>2.3852000000000002</v>
      </c>
      <c r="K367" s="6">
        <v>0.98663908996897631</v>
      </c>
      <c r="L367" s="5">
        <v>29.26</v>
      </c>
      <c r="M367" s="19">
        <f>H367*INDEX('Pliegos Tarifarios (Las Condes)'!$B:$B,MATCH($B367,'Pliegos Tarifarios (Las Condes)'!$A:$A,0))</f>
        <v>107787.7178482</v>
      </c>
      <c r="N367" s="19">
        <f>I367*INDEX('Pliegos Tarifarios (Las Condes)'!$C:$C,MATCH($B367,'Pliegos Tarifarios (Las Condes)'!$A:$A,0))</f>
        <v>8256.0260075000006</v>
      </c>
      <c r="O367" s="19">
        <f>J367*INDEX('Pliegos Tarifarios (Las Condes)'!$D:$D,MATCH($B367,'Pliegos Tarifarios (Las Condes)'!$A:$A,0))</f>
        <v>33647.074246000004</v>
      </c>
      <c r="P367" s="19">
        <f>H367*INDEX('Pliegos Tarifarios (Las Condes)'!$E:$E,MATCH($B367,'Pliegos Tarifarios (Las Condes)'!$A:$A,0))</f>
        <v>11729.5037548</v>
      </c>
      <c r="Q367" s="19" cm="1">
        <f t="array" ref="Q367">H367*_xlfn.IFS(H367&lt;=350,INDEX('Pliegos Tarifarios (Las Condes)'!$F:$F,MATCH($B367,'Pliegos Tarifarios (Las Condes)'!$A:$A,0)),H367&lt;=500,INDEX('Pliegos Tarifarios (Las Condes)'!$G:$G,MATCH($B367,'Pliegos Tarifarios (Las Condes)'!$A:$A,0)),H367&lt;=1000,INDEX('Pliegos Tarifarios (Las Condes)'!$H:$H,MATCH($B367,'Pliegos Tarifarios (Las Condes)'!$A:$A,0)),H367&lt;=5000,INDEX('Pliegos Tarifarios (Las Condes)'!$I:$I,MATCH($B367,'Pliegos Tarifarios (Las Condes)'!$A:$A,0)),H367&gt;5000,INDEX('Pliegos Tarifarios (Las Condes)'!$J:$J,MATCH($B367,'Pliegos Tarifarios (Las Condes)'!$A:$A,0)))/1.19</f>
        <v>2127.2905839495802</v>
      </c>
      <c r="R367" s="19">
        <f>INDEX('Pliegos Tarifarios (Las Condes)'!$K:$K,MATCH($B367,'Pliegos Tarifarios (Las Condes)'!$A:$A,0))</f>
        <v>710.78200000000004</v>
      </c>
      <c r="S367" s="21">
        <f t="shared" si="18"/>
        <v>164258.3944404496</v>
      </c>
      <c r="T367" s="21">
        <f t="shared" si="19"/>
        <v>31209.094943685424</v>
      </c>
      <c r="U367" s="19">
        <v>0</v>
      </c>
      <c r="V367" s="21">
        <f t="shared" si="20"/>
        <v>195467.48938413503</v>
      </c>
    </row>
    <row r="368" spans="1:22" x14ac:dyDescent="0.3">
      <c r="A368" s="3" t="s">
        <v>12</v>
      </c>
      <c r="B368" s="3">
        <v>1</v>
      </c>
      <c r="C368" s="4" t="s">
        <v>186</v>
      </c>
      <c r="D368" s="3" t="s">
        <v>864</v>
      </c>
      <c r="E368" s="3" t="s">
        <v>121</v>
      </c>
      <c r="F368" s="4" t="s">
        <v>865</v>
      </c>
      <c r="G368" s="3" t="s">
        <v>16</v>
      </c>
      <c r="H368" s="5">
        <v>904.87840000000006</v>
      </c>
      <c r="I368" s="5">
        <v>2.4298999999999999</v>
      </c>
      <c r="J368" s="5">
        <v>2.3372000000000002</v>
      </c>
      <c r="K368" s="6">
        <v>0.9618502819046052</v>
      </c>
      <c r="L368" s="5">
        <v>29.19</v>
      </c>
      <c r="M368" s="19">
        <f>H368*INDEX('Pliegos Tarifarios (Las Condes)'!$B:$B,MATCH($B368,'Pliegos Tarifarios (Las Condes)'!$A:$A,0))</f>
        <v>107533.93929920001</v>
      </c>
      <c r="N368" s="19">
        <f>I368*INDEX('Pliegos Tarifarios (Las Condes)'!$C:$C,MATCH($B368,'Pliegos Tarifarios (Las Condes)'!$A:$A,0))</f>
        <v>8298.3733591</v>
      </c>
      <c r="O368" s="19">
        <f>J368*INDEX('Pliegos Tarifarios (Las Condes)'!$D:$D,MATCH($B368,'Pliegos Tarifarios (Las Condes)'!$A:$A,0))</f>
        <v>32969.957205999999</v>
      </c>
      <c r="P368" s="19">
        <f>H368*INDEX('Pliegos Tarifarios (Las Condes)'!$E:$E,MATCH($B368,'Pliegos Tarifarios (Las Condes)'!$A:$A,0))</f>
        <v>11701.887468800001</v>
      </c>
      <c r="Q368" s="19" cm="1">
        <f t="array" ref="Q368">H368*_xlfn.IFS(H368&lt;=350,INDEX('Pliegos Tarifarios (Las Condes)'!$F:$F,MATCH($B368,'Pliegos Tarifarios (Las Condes)'!$A:$A,0)),H368&lt;=500,INDEX('Pliegos Tarifarios (Las Condes)'!$G:$G,MATCH($B368,'Pliegos Tarifarios (Las Condes)'!$A:$A,0)),H368&lt;=1000,INDEX('Pliegos Tarifarios (Las Condes)'!$H:$H,MATCH($B368,'Pliegos Tarifarios (Las Condes)'!$A:$A,0)),H368&lt;=5000,INDEX('Pliegos Tarifarios (Las Condes)'!$I:$I,MATCH($B368,'Pliegos Tarifarios (Las Condes)'!$A:$A,0)),H368&gt;5000,INDEX('Pliegos Tarifarios (Las Condes)'!$J:$J,MATCH($B368,'Pliegos Tarifarios (Las Condes)'!$A:$A,0)))/1.19</f>
        <v>2122.2820289075635</v>
      </c>
      <c r="R368" s="19">
        <f>INDEX('Pliegos Tarifarios (Las Condes)'!$K:$K,MATCH($B368,'Pliegos Tarifarios (Las Condes)'!$A:$A,0))</f>
        <v>710.78200000000004</v>
      </c>
      <c r="S368" s="21">
        <f t="shared" si="18"/>
        <v>163337.22136200758</v>
      </c>
      <c r="T368" s="21">
        <f t="shared" si="19"/>
        <v>31034.072058781439</v>
      </c>
      <c r="U368" s="19">
        <v>0</v>
      </c>
      <c r="V368" s="21">
        <f t="shared" si="20"/>
        <v>194371.29342078901</v>
      </c>
    </row>
    <row r="369" spans="1:22" x14ac:dyDescent="0.3">
      <c r="A369" s="3" t="s">
        <v>12</v>
      </c>
      <c r="B369" s="3">
        <v>1</v>
      </c>
      <c r="C369" s="4" t="s">
        <v>186</v>
      </c>
      <c r="D369" s="3" t="s">
        <v>866</v>
      </c>
      <c r="E369" s="3" t="s">
        <v>121</v>
      </c>
      <c r="F369" s="4" t="s">
        <v>867</v>
      </c>
      <c r="G369" s="3" t="s">
        <v>16</v>
      </c>
      <c r="H369" s="5">
        <v>905.42529999999999</v>
      </c>
      <c r="I369" s="5">
        <v>2.4081000000000001</v>
      </c>
      <c r="J369" s="5">
        <v>2.3508</v>
      </c>
      <c r="K369" s="6">
        <v>0.976205307088576</v>
      </c>
      <c r="L369" s="5">
        <v>29.21</v>
      </c>
      <c r="M369" s="19">
        <f>H369*INDEX('Pliegos Tarifarios (Las Condes)'!$B:$B,MATCH($B369,'Pliegos Tarifarios (Las Condes)'!$A:$A,0))</f>
        <v>107598.93180139999</v>
      </c>
      <c r="N369" s="19">
        <f>I369*INDEX('Pliegos Tarifarios (Las Condes)'!$C:$C,MATCH($B369,'Pliegos Tarifarios (Las Condes)'!$A:$A,0))</f>
        <v>8223.9239828999998</v>
      </c>
      <c r="O369" s="19">
        <f>J369*INDEX('Pliegos Tarifarios (Las Condes)'!$D:$D,MATCH($B369,'Pliegos Tarifarios (Las Condes)'!$A:$A,0))</f>
        <v>33161.807033999998</v>
      </c>
      <c r="P369" s="19">
        <f>H369*INDEX('Pliegos Tarifarios (Las Condes)'!$E:$E,MATCH($B369,'Pliegos Tarifarios (Las Condes)'!$A:$A,0))</f>
        <v>11708.9599796</v>
      </c>
      <c r="Q369" s="19" cm="1">
        <f t="array" ref="Q369">H369*_xlfn.IFS(H369&lt;=350,INDEX('Pliegos Tarifarios (Las Condes)'!$F:$F,MATCH($B369,'Pliegos Tarifarios (Las Condes)'!$A:$A,0)),H369&lt;=500,INDEX('Pliegos Tarifarios (Las Condes)'!$G:$G,MATCH($B369,'Pliegos Tarifarios (Las Condes)'!$A:$A,0)),H369&lt;=1000,INDEX('Pliegos Tarifarios (Las Condes)'!$H:$H,MATCH($B369,'Pliegos Tarifarios (Las Condes)'!$A:$A,0)),H369&lt;=5000,INDEX('Pliegos Tarifarios (Las Condes)'!$I:$I,MATCH($B369,'Pliegos Tarifarios (Las Condes)'!$A:$A,0)),H369&gt;5000,INDEX('Pliegos Tarifarios (Las Condes)'!$J:$J,MATCH($B369,'Pliegos Tarifarios (Las Condes)'!$A:$A,0)))/1.19</f>
        <v>2123.5647162184878</v>
      </c>
      <c r="R369" s="19">
        <f>INDEX('Pliegos Tarifarios (Las Condes)'!$K:$K,MATCH($B369,'Pliegos Tarifarios (Las Condes)'!$A:$A,0))</f>
        <v>710.78200000000004</v>
      </c>
      <c r="S369" s="21">
        <f t="shared" si="18"/>
        <v>163527.96951411848</v>
      </c>
      <c r="T369" s="21">
        <f t="shared" si="19"/>
        <v>31070.31420768251</v>
      </c>
      <c r="U369" s="19">
        <v>0</v>
      </c>
      <c r="V369" s="21">
        <f t="shared" si="20"/>
        <v>194598.28372180098</v>
      </c>
    </row>
    <row r="370" spans="1:22" x14ac:dyDescent="0.3">
      <c r="A370" s="3" t="s">
        <v>12</v>
      </c>
      <c r="B370" s="3">
        <v>1</v>
      </c>
      <c r="C370" s="4" t="s">
        <v>186</v>
      </c>
      <c r="D370" s="3" t="s">
        <v>868</v>
      </c>
      <c r="E370" s="3" t="s">
        <v>121</v>
      </c>
      <c r="F370" s="4" t="s">
        <v>869</v>
      </c>
      <c r="G370" s="3" t="s">
        <v>16</v>
      </c>
      <c r="H370" s="5">
        <v>906.34389999999996</v>
      </c>
      <c r="I370" s="5">
        <v>2.4256000000000002</v>
      </c>
      <c r="J370" s="5">
        <v>2.4256000000000002</v>
      </c>
      <c r="K370" s="6">
        <v>1</v>
      </c>
      <c r="L370" s="5">
        <v>29.24</v>
      </c>
      <c r="M370" s="19">
        <f>H370*INDEX('Pliegos Tarifarios (Las Condes)'!$B:$B,MATCH($B370,'Pliegos Tarifarios (Las Condes)'!$A:$A,0))</f>
        <v>107708.09638819999</v>
      </c>
      <c r="N370" s="19">
        <f>I370*INDEX('Pliegos Tarifarios (Las Condes)'!$C:$C,MATCH($B370,'Pliegos Tarifarios (Las Condes)'!$A:$A,0))</f>
        <v>8283.6883904000006</v>
      </c>
      <c r="O370" s="19">
        <f>J370*INDEX('Pliegos Tarifarios (Las Condes)'!$D:$D,MATCH($B370,'Pliegos Tarifarios (Las Condes)'!$A:$A,0))</f>
        <v>34216.981088</v>
      </c>
      <c r="P370" s="19">
        <f>H370*INDEX('Pliegos Tarifarios (Las Condes)'!$E:$E,MATCH($B370,'Pliegos Tarifarios (Las Condes)'!$A:$A,0))</f>
        <v>11720.8393148</v>
      </c>
      <c r="Q370" s="19" cm="1">
        <f t="array" ref="Q370">H370*_xlfn.IFS(H370&lt;=350,INDEX('Pliegos Tarifarios (Las Condes)'!$F:$F,MATCH($B370,'Pliegos Tarifarios (Las Condes)'!$A:$A,0)),H370&lt;=500,INDEX('Pliegos Tarifarios (Las Condes)'!$G:$G,MATCH($B370,'Pliegos Tarifarios (Las Condes)'!$A:$A,0)),H370&lt;=1000,INDEX('Pliegos Tarifarios (Las Condes)'!$H:$H,MATCH($B370,'Pliegos Tarifarios (Las Condes)'!$A:$A,0)),H370&lt;=5000,INDEX('Pliegos Tarifarios (Las Condes)'!$I:$I,MATCH($B370,'Pliegos Tarifarios (Las Condes)'!$A:$A,0)),H370&gt;5000,INDEX('Pliegos Tarifarios (Las Condes)'!$J:$J,MATCH($B370,'Pliegos Tarifarios (Las Condes)'!$A:$A,0)))/1.19</f>
        <v>2125.7191805882358</v>
      </c>
      <c r="R370" s="19">
        <f>INDEX('Pliegos Tarifarios (Las Condes)'!$K:$K,MATCH($B370,'Pliegos Tarifarios (Las Condes)'!$A:$A,0))</f>
        <v>710.78200000000004</v>
      </c>
      <c r="S370" s="21">
        <f t="shared" si="18"/>
        <v>164766.1063619882</v>
      </c>
      <c r="T370" s="21">
        <f t="shared" si="19"/>
        <v>31305.560208777759</v>
      </c>
      <c r="U370" s="19">
        <v>0</v>
      </c>
      <c r="V370" s="21">
        <f t="shared" si="20"/>
        <v>196071.66657076596</v>
      </c>
    </row>
    <row r="371" spans="1:22" x14ac:dyDescent="0.3">
      <c r="A371" s="3" t="s">
        <v>12</v>
      </c>
      <c r="B371" s="3">
        <v>1</v>
      </c>
      <c r="C371" s="4" t="s">
        <v>186</v>
      </c>
      <c r="D371" s="3" t="s">
        <v>870</v>
      </c>
      <c r="E371" s="3" t="s">
        <v>121</v>
      </c>
      <c r="F371" s="4" t="s">
        <v>871</v>
      </c>
      <c r="G371" s="3" t="s">
        <v>16</v>
      </c>
      <c r="H371" s="5">
        <v>906.32399999999996</v>
      </c>
      <c r="I371" s="5">
        <v>2.411</v>
      </c>
      <c r="J371" s="5">
        <v>2.411</v>
      </c>
      <c r="K371" s="6">
        <v>1</v>
      </c>
      <c r="L371" s="5">
        <v>29.24</v>
      </c>
      <c r="M371" s="19">
        <f>H371*INDEX('Pliegos Tarifarios (Las Condes)'!$B:$B,MATCH($B371,'Pliegos Tarifarios (Las Condes)'!$A:$A,0))</f>
        <v>107705.73151199998</v>
      </c>
      <c r="N371" s="19">
        <f>I371*INDEX('Pliegos Tarifarios (Las Condes)'!$C:$C,MATCH($B371,'Pliegos Tarifarios (Las Condes)'!$A:$A,0))</f>
        <v>8233.8277990000006</v>
      </c>
      <c r="O371" s="19">
        <f>J371*INDEX('Pliegos Tarifarios (Las Condes)'!$D:$D,MATCH($B371,'Pliegos Tarifarios (Las Condes)'!$A:$A,0))</f>
        <v>34011.024655000001</v>
      </c>
      <c r="P371" s="19">
        <f>H371*INDEX('Pliegos Tarifarios (Las Condes)'!$E:$E,MATCH($B371,'Pliegos Tarifarios (Las Condes)'!$A:$A,0))</f>
        <v>11720.581968</v>
      </c>
      <c r="Q371" s="19" cm="1">
        <f t="array" ref="Q371">H371*_xlfn.IFS(H371&lt;=350,INDEX('Pliegos Tarifarios (Las Condes)'!$F:$F,MATCH($B371,'Pliegos Tarifarios (Las Condes)'!$A:$A,0)),H371&lt;=500,INDEX('Pliegos Tarifarios (Las Condes)'!$G:$G,MATCH($B371,'Pliegos Tarifarios (Las Condes)'!$A:$A,0)),H371&lt;=1000,INDEX('Pliegos Tarifarios (Las Condes)'!$H:$H,MATCH($B371,'Pliegos Tarifarios (Las Condes)'!$A:$A,0)),H371&lt;=5000,INDEX('Pliegos Tarifarios (Las Condes)'!$I:$I,MATCH($B371,'Pliegos Tarifarios (Las Condes)'!$A:$A,0)),H371&gt;5000,INDEX('Pliegos Tarifarios (Las Condes)'!$J:$J,MATCH($B371,'Pliegos Tarifarios (Las Condes)'!$A:$A,0)))/1.19</f>
        <v>2125.6725075630256</v>
      </c>
      <c r="R371" s="19">
        <f>INDEX('Pliegos Tarifarios (Las Condes)'!$K:$K,MATCH($B371,'Pliegos Tarifarios (Las Condes)'!$A:$A,0))</f>
        <v>710.78200000000004</v>
      </c>
      <c r="S371" s="21">
        <f t="shared" si="18"/>
        <v>164507.62044156305</v>
      </c>
      <c r="T371" s="21">
        <f t="shared" si="19"/>
        <v>31256.447883896981</v>
      </c>
      <c r="U371" s="19">
        <v>0</v>
      </c>
      <c r="V371" s="21">
        <f t="shared" si="20"/>
        <v>195764.06832546002</v>
      </c>
    </row>
    <row r="372" spans="1:22" x14ac:dyDescent="0.3">
      <c r="A372" s="3" t="s">
        <v>12</v>
      </c>
      <c r="B372" s="3">
        <v>1</v>
      </c>
      <c r="C372" s="4" t="s">
        <v>186</v>
      </c>
      <c r="D372" s="3" t="s">
        <v>872</v>
      </c>
      <c r="E372" s="3" t="s">
        <v>121</v>
      </c>
      <c r="F372" s="4" t="s">
        <v>873</v>
      </c>
      <c r="G372" s="3" t="s">
        <v>16</v>
      </c>
      <c r="H372" s="5">
        <v>904.51769999999999</v>
      </c>
      <c r="I372" s="5">
        <v>2.4020000000000001</v>
      </c>
      <c r="J372" s="5">
        <v>2.3660000000000001</v>
      </c>
      <c r="K372" s="6">
        <v>0.9850124895920066</v>
      </c>
      <c r="L372" s="5">
        <v>29.18</v>
      </c>
      <c r="M372" s="19">
        <f>H372*INDEX('Pliegos Tarifarios (Las Condes)'!$B:$B,MATCH($B372,'Pliegos Tarifarios (Las Condes)'!$A:$A,0))</f>
        <v>107491.0744326</v>
      </c>
      <c r="N372" s="19">
        <f>I372*INDEX('Pliegos Tarifarios (Las Condes)'!$C:$C,MATCH($B372,'Pliegos Tarifarios (Las Condes)'!$A:$A,0))</f>
        <v>8203.0918180000008</v>
      </c>
      <c r="O372" s="19">
        <f>J372*INDEX('Pliegos Tarifarios (Las Condes)'!$D:$D,MATCH($B372,'Pliegos Tarifarios (Las Condes)'!$A:$A,0))</f>
        <v>33376.227429999999</v>
      </c>
      <c r="P372" s="19">
        <f>H372*INDEX('Pliegos Tarifarios (Las Condes)'!$E:$E,MATCH($B372,'Pliegos Tarifarios (Las Condes)'!$A:$A,0))</f>
        <v>11697.222896400001</v>
      </c>
      <c r="Q372" s="19" cm="1">
        <f t="array" ref="Q372">H372*_xlfn.IFS(H372&lt;=350,INDEX('Pliegos Tarifarios (Las Condes)'!$F:$F,MATCH($B372,'Pliegos Tarifarios (Las Condes)'!$A:$A,0)),H372&lt;=500,INDEX('Pliegos Tarifarios (Las Condes)'!$G:$G,MATCH($B372,'Pliegos Tarifarios (Las Condes)'!$A:$A,0)),H372&lt;=1000,INDEX('Pliegos Tarifarios (Las Condes)'!$H:$H,MATCH($B372,'Pliegos Tarifarios (Las Condes)'!$A:$A,0)),H372&lt;=5000,INDEX('Pliegos Tarifarios (Las Condes)'!$I:$I,MATCH($B372,'Pliegos Tarifarios (Las Condes)'!$A:$A,0)),H372&gt;5000,INDEX('Pliegos Tarifarios (Las Condes)'!$J:$J,MATCH($B372,'Pliegos Tarifarios (Las Condes)'!$A:$A,0)))/1.19</f>
        <v>2121.4360510084034</v>
      </c>
      <c r="R372" s="19">
        <f>INDEX('Pliegos Tarifarios (Las Condes)'!$K:$K,MATCH($B372,'Pliegos Tarifarios (Las Condes)'!$A:$A,0))</f>
        <v>710.78200000000004</v>
      </c>
      <c r="S372" s="21">
        <f t="shared" si="18"/>
        <v>163599.83462800839</v>
      </c>
      <c r="T372" s="21">
        <f t="shared" si="19"/>
        <v>31083.968579321594</v>
      </c>
      <c r="U372" s="19">
        <v>0</v>
      </c>
      <c r="V372" s="21">
        <f t="shared" si="20"/>
        <v>194683.80320733</v>
      </c>
    </row>
    <row r="373" spans="1:22" x14ac:dyDescent="0.3">
      <c r="A373" s="3" t="s">
        <v>12</v>
      </c>
      <c r="B373" s="3">
        <v>1</v>
      </c>
      <c r="C373" s="4" t="s">
        <v>186</v>
      </c>
      <c r="D373" s="3" t="s">
        <v>874</v>
      </c>
      <c r="E373" s="3" t="s">
        <v>121</v>
      </c>
      <c r="F373" s="4" t="s">
        <v>875</v>
      </c>
      <c r="G373" s="3" t="s">
        <v>16</v>
      </c>
      <c r="H373" s="5">
        <v>905.58839999999998</v>
      </c>
      <c r="I373" s="5">
        <v>2.3908</v>
      </c>
      <c r="J373" s="5">
        <v>2.3908</v>
      </c>
      <c r="K373" s="6">
        <v>1</v>
      </c>
      <c r="L373" s="5">
        <v>29.21</v>
      </c>
      <c r="M373" s="19">
        <f>H373*INDEX('Pliegos Tarifarios (Las Condes)'!$B:$B,MATCH($B373,'Pliegos Tarifarios (Las Condes)'!$A:$A,0))</f>
        <v>107618.31427919999</v>
      </c>
      <c r="N373" s="19">
        <f>I373*INDEX('Pliegos Tarifarios (Las Condes)'!$C:$C,MATCH($B373,'Pliegos Tarifarios (Las Condes)'!$A:$A,0))</f>
        <v>8164.8425971999995</v>
      </c>
      <c r="O373" s="19">
        <f>J373*INDEX('Pliegos Tarifarios (Las Condes)'!$D:$D,MATCH($B373,'Pliegos Tarifarios (Las Condes)'!$A:$A,0))</f>
        <v>33726.071234000003</v>
      </c>
      <c r="P373" s="19">
        <f>H373*INDEX('Pliegos Tarifarios (Las Condes)'!$E:$E,MATCH($B373,'Pliegos Tarifarios (Las Condes)'!$A:$A,0))</f>
        <v>11711.0691888</v>
      </c>
      <c r="Q373" s="19" cm="1">
        <f t="array" ref="Q373">H373*_xlfn.IFS(H373&lt;=350,INDEX('Pliegos Tarifarios (Las Condes)'!$F:$F,MATCH($B373,'Pliegos Tarifarios (Las Condes)'!$A:$A,0)),H373&lt;=500,INDEX('Pliegos Tarifarios (Las Condes)'!$G:$G,MATCH($B373,'Pliegos Tarifarios (Las Condes)'!$A:$A,0)),H373&lt;=1000,INDEX('Pliegos Tarifarios (Las Condes)'!$H:$H,MATCH($B373,'Pliegos Tarifarios (Las Condes)'!$A:$A,0)),H373&lt;=5000,INDEX('Pliegos Tarifarios (Las Condes)'!$I:$I,MATCH($B373,'Pliegos Tarifarios (Las Condes)'!$A:$A,0)),H373&gt;5000,INDEX('Pliegos Tarifarios (Las Condes)'!$J:$J,MATCH($B373,'Pliegos Tarifarios (Las Condes)'!$A:$A,0)))/1.19</f>
        <v>2123.9472473949581</v>
      </c>
      <c r="R373" s="19">
        <f>INDEX('Pliegos Tarifarios (Las Condes)'!$K:$K,MATCH($B373,'Pliegos Tarifarios (Las Condes)'!$A:$A,0))</f>
        <v>710.78200000000004</v>
      </c>
      <c r="S373" s="21">
        <f t="shared" si="18"/>
        <v>164055.02654659495</v>
      </c>
      <c r="T373" s="21">
        <f t="shared" si="19"/>
        <v>31170.455043853042</v>
      </c>
      <c r="U373" s="19">
        <v>0</v>
      </c>
      <c r="V373" s="21">
        <f t="shared" si="20"/>
        <v>195225.48159044801</v>
      </c>
    </row>
    <row r="374" spans="1:22" x14ac:dyDescent="0.3">
      <c r="A374" s="3" t="s">
        <v>12</v>
      </c>
      <c r="B374" s="3">
        <v>1</v>
      </c>
      <c r="C374" s="4" t="s">
        <v>186</v>
      </c>
      <c r="D374" s="3" t="s">
        <v>876</v>
      </c>
      <c r="E374" s="3" t="s">
        <v>121</v>
      </c>
      <c r="F374" s="4" t="s">
        <v>877</v>
      </c>
      <c r="G374" s="3" t="s">
        <v>16</v>
      </c>
      <c r="H374" s="5">
        <v>908.74090000000001</v>
      </c>
      <c r="I374" s="5">
        <v>2.3975</v>
      </c>
      <c r="J374" s="5">
        <v>2.3742999999999999</v>
      </c>
      <c r="K374" s="6">
        <v>0.99032325338894678</v>
      </c>
      <c r="L374" s="5">
        <v>29.31</v>
      </c>
      <c r="M374" s="19">
        <f>H374*INDEX('Pliegos Tarifarios (Las Condes)'!$B:$B,MATCH($B374,'Pliegos Tarifarios (Las Condes)'!$A:$A,0))</f>
        <v>107992.9510742</v>
      </c>
      <c r="N374" s="19">
        <f>I374*INDEX('Pliegos Tarifarios (Las Condes)'!$C:$C,MATCH($B374,'Pliegos Tarifarios (Las Condes)'!$A:$A,0))</f>
        <v>8187.7238275</v>
      </c>
      <c r="O374" s="19">
        <f>J374*INDEX('Pliegos Tarifarios (Las Condes)'!$D:$D,MATCH($B374,'Pliegos Tarifarios (Las Condes)'!$A:$A,0))</f>
        <v>33493.3122515</v>
      </c>
      <c r="P374" s="19">
        <f>H374*INDEX('Pliegos Tarifarios (Las Condes)'!$E:$E,MATCH($B374,'Pliegos Tarifarios (Las Condes)'!$A:$A,0))</f>
        <v>11751.837318800001</v>
      </c>
      <c r="Q374" s="19" cm="1">
        <f t="array" ref="Q374">H374*_xlfn.IFS(H374&lt;=350,INDEX('Pliegos Tarifarios (Las Condes)'!$F:$F,MATCH($B374,'Pliegos Tarifarios (Las Condes)'!$A:$A,0)),H374&lt;=500,INDEX('Pliegos Tarifarios (Las Condes)'!$G:$G,MATCH($B374,'Pliegos Tarifarios (Las Condes)'!$A:$A,0)),H374&lt;=1000,INDEX('Pliegos Tarifarios (Las Condes)'!$H:$H,MATCH($B374,'Pliegos Tarifarios (Las Condes)'!$A:$A,0)),H374&lt;=5000,INDEX('Pliegos Tarifarios (Las Condes)'!$I:$I,MATCH($B374,'Pliegos Tarifarios (Las Condes)'!$A:$A,0)),H374&gt;5000,INDEX('Pliegos Tarifarios (Las Condes)'!$J:$J,MATCH($B374,'Pliegos Tarifarios (Las Condes)'!$A:$A,0)))/1.19</f>
        <v>2131.3410520168072</v>
      </c>
      <c r="R374" s="19">
        <f>INDEX('Pliegos Tarifarios (Las Condes)'!$K:$K,MATCH($B374,'Pliegos Tarifarios (Las Condes)'!$A:$A,0))</f>
        <v>710.78200000000004</v>
      </c>
      <c r="S374" s="21">
        <f t="shared" si="18"/>
        <v>164267.94752401681</v>
      </c>
      <c r="T374" s="21">
        <f t="shared" si="19"/>
        <v>31210.910029563194</v>
      </c>
      <c r="U374" s="19">
        <v>0</v>
      </c>
      <c r="V374" s="21">
        <f t="shared" si="20"/>
        <v>195478.85755358002</v>
      </c>
    </row>
    <row r="375" spans="1:22" x14ac:dyDescent="0.3">
      <c r="A375" s="3" t="s">
        <v>12</v>
      </c>
      <c r="B375" s="3">
        <v>1</v>
      </c>
      <c r="C375" s="4" t="s">
        <v>186</v>
      </c>
      <c r="D375" s="3" t="s">
        <v>878</v>
      </c>
      <c r="E375" s="3" t="s">
        <v>121</v>
      </c>
      <c r="F375" s="4" t="s">
        <v>879</v>
      </c>
      <c r="G375" s="3" t="s">
        <v>16</v>
      </c>
      <c r="H375" s="5">
        <v>906.53110000000004</v>
      </c>
      <c r="I375" s="5">
        <v>2.4666999999999999</v>
      </c>
      <c r="J375" s="5">
        <v>2.4666999999999999</v>
      </c>
      <c r="K375" s="6">
        <v>1</v>
      </c>
      <c r="L375" s="5">
        <v>29.24</v>
      </c>
      <c r="M375" s="19">
        <f>H375*INDEX('Pliegos Tarifarios (Las Condes)'!$B:$B,MATCH($B375,'Pliegos Tarifarios (Las Condes)'!$A:$A,0))</f>
        <v>107730.3428618</v>
      </c>
      <c r="N375" s="19">
        <f>I375*INDEX('Pliegos Tarifarios (Las Condes)'!$C:$C,MATCH($B375,'Pliegos Tarifarios (Las Condes)'!$A:$A,0))</f>
        <v>8424.0493702999993</v>
      </c>
      <c r="O375" s="19">
        <f>J375*INDEX('Pliegos Tarifarios (Las Condes)'!$D:$D,MATCH($B375,'Pliegos Tarifarios (Las Condes)'!$A:$A,0))</f>
        <v>34796.762553499997</v>
      </c>
      <c r="P375" s="19">
        <f>H375*INDEX('Pliegos Tarifarios (Las Condes)'!$E:$E,MATCH($B375,'Pliegos Tarifarios (Las Condes)'!$A:$A,0))</f>
        <v>11723.260185200001</v>
      </c>
      <c r="Q375" s="19" cm="1">
        <f t="array" ref="Q375">H375*_xlfn.IFS(H375&lt;=350,INDEX('Pliegos Tarifarios (Las Condes)'!$F:$F,MATCH($B375,'Pliegos Tarifarios (Las Condes)'!$A:$A,0)),H375&lt;=500,INDEX('Pliegos Tarifarios (Las Condes)'!$G:$G,MATCH($B375,'Pliegos Tarifarios (Las Condes)'!$A:$A,0)),H375&lt;=1000,INDEX('Pliegos Tarifarios (Las Condes)'!$H:$H,MATCH($B375,'Pliegos Tarifarios (Las Condes)'!$A:$A,0)),H375&lt;=5000,INDEX('Pliegos Tarifarios (Las Condes)'!$I:$I,MATCH($B375,'Pliegos Tarifarios (Las Condes)'!$A:$A,0)),H375&gt;5000,INDEX('Pliegos Tarifarios (Las Condes)'!$J:$J,MATCH($B375,'Pliegos Tarifarios (Las Condes)'!$A:$A,0)))/1.19</f>
        <v>2126.1582353781519</v>
      </c>
      <c r="R375" s="19">
        <f>INDEX('Pliegos Tarifarios (Las Condes)'!$K:$K,MATCH($B375,'Pliegos Tarifarios (Las Condes)'!$A:$A,0))</f>
        <v>710.78200000000004</v>
      </c>
      <c r="S375" s="21">
        <f t="shared" si="18"/>
        <v>165511.35520617815</v>
      </c>
      <c r="T375" s="21">
        <f t="shared" si="19"/>
        <v>31447.157489173849</v>
      </c>
      <c r="U375" s="19">
        <v>0</v>
      </c>
      <c r="V375" s="21">
        <f t="shared" si="20"/>
        <v>196958.51269535199</v>
      </c>
    </row>
    <row r="376" spans="1:22" x14ac:dyDescent="0.3">
      <c r="A376" s="3" t="s">
        <v>12</v>
      </c>
      <c r="B376" s="3">
        <v>1</v>
      </c>
      <c r="C376" s="4" t="s">
        <v>186</v>
      </c>
      <c r="D376" s="3" t="s">
        <v>880</v>
      </c>
      <c r="E376" s="3" t="s">
        <v>121</v>
      </c>
      <c r="F376" s="4" t="s">
        <v>881</v>
      </c>
      <c r="G376" s="3" t="s">
        <v>16</v>
      </c>
      <c r="H376" s="5">
        <v>904.01440000000002</v>
      </c>
      <c r="I376" s="5">
        <v>2.4156</v>
      </c>
      <c r="J376" s="5">
        <v>2.3849</v>
      </c>
      <c r="K376" s="6">
        <v>0.98729094220897506</v>
      </c>
      <c r="L376" s="5">
        <v>29.16</v>
      </c>
      <c r="M376" s="19">
        <f>H376*INDEX('Pliegos Tarifarios (Las Condes)'!$B:$B,MATCH($B376,'Pliegos Tarifarios (Las Condes)'!$A:$A,0))</f>
        <v>107431.2632672</v>
      </c>
      <c r="N376" s="19">
        <f>I376*INDEX('Pliegos Tarifarios (Las Condes)'!$C:$C,MATCH($B376,'Pliegos Tarifarios (Las Condes)'!$A:$A,0))</f>
        <v>8249.5373003999994</v>
      </c>
      <c r="O376" s="19">
        <f>J376*INDEX('Pliegos Tarifarios (Las Condes)'!$D:$D,MATCH($B376,'Pliegos Tarifarios (Las Condes)'!$A:$A,0))</f>
        <v>33642.842264500003</v>
      </c>
      <c r="P376" s="19">
        <f>H376*INDEX('Pliegos Tarifarios (Las Condes)'!$E:$E,MATCH($B376,'Pliegos Tarifarios (Las Condes)'!$A:$A,0))</f>
        <v>11690.7142208</v>
      </c>
      <c r="Q376" s="19" cm="1">
        <f t="array" ref="Q376">H376*_xlfn.IFS(H376&lt;=350,INDEX('Pliegos Tarifarios (Las Condes)'!$F:$F,MATCH($B376,'Pliegos Tarifarios (Las Condes)'!$A:$A,0)),H376&lt;=500,INDEX('Pliegos Tarifarios (Las Condes)'!$G:$G,MATCH($B376,'Pliegos Tarifarios (Las Condes)'!$A:$A,0)),H376&lt;=1000,INDEX('Pliegos Tarifarios (Las Condes)'!$H:$H,MATCH($B376,'Pliegos Tarifarios (Las Condes)'!$A:$A,0)),H376&lt;=5000,INDEX('Pliegos Tarifarios (Las Condes)'!$I:$I,MATCH($B376,'Pliegos Tarifarios (Las Condes)'!$A:$A,0)),H376&gt;5000,INDEX('Pliegos Tarifarios (Las Condes)'!$J:$J,MATCH($B376,'Pliegos Tarifarios (Las Condes)'!$A:$A,0)))/1.19</f>
        <v>2120.2556221848745</v>
      </c>
      <c r="R376" s="19">
        <f>INDEX('Pliegos Tarifarios (Las Condes)'!$K:$K,MATCH($B376,'Pliegos Tarifarios (Las Condes)'!$A:$A,0))</f>
        <v>710.78200000000004</v>
      </c>
      <c r="S376" s="21">
        <f t="shared" si="18"/>
        <v>163845.39467508488</v>
      </c>
      <c r="T376" s="21">
        <f t="shared" si="19"/>
        <v>31130.624988266129</v>
      </c>
      <c r="U376" s="19">
        <v>0</v>
      </c>
      <c r="V376" s="21">
        <f t="shared" si="20"/>
        <v>194976.01966335101</v>
      </c>
    </row>
    <row r="377" spans="1:22" x14ac:dyDescent="0.3">
      <c r="A377" s="3" t="s">
        <v>12</v>
      </c>
      <c r="B377" s="3">
        <v>1</v>
      </c>
      <c r="C377" s="4" t="s">
        <v>186</v>
      </c>
      <c r="D377" s="3" t="s">
        <v>882</v>
      </c>
      <c r="E377" s="3" t="s">
        <v>121</v>
      </c>
      <c r="F377" s="4" t="s">
        <v>883</v>
      </c>
      <c r="G377" s="3" t="s">
        <v>16</v>
      </c>
      <c r="H377" s="5">
        <v>904.73140000000001</v>
      </c>
      <c r="I377" s="5">
        <v>2.4622000000000002</v>
      </c>
      <c r="J377" s="5">
        <v>2.3795000000000002</v>
      </c>
      <c r="K377" s="6">
        <v>0.96641215173422146</v>
      </c>
      <c r="L377" s="5">
        <v>29.18</v>
      </c>
      <c r="M377" s="19">
        <f>H377*INDEX('Pliegos Tarifarios (Las Condes)'!$B:$B,MATCH($B377,'Pliegos Tarifarios (Las Condes)'!$A:$A,0))</f>
        <v>107516.47011319999</v>
      </c>
      <c r="N377" s="19">
        <f>I377*INDEX('Pliegos Tarifarios (Las Condes)'!$C:$C,MATCH($B377,'Pliegos Tarifarios (Las Condes)'!$A:$A,0))</f>
        <v>8408.6813798000003</v>
      </c>
      <c r="O377" s="19">
        <f>J377*INDEX('Pliegos Tarifarios (Las Condes)'!$D:$D,MATCH($B377,'Pliegos Tarifarios (Las Condes)'!$A:$A,0))</f>
        <v>33566.6665975</v>
      </c>
      <c r="P377" s="19">
        <f>H377*INDEX('Pliegos Tarifarios (Las Condes)'!$E:$E,MATCH($B377,'Pliegos Tarifarios (Las Condes)'!$A:$A,0))</f>
        <v>11699.9864648</v>
      </c>
      <c r="Q377" s="19" cm="1">
        <f t="array" ref="Q377">H377*_xlfn.IFS(H377&lt;=350,INDEX('Pliegos Tarifarios (Las Condes)'!$F:$F,MATCH($B377,'Pliegos Tarifarios (Las Condes)'!$A:$A,0)),H377&lt;=500,INDEX('Pliegos Tarifarios (Las Condes)'!$G:$G,MATCH($B377,'Pliegos Tarifarios (Las Condes)'!$A:$A,0)),H377&lt;=1000,INDEX('Pliegos Tarifarios (Las Condes)'!$H:$H,MATCH($B377,'Pliegos Tarifarios (Las Condes)'!$A:$A,0)),H377&lt;=5000,INDEX('Pliegos Tarifarios (Las Condes)'!$I:$I,MATCH($B377,'Pliegos Tarifarios (Las Condes)'!$A:$A,0)),H377&gt;5000,INDEX('Pliegos Tarifarios (Las Condes)'!$J:$J,MATCH($B377,'Pliegos Tarifarios (Las Condes)'!$A:$A,0)))/1.19</f>
        <v>2121.9372583193281</v>
      </c>
      <c r="R377" s="19">
        <f>INDEX('Pliegos Tarifarios (Las Condes)'!$K:$K,MATCH($B377,'Pliegos Tarifarios (Las Condes)'!$A:$A,0))</f>
        <v>710.78200000000004</v>
      </c>
      <c r="S377" s="21">
        <f t="shared" si="18"/>
        <v>164024.52381361931</v>
      </c>
      <c r="T377" s="21">
        <f t="shared" si="19"/>
        <v>31164.659524587667</v>
      </c>
      <c r="U377" s="19">
        <v>0</v>
      </c>
      <c r="V377" s="21">
        <f t="shared" si="20"/>
        <v>195189.18333820696</v>
      </c>
    </row>
    <row r="378" spans="1:22" x14ac:dyDescent="0.3">
      <c r="A378" s="3" t="s">
        <v>12</v>
      </c>
      <c r="B378" s="3">
        <v>1</v>
      </c>
      <c r="C378" s="4" t="s">
        <v>186</v>
      </c>
      <c r="D378" s="3" t="s">
        <v>884</v>
      </c>
      <c r="E378" s="3" t="s">
        <v>121</v>
      </c>
      <c r="F378" s="4" t="s">
        <v>885</v>
      </c>
      <c r="G378" s="3" t="s">
        <v>16</v>
      </c>
      <c r="H378" s="5">
        <v>906.54780000000005</v>
      </c>
      <c r="I378" s="5">
        <v>2.4405000000000001</v>
      </c>
      <c r="J378" s="5">
        <v>2.3626999999999998</v>
      </c>
      <c r="K378" s="6">
        <v>0.9681212866215938</v>
      </c>
      <c r="L378" s="5">
        <v>29.24</v>
      </c>
      <c r="M378" s="19">
        <f>H378*INDEX('Pliegos Tarifarios (Las Condes)'!$B:$B,MATCH($B378,'Pliegos Tarifarios (Las Condes)'!$A:$A,0))</f>
        <v>107732.3274564</v>
      </c>
      <c r="N378" s="19">
        <f>I378*INDEX('Pliegos Tarifarios (Las Condes)'!$C:$C,MATCH($B378,'Pliegos Tarifarios (Las Condes)'!$A:$A,0))</f>
        <v>8334.5735144999999</v>
      </c>
      <c r="O378" s="19">
        <f>J378*INDEX('Pliegos Tarifarios (Las Condes)'!$D:$D,MATCH($B378,'Pliegos Tarifarios (Las Condes)'!$A:$A,0))</f>
        <v>33329.675633499995</v>
      </c>
      <c r="P378" s="19">
        <f>H378*INDEX('Pliegos Tarifarios (Las Condes)'!$E:$E,MATCH($B378,'Pliegos Tarifarios (Las Condes)'!$A:$A,0))</f>
        <v>11723.476149600001</v>
      </c>
      <c r="Q378" s="19" cm="1">
        <f t="array" ref="Q378">H378*_xlfn.IFS(H378&lt;=350,INDEX('Pliegos Tarifarios (Las Condes)'!$F:$F,MATCH($B378,'Pliegos Tarifarios (Las Condes)'!$A:$A,0)),H378&lt;=500,INDEX('Pliegos Tarifarios (Las Condes)'!$G:$G,MATCH($B378,'Pliegos Tarifarios (Las Condes)'!$A:$A,0)),H378&lt;=1000,INDEX('Pliegos Tarifarios (Las Condes)'!$H:$H,MATCH($B378,'Pliegos Tarifarios (Las Condes)'!$A:$A,0)),H378&lt;=5000,INDEX('Pliegos Tarifarios (Las Condes)'!$I:$I,MATCH($B378,'Pliegos Tarifarios (Las Condes)'!$A:$A,0)),H378&gt;5000,INDEX('Pliegos Tarifarios (Las Condes)'!$J:$J,MATCH($B378,'Pliegos Tarifarios (Las Condes)'!$A:$A,0)))/1.19</f>
        <v>2126.1974031932778</v>
      </c>
      <c r="R378" s="19">
        <f>INDEX('Pliegos Tarifarios (Las Condes)'!$K:$K,MATCH($B378,'Pliegos Tarifarios (Las Condes)'!$A:$A,0))</f>
        <v>710.78200000000004</v>
      </c>
      <c r="S378" s="21">
        <f t="shared" si="18"/>
        <v>163957.03215719329</v>
      </c>
      <c r="T378" s="21">
        <f t="shared" si="19"/>
        <v>31151.836109866726</v>
      </c>
      <c r="U378" s="19">
        <v>0</v>
      </c>
      <c r="V378" s="21">
        <f t="shared" si="20"/>
        <v>195108.86826706002</v>
      </c>
    </row>
    <row r="379" spans="1:22" x14ac:dyDescent="0.3">
      <c r="A379" s="3" t="s">
        <v>12</v>
      </c>
      <c r="B379" s="3">
        <v>1</v>
      </c>
      <c r="C379" s="4" t="s">
        <v>186</v>
      </c>
      <c r="D379" s="3" t="s">
        <v>886</v>
      </c>
      <c r="E379" s="3" t="s">
        <v>121</v>
      </c>
      <c r="F379" s="4" t="s">
        <v>887</v>
      </c>
      <c r="G379" s="3" t="s">
        <v>16</v>
      </c>
      <c r="H379" s="5">
        <v>906.30020000000002</v>
      </c>
      <c r="I379" s="5">
        <v>2.3984999999999999</v>
      </c>
      <c r="J379" s="5">
        <v>2.3984999999999999</v>
      </c>
      <c r="K379" s="6">
        <v>1</v>
      </c>
      <c r="L379" s="5">
        <v>29.24</v>
      </c>
      <c r="M379" s="19">
        <f>H379*INDEX('Pliegos Tarifarios (Las Condes)'!$B:$B,MATCH($B379,'Pliegos Tarifarios (Las Condes)'!$A:$A,0))</f>
        <v>107702.9031676</v>
      </c>
      <c r="N379" s="19">
        <f>I379*INDEX('Pliegos Tarifarios (Las Condes)'!$C:$C,MATCH($B379,'Pliegos Tarifarios (Las Condes)'!$A:$A,0))</f>
        <v>8191.1389364999995</v>
      </c>
      <c r="O379" s="19">
        <f>J379*INDEX('Pliegos Tarifarios (Las Condes)'!$D:$D,MATCH($B379,'Pliegos Tarifarios (Las Condes)'!$A:$A,0))</f>
        <v>33834.692092499994</v>
      </c>
      <c r="P379" s="19">
        <f>H379*INDEX('Pliegos Tarifarios (Las Condes)'!$E:$E,MATCH($B379,'Pliegos Tarifarios (Las Condes)'!$A:$A,0))</f>
        <v>11720.2741864</v>
      </c>
      <c r="Q379" s="19" cm="1">
        <f t="array" ref="Q379">H379*_xlfn.IFS(H379&lt;=350,INDEX('Pliegos Tarifarios (Las Condes)'!$F:$F,MATCH($B379,'Pliegos Tarifarios (Las Condes)'!$A:$A,0)),H379&lt;=500,INDEX('Pliegos Tarifarios (Las Condes)'!$G:$G,MATCH($B379,'Pliegos Tarifarios (Las Condes)'!$A:$A,0)),H379&lt;=1000,INDEX('Pliegos Tarifarios (Las Condes)'!$H:$H,MATCH($B379,'Pliegos Tarifarios (Las Condes)'!$A:$A,0)),H379&lt;=5000,INDEX('Pliegos Tarifarios (Las Condes)'!$I:$I,MATCH($B379,'Pliegos Tarifarios (Las Condes)'!$A:$A,0)),H379&gt;5000,INDEX('Pliegos Tarifarios (Las Condes)'!$J:$J,MATCH($B379,'Pliegos Tarifarios (Las Condes)'!$A:$A,0)))/1.19</f>
        <v>2125.6166875630256</v>
      </c>
      <c r="R379" s="19">
        <f>INDEX('Pliegos Tarifarios (Las Condes)'!$K:$K,MATCH($B379,'Pliegos Tarifarios (Las Condes)'!$A:$A,0))</f>
        <v>710.78200000000004</v>
      </c>
      <c r="S379" s="21">
        <f t="shared" si="18"/>
        <v>164285.407070563</v>
      </c>
      <c r="T379" s="21">
        <f t="shared" si="19"/>
        <v>31214.227343406972</v>
      </c>
      <c r="U379" s="19">
        <v>0</v>
      </c>
      <c r="V379" s="21">
        <f t="shared" si="20"/>
        <v>195499.63441396996</v>
      </c>
    </row>
    <row r="380" spans="1:22" x14ac:dyDescent="0.3">
      <c r="A380" s="3" t="s">
        <v>12</v>
      </c>
      <c r="B380" s="3">
        <v>1</v>
      </c>
      <c r="C380" s="4" t="s">
        <v>186</v>
      </c>
      <c r="D380" s="3" t="s">
        <v>888</v>
      </c>
      <c r="E380" s="3" t="s">
        <v>121</v>
      </c>
      <c r="F380" s="4" t="s">
        <v>889</v>
      </c>
      <c r="G380" s="3" t="s">
        <v>16</v>
      </c>
      <c r="H380" s="5">
        <v>906.3664</v>
      </c>
      <c r="I380" s="5">
        <v>2.4028999999999998</v>
      </c>
      <c r="J380" s="5">
        <v>2.3843000000000001</v>
      </c>
      <c r="K380" s="6">
        <v>0.99225935328145165</v>
      </c>
      <c r="L380" s="5">
        <v>29.24</v>
      </c>
      <c r="M380" s="19">
        <f>H380*INDEX('Pliegos Tarifarios (Las Condes)'!$B:$B,MATCH($B380,'Pliegos Tarifarios (Las Condes)'!$A:$A,0))</f>
        <v>107710.77024319999</v>
      </c>
      <c r="N380" s="19">
        <f>I380*INDEX('Pliegos Tarifarios (Las Condes)'!$C:$C,MATCH($B380,'Pliegos Tarifarios (Las Condes)'!$A:$A,0))</f>
        <v>8206.1654160999988</v>
      </c>
      <c r="O380" s="19">
        <f>J380*INDEX('Pliegos Tarifarios (Las Condes)'!$D:$D,MATCH($B380,'Pliegos Tarifarios (Las Condes)'!$A:$A,0))</f>
        <v>33634.378301500001</v>
      </c>
      <c r="P380" s="19">
        <f>H380*INDEX('Pliegos Tarifarios (Las Condes)'!$E:$E,MATCH($B380,'Pliegos Tarifarios (Las Condes)'!$A:$A,0))</f>
        <v>11721.1302848</v>
      </c>
      <c r="Q380" s="19" cm="1">
        <f t="array" ref="Q380">H380*_xlfn.IFS(H380&lt;=350,INDEX('Pliegos Tarifarios (Las Condes)'!$F:$F,MATCH($B380,'Pliegos Tarifarios (Las Condes)'!$A:$A,0)),H380&lt;=500,INDEX('Pliegos Tarifarios (Las Condes)'!$G:$G,MATCH($B380,'Pliegos Tarifarios (Las Condes)'!$A:$A,0)),H380&lt;=1000,INDEX('Pliegos Tarifarios (Las Condes)'!$H:$H,MATCH($B380,'Pliegos Tarifarios (Las Condes)'!$A:$A,0)),H380&lt;=5000,INDEX('Pliegos Tarifarios (Las Condes)'!$I:$I,MATCH($B380,'Pliegos Tarifarios (Las Condes)'!$A:$A,0)),H380&gt;5000,INDEX('Pliegos Tarifarios (Las Condes)'!$J:$J,MATCH($B380,'Pliegos Tarifarios (Las Condes)'!$A:$A,0)))/1.19</f>
        <v>2125.7719515966392</v>
      </c>
      <c r="R380" s="19">
        <f>INDEX('Pliegos Tarifarios (Las Condes)'!$K:$K,MATCH($B380,'Pliegos Tarifarios (Las Condes)'!$A:$A,0))</f>
        <v>710.78200000000004</v>
      </c>
      <c r="S380" s="21">
        <f t="shared" si="18"/>
        <v>164108.99819719663</v>
      </c>
      <c r="T380" s="21">
        <f t="shared" si="19"/>
        <v>31180.70965746736</v>
      </c>
      <c r="U380" s="19">
        <v>0</v>
      </c>
      <c r="V380" s="21">
        <f t="shared" si="20"/>
        <v>195289.70785466398</v>
      </c>
    </row>
    <row r="381" spans="1:22" x14ac:dyDescent="0.3">
      <c r="A381" s="3" t="s">
        <v>12</v>
      </c>
      <c r="B381" s="3">
        <v>1</v>
      </c>
      <c r="C381" s="4" t="s">
        <v>186</v>
      </c>
      <c r="D381" s="3" t="s">
        <v>890</v>
      </c>
      <c r="E381" s="3" t="s">
        <v>121</v>
      </c>
      <c r="F381" s="4" t="s">
        <v>891</v>
      </c>
      <c r="G381" s="3" t="s">
        <v>16</v>
      </c>
      <c r="H381" s="5">
        <v>904.06849999999997</v>
      </c>
      <c r="I381" s="5">
        <v>2.4790999999999999</v>
      </c>
      <c r="J381" s="5">
        <v>2.3917999999999999</v>
      </c>
      <c r="K381" s="6">
        <v>0.9647856076802066</v>
      </c>
      <c r="L381" s="5">
        <v>29.16</v>
      </c>
      <c r="M381" s="19">
        <f>H381*INDEX('Pliegos Tarifarios (Las Condes)'!$B:$B,MATCH($B381,'Pliegos Tarifarios (Las Condes)'!$A:$A,0))</f>
        <v>107437.69240299999</v>
      </c>
      <c r="N381" s="19">
        <f>I381*INDEX('Pliegos Tarifarios (Las Condes)'!$C:$C,MATCH($B381,'Pliegos Tarifarios (Las Condes)'!$A:$A,0))</f>
        <v>8466.3967218999987</v>
      </c>
      <c r="O381" s="19">
        <f>J381*INDEX('Pliegos Tarifarios (Las Condes)'!$D:$D,MATCH($B381,'Pliegos Tarifarios (Las Condes)'!$A:$A,0))</f>
        <v>33740.177838999996</v>
      </c>
      <c r="P381" s="19">
        <f>H381*INDEX('Pliegos Tarifarios (Las Condes)'!$E:$E,MATCH($B381,'Pliegos Tarifarios (Las Condes)'!$A:$A,0))</f>
        <v>11691.413842</v>
      </c>
      <c r="Q381" s="19" cm="1">
        <f t="array" ref="Q381">H381*_xlfn.IFS(H381&lt;=350,INDEX('Pliegos Tarifarios (Las Condes)'!$F:$F,MATCH($B381,'Pliegos Tarifarios (Las Condes)'!$A:$A,0)),H381&lt;=500,INDEX('Pliegos Tarifarios (Las Condes)'!$G:$G,MATCH($B381,'Pliegos Tarifarios (Las Condes)'!$A:$A,0)),H381&lt;=1000,INDEX('Pliegos Tarifarios (Las Condes)'!$H:$H,MATCH($B381,'Pliegos Tarifarios (Las Condes)'!$A:$A,0)),H381&lt;=5000,INDEX('Pliegos Tarifarios (Las Condes)'!$I:$I,MATCH($B381,'Pliegos Tarifarios (Las Condes)'!$A:$A,0)),H381&gt;5000,INDEX('Pliegos Tarifarios (Las Condes)'!$J:$J,MATCH($B381,'Pliegos Tarifarios (Las Condes)'!$A:$A,0)))/1.19</f>
        <v>2120.3825071428578</v>
      </c>
      <c r="R381" s="19">
        <f>INDEX('Pliegos Tarifarios (Las Condes)'!$K:$K,MATCH($B381,'Pliegos Tarifarios (Las Condes)'!$A:$A,0))</f>
        <v>710.78200000000004</v>
      </c>
      <c r="S381" s="21">
        <f t="shared" si="18"/>
        <v>164166.84531304287</v>
      </c>
      <c r="T381" s="21">
        <f t="shared" si="19"/>
        <v>31191.700609478146</v>
      </c>
      <c r="U381" s="19">
        <v>0</v>
      </c>
      <c r="V381" s="21">
        <f t="shared" si="20"/>
        <v>195358.54592252101</v>
      </c>
    </row>
    <row r="382" spans="1:22" x14ac:dyDescent="0.3">
      <c r="A382" s="3" t="s">
        <v>12</v>
      </c>
      <c r="B382" s="3">
        <v>1</v>
      </c>
      <c r="C382" s="4" t="s">
        <v>186</v>
      </c>
      <c r="D382" s="3" t="s">
        <v>892</v>
      </c>
      <c r="E382" s="3" t="s">
        <v>121</v>
      </c>
      <c r="F382" s="4" t="s">
        <v>893</v>
      </c>
      <c r="G382" s="3" t="s">
        <v>16</v>
      </c>
      <c r="H382" s="5">
        <v>906.13530000000003</v>
      </c>
      <c r="I382" s="5">
        <v>2.4068999999999998</v>
      </c>
      <c r="J382" s="5">
        <v>2.3651</v>
      </c>
      <c r="K382" s="6">
        <v>0.98263326270306206</v>
      </c>
      <c r="L382" s="5">
        <v>29.23</v>
      </c>
      <c r="M382" s="19">
        <f>H382*INDEX('Pliegos Tarifarios (Las Condes)'!$B:$B,MATCH($B382,'Pliegos Tarifarios (Las Condes)'!$A:$A,0))</f>
        <v>107683.3067814</v>
      </c>
      <c r="N382" s="19">
        <f>I382*INDEX('Pliegos Tarifarios (Las Condes)'!$C:$C,MATCH($B382,'Pliegos Tarifarios (Las Condes)'!$A:$A,0))</f>
        <v>8219.8258520999989</v>
      </c>
      <c r="O382" s="19">
        <f>J382*INDEX('Pliegos Tarifarios (Las Condes)'!$D:$D,MATCH($B382,'Pliegos Tarifarios (Las Condes)'!$A:$A,0))</f>
        <v>33363.531485499996</v>
      </c>
      <c r="P382" s="19">
        <f>H382*INDEX('Pliegos Tarifarios (Las Condes)'!$E:$E,MATCH($B382,'Pliegos Tarifarios (Las Condes)'!$A:$A,0))</f>
        <v>11718.141699600001</v>
      </c>
      <c r="Q382" s="19" cm="1">
        <f t="array" ref="Q382">H382*_xlfn.IFS(H382&lt;=350,INDEX('Pliegos Tarifarios (Las Condes)'!$F:$F,MATCH($B382,'Pliegos Tarifarios (Las Condes)'!$A:$A,0)),H382&lt;=500,INDEX('Pliegos Tarifarios (Las Condes)'!$G:$G,MATCH($B382,'Pliegos Tarifarios (Las Condes)'!$A:$A,0)),H382&lt;=1000,INDEX('Pliegos Tarifarios (Las Condes)'!$H:$H,MATCH($B382,'Pliegos Tarifarios (Las Condes)'!$A:$A,0)),H382&lt;=5000,INDEX('Pliegos Tarifarios (Las Condes)'!$I:$I,MATCH($B382,'Pliegos Tarifarios (Las Condes)'!$A:$A,0)),H382&gt;5000,INDEX('Pliegos Tarifarios (Las Condes)'!$J:$J,MATCH($B382,'Pliegos Tarifarios (Las Condes)'!$A:$A,0)))/1.19</f>
        <v>2125.2299347058829</v>
      </c>
      <c r="R382" s="19">
        <f>INDEX('Pliegos Tarifarios (Las Condes)'!$K:$K,MATCH($B382,'Pliegos Tarifarios (Las Condes)'!$A:$A,0))</f>
        <v>710.78200000000004</v>
      </c>
      <c r="S382" s="21">
        <f t="shared" si="18"/>
        <v>163820.81775330589</v>
      </c>
      <c r="T382" s="21">
        <f t="shared" si="19"/>
        <v>31125.955373128119</v>
      </c>
      <c r="U382" s="19">
        <v>0</v>
      </c>
      <c r="V382" s="21">
        <f t="shared" si="20"/>
        <v>194946.77312643401</v>
      </c>
    </row>
    <row r="383" spans="1:22" x14ac:dyDescent="0.3">
      <c r="A383" s="3" t="s">
        <v>12</v>
      </c>
      <c r="B383" s="3">
        <v>1</v>
      </c>
      <c r="C383" s="4" t="s">
        <v>186</v>
      </c>
      <c r="D383" s="3" t="s">
        <v>894</v>
      </c>
      <c r="E383" s="3" t="s">
        <v>121</v>
      </c>
      <c r="F383" s="4" t="s">
        <v>895</v>
      </c>
      <c r="G383" s="3" t="s">
        <v>16</v>
      </c>
      <c r="H383" s="5">
        <v>906.23059999999998</v>
      </c>
      <c r="I383" s="5">
        <v>2.4102999999999999</v>
      </c>
      <c r="J383" s="5">
        <v>2.4053</v>
      </c>
      <c r="K383" s="6">
        <v>0.99792556943119115</v>
      </c>
      <c r="L383" s="5">
        <v>29.23</v>
      </c>
      <c r="M383" s="19">
        <f>H383*INDEX('Pliegos Tarifarios (Las Condes)'!$B:$B,MATCH($B383,'Pliegos Tarifarios (Las Condes)'!$A:$A,0))</f>
        <v>107694.63204279999</v>
      </c>
      <c r="N383" s="19">
        <f>I383*INDEX('Pliegos Tarifarios (Las Condes)'!$C:$C,MATCH($B383,'Pliegos Tarifarios (Las Condes)'!$A:$A,0))</f>
        <v>8231.4372226999985</v>
      </c>
      <c r="O383" s="19">
        <f>J383*INDEX('Pliegos Tarifarios (Las Condes)'!$D:$D,MATCH($B383,'Pliegos Tarifarios (Las Condes)'!$A:$A,0))</f>
        <v>33930.617006499997</v>
      </c>
      <c r="P383" s="19">
        <f>H383*INDEX('Pliegos Tarifarios (Las Condes)'!$E:$E,MATCH($B383,'Pliegos Tarifarios (Las Condes)'!$A:$A,0))</f>
        <v>11719.3741192</v>
      </c>
      <c r="Q383" s="19" cm="1">
        <f t="array" ref="Q383">H383*_xlfn.IFS(H383&lt;=350,INDEX('Pliegos Tarifarios (Las Condes)'!$F:$F,MATCH($B383,'Pliegos Tarifarios (Las Condes)'!$A:$A,0)),H383&lt;=500,INDEX('Pliegos Tarifarios (Las Condes)'!$G:$G,MATCH($B383,'Pliegos Tarifarios (Las Condes)'!$A:$A,0)),H383&lt;=1000,INDEX('Pliegos Tarifarios (Las Condes)'!$H:$H,MATCH($B383,'Pliegos Tarifarios (Las Condes)'!$A:$A,0)),H383&lt;=5000,INDEX('Pliegos Tarifarios (Las Condes)'!$I:$I,MATCH($B383,'Pliegos Tarifarios (Las Condes)'!$A:$A,0)),H383&gt;5000,INDEX('Pliegos Tarifarios (Las Condes)'!$J:$J,MATCH($B383,'Pliegos Tarifarios (Las Condes)'!$A:$A,0)))/1.19</f>
        <v>2125.4534492436978</v>
      </c>
      <c r="R383" s="19">
        <f>INDEX('Pliegos Tarifarios (Las Condes)'!$K:$K,MATCH($B383,'Pliegos Tarifarios (Las Condes)'!$A:$A,0))</f>
        <v>710.78200000000004</v>
      </c>
      <c r="S383" s="21">
        <f t="shared" si="18"/>
        <v>164412.29584044369</v>
      </c>
      <c r="T383" s="21">
        <f t="shared" si="19"/>
        <v>31238.336209684301</v>
      </c>
      <c r="U383" s="19">
        <v>0</v>
      </c>
      <c r="V383" s="21">
        <f t="shared" si="20"/>
        <v>195650.63205012798</v>
      </c>
    </row>
    <row r="384" spans="1:22" x14ac:dyDescent="0.3">
      <c r="A384" s="3" t="s">
        <v>12</v>
      </c>
      <c r="B384" s="3">
        <v>1</v>
      </c>
      <c r="C384" s="4" t="s">
        <v>186</v>
      </c>
      <c r="D384" s="3" t="s">
        <v>896</v>
      </c>
      <c r="E384" s="3" t="s">
        <v>121</v>
      </c>
      <c r="F384" s="4" t="s">
        <v>897</v>
      </c>
      <c r="G384" s="3" t="s">
        <v>16</v>
      </c>
      <c r="H384" s="5">
        <v>907.42370000000005</v>
      </c>
      <c r="I384" s="5">
        <v>2.4573999999999998</v>
      </c>
      <c r="J384" s="5">
        <v>2.4573999999999998</v>
      </c>
      <c r="K384" s="6">
        <v>1</v>
      </c>
      <c r="L384" s="5">
        <v>29.27</v>
      </c>
      <c r="M384" s="19">
        <f>H384*INDEX('Pliegos Tarifarios (Las Condes)'!$B:$B,MATCH($B384,'Pliegos Tarifarios (Las Condes)'!$A:$A,0))</f>
        <v>107836.4176606</v>
      </c>
      <c r="N384" s="19">
        <f>I384*INDEX('Pliegos Tarifarios (Las Condes)'!$C:$C,MATCH($B384,'Pliegos Tarifarios (Las Condes)'!$A:$A,0))</f>
        <v>8392.2888565999983</v>
      </c>
      <c r="O384" s="19">
        <f>J384*INDEX('Pliegos Tarifarios (Las Condes)'!$D:$D,MATCH($B384,'Pliegos Tarifarios (Las Condes)'!$A:$A,0))</f>
        <v>34665.571126999996</v>
      </c>
      <c r="P384" s="19">
        <f>H384*INDEX('Pliegos Tarifarios (Las Condes)'!$E:$E,MATCH($B384,'Pliegos Tarifarios (Las Condes)'!$A:$A,0))</f>
        <v>11734.8032884</v>
      </c>
      <c r="Q384" s="19" cm="1">
        <f t="array" ref="Q384">H384*_xlfn.IFS(H384&lt;=350,INDEX('Pliegos Tarifarios (Las Condes)'!$F:$F,MATCH($B384,'Pliegos Tarifarios (Las Condes)'!$A:$A,0)),H384&lt;=500,INDEX('Pliegos Tarifarios (Las Condes)'!$G:$G,MATCH($B384,'Pliegos Tarifarios (Las Condes)'!$A:$A,0)),H384&lt;=1000,INDEX('Pliegos Tarifarios (Las Condes)'!$H:$H,MATCH($B384,'Pliegos Tarifarios (Las Condes)'!$A:$A,0)),H384&lt;=5000,INDEX('Pliegos Tarifarios (Las Condes)'!$I:$I,MATCH($B384,'Pliegos Tarifarios (Las Condes)'!$A:$A,0)),H384&gt;5000,INDEX('Pliegos Tarifarios (Las Condes)'!$J:$J,MATCH($B384,'Pliegos Tarifarios (Las Condes)'!$A:$A,0)))/1.19</f>
        <v>2128.251719915967</v>
      </c>
      <c r="R384" s="19">
        <f>INDEX('Pliegos Tarifarios (Las Condes)'!$K:$K,MATCH($B384,'Pliegos Tarifarios (Las Condes)'!$A:$A,0))</f>
        <v>710.78200000000004</v>
      </c>
      <c r="S384" s="21">
        <f t="shared" si="18"/>
        <v>165468.11465251597</v>
      </c>
      <c r="T384" s="21">
        <f t="shared" si="19"/>
        <v>31438.941783978036</v>
      </c>
      <c r="U384" s="19">
        <v>0</v>
      </c>
      <c r="V384" s="21">
        <f t="shared" si="20"/>
        <v>196907.05643649399</v>
      </c>
    </row>
    <row r="385" spans="1:22" x14ac:dyDescent="0.3">
      <c r="A385" s="3" t="s">
        <v>12</v>
      </c>
      <c r="B385" s="3">
        <v>1</v>
      </c>
      <c r="C385" s="4" t="s">
        <v>186</v>
      </c>
      <c r="D385" s="3" t="s">
        <v>898</v>
      </c>
      <c r="E385" s="3" t="s">
        <v>121</v>
      </c>
      <c r="F385" s="4" t="s">
        <v>899</v>
      </c>
      <c r="G385" s="3" t="s">
        <v>16</v>
      </c>
      <c r="H385" s="5">
        <v>905.4896</v>
      </c>
      <c r="I385" s="5">
        <v>2.3883000000000001</v>
      </c>
      <c r="J385" s="5">
        <v>2.3883000000000001</v>
      </c>
      <c r="K385" s="6">
        <v>1</v>
      </c>
      <c r="L385" s="5">
        <v>29.21</v>
      </c>
      <c r="M385" s="19">
        <f>H385*INDEX('Pliegos Tarifarios (Las Condes)'!$B:$B,MATCH($B385,'Pliegos Tarifarios (Las Condes)'!$A:$A,0))</f>
        <v>107606.57308479999</v>
      </c>
      <c r="N385" s="19">
        <f>I385*INDEX('Pliegos Tarifarios (Las Condes)'!$C:$C,MATCH($B385,'Pliegos Tarifarios (Las Condes)'!$A:$A,0))</f>
        <v>8156.3048246999997</v>
      </c>
      <c r="O385" s="19">
        <f>J385*INDEX('Pliegos Tarifarios (Las Condes)'!$D:$D,MATCH($B385,'Pliegos Tarifarios (Las Condes)'!$A:$A,0))</f>
        <v>33690.804721499997</v>
      </c>
      <c r="P385" s="19">
        <f>H385*INDEX('Pliegos Tarifarios (Las Condes)'!$E:$E,MATCH($B385,'Pliegos Tarifarios (Las Condes)'!$A:$A,0))</f>
        <v>11709.7915072</v>
      </c>
      <c r="Q385" s="19" cm="1">
        <f t="array" ref="Q385">H385*_xlfn.IFS(H385&lt;=350,INDEX('Pliegos Tarifarios (Las Condes)'!$F:$F,MATCH($B385,'Pliegos Tarifarios (Las Condes)'!$A:$A,0)),H385&lt;=500,INDEX('Pliegos Tarifarios (Las Condes)'!$G:$G,MATCH($B385,'Pliegos Tarifarios (Las Condes)'!$A:$A,0)),H385&lt;=1000,INDEX('Pliegos Tarifarios (Las Condes)'!$H:$H,MATCH($B385,'Pliegos Tarifarios (Las Condes)'!$A:$A,0)),H385&lt;=5000,INDEX('Pliegos Tarifarios (Las Condes)'!$I:$I,MATCH($B385,'Pliegos Tarifarios (Las Condes)'!$A:$A,0)),H385&gt;5000,INDEX('Pliegos Tarifarios (Las Condes)'!$J:$J,MATCH($B385,'Pliegos Tarifarios (Las Condes)'!$A:$A,0)))/1.19</f>
        <v>2123.7155240336142</v>
      </c>
      <c r="R385" s="19">
        <f>INDEX('Pliegos Tarifarios (Las Condes)'!$K:$K,MATCH($B385,'Pliegos Tarifarios (Las Condes)'!$A:$A,0))</f>
        <v>710.78200000000004</v>
      </c>
      <c r="S385" s="21">
        <f t="shared" si="18"/>
        <v>163997.97166223361</v>
      </c>
      <c r="T385" s="21">
        <f t="shared" si="19"/>
        <v>31159.614615824386</v>
      </c>
      <c r="U385" s="19">
        <v>0</v>
      </c>
      <c r="V385" s="21">
        <f t="shared" si="20"/>
        <v>195157.58627805801</v>
      </c>
    </row>
    <row r="386" spans="1:22" x14ac:dyDescent="0.3">
      <c r="A386" s="3" t="s">
        <v>12</v>
      </c>
      <c r="B386" s="3">
        <v>1</v>
      </c>
      <c r="C386" s="4" t="s">
        <v>186</v>
      </c>
      <c r="D386" s="3" t="s">
        <v>900</v>
      </c>
      <c r="E386" s="3" t="s">
        <v>121</v>
      </c>
      <c r="F386" s="4" t="s">
        <v>901</v>
      </c>
      <c r="G386" s="3" t="s">
        <v>16</v>
      </c>
      <c r="H386" s="5">
        <v>904.00199999999995</v>
      </c>
      <c r="I386" s="5">
        <v>2.4161000000000001</v>
      </c>
      <c r="J386" s="5">
        <v>2.4161000000000001</v>
      </c>
      <c r="K386" s="6">
        <v>1</v>
      </c>
      <c r="L386" s="5">
        <v>29.16</v>
      </c>
      <c r="M386" s="19">
        <f>H386*INDEX('Pliegos Tarifarios (Las Condes)'!$B:$B,MATCH($B386,'Pliegos Tarifarios (Las Condes)'!$A:$A,0))</f>
        <v>107429.78967599999</v>
      </c>
      <c r="N386" s="19">
        <f>I386*INDEX('Pliegos Tarifarios (Las Condes)'!$C:$C,MATCH($B386,'Pliegos Tarifarios (Las Condes)'!$A:$A,0))</f>
        <v>8251.2448549000001</v>
      </c>
      <c r="O386" s="19">
        <f>J386*INDEX('Pliegos Tarifarios (Las Condes)'!$D:$D,MATCH($B386,'Pliegos Tarifarios (Las Condes)'!$A:$A,0))</f>
        <v>34082.968340500003</v>
      </c>
      <c r="P386" s="19">
        <f>H386*INDEX('Pliegos Tarifarios (Las Condes)'!$E:$E,MATCH($B386,'Pliegos Tarifarios (Las Condes)'!$A:$A,0))</f>
        <v>11690.553864</v>
      </c>
      <c r="Q386" s="19" cm="1">
        <f t="array" ref="Q386">H386*_xlfn.IFS(H386&lt;=350,INDEX('Pliegos Tarifarios (Las Condes)'!$F:$F,MATCH($B386,'Pliegos Tarifarios (Las Condes)'!$A:$A,0)),H386&lt;=500,INDEX('Pliegos Tarifarios (Las Condes)'!$G:$G,MATCH($B386,'Pliegos Tarifarios (Las Condes)'!$A:$A,0)),H386&lt;=1000,INDEX('Pliegos Tarifarios (Las Condes)'!$H:$H,MATCH($B386,'Pliegos Tarifarios (Las Condes)'!$A:$A,0)),H386&lt;=5000,INDEX('Pliegos Tarifarios (Las Condes)'!$I:$I,MATCH($B386,'Pliegos Tarifarios (Las Condes)'!$A:$A,0)),H386&gt;5000,INDEX('Pliegos Tarifarios (Las Condes)'!$J:$J,MATCH($B386,'Pliegos Tarifarios (Las Condes)'!$A:$A,0)))/1.19</f>
        <v>2120.2265394957985</v>
      </c>
      <c r="R386" s="19">
        <f>INDEX('Pliegos Tarifarios (Las Condes)'!$K:$K,MATCH($B386,'Pliegos Tarifarios (Las Condes)'!$A:$A,0))</f>
        <v>710.78200000000004</v>
      </c>
      <c r="S386" s="21">
        <f t="shared" si="18"/>
        <v>164285.56527489578</v>
      </c>
      <c r="T386" s="21">
        <f t="shared" si="19"/>
        <v>31214.2574022302</v>
      </c>
      <c r="U386" s="19">
        <v>0</v>
      </c>
      <c r="V386" s="21">
        <f t="shared" si="20"/>
        <v>195499.82267712598</v>
      </c>
    </row>
    <row r="387" spans="1:22" x14ac:dyDescent="0.3">
      <c r="A387" s="3" t="s">
        <v>12</v>
      </c>
      <c r="B387" s="3">
        <v>1</v>
      </c>
      <c r="C387" s="4" t="s">
        <v>186</v>
      </c>
      <c r="D387" s="3" t="s">
        <v>902</v>
      </c>
      <c r="E387" s="3" t="s">
        <v>121</v>
      </c>
      <c r="F387" s="4" t="s">
        <v>903</v>
      </c>
      <c r="G387" s="3" t="s">
        <v>16</v>
      </c>
      <c r="H387" s="5">
        <v>906.0548</v>
      </c>
      <c r="I387" s="5">
        <v>2.4192</v>
      </c>
      <c r="J387" s="5">
        <v>2.3908</v>
      </c>
      <c r="K387" s="6">
        <v>0.98826058201058198</v>
      </c>
      <c r="L387" s="5">
        <v>29.23</v>
      </c>
      <c r="M387" s="19">
        <f>H387*INDEX('Pliegos Tarifarios (Las Condes)'!$B:$B,MATCH($B387,'Pliegos Tarifarios (Las Condes)'!$A:$A,0))</f>
        <v>107673.7403224</v>
      </c>
      <c r="N387" s="19">
        <f>I387*INDEX('Pliegos Tarifarios (Las Condes)'!$C:$C,MATCH($B387,'Pliegos Tarifarios (Las Condes)'!$A:$A,0))</f>
        <v>8261.8316928000004</v>
      </c>
      <c r="O387" s="19">
        <f>J387*INDEX('Pliegos Tarifarios (Las Condes)'!$D:$D,MATCH($B387,'Pliegos Tarifarios (Las Condes)'!$A:$A,0))</f>
        <v>33726.071234000003</v>
      </c>
      <c r="P387" s="19">
        <f>H387*INDEX('Pliegos Tarifarios (Las Condes)'!$E:$E,MATCH($B387,'Pliegos Tarifarios (Las Condes)'!$A:$A,0))</f>
        <v>11717.1006736</v>
      </c>
      <c r="Q387" s="19" cm="1">
        <f t="array" ref="Q387">H387*_xlfn.IFS(H387&lt;=350,INDEX('Pliegos Tarifarios (Las Condes)'!$F:$F,MATCH($B387,'Pliegos Tarifarios (Las Condes)'!$A:$A,0)),H387&lt;=500,INDEX('Pliegos Tarifarios (Las Condes)'!$G:$G,MATCH($B387,'Pliegos Tarifarios (Las Condes)'!$A:$A,0)),H387&lt;=1000,INDEX('Pliegos Tarifarios (Las Condes)'!$H:$H,MATCH($B387,'Pliegos Tarifarios (Las Condes)'!$A:$A,0)),H387&lt;=5000,INDEX('Pliegos Tarifarios (Las Condes)'!$I:$I,MATCH($B387,'Pliegos Tarifarios (Las Condes)'!$A:$A,0)),H387&gt;5000,INDEX('Pliegos Tarifarios (Las Condes)'!$J:$J,MATCH($B387,'Pliegos Tarifarios (Las Condes)'!$A:$A,0)))/1.19</f>
        <v>2125.0411317647063</v>
      </c>
      <c r="R387" s="19">
        <f>INDEX('Pliegos Tarifarios (Las Condes)'!$K:$K,MATCH($B387,'Pliegos Tarifarios (Las Condes)'!$A:$A,0))</f>
        <v>710.78200000000004</v>
      </c>
      <c r="S387" s="21">
        <f t="shared" si="18"/>
        <v>164214.56705456474</v>
      </c>
      <c r="T387" s="21">
        <f t="shared" si="19"/>
        <v>31200.767740367301</v>
      </c>
      <c r="U387" s="19">
        <v>0</v>
      </c>
      <c r="V387" s="21">
        <f t="shared" si="20"/>
        <v>195415.33479493205</v>
      </c>
    </row>
    <row r="388" spans="1:22" x14ac:dyDescent="0.3">
      <c r="A388" s="3" t="s">
        <v>12</v>
      </c>
      <c r="B388" s="3">
        <v>1</v>
      </c>
      <c r="C388" s="4" t="s">
        <v>186</v>
      </c>
      <c r="D388" s="3" t="s">
        <v>904</v>
      </c>
      <c r="E388" s="3" t="s">
        <v>121</v>
      </c>
      <c r="F388" s="4" t="s">
        <v>905</v>
      </c>
      <c r="G388" s="3" t="s">
        <v>16</v>
      </c>
      <c r="H388" s="5">
        <v>906.08219999999994</v>
      </c>
      <c r="I388" s="5">
        <v>2.4056000000000002</v>
      </c>
      <c r="J388" s="5">
        <v>2.347</v>
      </c>
      <c r="K388" s="6">
        <v>0.9756401729298303</v>
      </c>
      <c r="L388" s="5">
        <v>29.23</v>
      </c>
      <c r="M388" s="19">
        <f>H388*INDEX('Pliegos Tarifarios (Las Condes)'!$B:$B,MATCH($B388,'Pliegos Tarifarios (Las Condes)'!$A:$A,0))</f>
        <v>107676.99648359999</v>
      </c>
      <c r="N388" s="19">
        <f>I388*INDEX('Pliegos Tarifarios (Las Condes)'!$C:$C,MATCH($B388,'Pliegos Tarifarios (Las Condes)'!$A:$A,0))</f>
        <v>8215.3862104</v>
      </c>
      <c r="O388" s="19">
        <f>J388*INDEX('Pliegos Tarifarios (Las Condes)'!$D:$D,MATCH($B388,'Pliegos Tarifarios (Las Condes)'!$A:$A,0))</f>
        <v>33108.201934999997</v>
      </c>
      <c r="P388" s="19">
        <f>H388*INDEX('Pliegos Tarifarios (Las Condes)'!$E:$E,MATCH($B388,'Pliegos Tarifarios (Las Condes)'!$A:$A,0))</f>
        <v>11717.455010399999</v>
      </c>
      <c r="Q388" s="19" cm="1">
        <f t="array" ref="Q388">H388*_xlfn.IFS(H388&lt;=350,INDEX('Pliegos Tarifarios (Las Condes)'!$F:$F,MATCH($B388,'Pliegos Tarifarios (Las Condes)'!$A:$A,0)),H388&lt;=500,INDEX('Pliegos Tarifarios (Las Condes)'!$G:$G,MATCH($B388,'Pliegos Tarifarios (Las Condes)'!$A:$A,0)),H388&lt;=1000,INDEX('Pliegos Tarifarios (Las Condes)'!$H:$H,MATCH($B388,'Pliegos Tarifarios (Las Condes)'!$A:$A,0)),H388&lt;=5000,INDEX('Pliegos Tarifarios (Las Condes)'!$I:$I,MATCH($B388,'Pliegos Tarifarios (Las Condes)'!$A:$A,0)),H388&gt;5000,INDEX('Pliegos Tarifarios (Las Condes)'!$J:$J,MATCH($B388,'Pliegos Tarifarios (Las Condes)'!$A:$A,0)))/1.19</f>
        <v>2125.1053951260506</v>
      </c>
      <c r="R388" s="19">
        <f>INDEX('Pliegos Tarifarios (Las Condes)'!$K:$K,MATCH($B388,'Pliegos Tarifarios (Las Condes)'!$A:$A,0))</f>
        <v>710.78200000000004</v>
      </c>
      <c r="S388" s="21">
        <f t="shared" si="18"/>
        <v>163553.92703452604</v>
      </c>
      <c r="T388" s="21">
        <f t="shared" si="19"/>
        <v>31075.246136559948</v>
      </c>
      <c r="U388" s="19">
        <v>0</v>
      </c>
      <c r="V388" s="21">
        <f t="shared" si="20"/>
        <v>194629.173171086</v>
      </c>
    </row>
    <row r="389" spans="1:22" x14ac:dyDescent="0.3">
      <c r="A389" s="3" t="s">
        <v>12</v>
      </c>
      <c r="B389" s="3">
        <v>1</v>
      </c>
      <c r="C389" s="4" t="s">
        <v>186</v>
      </c>
      <c r="D389" s="3" t="s">
        <v>906</v>
      </c>
      <c r="E389" s="3" t="s">
        <v>121</v>
      </c>
      <c r="F389" s="4" t="s">
        <v>907</v>
      </c>
      <c r="G389" s="3" t="s">
        <v>16</v>
      </c>
      <c r="H389" s="5">
        <v>906.97550000000001</v>
      </c>
      <c r="I389" s="5">
        <v>2.4150999999999998</v>
      </c>
      <c r="J389" s="5">
        <v>2.4035000000000002</v>
      </c>
      <c r="K389" s="6">
        <v>0.99519688625729796</v>
      </c>
      <c r="L389" s="5">
        <v>29.26</v>
      </c>
      <c r="M389" s="19">
        <f>H389*INDEX('Pliegos Tarifarios (Las Condes)'!$B:$B,MATCH($B389,'Pliegos Tarifarios (Las Condes)'!$A:$A,0))</f>
        <v>107783.154469</v>
      </c>
      <c r="N389" s="19">
        <f>I389*INDEX('Pliegos Tarifarios (Las Condes)'!$C:$C,MATCH($B389,'Pliegos Tarifarios (Las Condes)'!$A:$A,0))</f>
        <v>8247.8297458999987</v>
      </c>
      <c r="O389" s="19">
        <f>J389*INDEX('Pliegos Tarifarios (Las Condes)'!$D:$D,MATCH($B389,'Pliegos Tarifarios (Las Condes)'!$A:$A,0))</f>
        <v>33905.225117499998</v>
      </c>
      <c r="P389" s="19">
        <f>H389*INDEX('Pliegos Tarifarios (Las Condes)'!$E:$E,MATCH($B389,'Pliegos Tarifarios (Las Condes)'!$A:$A,0))</f>
        <v>11729.007166000001</v>
      </c>
      <c r="Q389" s="19" cm="1">
        <f t="array" ref="Q389">H389*_xlfn.IFS(H389&lt;=350,INDEX('Pliegos Tarifarios (Las Condes)'!$F:$F,MATCH($B389,'Pliegos Tarifarios (Las Condes)'!$A:$A,0)),H389&lt;=500,INDEX('Pliegos Tarifarios (Las Condes)'!$G:$G,MATCH($B389,'Pliegos Tarifarios (Las Condes)'!$A:$A,0)),H389&lt;=1000,INDEX('Pliegos Tarifarios (Las Condes)'!$H:$H,MATCH($B389,'Pliegos Tarifarios (Las Condes)'!$A:$A,0)),H389&lt;=5000,INDEX('Pliegos Tarifarios (Las Condes)'!$I:$I,MATCH($B389,'Pliegos Tarifarios (Las Condes)'!$A:$A,0)),H389&gt;5000,INDEX('Pliegos Tarifarios (Las Condes)'!$J:$J,MATCH($B389,'Pliegos Tarifarios (Las Condes)'!$A:$A,0)))/1.19</f>
        <v>2127.2005214285718</v>
      </c>
      <c r="R389" s="19">
        <f>INDEX('Pliegos Tarifarios (Las Condes)'!$K:$K,MATCH($B389,'Pliegos Tarifarios (Las Condes)'!$A:$A,0))</f>
        <v>710.78200000000004</v>
      </c>
      <c r="S389" s="21">
        <f t="shared" si="18"/>
        <v>164503.19901982858</v>
      </c>
      <c r="T389" s="21">
        <f t="shared" si="19"/>
        <v>31255.60781376743</v>
      </c>
      <c r="U389" s="19">
        <v>0</v>
      </c>
      <c r="V389" s="21">
        <f t="shared" si="20"/>
        <v>195758.806833596</v>
      </c>
    </row>
    <row r="390" spans="1:22" x14ac:dyDescent="0.3">
      <c r="A390" s="3" t="s">
        <v>12</v>
      </c>
      <c r="B390" s="3">
        <v>1</v>
      </c>
      <c r="C390" s="4" t="s">
        <v>186</v>
      </c>
      <c r="D390" s="3" t="s">
        <v>908</v>
      </c>
      <c r="E390" s="3" t="s">
        <v>121</v>
      </c>
      <c r="F390" s="4" t="s">
        <v>909</v>
      </c>
      <c r="G390" s="3" t="s">
        <v>16</v>
      </c>
      <c r="H390" s="5">
        <v>905.56050000000005</v>
      </c>
      <c r="I390" s="5">
        <v>2.3950999999999998</v>
      </c>
      <c r="J390" s="5">
        <v>2.3877999999999999</v>
      </c>
      <c r="K390" s="6">
        <v>0.99695211055905808</v>
      </c>
      <c r="L390" s="5">
        <v>29.21</v>
      </c>
      <c r="M390" s="19">
        <f>H390*INDEX('Pliegos Tarifarios (Las Condes)'!$B:$B,MATCH($B390,'Pliegos Tarifarios (Las Condes)'!$A:$A,0))</f>
        <v>107614.998699</v>
      </c>
      <c r="N390" s="19">
        <f>I390*INDEX('Pliegos Tarifarios (Las Condes)'!$C:$C,MATCH($B390,'Pliegos Tarifarios (Las Condes)'!$A:$A,0))</f>
        <v>8179.527565899999</v>
      </c>
      <c r="O390" s="19">
        <f>J390*INDEX('Pliegos Tarifarios (Las Condes)'!$D:$D,MATCH($B390,'Pliegos Tarifarios (Las Condes)'!$A:$A,0))</f>
        <v>33683.751419</v>
      </c>
      <c r="P390" s="19">
        <f>H390*INDEX('Pliegos Tarifarios (Las Condes)'!$E:$E,MATCH($B390,'Pliegos Tarifarios (Las Condes)'!$A:$A,0))</f>
        <v>11710.708386</v>
      </c>
      <c r="Q390" s="19" cm="1">
        <f t="array" ref="Q390">H390*_xlfn.IFS(H390&lt;=350,INDEX('Pliegos Tarifarios (Las Condes)'!$F:$F,MATCH($B390,'Pliegos Tarifarios (Las Condes)'!$A:$A,0)),H390&lt;=500,INDEX('Pliegos Tarifarios (Las Condes)'!$G:$G,MATCH($B390,'Pliegos Tarifarios (Las Condes)'!$A:$A,0)),H390&lt;=1000,INDEX('Pliegos Tarifarios (Las Condes)'!$H:$H,MATCH($B390,'Pliegos Tarifarios (Las Condes)'!$A:$A,0)),H390&lt;=5000,INDEX('Pliegos Tarifarios (Las Condes)'!$I:$I,MATCH($B390,'Pliegos Tarifarios (Las Condes)'!$A:$A,0)),H390&gt;5000,INDEX('Pliegos Tarifarios (Las Condes)'!$J:$J,MATCH($B390,'Pliegos Tarifarios (Las Condes)'!$A:$A,0)))/1.19</f>
        <v>2123.8818113445386</v>
      </c>
      <c r="R390" s="19">
        <f>INDEX('Pliegos Tarifarios (Las Condes)'!$K:$K,MATCH($B390,'Pliegos Tarifarios (Las Condes)'!$A:$A,0))</f>
        <v>710.78200000000004</v>
      </c>
      <c r="S390" s="21">
        <f t="shared" si="18"/>
        <v>164023.64988124455</v>
      </c>
      <c r="T390" s="21">
        <f t="shared" si="19"/>
        <v>31164.493477436466</v>
      </c>
      <c r="U390" s="19">
        <v>0</v>
      </c>
      <c r="V390" s="21">
        <f t="shared" si="20"/>
        <v>195188.143358681</v>
      </c>
    </row>
    <row r="391" spans="1:22" x14ac:dyDescent="0.3">
      <c r="A391" s="3" t="s">
        <v>12</v>
      </c>
      <c r="B391" s="3">
        <v>1</v>
      </c>
      <c r="C391" s="4" t="s">
        <v>186</v>
      </c>
      <c r="D391" s="3" t="s">
        <v>910</v>
      </c>
      <c r="E391" s="3" t="s">
        <v>121</v>
      </c>
      <c r="F391" s="4" t="s">
        <v>911</v>
      </c>
      <c r="G391" s="3" t="s">
        <v>16</v>
      </c>
      <c r="H391" s="5">
        <v>905.99120000000005</v>
      </c>
      <c r="I391" s="5">
        <v>2.3946000000000001</v>
      </c>
      <c r="J391" s="5">
        <v>2.3946000000000001</v>
      </c>
      <c r="K391" s="6">
        <v>1</v>
      </c>
      <c r="L391" s="5">
        <v>29.23</v>
      </c>
      <c r="M391" s="19">
        <f>H391*INDEX('Pliegos Tarifarios (Las Condes)'!$B:$B,MATCH($B391,'Pliegos Tarifarios (Las Condes)'!$A:$A,0))</f>
        <v>107666.1822256</v>
      </c>
      <c r="N391" s="19">
        <f>I391*INDEX('Pliegos Tarifarios (Las Condes)'!$C:$C,MATCH($B391,'Pliegos Tarifarios (Las Condes)'!$A:$A,0))</f>
        <v>8177.8200114000001</v>
      </c>
      <c r="O391" s="19">
        <f>J391*INDEX('Pliegos Tarifarios (Las Condes)'!$D:$D,MATCH($B391,'Pliegos Tarifarios (Las Condes)'!$A:$A,0))</f>
        <v>33779.676333000003</v>
      </c>
      <c r="P391" s="19">
        <f>H391*INDEX('Pliegos Tarifarios (Las Condes)'!$E:$E,MATCH($B391,'Pliegos Tarifarios (Las Condes)'!$A:$A,0))</f>
        <v>11716.278198400001</v>
      </c>
      <c r="Q391" s="19" cm="1">
        <f t="array" ref="Q391">H391*_xlfn.IFS(H391&lt;=350,INDEX('Pliegos Tarifarios (Las Condes)'!$F:$F,MATCH($B391,'Pliegos Tarifarios (Las Condes)'!$A:$A,0)),H391&lt;=500,INDEX('Pliegos Tarifarios (Las Condes)'!$G:$G,MATCH($B391,'Pliegos Tarifarios (Las Condes)'!$A:$A,0)),H391&lt;=1000,INDEX('Pliegos Tarifarios (Las Condes)'!$H:$H,MATCH($B391,'Pliegos Tarifarios (Las Condes)'!$A:$A,0)),H391&lt;=5000,INDEX('Pliegos Tarifarios (Las Condes)'!$I:$I,MATCH($B391,'Pliegos Tarifarios (Las Condes)'!$A:$A,0)),H391&gt;5000,INDEX('Pliegos Tarifarios (Las Condes)'!$J:$J,MATCH($B391,'Pliegos Tarifarios (Las Condes)'!$A:$A,0)))/1.19</f>
        <v>2124.8919657142865</v>
      </c>
      <c r="R391" s="19">
        <f>INDEX('Pliegos Tarifarios (Las Condes)'!$K:$K,MATCH($B391,'Pliegos Tarifarios (Las Condes)'!$A:$A,0))</f>
        <v>710.78200000000004</v>
      </c>
      <c r="S391" s="21">
        <f t="shared" si="18"/>
        <v>164175.6307341143</v>
      </c>
      <c r="T391" s="21">
        <f t="shared" si="19"/>
        <v>31193.369839481718</v>
      </c>
      <c r="U391" s="19">
        <v>0</v>
      </c>
      <c r="V391" s="21">
        <f t="shared" si="20"/>
        <v>195369.00057359601</v>
      </c>
    </row>
    <row r="392" spans="1:22" x14ac:dyDescent="0.3">
      <c r="A392" s="3" t="s">
        <v>12</v>
      </c>
      <c r="B392" s="3">
        <v>1</v>
      </c>
      <c r="C392" s="4" t="s">
        <v>186</v>
      </c>
      <c r="D392" s="3" t="s">
        <v>912</v>
      </c>
      <c r="E392" s="3" t="s">
        <v>121</v>
      </c>
      <c r="F392" s="4" t="s">
        <v>913</v>
      </c>
      <c r="G392" s="3" t="s">
        <v>16</v>
      </c>
      <c r="H392" s="5">
        <v>905.71180000000004</v>
      </c>
      <c r="I392" s="5">
        <v>2.4567999999999999</v>
      </c>
      <c r="J392" s="5">
        <v>2.3683000000000001</v>
      </c>
      <c r="K392" s="6">
        <v>0.96397753174861611</v>
      </c>
      <c r="L392" s="5">
        <v>29.22</v>
      </c>
      <c r="M392" s="19">
        <f>H392*INDEX('Pliegos Tarifarios (Las Condes)'!$B:$B,MATCH($B392,'Pliegos Tarifarios (Las Condes)'!$A:$A,0))</f>
        <v>107632.9788884</v>
      </c>
      <c r="N392" s="19">
        <f>I392*INDEX('Pliegos Tarifarios (Las Condes)'!$C:$C,MATCH($B392,'Pliegos Tarifarios (Las Condes)'!$A:$A,0))</f>
        <v>8390.2397911999997</v>
      </c>
      <c r="O392" s="19">
        <f>J392*INDEX('Pliegos Tarifarios (Las Condes)'!$D:$D,MATCH($B392,'Pliegos Tarifarios (Las Condes)'!$A:$A,0))</f>
        <v>33408.672621500002</v>
      </c>
      <c r="P392" s="19">
        <f>H392*INDEX('Pliegos Tarifarios (Las Condes)'!$E:$E,MATCH($B392,'Pliegos Tarifarios (Las Condes)'!$A:$A,0))</f>
        <v>11712.664997600001</v>
      </c>
      <c r="Q392" s="19" cm="1">
        <f t="array" ref="Q392">H392*_xlfn.IFS(H392&lt;=350,INDEX('Pliegos Tarifarios (Las Condes)'!$F:$F,MATCH($B392,'Pliegos Tarifarios (Las Condes)'!$A:$A,0)),H392&lt;=500,INDEX('Pliegos Tarifarios (Las Condes)'!$G:$G,MATCH($B392,'Pliegos Tarifarios (Las Condes)'!$A:$A,0)),H392&lt;=1000,INDEX('Pliegos Tarifarios (Las Condes)'!$H:$H,MATCH($B392,'Pliegos Tarifarios (Las Condes)'!$A:$A,0)),H392&lt;=5000,INDEX('Pliegos Tarifarios (Las Condes)'!$I:$I,MATCH($B392,'Pliegos Tarifarios (Las Condes)'!$A:$A,0)),H392&gt;5000,INDEX('Pliegos Tarifarios (Las Condes)'!$J:$J,MATCH($B392,'Pliegos Tarifarios (Las Condes)'!$A:$A,0)))/1.19</f>
        <v>2124.236667058824</v>
      </c>
      <c r="R392" s="19">
        <f>INDEX('Pliegos Tarifarios (Las Condes)'!$K:$K,MATCH($B392,'Pliegos Tarifarios (Las Condes)'!$A:$A,0))</f>
        <v>710.78200000000004</v>
      </c>
      <c r="S392" s="21">
        <f t="shared" si="18"/>
        <v>163979.57496575883</v>
      </c>
      <c r="T392" s="21">
        <f t="shared" si="19"/>
        <v>31156.119243494177</v>
      </c>
      <c r="U392" s="19">
        <v>0</v>
      </c>
      <c r="V392" s="21">
        <f t="shared" si="20"/>
        <v>195135.69420925301</v>
      </c>
    </row>
    <row r="393" spans="1:22" x14ac:dyDescent="0.3">
      <c r="A393" s="3" t="s">
        <v>12</v>
      </c>
      <c r="B393" s="3">
        <v>1</v>
      </c>
      <c r="C393" s="4" t="s">
        <v>186</v>
      </c>
      <c r="D393" s="3" t="s">
        <v>914</v>
      </c>
      <c r="E393" s="3" t="s">
        <v>121</v>
      </c>
      <c r="F393" s="4" t="s">
        <v>915</v>
      </c>
      <c r="G393" s="3" t="s">
        <v>16</v>
      </c>
      <c r="H393" s="5">
        <v>904.52409999999998</v>
      </c>
      <c r="I393" s="5">
        <v>2.4298000000000002</v>
      </c>
      <c r="J393" s="5">
        <v>2.4298000000000002</v>
      </c>
      <c r="K393" s="6">
        <v>1</v>
      </c>
      <c r="L393" s="5">
        <v>29.18</v>
      </c>
      <c r="M393" s="19">
        <f>H393*INDEX('Pliegos Tarifarios (Las Condes)'!$B:$B,MATCH($B393,'Pliegos Tarifarios (Las Condes)'!$A:$A,0))</f>
        <v>107491.83499579999</v>
      </c>
      <c r="N393" s="19">
        <f>I393*INDEX('Pliegos Tarifarios (Las Condes)'!$C:$C,MATCH($B393,'Pliegos Tarifarios (Las Condes)'!$A:$A,0))</f>
        <v>8298.0318482000002</v>
      </c>
      <c r="O393" s="19">
        <f>J393*INDEX('Pliegos Tarifarios (Las Condes)'!$D:$D,MATCH($B393,'Pliegos Tarifarios (Las Condes)'!$A:$A,0))</f>
        <v>34276.228829</v>
      </c>
      <c r="P393" s="19">
        <f>H393*INDEX('Pliegos Tarifarios (Las Condes)'!$E:$E,MATCH($B393,'Pliegos Tarifarios (Las Condes)'!$A:$A,0))</f>
        <v>11697.3056612</v>
      </c>
      <c r="Q393" s="19" cm="1">
        <f t="array" ref="Q393">H393*_xlfn.IFS(H393&lt;=350,INDEX('Pliegos Tarifarios (Las Condes)'!$F:$F,MATCH($B393,'Pliegos Tarifarios (Las Condes)'!$A:$A,0)),H393&lt;=500,INDEX('Pliegos Tarifarios (Las Condes)'!$G:$G,MATCH($B393,'Pliegos Tarifarios (Las Condes)'!$A:$A,0)),H393&lt;=1000,INDEX('Pliegos Tarifarios (Las Condes)'!$H:$H,MATCH($B393,'Pliegos Tarifarios (Las Condes)'!$A:$A,0)),H393&lt;=5000,INDEX('Pliegos Tarifarios (Las Condes)'!$I:$I,MATCH($B393,'Pliegos Tarifarios (Las Condes)'!$A:$A,0)),H393&gt;5000,INDEX('Pliegos Tarifarios (Las Condes)'!$J:$J,MATCH($B393,'Pliegos Tarifarios (Las Condes)'!$A:$A,0)))/1.19</f>
        <v>2121.4510614285718</v>
      </c>
      <c r="R393" s="19">
        <f>INDEX('Pliegos Tarifarios (Las Condes)'!$K:$K,MATCH($B393,'Pliegos Tarifarios (Las Condes)'!$A:$A,0))</f>
        <v>710.78200000000004</v>
      </c>
      <c r="S393" s="21">
        <f t="shared" ref="S393:S456" si="21">SUM(M393:R393)</f>
        <v>164595.63439562856</v>
      </c>
      <c r="T393" s="21">
        <f t="shared" ref="T393:T456" si="22">S393*0.19</f>
        <v>31273.170535169425</v>
      </c>
      <c r="U393" s="19">
        <v>0</v>
      </c>
      <c r="V393" s="21">
        <f t="shared" ref="V393:V456" si="23">SUM(S393:T393)</f>
        <v>195868.80493079798</v>
      </c>
    </row>
    <row r="394" spans="1:22" x14ac:dyDescent="0.3">
      <c r="A394" s="3" t="s">
        <v>12</v>
      </c>
      <c r="B394" s="3">
        <v>1</v>
      </c>
      <c r="C394" s="4" t="s">
        <v>186</v>
      </c>
      <c r="D394" s="3" t="s">
        <v>916</v>
      </c>
      <c r="E394" s="3" t="s">
        <v>121</v>
      </c>
      <c r="F394" s="4" t="s">
        <v>917</v>
      </c>
      <c r="G394" s="3" t="s">
        <v>16</v>
      </c>
      <c r="H394" s="5">
        <v>905.20540000000005</v>
      </c>
      <c r="I394" s="5">
        <v>2.3782999999999999</v>
      </c>
      <c r="J394" s="5">
        <v>2.3780999999999999</v>
      </c>
      <c r="K394" s="6">
        <v>0.99991590631964011</v>
      </c>
      <c r="L394" s="5">
        <v>29.2</v>
      </c>
      <c r="M394" s="19">
        <f>H394*INDEX('Pliegos Tarifarios (Las Condes)'!$B:$B,MATCH($B394,'Pliegos Tarifarios (Las Condes)'!$A:$A,0))</f>
        <v>107572.7993252</v>
      </c>
      <c r="N394" s="19">
        <f>I394*INDEX('Pliegos Tarifarios (Las Condes)'!$C:$C,MATCH($B394,'Pliegos Tarifarios (Las Condes)'!$A:$A,0))</f>
        <v>8122.1537346999994</v>
      </c>
      <c r="O394" s="19">
        <f>J394*INDEX('Pliegos Tarifarios (Las Condes)'!$D:$D,MATCH($B394,'Pliegos Tarifarios (Las Condes)'!$A:$A,0))</f>
        <v>33546.9173505</v>
      </c>
      <c r="P394" s="19">
        <f>H394*INDEX('Pliegos Tarifarios (Las Condes)'!$E:$E,MATCH($B394,'Pliegos Tarifarios (Las Condes)'!$A:$A,0))</f>
        <v>11706.116232800001</v>
      </c>
      <c r="Q394" s="19" cm="1">
        <f t="array" ref="Q394">H394*_xlfn.IFS(H394&lt;=350,INDEX('Pliegos Tarifarios (Las Condes)'!$F:$F,MATCH($B394,'Pliegos Tarifarios (Las Condes)'!$A:$A,0)),H394&lt;=500,INDEX('Pliegos Tarifarios (Las Condes)'!$G:$G,MATCH($B394,'Pliegos Tarifarios (Las Condes)'!$A:$A,0)),H394&lt;=1000,INDEX('Pliegos Tarifarios (Las Condes)'!$H:$H,MATCH($B394,'Pliegos Tarifarios (Las Condes)'!$A:$A,0)),H394&lt;=5000,INDEX('Pliegos Tarifarios (Las Condes)'!$I:$I,MATCH($B394,'Pliegos Tarifarios (Las Condes)'!$A:$A,0)),H394&gt;5000,INDEX('Pliegos Tarifarios (Las Condes)'!$J:$J,MATCH($B394,'Pliegos Tarifarios (Las Condes)'!$A:$A,0)))/1.19</f>
        <v>2123.0489675630256</v>
      </c>
      <c r="R394" s="19">
        <f>INDEX('Pliegos Tarifarios (Las Condes)'!$K:$K,MATCH($B394,'Pliegos Tarifarios (Las Condes)'!$A:$A,0))</f>
        <v>710.78200000000004</v>
      </c>
      <c r="S394" s="21">
        <f t="shared" si="21"/>
        <v>163781.81761076304</v>
      </c>
      <c r="T394" s="21">
        <f t="shared" si="22"/>
        <v>31118.545346044979</v>
      </c>
      <c r="U394" s="19">
        <v>0</v>
      </c>
      <c r="V394" s="21">
        <f t="shared" si="23"/>
        <v>194900.36295680801</v>
      </c>
    </row>
    <row r="395" spans="1:22" x14ac:dyDescent="0.3">
      <c r="A395" s="3" t="s">
        <v>12</v>
      </c>
      <c r="B395" s="3">
        <v>1</v>
      </c>
      <c r="C395" s="4" t="s">
        <v>186</v>
      </c>
      <c r="D395" s="3" t="s">
        <v>918</v>
      </c>
      <c r="E395" s="3" t="s">
        <v>121</v>
      </c>
      <c r="F395" s="4" t="s">
        <v>919</v>
      </c>
      <c r="G395" s="3" t="s">
        <v>16</v>
      </c>
      <c r="H395" s="5">
        <v>906.6069</v>
      </c>
      <c r="I395" s="5">
        <v>2.4198</v>
      </c>
      <c r="J395" s="5">
        <v>2.4198</v>
      </c>
      <c r="K395" s="6">
        <v>1</v>
      </c>
      <c r="L395" s="5">
        <v>29.25</v>
      </c>
      <c r="M395" s="19">
        <f>H395*INDEX('Pliegos Tarifarios (Las Condes)'!$B:$B,MATCH($B395,'Pliegos Tarifarios (Las Condes)'!$A:$A,0))</f>
        <v>107739.3507822</v>
      </c>
      <c r="N395" s="19">
        <f>I395*INDEX('Pliegos Tarifarios (Las Condes)'!$C:$C,MATCH($B395,'Pliegos Tarifarios (Las Condes)'!$A:$A,0))</f>
        <v>8263.880758199999</v>
      </c>
      <c r="O395" s="19">
        <f>J395*INDEX('Pliegos Tarifarios (Las Condes)'!$D:$D,MATCH($B395,'Pliegos Tarifarios (Las Condes)'!$A:$A,0))</f>
        <v>34135.162778999998</v>
      </c>
      <c r="P395" s="19">
        <f>H395*INDEX('Pliegos Tarifarios (Las Condes)'!$E:$E,MATCH($B395,'Pliegos Tarifarios (Las Condes)'!$A:$A,0))</f>
        <v>11724.2404308</v>
      </c>
      <c r="Q395" s="19" cm="1">
        <f t="array" ref="Q395">H395*_xlfn.IFS(H395&lt;=350,INDEX('Pliegos Tarifarios (Las Condes)'!$F:$F,MATCH($B395,'Pliegos Tarifarios (Las Condes)'!$A:$A,0)),H395&lt;=500,INDEX('Pliegos Tarifarios (Las Condes)'!$G:$G,MATCH($B395,'Pliegos Tarifarios (Las Condes)'!$A:$A,0)),H395&lt;=1000,INDEX('Pliegos Tarifarios (Las Condes)'!$H:$H,MATCH($B395,'Pliegos Tarifarios (Las Condes)'!$A:$A,0)),H395&lt;=5000,INDEX('Pliegos Tarifarios (Las Condes)'!$I:$I,MATCH($B395,'Pliegos Tarifarios (Las Condes)'!$A:$A,0)),H395&gt;5000,INDEX('Pliegos Tarifarios (Las Condes)'!$J:$J,MATCH($B395,'Pliegos Tarifarios (Las Condes)'!$A:$A,0)))/1.19</f>
        <v>2126.3360150420172</v>
      </c>
      <c r="R395" s="19">
        <f>INDEX('Pliegos Tarifarios (Las Condes)'!$K:$K,MATCH($B395,'Pliegos Tarifarios (Las Condes)'!$A:$A,0))</f>
        <v>710.78200000000004</v>
      </c>
      <c r="S395" s="21">
        <f t="shared" si="21"/>
        <v>164699.75276524201</v>
      </c>
      <c r="T395" s="21">
        <f t="shared" si="22"/>
        <v>31292.953025395982</v>
      </c>
      <c r="U395" s="19">
        <v>0</v>
      </c>
      <c r="V395" s="21">
        <f t="shared" si="23"/>
        <v>195992.70579063799</v>
      </c>
    </row>
    <row r="396" spans="1:22" x14ac:dyDescent="0.3">
      <c r="A396" s="3" t="s">
        <v>12</v>
      </c>
      <c r="B396" s="3">
        <v>1</v>
      </c>
      <c r="C396" s="4" t="s">
        <v>186</v>
      </c>
      <c r="D396" s="3" t="s">
        <v>920</v>
      </c>
      <c r="E396" s="3" t="s">
        <v>121</v>
      </c>
      <c r="F396" s="4" t="s">
        <v>921</v>
      </c>
      <c r="G396" s="3" t="s">
        <v>16</v>
      </c>
      <c r="H396" s="5">
        <v>906.54660000000001</v>
      </c>
      <c r="I396" s="5">
        <v>2.4022000000000001</v>
      </c>
      <c r="J396" s="5">
        <v>2.3742999999999999</v>
      </c>
      <c r="K396" s="6">
        <v>0.9883856464907167</v>
      </c>
      <c r="L396" s="5">
        <v>29.24</v>
      </c>
      <c r="M396" s="19">
        <f>H396*INDEX('Pliegos Tarifarios (Las Condes)'!$B:$B,MATCH($B396,'Pliegos Tarifarios (Las Condes)'!$A:$A,0))</f>
        <v>107732.1848508</v>
      </c>
      <c r="N396" s="19">
        <f>I396*INDEX('Pliegos Tarifarios (Las Condes)'!$C:$C,MATCH($B396,'Pliegos Tarifarios (Las Condes)'!$A:$A,0))</f>
        <v>8203.7748398000003</v>
      </c>
      <c r="O396" s="19">
        <f>J396*INDEX('Pliegos Tarifarios (Las Condes)'!$D:$D,MATCH($B396,'Pliegos Tarifarios (Las Condes)'!$A:$A,0))</f>
        <v>33493.3122515</v>
      </c>
      <c r="P396" s="19">
        <f>H396*INDEX('Pliegos Tarifarios (Las Condes)'!$E:$E,MATCH($B396,'Pliegos Tarifarios (Las Condes)'!$A:$A,0))</f>
        <v>11723.4606312</v>
      </c>
      <c r="Q396" s="19" cm="1">
        <f t="array" ref="Q396">H396*_xlfn.IFS(H396&lt;=350,INDEX('Pliegos Tarifarios (Las Condes)'!$F:$F,MATCH($B396,'Pliegos Tarifarios (Las Condes)'!$A:$A,0)),H396&lt;=500,INDEX('Pliegos Tarifarios (Las Condes)'!$G:$G,MATCH($B396,'Pliegos Tarifarios (Las Condes)'!$A:$A,0)),H396&lt;=1000,INDEX('Pliegos Tarifarios (Las Condes)'!$H:$H,MATCH($B396,'Pliegos Tarifarios (Las Condes)'!$A:$A,0)),H396&lt;=5000,INDEX('Pliegos Tarifarios (Las Condes)'!$I:$I,MATCH($B396,'Pliegos Tarifarios (Las Condes)'!$A:$A,0)),H396&gt;5000,INDEX('Pliegos Tarifarios (Las Condes)'!$J:$J,MATCH($B396,'Pliegos Tarifarios (Las Condes)'!$A:$A,0)))/1.19</f>
        <v>2126.1945887394959</v>
      </c>
      <c r="R396" s="19">
        <f>INDEX('Pliegos Tarifarios (Las Condes)'!$K:$K,MATCH($B396,'Pliegos Tarifarios (Las Condes)'!$A:$A,0))</f>
        <v>710.78200000000004</v>
      </c>
      <c r="S396" s="21">
        <f t="shared" si="21"/>
        <v>163989.70916203948</v>
      </c>
      <c r="T396" s="21">
        <f t="shared" si="22"/>
        <v>31158.0447407875</v>
      </c>
      <c r="U396" s="19">
        <v>0</v>
      </c>
      <c r="V396" s="21">
        <f t="shared" si="23"/>
        <v>195147.75390282698</v>
      </c>
    </row>
    <row r="397" spans="1:22" x14ac:dyDescent="0.3">
      <c r="A397" s="3" t="s">
        <v>12</v>
      </c>
      <c r="B397" s="3">
        <v>1</v>
      </c>
      <c r="C397" s="4" t="s">
        <v>186</v>
      </c>
      <c r="D397" s="3" t="s">
        <v>922</v>
      </c>
      <c r="E397" s="3" t="s">
        <v>121</v>
      </c>
      <c r="F397" s="4" t="s">
        <v>923</v>
      </c>
      <c r="G397" s="3" t="s">
        <v>16</v>
      </c>
      <c r="H397" s="5">
        <v>905.16809999999998</v>
      </c>
      <c r="I397" s="5">
        <v>2.4823</v>
      </c>
      <c r="J397" s="5">
        <v>2.3895</v>
      </c>
      <c r="K397" s="6">
        <v>0.96261531644039799</v>
      </c>
      <c r="L397" s="5">
        <v>29.2</v>
      </c>
      <c r="M397" s="19">
        <f>H397*INDEX('Pliegos Tarifarios (Las Condes)'!$B:$B,MATCH($B397,'Pliegos Tarifarios (Las Condes)'!$A:$A,0))</f>
        <v>107568.36666779999</v>
      </c>
      <c r="N397" s="19">
        <f>I397*INDEX('Pliegos Tarifarios (Las Condes)'!$C:$C,MATCH($B397,'Pliegos Tarifarios (Las Condes)'!$A:$A,0))</f>
        <v>8477.3250706999988</v>
      </c>
      <c r="O397" s="19">
        <f>J397*INDEX('Pliegos Tarifarios (Las Condes)'!$D:$D,MATCH($B397,'Pliegos Tarifarios (Las Condes)'!$A:$A,0))</f>
        <v>33707.732647500001</v>
      </c>
      <c r="P397" s="19">
        <f>H397*INDEX('Pliegos Tarifarios (Las Condes)'!$E:$E,MATCH($B397,'Pliegos Tarifarios (Las Condes)'!$A:$A,0))</f>
        <v>11705.633869200001</v>
      </c>
      <c r="Q397" s="19" cm="1">
        <f t="array" ref="Q397">H397*_xlfn.IFS(H397&lt;=350,INDEX('Pliegos Tarifarios (Las Condes)'!$F:$F,MATCH($B397,'Pliegos Tarifarios (Las Condes)'!$A:$A,0)),H397&lt;=500,INDEX('Pliegos Tarifarios (Las Condes)'!$G:$G,MATCH($B397,'Pliegos Tarifarios (Las Condes)'!$A:$A,0)),H397&lt;=1000,INDEX('Pliegos Tarifarios (Las Condes)'!$H:$H,MATCH($B397,'Pliegos Tarifarios (Las Condes)'!$A:$A,0)),H397&lt;=5000,INDEX('Pliegos Tarifarios (Las Condes)'!$I:$I,MATCH($B397,'Pliegos Tarifarios (Las Condes)'!$A:$A,0)),H397&gt;5000,INDEX('Pliegos Tarifarios (Las Condes)'!$J:$J,MATCH($B397,'Pliegos Tarifarios (Las Condes)'!$A:$A,0)))/1.19</f>
        <v>2122.9614849579834</v>
      </c>
      <c r="R397" s="19">
        <f>INDEX('Pliegos Tarifarios (Las Condes)'!$K:$K,MATCH($B397,'Pliegos Tarifarios (Las Condes)'!$A:$A,0))</f>
        <v>710.78200000000004</v>
      </c>
      <c r="S397" s="21">
        <f t="shared" si="21"/>
        <v>164292.80174015797</v>
      </c>
      <c r="T397" s="21">
        <f t="shared" si="22"/>
        <v>31215.632330630015</v>
      </c>
      <c r="U397" s="19">
        <v>0</v>
      </c>
      <c r="V397" s="21">
        <f t="shared" si="23"/>
        <v>195508.43407078797</v>
      </c>
    </row>
    <row r="398" spans="1:22" x14ac:dyDescent="0.3">
      <c r="A398" s="3" t="s">
        <v>12</v>
      </c>
      <c r="B398" s="3">
        <v>1</v>
      </c>
      <c r="C398" s="4" t="s">
        <v>186</v>
      </c>
      <c r="D398" s="3" t="s">
        <v>924</v>
      </c>
      <c r="E398" s="3" t="s">
        <v>121</v>
      </c>
      <c r="F398" s="4" t="s">
        <v>925</v>
      </c>
      <c r="G398" s="3" t="s">
        <v>16</v>
      </c>
      <c r="H398" s="5">
        <v>905.09939999999995</v>
      </c>
      <c r="I398" s="5">
        <v>2.4266000000000001</v>
      </c>
      <c r="J398" s="5">
        <v>2.4066999999999998</v>
      </c>
      <c r="K398" s="6">
        <v>0.99179922525344089</v>
      </c>
      <c r="L398" s="5">
        <v>29.2</v>
      </c>
      <c r="M398" s="19">
        <f>H398*INDEX('Pliegos Tarifarios (Las Condes)'!$B:$B,MATCH($B398,'Pliegos Tarifarios (Las Condes)'!$A:$A,0))</f>
        <v>107560.20249719999</v>
      </c>
      <c r="N398" s="19">
        <f>I398*INDEX('Pliegos Tarifarios (Las Condes)'!$C:$C,MATCH($B398,'Pliegos Tarifarios (Las Condes)'!$A:$A,0))</f>
        <v>8287.1034994000001</v>
      </c>
      <c r="O398" s="19">
        <f>J398*INDEX('Pliegos Tarifarios (Las Condes)'!$D:$D,MATCH($B398,'Pliegos Tarifarios (Las Condes)'!$A:$A,0))</f>
        <v>33950.366253499997</v>
      </c>
      <c r="P398" s="19">
        <f>H398*INDEX('Pliegos Tarifarios (Las Condes)'!$E:$E,MATCH($B398,'Pliegos Tarifarios (Las Condes)'!$A:$A,0))</f>
        <v>11704.745440799999</v>
      </c>
      <c r="Q398" s="19" cm="1">
        <f t="array" ref="Q398">H398*_xlfn.IFS(H398&lt;=350,INDEX('Pliegos Tarifarios (Las Condes)'!$F:$F,MATCH($B398,'Pliegos Tarifarios (Las Condes)'!$A:$A,0)),H398&lt;=500,INDEX('Pliegos Tarifarios (Las Condes)'!$G:$G,MATCH($B398,'Pliegos Tarifarios (Las Condes)'!$A:$A,0)),H398&lt;=1000,INDEX('Pliegos Tarifarios (Las Condes)'!$H:$H,MATCH($B398,'Pliegos Tarifarios (Las Condes)'!$A:$A,0)),H398&lt;=5000,INDEX('Pliegos Tarifarios (Las Condes)'!$I:$I,MATCH($B398,'Pliegos Tarifarios (Las Condes)'!$A:$A,0)),H398&gt;5000,INDEX('Pliegos Tarifarios (Las Condes)'!$J:$J,MATCH($B398,'Pliegos Tarifarios (Las Condes)'!$A:$A,0)))/1.19</f>
        <v>2122.8003574789918</v>
      </c>
      <c r="R398" s="19">
        <f>INDEX('Pliegos Tarifarios (Las Condes)'!$K:$K,MATCH($B398,'Pliegos Tarifarios (Las Condes)'!$A:$A,0))</f>
        <v>710.78200000000004</v>
      </c>
      <c r="S398" s="21">
        <f t="shared" si="21"/>
        <v>164336.00004837898</v>
      </c>
      <c r="T398" s="21">
        <f t="shared" si="22"/>
        <v>31223.840009192005</v>
      </c>
      <c r="U398" s="19">
        <v>0</v>
      </c>
      <c r="V398" s="21">
        <f t="shared" si="23"/>
        <v>195559.84005757098</v>
      </c>
    </row>
    <row r="399" spans="1:22" x14ac:dyDescent="0.3">
      <c r="A399" s="3" t="s">
        <v>12</v>
      </c>
      <c r="B399" s="3">
        <v>1</v>
      </c>
      <c r="C399" s="4" t="s">
        <v>186</v>
      </c>
      <c r="D399" s="3" t="s">
        <v>926</v>
      </c>
      <c r="E399" s="3" t="s">
        <v>121</v>
      </c>
      <c r="F399" s="4" t="s">
        <v>927</v>
      </c>
      <c r="G399" s="3" t="s">
        <v>16</v>
      </c>
      <c r="H399" s="5">
        <v>905.15099999999995</v>
      </c>
      <c r="I399" s="5">
        <v>2.4106999999999998</v>
      </c>
      <c r="J399" s="5">
        <v>2.4106999999999998</v>
      </c>
      <c r="K399" s="6">
        <v>1</v>
      </c>
      <c r="L399" s="5">
        <v>29.2</v>
      </c>
      <c r="M399" s="19">
        <f>H399*INDEX('Pliegos Tarifarios (Las Condes)'!$B:$B,MATCH($B399,'Pliegos Tarifarios (Las Condes)'!$A:$A,0))</f>
        <v>107566.334538</v>
      </c>
      <c r="N399" s="19">
        <f>I399*INDEX('Pliegos Tarifarios (Las Condes)'!$C:$C,MATCH($B399,'Pliegos Tarifarios (Las Condes)'!$A:$A,0))</f>
        <v>8232.8032662999994</v>
      </c>
      <c r="O399" s="19">
        <f>J399*INDEX('Pliegos Tarifarios (Las Condes)'!$D:$D,MATCH($B399,'Pliegos Tarifarios (Las Condes)'!$A:$A,0))</f>
        <v>34006.7926735</v>
      </c>
      <c r="P399" s="19">
        <f>H399*INDEX('Pliegos Tarifarios (Las Condes)'!$E:$E,MATCH($B399,'Pliegos Tarifarios (Las Condes)'!$A:$A,0))</f>
        <v>11705.412731999999</v>
      </c>
      <c r="Q399" s="19" cm="1">
        <f t="array" ref="Q399">H399*_xlfn.IFS(H399&lt;=350,INDEX('Pliegos Tarifarios (Las Condes)'!$F:$F,MATCH($B399,'Pliegos Tarifarios (Las Condes)'!$A:$A,0)),H399&lt;=500,INDEX('Pliegos Tarifarios (Las Condes)'!$G:$G,MATCH($B399,'Pliegos Tarifarios (Las Condes)'!$A:$A,0)),H399&lt;=1000,INDEX('Pliegos Tarifarios (Las Condes)'!$H:$H,MATCH($B399,'Pliegos Tarifarios (Las Condes)'!$A:$A,0)),H399&lt;=5000,INDEX('Pliegos Tarifarios (Las Condes)'!$I:$I,MATCH($B399,'Pliegos Tarifarios (Las Condes)'!$A:$A,0)),H399&gt;5000,INDEX('Pliegos Tarifarios (Las Condes)'!$J:$J,MATCH($B399,'Pliegos Tarifarios (Las Condes)'!$A:$A,0)))/1.19</f>
        <v>2122.9213789915971</v>
      </c>
      <c r="R399" s="19">
        <f>INDEX('Pliegos Tarifarios (Las Condes)'!$K:$K,MATCH($B399,'Pliegos Tarifarios (Las Condes)'!$A:$A,0))</f>
        <v>710.78200000000004</v>
      </c>
      <c r="S399" s="21">
        <f t="shared" si="21"/>
        <v>164345.04658879159</v>
      </c>
      <c r="T399" s="21">
        <f t="shared" si="22"/>
        <v>31225.558851870403</v>
      </c>
      <c r="U399" s="19">
        <v>0</v>
      </c>
      <c r="V399" s="21">
        <f t="shared" si="23"/>
        <v>195570.60544066201</v>
      </c>
    </row>
    <row r="400" spans="1:22" x14ac:dyDescent="0.3">
      <c r="A400" s="3" t="s">
        <v>12</v>
      </c>
      <c r="B400" s="3">
        <v>1</v>
      </c>
      <c r="C400" s="4" t="s">
        <v>186</v>
      </c>
      <c r="D400" s="3" t="s">
        <v>928</v>
      </c>
      <c r="E400" s="3" t="s">
        <v>121</v>
      </c>
      <c r="F400" s="4" t="s">
        <v>929</v>
      </c>
      <c r="G400" s="3" t="s">
        <v>16</v>
      </c>
      <c r="H400" s="5">
        <v>906.98149999999998</v>
      </c>
      <c r="I400" s="5">
        <v>2.3849999999999998</v>
      </c>
      <c r="J400" s="5">
        <v>2.3746</v>
      </c>
      <c r="K400" s="6">
        <v>0.99563941299790371</v>
      </c>
      <c r="L400" s="5">
        <v>29.26</v>
      </c>
      <c r="M400" s="19">
        <f>H400*INDEX('Pliegos Tarifarios (Las Condes)'!$B:$B,MATCH($B400,'Pliegos Tarifarios (Las Condes)'!$A:$A,0))</f>
        <v>107783.867497</v>
      </c>
      <c r="N400" s="19">
        <f>I400*INDEX('Pliegos Tarifarios (Las Condes)'!$C:$C,MATCH($B400,'Pliegos Tarifarios (Las Condes)'!$A:$A,0))</f>
        <v>8145.0349649999989</v>
      </c>
      <c r="O400" s="19">
        <f>J400*INDEX('Pliegos Tarifarios (Las Condes)'!$D:$D,MATCH($B400,'Pliegos Tarifarios (Las Condes)'!$A:$A,0))</f>
        <v>33497.544233000001</v>
      </c>
      <c r="P400" s="19">
        <f>H400*INDEX('Pliegos Tarifarios (Las Condes)'!$E:$E,MATCH($B400,'Pliegos Tarifarios (Las Condes)'!$A:$A,0))</f>
        <v>11729.084758000001</v>
      </c>
      <c r="Q400" s="19" cm="1">
        <f t="array" ref="Q400">H400*_xlfn.IFS(H400&lt;=350,INDEX('Pliegos Tarifarios (Las Condes)'!$F:$F,MATCH($B400,'Pliegos Tarifarios (Las Condes)'!$A:$A,0)),H400&lt;=500,INDEX('Pliegos Tarifarios (Las Condes)'!$G:$G,MATCH($B400,'Pliegos Tarifarios (Las Condes)'!$A:$A,0)),H400&lt;=1000,INDEX('Pliegos Tarifarios (Las Condes)'!$H:$H,MATCH($B400,'Pliegos Tarifarios (Las Condes)'!$A:$A,0)),H400&lt;=5000,INDEX('Pliegos Tarifarios (Las Condes)'!$I:$I,MATCH($B400,'Pliegos Tarifarios (Las Condes)'!$A:$A,0)),H400&gt;5000,INDEX('Pliegos Tarifarios (Las Condes)'!$J:$J,MATCH($B400,'Pliegos Tarifarios (Las Condes)'!$A:$A,0)))/1.19</f>
        <v>2127.2145936974794</v>
      </c>
      <c r="R400" s="19">
        <f>INDEX('Pliegos Tarifarios (Las Condes)'!$K:$K,MATCH($B400,'Pliegos Tarifarios (Las Condes)'!$A:$A,0))</f>
        <v>710.78200000000004</v>
      </c>
      <c r="S400" s="21">
        <f t="shared" si="21"/>
        <v>163993.52804669749</v>
      </c>
      <c r="T400" s="21">
        <f t="shared" si="22"/>
        <v>31158.770328872524</v>
      </c>
      <c r="U400" s="19">
        <v>0</v>
      </c>
      <c r="V400" s="21">
        <f t="shared" si="23"/>
        <v>195152.29837557001</v>
      </c>
    </row>
    <row r="401" spans="1:22" x14ac:dyDescent="0.3">
      <c r="A401" s="3" t="s">
        <v>12</v>
      </c>
      <c r="B401" s="3">
        <v>1</v>
      </c>
      <c r="C401" s="4" t="s">
        <v>186</v>
      </c>
      <c r="D401" s="3" t="s">
        <v>930</v>
      </c>
      <c r="E401" s="3" t="s">
        <v>121</v>
      </c>
      <c r="F401" s="4" t="s">
        <v>931</v>
      </c>
      <c r="G401" s="3" t="s">
        <v>16</v>
      </c>
      <c r="H401" s="5">
        <v>905.60590000000002</v>
      </c>
      <c r="I401" s="5">
        <v>2.4256000000000002</v>
      </c>
      <c r="J401" s="5">
        <v>2.3511000000000002</v>
      </c>
      <c r="K401" s="6">
        <v>0.96928594986807393</v>
      </c>
      <c r="L401" s="5">
        <v>29.21</v>
      </c>
      <c r="M401" s="19">
        <f>H401*INDEX('Pliegos Tarifarios (Las Condes)'!$B:$B,MATCH($B401,'Pliegos Tarifarios (Las Condes)'!$A:$A,0))</f>
        <v>107620.3939442</v>
      </c>
      <c r="N401" s="19">
        <f>I401*INDEX('Pliegos Tarifarios (Las Condes)'!$C:$C,MATCH($B401,'Pliegos Tarifarios (Las Condes)'!$A:$A,0))</f>
        <v>8283.6883904000006</v>
      </c>
      <c r="O401" s="19">
        <f>J401*INDEX('Pliegos Tarifarios (Las Condes)'!$D:$D,MATCH($B401,'Pliegos Tarifarios (Las Condes)'!$A:$A,0))</f>
        <v>33166.039015499999</v>
      </c>
      <c r="P401" s="19">
        <f>H401*INDEX('Pliegos Tarifarios (Las Condes)'!$E:$E,MATCH($B401,'Pliegos Tarifarios (Las Condes)'!$A:$A,0))</f>
        <v>11711.2954988</v>
      </c>
      <c r="Q401" s="19" cm="1">
        <f t="array" ref="Q401">H401*_xlfn.IFS(H401&lt;=350,INDEX('Pliegos Tarifarios (Las Condes)'!$F:$F,MATCH($B401,'Pliegos Tarifarios (Las Condes)'!$A:$A,0)),H401&lt;=500,INDEX('Pliegos Tarifarios (Las Condes)'!$G:$G,MATCH($B401,'Pliegos Tarifarios (Las Condes)'!$A:$A,0)),H401&lt;=1000,INDEX('Pliegos Tarifarios (Las Condes)'!$H:$H,MATCH($B401,'Pliegos Tarifarios (Las Condes)'!$A:$A,0)),H401&lt;=5000,INDEX('Pliegos Tarifarios (Las Condes)'!$I:$I,MATCH($B401,'Pliegos Tarifarios (Las Condes)'!$A:$A,0)),H401&gt;5000,INDEX('Pliegos Tarifarios (Las Condes)'!$J:$J,MATCH($B401,'Pliegos Tarifarios (Las Condes)'!$A:$A,0)))/1.19</f>
        <v>2123.9882915126054</v>
      </c>
      <c r="R401" s="19">
        <f>INDEX('Pliegos Tarifarios (Las Condes)'!$K:$K,MATCH($B401,'Pliegos Tarifarios (Las Condes)'!$A:$A,0))</f>
        <v>710.78200000000004</v>
      </c>
      <c r="S401" s="21">
        <f t="shared" si="21"/>
        <v>163616.1871404126</v>
      </c>
      <c r="T401" s="21">
        <f t="shared" si="22"/>
        <v>31087.075556678396</v>
      </c>
      <c r="U401" s="19">
        <v>0</v>
      </c>
      <c r="V401" s="21">
        <f t="shared" si="23"/>
        <v>194703.26269709101</v>
      </c>
    </row>
    <row r="402" spans="1:22" x14ac:dyDescent="0.3">
      <c r="A402" s="3" t="s">
        <v>12</v>
      </c>
      <c r="B402" s="3">
        <v>1</v>
      </c>
      <c r="C402" s="4" t="s">
        <v>186</v>
      </c>
      <c r="D402" s="3" t="s">
        <v>932</v>
      </c>
      <c r="E402" s="3" t="s">
        <v>121</v>
      </c>
      <c r="F402" s="4" t="s">
        <v>933</v>
      </c>
      <c r="G402" s="3" t="s">
        <v>16</v>
      </c>
      <c r="H402" s="5">
        <v>905.7568</v>
      </c>
      <c r="I402" s="5">
        <v>2.4037000000000002</v>
      </c>
      <c r="J402" s="5">
        <v>2.4037000000000002</v>
      </c>
      <c r="K402" s="6">
        <v>1</v>
      </c>
      <c r="L402" s="5">
        <v>29.22</v>
      </c>
      <c r="M402" s="19">
        <f>H402*INDEX('Pliegos Tarifarios (Las Condes)'!$B:$B,MATCH($B402,'Pliegos Tarifarios (Las Condes)'!$A:$A,0))</f>
        <v>107638.32659839999</v>
      </c>
      <c r="N402" s="19">
        <f>I402*INDEX('Pliegos Tarifarios (Las Condes)'!$C:$C,MATCH($B402,'Pliegos Tarifarios (Las Condes)'!$A:$A,0))</f>
        <v>8208.8975033000006</v>
      </c>
      <c r="O402" s="19">
        <f>J402*INDEX('Pliegos Tarifarios (Las Condes)'!$D:$D,MATCH($B402,'Pliegos Tarifarios (Las Condes)'!$A:$A,0))</f>
        <v>33908.046438500001</v>
      </c>
      <c r="P402" s="19">
        <f>H402*INDEX('Pliegos Tarifarios (Las Condes)'!$E:$E,MATCH($B402,'Pliegos Tarifarios (Las Condes)'!$A:$A,0))</f>
        <v>11713.246937600001</v>
      </c>
      <c r="Q402" s="19" cm="1">
        <f t="array" ref="Q402">H402*_xlfn.IFS(H402&lt;=350,INDEX('Pliegos Tarifarios (Las Condes)'!$F:$F,MATCH($B402,'Pliegos Tarifarios (Las Condes)'!$A:$A,0)),H402&lt;=500,INDEX('Pliegos Tarifarios (Las Condes)'!$G:$G,MATCH($B402,'Pliegos Tarifarios (Las Condes)'!$A:$A,0)),H402&lt;=1000,INDEX('Pliegos Tarifarios (Las Condes)'!$H:$H,MATCH($B402,'Pliegos Tarifarios (Las Condes)'!$A:$A,0)),H402&lt;=5000,INDEX('Pliegos Tarifarios (Las Condes)'!$I:$I,MATCH($B402,'Pliegos Tarifarios (Las Condes)'!$A:$A,0)),H402&gt;5000,INDEX('Pliegos Tarifarios (Las Condes)'!$J:$J,MATCH($B402,'Pliegos Tarifarios (Las Condes)'!$A:$A,0)))/1.19</f>
        <v>2124.3422090756303</v>
      </c>
      <c r="R402" s="19">
        <f>INDEX('Pliegos Tarifarios (Las Condes)'!$K:$K,MATCH($B402,'Pliegos Tarifarios (Las Condes)'!$A:$A,0))</f>
        <v>710.78200000000004</v>
      </c>
      <c r="S402" s="21">
        <f t="shared" si="21"/>
        <v>164303.64168687564</v>
      </c>
      <c r="T402" s="21">
        <f t="shared" si="22"/>
        <v>31217.691920506371</v>
      </c>
      <c r="U402" s="19">
        <v>0</v>
      </c>
      <c r="V402" s="21">
        <f t="shared" si="23"/>
        <v>195521.333607382</v>
      </c>
    </row>
    <row r="403" spans="1:22" x14ac:dyDescent="0.3">
      <c r="A403" s="3" t="s">
        <v>12</v>
      </c>
      <c r="B403" s="3">
        <v>1</v>
      </c>
      <c r="C403" s="4" t="s">
        <v>186</v>
      </c>
      <c r="D403" s="3" t="s">
        <v>934</v>
      </c>
      <c r="E403" s="3" t="s">
        <v>121</v>
      </c>
      <c r="F403" s="4" t="s">
        <v>935</v>
      </c>
      <c r="G403" s="3" t="s">
        <v>16</v>
      </c>
      <c r="H403" s="5">
        <v>906.23080000000004</v>
      </c>
      <c r="I403" s="5">
        <v>2.4453999999999998</v>
      </c>
      <c r="J403" s="5">
        <v>2.3549000000000002</v>
      </c>
      <c r="K403" s="6">
        <v>0.96299173959270479</v>
      </c>
      <c r="L403" s="5">
        <v>29.23</v>
      </c>
      <c r="M403" s="19">
        <f>H403*INDEX('Pliegos Tarifarios (Las Condes)'!$B:$B,MATCH($B403,'Pliegos Tarifarios (Las Condes)'!$A:$A,0))</f>
        <v>107694.6558104</v>
      </c>
      <c r="N403" s="19">
        <f>I403*INDEX('Pliegos Tarifarios (Las Condes)'!$C:$C,MATCH($B403,'Pliegos Tarifarios (Las Condes)'!$A:$A,0))</f>
        <v>8351.3075485999998</v>
      </c>
      <c r="O403" s="19">
        <f>J403*INDEX('Pliegos Tarifarios (Las Condes)'!$D:$D,MATCH($B403,'Pliegos Tarifarios (Las Condes)'!$A:$A,0))</f>
        <v>33219.644114499999</v>
      </c>
      <c r="P403" s="19">
        <f>H403*INDEX('Pliegos Tarifarios (Las Condes)'!$E:$E,MATCH($B403,'Pliegos Tarifarios (Las Condes)'!$A:$A,0))</f>
        <v>11719.376705600002</v>
      </c>
      <c r="Q403" s="19" cm="1">
        <f t="array" ref="Q403">H403*_xlfn.IFS(H403&lt;=350,INDEX('Pliegos Tarifarios (Las Condes)'!$F:$F,MATCH($B403,'Pliegos Tarifarios (Las Condes)'!$A:$A,0)),H403&lt;=500,INDEX('Pliegos Tarifarios (Las Condes)'!$G:$G,MATCH($B403,'Pliegos Tarifarios (Las Condes)'!$A:$A,0)),H403&lt;=1000,INDEX('Pliegos Tarifarios (Las Condes)'!$H:$H,MATCH($B403,'Pliegos Tarifarios (Las Condes)'!$A:$A,0)),H403&lt;=5000,INDEX('Pliegos Tarifarios (Las Condes)'!$I:$I,MATCH($B403,'Pliegos Tarifarios (Las Condes)'!$A:$A,0)),H403&gt;5000,INDEX('Pliegos Tarifarios (Las Condes)'!$J:$J,MATCH($B403,'Pliegos Tarifarios (Las Condes)'!$A:$A,0)))/1.19</f>
        <v>2125.4539183193283</v>
      </c>
      <c r="R403" s="19">
        <f>INDEX('Pliegos Tarifarios (Las Condes)'!$K:$K,MATCH($B403,'Pliegos Tarifarios (Las Condes)'!$A:$A,0))</f>
        <v>710.78200000000004</v>
      </c>
      <c r="S403" s="21">
        <f t="shared" si="21"/>
        <v>163821.22009741937</v>
      </c>
      <c r="T403" s="21">
        <f t="shared" si="22"/>
        <v>31126.03181850968</v>
      </c>
      <c r="U403" s="19">
        <v>0</v>
      </c>
      <c r="V403" s="21">
        <f t="shared" si="23"/>
        <v>194947.25191592905</v>
      </c>
    </row>
    <row r="404" spans="1:22" x14ac:dyDescent="0.3">
      <c r="A404" s="3" t="s">
        <v>12</v>
      </c>
      <c r="B404" s="3">
        <v>1</v>
      </c>
      <c r="C404" s="4" t="s">
        <v>186</v>
      </c>
      <c r="D404" s="3" t="s">
        <v>936</v>
      </c>
      <c r="E404" s="3" t="s">
        <v>121</v>
      </c>
      <c r="F404" s="4" t="s">
        <v>937</v>
      </c>
      <c r="G404" s="3" t="s">
        <v>16</v>
      </c>
      <c r="H404" s="5">
        <v>906.95550000000003</v>
      </c>
      <c r="I404" s="5">
        <v>2.4514999999999998</v>
      </c>
      <c r="J404" s="5">
        <v>2.4514999999999998</v>
      </c>
      <c r="K404" s="6">
        <v>1</v>
      </c>
      <c r="L404" s="5">
        <v>29.26</v>
      </c>
      <c r="M404" s="19">
        <f>H404*INDEX('Pliegos Tarifarios (Las Condes)'!$B:$B,MATCH($B404,'Pliegos Tarifarios (Las Condes)'!$A:$A,0))</f>
        <v>107780.777709</v>
      </c>
      <c r="N404" s="19">
        <f>I404*INDEX('Pliegos Tarifarios (Las Condes)'!$C:$C,MATCH($B404,'Pliegos Tarifarios (Las Condes)'!$A:$A,0))</f>
        <v>8372.1397134999988</v>
      </c>
      <c r="O404" s="19">
        <f>J404*INDEX('Pliegos Tarifarios (Las Condes)'!$D:$D,MATCH($B404,'Pliegos Tarifarios (Las Condes)'!$A:$A,0))</f>
        <v>34582.342157499996</v>
      </c>
      <c r="P404" s="19">
        <f>H404*INDEX('Pliegos Tarifarios (Las Condes)'!$E:$E,MATCH($B404,'Pliegos Tarifarios (Las Condes)'!$A:$A,0))</f>
        <v>11728.748526000001</v>
      </c>
      <c r="Q404" s="19" cm="1">
        <f t="array" ref="Q404">H404*_xlfn.IFS(H404&lt;=350,INDEX('Pliegos Tarifarios (Las Condes)'!$F:$F,MATCH($B404,'Pliegos Tarifarios (Las Condes)'!$A:$A,0)),H404&lt;=500,INDEX('Pliegos Tarifarios (Las Condes)'!$G:$G,MATCH($B404,'Pliegos Tarifarios (Las Condes)'!$A:$A,0)),H404&lt;=1000,INDEX('Pliegos Tarifarios (Las Condes)'!$H:$H,MATCH($B404,'Pliegos Tarifarios (Las Condes)'!$A:$A,0)),H404&lt;=5000,INDEX('Pliegos Tarifarios (Las Condes)'!$I:$I,MATCH($B404,'Pliegos Tarifarios (Las Condes)'!$A:$A,0)),H404&gt;5000,INDEX('Pliegos Tarifarios (Las Condes)'!$J:$J,MATCH($B404,'Pliegos Tarifarios (Las Condes)'!$A:$A,0)))/1.19</f>
        <v>2127.1536138655465</v>
      </c>
      <c r="R404" s="19">
        <f>INDEX('Pliegos Tarifarios (Las Condes)'!$K:$K,MATCH($B404,'Pliegos Tarifarios (Las Condes)'!$A:$A,0))</f>
        <v>710.78200000000004</v>
      </c>
      <c r="S404" s="21">
        <f t="shared" si="21"/>
        <v>165301.94371986558</v>
      </c>
      <c r="T404" s="21">
        <f t="shared" si="22"/>
        <v>31407.369306774461</v>
      </c>
      <c r="U404" s="19">
        <v>0</v>
      </c>
      <c r="V404" s="21">
        <f t="shared" si="23"/>
        <v>196709.31302664004</v>
      </c>
    </row>
    <row r="405" spans="1:22" x14ac:dyDescent="0.3">
      <c r="A405" s="3" t="s">
        <v>12</v>
      </c>
      <c r="B405" s="3">
        <v>1</v>
      </c>
      <c r="C405" s="4" t="s">
        <v>186</v>
      </c>
      <c r="D405" s="3" t="s">
        <v>938</v>
      </c>
      <c r="E405" s="3" t="s">
        <v>121</v>
      </c>
      <c r="F405" s="4" t="s">
        <v>939</v>
      </c>
      <c r="G405" s="3" t="s">
        <v>16</v>
      </c>
      <c r="H405" s="5">
        <v>905.16510000000005</v>
      </c>
      <c r="I405" s="5">
        <v>2.4264999999999999</v>
      </c>
      <c r="J405" s="5">
        <v>2.39</v>
      </c>
      <c r="K405" s="6">
        <v>0.98495775808778085</v>
      </c>
      <c r="L405" s="5">
        <v>29.2</v>
      </c>
      <c r="M405" s="19">
        <f>H405*INDEX('Pliegos Tarifarios (Las Condes)'!$B:$B,MATCH($B405,'Pliegos Tarifarios (Las Condes)'!$A:$A,0))</f>
        <v>107568.0101538</v>
      </c>
      <c r="N405" s="19">
        <f>I405*INDEX('Pliegos Tarifarios (Las Condes)'!$C:$C,MATCH($B405,'Pliegos Tarifarios (Las Condes)'!$A:$A,0))</f>
        <v>8286.7619884999986</v>
      </c>
      <c r="O405" s="19">
        <f>J405*INDEX('Pliegos Tarifarios (Las Condes)'!$D:$D,MATCH($B405,'Pliegos Tarifarios (Las Condes)'!$A:$A,0))</f>
        <v>33714.785949999998</v>
      </c>
      <c r="P405" s="19">
        <f>H405*INDEX('Pliegos Tarifarios (Las Condes)'!$E:$E,MATCH($B405,'Pliegos Tarifarios (Las Condes)'!$A:$A,0))</f>
        <v>11705.5950732</v>
      </c>
      <c r="Q405" s="19" cm="1">
        <f t="array" ref="Q405">H405*_xlfn.IFS(H405&lt;=350,INDEX('Pliegos Tarifarios (Las Condes)'!$F:$F,MATCH($B405,'Pliegos Tarifarios (Las Condes)'!$A:$A,0)),H405&lt;=500,INDEX('Pliegos Tarifarios (Las Condes)'!$G:$G,MATCH($B405,'Pliegos Tarifarios (Las Condes)'!$A:$A,0)),H405&lt;=1000,INDEX('Pliegos Tarifarios (Las Condes)'!$H:$H,MATCH($B405,'Pliegos Tarifarios (Las Condes)'!$A:$A,0)),H405&lt;=5000,INDEX('Pliegos Tarifarios (Las Condes)'!$I:$I,MATCH($B405,'Pliegos Tarifarios (Las Condes)'!$A:$A,0)),H405&gt;5000,INDEX('Pliegos Tarifarios (Las Condes)'!$J:$J,MATCH($B405,'Pliegos Tarifarios (Las Condes)'!$A:$A,0)))/1.19</f>
        <v>2122.9544488235297</v>
      </c>
      <c r="R405" s="19">
        <f>INDEX('Pliegos Tarifarios (Las Condes)'!$K:$K,MATCH($B405,'Pliegos Tarifarios (Las Condes)'!$A:$A,0))</f>
        <v>710.78200000000004</v>
      </c>
      <c r="S405" s="21">
        <f t="shared" si="21"/>
        <v>164108.88961432353</v>
      </c>
      <c r="T405" s="21">
        <f t="shared" si="22"/>
        <v>31180.689026721473</v>
      </c>
      <c r="U405" s="19">
        <v>0</v>
      </c>
      <c r="V405" s="21">
        <f t="shared" si="23"/>
        <v>195289.57864104499</v>
      </c>
    </row>
    <row r="406" spans="1:22" x14ac:dyDescent="0.3">
      <c r="A406" s="3" t="s">
        <v>12</v>
      </c>
      <c r="B406" s="3">
        <v>1</v>
      </c>
      <c r="C406" s="4" t="s">
        <v>186</v>
      </c>
      <c r="D406" s="3" t="s">
        <v>940</v>
      </c>
      <c r="E406" s="3" t="s">
        <v>121</v>
      </c>
      <c r="F406" s="4" t="s">
        <v>941</v>
      </c>
      <c r="G406" s="3" t="s">
        <v>16</v>
      </c>
      <c r="H406" s="5">
        <v>905.82550000000003</v>
      </c>
      <c r="I406" s="5">
        <v>2.4535</v>
      </c>
      <c r="J406" s="5">
        <v>2.4051999999999998</v>
      </c>
      <c r="K406" s="6">
        <v>0.98031383737517819</v>
      </c>
      <c r="L406" s="5">
        <v>29.22</v>
      </c>
      <c r="M406" s="19">
        <f>H406*INDEX('Pliegos Tarifarios (Las Condes)'!$B:$B,MATCH($B406,'Pliegos Tarifarios (Las Condes)'!$A:$A,0))</f>
        <v>107646.490769</v>
      </c>
      <c r="N406" s="19">
        <f>I406*INDEX('Pliegos Tarifarios (Las Condes)'!$C:$C,MATCH($B406,'Pliegos Tarifarios (Las Condes)'!$A:$A,0))</f>
        <v>8378.9699314999998</v>
      </c>
      <c r="O406" s="19">
        <f>J406*INDEX('Pliegos Tarifarios (Las Condes)'!$D:$D,MATCH($B406,'Pliegos Tarifarios (Las Condes)'!$A:$A,0))</f>
        <v>33929.206345999999</v>
      </c>
      <c r="P406" s="19">
        <f>H406*INDEX('Pliegos Tarifarios (Las Condes)'!$E:$E,MATCH($B406,'Pliegos Tarifarios (Las Condes)'!$A:$A,0))</f>
        <v>11714.135366</v>
      </c>
      <c r="Q406" s="19" cm="1">
        <f t="array" ref="Q406">H406*_xlfn.IFS(H406&lt;=350,INDEX('Pliegos Tarifarios (Las Condes)'!$F:$F,MATCH($B406,'Pliegos Tarifarios (Las Condes)'!$A:$A,0)),H406&lt;=500,INDEX('Pliegos Tarifarios (Las Condes)'!$G:$G,MATCH($B406,'Pliegos Tarifarios (Las Condes)'!$A:$A,0)),H406&lt;=1000,INDEX('Pliegos Tarifarios (Las Condes)'!$H:$H,MATCH($B406,'Pliegos Tarifarios (Las Condes)'!$A:$A,0)),H406&lt;=5000,INDEX('Pliegos Tarifarios (Las Condes)'!$I:$I,MATCH($B406,'Pliegos Tarifarios (Las Condes)'!$A:$A,0)),H406&gt;5000,INDEX('Pliegos Tarifarios (Las Condes)'!$J:$J,MATCH($B406,'Pliegos Tarifarios (Las Condes)'!$A:$A,0)))/1.19</f>
        <v>2124.5033365546224</v>
      </c>
      <c r="R406" s="19">
        <f>INDEX('Pliegos Tarifarios (Las Condes)'!$K:$K,MATCH($B406,'Pliegos Tarifarios (Las Condes)'!$A:$A,0))</f>
        <v>710.78200000000004</v>
      </c>
      <c r="S406" s="21">
        <f t="shared" si="21"/>
        <v>164504.08774905463</v>
      </c>
      <c r="T406" s="21">
        <f t="shared" si="22"/>
        <v>31255.776672320379</v>
      </c>
      <c r="U406" s="19">
        <v>0</v>
      </c>
      <c r="V406" s="21">
        <f t="shared" si="23"/>
        <v>195759.86442137501</v>
      </c>
    </row>
    <row r="407" spans="1:22" x14ac:dyDescent="0.3">
      <c r="A407" s="3" t="s">
        <v>12</v>
      </c>
      <c r="B407" s="3">
        <v>1</v>
      </c>
      <c r="C407" s="4" t="s">
        <v>186</v>
      </c>
      <c r="D407" s="3" t="s">
        <v>942</v>
      </c>
      <c r="E407" s="3" t="s">
        <v>121</v>
      </c>
      <c r="F407" s="4" t="s">
        <v>943</v>
      </c>
      <c r="G407" s="3" t="s">
        <v>16</v>
      </c>
      <c r="H407" s="5">
        <v>905.43299999999999</v>
      </c>
      <c r="I407" s="5">
        <v>2.3912</v>
      </c>
      <c r="J407" s="5">
        <v>2.3873000000000002</v>
      </c>
      <c r="K407" s="6">
        <v>0.99836901973904324</v>
      </c>
      <c r="L407" s="5">
        <v>29.21</v>
      </c>
      <c r="M407" s="19">
        <f>H407*INDEX('Pliegos Tarifarios (Las Condes)'!$B:$B,MATCH($B407,'Pliegos Tarifarios (Las Condes)'!$A:$A,0))</f>
        <v>107599.84685399999</v>
      </c>
      <c r="N407" s="19">
        <f>I407*INDEX('Pliegos Tarifarios (Las Condes)'!$C:$C,MATCH($B407,'Pliegos Tarifarios (Las Condes)'!$A:$A,0))</f>
        <v>8166.2086407999996</v>
      </c>
      <c r="O407" s="19">
        <f>J407*INDEX('Pliegos Tarifarios (Las Condes)'!$D:$D,MATCH($B407,'Pliegos Tarifarios (Las Condes)'!$A:$A,0))</f>
        <v>33676.698116500003</v>
      </c>
      <c r="P407" s="19">
        <f>H407*INDEX('Pliegos Tarifarios (Las Condes)'!$E:$E,MATCH($B407,'Pliegos Tarifarios (Las Condes)'!$A:$A,0))</f>
        <v>11709.059556</v>
      </c>
      <c r="Q407" s="19" cm="1">
        <f t="array" ref="Q407">H407*_xlfn.IFS(H407&lt;=350,INDEX('Pliegos Tarifarios (Las Condes)'!$F:$F,MATCH($B407,'Pliegos Tarifarios (Las Condes)'!$A:$A,0)),H407&lt;=500,INDEX('Pliegos Tarifarios (Las Condes)'!$G:$G,MATCH($B407,'Pliegos Tarifarios (Las Condes)'!$A:$A,0)),H407&lt;=1000,INDEX('Pliegos Tarifarios (Las Condes)'!$H:$H,MATCH($B407,'Pliegos Tarifarios (Las Condes)'!$A:$A,0)),H407&lt;=5000,INDEX('Pliegos Tarifarios (Las Condes)'!$I:$I,MATCH($B407,'Pliegos Tarifarios (Las Condes)'!$A:$A,0)),H407&gt;5000,INDEX('Pliegos Tarifarios (Las Condes)'!$J:$J,MATCH($B407,'Pliegos Tarifarios (Las Condes)'!$A:$A,0)))/1.19</f>
        <v>2123.5827756302524</v>
      </c>
      <c r="R407" s="19">
        <f>INDEX('Pliegos Tarifarios (Las Condes)'!$K:$K,MATCH($B407,'Pliegos Tarifarios (Las Condes)'!$A:$A,0))</f>
        <v>710.78200000000004</v>
      </c>
      <c r="S407" s="21">
        <f t="shared" si="21"/>
        <v>163986.17794293026</v>
      </c>
      <c r="T407" s="21">
        <f t="shared" si="22"/>
        <v>31157.37380915675</v>
      </c>
      <c r="U407" s="19">
        <v>0</v>
      </c>
      <c r="V407" s="21">
        <f t="shared" si="23"/>
        <v>195143.55175208702</v>
      </c>
    </row>
    <row r="408" spans="1:22" x14ac:dyDescent="0.3">
      <c r="A408" s="3" t="s">
        <v>12</v>
      </c>
      <c r="B408" s="3">
        <v>1</v>
      </c>
      <c r="C408" s="4" t="s">
        <v>186</v>
      </c>
      <c r="D408" s="3" t="s">
        <v>944</v>
      </c>
      <c r="E408" s="3" t="s">
        <v>121</v>
      </c>
      <c r="F408" s="4" t="s">
        <v>945</v>
      </c>
      <c r="G408" s="3" t="s">
        <v>16</v>
      </c>
      <c r="H408" s="5">
        <v>906.96630000000005</v>
      </c>
      <c r="I408" s="5">
        <v>2.4215</v>
      </c>
      <c r="J408" s="5">
        <v>2.3717000000000001</v>
      </c>
      <c r="K408" s="6">
        <v>0.97943423497831927</v>
      </c>
      <c r="L408" s="5">
        <v>29.26</v>
      </c>
      <c r="M408" s="19">
        <f>H408*INDEX('Pliegos Tarifarios (Las Condes)'!$B:$B,MATCH($B408,'Pliegos Tarifarios (Las Condes)'!$A:$A,0))</f>
        <v>107782.06115939999</v>
      </c>
      <c r="N408" s="19">
        <f>I408*INDEX('Pliegos Tarifarios (Las Condes)'!$C:$C,MATCH($B408,'Pliegos Tarifarios (Las Condes)'!$A:$A,0))</f>
        <v>8269.6864434999989</v>
      </c>
      <c r="O408" s="19">
        <f>J408*INDEX('Pliegos Tarifarios (Las Condes)'!$D:$D,MATCH($B408,'Pliegos Tarifarios (Las Condes)'!$A:$A,0))</f>
        <v>33456.635078500003</v>
      </c>
      <c r="P408" s="19">
        <f>H408*INDEX('Pliegos Tarifarios (Las Condes)'!$E:$E,MATCH($B408,'Pliegos Tarifarios (Las Condes)'!$A:$A,0))</f>
        <v>11728.888191600001</v>
      </c>
      <c r="Q408" s="19" cm="1">
        <f t="array" ref="Q408">H408*_xlfn.IFS(H408&lt;=350,INDEX('Pliegos Tarifarios (Las Condes)'!$F:$F,MATCH($B408,'Pliegos Tarifarios (Las Condes)'!$A:$A,0)),H408&lt;=500,INDEX('Pliegos Tarifarios (Las Condes)'!$G:$G,MATCH($B408,'Pliegos Tarifarios (Las Condes)'!$A:$A,0)),H408&lt;=1000,INDEX('Pliegos Tarifarios (Las Condes)'!$H:$H,MATCH($B408,'Pliegos Tarifarios (Las Condes)'!$A:$A,0)),H408&lt;=5000,INDEX('Pliegos Tarifarios (Las Condes)'!$I:$I,MATCH($B408,'Pliegos Tarifarios (Las Condes)'!$A:$A,0)),H408&gt;5000,INDEX('Pliegos Tarifarios (Las Condes)'!$J:$J,MATCH($B408,'Pliegos Tarifarios (Las Condes)'!$A:$A,0)))/1.19</f>
        <v>2127.1789439495806</v>
      </c>
      <c r="R408" s="19">
        <f>INDEX('Pliegos Tarifarios (Las Condes)'!$K:$K,MATCH($B408,'Pliegos Tarifarios (Las Condes)'!$A:$A,0))</f>
        <v>710.78200000000004</v>
      </c>
      <c r="S408" s="21">
        <f t="shared" si="21"/>
        <v>164075.23181694958</v>
      </c>
      <c r="T408" s="21">
        <f t="shared" si="22"/>
        <v>31174.29404522042</v>
      </c>
      <c r="U408" s="19">
        <v>0</v>
      </c>
      <c r="V408" s="21">
        <f t="shared" si="23"/>
        <v>195249.52586217</v>
      </c>
    </row>
    <row r="409" spans="1:22" x14ac:dyDescent="0.3">
      <c r="A409" s="3" t="s">
        <v>12</v>
      </c>
      <c r="B409" s="3">
        <v>1</v>
      </c>
      <c r="C409" s="4" t="s">
        <v>186</v>
      </c>
      <c r="D409" s="3" t="s">
        <v>946</v>
      </c>
      <c r="E409" s="3" t="s">
        <v>121</v>
      </c>
      <c r="F409" s="4" t="s">
        <v>947</v>
      </c>
      <c r="G409" s="3" t="s">
        <v>16</v>
      </c>
      <c r="H409" s="5">
        <v>908.64350000000002</v>
      </c>
      <c r="I409" s="5">
        <v>2.4535999999999998</v>
      </c>
      <c r="J409" s="5">
        <v>2.4079000000000002</v>
      </c>
      <c r="K409" s="6">
        <v>0.98137430714052831</v>
      </c>
      <c r="L409" s="5">
        <v>29.31</v>
      </c>
      <c r="M409" s="19">
        <f>H409*INDEX('Pliegos Tarifarios (Las Condes)'!$B:$B,MATCH($B409,'Pliegos Tarifarios (Las Condes)'!$A:$A,0))</f>
        <v>107981.37625299999</v>
      </c>
      <c r="N409" s="19">
        <f>I409*INDEX('Pliegos Tarifarios (Las Condes)'!$C:$C,MATCH($B409,'Pliegos Tarifarios (Las Condes)'!$A:$A,0))</f>
        <v>8379.3114423999996</v>
      </c>
      <c r="O409" s="19">
        <f>J409*INDEX('Pliegos Tarifarios (Las Condes)'!$D:$D,MATCH($B409,'Pliegos Tarifarios (Las Condes)'!$A:$A,0))</f>
        <v>33967.294179500001</v>
      </c>
      <c r="P409" s="19">
        <f>H409*INDEX('Pliegos Tarifarios (Las Condes)'!$E:$E,MATCH($B409,'Pliegos Tarifarios (Las Condes)'!$A:$A,0))</f>
        <v>11750.577742000001</v>
      </c>
      <c r="Q409" s="19" cm="1">
        <f t="array" ref="Q409">H409*_xlfn.IFS(H409&lt;=350,INDEX('Pliegos Tarifarios (Las Condes)'!$F:$F,MATCH($B409,'Pliegos Tarifarios (Las Condes)'!$A:$A,0)),H409&lt;=500,INDEX('Pliegos Tarifarios (Las Condes)'!$G:$G,MATCH($B409,'Pliegos Tarifarios (Las Condes)'!$A:$A,0)),H409&lt;=1000,INDEX('Pliegos Tarifarios (Las Condes)'!$H:$H,MATCH($B409,'Pliegos Tarifarios (Las Condes)'!$A:$A,0)),H409&lt;=5000,INDEX('Pliegos Tarifarios (Las Condes)'!$I:$I,MATCH($B409,'Pliegos Tarifarios (Las Condes)'!$A:$A,0)),H409&gt;5000,INDEX('Pliegos Tarifarios (Las Condes)'!$J:$J,MATCH($B409,'Pliegos Tarifarios (Las Condes)'!$A:$A,0)))/1.19</f>
        <v>2131.1126121848743</v>
      </c>
      <c r="R409" s="19">
        <f>INDEX('Pliegos Tarifarios (Las Condes)'!$K:$K,MATCH($B409,'Pliegos Tarifarios (Las Condes)'!$A:$A,0))</f>
        <v>710.78200000000004</v>
      </c>
      <c r="S409" s="21">
        <f t="shared" si="21"/>
        <v>164920.45422908486</v>
      </c>
      <c r="T409" s="21">
        <f t="shared" si="22"/>
        <v>31334.886303526124</v>
      </c>
      <c r="U409" s="19">
        <v>0</v>
      </c>
      <c r="V409" s="21">
        <f t="shared" si="23"/>
        <v>196255.34053261098</v>
      </c>
    </row>
    <row r="410" spans="1:22" x14ac:dyDescent="0.3">
      <c r="A410" s="3" t="s">
        <v>12</v>
      </c>
      <c r="B410" s="3">
        <v>1</v>
      </c>
      <c r="C410" s="4" t="s">
        <v>186</v>
      </c>
      <c r="D410" s="3" t="s">
        <v>948</v>
      </c>
      <c r="E410" s="3" t="s">
        <v>121</v>
      </c>
      <c r="F410" s="4" t="s">
        <v>949</v>
      </c>
      <c r="G410" s="3" t="s">
        <v>16</v>
      </c>
      <c r="H410" s="5">
        <v>904.9316</v>
      </c>
      <c r="I410" s="5">
        <v>2.4298000000000002</v>
      </c>
      <c r="J410" s="5">
        <v>2.3761999999999999</v>
      </c>
      <c r="K410" s="6">
        <v>0.97794057124043121</v>
      </c>
      <c r="L410" s="5">
        <v>29.19</v>
      </c>
      <c r="M410" s="19">
        <f>H410*INDEX('Pliegos Tarifarios (Las Condes)'!$B:$B,MATCH($B410,'Pliegos Tarifarios (Las Condes)'!$A:$A,0))</f>
        <v>107540.26148079999</v>
      </c>
      <c r="N410" s="19">
        <f>I410*INDEX('Pliegos Tarifarios (Las Condes)'!$C:$C,MATCH($B410,'Pliegos Tarifarios (Las Condes)'!$A:$A,0))</f>
        <v>8298.0318482000002</v>
      </c>
      <c r="O410" s="19">
        <f>J410*INDEX('Pliegos Tarifarios (Las Condes)'!$D:$D,MATCH($B410,'Pliegos Tarifarios (Las Condes)'!$A:$A,0))</f>
        <v>33520.114800999996</v>
      </c>
      <c r="P410" s="19">
        <f>H410*INDEX('Pliegos Tarifarios (Las Condes)'!$E:$E,MATCH($B410,'Pliegos Tarifarios (Las Condes)'!$A:$A,0))</f>
        <v>11702.5754512</v>
      </c>
      <c r="Q410" s="19" cm="1">
        <f t="array" ref="Q410">H410*_xlfn.IFS(H410&lt;=350,INDEX('Pliegos Tarifarios (Las Condes)'!$F:$F,MATCH($B410,'Pliegos Tarifarios (Las Condes)'!$A:$A,0)),H410&lt;=500,INDEX('Pliegos Tarifarios (Las Condes)'!$G:$G,MATCH($B410,'Pliegos Tarifarios (Las Condes)'!$A:$A,0)),H410&lt;=1000,INDEX('Pliegos Tarifarios (Las Condes)'!$H:$H,MATCH($B410,'Pliegos Tarifarios (Las Condes)'!$A:$A,0)),H410&lt;=5000,INDEX('Pliegos Tarifarios (Las Condes)'!$I:$I,MATCH($B410,'Pliegos Tarifarios (Las Condes)'!$A:$A,0)),H410&gt;5000,INDEX('Pliegos Tarifarios (Las Condes)'!$J:$J,MATCH($B410,'Pliegos Tarifarios (Las Condes)'!$A:$A,0)))/1.19</f>
        <v>2122.4068030252106</v>
      </c>
      <c r="R410" s="19">
        <f>INDEX('Pliegos Tarifarios (Las Condes)'!$K:$K,MATCH($B410,'Pliegos Tarifarios (Las Condes)'!$A:$A,0))</f>
        <v>710.78200000000004</v>
      </c>
      <c r="S410" s="21">
        <f t="shared" si="21"/>
        <v>163894.17238422524</v>
      </c>
      <c r="T410" s="21">
        <f t="shared" si="22"/>
        <v>31139.892753002794</v>
      </c>
      <c r="U410" s="19">
        <v>0</v>
      </c>
      <c r="V410" s="21">
        <f t="shared" si="23"/>
        <v>195034.06513722803</v>
      </c>
    </row>
    <row r="411" spans="1:22" x14ac:dyDescent="0.3">
      <c r="A411" s="3" t="s">
        <v>12</v>
      </c>
      <c r="B411" s="3">
        <v>1</v>
      </c>
      <c r="C411" s="4" t="s">
        <v>186</v>
      </c>
      <c r="D411" s="3" t="s">
        <v>950</v>
      </c>
      <c r="E411" s="3" t="s">
        <v>121</v>
      </c>
      <c r="F411" s="4" t="s">
        <v>951</v>
      </c>
      <c r="G411" s="3" t="s">
        <v>16</v>
      </c>
      <c r="H411" s="5">
        <v>906.55349999999999</v>
      </c>
      <c r="I411" s="5">
        <v>2.4550000000000001</v>
      </c>
      <c r="J411" s="5">
        <v>2.4550000000000001</v>
      </c>
      <c r="K411" s="6">
        <v>1</v>
      </c>
      <c r="L411" s="5">
        <v>29.24</v>
      </c>
      <c r="M411" s="19">
        <f>H411*INDEX('Pliegos Tarifarios (Las Condes)'!$B:$B,MATCH($B411,'Pliegos Tarifarios (Las Condes)'!$A:$A,0))</f>
        <v>107733.004833</v>
      </c>
      <c r="N411" s="19">
        <f>I411*INDEX('Pliegos Tarifarios (Las Condes)'!$C:$C,MATCH($B411,'Pliegos Tarifarios (Las Condes)'!$A:$A,0))</f>
        <v>8384.0925950000001</v>
      </c>
      <c r="O411" s="19">
        <f>J411*INDEX('Pliegos Tarifarios (Las Condes)'!$D:$D,MATCH($B411,'Pliegos Tarifarios (Las Condes)'!$A:$A,0))</f>
        <v>34631.715275000002</v>
      </c>
      <c r="P411" s="19">
        <f>H411*INDEX('Pliegos Tarifarios (Las Condes)'!$E:$E,MATCH($B411,'Pliegos Tarifarios (Las Condes)'!$A:$A,0))</f>
        <v>11723.549862</v>
      </c>
      <c r="Q411" s="19" cm="1">
        <f t="array" ref="Q411">H411*_xlfn.IFS(H411&lt;=350,INDEX('Pliegos Tarifarios (Las Condes)'!$F:$F,MATCH($B411,'Pliegos Tarifarios (Las Condes)'!$A:$A,0)),H411&lt;=500,INDEX('Pliegos Tarifarios (Las Condes)'!$G:$G,MATCH($B411,'Pliegos Tarifarios (Las Condes)'!$A:$A,0)),H411&lt;=1000,INDEX('Pliegos Tarifarios (Las Condes)'!$H:$H,MATCH($B411,'Pliegos Tarifarios (Las Condes)'!$A:$A,0)),H411&lt;=5000,INDEX('Pliegos Tarifarios (Las Condes)'!$I:$I,MATCH($B411,'Pliegos Tarifarios (Las Condes)'!$A:$A,0)),H411&gt;5000,INDEX('Pliegos Tarifarios (Las Condes)'!$J:$J,MATCH($B411,'Pliegos Tarifarios (Las Condes)'!$A:$A,0)))/1.19</f>
        <v>2126.2107718487396</v>
      </c>
      <c r="R411" s="19">
        <f>INDEX('Pliegos Tarifarios (Las Condes)'!$K:$K,MATCH($B411,'Pliegos Tarifarios (Las Condes)'!$A:$A,0))</f>
        <v>710.78200000000004</v>
      </c>
      <c r="S411" s="21">
        <f t="shared" si="21"/>
        <v>165309.35533684876</v>
      </c>
      <c r="T411" s="21">
        <f t="shared" si="22"/>
        <v>31408.777514001264</v>
      </c>
      <c r="U411" s="19">
        <v>0</v>
      </c>
      <c r="V411" s="21">
        <f t="shared" si="23"/>
        <v>196718.13285085003</v>
      </c>
    </row>
    <row r="412" spans="1:22" x14ac:dyDescent="0.3">
      <c r="A412" s="3" t="s">
        <v>12</v>
      </c>
      <c r="B412" s="3">
        <v>1</v>
      </c>
      <c r="C412" s="4" t="s">
        <v>186</v>
      </c>
      <c r="D412" s="3" t="s">
        <v>952</v>
      </c>
      <c r="E412" s="3" t="s">
        <v>121</v>
      </c>
      <c r="F412" s="4" t="s">
        <v>953</v>
      </c>
      <c r="G412" s="3" t="s">
        <v>16</v>
      </c>
      <c r="H412" s="5">
        <v>906.12760000000003</v>
      </c>
      <c r="I412" s="5">
        <v>2.4049999999999998</v>
      </c>
      <c r="J412" s="5">
        <v>2.3881000000000001</v>
      </c>
      <c r="K412" s="6">
        <v>0.99297297297297304</v>
      </c>
      <c r="L412" s="5">
        <v>29.23</v>
      </c>
      <c r="M412" s="19">
        <f>H412*INDEX('Pliegos Tarifarios (Las Condes)'!$B:$B,MATCH($B412,'Pliegos Tarifarios (Las Condes)'!$A:$A,0))</f>
        <v>107682.39172879999</v>
      </c>
      <c r="N412" s="19">
        <f>I412*INDEX('Pliegos Tarifarios (Las Condes)'!$C:$C,MATCH($B412,'Pliegos Tarifarios (Las Condes)'!$A:$A,0))</f>
        <v>8213.3371449999995</v>
      </c>
      <c r="O412" s="19">
        <f>J412*INDEX('Pliegos Tarifarios (Las Condes)'!$D:$D,MATCH($B412,'Pliegos Tarifarios (Las Condes)'!$A:$A,0))</f>
        <v>33687.983400500001</v>
      </c>
      <c r="P412" s="19">
        <f>H412*INDEX('Pliegos Tarifarios (Las Condes)'!$E:$E,MATCH($B412,'Pliegos Tarifarios (Las Condes)'!$A:$A,0))</f>
        <v>11718.042123200001</v>
      </c>
      <c r="Q412" s="19" cm="1">
        <f t="array" ref="Q412">H412*_xlfn.IFS(H412&lt;=350,INDEX('Pliegos Tarifarios (Las Condes)'!$F:$F,MATCH($B412,'Pliegos Tarifarios (Las Condes)'!$A:$A,0)),H412&lt;=500,INDEX('Pliegos Tarifarios (Las Condes)'!$G:$G,MATCH($B412,'Pliegos Tarifarios (Las Condes)'!$A:$A,0)),H412&lt;=1000,INDEX('Pliegos Tarifarios (Las Condes)'!$H:$H,MATCH($B412,'Pliegos Tarifarios (Las Condes)'!$A:$A,0)),H412&lt;=5000,INDEX('Pliegos Tarifarios (Las Condes)'!$I:$I,MATCH($B412,'Pliegos Tarifarios (Las Condes)'!$A:$A,0)),H412&gt;5000,INDEX('Pliegos Tarifarios (Las Condes)'!$J:$J,MATCH($B412,'Pliegos Tarifarios (Las Condes)'!$A:$A,0)))/1.19</f>
        <v>2125.2118752941178</v>
      </c>
      <c r="R412" s="19">
        <f>INDEX('Pliegos Tarifarios (Las Condes)'!$K:$K,MATCH($B412,'Pliegos Tarifarios (Las Condes)'!$A:$A,0))</f>
        <v>710.78200000000004</v>
      </c>
      <c r="S412" s="21">
        <f t="shared" si="21"/>
        <v>164137.74827279412</v>
      </c>
      <c r="T412" s="21">
        <f t="shared" si="22"/>
        <v>31186.172171830884</v>
      </c>
      <c r="U412" s="19">
        <v>0</v>
      </c>
      <c r="V412" s="21">
        <f t="shared" si="23"/>
        <v>195323.92044462502</v>
      </c>
    </row>
    <row r="413" spans="1:22" x14ac:dyDescent="0.3">
      <c r="A413" s="3" t="s">
        <v>12</v>
      </c>
      <c r="B413" s="3">
        <v>1</v>
      </c>
      <c r="C413" s="4" t="s">
        <v>186</v>
      </c>
      <c r="D413" s="3" t="s">
        <v>954</v>
      </c>
      <c r="E413" s="3" t="s">
        <v>121</v>
      </c>
      <c r="F413" s="4" t="s">
        <v>955</v>
      </c>
      <c r="G413" s="3" t="s">
        <v>16</v>
      </c>
      <c r="H413" s="5">
        <v>905.13969999999995</v>
      </c>
      <c r="I413" s="5">
        <v>2.4643999999999999</v>
      </c>
      <c r="J413" s="5">
        <v>2.4643999999999999</v>
      </c>
      <c r="K413" s="6">
        <v>1</v>
      </c>
      <c r="L413" s="5">
        <v>29.2</v>
      </c>
      <c r="M413" s="19">
        <f>H413*INDEX('Pliegos Tarifarios (Las Condes)'!$B:$B,MATCH($B413,'Pliegos Tarifarios (Las Condes)'!$A:$A,0))</f>
        <v>107564.99166859999</v>
      </c>
      <c r="N413" s="19">
        <f>I413*INDEX('Pliegos Tarifarios (Las Condes)'!$C:$C,MATCH($B413,'Pliegos Tarifarios (Las Condes)'!$A:$A,0))</f>
        <v>8416.194619599999</v>
      </c>
      <c r="O413" s="19">
        <f>J413*INDEX('Pliegos Tarifarios (Las Condes)'!$D:$D,MATCH($B413,'Pliegos Tarifarios (Las Condes)'!$A:$A,0))</f>
        <v>34764.317361999994</v>
      </c>
      <c r="P413" s="19">
        <f>H413*INDEX('Pliegos Tarifarios (Las Condes)'!$E:$E,MATCH($B413,'Pliegos Tarifarios (Las Condes)'!$A:$A,0))</f>
        <v>11705.2666004</v>
      </c>
      <c r="Q413" s="19" cm="1">
        <f t="array" ref="Q413">H413*_xlfn.IFS(H413&lt;=350,INDEX('Pliegos Tarifarios (Las Condes)'!$F:$F,MATCH($B413,'Pliegos Tarifarios (Las Condes)'!$A:$A,0)),H413&lt;=500,INDEX('Pliegos Tarifarios (Las Condes)'!$G:$G,MATCH($B413,'Pliegos Tarifarios (Las Condes)'!$A:$A,0)),H413&lt;=1000,INDEX('Pliegos Tarifarios (Las Condes)'!$H:$H,MATCH($B413,'Pliegos Tarifarios (Las Condes)'!$A:$A,0)),H413&lt;=5000,INDEX('Pliegos Tarifarios (Las Condes)'!$I:$I,MATCH($B413,'Pliegos Tarifarios (Las Condes)'!$A:$A,0)),H413&gt;5000,INDEX('Pliegos Tarifarios (Las Condes)'!$J:$J,MATCH($B413,'Pliegos Tarifarios (Las Condes)'!$A:$A,0)))/1.19</f>
        <v>2122.8948762184878</v>
      </c>
      <c r="R413" s="19">
        <f>INDEX('Pliegos Tarifarios (Las Condes)'!$K:$K,MATCH($B413,'Pliegos Tarifarios (Las Condes)'!$A:$A,0))</f>
        <v>710.78200000000004</v>
      </c>
      <c r="S413" s="21">
        <f t="shared" si="21"/>
        <v>165284.4471268185</v>
      </c>
      <c r="T413" s="21">
        <f t="shared" si="22"/>
        <v>31404.044954095516</v>
      </c>
      <c r="U413" s="19">
        <v>0</v>
      </c>
      <c r="V413" s="21">
        <f t="shared" si="23"/>
        <v>196688.49208091403</v>
      </c>
    </row>
    <row r="414" spans="1:22" x14ac:dyDescent="0.3">
      <c r="A414" s="3" t="s">
        <v>12</v>
      </c>
      <c r="B414" s="3">
        <v>1</v>
      </c>
      <c r="C414" s="4" t="s">
        <v>186</v>
      </c>
      <c r="D414" s="3" t="s">
        <v>956</v>
      </c>
      <c r="E414" s="3" t="s">
        <v>121</v>
      </c>
      <c r="F414" s="4" t="s">
        <v>957</v>
      </c>
      <c r="G414" s="3" t="s">
        <v>16</v>
      </c>
      <c r="H414" s="5">
        <v>904.81590000000006</v>
      </c>
      <c r="I414" s="5">
        <v>2.4485000000000001</v>
      </c>
      <c r="J414" s="5">
        <v>2.3736999999999999</v>
      </c>
      <c r="K414" s="6">
        <v>0.96945068409230128</v>
      </c>
      <c r="L414" s="5">
        <v>29.19</v>
      </c>
      <c r="M414" s="19">
        <f>H414*INDEX('Pliegos Tarifarios (Las Condes)'!$B:$B,MATCH($B414,'Pliegos Tarifarios (Las Condes)'!$A:$A,0))</f>
        <v>107526.51192420001</v>
      </c>
      <c r="N414" s="19">
        <f>I414*INDEX('Pliegos Tarifarios (Las Condes)'!$C:$C,MATCH($B414,'Pliegos Tarifarios (Las Condes)'!$A:$A,0))</f>
        <v>8361.8943865000001</v>
      </c>
      <c r="O414" s="19">
        <f>J414*INDEX('Pliegos Tarifarios (Las Condes)'!$D:$D,MATCH($B414,'Pliegos Tarifarios (Las Condes)'!$A:$A,0))</f>
        <v>33484.848288499998</v>
      </c>
      <c r="P414" s="19">
        <f>H414*INDEX('Pliegos Tarifarios (Las Condes)'!$E:$E,MATCH($B414,'Pliegos Tarifarios (Las Condes)'!$A:$A,0))</f>
        <v>11701.079218800001</v>
      </c>
      <c r="Q414" s="19" cm="1">
        <f t="array" ref="Q414">H414*_xlfn.IFS(H414&lt;=350,INDEX('Pliegos Tarifarios (Las Condes)'!$F:$F,MATCH($B414,'Pliegos Tarifarios (Las Condes)'!$A:$A,0)),H414&lt;=500,INDEX('Pliegos Tarifarios (Las Condes)'!$G:$G,MATCH($B414,'Pliegos Tarifarios (Las Condes)'!$A:$A,0)),H414&lt;=1000,INDEX('Pliegos Tarifarios (Las Condes)'!$H:$H,MATCH($B414,'Pliegos Tarifarios (Las Condes)'!$A:$A,0)),H414&lt;=5000,INDEX('Pliegos Tarifarios (Las Condes)'!$I:$I,MATCH($B414,'Pliegos Tarifarios (Las Condes)'!$A:$A,0)),H414&gt;5000,INDEX('Pliegos Tarifarios (Las Condes)'!$J:$J,MATCH($B414,'Pliegos Tarifarios (Las Condes)'!$A:$A,0)))/1.19</f>
        <v>2122.1354427731098</v>
      </c>
      <c r="R414" s="19">
        <f>INDEX('Pliegos Tarifarios (Las Condes)'!$K:$K,MATCH($B414,'Pliegos Tarifarios (Las Condes)'!$A:$A,0))</f>
        <v>710.78200000000004</v>
      </c>
      <c r="S414" s="21">
        <f t="shared" si="21"/>
        <v>163907.25126077313</v>
      </c>
      <c r="T414" s="21">
        <f t="shared" si="22"/>
        <v>31142.377739546897</v>
      </c>
      <c r="U414" s="19">
        <v>0</v>
      </c>
      <c r="V414" s="21">
        <f t="shared" si="23"/>
        <v>195049.62900032004</v>
      </c>
    </row>
    <row r="415" spans="1:22" x14ac:dyDescent="0.3">
      <c r="A415" s="3" t="s">
        <v>12</v>
      </c>
      <c r="B415" s="3">
        <v>1</v>
      </c>
      <c r="C415" s="4" t="s">
        <v>186</v>
      </c>
      <c r="D415" s="3" t="s">
        <v>958</v>
      </c>
      <c r="E415" s="3" t="s">
        <v>121</v>
      </c>
      <c r="F415" s="4" t="s">
        <v>959</v>
      </c>
      <c r="G415" s="3" t="s">
        <v>16</v>
      </c>
      <c r="H415" s="5">
        <v>907.33960000000002</v>
      </c>
      <c r="I415" s="5">
        <v>2.4742000000000002</v>
      </c>
      <c r="J415" s="5">
        <v>2.3490000000000002</v>
      </c>
      <c r="K415" s="6">
        <v>0.94939778514267237</v>
      </c>
      <c r="L415" s="5">
        <v>29.27</v>
      </c>
      <c r="M415" s="19">
        <f>H415*INDEX('Pliegos Tarifarios (Las Condes)'!$B:$B,MATCH($B415,'Pliegos Tarifarios (Las Condes)'!$A:$A,0))</f>
        <v>107826.4233848</v>
      </c>
      <c r="N415" s="19">
        <f>I415*INDEX('Pliegos Tarifarios (Las Condes)'!$C:$C,MATCH($B415,'Pliegos Tarifarios (Las Condes)'!$A:$A,0))</f>
        <v>8449.6626878000006</v>
      </c>
      <c r="O415" s="19">
        <f>J415*INDEX('Pliegos Tarifarios (Las Condes)'!$D:$D,MATCH($B415,'Pliegos Tarifarios (Las Condes)'!$A:$A,0))</f>
        <v>33136.415144999999</v>
      </c>
      <c r="P415" s="19">
        <f>H415*INDEX('Pliegos Tarifarios (Las Condes)'!$E:$E,MATCH($B415,'Pliegos Tarifarios (Las Condes)'!$A:$A,0))</f>
        <v>11733.715707200001</v>
      </c>
      <c r="Q415" s="19" cm="1">
        <f t="array" ref="Q415">H415*_xlfn.IFS(H415&lt;=350,INDEX('Pliegos Tarifarios (Las Condes)'!$F:$F,MATCH($B415,'Pliegos Tarifarios (Las Condes)'!$A:$A,0)),H415&lt;=500,INDEX('Pliegos Tarifarios (Las Condes)'!$G:$G,MATCH($B415,'Pliegos Tarifarios (Las Condes)'!$A:$A,0)),H415&lt;=1000,INDEX('Pliegos Tarifarios (Las Condes)'!$H:$H,MATCH($B415,'Pliegos Tarifarios (Las Condes)'!$A:$A,0)),H415&lt;=5000,INDEX('Pliegos Tarifarios (Las Condes)'!$I:$I,MATCH($B415,'Pliegos Tarifarios (Las Condes)'!$A:$A,0)),H415&gt;5000,INDEX('Pliegos Tarifarios (Las Condes)'!$J:$J,MATCH($B415,'Pliegos Tarifarios (Las Condes)'!$A:$A,0)))/1.19</f>
        <v>2128.0544736134457</v>
      </c>
      <c r="R415" s="19">
        <f>INDEX('Pliegos Tarifarios (Las Condes)'!$K:$K,MATCH($B415,'Pliegos Tarifarios (Las Condes)'!$A:$A,0))</f>
        <v>710.78200000000004</v>
      </c>
      <c r="S415" s="21">
        <f t="shared" si="21"/>
        <v>163985.05339841344</v>
      </c>
      <c r="T415" s="21">
        <f t="shared" si="22"/>
        <v>31157.160145698552</v>
      </c>
      <c r="U415" s="19">
        <v>0</v>
      </c>
      <c r="V415" s="21">
        <f t="shared" si="23"/>
        <v>195142.21354411199</v>
      </c>
    </row>
    <row r="416" spans="1:22" x14ac:dyDescent="0.3">
      <c r="A416" s="3" t="s">
        <v>12</v>
      </c>
      <c r="B416" s="3">
        <v>1</v>
      </c>
      <c r="C416" s="4" t="s">
        <v>186</v>
      </c>
      <c r="D416" s="3" t="s">
        <v>960</v>
      </c>
      <c r="E416" s="3" t="s">
        <v>121</v>
      </c>
      <c r="F416" s="4" t="s">
        <v>961</v>
      </c>
      <c r="G416" s="3" t="s">
        <v>16</v>
      </c>
      <c r="H416" s="5">
        <v>907.03769999999997</v>
      </c>
      <c r="I416" s="5">
        <v>2.4058000000000002</v>
      </c>
      <c r="J416" s="5">
        <v>2.4058000000000002</v>
      </c>
      <c r="K416" s="6">
        <v>1</v>
      </c>
      <c r="L416" s="5">
        <v>29.26</v>
      </c>
      <c r="M416" s="19">
        <f>H416*INDEX('Pliegos Tarifarios (Las Condes)'!$B:$B,MATCH($B416,'Pliegos Tarifarios (Las Condes)'!$A:$A,0))</f>
        <v>107790.54619259998</v>
      </c>
      <c r="N416" s="19">
        <f>I416*INDEX('Pliegos Tarifarios (Las Condes)'!$C:$C,MATCH($B416,'Pliegos Tarifarios (Las Condes)'!$A:$A,0))</f>
        <v>8216.0692321999995</v>
      </c>
      <c r="O416" s="19">
        <f>J416*INDEX('Pliegos Tarifarios (Las Condes)'!$D:$D,MATCH($B416,'Pliegos Tarifarios (Las Condes)'!$A:$A,0))</f>
        <v>33937.670309000001</v>
      </c>
      <c r="P416" s="19">
        <f>H416*INDEX('Pliegos Tarifarios (Las Condes)'!$E:$E,MATCH($B416,'Pliegos Tarifarios (Las Condes)'!$A:$A,0))</f>
        <v>11729.8115364</v>
      </c>
      <c r="Q416" s="19" cm="1">
        <f t="array" ref="Q416">H416*_xlfn.IFS(H416&lt;=350,INDEX('Pliegos Tarifarios (Las Condes)'!$F:$F,MATCH($B416,'Pliegos Tarifarios (Las Condes)'!$A:$A,0)),H416&lt;=500,INDEX('Pliegos Tarifarios (Las Condes)'!$G:$G,MATCH($B416,'Pliegos Tarifarios (Las Condes)'!$A:$A,0)),H416&lt;=1000,INDEX('Pliegos Tarifarios (Las Condes)'!$H:$H,MATCH($B416,'Pliegos Tarifarios (Las Condes)'!$A:$A,0)),H416&lt;=5000,INDEX('Pliegos Tarifarios (Las Condes)'!$I:$I,MATCH($B416,'Pliegos Tarifarios (Las Condes)'!$A:$A,0)),H416&gt;5000,INDEX('Pliegos Tarifarios (Las Condes)'!$J:$J,MATCH($B416,'Pliegos Tarifarios (Las Condes)'!$A:$A,0)))/1.19</f>
        <v>2127.3464039495802</v>
      </c>
      <c r="R416" s="19">
        <f>INDEX('Pliegos Tarifarios (Las Condes)'!$K:$K,MATCH($B416,'Pliegos Tarifarios (Las Condes)'!$A:$A,0))</f>
        <v>710.78200000000004</v>
      </c>
      <c r="S416" s="21">
        <f t="shared" si="21"/>
        <v>164512.22567414955</v>
      </c>
      <c r="T416" s="21">
        <f t="shared" si="22"/>
        <v>31257.322878088416</v>
      </c>
      <c r="U416" s="19">
        <v>0</v>
      </c>
      <c r="V416" s="21">
        <f t="shared" si="23"/>
        <v>195769.54855223797</v>
      </c>
    </row>
    <row r="417" spans="1:22" x14ac:dyDescent="0.3">
      <c r="A417" s="3" t="s">
        <v>12</v>
      </c>
      <c r="B417" s="3">
        <v>1</v>
      </c>
      <c r="C417" s="4" t="s">
        <v>186</v>
      </c>
      <c r="D417" s="3" t="s">
        <v>962</v>
      </c>
      <c r="E417" s="3" t="s">
        <v>121</v>
      </c>
      <c r="F417" s="4" t="s">
        <v>963</v>
      </c>
      <c r="G417" s="3" t="s">
        <v>16</v>
      </c>
      <c r="H417" s="5">
        <v>904.89369999999997</v>
      </c>
      <c r="I417" s="5">
        <v>2.4016000000000002</v>
      </c>
      <c r="J417" s="5">
        <v>2.3391000000000002</v>
      </c>
      <c r="K417" s="6">
        <v>0.97397568287808123</v>
      </c>
      <c r="L417" s="5">
        <v>29.19</v>
      </c>
      <c r="M417" s="19">
        <f>H417*INDEX('Pliegos Tarifarios (Las Condes)'!$B:$B,MATCH($B417,'Pliegos Tarifarios (Las Condes)'!$A:$A,0))</f>
        <v>107535.75752059999</v>
      </c>
      <c r="N417" s="19">
        <f>I417*INDEX('Pliegos Tarifarios (Las Condes)'!$C:$C,MATCH($B417,'Pliegos Tarifarios (Las Condes)'!$A:$A,0))</f>
        <v>8201.7257743999999</v>
      </c>
      <c r="O417" s="19">
        <f>J417*INDEX('Pliegos Tarifarios (Las Condes)'!$D:$D,MATCH($B417,'Pliegos Tarifarios (Las Condes)'!$A:$A,0))</f>
        <v>32996.759755500003</v>
      </c>
      <c r="P417" s="19">
        <f>H417*INDEX('Pliegos Tarifarios (Las Condes)'!$E:$E,MATCH($B417,'Pliegos Tarifarios (Las Condes)'!$A:$A,0))</f>
        <v>11702.0853284</v>
      </c>
      <c r="Q417" s="19" cm="1">
        <f t="array" ref="Q417">H417*_xlfn.IFS(H417&lt;=350,INDEX('Pliegos Tarifarios (Las Condes)'!$F:$F,MATCH($B417,'Pliegos Tarifarios (Las Condes)'!$A:$A,0)),H417&lt;=500,INDEX('Pliegos Tarifarios (Las Condes)'!$G:$G,MATCH($B417,'Pliegos Tarifarios (Las Condes)'!$A:$A,0)),H417&lt;=1000,INDEX('Pliegos Tarifarios (Las Condes)'!$H:$H,MATCH($B417,'Pliegos Tarifarios (Las Condes)'!$A:$A,0)),H417&lt;=5000,INDEX('Pliegos Tarifarios (Las Condes)'!$I:$I,MATCH($B417,'Pliegos Tarifarios (Las Condes)'!$A:$A,0)),H417&gt;5000,INDEX('Pliegos Tarifarios (Las Condes)'!$J:$J,MATCH($B417,'Pliegos Tarifarios (Las Condes)'!$A:$A,0)))/1.19</f>
        <v>2122.3179131932779</v>
      </c>
      <c r="R417" s="19">
        <f>INDEX('Pliegos Tarifarios (Las Condes)'!$K:$K,MATCH($B417,'Pliegos Tarifarios (Las Condes)'!$A:$A,0))</f>
        <v>710.78200000000004</v>
      </c>
      <c r="S417" s="21">
        <f t="shared" si="21"/>
        <v>163269.42829209327</v>
      </c>
      <c r="T417" s="21">
        <f t="shared" si="22"/>
        <v>31021.191375497721</v>
      </c>
      <c r="U417" s="19">
        <v>0</v>
      </c>
      <c r="V417" s="21">
        <f t="shared" si="23"/>
        <v>194290.619667591</v>
      </c>
    </row>
    <row r="418" spans="1:22" x14ac:dyDescent="0.3">
      <c r="A418" s="3" t="s">
        <v>12</v>
      </c>
      <c r="B418" s="3">
        <v>1</v>
      </c>
      <c r="C418" s="4" t="s">
        <v>186</v>
      </c>
      <c r="D418" s="3" t="s">
        <v>964</v>
      </c>
      <c r="E418" s="3" t="s">
        <v>121</v>
      </c>
      <c r="F418" s="4" t="s">
        <v>965</v>
      </c>
      <c r="G418" s="3" t="s">
        <v>16</v>
      </c>
      <c r="H418" s="5">
        <v>904.33820000000003</v>
      </c>
      <c r="I418" s="5">
        <v>2.4420000000000002</v>
      </c>
      <c r="J418" s="5">
        <v>2.3353999999999999</v>
      </c>
      <c r="K418" s="6">
        <v>0.95634725634725626</v>
      </c>
      <c r="L418" s="5">
        <v>29.17</v>
      </c>
      <c r="M418" s="19">
        <f>H418*INDEX('Pliegos Tarifarios (Las Condes)'!$B:$B,MATCH($B418,'Pliegos Tarifarios (Las Condes)'!$A:$A,0))</f>
        <v>107469.7430116</v>
      </c>
      <c r="N418" s="19">
        <f>I418*INDEX('Pliegos Tarifarios (Las Condes)'!$C:$C,MATCH($B418,'Pliegos Tarifarios (Las Condes)'!$A:$A,0))</f>
        <v>8339.6961780000001</v>
      </c>
      <c r="O418" s="19">
        <f>J418*INDEX('Pliegos Tarifarios (Las Condes)'!$D:$D,MATCH($B418,'Pliegos Tarifarios (Las Condes)'!$A:$A,0))</f>
        <v>32944.565317000001</v>
      </c>
      <c r="P418" s="19">
        <f>H418*INDEX('Pliegos Tarifarios (Las Condes)'!$E:$E,MATCH($B418,'Pliegos Tarifarios (Las Condes)'!$A:$A,0))</f>
        <v>11694.901602400001</v>
      </c>
      <c r="Q418" s="19" cm="1">
        <f t="array" ref="Q418">H418*_xlfn.IFS(H418&lt;=350,INDEX('Pliegos Tarifarios (Las Condes)'!$F:$F,MATCH($B418,'Pliegos Tarifarios (Las Condes)'!$A:$A,0)),H418&lt;=500,INDEX('Pliegos Tarifarios (Las Condes)'!$G:$G,MATCH($B418,'Pliegos Tarifarios (Las Condes)'!$A:$A,0)),H418&lt;=1000,INDEX('Pliegos Tarifarios (Las Condes)'!$H:$H,MATCH($B418,'Pliegos Tarifarios (Las Condes)'!$A:$A,0)),H418&lt;=5000,INDEX('Pliegos Tarifarios (Las Condes)'!$I:$I,MATCH($B418,'Pliegos Tarifarios (Las Condes)'!$A:$A,0)),H418&gt;5000,INDEX('Pliegos Tarifarios (Las Condes)'!$J:$J,MATCH($B418,'Pliegos Tarifarios (Las Condes)'!$A:$A,0)))/1.19</f>
        <v>2121.0150556302528</v>
      </c>
      <c r="R418" s="19">
        <f>INDEX('Pliegos Tarifarios (Las Condes)'!$K:$K,MATCH($B418,'Pliegos Tarifarios (Las Condes)'!$A:$A,0))</f>
        <v>710.78200000000004</v>
      </c>
      <c r="S418" s="21">
        <f t="shared" si="21"/>
        <v>163280.70316463025</v>
      </c>
      <c r="T418" s="21">
        <f t="shared" si="22"/>
        <v>31023.333601279748</v>
      </c>
      <c r="U418" s="19">
        <v>0</v>
      </c>
      <c r="V418" s="21">
        <f t="shared" si="23"/>
        <v>194304.03676590999</v>
      </c>
    </row>
    <row r="419" spans="1:22" x14ac:dyDescent="0.3">
      <c r="A419" s="3" t="s">
        <v>12</v>
      </c>
      <c r="B419" s="3">
        <v>1</v>
      </c>
      <c r="C419" s="4" t="s">
        <v>186</v>
      </c>
      <c r="D419" s="3" t="s">
        <v>966</v>
      </c>
      <c r="E419" s="3" t="s">
        <v>121</v>
      </c>
      <c r="F419" s="4" t="s">
        <v>967</v>
      </c>
      <c r="G419" s="3" t="s">
        <v>16</v>
      </c>
      <c r="H419" s="5">
        <v>906.3519</v>
      </c>
      <c r="I419" s="5">
        <v>2.3871000000000002</v>
      </c>
      <c r="J419" s="5">
        <v>2.3763999999999998</v>
      </c>
      <c r="K419" s="6">
        <v>0.99551757362490034</v>
      </c>
      <c r="L419" s="5">
        <v>29.24</v>
      </c>
      <c r="M419" s="19">
        <f>H419*INDEX('Pliegos Tarifarios (Las Condes)'!$B:$B,MATCH($B419,'Pliegos Tarifarios (Las Condes)'!$A:$A,0))</f>
        <v>107709.04709219999</v>
      </c>
      <c r="N419" s="19">
        <f>I419*INDEX('Pliegos Tarifarios (Las Condes)'!$C:$C,MATCH($B419,'Pliegos Tarifarios (Las Condes)'!$A:$A,0))</f>
        <v>8152.2066939000006</v>
      </c>
      <c r="O419" s="19">
        <f>J419*INDEX('Pliegos Tarifarios (Las Condes)'!$D:$D,MATCH($B419,'Pliegos Tarifarios (Las Condes)'!$A:$A,0))</f>
        <v>33522.936121999999</v>
      </c>
      <c r="P419" s="19">
        <f>H419*INDEX('Pliegos Tarifarios (Las Condes)'!$E:$E,MATCH($B419,'Pliegos Tarifarios (Las Condes)'!$A:$A,0))</f>
        <v>11720.9427708</v>
      </c>
      <c r="Q419" s="19" cm="1">
        <f t="array" ref="Q419">H419*_xlfn.IFS(H419&lt;=350,INDEX('Pliegos Tarifarios (Las Condes)'!$F:$F,MATCH($B419,'Pliegos Tarifarios (Las Condes)'!$A:$A,0)),H419&lt;=500,INDEX('Pliegos Tarifarios (Las Condes)'!$G:$G,MATCH($B419,'Pliegos Tarifarios (Las Condes)'!$A:$A,0)),H419&lt;=1000,INDEX('Pliegos Tarifarios (Las Condes)'!$H:$H,MATCH($B419,'Pliegos Tarifarios (Las Condes)'!$A:$A,0)),H419&lt;=5000,INDEX('Pliegos Tarifarios (Las Condes)'!$I:$I,MATCH($B419,'Pliegos Tarifarios (Las Condes)'!$A:$A,0)),H419&gt;5000,INDEX('Pliegos Tarifarios (Las Condes)'!$J:$J,MATCH($B419,'Pliegos Tarifarios (Las Condes)'!$A:$A,0)))/1.19</f>
        <v>2125.7379436134456</v>
      </c>
      <c r="R419" s="19">
        <f>INDEX('Pliegos Tarifarios (Las Condes)'!$K:$K,MATCH($B419,'Pliegos Tarifarios (Las Condes)'!$A:$A,0))</f>
        <v>710.78200000000004</v>
      </c>
      <c r="S419" s="21">
        <f t="shared" si="21"/>
        <v>163941.65262251344</v>
      </c>
      <c r="T419" s="21">
        <f t="shared" si="22"/>
        <v>31148.913998277556</v>
      </c>
      <c r="U419" s="19">
        <v>0</v>
      </c>
      <c r="V419" s="21">
        <f t="shared" si="23"/>
        <v>195090.56662079101</v>
      </c>
    </row>
    <row r="420" spans="1:22" x14ac:dyDescent="0.3">
      <c r="A420" s="3" t="s">
        <v>12</v>
      </c>
      <c r="B420" s="3">
        <v>1</v>
      </c>
      <c r="C420" s="4" t="s">
        <v>186</v>
      </c>
      <c r="D420" s="3" t="s">
        <v>968</v>
      </c>
      <c r="E420" s="3" t="s">
        <v>121</v>
      </c>
      <c r="F420" s="4" t="s">
        <v>969</v>
      </c>
      <c r="G420" s="3" t="s">
        <v>16</v>
      </c>
      <c r="H420" s="5">
        <v>906.37750000000005</v>
      </c>
      <c r="I420" s="5">
        <v>2.4121000000000001</v>
      </c>
      <c r="J420" s="5">
        <v>2.3997999999999999</v>
      </c>
      <c r="K420" s="6">
        <v>0.99490070892583216</v>
      </c>
      <c r="L420" s="5">
        <v>29.24</v>
      </c>
      <c r="M420" s="19">
        <f>H420*INDEX('Pliegos Tarifarios (Las Condes)'!$B:$B,MATCH($B420,'Pliegos Tarifarios (Las Condes)'!$A:$A,0))</f>
        <v>107712.089345</v>
      </c>
      <c r="N420" s="19">
        <f>I420*INDEX('Pliegos Tarifarios (Las Condes)'!$C:$C,MATCH($B420,'Pliegos Tarifarios (Las Condes)'!$A:$A,0))</f>
        <v>8237.5844188999999</v>
      </c>
      <c r="O420" s="19">
        <f>J420*INDEX('Pliegos Tarifarios (Las Condes)'!$D:$D,MATCH($B420,'Pliegos Tarifarios (Las Condes)'!$A:$A,0))</f>
        <v>33853.030678999996</v>
      </c>
      <c r="P420" s="19">
        <f>H420*INDEX('Pliegos Tarifarios (Las Condes)'!$E:$E,MATCH($B420,'Pliegos Tarifarios (Las Condes)'!$A:$A,0))</f>
        <v>11721.273830000002</v>
      </c>
      <c r="Q420" s="19" cm="1">
        <f t="array" ref="Q420">H420*_xlfn.IFS(H420&lt;=350,INDEX('Pliegos Tarifarios (Las Condes)'!$F:$F,MATCH($B420,'Pliegos Tarifarios (Las Condes)'!$A:$A,0)),H420&lt;=500,INDEX('Pliegos Tarifarios (Las Condes)'!$G:$G,MATCH($B420,'Pliegos Tarifarios (Las Condes)'!$A:$A,0)),H420&lt;=1000,INDEX('Pliegos Tarifarios (Las Condes)'!$H:$H,MATCH($B420,'Pliegos Tarifarios (Las Condes)'!$A:$A,0)),H420&lt;=5000,INDEX('Pliegos Tarifarios (Las Condes)'!$I:$I,MATCH($B420,'Pliegos Tarifarios (Las Condes)'!$A:$A,0)),H420&gt;5000,INDEX('Pliegos Tarifarios (Las Condes)'!$J:$J,MATCH($B420,'Pliegos Tarifarios (Las Condes)'!$A:$A,0)))/1.19</f>
        <v>2125.797985294118</v>
      </c>
      <c r="R420" s="19">
        <f>INDEX('Pliegos Tarifarios (Las Condes)'!$K:$K,MATCH($B420,'Pliegos Tarifarios (Las Condes)'!$A:$A,0))</f>
        <v>710.78200000000004</v>
      </c>
      <c r="S420" s="21">
        <f t="shared" si="21"/>
        <v>164360.5582581941</v>
      </c>
      <c r="T420" s="21">
        <f t="shared" si="22"/>
        <v>31228.506069056879</v>
      </c>
      <c r="U420" s="19">
        <v>0</v>
      </c>
      <c r="V420" s="21">
        <f t="shared" si="23"/>
        <v>195589.06432725099</v>
      </c>
    </row>
    <row r="421" spans="1:22" x14ac:dyDescent="0.3">
      <c r="A421" s="3" t="s">
        <v>12</v>
      </c>
      <c r="B421" s="3">
        <v>1</v>
      </c>
      <c r="C421" s="4" t="s">
        <v>186</v>
      </c>
      <c r="D421" s="3" t="s">
        <v>970</v>
      </c>
      <c r="E421" s="3" t="s">
        <v>121</v>
      </c>
      <c r="F421" s="4" t="s">
        <v>971</v>
      </c>
      <c r="G421" s="3" t="s">
        <v>16</v>
      </c>
      <c r="H421" s="5">
        <v>906.48500000000001</v>
      </c>
      <c r="I421" s="5">
        <v>2.4264000000000001</v>
      </c>
      <c r="J421" s="5">
        <v>2.3668999999999998</v>
      </c>
      <c r="K421" s="6">
        <v>0.97547807451368274</v>
      </c>
      <c r="L421" s="5">
        <v>29.24</v>
      </c>
      <c r="M421" s="19">
        <f>H421*INDEX('Pliegos Tarifarios (Las Condes)'!$B:$B,MATCH($B421,'Pliegos Tarifarios (Las Condes)'!$A:$A,0))</f>
        <v>107724.86443</v>
      </c>
      <c r="N421" s="19">
        <f>I421*INDEX('Pliegos Tarifarios (Las Condes)'!$C:$C,MATCH($B421,'Pliegos Tarifarios (Las Condes)'!$A:$A,0))</f>
        <v>8286.4204776000006</v>
      </c>
      <c r="O421" s="19">
        <f>J421*INDEX('Pliegos Tarifarios (Las Condes)'!$D:$D,MATCH($B421,'Pliegos Tarifarios (Las Condes)'!$A:$A,0))</f>
        <v>33388.923374499995</v>
      </c>
      <c r="P421" s="19">
        <f>H421*INDEX('Pliegos Tarifarios (Las Condes)'!$E:$E,MATCH($B421,'Pliegos Tarifarios (Las Condes)'!$A:$A,0))</f>
        <v>11722.66402</v>
      </c>
      <c r="Q421" s="19" cm="1">
        <f t="array" ref="Q421">H421*_xlfn.IFS(H421&lt;=350,INDEX('Pliegos Tarifarios (Las Condes)'!$F:$F,MATCH($B421,'Pliegos Tarifarios (Las Condes)'!$A:$A,0)),H421&lt;=500,INDEX('Pliegos Tarifarios (Las Condes)'!$G:$G,MATCH($B421,'Pliegos Tarifarios (Las Condes)'!$A:$A,0)),H421&lt;=1000,INDEX('Pliegos Tarifarios (Las Condes)'!$H:$H,MATCH($B421,'Pliegos Tarifarios (Las Condes)'!$A:$A,0)),H421&lt;=5000,INDEX('Pliegos Tarifarios (Las Condes)'!$I:$I,MATCH($B421,'Pliegos Tarifarios (Las Condes)'!$A:$A,0)),H421&gt;5000,INDEX('Pliegos Tarifarios (Las Condes)'!$J:$J,MATCH($B421,'Pliegos Tarifarios (Las Condes)'!$A:$A,0)))/1.19</f>
        <v>2126.0501134453789</v>
      </c>
      <c r="R421" s="19">
        <f>INDEX('Pliegos Tarifarios (Las Condes)'!$K:$K,MATCH($B421,'Pliegos Tarifarios (Las Condes)'!$A:$A,0))</f>
        <v>710.78200000000004</v>
      </c>
      <c r="S421" s="21">
        <f t="shared" si="21"/>
        <v>163959.70441554536</v>
      </c>
      <c r="T421" s="21">
        <f t="shared" si="22"/>
        <v>31152.34383895362</v>
      </c>
      <c r="U421" s="19">
        <v>0</v>
      </c>
      <c r="V421" s="21">
        <f t="shared" si="23"/>
        <v>195112.04825449898</v>
      </c>
    </row>
    <row r="422" spans="1:22" x14ac:dyDescent="0.3">
      <c r="A422" s="3" t="s">
        <v>12</v>
      </c>
      <c r="B422" s="3">
        <v>1</v>
      </c>
      <c r="C422" s="4" t="s">
        <v>186</v>
      </c>
      <c r="D422" s="3" t="s">
        <v>972</v>
      </c>
      <c r="E422" s="3" t="s">
        <v>121</v>
      </c>
      <c r="F422" s="4" t="s">
        <v>973</v>
      </c>
      <c r="G422" s="3" t="s">
        <v>16</v>
      </c>
      <c r="H422" s="5">
        <v>908.29110000000003</v>
      </c>
      <c r="I422" s="5">
        <v>2.4030999999999998</v>
      </c>
      <c r="J422" s="5">
        <v>2.3618999999999999</v>
      </c>
      <c r="K422" s="6">
        <v>0.98285547834047693</v>
      </c>
      <c r="L422" s="5">
        <v>29.3</v>
      </c>
      <c r="M422" s="19">
        <f>H422*INDEX('Pliegos Tarifarios (Las Condes)'!$B:$B,MATCH($B422,'Pliegos Tarifarios (Las Condes)'!$A:$A,0))</f>
        <v>107939.49774179999</v>
      </c>
      <c r="N422" s="19">
        <f>I422*INDEX('Pliegos Tarifarios (Las Condes)'!$C:$C,MATCH($B422,'Pliegos Tarifarios (Las Condes)'!$A:$A,0))</f>
        <v>8206.8484378999983</v>
      </c>
      <c r="O422" s="19">
        <f>J422*INDEX('Pliegos Tarifarios (Las Condes)'!$D:$D,MATCH($B422,'Pliegos Tarifarios (Las Condes)'!$A:$A,0))</f>
        <v>33318.390349499998</v>
      </c>
      <c r="P422" s="19">
        <f>H422*INDEX('Pliegos Tarifarios (Las Condes)'!$E:$E,MATCH($B422,'Pliegos Tarifarios (Las Condes)'!$A:$A,0))</f>
        <v>11746.0205052</v>
      </c>
      <c r="Q422" s="19" cm="1">
        <f t="array" ref="Q422">H422*_xlfn.IFS(H422&lt;=350,INDEX('Pliegos Tarifarios (Las Condes)'!$F:$F,MATCH($B422,'Pliegos Tarifarios (Las Condes)'!$A:$A,0)),H422&lt;=500,INDEX('Pliegos Tarifarios (Las Condes)'!$G:$G,MATCH($B422,'Pliegos Tarifarios (Las Condes)'!$A:$A,0)),H422&lt;=1000,INDEX('Pliegos Tarifarios (Las Condes)'!$H:$H,MATCH($B422,'Pliegos Tarifarios (Las Condes)'!$A:$A,0)),H422&lt;=5000,INDEX('Pliegos Tarifarios (Las Condes)'!$I:$I,MATCH($B422,'Pliegos Tarifarios (Las Condes)'!$A:$A,0)),H422&gt;5000,INDEX('Pliegos Tarifarios (Las Condes)'!$J:$J,MATCH($B422,'Pliegos Tarifarios (Las Condes)'!$A:$A,0)))/1.19</f>
        <v>2130.2861009243702</v>
      </c>
      <c r="R422" s="19">
        <f>INDEX('Pliegos Tarifarios (Las Condes)'!$K:$K,MATCH($B422,'Pliegos Tarifarios (Las Condes)'!$A:$A,0))</f>
        <v>710.78200000000004</v>
      </c>
      <c r="S422" s="21">
        <f t="shared" si="21"/>
        <v>164051.82513532435</v>
      </c>
      <c r="T422" s="21">
        <f t="shared" si="22"/>
        <v>31169.846775711627</v>
      </c>
      <c r="U422" s="19">
        <v>0</v>
      </c>
      <c r="V422" s="21">
        <f t="shared" si="23"/>
        <v>195221.67191103598</v>
      </c>
    </row>
    <row r="423" spans="1:22" x14ac:dyDescent="0.3">
      <c r="A423" s="3" t="s">
        <v>12</v>
      </c>
      <c r="B423" s="3">
        <v>1</v>
      </c>
      <c r="C423" s="4" t="s">
        <v>186</v>
      </c>
      <c r="D423" s="3" t="s">
        <v>974</v>
      </c>
      <c r="E423" s="3" t="s">
        <v>121</v>
      </c>
      <c r="F423" s="4" t="s">
        <v>975</v>
      </c>
      <c r="G423" s="3" t="s">
        <v>16</v>
      </c>
      <c r="H423" s="5">
        <v>904.69029999999998</v>
      </c>
      <c r="I423" s="5">
        <v>2.4866000000000001</v>
      </c>
      <c r="J423" s="5">
        <v>2.4866000000000001</v>
      </c>
      <c r="K423" s="6">
        <v>1</v>
      </c>
      <c r="L423" s="5">
        <v>29.18</v>
      </c>
      <c r="M423" s="19">
        <f>H423*INDEX('Pliegos Tarifarios (Las Condes)'!$B:$B,MATCH($B423,'Pliegos Tarifarios (Las Condes)'!$A:$A,0))</f>
        <v>107511.58587139999</v>
      </c>
      <c r="N423" s="19">
        <f>I423*INDEX('Pliegos Tarifarios (Las Condes)'!$C:$C,MATCH($B423,'Pliegos Tarifarios (Las Condes)'!$A:$A,0))</f>
        <v>8492.0100394000001</v>
      </c>
      <c r="O423" s="19">
        <f>J423*INDEX('Pliegos Tarifarios (Las Condes)'!$D:$D,MATCH($B423,'Pliegos Tarifarios (Las Condes)'!$A:$A,0))</f>
        <v>35077.483993000002</v>
      </c>
      <c r="P423" s="19">
        <f>H423*INDEX('Pliegos Tarifarios (Las Condes)'!$E:$E,MATCH($B423,'Pliegos Tarifarios (Las Condes)'!$A:$A,0))</f>
        <v>11699.4549596</v>
      </c>
      <c r="Q423" s="19" cm="1">
        <f t="array" ref="Q423">H423*_xlfn.IFS(H423&lt;=350,INDEX('Pliegos Tarifarios (Las Condes)'!$F:$F,MATCH($B423,'Pliegos Tarifarios (Las Condes)'!$A:$A,0)),H423&lt;=500,INDEX('Pliegos Tarifarios (Las Condes)'!$G:$G,MATCH($B423,'Pliegos Tarifarios (Las Condes)'!$A:$A,0)),H423&lt;=1000,INDEX('Pliegos Tarifarios (Las Condes)'!$H:$H,MATCH($B423,'Pliegos Tarifarios (Las Condes)'!$A:$A,0)),H423&lt;=5000,INDEX('Pliegos Tarifarios (Las Condes)'!$I:$I,MATCH($B423,'Pliegos Tarifarios (Las Condes)'!$A:$A,0)),H423&gt;5000,INDEX('Pliegos Tarifarios (Las Condes)'!$J:$J,MATCH($B423,'Pliegos Tarifarios (Las Condes)'!$A:$A,0)))/1.19</f>
        <v>2121.8408632773112</v>
      </c>
      <c r="R423" s="19">
        <f>INDEX('Pliegos Tarifarios (Las Condes)'!$K:$K,MATCH($B423,'Pliegos Tarifarios (Las Condes)'!$A:$A,0))</f>
        <v>710.78200000000004</v>
      </c>
      <c r="S423" s="21">
        <f t="shared" si="21"/>
        <v>165613.15772667731</v>
      </c>
      <c r="T423" s="21">
        <f t="shared" si="22"/>
        <v>31466.499968068689</v>
      </c>
      <c r="U423" s="19">
        <v>0</v>
      </c>
      <c r="V423" s="21">
        <f t="shared" si="23"/>
        <v>197079.65769474598</v>
      </c>
    </row>
    <row r="424" spans="1:22" x14ac:dyDescent="0.3">
      <c r="A424" s="3" t="s">
        <v>12</v>
      </c>
      <c r="B424" s="3">
        <v>1</v>
      </c>
      <c r="C424" s="4" t="s">
        <v>186</v>
      </c>
      <c r="D424" s="3" t="s">
        <v>976</v>
      </c>
      <c r="E424" s="3" t="s">
        <v>121</v>
      </c>
      <c r="F424" s="4" t="s">
        <v>977</v>
      </c>
      <c r="G424" s="3" t="s">
        <v>16</v>
      </c>
      <c r="H424" s="5">
        <v>905.31769999999995</v>
      </c>
      <c r="I424" s="5">
        <v>2.4144999999999999</v>
      </c>
      <c r="J424" s="5">
        <v>2.4144999999999999</v>
      </c>
      <c r="K424" s="6">
        <v>1</v>
      </c>
      <c r="L424" s="5">
        <v>29.2</v>
      </c>
      <c r="M424" s="19">
        <f>H424*INDEX('Pliegos Tarifarios (Las Condes)'!$B:$B,MATCH($B424,'Pliegos Tarifarios (Las Condes)'!$A:$A,0))</f>
        <v>107586.14483259998</v>
      </c>
      <c r="N424" s="19">
        <f>I424*INDEX('Pliegos Tarifarios (Las Condes)'!$C:$C,MATCH($B424,'Pliegos Tarifarios (Las Condes)'!$A:$A,0))</f>
        <v>8245.7806805</v>
      </c>
      <c r="O424" s="19">
        <f>J424*INDEX('Pliegos Tarifarios (Las Condes)'!$D:$D,MATCH($B424,'Pliegos Tarifarios (Las Condes)'!$A:$A,0))</f>
        <v>34060.3977725</v>
      </c>
      <c r="P424" s="19">
        <f>H424*INDEX('Pliegos Tarifarios (Las Condes)'!$E:$E,MATCH($B424,'Pliegos Tarifarios (Las Condes)'!$A:$A,0))</f>
        <v>11707.568496399999</v>
      </c>
      <c r="Q424" s="19" cm="1">
        <f t="array" ref="Q424">H424*_xlfn.IFS(H424&lt;=350,INDEX('Pliegos Tarifarios (Las Condes)'!$F:$F,MATCH($B424,'Pliegos Tarifarios (Las Condes)'!$A:$A,0)),H424&lt;=500,INDEX('Pliegos Tarifarios (Las Condes)'!$G:$G,MATCH($B424,'Pliegos Tarifarios (Las Condes)'!$A:$A,0)),H424&lt;=1000,INDEX('Pliegos Tarifarios (Las Condes)'!$H:$H,MATCH($B424,'Pliegos Tarifarios (Las Condes)'!$A:$A,0)),H424&lt;=5000,INDEX('Pliegos Tarifarios (Las Condes)'!$I:$I,MATCH($B424,'Pliegos Tarifarios (Las Condes)'!$A:$A,0)),H424&gt;5000,INDEX('Pliegos Tarifarios (Las Condes)'!$J:$J,MATCH($B424,'Pliegos Tarifarios (Las Condes)'!$A:$A,0)))/1.19</f>
        <v>2123.3123535294121</v>
      </c>
      <c r="R424" s="19">
        <f>INDEX('Pliegos Tarifarios (Las Condes)'!$K:$K,MATCH($B424,'Pliegos Tarifarios (Las Condes)'!$A:$A,0))</f>
        <v>710.78200000000004</v>
      </c>
      <c r="S424" s="21">
        <f t="shared" si="21"/>
        <v>164433.98613552941</v>
      </c>
      <c r="T424" s="21">
        <f t="shared" si="22"/>
        <v>31242.45736575059</v>
      </c>
      <c r="U424" s="19">
        <v>0</v>
      </c>
      <c r="V424" s="21">
        <f t="shared" si="23"/>
        <v>195676.44350128001</v>
      </c>
    </row>
    <row r="425" spans="1:22" x14ac:dyDescent="0.3">
      <c r="A425" s="3" t="s">
        <v>12</v>
      </c>
      <c r="B425" s="3">
        <v>1</v>
      </c>
      <c r="C425" s="4" t="s">
        <v>186</v>
      </c>
      <c r="D425" s="3" t="s">
        <v>978</v>
      </c>
      <c r="E425" s="3" t="s">
        <v>121</v>
      </c>
      <c r="F425" s="4" t="s">
        <v>979</v>
      </c>
      <c r="G425" s="3" t="s">
        <v>16</v>
      </c>
      <c r="H425" s="5">
        <v>904.95650000000001</v>
      </c>
      <c r="I425" s="5">
        <v>2.4419</v>
      </c>
      <c r="J425" s="5">
        <v>2.3671000000000002</v>
      </c>
      <c r="K425" s="6">
        <v>0.96936811499242403</v>
      </c>
      <c r="L425" s="5">
        <v>29.19</v>
      </c>
      <c r="M425" s="19">
        <f>H425*INDEX('Pliegos Tarifarios (Las Condes)'!$B:$B,MATCH($B425,'Pliegos Tarifarios (Las Condes)'!$A:$A,0))</f>
        <v>107543.22054699999</v>
      </c>
      <c r="N425" s="19">
        <f>I425*INDEX('Pliegos Tarifarios (Las Condes)'!$C:$C,MATCH($B425,'Pliegos Tarifarios (Las Condes)'!$A:$A,0))</f>
        <v>8339.3546671000004</v>
      </c>
      <c r="O425" s="19">
        <f>J425*INDEX('Pliegos Tarifarios (Las Condes)'!$D:$D,MATCH($B425,'Pliegos Tarifarios (Las Condes)'!$A:$A,0))</f>
        <v>33391.744695500005</v>
      </c>
      <c r="P425" s="19">
        <f>H425*INDEX('Pliegos Tarifarios (Las Condes)'!$E:$E,MATCH($B425,'Pliegos Tarifarios (Las Condes)'!$A:$A,0))</f>
        <v>11702.897458000001</v>
      </c>
      <c r="Q425" s="19" cm="1">
        <f t="array" ref="Q425">H425*_xlfn.IFS(H425&lt;=350,INDEX('Pliegos Tarifarios (Las Condes)'!$F:$F,MATCH($B425,'Pliegos Tarifarios (Las Condes)'!$A:$A,0)),H425&lt;=500,INDEX('Pliegos Tarifarios (Las Condes)'!$G:$G,MATCH($B425,'Pliegos Tarifarios (Las Condes)'!$A:$A,0)),H425&lt;=1000,INDEX('Pliegos Tarifarios (Las Condes)'!$H:$H,MATCH($B425,'Pliegos Tarifarios (Las Condes)'!$A:$A,0)),H425&lt;=5000,INDEX('Pliegos Tarifarios (Las Condes)'!$I:$I,MATCH($B425,'Pliegos Tarifarios (Las Condes)'!$A:$A,0)),H425&gt;5000,INDEX('Pliegos Tarifarios (Las Condes)'!$J:$J,MATCH($B425,'Pliegos Tarifarios (Las Condes)'!$A:$A,0)))/1.19</f>
        <v>2122.4652029411768</v>
      </c>
      <c r="R425" s="19">
        <f>INDEX('Pliegos Tarifarios (Las Condes)'!$K:$K,MATCH($B425,'Pliegos Tarifarios (Las Condes)'!$A:$A,0))</f>
        <v>710.78200000000004</v>
      </c>
      <c r="S425" s="21">
        <f t="shared" si="21"/>
        <v>163810.46457054117</v>
      </c>
      <c r="T425" s="21">
        <f t="shared" si="22"/>
        <v>31123.988268402823</v>
      </c>
      <c r="U425" s="19">
        <v>0</v>
      </c>
      <c r="V425" s="21">
        <f t="shared" si="23"/>
        <v>194934.45283894398</v>
      </c>
    </row>
    <row r="426" spans="1:22" x14ac:dyDescent="0.3">
      <c r="A426" s="3" t="s">
        <v>12</v>
      </c>
      <c r="B426" s="3">
        <v>1</v>
      </c>
      <c r="C426" s="4" t="s">
        <v>186</v>
      </c>
      <c r="D426" s="3" t="s">
        <v>980</v>
      </c>
      <c r="E426" s="3" t="s">
        <v>121</v>
      </c>
      <c r="F426" s="4" t="s">
        <v>981</v>
      </c>
      <c r="G426" s="3" t="s">
        <v>16</v>
      </c>
      <c r="H426" s="5">
        <v>907.36980000000005</v>
      </c>
      <c r="I426" s="5">
        <v>2.3637999999999999</v>
      </c>
      <c r="J426" s="5">
        <v>2.3477999999999999</v>
      </c>
      <c r="K426" s="6">
        <v>0.99323123783738043</v>
      </c>
      <c r="L426" s="5">
        <v>29.27</v>
      </c>
      <c r="M426" s="19">
        <f>H426*INDEX('Pliegos Tarifarios (Las Condes)'!$B:$B,MATCH($B426,'Pliegos Tarifarios (Las Condes)'!$A:$A,0))</f>
        <v>107830.0122924</v>
      </c>
      <c r="N426" s="19">
        <f>I426*INDEX('Pliegos Tarifarios (Las Condes)'!$C:$C,MATCH($B426,'Pliegos Tarifarios (Las Condes)'!$A:$A,0))</f>
        <v>8072.6346541999992</v>
      </c>
      <c r="O426" s="19">
        <f>J426*INDEX('Pliegos Tarifarios (Las Condes)'!$D:$D,MATCH($B426,'Pliegos Tarifarios (Las Condes)'!$A:$A,0))</f>
        <v>33119.487218999995</v>
      </c>
      <c r="P426" s="19">
        <f>H426*INDEX('Pliegos Tarifarios (Las Condes)'!$E:$E,MATCH($B426,'Pliegos Tarifarios (Las Condes)'!$A:$A,0))</f>
        <v>11734.106253600001</v>
      </c>
      <c r="Q426" s="19" cm="1">
        <f t="array" ref="Q426">H426*_xlfn.IFS(H426&lt;=350,INDEX('Pliegos Tarifarios (Las Condes)'!$F:$F,MATCH($B426,'Pliegos Tarifarios (Las Condes)'!$A:$A,0)),H426&lt;=500,INDEX('Pliegos Tarifarios (Las Condes)'!$G:$G,MATCH($B426,'Pliegos Tarifarios (Las Condes)'!$A:$A,0)),H426&lt;=1000,INDEX('Pliegos Tarifarios (Las Condes)'!$H:$H,MATCH($B426,'Pliegos Tarifarios (Las Condes)'!$A:$A,0)),H426&lt;=5000,INDEX('Pliegos Tarifarios (Las Condes)'!$I:$I,MATCH($B426,'Pliegos Tarifarios (Las Condes)'!$A:$A,0)),H426&gt;5000,INDEX('Pliegos Tarifarios (Las Condes)'!$J:$J,MATCH($B426,'Pliegos Tarifarios (Las Condes)'!$A:$A,0)))/1.19</f>
        <v>2128.1253040336142</v>
      </c>
      <c r="R426" s="19">
        <f>INDEX('Pliegos Tarifarios (Las Condes)'!$K:$K,MATCH($B426,'Pliegos Tarifarios (Las Condes)'!$A:$A,0))</f>
        <v>710.78200000000004</v>
      </c>
      <c r="S426" s="21">
        <f t="shared" si="21"/>
        <v>163595.14772323362</v>
      </c>
      <c r="T426" s="21">
        <f t="shared" si="22"/>
        <v>31083.078067414386</v>
      </c>
      <c r="U426" s="19">
        <v>0</v>
      </c>
      <c r="V426" s="21">
        <f t="shared" si="23"/>
        <v>194678.22579064799</v>
      </c>
    </row>
    <row r="427" spans="1:22" x14ac:dyDescent="0.3">
      <c r="A427" s="3" t="s">
        <v>12</v>
      </c>
      <c r="B427" s="3">
        <v>1</v>
      </c>
      <c r="C427" s="4" t="s">
        <v>186</v>
      </c>
      <c r="D427" s="3" t="s">
        <v>982</v>
      </c>
      <c r="E427" s="3" t="s">
        <v>121</v>
      </c>
      <c r="F427" s="4" t="s">
        <v>983</v>
      </c>
      <c r="G427" s="3" t="s">
        <v>16</v>
      </c>
      <c r="H427" s="5">
        <v>907.20370000000003</v>
      </c>
      <c r="I427" s="5">
        <v>2.3978000000000002</v>
      </c>
      <c r="J427" s="5">
        <v>2.3862999999999999</v>
      </c>
      <c r="K427" s="6">
        <v>0.99520393694219689</v>
      </c>
      <c r="L427" s="5">
        <v>29.26</v>
      </c>
      <c r="M427" s="19">
        <f>H427*INDEX('Pliegos Tarifarios (Las Condes)'!$B:$B,MATCH($B427,'Pliegos Tarifarios (Las Condes)'!$A:$A,0))</f>
        <v>107810.27330059999</v>
      </c>
      <c r="N427" s="19">
        <f>I427*INDEX('Pliegos Tarifarios (Las Condes)'!$C:$C,MATCH($B427,'Pliegos Tarifarios (Las Condes)'!$A:$A,0))</f>
        <v>8188.7483602000002</v>
      </c>
      <c r="O427" s="19">
        <f>J427*INDEX('Pliegos Tarifarios (Las Condes)'!$D:$D,MATCH($B427,'Pliegos Tarifarios (Las Condes)'!$A:$A,0))</f>
        <v>33662.591511499995</v>
      </c>
      <c r="P427" s="19">
        <f>H427*INDEX('Pliegos Tarifarios (Las Condes)'!$E:$E,MATCH($B427,'Pliegos Tarifarios (Las Condes)'!$A:$A,0))</f>
        <v>11731.9582484</v>
      </c>
      <c r="Q427" s="19" cm="1">
        <f t="array" ref="Q427">H427*_xlfn.IFS(H427&lt;=350,INDEX('Pliegos Tarifarios (Las Condes)'!$F:$F,MATCH($B427,'Pliegos Tarifarios (Las Condes)'!$A:$A,0)),H427&lt;=500,INDEX('Pliegos Tarifarios (Las Condes)'!$G:$G,MATCH($B427,'Pliegos Tarifarios (Las Condes)'!$A:$A,0)),H427&lt;=1000,INDEX('Pliegos Tarifarios (Las Condes)'!$H:$H,MATCH($B427,'Pliegos Tarifarios (Las Condes)'!$A:$A,0)),H427&lt;=5000,INDEX('Pliegos Tarifarios (Las Condes)'!$I:$I,MATCH($B427,'Pliegos Tarifarios (Las Condes)'!$A:$A,0)),H427&gt;5000,INDEX('Pliegos Tarifarios (Las Condes)'!$J:$J,MATCH($B427,'Pliegos Tarifarios (Las Condes)'!$A:$A,0)))/1.19</f>
        <v>2127.7357367226896</v>
      </c>
      <c r="R427" s="19">
        <f>INDEX('Pliegos Tarifarios (Las Condes)'!$K:$K,MATCH($B427,'Pliegos Tarifarios (Las Condes)'!$A:$A,0))</f>
        <v>710.78200000000004</v>
      </c>
      <c r="S427" s="21">
        <f t="shared" si="21"/>
        <v>164232.08915742268</v>
      </c>
      <c r="T427" s="21">
        <f t="shared" si="22"/>
        <v>31204.096939910309</v>
      </c>
      <c r="U427" s="19">
        <v>0</v>
      </c>
      <c r="V427" s="21">
        <f t="shared" si="23"/>
        <v>195436.186097333</v>
      </c>
    </row>
    <row r="428" spans="1:22" x14ac:dyDescent="0.3">
      <c r="A428" s="3" t="s">
        <v>12</v>
      </c>
      <c r="B428" s="3">
        <v>1</v>
      </c>
      <c r="C428" s="4" t="s">
        <v>186</v>
      </c>
      <c r="D428" s="3" t="s">
        <v>984</v>
      </c>
      <c r="E428" s="3" t="s">
        <v>121</v>
      </c>
      <c r="F428" s="4" t="s">
        <v>985</v>
      </c>
      <c r="G428" s="3" t="s">
        <v>16</v>
      </c>
      <c r="H428" s="5">
        <v>905.56349999999998</v>
      </c>
      <c r="I428" s="5">
        <v>2.4300999999999999</v>
      </c>
      <c r="J428" s="5">
        <v>2.4300999999999999</v>
      </c>
      <c r="K428" s="6">
        <v>1</v>
      </c>
      <c r="L428" s="5">
        <v>29.21</v>
      </c>
      <c r="M428" s="19">
        <f>H428*INDEX('Pliegos Tarifarios (Las Condes)'!$B:$B,MATCH($B428,'Pliegos Tarifarios (Las Condes)'!$A:$A,0))</f>
        <v>107615.35521299999</v>
      </c>
      <c r="N428" s="19">
        <f>I428*INDEX('Pliegos Tarifarios (Las Condes)'!$C:$C,MATCH($B428,'Pliegos Tarifarios (Las Condes)'!$A:$A,0))</f>
        <v>8299.0563808999996</v>
      </c>
      <c r="O428" s="19">
        <f>J428*INDEX('Pliegos Tarifarios (Las Condes)'!$D:$D,MATCH($B428,'Pliegos Tarifarios (Las Condes)'!$A:$A,0))</f>
        <v>34280.460810500001</v>
      </c>
      <c r="P428" s="19">
        <f>H428*INDEX('Pliegos Tarifarios (Las Condes)'!$E:$E,MATCH($B428,'Pliegos Tarifarios (Las Condes)'!$A:$A,0))</f>
        <v>11710.747181999999</v>
      </c>
      <c r="Q428" s="19" cm="1">
        <f t="array" ref="Q428">H428*_xlfn.IFS(H428&lt;=350,INDEX('Pliegos Tarifarios (Las Condes)'!$F:$F,MATCH($B428,'Pliegos Tarifarios (Las Condes)'!$A:$A,0)),H428&lt;=500,INDEX('Pliegos Tarifarios (Las Condes)'!$G:$G,MATCH($B428,'Pliegos Tarifarios (Las Condes)'!$A:$A,0)),H428&lt;=1000,INDEX('Pliegos Tarifarios (Las Condes)'!$H:$H,MATCH($B428,'Pliegos Tarifarios (Las Condes)'!$A:$A,0)),H428&lt;=5000,INDEX('Pliegos Tarifarios (Las Condes)'!$I:$I,MATCH($B428,'Pliegos Tarifarios (Las Condes)'!$A:$A,0)),H428&gt;5000,INDEX('Pliegos Tarifarios (Las Condes)'!$J:$J,MATCH($B428,'Pliegos Tarifarios (Las Condes)'!$A:$A,0)))/1.19</f>
        <v>2123.8888474789919</v>
      </c>
      <c r="R428" s="19">
        <f>INDEX('Pliegos Tarifarios (Las Condes)'!$K:$K,MATCH($B428,'Pliegos Tarifarios (Las Condes)'!$A:$A,0))</f>
        <v>710.78200000000004</v>
      </c>
      <c r="S428" s="21">
        <f t="shared" si="21"/>
        <v>164740.29043387898</v>
      </c>
      <c r="T428" s="21">
        <f t="shared" si="22"/>
        <v>31300.655182437007</v>
      </c>
      <c r="U428" s="19">
        <v>0</v>
      </c>
      <c r="V428" s="21">
        <f t="shared" si="23"/>
        <v>196040.94561631599</v>
      </c>
    </row>
    <row r="429" spans="1:22" x14ac:dyDescent="0.3">
      <c r="A429" s="3" t="s">
        <v>12</v>
      </c>
      <c r="B429" s="3">
        <v>1</v>
      </c>
      <c r="C429" s="4" t="s">
        <v>186</v>
      </c>
      <c r="D429" s="3" t="s">
        <v>986</v>
      </c>
      <c r="E429" s="3" t="s">
        <v>121</v>
      </c>
      <c r="F429" s="4" t="s">
        <v>987</v>
      </c>
      <c r="G429" s="3" t="s">
        <v>16</v>
      </c>
      <c r="H429" s="5">
        <v>906.57119999999998</v>
      </c>
      <c r="I429" s="5">
        <v>2.4045000000000001</v>
      </c>
      <c r="J429" s="5">
        <v>2.4045000000000001</v>
      </c>
      <c r="K429" s="6">
        <v>1</v>
      </c>
      <c r="L429" s="5">
        <v>29.24</v>
      </c>
      <c r="M429" s="19">
        <f>H429*INDEX('Pliegos Tarifarios (Las Condes)'!$B:$B,MATCH($B429,'Pliegos Tarifarios (Las Condes)'!$A:$A,0))</f>
        <v>107735.10826559999</v>
      </c>
      <c r="N429" s="19">
        <f>I429*INDEX('Pliegos Tarifarios (Las Condes)'!$C:$C,MATCH($B429,'Pliegos Tarifarios (Las Condes)'!$A:$A,0))</f>
        <v>8211.6295905000006</v>
      </c>
      <c r="O429" s="19">
        <f>J429*INDEX('Pliegos Tarifarios (Las Condes)'!$D:$D,MATCH($B429,'Pliegos Tarifarios (Las Condes)'!$A:$A,0))</f>
        <v>33919.331722499999</v>
      </c>
      <c r="P429" s="19">
        <f>H429*INDEX('Pliegos Tarifarios (Las Condes)'!$E:$E,MATCH($B429,'Pliegos Tarifarios (Las Condes)'!$A:$A,0))</f>
        <v>11723.7787584</v>
      </c>
      <c r="Q429" s="19" cm="1">
        <f t="array" ref="Q429">H429*_xlfn.IFS(H429&lt;=350,INDEX('Pliegos Tarifarios (Las Condes)'!$F:$F,MATCH($B429,'Pliegos Tarifarios (Las Condes)'!$A:$A,0)),H429&lt;=500,INDEX('Pliegos Tarifarios (Las Condes)'!$G:$G,MATCH($B429,'Pliegos Tarifarios (Las Condes)'!$A:$A,0)),H429&lt;=1000,INDEX('Pliegos Tarifarios (Las Condes)'!$H:$H,MATCH($B429,'Pliegos Tarifarios (Las Condes)'!$A:$A,0)),H429&lt;=5000,INDEX('Pliegos Tarifarios (Las Condes)'!$I:$I,MATCH($B429,'Pliegos Tarifarios (Las Condes)'!$A:$A,0)),H429&gt;5000,INDEX('Pliegos Tarifarios (Las Condes)'!$J:$J,MATCH($B429,'Pliegos Tarifarios (Las Condes)'!$A:$A,0)))/1.19</f>
        <v>2126.2522850420173</v>
      </c>
      <c r="R429" s="19">
        <f>INDEX('Pliegos Tarifarios (Las Condes)'!$K:$K,MATCH($B429,'Pliegos Tarifarios (Las Condes)'!$A:$A,0))</f>
        <v>710.78200000000004</v>
      </c>
      <c r="S429" s="21">
        <f t="shared" si="21"/>
        <v>164426.88262204203</v>
      </c>
      <c r="T429" s="21">
        <f t="shared" si="22"/>
        <v>31241.107698187985</v>
      </c>
      <c r="U429" s="19">
        <v>0</v>
      </c>
      <c r="V429" s="21">
        <f t="shared" si="23"/>
        <v>195667.99032023002</v>
      </c>
    </row>
    <row r="430" spans="1:22" x14ac:dyDescent="0.3">
      <c r="A430" s="3" t="s">
        <v>12</v>
      </c>
      <c r="B430" s="3">
        <v>1</v>
      </c>
      <c r="C430" s="4" t="s">
        <v>186</v>
      </c>
      <c r="D430" s="3" t="s">
        <v>988</v>
      </c>
      <c r="E430" s="3" t="s">
        <v>121</v>
      </c>
      <c r="F430" s="4" t="s">
        <v>989</v>
      </c>
      <c r="G430" s="3" t="s">
        <v>16</v>
      </c>
      <c r="H430" s="5">
        <v>908.07370000000003</v>
      </c>
      <c r="I430" s="5">
        <v>2.4365999999999999</v>
      </c>
      <c r="J430" s="5">
        <v>2.4365999999999999</v>
      </c>
      <c r="K430" s="6">
        <v>1</v>
      </c>
      <c r="L430" s="5">
        <v>29.29</v>
      </c>
      <c r="M430" s="19">
        <f>H430*INDEX('Pliegos Tarifarios (Las Condes)'!$B:$B,MATCH($B430,'Pliegos Tarifarios (Las Condes)'!$A:$A,0))</f>
        <v>107913.66236059999</v>
      </c>
      <c r="N430" s="19">
        <f>I430*INDEX('Pliegos Tarifarios (Las Condes)'!$C:$C,MATCH($B430,'Pliegos Tarifarios (Las Condes)'!$A:$A,0))</f>
        <v>8321.2545893999995</v>
      </c>
      <c r="O430" s="19">
        <f>J430*INDEX('Pliegos Tarifarios (Las Condes)'!$D:$D,MATCH($B430,'Pliegos Tarifarios (Las Condes)'!$A:$A,0))</f>
        <v>34372.153742999995</v>
      </c>
      <c r="P430" s="19">
        <f>H430*INDEX('Pliegos Tarifarios (Las Condes)'!$E:$E,MATCH($B430,'Pliegos Tarifarios (Las Condes)'!$A:$A,0))</f>
        <v>11743.209088400001</v>
      </c>
      <c r="Q430" s="19" cm="1">
        <f t="array" ref="Q430">H430*_xlfn.IFS(H430&lt;=350,INDEX('Pliegos Tarifarios (Las Condes)'!$F:$F,MATCH($B430,'Pliegos Tarifarios (Las Condes)'!$A:$A,0)),H430&lt;=500,INDEX('Pliegos Tarifarios (Las Condes)'!$G:$G,MATCH($B430,'Pliegos Tarifarios (Las Condes)'!$A:$A,0)),H430&lt;=1000,INDEX('Pliegos Tarifarios (Las Condes)'!$H:$H,MATCH($B430,'Pliegos Tarifarios (Las Condes)'!$A:$A,0)),H430&lt;=5000,INDEX('Pliegos Tarifarios (Las Condes)'!$I:$I,MATCH($B430,'Pliegos Tarifarios (Las Condes)'!$A:$A,0)),H430&gt;5000,INDEX('Pliegos Tarifarios (Las Condes)'!$J:$J,MATCH($B430,'Pliegos Tarifarios (Las Condes)'!$A:$A,0)))/1.19</f>
        <v>2129.7762157142861</v>
      </c>
      <c r="R430" s="19">
        <f>INDEX('Pliegos Tarifarios (Las Condes)'!$K:$K,MATCH($B430,'Pliegos Tarifarios (Las Condes)'!$A:$A,0))</f>
        <v>710.78200000000004</v>
      </c>
      <c r="S430" s="21">
        <f t="shared" si="21"/>
        <v>165190.83799711429</v>
      </c>
      <c r="T430" s="21">
        <f t="shared" si="22"/>
        <v>31386.259219451716</v>
      </c>
      <c r="U430" s="19">
        <v>0</v>
      </c>
      <c r="V430" s="21">
        <f t="shared" si="23"/>
        <v>196577.09721656601</v>
      </c>
    </row>
    <row r="431" spans="1:22" x14ac:dyDescent="0.3">
      <c r="A431" s="3" t="s">
        <v>12</v>
      </c>
      <c r="B431" s="3">
        <v>1</v>
      </c>
      <c r="C431" s="4" t="s">
        <v>186</v>
      </c>
      <c r="D431" s="3" t="s">
        <v>990</v>
      </c>
      <c r="E431" s="3" t="s">
        <v>121</v>
      </c>
      <c r="F431" s="4" t="s">
        <v>991</v>
      </c>
      <c r="G431" s="3" t="s">
        <v>16</v>
      </c>
      <c r="H431" s="5">
        <v>906.43389999999999</v>
      </c>
      <c r="I431" s="5">
        <v>2.3807999999999998</v>
      </c>
      <c r="J431" s="5">
        <v>2.3752</v>
      </c>
      <c r="K431" s="6">
        <v>0.99764784946236562</v>
      </c>
      <c r="L431" s="5">
        <v>29.24</v>
      </c>
      <c r="M431" s="19">
        <f>H431*INDEX('Pliegos Tarifarios (Las Condes)'!$B:$B,MATCH($B431,'Pliegos Tarifarios (Las Condes)'!$A:$A,0))</f>
        <v>107718.7918082</v>
      </c>
      <c r="N431" s="19">
        <f>I431*INDEX('Pliegos Tarifarios (Las Condes)'!$C:$C,MATCH($B431,'Pliegos Tarifarios (Las Condes)'!$A:$A,0))</f>
        <v>8130.6915071999993</v>
      </c>
      <c r="O431" s="19">
        <f>J431*INDEX('Pliegos Tarifarios (Las Condes)'!$D:$D,MATCH($B431,'Pliegos Tarifarios (Las Condes)'!$A:$A,0))</f>
        <v>33506.008195999995</v>
      </c>
      <c r="P431" s="19">
        <f>H431*INDEX('Pliegos Tarifarios (Las Condes)'!$E:$E,MATCH($B431,'Pliegos Tarifarios (Las Condes)'!$A:$A,0))</f>
        <v>11722.0031948</v>
      </c>
      <c r="Q431" s="19" cm="1">
        <f t="array" ref="Q431">H431*_xlfn.IFS(H431&lt;=350,INDEX('Pliegos Tarifarios (Las Condes)'!$F:$F,MATCH($B431,'Pliegos Tarifarios (Las Condes)'!$A:$A,0)),H431&lt;=500,INDEX('Pliegos Tarifarios (Las Condes)'!$G:$G,MATCH($B431,'Pliegos Tarifarios (Las Condes)'!$A:$A,0)),H431&lt;=1000,INDEX('Pliegos Tarifarios (Las Condes)'!$H:$H,MATCH($B431,'Pliegos Tarifarios (Las Condes)'!$A:$A,0)),H431&lt;=5000,INDEX('Pliegos Tarifarios (Las Condes)'!$I:$I,MATCH($B431,'Pliegos Tarifarios (Las Condes)'!$A:$A,0)),H431&gt;5000,INDEX('Pliegos Tarifarios (Las Condes)'!$J:$J,MATCH($B431,'Pliegos Tarifarios (Las Condes)'!$A:$A,0)))/1.19</f>
        <v>2125.9302646218489</v>
      </c>
      <c r="R431" s="19">
        <f>INDEX('Pliegos Tarifarios (Las Condes)'!$K:$K,MATCH($B431,'Pliegos Tarifarios (Las Condes)'!$A:$A,0))</f>
        <v>710.78200000000004</v>
      </c>
      <c r="S431" s="21">
        <f t="shared" si="21"/>
        <v>163914.20697082183</v>
      </c>
      <c r="T431" s="21">
        <f t="shared" si="22"/>
        <v>31143.699324456149</v>
      </c>
      <c r="U431" s="19">
        <v>0</v>
      </c>
      <c r="V431" s="21">
        <f t="shared" si="23"/>
        <v>195057.90629527799</v>
      </c>
    </row>
    <row r="432" spans="1:22" x14ac:dyDescent="0.3">
      <c r="A432" s="3" t="s">
        <v>12</v>
      </c>
      <c r="B432" s="3">
        <v>1</v>
      </c>
      <c r="C432" s="4" t="s">
        <v>186</v>
      </c>
      <c r="D432" s="3" t="s">
        <v>992</v>
      </c>
      <c r="E432" s="3" t="s">
        <v>121</v>
      </c>
      <c r="F432" s="4" t="s">
        <v>993</v>
      </c>
      <c r="G432" s="3" t="s">
        <v>16</v>
      </c>
      <c r="H432" s="5">
        <v>906.20209999999997</v>
      </c>
      <c r="I432" s="5">
        <v>2.4224999999999999</v>
      </c>
      <c r="J432" s="5">
        <v>2.3774000000000002</v>
      </c>
      <c r="K432" s="6">
        <v>0.98138286893704862</v>
      </c>
      <c r="L432" s="5">
        <v>29.23</v>
      </c>
      <c r="M432" s="19">
        <f>H432*INDEX('Pliegos Tarifarios (Las Condes)'!$B:$B,MATCH($B432,'Pliegos Tarifarios (Las Condes)'!$A:$A,0))</f>
        <v>107691.24515979999</v>
      </c>
      <c r="N432" s="19">
        <f>I432*INDEX('Pliegos Tarifarios (Las Condes)'!$C:$C,MATCH($B432,'Pliegos Tarifarios (Las Condes)'!$A:$A,0))</f>
        <v>8273.1015525000003</v>
      </c>
      <c r="O432" s="19">
        <f>J432*INDEX('Pliegos Tarifarios (Las Condes)'!$D:$D,MATCH($B432,'Pliegos Tarifarios (Las Condes)'!$A:$A,0))</f>
        <v>33537.042727</v>
      </c>
      <c r="P432" s="19">
        <f>H432*INDEX('Pliegos Tarifarios (Las Condes)'!$E:$E,MATCH($B432,'Pliegos Tarifarios (Las Condes)'!$A:$A,0))</f>
        <v>11719.0055572</v>
      </c>
      <c r="Q432" s="19" cm="1">
        <f t="array" ref="Q432">H432*_xlfn.IFS(H432&lt;=350,INDEX('Pliegos Tarifarios (Las Condes)'!$F:$F,MATCH($B432,'Pliegos Tarifarios (Las Condes)'!$A:$A,0)),H432&lt;=500,INDEX('Pliegos Tarifarios (Las Condes)'!$G:$G,MATCH($B432,'Pliegos Tarifarios (Las Condes)'!$A:$A,0)),H432&lt;=1000,INDEX('Pliegos Tarifarios (Las Condes)'!$H:$H,MATCH($B432,'Pliegos Tarifarios (Las Condes)'!$A:$A,0)),H432&lt;=5000,INDEX('Pliegos Tarifarios (Las Condes)'!$I:$I,MATCH($B432,'Pliegos Tarifarios (Las Condes)'!$A:$A,0)),H432&gt;5000,INDEX('Pliegos Tarifarios (Las Condes)'!$J:$J,MATCH($B432,'Pliegos Tarifarios (Las Condes)'!$A:$A,0)))/1.19</f>
        <v>2125.3866059663869</v>
      </c>
      <c r="R432" s="19">
        <f>INDEX('Pliegos Tarifarios (Las Condes)'!$K:$K,MATCH($B432,'Pliegos Tarifarios (Las Condes)'!$A:$A,0))</f>
        <v>710.78200000000004</v>
      </c>
      <c r="S432" s="21">
        <f t="shared" si="21"/>
        <v>164056.5636024664</v>
      </c>
      <c r="T432" s="21">
        <f t="shared" si="22"/>
        <v>31170.747084468618</v>
      </c>
      <c r="U432" s="19">
        <v>0</v>
      </c>
      <c r="V432" s="21">
        <f t="shared" si="23"/>
        <v>195227.31068693503</v>
      </c>
    </row>
    <row r="433" spans="1:22" x14ac:dyDescent="0.3">
      <c r="A433" s="3" t="s">
        <v>12</v>
      </c>
      <c r="B433" s="3">
        <v>1</v>
      </c>
      <c r="C433" s="4" t="s">
        <v>186</v>
      </c>
      <c r="D433" s="3" t="s">
        <v>994</v>
      </c>
      <c r="E433" s="3" t="s">
        <v>121</v>
      </c>
      <c r="F433" s="4" t="s">
        <v>995</v>
      </c>
      <c r="G433" s="3" t="s">
        <v>16</v>
      </c>
      <c r="H433" s="5">
        <v>905.40520000000004</v>
      </c>
      <c r="I433" s="5">
        <v>2.4117999999999999</v>
      </c>
      <c r="J433" s="5">
        <v>2.3631000000000002</v>
      </c>
      <c r="K433" s="6">
        <v>0.97980761257152349</v>
      </c>
      <c r="L433" s="5">
        <v>29.21</v>
      </c>
      <c r="M433" s="19">
        <f>H433*INDEX('Pliegos Tarifarios (Las Condes)'!$B:$B,MATCH($B433,'Pliegos Tarifarios (Las Condes)'!$A:$A,0))</f>
        <v>107596.5431576</v>
      </c>
      <c r="N433" s="19">
        <f>I433*INDEX('Pliegos Tarifarios (Las Condes)'!$C:$C,MATCH($B433,'Pliegos Tarifarios (Las Condes)'!$A:$A,0))</f>
        <v>8236.5598861999988</v>
      </c>
      <c r="O433" s="19">
        <f>J433*INDEX('Pliegos Tarifarios (Las Condes)'!$D:$D,MATCH($B433,'Pliegos Tarifarios (Las Condes)'!$A:$A,0))</f>
        <v>33335.318275500002</v>
      </c>
      <c r="P433" s="19">
        <f>H433*INDEX('Pliegos Tarifarios (Las Condes)'!$E:$E,MATCH($B433,'Pliegos Tarifarios (Las Condes)'!$A:$A,0))</f>
        <v>11708.700046400001</v>
      </c>
      <c r="Q433" s="19" cm="1">
        <f t="array" ref="Q433">H433*_xlfn.IFS(H433&lt;=350,INDEX('Pliegos Tarifarios (Las Condes)'!$F:$F,MATCH($B433,'Pliegos Tarifarios (Las Condes)'!$A:$A,0)),H433&lt;=500,INDEX('Pliegos Tarifarios (Las Condes)'!$G:$G,MATCH($B433,'Pliegos Tarifarios (Las Condes)'!$A:$A,0)),H433&lt;=1000,INDEX('Pliegos Tarifarios (Las Condes)'!$H:$H,MATCH($B433,'Pliegos Tarifarios (Las Condes)'!$A:$A,0)),H433&lt;=5000,INDEX('Pliegos Tarifarios (Las Condes)'!$I:$I,MATCH($B433,'Pliegos Tarifarios (Las Condes)'!$A:$A,0)),H433&gt;5000,INDEX('Pliegos Tarifarios (Las Condes)'!$J:$J,MATCH($B433,'Pliegos Tarifarios (Las Condes)'!$A:$A,0)))/1.19</f>
        <v>2123.5175741176477</v>
      </c>
      <c r="R433" s="19">
        <f>INDEX('Pliegos Tarifarios (Las Condes)'!$K:$K,MATCH($B433,'Pliegos Tarifarios (Las Condes)'!$A:$A,0))</f>
        <v>710.78200000000004</v>
      </c>
      <c r="S433" s="21">
        <f t="shared" si="21"/>
        <v>163711.42093981768</v>
      </c>
      <c r="T433" s="21">
        <f t="shared" si="22"/>
        <v>31105.169978565358</v>
      </c>
      <c r="U433" s="19">
        <v>0</v>
      </c>
      <c r="V433" s="21">
        <f t="shared" si="23"/>
        <v>194816.59091838304</v>
      </c>
    </row>
    <row r="434" spans="1:22" x14ac:dyDescent="0.3">
      <c r="A434" s="3" t="s">
        <v>12</v>
      </c>
      <c r="B434" s="3">
        <v>1</v>
      </c>
      <c r="C434" s="4" t="s">
        <v>186</v>
      </c>
      <c r="D434" s="3" t="s">
        <v>996</v>
      </c>
      <c r="E434" s="3" t="s">
        <v>121</v>
      </c>
      <c r="F434" s="4" t="s">
        <v>997</v>
      </c>
      <c r="G434" s="3" t="s">
        <v>16</v>
      </c>
      <c r="H434" s="5">
        <v>906.72940000000006</v>
      </c>
      <c r="I434" s="5">
        <v>2.3776999999999999</v>
      </c>
      <c r="J434" s="5">
        <v>2.3776999999999999</v>
      </c>
      <c r="K434" s="6">
        <v>1</v>
      </c>
      <c r="L434" s="5">
        <v>29.25</v>
      </c>
      <c r="M434" s="19">
        <f>H434*INDEX('Pliegos Tarifarios (Las Condes)'!$B:$B,MATCH($B434,'Pliegos Tarifarios (Las Condes)'!$A:$A,0))</f>
        <v>107753.90843720001</v>
      </c>
      <c r="N434" s="19">
        <f>I434*INDEX('Pliegos Tarifarios (Las Condes)'!$C:$C,MATCH($B434,'Pliegos Tarifarios (Las Condes)'!$A:$A,0))</f>
        <v>8120.1046692999998</v>
      </c>
      <c r="O434" s="19">
        <f>J434*INDEX('Pliegos Tarifarios (Las Condes)'!$D:$D,MATCH($B434,'Pliegos Tarifarios (Las Condes)'!$A:$A,0))</f>
        <v>33541.274708500001</v>
      </c>
      <c r="P434" s="19">
        <f>H434*INDEX('Pliegos Tarifarios (Las Condes)'!$E:$E,MATCH($B434,'Pliegos Tarifarios (Las Condes)'!$A:$A,0))</f>
        <v>11725.824600800001</v>
      </c>
      <c r="Q434" s="19" cm="1">
        <f t="array" ref="Q434">H434*_xlfn.IFS(H434&lt;=350,INDEX('Pliegos Tarifarios (Las Condes)'!$F:$F,MATCH($B434,'Pliegos Tarifarios (Las Condes)'!$A:$A,0)),H434&lt;=500,INDEX('Pliegos Tarifarios (Las Condes)'!$G:$G,MATCH($B434,'Pliegos Tarifarios (Las Condes)'!$A:$A,0)),H434&lt;=1000,INDEX('Pliegos Tarifarios (Las Condes)'!$H:$H,MATCH($B434,'Pliegos Tarifarios (Las Condes)'!$A:$A,0)),H434&lt;=5000,INDEX('Pliegos Tarifarios (Las Condes)'!$I:$I,MATCH($B434,'Pliegos Tarifarios (Las Condes)'!$A:$A,0)),H434&gt;5000,INDEX('Pliegos Tarifarios (Las Condes)'!$J:$J,MATCH($B434,'Pliegos Tarifarios (Las Condes)'!$A:$A,0)))/1.19</f>
        <v>2126.6233238655468</v>
      </c>
      <c r="R434" s="19">
        <f>INDEX('Pliegos Tarifarios (Las Condes)'!$K:$K,MATCH($B434,'Pliegos Tarifarios (Las Condes)'!$A:$A,0))</f>
        <v>710.78200000000004</v>
      </c>
      <c r="S434" s="21">
        <f t="shared" si="21"/>
        <v>163978.51773966555</v>
      </c>
      <c r="T434" s="21">
        <f t="shared" si="22"/>
        <v>31155.918370536456</v>
      </c>
      <c r="U434" s="19">
        <v>0</v>
      </c>
      <c r="V434" s="21">
        <f t="shared" si="23"/>
        <v>195134.43611020199</v>
      </c>
    </row>
    <row r="435" spans="1:22" x14ac:dyDescent="0.3">
      <c r="A435" s="3" t="s">
        <v>12</v>
      </c>
      <c r="B435" s="3">
        <v>1</v>
      </c>
      <c r="C435" s="4" t="s">
        <v>186</v>
      </c>
      <c r="D435" s="3" t="s">
        <v>998</v>
      </c>
      <c r="E435" s="3" t="s">
        <v>121</v>
      </c>
      <c r="F435" s="4" t="s">
        <v>999</v>
      </c>
      <c r="G435" s="3" t="s">
        <v>16</v>
      </c>
      <c r="H435" s="5">
        <v>907.05060000000003</v>
      </c>
      <c r="I435" s="5">
        <v>2.4100999999999999</v>
      </c>
      <c r="J435" s="5">
        <v>2.4100999999999999</v>
      </c>
      <c r="K435" s="6">
        <v>1</v>
      </c>
      <c r="L435" s="5">
        <v>29.26</v>
      </c>
      <c r="M435" s="19">
        <f>H435*INDEX('Pliegos Tarifarios (Las Condes)'!$B:$B,MATCH($B435,'Pliegos Tarifarios (Las Condes)'!$A:$A,0))</f>
        <v>107792.0792028</v>
      </c>
      <c r="N435" s="19">
        <f>I435*INDEX('Pliegos Tarifarios (Las Condes)'!$C:$C,MATCH($B435,'Pliegos Tarifarios (Las Condes)'!$A:$A,0))</f>
        <v>8230.754200899999</v>
      </c>
      <c r="O435" s="19">
        <f>J435*INDEX('Pliegos Tarifarios (Las Condes)'!$D:$D,MATCH($B435,'Pliegos Tarifarios (Las Condes)'!$A:$A,0))</f>
        <v>33998.328710499998</v>
      </c>
      <c r="P435" s="19">
        <f>H435*INDEX('Pliegos Tarifarios (Las Condes)'!$E:$E,MATCH($B435,'Pliegos Tarifarios (Las Condes)'!$A:$A,0))</f>
        <v>11729.9783592</v>
      </c>
      <c r="Q435" s="19" cm="1">
        <f t="array" ref="Q435">H435*_xlfn.IFS(H435&lt;=350,INDEX('Pliegos Tarifarios (Las Condes)'!$F:$F,MATCH($B435,'Pliegos Tarifarios (Las Condes)'!$A:$A,0)),H435&lt;=500,INDEX('Pliegos Tarifarios (Las Condes)'!$G:$G,MATCH($B435,'Pliegos Tarifarios (Las Condes)'!$A:$A,0)),H435&lt;=1000,INDEX('Pliegos Tarifarios (Las Condes)'!$H:$H,MATCH($B435,'Pliegos Tarifarios (Las Condes)'!$A:$A,0)),H435&lt;=5000,INDEX('Pliegos Tarifarios (Las Condes)'!$I:$I,MATCH($B435,'Pliegos Tarifarios (Las Condes)'!$A:$A,0)),H435&gt;5000,INDEX('Pliegos Tarifarios (Las Condes)'!$J:$J,MATCH($B435,'Pliegos Tarifarios (Las Condes)'!$A:$A,0)))/1.19</f>
        <v>2127.3766593277314</v>
      </c>
      <c r="R435" s="19">
        <f>INDEX('Pliegos Tarifarios (Las Condes)'!$K:$K,MATCH($B435,'Pliegos Tarifarios (Las Condes)'!$A:$A,0))</f>
        <v>710.78200000000004</v>
      </c>
      <c r="S435" s="21">
        <f t="shared" si="21"/>
        <v>164589.29913272776</v>
      </c>
      <c r="T435" s="21">
        <f t="shared" si="22"/>
        <v>31271.966835218274</v>
      </c>
      <c r="U435" s="19">
        <v>0</v>
      </c>
      <c r="V435" s="21">
        <f t="shared" si="23"/>
        <v>195861.26596794603</v>
      </c>
    </row>
    <row r="436" spans="1:22" x14ac:dyDescent="0.3">
      <c r="A436" s="3" t="s">
        <v>12</v>
      </c>
      <c r="B436" s="3">
        <v>1</v>
      </c>
      <c r="C436" s="4" t="s">
        <v>186</v>
      </c>
      <c r="D436" s="3" t="s">
        <v>1000</v>
      </c>
      <c r="E436" s="3" t="s">
        <v>121</v>
      </c>
      <c r="F436" s="4" t="s">
        <v>1001</v>
      </c>
      <c r="G436" s="3" t="s">
        <v>16</v>
      </c>
      <c r="H436" s="5">
        <v>905.17359999999996</v>
      </c>
      <c r="I436" s="5">
        <v>2.4011</v>
      </c>
      <c r="J436" s="5">
        <v>2.3508</v>
      </c>
      <c r="K436" s="6">
        <v>0.97905126816875598</v>
      </c>
      <c r="L436" s="5">
        <v>29.2</v>
      </c>
      <c r="M436" s="19">
        <f>H436*INDEX('Pliegos Tarifarios (Las Condes)'!$B:$B,MATCH($B436,'Pliegos Tarifarios (Las Condes)'!$A:$A,0))</f>
        <v>107569.02027679999</v>
      </c>
      <c r="N436" s="19">
        <f>I436*INDEX('Pliegos Tarifarios (Las Condes)'!$C:$C,MATCH($B436,'Pliegos Tarifarios (Las Condes)'!$A:$A,0))</f>
        <v>8200.0182198999992</v>
      </c>
      <c r="O436" s="19">
        <f>J436*INDEX('Pliegos Tarifarios (Las Condes)'!$D:$D,MATCH($B436,'Pliegos Tarifarios (Las Condes)'!$A:$A,0))</f>
        <v>33161.807033999998</v>
      </c>
      <c r="P436" s="19">
        <f>H436*INDEX('Pliegos Tarifarios (Las Condes)'!$E:$E,MATCH($B436,'Pliegos Tarifarios (Las Condes)'!$A:$A,0))</f>
        <v>11705.7049952</v>
      </c>
      <c r="Q436" s="19" cm="1">
        <f t="array" ref="Q436">H436*_xlfn.IFS(H436&lt;=350,INDEX('Pliegos Tarifarios (Las Condes)'!$F:$F,MATCH($B436,'Pliegos Tarifarios (Las Condes)'!$A:$A,0)),H436&lt;=500,INDEX('Pliegos Tarifarios (Las Condes)'!$G:$G,MATCH($B436,'Pliegos Tarifarios (Las Condes)'!$A:$A,0)),H436&lt;=1000,INDEX('Pliegos Tarifarios (Las Condes)'!$H:$H,MATCH($B436,'Pliegos Tarifarios (Las Condes)'!$A:$A,0)),H436&lt;=5000,INDEX('Pliegos Tarifarios (Las Condes)'!$I:$I,MATCH($B436,'Pliegos Tarifarios (Las Condes)'!$A:$A,0)),H436&gt;5000,INDEX('Pliegos Tarifarios (Las Condes)'!$J:$J,MATCH($B436,'Pliegos Tarifarios (Las Condes)'!$A:$A,0)))/1.19</f>
        <v>2122.9743845378157</v>
      </c>
      <c r="R436" s="19">
        <f>INDEX('Pliegos Tarifarios (Las Condes)'!$K:$K,MATCH($B436,'Pliegos Tarifarios (Las Condes)'!$A:$A,0))</f>
        <v>710.78200000000004</v>
      </c>
      <c r="S436" s="21">
        <f t="shared" si="21"/>
        <v>163470.30691043782</v>
      </c>
      <c r="T436" s="21">
        <f t="shared" si="22"/>
        <v>31059.358312983186</v>
      </c>
      <c r="U436" s="19">
        <v>0</v>
      </c>
      <c r="V436" s="21">
        <f t="shared" si="23"/>
        <v>194529.66522342101</v>
      </c>
    </row>
    <row r="437" spans="1:22" x14ac:dyDescent="0.3">
      <c r="A437" s="3" t="s">
        <v>12</v>
      </c>
      <c r="B437" s="3">
        <v>1</v>
      </c>
      <c r="C437" s="4" t="s">
        <v>186</v>
      </c>
      <c r="D437" s="3" t="s">
        <v>1002</v>
      </c>
      <c r="E437" s="3" t="s">
        <v>121</v>
      </c>
      <c r="F437" s="4" t="s">
        <v>1003</v>
      </c>
      <c r="G437" s="3" t="s">
        <v>16</v>
      </c>
      <c r="H437" s="5">
        <v>906.81299999999999</v>
      </c>
      <c r="I437" s="5">
        <v>2.4007999999999998</v>
      </c>
      <c r="J437" s="5">
        <v>2.3460000000000001</v>
      </c>
      <c r="K437" s="6">
        <v>0.97717427524158629</v>
      </c>
      <c r="L437" s="5">
        <v>29.25</v>
      </c>
      <c r="M437" s="19">
        <f>H437*INDEX('Pliegos Tarifarios (Las Condes)'!$B:$B,MATCH($B437,'Pliegos Tarifarios (Las Condes)'!$A:$A,0))</f>
        <v>107763.84329399999</v>
      </c>
      <c r="N437" s="19">
        <f>I437*INDEX('Pliegos Tarifarios (Las Condes)'!$C:$C,MATCH($B437,'Pliegos Tarifarios (Las Condes)'!$A:$A,0))</f>
        <v>8198.9936871999998</v>
      </c>
      <c r="O437" s="19">
        <f>J437*INDEX('Pliegos Tarifarios (Las Condes)'!$D:$D,MATCH($B437,'Pliegos Tarifarios (Las Condes)'!$A:$A,0))</f>
        <v>33094.095330000004</v>
      </c>
      <c r="P437" s="19">
        <f>H437*INDEX('Pliegos Tarifarios (Las Condes)'!$E:$E,MATCH($B437,'Pliegos Tarifarios (Las Condes)'!$A:$A,0))</f>
        <v>11726.905715999999</v>
      </c>
      <c r="Q437" s="19" cm="1">
        <f t="array" ref="Q437">H437*_xlfn.IFS(H437&lt;=350,INDEX('Pliegos Tarifarios (Las Condes)'!$F:$F,MATCH($B437,'Pliegos Tarifarios (Las Condes)'!$A:$A,0)),H437&lt;=500,INDEX('Pliegos Tarifarios (Las Condes)'!$G:$G,MATCH($B437,'Pliegos Tarifarios (Las Condes)'!$A:$A,0)),H437&lt;=1000,INDEX('Pliegos Tarifarios (Las Condes)'!$H:$H,MATCH($B437,'Pliegos Tarifarios (Las Condes)'!$A:$A,0)),H437&lt;=5000,INDEX('Pliegos Tarifarios (Las Condes)'!$I:$I,MATCH($B437,'Pliegos Tarifarios (Las Condes)'!$A:$A,0)),H437&gt;5000,INDEX('Pliegos Tarifarios (Las Condes)'!$J:$J,MATCH($B437,'Pliegos Tarifarios (Las Condes)'!$A:$A,0)))/1.19</f>
        <v>2126.819397478992</v>
      </c>
      <c r="R437" s="19">
        <f>INDEX('Pliegos Tarifarios (Las Condes)'!$K:$K,MATCH($B437,'Pliegos Tarifarios (Las Condes)'!$A:$A,0))</f>
        <v>710.78200000000004</v>
      </c>
      <c r="S437" s="21">
        <f t="shared" si="21"/>
        <v>163621.439424679</v>
      </c>
      <c r="T437" s="21">
        <f t="shared" si="22"/>
        <v>31088.07349068901</v>
      </c>
      <c r="U437" s="19">
        <v>0</v>
      </c>
      <c r="V437" s="21">
        <f t="shared" si="23"/>
        <v>194709.51291536802</v>
      </c>
    </row>
    <row r="438" spans="1:22" x14ac:dyDescent="0.3">
      <c r="A438" s="3" t="s">
        <v>12</v>
      </c>
      <c r="B438" s="3">
        <v>1</v>
      </c>
      <c r="C438" s="4" t="s">
        <v>186</v>
      </c>
      <c r="D438" s="3" t="s">
        <v>1004</v>
      </c>
      <c r="E438" s="3" t="s">
        <v>121</v>
      </c>
      <c r="F438" s="4" t="s">
        <v>1005</v>
      </c>
      <c r="G438" s="3" t="s">
        <v>16</v>
      </c>
      <c r="H438" s="5">
        <v>907.07929999999999</v>
      </c>
      <c r="I438" s="5">
        <v>2.407</v>
      </c>
      <c r="J438" s="5">
        <v>2.407</v>
      </c>
      <c r="K438" s="6">
        <v>1</v>
      </c>
      <c r="L438" s="5">
        <v>29.26</v>
      </c>
      <c r="M438" s="19">
        <f>H438*INDEX('Pliegos Tarifarios (Las Condes)'!$B:$B,MATCH($B438,'Pliegos Tarifarios (Las Condes)'!$A:$A,0))</f>
        <v>107795.48985339999</v>
      </c>
      <c r="N438" s="19">
        <f>I438*INDEX('Pliegos Tarifarios (Las Condes)'!$C:$C,MATCH($B438,'Pliegos Tarifarios (Las Condes)'!$A:$A,0))</f>
        <v>8220.1673630000005</v>
      </c>
      <c r="O438" s="19">
        <f>J438*INDEX('Pliegos Tarifarios (Las Condes)'!$D:$D,MATCH($B438,'Pliegos Tarifarios (Las Condes)'!$A:$A,0))</f>
        <v>33954.598234999998</v>
      </c>
      <c r="P438" s="19">
        <f>H438*INDEX('Pliegos Tarifarios (Las Condes)'!$E:$E,MATCH($B438,'Pliegos Tarifarios (Las Condes)'!$A:$A,0))</f>
        <v>11730.3495076</v>
      </c>
      <c r="Q438" s="19" cm="1">
        <f t="array" ref="Q438">H438*_xlfn.IFS(H438&lt;=350,INDEX('Pliegos Tarifarios (Las Condes)'!$F:$F,MATCH($B438,'Pliegos Tarifarios (Las Condes)'!$A:$A,0)),H438&lt;=500,INDEX('Pliegos Tarifarios (Las Condes)'!$G:$G,MATCH($B438,'Pliegos Tarifarios (Las Condes)'!$A:$A,0)),H438&lt;=1000,INDEX('Pliegos Tarifarios (Las Condes)'!$H:$H,MATCH($B438,'Pliegos Tarifarios (Las Condes)'!$A:$A,0)),H438&lt;=5000,INDEX('Pliegos Tarifarios (Las Condes)'!$I:$I,MATCH($B438,'Pliegos Tarifarios (Las Condes)'!$A:$A,0)),H438&gt;5000,INDEX('Pliegos Tarifarios (Las Condes)'!$J:$J,MATCH($B438,'Pliegos Tarifarios (Las Condes)'!$A:$A,0)))/1.19</f>
        <v>2127.4439716806723</v>
      </c>
      <c r="R438" s="19">
        <f>INDEX('Pliegos Tarifarios (Las Condes)'!$K:$K,MATCH($B438,'Pliegos Tarifarios (Las Condes)'!$A:$A,0))</f>
        <v>710.78200000000004</v>
      </c>
      <c r="S438" s="21">
        <f t="shared" si="21"/>
        <v>164538.83093068071</v>
      </c>
      <c r="T438" s="21">
        <f t="shared" si="22"/>
        <v>31262.377876829334</v>
      </c>
      <c r="U438" s="19">
        <v>0</v>
      </c>
      <c r="V438" s="21">
        <f t="shared" si="23"/>
        <v>195801.20880751003</v>
      </c>
    </row>
    <row r="439" spans="1:22" x14ac:dyDescent="0.3">
      <c r="A439" s="3" t="s">
        <v>12</v>
      </c>
      <c r="B439" s="3">
        <v>1</v>
      </c>
      <c r="C439" s="4" t="s">
        <v>186</v>
      </c>
      <c r="D439" s="3" t="s">
        <v>1006</v>
      </c>
      <c r="E439" s="3" t="s">
        <v>121</v>
      </c>
      <c r="F439" s="4" t="s">
        <v>1007</v>
      </c>
      <c r="G439" s="3" t="s">
        <v>16</v>
      </c>
      <c r="H439" s="5">
        <v>906.02080000000001</v>
      </c>
      <c r="I439" s="5">
        <v>2.3807</v>
      </c>
      <c r="J439" s="5">
        <v>2.3807</v>
      </c>
      <c r="K439" s="6">
        <v>1</v>
      </c>
      <c r="L439" s="5">
        <v>29.23</v>
      </c>
      <c r="M439" s="19">
        <f>H439*INDEX('Pliegos Tarifarios (Las Condes)'!$B:$B,MATCH($B439,'Pliegos Tarifarios (Las Condes)'!$A:$A,0))</f>
        <v>107669.6998304</v>
      </c>
      <c r="N439" s="19">
        <f>I439*INDEX('Pliegos Tarifarios (Las Condes)'!$C:$C,MATCH($B439,'Pliegos Tarifarios (Las Condes)'!$A:$A,0))</f>
        <v>8130.3499963000004</v>
      </c>
      <c r="O439" s="19">
        <f>J439*INDEX('Pliegos Tarifarios (Las Condes)'!$D:$D,MATCH($B439,'Pliegos Tarifarios (Las Condes)'!$A:$A,0))</f>
        <v>33583.594523499996</v>
      </c>
      <c r="P439" s="19">
        <f>H439*INDEX('Pliegos Tarifarios (Las Condes)'!$E:$E,MATCH($B439,'Pliegos Tarifarios (Las Condes)'!$A:$A,0))</f>
        <v>11716.6609856</v>
      </c>
      <c r="Q439" s="19" cm="1">
        <f t="array" ref="Q439">H439*_xlfn.IFS(H439&lt;=350,INDEX('Pliegos Tarifarios (Las Condes)'!$F:$F,MATCH($B439,'Pliegos Tarifarios (Las Condes)'!$A:$A,0)),H439&lt;=500,INDEX('Pliegos Tarifarios (Las Condes)'!$G:$G,MATCH($B439,'Pliegos Tarifarios (Las Condes)'!$A:$A,0)),H439&lt;=1000,INDEX('Pliegos Tarifarios (Las Condes)'!$H:$H,MATCH($B439,'Pliegos Tarifarios (Las Condes)'!$A:$A,0)),H439&lt;=5000,INDEX('Pliegos Tarifarios (Las Condes)'!$I:$I,MATCH($B439,'Pliegos Tarifarios (Las Condes)'!$A:$A,0)),H439&gt;5000,INDEX('Pliegos Tarifarios (Las Condes)'!$J:$J,MATCH($B439,'Pliegos Tarifarios (Las Condes)'!$A:$A,0)))/1.19</f>
        <v>2124.9613889075631</v>
      </c>
      <c r="R439" s="19">
        <f>INDEX('Pliegos Tarifarios (Las Condes)'!$K:$K,MATCH($B439,'Pliegos Tarifarios (Las Condes)'!$A:$A,0))</f>
        <v>710.78200000000004</v>
      </c>
      <c r="S439" s="21">
        <f t="shared" si="21"/>
        <v>163936.04872470759</v>
      </c>
      <c r="T439" s="21">
        <f t="shared" si="22"/>
        <v>31147.849257694445</v>
      </c>
      <c r="U439" s="19">
        <v>0</v>
      </c>
      <c r="V439" s="21">
        <f t="shared" si="23"/>
        <v>195083.89798240204</v>
      </c>
    </row>
    <row r="440" spans="1:22" x14ac:dyDescent="0.3">
      <c r="A440" s="3" t="s">
        <v>12</v>
      </c>
      <c r="B440" s="3">
        <v>1</v>
      </c>
      <c r="C440" s="4" t="s">
        <v>186</v>
      </c>
      <c r="D440" s="3" t="s">
        <v>1008</v>
      </c>
      <c r="E440" s="3" t="s">
        <v>121</v>
      </c>
      <c r="F440" s="4" t="s">
        <v>1009</v>
      </c>
      <c r="G440" s="3" t="s">
        <v>16</v>
      </c>
      <c r="H440" s="5">
        <v>905.81209999999999</v>
      </c>
      <c r="I440" s="5">
        <v>2.4817999999999998</v>
      </c>
      <c r="J440" s="5">
        <v>2.4817999999999998</v>
      </c>
      <c r="K440" s="6">
        <v>1</v>
      </c>
      <c r="L440" s="5">
        <v>29.22</v>
      </c>
      <c r="M440" s="19">
        <f>H440*INDEX('Pliegos Tarifarios (Las Condes)'!$B:$B,MATCH($B440,'Pliegos Tarifarios (Las Condes)'!$A:$A,0))</f>
        <v>107644.8983398</v>
      </c>
      <c r="N440" s="19">
        <f>I440*INDEX('Pliegos Tarifarios (Las Condes)'!$C:$C,MATCH($B440,'Pliegos Tarifarios (Las Condes)'!$A:$A,0))</f>
        <v>8475.6175162</v>
      </c>
      <c r="O440" s="19">
        <f>J440*INDEX('Pliegos Tarifarios (Las Condes)'!$D:$D,MATCH($B440,'Pliegos Tarifarios (Las Condes)'!$A:$A,0))</f>
        <v>35009.772288999993</v>
      </c>
      <c r="P440" s="19">
        <f>H440*INDEX('Pliegos Tarifarios (Las Condes)'!$E:$E,MATCH($B440,'Pliegos Tarifarios (Las Condes)'!$A:$A,0))</f>
        <v>11713.9620772</v>
      </c>
      <c r="Q440" s="19" cm="1">
        <f t="array" ref="Q440">H440*_xlfn.IFS(H440&lt;=350,INDEX('Pliegos Tarifarios (Las Condes)'!$F:$F,MATCH($B440,'Pliegos Tarifarios (Las Condes)'!$A:$A,0)),H440&lt;=500,INDEX('Pliegos Tarifarios (Las Condes)'!$G:$G,MATCH($B440,'Pliegos Tarifarios (Las Condes)'!$A:$A,0)),H440&lt;=1000,INDEX('Pliegos Tarifarios (Las Condes)'!$H:$H,MATCH($B440,'Pliegos Tarifarios (Las Condes)'!$A:$A,0)),H440&lt;=5000,INDEX('Pliegos Tarifarios (Las Condes)'!$I:$I,MATCH($B440,'Pliegos Tarifarios (Las Condes)'!$A:$A,0)),H440&gt;5000,INDEX('Pliegos Tarifarios (Las Condes)'!$J:$J,MATCH($B440,'Pliegos Tarifarios (Las Condes)'!$A:$A,0)))/1.19</f>
        <v>2124.4719084873955</v>
      </c>
      <c r="R440" s="19">
        <f>INDEX('Pliegos Tarifarios (Las Condes)'!$K:$K,MATCH($B440,'Pliegos Tarifarios (Las Condes)'!$A:$A,0))</f>
        <v>710.78200000000004</v>
      </c>
      <c r="S440" s="21">
        <f t="shared" si="21"/>
        <v>165679.50413068742</v>
      </c>
      <c r="T440" s="21">
        <f t="shared" si="22"/>
        <v>31479.105784830612</v>
      </c>
      <c r="U440" s="19">
        <v>0</v>
      </c>
      <c r="V440" s="21">
        <f t="shared" si="23"/>
        <v>197158.60991551803</v>
      </c>
    </row>
    <row r="441" spans="1:22" x14ac:dyDescent="0.3">
      <c r="A441" s="3" t="s">
        <v>12</v>
      </c>
      <c r="B441" s="3">
        <v>1</v>
      </c>
      <c r="C441" s="4" t="s">
        <v>186</v>
      </c>
      <c r="D441" s="3" t="s">
        <v>1010</v>
      </c>
      <c r="E441" s="3" t="s">
        <v>121</v>
      </c>
      <c r="F441" s="4" t="s">
        <v>1011</v>
      </c>
      <c r="G441" s="3" t="s">
        <v>16</v>
      </c>
      <c r="H441" s="5">
        <v>907.97439999999995</v>
      </c>
      <c r="I441" s="5">
        <v>2.4161000000000001</v>
      </c>
      <c r="J441" s="5">
        <v>2.4005000000000001</v>
      </c>
      <c r="K441" s="6">
        <v>0.99354331360456938</v>
      </c>
      <c r="L441" s="5">
        <v>29.29</v>
      </c>
      <c r="M441" s="19">
        <f>H441*INDEX('Pliegos Tarifarios (Las Condes)'!$B:$B,MATCH($B441,'Pliegos Tarifarios (Las Condes)'!$A:$A,0))</f>
        <v>107901.86174719999</v>
      </c>
      <c r="N441" s="19">
        <f>I441*INDEX('Pliegos Tarifarios (Las Condes)'!$C:$C,MATCH($B441,'Pliegos Tarifarios (Las Condes)'!$A:$A,0))</f>
        <v>8251.2448549000001</v>
      </c>
      <c r="O441" s="19">
        <f>J441*INDEX('Pliegos Tarifarios (Las Condes)'!$D:$D,MATCH($B441,'Pliegos Tarifarios (Las Condes)'!$A:$A,0))</f>
        <v>33862.905302500003</v>
      </c>
      <c r="P441" s="19">
        <f>H441*INDEX('Pliegos Tarifarios (Las Condes)'!$E:$E,MATCH($B441,'Pliegos Tarifarios (Las Condes)'!$A:$A,0))</f>
        <v>11741.9249408</v>
      </c>
      <c r="Q441" s="19" cm="1">
        <f t="array" ref="Q441">H441*_xlfn.IFS(H441&lt;=350,INDEX('Pliegos Tarifarios (Las Condes)'!$F:$F,MATCH($B441,'Pliegos Tarifarios (Las Condes)'!$A:$A,0)),H441&lt;=500,INDEX('Pliegos Tarifarios (Las Condes)'!$G:$G,MATCH($B441,'Pliegos Tarifarios (Las Condes)'!$A:$A,0)),H441&lt;=1000,INDEX('Pliegos Tarifarios (Las Condes)'!$H:$H,MATCH($B441,'Pliegos Tarifarios (Las Condes)'!$A:$A,0)),H441&lt;=5000,INDEX('Pliegos Tarifarios (Las Condes)'!$I:$I,MATCH($B441,'Pliegos Tarifarios (Las Condes)'!$A:$A,0)),H441&gt;5000,INDEX('Pliegos Tarifarios (Las Condes)'!$J:$J,MATCH($B441,'Pliegos Tarifarios (Las Condes)'!$A:$A,0)))/1.19</f>
        <v>2129.5433196638655</v>
      </c>
      <c r="R441" s="19">
        <f>INDEX('Pliegos Tarifarios (Las Condes)'!$K:$K,MATCH($B441,'Pliegos Tarifarios (Las Condes)'!$A:$A,0))</f>
        <v>710.78200000000004</v>
      </c>
      <c r="S441" s="21">
        <f t="shared" si="21"/>
        <v>164598.26216506388</v>
      </c>
      <c r="T441" s="21">
        <f t="shared" si="22"/>
        <v>31273.669811362135</v>
      </c>
      <c r="U441" s="19">
        <v>0</v>
      </c>
      <c r="V441" s="21">
        <f t="shared" si="23"/>
        <v>195871.93197642601</v>
      </c>
    </row>
    <row r="442" spans="1:22" x14ac:dyDescent="0.3">
      <c r="A442" s="3" t="s">
        <v>12</v>
      </c>
      <c r="B442" s="3">
        <v>1</v>
      </c>
      <c r="C442" s="4" t="s">
        <v>186</v>
      </c>
      <c r="D442" s="3" t="s">
        <v>1012</v>
      </c>
      <c r="E442" s="3" t="s">
        <v>121</v>
      </c>
      <c r="F442" s="4" t="s">
        <v>1013</v>
      </c>
      <c r="G442" s="3" t="s">
        <v>16</v>
      </c>
      <c r="H442" s="5">
        <v>905.99009999999998</v>
      </c>
      <c r="I442" s="5">
        <v>2.3963999999999999</v>
      </c>
      <c r="J442" s="5">
        <v>2.3730000000000002</v>
      </c>
      <c r="K442" s="6">
        <v>0.99023535302954446</v>
      </c>
      <c r="L442" s="5">
        <v>29.23</v>
      </c>
      <c r="M442" s="19">
        <f>H442*INDEX('Pliegos Tarifarios (Las Condes)'!$B:$B,MATCH($B442,'Pliegos Tarifarios (Las Condes)'!$A:$A,0))</f>
        <v>107666.05150379999</v>
      </c>
      <c r="N442" s="19">
        <f>I442*INDEX('Pliegos Tarifarios (Las Condes)'!$C:$C,MATCH($B442,'Pliegos Tarifarios (Las Condes)'!$A:$A,0))</f>
        <v>8183.9672075999997</v>
      </c>
      <c r="O442" s="19">
        <f>J442*INDEX('Pliegos Tarifarios (Las Condes)'!$D:$D,MATCH($B442,'Pliegos Tarifarios (Las Condes)'!$A:$A,0))</f>
        <v>33474.973665000005</v>
      </c>
      <c r="P442" s="19">
        <f>H442*INDEX('Pliegos Tarifarios (Las Condes)'!$E:$E,MATCH($B442,'Pliegos Tarifarios (Las Condes)'!$A:$A,0))</f>
        <v>11716.263973200001</v>
      </c>
      <c r="Q442" s="19" cm="1">
        <f t="array" ref="Q442">H442*_xlfn.IFS(H442&lt;=350,INDEX('Pliegos Tarifarios (Las Condes)'!$F:$F,MATCH($B442,'Pliegos Tarifarios (Las Condes)'!$A:$A,0)),H442&lt;=500,INDEX('Pliegos Tarifarios (Las Condes)'!$G:$G,MATCH($B442,'Pliegos Tarifarios (Las Condes)'!$A:$A,0)),H442&lt;=1000,INDEX('Pliegos Tarifarios (Las Condes)'!$H:$H,MATCH($B442,'Pliegos Tarifarios (Las Condes)'!$A:$A,0)),H442&lt;=5000,INDEX('Pliegos Tarifarios (Las Condes)'!$I:$I,MATCH($B442,'Pliegos Tarifarios (Las Condes)'!$A:$A,0)),H442&gt;5000,INDEX('Pliegos Tarifarios (Las Condes)'!$J:$J,MATCH($B442,'Pliegos Tarifarios (Las Condes)'!$A:$A,0)))/1.19</f>
        <v>2124.8893857983194</v>
      </c>
      <c r="R442" s="19">
        <f>INDEX('Pliegos Tarifarios (Las Condes)'!$K:$K,MATCH($B442,'Pliegos Tarifarios (Las Condes)'!$A:$A,0))</f>
        <v>710.78200000000004</v>
      </c>
      <c r="S442" s="21">
        <f t="shared" si="21"/>
        <v>163876.92773539829</v>
      </c>
      <c r="T442" s="21">
        <f t="shared" si="22"/>
        <v>31136.616269725677</v>
      </c>
      <c r="U442" s="19">
        <v>0</v>
      </c>
      <c r="V442" s="21">
        <f t="shared" si="23"/>
        <v>195013.54400512396</v>
      </c>
    </row>
    <row r="443" spans="1:22" x14ac:dyDescent="0.3">
      <c r="A443" s="3" t="s">
        <v>12</v>
      </c>
      <c r="B443" s="3">
        <v>1</v>
      </c>
      <c r="C443" s="4" t="s">
        <v>186</v>
      </c>
      <c r="D443" s="3" t="s">
        <v>1014</v>
      </c>
      <c r="E443" s="3" t="s">
        <v>121</v>
      </c>
      <c r="F443" s="4" t="s">
        <v>1015</v>
      </c>
      <c r="G443" s="3" t="s">
        <v>16</v>
      </c>
      <c r="H443" s="5">
        <v>907.43460000000005</v>
      </c>
      <c r="I443" s="5">
        <v>2.407</v>
      </c>
      <c r="J443" s="5">
        <v>2.407</v>
      </c>
      <c r="K443" s="6">
        <v>1</v>
      </c>
      <c r="L443" s="5">
        <v>29.27</v>
      </c>
      <c r="M443" s="19">
        <f>H443*INDEX('Pliegos Tarifarios (Las Condes)'!$B:$B,MATCH($B443,'Pliegos Tarifarios (Las Condes)'!$A:$A,0))</f>
        <v>107837.71299479999</v>
      </c>
      <c r="N443" s="19">
        <f>I443*INDEX('Pliegos Tarifarios (Las Condes)'!$C:$C,MATCH($B443,'Pliegos Tarifarios (Las Condes)'!$A:$A,0))</f>
        <v>8220.1673630000005</v>
      </c>
      <c r="O443" s="19">
        <f>J443*INDEX('Pliegos Tarifarios (Las Condes)'!$D:$D,MATCH($B443,'Pliegos Tarifarios (Las Condes)'!$A:$A,0))</f>
        <v>33954.598234999998</v>
      </c>
      <c r="P443" s="19">
        <f>H443*INDEX('Pliegos Tarifarios (Las Condes)'!$E:$E,MATCH($B443,'Pliegos Tarifarios (Las Condes)'!$A:$A,0))</f>
        <v>11734.944247200001</v>
      </c>
      <c r="Q443" s="19" cm="1">
        <f t="array" ref="Q443">H443*_xlfn.IFS(H443&lt;=350,INDEX('Pliegos Tarifarios (Las Condes)'!$F:$F,MATCH($B443,'Pliegos Tarifarios (Las Condes)'!$A:$A,0)),H443&lt;=500,INDEX('Pliegos Tarifarios (Las Condes)'!$G:$G,MATCH($B443,'Pliegos Tarifarios (Las Condes)'!$A:$A,0)),H443&lt;=1000,INDEX('Pliegos Tarifarios (Las Condes)'!$H:$H,MATCH($B443,'Pliegos Tarifarios (Las Condes)'!$A:$A,0)),H443&lt;=5000,INDEX('Pliegos Tarifarios (Las Condes)'!$I:$I,MATCH($B443,'Pliegos Tarifarios (Las Condes)'!$A:$A,0)),H443&gt;5000,INDEX('Pliegos Tarifarios (Las Condes)'!$J:$J,MATCH($B443,'Pliegos Tarifarios (Las Condes)'!$A:$A,0)))/1.19</f>
        <v>2128.2772845378158</v>
      </c>
      <c r="R443" s="19">
        <f>INDEX('Pliegos Tarifarios (Las Condes)'!$K:$K,MATCH($B443,'Pliegos Tarifarios (Las Condes)'!$A:$A,0))</f>
        <v>710.78200000000004</v>
      </c>
      <c r="S443" s="21">
        <f t="shared" si="21"/>
        <v>164586.48212453781</v>
      </c>
      <c r="T443" s="21">
        <f t="shared" si="22"/>
        <v>31271.431603662186</v>
      </c>
      <c r="U443" s="19">
        <v>0</v>
      </c>
      <c r="V443" s="21">
        <f t="shared" si="23"/>
        <v>195857.91372819999</v>
      </c>
    </row>
    <row r="444" spans="1:22" x14ac:dyDescent="0.3">
      <c r="A444" s="3" t="s">
        <v>12</v>
      </c>
      <c r="B444" s="3">
        <v>1</v>
      </c>
      <c r="C444" s="4" t="s">
        <v>186</v>
      </c>
      <c r="D444" s="3" t="s">
        <v>1016</v>
      </c>
      <c r="E444" s="3" t="s">
        <v>121</v>
      </c>
      <c r="F444" s="4" t="s">
        <v>1017</v>
      </c>
      <c r="G444" s="3" t="s">
        <v>16</v>
      </c>
      <c r="H444" s="5">
        <v>907.00930000000005</v>
      </c>
      <c r="I444" s="5">
        <v>2.3978999999999999</v>
      </c>
      <c r="J444" s="5">
        <v>2.3675999999999999</v>
      </c>
      <c r="K444" s="6">
        <v>0.98736394345051925</v>
      </c>
      <c r="L444" s="5">
        <v>29.26</v>
      </c>
      <c r="M444" s="19">
        <f>H444*INDEX('Pliegos Tarifarios (Las Condes)'!$B:$B,MATCH($B444,'Pliegos Tarifarios (Las Condes)'!$A:$A,0))</f>
        <v>107787.1711934</v>
      </c>
      <c r="N444" s="19">
        <f>I444*INDEX('Pliegos Tarifarios (Las Condes)'!$C:$C,MATCH($B444,'Pliegos Tarifarios (Las Condes)'!$A:$A,0))</f>
        <v>8189.0898711</v>
      </c>
      <c r="O444" s="19">
        <f>J444*INDEX('Pliegos Tarifarios (Las Condes)'!$D:$D,MATCH($B444,'Pliegos Tarifarios (Las Condes)'!$A:$A,0))</f>
        <v>33398.797997999995</v>
      </c>
      <c r="P444" s="19">
        <f>H444*INDEX('Pliegos Tarifarios (Las Condes)'!$E:$E,MATCH($B444,'Pliegos Tarifarios (Las Condes)'!$A:$A,0))</f>
        <v>11729.444267600002</v>
      </c>
      <c r="Q444" s="19" cm="1">
        <f t="array" ref="Q444">H444*_xlfn.IFS(H444&lt;=350,INDEX('Pliegos Tarifarios (Las Condes)'!$F:$F,MATCH($B444,'Pliegos Tarifarios (Las Condes)'!$A:$A,0)),H444&lt;=500,INDEX('Pliegos Tarifarios (Las Condes)'!$G:$G,MATCH($B444,'Pliegos Tarifarios (Las Condes)'!$A:$A,0)),H444&lt;=1000,INDEX('Pliegos Tarifarios (Las Condes)'!$H:$H,MATCH($B444,'Pliegos Tarifarios (Las Condes)'!$A:$A,0)),H444&lt;=5000,INDEX('Pliegos Tarifarios (Las Condes)'!$I:$I,MATCH($B444,'Pliegos Tarifarios (Las Condes)'!$A:$A,0)),H444&gt;5000,INDEX('Pliegos Tarifarios (Las Condes)'!$J:$J,MATCH($B444,'Pliegos Tarifarios (Las Condes)'!$A:$A,0)))/1.19</f>
        <v>2127.2797952100846</v>
      </c>
      <c r="R444" s="19">
        <f>INDEX('Pliegos Tarifarios (Las Condes)'!$K:$K,MATCH($B444,'Pliegos Tarifarios (Las Condes)'!$A:$A,0))</f>
        <v>710.78200000000004</v>
      </c>
      <c r="S444" s="21">
        <f t="shared" si="21"/>
        <v>163942.5651253101</v>
      </c>
      <c r="T444" s="21">
        <f t="shared" si="22"/>
        <v>31149.087373808918</v>
      </c>
      <c r="U444" s="19">
        <v>0</v>
      </c>
      <c r="V444" s="21">
        <f t="shared" si="23"/>
        <v>195091.65249911902</v>
      </c>
    </row>
    <row r="445" spans="1:22" x14ac:dyDescent="0.3">
      <c r="A445" s="3" t="s">
        <v>12</v>
      </c>
      <c r="B445" s="3">
        <v>1</v>
      </c>
      <c r="C445" s="4" t="s">
        <v>186</v>
      </c>
      <c r="D445" s="3" t="s">
        <v>1018</v>
      </c>
      <c r="E445" s="3" t="s">
        <v>121</v>
      </c>
      <c r="F445" s="4" t="s">
        <v>1019</v>
      </c>
      <c r="G445" s="3" t="s">
        <v>16</v>
      </c>
      <c r="H445" s="5">
        <v>908.2604</v>
      </c>
      <c r="I445" s="5">
        <v>2.4497</v>
      </c>
      <c r="J445" s="5">
        <v>2.3485</v>
      </c>
      <c r="K445" s="6">
        <v>0.958688819039066</v>
      </c>
      <c r="L445" s="5">
        <v>29.3</v>
      </c>
      <c r="M445" s="19">
        <f>H445*INDEX('Pliegos Tarifarios (Las Condes)'!$B:$B,MATCH($B445,'Pliegos Tarifarios (Las Condes)'!$A:$A,0))</f>
        <v>107935.84941519999</v>
      </c>
      <c r="N445" s="19">
        <f>I445*INDEX('Pliegos Tarifarios (Las Condes)'!$C:$C,MATCH($B445,'Pliegos Tarifarios (Las Condes)'!$A:$A,0))</f>
        <v>8365.9925172999992</v>
      </c>
      <c r="O445" s="19">
        <f>J445*INDEX('Pliegos Tarifarios (Las Condes)'!$D:$D,MATCH($B445,'Pliegos Tarifarios (Las Condes)'!$A:$A,0))</f>
        <v>33129.361842500002</v>
      </c>
      <c r="P445" s="19">
        <f>H445*INDEX('Pliegos Tarifarios (Las Condes)'!$E:$E,MATCH($B445,'Pliegos Tarifarios (Las Condes)'!$A:$A,0))</f>
        <v>11745.623492800001</v>
      </c>
      <c r="Q445" s="19" cm="1">
        <f t="array" ref="Q445">H445*_xlfn.IFS(H445&lt;=350,INDEX('Pliegos Tarifarios (Las Condes)'!$F:$F,MATCH($B445,'Pliegos Tarifarios (Las Condes)'!$A:$A,0)),H445&lt;=500,INDEX('Pliegos Tarifarios (Las Condes)'!$G:$G,MATCH($B445,'Pliegos Tarifarios (Las Condes)'!$A:$A,0)),H445&lt;=1000,INDEX('Pliegos Tarifarios (Las Condes)'!$H:$H,MATCH($B445,'Pliegos Tarifarios (Las Condes)'!$A:$A,0)),H445&lt;=5000,INDEX('Pliegos Tarifarios (Las Condes)'!$I:$I,MATCH($B445,'Pliegos Tarifarios (Las Condes)'!$A:$A,0)),H445&gt;5000,INDEX('Pliegos Tarifarios (Las Condes)'!$J:$J,MATCH($B445,'Pliegos Tarifarios (Las Condes)'!$A:$A,0)))/1.19</f>
        <v>2130.2140978151265</v>
      </c>
      <c r="R445" s="19">
        <f>INDEX('Pliegos Tarifarios (Las Condes)'!$K:$K,MATCH($B445,'Pliegos Tarifarios (Las Condes)'!$A:$A,0))</f>
        <v>710.78200000000004</v>
      </c>
      <c r="S445" s="21">
        <f t="shared" si="21"/>
        <v>164017.82336561513</v>
      </c>
      <c r="T445" s="21">
        <f t="shared" si="22"/>
        <v>31163.386439466874</v>
      </c>
      <c r="U445" s="19">
        <v>0</v>
      </c>
      <c r="V445" s="21">
        <f t="shared" si="23"/>
        <v>195181.20980508201</v>
      </c>
    </row>
    <row r="446" spans="1:22" x14ac:dyDescent="0.3">
      <c r="A446" s="3" t="s">
        <v>12</v>
      </c>
      <c r="B446" s="3">
        <v>1</v>
      </c>
      <c r="C446" s="4" t="s">
        <v>186</v>
      </c>
      <c r="D446" s="3" t="s">
        <v>1020</v>
      </c>
      <c r="E446" s="3" t="s">
        <v>121</v>
      </c>
      <c r="F446" s="4" t="s">
        <v>1021</v>
      </c>
      <c r="G446" s="3" t="s">
        <v>16</v>
      </c>
      <c r="H446" s="5">
        <v>907.6617</v>
      </c>
      <c r="I446" s="5">
        <v>2.4392999999999998</v>
      </c>
      <c r="J446" s="5">
        <v>2.3879999999999999</v>
      </c>
      <c r="K446" s="6">
        <v>0.97896937646046001</v>
      </c>
      <c r="L446" s="5">
        <v>29.28</v>
      </c>
      <c r="M446" s="19">
        <f>H446*INDEX('Pliegos Tarifarios (Las Condes)'!$B:$B,MATCH($B446,'Pliegos Tarifarios (Las Condes)'!$A:$A,0))</f>
        <v>107864.7011046</v>
      </c>
      <c r="N446" s="19">
        <f>I446*INDEX('Pliegos Tarifarios (Las Condes)'!$C:$C,MATCH($B446,'Pliegos Tarifarios (Las Condes)'!$A:$A,0))</f>
        <v>8330.4753836999989</v>
      </c>
      <c r="O446" s="19">
        <f>J446*INDEX('Pliegos Tarifarios (Las Condes)'!$D:$D,MATCH($B446,'Pliegos Tarifarios (Las Condes)'!$A:$A,0))</f>
        <v>33686.572739999996</v>
      </c>
      <c r="P446" s="19">
        <f>H446*INDEX('Pliegos Tarifarios (Las Condes)'!$E:$E,MATCH($B446,'Pliegos Tarifarios (Las Condes)'!$A:$A,0))</f>
        <v>11737.881104399999</v>
      </c>
      <c r="Q446" s="19" cm="1">
        <f t="array" ref="Q446">H446*_xlfn.IFS(H446&lt;=350,INDEX('Pliegos Tarifarios (Las Condes)'!$F:$F,MATCH($B446,'Pliegos Tarifarios (Las Condes)'!$A:$A,0)),H446&lt;=500,INDEX('Pliegos Tarifarios (Las Condes)'!$G:$G,MATCH($B446,'Pliegos Tarifarios (Las Condes)'!$A:$A,0)),H446&lt;=1000,INDEX('Pliegos Tarifarios (Las Condes)'!$H:$H,MATCH($B446,'Pliegos Tarifarios (Las Condes)'!$A:$A,0)),H446&lt;=5000,INDEX('Pliegos Tarifarios (Las Condes)'!$I:$I,MATCH($B446,'Pliegos Tarifarios (Las Condes)'!$A:$A,0)),H446&gt;5000,INDEX('Pliegos Tarifarios (Las Condes)'!$J:$J,MATCH($B446,'Pliegos Tarifarios (Las Condes)'!$A:$A,0)))/1.19</f>
        <v>2128.8099199159669</v>
      </c>
      <c r="R446" s="19">
        <f>INDEX('Pliegos Tarifarios (Las Condes)'!$K:$K,MATCH($B446,'Pliegos Tarifarios (Las Condes)'!$A:$A,0))</f>
        <v>710.78200000000004</v>
      </c>
      <c r="S446" s="21">
        <f t="shared" si="21"/>
        <v>164459.22225261599</v>
      </c>
      <c r="T446" s="21">
        <f t="shared" si="22"/>
        <v>31247.25222799704</v>
      </c>
      <c r="U446" s="19">
        <v>0</v>
      </c>
      <c r="V446" s="21">
        <f t="shared" si="23"/>
        <v>195706.47448061302</v>
      </c>
    </row>
    <row r="447" spans="1:22" x14ac:dyDescent="0.3">
      <c r="A447" s="3" t="s">
        <v>12</v>
      </c>
      <c r="B447" s="3">
        <v>1</v>
      </c>
      <c r="C447" s="4" t="s">
        <v>186</v>
      </c>
      <c r="D447" s="3" t="s">
        <v>1022</v>
      </c>
      <c r="E447" s="3" t="s">
        <v>121</v>
      </c>
      <c r="F447" s="4" t="s">
        <v>1023</v>
      </c>
      <c r="G447" s="3" t="s">
        <v>16</v>
      </c>
      <c r="H447" s="5">
        <v>905.03250000000003</v>
      </c>
      <c r="I447" s="5">
        <v>2.4582999999999999</v>
      </c>
      <c r="J447" s="5">
        <v>2.4582999999999999</v>
      </c>
      <c r="K447" s="6">
        <v>1</v>
      </c>
      <c r="L447" s="5">
        <v>29.19</v>
      </c>
      <c r="M447" s="19">
        <f>H447*INDEX('Pliegos Tarifarios (Las Condes)'!$B:$B,MATCH($B447,'Pliegos Tarifarios (Las Condes)'!$A:$A,0))</f>
        <v>107552.25223499999</v>
      </c>
      <c r="N447" s="19">
        <f>I447*INDEX('Pliegos Tarifarios (Las Condes)'!$C:$C,MATCH($B447,'Pliegos Tarifarios (Las Condes)'!$A:$A,0))</f>
        <v>8395.3624546999999</v>
      </c>
      <c r="O447" s="19">
        <f>J447*INDEX('Pliegos Tarifarios (Las Condes)'!$D:$D,MATCH($B447,'Pliegos Tarifarios (Las Condes)'!$A:$A,0))</f>
        <v>34678.267071499999</v>
      </c>
      <c r="P447" s="19">
        <f>H447*INDEX('Pliegos Tarifarios (Las Condes)'!$E:$E,MATCH($B447,'Pliegos Tarifarios (Las Condes)'!$A:$A,0))</f>
        <v>11703.880290000001</v>
      </c>
      <c r="Q447" s="19" cm="1">
        <f t="array" ref="Q447">H447*_xlfn.IFS(H447&lt;=350,INDEX('Pliegos Tarifarios (Las Condes)'!$F:$F,MATCH($B447,'Pliegos Tarifarios (Las Condes)'!$A:$A,0)),H447&lt;=500,INDEX('Pliegos Tarifarios (Las Condes)'!$G:$G,MATCH($B447,'Pliegos Tarifarios (Las Condes)'!$A:$A,0)),H447&lt;=1000,INDEX('Pliegos Tarifarios (Las Condes)'!$H:$H,MATCH($B447,'Pliegos Tarifarios (Las Condes)'!$A:$A,0)),H447&lt;=5000,INDEX('Pliegos Tarifarios (Las Condes)'!$I:$I,MATCH($B447,'Pliegos Tarifarios (Las Condes)'!$A:$A,0)),H447&gt;5000,INDEX('Pliegos Tarifarios (Las Condes)'!$J:$J,MATCH($B447,'Pliegos Tarifarios (Las Condes)'!$A:$A,0)))/1.19</f>
        <v>2122.6434516806726</v>
      </c>
      <c r="R447" s="19">
        <f>INDEX('Pliegos Tarifarios (Las Condes)'!$K:$K,MATCH($B447,'Pliegos Tarifarios (Las Condes)'!$A:$A,0))</f>
        <v>710.78200000000004</v>
      </c>
      <c r="S447" s="21">
        <f t="shared" si="21"/>
        <v>165163.18750288064</v>
      </c>
      <c r="T447" s="21">
        <f t="shared" si="22"/>
        <v>31381.005625547321</v>
      </c>
      <c r="U447" s="19">
        <v>0</v>
      </c>
      <c r="V447" s="21">
        <f t="shared" si="23"/>
        <v>196544.19312842796</v>
      </c>
    </row>
    <row r="448" spans="1:22" x14ac:dyDescent="0.3">
      <c r="A448" s="3" t="s">
        <v>12</v>
      </c>
      <c r="B448" s="3">
        <v>1</v>
      </c>
      <c r="C448" s="4" t="s">
        <v>186</v>
      </c>
      <c r="D448" s="3" t="s">
        <v>1024</v>
      </c>
      <c r="E448" s="3" t="s">
        <v>121</v>
      </c>
      <c r="F448" s="4" t="s">
        <v>1025</v>
      </c>
      <c r="G448" s="3" t="s">
        <v>16</v>
      </c>
      <c r="H448" s="5">
        <v>908.67909999999995</v>
      </c>
      <c r="I448" s="5">
        <v>2.4508999999999999</v>
      </c>
      <c r="J448" s="5">
        <v>2.3892000000000002</v>
      </c>
      <c r="K448" s="6">
        <v>0.97482557427883654</v>
      </c>
      <c r="L448" s="5">
        <v>29.31</v>
      </c>
      <c r="M448" s="19">
        <f>H448*INDEX('Pliegos Tarifarios (Las Condes)'!$B:$B,MATCH($B448,'Pliegos Tarifarios (Las Condes)'!$A:$A,0))</f>
        <v>107985.60688579999</v>
      </c>
      <c r="N448" s="19">
        <f>I448*INDEX('Pliegos Tarifarios (Las Condes)'!$C:$C,MATCH($B448,'Pliegos Tarifarios (Las Condes)'!$A:$A,0))</f>
        <v>8370.0906481000002</v>
      </c>
      <c r="O448" s="19">
        <f>J448*INDEX('Pliegos Tarifarios (Las Condes)'!$D:$D,MATCH($B448,'Pliegos Tarifarios (Las Condes)'!$A:$A,0))</f>
        <v>33703.500666</v>
      </c>
      <c r="P448" s="19">
        <f>H448*INDEX('Pliegos Tarifarios (Las Condes)'!$E:$E,MATCH($B448,'Pliegos Tarifarios (Las Condes)'!$A:$A,0))</f>
        <v>11751.038121199999</v>
      </c>
      <c r="Q448" s="19" cm="1">
        <f t="array" ref="Q448">H448*_xlfn.IFS(H448&lt;=350,INDEX('Pliegos Tarifarios (Las Condes)'!$F:$F,MATCH($B448,'Pliegos Tarifarios (Las Condes)'!$A:$A,0)),H448&lt;=500,INDEX('Pliegos Tarifarios (Las Condes)'!$G:$G,MATCH($B448,'Pliegos Tarifarios (Las Condes)'!$A:$A,0)),H448&lt;=1000,INDEX('Pliegos Tarifarios (Las Condes)'!$H:$H,MATCH($B448,'Pliegos Tarifarios (Las Condes)'!$A:$A,0)),H448&lt;=5000,INDEX('Pliegos Tarifarios (Las Condes)'!$I:$I,MATCH($B448,'Pliegos Tarifarios (Las Condes)'!$A:$A,0)),H448&gt;5000,INDEX('Pliegos Tarifarios (Las Condes)'!$J:$J,MATCH($B448,'Pliegos Tarifarios (Las Condes)'!$A:$A,0)))/1.19</f>
        <v>2131.1961076470593</v>
      </c>
      <c r="R448" s="19">
        <f>INDEX('Pliegos Tarifarios (Las Condes)'!$K:$K,MATCH($B448,'Pliegos Tarifarios (Las Condes)'!$A:$A,0))</f>
        <v>710.78200000000004</v>
      </c>
      <c r="S448" s="21">
        <f t="shared" si="21"/>
        <v>164652.21442874704</v>
      </c>
      <c r="T448" s="21">
        <f t="shared" si="22"/>
        <v>31283.920741461938</v>
      </c>
      <c r="U448" s="19">
        <v>0</v>
      </c>
      <c r="V448" s="21">
        <f t="shared" si="23"/>
        <v>195936.13517020899</v>
      </c>
    </row>
    <row r="449" spans="1:22" x14ac:dyDescent="0.3">
      <c r="A449" s="3" t="s">
        <v>12</v>
      </c>
      <c r="B449" s="3">
        <v>1</v>
      </c>
      <c r="C449" s="4" t="s">
        <v>186</v>
      </c>
      <c r="D449" s="3" t="s">
        <v>1026</v>
      </c>
      <c r="E449" s="3" t="s">
        <v>121</v>
      </c>
      <c r="F449" s="4" t="s">
        <v>1027</v>
      </c>
      <c r="G449" s="3" t="s">
        <v>16</v>
      </c>
      <c r="H449" s="5">
        <v>906.87739999999997</v>
      </c>
      <c r="I449" s="5">
        <v>2.3976000000000002</v>
      </c>
      <c r="J449" s="5">
        <v>2.387</v>
      </c>
      <c r="K449" s="6">
        <v>0.99557891224557882</v>
      </c>
      <c r="L449" s="5">
        <v>29.25</v>
      </c>
      <c r="M449" s="19">
        <f>H449*INDEX('Pliegos Tarifarios (Las Condes)'!$B:$B,MATCH($B449,'Pliegos Tarifarios (Las Condes)'!$A:$A,0))</f>
        <v>107771.49646119999</v>
      </c>
      <c r="N449" s="19">
        <f>I449*INDEX('Pliegos Tarifarios (Las Condes)'!$C:$C,MATCH($B449,'Pliegos Tarifarios (Las Condes)'!$A:$A,0))</f>
        <v>8188.0653384000007</v>
      </c>
      <c r="O449" s="19">
        <f>J449*INDEX('Pliegos Tarifarios (Las Condes)'!$D:$D,MATCH($B449,'Pliegos Tarifarios (Las Condes)'!$A:$A,0))</f>
        <v>33672.466135000002</v>
      </c>
      <c r="P449" s="19">
        <f>H449*INDEX('Pliegos Tarifarios (Las Condes)'!$E:$E,MATCH($B449,'Pliegos Tarifarios (Las Condes)'!$A:$A,0))</f>
        <v>11727.7385368</v>
      </c>
      <c r="Q449" s="19" cm="1">
        <f t="array" ref="Q449">H449*_xlfn.IFS(H449&lt;=350,INDEX('Pliegos Tarifarios (Las Condes)'!$F:$F,MATCH($B449,'Pliegos Tarifarios (Las Condes)'!$A:$A,0)),H449&lt;=500,INDEX('Pliegos Tarifarios (Las Condes)'!$G:$G,MATCH($B449,'Pliegos Tarifarios (Las Condes)'!$A:$A,0)),H449&lt;=1000,INDEX('Pliegos Tarifarios (Las Condes)'!$H:$H,MATCH($B449,'Pliegos Tarifarios (Las Condes)'!$A:$A,0)),H449&lt;=5000,INDEX('Pliegos Tarifarios (Las Condes)'!$I:$I,MATCH($B449,'Pliegos Tarifarios (Las Condes)'!$A:$A,0)),H449&gt;5000,INDEX('Pliegos Tarifarios (Las Condes)'!$J:$J,MATCH($B449,'Pliegos Tarifarios (Las Condes)'!$A:$A,0)))/1.19</f>
        <v>2126.9704398319332</v>
      </c>
      <c r="R449" s="19">
        <f>INDEX('Pliegos Tarifarios (Las Condes)'!$K:$K,MATCH($B449,'Pliegos Tarifarios (Las Condes)'!$A:$A,0))</f>
        <v>710.78200000000004</v>
      </c>
      <c r="S449" s="21">
        <f t="shared" si="21"/>
        <v>164197.51891123192</v>
      </c>
      <c r="T449" s="21">
        <f t="shared" si="22"/>
        <v>31197.528593134066</v>
      </c>
      <c r="U449" s="19">
        <v>0</v>
      </c>
      <c r="V449" s="21">
        <f t="shared" si="23"/>
        <v>195395.047504366</v>
      </c>
    </row>
    <row r="450" spans="1:22" x14ac:dyDescent="0.3">
      <c r="A450" s="7" t="s">
        <v>141</v>
      </c>
      <c r="B450" s="7">
        <v>2</v>
      </c>
      <c r="C450" s="8" t="s">
        <v>186</v>
      </c>
      <c r="D450" s="7" t="s">
        <v>187</v>
      </c>
      <c r="E450" s="7" t="s">
        <v>14</v>
      </c>
      <c r="F450" s="8" t="s">
        <v>15</v>
      </c>
      <c r="G450" s="7" t="s">
        <v>16</v>
      </c>
      <c r="H450" s="9">
        <v>79778.290500000003</v>
      </c>
      <c r="I450" s="9">
        <v>235.02459999999999</v>
      </c>
      <c r="J450" s="9">
        <v>231.81979999999999</v>
      </c>
      <c r="K450" s="10">
        <v>0.98636398062160302</v>
      </c>
      <c r="L450" s="9">
        <v>2849.22</v>
      </c>
      <c r="M450" s="19">
        <f>H450*INDEX('Pliegos Tarifarios (Las Condes)'!$B:$B,MATCH($B450,'Pliegos Tarifarios (Las Condes)'!$A:$A,0))</f>
        <v>9480692.486438999</v>
      </c>
      <c r="N450" s="19">
        <f>I450*INDEX('Pliegos Tarifarios (Las Condes)'!$C:$C,MATCH($B450,'Pliegos Tarifarios (Las Condes)'!$A:$A,0))</f>
        <v>806294.42975260003</v>
      </c>
      <c r="O450" s="19">
        <f>J450*INDEX('Pliegos Tarifarios (Las Condes)'!$D:$D,MATCH($B450,'Pliegos Tarifarios (Las Condes)'!$A:$A,0))</f>
        <v>3273800.0158847999</v>
      </c>
      <c r="P450" s="19">
        <f>H450*INDEX('Pliegos Tarifarios (Las Condes)'!$E:$E,MATCH($B450,'Pliegos Tarifarios (Las Condes)'!$A:$A,0))</f>
        <v>1031692.852746</v>
      </c>
      <c r="Q450" s="19" cm="1">
        <f t="array" ref="Q450">H450*_xlfn.IFS(H450&lt;=350,INDEX('Pliegos Tarifarios (Las Condes)'!$F:$F,MATCH($B450,'Pliegos Tarifarios (Las Condes)'!$A:$A,0)),H450&lt;=500,INDEX('Pliegos Tarifarios (Las Condes)'!$G:$G,MATCH($B450,'Pliegos Tarifarios (Las Condes)'!$A:$A,0)),H450&lt;=1000,INDEX('Pliegos Tarifarios (Las Condes)'!$H:$H,MATCH($B450,'Pliegos Tarifarios (Las Condes)'!$A:$A,0)),H450&lt;=5000,INDEX('Pliegos Tarifarios (Las Condes)'!$I:$I,MATCH($B450,'Pliegos Tarifarios (Las Condes)'!$A:$A,0)),H450&gt;5000,INDEX('Pliegos Tarifarios (Las Condes)'!$J:$J,MATCH($B450,'Pliegos Tarifarios (Las Condes)'!$A:$A,0)))/1.19</f>
        <v>261793.46588445382</v>
      </c>
      <c r="R450" s="19">
        <f>INDEX('Pliegos Tarifarios (Las Condes)'!$K:$K,MATCH($B450,'Pliegos Tarifarios (Las Condes)'!$A:$A,0))</f>
        <v>709.36099999999999</v>
      </c>
      <c r="S450" s="21">
        <f t="shared" si="21"/>
        <v>14854982.611706853</v>
      </c>
      <c r="T450" s="21">
        <f t="shared" si="22"/>
        <v>2822446.6962243021</v>
      </c>
      <c r="U450" s="19">
        <v>0</v>
      </c>
      <c r="V450" s="21">
        <f t="shared" si="23"/>
        <v>17677429.307931155</v>
      </c>
    </row>
    <row r="451" spans="1:22" x14ac:dyDescent="0.3">
      <c r="A451" s="7" t="s">
        <v>141</v>
      </c>
      <c r="B451" s="7">
        <v>2</v>
      </c>
      <c r="C451" s="8" t="s">
        <v>186</v>
      </c>
      <c r="D451" s="7" t="s">
        <v>188</v>
      </c>
      <c r="E451" s="7" t="s">
        <v>18</v>
      </c>
      <c r="F451" s="8" t="s">
        <v>189</v>
      </c>
      <c r="G451" s="7" t="s">
        <v>16</v>
      </c>
      <c r="H451" s="9">
        <v>13315.714900000001</v>
      </c>
      <c r="I451" s="9">
        <v>39.3902</v>
      </c>
      <c r="J451" s="9">
        <v>38.294499999999999</v>
      </c>
      <c r="K451" s="10">
        <v>0.97218343648927907</v>
      </c>
      <c r="L451" s="9">
        <v>475.56</v>
      </c>
      <c r="M451" s="19">
        <f>H451*INDEX('Pliegos Tarifarios (Las Condes)'!$B:$B,MATCH($B451,'Pliegos Tarifarios (Las Condes)'!$A:$A,0))</f>
        <v>1582412.9272862</v>
      </c>
      <c r="N451" s="19">
        <f>I451*INDEX('Pliegos Tarifarios (Las Condes)'!$C:$C,MATCH($B451,'Pliegos Tarifarios (Las Condes)'!$A:$A,0))</f>
        <v>135135.21072619999</v>
      </c>
      <c r="O451" s="19">
        <f>J451*INDEX('Pliegos Tarifarios (Las Condes)'!$D:$D,MATCH($B451,'Pliegos Tarifarios (Las Condes)'!$A:$A,0))</f>
        <v>540801.668832</v>
      </c>
      <c r="P451" s="19">
        <f>H451*INDEX('Pliegos Tarifarios (Las Condes)'!$E:$E,MATCH($B451,'Pliegos Tarifarios (Las Condes)'!$A:$A,0))</f>
        <v>172198.8250868</v>
      </c>
      <c r="Q451" s="19" cm="1">
        <f t="array" ref="Q451">H451*_xlfn.IFS(H451&lt;=350,INDEX('Pliegos Tarifarios (Las Condes)'!$F:$F,MATCH($B451,'Pliegos Tarifarios (Las Condes)'!$A:$A,0)),H451&lt;=500,INDEX('Pliegos Tarifarios (Las Condes)'!$G:$G,MATCH($B451,'Pliegos Tarifarios (Las Condes)'!$A:$A,0)),H451&lt;=1000,INDEX('Pliegos Tarifarios (Las Condes)'!$H:$H,MATCH($B451,'Pliegos Tarifarios (Las Condes)'!$A:$A,0)),H451&lt;=5000,INDEX('Pliegos Tarifarios (Las Condes)'!$I:$I,MATCH($B451,'Pliegos Tarifarios (Las Condes)'!$A:$A,0)),H451&gt;5000,INDEX('Pliegos Tarifarios (Las Condes)'!$J:$J,MATCH($B451,'Pliegos Tarifarios (Las Condes)'!$A:$A,0)))/1.19</f>
        <v>43695.686289495803</v>
      </c>
      <c r="R451" s="19">
        <f>INDEX('Pliegos Tarifarios (Las Condes)'!$K:$K,MATCH($B451,'Pliegos Tarifarios (Las Condes)'!$A:$A,0))</f>
        <v>709.36099999999999</v>
      </c>
      <c r="S451" s="21">
        <f t="shared" si="21"/>
        <v>2474953.6792206955</v>
      </c>
      <c r="T451" s="21">
        <f t="shared" si="22"/>
        <v>470241.19905193214</v>
      </c>
      <c r="U451" s="19">
        <v>0</v>
      </c>
      <c r="V451" s="21">
        <f t="shared" si="23"/>
        <v>2945194.8782726275</v>
      </c>
    </row>
    <row r="452" spans="1:22" x14ac:dyDescent="0.3">
      <c r="A452" s="7" t="s">
        <v>141</v>
      </c>
      <c r="B452" s="7">
        <v>2</v>
      </c>
      <c r="C452" s="8" t="s">
        <v>186</v>
      </c>
      <c r="D452" s="7" t="s">
        <v>190</v>
      </c>
      <c r="E452" s="7" t="s">
        <v>18</v>
      </c>
      <c r="F452" s="8" t="s">
        <v>191</v>
      </c>
      <c r="G452" s="7" t="s">
        <v>16</v>
      </c>
      <c r="H452" s="9">
        <v>10647.161400000001</v>
      </c>
      <c r="I452" s="9">
        <v>31.417200000000001</v>
      </c>
      <c r="J452" s="9">
        <v>31.381900000000002</v>
      </c>
      <c r="K452" s="10">
        <v>0.99887641164712326</v>
      </c>
      <c r="L452" s="9">
        <v>380.26</v>
      </c>
      <c r="M452" s="19">
        <f>H452*INDEX('Pliegos Tarifarios (Las Condes)'!$B:$B,MATCH($B452,'Pliegos Tarifarios (Las Condes)'!$A:$A,0))</f>
        <v>1265287.3664532001</v>
      </c>
      <c r="N452" s="19">
        <f>I452*INDEX('Pliegos Tarifarios (Las Condes)'!$C:$C,MATCH($B452,'Pliegos Tarifarios (Las Condes)'!$A:$A,0))</f>
        <v>107782.39111320001</v>
      </c>
      <c r="O452" s="19">
        <f>J452*INDEX('Pliegos Tarifarios (Las Condes)'!$D:$D,MATCH($B452,'Pliegos Tarifarios (Las Condes)'!$A:$A,0))</f>
        <v>443180.71501440002</v>
      </c>
      <c r="P452" s="19">
        <f>H452*INDEX('Pliegos Tarifarios (Las Condes)'!$E:$E,MATCH($B452,'Pliegos Tarifarios (Las Condes)'!$A:$A,0))</f>
        <v>137689.09122480001</v>
      </c>
      <c r="Q452" s="19" cm="1">
        <f t="array" ref="Q452">H452*_xlfn.IFS(H452&lt;=350,INDEX('Pliegos Tarifarios (Las Condes)'!$F:$F,MATCH($B452,'Pliegos Tarifarios (Las Condes)'!$A:$A,0)),H452&lt;=500,INDEX('Pliegos Tarifarios (Las Condes)'!$G:$G,MATCH($B452,'Pliegos Tarifarios (Las Condes)'!$A:$A,0)),H452&lt;=1000,INDEX('Pliegos Tarifarios (Las Condes)'!$H:$H,MATCH($B452,'Pliegos Tarifarios (Las Condes)'!$A:$A,0)),H452&lt;=5000,INDEX('Pliegos Tarifarios (Las Condes)'!$I:$I,MATCH($B452,'Pliegos Tarifarios (Las Condes)'!$A:$A,0)),H452&gt;5000,INDEX('Pliegos Tarifarios (Las Condes)'!$J:$J,MATCH($B452,'Pliegos Tarifarios (Las Condes)'!$A:$A,0)))/1.19</f>
        <v>34938.794342016809</v>
      </c>
      <c r="R452" s="19">
        <f>INDEX('Pliegos Tarifarios (Las Condes)'!$K:$K,MATCH($B452,'Pliegos Tarifarios (Las Condes)'!$A:$A,0))</f>
        <v>709.36099999999999</v>
      </c>
      <c r="S452" s="21">
        <f t="shared" si="21"/>
        <v>1989587.719147617</v>
      </c>
      <c r="T452" s="21">
        <f t="shared" si="22"/>
        <v>378021.66663804726</v>
      </c>
      <c r="U452" s="19">
        <v>0</v>
      </c>
      <c r="V452" s="21">
        <f t="shared" si="23"/>
        <v>2367609.3857856644</v>
      </c>
    </row>
    <row r="453" spans="1:22" x14ac:dyDescent="0.3">
      <c r="A453" s="7" t="s">
        <v>141</v>
      </c>
      <c r="B453" s="7">
        <v>2</v>
      </c>
      <c r="C453" s="8" t="s">
        <v>186</v>
      </c>
      <c r="D453" s="7" t="s">
        <v>192</v>
      </c>
      <c r="E453" s="7" t="s">
        <v>18</v>
      </c>
      <c r="F453" s="8" t="s">
        <v>23</v>
      </c>
      <c r="G453" s="7" t="s">
        <v>16</v>
      </c>
      <c r="H453" s="9">
        <v>10676.302900000001</v>
      </c>
      <c r="I453" s="9">
        <v>32.3202</v>
      </c>
      <c r="J453" s="9">
        <v>32.3202</v>
      </c>
      <c r="K453" s="10">
        <v>1</v>
      </c>
      <c r="L453" s="9">
        <v>381.3</v>
      </c>
      <c r="M453" s="19">
        <f>H453*INDEX('Pliegos Tarifarios (Las Condes)'!$B:$B,MATCH($B453,'Pliegos Tarifarios (Las Condes)'!$A:$A,0))</f>
        <v>1268750.4840301999</v>
      </c>
      <c r="N453" s="19">
        <f>I453*INDEX('Pliegos Tarifarios (Las Condes)'!$C:$C,MATCH($B453,'Pliegos Tarifarios (Las Condes)'!$A:$A,0))</f>
        <v>110880.29605619999</v>
      </c>
      <c r="O453" s="19">
        <f>J453*INDEX('Pliegos Tarifarios (Las Condes)'!$D:$D,MATCH($B453,'Pliegos Tarifarios (Las Condes)'!$A:$A,0))</f>
        <v>456431.55275519995</v>
      </c>
      <c r="P453" s="19">
        <f>H453*INDEX('Pliegos Tarifarios (Las Condes)'!$E:$E,MATCH($B453,'Pliegos Tarifarios (Las Condes)'!$A:$A,0))</f>
        <v>138065.94910280002</v>
      </c>
      <c r="Q453" s="19" cm="1">
        <f t="array" ref="Q453">H453*_xlfn.IFS(H453&lt;=350,INDEX('Pliegos Tarifarios (Las Condes)'!$F:$F,MATCH($B453,'Pliegos Tarifarios (Las Condes)'!$A:$A,0)),H453&lt;=500,INDEX('Pliegos Tarifarios (Las Condes)'!$G:$G,MATCH($B453,'Pliegos Tarifarios (Las Condes)'!$A:$A,0)),H453&lt;=1000,INDEX('Pliegos Tarifarios (Las Condes)'!$H:$H,MATCH($B453,'Pliegos Tarifarios (Las Condes)'!$A:$A,0)),H453&lt;=5000,INDEX('Pliegos Tarifarios (Las Condes)'!$I:$I,MATCH($B453,'Pliegos Tarifarios (Las Condes)'!$A:$A,0)),H453&gt;5000,INDEX('Pliegos Tarifarios (Las Condes)'!$J:$J,MATCH($B453,'Pliegos Tarifarios (Las Condes)'!$A:$A,0)))/1.19</f>
        <v>35034.422541596643</v>
      </c>
      <c r="R453" s="19">
        <f>INDEX('Pliegos Tarifarios (Las Condes)'!$K:$K,MATCH($B453,'Pliegos Tarifarios (Las Condes)'!$A:$A,0))</f>
        <v>709.36099999999999</v>
      </c>
      <c r="S453" s="21">
        <f t="shared" si="21"/>
        <v>2009872.0654859967</v>
      </c>
      <c r="T453" s="21">
        <f t="shared" si="22"/>
        <v>381875.69244233938</v>
      </c>
      <c r="U453" s="19">
        <v>0</v>
      </c>
      <c r="V453" s="21">
        <f t="shared" si="23"/>
        <v>2391747.757928336</v>
      </c>
    </row>
    <row r="454" spans="1:22" x14ac:dyDescent="0.3">
      <c r="A454" s="7" t="s">
        <v>141</v>
      </c>
      <c r="B454" s="7">
        <v>2</v>
      </c>
      <c r="C454" s="8" t="s">
        <v>186</v>
      </c>
      <c r="D454" s="7" t="s">
        <v>193</v>
      </c>
      <c r="E454" s="7" t="s">
        <v>18</v>
      </c>
      <c r="F454" s="8" t="s">
        <v>25</v>
      </c>
      <c r="G454" s="7" t="s">
        <v>16</v>
      </c>
      <c r="H454" s="9">
        <v>9605.3531999999996</v>
      </c>
      <c r="I454" s="9">
        <v>28.825900000000001</v>
      </c>
      <c r="J454" s="9">
        <v>28.122900000000001</v>
      </c>
      <c r="K454" s="10">
        <v>0.97561220985294472</v>
      </c>
      <c r="L454" s="9">
        <v>343.05</v>
      </c>
      <c r="M454" s="19">
        <f>H454*INDEX('Pliegos Tarifarios (Las Condes)'!$B:$B,MATCH($B454,'Pliegos Tarifarios (Las Condes)'!$A:$A,0))</f>
        <v>1141480.9635816</v>
      </c>
      <c r="N454" s="19">
        <f>I454*INDEX('Pliegos Tarifarios (Las Condes)'!$C:$C,MATCH($B454,'Pliegos Tarifarios (Las Condes)'!$A:$A,0))</f>
        <v>98892.467437900006</v>
      </c>
      <c r="O454" s="19">
        <f>J454*INDEX('Pliegos Tarifarios (Las Condes)'!$D:$D,MATCH($B454,'Pliegos Tarifarios (Las Condes)'!$A:$A,0))</f>
        <v>397156.54343040002</v>
      </c>
      <c r="P454" s="19">
        <f>H454*INDEX('Pliegos Tarifarios (Las Condes)'!$E:$E,MATCH($B454,'Pliegos Tarifarios (Las Condes)'!$A:$A,0))</f>
        <v>124216.42758239999</v>
      </c>
      <c r="Q454" s="19" cm="1">
        <f t="array" ref="Q454">H454*_xlfn.IFS(H454&lt;=350,INDEX('Pliegos Tarifarios (Las Condes)'!$F:$F,MATCH($B454,'Pliegos Tarifarios (Las Condes)'!$A:$A,0)),H454&lt;=500,INDEX('Pliegos Tarifarios (Las Condes)'!$G:$G,MATCH($B454,'Pliegos Tarifarios (Las Condes)'!$A:$A,0)),H454&lt;=1000,INDEX('Pliegos Tarifarios (Las Condes)'!$H:$H,MATCH($B454,'Pliegos Tarifarios (Las Condes)'!$A:$A,0)),H454&lt;=5000,INDEX('Pliegos Tarifarios (Las Condes)'!$I:$I,MATCH($B454,'Pliegos Tarifarios (Las Condes)'!$A:$A,0)),H454&gt;5000,INDEX('Pliegos Tarifarios (Las Condes)'!$J:$J,MATCH($B454,'Pliegos Tarifarios (Las Condes)'!$A:$A,0)))/1.19</f>
        <v>31520.087601680672</v>
      </c>
      <c r="R454" s="19">
        <f>INDEX('Pliegos Tarifarios (Las Condes)'!$K:$K,MATCH($B454,'Pliegos Tarifarios (Las Condes)'!$A:$A,0))</f>
        <v>709.36099999999999</v>
      </c>
      <c r="S454" s="21">
        <f t="shared" si="21"/>
        <v>1793975.8506339807</v>
      </c>
      <c r="T454" s="21">
        <f t="shared" si="22"/>
        <v>340855.41162045632</v>
      </c>
      <c r="U454" s="19">
        <v>0</v>
      </c>
      <c r="V454" s="21">
        <f t="shared" si="23"/>
        <v>2134831.262254437</v>
      </c>
    </row>
    <row r="455" spans="1:22" x14ac:dyDescent="0.3">
      <c r="A455" s="7" t="s">
        <v>141</v>
      </c>
      <c r="B455" s="7">
        <v>2</v>
      </c>
      <c r="C455" s="8" t="s">
        <v>186</v>
      </c>
      <c r="D455" s="7" t="s">
        <v>194</v>
      </c>
      <c r="E455" s="7" t="s">
        <v>18</v>
      </c>
      <c r="F455" s="8" t="s">
        <v>27</v>
      </c>
      <c r="G455" s="7" t="s">
        <v>16</v>
      </c>
      <c r="H455" s="9">
        <v>6404.4672</v>
      </c>
      <c r="I455" s="9">
        <v>19.007300000000001</v>
      </c>
      <c r="J455" s="9">
        <v>18.9041</v>
      </c>
      <c r="K455" s="10">
        <v>0.99457050712094819</v>
      </c>
      <c r="L455" s="9">
        <v>228.73</v>
      </c>
      <c r="M455" s="19">
        <f>H455*INDEX('Pliegos Tarifarios (Las Condes)'!$B:$B,MATCH($B455,'Pliegos Tarifarios (Las Condes)'!$A:$A,0))</f>
        <v>761094.07311359991</v>
      </c>
      <c r="N455" s="19">
        <f>I455*INDEX('Pliegos Tarifarios (Las Condes)'!$C:$C,MATCH($B455,'Pliegos Tarifarios (Las Condes)'!$A:$A,0))</f>
        <v>65207.9829713</v>
      </c>
      <c r="O455" s="19">
        <f>J455*INDEX('Pliegos Tarifarios (Las Condes)'!$D:$D,MATCH($B455,'Pliegos Tarifarios (Las Condes)'!$A:$A,0))</f>
        <v>266967.02732160001</v>
      </c>
      <c r="P455" s="19">
        <f>H455*INDEX('Pliegos Tarifarios (Las Condes)'!$E:$E,MATCH($B455,'Pliegos Tarifarios (Las Condes)'!$A:$A,0))</f>
        <v>82822.569830399996</v>
      </c>
      <c r="Q455" s="19" cm="1">
        <f t="array" ref="Q455">H455*_xlfn.IFS(H455&lt;=350,INDEX('Pliegos Tarifarios (Las Condes)'!$F:$F,MATCH($B455,'Pliegos Tarifarios (Las Condes)'!$A:$A,0)),H455&lt;=500,INDEX('Pliegos Tarifarios (Las Condes)'!$G:$G,MATCH($B455,'Pliegos Tarifarios (Las Condes)'!$A:$A,0)),H455&lt;=1000,INDEX('Pliegos Tarifarios (Las Condes)'!$H:$H,MATCH($B455,'Pliegos Tarifarios (Las Condes)'!$A:$A,0)),H455&lt;=5000,INDEX('Pliegos Tarifarios (Las Condes)'!$I:$I,MATCH($B455,'Pliegos Tarifarios (Las Condes)'!$A:$A,0)),H455&gt;5000,INDEX('Pliegos Tarifarios (Las Condes)'!$J:$J,MATCH($B455,'Pliegos Tarifarios (Las Condes)'!$A:$A,0)))/1.19</f>
        <v>21016.339845378156</v>
      </c>
      <c r="R455" s="19">
        <f>INDEX('Pliegos Tarifarios (Las Condes)'!$K:$K,MATCH($B455,'Pliegos Tarifarios (Las Condes)'!$A:$A,0))</f>
        <v>709.36099999999999</v>
      </c>
      <c r="S455" s="21">
        <f t="shared" si="21"/>
        <v>1197817.3540822782</v>
      </c>
      <c r="T455" s="21">
        <f t="shared" si="22"/>
        <v>227585.29727563285</v>
      </c>
      <c r="U455" s="19">
        <v>0</v>
      </c>
      <c r="V455" s="21">
        <f t="shared" si="23"/>
        <v>1425402.6513579111</v>
      </c>
    </row>
    <row r="456" spans="1:22" x14ac:dyDescent="0.3">
      <c r="A456" s="7" t="s">
        <v>141</v>
      </c>
      <c r="B456" s="7">
        <v>2</v>
      </c>
      <c r="C456" s="8" t="s">
        <v>186</v>
      </c>
      <c r="D456" s="7" t="s">
        <v>195</v>
      </c>
      <c r="E456" s="7" t="s">
        <v>18</v>
      </c>
      <c r="F456" s="8" t="s">
        <v>29</v>
      </c>
      <c r="G456" s="7" t="s">
        <v>30</v>
      </c>
      <c r="H456" s="9">
        <v>2132.4126000000001</v>
      </c>
      <c r="I456" s="9">
        <v>6.5326000000000004</v>
      </c>
      <c r="J456" s="9">
        <v>6.2625000000000002</v>
      </c>
      <c r="K456" s="10">
        <v>0.95865352233413947</v>
      </c>
      <c r="L456" s="9">
        <v>76.16</v>
      </c>
      <c r="M456" s="19">
        <f>H456*INDEX('Pliegos Tarifarios (Las Condes)'!$B:$B,MATCH($B456,'Pliegos Tarifarios (Las Condes)'!$A:$A,0))</f>
        <v>253411.64855879999</v>
      </c>
      <c r="N456" s="19">
        <f>I456*INDEX('Pliegos Tarifarios (Las Condes)'!$C:$C,MATCH($B456,'Pliegos Tarifarios (Las Condes)'!$A:$A,0))</f>
        <v>22411.266700600001</v>
      </c>
      <c r="O456" s="19">
        <f>J456*INDEX('Pliegos Tarifarios (Las Condes)'!$D:$D,MATCH($B456,'Pliegos Tarifarios (Las Condes)'!$A:$A,0))</f>
        <v>88440.127200000003</v>
      </c>
      <c r="P456" s="19">
        <f>H456*INDEX('Pliegos Tarifarios (Las Condes)'!$E:$E,MATCH($B456,'Pliegos Tarifarios (Las Condes)'!$A:$A,0))</f>
        <v>27576.359743200002</v>
      </c>
      <c r="Q456" s="19" cm="1">
        <f t="array" ref="Q456">H456*_xlfn.IFS(H456&lt;=350,INDEX('Pliegos Tarifarios (Las Condes)'!$F:$F,MATCH($B456,'Pliegos Tarifarios (Las Condes)'!$A:$A,0)),H456&lt;=500,INDEX('Pliegos Tarifarios (Las Condes)'!$G:$G,MATCH($B456,'Pliegos Tarifarios (Las Condes)'!$A:$A,0)),H456&lt;=1000,INDEX('Pliegos Tarifarios (Las Condes)'!$H:$H,MATCH($B456,'Pliegos Tarifarios (Las Condes)'!$A:$A,0)),H456&lt;=5000,INDEX('Pliegos Tarifarios (Las Condes)'!$I:$I,MATCH($B456,'Pliegos Tarifarios (Las Condes)'!$A:$A,0)),H456&gt;5000,INDEX('Pliegos Tarifarios (Las Condes)'!$J:$J,MATCH($B456,'Pliegos Tarifarios (Las Condes)'!$A:$A,0)))/1.19</f>
        <v>6399.029743361345</v>
      </c>
      <c r="R456" s="19">
        <f>INDEX('Pliegos Tarifarios (Las Condes)'!$K:$K,MATCH($B456,'Pliegos Tarifarios (Las Condes)'!$A:$A,0))</f>
        <v>709.36099999999999</v>
      </c>
      <c r="S456" s="21">
        <f t="shared" si="21"/>
        <v>398947.79294596129</v>
      </c>
      <c r="T456" s="21">
        <f t="shared" si="22"/>
        <v>75800.080659732645</v>
      </c>
      <c r="U456" s="19">
        <v>0</v>
      </c>
      <c r="V456" s="21">
        <f t="shared" si="23"/>
        <v>474747.87360569392</v>
      </c>
    </row>
    <row r="457" spans="1:22" x14ac:dyDescent="0.3">
      <c r="A457" s="7" t="s">
        <v>141</v>
      </c>
      <c r="B457" s="7">
        <v>2</v>
      </c>
      <c r="C457" s="8" t="s">
        <v>186</v>
      </c>
      <c r="D457" s="7" t="s">
        <v>196</v>
      </c>
      <c r="E457" s="7" t="s">
        <v>18</v>
      </c>
      <c r="F457" s="8" t="s">
        <v>32</v>
      </c>
      <c r="G457" s="7" t="s">
        <v>16</v>
      </c>
      <c r="H457" s="9">
        <v>6365.0789999999997</v>
      </c>
      <c r="I457" s="9">
        <v>18.801200000000001</v>
      </c>
      <c r="J457" s="9">
        <v>18.801200000000001</v>
      </c>
      <c r="K457" s="10">
        <v>1</v>
      </c>
      <c r="L457" s="9">
        <v>227.32</v>
      </c>
      <c r="M457" s="19">
        <f>H457*INDEX('Pliegos Tarifarios (Las Condes)'!$B:$B,MATCH($B457,'Pliegos Tarifarios (Las Condes)'!$A:$A,0))</f>
        <v>756413.25820199994</v>
      </c>
      <c r="N457" s="19">
        <f>I457*INDEX('Pliegos Tarifarios (Las Condes)'!$C:$C,MATCH($B457,'Pliegos Tarifarios (Las Condes)'!$A:$A,0))</f>
        <v>64500.919617200008</v>
      </c>
      <c r="O457" s="19">
        <f>J457*INDEX('Pliegos Tarifarios (Las Condes)'!$D:$D,MATCH($B457,'Pliegos Tarifarios (Las Condes)'!$A:$A,0))</f>
        <v>265513.85541120003</v>
      </c>
      <c r="P457" s="19">
        <f>H457*INDEX('Pliegos Tarifarios (Las Condes)'!$E:$E,MATCH($B457,'Pliegos Tarifarios (Las Condes)'!$A:$A,0))</f>
        <v>82313.201627999995</v>
      </c>
      <c r="Q457" s="19" cm="1">
        <f t="array" ref="Q457">H457*_xlfn.IFS(H457&lt;=350,INDEX('Pliegos Tarifarios (Las Condes)'!$F:$F,MATCH($B457,'Pliegos Tarifarios (Las Condes)'!$A:$A,0)),H457&lt;=500,INDEX('Pliegos Tarifarios (Las Condes)'!$G:$G,MATCH($B457,'Pliegos Tarifarios (Las Condes)'!$A:$A,0)),H457&lt;=1000,INDEX('Pliegos Tarifarios (Las Condes)'!$H:$H,MATCH($B457,'Pliegos Tarifarios (Las Condes)'!$A:$A,0)),H457&lt;=5000,INDEX('Pliegos Tarifarios (Las Condes)'!$I:$I,MATCH($B457,'Pliegos Tarifarios (Las Condes)'!$A:$A,0)),H457&gt;5000,INDEX('Pliegos Tarifarios (Las Condes)'!$J:$J,MATCH($B457,'Pliegos Tarifarios (Las Condes)'!$A:$A,0)))/1.19</f>
        <v>20887.086970588236</v>
      </c>
      <c r="R457" s="19">
        <f>INDEX('Pliegos Tarifarios (Las Condes)'!$K:$K,MATCH($B457,'Pliegos Tarifarios (Las Condes)'!$A:$A,0))</f>
        <v>709.36099999999999</v>
      </c>
      <c r="S457" s="21">
        <f t="shared" ref="S457:S520" si="24">SUM(M457:R457)</f>
        <v>1190337.6828289882</v>
      </c>
      <c r="T457" s="21">
        <f t="shared" ref="T457:T520" si="25">S457*0.19</f>
        <v>226164.15973750775</v>
      </c>
      <c r="U457" s="19">
        <v>0</v>
      </c>
      <c r="V457" s="21">
        <f t="shared" ref="V457:V520" si="26">SUM(S457:T457)</f>
        <v>1416501.842566496</v>
      </c>
    </row>
    <row r="458" spans="1:22" x14ac:dyDescent="0.3">
      <c r="A458" s="7" t="s">
        <v>141</v>
      </c>
      <c r="B458" s="7">
        <v>2</v>
      </c>
      <c r="C458" s="8" t="s">
        <v>186</v>
      </c>
      <c r="D458" s="7" t="s">
        <v>197</v>
      </c>
      <c r="E458" s="7" t="s">
        <v>34</v>
      </c>
      <c r="F458" s="8" t="s">
        <v>35</v>
      </c>
      <c r="G458" s="7" t="s">
        <v>30</v>
      </c>
      <c r="H458" s="9">
        <v>2661.2058000000002</v>
      </c>
      <c r="I458" s="9">
        <v>8.0555000000000003</v>
      </c>
      <c r="J458" s="9">
        <v>8.0515000000000008</v>
      </c>
      <c r="K458" s="10">
        <v>0.9995034448513439</v>
      </c>
      <c r="L458" s="9">
        <v>95.04</v>
      </c>
      <c r="M458" s="19">
        <f>H458*INDEX('Pliegos Tarifarios (Las Condes)'!$B:$B,MATCH($B458,'Pliegos Tarifarios (Las Condes)'!$A:$A,0))</f>
        <v>316252.37486039998</v>
      </c>
      <c r="N458" s="19">
        <f>I458*INDEX('Pliegos Tarifarios (Las Condes)'!$C:$C,MATCH($B458,'Pliegos Tarifarios (Las Condes)'!$A:$A,0))</f>
        <v>27635.850795500002</v>
      </c>
      <c r="O458" s="19">
        <f>J458*INDEX('Pliegos Tarifarios (Las Condes)'!$D:$D,MATCH($B458,'Pliegos Tarifarios (Las Condes)'!$A:$A,0))</f>
        <v>113704.700064</v>
      </c>
      <c r="P458" s="19">
        <f>H458*INDEX('Pliegos Tarifarios (Las Condes)'!$E:$E,MATCH($B458,'Pliegos Tarifarios (Las Condes)'!$A:$A,0))</f>
        <v>34414.713405600007</v>
      </c>
      <c r="Q458" s="19" cm="1">
        <f t="array" ref="Q458">H458*_xlfn.IFS(H458&lt;=350,INDEX('Pliegos Tarifarios (Las Condes)'!$F:$F,MATCH($B458,'Pliegos Tarifarios (Las Condes)'!$A:$A,0)),H458&lt;=500,INDEX('Pliegos Tarifarios (Las Condes)'!$G:$G,MATCH($B458,'Pliegos Tarifarios (Las Condes)'!$A:$A,0)),H458&lt;=1000,INDEX('Pliegos Tarifarios (Las Condes)'!$H:$H,MATCH($B458,'Pliegos Tarifarios (Las Condes)'!$A:$A,0)),H458&lt;=5000,INDEX('Pliegos Tarifarios (Las Condes)'!$I:$I,MATCH($B458,'Pliegos Tarifarios (Las Condes)'!$A:$A,0)),H458&gt;5000,INDEX('Pliegos Tarifarios (Las Condes)'!$J:$J,MATCH($B458,'Pliegos Tarifarios (Las Condes)'!$A:$A,0)))/1.19</f>
        <v>7985.8537073949592</v>
      </c>
      <c r="R458" s="19">
        <f>INDEX('Pliegos Tarifarios (Las Condes)'!$K:$K,MATCH($B458,'Pliegos Tarifarios (Las Condes)'!$A:$A,0))</f>
        <v>709.36099999999999</v>
      </c>
      <c r="S458" s="21">
        <f t="shared" si="24"/>
        <v>500702.85383289488</v>
      </c>
      <c r="T458" s="21">
        <f t="shared" si="25"/>
        <v>95133.542228250022</v>
      </c>
      <c r="U458" s="19">
        <v>0</v>
      </c>
      <c r="V458" s="21">
        <f t="shared" si="26"/>
        <v>595836.39606114489</v>
      </c>
    </row>
    <row r="459" spans="1:22" x14ac:dyDescent="0.3">
      <c r="A459" s="7" t="s">
        <v>141</v>
      </c>
      <c r="B459" s="7">
        <v>2</v>
      </c>
      <c r="C459" s="8" t="s">
        <v>186</v>
      </c>
      <c r="D459" s="7" t="s">
        <v>198</v>
      </c>
      <c r="E459" s="7" t="s">
        <v>34</v>
      </c>
      <c r="F459" s="8" t="s">
        <v>37</v>
      </c>
      <c r="G459" s="7" t="s">
        <v>30</v>
      </c>
      <c r="H459" s="9">
        <v>2130.9061999999999</v>
      </c>
      <c r="I459" s="9">
        <v>6.3426</v>
      </c>
      <c r="J459" s="9">
        <v>6.3426</v>
      </c>
      <c r="K459" s="10">
        <v>1</v>
      </c>
      <c r="L459" s="9">
        <v>76.099999999999994</v>
      </c>
      <c r="M459" s="19">
        <f>H459*INDEX('Pliegos Tarifarios (Las Condes)'!$B:$B,MATCH($B459,'Pliegos Tarifarios (Las Condes)'!$A:$A,0))</f>
        <v>253232.63099559996</v>
      </c>
      <c r="N459" s="19">
        <f>I459*INDEX('Pliegos Tarifarios (Las Condes)'!$C:$C,MATCH($B459,'Pliegos Tarifarios (Las Condes)'!$A:$A,0))</f>
        <v>21759.437310600002</v>
      </c>
      <c r="O459" s="19">
        <f>J459*INDEX('Pliegos Tarifarios (Las Condes)'!$D:$D,MATCH($B459,'Pliegos Tarifarios (Las Condes)'!$A:$A,0))</f>
        <v>89571.3134976</v>
      </c>
      <c r="P459" s="19">
        <f>H459*INDEX('Pliegos Tarifarios (Las Condes)'!$E:$E,MATCH($B459,'Pliegos Tarifarios (Las Condes)'!$A:$A,0))</f>
        <v>27556.8789784</v>
      </c>
      <c r="Q459" s="19" cm="1">
        <f t="array" ref="Q459">H459*_xlfn.IFS(H459&lt;=350,INDEX('Pliegos Tarifarios (Las Condes)'!$F:$F,MATCH($B459,'Pliegos Tarifarios (Las Condes)'!$A:$A,0)),H459&lt;=500,INDEX('Pliegos Tarifarios (Las Condes)'!$G:$G,MATCH($B459,'Pliegos Tarifarios (Las Condes)'!$A:$A,0)),H459&lt;=1000,INDEX('Pliegos Tarifarios (Las Condes)'!$H:$H,MATCH($B459,'Pliegos Tarifarios (Las Condes)'!$A:$A,0)),H459&lt;=5000,INDEX('Pliegos Tarifarios (Las Condes)'!$I:$I,MATCH($B459,'Pliegos Tarifarios (Las Condes)'!$A:$A,0)),H459&gt;5000,INDEX('Pliegos Tarifarios (Las Condes)'!$J:$J,MATCH($B459,'Pliegos Tarifarios (Las Condes)'!$A:$A,0)))/1.19</f>
        <v>6394.509277478991</v>
      </c>
      <c r="R459" s="19">
        <f>INDEX('Pliegos Tarifarios (Las Condes)'!$K:$K,MATCH($B459,'Pliegos Tarifarios (Las Condes)'!$A:$A,0))</f>
        <v>709.36099999999999</v>
      </c>
      <c r="S459" s="21">
        <f t="shared" si="24"/>
        <v>399224.13105967897</v>
      </c>
      <c r="T459" s="21">
        <f t="shared" si="25"/>
        <v>75852.584901339011</v>
      </c>
      <c r="U459" s="19">
        <v>0</v>
      </c>
      <c r="V459" s="21">
        <f t="shared" si="26"/>
        <v>475076.715961018</v>
      </c>
    </row>
    <row r="460" spans="1:22" x14ac:dyDescent="0.3">
      <c r="A460" s="7" t="s">
        <v>141</v>
      </c>
      <c r="B460" s="7">
        <v>2</v>
      </c>
      <c r="C460" s="8" t="s">
        <v>186</v>
      </c>
      <c r="D460" s="7" t="s">
        <v>199</v>
      </c>
      <c r="E460" s="7" t="s">
        <v>34</v>
      </c>
      <c r="F460" s="8" t="s">
        <v>39</v>
      </c>
      <c r="G460" s="7" t="s">
        <v>30</v>
      </c>
      <c r="H460" s="9">
        <v>2128.6316999999999</v>
      </c>
      <c r="I460" s="9">
        <v>6.3305999999999996</v>
      </c>
      <c r="J460" s="9">
        <v>6.3044000000000002</v>
      </c>
      <c r="K460" s="10">
        <v>0.99586137174991318</v>
      </c>
      <c r="L460" s="9">
        <v>76.02</v>
      </c>
      <c r="M460" s="19">
        <f>H460*INDEX('Pliegos Tarifarios (Las Condes)'!$B:$B,MATCH($B460,'Pliegos Tarifarios (Las Condes)'!$A:$A,0))</f>
        <v>252962.33396459997</v>
      </c>
      <c r="N460" s="19">
        <f>I460*INDEX('Pliegos Tarifarios (Las Condes)'!$C:$C,MATCH($B460,'Pliegos Tarifarios (Las Condes)'!$A:$A,0))</f>
        <v>21718.269138599997</v>
      </c>
      <c r="O460" s="19">
        <f>J460*INDEX('Pliegos Tarifarios (Las Condes)'!$D:$D,MATCH($B460,'Pliegos Tarifarios (Las Condes)'!$A:$A,0))</f>
        <v>89031.846374400004</v>
      </c>
      <c r="P460" s="19">
        <f>H460*INDEX('Pliegos Tarifarios (Las Condes)'!$E:$E,MATCH($B460,'Pliegos Tarifarios (Las Condes)'!$A:$A,0))</f>
        <v>27527.465144400001</v>
      </c>
      <c r="Q460" s="19" cm="1">
        <f t="array" ref="Q460">H460*_xlfn.IFS(H460&lt;=350,INDEX('Pliegos Tarifarios (Las Condes)'!$F:$F,MATCH($B460,'Pliegos Tarifarios (Las Condes)'!$A:$A,0)),H460&lt;=500,INDEX('Pliegos Tarifarios (Las Condes)'!$G:$G,MATCH($B460,'Pliegos Tarifarios (Las Condes)'!$A:$A,0)),H460&lt;=1000,INDEX('Pliegos Tarifarios (Las Condes)'!$H:$H,MATCH($B460,'Pliegos Tarifarios (Las Condes)'!$A:$A,0)),H460&lt;=5000,INDEX('Pliegos Tarifarios (Las Condes)'!$I:$I,MATCH($B460,'Pliegos Tarifarios (Las Condes)'!$A:$A,0)),H460&gt;5000,INDEX('Pliegos Tarifarios (Las Condes)'!$J:$J,MATCH($B460,'Pliegos Tarifarios (Las Condes)'!$A:$A,0)))/1.19</f>
        <v>6387.6838661344536</v>
      </c>
      <c r="R460" s="19">
        <f>INDEX('Pliegos Tarifarios (Las Condes)'!$K:$K,MATCH($B460,'Pliegos Tarifarios (Las Condes)'!$A:$A,0))</f>
        <v>709.36099999999999</v>
      </c>
      <c r="S460" s="21">
        <f t="shared" si="24"/>
        <v>398336.95948813442</v>
      </c>
      <c r="T460" s="21">
        <f t="shared" si="25"/>
        <v>75684.022302745536</v>
      </c>
      <c r="U460" s="19">
        <v>0</v>
      </c>
      <c r="V460" s="21">
        <f t="shared" si="26"/>
        <v>474020.98179087997</v>
      </c>
    </row>
    <row r="461" spans="1:22" x14ac:dyDescent="0.3">
      <c r="A461" s="7" t="s">
        <v>141</v>
      </c>
      <c r="B461" s="7">
        <v>2</v>
      </c>
      <c r="C461" s="8" t="s">
        <v>186</v>
      </c>
      <c r="D461" s="7" t="s">
        <v>200</v>
      </c>
      <c r="E461" s="7" t="s">
        <v>34</v>
      </c>
      <c r="F461" s="8" t="s">
        <v>41</v>
      </c>
      <c r="G461" s="7" t="s">
        <v>30</v>
      </c>
      <c r="H461" s="9">
        <v>1601.4138</v>
      </c>
      <c r="I461" s="9">
        <v>4.8581000000000003</v>
      </c>
      <c r="J461" s="9">
        <v>4.8581000000000003</v>
      </c>
      <c r="K461" s="10">
        <v>1</v>
      </c>
      <c r="L461" s="9">
        <v>57.19</v>
      </c>
      <c r="M461" s="19">
        <f>H461*INDEX('Pliegos Tarifarios (Las Condes)'!$B:$B,MATCH($B461,'Pliegos Tarifarios (Las Condes)'!$A:$A,0))</f>
        <v>190308.8131644</v>
      </c>
      <c r="N461" s="19">
        <f>I461*INDEX('Pliegos Tarifarios (Las Condes)'!$C:$C,MATCH($B461,'Pliegos Tarifarios (Las Condes)'!$A:$A,0))</f>
        <v>16666.591366100001</v>
      </c>
      <c r="O461" s="19">
        <f>J461*INDEX('Pliegos Tarifarios (Las Condes)'!$D:$D,MATCH($B461,'Pliegos Tarifarios (Las Condes)'!$A:$A,0))</f>
        <v>68606.9432256</v>
      </c>
      <c r="P461" s="19">
        <f>H461*INDEX('Pliegos Tarifarios (Las Condes)'!$E:$E,MATCH($B461,'Pliegos Tarifarios (Las Condes)'!$A:$A,0))</f>
        <v>20709.483261600002</v>
      </c>
      <c r="Q461" s="19" cm="1">
        <f t="array" ref="Q461">H461*_xlfn.IFS(H461&lt;=350,INDEX('Pliegos Tarifarios (Las Condes)'!$F:$F,MATCH($B461,'Pliegos Tarifarios (Las Condes)'!$A:$A,0)),H461&lt;=500,INDEX('Pliegos Tarifarios (Las Condes)'!$G:$G,MATCH($B461,'Pliegos Tarifarios (Las Condes)'!$A:$A,0)),H461&lt;=1000,INDEX('Pliegos Tarifarios (Las Condes)'!$H:$H,MATCH($B461,'Pliegos Tarifarios (Las Condes)'!$A:$A,0)),H461&lt;=5000,INDEX('Pliegos Tarifarios (Las Condes)'!$I:$I,MATCH($B461,'Pliegos Tarifarios (Las Condes)'!$A:$A,0)),H461&gt;5000,INDEX('Pliegos Tarifarios (Las Condes)'!$J:$J,MATCH($B461,'Pliegos Tarifarios (Las Condes)'!$A:$A,0)))/1.19</f>
        <v>4805.5871258823527</v>
      </c>
      <c r="R461" s="19">
        <f>INDEX('Pliegos Tarifarios (Las Condes)'!$K:$K,MATCH($B461,'Pliegos Tarifarios (Las Condes)'!$A:$A,0))</f>
        <v>709.36099999999999</v>
      </c>
      <c r="S461" s="21">
        <f t="shared" si="24"/>
        <v>301806.77914358233</v>
      </c>
      <c r="T461" s="21">
        <f t="shared" si="25"/>
        <v>57343.288037280647</v>
      </c>
      <c r="U461" s="19">
        <v>0</v>
      </c>
      <c r="V461" s="21">
        <f t="shared" si="26"/>
        <v>359150.067180863</v>
      </c>
    </row>
    <row r="462" spans="1:22" x14ac:dyDescent="0.3">
      <c r="A462" s="7" t="s">
        <v>141</v>
      </c>
      <c r="B462" s="7">
        <v>2</v>
      </c>
      <c r="C462" s="8" t="s">
        <v>186</v>
      </c>
      <c r="D462" s="7" t="s">
        <v>201</v>
      </c>
      <c r="E462" s="7" t="s">
        <v>34</v>
      </c>
      <c r="F462" s="8" t="s">
        <v>43</v>
      </c>
      <c r="G462" s="7" t="s">
        <v>30</v>
      </c>
      <c r="H462" s="9">
        <v>1595.6641</v>
      </c>
      <c r="I462" s="9">
        <v>4.8144999999999998</v>
      </c>
      <c r="J462" s="9">
        <v>4.6464999999999996</v>
      </c>
      <c r="K462" s="10">
        <v>0.9651054107383944</v>
      </c>
      <c r="L462" s="9">
        <v>56.99</v>
      </c>
      <c r="M462" s="19">
        <f>H462*INDEX('Pliegos Tarifarios (Las Condes)'!$B:$B,MATCH($B462,'Pliegos Tarifarios (Las Condes)'!$A:$A,0))</f>
        <v>189625.53031579999</v>
      </c>
      <c r="N462" s="19">
        <f>I462*INDEX('Pliegos Tarifarios (Las Condes)'!$C:$C,MATCH($B462,'Pliegos Tarifarios (Las Condes)'!$A:$A,0))</f>
        <v>16517.013674499998</v>
      </c>
      <c r="O462" s="19">
        <f>J462*INDEX('Pliegos Tarifarios (Las Condes)'!$D:$D,MATCH($B462,'Pliegos Tarifarios (Las Condes)'!$A:$A,0))</f>
        <v>65618.690783999991</v>
      </c>
      <c r="P462" s="19">
        <f>H462*INDEX('Pliegos Tarifarios (Las Condes)'!$E:$E,MATCH($B462,'Pliegos Tarifarios (Las Condes)'!$A:$A,0))</f>
        <v>20635.128141199999</v>
      </c>
      <c r="Q462" s="19" cm="1">
        <f t="array" ref="Q462">H462*_xlfn.IFS(H462&lt;=350,INDEX('Pliegos Tarifarios (Las Condes)'!$F:$F,MATCH($B462,'Pliegos Tarifarios (Las Condes)'!$A:$A,0)),H462&lt;=500,INDEX('Pliegos Tarifarios (Las Condes)'!$G:$G,MATCH($B462,'Pliegos Tarifarios (Las Condes)'!$A:$A,0)),H462&lt;=1000,INDEX('Pliegos Tarifarios (Las Condes)'!$H:$H,MATCH($B462,'Pliegos Tarifarios (Las Condes)'!$A:$A,0)),H462&lt;=5000,INDEX('Pliegos Tarifarios (Las Condes)'!$I:$I,MATCH($B462,'Pliegos Tarifarios (Las Condes)'!$A:$A,0)),H462&gt;5000,INDEX('Pliegos Tarifarios (Las Condes)'!$J:$J,MATCH($B462,'Pliegos Tarifarios (Las Condes)'!$A:$A,0)))/1.19</f>
        <v>4788.3331942016803</v>
      </c>
      <c r="R462" s="19">
        <f>INDEX('Pliegos Tarifarios (Las Condes)'!$K:$K,MATCH($B462,'Pliegos Tarifarios (Las Condes)'!$A:$A,0))</f>
        <v>709.36099999999999</v>
      </c>
      <c r="S462" s="21">
        <f t="shared" si="24"/>
        <v>297894.05710970162</v>
      </c>
      <c r="T462" s="21">
        <f t="shared" si="25"/>
        <v>56599.870850843312</v>
      </c>
      <c r="U462" s="19">
        <v>0</v>
      </c>
      <c r="V462" s="21">
        <f t="shared" si="26"/>
        <v>354493.92796054494</v>
      </c>
    </row>
    <row r="463" spans="1:22" x14ac:dyDescent="0.3">
      <c r="A463" s="7" t="s">
        <v>141</v>
      </c>
      <c r="B463" s="7">
        <v>2</v>
      </c>
      <c r="C463" s="8" t="s">
        <v>186</v>
      </c>
      <c r="D463" s="7" t="s">
        <v>202</v>
      </c>
      <c r="E463" s="7" t="s">
        <v>34</v>
      </c>
      <c r="F463" s="8" t="s">
        <v>45</v>
      </c>
      <c r="G463" s="7" t="s">
        <v>30</v>
      </c>
      <c r="H463" s="9">
        <v>1601.5428999999999</v>
      </c>
      <c r="I463" s="9">
        <v>4.9766000000000004</v>
      </c>
      <c r="J463" s="9">
        <v>4.9766000000000004</v>
      </c>
      <c r="K463" s="10">
        <v>1</v>
      </c>
      <c r="L463" s="9">
        <v>57.2</v>
      </c>
      <c r="M463" s="19">
        <f>H463*INDEX('Pliegos Tarifarios (Las Condes)'!$B:$B,MATCH($B463,'Pliegos Tarifarios (Las Condes)'!$A:$A,0))</f>
        <v>190324.15515019998</v>
      </c>
      <c r="N463" s="19">
        <f>I463*INDEX('Pliegos Tarifarios (Las Condes)'!$C:$C,MATCH($B463,'Pliegos Tarifarios (Las Condes)'!$A:$A,0))</f>
        <v>17073.127064600001</v>
      </c>
      <c r="O463" s="19">
        <f>J463*INDEX('Pliegos Tarifarios (Las Condes)'!$D:$D,MATCH($B463,'Pliegos Tarifarios (Las Condes)'!$A:$A,0))</f>
        <v>70280.421081599998</v>
      </c>
      <c r="P463" s="19">
        <f>H463*INDEX('Pliegos Tarifarios (Las Condes)'!$E:$E,MATCH($B463,'Pliegos Tarifarios (Las Condes)'!$A:$A,0))</f>
        <v>20711.1527828</v>
      </c>
      <c r="Q463" s="19" cm="1">
        <f t="array" ref="Q463">H463*_xlfn.IFS(H463&lt;=350,INDEX('Pliegos Tarifarios (Las Condes)'!$F:$F,MATCH($B463,'Pliegos Tarifarios (Las Condes)'!$A:$A,0)),H463&lt;=500,INDEX('Pliegos Tarifarios (Las Condes)'!$G:$G,MATCH($B463,'Pliegos Tarifarios (Las Condes)'!$A:$A,0)),H463&lt;=1000,INDEX('Pliegos Tarifarios (Las Condes)'!$H:$H,MATCH($B463,'Pliegos Tarifarios (Las Condes)'!$A:$A,0)),H463&lt;=5000,INDEX('Pliegos Tarifarios (Las Condes)'!$I:$I,MATCH($B463,'Pliegos Tarifarios (Las Condes)'!$A:$A,0)),H463&gt;5000,INDEX('Pliegos Tarifarios (Las Condes)'!$J:$J,MATCH($B463,'Pliegos Tarifarios (Las Condes)'!$A:$A,0)))/1.19</f>
        <v>4805.9745343697477</v>
      </c>
      <c r="R463" s="19">
        <f>INDEX('Pliegos Tarifarios (Las Condes)'!$K:$K,MATCH($B463,'Pliegos Tarifarios (Las Condes)'!$A:$A,0))</f>
        <v>709.36099999999999</v>
      </c>
      <c r="S463" s="21">
        <f t="shared" si="24"/>
        <v>303904.19161356974</v>
      </c>
      <c r="T463" s="21">
        <f t="shared" si="25"/>
        <v>57741.796406578251</v>
      </c>
      <c r="U463" s="19">
        <v>0</v>
      </c>
      <c r="V463" s="21">
        <f t="shared" si="26"/>
        <v>361645.98802014801</v>
      </c>
    </row>
    <row r="464" spans="1:22" x14ac:dyDescent="0.3">
      <c r="A464" s="7" t="s">
        <v>141</v>
      </c>
      <c r="B464" s="7">
        <v>2</v>
      </c>
      <c r="C464" s="8" t="s">
        <v>186</v>
      </c>
      <c r="D464" s="7" t="s">
        <v>203</v>
      </c>
      <c r="E464" s="7" t="s">
        <v>47</v>
      </c>
      <c r="F464" s="8" t="s">
        <v>48</v>
      </c>
      <c r="G464" s="7" t="s">
        <v>30</v>
      </c>
      <c r="H464" s="9">
        <v>1597.0112999999999</v>
      </c>
      <c r="I464" s="9">
        <v>4.7808000000000002</v>
      </c>
      <c r="J464" s="9">
        <v>4.7168999999999999</v>
      </c>
      <c r="K464" s="10">
        <v>0.98663403614457823</v>
      </c>
      <c r="L464" s="9">
        <v>57.04</v>
      </c>
      <c r="M464" s="19">
        <f>H464*INDEX('Pliegos Tarifarios (Las Condes)'!$B:$B,MATCH($B464,'Pliegos Tarifarios (Las Condes)'!$A:$A,0))</f>
        <v>189785.62886939998</v>
      </c>
      <c r="N464" s="19">
        <f>I464*INDEX('Pliegos Tarifarios (Las Condes)'!$C:$C,MATCH($B464,'Pliegos Tarifarios (Las Condes)'!$A:$A,0))</f>
        <v>16401.399724800001</v>
      </c>
      <c r="O464" s="19">
        <f>J464*INDEX('Pliegos Tarifarios (Las Condes)'!$D:$D,MATCH($B464,'Pliegos Tarifarios (Las Condes)'!$A:$A,0))</f>
        <v>66612.891974400001</v>
      </c>
      <c r="P464" s="19">
        <f>H464*INDEX('Pliegos Tarifarios (Las Condes)'!$E:$E,MATCH($B464,'Pliegos Tarifarios (Las Condes)'!$A:$A,0))</f>
        <v>20652.550131600001</v>
      </c>
      <c r="Q464" s="19" cm="1">
        <f t="array" ref="Q464">H464*_xlfn.IFS(H464&lt;=350,INDEX('Pliegos Tarifarios (Las Condes)'!$F:$F,MATCH($B464,'Pliegos Tarifarios (Las Condes)'!$A:$A,0)),H464&lt;=500,INDEX('Pliegos Tarifarios (Las Condes)'!$G:$G,MATCH($B464,'Pliegos Tarifarios (Las Condes)'!$A:$A,0)),H464&lt;=1000,INDEX('Pliegos Tarifarios (Las Condes)'!$H:$H,MATCH($B464,'Pliegos Tarifarios (Las Condes)'!$A:$A,0)),H464&lt;=5000,INDEX('Pliegos Tarifarios (Las Condes)'!$I:$I,MATCH($B464,'Pliegos Tarifarios (Las Condes)'!$A:$A,0)),H464&gt;5000,INDEX('Pliegos Tarifarios (Las Condes)'!$J:$J,MATCH($B464,'Pliegos Tarifarios (Las Condes)'!$A:$A,0)))/1.19</f>
        <v>4792.3759263025204</v>
      </c>
      <c r="R464" s="19">
        <f>INDEX('Pliegos Tarifarios (Las Condes)'!$K:$K,MATCH($B464,'Pliegos Tarifarios (Las Condes)'!$A:$A,0))</f>
        <v>709.36099999999999</v>
      </c>
      <c r="S464" s="21">
        <f t="shared" si="24"/>
        <v>298954.20762650244</v>
      </c>
      <c r="T464" s="21">
        <f t="shared" si="25"/>
        <v>56801.299449035461</v>
      </c>
      <c r="U464" s="19">
        <v>0</v>
      </c>
      <c r="V464" s="21">
        <f t="shared" si="26"/>
        <v>355755.50707553793</v>
      </c>
    </row>
    <row r="465" spans="1:22" x14ac:dyDescent="0.3">
      <c r="A465" s="7" t="s">
        <v>141</v>
      </c>
      <c r="B465" s="7">
        <v>2</v>
      </c>
      <c r="C465" s="8" t="s">
        <v>186</v>
      </c>
      <c r="D465" s="7" t="s">
        <v>204</v>
      </c>
      <c r="E465" s="7" t="s">
        <v>47</v>
      </c>
      <c r="F465" s="8" t="s">
        <v>50</v>
      </c>
      <c r="G465" s="7" t="s">
        <v>30</v>
      </c>
      <c r="H465" s="9">
        <v>1603.0536999999999</v>
      </c>
      <c r="I465" s="9">
        <v>4.9013999999999998</v>
      </c>
      <c r="J465" s="9">
        <v>4.7916999999999996</v>
      </c>
      <c r="K465" s="10">
        <v>0.97761863957236705</v>
      </c>
      <c r="L465" s="9">
        <v>57.25</v>
      </c>
      <c r="M465" s="19">
        <f>H465*INDEX('Pliegos Tarifarios (Las Condes)'!$B:$B,MATCH($B465,'Pliegos Tarifarios (Las Condes)'!$A:$A,0))</f>
        <v>190503.69560059998</v>
      </c>
      <c r="N465" s="19">
        <f>I465*INDEX('Pliegos Tarifarios (Las Condes)'!$C:$C,MATCH($B465,'Pliegos Tarifarios (Las Condes)'!$A:$A,0))</f>
        <v>16815.1398534</v>
      </c>
      <c r="O465" s="19">
        <f>J465*INDEX('Pliegos Tarifarios (Las Condes)'!$D:$D,MATCH($B465,'Pliegos Tarifarios (Las Condes)'!$A:$A,0))</f>
        <v>67669.230739199993</v>
      </c>
      <c r="P465" s="19">
        <f>H465*INDEX('Pliegos Tarifarios (Las Condes)'!$E:$E,MATCH($B465,'Pliegos Tarifarios (Las Condes)'!$A:$A,0))</f>
        <v>20730.690448400001</v>
      </c>
      <c r="Q465" s="19" cm="1">
        <f t="array" ref="Q465">H465*_xlfn.IFS(H465&lt;=350,INDEX('Pliegos Tarifarios (Las Condes)'!$F:$F,MATCH($B465,'Pliegos Tarifarios (Las Condes)'!$A:$A,0)),H465&lt;=500,INDEX('Pliegos Tarifarios (Las Condes)'!$G:$G,MATCH($B465,'Pliegos Tarifarios (Las Condes)'!$A:$A,0)),H465&lt;=1000,INDEX('Pliegos Tarifarios (Las Condes)'!$H:$H,MATCH($B465,'Pliegos Tarifarios (Las Condes)'!$A:$A,0)),H465&lt;=5000,INDEX('Pliegos Tarifarios (Las Condes)'!$I:$I,MATCH($B465,'Pliegos Tarifarios (Las Condes)'!$A:$A,0)),H465&gt;5000,INDEX('Pliegos Tarifarios (Las Condes)'!$J:$J,MATCH($B465,'Pliegos Tarifarios (Las Condes)'!$A:$A,0)))/1.19</f>
        <v>4810.5082039495792</v>
      </c>
      <c r="R465" s="19">
        <f>INDEX('Pliegos Tarifarios (Las Condes)'!$K:$K,MATCH($B465,'Pliegos Tarifarios (Las Condes)'!$A:$A,0))</f>
        <v>709.36099999999999</v>
      </c>
      <c r="S465" s="21">
        <f t="shared" si="24"/>
        <v>301238.62584554951</v>
      </c>
      <c r="T465" s="21">
        <f t="shared" si="25"/>
        <v>57235.338910654405</v>
      </c>
      <c r="U465" s="19">
        <v>0</v>
      </c>
      <c r="V465" s="21">
        <f t="shared" si="26"/>
        <v>358473.96475620393</v>
      </c>
    </row>
    <row r="466" spans="1:22" x14ac:dyDescent="0.3">
      <c r="A466" s="7" t="s">
        <v>141</v>
      </c>
      <c r="B466" s="7">
        <v>2</v>
      </c>
      <c r="C466" s="8" t="s">
        <v>186</v>
      </c>
      <c r="D466" s="7" t="s">
        <v>205</v>
      </c>
      <c r="E466" s="7" t="s">
        <v>52</v>
      </c>
      <c r="F466" s="8" t="s">
        <v>53</v>
      </c>
      <c r="G466" s="7" t="s">
        <v>30</v>
      </c>
      <c r="H466" s="9">
        <v>1602.4706000000001</v>
      </c>
      <c r="I466" s="9">
        <v>4.7346000000000004</v>
      </c>
      <c r="J466" s="9">
        <v>4.7346000000000004</v>
      </c>
      <c r="K466" s="10">
        <v>1</v>
      </c>
      <c r="L466" s="9">
        <v>57.23</v>
      </c>
      <c r="M466" s="19">
        <f>H466*INDEX('Pliegos Tarifarios (Las Condes)'!$B:$B,MATCH($B466,'Pliegos Tarifarios (Las Condes)'!$A:$A,0))</f>
        <v>190434.4011628</v>
      </c>
      <c r="N466" s="19">
        <f>I466*INDEX('Pliegos Tarifarios (Las Condes)'!$C:$C,MATCH($B466,'Pliegos Tarifarios (Las Condes)'!$A:$A,0))</f>
        <v>16242.902262600001</v>
      </c>
      <c r="O466" s="19">
        <f>J466*INDEX('Pliegos Tarifarios (Las Condes)'!$D:$D,MATCH($B466,'Pliegos Tarifarios (Las Condes)'!$A:$A,0))</f>
        <v>66862.854489600009</v>
      </c>
      <c r="P466" s="19">
        <f>H466*INDEX('Pliegos Tarifarios (Las Condes)'!$E:$E,MATCH($B466,'Pliegos Tarifarios (Las Condes)'!$A:$A,0))</f>
        <v>20723.1497992</v>
      </c>
      <c r="Q466" s="19" cm="1">
        <f t="array" ref="Q466">H466*_xlfn.IFS(H466&lt;=350,INDEX('Pliegos Tarifarios (Las Condes)'!$F:$F,MATCH($B466,'Pliegos Tarifarios (Las Condes)'!$A:$A,0)),H466&lt;=500,INDEX('Pliegos Tarifarios (Las Condes)'!$G:$G,MATCH($B466,'Pliegos Tarifarios (Las Condes)'!$A:$A,0)),H466&lt;=1000,INDEX('Pliegos Tarifarios (Las Condes)'!$H:$H,MATCH($B466,'Pliegos Tarifarios (Las Condes)'!$A:$A,0)),H466&lt;=5000,INDEX('Pliegos Tarifarios (Las Condes)'!$I:$I,MATCH($B466,'Pliegos Tarifarios (Las Condes)'!$A:$A,0)),H466&gt;5000,INDEX('Pliegos Tarifarios (Las Condes)'!$J:$J,MATCH($B466,'Pliegos Tarifarios (Las Condes)'!$A:$A,0)))/1.19</f>
        <v>4808.7584139495802</v>
      </c>
      <c r="R466" s="19">
        <f>INDEX('Pliegos Tarifarios (Las Condes)'!$K:$K,MATCH($B466,'Pliegos Tarifarios (Las Condes)'!$A:$A,0))</f>
        <v>709.36099999999999</v>
      </c>
      <c r="S466" s="21">
        <f t="shared" si="24"/>
        <v>299781.42712814955</v>
      </c>
      <c r="T466" s="21">
        <f t="shared" si="25"/>
        <v>56958.471154348415</v>
      </c>
      <c r="U466" s="19">
        <v>0</v>
      </c>
      <c r="V466" s="21">
        <f t="shared" si="26"/>
        <v>356739.89828249795</v>
      </c>
    </row>
    <row r="467" spans="1:22" x14ac:dyDescent="0.3">
      <c r="A467" s="7" t="s">
        <v>141</v>
      </c>
      <c r="B467" s="7">
        <v>2</v>
      </c>
      <c r="C467" s="8" t="s">
        <v>186</v>
      </c>
      <c r="D467" s="7" t="s">
        <v>206</v>
      </c>
      <c r="E467" s="7" t="s">
        <v>55</v>
      </c>
      <c r="F467" s="8" t="s">
        <v>56</v>
      </c>
      <c r="G467" s="7" t="s">
        <v>30</v>
      </c>
      <c r="H467" s="9">
        <v>1068.4902</v>
      </c>
      <c r="I467" s="9">
        <v>3.1389999999999998</v>
      </c>
      <c r="J467" s="9">
        <v>3.0834999999999999</v>
      </c>
      <c r="K467" s="10">
        <v>0.98231920993947119</v>
      </c>
      <c r="L467" s="9">
        <v>38.159999999999997</v>
      </c>
      <c r="M467" s="19">
        <f>H467*INDEX('Pliegos Tarifarios (Las Condes)'!$B:$B,MATCH($B467,'Pliegos Tarifarios (Las Condes)'!$A:$A,0))</f>
        <v>126977.23838759999</v>
      </c>
      <c r="N467" s="19">
        <f>I467*INDEX('Pliegos Tarifarios (Las Condes)'!$C:$C,MATCH($B467,'Pliegos Tarifarios (Las Condes)'!$A:$A,0))</f>
        <v>10768.907658999999</v>
      </c>
      <c r="O467" s="19">
        <f>J467*INDEX('Pliegos Tarifarios (Las Condes)'!$D:$D,MATCH($B467,'Pliegos Tarifarios (Las Condes)'!$A:$A,0))</f>
        <v>43545.729695999995</v>
      </c>
      <c r="P467" s="19">
        <f>H467*INDEX('Pliegos Tarifarios (Las Condes)'!$E:$E,MATCH($B467,'Pliegos Tarifarios (Las Condes)'!$A:$A,0))</f>
        <v>13817.7152664</v>
      </c>
      <c r="Q467" s="19" cm="1">
        <f t="array" ref="Q467">H467*_xlfn.IFS(H467&lt;=350,INDEX('Pliegos Tarifarios (Las Condes)'!$F:$F,MATCH($B467,'Pliegos Tarifarios (Las Condes)'!$A:$A,0)),H467&lt;=500,INDEX('Pliegos Tarifarios (Las Condes)'!$G:$G,MATCH($B467,'Pliegos Tarifarios (Las Condes)'!$A:$A,0)),H467&lt;=1000,INDEX('Pliegos Tarifarios (Las Condes)'!$H:$H,MATCH($B467,'Pliegos Tarifarios (Las Condes)'!$A:$A,0)),H467&lt;=5000,INDEX('Pliegos Tarifarios (Las Condes)'!$I:$I,MATCH($B467,'Pliegos Tarifarios (Las Condes)'!$A:$A,0)),H467&gt;5000,INDEX('Pliegos Tarifarios (Las Condes)'!$J:$J,MATCH($B467,'Pliegos Tarifarios (Las Condes)'!$A:$A,0)))/1.19</f>
        <v>3206.3684909243698</v>
      </c>
      <c r="R467" s="19">
        <f>INDEX('Pliegos Tarifarios (Las Condes)'!$K:$K,MATCH($B467,'Pliegos Tarifarios (Las Condes)'!$A:$A,0))</f>
        <v>709.36099999999999</v>
      </c>
      <c r="S467" s="21">
        <f t="shared" si="24"/>
        <v>199025.32049992433</v>
      </c>
      <c r="T467" s="21">
        <f t="shared" si="25"/>
        <v>37814.810894985625</v>
      </c>
      <c r="U467" s="19">
        <v>0</v>
      </c>
      <c r="V467" s="21">
        <f t="shared" si="26"/>
        <v>236840.13139490996</v>
      </c>
    </row>
    <row r="468" spans="1:22" x14ac:dyDescent="0.3">
      <c r="A468" s="7" t="s">
        <v>141</v>
      </c>
      <c r="B468" s="7">
        <v>2</v>
      </c>
      <c r="C468" s="8" t="s">
        <v>186</v>
      </c>
      <c r="D468" s="7" t="s">
        <v>207</v>
      </c>
      <c r="E468" s="7" t="s">
        <v>58</v>
      </c>
      <c r="F468" s="8" t="s">
        <v>59</v>
      </c>
      <c r="G468" s="7" t="s">
        <v>30</v>
      </c>
      <c r="H468" s="9">
        <v>1063.6159</v>
      </c>
      <c r="I468" s="9">
        <v>3.2044000000000001</v>
      </c>
      <c r="J468" s="9">
        <v>3.2044000000000001</v>
      </c>
      <c r="K468" s="10">
        <v>1</v>
      </c>
      <c r="L468" s="9">
        <v>37.99</v>
      </c>
      <c r="M468" s="19">
        <f>H468*INDEX('Pliegos Tarifarios (Las Condes)'!$B:$B,MATCH($B468,'Pliegos Tarifarios (Las Condes)'!$A:$A,0))</f>
        <v>126397.9863242</v>
      </c>
      <c r="N468" s="19">
        <f>I468*INDEX('Pliegos Tarifarios (Las Condes)'!$C:$C,MATCH($B468,'Pliegos Tarifarios (Las Condes)'!$A:$A,0))</f>
        <v>10993.2741964</v>
      </c>
      <c r="O468" s="19">
        <f>J468*INDEX('Pliegos Tarifarios (Las Condes)'!$D:$D,MATCH($B468,'Pliegos Tarifarios (Las Condes)'!$A:$A,0))</f>
        <v>45253.100774400002</v>
      </c>
      <c r="P468" s="19">
        <f>H468*INDEX('Pliegos Tarifarios (Las Condes)'!$E:$E,MATCH($B468,'Pliegos Tarifarios (Las Condes)'!$A:$A,0))</f>
        <v>13754.680818800001</v>
      </c>
      <c r="Q468" s="19" cm="1">
        <f t="array" ref="Q468">H468*_xlfn.IFS(H468&lt;=350,INDEX('Pliegos Tarifarios (Las Condes)'!$F:$F,MATCH($B468,'Pliegos Tarifarios (Las Condes)'!$A:$A,0)),H468&lt;=500,INDEX('Pliegos Tarifarios (Las Condes)'!$G:$G,MATCH($B468,'Pliegos Tarifarios (Las Condes)'!$A:$A,0)),H468&lt;=1000,INDEX('Pliegos Tarifarios (Las Condes)'!$H:$H,MATCH($B468,'Pliegos Tarifarios (Las Condes)'!$A:$A,0)),H468&lt;=5000,INDEX('Pliegos Tarifarios (Las Condes)'!$I:$I,MATCH($B468,'Pliegos Tarifarios (Las Condes)'!$A:$A,0)),H468&gt;5000,INDEX('Pliegos Tarifarios (Las Condes)'!$J:$J,MATCH($B468,'Pliegos Tarifarios (Las Condes)'!$A:$A,0)))/1.19</f>
        <v>3191.7414948739497</v>
      </c>
      <c r="R468" s="19">
        <f>INDEX('Pliegos Tarifarios (Las Condes)'!$K:$K,MATCH($B468,'Pliegos Tarifarios (Las Condes)'!$A:$A,0))</f>
        <v>709.36099999999999</v>
      </c>
      <c r="S468" s="21">
        <f t="shared" si="24"/>
        <v>200300.14460867393</v>
      </c>
      <c r="T468" s="21">
        <f t="shared" si="25"/>
        <v>38057.02747564805</v>
      </c>
      <c r="U468" s="19">
        <v>0</v>
      </c>
      <c r="V468" s="21">
        <f t="shared" si="26"/>
        <v>238357.17208432197</v>
      </c>
    </row>
    <row r="469" spans="1:22" x14ac:dyDescent="0.3">
      <c r="A469" s="7" t="s">
        <v>141</v>
      </c>
      <c r="B469" s="7">
        <v>2</v>
      </c>
      <c r="C469" s="8" t="s">
        <v>186</v>
      </c>
      <c r="D469" s="7" t="s">
        <v>208</v>
      </c>
      <c r="E469" s="7" t="s">
        <v>61</v>
      </c>
      <c r="F469" s="8" t="s">
        <v>62</v>
      </c>
      <c r="G469" s="7" t="s">
        <v>30</v>
      </c>
      <c r="H469" s="9">
        <v>1066.8594000000001</v>
      </c>
      <c r="I469" s="9">
        <v>3.1589999999999998</v>
      </c>
      <c r="J469" s="9">
        <v>3.1589999999999998</v>
      </c>
      <c r="K469" s="10">
        <v>1</v>
      </c>
      <c r="L469" s="9">
        <v>38.1</v>
      </c>
      <c r="M469" s="19">
        <f>H469*INDEX('Pliegos Tarifarios (Las Condes)'!$B:$B,MATCH($B469,'Pliegos Tarifarios (Las Condes)'!$A:$A,0))</f>
        <v>126783.4373772</v>
      </c>
      <c r="N469" s="19">
        <f>I469*INDEX('Pliegos Tarifarios (Las Condes)'!$C:$C,MATCH($B469,'Pliegos Tarifarios (Las Condes)'!$A:$A,0))</f>
        <v>10837.521278999999</v>
      </c>
      <c r="O469" s="19">
        <f>J469*INDEX('Pliegos Tarifarios (Las Condes)'!$D:$D,MATCH($B469,'Pliegos Tarifarios (Las Condes)'!$A:$A,0))</f>
        <v>44611.953983999992</v>
      </c>
      <c r="P469" s="19">
        <f>H469*INDEX('Pliegos Tarifarios (Las Condes)'!$E:$E,MATCH($B469,'Pliegos Tarifarios (Las Condes)'!$A:$A,0))</f>
        <v>13796.625760800001</v>
      </c>
      <c r="Q469" s="19" cm="1">
        <f t="array" ref="Q469">H469*_xlfn.IFS(H469&lt;=350,INDEX('Pliegos Tarifarios (Las Condes)'!$F:$F,MATCH($B469,'Pliegos Tarifarios (Las Condes)'!$A:$A,0)),H469&lt;=500,INDEX('Pliegos Tarifarios (Las Condes)'!$G:$G,MATCH($B469,'Pliegos Tarifarios (Las Condes)'!$A:$A,0)),H469&lt;=1000,INDEX('Pliegos Tarifarios (Las Condes)'!$H:$H,MATCH($B469,'Pliegos Tarifarios (Las Condes)'!$A:$A,0)),H469&lt;=5000,INDEX('Pliegos Tarifarios (Las Condes)'!$I:$I,MATCH($B469,'Pliegos Tarifarios (Las Condes)'!$A:$A,0)),H469&gt;5000,INDEX('Pliegos Tarifarios (Las Condes)'!$J:$J,MATCH($B469,'Pliegos Tarifarios (Las Condes)'!$A:$A,0)))/1.19</f>
        <v>3201.4747205042017</v>
      </c>
      <c r="R469" s="19">
        <f>INDEX('Pliegos Tarifarios (Las Condes)'!$K:$K,MATCH($B469,'Pliegos Tarifarios (Las Condes)'!$A:$A,0))</f>
        <v>709.36099999999999</v>
      </c>
      <c r="S469" s="21">
        <f t="shared" si="24"/>
        <v>199940.3741215042</v>
      </c>
      <c r="T469" s="21">
        <f t="shared" si="25"/>
        <v>37988.671083085799</v>
      </c>
      <c r="U469" s="19">
        <v>0</v>
      </c>
      <c r="V469" s="21">
        <f t="shared" si="26"/>
        <v>237929.04520458999</v>
      </c>
    </row>
    <row r="470" spans="1:22" x14ac:dyDescent="0.3">
      <c r="A470" s="7" t="s">
        <v>141</v>
      </c>
      <c r="B470" s="7">
        <v>2</v>
      </c>
      <c r="C470" s="8" t="s">
        <v>186</v>
      </c>
      <c r="D470" s="7" t="s">
        <v>209</v>
      </c>
      <c r="E470" s="7" t="s">
        <v>34</v>
      </c>
      <c r="F470" s="8" t="s">
        <v>64</v>
      </c>
      <c r="G470" s="7" t="s">
        <v>30</v>
      </c>
      <c r="H470" s="9">
        <v>2132.8748999999998</v>
      </c>
      <c r="I470" s="9">
        <v>6.4185999999999996</v>
      </c>
      <c r="J470" s="9">
        <v>6.32</v>
      </c>
      <c r="K470" s="10">
        <v>0.98463839466550351</v>
      </c>
      <c r="L470" s="9">
        <v>76.17</v>
      </c>
      <c r="M470" s="19">
        <f>H470*INDEX('Pliegos Tarifarios (Las Condes)'!$B:$B,MATCH($B470,'Pliegos Tarifarios (Las Condes)'!$A:$A,0))</f>
        <v>253466.58736619996</v>
      </c>
      <c r="N470" s="19">
        <f>I470*INDEX('Pliegos Tarifarios (Las Condes)'!$C:$C,MATCH($B470,'Pliegos Tarifarios (Las Condes)'!$A:$A,0))</f>
        <v>22020.169066599999</v>
      </c>
      <c r="O470" s="19">
        <f>J470*INDEX('Pliegos Tarifarios (Las Condes)'!$D:$D,MATCH($B470,'Pliegos Tarifarios (Las Condes)'!$A:$A,0))</f>
        <v>89252.152319999994</v>
      </c>
      <c r="P470" s="19">
        <f>H470*INDEX('Pliegos Tarifarios (Las Condes)'!$E:$E,MATCH($B470,'Pliegos Tarifarios (Las Condes)'!$A:$A,0))</f>
        <v>27582.338206799999</v>
      </c>
      <c r="Q470" s="19" cm="1">
        <f t="array" ref="Q470">H470*_xlfn.IFS(H470&lt;=350,INDEX('Pliegos Tarifarios (Las Condes)'!$F:$F,MATCH($B470,'Pliegos Tarifarios (Las Condes)'!$A:$A,0)),H470&lt;=500,INDEX('Pliegos Tarifarios (Las Condes)'!$G:$G,MATCH($B470,'Pliegos Tarifarios (Las Condes)'!$A:$A,0)),H470&lt;=1000,INDEX('Pliegos Tarifarios (Las Condes)'!$H:$H,MATCH($B470,'Pliegos Tarifarios (Las Condes)'!$A:$A,0)),H470&lt;=5000,INDEX('Pliegos Tarifarios (Las Condes)'!$I:$I,MATCH($B470,'Pliegos Tarifarios (Las Condes)'!$A:$A,0)),H470&gt;5000,INDEX('Pliegos Tarifarios (Las Condes)'!$J:$J,MATCH($B470,'Pliegos Tarifarios (Las Condes)'!$A:$A,0)))/1.19</f>
        <v>6400.4170318487386</v>
      </c>
      <c r="R470" s="19">
        <f>INDEX('Pliegos Tarifarios (Las Condes)'!$K:$K,MATCH($B470,'Pliegos Tarifarios (Las Condes)'!$A:$A,0))</f>
        <v>709.36099999999999</v>
      </c>
      <c r="S470" s="21">
        <f t="shared" si="24"/>
        <v>399431.02499144868</v>
      </c>
      <c r="T470" s="21">
        <f t="shared" si="25"/>
        <v>75891.894748375256</v>
      </c>
      <c r="U470" s="19">
        <v>0</v>
      </c>
      <c r="V470" s="21">
        <f t="shared" si="26"/>
        <v>475322.9197398239</v>
      </c>
    </row>
    <row r="471" spans="1:22" x14ac:dyDescent="0.3">
      <c r="A471" s="7" t="s">
        <v>141</v>
      </c>
      <c r="B471" s="7">
        <v>2</v>
      </c>
      <c r="C471" s="8" t="s">
        <v>186</v>
      </c>
      <c r="D471" s="7" t="s">
        <v>210</v>
      </c>
      <c r="E471" s="7" t="s">
        <v>34</v>
      </c>
      <c r="F471" s="8" t="s">
        <v>66</v>
      </c>
      <c r="G471" s="7" t="s">
        <v>30</v>
      </c>
      <c r="H471" s="9">
        <v>2130.0324999999998</v>
      </c>
      <c r="I471" s="9">
        <v>6.3452999999999999</v>
      </c>
      <c r="J471" s="9">
        <v>6.2245999999999997</v>
      </c>
      <c r="K471" s="10">
        <v>0.98097804674325872</v>
      </c>
      <c r="L471" s="9">
        <v>76.069999999999993</v>
      </c>
      <c r="M471" s="19">
        <f>H471*INDEX('Pliegos Tarifarios (Las Condes)'!$B:$B,MATCH($B471,'Pliegos Tarifarios (Las Condes)'!$A:$A,0))</f>
        <v>253128.80223499995</v>
      </c>
      <c r="N471" s="19">
        <f>I471*INDEX('Pliegos Tarifarios (Las Condes)'!$C:$C,MATCH($B471,'Pliegos Tarifarios (Las Condes)'!$A:$A,0))</f>
        <v>21768.700149299999</v>
      </c>
      <c r="O471" s="19">
        <f>J471*INDEX('Pliegos Tarifarios (Las Condes)'!$D:$D,MATCH($B471,'Pliegos Tarifarios (Las Condes)'!$A:$A,0))</f>
        <v>87904.89672959999</v>
      </c>
      <c r="P471" s="19">
        <f>H471*INDEX('Pliegos Tarifarios (Las Condes)'!$E:$E,MATCH($B471,'Pliegos Tarifarios (Las Condes)'!$A:$A,0))</f>
        <v>27545.580289999998</v>
      </c>
      <c r="Q471" s="19" cm="1">
        <f t="array" ref="Q471">H471*_xlfn.IFS(H471&lt;=350,INDEX('Pliegos Tarifarios (Las Condes)'!$F:$F,MATCH($B471,'Pliegos Tarifarios (Las Condes)'!$A:$A,0)),H471&lt;=500,INDEX('Pliegos Tarifarios (Las Condes)'!$G:$G,MATCH($B471,'Pliegos Tarifarios (Las Condes)'!$A:$A,0)),H471&lt;=1000,INDEX('Pliegos Tarifarios (Las Condes)'!$H:$H,MATCH($B471,'Pliegos Tarifarios (Las Condes)'!$A:$A,0)),H471&lt;=5000,INDEX('Pliegos Tarifarios (Las Condes)'!$I:$I,MATCH($B471,'Pliegos Tarifarios (Las Condes)'!$A:$A,0)),H471&gt;5000,INDEX('Pliegos Tarifarios (Las Condes)'!$J:$J,MATCH($B471,'Pliegos Tarifarios (Las Condes)'!$A:$A,0)))/1.19</f>
        <v>6391.88744327731</v>
      </c>
      <c r="R471" s="19">
        <f>INDEX('Pliegos Tarifarios (Las Condes)'!$K:$K,MATCH($B471,'Pliegos Tarifarios (Las Condes)'!$A:$A,0))</f>
        <v>709.36099999999999</v>
      </c>
      <c r="S471" s="21">
        <f t="shared" si="24"/>
        <v>397449.22784717719</v>
      </c>
      <c r="T471" s="21">
        <f t="shared" si="25"/>
        <v>75515.353290963671</v>
      </c>
      <c r="U471" s="19">
        <v>0</v>
      </c>
      <c r="V471" s="21">
        <f t="shared" si="26"/>
        <v>472964.58113814087</v>
      </c>
    </row>
    <row r="472" spans="1:22" x14ac:dyDescent="0.3">
      <c r="A472" s="7" t="s">
        <v>141</v>
      </c>
      <c r="B472" s="7">
        <v>2</v>
      </c>
      <c r="C472" s="8" t="s">
        <v>186</v>
      </c>
      <c r="D472" s="7" t="s">
        <v>211</v>
      </c>
      <c r="E472" s="7" t="s">
        <v>34</v>
      </c>
      <c r="F472" s="8" t="s">
        <v>68</v>
      </c>
      <c r="G472" s="7" t="s">
        <v>30</v>
      </c>
      <c r="H472" s="9">
        <v>2131.8027999999999</v>
      </c>
      <c r="I472" s="9">
        <v>6.4366000000000003</v>
      </c>
      <c r="J472" s="9">
        <v>6.2995000000000001</v>
      </c>
      <c r="K472" s="10">
        <v>0.97869993474815897</v>
      </c>
      <c r="L472" s="9">
        <v>76.14</v>
      </c>
      <c r="M472" s="19">
        <f>H472*INDEX('Pliegos Tarifarios (Las Condes)'!$B:$B,MATCH($B472,'Pliegos Tarifarios (Las Condes)'!$A:$A,0))</f>
        <v>253339.18114639999</v>
      </c>
      <c r="N472" s="19">
        <f>I472*INDEX('Pliegos Tarifarios (Las Condes)'!$C:$C,MATCH($B472,'Pliegos Tarifarios (Las Condes)'!$A:$A,0))</f>
        <v>22081.9213246</v>
      </c>
      <c r="O472" s="19">
        <f>J472*INDEX('Pliegos Tarifarios (Las Condes)'!$D:$D,MATCH($B472,'Pliegos Tarifarios (Las Condes)'!$A:$A,0))</f>
        <v>88962.647711999991</v>
      </c>
      <c r="P472" s="19">
        <f>H472*INDEX('Pliegos Tarifarios (Las Condes)'!$E:$E,MATCH($B472,'Pliegos Tarifarios (Las Condes)'!$A:$A,0))</f>
        <v>27568.4738096</v>
      </c>
      <c r="Q472" s="19" cm="1">
        <f t="array" ref="Q472">H472*_xlfn.IFS(H472&lt;=350,INDEX('Pliegos Tarifarios (Las Condes)'!$F:$F,MATCH($B472,'Pliegos Tarifarios (Las Condes)'!$A:$A,0)),H472&lt;=500,INDEX('Pliegos Tarifarios (Las Condes)'!$G:$G,MATCH($B472,'Pliegos Tarifarios (Las Condes)'!$A:$A,0)),H472&lt;=1000,INDEX('Pliegos Tarifarios (Las Condes)'!$H:$H,MATCH($B472,'Pliegos Tarifarios (Las Condes)'!$A:$A,0)),H472&lt;=5000,INDEX('Pliegos Tarifarios (Las Condes)'!$I:$I,MATCH($B472,'Pliegos Tarifarios (Las Condes)'!$A:$A,0)),H472&gt;5000,INDEX('Pliegos Tarifarios (Las Condes)'!$J:$J,MATCH($B472,'Pliegos Tarifarios (Las Condes)'!$A:$A,0)))/1.19</f>
        <v>6397.1998309243691</v>
      </c>
      <c r="R472" s="19">
        <f>INDEX('Pliegos Tarifarios (Las Condes)'!$K:$K,MATCH($B472,'Pliegos Tarifarios (Las Condes)'!$A:$A,0))</f>
        <v>709.36099999999999</v>
      </c>
      <c r="S472" s="21">
        <f t="shared" si="24"/>
        <v>399058.78482352436</v>
      </c>
      <c r="T472" s="21">
        <f t="shared" si="25"/>
        <v>75821.169116469624</v>
      </c>
      <c r="U472" s="19">
        <v>0</v>
      </c>
      <c r="V472" s="21">
        <f t="shared" si="26"/>
        <v>474879.95393999398</v>
      </c>
    </row>
    <row r="473" spans="1:22" x14ac:dyDescent="0.3">
      <c r="A473" s="7" t="s">
        <v>141</v>
      </c>
      <c r="B473" s="7">
        <v>2</v>
      </c>
      <c r="C473" s="8" t="s">
        <v>186</v>
      </c>
      <c r="D473" s="7" t="s">
        <v>212</v>
      </c>
      <c r="E473" s="7" t="s">
        <v>70</v>
      </c>
      <c r="F473" s="8" t="s">
        <v>71</v>
      </c>
      <c r="G473" s="7" t="s">
        <v>30</v>
      </c>
      <c r="H473" s="9">
        <v>2661.2856000000002</v>
      </c>
      <c r="I473" s="9">
        <v>7.9896000000000003</v>
      </c>
      <c r="J473" s="9">
        <v>7.8590999999999998</v>
      </c>
      <c r="K473" s="10">
        <v>0.98366626614598973</v>
      </c>
      <c r="L473" s="9">
        <v>95.05</v>
      </c>
      <c r="M473" s="19">
        <f>H473*INDEX('Pliegos Tarifarios (Las Condes)'!$B:$B,MATCH($B473,'Pliegos Tarifarios (Las Condes)'!$A:$A,0))</f>
        <v>316261.85813280003</v>
      </c>
      <c r="N473" s="19">
        <f>I473*INDEX('Pliegos Tarifarios (Las Condes)'!$C:$C,MATCH($B473,'Pliegos Tarifarios (Las Condes)'!$A:$A,0))</f>
        <v>27409.768917600002</v>
      </c>
      <c r="O473" s="19">
        <f>J473*INDEX('Pliegos Tarifarios (Las Condes)'!$D:$D,MATCH($B473,'Pliegos Tarifarios (Las Condes)'!$A:$A,0))</f>
        <v>110987.5934016</v>
      </c>
      <c r="P473" s="19">
        <f>H473*INDEX('Pliegos Tarifarios (Las Condes)'!$E:$E,MATCH($B473,'Pliegos Tarifarios (Las Condes)'!$A:$A,0))</f>
        <v>34415.745379200001</v>
      </c>
      <c r="Q473" s="19" cm="1">
        <f t="array" ref="Q473">H473*_xlfn.IFS(H473&lt;=350,INDEX('Pliegos Tarifarios (Las Condes)'!$F:$F,MATCH($B473,'Pliegos Tarifarios (Las Condes)'!$A:$A,0)),H473&lt;=500,INDEX('Pliegos Tarifarios (Las Condes)'!$G:$G,MATCH($B473,'Pliegos Tarifarios (Las Condes)'!$A:$A,0)),H473&lt;=1000,INDEX('Pliegos Tarifarios (Las Condes)'!$H:$H,MATCH($B473,'Pliegos Tarifarios (Las Condes)'!$A:$A,0)),H473&lt;=5000,INDEX('Pliegos Tarifarios (Las Condes)'!$I:$I,MATCH($B473,'Pliegos Tarifarios (Las Condes)'!$A:$A,0)),H473&gt;5000,INDEX('Pliegos Tarifarios (Las Condes)'!$J:$J,MATCH($B473,'Pliegos Tarifarios (Las Condes)'!$A:$A,0)))/1.19</f>
        <v>7986.093174453782</v>
      </c>
      <c r="R473" s="19">
        <f>INDEX('Pliegos Tarifarios (Las Condes)'!$K:$K,MATCH($B473,'Pliegos Tarifarios (Las Condes)'!$A:$A,0))</f>
        <v>709.36099999999999</v>
      </c>
      <c r="S473" s="21">
        <f t="shared" si="24"/>
        <v>497770.42000565375</v>
      </c>
      <c r="T473" s="21">
        <f t="shared" si="25"/>
        <v>94576.379801074218</v>
      </c>
      <c r="U473" s="19">
        <v>0</v>
      </c>
      <c r="V473" s="21">
        <f t="shared" si="26"/>
        <v>592346.79980672803</v>
      </c>
    </row>
    <row r="474" spans="1:22" x14ac:dyDescent="0.3">
      <c r="A474" s="7" t="s">
        <v>141</v>
      </c>
      <c r="B474" s="7">
        <v>2</v>
      </c>
      <c r="C474" s="8" t="s">
        <v>186</v>
      </c>
      <c r="D474" s="7" t="s">
        <v>213</v>
      </c>
      <c r="E474" s="7" t="s">
        <v>73</v>
      </c>
      <c r="F474" s="8" t="s">
        <v>74</v>
      </c>
      <c r="G474" s="7" t="s">
        <v>16</v>
      </c>
      <c r="H474" s="9">
        <v>4249.9551000000001</v>
      </c>
      <c r="I474" s="9">
        <v>12.652799999999999</v>
      </c>
      <c r="J474" s="9">
        <v>12.488200000000001</v>
      </c>
      <c r="K474" s="10">
        <v>0.98699102175012654</v>
      </c>
      <c r="L474" s="9">
        <v>151.78</v>
      </c>
      <c r="M474" s="19">
        <f>H474*INDEX('Pliegos Tarifarios (Las Condes)'!$B:$B,MATCH($B474,'Pliegos Tarifarios (Las Condes)'!$A:$A,0))</f>
        <v>505056.16417379997</v>
      </c>
      <c r="N474" s="19">
        <f>I474*INDEX('Pliegos Tarifarios (Las Condes)'!$C:$C,MATCH($B474,'Pliegos Tarifarios (Las Condes)'!$A:$A,0))</f>
        <v>43407.720556799999</v>
      </c>
      <c r="O474" s="19">
        <f>J474*INDEX('Pliegos Tarifarios (Las Condes)'!$D:$D,MATCH($B474,'Pliegos Tarifarios (Las Condes)'!$A:$A,0))</f>
        <v>176360.55832320001</v>
      </c>
      <c r="P474" s="19">
        <f>H474*INDEX('Pliegos Tarifarios (Las Condes)'!$E:$E,MATCH($B474,'Pliegos Tarifarios (Las Condes)'!$A:$A,0))</f>
        <v>54960.419353200006</v>
      </c>
      <c r="Q474" s="19" cm="1">
        <f t="array" ref="Q474">H474*_xlfn.IFS(H474&lt;=350,INDEX('Pliegos Tarifarios (Las Condes)'!$F:$F,MATCH($B474,'Pliegos Tarifarios (Las Condes)'!$A:$A,0)),H474&lt;=500,INDEX('Pliegos Tarifarios (Las Condes)'!$G:$G,MATCH($B474,'Pliegos Tarifarios (Las Condes)'!$A:$A,0)),H474&lt;=1000,INDEX('Pliegos Tarifarios (Las Condes)'!$H:$H,MATCH($B474,'Pliegos Tarifarios (Las Condes)'!$A:$A,0)),H474&lt;=5000,INDEX('Pliegos Tarifarios (Las Condes)'!$I:$I,MATCH($B474,'Pliegos Tarifarios (Las Condes)'!$A:$A,0)),H474&gt;5000,INDEX('Pliegos Tarifarios (Las Condes)'!$J:$J,MATCH($B474,'Pliegos Tarifarios (Las Condes)'!$A:$A,0)))/1.19</f>
        <v>12753.436690840335</v>
      </c>
      <c r="R474" s="19">
        <f>INDEX('Pliegos Tarifarios (Las Condes)'!$K:$K,MATCH($B474,'Pliegos Tarifarios (Las Condes)'!$A:$A,0))</f>
        <v>709.36099999999999</v>
      </c>
      <c r="S474" s="21">
        <f t="shared" si="24"/>
        <v>793247.66009784024</v>
      </c>
      <c r="T474" s="21">
        <f t="shared" si="25"/>
        <v>150717.05541858965</v>
      </c>
      <c r="U474" s="19">
        <v>0</v>
      </c>
      <c r="V474" s="21">
        <f t="shared" si="26"/>
        <v>943964.71551642986</v>
      </c>
    </row>
    <row r="475" spans="1:22" x14ac:dyDescent="0.3">
      <c r="A475" s="7" t="s">
        <v>141</v>
      </c>
      <c r="B475" s="7">
        <v>2</v>
      </c>
      <c r="C475" s="8" t="s">
        <v>186</v>
      </c>
      <c r="D475" s="7" t="s">
        <v>214</v>
      </c>
      <c r="E475" s="7" t="s">
        <v>73</v>
      </c>
      <c r="F475" s="8" t="s">
        <v>76</v>
      </c>
      <c r="G475" s="7" t="s">
        <v>16</v>
      </c>
      <c r="H475" s="9">
        <v>3183.7134999999998</v>
      </c>
      <c r="I475" s="9">
        <v>9.6905999999999999</v>
      </c>
      <c r="J475" s="9">
        <v>9.2402999999999995</v>
      </c>
      <c r="K475" s="10">
        <v>0.95353228902235154</v>
      </c>
      <c r="L475" s="9">
        <v>113.7</v>
      </c>
      <c r="M475" s="19">
        <f>H475*INDEX('Pliegos Tarifarios (Las Condes)'!$B:$B,MATCH($B475,'Pliegos Tarifarios (Las Condes)'!$A:$A,0))</f>
        <v>378346.14491299994</v>
      </c>
      <c r="N475" s="19">
        <f>I475*INDEX('Pliegos Tarifarios (Las Condes)'!$C:$C,MATCH($B475,'Pliegos Tarifarios (Las Condes)'!$A:$A,0))</f>
        <v>33245.3572986</v>
      </c>
      <c r="O475" s="19">
        <f>J475*INDEX('Pliegos Tarifarios (Las Condes)'!$D:$D,MATCH($B475,'Pliegos Tarifarios (Las Condes)'!$A:$A,0))</f>
        <v>130493.1428928</v>
      </c>
      <c r="P475" s="19">
        <f>H475*INDEX('Pliegos Tarifarios (Las Condes)'!$E:$E,MATCH($B475,'Pliegos Tarifarios (Las Condes)'!$A:$A,0))</f>
        <v>41171.782981999997</v>
      </c>
      <c r="Q475" s="19" cm="1">
        <f t="array" ref="Q475">H475*_xlfn.IFS(H475&lt;=350,INDEX('Pliegos Tarifarios (Las Condes)'!$F:$F,MATCH($B475,'Pliegos Tarifarios (Las Condes)'!$A:$A,0)),H475&lt;=500,INDEX('Pliegos Tarifarios (Las Condes)'!$G:$G,MATCH($B475,'Pliegos Tarifarios (Las Condes)'!$A:$A,0)),H475&lt;=1000,INDEX('Pliegos Tarifarios (Las Condes)'!$H:$H,MATCH($B475,'Pliegos Tarifarios (Las Condes)'!$A:$A,0)),H475&lt;=5000,INDEX('Pliegos Tarifarios (Las Condes)'!$I:$I,MATCH($B475,'Pliegos Tarifarios (Las Condes)'!$A:$A,0)),H475&gt;5000,INDEX('Pliegos Tarifarios (Las Condes)'!$J:$J,MATCH($B475,'Pliegos Tarifarios (Las Condes)'!$A:$A,0)))/1.19</f>
        <v>9553.8158894957978</v>
      </c>
      <c r="R475" s="19">
        <f>INDEX('Pliegos Tarifarios (Las Condes)'!$K:$K,MATCH($B475,'Pliegos Tarifarios (Las Condes)'!$A:$A,0))</f>
        <v>709.36099999999999</v>
      </c>
      <c r="S475" s="21">
        <f t="shared" si="24"/>
        <v>593519.60497589584</v>
      </c>
      <c r="T475" s="21">
        <f t="shared" si="25"/>
        <v>112768.72494542021</v>
      </c>
      <c r="U475" s="19">
        <v>0</v>
      </c>
      <c r="V475" s="21">
        <f t="shared" si="26"/>
        <v>706288.32992131601</v>
      </c>
    </row>
    <row r="476" spans="1:22" x14ac:dyDescent="0.3">
      <c r="A476" s="7" t="s">
        <v>141</v>
      </c>
      <c r="B476" s="7">
        <v>2</v>
      </c>
      <c r="C476" s="8" t="s">
        <v>186</v>
      </c>
      <c r="D476" s="7" t="s">
        <v>215</v>
      </c>
      <c r="E476" s="7" t="s">
        <v>78</v>
      </c>
      <c r="F476" s="8" t="s">
        <v>79</v>
      </c>
      <c r="G476" s="7" t="s">
        <v>16</v>
      </c>
      <c r="H476" s="9">
        <v>5320.8721999999998</v>
      </c>
      <c r="I476" s="9">
        <v>16.554400000000001</v>
      </c>
      <c r="J476" s="9">
        <v>16.096800000000002</v>
      </c>
      <c r="K476" s="10">
        <v>0.97235780215531831</v>
      </c>
      <c r="L476" s="9">
        <v>190.03</v>
      </c>
      <c r="M476" s="19">
        <f>H476*INDEX('Pliegos Tarifarios (Las Condes)'!$B:$B,MATCH($B476,'Pliegos Tarifarios (Las Condes)'!$A:$A,0))</f>
        <v>632321.81050359993</v>
      </c>
      <c r="N476" s="19">
        <f>I476*INDEX('Pliegos Tarifarios (Las Condes)'!$C:$C,MATCH($B476,'Pliegos Tarifarios (Las Condes)'!$A:$A,0))</f>
        <v>56792.865546400004</v>
      </c>
      <c r="O476" s="19">
        <f>J476*INDEX('Pliegos Tarifarios (Las Condes)'!$D:$D,MATCH($B476,'Pliegos Tarifarios (Las Condes)'!$A:$A,0))</f>
        <v>227321.84263680002</v>
      </c>
      <c r="P476" s="19">
        <f>H476*INDEX('Pliegos Tarifarios (Las Condes)'!$E:$E,MATCH($B476,'Pliegos Tarifarios (Las Condes)'!$A:$A,0))</f>
        <v>68809.5192904</v>
      </c>
      <c r="Q476" s="19" cm="1">
        <f t="array" ref="Q476">H476*_xlfn.IFS(H476&lt;=350,INDEX('Pliegos Tarifarios (Las Condes)'!$F:$F,MATCH($B476,'Pliegos Tarifarios (Las Condes)'!$A:$A,0)),H476&lt;=500,INDEX('Pliegos Tarifarios (Las Condes)'!$G:$G,MATCH($B476,'Pliegos Tarifarios (Las Condes)'!$A:$A,0)),H476&lt;=1000,INDEX('Pliegos Tarifarios (Las Condes)'!$H:$H,MATCH($B476,'Pliegos Tarifarios (Las Condes)'!$A:$A,0)),H476&lt;=5000,INDEX('Pliegos Tarifarios (Las Condes)'!$I:$I,MATCH($B476,'Pliegos Tarifarios (Las Condes)'!$A:$A,0)),H476&gt;5000,INDEX('Pliegos Tarifarios (Las Condes)'!$J:$J,MATCH($B476,'Pliegos Tarifarios (Las Condes)'!$A:$A,0)))/1.19</f>
        <v>17460.509194117647</v>
      </c>
      <c r="R476" s="19">
        <f>INDEX('Pliegos Tarifarios (Las Condes)'!$K:$K,MATCH($B476,'Pliegos Tarifarios (Las Condes)'!$A:$A,0))</f>
        <v>709.36099999999999</v>
      </c>
      <c r="S476" s="21">
        <f t="shared" si="24"/>
        <v>1003415.9081713175</v>
      </c>
      <c r="T476" s="21">
        <f t="shared" si="25"/>
        <v>190649.02255255033</v>
      </c>
      <c r="U476" s="19">
        <v>0</v>
      </c>
      <c r="V476" s="21">
        <f t="shared" si="26"/>
        <v>1194064.9307238678</v>
      </c>
    </row>
    <row r="477" spans="1:22" x14ac:dyDescent="0.3">
      <c r="A477" s="7" t="s">
        <v>141</v>
      </c>
      <c r="B477" s="7">
        <v>2</v>
      </c>
      <c r="C477" s="8" t="s">
        <v>186</v>
      </c>
      <c r="D477" s="7" t="s">
        <v>216</v>
      </c>
      <c r="E477" s="7" t="s">
        <v>78</v>
      </c>
      <c r="F477" s="8" t="s">
        <v>81</v>
      </c>
      <c r="G477" s="7" t="s">
        <v>16</v>
      </c>
      <c r="H477" s="9">
        <v>4254.1625000000004</v>
      </c>
      <c r="I477" s="9">
        <v>12.7562</v>
      </c>
      <c r="J477" s="9">
        <v>12.4848</v>
      </c>
      <c r="K477" s="10">
        <v>0.97872407143193119</v>
      </c>
      <c r="L477" s="9">
        <v>151.93</v>
      </c>
      <c r="M477" s="19">
        <f>H477*INDEX('Pliegos Tarifarios (Las Condes)'!$B:$B,MATCH($B477,'Pliegos Tarifarios (Las Condes)'!$A:$A,0))</f>
        <v>505556.16317499999</v>
      </c>
      <c r="N477" s="19">
        <f>I477*INDEX('Pliegos Tarifarios (Las Condes)'!$C:$C,MATCH($B477,'Pliegos Tarifarios (Las Condes)'!$A:$A,0))</f>
        <v>43762.452972200001</v>
      </c>
      <c r="O477" s="19">
        <f>J477*INDEX('Pliegos Tarifarios (Las Condes)'!$D:$D,MATCH($B477,'Pliegos Tarifarios (Las Condes)'!$A:$A,0))</f>
        <v>176312.54292479999</v>
      </c>
      <c r="P477" s="19">
        <f>H477*INDEX('Pliegos Tarifarios (Las Condes)'!$E:$E,MATCH($B477,'Pliegos Tarifarios (Las Condes)'!$A:$A,0))</f>
        <v>55014.829450000005</v>
      </c>
      <c r="Q477" s="19" cm="1">
        <f t="array" ref="Q477">H477*_xlfn.IFS(H477&lt;=350,INDEX('Pliegos Tarifarios (Las Condes)'!$F:$F,MATCH($B477,'Pliegos Tarifarios (Las Condes)'!$A:$A,0)),H477&lt;=500,INDEX('Pliegos Tarifarios (Las Condes)'!$G:$G,MATCH($B477,'Pliegos Tarifarios (Las Condes)'!$A:$A,0)),H477&lt;=1000,INDEX('Pliegos Tarifarios (Las Condes)'!$H:$H,MATCH($B477,'Pliegos Tarifarios (Las Condes)'!$A:$A,0)),H477&lt;=5000,INDEX('Pliegos Tarifarios (Las Condes)'!$I:$I,MATCH($B477,'Pliegos Tarifarios (Las Condes)'!$A:$A,0)),H477&gt;5000,INDEX('Pliegos Tarifarios (Las Condes)'!$J:$J,MATCH($B477,'Pliegos Tarifarios (Las Condes)'!$A:$A,0)))/1.19</f>
        <v>12766.062426470589</v>
      </c>
      <c r="R477" s="19">
        <f>INDEX('Pliegos Tarifarios (Las Condes)'!$K:$K,MATCH($B477,'Pliegos Tarifarios (Las Condes)'!$A:$A,0))</f>
        <v>709.36099999999999</v>
      </c>
      <c r="S477" s="21">
        <f t="shared" si="24"/>
        <v>794121.41194847052</v>
      </c>
      <c r="T477" s="21">
        <f t="shared" si="25"/>
        <v>150883.06827020939</v>
      </c>
      <c r="U477" s="19">
        <v>0</v>
      </c>
      <c r="V477" s="21">
        <f t="shared" si="26"/>
        <v>945004.48021867988</v>
      </c>
    </row>
    <row r="478" spans="1:22" x14ac:dyDescent="0.3">
      <c r="A478" s="7" t="s">
        <v>141</v>
      </c>
      <c r="B478" s="7">
        <v>2</v>
      </c>
      <c r="C478" s="8" t="s">
        <v>186</v>
      </c>
      <c r="D478" s="7" t="s">
        <v>217</v>
      </c>
      <c r="E478" s="7" t="s">
        <v>78</v>
      </c>
      <c r="F478" s="8" t="s">
        <v>83</v>
      </c>
      <c r="G478" s="7" t="s">
        <v>16</v>
      </c>
      <c r="H478" s="9">
        <v>4262.0160999999998</v>
      </c>
      <c r="I478" s="9">
        <v>12.702199999999999</v>
      </c>
      <c r="J478" s="9">
        <v>12.5497</v>
      </c>
      <c r="K478" s="10">
        <v>0.98799420572814156</v>
      </c>
      <c r="L478" s="9">
        <v>152.21</v>
      </c>
      <c r="M478" s="19">
        <f>H478*INDEX('Pliegos Tarifarios (Las Condes)'!$B:$B,MATCH($B478,'Pliegos Tarifarios (Las Condes)'!$A:$A,0))</f>
        <v>506489.46929179993</v>
      </c>
      <c r="N478" s="19">
        <f>I478*INDEX('Pliegos Tarifarios (Las Condes)'!$C:$C,MATCH($B478,'Pliegos Tarifarios (Las Condes)'!$A:$A,0))</f>
        <v>43577.196198199999</v>
      </c>
      <c r="O478" s="19">
        <f>J478*INDEX('Pliegos Tarifarios (Las Condes)'!$D:$D,MATCH($B478,'Pliegos Tarifarios (Las Condes)'!$A:$A,0))</f>
        <v>177229.0721472</v>
      </c>
      <c r="P478" s="19">
        <f>H478*INDEX('Pliegos Tarifarios (Las Condes)'!$E:$E,MATCH($B478,'Pliegos Tarifarios (Las Condes)'!$A:$A,0))</f>
        <v>55116.392205199998</v>
      </c>
      <c r="Q478" s="19" cm="1">
        <f t="array" ref="Q478">H478*_xlfn.IFS(H478&lt;=350,INDEX('Pliegos Tarifarios (Las Condes)'!$F:$F,MATCH($B478,'Pliegos Tarifarios (Las Condes)'!$A:$A,0)),H478&lt;=500,INDEX('Pliegos Tarifarios (Las Condes)'!$G:$G,MATCH($B478,'Pliegos Tarifarios (Las Condes)'!$A:$A,0)),H478&lt;=1000,INDEX('Pliegos Tarifarios (Las Condes)'!$H:$H,MATCH($B478,'Pliegos Tarifarios (Las Condes)'!$A:$A,0)),H478&lt;=5000,INDEX('Pliegos Tarifarios (Las Condes)'!$I:$I,MATCH($B478,'Pliegos Tarifarios (Las Condes)'!$A:$A,0)),H478&gt;5000,INDEX('Pliegos Tarifarios (Las Condes)'!$J:$J,MATCH($B478,'Pliegos Tarifarios (Las Condes)'!$A:$A,0)))/1.19</f>
        <v>12789.629826134453</v>
      </c>
      <c r="R478" s="19">
        <f>INDEX('Pliegos Tarifarios (Las Condes)'!$K:$K,MATCH($B478,'Pliegos Tarifarios (Las Condes)'!$A:$A,0))</f>
        <v>709.36099999999999</v>
      </c>
      <c r="S478" s="21">
        <f t="shared" si="24"/>
        <v>795911.12066853442</v>
      </c>
      <c r="T478" s="21">
        <f t="shared" si="25"/>
        <v>151223.11292702155</v>
      </c>
      <c r="U478" s="19">
        <v>0</v>
      </c>
      <c r="V478" s="21">
        <f t="shared" si="26"/>
        <v>947134.233595556</v>
      </c>
    </row>
    <row r="479" spans="1:22" x14ac:dyDescent="0.3">
      <c r="A479" s="7" t="s">
        <v>141</v>
      </c>
      <c r="B479" s="7">
        <v>2</v>
      </c>
      <c r="C479" s="8" t="s">
        <v>186</v>
      </c>
      <c r="D479" s="7" t="s">
        <v>218</v>
      </c>
      <c r="E479" s="7" t="s">
        <v>78</v>
      </c>
      <c r="F479" s="8" t="s">
        <v>85</v>
      </c>
      <c r="G479" s="7" t="s">
        <v>16</v>
      </c>
      <c r="H479" s="9">
        <v>4271.3135000000002</v>
      </c>
      <c r="I479" s="9">
        <v>12.6371</v>
      </c>
      <c r="J479" s="9">
        <v>12.511699999999999</v>
      </c>
      <c r="K479" s="10">
        <v>0.99007683724905238</v>
      </c>
      <c r="L479" s="9">
        <v>152.55000000000001</v>
      </c>
      <c r="M479" s="19">
        <f>H479*INDEX('Pliegos Tarifarios (Las Condes)'!$B:$B,MATCH($B479,'Pliegos Tarifarios (Las Condes)'!$A:$A,0))</f>
        <v>507594.35371300002</v>
      </c>
      <c r="N479" s="19">
        <f>I479*INDEX('Pliegos Tarifarios (Las Condes)'!$C:$C,MATCH($B479,'Pliegos Tarifarios (Las Condes)'!$A:$A,0))</f>
        <v>43353.858865100003</v>
      </c>
      <c r="O479" s="19">
        <f>J479*INDEX('Pliegos Tarifarios (Las Condes)'!$D:$D,MATCH($B479,'Pliegos Tarifarios (Las Condes)'!$A:$A,0))</f>
        <v>176692.42945919998</v>
      </c>
      <c r="P479" s="19">
        <f>H479*INDEX('Pliegos Tarifarios (Las Condes)'!$E:$E,MATCH($B479,'Pliegos Tarifarios (Las Condes)'!$A:$A,0))</f>
        <v>55236.626182000007</v>
      </c>
      <c r="Q479" s="19" cm="1">
        <f t="array" ref="Q479">H479*_xlfn.IFS(H479&lt;=350,INDEX('Pliegos Tarifarios (Las Condes)'!$F:$F,MATCH($B479,'Pliegos Tarifarios (Las Condes)'!$A:$A,0)),H479&lt;=500,INDEX('Pliegos Tarifarios (Las Condes)'!$G:$G,MATCH($B479,'Pliegos Tarifarios (Las Condes)'!$A:$A,0)),H479&lt;=1000,INDEX('Pliegos Tarifarios (Las Condes)'!$H:$H,MATCH($B479,'Pliegos Tarifarios (Las Condes)'!$A:$A,0)),H479&lt;=5000,INDEX('Pliegos Tarifarios (Las Condes)'!$I:$I,MATCH($B479,'Pliegos Tarifarios (Las Condes)'!$A:$A,0)),H479&gt;5000,INDEX('Pliegos Tarifarios (Las Condes)'!$J:$J,MATCH($B479,'Pliegos Tarifarios (Las Condes)'!$A:$A,0)))/1.19</f>
        <v>12817.529839075631</v>
      </c>
      <c r="R479" s="19">
        <f>INDEX('Pliegos Tarifarios (Las Condes)'!$K:$K,MATCH($B479,'Pliegos Tarifarios (Las Condes)'!$A:$A,0))</f>
        <v>709.36099999999999</v>
      </c>
      <c r="S479" s="21">
        <f t="shared" si="24"/>
        <v>796404.15905837575</v>
      </c>
      <c r="T479" s="21">
        <f t="shared" si="25"/>
        <v>151316.79022109139</v>
      </c>
      <c r="U479" s="19">
        <v>0</v>
      </c>
      <c r="V479" s="21">
        <f t="shared" si="26"/>
        <v>947720.94927946711</v>
      </c>
    </row>
    <row r="480" spans="1:22" x14ac:dyDescent="0.3">
      <c r="A480" s="7" t="s">
        <v>141</v>
      </c>
      <c r="B480" s="7">
        <v>2</v>
      </c>
      <c r="C480" s="8" t="s">
        <v>186</v>
      </c>
      <c r="D480" s="7" t="s">
        <v>219</v>
      </c>
      <c r="E480" s="7" t="s">
        <v>78</v>
      </c>
      <c r="F480" s="8" t="s">
        <v>87</v>
      </c>
      <c r="G480" s="7" t="s">
        <v>16</v>
      </c>
      <c r="H480" s="9">
        <v>4254.6764000000003</v>
      </c>
      <c r="I480" s="9">
        <v>12.6692</v>
      </c>
      <c r="J480" s="9">
        <v>12.2438</v>
      </c>
      <c r="K480" s="10">
        <v>0.96642250497268967</v>
      </c>
      <c r="L480" s="9">
        <v>151.94999999999999</v>
      </c>
      <c r="M480" s="19">
        <f>H480*INDEX('Pliegos Tarifarios (Las Condes)'!$B:$B,MATCH($B480,'Pliegos Tarifarios (Las Condes)'!$A:$A,0))</f>
        <v>505617.2340232</v>
      </c>
      <c r="N480" s="19">
        <f>I480*INDEX('Pliegos Tarifarios (Las Condes)'!$C:$C,MATCH($B480,'Pliegos Tarifarios (Las Condes)'!$A:$A,0))</f>
        <v>43463.9837252</v>
      </c>
      <c r="O480" s="19">
        <f>J480*INDEX('Pliegos Tarifarios (Las Condes)'!$D:$D,MATCH($B480,'Pliegos Tarifarios (Las Condes)'!$A:$A,0))</f>
        <v>172909.0985088</v>
      </c>
      <c r="P480" s="19">
        <f>H480*INDEX('Pliegos Tarifarios (Las Condes)'!$E:$E,MATCH($B480,'Pliegos Tarifarios (Las Condes)'!$A:$A,0))</f>
        <v>55021.475204800008</v>
      </c>
      <c r="Q480" s="19" cm="1">
        <f t="array" ref="Q480">H480*_xlfn.IFS(H480&lt;=350,INDEX('Pliegos Tarifarios (Las Condes)'!$F:$F,MATCH($B480,'Pliegos Tarifarios (Las Condes)'!$A:$A,0)),H480&lt;=500,INDEX('Pliegos Tarifarios (Las Condes)'!$G:$G,MATCH($B480,'Pliegos Tarifarios (Las Condes)'!$A:$A,0)),H480&lt;=1000,INDEX('Pliegos Tarifarios (Las Condes)'!$H:$H,MATCH($B480,'Pliegos Tarifarios (Las Condes)'!$A:$A,0)),H480&lt;=5000,INDEX('Pliegos Tarifarios (Las Condes)'!$I:$I,MATCH($B480,'Pliegos Tarifarios (Las Condes)'!$A:$A,0)),H480&gt;5000,INDEX('Pliegos Tarifarios (Las Condes)'!$J:$J,MATCH($B480,'Pliegos Tarifarios (Las Condes)'!$A:$A,0)))/1.19</f>
        <v>12767.604558319328</v>
      </c>
      <c r="R480" s="19">
        <f>INDEX('Pliegos Tarifarios (Las Condes)'!$K:$K,MATCH($B480,'Pliegos Tarifarios (Las Condes)'!$A:$A,0))</f>
        <v>709.36099999999999</v>
      </c>
      <c r="S480" s="21">
        <f t="shared" si="24"/>
        <v>790488.75702031946</v>
      </c>
      <c r="T480" s="21">
        <f t="shared" si="25"/>
        <v>150192.8638338607</v>
      </c>
      <c r="U480" s="19">
        <v>0</v>
      </c>
      <c r="V480" s="21">
        <f t="shared" si="26"/>
        <v>940681.62085418019</v>
      </c>
    </row>
    <row r="481" spans="1:22" x14ac:dyDescent="0.3">
      <c r="A481" s="7" t="s">
        <v>141</v>
      </c>
      <c r="B481" s="7">
        <v>2</v>
      </c>
      <c r="C481" s="8" t="s">
        <v>186</v>
      </c>
      <c r="D481" s="7" t="s">
        <v>220</v>
      </c>
      <c r="E481" s="7" t="s">
        <v>78</v>
      </c>
      <c r="F481" s="8" t="s">
        <v>89</v>
      </c>
      <c r="G481" s="7" t="s">
        <v>16</v>
      </c>
      <c r="H481" s="9">
        <v>5333.6041999999998</v>
      </c>
      <c r="I481" s="9">
        <v>16.040199999999999</v>
      </c>
      <c r="J481" s="9">
        <v>15.875299999999999</v>
      </c>
      <c r="K481" s="10">
        <v>0.98971957955636469</v>
      </c>
      <c r="L481" s="9">
        <v>190.49</v>
      </c>
      <c r="M481" s="19">
        <f>H481*INDEX('Pliegos Tarifarios (Las Condes)'!$B:$B,MATCH($B481,'Pliegos Tarifarios (Las Condes)'!$A:$A,0))</f>
        <v>633834.85591959988</v>
      </c>
      <c r="N481" s="19">
        <f>I481*INDEX('Pliegos Tarifarios (Las Condes)'!$C:$C,MATCH($B481,'Pliegos Tarifarios (Las Condes)'!$A:$A,0))</f>
        <v>55028.809376199999</v>
      </c>
      <c r="O481" s="19">
        <f>J481*INDEX('Pliegos Tarifarios (Las Condes)'!$D:$D,MATCH($B481,'Pliegos Tarifarios (Las Condes)'!$A:$A,0))</f>
        <v>224193.78065279999</v>
      </c>
      <c r="P481" s="19">
        <f>H481*INDEX('Pliegos Tarifarios (Las Condes)'!$E:$E,MATCH($B481,'Pliegos Tarifarios (Las Condes)'!$A:$A,0))</f>
        <v>68974.169514399997</v>
      </c>
      <c r="Q481" s="19" cm="1">
        <f t="array" ref="Q481">H481*_xlfn.IFS(H481&lt;=350,INDEX('Pliegos Tarifarios (Las Condes)'!$F:$F,MATCH($B481,'Pliegos Tarifarios (Las Condes)'!$A:$A,0)),H481&lt;=500,INDEX('Pliegos Tarifarios (Las Condes)'!$G:$G,MATCH($B481,'Pliegos Tarifarios (Las Condes)'!$A:$A,0)),H481&lt;=1000,INDEX('Pliegos Tarifarios (Las Condes)'!$H:$H,MATCH($B481,'Pliegos Tarifarios (Las Condes)'!$A:$A,0)),H481&lt;=5000,INDEX('Pliegos Tarifarios (Las Condes)'!$I:$I,MATCH($B481,'Pliegos Tarifarios (Las Condes)'!$A:$A,0)),H481&gt;5000,INDEX('Pliegos Tarifarios (Las Condes)'!$J:$J,MATCH($B481,'Pliegos Tarifarios (Las Condes)'!$A:$A,0)))/1.19</f>
        <v>17502.289412605041</v>
      </c>
      <c r="R481" s="19">
        <f>INDEX('Pliegos Tarifarios (Las Condes)'!$K:$K,MATCH($B481,'Pliegos Tarifarios (Las Condes)'!$A:$A,0))</f>
        <v>709.36099999999999</v>
      </c>
      <c r="S481" s="21">
        <f t="shared" si="24"/>
        <v>1000243.2658756048</v>
      </c>
      <c r="T481" s="21">
        <f t="shared" si="25"/>
        <v>190046.22051636491</v>
      </c>
      <c r="U481" s="19">
        <v>0</v>
      </c>
      <c r="V481" s="21">
        <f t="shared" si="26"/>
        <v>1190289.4863919697</v>
      </c>
    </row>
    <row r="482" spans="1:22" x14ac:dyDescent="0.3">
      <c r="A482" s="7" t="s">
        <v>141</v>
      </c>
      <c r="B482" s="7">
        <v>2</v>
      </c>
      <c r="C482" s="8" t="s">
        <v>186</v>
      </c>
      <c r="D482" s="7" t="s">
        <v>221</v>
      </c>
      <c r="E482" s="7" t="s">
        <v>91</v>
      </c>
      <c r="F482" s="8" t="s">
        <v>92</v>
      </c>
      <c r="G482" s="7" t="s">
        <v>16</v>
      </c>
      <c r="H482" s="9">
        <v>4259.6768000000002</v>
      </c>
      <c r="I482" s="9">
        <v>12.783899999999999</v>
      </c>
      <c r="J482" s="9">
        <v>12.438000000000001</v>
      </c>
      <c r="K482" s="10">
        <v>0.97294252927510394</v>
      </c>
      <c r="L482" s="9">
        <v>152.13</v>
      </c>
      <c r="M482" s="19">
        <f>H482*INDEX('Pliegos Tarifarios (Las Condes)'!$B:$B,MATCH($B482,'Pliegos Tarifarios (Las Condes)'!$A:$A,0))</f>
        <v>506211.47155840002</v>
      </c>
      <c r="N482" s="19">
        <f>I482*INDEX('Pliegos Tarifarios (Las Condes)'!$C:$C,MATCH($B482,'Pliegos Tarifarios (Las Condes)'!$A:$A,0))</f>
        <v>43857.482835899995</v>
      </c>
      <c r="O482" s="19">
        <f>J482*INDEX('Pliegos Tarifarios (Las Condes)'!$D:$D,MATCH($B482,'Pliegos Tarifarios (Las Condes)'!$A:$A,0))</f>
        <v>175651.625088</v>
      </c>
      <c r="P482" s="19">
        <f>H482*INDEX('Pliegos Tarifarios (Las Condes)'!$E:$E,MATCH($B482,'Pliegos Tarifarios (Las Condes)'!$A:$A,0))</f>
        <v>55086.140377600001</v>
      </c>
      <c r="Q482" s="19" cm="1">
        <f t="array" ref="Q482">H482*_xlfn.IFS(H482&lt;=350,INDEX('Pliegos Tarifarios (Las Condes)'!$F:$F,MATCH($B482,'Pliegos Tarifarios (Las Condes)'!$A:$A,0)),H482&lt;=500,INDEX('Pliegos Tarifarios (Las Condes)'!$G:$G,MATCH($B482,'Pliegos Tarifarios (Las Condes)'!$A:$A,0)),H482&lt;=1000,INDEX('Pliegos Tarifarios (Las Condes)'!$H:$H,MATCH($B482,'Pliegos Tarifarios (Las Condes)'!$A:$A,0)),H482&lt;=5000,INDEX('Pliegos Tarifarios (Las Condes)'!$I:$I,MATCH($B482,'Pliegos Tarifarios (Las Condes)'!$A:$A,0)),H482&gt;5000,INDEX('Pliegos Tarifarios (Las Condes)'!$J:$J,MATCH($B482,'Pliegos Tarifarios (Las Condes)'!$A:$A,0)))/1.19</f>
        <v>12782.609960336134</v>
      </c>
      <c r="R482" s="19">
        <f>INDEX('Pliegos Tarifarios (Las Condes)'!$K:$K,MATCH($B482,'Pliegos Tarifarios (Las Condes)'!$A:$A,0))</f>
        <v>709.36099999999999</v>
      </c>
      <c r="S482" s="21">
        <f t="shared" si="24"/>
        <v>794298.69082023611</v>
      </c>
      <c r="T482" s="21">
        <f t="shared" si="25"/>
        <v>150916.75125584487</v>
      </c>
      <c r="U482" s="19">
        <v>0</v>
      </c>
      <c r="V482" s="21">
        <f t="shared" si="26"/>
        <v>945215.44207608094</v>
      </c>
    </row>
    <row r="483" spans="1:22" x14ac:dyDescent="0.3">
      <c r="A483" s="7" t="s">
        <v>141</v>
      </c>
      <c r="B483" s="7">
        <v>2</v>
      </c>
      <c r="C483" s="8" t="s">
        <v>186</v>
      </c>
      <c r="D483" s="7" t="s">
        <v>222</v>
      </c>
      <c r="E483" s="7" t="s">
        <v>94</v>
      </c>
      <c r="F483" s="8" t="s">
        <v>95</v>
      </c>
      <c r="G483" s="7" t="s">
        <v>16</v>
      </c>
      <c r="H483" s="9">
        <v>3189.6986999999999</v>
      </c>
      <c r="I483" s="9">
        <v>9.6509</v>
      </c>
      <c r="J483" s="9">
        <v>9.3263999999999996</v>
      </c>
      <c r="K483" s="10">
        <v>0.96637619289392696</v>
      </c>
      <c r="L483" s="9">
        <v>113.92</v>
      </c>
      <c r="M483" s="19">
        <f>H483*INDEX('Pliegos Tarifarios (Las Condes)'!$B:$B,MATCH($B483,'Pliegos Tarifarios (Las Condes)'!$A:$A,0))</f>
        <v>379057.41411059996</v>
      </c>
      <c r="N483" s="19">
        <f>I483*INDEX('Pliegos Tarifarios (Las Condes)'!$C:$C,MATCH($B483,'Pliegos Tarifarios (Las Condes)'!$A:$A,0))</f>
        <v>33109.159262900001</v>
      </c>
      <c r="O483" s="19">
        <f>J483*INDEX('Pliegos Tarifarios (Las Condes)'!$D:$D,MATCH($B483,'Pliegos Tarifarios (Las Condes)'!$A:$A,0))</f>
        <v>131709.06224639999</v>
      </c>
      <c r="P483" s="19">
        <f>H483*INDEX('Pliegos Tarifarios (Las Condes)'!$E:$E,MATCH($B483,'Pliegos Tarifarios (Las Condes)'!$A:$A,0))</f>
        <v>41249.183588400003</v>
      </c>
      <c r="Q483" s="19" cm="1">
        <f t="array" ref="Q483">H483*_xlfn.IFS(H483&lt;=350,INDEX('Pliegos Tarifarios (Las Condes)'!$F:$F,MATCH($B483,'Pliegos Tarifarios (Las Condes)'!$A:$A,0)),H483&lt;=500,INDEX('Pliegos Tarifarios (Las Condes)'!$G:$G,MATCH($B483,'Pliegos Tarifarios (Las Condes)'!$A:$A,0)),H483&lt;=1000,INDEX('Pliegos Tarifarios (Las Condes)'!$H:$H,MATCH($B483,'Pliegos Tarifarios (Las Condes)'!$A:$A,0)),H483&lt;=5000,INDEX('Pliegos Tarifarios (Las Condes)'!$I:$I,MATCH($B483,'Pliegos Tarifarios (Las Condes)'!$A:$A,0)),H483&gt;5000,INDEX('Pliegos Tarifarios (Las Condes)'!$J:$J,MATCH($B483,'Pliegos Tarifarios (Las Condes)'!$A:$A,0)))/1.19</f>
        <v>9571.776519075629</v>
      </c>
      <c r="R483" s="19">
        <f>INDEX('Pliegos Tarifarios (Las Condes)'!$K:$K,MATCH($B483,'Pliegos Tarifarios (Las Condes)'!$A:$A,0))</f>
        <v>709.36099999999999</v>
      </c>
      <c r="S483" s="21">
        <f t="shared" si="24"/>
        <v>595405.95672737563</v>
      </c>
      <c r="T483" s="21">
        <f t="shared" si="25"/>
        <v>113127.13177820136</v>
      </c>
      <c r="U483" s="19">
        <v>0</v>
      </c>
      <c r="V483" s="21">
        <f t="shared" si="26"/>
        <v>708533.08850557695</v>
      </c>
    </row>
    <row r="484" spans="1:22" x14ac:dyDescent="0.3">
      <c r="A484" s="7" t="s">
        <v>141</v>
      </c>
      <c r="B484" s="7">
        <v>2</v>
      </c>
      <c r="C484" s="8" t="s">
        <v>186</v>
      </c>
      <c r="D484" s="7" t="s">
        <v>223</v>
      </c>
      <c r="E484" s="7" t="s">
        <v>91</v>
      </c>
      <c r="F484" s="8" t="s">
        <v>97</v>
      </c>
      <c r="G484" s="7" t="s">
        <v>16</v>
      </c>
      <c r="H484" s="9">
        <v>3189.6183999999998</v>
      </c>
      <c r="I484" s="9">
        <v>9.5678000000000001</v>
      </c>
      <c r="J484" s="9">
        <v>9.1991999999999994</v>
      </c>
      <c r="K484" s="10">
        <v>0.96147494721879634</v>
      </c>
      <c r="L484" s="9">
        <v>113.91</v>
      </c>
      <c r="M484" s="19">
        <f>H484*INDEX('Pliegos Tarifarios (Las Condes)'!$B:$B,MATCH($B484,'Pliegos Tarifarios (Las Condes)'!$A:$A,0))</f>
        <v>379047.87141919998</v>
      </c>
      <c r="N484" s="19">
        <f>I484*INDEX('Pliegos Tarifarios (Las Condes)'!$C:$C,MATCH($B484,'Pliegos Tarifarios (Las Condes)'!$A:$A,0))</f>
        <v>32824.069671800004</v>
      </c>
      <c r="O484" s="19">
        <f>J484*INDEX('Pliegos Tarifarios (Las Condes)'!$D:$D,MATCH($B484,'Pliegos Tarifarios (Las Condes)'!$A:$A,0))</f>
        <v>129912.72145919998</v>
      </c>
      <c r="P484" s="19">
        <f>H484*INDEX('Pliegos Tarifarios (Las Condes)'!$E:$E,MATCH($B484,'Pliegos Tarifarios (Las Condes)'!$A:$A,0))</f>
        <v>41248.145148800002</v>
      </c>
      <c r="Q484" s="19" cm="1">
        <f t="array" ref="Q484">H484*_xlfn.IFS(H484&lt;=350,INDEX('Pliegos Tarifarios (Las Condes)'!$F:$F,MATCH($B484,'Pliegos Tarifarios (Las Condes)'!$A:$A,0)),H484&lt;=500,INDEX('Pliegos Tarifarios (Las Condes)'!$G:$G,MATCH($B484,'Pliegos Tarifarios (Las Condes)'!$A:$A,0)),H484&lt;=1000,INDEX('Pliegos Tarifarios (Las Condes)'!$H:$H,MATCH($B484,'Pliegos Tarifarios (Las Condes)'!$A:$A,0)),H484&lt;=5000,INDEX('Pliegos Tarifarios (Las Condes)'!$I:$I,MATCH($B484,'Pliegos Tarifarios (Las Condes)'!$A:$A,0)),H484&gt;5000,INDEX('Pliegos Tarifarios (Las Condes)'!$J:$J,MATCH($B484,'Pliegos Tarifarios (Las Condes)'!$A:$A,0)))/1.19</f>
        <v>9571.5355515966367</v>
      </c>
      <c r="R484" s="19">
        <f>INDEX('Pliegos Tarifarios (Las Condes)'!$K:$K,MATCH($B484,'Pliegos Tarifarios (Las Condes)'!$A:$A,0))</f>
        <v>709.36099999999999</v>
      </c>
      <c r="S484" s="21">
        <f t="shared" si="24"/>
        <v>593313.7042505967</v>
      </c>
      <c r="T484" s="21">
        <f t="shared" si="25"/>
        <v>112729.60380761337</v>
      </c>
      <c r="U484" s="19">
        <v>0</v>
      </c>
      <c r="V484" s="21">
        <f t="shared" si="26"/>
        <v>706043.30805821007</v>
      </c>
    </row>
    <row r="485" spans="1:22" x14ac:dyDescent="0.3">
      <c r="A485" s="7" t="s">
        <v>141</v>
      </c>
      <c r="B485" s="7">
        <v>2</v>
      </c>
      <c r="C485" s="8" t="s">
        <v>186</v>
      </c>
      <c r="D485" s="7" t="s">
        <v>224</v>
      </c>
      <c r="E485" s="7" t="s">
        <v>99</v>
      </c>
      <c r="F485" s="8" t="s">
        <v>100</v>
      </c>
      <c r="G485" s="7" t="s">
        <v>16</v>
      </c>
      <c r="H485" s="9">
        <v>15955.7408</v>
      </c>
      <c r="I485" s="9">
        <v>47.335700000000003</v>
      </c>
      <c r="J485" s="9">
        <v>47.300800000000002</v>
      </c>
      <c r="K485" s="10">
        <v>0.99926271292069202</v>
      </c>
      <c r="L485" s="9">
        <v>569.85</v>
      </c>
      <c r="M485" s="19">
        <f>H485*INDEX('Pliegos Tarifarios (Las Condes)'!$B:$B,MATCH($B485,'Pliegos Tarifarios (Las Condes)'!$A:$A,0))</f>
        <v>1896148.3251903998</v>
      </c>
      <c r="N485" s="19">
        <f>I485*INDEX('Pliegos Tarifarios (Las Condes)'!$C:$C,MATCH($B485,'Pliegos Tarifarios (Las Condes)'!$A:$A,0))</f>
        <v>162393.68661170002</v>
      </c>
      <c r="O485" s="19">
        <f>J485*INDEX('Pliegos Tarifarios (Las Condes)'!$D:$D,MATCH($B485,'Pliegos Tarifarios (Las Condes)'!$A:$A,0))</f>
        <v>667990.22254079999</v>
      </c>
      <c r="P485" s="19">
        <f>H485*INDEX('Pliegos Tarifarios (Las Condes)'!$E:$E,MATCH($B485,'Pliegos Tarifarios (Las Condes)'!$A:$A,0))</f>
        <v>206339.64002560001</v>
      </c>
      <c r="Q485" s="19" cm="1">
        <f t="array" ref="Q485">H485*_xlfn.IFS(H485&lt;=350,INDEX('Pliegos Tarifarios (Las Condes)'!$F:$F,MATCH($B485,'Pliegos Tarifarios (Las Condes)'!$A:$A,0)),H485&lt;=500,INDEX('Pliegos Tarifarios (Las Condes)'!$G:$G,MATCH($B485,'Pliegos Tarifarios (Las Condes)'!$A:$A,0)),H485&lt;=1000,INDEX('Pliegos Tarifarios (Las Condes)'!$H:$H,MATCH($B485,'Pliegos Tarifarios (Las Condes)'!$A:$A,0)),H485&lt;=5000,INDEX('Pliegos Tarifarios (Las Condes)'!$I:$I,MATCH($B485,'Pliegos Tarifarios (Las Condes)'!$A:$A,0)),H485&gt;5000,INDEX('Pliegos Tarifarios (Las Condes)'!$J:$J,MATCH($B485,'Pliegos Tarifarios (Las Condes)'!$A:$A,0)))/1.19</f>
        <v>52358.964557983199</v>
      </c>
      <c r="R485" s="19">
        <f>INDEX('Pliegos Tarifarios (Las Condes)'!$K:$K,MATCH($B485,'Pliegos Tarifarios (Las Condes)'!$A:$A,0))</f>
        <v>709.36099999999999</v>
      </c>
      <c r="S485" s="21">
        <f t="shared" si="24"/>
        <v>2985940.199926483</v>
      </c>
      <c r="T485" s="21">
        <f t="shared" si="25"/>
        <v>567328.63798603183</v>
      </c>
      <c r="U485" s="19">
        <v>0</v>
      </c>
      <c r="V485" s="21">
        <f t="shared" si="26"/>
        <v>3553268.8379125148</v>
      </c>
    </row>
    <row r="486" spans="1:22" x14ac:dyDescent="0.3">
      <c r="A486" s="7" t="s">
        <v>141</v>
      </c>
      <c r="B486" s="7">
        <v>2</v>
      </c>
      <c r="C486" s="8" t="s">
        <v>186</v>
      </c>
      <c r="D486" s="7" t="s">
        <v>225</v>
      </c>
      <c r="E486" s="7" t="s">
        <v>102</v>
      </c>
      <c r="F486" s="8" t="s">
        <v>103</v>
      </c>
      <c r="G486" s="7" t="s">
        <v>16</v>
      </c>
      <c r="H486" s="9">
        <v>6400.0677999999998</v>
      </c>
      <c r="I486" s="9">
        <v>19.190200000000001</v>
      </c>
      <c r="J486" s="9">
        <v>18.522300000000001</v>
      </c>
      <c r="K486" s="10">
        <v>0.96519577701118286</v>
      </c>
      <c r="L486" s="9">
        <v>228.57</v>
      </c>
      <c r="M486" s="19">
        <f>H486*INDEX('Pliegos Tarifarios (Las Condes)'!$B:$B,MATCH($B486,'Pliegos Tarifarios (Las Condes)'!$A:$A,0))</f>
        <v>760571.25721639988</v>
      </c>
      <c r="N486" s="19">
        <f>I486*INDEX('Pliegos Tarifarios (Las Condes)'!$C:$C,MATCH($B486,'Pliegos Tarifarios (Las Condes)'!$A:$A,0))</f>
        <v>65835.454526200003</v>
      </c>
      <c r="O486" s="19">
        <f>J486*INDEX('Pliegos Tarifarios (Las Condes)'!$D:$D,MATCH($B486,'Pliegos Tarifarios (Las Condes)'!$A:$A,0))</f>
        <v>261575.1805248</v>
      </c>
      <c r="P486" s="19">
        <f>H486*INDEX('Pliegos Tarifarios (Las Condes)'!$E:$E,MATCH($B486,'Pliegos Tarifarios (Las Condes)'!$A:$A,0))</f>
        <v>82765.676789599995</v>
      </c>
      <c r="Q486" s="19" cm="1">
        <f t="array" ref="Q486">H486*_xlfn.IFS(H486&lt;=350,INDEX('Pliegos Tarifarios (Las Condes)'!$F:$F,MATCH($B486,'Pliegos Tarifarios (Las Condes)'!$A:$A,0)),H486&lt;=500,INDEX('Pliegos Tarifarios (Las Condes)'!$G:$G,MATCH($B486,'Pliegos Tarifarios (Las Condes)'!$A:$A,0)),H486&lt;=1000,INDEX('Pliegos Tarifarios (Las Condes)'!$H:$H,MATCH($B486,'Pliegos Tarifarios (Las Condes)'!$A:$A,0)),H486&lt;=5000,INDEX('Pliegos Tarifarios (Las Condes)'!$I:$I,MATCH($B486,'Pliegos Tarifarios (Las Condes)'!$A:$A,0)),H486&gt;5000,INDEX('Pliegos Tarifarios (Las Condes)'!$J:$J,MATCH($B486,'Pliegos Tarifarios (Las Condes)'!$A:$A,0)))/1.19</f>
        <v>21001.90315882353</v>
      </c>
      <c r="R486" s="19">
        <f>INDEX('Pliegos Tarifarios (Las Condes)'!$K:$K,MATCH($B486,'Pliegos Tarifarios (Las Condes)'!$A:$A,0))</f>
        <v>709.36099999999999</v>
      </c>
      <c r="S486" s="21">
        <f t="shared" si="24"/>
        <v>1192458.8332158234</v>
      </c>
      <c r="T486" s="21">
        <f t="shared" si="25"/>
        <v>226567.17831100646</v>
      </c>
      <c r="U486" s="19">
        <v>0</v>
      </c>
      <c r="V486" s="21">
        <f t="shared" si="26"/>
        <v>1419026.0115268298</v>
      </c>
    </row>
    <row r="487" spans="1:22" x14ac:dyDescent="0.3">
      <c r="A487" s="7" t="s">
        <v>141</v>
      </c>
      <c r="B487" s="7">
        <v>2</v>
      </c>
      <c r="C487" s="8" t="s">
        <v>186</v>
      </c>
      <c r="D487" s="7" t="s">
        <v>226</v>
      </c>
      <c r="E487" s="7" t="s">
        <v>105</v>
      </c>
      <c r="F487" s="8" t="s">
        <v>106</v>
      </c>
      <c r="G487" s="7" t="s">
        <v>30</v>
      </c>
      <c r="H487" s="9">
        <v>2134.2393000000002</v>
      </c>
      <c r="I487" s="9">
        <v>6.5317999999999996</v>
      </c>
      <c r="J487" s="9">
        <v>6.3964999999999996</v>
      </c>
      <c r="K487" s="10">
        <v>0.97928595486695857</v>
      </c>
      <c r="L487" s="9">
        <v>76.22</v>
      </c>
      <c r="M487" s="19">
        <f>H487*INDEX('Pliegos Tarifarios (Las Condes)'!$B:$B,MATCH($B487,'Pliegos Tarifarios (Las Condes)'!$A:$A,0))</f>
        <v>253628.7299334</v>
      </c>
      <c r="N487" s="19">
        <f>I487*INDEX('Pliegos Tarifarios (Las Condes)'!$C:$C,MATCH($B487,'Pliegos Tarifarios (Las Condes)'!$A:$A,0))</f>
        <v>22408.522155799998</v>
      </c>
      <c r="O487" s="19">
        <f>J487*INDEX('Pliegos Tarifarios (Las Condes)'!$D:$D,MATCH($B487,'Pliegos Tarifarios (Las Condes)'!$A:$A,0))</f>
        <v>90332.498783999996</v>
      </c>
      <c r="P487" s="19">
        <f>H487*INDEX('Pliegos Tarifarios (Las Condes)'!$E:$E,MATCH($B487,'Pliegos Tarifarios (Las Condes)'!$A:$A,0))</f>
        <v>27599.982627600002</v>
      </c>
      <c r="Q487" s="19" cm="1">
        <f t="array" ref="Q487">H487*_xlfn.IFS(H487&lt;=350,INDEX('Pliegos Tarifarios (Las Condes)'!$F:$F,MATCH($B487,'Pliegos Tarifarios (Las Condes)'!$A:$A,0)),H487&lt;=500,INDEX('Pliegos Tarifarios (Las Condes)'!$G:$G,MATCH($B487,'Pliegos Tarifarios (Las Condes)'!$A:$A,0)),H487&lt;=1000,INDEX('Pliegos Tarifarios (Las Condes)'!$H:$H,MATCH($B487,'Pliegos Tarifarios (Las Condes)'!$A:$A,0)),H487&lt;=5000,INDEX('Pliegos Tarifarios (Las Condes)'!$I:$I,MATCH($B487,'Pliegos Tarifarios (Las Condes)'!$A:$A,0)),H487&gt;5000,INDEX('Pliegos Tarifarios (Las Condes)'!$J:$J,MATCH($B487,'Pliegos Tarifarios (Las Condes)'!$A:$A,0)))/1.19</f>
        <v>6404.511378403362</v>
      </c>
      <c r="R487" s="19">
        <f>INDEX('Pliegos Tarifarios (Las Condes)'!$K:$K,MATCH($B487,'Pliegos Tarifarios (Las Condes)'!$A:$A,0))</f>
        <v>709.36099999999999</v>
      </c>
      <c r="S487" s="21">
        <f t="shared" si="24"/>
        <v>401083.60587920336</v>
      </c>
      <c r="T487" s="21">
        <f t="shared" si="25"/>
        <v>76205.885117048645</v>
      </c>
      <c r="U487" s="19">
        <v>0</v>
      </c>
      <c r="V487" s="21">
        <f t="shared" si="26"/>
        <v>477289.49099625199</v>
      </c>
    </row>
    <row r="488" spans="1:22" x14ac:dyDescent="0.3">
      <c r="A488" s="7" t="s">
        <v>141</v>
      </c>
      <c r="B488" s="7">
        <v>2</v>
      </c>
      <c r="C488" s="8" t="s">
        <v>186</v>
      </c>
      <c r="D488" s="7" t="s">
        <v>227</v>
      </c>
      <c r="E488" s="7" t="s">
        <v>105</v>
      </c>
      <c r="F488" s="8" t="s">
        <v>108</v>
      </c>
      <c r="G488" s="7" t="s">
        <v>30</v>
      </c>
      <c r="H488" s="9">
        <v>2133.1219999999998</v>
      </c>
      <c r="I488" s="9">
        <v>6.3864000000000001</v>
      </c>
      <c r="J488" s="9">
        <v>6.1797000000000004</v>
      </c>
      <c r="K488" s="10">
        <v>0.96763434798947767</v>
      </c>
      <c r="L488" s="9">
        <v>76.180000000000007</v>
      </c>
      <c r="M488" s="19">
        <f>H488*INDEX('Pliegos Tarifarios (Las Condes)'!$B:$B,MATCH($B488,'Pliegos Tarifarios (Las Condes)'!$A:$A,0))</f>
        <v>253495.95223599998</v>
      </c>
      <c r="N488" s="19">
        <f>I488*INDEX('Pliegos Tarifarios (Las Condes)'!$C:$C,MATCH($B488,'Pliegos Tarifarios (Las Condes)'!$A:$A,0))</f>
        <v>21909.7011384</v>
      </c>
      <c r="O488" s="19">
        <f>J488*INDEX('Pliegos Tarifarios (Las Condes)'!$D:$D,MATCH($B488,'Pliegos Tarifarios (Las Condes)'!$A:$A,0))</f>
        <v>87270.811027200005</v>
      </c>
      <c r="P488" s="19">
        <f>H488*INDEX('Pliegos Tarifarios (Las Condes)'!$E:$E,MATCH($B488,'Pliegos Tarifarios (Las Condes)'!$A:$A,0))</f>
        <v>27585.533703999998</v>
      </c>
      <c r="Q488" s="19" cm="1">
        <f t="array" ref="Q488">H488*_xlfn.IFS(H488&lt;=350,INDEX('Pliegos Tarifarios (Las Condes)'!$F:$F,MATCH($B488,'Pliegos Tarifarios (Las Condes)'!$A:$A,0)),H488&lt;=500,INDEX('Pliegos Tarifarios (Las Condes)'!$G:$G,MATCH($B488,'Pliegos Tarifarios (Las Condes)'!$A:$A,0)),H488&lt;=1000,INDEX('Pliegos Tarifarios (Las Condes)'!$H:$H,MATCH($B488,'Pliegos Tarifarios (Las Condes)'!$A:$A,0)),H488&lt;=5000,INDEX('Pliegos Tarifarios (Las Condes)'!$I:$I,MATCH($B488,'Pliegos Tarifarios (Las Condes)'!$A:$A,0)),H488&gt;5000,INDEX('Pliegos Tarifarios (Las Condes)'!$J:$J,MATCH($B488,'Pliegos Tarifarios (Las Condes)'!$A:$A,0)))/1.19</f>
        <v>6401.1585394957983</v>
      </c>
      <c r="R488" s="19">
        <f>INDEX('Pliegos Tarifarios (Las Condes)'!$K:$K,MATCH($B488,'Pliegos Tarifarios (Las Condes)'!$A:$A,0))</f>
        <v>709.36099999999999</v>
      </c>
      <c r="S488" s="21">
        <f t="shared" si="24"/>
        <v>397372.51764509577</v>
      </c>
      <c r="T488" s="21">
        <f t="shared" si="25"/>
        <v>75500.778352568203</v>
      </c>
      <c r="U488" s="19">
        <v>0</v>
      </c>
      <c r="V488" s="21">
        <f t="shared" si="26"/>
        <v>472873.29599766398</v>
      </c>
    </row>
    <row r="489" spans="1:22" x14ac:dyDescent="0.3">
      <c r="A489" s="7" t="s">
        <v>141</v>
      </c>
      <c r="B489" s="7">
        <v>2</v>
      </c>
      <c r="C489" s="8" t="s">
        <v>186</v>
      </c>
      <c r="D489" s="7" t="s">
        <v>228</v>
      </c>
      <c r="E489" s="7" t="s">
        <v>110</v>
      </c>
      <c r="F489" s="8" t="s">
        <v>111</v>
      </c>
      <c r="G489" s="7" t="s">
        <v>30</v>
      </c>
      <c r="H489" s="9">
        <v>1064.9434000000001</v>
      </c>
      <c r="I489" s="9">
        <v>3.2439</v>
      </c>
      <c r="J489" s="9">
        <v>3.0962000000000001</v>
      </c>
      <c r="K489" s="10">
        <v>0.95446838681833601</v>
      </c>
      <c r="L489" s="9">
        <v>38.03</v>
      </c>
      <c r="M489" s="19">
        <f>H489*INDEX('Pliegos Tarifarios (Las Condes)'!$B:$B,MATCH($B489,'Pliegos Tarifarios (Las Condes)'!$A:$A,0))</f>
        <v>126555.74376920001</v>
      </c>
      <c r="N489" s="19">
        <f>I489*INDEX('Pliegos Tarifarios (Las Condes)'!$C:$C,MATCH($B489,'Pliegos Tarifarios (Las Condes)'!$A:$A,0))</f>
        <v>11128.786095900001</v>
      </c>
      <c r="O489" s="19">
        <f>J489*INDEX('Pliegos Tarifarios (Las Condes)'!$D:$D,MATCH($B489,'Pliegos Tarifarios (Las Condes)'!$A:$A,0))</f>
        <v>43725.081331200003</v>
      </c>
      <c r="P489" s="19">
        <f>H489*INDEX('Pliegos Tarifarios (Las Condes)'!$E:$E,MATCH($B489,'Pliegos Tarifarios (Las Condes)'!$A:$A,0))</f>
        <v>13771.848048800002</v>
      </c>
      <c r="Q489" s="19" cm="1">
        <f t="array" ref="Q489">H489*_xlfn.IFS(H489&lt;=350,INDEX('Pliegos Tarifarios (Las Condes)'!$F:$F,MATCH($B489,'Pliegos Tarifarios (Las Condes)'!$A:$A,0)),H489&lt;=500,INDEX('Pliegos Tarifarios (Las Condes)'!$G:$G,MATCH($B489,'Pliegos Tarifarios (Las Condes)'!$A:$A,0)),H489&lt;=1000,INDEX('Pliegos Tarifarios (Las Condes)'!$H:$H,MATCH($B489,'Pliegos Tarifarios (Las Condes)'!$A:$A,0)),H489&lt;=5000,INDEX('Pliegos Tarifarios (Las Condes)'!$I:$I,MATCH($B489,'Pliegos Tarifarios (Las Condes)'!$A:$A,0)),H489&gt;5000,INDEX('Pliegos Tarifarios (Las Condes)'!$J:$J,MATCH($B489,'Pliegos Tarifarios (Las Condes)'!$A:$A,0)))/1.19</f>
        <v>3195.7251104201682</v>
      </c>
      <c r="R489" s="19">
        <f>INDEX('Pliegos Tarifarios (Las Condes)'!$K:$K,MATCH($B489,'Pliegos Tarifarios (Las Condes)'!$A:$A,0))</f>
        <v>709.36099999999999</v>
      </c>
      <c r="S489" s="21">
        <f t="shared" si="24"/>
        <v>199086.54535552018</v>
      </c>
      <c r="T489" s="21">
        <f t="shared" si="25"/>
        <v>37826.443617548837</v>
      </c>
      <c r="U489" s="19">
        <v>0</v>
      </c>
      <c r="V489" s="21">
        <f t="shared" si="26"/>
        <v>236912.988973069</v>
      </c>
    </row>
    <row r="490" spans="1:22" x14ac:dyDescent="0.3">
      <c r="A490" s="7" t="s">
        <v>141</v>
      </c>
      <c r="B490" s="7">
        <v>2</v>
      </c>
      <c r="C490" s="8" t="s">
        <v>186</v>
      </c>
      <c r="D490" s="7" t="s">
        <v>229</v>
      </c>
      <c r="E490" s="7" t="s">
        <v>113</v>
      </c>
      <c r="F490" s="8" t="s">
        <v>114</v>
      </c>
      <c r="G490" s="7" t="s">
        <v>30</v>
      </c>
      <c r="H490" s="9">
        <v>1598.9168</v>
      </c>
      <c r="I490" s="9">
        <v>4.7596999999999996</v>
      </c>
      <c r="J490" s="9">
        <v>4.7596999999999996</v>
      </c>
      <c r="K490" s="10">
        <v>1</v>
      </c>
      <c r="L490" s="9">
        <v>57.1</v>
      </c>
      <c r="M490" s="19">
        <f>H490*INDEX('Pliegos Tarifarios (Las Condes)'!$B:$B,MATCH($B490,'Pliegos Tarifarios (Las Condes)'!$A:$A,0))</f>
        <v>190012.07467839998</v>
      </c>
      <c r="N490" s="19">
        <f>I490*INDEX('Pliegos Tarifarios (Las Condes)'!$C:$C,MATCH($B490,'Pliegos Tarifarios (Las Condes)'!$A:$A,0))</f>
        <v>16329.012355699999</v>
      </c>
      <c r="O490" s="19">
        <f>J490*INDEX('Pliegos Tarifarios (Las Condes)'!$D:$D,MATCH($B490,'Pliegos Tarifarios (Las Condes)'!$A:$A,0))</f>
        <v>67217.321107199998</v>
      </c>
      <c r="P490" s="19">
        <f>H490*INDEX('Pliegos Tarifarios (Las Condes)'!$E:$E,MATCH($B490,'Pliegos Tarifarios (Las Condes)'!$A:$A,0))</f>
        <v>20677.192057600001</v>
      </c>
      <c r="Q490" s="19" cm="1">
        <f t="array" ref="Q490">H490*_xlfn.IFS(H490&lt;=350,INDEX('Pliegos Tarifarios (Las Condes)'!$F:$F,MATCH($B490,'Pliegos Tarifarios (Las Condes)'!$A:$A,0)),H490&lt;=500,INDEX('Pliegos Tarifarios (Las Condes)'!$G:$G,MATCH($B490,'Pliegos Tarifarios (Las Condes)'!$A:$A,0)),H490&lt;=1000,INDEX('Pliegos Tarifarios (Las Condes)'!$H:$H,MATCH($B490,'Pliegos Tarifarios (Las Condes)'!$A:$A,0)),H490&lt;=5000,INDEX('Pliegos Tarifarios (Las Condes)'!$I:$I,MATCH($B490,'Pliegos Tarifarios (Las Condes)'!$A:$A,0)),H490&gt;5000,INDEX('Pliegos Tarifarios (Las Condes)'!$J:$J,MATCH($B490,'Pliegos Tarifarios (Las Condes)'!$A:$A,0)))/1.19</f>
        <v>4798.0940275630246</v>
      </c>
      <c r="R490" s="19">
        <f>INDEX('Pliegos Tarifarios (Las Condes)'!$K:$K,MATCH($B490,'Pliegos Tarifarios (Las Condes)'!$A:$A,0))</f>
        <v>709.36099999999999</v>
      </c>
      <c r="S490" s="21">
        <f t="shared" si="24"/>
        <v>299743.05522646295</v>
      </c>
      <c r="T490" s="21">
        <f t="shared" si="25"/>
        <v>56951.180493027961</v>
      </c>
      <c r="U490" s="19">
        <v>0</v>
      </c>
      <c r="V490" s="21">
        <f t="shared" si="26"/>
        <v>356694.23571949091</v>
      </c>
    </row>
    <row r="491" spans="1:22" x14ac:dyDescent="0.3">
      <c r="A491" s="7" t="s">
        <v>141</v>
      </c>
      <c r="B491" s="7">
        <v>2</v>
      </c>
      <c r="C491" s="8" t="s">
        <v>186</v>
      </c>
      <c r="D491" s="7" t="s">
        <v>230</v>
      </c>
      <c r="E491" s="7" t="s">
        <v>116</v>
      </c>
      <c r="F491" s="8" t="s">
        <v>117</v>
      </c>
      <c r="G491" s="7" t="s">
        <v>30</v>
      </c>
      <c r="H491" s="9">
        <v>266.2978</v>
      </c>
      <c r="I491" s="9">
        <v>0.80689999999999995</v>
      </c>
      <c r="J491" s="9">
        <v>0.80689999999999995</v>
      </c>
      <c r="K491" s="10">
        <v>1</v>
      </c>
      <c r="L491" s="9">
        <v>9.51</v>
      </c>
      <c r="M491" s="19">
        <f>H491*INDEX('Pliegos Tarifarios (Las Condes)'!$B:$B,MATCH($B491,'Pliegos Tarifarios (Las Condes)'!$A:$A,0))</f>
        <v>31646.297956399998</v>
      </c>
      <c r="N491" s="19">
        <f>I491*INDEX('Pliegos Tarifarios (Las Condes)'!$C:$C,MATCH($B491,'Pliegos Tarifarios (Las Condes)'!$A:$A,0))</f>
        <v>2768.2164988999998</v>
      </c>
      <c r="O491" s="19">
        <f>J491*INDEX('Pliegos Tarifarios (Las Condes)'!$D:$D,MATCH($B491,'Pliegos Tarifarios (Las Condes)'!$A:$A,0))</f>
        <v>11395.183814399999</v>
      </c>
      <c r="P491" s="19">
        <f>H491*INDEX('Pliegos Tarifarios (Las Condes)'!$E:$E,MATCH($B491,'Pliegos Tarifarios (Las Condes)'!$A:$A,0))</f>
        <v>3443.7631495999999</v>
      </c>
      <c r="Q491" s="19" cm="1">
        <f t="array" ref="Q491">H491*_xlfn.IFS(H491&lt;=350,INDEX('Pliegos Tarifarios (Las Condes)'!$F:$F,MATCH($B491,'Pliegos Tarifarios (Las Condes)'!$A:$A,0)),H491&lt;=500,INDEX('Pliegos Tarifarios (Las Condes)'!$G:$G,MATCH($B491,'Pliegos Tarifarios (Las Condes)'!$A:$A,0)),H491&lt;=1000,INDEX('Pliegos Tarifarios (Las Condes)'!$H:$H,MATCH($B491,'Pliegos Tarifarios (Las Condes)'!$A:$A,0)),H491&lt;=5000,INDEX('Pliegos Tarifarios (Las Condes)'!$I:$I,MATCH($B491,'Pliegos Tarifarios (Las Condes)'!$A:$A,0)),H491&gt;5000,INDEX('Pliegos Tarifarios (Las Condes)'!$J:$J,MATCH($B491,'Pliegos Tarifarios (Las Condes)'!$A:$A,0)))/1.19</f>
        <v>175.44325647058824</v>
      </c>
      <c r="R491" s="19">
        <f>INDEX('Pliegos Tarifarios (Las Condes)'!$K:$K,MATCH($B491,'Pliegos Tarifarios (Las Condes)'!$A:$A,0))</f>
        <v>709.36099999999999</v>
      </c>
      <c r="S491" s="21">
        <f t="shared" si="24"/>
        <v>50138.265675770584</v>
      </c>
      <c r="T491" s="21">
        <f t="shared" si="25"/>
        <v>9526.2704783964109</v>
      </c>
      <c r="U491" s="19">
        <v>0</v>
      </c>
      <c r="V491" s="21">
        <f t="shared" si="26"/>
        <v>59664.536154166999</v>
      </c>
    </row>
    <row r="492" spans="1:22" x14ac:dyDescent="0.3">
      <c r="A492" s="7" t="s">
        <v>141</v>
      </c>
      <c r="B492" s="7">
        <v>2</v>
      </c>
      <c r="C492" s="8" t="s">
        <v>186</v>
      </c>
      <c r="D492" s="7" t="s">
        <v>231</v>
      </c>
      <c r="E492" s="7" t="s">
        <v>116</v>
      </c>
      <c r="F492" s="8" t="s">
        <v>119</v>
      </c>
      <c r="G492" s="7" t="s">
        <v>30</v>
      </c>
      <c r="H492" s="9">
        <v>266.53230000000002</v>
      </c>
      <c r="I492" s="9">
        <v>0.79749999999999999</v>
      </c>
      <c r="J492" s="9">
        <v>0.79749999999999999</v>
      </c>
      <c r="K492" s="10">
        <v>1</v>
      </c>
      <c r="L492" s="9">
        <v>9.52</v>
      </c>
      <c r="M492" s="19">
        <f>H492*INDEX('Pliegos Tarifarios (Las Condes)'!$B:$B,MATCH($B492,'Pliegos Tarifarios (Las Condes)'!$A:$A,0))</f>
        <v>31674.165467400002</v>
      </c>
      <c r="N492" s="19">
        <f>I492*INDEX('Pliegos Tarifarios (Las Condes)'!$C:$C,MATCH($B492,'Pliegos Tarifarios (Las Condes)'!$A:$A,0))</f>
        <v>2735.9680975000001</v>
      </c>
      <c r="O492" s="19">
        <f>J492*INDEX('Pliegos Tarifarios (Las Condes)'!$D:$D,MATCH($B492,'Pliegos Tarifarios (Las Condes)'!$A:$A,0))</f>
        <v>11262.435359999999</v>
      </c>
      <c r="P492" s="19">
        <f>H492*INDEX('Pliegos Tarifarios (Las Condes)'!$E:$E,MATCH($B492,'Pliegos Tarifarios (Las Condes)'!$A:$A,0))</f>
        <v>3446.7957036000003</v>
      </c>
      <c r="Q492" s="19" cm="1">
        <f t="array" ref="Q492">H492*_xlfn.IFS(H492&lt;=350,INDEX('Pliegos Tarifarios (Las Condes)'!$F:$F,MATCH($B492,'Pliegos Tarifarios (Las Condes)'!$A:$A,0)),H492&lt;=500,INDEX('Pliegos Tarifarios (Las Condes)'!$G:$G,MATCH($B492,'Pliegos Tarifarios (Las Condes)'!$A:$A,0)),H492&lt;=1000,INDEX('Pliegos Tarifarios (Las Condes)'!$H:$H,MATCH($B492,'Pliegos Tarifarios (Las Condes)'!$A:$A,0)),H492&lt;=5000,INDEX('Pliegos Tarifarios (Las Condes)'!$I:$I,MATCH($B492,'Pliegos Tarifarios (Las Condes)'!$A:$A,0)),H492&gt;5000,INDEX('Pliegos Tarifarios (Las Condes)'!$J:$J,MATCH($B492,'Pliegos Tarifarios (Las Condes)'!$A:$A,0)))/1.19</f>
        <v>175.59775058823533</v>
      </c>
      <c r="R492" s="19">
        <f>INDEX('Pliegos Tarifarios (Las Condes)'!$K:$K,MATCH($B492,'Pliegos Tarifarios (Las Condes)'!$A:$A,0))</f>
        <v>709.36099999999999</v>
      </c>
      <c r="S492" s="21">
        <f t="shared" si="24"/>
        <v>50004.32337908823</v>
      </c>
      <c r="T492" s="21">
        <f t="shared" si="25"/>
        <v>9500.8214420267632</v>
      </c>
      <c r="U492" s="19">
        <v>0</v>
      </c>
      <c r="V492" s="21">
        <f t="shared" si="26"/>
        <v>59505.144821114991</v>
      </c>
    </row>
    <row r="493" spans="1:22" x14ac:dyDescent="0.3">
      <c r="A493" s="7" t="s">
        <v>141</v>
      </c>
      <c r="B493" s="7">
        <v>2</v>
      </c>
      <c r="C493" s="8" t="s">
        <v>186</v>
      </c>
      <c r="D493" s="7" t="s">
        <v>232</v>
      </c>
      <c r="E493" s="7" t="s">
        <v>121</v>
      </c>
      <c r="F493" s="8" t="s">
        <v>122</v>
      </c>
      <c r="G493" s="7" t="s">
        <v>30</v>
      </c>
      <c r="H493" s="9">
        <v>265.7801</v>
      </c>
      <c r="I493" s="9">
        <v>0.79010000000000002</v>
      </c>
      <c r="J493" s="9">
        <v>0.79010000000000002</v>
      </c>
      <c r="K493" s="10">
        <v>1</v>
      </c>
      <c r="L493" s="9">
        <v>9.49</v>
      </c>
      <c r="M493" s="19">
        <f>H493*INDEX('Pliegos Tarifarios (Las Condes)'!$B:$B,MATCH($B493,'Pliegos Tarifarios (Las Condes)'!$A:$A,0))</f>
        <v>31584.775523799999</v>
      </c>
      <c r="N493" s="19">
        <f>I493*INDEX('Pliegos Tarifarios (Las Condes)'!$C:$C,MATCH($B493,'Pliegos Tarifarios (Las Condes)'!$A:$A,0))</f>
        <v>2710.5810581000001</v>
      </c>
      <c r="O493" s="19">
        <f>J493*INDEX('Pliegos Tarifarios (Las Condes)'!$D:$D,MATCH($B493,'Pliegos Tarifarios (Las Condes)'!$A:$A,0))</f>
        <v>11157.931257599999</v>
      </c>
      <c r="P493" s="19">
        <f>H493*INDEX('Pliegos Tarifarios (Las Condes)'!$E:$E,MATCH($B493,'Pliegos Tarifarios (Las Condes)'!$A:$A,0))</f>
        <v>3437.0682532000001</v>
      </c>
      <c r="Q493" s="19" cm="1">
        <f t="array" ref="Q493">H493*_xlfn.IFS(H493&lt;=350,INDEX('Pliegos Tarifarios (Las Condes)'!$F:$F,MATCH($B493,'Pliegos Tarifarios (Las Condes)'!$A:$A,0)),H493&lt;=500,INDEX('Pliegos Tarifarios (Las Condes)'!$G:$G,MATCH($B493,'Pliegos Tarifarios (Las Condes)'!$A:$A,0)),H493&lt;=1000,INDEX('Pliegos Tarifarios (Las Condes)'!$H:$H,MATCH($B493,'Pliegos Tarifarios (Las Condes)'!$A:$A,0)),H493&lt;=5000,INDEX('Pliegos Tarifarios (Las Condes)'!$I:$I,MATCH($B493,'Pliegos Tarifarios (Las Condes)'!$A:$A,0)),H493&gt;5000,INDEX('Pliegos Tarifarios (Las Condes)'!$J:$J,MATCH($B493,'Pliegos Tarifarios (Las Condes)'!$A:$A,0)))/1.19</f>
        <v>175.10218352941177</v>
      </c>
      <c r="R493" s="19">
        <f>INDEX('Pliegos Tarifarios (Las Condes)'!$K:$K,MATCH($B493,'Pliegos Tarifarios (Las Condes)'!$A:$A,0))</f>
        <v>709.36099999999999</v>
      </c>
      <c r="S493" s="21">
        <f t="shared" si="24"/>
        <v>49774.819276229406</v>
      </c>
      <c r="T493" s="21">
        <f t="shared" si="25"/>
        <v>9457.2156624835879</v>
      </c>
      <c r="U493" s="19">
        <v>0</v>
      </c>
      <c r="V493" s="21">
        <f t="shared" si="26"/>
        <v>59232.034938712997</v>
      </c>
    </row>
    <row r="494" spans="1:22" x14ac:dyDescent="0.3">
      <c r="A494" s="7" t="s">
        <v>141</v>
      </c>
      <c r="B494" s="7">
        <v>2</v>
      </c>
      <c r="C494" s="8" t="s">
        <v>186</v>
      </c>
      <c r="D494" s="7" t="s">
        <v>233</v>
      </c>
      <c r="E494" s="7" t="s">
        <v>121</v>
      </c>
      <c r="F494" s="8" t="s">
        <v>124</v>
      </c>
      <c r="G494" s="7" t="s">
        <v>30</v>
      </c>
      <c r="H494" s="9">
        <v>266.31180000000001</v>
      </c>
      <c r="I494" s="9">
        <v>0.80700000000000005</v>
      </c>
      <c r="J494" s="9">
        <v>0.77010000000000001</v>
      </c>
      <c r="K494" s="10">
        <v>0.9542750929368029</v>
      </c>
      <c r="L494" s="9">
        <v>9.51</v>
      </c>
      <c r="M494" s="19">
        <f>H494*INDEX('Pliegos Tarifarios (Las Condes)'!$B:$B,MATCH($B494,'Pliegos Tarifarios (Las Condes)'!$A:$A,0))</f>
        <v>31647.961688399999</v>
      </c>
      <c r="N494" s="19">
        <f>I494*INDEX('Pliegos Tarifarios (Las Condes)'!$C:$C,MATCH($B494,'Pliegos Tarifarios (Las Condes)'!$A:$A,0))</f>
        <v>2768.5595670000002</v>
      </c>
      <c r="O494" s="19">
        <f>J494*INDEX('Pliegos Tarifarios (Las Condes)'!$D:$D,MATCH($B494,'Pliegos Tarifarios (Las Condes)'!$A:$A,0))</f>
        <v>10875.4877376</v>
      </c>
      <c r="P494" s="19">
        <f>H494*INDEX('Pliegos Tarifarios (Las Condes)'!$E:$E,MATCH($B494,'Pliegos Tarifarios (Las Condes)'!$A:$A,0))</f>
        <v>3443.9441976000003</v>
      </c>
      <c r="Q494" s="19" cm="1">
        <f t="array" ref="Q494">H494*_xlfn.IFS(H494&lt;=350,INDEX('Pliegos Tarifarios (Las Condes)'!$F:$F,MATCH($B494,'Pliegos Tarifarios (Las Condes)'!$A:$A,0)),H494&lt;=500,INDEX('Pliegos Tarifarios (Las Condes)'!$G:$G,MATCH($B494,'Pliegos Tarifarios (Las Condes)'!$A:$A,0)),H494&lt;=1000,INDEX('Pliegos Tarifarios (Las Condes)'!$H:$H,MATCH($B494,'Pliegos Tarifarios (Las Condes)'!$A:$A,0)),H494&lt;=5000,INDEX('Pliegos Tarifarios (Las Condes)'!$I:$I,MATCH($B494,'Pliegos Tarifarios (Las Condes)'!$A:$A,0)),H494&gt;5000,INDEX('Pliegos Tarifarios (Las Condes)'!$J:$J,MATCH($B494,'Pliegos Tarifarios (Las Condes)'!$A:$A,0)))/1.19</f>
        <v>175.45248000000004</v>
      </c>
      <c r="R494" s="19">
        <f>INDEX('Pliegos Tarifarios (Las Condes)'!$K:$K,MATCH($B494,'Pliegos Tarifarios (Las Condes)'!$A:$A,0))</f>
        <v>709.36099999999999</v>
      </c>
      <c r="S494" s="21">
        <f t="shared" si="24"/>
        <v>49620.766670600002</v>
      </c>
      <c r="T494" s="21">
        <f t="shared" si="25"/>
        <v>9427.9456674140001</v>
      </c>
      <c r="U494" s="19">
        <v>0</v>
      </c>
      <c r="V494" s="21">
        <f t="shared" si="26"/>
        <v>59048.712338014004</v>
      </c>
    </row>
    <row r="495" spans="1:22" x14ac:dyDescent="0.3">
      <c r="A495" s="7" t="s">
        <v>141</v>
      </c>
      <c r="B495" s="7">
        <v>2</v>
      </c>
      <c r="C495" s="8" t="s">
        <v>186</v>
      </c>
      <c r="D495" s="7" t="s">
        <v>234</v>
      </c>
      <c r="E495" s="7" t="s">
        <v>121</v>
      </c>
      <c r="F495" s="8" t="s">
        <v>126</v>
      </c>
      <c r="G495" s="7" t="s">
        <v>30</v>
      </c>
      <c r="H495" s="9">
        <v>266.36130000000003</v>
      </c>
      <c r="I495" s="9">
        <v>0.79749999999999999</v>
      </c>
      <c r="J495" s="9">
        <v>0.78359999999999996</v>
      </c>
      <c r="K495" s="10">
        <v>0.98257053291536045</v>
      </c>
      <c r="L495" s="9">
        <v>9.51</v>
      </c>
      <c r="M495" s="19">
        <f>H495*INDEX('Pliegos Tarifarios (Las Condes)'!$B:$B,MATCH($B495,'Pliegos Tarifarios (Las Condes)'!$A:$A,0))</f>
        <v>31653.844169400003</v>
      </c>
      <c r="N495" s="19">
        <f>I495*INDEX('Pliegos Tarifarios (Las Condes)'!$C:$C,MATCH($B495,'Pliegos Tarifarios (Las Condes)'!$A:$A,0))</f>
        <v>2735.9680975000001</v>
      </c>
      <c r="O495" s="19">
        <f>J495*INDEX('Pliegos Tarifarios (Las Condes)'!$D:$D,MATCH($B495,'Pliegos Tarifarios (Las Condes)'!$A:$A,0))</f>
        <v>11066.1371136</v>
      </c>
      <c r="P495" s="19">
        <f>H495*INDEX('Pliegos Tarifarios (Las Condes)'!$E:$E,MATCH($B495,'Pliegos Tarifarios (Las Condes)'!$A:$A,0))</f>
        <v>3444.5843316000005</v>
      </c>
      <c r="Q495" s="19" cm="1">
        <f t="array" ref="Q495">H495*_xlfn.IFS(H495&lt;=350,INDEX('Pliegos Tarifarios (Las Condes)'!$F:$F,MATCH($B495,'Pliegos Tarifarios (Las Condes)'!$A:$A,0)),H495&lt;=500,INDEX('Pliegos Tarifarios (Las Condes)'!$G:$G,MATCH($B495,'Pliegos Tarifarios (Las Condes)'!$A:$A,0)),H495&lt;=1000,INDEX('Pliegos Tarifarios (Las Condes)'!$H:$H,MATCH($B495,'Pliegos Tarifarios (Las Condes)'!$A:$A,0)),H495&lt;=5000,INDEX('Pliegos Tarifarios (Las Condes)'!$I:$I,MATCH($B495,'Pliegos Tarifarios (Las Condes)'!$A:$A,0)),H495&gt;5000,INDEX('Pliegos Tarifarios (Las Condes)'!$J:$J,MATCH($B495,'Pliegos Tarifarios (Las Condes)'!$A:$A,0)))/1.19</f>
        <v>175.48509176470591</v>
      </c>
      <c r="R495" s="19">
        <f>INDEX('Pliegos Tarifarios (Las Condes)'!$K:$K,MATCH($B495,'Pliegos Tarifarios (Las Condes)'!$A:$A,0))</f>
        <v>709.36099999999999</v>
      </c>
      <c r="S495" s="21">
        <f t="shared" si="24"/>
        <v>49785.379803864707</v>
      </c>
      <c r="T495" s="21">
        <f t="shared" si="25"/>
        <v>9459.2221627342951</v>
      </c>
      <c r="U495" s="19">
        <v>0</v>
      </c>
      <c r="V495" s="21">
        <f t="shared" si="26"/>
        <v>59244.601966599002</v>
      </c>
    </row>
    <row r="496" spans="1:22" x14ac:dyDescent="0.3">
      <c r="A496" s="7" t="s">
        <v>141</v>
      </c>
      <c r="B496" s="7">
        <v>2</v>
      </c>
      <c r="C496" s="8" t="s">
        <v>186</v>
      </c>
      <c r="D496" s="7" t="s">
        <v>235</v>
      </c>
      <c r="E496" s="7" t="s">
        <v>121</v>
      </c>
      <c r="F496" s="8" t="s">
        <v>128</v>
      </c>
      <c r="G496" s="7" t="s">
        <v>30</v>
      </c>
      <c r="H496" s="9">
        <v>266.52510000000001</v>
      </c>
      <c r="I496" s="9">
        <v>0.80640000000000001</v>
      </c>
      <c r="J496" s="9">
        <v>0.80640000000000001</v>
      </c>
      <c r="K496" s="10">
        <v>1</v>
      </c>
      <c r="L496" s="9">
        <v>9.52</v>
      </c>
      <c r="M496" s="19">
        <f>H496*INDEX('Pliegos Tarifarios (Las Condes)'!$B:$B,MATCH($B496,'Pliegos Tarifarios (Las Condes)'!$A:$A,0))</f>
        <v>31673.309833799998</v>
      </c>
      <c r="N496" s="19">
        <f>I496*INDEX('Pliegos Tarifarios (Las Condes)'!$C:$C,MATCH($B496,'Pliegos Tarifarios (Las Condes)'!$A:$A,0))</f>
        <v>2766.5011583999999</v>
      </c>
      <c r="O496" s="19">
        <f>J496*INDEX('Pliegos Tarifarios (Las Condes)'!$D:$D,MATCH($B496,'Pliegos Tarifarios (Las Condes)'!$A:$A,0))</f>
        <v>11388.122726399999</v>
      </c>
      <c r="P496" s="19">
        <f>H496*INDEX('Pliegos Tarifarios (Las Condes)'!$E:$E,MATCH($B496,'Pliegos Tarifarios (Las Condes)'!$A:$A,0))</f>
        <v>3446.7025932000001</v>
      </c>
      <c r="Q496" s="19" cm="1">
        <f t="array" ref="Q496">H496*_xlfn.IFS(H496&lt;=350,INDEX('Pliegos Tarifarios (Las Condes)'!$F:$F,MATCH($B496,'Pliegos Tarifarios (Las Condes)'!$A:$A,0)),H496&lt;=500,INDEX('Pliegos Tarifarios (Las Condes)'!$G:$G,MATCH($B496,'Pliegos Tarifarios (Las Condes)'!$A:$A,0)),H496&lt;=1000,INDEX('Pliegos Tarifarios (Las Condes)'!$H:$H,MATCH($B496,'Pliegos Tarifarios (Las Condes)'!$A:$A,0)),H496&lt;=5000,INDEX('Pliegos Tarifarios (Las Condes)'!$I:$I,MATCH($B496,'Pliegos Tarifarios (Las Condes)'!$A:$A,0)),H496&gt;5000,INDEX('Pliegos Tarifarios (Las Condes)'!$J:$J,MATCH($B496,'Pliegos Tarifarios (Las Condes)'!$A:$A,0)))/1.19</f>
        <v>175.59300705882356</v>
      </c>
      <c r="R496" s="19">
        <f>INDEX('Pliegos Tarifarios (Las Condes)'!$K:$K,MATCH($B496,'Pliegos Tarifarios (Las Condes)'!$A:$A,0))</f>
        <v>709.36099999999999</v>
      </c>
      <c r="S496" s="21">
        <f t="shared" si="24"/>
        <v>50159.59031885882</v>
      </c>
      <c r="T496" s="21">
        <f t="shared" si="25"/>
        <v>9530.3221605831768</v>
      </c>
      <c r="U496" s="19">
        <v>0</v>
      </c>
      <c r="V496" s="21">
        <f t="shared" si="26"/>
        <v>59689.912479441999</v>
      </c>
    </row>
    <row r="497" spans="1:22" x14ac:dyDescent="0.3">
      <c r="A497" s="7" t="s">
        <v>141</v>
      </c>
      <c r="B497" s="7">
        <v>2</v>
      </c>
      <c r="C497" s="8" t="s">
        <v>186</v>
      </c>
      <c r="D497" s="7" t="s">
        <v>236</v>
      </c>
      <c r="E497" s="7" t="s">
        <v>121</v>
      </c>
      <c r="F497" s="8" t="s">
        <v>130</v>
      </c>
      <c r="G497" s="7" t="s">
        <v>30</v>
      </c>
      <c r="H497" s="9">
        <v>265.95609999999999</v>
      </c>
      <c r="I497" s="9">
        <v>0.79100000000000004</v>
      </c>
      <c r="J497" s="9">
        <v>0.79100000000000004</v>
      </c>
      <c r="K497" s="10">
        <v>1</v>
      </c>
      <c r="L497" s="9">
        <v>9.5</v>
      </c>
      <c r="M497" s="19">
        <f>H497*INDEX('Pliegos Tarifarios (Las Condes)'!$B:$B,MATCH($B497,'Pliegos Tarifarios (Las Condes)'!$A:$A,0))</f>
        <v>31605.691011799998</v>
      </c>
      <c r="N497" s="19">
        <f>I497*INDEX('Pliegos Tarifarios (Las Condes)'!$C:$C,MATCH($B497,'Pliegos Tarifarios (Las Condes)'!$A:$A,0))</f>
        <v>2713.6686710000004</v>
      </c>
      <c r="O497" s="19">
        <f>J497*INDEX('Pliegos Tarifarios (Las Condes)'!$D:$D,MATCH($B497,'Pliegos Tarifarios (Las Condes)'!$A:$A,0))</f>
        <v>11170.641216</v>
      </c>
      <c r="P497" s="19">
        <f>H497*INDEX('Pliegos Tarifarios (Las Condes)'!$E:$E,MATCH($B497,'Pliegos Tarifarios (Las Condes)'!$A:$A,0))</f>
        <v>3439.3442851999998</v>
      </c>
      <c r="Q497" s="19" cm="1">
        <f t="array" ref="Q497">H497*_xlfn.IFS(H497&lt;=350,INDEX('Pliegos Tarifarios (Las Condes)'!$F:$F,MATCH($B497,'Pliegos Tarifarios (Las Condes)'!$A:$A,0)),H497&lt;=500,INDEX('Pliegos Tarifarios (Las Condes)'!$G:$G,MATCH($B497,'Pliegos Tarifarios (Las Condes)'!$A:$A,0)),H497&lt;=1000,INDEX('Pliegos Tarifarios (Las Condes)'!$H:$H,MATCH($B497,'Pliegos Tarifarios (Las Condes)'!$A:$A,0)),H497&lt;=5000,INDEX('Pliegos Tarifarios (Las Condes)'!$I:$I,MATCH($B497,'Pliegos Tarifarios (Las Condes)'!$A:$A,0)),H497&gt;5000,INDEX('Pliegos Tarifarios (Las Condes)'!$J:$J,MATCH($B497,'Pliegos Tarifarios (Las Condes)'!$A:$A,0)))/1.19</f>
        <v>175.21813647058823</v>
      </c>
      <c r="R497" s="19">
        <f>INDEX('Pliegos Tarifarios (Las Condes)'!$K:$K,MATCH($B497,'Pliegos Tarifarios (Las Condes)'!$A:$A,0))</f>
        <v>709.36099999999999</v>
      </c>
      <c r="S497" s="21">
        <f t="shared" si="24"/>
        <v>49813.924320470593</v>
      </c>
      <c r="T497" s="21">
        <f t="shared" si="25"/>
        <v>9464.6456208894124</v>
      </c>
      <c r="U497" s="19">
        <v>0</v>
      </c>
      <c r="V497" s="21">
        <f t="shared" si="26"/>
        <v>59278.569941360009</v>
      </c>
    </row>
    <row r="498" spans="1:22" x14ac:dyDescent="0.3">
      <c r="A498" s="7" t="s">
        <v>141</v>
      </c>
      <c r="B498" s="7">
        <v>2</v>
      </c>
      <c r="C498" s="8" t="s">
        <v>186</v>
      </c>
      <c r="D498" s="7" t="s">
        <v>237</v>
      </c>
      <c r="E498" s="7" t="s">
        <v>121</v>
      </c>
      <c r="F498" s="8" t="s">
        <v>132</v>
      </c>
      <c r="G498" s="7" t="s">
        <v>30</v>
      </c>
      <c r="H498" s="9">
        <v>266.56220000000002</v>
      </c>
      <c r="I498" s="9">
        <v>0.78410000000000002</v>
      </c>
      <c r="J498" s="9">
        <v>0.77290000000000003</v>
      </c>
      <c r="K498" s="10">
        <v>0.98571610763933171</v>
      </c>
      <c r="L498" s="9">
        <v>9.52</v>
      </c>
      <c r="M498" s="19">
        <f>H498*INDEX('Pliegos Tarifarios (Las Condes)'!$B:$B,MATCH($B498,'Pliegos Tarifarios (Las Condes)'!$A:$A,0))</f>
        <v>31677.718723599999</v>
      </c>
      <c r="N498" s="19">
        <f>I498*INDEX('Pliegos Tarifarios (Las Condes)'!$C:$C,MATCH($B498,'Pliegos Tarifarios (Las Condes)'!$A:$A,0))</f>
        <v>2689.9969721000002</v>
      </c>
      <c r="O498" s="19">
        <f>J498*INDEX('Pliegos Tarifarios (Las Condes)'!$D:$D,MATCH($B498,'Pliegos Tarifarios (Las Condes)'!$A:$A,0))</f>
        <v>10915.029830400001</v>
      </c>
      <c r="P498" s="19">
        <f>H498*INDEX('Pliegos Tarifarios (Las Condes)'!$E:$E,MATCH($B498,'Pliegos Tarifarios (Las Condes)'!$A:$A,0))</f>
        <v>3447.1823704000003</v>
      </c>
      <c r="Q498" s="19" cm="1">
        <f t="array" ref="Q498">H498*_xlfn.IFS(H498&lt;=350,INDEX('Pliegos Tarifarios (Las Condes)'!$F:$F,MATCH($B498,'Pliegos Tarifarios (Las Condes)'!$A:$A,0)),H498&lt;=500,INDEX('Pliegos Tarifarios (Las Condes)'!$G:$G,MATCH($B498,'Pliegos Tarifarios (Las Condes)'!$A:$A,0)),H498&lt;=1000,INDEX('Pliegos Tarifarios (Las Condes)'!$H:$H,MATCH($B498,'Pliegos Tarifarios (Las Condes)'!$A:$A,0)),H498&lt;=5000,INDEX('Pliegos Tarifarios (Las Condes)'!$I:$I,MATCH($B498,'Pliegos Tarifarios (Las Condes)'!$A:$A,0)),H498&gt;5000,INDEX('Pliegos Tarifarios (Las Condes)'!$J:$J,MATCH($B498,'Pliegos Tarifarios (Las Condes)'!$A:$A,0)))/1.19</f>
        <v>175.61744941176474</v>
      </c>
      <c r="R498" s="19">
        <f>INDEX('Pliegos Tarifarios (Las Condes)'!$K:$K,MATCH($B498,'Pliegos Tarifarios (Las Condes)'!$A:$A,0))</f>
        <v>709.36099999999999</v>
      </c>
      <c r="S498" s="21">
        <f t="shared" si="24"/>
        <v>49614.906345911761</v>
      </c>
      <c r="T498" s="21">
        <f t="shared" si="25"/>
        <v>9426.8322057232344</v>
      </c>
      <c r="U498" s="19">
        <v>0</v>
      </c>
      <c r="V498" s="21">
        <f t="shared" si="26"/>
        <v>59041.738551634997</v>
      </c>
    </row>
    <row r="499" spans="1:22" x14ac:dyDescent="0.3">
      <c r="A499" s="7" t="s">
        <v>141</v>
      </c>
      <c r="B499" s="7">
        <v>2</v>
      </c>
      <c r="C499" s="8" t="s">
        <v>186</v>
      </c>
      <c r="D499" s="7" t="s">
        <v>238</v>
      </c>
      <c r="E499" s="7" t="s">
        <v>121</v>
      </c>
      <c r="F499" s="8" t="s">
        <v>134</v>
      </c>
      <c r="G499" s="7" t="s">
        <v>30</v>
      </c>
      <c r="H499" s="9">
        <v>266.54070000000002</v>
      </c>
      <c r="I499" s="9">
        <v>0.79090000000000005</v>
      </c>
      <c r="J499" s="9">
        <v>0.78049999999999997</v>
      </c>
      <c r="K499" s="10">
        <v>0.98685042356808694</v>
      </c>
      <c r="L499" s="9">
        <v>9.52</v>
      </c>
      <c r="M499" s="19">
        <f>H499*INDEX('Pliegos Tarifarios (Las Condes)'!$B:$B,MATCH($B499,'Pliegos Tarifarios (Las Condes)'!$A:$A,0))</f>
        <v>31675.1637066</v>
      </c>
      <c r="N499" s="19">
        <f>I499*INDEX('Pliegos Tarifarios (Las Condes)'!$C:$C,MATCH($B499,'Pliegos Tarifarios (Las Condes)'!$A:$A,0))</f>
        <v>2713.3256029000004</v>
      </c>
      <c r="O499" s="19">
        <f>J499*INDEX('Pliegos Tarifarios (Las Condes)'!$D:$D,MATCH($B499,'Pliegos Tarifarios (Las Condes)'!$A:$A,0))</f>
        <v>11022.358367999999</v>
      </c>
      <c r="P499" s="19">
        <f>H499*INDEX('Pliegos Tarifarios (Las Condes)'!$E:$E,MATCH($B499,'Pliegos Tarifarios (Las Condes)'!$A:$A,0))</f>
        <v>3446.9043324000004</v>
      </c>
      <c r="Q499" s="19" cm="1">
        <f t="array" ref="Q499">H499*_xlfn.IFS(H499&lt;=350,INDEX('Pliegos Tarifarios (Las Condes)'!$F:$F,MATCH($B499,'Pliegos Tarifarios (Las Condes)'!$A:$A,0)),H499&lt;=500,INDEX('Pliegos Tarifarios (Las Condes)'!$G:$G,MATCH($B499,'Pliegos Tarifarios (Las Condes)'!$A:$A,0)),H499&lt;=1000,INDEX('Pliegos Tarifarios (Las Condes)'!$H:$H,MATCH($B499,'Pliegos Tarifarios (Las Condes)'!$A:$A,0)),H499&lt;=5000,INDEX('Pliegos Tarifarios (Las Condes)'!$I:$I,MATCH($B499,'Pliegos Tarifarios (Las Condes)'!$A:$A,0)),H499&gt;5000,INDEX('Pliegos Tarifarios (Las Condes)'!$J:$J,MATCH($B499,'Pliegos Tarifarios (Las Condes)'!$A:$A,0)))/1.19</f>
        <v>175.6032847058824</v>
      </c>
      <c r="R499" s="19">
        <f>INDEX('Pliegos Tarifarios (Las Condes)'!$K:$K,MATCH($B499,'Pliegos Tarifarios (Las Condes)'!$A:$A,0))</f>
        <v>709.36099999999999</v>
      </c>
      <c r="S499" s="21">
        <f t="shared" si="24"/>
        <v>49742.716294605882</v>
      </c>
      <c r="T499" s="21">
        <f t="shared" si="25"/>
        <v>9451.1160959751178</v>
      </c>
      <c r="U499" s="19">
        <v>0</v>
      </c>
      <c r="V499" s="21">
        <f t="shared" si="26"/>
        <v>59193.832390580996</v>
      </c>
    </row>
    <row r="500" spans="1:22" x14ac:dyDescent="0.3">
      <c r="A500" s="7" t="s">
        <v>141</v>
      </c>
      <c r="B500" s="7">
        <v>2</v>
      </c>
      <c r="C500" s="8" t="s">
        <v>186</v>
      </c>
      <c r="D500" s="7" t="s">
        <v>239</v>
      </c>
      <c r="E500" s="7" t="s">
        <v>121</v>
      </c>
      <c r="F500" s="8" t="s">
        <v>136</v>
      </c>
      <c r="G500" s="7" t="s">
        <v>30</v>
      </c>
      <c r="H500" s="9">
        <v>266.48410000000001</v>
      </c>
      <c r="I500" s="9">
        <v>0.78300000000000003</v>
      </c>
      <c r="J500" s="9">
        <v>0.77800000000000002</v>
      </c>
      <c r="K500" s="10">
        <v>0.99361430395913153</v>
      </c>
      <c r="L500" s="9">
        <v>9.52</v>
      </c>
      <c r="M500" s="19">
        <f>H500*INDEX('Pliegos Tarifarios (Las Condes)'!$B:$B,MATCH($B500,'Pliegos Tarifarios (Las Condes)'!$A:$A,0))</f>
        <v>31668.437475800001</v>
      </c>
      <c r="N500" s="19">
        <f>I500*INDEX('Pliegos Tarifarios (Las Condes)'!$C:$C,MATCH($B500,'Pliegos Tarifarios (Las Condes)'!$A:$A,0))</f>
        <v>2686.223223</v>
      </c>
      <c r="O500" s="19">
        <f>J500*INDEX('Pliegos Tarifarios (Las Condes)'!$D:$D,MATCH($B500,'Pliegos Tarifarios (Las Condes)'!$A:$A,0))</f>
        <v>10987.052927999999</v>
      </c>
      <c r="P500" s="19">
        <f>H500*INDEX('Pliegos Tarifarios (Las Condes)'!$E:$E,MATCH($B500,'Pliegos Tarifarios (Las Condes)'!$A:$A,0))</f>
        <v>3446.1723812000005</v>
      </c>
      <c r="Q500" s="19" cm="1">
        <f t="array" ref="Q500">H500*_xlfn.IFS(H500&lt;=350,INDEX('Pliegos Tarifarios (Las Condes)'!$F:$F,MATCH($B500,'Pliegos Tarifarios (Las Condes)'!$A:$A,0)),H500&lt;=500,INDEX('Pliegos Tarifarios (Las Condes)'!$G:$G,MATCH($B500,'Pliegos Tarifarios (Las Condes)'!$A:$A,0)),H500&lt;=1000,INDEX('Pliegos Tarifarios (Las Condes)'!$H:$H,MATCH($B500,'Pliegos Tarifarios (Las Condes)'!$A:$A,0)),H500&lt;=5000,INDEX('Pliegos Tarifarios (Las Condes)'!$I:$I,MATCH($B500,'Pliegos Tarifarios (Las Condes)'!$A:$A,0)),H500&gt;5000,INDEX('Pliegos Tarifarios (Las Condes)'!$J:$J,MATCH($B500,'Pliegos Tarifarios (Las Condes)'!$A:$A,0)))/1.19</f>
        <v>175.56599529411767</v>
      </c>
      <c r="R500" s="19">
        <f>INDEX('Pliegos Tarifarios (Las Condes)'!$K:$K,MATCH($B500,'Pliegos Tarifarios (Las Condes)'!$A:$A,0))</f>
        <v>709.36099999999999</v>
      </c>
      <c r="S500" s="21">
        <f t="shared" si="24"/>
        <v>49672.813003294112</v>
      </c>
      <c r="T500" s="21">
        <f t="shared" si="25"/>
        <v>9437.8344706258813</v>
      </c>
      <c r="U500" s="19">
        <v>0</v>
      </c>
      <c r="V500" s="21">
        <f t="shared" si="26"/>
        <v>59110.647473919991</v>
      </c>
    </row>
    <row r="501" spans="1:22" x14ac:dyDescent="0.3">
      <c r="A501" s="7" t="s">
        <v>141</v>
      </c>
      <c r="B501" s="7">
        <v>2</v>
      </c>
      <c r="C501" s="8" t="s">
        <v>186</v>
      </c>
      <c r="D501" s="7" t="s">
        <v>240</v>
      </c>
      <c r="E501" s="7" t="s">
        <v>121</v>
      </c>
      <c r="F501" s="8" t="s">
        <v>138</v>
      </c>
      <c r="G501" s="7" t="s">
        <v>30</v>
      </c>
      <c r="H501" s="9">
        <v>265.5933</v>
      </c>
      <c r="I501" s="9">
        <v>0.77400000000000002</v>
      </c>
      <c r="J501" s="9">
        <v>0.76270000000000004</v>
      </c>
      <c r="K501" s="10">
        <v>0.98540051679586571</v>
      </c>
      <c r="L501" s="9">
        <v>9.49</v>
      </c>
      <c r="M501" s="19">
        <f>H501*INDEX('Pliegos Tarifarios (Las Condes)'!$B:$B,MATCH($B501,'Pliegos Tarifarios (Las Condes)'!$A:$A,0))</f>
        <v>31562.576585399998</v>
      </c>
      <c r="N501" s="19">
        <f>I501*INDEX('Pliegos Tarifarios (Las Condes)'!$C:$C,MATCH($B501,'Pliegos Tarifarios (Las Condes)'!$A:$A,0))</f>
        <v>2655.3470940000002</v>
      </c>
      <c r="O501" s="19">
        <f>J501*INDEX('Pliegos Tarifarios (Las Condes)'!$D:$D,MATCH($B501,'Pliegos Tarifarios (Las Condes)'!$A:$A,0))</f>
        <v>10770.9836352</v>
      </c>
      <c r="P501" s="19">
        <f>H501*INDEX('Pliegos Tarifarios (Las Condes)'!$E:$E,MATCH($B501,'Pliegos Tarifarios (Las Condes)'!$A:$A,0))</f>
        <v>3434.6525556000001</v>
      </c>
      <c r="Q501" s="19" cm="1">
        <f t="array" ref="Q501">H501*_xlfn.IFS(H501&lt;=350,INDEX('Pliegos Tarifarios (Las Condes)'!$F:$F,MATCH($B501,'Pliegos Tarifarios (Las Condes)'!$A:$A,0)),H501&lt;=500,INDEX('Pliegos Tarifarios (Las Condes)'!$G:$G,MATCH($B501,'Pliegos Tarifarios (Las Condes)'!$A:$A,0)),H501&lt;=1000,INDEX('Pliegos Tarifarios (Las Condes)'!$H:$H,MATCH($B501,'Pliegos Tarifarios (Las Condes)'!$A:$A,0)),H501&lt;=5000,INDEX('Pliegos Tarifarios (Las Condes)'!$I:$I,MATCH($B501,'Pliegos Tarifarios (Las Condes)'!$A:$A,0)),H501&gt;5000,INDEX('Pliegos Tarifarios (Las Condes)'!$J:$J,MATCH($B501,'Pliegos Tarifarios (Las Condes)'!$A:$A,0)))/1.19</f>
        <v>174.97911529411766</v>
      </c>
      <c r="R501" s="19">
        <f>INDEX('Pliegos Tarifarios (Las Condes)'!$K:$K,MATCH($B501,'Pliegos Tarifarios (Las Condes)'!$A:$A,0))</f>
        <v>709.36099999999999</v>
      </c>
      <c r="S501" s="21">
        <f t="shared" si="24"/>
        <v>49307.899985494107</v>
      </c>
      <c r="T501" s="21">
        <f t="shared" si="25"/>
        <v>9368.5009972438802</v>
      </c>
      <c r="U501" s="19">
        <v>0</v>
      </c>
      <c r="V501" s="21">
        <f t="shared" si="26"/>
        <v>58676.400982737985</v>
      </c>
    </row>
    <row r="502" spans="1:22" x14ac:dyDescent="0.3">
      <c r="A502" s="7" t="s">
        <v>141</v>
      </c>
      <c r="B502" s="7">
        <v>2</v>
      </c>
      <c r="C502" s="8" t="s">
        <v>186</v>
      </c>
      <c r="D502" s="7" t="s">
        <v>241</v>
      </c>
      <c r="E502" s="7" t="s">
        <v>121</v>
      </c>
      <c r="F502" s="8" t="s">
        <v>140</v>
      </c>
      <c r="G502" s="7" t="s">
        <v>30</v>
      </c>
      <c r="H502" s="9">
        <v>266.12310000000002</v>
      </c>
      <c r="I502" s="9">
        <v>0.78639999999999999</v>
      </c>
      <c r="J502" s="9">
        <v>0.77280000000000004</v>
      </c>
      <c r="K502" s="10">
        <v>0.98270600203458802</v>
      </c>
      <c r="L502" s="9">
        <v>9.5</v>
      </c>
      <c r="M502" s="19">
        <f>H502*INDEX('Pliegos Tarifarios (Las Condes)'!$B:$B,MATCH($B502,'Pliegos Tarifarios (Las Condes)'!$A:$A,0))</f>
        <v>31625.536957800003</v>
      </c>
      <c r="N502" s="19">
        <f>I502*INDEX('Pliegos Tarifarios (Las Condes)'!$C:$C,MATCH($B502,'Pliegos Tarifarios (Las Condes)'!$A:$A,0))</f>
        <v>2697.8875383999998</v>
      </c>
      <c r="O502" s="19">
        <f>J502*INDEX('Pliegos Tarifarios (Las Condes)'!$D:$D,MATCH($B502,'Pliegos Tarifarios (Las Condes)'!$A:$A,0))</f>
        <v>10913.617612800001</v>
      </c>
      <c r="P502" s="19">
        <f>H502*INDEX('Pliegos Tarifarios (Las Condes)'!$E:$E,MATCH($B502,'Pliegos Tarifarios (Las Condes)'!$A:$A,0))</f>
        <v>3441.5039292000006</v>
      </c>
      <c r="Q502" s="19" cm="1">
        <f t="array" ref="Q502">H502*_xlfn.IFS(H502&lt;=350,INDEX('Pliegos Tarifarios (Las Condes)'!$F:$F,MATCH($B502,'Pliegos Tarifarios (Las Condes)'!$A:$A,0)),H502&lt;=500,INDEX('Pliegos Tarifarios (Las Condes)'!$G:$G,MATCH($B502,'Pliegos Tarifarios (Las Condes)'!$A:$A,0)),H502&lt;=1000,INDEX('Pliegos Tarifarios (Las Condes)'!$H:$H,MATCH($B502,'Pliegos Tarifarios (Las Condes)'!$A:$A,0)),H502&lt;=5000,INDEX('Pliegos Tarifarios (Las Condes)'!$I:$I,MATCH($B502,'Pliegos Tarifarios (Las Condes)'!$A:$A,0)),H502&gt;5000,INDEX('Pliegos Tarifarios (Las Condes)'!$J:$J,MATCH($B502,'Pliegos Tarifarios (Las Condes)'!$A:$A,0)))/1.19</f>
        <v>175.32816000000005</v>
      </c>
      <c r="R502" s="19">
        <f>INDEX('Pliegos Tarifarios (Las Condes)'!$K:$K,MATCH($B502,'Pliegos Tarifarios (Las Condes)'!$A:$A,0))</f>
        <v>709.36099999999999</v>
      </c>
      <c r="S502" s="21">
        <f t="shared" si="24"/>
        <v>49563.235198199996</v>
      </c>
      <c r="T502" s="21">
        <f t="shared" si="25"/>
        <v>9417.0146876580002</v>
      </c>
      <c r="U502" s="19">
        <v>0</v>
      </c>
      <c r="V502" s="21">
        <f t="shared" si="26"/>
        <v>58980.249885857993</v>
      </c>
    </row>
    <row r="503" spans="1:22" x14ac:dyDescent="0.3">
      <c r="A503" s="7" t="s">
        <v>141</v>
      </c>
      <c r="B503" s="7">
        <v>2</v>
      </c>
      <c r="C503" s="8" t="s">
        <v>186</v>
      </c>
      <c r="D503" s="7" t="s">
        <v>242</v>
      </c>
      <c r="E503" s="7" t="s">
        <v>121</v>
      </c>
      <c r="F503" s="8" t="s">
        <v>243</v>
      </c>
      <c r="G503" s="7" t="s">
        <v>30</v>
      </c>
      <c r="H503" s="9">
        <v>266.30619999999999</v>
      </c>
      <c r="I503" s="9">
        <v>0.80200000000000005</v>
      </c>
      <c r="J503" s="9">
        <v>0.80200000000000005</v>
      </c>
      <c r="K503" s="10">
        <v>1</v>
      </c>
      <c r="L503" s="9">
        <v>9.51</v>
      </c>
      <c r="M503" s="19">
        <f>H503*INDEX('Pliegos Tarifarios (Las Condes)'!$B:$B,MATCH($B503,'Pliegos Tarifarios (Las Condes)'!$A:$A,0))</f>
        <v>31647.296195599996</v>
      </c>
      <c r="N503" s="19">
        <f>I503*INDEX('Pliegos Tarifarios (Las Condes)'!$C:$C,MATCH($B503,'Pliegos Tarifarios (Las Condes)'!$A:$A,0))</f>
        <v>2751.4061620000002</v>
      </c>
      <c r="O503" s="19">
        <f>J503*INDEX('Pliegos Tarifarios (Las Condes)'!$D:$D,MATCH($B503,'Pliegos Tarifarios (Las Condes)'!$A:$A,0))</f>
        <v>11325.985152000001</v>
      </c>
      <c r="P503" s="19">
        <f>H503*INDEX('Pliegos Tarifarios (Las Condes)'!$E:$E,MATCH($B503,'Pliegos Tarifarios (Las Condes)'!$A:$A,0))</f>
        <v>3443.8717784</v>
      </c>
      <c r="Q503" s="19" cm="1">
        <f t="array" ref="Q503">H503*_xlfn.IFS(H503&lt;=350,INDEX('Pliegos Tarifarios (Las Condes)'!$F:$F,MATCH($B503,'Pliegos Tarifarios (Las Condes)'!$A:$A,0)),H503&lt;=500,INDEX('Pliegos Tarifarios (Las Condes)'!$G:$G,MATCH($B503,'Pliegos Tarifarios (Las Condes)'!$A:$A,0)),H503&lt;=1000,INDEX('Pliegos Tarifarios (Las Condes)'!$H:$H,MATCH($B503,'Pliegos Tarifarios (Las Condes)'!$A:$A,0)),H503&lt;=5000,INDEX('Pliegos Tarifarios (Las Condes)'!$I:$I,MATCH($B503,'Pliegos Tarifarios (Las Condes)'!$A:$A,0)),H503&gt;5000,INDEX('Pliegos Tarifarios (Las Condes)'!$J:$J,MATCH($B503,'Pliegos Tarifarios (Las Condes)'!$A:$A,0)))/1.19</f>
        <v>175.44879058823528</v>
      </c>
      <c r="R503" s="19">
        <f>INDEX('Pliegos Tarifarios (Las Condes)'!$K:$K,MATCH($B503,'Pliegos Tarifarios (Las Condes)'!$A:$A,0))</f>
        <v>709.36099999999999</v>
      </c>
      <c r="S503" s="21">
        <f t="shared" si="24"/>
        <v>50053.369078588235</v>
      </c>
      <c r="T503" s="21">
        <f t="shared" si="25"/>
        <v>9510.1401249317641</v>
      </c>
      <c r="U503" s="19">
        <v>0</v>
      </c>
      <c r="V503" s="21">
        <f t="shared" si="26"/>
        <v>59563.50920352</v>
      </c>
    </row>
    <row r="504" spans="1:22" x14ac:dyDescent="0.3">
      <c r="A504" s="7" t="s">
        <v>141</v>
      </c>
      <c r="B504" s="7">
        <v>2</v>
      </c>
      <c r="C504" s="8" t="s">
        <v>186</v>
      </c>
      <c r="D504" s="7" t="s">
        <v>244</v>
      </c>
      <c r="E504" s="7" t="s">
        <v>121</v>
      </c>
      <c r="F504" s="8" t="s">
        <v>245</v>
      </c>
      <c r="G504" s="7" t="s">
        <v>30</v>
      </c>
      <c r="H504" s="9">
        <v>266.36349999999999</v>
      </c>
      <c r="I504" s="9">
        <v>0.78820000000000001</v>
      </c>
      <c r="J504" s="9">
        <v>0.78339999999999999</v>
      </c>
      <c r="K504" s="10">
        <v>0.99391017508246637</v>
      </c>
      <c r="L504" s="9">
        <v>9.51</v>
      </c>
      <c r="M504" s="19">
        <f>H504*INDEX('Pliegos Tarifarios (Las Condes)'!$B:$B,MATCH($B504,'Pliegos Tarifarios (Las Condes)'!$A:$A,0))</f>
        <v>31654.105612999996</v>
      </c>
      <c r="N504" s="19">
        <f>I504*INDEX('Pliegos Tarifarios (Las Condes)'!$C:$C,MATCH($B504,'Pliegos Tarifarios (Las Condes)'!$A:$A,0))</f>
        <v>2704.0627641999999</v>
      </c>
      <c r="O504" s="19">
        <f>J504*INDEX('Pliegos Tarifarios (Las Condes)'!$D:$D,MATCH($B504,'Pliegos Tarifarios (Las Condes)'!$A:$A,0))</f>
        <v>11063.3126784</v>
      </c>
      <c r="P504" s="19">
        <f>H504*INDEX('Pliegos Tarifarios (Las Condes)'!$E:$E,MATCH($B504,'Pliegos Tarifarios (Las Condes)'!$A:$A,0))</f>
        <v>3444.6127820000002</v>
      </c>
      <c r="Q504" s="19" cm="1">
        <f t="array" ref="Q504">H504*_xlfn.IFS(H504&lt;=350,INDEX('Pliegos Tarifarios (Las Condes)'!$F:$F,MATCH($B504,'Pliegos Tarifarios (Las Condes)'!$A:$A,0)),H504&lt;=500,INDEX('Pliegos Tarifarios (Las Condes)'!$G:$G,MATCH($B504,'Pliegos Tarifarios (Las Condes)'!$A:$A,0)),H504&lt;=1000,INDEX('Pliegos Tarifarios (Las Condes)'!$H:$H,MATCH($B504,'Pliegos Tarifarios (Las Condes)'!$A:$A,0)),H504&lt;=5000,INDEX('Pliegos Tarifarios (Las Condes)'!$I:$I,MATCH($B504,'Pliegos Tarifarios (Las Condes)'!$A:$A,0)),H504&gt;5000,INDEX('Pliegos Tarifarios (Las Condes)'!$J:$J,MATCH($B504,'Pliegos Tarifarios (Las Condes)'!$A:$A,0)))/1.19</f>
        <v>175.48654117647058</v>
      </c>
      <c r="R504" s="19">
        <f>INDEX('Pliegos Tarifarios (Las Condes)'!$K:$K,MATCH($B504,'Pliegos Tarifarios (Las Condes)'!$A:$A,0))</f>
        <v>709.36099999999999</v>
      </c>
      <c r="S504" s="21">
        <f t="shared" si="24"/>
        <v>49750.941378776464</v>
      </c>
      <c r="T504" s="21">
        <f t="shared" si="25"/>
        <v>9452.6788619675281</v>
      </c>
      <c r="U504" s="19">
        <v>0</v>
      </c>
      <c r="V504" s="21">
        <f t="shared" si="26"/>
        <v>59203.620240743992</v>
      </c>
    </row>
    <row r="505" spans="1:22" x14ac:dyDescent="0.3">
      <c r="A505" s="7" t="s">
        <v>141</v>
      </c>
      <c r="B505" s="7">
        <v>2</v>
      </c>
      <c r="C505" s="8" t="s">
        <v>186</v>
      </c>
      <c r="D505" s="7" t="s">
        <v>246</v>
      </c>
      <c r="E505" s="7" t="s">
        <v>121</v>
      </c>
      <c r="F505" s="8" t="s">
        <v>247</v>
      </c>
      <c r="G505" s="7" t="s">
        <v>30</v>
      </c>
      <c r="H505" s="9">
        <v>266.68279999999999</v>
      </c>
      <c r="I505" s="9">
        <v>0.78859999999999997</v>
      </c>
      <c r="J505" s="9">
        <v>0.77590000000000003</v>
      </c>
      <c r="K505" s="10">
        <v>0.98389551103220907</v>
      </c>
      <c r="L505" s="9">
        <v>9.52</v>
      </c>
      <c r="M505" s="19">
        <f>H505*INDEX('Pliegos Tarifarios (Las Condes)'!$B:$B,MATCH($B505,'Pliegos Tarifarios (Las Condes)'!$A:$A,0))</f>
        <v>31692.050586399997</v>
      </c>
      <c r="N505" s="19">
        <f>I505*INDEX('Pliegos Tarifarios (Las Condes)'!$C:$C,MATCH($B505,'Pliegos Tarifarios (Las Condes)'!$A:$A,0))</f>
        <v>2705.4350365999999</v>
      </c>
      <c r="O505" s="19">
        <f>J505*INDEX('Pliegos Tarifarios (Las Condes)'!$D:$D,MATCH($B505,'Pliegos Tarifarios (Las Condes)'!$A:$A,0))</f>
        <v>10957.396358399999</v>
      </c>
      <c r="P505" s="19">
        <f>H505*INDEX('Pliegos Tarifarios (Las Condes)'!$E:$E,MATCH($B505,'Pliegos Tarifarios (Las Condes)'!$A:$A,0))</f>
        <v>3448.7419695999997</v>
      </c>
      <c r="Q505" s="19" cm="1">
        <f t="array" ref="Q505">H505*_xlfn.IFS(H505&lt;=350,INDEX('Pliegos Tarifarios (Las Condes)'!$F:$F,MATCH($B505,'Pliegos Tarifarios (Las Condes)'!$A:$A,0)),H505&lt;=500,INDEX('Pliegos Tarifarios (Las Condes)'!$G:$G,MATCH($B505,'Pliegos Tarifarios (Las Condes)'!$A:$A,0)),H505&lt;=1000,INDEX('Pliegos Tarifarios (Las Condes)'!$H:$H,MATCH($B505,'Pliegos Tarifarios (Las Condes)'!$A:$A,0)),H505&lt;=5000,INDEX('Pliegos Tarifarios (Las Condes)'!$I:$I,MATCH($B505,'Pliegos Tarifarios (Las Condes)'!$A:$A,0)),H505&gt;5000,INDEX('Pliegos Tarifarios (Las Condes)'!$J:$J,MATCH($B505,'Pliegos Tarifarios (Las Condes)'!$A:$A,0)))/1.19</f>
        <v>175.69690352941177</v>
      </c>
      <c r="R505" s="19">
        <f>INDEX('Pliegos Tarifarios (Las Condes)'!$K:$K,MATCH($B505,'Pliegos Tarifarios (Las Condes)'!$A:$A,0))</f>
        <v>709.36099999999999</v>
      </c>
      <c r="S505" s="21">
        <f t="shared" si="24"/>
        <v>49688.681854529408</v>
      </c>
      <c r="T505" s="21">
        <f t="shared" si="25"/>
        <v>9440.849552360587</v>
      </c>
      <c r="U505" s="19">
        <v>0</v>
      </c>
      <c r="V505" s="21">
        <f t="shared" si="26"/>
        <v>59129.531406889997</v>
      </c>
    </row>
    <row r="506" spans="1:22" x14ac:dyDescent="0.3">
      <c r="A506" s="7" t="s">
        <v>141</v>
      </c>
      <c r="B506" s="7">
        <v>2</v>
      </c>
      <c r="C506" s="8" t="s">
        <v>186</v>
      </c>
      <c r="D506" s="7" t="s">
        <v>248</v>
      </c>
      <c r="E506" s="7" t="s">
        <v>121</v>
      </c>
      <c r="F506" s="8" t="s">
        <v>249</v>
      </c>
      <c r="G506" s="7" t="s">
        <v>30</v>
      </c>
      <c r="H506" s="9">
        <v>265.6429</v>
      </c>
      <c r="I506" s="9">
        <v>0.80940000000000001</v>
      </c>
      <c r="J506" s="9">
        <v>0.79320000000000002</v>
      </c>
      <c r="K506" s="10">
        <v>0.97998517420311337</v>
      </c>
      <c r="L506" s="9">
        <v>9.49</v>
      </c>
      <c r="M506" s="19">
        <f>H506*INDEX('Pliegos Tarifarios (Las Condes)'!$B:$B,MATCH($B506,'Pliegos Tarifarios (Las Condes)'!$A:$A,0))</f>
        <v>31568.470950199997</v>
      </c>
      <c r="N506" s="19">
        <f>I506*INDEX('Pliegos Tarifarios (Las Condes)'!$C:$C,MATCH($B506,'Pliegos Tarifarios (Las Condes)'!$A:$A,0))</f>
        <v>2776.7932014000003</v>
      </c>
      <c r="O506" s="19">
        <f>J506*INDEX('Pliegos Tarifarios (Las Condes)'!$D:$D,MATCH($B506,'Pliegos Tarifarios (Las Condes)'!$A:$A,0))</f>
        <v>11201.7100032</v>
      </c>
      <c r="P506" s="19">
        <f>H506*INDEX('Pliegos Tarifarios (Las Condes)'!$E:$E,MATCH($B506,'Pliegos Tarifarios (Las Condes)'!$A:$A,0))</f>
        <v>3435.2939827999999</v>
      </c>
      <c r="Q506" s="19" cm="1">
        <f t="array" ref="Q506">H506*_xlfn.IFS(H506&lt;=350,INDEX('Pliegos Tarifarios (Las Condes)'!$F:$F,MATCH($B506,'Pliegos Tarifarios (Las Condes)'!$A:$A,0)),H506&lt;=500,INDEX('Pliegos Tarifarios (Las Condes)'!$G:$G,MATCH($B506,'Pliegos Tarifarios (Las Condes)'!$A:$A,0)),H506&lt;=1000,INDEX('Pliegos Tarifarios (Las Condes)'!$H:$H,MATCH($B506,'Pliegos Tarifarios (Las Condes)'!$A:$A,0)),H506&lt;=5000,INDEX('Pliegos Tarifarios (Las Condes)'!$I:$I,MATCH($B506,'Pliegos Tarifarios (Las Condes)'!$A:$A,0)),H506&gt;5000,INDEX('Pliegos Tarifarios (Las Condes)'!$J:$J,MATCH($B506,'Pliegos Tarifarios (Las Condes)'!$A:$A,0)))/1.19</f>
        <v>175.01179294117648</v>
      </c>
      <c r="R506" s="19">
        <f>INDEX('Pliegos Tarifarios (Las Condes)'!$K:$K,MATCH($B506,'Pliegos Tarifarios (Las Condes)'!$A:$A,0))</f>
        <v>709.36099999999999</v>
      </c>
      <c r="S506" s="21">
        <f t="shared" si="24"/>
        <v>49866.64093054118</v>
      </c>
      <c r="T506" s="21">
        <f t="shared" si="25"/>
        <v>9474.6617768028245</v>
      </c>
      <c r="U506" s="19">
        <v>0</v>
      </c>
      <c r="V506" s="21">
        <f t="shared" si="26"/>
        <v>59341.302707344003</v>
      </c>
    </row>
    <row r="507" spans="1:22" x14ac:dyDescent="0.3">
      <c r="A507" s="7" t="s">
        <v>141</v>
      </c>
      <c r="B507" s="7">
        <v>2</v>
      </c>
      <c r="C507" s="8" t="s">
        <v>186</v>
      </c>
      <c r="D507" s="7" t="s">
        <v>250</v>
      </c>
      <c r="E507" s="7" t="s">
        <v>121</v>
      </c>
      <c r="F507" s="8" t="s">
        <v>251</v>
      </c>
      <c r="G507" s="7" t="s">
        <v>30</v>
      </c>
      <c r="H507" s="9">
        <v>266.22370000000001</v>
      </c>
      <c r="I507" s="9">
        <v>0.80220000000000002</v>
      </c>
      <c r="J507" s="9">
        <v>0.77429999999999999</v>
      </c>
      <c r="K507" s="10">
        <v>0.96522064323111434</v>
      </c>
      <c r="L507" s="9">
        <v>9.51</v>
      </c>
      <c r="M507" s="19">
        <f>H507*INDEX('Pliegos Tarifarios (Las Condes)'!$B:$B,MATCH($B507,'Pliegos Tarifarios (Las Condes)'!$A:$A,0))</f>
        <v>31637.492060599998</v>
      </c>
      <c r="N507" s="19">
        <f>I507*INDEX('Pliegos Tarifarios (Las Condes)'!$C:$C,MATCH($B507,'Pliegos Tarifarios (Las Condes)'!$A:$A,0))</f>
        <v>2752.0922982000002</v>
      </c>
      <c r="O507" s="19">
        <f>J507*INDEX('Pliegos Tarifarios (Las Condes)'!$D:$D,MATCH($B507,'Pliegos Tarifarios (Las Condes)'!$A:$A,0))</f>
        <v>10934.8008768</v>
      </c>
      <c r="P507" s="19">
        <f>H507*INDEX('Pliegos Tarifarios (Las Condes)'!$E:$E,MATCH($B507,'Pliegos Tarifarios (Las Condes)'!$A:$A,0))</f>
        <v>3442.8048884</v>
      </c>
      <c r="Q507" s="19" cm="1">
        <f t="array" ref="Q507">H507*_xlfn.IFS(H507&lt;=350,INDEX('Pliegos Tarifarios (Las Condes)'!$F:$F,MATCH($B507,'Pliegos Tarifarios (Las Condes)'!$A:$A,0)),H507&lt;=500,INDEX('Pliegos Tarifarios (Las Condes)'!$G:$G,MATCH($B507,'Pliegos Tarifarios (Las Condes)'!$A:$A,0)),H507&lt;=1000,INDEX('Pliegos Tarifarios (Las Condes)'!$H:$H,MATCH($B507,'Pliegos Tarifarios (Las Condes)'!$A:$A,0)),H507&lt;=5000,INDEX('Pliegos Tarifarios (Las Condes)'!$I:$I,MATCH($B507,'Pliegos Tarifarios (Las Condes)'!$A:$A,0)),H507&gt;5000,INDEX('Pliegos Tarifarios (Las Condes)'!$J:$J,MATCH($B507,'Pliegos Tarifarios (Las Condes)'!$A:$A,0)))/1.19</f>
        <v>175.39443764705885</v>
      </c>
      <c r="R507" s="19">
        <f>INDEX('Pliegos Tarifarios (Las Condes)'!$K:$K,MATCH($B507,'Pliegos Tarifarios (Las Condes)'!$A:$A,0))</f>
        <v>709.36099999999999</v>
      </c>
      <c r="S507" s="21">
        <f t="shared" si="24"/>
        <v>49651.945561647059</v>
      </c>
      <c r="T507" s="21">
        <f t="shared" si="25"/>
        <v>9433.8696567129409</v>
      </c>
      <c r="U507" s="19">
        <v>0</v>
      </c>
      <c r="V507" s="21">
        <f t="shared" si="26"/>
        <v>59085.815218360003</v>
      </c>
    </row>
    <row r="508" spans="1:22" x14ac:dyDescent="0.3">
      <c r="A508" s="7" t="s">
        <v>141</v>
      </c>
      <c r="B508" s="7">
        <v>2</v>
      </c>
      <c r="C508" s="8" t="s">
        <v>186</v>
      </c>
      <c r="D508" s="7" t="s">
        <v>252</v>
      </c>
      <c r="E508" s="7" t="s">
        <v>121</v>
      </c>
      <c r="F508" s="8" t="s">
        <v>253</v>
      </c>
      <c r="G508" s="7" t="s">
        <v>30</v>
      </c>
      <c r="H508" s="9">
        <v>265.69189999999998</v>
      </c>
      <c r="I508" s="9">
        <v>0.79359999999999997</v>
      </c>
      <c r="J508" s="9">
        <v>0.78590000000000004</v>
      </c>
      <c r="K508" s="10">
        <v>0.99029737903225812</v>
      </c>
      <c r="L508" s="9">
        <v>9.49</v>
      </c>
      <c r="M508" s="19">
        <f>H508*INDEX('Pliegos Tarifarios (Las Condes)'!$B:$B,MATCH($B508,'Pliegos Tarifarios (Las Condes)'!$A:$A,0))</f>
        <v>31574.294012199996</v>
      </c>
      <c r="N508" s="19">
        <f>I508*INDEX('Pliegos Tarifarios (Las Condes)'!$C:$C,MATCH($B508,'Pliegos Tarifarios (Las Condes)'!$A:$A,0))</f>
        <v>2722.5884415999999</v>
      </c>
      <c r="O508" s="19">
        <f>J508*INDEX('Pliegos Tarifarios (Las Condes)'!$D:$D,MATCH($B508,'Pliegos Tarifarios (Las Condes)'!$A:$A,0))</f>
        <v>11098.6181184</v>
      </c>
      <c r="P508" s="19">
        <f>H508*INDEX('Pliegos Tarifarios (Las Condes)'!$E:$E,MATCH($B508,'Pliegos Tarifarios (Las Condes)'!$A:$A,0))</f>
        <v>3435.9276507999998</v>
      </c>
      <c r="Q508" s="19" cm="1">
        <f t="array" ref="Q508">H508*_xlfn.IFS(H508&lt;=350,INDEX('Pliegos Tarifarios (Las Condes)'!$F:$F,MATCH($B508,'Pliegos Tarifarios (Las Condes)'!$A:$A,0)),H508&lt;=500,INDEX('Pliegos Tarifarios (Las Condes)'!$G:$G,MATCH($B508,'Pliegos Tarifarios (Las Condes)'!$A:$A,0)),H508&lt;=1000,INDEX('Pliegos Tarifarios (Las Condes)'!$H:$H,MATCH($B508,'Pliegos Tarifarios (Las Condes)'!$A:$A,0)),H508&lt;=5000,INDEX('Pliegos Tarifarios (Las Condes)'!$I:$I,MATCH($B508,'Pliegos Tarifarios (Las Condes)'!$A:$A,0)),H508&gt;5000,INDEX('Pliegos Tarifarios (Las Condes)'!$J:$J,MATCH($B508,'Pliegos Tarifarios (Las Condes)'!$A:$A,0)))/1.19</f>
        <v>175.04407529411765</v>
      </c>
      <c r="R508" s="19">
        <f>INDEX('Pliegos Tarifarios (Las Condes)'!$K:$K,MATCH($B508,'Pliegos Tarifarios (Las Condes)'!$A:$A,0))</f>
        <v>709.36099999999999</v>
      </c>
      <c r="S508" s="21">
        <f t="shared" si="24"/>
        <v>49715.833298294114</v>
      </c>
      <c r="T508" s="21">
        <f t="shared" si="25"/>
        <v>9446.0083266758811</v>
      </c>
      <c r="U508" s="19">
        <v>0</v>
      </c>
      <c r="V508" s="21">
        <f t="shared" si="26"/>
        <v>59161.841624969995</v>
      </c>
    </row>
    <row r="509" spans="1:22" x14ac:dyDescent="0.3">
      <c r="A509" s="7" t="s">
        <v>141</v>
      </c>
      <c r="B509" s="7">
        <v>2</v>
      </c>
      <c r="C509" s="8" t="s">
        <v>186</v>
      </c>
      <c r="D509" s="7" t="s">
        <v>254</v>
      </c>
      <c r="E509" s="7" t="s">
        <v>121</v>
      </c>
      <c r="F509" s="8" t="s">
        <v>255</v>
      </c>
      <c r="G509" s="7" t="s">
        <v>30</v>
      </c>
      <c r="H509" s="9">
        <v>266.50470000000001</v>
      </c>
      <c r="I509" s="9">
        <v>0.80740000000000001</v>
      </c>
      <c r="J509" s="9">
        <v>0.7742</v>
      </c>
      <c r="K509" s="10">
        <v>0.95888035670052019</v>
      </c>
      <c r="L509" s="9">
        <v>9.52</v>
      </c>
      <c r="M509" s="19">
        <f>H509*INDEX('Pliegos Tarifarios (Las Condes)'!$B:$B,MATCH($B509,'Pliegos Tarifarios (Las Condes)'!$A:$A,0))</f>
        <v>31670.8855386</v>
      </c>
      <c r="N509" s="19">
        <f>I509*INDEX('Pliegos Tarifarios (Las Condes)'!$C:$C,MATCH($B509,'Pliegos Tarifarios (Las Condes)'!$A:$A,0))</f>
        <v>2769.9318394000002</v>
      </c>
      <c r="O509" s="19">
        <f>J509*INDEX('Pliegos Tarifarios (Las Condes)'!$D:$D,MATCH($B509,'Pliegos Tarifarios (Las Condes)'!$A:$A,0))</f>
        <v>10933.3886592</v>
      </c>
      <c r="P509" s="19">
        <f>H509*INDEX('Pliegos Tarifarios (Las Condes)'!$E:$E,MATCH($B509,'Pliegos Tarifarios (Las Condes)'!$A:$A,0))</f>
        <v>3446.4387804000003</v>
      </c>
      <c r="Q509" s="19" cm="1">
        <f t="array" ref="Q509">H509*_xlfn.IFS(H509&lt;=350,INDEX('Pliegos Tarifarios (Las Condes)'!$F:$F,MATCH($B509,'Pliegos Tarifarios (Las Condes)'!$A:$A,0)),H509&lt;=500,INDEX('Pliegos Tarifarios (Las Condes)'!$G:$G,MATCH($B509,'Pliegos Tarifarios (Las Condes)'!$A:$A,0)),H509&lt;=1000,INDEX('Pliegos Tarifarios (Las Condes)'!$H:$H,MATCH($B509,'Pliegos Tarifarios (Las Condes)'!$A:$A,0)),H509&lt;=5000,INDEX('Pliegos Tarifarios (Las Condes)'!$I:$I,MATCH($B509,'Pliegos Tarifarios (Las Condes)'!$A:$A,0)),H509&gt;5000,INDEX('Pliegos Tarifarios (Las Condes)'!$J:$J,MATCH($B509,'Pliegos Tarifarios (Las Condes)'!$A:$A,0)))/1.19</f>
        <v>175.57956705882356</v>
      </c>
      <c r="R509" s="19">
        <f>INDEX('Pliegos Tarifarios (Las Condes)'!$K:$K,MATCH($B509,'Pliegos Tarifarios (Las Condes)'!$A:$A,0))</f>
        <v>709.36099999999999</v>
      </c>
      <c r="S509" s="21">
        <f t="shared" si="24"/>
        <v>49705.585384658822</v>
      </c>
      <c r="T509" s="21">
        <f t="shared" si="25"/>
        <v>9444.0612230851766</v>
      </c>
      <c r="U509" s="19">
        <v>0</v>
      </c>
      <c r="V509" s="21">
        <f t="shared" si="26"/>
        <v>59149.646607743998</v>
      </c>
    </row>
    <row r="510" spans="1:22" x14ac:dyDescent="0.3">
      <c r="A510" s="7" t="s">
        <v>141</v>
      </c>
      <c r="B510" s="7">
        <v>2</v>
      </c>
      <c r="C510" s="8" t="s">
        <v>186</v>
      </c>
      <c r="D510" s="7" t="s">
        <v>256</v>
      </c>
      <c r="E510" s="7" t="s">
        <v>121</v>
      </c>
      <c r="F510" s="8" t="s">
        <v>257</v>
      </c>
      <c r="G510" s="7" t="s">
        <v>30</v>
      </c>
      <c r="H510" s="9">
        <v>266.67579999999998</v>
      </c>
      <c r="I510" s="9">
        <v>0.83550000000000002</v>
      </c>
      <c r="J510" s="9">
        <v>0.78549999999999998</v>
      </c>
      <c r="K510" s="10">
        <v>0.94015559545182525</v>
      </c>
      <c r="L510" s="9">
        <v>9.52</v>
      </c>
      <c r="M510" s="19">
        <f>H510*INDEX('Pliegos Tarifarios (Las Condes)'!$B:$B,MATCH($B510,'Pliegos Tarifarios (Las Condes)'!$A:$A,0))</f>
        <v>31691.218720399997</v>
      </c>
      <c r="N510" s="19">
        <f>I510*INDEX('Pliegos Tarifarios (Las Condes)'!$C:$C,MATCH($B510,'Pliegos Tarifarios (Las Condes)'!$A:$A,0))</f>
        <v>2866.3339755000002</v>
      </c>
      <c r="O510" s="19">
        <f>J510*INDEX('Pliegos Tarifarios (Las Condes)'!$D:$D,MATCH($B510,'Pliegos Tarifarios (Las Condes)'!$A:$A,0))</f>
        <v>11092.969247999999</v>
      </c>
      <c r="P510" s="19">
        <f>H510*INDEX('Pliegos Tarifarios (Las Condes)'!$E:$E,MATCH($B510,'Pliegos Tarifarios (Las Condes)'!$A:$A,0))</f>
        <v>3448.6514456</v>
      </c>
      <c r="Q510" s="19" cm="1">
        <f t="array" ref="Q510">H510*_xlfn.IFS(H510&lt;=350,INDEX('Pliegos Tarifarios (Las Condes)'!$F:$F,MATCH($B510,'Pliegos Tarifarios (Las Condes)'!$A:$A,0)),H510&lt;=500,INDEX('Pliegos Tarifarios (Las Condes)'!$G:$G,MATCH($B510,'Pliegos Tarifarios (Las Condes)'!$A:$A,0)),H510&lt;=1000,INDEX('Pliegos Tarifarios (Las Condes)'!$H:$H,MATCH($B510,'Pliegos Tarifarios (Las Condes)'!$A:$A,0)),H510&lt;=5000,INDEX('Pliegos Tarifarios (Las Condes)'!$I:$I,MATCH($B510,'Pliegos Tarifarios (Las Condes)'!$A:$A,0)),H510&gt;5000,INDEX('Pliegos Tarifarios (Las Condes)'!$J:$J,MATCH($B510,'Pliegos Tarifarios (Las Condes)'!$A:$A,0)))/1.19</f>
        <v>175.69229176470589</v>
      </c>
      <c r="R510" s="19">
        <f>INDEX('Pliegos Tarifarios (Las Condes)'!$K:$K,MATCH($B510,'Pliegos Tarifarios (Las Condes)'!$A:$A,0))</f>
        <v>709.36099999999999</v>
      </c>
      <c r="S510" s="21">
        <f t="shared" si="24"/>
        <v>49984.226681264699</v>
      </c>
      <c r="T510" s="21">
        <f t="shared" si="25"/>
        <v>9497.0030694402922</v>
      </c>
      <c r="U510" s="19">
        <v>0</v>
      </c>
      <c r="V510" s="21">
        <f t="shared" si="26"/>
        <v>59481.229750704995</v>
      </c>
    </row>
    <row r="511" spans="1:22" x14ac:dyDescent="0.3">
      <c r="A511" s="7" t="s">
        <v>141</v>
      </c>
      <c r="B511" s="7">
        <v>2</v>
      </c>
      <c r="C511" s="8" t="s">
        <v>186</v>
      </c>
      <c r="D511" s="7" t="s">
        <v>258</v>
      </c>
      <c r="E511" s="7" t="s">
        <v>121</v>
      </c>
      <c r="F511" s="8" t="s">
        <v>259</v>
      </c>
      <c r="G511" s="7" t="s">
        <v>30</v>
      </c>
      <c r="H511" s="9">
        <v>266.21800000000002</v>
      </c>
      <c r="I511" s="9">
        <v>0.79190000000000005</v>
      </c>
      <c r="J511" s="9">
        <v>0.77880000000000005</v>
      </c>
      <c r="K511" s="10">
        <v>0.98345750726101777</v>
      </c>
      <c r="L511" s="9">
        <v>9.51</v>
      </c>
      <c r="M511" s="19">
        <f>H511*INDEX('Pliegos Tarifarios (Las Condes)'!$B:$B,MATCH($B511,'Pliegos Tarifarios (Las Condes)'!$A:$A,0))</f>
        <v>31636.814684000001</v>
      </c>
      <c r="N511" s="19">
        <f>I511*INDEX('Pliegos Tarifarios (Las Condes)'!$C:$C,MATCH($B511,'Pliegos Tarifarios (Las Condes)'!$A:$A,0))</f>
        <v>2716.7562839000002</v>
      </c>
      <c r="O511" s="19">
        <f>J511*INDEX('Pliegos Tarifarios (Las Condes)'!$D:$D,MATCH($B511,'Pliegos Tarifarios (Las Condes)'!$A:$A,0))</f>
        <v>10998.3506688</v>
      </c>
      <c r="P511" s="19">
        <f>H511*INDEX('Pliegos Tarifarios (Las Condes)'!$E:$E,MATCH($B511,'Pliegos Tarifarios (Las Condes)'!$A:$A,0))</f>
        <v>3442.7311760000002</v>
      </c>
      <c r="Q511" s="19" cm="1">
        <f t="array" ref="Q511">H511*_xlfn.IFS(H511&lt;=350,INDEX('Pliegos Tarifarios (Las Condes)'!$F:$F,MATCH($B511,'Pliegos Tarifarios (Las Condes)'!$A:$A,0)),H511&lt;=500,INDEX('Pliegos Tarifarios (Las Condes)'!$G:$G,MATCH($B511,'Pliegos Tarifarios (Las Condes)'!$A:$A,0)),H511&lt;=1000,INDEX('Pliegos Tarifarios (Las Condes)'!$H:$H,MATCH($B511,'Pliegos Tarifarios (Las Condes)'!$A:$A,0)),H511&lt;=5000,INDEX('Pliegos Tarifarios (Las Condes)'!$I:$I,MATCH($B511,'Pliegos Tarifarios (Las Condes)'!$A:$A,0)),H511&gt;5000,INDEX('Pliegos Tarifarios (Las Condes)'!$J:$J,MATCH($B511,'Pliegos Tarifarios (Las Condes)'!$A:$A,0)))/1.19</f>
        <v>175.39068235294121</v>
      </c>
      <c r="R511" s="19">
        <f>INDEX('Pliegos Tarifarios (Las Condes)'!$K:$K,MATCH($B511,'Pliegos Tarifarios (Las Condes)'!$A:$A,0))</f>
        <v>709.36099999999999</v>
      </c>
      <c r="S511" s="21">
        <f t="shared" si="24"/>
        <v>49679.404495052935</v>
      </c>
      <c r="T511" s="21">
        <f t="shared" si="25"/>
        <v>9439.0868540600586</v>
      </c>
      <c r="U511" s="19">
        <v>0</v>
      </c>
      <c r="V511" s="21">
        <f t="shared" si="26"/>
        <v>59118.491349112992</v>
      </c>
    </row>
    <row r="512" spans="1:22" x14ac:dyDescent="0.3">
      <c r="A512" s="7" t="s">
        <v>141</v>
      </c>
      <c r="B512" s="7">
        <v>2</v>
      </c>
      <c r="C512" s="8" t="s">
        <v>186</v>
      </c>
      <c r="D512" s="7" t="s">
        <v>260</v>
      </c>
      <c r="E512" s="7" t="s">
        <v>121</v>
      </c>
      <c r="F512" s="8" t="s">
        <v>261</v>
      </c>
      <c r="G512" s="7" t="s">
        <v>30</v>
      </c>
      <c r="H512" s="9">
        <v>266.29000000000002</v>
      </c>
      <c r="I512" s="9">
        <v>0.79110000000000003</v>
      </c>
      <c r="J512" s="9">
        <v>0.78129999999999999</v>
      </c>
      <c r="K512" s="10">
        <v>0.987612185564404</v>
      </c>
      <c r="L512" s="9">
        <v>9.51</v>
      </c>
      <c r="M512" s="19">
        <f>H512*INDEX('Pliegos Tarifarios (Las Condes)'!$B:$B,MATCH($B512,'Pliegos Tarifarios (Las Condes)'!$A:$A,0))</f>
        <v>31645.371020000002</v>
      </c>
      <c r="N512" s="19">
        <f>I512*INDEX('Pliegos Tarifarios (Las Condes)'!$C:$C,MATCH($B512,'Pliegos Tarifarios (Las Condes)'!$A:$A,0))</f>
        <v>2714.0117391000003</v>
      </c>
      <c r="O512" s="19">
        <f>J512*INDEX('Pliegos Tarifarios (Las Condes)'!$D:$D,MATCH($B512,'Pliegos Tarifarios (Las Condes)'!$A:$A,0))</f>
        <v>11033.6561088</v>
      </c>
      <c r="P512" s="19">
        <f>H512*INDEX('Pliegos Tarifarios (Las Condes)'!$E:$E,MATCH($B512,'Pliegos Tarifarios (Las Condes)'!$A:$A,0))</f>
        <v>3443.6622800000005</v>
      </c>
      <c r="Q512" s="19" cm="1">
        <f t="array" ref="Q512">H512*_xlfn.IFS(H512&lt;=350,INDEX('Pliegos Tarifarios (Las Condes)'!$F:$F,MATCH($B512,'Pliegos Tarifarios (Las Condes)'!$A:$A,0)),H512&lt;=500,INDEX('Pliegos Tarifarios (Las Condes)'!$G:$G,MATCH($B512,'Pliegos Tarifarios (Las Condes)'!$A:$A,0)),H512&lt;=1000,INDEX('Pliegos Tarifarios (Las Condes)'!$H:$H,MATCH($B512,'Pliegos Tarifarios (Las Condes)'!$A:$A,0)),H512&lt;=5000,INDEX('Pliegos Tarifarios (Las Condes)'!$I:$I,MATCH($B512,'Pliegos Tarifarios (Las Condes)'!$A:$A,0)),H512&gt;5000,INDEX('Pliegos Tarifarios (Las Condes)'!$J:$J,MATCH($B512,'Pliegos Tarifarios (Las Condes)'!$A:$A,0)))/1.19</f>
        <v>175.43811764705885</v>
      </c>
      <c r="R512" s="19">
        <f>INDEX('Pliegos Tarifarios (Las Condes)'!$K:$K,MATCH($B512,'Pliegos Tarifarios (Las Condes)'!$A:$A,0))</f>
        <v>709.36099999999999</v>
      </c>
      <c r="S512" s="21">
        <f t="shared" si="24"/>
        <v>49721.50026554706</v>
      </c>
      <c r="T512" s="21">
        <f t="shared" si="25"/>
        <v>9447.0850504539412</v>
      </c>
      <c r="U512" s="19">
        <v>0</v>
      </c>
      <c r="V512" s="21">
        <f t="shared" si="26"/>
        <v>59168.585316001001</v>
      </c>
    </row>
    <row r="513" spans="1:22" x14ac:dyDescent="0.3">
      <c r="A513" s="7" t="s">
        <v>141</v>
      </c>
      <c r="B513" s="7">
        <v>2</v>
      </c>
      <c r="C513" s="8" t="s">
        <v>186</v>
      </c>
      <c r="D513" s="7" t="s">
        <v>262</v>
      </c>
      <c r="E513" s="7" t="s">
        <v>121</v>
      </c>
      <c r="F513" s="8" t="s">
        <v>263</v>
      </c>
      <c r="G513" s="7" t="s">
        <v>16</v>
      </c>
      <c r="H513" s="9">
        <v>2188.7775000000001</v>
      </c>
      <c r="I513" s="9">
        <v>6.51</v>
      </c>
      <c r="J513" s="9">
        <v>6.4225000000000003</v>
      </c>
      <c r="K513" s="10">
        <v>0.98655913978494636</v>
      </c>
      <c r="L513" s="9">
        <v>78.17</v>
      </c>
      <c r="M513" s="19">
        <f>H513*INDEX('Pliegos Tarifarios (Las Condes)'!$B:$B,MATCH($B513,'Pliegos Tarifarios (Las Condes)'!$A:$A,0))</f>
        <v>260109.94054499999</v>
      </c>
      <c r="N513" s="19">
        <f>I513*INDEX('Pliegos Tarifarios (Las Condes)'!$C:$C,MATCH($B513,'Pliegos Tarifarios (Las Condes)'!$A:$A,0))</f>
        <v>22333.73331</v>
      </c>
      <c r="O513" s="19">
        <f>J513*INDEX('Pliegos Tarifarios (Las Condes)'!$D:$D,MATCH($B513,'Pliegos Tarifarios (Las Condes)'!$A:$A,0))</f>
        <v>90699.675360000008</v>
      </c>
      <c r="P513" s="19">
        <f>H513*INDEX('Pliegos Tarifarios (Las Condes)'!$E:$E,MATCH($B513,'Pliegos Tarifarios (Las Condes)'!$A:$A,0))</f>
        <v>28305.270630000003</v>
      </c>
      <c r="Q513" s="19" cm="1">
        <f t="array" ref="Q513">H513*_xlfn.IFS(H513&lt;=350,INDEX('Pliegos Tarifarios (Las Condes)'!$F:$F,MATCH($B513,'Pliegos Tarifarios (Las Condes)'!$A:$A,0)),H513&lt;=500,INDEX('Pliegos Tarifarios (Las Condes)'!$G:$G,MATCH($B513,'Pliegos Tarifarios (Las Condes)'!$A:$A,0)),H513&lt;=1000,INDEX('Pliegos Tarifarios (Las Condes)'!$H:$H,MATCH($B513,'Pliegos Tarifarios (Las Condes)'!$A:$A,0)),H513&lt;=5000,INDEX('Pliegos Tarifarios (Las Condes)'!$I:$I,MATCH($B513,'Pliegos Tarifarios (Las Condes)'!$A:$A,0)),H513&gt;5000,INDEX('Pliegos Tarifarios (Las Condes)'!$J:$J,MATCH($B513,'Pliegos Tarifarios (Las Condes)'!$A:$A,0)))/1.19</f>
        <v>6568.1718088235302</v>
      </c>
      <c r="R513" s="19">
        <f>INDEX('Pliegos Tarifarios (Las Condes)'!$K:$K,MATCH($B513,'Pliegos Tarifarios (Las Condes)'!$A:$A,0))</f>
        <v>709.36099999999999</v>
      </c>
      <c r="S513" s="21">
        <f t="shared" si="24"/>
        <v>408726.15265382349</v>
      </c>
      <c r="T513" s="21">
        <f t="shared" si="25"/>
        <v>77657.96900422647</v>
      </c>
      <c r="U513" s="19">
        <v>0</v>
      </c>
      <c r="V513" s="21">
        <f t="shared" si="26"/>
        <v>486384.12165804999</v>
      </c>
    </row>
    <row r="514" spans="1:22" x14ac:dyDescent="0.3">
      <c r="A514" s="7" t="s">
        <v>141</v>
      </c>
      <c r="B514" s="7">
        <v>2</v>
      </c>
      <c r="C514" s="8" t="s">
        <v>186</v>
      </c>
      <c r="D514" s="7" t="s">
        <v>264</v>
      </c>
      <c r="E514" s="7" t="s">
        <v>121</v>
      </c>
      <c r="F514" s="8" t="s">
        <v>265</v>
      </c>
      <c r="G514" s="7" t="s">
        <v>16</v>
      </c>
      <c r="H514" s="9">
        <v>2186.7824000000001</v>
      </c>
      <c r="I514" s="9">
        <v>6.4619999999999997</v>
      </c>
      <c r="J514" s="9">
        <v>6.4619999999999997</v>
      </c>
      <c r="K514" s="10">
        <v>1</v>
      </c>
      <c r="L514" s="9">
        <v>78.099999999999994</v>
      </c>
      <c r="M514" s="19">
        <f>H514*INDEX('Pliegos Tarifarios (Las Condes)'!$B:$B,MATCH($B514,'Pliegos Tarifarios (Las Condes)'!$A:$A,0))</f>
        <v>259872.84685119998</v>
      </c>
      <c r="N514" s="19">
        <f>I514*INDEX('Pliegos Tarifarios (Las Condes)'!$C:$C,MATCH($B514,'Pliegos Tarifarios (Las Condes)'!$A:$A,0))</f>
        <v>22169.060622000001</v>
      </c>
      <c r="O514" s="19">
        <f>J514*INDEX('Pliegos Tarifarios (Las Condes)'!$D:$D,MATCH($B514,'Pliegos Tarifarios (Las Condes)'!$A:$A,0))</f>
        <v>91257.501311999993</v>
      </c>
      <c r="P514" s="19">
        <f>H514*INDEX('Pliegos Tarifarios (Las Condes)'!$E:$E,MATCH($B514,'Pliegos Tarifarios (Las Condes)'!$A:$A,0))</f>
        <v>28279.469996800002</v>
      </c>
      <c r="Q514" s="19" cm="1">
        <f t="array" ref="Q514">H514*_xlfn.IFS(H514&lt;=350,INDEX('Pliegos Tarifarios (Las Condes)'!$F:$F,MATCH($B514,'Pliegos Tarifarios (Las Condes)'!$A:$A,0)),H514&lt;=500,INDEX('Pliegos Tarifarios (Las Condes)'!$G:$G,MATCH($B514,'Pliegos Tarifarios (Las Condes)'!$A:$A,0)),H514&lt;=1000,INDEX('Pliegos Tarifarios (Las Condes)'!$H:$H,MATCH($B514,'Pliegos Tarifarios (Las Condes)'!$A:$A,0)),H514&lt;=5000,INDEX('Pliegos Tarifarios (Las Condes)'!$I:$I,MATCH($B514,'Pliegos Tarifarios (Las Condes)'!$A:$A,0)),H514&gt;5000,INDEX('Pliegos Tarifarios (Las Condes)'!$J:$J,MATCH($B514,'Pliegos Tarifarios (Las Condes)'!$A:$A,0)))/1.19</f>
        <v>6562.1848322689075</v>
      </c>
      <c r="R514" s="19">
        <f>INDEX('Pliegos Tarifarios (Las Condes)'!$K:$K,MATCH($B514,'Pliegos Tarifarios (Las Condes)'!$A:$A,0))</f>
        <v>709.36099999999999</v>
      </c>
      <c r="S514" s="21">
        <f t="shared" si="24"/>
        <v>408850.42461426888</v>
      </c>
      <c r="T514" s="21">
        <f t="shared" si="25"/>
        <v>77681.580676711092</v>
      </c>
      <c r="U514" s="19">
        <v>0</v>
      </c>
      <c r="V514" s="21">
        <f t="shared" si="26"/>
        <v>486532.00529097999</v>
      </c>
    </row>
    <row r="515" spans="1:22" x14ac:dyDescent="0.3">
      <c r="A515" s="7" t="s">
        <v>141</v>
      </c>
      <c r="B515" s="7">
        <v>2</v>
      </c>
      <c r="C515" s="8" t="s">
        <v>186</v>
      </c>
      <c r="D515" s="7" t="s">
        <v>266</v>
      </c>
      <c r="E515" s="7" t="s">
        <v>121</v>
      </c>
      <c r="F515" s="8" t="s">
        <v>267</v>
      </c>
      <c r="G515" s="7" t="s">
        <v>16</v>
      </c>
      <c r="H515" s="9">
        <v>2188.4225000000001</v>
      </c>
      <c r="I515" s="9">
        <v>6.6181999999999999</v>
      </c>
      <c r="J515" s="9">
        <v>6.6181999999999999</v>
      </c>
      <c r="K515" s="10">
        <v>1</v>
      </c>
      <c r="L515" s="9">
        <v>78.16</v>
      </c>
      <c r="M515" s="19">
        <f>H515*INDEX('Pliegos Tarifarios (Las Condes)'!$B:$B,MATCH($B515,'Pliegos Tarifarios (Las Condes)'!$A:$A,0))</f>
        <v>260067.75305500001</v>
      </c>
      <c r="N515" s="19">
        <f>I515*INDEX('Pliegos Tarifarios (Las Condes)'!$C:$C,MATCH($B515,'Pliegos Tarifarios (Las Condes)'!$A:$A,0))</f>
        <v>22704.9329942</v>
      </c>
      <c r="O515" s="19">
        <f>J515*INDEX('Pliegos Tarifarios (Las Condes)'!$D:$D,MATCH($B515,'Pliegos Tarifarios (Las Condes)'!$A:$A,0))</f>
        <v>93463.3852032</v>
      </c>
      <c r="P515" s="19">
        <f>H515*INDEX('Pliegos Tarifarios (Las Condes)'!$E:$E,MATCH($B515,'Pliegos Tarifarios (Las Condes)'!$A:$A,0))</f>
        <v>28300.679770000002</v>
      </c>
      <c r="Q515" s="19" cm="1">
        <f t="array" ref="Q515">H515*_xlfn.IFS(H515&lt;=350,INDEX('Pliegos Tarifarios (Las Condes)'!$F:$F,MATCH($B515,'Pliegos Tarifarios (Las Condes)'!$A:$A,0)),H515&lt;=500,INDEX('Pliegos Tarifarios (Las Condes)'!$G:$G,MATCH($B515,'Pliegos Tarifarios (Las Condes)'!$A:$A,0)),H515&lt;=1000,INDEX('Pliegos Tarifarios (Las Condes)'!$H:$H,MATCH($B515,'Pliegos Tarifarios (Las Condes)'!$A:$A,0)),H515&lt;=5000,INDEX('Pliegos Tarifarios (Las Condes)'!$I:$I,MATCH($B515,'Pliegos Tarifarios (Las Condes)'!$A:$A,0)),H515&gt;5000,INDEX('Pliegos Tarifarios (Las Condes)'!$J:$J,MATCH($B515,'Pliegos Tarifarios (Las Condes)'!$A:$A,0)))/1.19</f>
        <v>6567.1065105042017</v>
      </c>
      <c r="R515" s="19">
        <f>INDEX('Pliegos Tarifarios (Las Condes)'!$K:$K,MATCH($B515,'Pliegos Tarifarios (Las Condes)'!$A:$A,0))</f>
        <v>709.36099999999999</v>
      </c>
      <c r="S515" s="21">
        <f t="shared" si="24"/>
        <v>411813.21853290417</v>
      </c>
      <c r="T515" s="21">
        <f t="shared" si="25"/>
        <v>78244.511521251799</v>
      </c>
      <c r="U515" s="19">
        <v>0</v>
      </c>
      <c r="V515" s="21">
        <f t="shared" si="26"/>
        <v>490057.73005415598</v>
      </c>
    </row>
    <row r="516" spans="1:22" x14ac:dyDescent="0.3">
      <c r="A516" s="7" t="s">
        <v>141</v>
      </c>
      <c r="B516" s="7">
        <v>2</v>
      </c>
      <c r="C516" s="8" t="s">
        <v>186</v>
      </c>
      <c r="D516" s="7" t="s">
        <v>268</v>
      </c>
      <c r="E516" s="7" t="s">
        <v>121</v>
      </c>
      <c r="F516" s="8" t="s">
        <v>269</v>
      </c>
      <c r="G516" s="7" t="s">
        <v>16</v>
      </c>
      <c r="H516" s="9">
        <v>730.32349999999997</v>
      </c>
      <c r="I516" s="9">
        <v>2.1865000000000001</v>
      </c>
      <c r="J516" s="9">
        <v>2.1865000000000001</v>
      </c>
      <c r="K516" s="10">
        <v>1</v>
      </c>
      <c r="L516" s="9">
        <v>26.08</v>
      </c>
      <c r="M516" s="19">
        <f>H516*INDEX('Pliegos Tarifarios (Las Condes)'!$B:$B,MATCH($B516,'Pliegos Tarifarios (Las Condes)'!$A:$A,0))</f>
        <v>86790.184092999989</v>
      </c>
      <c r="N516" s="19">
        <f>I516*INDEX('Pliegos Tarifarios (Las Condes)'!$C:$C,MATCH($B516,'Pliegos Tarifarios (Las Condes)'!$A:$A,0))</f>
        <v>7501.1840065000006</v>
      </c>
      <c r="O516" s="19">
        <f>J516*INDEX('Pliegos Tarifarios (Las Condes)'!$D:$D,MATCH($B516,'Pliegos Tarifarios (Las Condes)'!$A:$A,0))</f>
        <v>30878.137824000001</v>
      </c>
      <c r="P516" s="19">
        <f>H516*INDEX('Pliegos Tarifarios (Las Condes)'!$E:$E,MATCH($B516,'Pliegos Tarifarios (Las Condes)'!$A:$A,0))</f>
        <v>9444.5435020000004</v>
      </c>
      <c r="Q516" s="19" cm="1">
        <f t="array" ref="Q516">H516*_xlfn.IFS(H516&lt;=350,INDEX('Pliegos Tarifarios (Las Condes)'!$F:$F,MATCH($B516,'Pliegos Tarifarios (Las Condes)'!$A:$A,0)),H516&lt;=500,INDEX('Pliegos Tarifarios (Las Condes)'!$G:$G,MATCH($B516,'Pliegos Tarifarios (Las Condes)'!$A:$A,0)),H516&lt;=1000,INDEX('Pliegos Tarifarios (Las Condes)'!$H:$H,MATCH($B516,'Pliegos Tarifarios (Las Condes)'!$A:$A,0)),H516&lt;=5000,INDEX('Pliegos Tarifarios (Las Condes)'!$I:$I,MATCH($B516,'Pliegos Tarifarios (Las Condes)'!$A:$A,0)),H516&gt;5000,INDEX('Pliegos Tarifarios (Las Condes)'!$J:$J,MATCH($B516,'Pliegos Tarifarios (Las Condes)'!$A:$A,0)))/1.19</f>
        <v>1712.8847802521009</v>
      </c>
      <c r="R516" s="19">
        <f>INDEX('Pliegos Tarifarios (Las Condes)'!$K:$K,MATCH($B516,'Pliegos Tarifarios (Las Condes)'!$A:$A,0))</f>
        <v>709.36099999999999</v>
      </c>
      <c r="S516" s="21">
        <f t="shared" si="24"/>
        <v>137036.29520575207</v>
      </c>
      <c r="T516" s="21">
        <f t="shared" si="25"/>
        <v>26036.896089092894</v>
      </c>
      <c r="U516" s="19">
        <v>0</v>
      </c>
      <c r="V516" s="21">
        <f t="shared" si="26"/>
        <v>163073.19129484496</v>
      </c>
    </row>
    <row r="517" spans="1:22" x14ac:dyDescent="0.3">
      <c r="A517" s="7" t="s">
        <v>141</v>
      </c>
      <c r="B517" s="7">
        <v>2</v>
      </c>
      <c r="C517" s="8" t="s">
        <v>186</v>
      </c>
      <c r="D517" s="7" t="s">
        <v>270</v>
      </c>
      <c r="E517" s="7" t="s">
        <v>121</v>
      </c>
      <c r="F517" s="8" t="s">
        <v>271</v>
      </c>
      <c r="G517" s="7" t="s">
        <v>16</v>
      </c>
      <c r="H517" s="9">
        <v>728.32799999999997</v>
      </c>
      <c r="I517" s="9">
        <v>2.1547999999999998</v>
      </c>
      <c r="J517" s="9">
        <v>2.1267999999999998</v>
      </c>
      <c r="K517" s="10">
        <v>0.98700575459439388</v>
      </c>
      <c r="L517" s="9">
        <v>26.01</v>
      </c>
      <c r="M517" s="19">
        <f>H517*INDEX('Pliegos Tarifarios (Las Condes)'!$B:$B,MATCH($B517,'Pliegos Tarifarios (Las Condes)'!$A:$A,0))</f>
        <v>86553.042863999988</v>
      </c>
      <c r="N517" s="19">
        <f>I517*INDEX('Pliegos Tarifarios (Las Condes)'!$C:$C,MATCH($B517,'Pliegos Tarifarios (Las Condes)'!$A:$A,0))</f>
        <v>7392.4314187999998</v>
      </c>
      <c r="O517" s="19">
        <f>J517*INDEX('Pliegos Tarifarios (Las Condes)'!$D:$D,MATCH($B517,'Pliegos Tarifarios (Las Condes)'!$A:$A,0))</f>
        <v>30035.043916799998</v>
      </c>
      <c r="P517" s="19">
        <f>H517*INDEX('Pliegos Tarifarios (Las Condes)'!$E:$E,MATCH($B517,'Pliegos Tarifarios (Las Condes)'!$A:$A,0))</f>
        <v>9418.7376960000001</v>
      </c>
      <c r="Q517" s="19" cm="1">
        <f t="array" ref="Q517">H517*_xlfn.IFS(H517&lt;=350,INDEX('Pliegos Tarifarios (Las Condes)'!$F:$F,MATCH($B517,'Pliegos Tarifarios (Las Condes)'!$A:$A,0)),H517&lt;=500,INDEX('Pliegos Tarifarios (Las Condes)'!$G:$G,MATCH($B517,'Pliegos Tarifarios (Las Condes)'!$A:$A,0)),H517&lt;=1000,INDEX('Pliegos Tarifarios (Las Condes)'!$H:$H,MATCH($B517,'Pliegos Tarifarios (Las Condes)'!$A:$A,0)),H517&lt;=5000,INDEX('Pliegos Tarifarios (Las Condes)'!$I:$I,MATCH($B517,'Pliegos Tarifarios (Las Condes)'!$A:$A,0)),H517&gt;5000,INDEX('Pliegos Tarifarios (Las Condes)'!$J:$J,MATCH($B517,'Pliegos Tarifarios (Las Condes)'!$A:$A,0)))/1.19</f>
        <v>1708.2045781512606</v>
      </c>
      <c r="R517" s="19">
        <f>INDEX('Pliegos Tarifarios (Las Condes)'!$K:$K,MATCH($B517,'Pliegos Tarifarios (Las Condes)'!$A:$A,0))</f>
        <v>709.36099999999999</v>
      </c>
      <c r="S517" s="21">
        <f t="shared" si="24"/>
        <v>135816.82147375125</v>
      </c>
      <c r="T517" s="21">
        <f t="shared" si="25"/>
        <v>25805.196080012738</v>
      </c>
      <c r="U517" s="19">
        <v>0</v>
      </c>
      <c r="V517" s="21">
        <f t="shared" si="26"/>
        <v>161622.01755376399</v>
      </c>
    </row>
    <row r="518" spans="1:22" x14ac:dyDescent="0.3">
      <c r="A518" s="7" t="s">
        <v>141</v>
      </c>
      <c r="B518" s="7">
        <v>2</v>
      </c>
      <c r="C518" s="8" t="s">
        <v>186</v>
      </c>
      <c r="D518" s="7" t="s">
        <v>272</v>
      </c>
      <c r="E518" s="7" t="s">
        <v>121</v>
      </c>
      <c r="F518" s="8" t="s">
        <v>273</v>
      </c>
      <c r="G518" s="7" t="s">
        <v>16</v>
      </c>
      <c r="H518" s="9">
        <v>728.73990000000003</v>
      </c>
      <c r="I518" s="9">
        <v>2.1507999999999998</v>
      </c>
      <c r="J518" s="9">
        <v>2.149</v>
      </c>
      <c r="K518" s="10">
        <v>0.99916310210154369</v>
      </c>
      <c r="L518" s="9">
        <v>26.03</v>
      </c>
      <c r="M518" s="19">
        <f>H518*INDEX('Pliegos Tarifarios (Las Condes)'!$B:$B,MATCH($B518,'Pliegos Tarifarios (Las Condes)'!$A:$A,0))</f>
        <v>86601.992236199992</v>
      </c>
      <c r="N518" s="19">
        <f>I518*INDEX('Pliegos Tarifarios (Las Condes)'!$C:$C,MATCH($B518,'Pliegos Tarifarios (Las Condes)'!$A:$A,0))</f>
        <v>7378.7086947999996</v>
      </c>
      <c r="O518" s="19">
        <f>J518*INDEX('Pliegos Tarifarios (Las Condes)'!$D:$D,MATCH($B518,'Pliegos Tarifarios (Las Condes)'!$A:$A,0))</f>
        <v>30348.556224</v>
      </c>
      <c r="P518" s="19">
        <f>H518*INDEX('Pliegos Tarifarios (Las Condes)'!$E:$E,MATCH($B518,'Pliegos Tarifarios (Las Condes)'!$A:$A,0))</f>
        <v>9424.0643868000006</v>
      </c>
      <c r="Q518" s="19" cm="1">
        <f t="array" ref="Q518">H518*_xlfn.IFS(H518&lt;=350,INDEX('Pliegos Tarifarios (Las Condes)'!$F:$F,MATCH($B518,'Pliegos Tarifarios (Las Condes)'!$A:$A,0)),H518&lt;=500,INDEX('Pliegos Tarifarios (Las Condes)'!$G:$G,MATCH($B518,'Pliegos Tarifarios (Las Condes)'!$A:$A,0)),H518&lt;=1000,INDEX('Pliegos Tarifarios (Las Condes)'!$H:$H,MATCH($B518,'Pliegos Tarifarios (Las Condes)'!$A:$A,0)),H518&lt;=5000,INDEX('Pliegos Tarifarios (Las Condes)'!$I:$I,MATCH($B518,'Pliegos Tarifarios (Las Condes)'!$A:$A,0)),H518&gt;5000,INDEX('Pliegos Tarifarios (Las Condes)'!$J:$J,MATCH($B518,'Pliegos Tarifarios (Las Condes)'!$A:$A,0)))/1.19</f>
        <v>1709.170639411765</v>
      </c>
      <c r="R518" s="19">
        <f>INDEX('Pliegos Tarifarios (Las Condes)'!$K:$K,MATCH($B518,'Pliegos Tarifarios (Las Condes)'!$A:$A,0))</f>
        <v>709.36099999999999</v>
      </c>
      <c r="S518" s="21">
        <f t="shared" si="24"/>
        <v>136171.85318121177</v>
      </c>
      <c r="T518" s="21">
        <f t="shared" si="25"/>
        <v>25872.652104430235</v>
      </c>
      <c r="U518" s="19">
        <v>0</v>
      </c>
      <c r="V518" s="21">
        <f t="shared" si="26"/>
        <v>162044.50528564199</v>
      </c>
    </row>
    <row r="519" spans="1:22" x14ac:dyDescent="0.3">
      <c r="A519" s="7" t="s">
        <v>141</v>
      </c>
      <c r="B519" s="7">
        <v>2</v>
      </c>
      <c r="C519" s="8" t="s">
        <v>186</v>
      </c>
      <c r="D519" s="7" t="s">
        <v>274</v>
      </c>
      <c r="E519" s="7" t="s">
        <v>121</v>
      </c>
      <c r="F519" s="8" t="s">
        <v>275</v>
      </c>
      <c r="G519" s="7" t="s">
        <v>16</v>
      </c>
      <c r="H519" s="9">
        <v>729.41970000000003</v>
      </c>
      <c r="I519" s="9">
        <v>2.1297000000000001</v>
      </c>
      <c r="J519" s="9">
        <v>2.1225000000000001</v>
      </c>
      <c r="K519" s="10">
        <v>0.99661924214678121</v>
      </c>
      <c r="L519" s="9">
        <v>26.05</v>
      </c>
      <c r="M519" s="19">
        <f>H519*INDEX('Pliegos Tarifarios (Las Condes)'!$B:$B,MATCH($B519,'Pliegos Tarifarios (Las Condes)'!$A:$A,0))</f>
        <v>86682.778308599998</v>
      </c>
      <c r="N519" s="19">
        <f>I519*INDEX('Pliegos Tarifarios (Las Condes)'!$C:$C,MATCH($B519,'Pliegos Tarifarios (Las Condes)'!$A:$A,0))</f>
        <v>7306.3213257000007</v>
      </c>
      <c r="O519" s="19">
        <f>J519*INDEX('Pliegos Tarifarios (Las Condes)'!$D:$D,MATCH($B519,'Pliegos Tarifarios (Las Condes)'!$A:$A,0))</f>
        <v>29974.31856</v>
      </c>
      <c r="P519" s="19">
        <f>H519*INDEX('Pliegos Tarifarios (Las Condes)'!$E:$E,MATCH($B519,'Pliegos Tarifarios (Las Condes)'!$A:$A,0))</f>
        <v>9432.8555604000012</v>
      </c>
      <c r="Q519" s="19" cm="1">
        <f t="array" ref="Q519">H519*_xlfn.IFS(H519&lt;=350,INDEX('Pliegos Tarifarios (Las Condes)'!$F:$F,MATCH($B519,'Pliegos Tarifarios (Las Condes)'!$A:$A,0)),H519&lt;=500,INDEX('Pliegos Tarifarios (Las Condes)'!$G:$G,MATCH($B519,'Pliegos Tarifarios (Las Condes)'!$A:$A,0)),H519&lt;=1000,INDEX('Pliegos Tarifarios (Las Condes)'!$H:$H,MATCH($B519,'Pliegos Tarifarios (Las Condes)'!$A:$A,0)),H519&lt;=5000,INDEX('Pliegos Tarifarios (Las Condes)'!$I:$I,MATCH($B519,'Pliegos Tarifarios (Las Condes)'!$A:$A,0)),H519&gt;5000,INDEX('Pliegos Tarifarios (Las Condes)'!$J:$J,MATCH($B519,'Pliegos Tarifarios (Las Condes)'!$A:$A,0)))/1.19</f>
        <v>1710.7650274789921</v>
      </c>
      <c r="R519" s="19">
        <f>INDEX('Pliegos Tarifarios (Las Condes)'!$K:$K,MATCH($B519,'Pliegos Tarifarios (Las Condes)'!$A:$A,0))</f>
        <v>709.36099999999999</v>
      </c>
      <c r="S519" s="21">
        <f t="shared" si="24"/>
        <v>135816.39978217901</v>
      </c>
      <c r="T519" s="21">
        <f t="shared" si="25"/>
        <v>25805.115958614013</v>
      </c>
      <c r="U519" s="19">
        <v>0</v>
      </c>
      <c r="V519" s="21">
        <f t="shared" si="26"/>
        <v>161621.51574079302</v>
      </c>
    </row>
    <row r="520" spans="1:22" x14ac:dyDescent="0.3">
      <c r="A520" s="7" t="s">
        <v>141</v>
      </c>
      <c r="B520" s="7">
        <v>2</v>
      </c>
      <c r="C520" s="8" t="s">
        <v>186</v>
      </c>
      <c r="D520" s="7" t="s">
        <v>276</v>
      </c>
      <c r="E520" s="7" t="s">
        <v>121</v>
      </c>
      <c r="F520" s="8" t="s">
        <v>277</v>
      </c>
      <c r="G520" s="7" t="s">
        <v>16</v>
      </c>
      <c r="H520" s="9">
        <v>729.45339999999999</v>
      </c>
      <c r="I520" s="9">
        <v>2.1903000000000001</v>
      </c>
      <c r="J520" s="9">
        <v>2.1903000000000001</v>
      </c>
      <c r="K520" s="10">
        <v>1</v>
      </c>
      <c r="L520" s="9">
        <v>26.05</v>
      </c>
      <c r="M520" s="19">
        <f>H520*INDEX('Pliegos Tarifarios (Las Condes)'!$B:$B,MATCH($B520,'Pliegos Tarifarios (Las Condes)'!$A:$A,0))</f>
        <v>86686.783149199997</v>
      </c>
      <c r="N520" s="19">
        <f>I520*INDEX('Pliegos Tarifarios (Las Condes)'!$C:$C,MATCH($B520,'Pliegos Tarifarios (Las Condes)'!$A:$A,0))</f>
        <v>7514.2205943000008</v>
      </c>
      <c r="O520" s="19">
        <f>J520*INDEX('Pliegos Tarifarios (Las Condes)'!$D:$D,MATCH($B520,'Pliegos Tarifarios (Las Condes)'!$A:$A,0))</f>
        <v>30931.802092800001</v>
      </c>
      <c r="P520" s="19">
        <f>H520*INDEX('Pliegos Tarifarios (Las Condes)'!$E:$E,MATCH($B520,'Pliegos Tarifarios (Las Condes)'!$A:$A,0))</f>
        <v>9433.2913688000008</v>
      </c>
      <c r="Q520" s="19" cm="1">
        <f t="array" ref="Q520">H520*_xlfn.IFS(H520&lt;=350,INDEX('Pliegos Tarifarios (Las Condes)'!$F:$F,MATCH($B520,'Pliegos Tarifarios (Las Condes)'!$A:$A,0)),H520&lt;=500,INDEX('Pliegos Tarifarios (Las Condes)'!$G:$G,MATCH($B520,'Pliegos Tarifarios (Las Condes)'!$A:$A,0)),H520&lt;=1000,INDEX('Pliegos Tarifarios (Las Condes)'!$H:$H,MATCH($B520,'Pliegos Tarifarios (Las Condes)'!$A:$A,0)),H520&lt;=5000,INDEX('Pliegos Tarifarios (Las Condes)'!$I:$I,MATCH($B520,'Pliegos Tarifarios (Las Condes)'!$A:$A,0)),H520&gt;5000,INDEX('Pliegos Tarifarios (Las Condes)'!$J:$J,MATCH($B520,'Pliegos Tarifarios (Las Condes)'!$A:$A,0)))/1.19</f>
        <v>1710.8440667226894</v>
      </c>
      <c r="R520" s="19">
        <f>INDEX('Pliegos Tarifarios (Las Condes)'!$K:$K,MATCH($B520,'Pliegos Tarifarios (Las Condes)'!$A:$A,0))</f>
        <v>709.36099999999999</v>
      </c>
      <c r="S520" s="21">
        <f t="shared" si="24"/>
        <v>136986.3022718227</v>
      </c>
      <c r="T520" s="21">
        <f t="shared" si="25"/>
        <v>26027.397431646314</v>
      </c>
      <c r="U520" s="19">
        <v>0</v>
      </c>
      <c r="V520" s="21">
        <f t="shared" si="26"/>
        <v>163013.699703469</v>
      </c>
    </row>
    <row r="521" spans="1:22" x14ac:dyDescent="0.3">
      <c r="A521" s="7" t="s">
        <v>141</v>
      </c>
      <c r="B521" s="7">
        <v>2</v>
      </c>
      <c r="C521" s="8" t="s">
        <v>186</v>
      </c>
      <c r="D521" s="7" t="s">
        <v>278</v>
      </c>
      <c r="E521" s="7" t="s">
        <v>121</v>
      </c>
      <c r="F521" s="8" t="s">
        <v>279</v>
      </c>
      <c r="G521" s="7" t="s">
        <v>16</v>
      </c>
      <c r="H521" s="9">
        <v>729.91719999999998</v>
      </c>
      <c r="I521" s="9">
        <v>2.1518999999999999</v>
      </c>
      <c r="J521" s="9">
        <v>2.0918999999999999</v>
      </c>
      <c r="K521" s="10">
        <v>0.9721176634601979</v>
      </c>
      <c r="L521" s="9">
        <v>26.07</v>
      </c>
      <c r="M521" s="19">
        <f>H521*INDEX('Pliegos Tarifarios (Las Condes)'!$B:$B,MATCH($B521,'Pliegos Tarifarios (Las Condes)'!$A:$A,0))</f>
        <v>86741.900213599991</v>
      </c>
      <c r="N521" s="19">
        <f>I521*INDEX('Pliegos Tarifarios (Las Condes)'!$C:$C,MATCH($B521,'Pliegos Tarifarios (Las Condes)'!$A:$A,0))</f>
        <v>7382.4824438999995</v>
      </c>
      <c r="O521" s="19">
        <f>J521*INDEX('Pliegos Tarifarios (Las Condes)'!$D:$D,MATCH($B521,'Pliegos Tarifarios (Las Condes)'!$A:$A,0))</f>
        <v>29542.179974399998</v>
      </c>
      <c r="P521" s="19">
        <f>H521*INDEX('Pliegos Tarifarios (Las Condes)'!$E:$E,MATCH($B521,'Pliegos Tarifarios (Las Condes)'!$A:$A,0))</f>
        <v>9439.2892303999997</v>
      </c>
      <c r="Q521" s="19" cm="1">
        <f t="array" ref="Q521">H521*_xlfn.IFS(H521&lt;=350,INDEX('Pliegos Tarifarios (Las Condes)'!$F:$F,MATCH($B521,'Pliegos Tarifarios (Las Condes)'!$A:$A,0)),H521&lt;=500,INDEX('Pliegos Tarifarios (Las Condes)'!$G:$G,MATCH($B521,'Pliegos Tarifarios (Las Condes)'!$A:$A,0)),H521&lt;=1000,INDEX('Pliegos Tarifarios (Las Condes)'!$H:$H,MATCH($B521,'Pliegos Tarifarios (Las Condes)'!$A:$A,0)),H521&lt;=5000,INDEX('Pliegos Tarifarios (Las Condes)'!$I:$I,MATCH($B521,'Pliegos Tarifarios (Las Condes)'!$A:$A,0)),H521&gt;5000,INDEX('Pliegos Tarifarios (Las Condes)'!$J:$J,MATCH($B521,'Pliegos Tarifarios (Las Condes)'!$A:$A,0)))/1.19</f>
        <v>1711.9318531092438</v>
      </c>
      <c r="R521" s="19">
        <f>INDEX('Pliegos Tarifarios (Las Condes)'!$K:$K,MATCH($B521,'Pliegos Tarifarios (Las Condes)'!$A:$A,0))</f>
        <v>709.36099999999999</v>
      </c>
      <c r="S521" s="21">
        <f t="shared" ref="S521:S584" si="27">SUM(M521:R521)</f>
        <v>135527.14471540923</v>
      </c>
      <c r="T521" s="21">
        <f t="shared" ref="T521:T584" si="28">S521*0.19</f>
        <v>25750.157495927753</v>
      </c>
      <c r="U521" s="19">
        <v>0</v>
      </c>
      <c r="V521" s="21">
        <f t="shared" ref="V521:V584" si="29">SUM(S521:T521)</f>
        <v>161277.302211337</v>
      </c>
    </row>
    <row r="522" spans="1:22" x14ac:dyDescent="0.3">
      <c r="A522" s="7" t="s">
        <v>141</v>
      </c>
      <c r="B522" s="7">
        <v>2</v>
      </c>
      <c r="C522" s="8" t="s">
        <v>186</v>
      </c>
      <c r="D522" s="7" t="s">
        <v>280</v>
      </c>
      <c r="E522" s="7" t="s">
        <v>121</v>
      </c>
      <c r="F522" s="8" t="s">
        <v>281</v>
      </c>
      <c r="G522" s="7" t="s">
        <v>16</v>
      </c>
      <c r="H522" s="9">
        <v>729.38350000000003</v>
      </c>
      <c r="I522" s="9">
        <v>2.1987000000000001</v>
      </c>
      <c r="J522" s="9">
        <v>2.1833</v>
      </c>
      <c r="K522" s="10">
        <v>0.9929958611907036</v>
      </c>
      <c r="L522" s="9">
        <v>26.05</v>
      </c>
      <c r="M522" s="19">
        <f>H522*INDEX('Pliegos Tarifarios (Las Condes)'!$B:$B,MATCH($B522,'Pliegos Tarifarios (Las Condes)'!$A:$A,0))</f>
        <v>86678.476372999998</v>
      </c>
      <c r="N522" s="19">
        <f>I522*INDEX('Pliegos Tarifarios (Las Condes)'!$C:$C,MATCH($B522,'Pliegos Tarifarios (Las Condes)'!$A:$A,0))</f>
        <v>7543.0383147000002</v>
      </c>
      <c r="O522" s="19">
        <f>J522*INDEX('Pliegos Tarifarios (Las Condes)'!$D:$D,MATCH($B522,'Pliegos Tarifarios (Las Condes)'!$A:$A,0))</f>
        <v>30832.946860799999</v>
      </c>
      <c r="P522" s="19">
        <f>H522*INDEX('Pliegos Tarifarios (Las Condes)'!$E:$E,MATCH($B522,'Pliegos Tarifarios (Las Condes)'!$A:$A,0))</f>
        <v>9432.3874219999998</v>
      </c>
      <c r="Q522" s="19" cm="1">
        <f t="array" ref="Q522">H522*_xlfn.IFS(H522&lt;=350,INDEX('Pliegos Tarifarios (Las Condes)'!$F:$F,MATCH($B522,'Pliegos Tarifarios (Las Condes)'!$A:$A,0)),H522&lt;=500,INDEX('Pliegos Tarifarios (Las Condes)'!$G:$G,MATCH($B522,'Pliegos Tarifarios (Las Condes)'!$A:$A,0)),H522&lt;=1000,INDEX('Pliegos Tarifarios (Las Condes)'!$H:$H,MATCH($B522,'Pliegos Tarifarios (Las Condes)'!$A:$A,0)),H522&lt;=5000,INDEX('Pliegos Tarifarios (Las Condes)'!$I:$I,MATCH($B522,'Pliegos Tarifarios (Las Condes)'!$A:$A,0)),H522&gt;5000,INDEX('Pliegos Tarifarios (Las Condes)'!$J:$J,MATCH($B522,'Pliegos Tarifarios (Las Condes)'!$A:$A,0)))/1.19</f>
        <v>1710.6801247899164</v>
      </c>
      <c r="R522" s="19">
        <f>INDEX('Pliegos Tarifarios (Las Condes)'!$K:$K,MATCH($B522,'Pliegos Tarifarios (Las Condes)'!$A:$A,0))</f>
        <v>709.36099999999999</v>
      </c>
      <c r="S522" s="21">
        <f t="shared" si="27"/>
        <v>136906.89009528991</v>
      </c>
      <c r="T522" s="21">
        <f t="shared" si="28"/>
        <v>26012.309118105084</v>
      </c>
      <c r="U522" s="19">
        <v>0</v>
      </c>
      <c r="V522" s="21">
        <f t="shared" si="29"/>
        <v>162919.19921339501</v>
      </c>
    </row>
    <row r="523" spans="1:22" x14ac:dyDescent="0.3">
      <c r="A523" s="7" t="s">
        <v>141</v>
      </c>
      <c r="B523" s="7">
        <v>2</v>
      </c>
      <c r="C523" s="8" t="s">
        <v>186</v>
      </c>
      <c r="D523" s="7" t="s">
        <v>282</v>
      </c>
      <c r="E523" s="7" t="s">
        <v>121</v>
      </c>
      <c r="F523" s="8" t="s">
        <v>283</v>
      </c>
      <c r="G523" s="7" t="s">
        <v>16</v>
      </c>
      <c r="H523" s="9">
        <v>728.27819999999997</v>
      </c>
      <c r="I523" s="9">
        <v>2.1392000000000002</v>
      </c>
      <c r="J523" s="9">
        <v>2.1305000000000001</v>
      </c>
      <c r="K523" s="10">
        <v>0.99593305908750929</v>
      </c>
      <c r="L523" s="9">
        <v>26.01</v>
      </c>
      <c r="M523" s="19">
        <f>H523*INDEX('Pliegos Tarifarios (Las Condes)'!$B:$B,MATCH($B523,'Pliegos Tarifarios (Las Condes)'!$A:$A,0))</f>
        <v>86547.124731599994</v>
      </c>
      <c r="N523" s="19">
        <f>I523*INDEX('Pliegos Tarifarios (Las Condes)'!$C:$C,MATCH($B523,'Pliegos Tarifarios (Las Condes)'!$A:$A,0))</f>
        <v>7338.9127952000008</v>
      </c>
      <c r="O523" s="19">
        <f>J523*INDEX('Pliegos Tarifarios (Las Condes)'!$D:$D,MATCH($B523,'Pliegos Tarifarios (Las Condes)'!$A:$A,0))</f>
        <v>30087.295967999999</v>
      </c>
      <c r="P523" s="19">
        <f>H523*INDEX('Pliegos Tarifarios (Las Condes)'!$E:$E,MATCH($B523,'Pliegos Tarifarios (Las Condes)'!$A:$A,0))</f>
        <v>9418.0936824</v>
      </c>
      <c r="Q523" s="19" cm="1">
        <f t="array" ref="Q523">H523*_xlfn.IFS(H523&lt;=350,INDEX('Pliegos Tarifarios (Las Condes)'!$F:$F,MATCH($B523,'Pliegos Tarifarios (Las Condes)'!$A:$A,0)),H523&lt;=500,INDEX('Pliegos Tarifarios (Las Condes)'!$G:$G,MATCH($B523,'Pliegos Tarifarios (Las Condes)'!$A:$A,0)),H523&lt;=1000,INDEX('Pliegos Tarifarios (Las Condes)'!$H:$H,MATCH($B523,'Pliegos Tarifarios (Las Condes)'!$A:$A,0)),H523&lt;=5000,INDEX('Pliegos Tarifarios (Las Condes)'!$I:$I,MATCH($B523,'Pliegos Tarifarios (Las Condes)'!$A:$A,0)),H523&gt;5000,INDEX('Pliegos Tarifarios (Las Condes)'!$J:$J,MATCH($B523,'Pliegos Tarifarios (Las Condes)'!$A:$A,0)))/1.19</f>
        <v>1708.087778319328</v>
      </c>
      <c r="R523" s="19">
        <f>INDEX('Pliegos Tarifarios (Las Condes)'!$K:$K,MATCH($B523,'Pliegos Tarifarios (Las Condes)'!$A:$A,0))</f>
        <v>709.36099999999999</v>
      </c>
      <c r="S523" s="21">
        <f t="shared" si="27"/>
        <v>135808.87595551932</v>
      </c>
      <c r="T523" s="21">
        <f t="shared" si="28"/>
        <v>25803.686431548671</v>
      </c>
      <c r="U523" s="19">
        <v>0</v>
      </c>
      <c r="V523" s="21">
        <f t="shared" si="29"/>
        <v>161612.562387068</v>
      </c>
    </row>
    <row r="524" spans="1:22" x14ac:dyDescent="0.3">
      <c r="A524" s="7" t="s">
        <v>141</v>
      </c>
      <c r="B524" s="7">
        <v>2</v>
      </c>
      <c r="C524" s="8" t="s">
        <v>186</v>
      </c>
      <c r="D524" s="7" t="s">
        <v>284</v>
      </c>
      <c r="E524" s="7" t="s">
        <v>121</v>
      </c>
      <c r="F524" s="8" t="s">
        <v>285</v>
      </c>
      <c r="G524" s="7" t="s">
        <v>16</v>
      </c>
      <c r="H524" s="9">
        <v>729.03179999999998</v>
      </c>
      <c r="I524" s="9">
        <v>2.1880999999999999</v>
      </c>
      <c r="J524" s="9">
        <v>2.1373000000000002</v>
      </c>
      <c r="K524" s="10">
        <v>0.97678351080846404</v>
      </c>
      <c r="L524" s="9">
        <v>26.04</v>
      </c>
      <c r="M524" s="19">
        <f>H524*INDEX('Pliegos Tarifarios (Las Condes)'!$B:$B,MATCH($B524,'Pliegos Tarifarios (Las Condes)'!$A:$A,0))</f>
        <v>86636.681048399987</v>
      </c>
      <c r="N524" s="19">
        <f>I524*INDEX('Pliegos Tarifarios (Las Condes)'!$C:$C,MATCH($B524,'Pliegos Tarifarios (Las Condes)'!$A:$A,0))</f>
        <v>7506.6730961000003</v>
      </c>
      <c r="O524" s="19">
        <f>J524*INDEX('Pliegos Tarifarios (Las Condes)'!$D:$D,MATCH($B524,'Pliegos Tarifarios (Las Condes)'!$A:$A,0))</f>
        <v>30183.3267648</v>
      </c>
      <c r="P524" s="19">
        <f>H524*INDEX('Pliegos Tarifarios (Las Condes)'!$E:$E,MATCH($B524,'Pliegos Tarifarios (Las Condes)'!$A:$A,0))</f>
        <v>9427.8392375999993</v>
      </c>
      <c r="Q524" s="19" cm="1">
        <f t="array" ref="Q524">H524*_xlfn.IFS(H524&lt;=350,INDEX('Pliegos Tarifarios (Las Condes)'!$F:$F,MATCH($B524,'Pliegos Tarifarios (Las Condes)'!$A:$A,0)),H524&lt;=500,INDEX('Pliegos Tarifarios (Las Condes)'!$G:$G,MATCH($B524,'Pliegos Tarifarios (Las Condes)'!$A:$A,0)),H524&lt;=1000,INDEX('Pliegos Tarifarios (Las Condes)'!$H:$H,MATCH($B524,'Pliegos Tarifarios (Las Condes)'!$A:$A,0)),H524&lt;=5000,INDEX('Pliegos Tarifarios (Las Condes)'!$I:$I,MATCH($B524,'Pliegos Tarifarios (Las Condes)'!$A:$A,0)),H524&gt;5000,INDEX('Pliegos Tarifarios (Las Condes)'!$J:$J,MATCH($B524,'Pliegos Tarifarios (Las Condes)'!$A:$A,0)))/1.19</f>
        <v>1709.855255294118</v>
      </c>
      <c r="R524" s="19">
        <f>INDEX('Pliegos Tarifarios (Las Condes)'!$K:$K,MATCH($B524,'Pliegos Tarifarios (Las Condes)'!$A:$A,0))</f>
        <v>709.36099999999999</v>
      </c>
      <c r="S524" s="21">
        <f t="shared" si="27"/>
        <v>136173.73640219413</v>
      </c>
      <c r="T524" s="21">
        <f t="shared" si="28"/>
        <v>25873.009916416886</v>
      </c>
      <c r="U524" s="19">
        <v>0</v>
      </c>
      <c r="V524" s="21">
        <f t="shared" si="29"/>
        <v>162046.74631861103</v>
      </c>
    </row>
    <row r="525" spans="1:22" x14ac:dyDescent="0.3">
      <c r="A525" s="7" t="s">
        <v>141</v>
      </c>
      <c r="B525" s="7">
        <v>2</v>
      </c>
      <c r="C525" s="8" t="s">
        <v>186</v>
      </c>
      <c r="D525" s="7" t="s">
        <v>286</v>
      </c>
      <c r="E525" s="7" t="s">
        <v>121</v>
      </c>
      <c r="F525" s="8" t="s">
        <v>287</v>
      </c>
      <c r="G525" s="7" t="s">
        <v>16</v>
      </c>
      <c r="H525" s="9">
        <v>728.72439999999995</v>
      </c>
      <c r="I525" s="9">
        <v>2.2448999999999999</v>
      </c>
      <c r="J525" s="9">
        <v>2.1600999999999999</v>
      </c>
      <c r="K525" s="10">
        <v>0.96222548888591919</v>
      </c>
      <c r="L525" s="9">
        <v>26.03</v>
      </c>
      <c r="M525" s="19">
        <f>H525*INDEX('Pliegos Tarifarios (Las Condes)'!$B:$B,MATCH($B525,'Pliegos Tarifarios (Las Condes)'!$A:$A,0))</f>
        <v>86600.150247199985</v>
      </c>
      <c r="N525" s="19">
        <f>I525*INDEX('Pliegos Tarifarios (Las Condes)'!$C:$C,MATCH($B525,'Pliegos Tarifarios (Las Condes)'!$A:$A,0))</f>
        <v>7701.5357768999993</v>
      </c>
      <c r="O525" s="19">
        <f>J525*INDEX('Pliegos Tarifarios (Las Condes)'!$D:$D,MATCH($B525,'Pliegos Tarifarios (Las Condes)'!$A:$A,0))</f>
        <v>30505.312377599999</v>
      </c>
      <c r="P525" s="19">
        <f>H525*INDEX('Pliegos Tarifarios (Las Condes)'!$E:$E,MATCH($B525,'Pliegos Tarifarios (Las Condes)'!$A:$A,0))</f>
        <v>9423.8639407999999</v>
      </c>
      <c r="Q525" s="19" cm="1">
        <f t="array" ref="Q525">H525*_xlfn.IFS(H525&lt;=350,INDEX('Pliegos Tarifarios (Las Condes)'!$F:$F,MATCH($B525,'Pliegos Tarifarios (Las Condes)'!$A:$A,0)),H525&lt;=500,INDEX('Pliegos Tarifarios (Las Condes)'!$G:$G,MATCH($B525,'Pliegos Tarifarios (Las Condes)'!$A:$A,0)),H525&lt;=1000,INDEX('Pliegos Tarifarios (Las Condes)'!$H:$H,MATCH($B525,'Pliegos Tarifarios (Las Condes)'!$A:$A,0)),H525&lt;=5000,INDEX('Pliegos Tarifarios (Las Condes)'!$I:$I,MATCH($B525,'Pliegos Tarifarios (Las Condes)'!$A:$A,0)),H525&gt;5000,INDEX('Pliegos Tarifarios (Las Condes)'!$J:$J,MATCH($B525,'Pliegos Tarifarios (Las Condes)'!$A:$A,0)))/1.19</f>
        <v>1709.1342860504203</v>
      </c>
      <c r="R525" s="19">
        <f>INDEX('Pliegos Tarifarios (Las Condes)'!$K:$K,MATCH($B525,'Pliegos Tarifarios (Las Condes)'!$A:$A,0))</f>
        <v>709.36099999999999</v>
      </c>
      <c r="S525" s="21">
        <f t="shared" si="27"/>
        <v>136649.35762855041</v>
      </c>
      <c r="T525" s="21">
        <f t="shared" si="28"/>
        <v>25963.377949424579</v>
      </c>
      <c r="U525" s="19">
        <v>0</v>
      </c>
      <c r="V525" s="21">
        <f t="shared" si="29"/>
        <v>162612.73557797499</v>
      </c>
    </row>
    <row r="526" spans="1:22" x14ac:dyDescent="0.3">
      <c r="A526" s="7" t="s">
        <v>141</v>
      </c>
      <c r="B526" s="7">
        <v>2</v>
      </c>
      <c r="C526" s="8" t="s">
        <v>186</v>
      </c>
      <c r="D526" s="7" t="s">
        <v>288</v>
      </c>
      <c r="E526" s="7" t="s">
        <v>121</v>
      </c>
      <c r="F526" s="8" t="s">
        <v>289</v>
      </c>
      <c r="G526" s="7" t="s">
        <v>16</v>
      </c>
      <c r="H526" s="9">
        <v>729.8845</v>
      </c>
      <c r="I526" s="9">
        <v>2.1890000000000001</v>
      </c>
      <c r="J526" s="9">
        <v>2.1890000000000001</v>
      </c>
      <c r="K526" s="10">
        <v>1</v>
      </c>
      <c r="L526" s="9">
        <v>26.07</v>
      </c>
      <c r="M526" s="19">
        <f>H526*INDEX('Pliegos Tarifarios (Las Condes)'!$B:$B,MATCH($B526,'Pliegos Tarifarios (Las Condes)'!$A:$A,0))</f>
        <v>86738.014211000002</v>
      </c>
      <c r="N526" s="19">
        <f>I526*INDEX('Pliegos Tarifarios (Las Condes)'!$C:$C,MATCH($B526,'Pliegos Tarifarios (Las Condes)'!$A:$A,0))</f>
        <v>7509.7607090000001</v>
      </c>
      <c r="O526" s="19">
        <f>J526*INDEX('Pliegos Tarifarios (Las Condes)'!$D:$D,MATCH($B526,'Pliegos Tarifarios (Las Condes)'!$A:$A,0))</f>
        <v>30913.443264000001</v>
      </c>
      <c r="P526" s="19">
        <f>H526*INDEX('Pliegos Tarifarios (Las Condes)'!$E:$E,MATCH($B526,'Pliegos Tarifarios (Las Condes)'!$A:$A,0))</f>
        <v>9438.8663539999998</v>
      </c>
      <c r="Q526" s="19" cm="1">
        <f t="array" ref="Q526">H526*_xlfn.IFS(H526&lt;=350,INDEX('Pliegos Tarifarios (Las Condes)'!$F:$F,MATCH($B526,'Pliegos Tarifarios (Las Condes)'!$A:$A,0)),H526&lt;=500,INDEX('Pliegos Tarifarios (Las Condes)'!$G:$G,MATCH($B526,'Pliegos Tarifarios (Las Condes)'!$A:$A,0)),H526&lt;=1000,INDEX('Pliegos Tarifarios (Las Condes)'!$H:$H,MATCH($B526,'Pliegos Tarifarios (Las Condes)'!$A:$A,0)),H526&lt;=5000,INDEX('Pliegos Tarifarios (Las Condes)'!$I:$I,MATCH($B526,'Pliegos Tarifarios (Las Condes)'!$A:$A,0)),H526&gt;5000,INDEX('Pliegos Tarifarios (Las Condes)'!$J:$J,MATCH($B526,'Pliegos Tarifarios (Las Condes)'!$A:$A,0)))/1.19</f>
        <v>1711.8551592436977</v>
      </c>
      <c r="R526" s="19">
        <f>INDEX('Pliegos Tarifarios (Las Condes)'!$K:$K,MATCH($B526,'Pliegos Tarifarios (Las Condes)'!$A:$A,0))</f>
        <v>709.36099999999999</v>
      </c>
      <c r="S526" s="21">
        <f t="shared" si="27"/>
        <v>137021.30069724369</v>
      </c>
      <c r="T526" s="21">
        <f t="shared" si="28"/>
        <v>26034.047132476302</v>
      </c>
      <c r="U526" s="19">
        <v>0</v>
      </c>
      <c r="V526" s="21">
        <f t="shared" si="29"/>
        <v>163055.34782971998</v>
      </c>
    </row>
    <row r="527" spans="1:22" x14ac:dyDescent="0.3">
      <c r="A527" s="7" t="s">
        <v>141</v>
      </c>
      <c r="B527" s="7">
        <v>2</v>
      </c>
      <c r="C527" s="8" t="s">
        <v>186</v>
      </c>
      <c r="D527" s="7" t="s">
        <v>290</v>
      </c>
      <c r="E527" s="7" t="s">
        <v>121</v>
      </c>
      <c r="F527" s="8" t="s">
        <v>291</v>
      </c>
      <c r="G527" s="7" t="s">
        <v>16</v>
      </c>
      <c r="H527" s="9">
        <v>729.97770000000003</v>
      </c>
      <c r="I527" s="9">
        <v>2.2031999999999998</v>
      </c>
      <c r="J527" s="9">
        <v>2.1728999999999998</v>
      </c>
      <c r="K527" s="10">
        <v>0.98624727668845313</v>
      </c>
      <c r="L527" s="9">
        <v>26.07</v>
      </c>
      <c r="M527" s="19">
        <f>H527*INDEX('Pliegos Tarifarios (Las Condes)'!$B:$B,MATCH($B527,'Pliegos Tarifarios (Las Condes)'!$A:$A,0))</f>
        <v>86749.0899126</v>
      </c>
      <c r="N527" s="19">
        <f>I527*INDEX('Pliegos Tarifarios (Las Condes)'!$C:$C,MATCH($B527,'Pliegos Tarifarios (Las Condes)'!$A:$A,0))</f>
        <v>7558.4763791999994</v>
      </c>
      <c r="O527" s="19">
        <f>J527*INDEX('Pliegos Tarifarios (Las Condes)'!$D:$D,MATCH($B527,'Pliegos Tarifarios (Las Condes)'!$A:$A,0))</f>
        <v>30686.076230399998</v>
      </c>
      <c r="P527" s="19">
        <f>H527*INDEX('Pliegos Tarifarios (Las Condes)'!$E:$E,MATCH($B527,'Pliegos Tarifarios (Las Condes)'!$A:$A,0))</f>
        <v>9440.0716164000005</v>
      </c>
      <c r="Q527" s="19" cm="1">
        <f t="array" ref="Q527">H527*_xlfn.IFS(H527&lt;=350,INDEX('Pliegos Tarifarios (Las Condes)'!$F:$F,MATCH($B527,'Pliegos Tarifarios (Las Condes)'!$A:$A,0)),H527&lt;=500,INDEX('Pliegos Tarifarios (Las Condes)'!$G:$G,MATCH($B527,'Pliegos Tarifarios (Las Condes)'!$A:$A,0)),H527&lt;=1000,INDEX('Pliegos Tarifarios (Las Condes)'!$H:$H,MATCH($B527,'Pliegos Tarifarios (Las Condes)'!$A:$A,0)),H527&lt;=5000,INDEX('Pliegos Tarifarios (Las Condes)'!$I:$I,MATCH($B527,'Pliegos Tarifarios (Las Condes)'!$A:$A,0)),H527&gt;5000,INDEX('Pliegos Tarifarios (Las Condes)'!$J:$J,MATCH($B527,'Pliegos Tarifarios (Las Condes)'!$A:$A,0)))/1.19</f>
        <v>1712.0737484873953</v>
      </c>
      <c r="R527" s="19">
        <f>INDEX('Pliegos Tarifarios (Las Condes)'!$K:$K,MATCH($B527,'Pliegos Tarifarios (Las Condes)'!$A:$A,0))</f>
        <v>709.36099999999999</v>
      </c>
      <c r="S527" s="21">
        <f t="shared" si="27"/>
        <v>136855.14888708739</v>
      </c>
      <c r="T527" s="21">
        <f t="shared" si="28"/>
        <v>26002.478288546605</v>
      </c>
      <c r="U527" s="19">
        <v>0</v>
      </c>
      <c r="V527" s="21">
        <f t="shared" si="29"/>
        <v>162857.627175634</v>
      </c>
    </row>
    <row r="528" spans="1:22" x14ac:dyDescent="0.3">
      <c r="A528" s="7" t="s">
        <v>141</v>
      </c>
      <c r="B528" s="7">
        <v>2</v>
      </c>
      <c r="C528" s="8" t="s">
        <v>186</v>
      </c>
      <c r="D528" s="7" t="s">
        <v>292</v>
      </c>
      <c r="E528" s="7" t="s">
        <v>121</v>
      </c>
      <c r="F528" s="8" t="s">
        <v>293</v>
      </c>
      <c r="G528" s="7" t="s">
        <v>16</v>
      </c>
      <c r="H528" s="9">
        <v>727.86950000000002</v>
      </c>
      <c r="I528" s="9">
        <v>2.2532000000000001</v>
      </c>
      <c r="J528" s="9">
        <v>2.1573000000000002</v>
      </c>
      <c r="K528" s="10">
        <v>0.95743830995916923</v>
      </c>
      <c r="L528" s="9">
        <v>26</v>
      </c>
      <c r="M528" s="19">
        <f>H528*INDEX('Pliegos Tarifarios (Las Condes)'!$B:$B,MATCH($B528,'Pliegos Tarifarios (Las Condes)'!$A:$A,0))</f>
        <v>86498.555640999999</v>
      </c>
      <c r="N528" s="19">
        <f>I528*INDEX('Pliegos Tarifarios (Las Condes)'!$C:$C,MATCH($B528,'Pliegos Tarifarios (Las Condes)'!$A:$A,0))</f>
        <v>7730.0104292000005</v>
      </c>
      <c r="O528" s="19">
        <f>J528*INDEX('Pliegos Tarifarios (Las Condes)'!$D:$D,MATCH($B528,'Pliegos Tarifarios (Las Condes)'!$A:$A,0))</f>
        <v>30465.770284800001</v>
      </c>
      <c r="P528" s="19">
        <f>H528*INDEX('Pliegos Tarifarios (Las Condes)'!$E:$E,MATCH($B528,'Pliegos Tarifarios (Las Condes)'!$A:$A,0))</f>
        <v>9412.8083740000002</v>
      </c>
      <c r="Q528" s="19" cm="1">
        <f t="array" ref="Q528">H528*_xlfn.IFS(H528&lt;=350,INDEX('Pliegos Tarifarios (Las Condes)'!$F:$F,MATCH($B528,'Pliegos Tarifarios (Las Condes)'!$A:$A,0)),H528&lt;=500,INDEX('Pliegos Tarifarios (Las Condes)'!$G:$G,MATCH($B528,'Pliegos Tarifarios (Las Condes)'!$A:$A,0)),H528&lt;=1000,INDEX('Pliegos Tarifarios (Las Condes)'!$H:$H,MATCH($B528,'Pliegos Tarifarios (Las Condes)'!$A:$A,0)),H528&lt;=5000,INDEX('Pliegos Tarifarios (Las Condes)'!$I:$I,MATCH($B528,'Pliegos Tarifarios (Las Condes)'!$A:$A,0)),H528&gt;5000,INDEX('Pliegos Tarifarios (Las Condes)'!$J:$J,MATCH($B528,'Pliegos Tarifarios (Las Condes)'!$A:$A,0)))/1.19</f>
        <v>1707.1292222689078</v>
      </c>
      <c r="R528" s="19">
        <f>INDEX('Pliegos Tarifarios (Las Condes)'!$K:$K,MATCH($B528,'Pliegos Tarifarios (Las Condes)'!$A:$A,0))</f>
        <v>709.36099999999999</v>
      </c>
      <c r="S528" s="21">
        <f t="shared" si="27"/>
        <v>136523.6349512689</v>
      </c>
      <c r="T528" s="21">
        <f t="shared" si="28"/>
        <v>25939.490640741093</v>
      </c>
      <c r="U528" s="19">
        <v>0</v>
      </c>
      <c r="V528" s="21">
        <f t="shared" si="29"/>
        <v>162463.12559201001</v>
      </c>
    </row>
    <row r="529" spans="1:22" x14ac:dyDescent="0.3">
      <c r="A529" s="7" t="s">
        <v>141</v>
      </c>
      <c r="B529" s="7">
        <v>2</v>
      </c>
      <c r="C529" s="8" t="s">
        <v>186</v>
      </c>
      <c r="D529" s="7" t="s">
        <v>294</v>
      </c>
      <c r="E529" s="7" t="s">
        <v>121</v>
      </c>
      <c r="F529" s="8" t="s">
        <v>295</v>
      </c>
      <c r="G529" s="7" t="s">
        <v>16</v>
      </c>
      <c r="H529" s="9">
        <v>729.0471</v>
      </c>
      <c r="I529" s="9">
        <v>2.1579000000000002</v>
      </c>
      <c r="J529" s="9">
        <v>2.1511</v>
      </c>
      <c r="K529" s="10">
        <v>0.99684878817368727</v>
      </c>
      <c r="L529" s="9">
        <v>26.04</v>
      </c>
      <c r="M529" s="19">
        <f>H529*INDEX('Pliegos Tarifarios (Las Condes)'!$B:$B,MATCH($B529,'Pliegos Tarifarios (Las Condes)'!$A:$A,0))</f>
        <v>86638.499269799999</v>
      </c>
      <c r="N529" s="19">
        <f>I529*INDEX('Pliegos Tarifarios (Las Condes)'!$C:$C,MATCH($B529,'Pliegos Tarifarios (Las Condes)'!$A:$A,0))</f>
        <v>7403.0665299000002</v>
      </c>
      <c r="O529" s="19">
        <f>J529*INDEX('Pliegos Tarifarios (Las Condes)'!$D:$D,MATCH($B529,'Pliegos Tarifarios (Las Condes)'!$A:$A,0))</f>
        <v>30378.2127936</v>
      </c>
      <c r="P529" s="19">
        <f>H529*INDEX('Pliegos Tarifarios (Las Condes)'!$E:$E,MATCH($B529,'Pliegos Tarifarios (Las Condes)'!$A:$A,0))</f>
        <v>9428.0370972000001</v>
      </c>
      <c r="Q529" s="19" cm="1">
        <f t="array" ref="Q529">H529*_xlfn.IFS(H529&lt;=350,INDEX('Pliegos Tarifarios (Las Condes)'!$F:$F,MATCH($B529,'Pliegos Tarifarios (Las Condes)'!$A:$A,0)),H529&lt;=500,INDEX('Pliegos Tarifarios (Las Condes)'!$G:$G,MATCH($B529,'Pliegos Tarifarios (Las Condes)'!$A:$A,0)),H529&lt;=1000,INDEX('Pliegos Tarifarios (Las Condes)'!$H:$H,MATCH($B529,'Pliegos Tarifarios (Las Condes)'!$A:$A,0)),H529&lt;=5000,INDEX('Pliegos Tarifarios (Las Condes)'!$I:$I,MATCH($B529,'Pliegos Tarifarios (Las Condes)'!$A:$A,0)),H529&gt;5000,INDEX('Pliegos Tarifarios (Las Condes)'!$J:$J,MATCH($B529,'Pliegos Tarifarios (Las Condes)'!$A:$A,0)))/1.19</f>
        <v>1709.8911395798323</v>
      </c>
      <c r="R529" s="19">
        <f>INDEX('Pliegos Tarifarios (Las Condes)'!$K:$K,MATCH($B529,'Pliegos Tarifarios (Las Condes)'!$A:$A,0))</f>
        <v>709.36099999999999</v>
      </c>
      <c r="S529" s="21">
        <f t="shared" si="27"/>
        <v>136267.06783007982</v>
      </c>
      <c r="T529" s="21">
        <f t="shared" si="28"/>
        <v>25890.742887715165</v>
      </c>
      <c r="U529" s="19">
        <v>0</v>
      </c>
      <c r="V529" s="21">
        <f t="shared" si="29"/>
        <v>162157.81071779499</v>
      </c>
    </row>
    <row r="530" spans="1:22" x14ac:dyDescent="0.3">
      <c r="A530" s="7" t="s">
        <v>141</v>
      </c>
      <c r="B530" s="7">
        <v>2</v>
      </c>
      <c r="C530" s="8" t="s">
        <v>186</v>
      </c>
      <c r="D530" s="7" t="s">
        <v>296</v>
      </c>
      <c r="E530" s="7" t="s">
        <v>121</v>
      </c>
      <c r="F530" s="8" t="s">
        <v>297</v>
      </c>
      <c r="G530" s="7" t="s">
        <v>16</v>
      </c>
      <c r="H530" s="9">
        <v>730.46990000000005</v>
      </c>
      <c r="I530" s="9">
        <v>2.2240000000000002</v>
      </c>
      <c r="J530" s="9">
        <v>2.2240000000000002</v>
      </c>
      <c r="K530" s="10">
        <v>1</v>
      </c>
      <c r="L530" s="9">
        <v>26.09</v>
      </c>
      <c r="M530" s="19">
        <f>H530*INDEX('Pliegos Tarifarios (Las Condes)'!$B:$B,MATCH($B530,'Pliegos Tarifarios (Las Condes)'!$A:$A,0))</f>
        <v>86807.581976200003</v>
      </c>
      <c r="N530" s="19">
        <f>I530*INDEX('Pliegos Tarifarios (Las Condes)'!$C:$C,MATCH($B530,'Pliegos Tarifarios (Las Condes)'!$A:$A,0))</f>
        <v>7629.8345440000012</v>
      </c>
      <c r="O530" s="19">
        <f>J530*INDEX('Pliegos Tarifarios (Las Condes)'!$D:$D,MATCH($B530,'Pliegos Tarifarios (Las Condes)'!$A:$A,0))</f>
        <v>31407.719424000003</v>
      </c>
      <c r="P530" s="19">
        <f>H530*INDEX('Pliegos Tarifarios (Las Condes)'!$E:$E,MATCH($B530,'Pliegos Tarifarios (Las Condes)'!$A:$A,0))</f>
        <v>9446.4367468000019</v>
      </c>
      <c r="Q530" s="19" cm="1">
        <f t="array" ref="Q530">H530*_xlfn.IFS(H530&lt;=350,INDEX('Pliegos Tarifarios (Las Condes)'!$F:$F,MATCH($B530,'Pliegos Tarifarios (Las Condes)'!$A:$A,0)),H530&lt;=500,INDEX('Pliegos Tarifarios (Las Condes)'!$G:$G,MATCH($B530,'Pliegos Tarifarios (Las Condes)'!$A:$A,0)),H530&lt;=1000,INDEX('Pliegos Tarifarios (Las Condes)'!$H:$H,MATCH($B530,'Pliegos Tarifarios (Las Condes)'!$A:$A,0)),H530&lt;=5000,INDEX('Pliegos Tarifarios (Las Condes)'!$I:$I,MATCH($B530,'Pliegos Tarifarios (Las Condes)'!$A:$A,0)),H530&gt;5000,INDEX('Pliegos Tarifarios (Las Condes)'!$J:$J,MATCH($B530,'Pliegos Tarifarios (Las Condes)'!$A:$A,0)))/1.19</f>
        <v>1713.2281436134458</v>
      </c>
      <c r="R530" s="19">
        <f>INDEX('Pliegos Tarifarios (Las Condes)'!$K:$K,MATCH($B530,'Pliegos Tarifarios (Las Condes)'!$A:$A,0))</f>
        <v>709.36099999999999</v>
      </c>
      <c r="S530" s="21">
        <f t="shared" si="27"/>
        <v>137714.16183461345</v>
      </c>
      <c r="T530" s="21">
        <f t="shared" si="28"/>
        <v>26165.690748576555</v>
      </c>
      <c r="U530" s="19">
        <v>0</v>
      </c>
      <c r="V530" s="21">
        <f t="shared" si="29"/>
        <v>163879.85258319002</v>
      </c>
    </row>
    <row r="531" spans="1:22" x14ac:dyDescent="0.3">
      <c r="A531" s="7" t="s">
        <v>141</v>
      </c>
      <c r="B531" s="7">
        <v>2</v>
      </c>
      <c r="C531" s="8" t="s">
        <v>186</v>
      </c>
      <c r="D531" s="7" t="s">
        <v>298</v>
      </c>
      <c r="E531" s="7" t="s">
        <v>121</v>
      </c>
      <c r="F531" s="8" t="s">
        <v>299</v>
      </c>
      <c r="G531" s="7" t="s">
        <v>16</v>
      </c>
      <c r="H531" s="9">
        <v>729.55489999999998</v>
      </c>
      <c r="I531" s="9">
        <v>2.1659999999999999</v>
      </c>
      <c r="J531" s="9">
        <v>2.1236999999999999</v>
      </c>
      <c r="K531" s="10">
        <v>0.98047091412742382</v>
      </c>
      <c r="L531" s="9">
        <v>26.06</v>
      </c>
      <c r="M531" s="19">
        <f>H531*INDEX('Pliegos Tarifarios (Las Condes)'!$B:$B,MATCH($B531,'Pliegos Tarifarios (Las Condes)'!$A:$A,0))</f>
        <v>86698.8452062</v>
      </c>
      <c r="N531" s="19">
        <f>I531*INDEX('Pliegos Tarifarios (Las Condes)'!$C:$C,MATCH($B531,'Pliegos Tarifarios (Las Condes)'!$A:$A,0))</f>
        <v>7430.8550459999997</v>
      </c>
      <c r="O531" s="19">
        <f>J531*INDEX('Pliegos Tarifarios (Las Condes)'!$D:$D,MATCH($B531,'Pliegos Tarifarios (Las Condes)'!$A:$A,0))</f>
        <v>29991.265171199997</v>
      </c>
      <c r="P531" s="19">
        <f>H531*INDEX('Pliegos Tarifarios (Las Condes)'!$E:$E,MATCH($B531,'Pliegos Tarifarios (Las Condes)'!$A:$A,0))</f>
        <v>9434.6039667999994</v>
      </c>
      <c r="Q531" s="19" cm="1">
        <f t="array" ref="Q531">H531*_xlfn.IFS(H531&lt;=350,INDEX('Pliegos Tarifarios (Las Condes)'!$F:$F,MATCH($B531,'Pliegos Tarifarios (Las Condes)'!$A:$A,0)),H531&lt;=500,INDEX('Pliegos Tarifarios (Las Condes)'!$G:$G,MATCH($B531,'Pliegos Tarifarios (Las Condes)'!$A:$A,0)),H531&lt;=1000,INDEX('Pliegos Tarifarios (Las Condes)'!$H:$H,MATCH($B531,'Pliegos Tarifarios (Las Condes)'!$A:$A,0)),H531&lt;=5000,INDEX('Pliegos Tarifarios (Las Condes)'!$I:$I,MATCH($B531,'Pliegos Tarifarios (Las Condes)'!$A:$A,0)),H531&gt;5000,INDEX('Pliegos Tarifarios (Las Condes)'!$J:$J,MATCH($B531,'Pliegos Tarifarios (Las Condes)'!$A:$A,0)))/1.19</f>
        <v>1711.0821226050423</v>
      </c>
      <c r="R531" s="19">
        <f>INDEX('Pliegos Tarifarios (Las Condes)'!$K:$K,MATCH($B531,'Pliegos Tarifarios (Las Condes)'!$A:$A,0))</f>
        <v>709.36099999999999</v>
      </c>
      <c r="S531" s="21">
        <f t="shared" si="27"/>
        <v>135976.01251280503</v>
      </c>
      <c r="T531" s="21">
        <f t="shared" si="28"/>
        <v>25835.442377432955</v>
      </c>
      <c r="U531" s="19">
        <v>0</v>
      </c>
      <c r="V531" s="21">
        <f t="shared" si="29"/>
        <v>161811.45489023798</v>
      </c>
    </row>
    <row r="532" spans="1:22" x14ac:dyDescent="0.3">
      <c r="A532" s="7" t="s">
        <v>141</v>
      </c>
      <c r="B532" s="7">
        <v>2</v>
      </c>
      <c r="C532" s="8" t="s">
        <v>186</v>
      </c>
      <c r="D532" s="7" t="s">
        <v>300</v>
      </c>
      <c r="E532" s="7" t="s">
        <v>121</v>
      </c>
      <c r="F532" s="8" t="s">
        <v>301</v>
      </c>
      <c r="G532" s="7" t="s">
        <v>16</v>
      </c>
      <c r="H532" s="9">
        <v>728.46590000000003</v>
      </c>
      <c r="I532" s="9">
        <v>2.1572</v>
      </c>
      <c r="J532" s="9">
        <v>2.0787</v>
      </c>
      <c r="K532" s="10">
        <v>0.96361023549045055</v>
      </c>
      <c r="L532" s="9">
        <v>26.02</v>
      </c>
      <c r="M532" s="19">
        <f>H532*INDEX('Pliegos Tarifarios (Las Condes)'!$B:$B,MATCH($B532,'Pliegos Tarifarios (Las Condes)'!$A:$A,0))</f>
        <v>86569.430624200002</v>
      </c>
      <c r="N532" s="19">
        <f>I532*INDEX('Pliegos Tarifarios (Las Condes)'!$C:$C,MATCH($B532,'Pliegos Tarifarios (Las Condes)'!$A:$A,0))</f>
        <v>7400.6650532000003</v>
      </c>
      <c r="O532" s="19">
        <f>J532*INDEX('Pliegos Tarifarios (Las Condes)'!$D:$D,MATCH($B532,'Pliegos Tarifarios (Las Condes)'!$A:$A,0))</f>
        <v>29355.767251199999</v>
      </c>
      <c r="P532" s="19">
        <f>H532*INDEX('Pliegos Tarifarios (Las Condes)'!$E:$E,MATCH($B532,'Pliegos Tarifarios (Las Condes)'!$A:$A,0))</f>
        <v>9420.5210188000001</v>
      </c>
      <c r="Q532" s="19" cm="1">
        <f t="array" ref="Q532">H532*_xlfn.IFS(H532&lt;=350,INDEX('Pliegos Tarifarios (Las Condes)'!$F:$F,MATCH($B532,'Pliegos Tarifarios (Las Condes)'!$A:$A,0)),H532&lt;=500,INDEX('Pliegos Tarifarios (Las Condes)'!$G:$G,MATCH($B532,'Pliegos Tarifarios (Las Condes)'!$A:$A,0)),H532&lt;=1000,INDEX('Pliegos Tarifarios (Las Condes)'!$H:$H,MATCH($B532,'Pliegos Tarifarios (Las Condes)'!$A:$A,0)),H532&lt;=5000,INDEX('Pliegos Tarifarios (Las Condes)'!$I:$I,MATCH($B532,'Pliegos Tarifarios (Las Condes)'!$A:$A,0)),H532&gt;5000,INDEX('Pliegos Tarifarios (Las Condes)'!$J:$J,MATCH($B532,'Pliegos Tarifarios (Las Condes)'!$A:$A,0)))/1.19</f>
        <v>1708.5280057983196</v>
      </c>
      <c r="R532" s="19">
        <f>INDEX('Pliegos Tarifarios (Las Condes)'!$K:$K,MATCH($B532,'Pliegos Tarifarios (Las Condes)'!$A:$A,0))</f>
        <v>709.36099999999999</v>
      </c>
      <c r="S532" s="21">
        <f t="shared" si="27"/>
        <v>135164.27295319832</v>
      </c>
      <c r="T532" s="21">
        <f t="shared" si="28"/>
        <v>25681.21186110768</v>
      </c>
      <c r="U532" s="19">
        <v>0</v>
      </c>
      <c r="V532" s="21">
        <f t="shared" si="29"/>
        <v>160845.48481430599</v>
      </c>
    </row>
    <row r="533" spans="1:22" x14ac:dyDescent="0.3">
      <c r="A533" s="7" t="s">
        <v>141</v>
      </c>
      <c r="B533" s="7">
        <v>2</v>
      </c>
      <c r="C533" s="8" t="s">
        <v>186</v>
      </c>
      <c r="D533" s="7" t="s">
        <v>302</v>
      </c>
      <c r="E533" s="7" t="s">
        <v>121</v>
      </c>
      <c r="F533" s="8" t="s">
        <v>303</v>
      </c>
      <c r="G533" s="7" t="s">
        <v>16</v>
      </c>
      <c r="H533" s="9">
        <v>731.45960000000002</v>
      </c>
      <c r="I533" s="9">
        <v>2.2035999999999998</v>
      </c>
      <c r="J533" s="9">
        <v>2.2035999999999998</v>
      </c>
      <c r="K533" s="10">
        <v>1</v>
      </c>
      <c r="L533" s="9">
        <v>26.12</v>
      </c>
      <c r="M533" s="19">
        <f>H533*INDEX('Pliegos Tarifarios (Las Condes)'!$B:$B,MATCH($B533,'Pliegos Tarifarios (Las Condes)'!$A:$A,0))</f>
        <v>86925.195944799998</v>
      </c>
      <c r="N533" s="19">
        <f>I533*INDEX('Pliegos Tarifarios (Las Condes)'!$C:$C,MATCH($B533,'Pliegos Tarifarios (Las Condes)'!$A:$A,0))</f>
        <v>7559.8486515999994</v>
      </c>
      <c r="O533" s="19">
        <f>J533*INDEX('Pliegos Tarifarios (Las Condes)'!$D:$D,MATCH($B533,'Pliegos Tarifarios (Las Condes)'!$A:$A,0))</f>
        <v>31119.627033599994</v>
      </c>
      <c r="P533" s="19">
        <f>H533*INDEX('Pliegos Tarifarios (Las Condes)'!$E:$E,MATCH($B533,'Pliegos Tarifarios (Las Condes)'!$A:$A,0))</f>
        <v>9459.2355471999999</v>
      </c>
      <c r="Q533" s="19" cm="1">
        <f t="array" ref="Q533">H533*_xlfn.IFS(H533&lt;=350,INDEX('Pliegos Tarifarios (Las Condes)'!$F:$F,MATCH($B533,'Pliegos Tarifarios (Las Condes)'!$A:$A,0)),H533&lt;=500,INDEX('Pliegos Tarifarios (Las Condes)'!$G:$G,MATCH($B533,'Pliegos Tarifarios (Las Condes)'!$A:$A,0)),H533&lt;=1000,INDEX('Pliegos Tarifarios (Las Condes)'!$H:$H,MATCH($B533,'Pliegos Tarifarios (Las Condes)'!$A:$A,0)),H533&lt;=5000,INDEX('Pliegos Tarifarios (Las Condes)'!$I:$I,MATCH($B533,'Pliegos Tarifarios (Las Condes)'!$A:$A,0)),H533&gt;5000,INDEX('Pliegos Tarifarios (Las Condes)'!$J:$J,MATCH($B533,'Pliegos Tarifarios (Las Condes)'!$A:$A,0)))/1.19</f>
        <v>1715.5493643697482</v>
      </c>
      <c r="R533" s="19">
        <f>INDEX('Pliegos Tarifarios (Las Condes)'!$K:$K,MATCH($B533,'Pliegos Tarifarios (Las Condes)'!$A:$A,0))</f>
        <v>709.36099999999999</v>
      </c>
      <c r="S533" s="21">
        <f t="shared" si="27"/>
        <v>137488.81754156973</v>
      </c>
      <c r="T533" s="21">
        <f t="shared" si="28"/>
        <v>26122.875332898249</v>
      </c>
      <c r="U533" s="19">
        <v>0</v>
      </c>
      <c r="V533" s="21">
        <f t="shared" si="29"/>
        <v>163611.69287446799</v>
      </c>
    </row>
    <row r="534" spans="1:22" x14ac:dyDescent="0.3">
      <c r="A534" s="7" t="s">
        <v>141</v>
      </c>
      <c r="B534" s="7">
        <v>2</v>
      </c>
      <c r="C534" s="8" t="s">
        <v>186</v>
      </c>
      <c r="D534" s="7" t="s">
        <v>304</v>
      </c>
      <c r="E534" s="7" t="s">
        <v>121</v>
      </c>
      <c r="F534" s="8" t="s">
        <v>305</v>
      </c>
      <c r="G534" s="7" t="s">
        <v>16</v>
      </c>
      <c r="H534" s="9">
        <v>728.12360000000001</v>
      </c>
      <c r="I534" s="9">
        <v>2.1972</v>
      </c>
      <c r="J534" s="9">
        <v>2.1972</v>
      </c>
      <c r="K534" s="10">
        <v>1</v>
      </c>
      <c r="L534" s="9">
        <v>26</v>
      </c>
      <c r="M534" s="19">
        <f>H534*INDEX('Pliegos Tarifarios (Las Condes)'!$B:$B,MATCH($B534,'Pliegos Tarifarios (Las Condes)'!$A:$A,0))</f>
        <v>86528.752376799996</v>
      </c>
      <c r="N534" s="19">
        <f>I534*INDEX('Pliegos Tarifarios (Las Condes)'!$C:$C,MATCH($B534,'Pliegos Tarifarios (Las Condes)'!$A:$A,0))</f>
        <v>7537.8922932000005</v>
      </c>
      <c r="O534" s="19">
        <f>J534*INDEX('Pliegos Tarifarios (Las Condes)'!$D:$D,MATCH($B534,'Pliegos Tarifarios (Las Condes)'!$A:$A,0))</f>
        <v>31029.2451072</v>
      </c>
      <c r="P534" s="19">
        <f>H534*INDEX('Pliegos Tarifarios (Las Condes)'!$E:$E,MATCH($B534,'Pliegos Tarifarios (Las Condes)'!$A:$A,0))</f>
        <v>9416.0943951999998</v>
      </c>
      <c r="Q534" s="19" cm="1">
        <f t="array" ref="Q534">H534*_xlfn.IFS(H534&lt;=350,INDEX('Pliegos Tarifarios (Las Condes)'!$F:$F,MATCH($B534,'Pliegos Tarifarios (Las Condes)'!$A:$A,0)),H534&lt;=500,INDEX('Pliegos Tarifarios (Las Condes)'!$G:$G,MATCH($B534,'Pliegos Tarifarios (Las Condes)'!$A:$A,0)),H534&lt;=1000,INDEX('Pliegos Tarifarios (Las Condes)'!$H:$H,MATCH($B534,'Pliegos Tarifarios (Las Condes)'!$A:$A,0)),H534&lt;=5000,INDEX('Pliegos Tarifarios (Las Condes)'!$I:$I,MATCH($B534,'Pliegos Tarifarios (Las Condes)'!$A:$A,0)),H534&gt;5000,INDEX('Pliegos Tarifarios (Las Condes)'!$J:$J,MATCH($B534,'Pliegos Tarifarios (Las Condes)'!$A:$A,0)))/1.19</f>
        <v>1707.7251828571432</v>
      </c>
      <c r="R534" s="19">
        <f>INDEX('Pliegos Tarifarios (Las Condes)'!$K:$K,MATCH($B534,'Pliegos Tarifarios (Las Condes)'!$A:$A,0))</f>
        <v>709.36099999999999</v>
      </c>
      <c r="S534" s="21">
        <f t="shared" si="27"/>
        <v>136929.07035525714</v>
      </c>
      <c r="T534" s="21">
        <f t="shared" si="28"/>
        <v>26016.523367498856</v>
      </c>
      <c r="U534" s="19">
        <v>0</v>
      </c>
      <c r="V534" s="21">
        <f t="shared" si="29"/>
        <v>162945.59372275599</v>
      </c>
    </row>
    <row r="535" spans="1:22" x14ac:dyDescent="0.3">
      <c r="A535" s="7" t="s">
        <v>141</v>
      </c>
      <c r="B535" s="7">
        <v>2</v>
      </c>
      <c r="C535" s="8" t="s">
        <v>186</v>
      </c>
      <c r="D535" s="7" t="s">
        <v>306</v>
      </c>
      <c r="E535" s="7" t="s">
        <v>121</v>
      </c>
      <c r="F535" s="8" t="s">
        <v>307</v>
      </c>
      <c r="G535" s="7" t="s">
        <v>16</v>
      </c>
      <c r="H535" s="9">
        <v>731.66060000000004</v>
      </c>
      <c r="I535" s="9">
        <v>2.1936</v>
      </c>
      <c r="J535" s="9">
        <v>2.1303999999999998</v>
      </c>
      <c r="K535" s="10">
        <v>0.97118891320204226</v>
      </c>
      <c r="L535" s="9">
        <v>26.13</v>
      </c>
      <c r="M535" s="19">
        <f>H535*INDEX('Pliegos Tarifarios (Las Condes)'!$B:$B,MATCH($B535,'Pliegos Tarifarios (Las Condes)'!$A:$A,0))</f>
        <v>86949.082382799999</v>
      </c>
      <c r="N535" s="19">
        <f>I535*INDEX('Pliegos Tarifarios (Las Condes)'!$C:$C,MATCH($B535,'Pliegos Tarifarios (Las Condes)'!$A:$A,0))</f>
        <v>7525.5418416000002</v>
      </c>
      <c r="O535" s="19">
        <f>J535*INDEX('Pliegos Tarifarios (Las Condes)'!$D:$D,MATCH($B535,'Pliegos Tarifarios (Las Condes)'!$A:$A,0))</f>
        <v>30085.883750399997</v>
      </c>
      <c r="P535" s="19">
        <f>H535*INDEX('Pliegos Tarifarios (Las Condes)'!$E:$E,MATCH($B535,'Pliegos Tarifarios (Las Condes)'!$A:$A,0))</f>
        <v>9461.8348792000015</v>
      </c>
      <c r="Q535" s="19" cm="1">
        <f t="array" ref="Q535">H535*_xlfn.IFS(H535&lt;=350,INDEX('Pliegos Tarifarios (Las Condes)'!$F:$F,MATCH($B535,'Pliegos Tarifarios (Las Condes)'!$A:$A,0)),H535&lt;=500,INDEX('Pliegos Tarifarios (Las Condes)'!$G:$G,MATCH($B535,'Pliegos Tarifarios (Las Condes)'!$A:$A,0)),H535&lt;=1000,INDEX('Pliegos Tarifarios (Las Condes)'!$H:$H,MATCH($B535,'Pliegos Tarifarios (Las Condes)'!$A:$A,0)),H535&lt;=5000,INDEX('Pliegos Tarifarios (Las Condes)'!$I:$I,MATCH($B535,'Pliegos Tarifarios (Las Condes)'!$A:$A,0)),H535&gt;5000,INDEX('Pliegos Tarifarios (Las Condes)'!$J:$J,MATCH($B535,'Pliegos Tarifarios (Las Condes)'!$A:$A,0)))/1.19</f>
        <v>1716.0207853781517</v>
      </c>
      <c r="R535" s="19">
        <f>INDEX('Pliegos Tarifarios (Las Condes)'!$K:$K,MATCH($B535,'Pliegos Tarifarios (Las Condes)'!$A:$A,0))</f>
        <v>709.36099999999999</v>
      </c>
      <c r="S535" s="21">
        <f t="shared" si="27"/>
        <v>136447.72463937814</v>
      </c>
      <c r="T535" s="21">
        <f t="shared" si="28"/>
        <v>25925.067681481847</v>
      </c>
      <c r="U535" s="19">
        <v>0</v>
      </c>
      <c r="V535" s="21">
        <f t="shared" si="29"/>
        <v>162372.79232086</v>
      </c>
    </row>
    <row r="536" spans="1:22" x14ac:dyDescent="0.3">
      <c r="A536" s="7" t="s">
        <v>141</v>
      </c>
      <c r="B536" s="7">
        <v>2</v>
      </c>
      <c r="C536" s="8" t="s">
        <v>186</v>
      </c>
      <c r="D536" s="7" t="s">
        <v>308</v>
      </c>
      <c r="E536" s="7" t="s">
        <v>121</v>
      </c>
      <c r="F536" s="8" t="s">
        <v>309</v>
      </c>
      <c r="G536" s="7" t="s">
        <v>16</v>
      </c>
      <c r="H536" s="9">
        <v>730.37860000000001</v>
      </c>
      <c r="I536" s="9">
        <v>2.2027999999999999</v>
      </c>
      <c r="J536" s="9">
        <v>2.2027999999999999</v>
      </c>
      <c r="K536" s="10">
        <v>1</v>
      </c>
      <c r="L536" s="9">
        <v>26.08</v>
      </c>
      <c r="M536" s="19">
        <f>H536*INDEX('Pliegos Tarifarios (Las Condes)'!$B:$B,MATCH($B536,'Pliegos Tarifarios (Las Condes)'!$A:$A,0))</f>
        <v>86796.732066800003</v>
      </c>
      <c r="N536" s="19">
        <f>I536*INDEX('Pliegos Tarifarios (Las Condes)'!$C:$C,MATCH($B536,'Pliegos Tarifarios (Las Condes)'!$A:$A,0))</f>
        <v>7557.1041067999995</v>
      </c>
      <c r="O536" s="19">
        <f>J536*INDEX('Pliegos Tarifarios (Las Condes)'!$D:$D,MATCH($B536,'Pliegos Tarifarios (Las Condes)'!$A:$A,0))</f>
        <v>31108.329292799997</v>
      </c>
      <c r="P536" s="19">
        <f>H536*INDEX('Pliegos Tarifarios (Las Condes)'!$E:$E,MATCH($B536,'Pliegos Tarifarios (Las Condes)'!$A:$A,0))</f>
        <v>9445.2560551999995</v>
      </c>
      <c r="Q536" s="19" cm="1">
        <f t="array" ref="Q536">H536*_xlfn.IFS(H536&lt;=350,INDEX('Pliegos Tarifarios (Las Condes)'!$F:$F,MATCH($B536,'Pliegos Tarifarios (Las Condes)'!$A:$A,0)),H536&lt;=500,INDEX('Pliegos Tarifarios (Las Condes)'!$G:$G,MATCH($B536,'Pliegos Tarifarios (Las Condes)'!$A:$A,0)),H536&lt;=1000,INDEX('Pliegos Tarifarios (Las Condes)'!$H:$H,MATCH($B536,'Pliegos Tarifarios (Las Condes)'!$A:$A,0)),H536&lt;=5000,INDEX('Pliegos Tarifarios (Las Condes)'!$I:$I,MATCH($B536,'Pliegos Tarifarios (Las Condes)'!$A:$A,0)),H536&gt;5000,INDEX('Pliegos Tarifarios (Las Condes)'!$J:$J,MATCH($B536,'Pliegos Tarifarios (Las Condes)'!$A:$A,0)))/1.19</f>
        <v>1713.0140105882356</v>
      </c>
      <c r="R536" s="19">
        <f>INDEX('Pliegos Tarifarios (Las Condes)'!$K:$K,MATCH($B536,'Pliegos Tarifarios (Las Condes)'!$A:$A,0))</f>
        <v>709.36099999999999</v>
      </c>
      <c r="S536" s="21">
        <f t="shared" si="27"/>
        <v>137329.79653218825</v>
      </c>
      <c r="T536" s="21">
        <f t="shared" si="28"/>
        <v>26092.661341115767</v>
      </c>
      <c r="U536" s="19">
        <v>0</v>
      </c>
      <c r="V536" s="21">
        <f t="shared" si="29"/>
        <v>163422.45787330403</v>
      </c>
    </row>
    <row r="537" spans="1:22" x14ac:dyDescent="0.3">
      <c r="A537" s="7" t="s">
        <v>141</v>
      </c>
      <c r="B537" s="7">
        <v>2</v>
      </c>
      <c r="C537" s="8" t="s">
        <v>186</v>
      </c>
      <c r="D537" s="7" t="s">
        <v>310</v>
      </c>
      <c r="E537" s="7" t="s">
        <v>121</v>
      </c>
      <c r="F537" s="8" t="s">
        <v>311</v>
      </c>
      <c r="G537" s="7" t="s">
        <v>16</v>
      </c>
      <c r="H537" s="9">
        <v>730.26520000000005</v>
      </c>
      <c r="I537" s="9">
        <v>2.1621999999999999</v>
      </c>
      <c r="J537" s="9">
        <v>2.1305000000000001</v>
      </c>
      <c r="K537" s="10">
        <v>0.98533900656738516</v>
      </c>
      <c r="L537" s="9">
        <v>26.08</v>
      </c>
      <c r="M537" s="19">
        <f>H537*INDEX('Pliegos Tarifarios (Las Condes)'!$B:$B,MATCH($B537,'Pliegos Tarifarios (Las Condes)'!$A:$A,0))</f>
        <v>86783.255837599994</v>
      </c>
      <c r="N537" s="19">
        <f>I537*INDEX('Pliegos Tarifarios (Las Condes)'!$C:$C,MATCH($B537,'Pliegos Tarifarios (Las Condes)'!$A:$A,0))</f>
        <v>7417.8184581999994</v>
      </c>
      <c r="O537" s="19">
        <f>J537*INDEX('Pliegos Tarifarios (Las Condes)'!$D:$D,MATCH($B537,'Pliegos Tarifarios (Las Condes)'!$A:$A,0))</f>
        <v>30087.295967999999</v>
      </c>
      <c r="P537" s="19">
        <f>H537*INDEX('Pliegos Tarifarios (Las Condes)'!$E:$E,MATCH($B537,'Pliegos Tarifarios (Las Condes)'!$A:$A,0))</f>
        <v>9443.7895664000007</v>
      </c>
      <c r="Q537" s="19" cm="1">
        <f t="array" ref="Q537">H537*_xlfn.IFS(H537&lt;=350,INDEX('Pliegos Tarifarios (Las Condes)'!$F:$F,MATCH($B537,'Pliegos Tarifarios (Las Condes)'!$A:$A,0)),H537&lt;=500,INDEX('Pliegos Tarifarios (Las Condes)'!$G:$G,MATCH($B537,'Pliegos Tarifarios (Las Condes)'!$A:$A,0)),H537&lt;=1000,INDEX('Pliegos Tarifarios (Las Condes)'!$H:$H,MATCH($B537,'Pliegos Tarifarios (Las Condes)'!$A:$A,0)),H537&lt;=5000,INDEX('Pliegos Tarifarios (Las Condes)'!$I:$I,MATCH($B537,'Pliegos Tarifarios (Las Condes)'!$A:$A,0)),H537&gt;5000,INDEX('Pliegos Tarifarios (Las Condes)'!$J:$J,MATCH($B537,'Pliegos Tarifarios (Las Condes)'!$A:$A,0)))/1.19</f>
        <v>1712.7480447058826</v>
      </c>
      <c r="R537" s="19">
        <f>INDEX('Pliegos Tarifarios (Las Condes)'!$K:$K,MATCH($B537,'Pliegos Tarifarios (Las Condes)'!$A:$A,0))</f>
        <v>709.36099999999999</v>
      </c>
      <c r="S537" s="21">
        <f t="shared" si="27"/>
        <v>136154.26887490589</v>
      </c>
      <c r="T537" s="21">
        <f t="shared" si="28"/>
        <v>25869.311086232119</v>
      </c>
      <c r="U537" s="19">
        <v>0</v>
      </c>
      <c r="V537" s="21">
        <f t="shared" si="29"/>
        <v>162023.57996113802</v>
      </c>
    </row>
    <row r="538" spans="1:22" x14ac:dyDescent="0.3">
      <c r="A538" s="7" t="s">
        <v>141</v>
      </c>
      <c r="B538" s="7">
        <v>2</v>
      </c>
      <c r="C538" s="8" t="s">
        <v>186</v>
      </c>
      <c r="D538" s="7" t="s">
        <v>312</v>
      </c>
      <c r="E538" s="7" t="s">
        <v>121</v>
      </c>
      <c r="F538" s="8" t="s">
        <v>313</v>
      </c>
      <c r="G538" s="7" t="s">
        <v>16</v>
      </c>
      <c r="H538" s="9">
        <v>728.61720000000003</v>
      </c>
      <c r="I538" s="9">
        <v>2.1617000000000002</v>
      </c>
      <c r="J538" s="9">
        <v>2.1446999999999998</v>
      </c>
      <c r="K538" s="10">
        <v>0.99213581903131776</v>
      </c>
      <c r="L538" s="9">
        <v>26.02</v>
      </c>
      <c r="M538" s="19">
        <f>H538*INDEX('Pliegos Tarifarios (Las Condes)'!$B:$B,MATCH($B538,'Pliegos Tarifarios (Las Condes)'!$A:$A,0))</f>
        <v>86587.4108136</v>
      </c>
      <c r="N538" s="19">
        <f>I538*INDEX('Pliegos Tarifarios (Las Condes)'!$C:$C,MATCH($B538,'Pliegos Tarifarios (Las Condes)'!$A:$A,0))</f>
        <v>7416.1031177000004</v>
      </c>
      <c r="O538" s="19">
        <f>J538*INDEX('Pliegos Tarifarios (Las Condes)'!$D:$D,MATCH($B538,'Pliegos Tarifarios (Las Condes)'!$A:$A,0))</f>
        <v>30287.830867199995</v>
      </c>
      <c r="P538" s="19">
        <f>H538*INDEX('Pliegos Tarifarios (Las Condes)'!$E:$E,MATCH($B538,'Pliegos Tarifarios (Las Condes)'!$A:$A,0))</f>
        <v>9422.4776304000006</v>
      </c>
      <c r="Q538" s="19" cm="1">
        <f t="array" ref="Q538">H538*_xlfn.IFS(H538&lt;=350,INDEX('Pliegos Tarifarios (Las Condes)'!$F:$F,MATCH($B538,'Pliegos Tarifarios (Las Condes)'!$A:$A,0)),H538&lt;=500,INDEX('Pliegos Tarifarios (Las Condes)'!$G:$G,MATCH($B538,'Pliegos Tarifarios (Las Condes)'!$A:$A,0)),H538&lt;=1000,INDEX('Pliegos Tarifarios (Las Condes)'!$H:$H,MATCH($B538,'Pliegos Tarifarios (Las Condes)'!$A:$A,0)),H538&lt;=5000,INDEX('Pliegos Tarifarios (Las Condes)'!$I:$I,MATCH($B538,'Pliegos Tarifarios (Las Condes)'!$A:$A,0)),H538&gt;5000,INDEX('Pliegos Tarifarios (Las Condes)'!$J:$J,MATCH($B538,'Pliegos Tarifarios (Las Condes)'!$A:$A,0)))/1.19</f>
        <v>1708.8828615126054</v>
      </c>
      <c r="R538" s="19">
        <f>INDEX('Pliegos Tarifarios (Las Condes)'!$K:$K,MATCH($B538,'Pliegos Tarifarios (Las Condes)'!$A:$A,0))</f>
        <v>709.36099999999999</v>
      </c>
      <c r="S538" s="21">
        <f t="shared" si="27"/>
        <v>136132.06629041259</v>
      </c>
      <c r="T538" s="21">
        <f t="shared" si="28"/>
        <v>25865.092595178394</v>
      </c>
      <c r="U538" s="19">
        <v>0</v>
      </c>
      <c r="V538" s="21">
        <f t="shared" si="29"/>
        <v>161997.15888559099</v>
      </c>
    </row>
    <row r="539" spans="1:22" x14ac:dyDescent="0.3">
      <c r="A539" s="7" t="s">
        <v>141</v>
      </c>
      <c r="B539" s="7">
        <v>2</v>
      </c>
      <c r="C539" s="8" t="s">
        <v>186</v>
      </c>
      <c r="D539" s="7" t="s">
        <v>314</v>
      </c>
      <c r="E539" s="7" t="s">
        <v>121</v>
      </c>
      <c r="F539" s="8" t="s">
        <v>315</v>
      </c>
      <c r="G539" s="7" t="s">
        <v>16</v>
      </c>
      <c r="H539" s="9">
        <v>731.02850000000001</v>
      </c>
      <c r="I539" s="9">
        <v>2.1722000000000001</v>
      </c>
      <c r="J539" s="9">
        <v>2.1425999999999998</v>
      </c>
      <c r="K539" s="10">
        <v>0.98637326213055876</v>
      </c>
      <c r="L539" s="9">
        <v>26.11</v>
      </c>
      <c r="M539" s="19">
        <f>H539*INDEX('Pliegos Tarifarios (Las Condes)'!$B:$B,MATCH($B539,'Pliegos Tarifarios (Las Condes)'!$A:$A,0))</f>
        <v>86873.964882999993</v>
      </c>
      <c r="N539" s="19">
        <f>I539*INDEX('Pliegos Tarifarios (Las Condes)'!$C:$C,MATCH($B539,'Pliegos Tarifarios (Las Condes)'!$A:$A,0))</f>
        <v>7452.1252682000004</v>
      </c>
      <c r="O539" s="19">
        <f>J539*INDEX('Pliegos Tarifarios (Las Condes)'!$D:$D,MATCH($B539,'Pliegos Tarifarios (Las Condes)'!$A:$A,0))</f>
        <v>30258.174297599995</v>
      </c>
      <c r="P539" s="19">
        <f>H539*INDEX('Pliegos Tarifarios (Las Condes)'!$E:$E,MATCH($B539,'Pliegos Tarifarios (Las Condes)'!$A:$A,0))</f>
        <v>9453.6605620000009</v>
      </c>
      <c r="Q539" s="19" cm="1">
        <f t="array" ref="Q539">H539*_xlfn.IFS(H539&lt;=350,INDEX('Pliegos Tarifarios (Las Condes)'!$F:$F,MATCH($B539,'Pliegos Tarifarios (Las Condes)'!$A:$A,0)),H539&lt;=500,INDEX('Pliegos Tarifarios (Las Condes)'!$G:$G,MATCH($B539,'Pliegos Tarifarios (Las Condes)'!$A:$A,0)),H539&lt;=1000,INDEX('Pliegos Tarifarios (Las Condes)'!$H:$H,MATCH($B539,'Pliegos Tarifarios (Las Condes)'!$A:$A,0)),H539&lt;=5000,INDEX('Pliegos Tarifarios (Las Condes)'!$I:$I,MATCH($B539,'Pliegos Tarifarios (Las Condes)'!$A:$A,0)),H539&gt;5000,INDEX('Pliegos Tarifarios (Las Condes)'!$J:$J,MATCH($B539,'Pliegos Tarifarios (Las Condes)'!$A:$A,0)))/1.19</f>
        <v>1714.5382718487397</v>
      </c>
      <c r="R539" s="19">
        <f>INDEX('Pliegos Tarifarios (Las Condes)'!$K:$K,MATCH($B539,'Pliegos Tarifarios (Las Condes)'!$A:$A,0))</f>
        <v>709.36099999999999</v>
      </c>
      <c r="S539" s="21">
        <f t="shared" si="27"/>
        <v>136461.82428264874</v>
      </c>
      <c r="T539" s="21">
        <f t="shared" si="28"/>
        <v>25927.746613703261</v>
      </c>
      <c r="U539" s="19">
        <v>0</v>
      </c>
      <c r="V539" s="21">
        <f t="shared" si="29"/>
        <v>162389.570896352</v>
      </c>
    </row>
    <row r="540" spans="1:22" x14ac:dyDescent="0.3">
      <c r="A540" s="7" t="s">
        <v>141</v>
      </c>
      <c r="B540" s="7">
        <v>2</v>
      </c>
      <c r="C540" s="8" t="s">
        <v>186</v>
      </c>
      <c r="D540" s="7" t="s">
        <v>316</v>
      </c>
      <c r="E540" s="7" t="s">
        <v>121</v>
      </c>
      <c r="F540" s="8" t="s">
        <v>317</v>
      </c>
      <c r="G540" s="7" t="s">
        <v>16</v>
      </c>
      <c r="H540" s="9">
        <v>729.60490000000004</v>
      </c>
      <c r="I540" s="9">
        <v>2.1667000000000001</v>
      </c>
      <c r="J540" s="9">
        <v>2.1667000000000001</v>
      </c>
      <c r="K540" s="10">
        <v>1</v>
      </c>
      <c r="L540" s="9">
        <v>26.06</v>
      </c>
      <c r="M540" s="19">
        <f>H540*INDEX('Pliegos Tarifarios (Las Condes)'!$B:$B,MATCH($B540,'Pliegos Tarifarios (Las Condes)'!$A:$A,0))</f>
        <v>86704.787106200005</v>
      </c>
      <c r="N540" s="19">
        <f>I540*INDEX('Pliegos Tarifarios (Las Condes)'!$C:$C,MATCH($B540,'Pliegos Tarifarios (Las Condes)'!$A:$A,0))</f>
        <v>7433.2565227000005</v>
      </c>
      <c r="O540" s="19">
        <f>J540*INDEX('Pliegos Tarifarios (Las Condes)'!$D:$D,MATCH($B540,'Pliegos Tarifarios (Las Condes)'!$A:$A,0))</f>
        <v>30598.518739200001</v>
      </c>
      <c r="P540" s="19">
        <f>H540*INDEX('Pliegos Tarifarios (Las Condes)'!$E:$E,MATCH($B540,'Pliegos Tarifarios (Las Condes)'!$A:$A,0))</f>
        <v>9435.2505668000013</v>
      </c>
      <c r="Q540" s="19" cm="1">
        <f t="array" ref="Q540">H540*_xlfn.IFS(H540&lt;=350,INDEX('Pliegos Tarifarios (Las Condes)'!$F:$F,MATCH($B540,'Pliegos Tarifarios (Las Condes)'!$A:$A,0)),H540&lt;=500,INDEX('Pliegos Tarifarios (Las Condes)'!$G:$G,MATCH($B540,'Pliegos Tarifarios (Las Condes)'!$A:$A,0)),H540&lt;=1000,INDEX('Pliegos Tarifarios (Las Condes)'!$H:$H,MATCH($B540,'Pliegos Tarifarios (Las Condes)'!$A:$A,0)),H540&lt;=5000,INDEX('Pliegos Tarifarios (Las Condes)'!$I:$I,MATCH($B540,'Pliegos Tarifarios (Las Condes)'!$A:$A,0)),H540&gt;5000,INDEX('Pliegos Tarifarios (Las Condes)'!$J:$J,MATCH($B540,'Pliegos Tarifarios (Las Condes)'!$A:$A,0)))/1.19</f>
        <v>1711.1993915126054</v>
      </c>
      <c r="R540" s="19">
        <f>INDEX('Pliegos Tarifarios (Las Condes)'!$K:$K,MATCH($B540,'Pliegos Tarifarios (Las Condes)'!$A:$A,0))</f>
        <v>709.36099999999999</v>
      </c>
      <c r="S540" s="21">
        <f t="shared" si="27"/>
        <v>136592.37332641263</v>
      </c>
      <c r="T540" s="21">
        <f t="shared" si="28"/>
        <v>25952.550932018399</v>
      </c>
      <c r="U540" s="19">
        <v>0</v>
      </c>
      <c r="V540" s="21">
        <f t="shared" si="29"/>
        <v>162544.92425843104</v>
      </c>
    </row>
    <row r="541" spans="1:22" x14ac:dyDescent="0.3">
      <c r="A541" s="7" t="s">
        <v>141</v>
      </c>
      <c r="B541" s="7">
        <v>2</v>
      </c>
      <c r="C541" s="8" t="s">
        <v>186</v>
      </c>
      <c r="D541" s="7" t="s">
        <v>318</v>
      </c>
      <c r="E541" s="7" t="s">
        <v>121</v>
      </c>
      <c r="F541" s="8" t="s">
        <v>319</v>
      </c>
      <c r="G541" s="7" t="s">
        <v>16</v>
      </c>
      <c r="H541" s="9">
        <v>728.81209999999999</v>
      </c>
      <c r="I541" s="9">
        <v>2.1977000000000002</v>
      </c>
      <c r="J541" s="9">
        <v>2.1366999999999998</v>
      </c>
      <c r="K541" s="10">
        <v>0.97224370933248383</v>
      </c>
      <c r="L541" s="9">
        <v>26.03</v>
      </c>
      <c r="M541" s="19">
        <f>H541*INDEX('Pliegos Tarifarios (Las Condes)'!$B:$B,MATCH($B541,'Pliegos Tarifarios (Las Condes)'!$A:$A,0))</f>
        <v>86610.572339799997</v>
      </c>
      <c r="N541" s="19">
        <f>I541*INDEX('Pliegos Tarifarios (Las Condes)'!$C:$C,MATCH($B541,'Pliegos Tarifarios (Las Condes)'!$A:$A,0))</f>
        <v>7539.6076337000004</v>
      </c>
      <c r="O541" s="19">
        <f>J541*INDEX('Pliegos Tarifarios (Las Condes)'!$D:$D,MATCH($B541,'Pliegos Tarifarios (Las Condes)'!$A:$A,0))</f>
        <v>30174.853459199996</v>
      </c>
      <c r="P541" s="19">
        <f>H541*INDEX('Pliegos Tarifarios (Las Condes)'!$E:$E,MATCH($B541,'Pliegos Tarifarios (Las Condes)'!$A:$A,0))</f>
        <v>9424.9980771999999</v>
      </c>
      <c r="Q541" s="19" cm="1">
        <f t="array" ref="Q541">H541*_xlfn.IFS(H541&lt;=350,INDEX('Pliegos Tarifarios (Las Condes)'!$F:$F,MATCH($B541,'Pliegos Tarifarios (Las Condes)'!$A:$A,0)),H541&lt;=500,INDEX('Pliegos Tarifarios (Las Condes)'!$G:$G,MATCH($B541,'Pliegos Tarifarios (Las Condes)'!$A:$A,0)),H541&lt;=1000,INDEX('Pliegos Tarifarios (Las Condes)'!$H:$H,MATCH($B541,'Pliegos Tarifarios (Las Condes)'!$A:$A,0)),H541&lt;=5000,INDEX('Pliegos Tarifarios (Las Condes)'!$I:$I,MATCH($B541,'Pliegos Tarifarios (Las Condes)'!$A:$A,0)),H541&gt;5000,INDEX('Pliegos Tarifarios (Las Condes)'!$J:$J,MATCH($B541,'Pliegos Tarifarios (Las Condes)'!$A:$A,0)))/1.19</f>
        <v>1709.3399757142859</v>
      </c>
      <c r="R541" s="19">
        <f>INDEX('Pliegos Tarifarios (Las Condes)'!$K:$K,MATCH($B541,'Pliegos Tarifarios (Las Condes)'!$A:$A,0))</f>
        <v>709.36099999999999</v>
      </c>
      <c r="S541" s="21">
        <f t="shared" si="27"/>
        <v>136168.73248561428</v>
      </c>
      <c r="T541" s="21">
        <f t="shared" si="28"/>
        <v>25872.059172266712</v>
      </c>
      <c r="U541" s="19">
        <v>0</v>
      </c>
      <c r="V541" s="21">
        <f t="shared" si="29"/>
        <v>162040.791657881</v>
      </c>
    </row>
    <row r="542" spans="1:22" x14ac:dyDescent="0.3">
      <c r="A542" s="7" t="s">
        <v>141</v>
      </c>
      <c r="B542" s="7">
        <v>2</v>
      </c>
      <c r="C542" s="8" t="s">
        <v>186</v>
      </c>
      <c r="D542" s="7" t="s">
        <v>320</v>
      </c>
      <c r="E542" s="7" t="s">
        <v>121</v>
      </c>
      <c r="F542" s="8" t="s">
        <v>321</v>
      </c>
      <c r="G542" s="7" t="s">
        <v>16</v>
      </c>
      <c r="H542" s="9">
        <v>730.51099999999997</v>
      </c>
      <c r="I542" s="9">
        <v>2.2082000000000002</v>
      </c>
      <c r="J542" s="9">
        <v>2.1453000000000002</v>
      </c>
      <c r="K542" s="10">
        <v>0.9715152612987954</v>
      </c>
      <c r="L542" s="9">
        <v>26.09</v>
      </c>
      <c r="M542" s="19">
        <f>H542*INDEX('Pliegos Tarifarios (Las Condes)'!$B:$B,MATCH($B542,'Pliegos Tarifarios (Las Condes)'!$A:$A,0))</f>
        <v>86812.466217999987</v>
      </c>
      <c r="N542" s="19">
        <f>I542*INDEX('Pliegos Tarifarios (Las Condes)'!$C:$C,MATCH($B542,'Pliegos Tarifarios (Las Condes)'!$A:$A,0))</f>
        <v>7575.6297842000004</v>
      </c>
      <c r="O542" s="19">
        <f>J542*INDEX('Pliegos Tarifarios (Las Condes)'!$D:$D,MATCH($B542,'Pliegos Tarifarios (Las Condes)'!$A:$A,0))</f>
        <v>30296.304172800003</v>
      </c>
      <c r="P542" s="19">
        <f>H542*INDEX('Pliegos Tarifarios (Las Condes)'!$E:$E,MATCH($B542,'Pliegos Tarifarios (Las Condes)'!$A:$A,0))</f>
        <v>9446.9682520000006</v>
      </c>
      <c r="Q542" s="19" cm="1">
        <f t="array" ref="Q542">H542*_xlfn.IFS(H542&lt;=350,INDEX('Pliegos Tarifarios (Las Condes)'!$F:$F,MATCH($B542,'Pliegos Tarifarios (Las Condes)'!$A:$A,0)),H542&lt;=500,INDEX('Pliegos Tarifarios (Las Condes)'!$G:$G,MATCH($B542,'Pliegos Tarifarios (Las Condes)'!$A:$A,0)),H542&lt;=1000,INDEX('Pliegos Tarifarios (Las Condes)'!$H:$H,MATCH($B542,'Pliegos Tarifarios (Las Condes)'!$A:$A,0)),H542&lt;=5000,INDEX('Pliegos Tarifarios (Las Condes)'!$I:$I,MATCH($B542,'Pliegos Tarifarios (Las Condes)'!$A:$A,0)),H542&gt;5000,INDEX('Pliegos Tarifarios (Las Condes)'!$J:$J,MATCH($B542,'Pliegos Tarifarios (Las Condes)'!$A:$A,0)))/1.19</f>
        <v>1713.3245386554624</v>
      </c>
      <c r="R542" s="19">
        <f>INDEX('Pliegos Tarifarios (Las Condes)'!$K:$K,MATCH($B542,'Pliegos Tarifarios (Las Condes)'!$A:$A,0))</f>
        <v>709.36099999999999</v>
      </c>
      <c r="S542" s="21">
        <f t="shared" si="27"/>
        <v>136554.05396565545</v>
      </c>
      <c r="T542" s="21">
        <f t="shared" si="28"/>
        <v>25945.270253474537</v>
      </c>
      <c r="U542" s="19">
        <v>0</v>
      </c>
      <c r="V542" s="21">
        <f t="shared" si="29"/>
        <v>162499.32421912998</v>
      </c>
    </row>
    <row r="543" spans="1:22" x14ac:dyDescent="0.3">
      <c r="A543" s="7" t="s">
        <v>141</v>
      </c>
      <c r="B543" s="7">
        <v>2</v>
      </c>
      <c r="C543" s="8" t="s">
        <v>186</v>
      </c>
      <c r="D543" s="7" t="s">
        <v>322</v>
      </c>
      <c r="E543" s="7" t="s">
        <v>121</v>
      </c>
      <c r="F543" s="8" t="s">
        <v>323</v>
      </c>
      <c r="G543" s="7" t="s">
        <v>16</v>
      </c>
      <c r="H543" s="9">
        <v>729.59739999999999</v>
      </c>
      <c r="I543" s="9">
        <v>2.1463999999999999</v>
      </c>
      <c r="J543" s="9">
        <v>2.1185</v>
      </c>
      <c r="K543" s="10">
        <v>0.98700149086843092</v>
      </c>
      <c r="L543" s="9">
        <v>26.06</v>
      </c>
      <c r="M543" s="19">
        <f>H543*INDEX('Pliegos Tarifarios (Las Condes)'!$B:$B,MATCH($B543,'Pliegos Tarifarios (Las Condes)'!$A:$A,0))</f>
        <v>86703.8958212</v>
      </c>
      <c r="N543" s="19">
        <f>I543*INDEX('Pliegos Tarifarios (Las Condes)'!$C:$C,MATCH($B543,'Pliegos Tarifarios (Las Condes)'!$A:$A,0))</f>
        <v>7363.6136983999995</v>
      </c>
      <c r="O543" s="19">
        <f>J543*INDEX('Pliegos Tarifarios (Las Condes)'!$D:$D,MATCH($B543,'Pliegos Tarifarios (Las Condes)'!$A:$A,0))</f>
        <v>29917.829856</v>
      </c>
      <c r="P543" s="19">
        <f>H543*INDEX('Pliegos Tarifarios (Las Condes)'!$E:$E,MATCH($B543,'Pliegos Tarifarios (Las Condes)'!$A:$A,0))</f>
        <v>9435.1535767999994</v>
      </c>
      <c r="Q543" s="19" cm="1">
        <f t="array" ref="Q543">H543*_xlfn.IFS(H543&lt;=350,INDEX('Pliegos Tarifarios (Las Condes)'!$F:$F,MATCH($B543,'Pliegos Tarifarios (Las Condes)'!$A:$A,0)),H543&lt;=500,INDEX('Pliegos Tarifarios (Las Condes)'!$G:$G,MATCH($B543,'Pliegos Tarifarios (Las Condes)'!$A:$A,0)),H543&lt;=1000,INDEX('Pliegos Tarifarios (Las Condes)'!$H:$H,MATCH($B543,'Pliegos Tarifarios (Las Condes)'!$A:$A,0)),H543&lt;=5000,INDEX('Pliegos Tarifarios (Las Condes)'!$I:$I,MATCH($B543,'Pliegos Tarifarios (Las Condes)'!$A:$A,0)),H543&gt;5000,INDEX('Pliegos Tarifarios (Las Condes)'!$J:$J,MATCH($B543,'Pliegos Tarifarios (Las Condes)'!$A:$A,0)))/1.19</f>
        <v>1711.1818011764708</v>
      </c>
      <c r="R543" s="19">
        <f>INDEX('Pliegos Tarifarios (Las Condes)'!$K:$K,MATCH($B543,'Pliegos Tarifarios (Las Condes)'!$A:$A,0))</f>
        <v>709.36099999999999</v>
      </c>
      <c r="S543" s="21">
        <f t="shared" si="27"/>
        <v>135841.03575357649</v>
      </c>
      <c r="T543" s="21">
        <f t="shared" si="28"/>
        <v>25809.796793179536</v>
      </c>
      <c r="U543" s="19">
        <v>0</v>
      </c>
      <c r="V543" s="21">
        <f t="shared" si="29"/>
        <v>161650.83254675602</v>
      </c>
    </row>
    <row r="544" spans="1:22" x14ac:dyDescent="0.3">
      <c r="A544" s="7" t="s">
        <v>141</v>
      </c>
      <c r="B544" s="7">
        <v>2</v>
      </c>
      <c r="C544" s="8" t="s">
        <v>186</v>
      </c>
      <c r="D544" s="7" t="s">
        <v>324</v>
      </c>
      <c r="E544" s="7" t="s">
        <v>121</v>
      </c>
      <c r="F544" s="8" t="s">
        <v>325</v>
      </c>
      <c r="G544" s="7" t="s">
        <v>16</v>
      </c>
      <c r="H544" s="9">
        <v>728.86279999999999</v>
      </c>
      <c r="I544" s="9">
        <v>2.1852999999999998</v>
      </c>
      <c r="J544" s="9">
        <v>2.1852999999999998</v>
      </c>
      <c r="K544" s="10">
        <v>1</v>
      </c>
      <c r="L544" s="9">
        <v>26.03</v>
      </c>
      <c r="M544" s="19">
        <f>H544*INDEX('Pliegos Tarifarios (Las Condes)'!$B:$B,MATCH($B544,'Pliegos Tarifarios (Las Condes)'!$A:$A,0))</f>
        <v>86616.597426399996</v>
      </c>
      <c r="N544" s="19">
        <f>I544*INDEX('Pliegos Tarifarios (Las Condes)'!$C:$C,MATCH($B544,'Pliegos Tarifarios (Las Condes)'!$A:$A,0))</f>
        <v>7497.067189299999</v>
      </c>
      <c r="O544" s="19">
        <f>J544*INDEX('Pliegos Tarifarios (Las Condes)'!$D:$D,MATCH($B544,'Pliegos Tarifarios (Las Condes)'!$A:$A,0))</f>
        <v>30861.191212799997</v>
      </c>
      <c r="P544" s="19">
        <f>H544*INDEX('Pliegos Tarifarios (Las Condes)'!$E:$E,MATCH($B544,'Pliegos Tarifarios (Las Condes)'!$A:$A,0))</f>
        <v>9425.6537296000006</v>
      </c>
      <c r="Q544" s="19" cm="1">
        <f t="array" ref="Q544">H544*_xlfn.IFS(H544&lt;=350,INDEX('Pliegos Tarifarios (Las Condes)'!$F:$F,MATCH($B544,'Pliegos Tarifarios (Las Condes)'!$A:$A,0)),H544&lt;=500,INDEX('Pliegos Tarifarios (Las Condes)'!$G:$G,MATCH($B544,'Pliegos Tarifarios (Las Condes)'!$A:$A,0)),H544&lt;=1000,INDEX('Pliegos Tarifarios (Las Condes)'!$H:$H,MATCH($B544,'Pliegos Tarifarios (Las Condes)'!$A:$A,0)),H544&lt;=5000,INDEX('Pliegos Tarifarios (Las Condes)'!$I:$I,MATCH($B544,'Pliegos Tarifarios (Las Condes)'!$A:$A,0)),H544&gt;5000,INDEX('Pliegos Tarifarios (Las Condes)'!$J:$J,MATCH($B544,'Pliegos Tarifarios (Las Condes)'!$A:$A,0)))/1.19</f>
        <v>1709.4588863865549</v>
      </c>
      <c r="R544" s="19">
        <f>INDEX('Pliegos Tarifarios (Las Condes)'!$K:$K,MATCH($B544,'Pliegos Tarifarios (Las Condes)'!$A:$A,0))</f>
        <v>709.36099999999999</v>
      </c>
      <c r="S544" s="21">
        <f t="shared" si="27"/>
        <v>136819.32944448656</v>
      </c>
      <c r="T544" s="21">
        <f t="shared" si="28"/>
        <v>25995.672594452448</v>
      </c>
      <c r="U544" s="19">
        <v>0</v>
      </c>
      <c r="V544" s="21">
        <f t="shared" si="29"/>
        <v>162815.00203893901</v>
      </c>
    </row>
    <row r="545" spans="1:22" x14ac:dyDescent="0.3">
      <c r="A545" s="7" t="s">
        <v>141</v>
      </c>
      <c r="B545" s="7">
        <v>2</v>
      </c>
      <c r="C545" s="8" t="s">
        <v>186</v>
      </c>
      <c r="D545" s="7" t="s">
        <v>326</v>
      </c>
      <c r="E545" s="7" t="s">
        <v>121</v>
      </c>
      <c r="F545" s="8" t="s">
        <v>327</v>
      </c>
      <c r="G545" s="7" t="s">
        <v>16</v>
      </c>
      <c r="H545" s="9">
        <v>729.33169999999996</v>
      </c>
      <c r="I545" s="9">
        <v>2.1537999999999999</v>
      </c>
      <c r="J545" s="9">
        <v>2.1488</v>
      </c>
      <c r="K545" s="10">
        <v>0.99767852168260751</v>
      </c>
      <c r="L545" s="9">
        <v>26.05</v>
      </c>
      <c r="M545" s="19">
        <f>H545*INDEX('Pliegos Tarifarios (Las Condes)'!$B:$B,MATCH($B545,'Pliegos Tarifarios (Las Condes)'!$A:$A,0))</f>
        <v>86672.320564599984</v>
      </c>
      <c r="N545" s="19">
        <f>I545*INDEX('Pliegos Tarifarios (Las Condes)'!$C:$C,MATCH($B545,'Pliegos Tarifarios (Las Condes)'!$A:$A,0))</f>
        <v>7389.0007378</v>
      </c>
      <c r="O545" s="19">
        <f>J545*INDEX('Pliegos Tarifarios (Las Condes)'!$D:$D,MATCH($B545,'Pliegos Tarifarios (Las Condes)'!$A:$A,0))</f>
        <v>30345.7317888</v>
      </c>
      <c r="P545" s="19">
        <f>H545*INDEX('Pliegos Tarifarios (Las Condes)'!$E:$E,MATCH($B545,'Pliegos Tarifarios (Las Condes)'!$A:$A,0))</f>
        <v>9431.7175444000004</v>
      </c>
      <c r="Q545" s="19" cm="1">
        <f t="array" ref="Q545">H545*_xlfn.IFS(H545&lt;=350,INDEX('Pliegos Tarifarios (Las Condes)'!$F:$F,MATCH($B545,'Pliegos Tarifarios (Las Condes)'!$A:$A,0)),H545&lt;=500,INDEX('Pliegos Tarifarios (Las Condes)'!$G:$G,MATCH($B545,'Pliegos Tarifarios (Las Condes)'!$A:$A,0)),H545&lt;=1000,INDEX('Pliegos Tarifarios (Las Condes)'!$H:$H,MATCH($B545,'Pliegos Tarifarios (Las Condes)'!$A:$A,0)),H545&lt;=5000,INDEX('Pliegos Tarifarios (Las Condes)'!$I:$I,MATCH($B545,'Pliegos Tarifarios (Las Condes)'!$A:$A,0)),H545&gt;5000,INDEX('Pliegos Tarifarios (Las Condes)'!$J:$J,MATCH($B545,'Pliegos Tarifarios (Las Condes)'!$A:$A,0)))/1.19</f>
        <v>1710.5586342016809</v>
      </c>
      <c r="R545" s="19">
        <f>INDEX('Pliegos Tarifarios (Las Condes)'!$K:$K,MATCH($B545,'Pliegos Tarifarios (Las Condes)'!$A:$A,0))</f>
        <v>709.36099999999999</v>
      </c>
      <c r="S545" s="21">
        <f t="shared" si="27"/>
        <v>136258.69026980165</v>
      </c>
      <c r="T545" s="21">
        <f t="shared" si="28"/>
        <v>25889.151151262315</v>
      </c>
      <c r="U545" s="19">
        <v>0</v>
      </c>
      <c r="V545" s="21">
        <f t="shared" si="29"/>
        <v>162147.84142106396</v>
      </c>
    </row>
    <row r="546" spans="1:22" x14ac:dyDescent="0.3">
      <c r="A546" s="7" t="s">
        <v>141</v>
      </c>
      <c r="B546" s="7">
        <v>2</v>
      </c>
      <c r="C546" s="8" t="s">
        <v>186</v>
      </c>
      <c r="D546" s="7" t="s">
        <v>328</v>
      </c>
      <c r="E546" s="7" t="s">
        <v>121</v>
      </c>
      <c r="F546" s="8" t="s">
        <v>329</v>
      </c>
      <c r="G546" s="7" t="s">
        <v>16</v>
      </c>
      <c r="H546" s="9">
        <v>730.83839999999998</v>
      </c>
      <c r="I546" s="9">
        <v>2.1789999999999998</v>
      </c>
      <c r="J546" s="9">
        <v>2.1789999999999998</v>
      </c>
      <c r="K546" s="10">
        <v>1</v>
      </c>
      <c r="L546" s="9">
        <v>26.1</v>
      </c>
      <c r="M546" s="19">
        <f>H546*INDEX('Pliegos Tarifarios (Las Condes)'!$B:$B,MATCH($B546,'Pliegos Tarifarios (Las Condes)'!$A:$A,0))</f>
        <v>86851.373779199988</v>
      </c>
      <c r="N546" s="19">
        <f>I546*INDEX('Pliegos Tarifarios (Las Condes)'!$C:$C,MATCH($B546,'Pliegos Tarifarios (Las Condes)'!$A:$A,0))</f>
        <v>7475.4538989999992</v>
      </c>
      <c r="O546" s="19">
        <f>J546*INDEX('Pliegos Tarifarios (Las Condes)'!$D:$D,MATCH($B546,'Pliegos Tarifarios (Las Condes)'!$A:$A,0))</f>
        <v>30772.221503999997</v>
      </c>
      <c r="P546" s="19">
        <f>H546*INDEX('Pliegos Tarifarios (Las Condes)'!$E:$E,MATCH($B546,'Pliegos Tarifarios (Las Condes)'!$A:$A,0))</f>
        <v>9451.2021887999999</v>
      </c>
      <c r="Q546" s="19" cm="1">
        <f t="array" ref="Q546">H546*_xlfn.IFS(H546&lt;=350,INDEX('Pliegos Tarifarios (Las Condes)'!$F:$F,MATCH($B546,'Pliegos Tarifarios (Las Condes)'!$A:$A,0)),H546&lt;=500,INDEX('Pliegos Tarifarios (Las Condes)'!$G:$G,MATCH($B546,'Pliegos Tarifarios (Las Condes)'!$A:$A,0)),H546&lt;=1000,INDEX('Pliegos Tarifarios (Las Condes)'!$H:$H,MATCH($B546,'Pliegos Tarifarios (Las Condes)'!$A:$A,0)),H546&lt;=5000,INDEX('Pliegos Tarifarios (Las Condes)'!$I:$I,MATCH($B546,'Pliegos Tarifarios (Las Condes)'!$A:$A,0)),H546&gt;5000,INDEX('Pliegos Tarifarios (Las Condes)'!$J:$J,MATCH($B546,'Pliegos Tarifarios (Las Condes)'!$A:$A,0)))/1.19</f>
        <v>1714.092415462185</v>
      </c>
      <c r="R546" s="19">
        <f>INDEX('Pliegos Tarifarios (Las Condes)'!$K:$K,MATCH($B546,'Pliegos Tarifarios (Las Condes)'!$A:$A,0))</f>
        <v>709.36099999999999</v>
      </c>
      <c r="S546" s="21">
        <f t="shared" si="27"/>
        <v>136973.70478646219</v>
      </c>
      <c r="T546" s="21">
        <f t="shared" si="28"/>
        <v>26025.003909427815</v>
      </c>
      <c r="U546" s="19">
        <v>0</v>
      </c>
      <c r="V546" s="21">
        <f t="shared" si="29"/>
        <v>162998.70869589</v>
      </c>
    </row>
    <row r="547" spans="1:22" x14ac:dyDescent="0.3">
      <c r="A547" s="7" t="s">
        <v>141</v>
      </c>
      <c r="B547" s="7">
        <v>2</v>
      </c>
      <c r="C547" s="8" t="s">
        <v>186</v>
      </c>
      <c r="D547" s="7" t="s">
        <v>330</v>
      </c>
      <c r="E547" s="7" t="s">
        <v>121</v>
      </c>
      <c r="F547" s="8" t="s">
        <v>331</v>
      </c>
      <c r="G547" s="7" t="s">
        <v>16</v>
      </c>
      <c r="H547" s="9">
        <v>729.32590000000005</v>
      </c>
      <c r="I547" s="9">
        <v>2.2017000000000002</v>
      </c>
      <c r="J547" s="9">
        <v>2.2017000000000002</v>
      </c>
      <c r="K547" s="10">
        <v>1</v>
      </c>
      <c r="L547" s="9">
        <v>26.05</v>
      </c>
      <c r="M547" s="19">
        <f>H547*INDEX('Pliegos Tarifarios (Las Condes)'!$B:$B,MATCH($B547,'Pliegos Tarifarios (Las Condes)'!$A:$A,0))</f>
        <v>86671.631304199997</v>
      </c>
      <c r="N547" s="19">
        <f>I547*INDEX('Pliegos Tarifarios (Las Condes)'!$C:$C,MATCH($B547,'Pliegos Tarifarios (Las Condes)'!$A:$A,0))</f>
        <v>7553.3303577000006</v>
      </c>
      <c r="O547" s="19">
        <f>J547*INDEX('Pliegos Tarifarios (Las Condes)'!$D:$D,MATCH($B547,'Pliegos Tarifarios (Las Condes)'!$A:$A,0))</f>
        <v>31092.794899200002</v>
      </c>
      <c r="P547" s="19">
        <f>H547*INDEX('Pliegos Tarifarios (Las Condes)'!$E:$E,MATCH($B547,'Pliegos Tarifarios (Las Condes)'!$A:$A,0))</f>
        <v>9431.6425388000007</v>
      </c>
      <c r="Q547" s="19" cm="1">
        <f t="array" ref="Q547">H547*_xlfn.IFS(H547&lt;=350,INDEX('Pliegos Tarifarios (Las Condes)'!$F:$F,MATCH($B547,'Pliegos Tarifarios (Las Condes)'!$A:$A,0)),H547&lt;=500,INDEX('Pliegos Tarifarios (Las Condes)'!$G:$G,MATCH($B547,'Pliegos Tarifarios (Las Condes)'!$A:$A,0)),H547&lt;=1000,INDEX('Pliegos Tarifarios (Las Condes)'!$H:$H,MATCH($B547,'Pliegos Tarifarios (Las Condes)'!$A:$A,0)),H547&lt;=5000,INDEX('Pliegos Tarifarios (Las Condes)'!$I:$I,MATCH($B547,'Pliegos Tarifarios (Las Condes)'!$A:$A,0)),H547&gt;5000,INDEX('Pliegos Tarifarios (Las Condes)'!$J:$J,MATCH($B547,'Pliegos Tarifarios (Las Condes)'!$A:$A,0)))/1.19</f>
        <v>1710.5450310084038</v>
      </c>
      <c r="R547" s="19">
        <f>INDEX('Pliegos Tarifarios (Las Condes)'!$K:$K,MATCH($B547,'Pliegos Tarifarios (Las Condes)'!$A:$A,0))</f>
        <v>709.36099999999999</v>
      </c>
      <c r="S547" s="21">
        <f t="shared" si="27"/>
        <v>137169.30513090841</v>
      </c>
      <c r="T547" s="21">
        <f t="shared" si="28"/>
        <v>26062.167974872598</v>
      </c>
      <c r="U547" s="19">
        <v>0</v>
      </c>
      <c r="V547" s="21">
        <f t="shared" si="29"/>
        <v>163231.47310578101</v>
      </c>
    </row>
    <row r="548" spans="1:22" x14ac:dyDescent="0.3">
      <c r="A548" s="7" t="s">
        <v>141</v>
      </c>
      <c r="B548" s="7">
        <v>2</v>
      </c>
      <c r="C548" s="8" t="s">
        <v>186</v>
      </c>
      <c r="D548" s="7" t="s">
        <v>332</v>
      </c>
      <c r="E548" s="7" t="s">
        <v>121</v>
      </c>
      <c r="F548" s="8" t="s">
        <v>333</v>
      </c>
      <c r="G548" s="7" t="s">
        <v>16</v>
      </c>
      <c r="H548" s="9">
        <v>728.6961</v>
      </c>
      <c r="I548" s="9">
        <v>2.1535000000000002</v>
      </c>
      <c r="J548" s="9">
        <v>2.1534</v>
      </c>
      <c r="K548" s="10">
        <v>0.99995356396563728</v>
      </c>
      <c r="L548" s="9">
        <v>26.02</v>
      </c>
      <c r="M548" s="19">
        <f>H548*INDEX('Pliegos Tarifarios (Las Condes)'!$B:$B,MATCH($B548,'Pliegos Tarifarios (Las Condes)'!$A:$A,0))</f>
        <v>86596.787131799996</v>
      </c>
      <c r="N548" s="19">
        <f>I548*INDEX('Pliegos Tarifarios (Las Condes)'!$C:$C,MATCH($B548,'Pliegos Tarifarios (Las Condes)'!$A:$A,0))</f>
        <v>7387.971533500001</v>
      </c>
      <c r="O548" s="19">
        <f>J548*INDEX('Pliegos Tarifarios (Las Condes)'!$D:$D,MATCH($B548,'Pliegos Tarifarios (Las Condes)'!$A:$A,0))</f>
        <v>30410.6937984</v>
      </c>
      <c r="P548" s="19">
        <f>H548*INDEX('Pliegos Tarifarios (Las Condes)'!$E:$E,MATCH($B548,'Pliegos Tarifarios (Las Condes)'!$A:$A,0))</f>
        <v>9423.4979652000002</v>
      </c>
      <c r="Q548" s="19" cm="1">
        <f t="array" ref="Q548">H548*_xlfn.IFS(H548&lt;=350,INDEX('Pliegos Tarifarios (Las Condes)'!$F:$F,MATCH($B548,'Pliegos Tarifarios (Las Condes)'!$A:$A,0)),H548&lt;=500,INDEX('Pliegos Tarifarios (Las Condes)'!$G:$G,MATCH($B548,'Pliegos Tarifarios (Las Condes)'!$A:$A,0)),H548&lt;=1000,INDEX('Pliegos Tarifarios (Las Condes)'!$H:$H,MATCH($B548,'Pliegos Tarifarios (Las Condes)'!$A:$A,0)),H548&lt;=5000,INDEX('Pliegos Tarifarios (Las Condes)'!$I:$I,MATCH($B548,'Pliegos Tarifarios (Las Condes)'!$A:$A,0)),H548&gt;5000,INDEX('Pliegos Tarifarios (Las Condes)'!$J:$J,MATCH($B548,'Pliegos Tarifarios (Las Condes)'!$A:$A,0)))/1.19</f>
        <v>1709.0679118487399</v>
      </c>
      <c r="R548" s="19">
        <f>INDEX('Pliegos Tarifarios (Las Condes)'!$K:$K,MATCH($B548,'Pliegos Tarifarios (Las Condes)'!$A:$A,0))</f>
        <v>709.36099999999999</v>
      </c>
      <c r="S548" s="21">
        <f t="shared" si="27"/>
        <v>136237.37934074874</v>
      </c>
      <c r="T548" s="21">
        <f t="shared" si="28"/>
        <v>25885.102074742259</v>
      </c>
      <c r="U548" s="19">
        <v>0</v>
      </c>
      <c r="V548" s="21">
        <f t="shared" si="29"/>
        <v>162122.481415491</v>
      </c>
    </row>
    <row r="549" spans="1:22" x14ac:dyDescent="0.3">
      <c r="A549" s="7" t="s">
        <v>141</v>
      </c>
      <c r="B549" s="7">
        <v>2</v>
      </c>
      <c r="C549" s="8" t="s">
        <v>186</v>
      </c>
      <c r="D549" s="7" t="s">
        <v>334</v>
      </c>
      <c r="E549" s="7" t="s">
        <v>121</v>
      </c>
      <c r="F549" s="8" t="s">
        <v>335</v>
      </c>
      <c r="G549" s="7" t="s">
        <v>16</v>
      </c>
      <c r="H549" s="9">
        <v>730.65980000000002</v>
      </c>
      <c r="I549" s="9">
        <v>2.2353000000000001</v>
      </c>
      <c r="J549" s="9">
        <v>2.2353000000000001</v>
      </c>
      <c r="K549" s="10">
        <v>1</v>
      </c>
      <c r="L549" s="9">
        <v>26.09</v>
      </c>
      <c r="M549" s="19">
        <f>H549*INDEX('Pliegos Tarifarios (Las Condes)'!$B:$B,MATCH($B549,'Pliegos Tarifarios (Las Condes)'!$A:$A,0))</f>
        <v>86830.149312399997</v>
      </c>
      <c r="N549" s="19">
        <f>I549*INDEX('Pliegos Tarifarios (Las Condes)'!$C:$C,MATCH($B549,'Pliegos Tarifarios (Las Condes)'!$A:$A,0))</f>
        <v>7668.6012393000001</v>
      </c>
      <c r="O549" s="19">
        <f>J549*INDEX('Pliegos Tarifarios (Las Condes)'!$D:$D,MATCH($B549,'Pliegos Tarifarios (Las Condes)'!$A:$A,0))</f>
        <v>31567.300012799999</v>
      </c>
      <c r="P549" s="19">
        <f>H549*INDEX('Pliegos Tarifarios (Las Condes)'!$E:$E,MATCH($B549,'Pliegos Tarifarios (Las Condes)'!$A:$A,0))</f>
        <v>9448.8925336000011</v>
      </c>
      <c r="Q549" s="19" cm="1">
        <f t="array" ref="Q549">H549*_xlfn.IFS(H549&lt;=350,INDEX('Pliegos Tarifarios (Las Condes)'!$F:$F,MATCH($B549,'Pliegos Tarifarios (Las Condes)'!$A:$A,0)),H549&lt;=500,INDEX('Pliegos Tarifarios (Las Condes)'!$G:$G,MATCH($B549,'Pliegos Tarifarios (Las Condes)'!$A:$A,0)),H549&lt;=1000,INDEX('Pliegos Tarifarios (Las Condes)'!$H:$H,MATCH($B549,'Pliegos Tarifarios (Las Condes)'!$A:$A,0)),H549&lt;=5000,INDEX('Pliegos Tarifarios (Las Condes)'!$I:$I,MATCH($B549,'Pliegos Tarifarios (Las Condes)'!$A:$A,0)),H549&gt;5000,INDEX('Pliegos Tarifarios (Las Condes)'!$J:$J,MATCH($B549,'Pliegos Tarifarios (Las Condes)'!$A:$A,0)))/1.19</f>
        <v>1713.6735309243702</v>
      </c>
      <c r="R549" s="19">
        <f>INDEX('Pliegos Tarifarios (Las Condes)'!$K:$K,MATCH($B549,'Pliegos Tarifarios (Las Condes)'!$A:$A,0))</f>
        <v>709.36099999999999</v>
      </c>
      <c r="S549" s="21">
        <f t="shared" si="27"/>
        <v>137937.97762902436</v>
      </c>
      <c r="T549" s="21">
        <f t="shared" si="28"/>
        <v>26208.215749514628</v>
      </c>
      <c r="U549" s="19">
        <v>0</v>
      </c>
      <c r="V549" s="21">
        <f t="shared" si="29"/>
        <v>164146.193378539</v>
      </c>
    </row>
    <row r="550" spans="1:22" x14ac:dyDescent="0.3">
      <c r="A550" s="7" t="s">
        <v>141</v>
      </c>
      <c r="B550" s="7">
        <v>2</v>
      </c>
      <c r="C550" s="8" t="s">
        <v>186</v>
      </c>
      <c r="D550" s="7" t="s">
        <v>336</v>
      </c>
      <c r="E550" s="7" t="s">
        <v>121</v>
      </c>
      <c r="F550" s="8" t="s">
        <v>337</v>
      </c>
      <c r="G550" s="7" t="s">
        <v>16</v>
      </c>
      <c r="H550" s="9">
        <v>728.43610000000001</v>
      </c>
      <c r="I550" s="9">
        <v>2.1594000000000002</v>
      </c>
      <c r="J550" s="9">
        <v>2.1594000000000002</v>
      </c>
      <c r="K550" s="10">
        <v>1</v>
      </c>
      <c r="L550" s="9">
        <v>26.02</v>
      </c>
      <c r="M550" s="19">
        <f>H550*INDEX('Pliegos Tarifarios (Las Condes)'!$B:$B,MATCH($B550,'Pliegos Tarifarios (Las Condes)'!$A:$A,0))</f>
        <v>86565.889251799992</v>
      </c>
      <c r="N550" s="19">
        <f>I550*INDEX('Pliegos Tarifarios (Las Condes)'!$C:$C,MATCH($B550,'Pliegos Tarifarios (Las Condes)'!$A:$A,0))</f>
        <v>7408.2125514000008</v>
      </c>
      <c r="O550" s="19">
        <f>J550*INDEX('Pliegos Tarifarios (Las Condes)'!$D:$D,MATCH($B550,'Pliegos Tarifarios (Las Condes)'!$A:$A,0))</f>
        <v>30495.426854400001</v>
      </c>
      <c r="P550" s="19">
        <f>H550*INDEX('Pliegos Tarifarios (Las Condes)'!$E:$E,MATCH($B550,'Pliegos Tarifarios (Las Condes)'!$A:$A,0))</f>
        <v>9420.1356452</v>
      </c>
      <c r="Q550" s="19" cm="1">
        <f t="array" ref="Q550">H550*_xlfn.IFS(H550&lt;=350,INDEX('Pliegos Tarifarios (Las Condes)'!$F:$F,MATCH($B550,'Pliegos Tarifarios (Las Condes)'!$A:$A,0)),H550&lt;=500,INDEX('Pliegos Tarifarios (Las Condes)'!$G:$G,MATCH($B550,'Pliegos Tarifarios (Las Condes)'!$A:$A,0)),H550&lt;=1000,INDEX('Pliegos Tarifarios (Las Condes)'!$H:$H,MATCH($B550,'Pliegos Tarifarios (Las Condes)'!$A:$A,0)),H550&lt;=5000,INDEX('Pliegos Tarifarios (Las Condes)'!$I:$I,MATCH($B550,'Pliegos Tarifarios (Las Condes)'!$A:$A,0)),H550&gt;5000,INDEX('Pliegos Tarifarios (Las Condes)'!$J:$J,MATCH($B550,'Pliegos Tarifarios (Las Condes)'!$A:$A,0)))/1.19</f>
        <v>1708.458113529412</v>
      </c>
      <c r="R550" s="19">
        <f>INDEX('Pliegos Tarifarios (Las Condes)'!$K:$K,MATCH($B550,'Pliegos Tarifarios (Las Condes)'!$A:$A,0))</f>
        <v>709.36099999999999</v>
      </c>
      <c r="S550" s="21">
        <f t="shared" si="27"/>
        <v>136307.4834163294</v>
      </c>
      <c r="T550" s="21">
        <f t="shared" si="28"/>
        <v>25898.421849102586</v>
      </c>
      <c r="U550" s="19">
        <v>0</v>
      </c>
      <c r="V550" s="21">
        <f t="shared" si="29"/>
        <v>162205.905265432</v>
      </c>
    </row>
    <row r="551" spans="1:22" x14ac:dyDescent="0.3">
      <c r="A551" s="7" t="s">
        <v>141</v>
      </c>
      <c r="B551" s="7">
        <v>2</v>
      </c>
      <c r="C551" s="8" t="s">
        <v>186</v>
      </c>
      <c r="D551" s="7" t="s">
        <v>338</v>
      </c>
      <c r="E551" s="7" t="s">
        <v>121</v>
      </c>
      <c r="F551" s="8" t="s">
        <v>339</v>
      </c>
      <c r="G551" s="7" t="s">
        <v>16</v>
      </c>
      <c r="H551" s="9">
        <v>730.01350000000002</v>
      </c>
      <c r="I551" s="9">
        <v>2.1448</v>
      </c>
      <c r="J551" s="9">
        <v>2.1337000000000002</v>
      </c>
      <c r="K551" s="10">
        <v>0.99482469227900039</v>
      </c>
      <c r="L551" s="9">
        <v>26.07</v>
      </c>
      <c r="M551" s="19">
        <f>H551*INDEX('Pliegos Tarifarios (Las Condes)'!$B:$B,MATCH($B551,'Pliegos Tarifarios (Las Condes)'!$A:$A,0))</f>
        <v>86753.344312999994</v>
      </c>
      <c r="N551" s="19">
        <f>I551*INDEX('Pliegos Tarifarios (Las Condes)'!$C:$C,MATCH($B551,'Pliegos Tarifarios (Las Condes)'!$A:$A,0))</f>
        <v>7358.1246087999998</v>
      </c>
      <c r="O551" s="19">
        <f>J551*INDEX('Pliegos Tarifarios (Las Condes)'!$D:$D,MATCH($B551,'Pliegos Tarifarios (Las Condes)'!$A:$A,0))</f>
        <v>30132.486931200001</v>
      </c>
      <c r="P551" s="19">
        <f>H551*INDEX('Pliegos Tarifarios (Las Condes)'!$E:$E,MATCH($B551,'Pliegos Tarifarios (Las Condes)'!$A:$A,0))</f>
        <v>9440.5345820000002</v>
      </c>
      <c r="Q551" s="19" cm="1">
        <f t="array" ref="Q551">H551*_xlfn.IFS(H551&lt;=350,INDEX('Pliegos Tarifarios (Las Condes)'!$F:$F,MATCH($B551,'Pliegos Tarifarios (Las Condes)'!$A:$A,0)),H551&lt;=500,INDEX('Pliegos Tarifarios (Las Condes)'!$G:$G,MATCH($B551,'Pliegos Tarifarios (Las Condes)'!$A:$A,0)),H551&lt;=1000,INDEX('Pliegos Tarifarios (Las Condes)'!$H:$H,MATCH($B551,'Pliegos Tarifarios (Las Condes)'!$A:$A,0)),H551&lt;=5000,INDEX('Pliegos Tarifarios (Las Condes)'!$I:$I,MATCH($B551,'Pliegos Tarifarios (Las Condes)'!$A:$A,0)),H551&gt;5000,INDEX('Pliegos Tarifarios (Las Condes)'!$J:$J,MATCH($B551,'Pliegos Tarifarios (Las Condes)'!$A:$A,0)))/1.19</f>
        <v>1712.1577130252106</v>
      </c>
      <c r="R551" s="19">
        <f>INDEX('Pliegos Tarifarios (Las Condes)'!$K:$K,MATCH($B551,'Pliegos Tarifarios (Las Condes)'!$A:$A,0))</f>
        <v>709.36099999999999</v>
      </c>
      <c r="S551" s="21">
        <f t="shared" si="27"/>
        <v>136106.00914802519</v>
      </c>
      <c r="T551" s="21">
        <f t="shared" si="28"/>
        <v>25860.141738124785</v>
      </c>
      <c r="U551" s="19">
        <v>0</v>
      </c>
      <c r="V551" s="21">
        <f t="shared" si="29"/>
        <v>161966.15088614996</v>
      </c>
    </row>
    <row r="552" spans="1:22" x14ac:dyDescent="0.3">
      <c r="A552" s="7" t="s">
        <v>141</v>
      </c>
      <c r="B552" s="7">
        <v>2</v>
      </c>
      <c r="C552" s="8" t="s">
        <v>186</v>
      </c>
      <c r="D552" s="7" t="s">
        <v>340</v>
      </c>
      <c r="E552" s="7" t="s">
        <v>121</v>
      </c>
      <c r="F552" s="8" t="s">
        <v>341</v>
      </c>
      <c r="G552" s="7" t="s">
        <v>16</v>
      </c>
      <c r="H552" s="9">
        <v>727.59619999999995</v>
      </c>
      <c r="I552" s="9">
        <v>2.2501000000000002</v>
      </c>
      <c r="J552" s="9">
        <v>2.1434000000000002</v>
      </c>
      <c r="K552" s="10">
        <v>0.95257988533842941</v>
      </c>
      <c r="L552" s="9">
        <v>25.99</v>
      </c>
      <c r="M552" s="19">
        <f>H552*INDEX('Pliegos Tarifarios (Las Condes)'!$B:$B,MATCH($B552,'Pliegos Tarifarios (Las Condes)'!$A:$A,0))</f>
        <v>86466.077215599988</v>
      </c>
      <c r="N552" s="19">
        <f>I552*INDEX('Pliegos Tarifarios (Las Condes)'!$C:$C,MATCH($B552,'Pliegos Tarifarios (Las Condes)'!$A:$A,0))</f>
        <v>7719.3753181000011</v>
      </c>
      <c r="O552" s="19">
        <f>J552*INDEX('Pliegos Tarifarios (Las Condes)'!$D:$D,MATCH($B552,'Pliegos Tarifarios (Las Condes)'!$A:$A,0))</f>
        <v>30269.472038400003</v>
      </c>
      <c r="P552" s="19">
        <f>H552*INDEX('Pliegos Tarifarios (Las Condes)'!$E:$E,MATCH($B552,'Pliegos Tarifarios (Las Condes)'!$A:$A,0))</f>
        <v>9409.2740584000003</v>
      </c>
      <c r="Q552" s="19" cm="1">
        <f t="array" ref="Q552">H552*_xlfn.IFS(H552&lt;=350,INDEX('Pliegos Tarifarios (Las Condes)'!$F:$F,MATCH($B552,'Pliegos Tarifarios (Las Condes)'!$A:$A,0)),H552&lt;=500,INDEX('Pliegos Tarifarios (Las Condes)'!$G:$G,MATCH($B552,'Pliegos Tarifarios (Las Condes)'!$A:$A,0)),H552&lt;=1000,INDEX('Pliegos Tarifarios (Las Condes)'!$H:$H,MATCH($B552,'Pliegos Tarifarios (Las Condes)'!$A:$A,0)),H552&lt;=5000,INDEX('Pliegos Tarifarios (Las Condes)'!$I:$I,MATCH($B552,'Pliegos Tarifarios (Las Condes)'!$A:$A,0)),H552&gt;5000,INDEX('Pliegos Tarifarios (Las Condes)'!$J:$J,MATCH($B552,'Pliegos Tarifarios (Las Condes)'!$A:$A,0)))/1.19</f>
        <v>1706.4882304201683</v>
      </c>
      <c r="R552" s="19">
        <f>INDEX('Pliegos Tarifarios (Las Condes)'!$K:$K,MATCH($B552,'Pliegos Tarifarios (Las Condes)'!$A:$A,0))</f>
        <v>709.36099999999999</v>
      </c>
      <c r="S552" s="21">
        <f t="shared" si="27"/>
        <v>136280.04786092017</v>
      </c>
      <c r="T552" s="21">
        <f t="shared" si="28"/>
        <v>25893.209093574831</v>
      </c>
      <c r="U552" s="19">
        <v>0</v>
      </c>
      <c r="V552" s="21">
        <f t="shared" si="29"/>
        <v>162173.25695449501</v>
      </c>
    </row>
    <row r="553" spans="1:22" x14ac:dyDescent="0.3">
      <c r="A553" s="7" t="s">
        <v>141</v>
      </c>
      <c r="B553" s="7">
        <v>2</v>
      </c>
      <c r="C553" s="8" t="s">
        <v>186</v>
      </c>
      <c r="D553" s="7" t="s">
        <v>342</v>
      </c>
      <c r="E553" s="7" t="s">
        <v>121</v>
      </c>
      <c r="F553" s="8" t="s">
        <v>343</v>
      </c>
      <c r="G553" s="7" t="s">
        <v>16</v>
      </c>
      <c r="H553" s="9">
        <v>729.22490000000005</v>
      </c>
      <c r="I553" s="9">
        <v>2.2583000000000002</v>
      </c>
      <c r="J553" s="9">
        <v>2.2583000000000002</v>
      </c>
      <c r="K553" s="10">
        <v>1</v>
      </c>
      <c r="L553" s="9">
        <v>26.04</v>
      </c>
      <c r="M553" s="19">
        <f>H553*INDEX('Pliegos Tarifarios (Las Condes)'!$B:$B,MATCH($B553,'Pliegos Tarifarios (Las Condes)'!$A:$A,0))</f>
        <v>86659.628666200006</v>
      </c>
      <c r="N553" s="19">
        <f>I553*INDEX('Pliegos Tarifarios (Las Condes)'!$C:$C,MATCH($B553,'Pliegos Tarifarios (Las Condes)'!$A:$A,0))</f>
        <v>7747.5069023000005</v>
      </c>
      <c r="O553" s="19">
        <f>J553*INDEX('Pliegos Tarifarios (Las Condes)'!$D:$D,MATCH($B553,'Pliegos Tarifarios (Las Condes)'!$A:$A,0))</f>
        <v>31892.110060800002</v>
      </c>
      <c r="P553" s="19">
        <f>H553*INDEX('Pliegos Tarifarios (Las Condes)'!$E:$E,MATCH($B553,'Pliegos Tarifarios (Las Condes)'!$A:$A,0))</f>
        <v>9430.336406800001</v>
      </c>
      <c r="Q553" s="19" cm="1">
        <f t="array" ref="Q553">H553*_xlfn.IFS(H553&lt;=350,INDEX('Pliegos Tarifarios (Las Condes)'!$F:$F,MATCH($B553,'Pliegos Tarifarios (Las Condes)'!$A:$A,0)),H553&lt;=500,INDEX('Pliegos Tarifarios (Las Condes)'!$G:$G,MATCH($B553,'Pliegos Tarifarios (Las Condes)'!$A:$A,0)),H553&lt;=1000,INDEX('Pliegos Tarifarios (Las Condes)'!$H:$H,MATCH($B553,'Pliegos Tarifarios (Las Condes)'!$A:$A,0)),H553&lt;=5000,INDEX('Pliegos Tarifarios (Las Condes)'!$I:$I,MATCH($B553,'Pliegos Tarifarios (Las Condes)'!$A:$A,0)),H553&gt;5000,INDEX('Pliegos Tarifarios (Las Condes)'!$J:$J,MATCH($B553,'Pliegos Tarifarios (Las Condes)'!$A:$A,0)))/1.19</f>
        <v>1710.3081478151266</v>
      </c>
      <c r="R553" s="19">
        <f>INDEX('Pliegos Tarifarios (Las Condes)'!$K:$K,MATCH($B553,'Pliegos Tarifarios (Las Condes)'!$A:$A,0))</f>
        <v>709.36099999999999</v>
      </c>
      <c r="S553" s="21">
        <f t="shared" si="27"/>
        <v>138149.25118391513</v>
      </c>
      <c r="T553" s="21">
        <f t="shared" si="28"/>
        <v>26248.357724943875</v>
      </c>
      <c r="U553" s="19">
        <v>0</v>
      </c>
      <c r="V553" s="21">
        <f t="shared" si="29"/>
        <v>164397.60890885899</v>
      </c>
    </row>
    <row r="554" spans="1:22" x14ac:dyDescent="0.3">
      <c r="A554" s="7" t="s">
        <v>141</v>
      </c>
      <c r="B554" s="7">
        <v>2</v>
      </c>
      <c r="C554" s="8" t="s">
        <v>186</v>
      </c>
      <c r="D554" s="7" t="s">
        <v>344</v>
      </c>
      <c r="E554" s="7" t="s">
        <v>121</v>
      </c>
      <c r="F554" s="8" t="s">
        <v>345</v>
      </c>
      <c r="G554" s="7" t="s">
        <v>16</v>
      </c>
      <c r="H554" s="9">
        <v>731.45270000000005</v>
      </c>
      <c r="I554" s="9">
        <v>2.1829999999999998</v>
      </c>
      <c r="J554" s="9">
        <v>2.1829999999999998</v>
      </c>
      <c r="K554" s="10">
        <v>1</v>
      </c>
      <c r="L554" s="9">
        <v>26.12</v>
      </c>
      <c r="M554" s="19">
        <f>H554*INDEX('Pliegos Tarifarios (Las Condes)'!$B:$B,MATCH($B554,'Pliegos Tarifarios (Las Condes)'!$A:$A,0))</f>
        <v>86924.375962599996</v>
      </c>
      <c r="N554" s="19">
        <f>I554*INDEX('Pliegos Tarifarios (Las Condes)'!$C:$C,MATCH($B554,'Pliegos Tarifarios (Las Condes)'!$A:$A,0))</f>
        <v>7489.1766229999994</v>
      </c>
      <c r="O554" s="19">
        <f>J554*INDEX('Pliegos Tarifarios (Las Condes)'!$D:$D,MATCH($B554,'Pliegos Tarifarios (Las Condes)'!$A:$A,0))</f>
        <v>30828.710207999997</v>
      </c>
      <c r="P554" s="19">
        <f>H554*INDEX('Pliegos Tarifarios (Las Condes)'!$E:$E,MATCH($B554,'Pliegos Tarifarios (Las Condes)'!$A:$A,0))</f>
        <v>9459.1463164000015</v>
      </c>
      <c r="Q554" s="19" cm="1">
        <f t="array" ref="Q554">H554*_xlfn.IFS(H554&lt;=350,INDEX('Pliegos Tarifarios (Las Condes)'!$F:$F,MATCH($B554,'Pliegos Tarifarios (Las Condes)'!$A:$A,0)),H554&lt;=500,INDEX('Pliegos Tarifarios (Las Condes)'!$G:$G,MATCH($B554,'Pliegos Tarifarios (Las Condes)'!$A:$A,0)),H554&lt;=1000,INDEX('Pliegos Tarifarios (Las Condes)'!$H:$H,MATCH($B554,'Pliegos Tarifarios (Las Condes)'!$A:$A,0)),H554&lt;=5000,INDEX('Pliegos Tarifarios (Las Condes)'!$I:$I,MATCH($B554,'Pliegos Tarifarios (Las Condes)'!$A:$A,0)),H554&gt;5000,INDEX('Pliegos Tarifarios (Las Condes)'!$J:$J,MATCH($B554,'Pliegos Tarifarios (Las Condes)'!$A:$A,0)))/1.19</f>
        <v>1715.5331812605048</v>
      </c>
      <c r="R554" s="19">
        <f>INDEX('Pliegos Tarifarios (Las Condes)'!$K:$K,MATCH($B554,'Pliegos Tarifarios (Las Condes)'!$A:$A,0))</f>
        <v>709.36099999999999</v>
      </c>
      <c r="S554" s="21">
        <f t="shared" si="27"/>
        <v>137126.30329126053</v>
      </c>
      <c r="T554" s="21">
        <f t="shared" si="28"/>
        <v>26053.9976253395</v>
      </c>
      <c r="U554" s="19">
        <v>0</v>
      </c>
      <c r="V554" s="21">
        <f t="shared" si="29"/>
        <v>163180.30091660004</v>
      </c>
    </row>
    <row r="555" spans="1:22" x14ac:dyDescent="0.3">
      <c r="A555" s="7" t="s">
        <v>141</v>
      </c>
      <c r="B555" s="7">
        <v>2</v>
      </c>
      <c r="C555" s="8" t="s">
        <v>186</v>
      </c>
      <c r="D555" s="7" t="s">
        <v>346</v>
      </c>
      <c r="E555" s="7" t="s">
        <v>121</v>
      </c>
      <c r="F555" s="8" t="s">
        <v>347</v>
      </c>
      <c r="G555" s="7" t="s">
        <v>16</v>
      </c>
      <c r="H555" s="9">
        <v>731.04700000000003</v>
      </c>
      <c r="I555" s="9">
        <v>2.2029999999999998</v>
      </c>
      <c r="J555" s="9">
        <v>2.1223999999999998</v>
      </c>
      <c r="K555" s="10">
        <v>0.96341352700862459</v>
      </c>
      <c r="L555" s="9">
        <v>26.11</v>
      </c>
      <c r="M555" s="19">
        <f>H555*INDEX('Pliegos Tarifarios (Las Condes)'!$B:$B,MATCH($B555,'Pliegos Tarifarios (Las Condes)'!$A:$A,0))</f>
        <v>86876.163386</v>
      </c>
      <c r="N555" s="19">
        <f>I555*INDEX('Pliegos Tarifarios (Las Condes)'!$C:$C,MATCH($B555,'Pliegos Tarifarios (Las Condes)'!$A:$A,0))</f>
        <v>7557.7902429999995</v>
      </c>
      <c r="O555" s="19">
        <f>J555*INDEX('Pliegos Tarifarios (Las Condes)'!$D:$D,MATCH($B555,'Pliegos Tarifarios (Las Condes)'!$A:$A,0))</f>
        <v>29972.906342399998</v>
      </c>
      <c r="P555" s="19">
        <f>H555*INDEX('Pliegos Tarifarios (Las Condes)'!$E:$E,MATCH($B555,'Pliegos Tarifarios (Las Condes)'!$A:$A,0))</f>
        <v>9453.8998040000006</v>
      </c>
      <c r="Q555" s="19" cm="1">
        <f t="array" ref="Q555">H555*_xlfn.IFS(H555&lt;=350,INDEX('Pliegos Tarifarios (Las Condes)'!$F:$F,MATCH($B555,'Pliegos Tarifarios (Las Condes)'!$A:$A,0)),H555&lt;=500,INDEX('Pliegos Tarifarios (Las Condes)'!$G:$G,MATCH($B555,'Pliegos Tarifarios (Las Condes)'!$A:$A,0)),H555&lt;=1000,INDEX('Pliegos Tarifarios (Las Condes)'!$H:$H,MATCH($B555,'Pliegos Tarifarios (Las Condes)'!$A:$A,0)),H555&lt;=5000,INDEX('Pliegos Tarifarios (Las Condes)'!$I:$I,MATCH($B555,'Pliegos Tarifarios (Las Condes)'!$A:$A,0)),H555&gt;5000,INDEX('Pliegos Tarifarios (Las Condes)'!$J:$J,MATCH($B555,'Pliegos Tarifarios (Las Condes)'!$A:$A,0)))/1.19</f>
        <v>1714.5816613445384</v>
      </c>
      <c r="R555" s="19">
        <f>INDEX('Pliegos Tarifarios (Las Condes)'!$K:$K,MATCH($B555,'Pliegos Tarifarios (Las Condes)'!$A:$A,0))</f>
        <v>709.36099999999999</v>
      </c>
      <c r="S555" s="21">
        <f t="shared" si="27"/>
        <v>136284.70243674453</v>
      </c>
      <c r="T555" s="21">
        <f t="shared" si="28"/>
        <v>25894.093462981462</v>
      </c>
      <c r="U555" s="19">
        <v>0</v>
      </c>
      <c r="V555" s="21">
        <f t="shared" si="29"/>
        <v>162178.79589972598</v>
      </c>
    </row>
    <row r="556" spans="1:22" x14ac:dyDescent="0.3">
      <c r="A556" s="7" t="s">
        <v>141</v>
      </c>
      <c r="B556" s="7">
        <v>2</v>
      </c>
      <c r="C556" s="8" t="s">
        <v>186</v>
      </c>
      <c r="D556" s="7" t="s">
        <v>348</v>
      </c>
      <c r="E556" s="7" t="s">
        <v>121</v>
      </c>
      <c r="F556" s="8" t="s">
        <v>349</v>
      </c>
      <c r="G556" s="7" t="s">
        <v>16</v>
      </c>
      <c r="H556" s="9">
        <v>730.07439999999997</v>
      </c>
      <c r="I556" s="9">
        <v>2.1755</v>
      </c>
      <c r="J556" s="9">
        <v>2.1440000000000001</v>
      </c>
      <c r="K556" s="10">
        <v>0.9855205699839118</v>
      </c>
      <c r="L556" s="9">
        <v>26.07</v>
      </c>
      <c r="M556" s="19">
        <f>H556*INDEX('Pliegos Tarifarios (Las Condes)'!$B:$B,MATCH($B556,'Pliegos Tarifarios (Las Condes)'!$A:$A,0))</f>
        <v>86760.581547199996</v>
      </c>
      <c r="N556" s="19">
        <f>I556*INDEX('Pliegos Tarifarios (Las Condes)'!$C:$C,MATCH($B556,'Pliegos Tarifarios (Las Condes)'!$A:$A,0))</f>
        <v>7463.4465154999998</v>
      </c>
      <c r="O556" s="19">
        <f>J556*INDEX('Pliegos Tarifarios (Las Condes)'!$D:$D,MATCH($B556,'Pliegos Tarifarios (Las Condes)'!$A:$A,0))</f>
        <v>30277.945344</v>
      </c>
      <c r="P556" s="19">
        <f>H556*INDEX('Pliegos Tarifarios (Las Condes)'!$E:$E,MATCH($B556,'Pliegos Tarifarios (Las Condes)'!$A:$A,0))</f>
        <v>9441.322140799999</v>
      </c>
      <c r="Q556" s="19" cm="1">
        <f t="array" ref="Q556">H556*_xlfn.IFS(H556&lt;=350,INDEX('Pliegos Tarifarios (Las Condes)'!$F:$F,MATCH($B556,'Pliegos Tarifarios (Las Condes)'!$A:$A,0)),H556&lt;=500,INDEX('Pliegos Tarifarios (Las Condes)'!$G:$G,MATCH($B556,'Pliegos Tarifarios (Las Condes)'!$A:$A,0)),H556&lt;=1000,INDEX('Pliegos Tarifarios (Las Condes)'!$H:$H,MATCH($B556,'Pliegos Tarifarios (Las Condes)'!$A:$A,0)),H556&lt;=5000,INDEX('Pliegos Tarifarios (Las Condes)'!$I:$I,MATCH($B556,'Pliegos Tarifarios (Las Condes)'!$A:$A,0)),H556&gt;5000,INDEX('Pliegos Tarifarios (Las Condes)'!$J:$J,MATCH($B556,'Pliegos Tarifarios (Las Condes)'!$A:$A,0)))/1.19</f>
        <v>1712.3005465546221</v>
      </c>
      <c r="R556" s="19">
        <f>INDEX('Pliegos Tarifarios (Las Condes)'!$K:$K,MATCH($B556,'Pliegos Tarifarios (Las Condes)'!$A:$A,0))</f>
        <v>709.36099999999999</v>
      </c>
      <c r="S556" s="21">
        <f t="shared" si="27"/>
        <v>136364.95709405464</v>
      </c>
      <c r="T556" s="21">
        <f t="shared" si="28"/>
        <v>25909.341847870382</v>
      </c>
      <c r="U556" s="19">
        <v>0</v>
      </c>
      <c r="V556" s="21">
        <f t="shared" si="29"/>
        <v>162274.29894192502</v>
      </c>
    </row>
    <row r="557" spans="1:22" x14ac:dyDescent="0.3">
      <c r="A557" s="7" t="s">
        <v>141</v>
      </c>
      <c r="B557" s="7">
        <v>2</v>
      </c>
      <c r="C557" s="8" t="s">
        <v>186</v>
      </c>
      <c r="D557" s="7" t="s">
        <v>350</v>
      </c>
      <c r="E557" s="7" t="s">
        <v>121</v>
      </c>
      <c r="F557" s="8" t="s">
        <v>351</v>
      </c>
      <c r="G557" s="7" t="s">
        <v>16</v>
      </c>
      <c r="H557" s="9">
        <v>729.45849999999996</v>
      </c>
      <c r="I557" s="9">
        <v>2.1768999999999998</v>
      </c>
      <c r="J557" s="9">
        <v>2.1455000000000002</v>
      </c>
      <c r="K557" s="10">
        <v>0.98557581882493472</v>
      </c>
      <c r="L557" s="9">
        <v>26.05</v>
      </c>
      <c r="M557" s="19">
        <f>H557*INDEX('Pliegos Tarifarios (Las Condes)'!$B:$B,MATCH($B557,'Pliegos Tarifarios (Las Condes)'!$A:$A,0))</f>
        <v>86687.389222999991</v>
      </c>
      <c r="N557" s="19">
        <f>I557*INDEX('Pliegos Tarifarios (Las Condes)'!$C:$C,MATCH($B557,'Pliegos Tarifarios (Las Condes)'!$A:$A,0))</f>
        <v>7468.2494688999996</v>
      </c>
      <c r="O557" s="19">
        <f>J557*INDEX('Pliegos Tarifarios (Las Condes)'!$D:$D,MATCH($B557,'Pliegos Tarifarios (Las Condes)'!$A:$A,0))</f>
        <v>30299.128608000003</v>
      </c>
      <c r="P557" s="19">
        <f>H557*INDEX('Pliegos Tarifarios (Las Condes)'!$E:$E,MATCH($B557,'Pliegos Tarifarios (Las Condes)'!$A:$A,0))</f>
        <v>9433.3573219999998</v>
      </c>
      <c r="Q557" s="19" cm="1">
        <f t="array" ref="Q557">H557*_xlfn.IFS(H557&lt;=350,INDEX('Pliegos Tarifarios (Las Condes)'!$F:$F,MATCH($B557,'Pliegos Tarifarios (Las Condes)'!$A:$A,0)),H557&lt;=500,INDEX('Pliegos Tarifarios (Las Condes)'!$G:$G,MATCH($B557,'Pliegos Tarifarios (Las Condes)'!$A:$A,0)),H557&lt;=1000,INDEX('Pliegos Tarifarios (Las Condes)'!$H:$H,MATCH($B557,'Pliegos Tarifarios (Las Condes)'!$A:$A,0)),H557&lt;=5000,INDEX('Pliegos Tarifarios (Las Condes)'!$I:$I,MATCH($B557,'Pliegos Tarifarios (Las Condes)'!$A:$A,0)),H557&gt;5000,INDEX('Pliegos Tarifarios (Las Condes)'!$J:$J,MATCH($B557,'Pliegos Tarifarios (Las Condes)'!$A:$A,0)))/1.19</f>
        <v>1710.8560281512607</v>
      </c>
      <c r="R557" s="19">
        <f>INDEX('Pliegos Tarifarios (Las Condes)'!$K:$K,MATCH($B557,'Pliegos Tarifarios (Las Condes)'!$A:$A,0))</f>
        <v>709.36099999999999</v>
      </c>
      <c r="S557" s="21">
        <f t="shared" si="27"/>
        <v>136308.34165005127</v>
      </c>
      <c r="T557" s="21">
        <f t="shared" si="28"/>
        <v>25898.584913509741</v>
      </c>
      <c r="U557" s="19">
        <v>0</v>
      </c>
      <c r="V557" s="21">
        <f t="shared" si="29"/>
        <v>162206.92656356102</v>
      </c>
    </row>
    <row r="558" spans="1:22" x14ac:dyDescent="0.3">
      <c r="A558" s="7" t="s">
        <v>141</v>
      </c>
      <c r="B558" s="7">
        <v>2</v>
      </c>
      <c r="C558" s="8" t="s">
        <v>186</v>
      </c>
      <c r="D558" s="7" t="s">
        <v>352</v>
      </c>
      <c r="E558" s="7" t="s">
        <v>121</v>
      </c>
      <c r="F558" s="8" t="s">
        <v>353</v>
      </c>
      <c r="G558" s="7" t="s">
        <v>16</v>
      </c>
      <c r="H558" s="9">
        <v>729.38630000000001</v>
      </c>
      <c r="I558" s="9">
        <v>2.1461999999999999</v>
      </c>
      <c r="J558" s="9">
        <v>2.1461999999999999</v>
      </c>
      <c r="K558" s="10">
        <v>1</v>
      </c>
      <c r="L558" s="9">
        <v>26.05</v>
      </c>
      <c r="M558" s="19">
        <f>H558*INDEX('Pliegos Tarifarios (Las Condes)'!$B:$B,MATCH($B558,'Pliegos Tarifarios (Las Condes)'!$A:$A,0))</f>
        <v>86678.809119400001</v>
      </c>
      <c r="N558" s="19">
        <f>I558*INDEX('Pliegos Tarifarios (Las Condes)'!$C:$C,MATCH($B558,'Pliegos Tarifarios (Las Condes)'!$A:$A,0))</f>
        <v>7362.9275621999996</v>
      </c>
      <c r="O558" s="19">
        <f>J558*INDEX('Pliegos Tarifarios (Las Condes)'!$D:$D,MATCH($B558,'Pliegos Tarifarios (Las Condes)'!$A:$A,0))</f>
        <v>30309.014131199998</v>
      </c>
      <c r="P558" s="19">
        <f>H558*INDEX('Pliegos Tarifarios (Las Condes)'!$E:$E,MATCH($B558,'Pliegos Tarifarios (Las Condes)'!$A:$A,0))</f>
        <v>9432.4236316000006</v>
      </c>
      <c r="Q558" s="19" cm="1">
        <f t="array" ref="Q558">H558*_xlfn.IFS(H558&lt;=350,INDEX('Pliegos Tarifarios (Las Condes)'!$F:$F,MATCH($B558,'Pliegos Tarifarios (Las Condes)'!$A:$A,0)),H558&lt;=500,INDEX('Pliegos Tarifarios (Las Condes)'!$G:$G,MATCH($B558,'Pliegos Tarifarios (Las Condes)'!$A:$A,0)),H558&lt;=1000,INDEX('Pliegos Tarifarios (Las Condes)'!$H:$H,MATCH($B558,'Pliegos Tarifarios (Las Condes)'!$A:$A,0)),H558&lt;=5000,INDEX('Pliegos Tarifarios (Las Condes)'!$I:$I,MATCH($B558,'Pliegos Tarifarios (Las Condes)'!$A:$A,0)),H558&gt;5000,INDEX('Pliegos Tarifarios (Las Condes)'!$J:$J,MATCH($B558,'Pliegos Tarifarios (Las Condes)'!$A:$A,0)))/1.19</f>
        <v>1710.6866918487399</v>
      </c>
      <c r="R558" s="19">
        <f>INDEX('Pliegos Tarifarios (Las Condes)'!$K:$K,MATCH($B558,'Pliegos Tarifarios (Las Condes)'!$A:$A,0))</f>
        <v>709.36099999999999</v>
      </c>
      <c r="S558" s="21">
        <f t="shared" si="27"/>
        <v>136203.22213624872</v>
      </c>
      <c r="T558" s="21">
        <f t="shared" si="28"/>
        <v>25878.612205887257</v>
      </c>
      <c r="U558" s="19">
        <v>0</v>
      </c>
      <c r="V558" s="21">
        <f t="shared" si="29"/>
        <v>162081.83434213599</v>
      </c>
    </row>
    <row r="559" spans="1:22" x14ac:dyDescent="0.3">
      <c r="A559" s="7" t="s">
        <v>141</v>
      </c>
      <c r="B559" s="7">
        <v>2</v>
      </c>
      <c r="C559" s="8" t="s">
        <v>186</v>
      </c>
      <c r="D559" s="7" t="s">
        <v>354</v>
      </c>
      <c r="E559" s="7" t="s">
        <v>121</v>
      </c>
      <c r="F559" s="8" t="s">
        <v>355</v>
      </c>
      <c r="G559" s="7" t="s">
        <v>16</v>
      </c>
      <c r="H559" s="9">
        <v>729.40049999999997</v>
      </c>
      <c r="I559" s="9">
        <v>2.2505999999999999</v>
      </c>
      <c r="J559" s="9">
        <v>2.2505999999999999</v>
      </c>
      <c r="K559" s="10">
        <v>1</v>
      </c>
      <c r="L559" s="9">
        <v>26.05</v>
      </c>
      <c r="M559" s="19">
        <f>H559*INDEX('Pliegos Tarifarios (Las Condes)'!$B:$B,MATCH($B559,'Pliegos Tarifarios (Las Condes)'!$A:$A,0))</f>
        <v>86680.496618999998</v>
      </c>
      <c r="N559" s="19">
        <f>I559*INDEX('Pliegos Tarifarios (Las Condes)'!$C:$C,MATCH($B559,'Pliegos Tarifarios (Las Condes)'!$A:$A,0))</f>
        <v>7721.0906586000001</v>
      </c>
      <c r="O559" s="19">
        <f>J559*INDEX('Pliegos Tarifarios (Las Condes)'!$D:$D,MATCH($B559,'Pliegos Tarifarios (Las Condes)'!$A:$A,0))</f>
        <v>31783.369305599997</v>
      </c>
      <c r="P559" s="19">
        <f>H559*INDEX('Pliegos Tarifarios (Las Condes)'!$E:$E,MATCH($B559,'Pliegos Tarifarios (Las Condes)'!$A:$A,0))</f>
        <v>9432.6072659999991</v>
      </c>
      <c r="Q559" s="19" cm="1">
        <f t="array" ref="Q559">H559*_xlfn.IFS(H559&lt;=350,INDEX('Pliegos Tarifarios (Las Condes)'!$F:$F,MATCH($B559,'Pliegos Tarifarios (Las Condes)'!$A:$A,0)),H559&lt;=500,INDEX('Pliegos Tarifarios (Las Condes)'!$G:$G,MATCH($B559,'Pliegos Tarifarios (Las Condes)'!$A:$A,0)),H559&lt;=1000,INDEX('Pliegos Tarifarios (Las Condes)'!$H:$H,MATCH($B559,'Pliegos Tarifarios (Las Condes)'!$A:$A,0)),H559&lt;=5000,INDEX('Pliegos Tarifarios (Las Condes)'!$I:$I,MATCH($B559,'Pliegos Tarifarios (Las Condes)'!$A:$A,0)),H559&gt;5000,INDEX('Pliegos Tarifarios (Las Condes)'!$J:$J,MATCH($B559,'Pliegos Tarifarios (Las Condes)'!$A:$A,0)))/1.19</f>
        <v>1710.7199962184877</v>
      </c>
      <c r="R559" s="19">
        <f>INDEX('Pliegos Tarifarios (Las Condes)'!$K:$K,MATCH($B559,'Pliegos Tarifarios (Las Condes)'!$A:$A,0))</f>
        <v>709.36099999999999</v>
      </c>
      <c r="S559" s="21">
        <f t="shared" si="27"/>
        <v>138037.64484541849</v>
      </c>
      <c r="T559" s="21">
        <f t="shared" si="28"/>
        <v>26227.152520629512</v>
      </c>
      <c r="U559" s="19">
        <v>0</v>
      </c>
      <c r="V559" s="21">
        <f t="shared" si="29"/>
        <v>164264.79736604801</v>
      </c>
    </row>
    <row r="560" spans="1:22" x14ac:dyDescent="0.3">
      <c r="A560" s="7" t="s">
        <v>141</v>
      </c>
      <c r="B560" s="7">
        <v>2</v>
      </c>
      <c r="C560" s="8" t="s">
        <v>186</v>
      </c>
      <c r="D560" s="7" t="s">
        <v>356</v>
      </c>
      <c r="E560" s="7" t="s">
        <v>121</v>
      </c>
      <c r="F560" s="8" t="s">
        <v>357</v>
      </c>
      <c r="G560" s="7" t="s">
        <v>16</v>
      </c>
      <c r="H560" s="9">
        <v>730.8338</v>
      </c>
      <c r="I560" s="9">
        <v>2.2185000000000001</v>
      </c>
      <c r="J560" s="9">
        <v>2.2031999999999998</v>
      </c>
      <c r="K560" s="10">
        <v>0.99310344827586194</v>
      </c>
      <c r="L560" s="9">
        <v>26.1</v>
      </c>
      <c r="M560" s="19">
        <f>H560*INDEX('Pliegos Tarifarios (Las Condes)'!$B:$B,MATCH($B560,'Pliegos Tarifarios (Las Condes)'!$A:$A,0))</f>
        <v>86850.827124399992</v>
      </c>
      <c r="N560" s="19">
        <f>I560*INDEX('Pliegos Tarifarios (Las Condes)'!$C:$C,MATCH($B560,'Pliegos Tarifarios (Las Condes)'!$A:$A,0))</f>
        <v>7610.9657985000003</v>
      </c>
      <c r="O560" s="19">
        <f>J560*INDEX('Pliegos Tarifarios (Las Condes)'!$D:$D,MATCH($B560,'Pliegos Tarifarios (Las Condes)'!$A:$A,0))</f>
        <v>31113.978163199998</v>
      </c>
      <c r="P560" s="19">
        <f>H560*INDEX('Pliegos Tarifarios (Las Condes)'!$E:$E,MATCH($B560,'Pliegos Tarifarios (Las Condes)'!$A:$A,0))</f>
        <v>9451.1427015999998</v>
      </c>
      <c r="Q560" s="19" cm="1">
        <f t="array" ref="Q560">H560*_xlfn.IFS(H560&lt;=350,INDEX('Pliegos Tarifarios (Las Condes)'!$F:$F,MATCH($B560,'Pliegos Tarifarios (Las Condes)'!$A:$A,0)),H560&lt;=500,INDEX('Pliegos Tarifarios (Las Condes)'!$G:$G,MATCH($B560,'Pliegos Tarifarios (Las Condes)'!$A:$A,0)),H560&lt;=1000,INDEX('Pliegos Tarifarios (Las Condes)'!$H:$H,MATCH($B560,'Pliegos Tarifarios (Las Condes)'!$A:$A,0)),H560&lt;=5000,INDEX('Pliegos Tarifarios (Las Condes)'!$I:$I,MATCH($B560,'Pliegos Tarifarios (Las Condes)'!$A:$A,0)),H560&gt;5000,INDEX('Pliegos Tarifarios (Las Condes)'!$J:$J,MATCH($B560,'Pliegos Tarifarios (Las Condes)'!$A:$A,0)))/1.19</f>
        <v>1714.0816267226894</v>
      </c>
      <c r="R560" s="19">
        <f>INDEX('Pliegos Tarifarios (Las Condes)'!$K:$K,MATCH($B560,'Pliegos Tarifarios (Las Condes)'!$A:$A,0))</f>
        <v>709.36099999999999</v>
      </c>
      <c r="S560" s="21">
        <f t="shared" si="27"/>
        <v>137450.35641442265</v>
      </c>
      <c r="T560" s="21">
        <f t="shared" si="28"/>
        <v>26115.567718740305</v>
      </c>
      <c r="U560" s="19">
        <v>0</v>
      </c>
      <c r="V560" s="21">
        <f t="shared" si="29"/>
        <v>163565.92413316295</v>
      </c>
    </row>
    <row r="561" spans="1:22" x14ac:dyDescent="0.3">
      <c r="A561" s="7" t="s">
        <v>141</v>
      </c>
      <c r="B561" s="7">
        <v>2</v>
      </c>
      <c r="C561" s="8" t="s">
        <v>186</v>
      </c>
      <c r="D561" s="7" t="s">
        <v>358</v>
      </c>
      <c r="E561" s="7" t="s">
        <v>121</v>
      </c>
      <c r="F561" s="8" t="s">
        <v>359</v>
      </c>
      <c r="G561" s="7" t="s">
        <v>16</v>
      </c>
      <c r="H561" s="9">
        <v>729.66880000000003</v>
      </c>
      <c r="I561" s="9">
        <v>2.1880999999999999</v>
      </c>
      <c r="J561" s="9">
        <v>2.1669999999999998</v>
      </c>
      <c r="K561" s="10">
        <v>0.99035693067044461</v>
      </c>
      <c r="L561" s="9">
        <v>26.06</v>
      </c>
      <c r="M561" s="19">
        <f>H561*INDEX('Pliegos Tarifarios (Las Condes)'!$B:$B,MATCH($B561,'Pliegos Tarifarios (Las Condes)'!$A:$A,0))</f>
        <v>86712.380854400006</v>
      </c>
      <c r="N561" s="19">
        <f>I561*INDEX('Pliegos Tarifarios (Las Condes)'!$C:$C,MATCH($B561,'Pliegos Tarifarios (Las Condes)'!$A:$A,0))</f>
        <v>7506.6730961000003</v>
      </c>
      <c r="O561" s="19">
        <f>J561*INDEX('Pliegos Tarifarios (Las Condes)'!$D:$D,MATCH($B561,'Pliegos Tarifarios (Las Condes)'!$A:$A,0))</f>
        <v>30602.755391999995</v>
      </c>
      <c r="P561" s="19">
        <f>H561*INDEX('Pliegos Tarifarios (Las Condes)'!$E:$E,MATCH($B561,'Pliegos Tarifarios (Las Condes)'!$A:$A,0))</f>
        <v>9436.0769216000008</v>
      </c>
      <c r="Q561" s="19" cm="1">
        <f t="array" ref="Q561">H561*_xlfn.IFS(H561&lt;=350,INDEX('Pliegos Tarifarios (Las Condes)'!$F:$F,MATCH($B561,'Pliegos Tarifarios (Las Condes)'!$A:$A,0)),H561&lt;=500,INDEX('Pliegos Tarifarios (Las Condes)'!$G:$G,MATCH($B561,'Pliegos Tarifarios (Las Condes)'!$A:$A,0)),H561&lt;=1000,INDEX('Pliegos Tarifarios (Las Condes)'!$H:$H,MATCH($B561,'Pliegos Tarifarios (Las Condes)'!$A:$A,0)),H561&lt;=5000,INDEX('Pliegos Tarifarios (Las Condes)'!$I:$I,MATCH($B561,'Pliegos Tarifarios (Las Condes)'!$A:$A,0)),H561&gt;5000,INDEX('Pliegos Tarifarios (Las Condes)'!$J:$J,MATCH($B561,'Pliegos Tarifarios (Las Condes)'!$A:$A,0)))/1.19</f>
        <v>1711.3492611764709</v>
      </c>
      <c r="R561" s="19">
        <f>INDEX('Pliegos Tarifarios (Las Condes)'!$K:$K,MATCH($B561,'Pliegos Tarifarios (Las Condes)'!$A:$A,0))</f>
        <v>709.36099999999999</v>
      </c>
      <c r="S561" s="21">
        <f t="shared" si="27"/>
        <v>136678.59652527649</v>
      </c>
      <c r="T561" s="21">
        <f t="shared" si="28"/>
        <v>25968.933339802534</v>
      </c>
      <c r="U561" s="19">
        <v>0</v>
      </c>
      <c r="V561" s="21">
        <f t="shared" si="29"/>
        <v>162647.52986507904</v>
      </c>
    </row>
    <row r="562" spans="1:22" x14ac:dyDescent="0.3">
      <c r="A562" s="7" t="s">
        <v>141</v>
      </c>
      <c r="B562" s="7">
        <v>2</v>
      </c>
      <c r="C562" s="8" t="s">
        <v>186</v>
      </c>
      <c r="D562" s="7" t="s">
        <v>360</v>
      </c>
      <c r="E562" s="7" t="s">
        <v>121</v>
      </c>
      <c r="F562" s="8" t="s">
        <v>361</v>
      </c>
      <c r="G562" s="7" t="s">
        <v>16</v>
      </c>
      <c r="H562" s="9">
        <v>730.75630000000001</v>
      </c>
      <c r="I562" s="9">
        <v>2.1432000000000002</v>
      </c>
      <c r="J562" s="9">
        <v>2.1345000000000001</v>
      </c>
      <c r="K562" s="10">
        <v>0.99594064949608052</v>
      </c>
      <c r="L562" s="9">
        <v>26.1</v>
      </c>
      <c r="M562" s="19">
        <f>H562*INDEX('Pliegos Tarifarios (Las Condes)'!$B:$B,MATCH($B562,'Pliegos Tarifarios (Las Condes)'!$A:$A,0))</f>
        <v>86841.617179399997</v>
      </c>
      <c r="N562" s="19">
        <f>I562*INDEX('Pliegos Tarifarios (Las Condes)'!$C:$C,MATCH($B562,'Pliegos Tarifarios (Las Condes)'!$A:$A,0))</f>
        <v>7352.635519200001</v>
      </c>
      <c r="O562" s="19">
        <f>J562*INDEX('Pliegos Tarifarios (Las Condes)'!$D:$D,MATCH($B562,'Pliegos Tarifarios (Las Condes)'!$A:$A,0))</f>
        <v>30143.784672000002</v>
      </c>
      <c r="P562" s="19">
        <f>H562*INDEX('Pliegos Tarifarios (Las Condes)'!$E:$E,MATCH($B562,'Pliegos Tarifarios (Las Condes)'!$A:$A,0))</f>
        <v>9450.1404715999997</v>
      </c>
      <c r="Q562" s="19" cm="1">
        <f t="array" ref="Q562">H562*_xlfn.IFS(H562&lt;=350,INDEX('Pliegos Tarifarios (Las Condes)'!$F:$F,MATCH($B562,'Pliegos Tarifarios (Las Condes)'!$A:$A,0)),H562&lt;=500,INDEX('Pliegos Tarifarios (Las Condes)'!$G:$G,MATCH($B562,'Pliegos Tarifarios (Las Condes)'!$A:$A,0)),H562&lt;=1000,INDEX('Pliegos Tarifarios (Las Condes)'!$H:$H,MATCH($B562,'Pliegos Tarifarios (Las Condes)'!$A:$A,0)),H562&lt;=5000,INDEX('Pliegos Tarifarios (Las Condes)'!$I:$I,MATCH($B562,'Pliegos Tarifarios (Las Condes)'!$A:$A,0)),H562&gt;5000,INDEX('Pliegos Tarifarios (Las Condes)'!$J:$J,MATCH($B562,'Pliegos Tarifarios (Las Condes)'!$A:$A,0)))/1.19</f>
        <v>1713.8998599159668</v>
      </c>
      <c r="R562" s="19">
        <f>INDEX('Pliegos Tarifarios (Las Condes)'!$K:$K,MATCH($B562,'Pliegos Tarifarios (Las Condes)'!$A:$A,0))</f>
        <v>709.36099999999999</v>
      </c>
      <c r="S562" s="21">
        <f t="shared" si="27"/>
        <v>136211.43870211596</v>
      </c>
      <c r="T562" s="21">
        <f t="shared" si="28"/>
        <v>25880.173353402035</v>
      </c>
      <c r="U562" s="19">
        <v>0</v>
      </c>
      <c r="V562" s="21">
        <f t="shared" si="29"/>
        <v>162091.612055518</v>
      </c>
    </row>
    <row r="563" spans="1:22" x14ac:dyDescent="0.3">
      <c r="A563" s="7" t="s">
        <v>141</v>
      </c>
      <c r="B563" s="7">
        <v>2</v>
      </c>
      <c r="C563" s="8" t="s">
        <v>186</v>
      </c>
      <c r="D563" s="7" t="s">
        <v>362</v>
      </c>
      <c r="E563" s="7" t="s">
        <v>121</v>
      </c>
      <c r="F563" s="8" t="s">
        <v>363</v>
      </c>
      <c r="G563" s="7" t="s">
        <v>16</v>
      </c>
      <c r="H563" s="9">
        <v>728.04280000000006</v>
      </c>
      <c r="I563" s="9">
        <v>2.1798999999999999</v>
      </c>
      <c r="J563" s="9">
        <v>2.1798999999999999</v>
      </c>
      <c r="K563" s="10">
        <v>1</v>
      </c>
      <c r="L563" s="9">
        <v>26</v>
      </c>
      <c r="M563" s="19">
        <f>H563*INDEX('Pliegos Tarifarios (Las Condes)'!$B:$B,MATCH($B563,'Pliegos Tarifarios (Las Condes)'!$A:$A,0))</f>
        <v>86519.1502664</v>
      </c>
      <c r="N563" s="19">
        <f>I563*INDEX('Pliegos Tarifarios (Las Condes)'!$C:$C,MATCH($B563,'Pliegos Tarifarios (Las Condes)'!$A:$A,0))</f>
        <v>7478.5415118999999</v>
      </c>
      <c r="O563" s="19">
        <f>J563*INDEX('Pliegos Tarifarios (Las Condes)'!$D:$D,MATCH($B563,'Pliegos Tarifarios (Las Condes)'!$A:$A,0))</f>
        <v>30784.9314624</v>
      </c>
      <c r="P563" s="19">
        <f>H563*INDEX('Pliegos Tarifarios (Las Condes)'!$E:$E,MATCH($B563,'Pliegos Tarifarios (Las Condes)'!$A:$A,0))</f>
        <v>9415.0494896000018</v>
      </c>
      <c r="Q563" s="19" cm="1">
        <f t="array" ref="Q563">H563*_xlfn.IFS(H563&lt;=350,INDEX('Pliegos Tarifarios (Las Condes)'!$F:$F,MATCH($B563,'Pliegos Tarifarios (Las Condes)'!$A:$A,0)),H563&lt;=500,INDEX('Pliegos Tarifarios (Las Condes)'!$G:$G,MATCH($B563,'Pliegos Tarifarios (Las Condes)'!$A:$A,0)),H563&lt;=1000,INDEX('Pliegos Tarifarios (Las Condes)'!$H:$H,MATCH($B563,'Pliegos Tarifarios (Las Condes)'!$A:$A,0)),H563&lt;=5000,INDEX('Pliegos Tarifarios (Las Condes)'!$I:$I,MATCH($B563,'Pliegos Tarifarios (Las Condes)'!$A:$A,0)),H563&gt;5000,INDEX('Pliegos Tarifarios (Las Condes)'!$J:$J,MATCH($B563,'Pliegos Tarifarios (Las Condes)'!$A:$A,0)))/1.19</f>
        <v>1707.5356763025216</v>
      </c>
      <c r="R563" s="19">
        <f>INDEX('Pliegos Tarifarios (Las Condes)'!$K:$K,MATCH($B563,'Pliegos Tarifarios (Las Condes)'!$A:$A,0))</f>
        <v>709.36099999999999</v>
      </c>
      <c r="S563" s="21">
        <f t="shared" si="27"/>
        <v>136614.56940660253</v>
      </c>
      <c r="T563" s="21">
        <f t="shared" si="28"/>
        <v>25956.768187254482</v>
      </c>
      <c r="U563" s="19">
        <v>0</v>
      </c>
      <c r="V563" s="21">
        <f t="shared" si="29"/>
        <v>162571.33759385702</v>
      </c>
    </row>
    <row r="564" spans="1:22" x14ac:dyDescent="0.3">
      <c r="A564" s="7" t="s">
        <v>141</v>
      </c>
      <c r="B564" s="7">
        <v>2</v>
      </c>
      <c r="C564" s="8" t="s">
        <v>186</v>
      </c>
      <c r="D564" s="7" t="s">
        <v>364</v>
      </c>
      <c r="E564" s="7" t="s">
        <v>121</v>
      </c>
      <c r="F564" s="8" t="s">
        <v>365</v>
      </c>
      <c r="G564" s="7" t="s">
        <v>16</v>
      </c>
      <c r="H564" s="9">
        <v>730.01750000000004</v>
      </c>
      <c r="I564" s="9">
        <v>2.2284999999999999</v>
      </c>
      <c r="J564" s="9">
        <v>2.1623999999999999</v>
      </c>
      <c r="K564" s="10">
        <v>0.97033879291002911</v>
      </c>
      <c r="L564" s="9">
        <v>26.07</v>
      </c>
      <c r="M564" s="19">
        <f>H564*INDEX('Pliegos Tarifarios (Las Condes)'!$B:$B,MATCH($B564,'Pliegos Tarifarios (Las Condes)'!$A:$A,0))</f>
        <v>86753.819665000003</v>
      </c>
      <c r="N564" s="19">
        <f>I564*INDEX('Pliegos Tarifarios (Las Condes)'!$C:$C,MATCH($B564,'Pliegos Tarifarios (Las Condes)'!$A:$A,0))</f>
        <v>7645.2726084999995</v>
      </c>
      <c r="O564" s="19">
        <f>J564*INDEX('Pliegos Tarifarios (Las Condes)'!$D:$D,MATCH($B564,'Pliegos Tarifarios (Las Condes)'!$A:$A,0))</f>
        <v>30537.793382399996</v>
      </c>
      <c r="P564" s="19">
        <f>H564*INDEX('Pliegos Tarifarios (Las Condes)'!$E:$E,MATCH($B564,'Pliegos Tarifarios (Las Condes)'!$A:$A,0))</f>
        <v>9440.5863100000006</v>
      </c>
      <c r="Q564" s="19" cm="1">
        <f t="array" ref="Q564">H564*_xlfn.IFS(H564&lt;=350,INDEX('Pliegos Tarifarios (Las Condes)'!$F:$F,MATCH($B564,'Pliegos Tarifarios (Las Condes)'!$A:$A,0)),H564&lt;=500,INDEX('Pliegos Tarifarios (Las Condes)'!$G:$G,MATCH($B564,'Pliegos Tarifarios (Las Condes)'!$A:$A,0)),H564&lt;=1000,INDEX('Pliegos Tarifarios (Las Condes)'!$H:$H,MATCH($B564,'Pliegos Tarifarios (Las Condes)'!$A:$A,0)),H564&lt;=5000,INDEX('Pliegos Tarifarios (Las Condes)'!$I:$I,MATCH($B564,'Pliegos Tarifarios (Las Condes)'!$A:$A,0)),H564&gt;5000,INDEX('Pliegos Tarifarios (Las Condes)'!$J:$J,MATCH($B564,'Pliegos Tarifarios (Las Condes)'!$A:$A,0)))/1.19</f>
        <v>1712.1670945378155</v>
      </c>
      <c r="R564" s="19">
        <f>INDEX('Pliegos Tarifarios (Las Condes)'!$K:$K,MATCH($B564,'Pliegos Tarifarios (Las Condes)'!$A:$A,0))</f>
        <v>709.36099999999999</v>
      </c>
      <c r="S564" s="21">
        <f t="shared" si="27"/>
        <v>136799.00006043783</v>
      </c>
      <c r="T564" s="21">
        <f t="shared" si="28"/>
        <v>25991.810011483187</v>
      </c>
      <c r="U564" s="19">
        <v>0</v>
      </c>
      <c r="V564" s="21">
        <f t="shared" si="29"/>
        <v>162790.81007192101</v>
      </c>
    </row>
    <row r="565" spans="1:22" x14ac:dyDescent="0.3">
      <c r="A565" s="7" t="s">
        <v>141</v>
      </c>
      <c r="B565" s="7">
        <v>2</v>
      </c>
      <c r="C565" s="8" t="s">
        <v>186</v>
      </c>
      <c r="D565" s="7" t="s">
        <v>366</v>
      </c>
      <c r="E565" s="7" t="s">
        <v>121</v>
      </c>
      <c r="F565" s="8" t="s">
        <v>367</v>
      </c>
      <c r="G565" s="7" t="s">
        <v>16</v>
      </c>
      <c r="H565" s="9">
        <v>730.47349999999994</v>
      </c>
      <c r="I565" s="9">
        <v>2.1688000000000001</v>
      </c>
      <c r="J565" s="9">
        <v>2.0939999999999999</v>
      </c>
      <c r="K565" s="10">
        <v>0.96551088159350784</v>
      </c>
      <c r="L565" s="9">
        <v>26.09</v>
      </c>
      <c r="M565" s="19">
        <f>H565*INDEX('Pliegos Tarifarios (Las Condes)'!$B:$B,MATCH($B565,'Pliegos Tarifarios (Las Condes)'!$A:$A,0))</f>
        <v>86808.00979299999</v>
      </c>
      <c r="N565" s="19">
        <f>I565*INDEX('Pliegos Tarifarios (Las Condes)'!$C:$C,MATCH($B565,'Pliegos Tarifarios (Las Condes)'!$A:$A,0))</f>
        <v>7440.4609528000001</v>
      </c>
      <c r="O565" s="19">
        <f>J565*INDEX('Pliegos Tarifarios (Las Condes)'!$D:$D,MATCH($B565,'Pliegos Tarifarios (Las Condes)'!$A:$A,0))</f>
        <v>29571.836543999998</v>
      </c>
      <c r="P565" s="19">
        <f>H565*INDEX('Pliegos Tarifarios (Las Condes)'!$E:$E,MATCH($B565,'Pliegos Tarifarios (Las Condes)'!$A:$A,0))</f>
        <v>9446.4833019999987</v>
      </c>
      <c r="Q565" s="19" cm="1">
        <f t="array" ref="Q565">H565*_xlfn.IFS(H565&lt;=350,INDEX('Pliegos Tarifarios (Las Condes)'!$F:$F,MATCH($B565,'Pliegos Tarifarios (Las Condes)'!$A:$A,0)),H565&lt;=500,INDEX('Pliegos Tarifarios (Las Condes)'!$G:$G,MATCH($B565,'Pliegos Tarifarios (Las Condes)'!$A:$A,0)),H565&lt;=1000,INDEX('Pliegos Tarifarios (Las Condes)'!$H:$H,MATCH($B565,'Pliegos Tarifarios (Las Condes)'!$A:$A,0)),H565&lt;=5000,INDEX('Pliegos Tarifarios (Las Condes)'!$I:$I,MATCH($B565,'Pliegos Tarifarios (Las Condes)'!$A:$A,0)),H565&gt;5000,INDEX('Pliegos Tarifarios (Las Condes)'!$J:$J,MATCH($B565,'Pliegos Tarifarios (Las Condes)'!$A:$A,0)))/1.19</f>
        <v>1713.23658697479</v>
      </c>
      <c r="R565" s="19">
        <f>INDEX('Pliegos Tarifarios (Las Condes)'!$K:$K,MATCH($B565,'Pliegos Tarifarios (Las Condes)'!$A:$A,0))</f>
        <v>709.36099999999999</v>
      </c>
      <c r="S565" s="21">
        <f t="shared" si="27"/>
        <v>135689.3881787748</v>
      </c>
      <c r="T565" s="21">
        <f t="shared" si="28"/>
        <v>25780.983753967212</v>
      </c>
      <c r="U565" s="19">
        <v>0</v>
      </c>
      <c r="V565" s="21">
        <f t="shared" si="29"/>
        <v>161470.37193274201</v>
      </c>
    </row>
    <row r="566" spans="1:22" x14ac:dyDescent="0.3">
      <c r="A566" s="7" t="s">
        <v>141</v>
      </c>
      <c r="B566" s="7">
        <v>2</v>
      </c>
      <c r="C566" s="8" t="s">
        <v>186</v>
      </c>
      <c r="D566" s="7" t="s">
        <v>368</v>
      </c>
      <c r="E566" s="7" t="s">
        <v>121</v>
      </c>
      <c r="F566" s="8" t="s">
        <v>369</v>
      </c>
      <c r="G566" s="7" t="s">
        <v>16</v>
      </c>
      <c r="H566" s="9">
        <v>728.00350000000003</v>
      </c>
      <c r="I566" s="9">
        <v>2.1677</v>
      </c>
      <c r="J566" s="9">
        <v>2.141</v>
      </c>
      <c r="K566" s="10">
        <v>0.98768279743506948</v>
      </c>
      <c r="L566" s="9">
        <v>26</v>
      </c>
      <c r="M566" s="19">
        <f>H566*INDEX('Pliegos Tarifarios (Las Condes)'!$B:$B,MATCH($B566,'Pliegos Tarifarios (Las Condes)'!$A:$A,0))</f>
        <v>86514.479932999995</v>
      </c>
      <c r="N566" s="19">
        <f>I566*INDEX('Pliegos Tarifarios (Las Condes)'!$C:$C,MATCH($B566,'Pliegos Tarifarios (Las Condes)'!$A:$A,0))</f>
        <v>7436.6872037000003</v>
      </c>
      <c r="O566" s="19">
        <f>J566*INDEX('Pliegos Tarifarios (Las Condes)'!$D:$D,MATCH($B566,'Pliegos Tarifarios (Las Condes)'!$A:$A,0))</f>
        <v>30235.578815999997</v>
      </c>
      <c r="P566" s="19">
        <f>H566*INDEX('Pliegos Tarifarios (Las Condes)'!$E:$E,MATCH($B566,'Pliegos Tarifarios (Las Condes)'!$A:$A,0))</f>
        <v>9414.5412620000006</v>
      </c>
      <c r="Q566" s="19" cm="1">
        <f t="array" ref="Q566">H566*_xlfn.IFS(H566&lt;=350,INDEX('Pliegos Tarifarios (Las Condes)'!$F:$F,MATCH($B566,'Pliegos Tarifarios (Las Condes)'!$A:$A,0)),H566&lt;=500,INDEX('Pliegos Tarifarios (Las Condes)'!$G:$G,MATCH($B566,'Pliegos Tarifarios (Las Condes)'!$A:$A,0)),H566&lt;=1000,INDEX('Pliegos Tarifarios (Las Condes)'!$H:$H,MATCH($B566,'Pliegos Tarifarios (Las Condes)'!$A:$A,0)),H566&lt;=5000,INDEX('Pliegos Tarifarios (Las Condes)'!$I:$I,MATCH($B566,'Pliegos Tarifarios (Las Condes)'!$A:$A,0)),H566&gt;5000,INDEX('Pliegos Tarifarios (Las Condes)'!$J:$J,MATCH($B566,'Pliegos Tarifarios (Las Condes)'!$A:$A,0)))/1.19</f>
        <v>1707.4435029411768</v>
      </c>
      <c r="R566" s="19">
        <f>INDEX('Pliegos Tarifarios (Las Condes)'!$K:$K,MATCH($B566,'Pliegos Tarifarios (Las Condes)'!$A:$A,0))</f>
        <v>709.36099999999999</v>
      </c>
      <c r="S566" s="21">
        <f t="shared" si="27"/>
        <v>136018.09171764116</v>
      </c>
      <c r="T566" s="21">
        <f t="shared" si="28"/>
        <v>25843.437426351822</v>
      </c>
      <c r="U566" s="19">
        <v>0</v>
      </c>
      <c r="V566" s="21">
        <f t="shared" si="29"/>
        <v>161861.52914399299</v>
      </c>
    </row>
    <row r="567" spans="1:22" x14ac:dyDescent="0.3">
      <c r="A567" s="7" t="s">
        <v>141</v>
      </c>
      <c r="B567" s="7">
        <v>2</v>
      </c>
      <c r="C567" s="8" t="s">
        <v>186</v>
      </c>
      <c r="D567" s="7" t="s">
        <v>370</v>
      </c>
      <c r="E567" s="7" t="s">
        <v>121</v>
      </c>
      <c r="F567" s="8" t="s">
        <v>371</v>
      </c>
      <c r="G567" s="7" t="s">
        <v>16</v>
      </c>
      <c r="H567" s="9">
        <v>728.93380000000002</v>
      </c>
      <c r="I567" s="9">
        <v>2.1553</v>
      </c>
      <c r="J567" s="9">
        <v>2.1183000000000001</v>
      </c>
      <c r="K567" s="10">
        <v>0.98283301628543596</v>
      </c>
      <c r="L567" s="9">
        <v>26.03</v>
      </c>
      <c r="M567" s="19">
        <f>H567*INDEX('Pliegos Tarifarios (Las Condes)'!$B:$B,MATCH($B567,'Pliegos Tarifarios (Las Condes)'!$A:$A,0))</f>
        <v>86625.034924399995</v>
      </c>
      <c r="N567" s="19">
        <f>I567*INDEX('Pliegos Tarifarios (Las Condes)'!$C:$C,MATCH($B567,'Pliegos Tarifarios (Las Condes)'!$A:$A,0))</f>
        <v>7394.1467592999998</v>
      </c>
      <c r="O567" s="19">
        <f>J567*INDEX('Pliegos Tarifarios (Las Condes)'!$D:$D,MATCH($B567,'Pliegos Tarifarios (Las Condes)'!$A:$A,0))</f>
        <v>29915.0054208</v>
      </c>
      <c r="P567" s="19">
        <f>H567*INDEX('Pliegos Tarifarios (Las Condes)'!$E:$E,MATCH($B567,'Pliegos Tarifarios (Las Condes)'!$A:$A,0))</f>
        <v>9426.5719016000003</v>
      </c>
      <c r="Q567" s="19" cm="1">
        <f t="array" ref="Q567">H567*_xlfn.IFS(H567&lt;=350,INDEX('Pliegos Tarifarios (Las Condes)'!$F:$F,MATCH($B567,'Pliegos Tarifarios (Las Condes)'!$A:$A,0)),H567&lt;=500,INDEX('Pliegos Tarifarios (Las Condes)'!$G:$G,MATCH($B567,'Pliegos Tarifarios (Las Condes)'!$A:$A,0)),H567&lt;=1000,INDEX('Pliegos Tarifarios (Las Condes)'!$H:$H,MATCH($B567,'Pliegos Tarifarios (Las Condes)'!$A:$A,0)),H567&lt;=5000,INDEX('Pliegos Tarifarios (Las Condes)'!$I:$I,MATCH($B567,'Pliegos Tarifarios (Las Condes)'!$A:$A,0)),H567&gt;5000,INDEX('Pliegos Tarifarios (Las Condes)'!$J:$J,MATCH($B567,'Pliegos Tarifarios (Las Condes)'!$A:$A,0)))/1.19</f>
        <v>1709.6254082352946</v>
      </c>
      <c r="R567" s="19">
        <f>INDEX('Pliegos Tarifarios (Las Condes)'!$K:$K,MATCH($B567,'Pliegos Tarifarios (Las Condes)'!$A:$A,0))</f>
        <v>709.36099999999999</v>
      </c>
      <c r="S567" s="21">
        <f t="shared" si="27"/>
        <v>135779.74541433528</v>
      </c>
      <c r="T567" s="21">
        <f t="shared" si="28"/>
        <v>25798.151628723703</v>
      </c>
      <c r="U567" s="19">
        <v>0</v>
      </c>
      <c r="V567" s="21">
        <f t="shared" si="29"/>
        <v>161577.897043059</v>
      </c>
    </row>
    <row r="568" spans="1:22" x14ac:dyDescent="0.3">
      <c r="A568" s="7" t="s">
        <v>141</v>
      </c>
      <c r="B568" s="7">
        <v>2</v>
      </c>
      <c r="C568" s="8" t="s">
        <v>186</v>
      </c>
      <c r="D568" s="7" t="s">
        <v>372</v>
      </c>
      <c r="E568" s="7" t="s">
        <v>121</v>
      </c>
      <c r="F568" s="8" t="s">
        <v>373</v>
      </c>
      <c r="G568" s="7" t="s">
        <v>16</v>
      </c>
      <c r="H568" s="9">
        <v>729.84010000000001</v>
      </c>
      <c r="I568" s="9">
        <v>2.2086999999999999</v>
      </c>
      <c r="J568" s="9">
        <v>2.2086999999999999</v>
      </c>
      <c r="K568" s="10">
        <v>1</v>
      </c>
      <c r="L568" s="9">
        <v>26.07</v>
      </c>
      <c r="M568" s="19">
        <f>H568*INDEX('Pliegos Tarifarios (Las Condes)'!$B:$B,MATCH($B568,'Pliegos Tarifarios (Las Condes)'!$A:$A,0))</f>
        <v>86732.737803800002</v>
      </c>
      <c r="N568" s="19">
        <f>I568*INDEX('Pliegos Tarifarios (Las Condes)'!$C:$C,MATCH($B568,'Pliegos Tarifarios (Las Condes)'!$A:$A,0))</f>
        <v>7577.3451246999994</v>
      </c>
      <c r="O568" s="19">
        <f>J568*INDEX('Pliegos Tarifarios (Las Condes)'!$D:$D,MATCH($B568,'Pliegos Tarifarios (Las Condes)'!$A:$A,0))</f>
        <v>31191.650131199996</v>
      </c>
      <c r="P568" s="19">
        <f>H568*INDEX('Pliegos Tarifarios (Las Condes)'!$E:$E,MATCH($B568,'Pliegos Tarifarios (Las Condes)'!$A:$A,0))</f>
        <v>9438.2921731999995</v>
      </c>
      <c r="Q568" s="19" cm="1">
        <f t="array" ref="Q568">H568*_xlfn.IFS(H568&lt;=350,INDEX('Pliegos Tarifarios (Las Condes)'!$F:$F,MATCH($B568,'Pliegos Tarifarios (Las Condes)'!$A:$A,0)),H568&lt;=500,INDEX('Pliegos Tarifarios (Las Condes)'!$G:$G,MATCH($B568,'Pliegos Tarifarios (Las Condes)'!$A:$A,0)),H568&lt;=1000,INDEX('Pliegos Tarifarios (Las Condes)'!$H:$H,MATCH($B568,'Pliegos Tarifarios (Las Condes)'!$A:$A,0)),H568&lt;=5000,INDEX('Pliegos Tarifarios (Las Condes)'!$I:$I,MATCH($B568,'Pliegos Tarifarios (Las Condes)'!$A:$A,0)),H568&gt;5000,INDEX('Pliegos Tarifarios (Las Condes)'!$J:$J,MATCH($B568,'Pliegos Tarifarios (Las Condes)'!$A:$A,0)))/1.19</f>
        <v>1711.7510244537818</v>
      </c>
      <c r="R568" s="19">
        <f>INDEX('Pliegos Tarifarios (Las Condes)'!$K:$K,MATCH($B568,'Pliegos Tarifarios (Las Condes)'!$A:$A,0))</f>
        <v>709.36099999999999</v>
      </c>
      <c r="S568" s="21">
        <f t="shared" si="27"/>
        <v>137361.13725735378</v>
      </c>
      <c r="T568" s="21">
        <f t="shared" si="28"/>
        <v>26098.616078897219</v>
      </c>
      <c r="U568" s="19">
        <v>0</v>
      </c>
      <c r="V568" s="21">
        <f t="shared" si="29"/>
        <v>163459.75333625101</v>
      </c>
    </row>
    <row r="569" spans="1:22" x14ac:dyDescent="0.3">
      <c r="A569" s="7" t="s">
        <v>141</v>
      </c>
      <c r="B569" s="7">
        <v>2</v>
      </c>
      <c r="C569" s="8" t="s">
        <v>186</v>
      </c>
      <c r="D569" s="7" t="s">
        <v>374</v>
      </c>
      <c r="E569" s="7" t="s">
        <v>121</v>
      </c>
      <c r="F569" s="8" t="s">
        <v>375</v>
      </c>
      <c r="G569" s="7" t="s">
        <v>16</v>
      </c>
      <c r="H569" s="9">
        <v>728.79750000000001</v>
      </c>
      <c r="I569" s="9">
        <v>2.1817000000000002</v>
      </c>
      <c r="J569" s="9">
        <v>2.1817000000000002</v>
      </c>
      <c r="K569" s="10">
        <v>1</v>
      </c>
      <c r="L569" s="9">
        <v>26.03</v>
      </c>
      <c r="M569" s="19">
        <f>H569*INDEX('Pliegos Tarifarios (Las Condes)'!$B:$B,MATCH($B569,'Pliegos Tarifarios (Las Condes)'!$A:$A,0))</f>
        <v>86608.837304999994</v>
      </c>
      <c r="N569" s="19">
        <f>I569*INDEX('Pliegos Tarifarios (Las Condes)'!$C:$C,MATCH($B569,'Pliegos Tarifarios (Las Condes)'!$A:$A,0))</f>
        <v>7484.7167377000005</v>
      </c>
      <c r="O569" s="19">
        <f>J569*INDEX('Pliegos Tarifarios (Las Condes)'!$D:$D,MATCH($B569,'Pliegos Tarifarios (Las Condes)'!$A:$A,0))</f>
        <v>30810.351379200001</v>
      </c>
      <c r="P569" s="19">
        <f>H569*INDEX('Pliegos Tarifarios (Las Condes)'!$E:$E,MATCH($B569,'Pliegos Tarifarios (Las Condes)'!$A:$A,0))</f>
        <v>9424.8092699999997</v>
      </c>
      <c r="Q569" s="19" cm="1">
        <f t="array" ref="Q569">H569*_xlfn.IFS(H569&lt;=350,INDEX('Pliegos Tarifarios (Las Condes)'!$F:$F,MATCH($B569,'Pliegos Tarifarios (Las Condes)'!$A:$A,0)),H569&lt;=500,INDEX('Pliegos Tarifarios (Las Condes)'!$G:$G,MATCH($B569,'Pliegos Tarifarios (Las Condes)'!$A:$A,0)),H569&lt;=1000,INDEX('Pliegos Tarifarios (Las Condes)'!$H:$H,MATCH($B569,'Pliegos Tarifarios (Las Condes)'!$A:$A,0)),H569&lt;=5000,INDEX('Pliegos Tarifarios (Las Condes)'!$I:$I,MATCH($B569,'Pliegos Tarifarios (Las Condes)'!$A:$A,0)),H569&gt;5000,INDEX('Pliegos Tarifarios (Las Condes)'!$J:$J,MATCH($B569,'Pliegos Tarifarios (Las Condes)'!$A:$A,0)))/1.19</f>
        <v>1709.3057331932775</v>
      </c>
      <c r="R569" s="19">
        <f>INDEX('Pliegos Tarifarios (Las Condes)'!$K:$K,MATCH($B569,'Pliegos Tarifarios (Las Condes)'!$A:$A,0))</f>
        <v>709.36099999999999</v>
      </c>
      <c r="S569" s="21">
        <f t="shared" si="27"/>
        <v>136747.38142509328</v>
      </c>
      <c r="T569" s="21">
        <f t="shared" si="28"/>
        <v>25982.002470767722</v>
      </c>
      <c r="U569" s="19">
        <v>0</v>
      </c>
      <c r="V569" s="21">
        <f t="shared" si="29"/>
        <v>162729.38389586098</v>
      </c>
    </row>
    <row r="570" spans="1:22" x14ac:dyDescent="0.3">
      <c r="A570" s="7" t="s">
        <v>141</v>
      </c>
      <c r="B570" s="7">
        <v>2</v>
      </c>
      <c r="C570" s="8" t="s">
        <v>186</v>
      </c>
      <c r="D570" s="7" t="s">
        <v>376</v>
      </c>
      <c r="E570" s="7" t="s">
        <v>121</v>
      </c>
      <c r="F570" s="8" t="s">
        <v>377</v>
      </c>
      <c r="G570" s="7" t="s">
        <v>16</v>
      </c>
      <c r="H570" s="9">
        <v>727.61879999999996</v>
      </c>
      <c r="I570" s="9">
        <v>2.1637</v>
      </c>
      <c r="J570" s="9">
        <v>2.1004</v>
      </c>
      <c r="K570" s="10">
        <v>0.97074455793317005</v>
      </c>
      <c r="L570" s="9">
        <v>25.99</v>
      </c>
      <c r="M570" s="19">
        <f>H570*INDEX('Pliegos Tarifarios (Las Condes)'!$B:$B,MATCH($B570,'Pliegos Tarifarios (Las Condes)'!$A:$A,0))</f>
        <v>86468.762954399994</v>
      </c>
      <c r="N570" s="19">
        <f>I570*INDEX('Pliegos Tarifarios (Las Condes)'!$C:$C,MATCH($B570,'Pliegos Tarifarios (Las Condes)'!$A:$A,0))</f>
        <v>7422.9644797000001</v>
      </c>
      <c r="O570" s="19">
        <f>J570*INDEX('Pliegos Tarifarios (Las Condes)'!$D:$D,MATCH($B570,'Pliegos Tarifarios (Las Condes)'!$A:$A,0))</f>
        <v>29662.218470399999</v>
      </c>
      <c r="P570" s="19">
        <f>H570*INDEX('Pliegos Tarifarios (Las Condes)'!$E:$E,MATCH($B570,'Pliegos Tarifarios (Las Condes)'!$A:$A,0))</f>
        <v>9409.5663215999994</v>
      </c>
      <c r="Q570" s="19" cm="1">
        <f t="array" ref="Q570">H570*_xlfn.IFS(H570&lt;=350,INDEX('Pliegos Tarifarios (Las Condes)'!$F:$F,MATCH($B570,'Pliegos Tarifarios (Las Condes)'!$A:$A,0)),H570&lt;=500,INDEX('Pliegos Tarifarios (Las Condes)'!$G:$G,MATCH($B570,'Pliegos Tarifarios (Las Condes)'!$A:$A,0)),H570&lt;=1000,INDEX('Pliegos Tarifarios (Las Condes)'!$H:$H,MATCH($B570,'Pliegos Tarifarios (Las Condes)'!$A:$A,0)),H570&lt;=5000,INDEX('Pliegos Tarifarios (Las Condes)'!$I:$I,MATCH($B570,'Pliegos Tarifarios (Las Condes)'!$A:$A,0)),H570&gt;5000,INDEX('Pliegos Tarifarios (Las Condes)'!$J:$J,MATCH($B570,'Pliegos Tarifarios (Las Condes)'!$A:$A,0)))/1.19</f>
        <v>1706.5412359663867</v>
      </c>
      <c r="R570" s="19">
        <f>INDEX('Pliegos Tarifarios (Las Condes)'!$K:$K,MATCH($B570,'Pliegos Tarifarios (Las Condes)'!$A:$A,0))</f>
        <v>709.36099999999999</v>
      </c>
      <c r="S570" s="21">
        <f t="shared" si="27"/>
        <v>135379.41446206637</v>
      </c>
      <c r="T570" s="21">
        <f t="shared" si="28"/>
        <v>25722.088747792612</v>
      </c>
      <c r="U570" s="19">
        <v>0</v>
      </c>
      <c r="V570" s="21">
        <f t="shared" si="29"/>
        <v>161101.50320985899</v>
      </c>
    </row>
    <row r="571" spans="1:22" x14ac:dyDescent="0.3">
      <c r="A571" s="7" t="s">
        <v>141</v>
      </c>
      <c r="B571" s="7">
        <v>2</v>
      </c>
      <c r="C571" s="8" t="s">
        <v>186</v>
      </c>
      <c r="D571" s="7" t="s">
        <v>378</v>
      </c>
      <c r="E571" s="7" t="s">
        <v>121</v>
      </c>
      <c r="F571" s="8" t="s">
        <v>379</v>
      </c>
      <c r="G571" s="7" t="s">
        <v>16</v>
      </c>
      <c r="H571" s="9">
        <v>728.59529999999995</v>
      </c>
      <c r="I571" s="9">
        <v>2.1705000000000001</v>
      </c>
      <c r="J571" s="9">
        <v>2.1253000000000002</v>
      </c>
      <c r="K571" s="10">
        <v>0.97917530522920992</v>
      </c>
      <c r="L571" s="9">
        <v>26.02</v>
      </c>
      <c r="M571" s="19">
        <f>H571*INDEX('Pliegos Tarifarios (Las Condes)'!$B:$B,MATCH($B571,'Pliegos Tarifarios (Las Condes)'!$A:$A,0))</f>
        <v>86584.808261399987</v>
      </c>
      <c r="N571" s="19">
        <f>I571*INDEX('Pliegos Tarifarios (Las Condes)'!$C:$C,MATCH($B571,'Pliegos Tarifarios (Las Condes)'!$A:$A,0))</f>
        <v>7446.2931105000007</v>
      </c>
      <c r="O571" s="19">
        <f>J571*INDEX('Pliegos Tarifarios (Las Condes)'!$D:$D,MATCH($B571,'Pliegos Tarifarios (Las Condes)'!$A:$A,0))</f>
        <v>30013.860652800002</v>
      </c>
      <c r="P571" s="19">
        <f>H571*INDEX('Pliegos Tarifarios (Las Condes)'!$E:$E,MATCH($B571,'Pliegos Tarifarios (Las Condes)'!$A:$A,0))</f>
        <v>9422.1944196000004</v>
      </c>
      <c r="Q571" s="19" cm="1">
        <f t="array" ref="Q571">H571*_xlfn.IFS(H571&lt;=350,INDEX('Pliegos Tarifarios (Las Condes)'!$F:$F,MATCH($B571,'Pliegos Tarifarios (Las Condes)'!$A:$A,0)),H571&lt;=500,INDEX('Pliegos Tarifarios (Las Condes)'!$G:$G,MATCH($B571,'Pliegos Tarifarios (Las Condes)'!$A:$A,0)),H571&lt;=1000,INDEX('Pliegos Tarifarios (Las Condes)'!$H:$H,MATCH($B571,'Pliegos Tarifarios (Las Condes)'!$A:$A,0)),H571&lt;=5000,INDEX('Pliegos Tarifarios (Las Condes)'!$I:$I,MATCH($B571,'Pliegos Tarifarios (Las Condes)'!$A:$A,0)),H571&gt;5000,INDEX('Pliegos Tarifarios (Las Condes)'!$J:$J,MATCH($B571,'Pliegos Tarifarios (Las Condes)'!$A:$A,0)))/1.19</f>
        <v>1708.8314977310927</v>
      </c>
      <c r="R571" s="19">
        <f>INDEX('Pliegos Tarifarios (Las Condes)'!$K:$K,MATCH($B571,'Pliegos Tarifarios (Las Condes)'!$A:$A,0))</f>
        <v>709.36099999999999</v>
      </c>
      <c r="S571" s="21">
        <f t="shared" si="27"/>
        <v>135885.34894203109</v>
      </c>
      <c r="T571" s="21">
        <f t="shared" si="28"/>
        <v>25818.21629898591</v>
      </c>
      <c r="U571" s="19">
        <v>0</v>
      </c>
      <c r="V571" s="21">
        <f t="shared" si="29"/>
        <v>161703.565241017</v>
      </c>
    </row>
    <row r="572" spans="1:22" x14ac:dyDescent="0.3">
      <c r="A572" s="7" t="s">
        <v>141</v>
      </c>
      <c r="B572" s="7">
        <v>2</v>
      </c>
      <c r="C572" s="8" t="s">
        <v>186</v>
      </c>
      <c r="D572" s="7" t="s">
        <v>380</v>
      </c>
      <c r="E572" s="7" t="s">
        <v>121</v>
      </c>
      <c r="F572" s="8" t="s">
        <v>381</v>
      </c>
      <c r="G572" s="7" t="s">
        <v>16</v>
      </c>
      <c r="H572" s="9">
        <v>729.09849999999994</v>
      </c>
      <c r="I572" s="9">
        <v>2.1814</v>
      </c>
      <c r="J572" s="9">
        <v>2.1084999999999998</v>
      </c>
      <c r="K572" s="10">
        <v>0.96658109470981934</v>
      </c>
      <c r="L572" s="9">
        <v>26.04</v>
      </c>
      <c r="M572" s="19">
        <f>H572*INDEX('Pliegos Tarifarios (Las Condes)'!$B:$B,MATCH($B572,'Pliegos Tarifarios (Las Condes)'!$A:$A,0))</f>
        <v>86644.607542999991</v>
      </c>
      <c r="N572" s="19">
        <f>I572*INDEX('Pliegos Tarifarios (Las Condes)'!$C:$C,MATCH($B572,'Pliegos Tarifarios (Las Condes)'!$A:$A,0))</f>
        <v>7483.6875333999997</v>
      </c>
      <c r="O572" s="19">
        <f>J572*INDEX('Pliegos Tarifarios (Las Condes)'!$D:$D,MATCH($B572,'Pliegos Tarifarios (Las Condes)'!$A:$A,0))</f>
        <v>29776.608095999996</v>
      </c>
      <c r="P572" s="19">
        <f>H572*INDEX('Pliegos Tarifarios (Las Condes)'!$E:$E,MATCH($B572,'Pliegos Tarifarios (Las Condes)'!$A:$A,0))</f>
        <v>9428.7018019999996</v>
      </c>
      <c r="Q572" s="19" cm="1">
        <f t="array" ref="Q572">H572*_xlfn.IFS(H572&lt;=350,INDEX('Pliegos Tarifarios (Las Condes)'!$F:$F,MATCH($B572,'Pliegos Tarifarios (Las Condes)'!$A:$A,0)),H572&lt;=500,INDEX('Pliegos Tarifarios (Las Condes)'!$G:$G,MATCH($B572,'Pliegos Tarifarios (Las Condes)'!$A:$A,0)),H572&lt;=1000,INDEX('Pliegos Tarifarios (Las Condes)'!$H:$H,MATCH($B572,'Pliegos Tarifarios (Las Condes)'!$A:$A,0)),H572&lt;=5000,INDEX('Pliegos Tarifarios (Las Condes)'!$I:$I,MATCH($B572,'Pliegos Tarifarios (Las Condes)'!$A:$A,0)),H572&gt;5000,INDEX('Pliegos Tarifarios (Las Condes)'!$J:$J,MATCH($B572,'Pliegos Tarifarios (Las Condes)'!$A:$A,0)))/1.19</f>
        <v>1710.0116920168068</v>
      </c>
      <c r="R572" s="19">
        <f>INDEX('Pliegos Tarifarios (Las Condes)'!$K:$K,MATCH($B572,'Pliegos Tarifarios (Las Condes)'!$A:$A,0))</f>
        <v>709.36099999999999</v>
      </c>
      <c r="S572" s="21">
        <f t="shared" si="27"/>
        <v>135752.97766641679</v>
      </c>
      <c r="T572" s="21">
        <f t="shared" si="28"/>
        <v>25793.065756619191</v>
      </c>
      <c r="U572" s="19">
        <v>0</v>
      </c>
      <c r="V572" s="21">
        <f t="shared" si="29"/>
        <v>161546.04342303597</v>
      </c>
    </row>
    <row r="573" spans="1:22" x14ac:dyDescent="0.3">
      <c r="A573" s="7" t="s">
        <v>141</v>
      </c>
      <c r="B573" s="7">
        <v>2</v>
      </c>
      <c r="C573" s="8" t="s">
        <v>186</v>
      </c>
      <c r="D573" s="7" t="s">
        <v>382</v>
      </c>
      <c r="E573" s="7" t="s">
        <v>121</v>
      </c>
      <c r="F573" s="8" t="s">
        <v>383</v>
      </c>
      <c r="G573" s="7" t="s">
        <v>16</v>
      </c>
      <c r="H573" s="9">
        <v>728.29610000000002</v>
      </c>
      <c r="I573" s="9">
        <v>2.1818</v>
      </c>
      <c r="J573" s="9">
        <v>2.1303999999999998</v>
      </c>
      <c r="K573" s="10">
        <v>0.97644147034558615</v>
      </c>
      <c r="L573" s="9">
        <v>26.01</v>
      </c>
      <c r="M573" s="19">
        <f>H573*INDEX('Pliegos Tarifarios (Las Condes)'!$B:$B,MATCH($B573,'Pliegos Tarifarios (Las Condes)'!$A:$A,0))</f>
        <v>86549.251931799998</v>
      </c>
      <c r="N573" s="19">
        <f>I573*INDEX('Pliegos Tarifarios (Las Condes)'!$C:$C,MATCH($B573,'Pliegos Tarifarios (Las Condes)'!$A:$A,0))</f>
        <v>7485.0598057999996</v>
      </c>
      <c r="O573" s="19">
        <f>J573*INDEX('Pliegos Tarifarios (Las Condes)'!$D:$D,MATCH($B573,'Pliegos Tarifarios (Las Condes)'!$A:$A,0))</f>
        <v>30085.883750399997</v>
      </c>
      <c r="P573" s="19">
        <f>H573*INDEX('Pliegos Tarifarios (Las Condes)'!$E:$E,MATCH($B573,'Pliegos Tarifarios (Las Condes)'!$A:$A,0))</f>
        <v>9418.3251651999999</v>
      </c>
      <c r="Q573" s="19" cm="1">
        <f t="array" ref="Q573">H573*_xlfn.IFS(H573&lt;=350,INDEX('Pliegos Tarifarios (Las Condes)'!$F:$F,MATCH($B573,'Pliegos Tarifarios (Las Condes)'!$A:$A,0)),H573&lt;=500,INDEX('Pliegos Tarifarios (Las Condes)'!$G:$G,MATCH($B573,'Pliegos Tarifarios (Las Condes)'!$A:$A,0)),H573&lt;=1000,INDEX('Pliegos Tarifarios (Las Condes)'!$H:$H,MATCH($B573,'Pliegos Tarifarios (Las Condes)'!$A:$A,0)),H573&lt;=5000,INDEX('Pliegos Tarifarios (Las Condes)'!$I:$I,MATCH($B573,'Pliegos Tarifarios (Las Condes)'!$A:$A,0)),H573&gt;5000,INDEX('Pliegos Tarifarios (Las Condes)'!$J:$J,MATCH($B573,'Pliegos Tarifarios (Las Condes)'!$A:$A,0)))/1.19</f>
        <v>1708.1297605882355</v>
      </c>
      <c r="R573" s="19">
        <f>INDEX('Pliegos Tarifarios (Las Condes)'!$K:$K,MATCH($B573,'Pliegos Tarifarios (Las Condes)'!$A:$A,0))</f>
        <v>709.36099999999999</v>
      </c>
      <c r="S573" s="21">
        <f t="shared" si="27"/>
        <v>135956.01141378822</v>
      </c>
      <c r="T573" s="21">
        <f t="shared" si="28"/>
        <v>25831.642168619761</v>
      </c>
      <c r="U573" s="19">
        <v>0</v>
      </c>
      <c r="V573" s="21">
        <f t="shared" si="29"/>
        <v>161787.65358240798</v>
      </c>
    </row>
    <row r="574" spans="1:22" x14ac:dyDescent="0.3">
      <c r="A574" s="7" t="s">
        <v>141</v>
      </c>
      <c r="B574" s="7">
        <v>2</v>
      </c>
      <c r="C574" s="8" t="s">
        <v>186</v>
      </c>
      <c r="D574" s="7" t="s">
        <v>384</v>
      </c>
      <c r="E574" s="7" t="s">
        <v>121</v>
      </c>
      <c r="F574" s="8" t="s">
        <v>385</v>
      </c>
      <c r="G574" s="7" t="s">
        <v>16</v>
      </c>
      <c r="H574" s="9">
        <v>730.36369999999999</v>
      </c>
      <c r="I574" s="9">
        <v>2.1839</v>
      </c>
      <c r="J574" s="9">
        <v>2.1839</v>
      </c>
      <c r="K574" s="10">
        <v>1</v>
      </c>
      <c r="L574" s="9">
        <v>26.08</v>
      </c>
      <c r="M574" s="19">
        <f>H574*INDEX('Pliegos Tarifarios (Las Condes)'!$B:$B,MATCH($B574,'Pliegos Tarifarios (Las Condes)'!$A:$A,0))</f>
        <v>86794.961380599998</v>
      </c>
      <c r="N574" s="19">
        <f>I574*INDEX('Pliegos Tarifarios (Las Condes)'!$C:$C,MATCH($B574,'Pliegos Tarifarios (Las Condes)'!$A:$A,0))</f>
        <v>7492.2642359000001</v>
      </c>
      <c r="O574" s="19">
        <f>J574*INDEX('Pliegos Tarifarios (Las Condes)'!$D:$D,MATCH($B574,'Pliegos Tarifarios (Las Condes)'!$A:$A,0))</f>
        <v>30841.420166399999</v>
      </c>
      <c r="P574" s="19">
        <f>H574*INDEX('Pliegos Tarifarios (Las Condes)'!$E:$E,MATCH($B574,'Pliegos Tarifarios (Las Condes)'!$A:$A,0))</f>
        <v>9445.0633684000004</v>
      </c>
      <c r="Q574" s="19" cm="1">
        <f t="array" ref="Q574">H574*_xlfn.IFS(H574&lt;=350,INDEX('Pliegos Tarifarios (Las Condes)'!$F:$F,MATCH($B574,'Pliegos Tarifarios (Las Condes)'!$A:$A,0)),H574&lt;=500,INDEX('Pliegos Tarifarios (Las Condes)'!$G:$G,MATCH($B574,'Pliegos Tarifarios (Las Condes)'!$A:$A,0)),H574&lt;=1000,INDEX('Pliegos Tarifarios (Las Condes)'!$H:$H,MATCH($B574,'Pliegos Tarifarios (Las Condes)'!$A:$A,0)),H574&lt;=5000,INDEX('Pliegos Tarifarios (Las Condes)'!$I:$I,MATCH($B574,'Pliegos Tarifarios (Las Condes)'!$A:$A,0)),H574&gt;5000,INDEX('Pliegos Tarifarios (Las Condes)'!$J:$J,MATCH($B574,'Pliegos Tarifarios (Las Condes)'!$A:$A,0)))/1.19</f>
        <v>1712.9790644537818</v>
      </c>
      <c r="R574" s="19">
        <f>INDEX('Pliegos Tarifarios (Las Condes)'!$K:$K,MATCH($B574,'Pliegos Tarifarios (Las Condes)'!$A:$A,0))</f>
        <v>709.36099999999999</v>
      </c>
      <c r="S574" s="21">
        <f t="shared" si="27"/>
        <v>136996.04921575377</v>
      </c>
      <c r="T574" s="21">
        <f t="shared" si="28"/>
        <v>26029.249350993217</v>
      </c>
      <c r="U574" s="19">
        <v>0</v>
      </c>
      <c r="V574" s="21">
        <f t="shared" si="29"/>
        <v>163025.29856674699</v>
      </c>
    </row>
    <row r="575" spans="1:22" x14ac:dyDescent="0.3">
      <c r="A575" s="7" t="s">
        <v>141</v>
      </c>
      <c r="B575" s="7">
        <v>2</v>
      </c>
      <c r="C575" s="8" t="s">
        <v>186</v>
      </c>
      <c r="D575" s="7" t="s">
        <v>386</v>
      </c>
      <c r="E575" s="7" t="s">
        <v>121</v>
      </c>
      <c r="F575" s="8" t="s">
        <v>387</v>
      </c>
      <c r="G575" s="7" t="s">
        <v>16</v>
      </c>
      <c r="H575" s="9">
        <v>728.02369999999996</v>
      </c>
      <c r="I575" s="9">
        <v>2.1762000000000001</v>
      </c>
      <c r="J575" s="9">
        <v>2.1762000000000001</v>
      </c>
      <c r="K575" s="10">
        <v>1</v>
      </c>
      <c r="L575" s="9">
        <v>26</v>
      </c>
      <c r="M575" s="19">
        <f>H575*INDEX('Pliegos Tarifarios (Las Condes)'!$B:$B,MATCH($B575,'Pliegos Tarifarios (Las Condes)'!$A:$A,0))</f>
        <v>86516.88046059999</v>
      </c>
      <c r="N575" s="19">
        <f>I575*INDEX('Pliegos Tarifarios (Las Condes)'!$C:$C,MATCH($B575,'Pliegos Tarifarios (Las Condes)'!$A:$A,0))</f>
        <v>7465.8479922000006</v>
      </c>
      <c r="O575" s="19">
        <f>J575*INDEX('Pliegos Tarifarios (Las Condes)'!$D:$D,MATCH($B575,'Pliegos Tarifarios (Las Condes)'!$A:$A,0))</f>
        <v>30732.679411200003</v>
      </c>
      <c r="P575" s="19">
        <f>H575*INDEX('Pliegos Tarifarios (Las Condes)'!$E:$E,MATCH($B575,'Pliegos Tarifarios (Las Condes)'!$A:$A,0))</f>
        <v>9414.8024884000006</v>
      </c>
      <c r="Q575" s="19" cm="1">
        <f t="array" ref="Q575">H575*_xlfn.IFS(H575&lt;=350,INDEX('Pliegos Tarifarios (Las Condes)'!$F:$F,MATCH($B575,'Pliegos Tarifarios (Las Condes)'!$A:$A,0)),H575&lt;=500,INDEX('Pliegos Tarifarios (Las Condes)'!$G:$G,MATCH($B575,'Pliegos Tarifarios (Las Condes)'!$A:$A,0)),H575&lt;=1000,INDEX('Pliegos Tarifarios (Las Condes)'!$H:$H,MATCH($B575,'Pliegos Tarifarios (Las Condes)'!$A:$A,0)),H575&lt;=5000,INDEX('Pliegos Tarifarios (Las Condes)'!$I:$I,MATCH($B575,'Pliegos Tarifarios (Las Condes)'!$A:$A,0)),H575&gt;5000,INDEX('Pliegos Tarifarios (Las Condes)'!$J:$J,MATCH($B575,'Pliegos Tarifarios (Las Condes)'!$A:$A,0)))/1.19</f>
        <v>1707.4908795798322</v>
      </c>
      <c r="R575" s="19">
        <f>INDEX('Pliegos Tarifarios (Las Condes)'!$K:$K,MATCH($B575,'Pliegos Tarifarios (Las Condes)'!$A:$A,0))</f>
        <v>709.36099999999999</v>
      </c>
      <c r="S575" s="21">
        <f t="shared" si="27"/>
        <v>136547.06223197983</v>
      </c>
      <c r="T575" s="21">
        <f t="shared" si="28"/>
        <v>25943.941824076166</v>
      </c>
      <c r="U575" s="19">
        <v>0</v>
      </c>
      <c r="V575" s="21">
        <f t="shared" si="29"/>
        <v>162491.004056056</v>
      </c>
    </row>
    <row r="576" spans="1:22" x14ac:dyDescent="0.3">
      <c r="A576" s="7" t="s">
        <v>141</v>
      </c>
      <c r="B576" s="7">
        <v>2</v>
      </c>
      <c r="C576" s="8" t="s">
        <v>186</v>
      </c>
      <c r="D576" s="7" t="s">
        <v>388</v>
      </c>
      <c r="E576" s="7" t="s">
        <v>121</v>
      </c>
      <c r="F576" s="8" t="s">
        <v>389</v>
      </c>
      <c r="G576" s="7" t="s">
        <v>16</v>
      </c>
      <c r="H576" s="9">
        <v>728.63819999999998</v>
      </c>
      <c r="I576" s="9">
        <v>2.2042000000000002</v>
      </c>
      <c r="J576" s="9">
        <v>2.1305000000000001</v>
      </c>
      <c r="K576" s="10">
        <v>0.96656383268305957</v>
      </c>
      <c r="L576" s="9">
        <v>26.02</v>
      </c>
      <c r="M576" s="19">
        <f>H576*INDEX('Pliegos Tarifarios (Las Condes)'!$B:$B,MATCH($B576,'Pliegos Tarifarios (Las Condes)'!$A:$A,0))</f>
        <v>86589.906411599994</v>
      </c>
      <c r="N576" s="19">
        <f>I576*INDEX('Pliegos Tarifarios (Las Condes)'!$C:$C,MATCH($B576,'Pliegos Tarifarios (Las Condes)'!$A:$A,0))</f>
        <v>7561.9070602000011</v>
      </c>
      <c r="O576" s="19">
        <f>J576*INDEX('Pliegos Tarifarios (Las Condes)'!$D:$D,MATCH($B576,'Pliegos Tarifarios (Las Condes)'!$A:$A,0))</f>
        <v>30087.295967999999</v>
      </c>
      <c r="P576" s="19">
        <f>H576*INDEX('Pliegos Tarifarios (Las Condes)'!$E:$E,MATCH($B576,'Pliegos Tarifarios (Las Condes)'!$A:$A,0))</f>
        <v>9422.7492024000003</v>
      </c>
      <c r="Q576" s="19" cm="1">
        <f t="array" ref="Q576">H576*_xlfn.IFS(H576&lt;=350,INDEX('Pliegos Tarifarios (Las Condes)'!$F:$F,MATCH($B576,'Pliegos Tarifarios (Las Condes)'!$A:$A,0)),H576&lt;=500,INDEX('Pliegos Tarifarios (Las Condes)'!$G:$G,MATCH($B576,'Pliegos Tarifarios (Las Condes)'!$A:$A,0)),H576&lt;=1000,INDEX('Pliegos Tarifarios (Las Condes)'!$H:$H,MATCH($B576,'Pliegos Tarifarios (Las Condes)'!$A:$A,0)),H576&lt;=5000,INDEX('Pliegos Tarifarios (Las Condes)'!$I:$I,MATCH($B576,'Pliegos Tarifarios (Las Condes)'!$A:$A,0)),H576&gt;5000,INDEX('Pliegos Tarifarios (Las Condes)'!$J:$J,MATCH($B576,'Pliegos Tarifarios (Las Condes)'!$A:$A,0)))/1.19</f>
        <v>1708.9321144537817</v>
      </c>
      <c r="R576" s="19">
        <f>INDEX('Pliegos Tarifarios (Las Condes)'!$K:$K,MATCH($B576,'Pliegos Tarifarios (Las Condes)'!$A:$A,0))</f>
        <v>709.36099999999999</v>
      </c>
      <c r="S576" s="21">
        <f t="shared" si="27"/>
        <v>136080.1517566538</v>
      </c>
      <c r="T576" s="21">
        <f t="shared" si="28"/>
        <v>25855.22883376422</v>
      </c>
      <c r="U576" s="19">
        <v>0</v>
      </c>
      <c r="V576" s="21">
        <f t="shared" si="29"/>
        <v>161935.380590418</v>
      </c>
    </row>
    <row r="577" spans="1:22" x14ac:dyDescent="0.3">
      <c r="A577" s="7" t="s">
        <v>141</v>
      </c>
      <c r="B577" s="7">
        <v>2</v>
      </c>
      <c r="C577" s="8" t="s">
        <v>186</v>
      </c>
      <c r="D577" s="7" t="s">
        <v>390</v>
      </c>
      <c r="E577" s="7" t="s">
        <v>121</v>
      </c>
      <c r="F577" s="8" t="s">
        <v>391</v>
      </c>
      <c r="G577" s="7" t="s">
        <v>16</v>
      </c>
      <c r="H577" s="9">
        <v>729.76160000000004</v>
      </c>
      <c r="I577" s="9">
        <v>2.1989999999999998</v>
      </c>
      <c r="J577" s="9">
        <v>2.1989999999999998</v>
      </c>
      <c r="K577" s="10">
        <v>1</v>
      </c>
      <c r="L577" s="9">
        <v>26.06</v>
      </c>
      <c r="M577" s="19">
        <f>H577*INDEX('Pliegos Tarifarios (Las Condes)'!$B:$B,MATCH($B577,'Pliegos Tarifarios (Las Condes)'!$A:$A,0))</f>
        <v>86723.409020799998</v>
      </c>
      <c r="N577" s="19">
        <f>I577*INDEX('Pliegos Tarifarios (Las Condes)'!$C:$C,MATCH($B577,'Pliegos Tarifarios (Las Condes)'!$A:$A,0))</f>
        <v>7544.0675189999993</v>
      </c>
      <c r="O577" s="19">
        <f>J577*INDEX('Pliegos Tarifarios (Las Condes)'!$D:$D,MATCH($B577,'Pliegos Tarifarios (Las Condes)'!$A:$A,0))</f>
        <v>31054.665023999998</v>
      </c>
      <c r="P577" s="19">
        <f>H577*INDEX('Pliegos Tarifarios (Las Condes)'!$E:$E,MATCH($B577,'Pliegos Tarifarios (Las Condes)'!$A:$A,0))</f>
        <v>9437.2770112000017</v>
      </c>
      <c r="Q577" s="19" cm="1">
        <f t="array" ref="Q577">H577*_xlfn.IFS(H577&lt;=350,INDEX('Pliegos Tarifarios (Las Condes)'!$F:$F,MATCH($B577,'Pliegos Tarifarios (Las Condes)'!$A:$A,0)),H577&lt;=500,INDEX('Pliegos Tarifarios (Las Condes)'!$G:$G,MATCH($B577,'Pliegos Tarifarios (Las Condes)'!$A:$A,0)),H577&lt;=1000,INDEX('Pliegos Tarifarios (Las Condes)'!$H:$H,MATCH($B577,'Pliegos Tarifarios (Las Condes)'!$A:$A,0)),H577&lt;=5000,INDEX('Pliegos Tarifarios (Las Condes)'!$I:$I,MATCH($B577,'Pliegos Tarifarios (Las Condes)'!$A:$A,0)),H577&gt;5000,INDEX('Pliegos Tarifarios (Las Condes)'!$J:$J,MATCH($B577,'Pliegos Tarifarios (Las Condes)'!$A:$A,0)))/1.19</f>
        <v>1711.566912268908</v>
      </c>
      <c r="R577" s="19">
        <f>INDEX('Pliegos Tarifarios (Las Condes)'!$K:$K,MATCH($B577,'Pliegos Tarifarios (Las Condes)'!$A:$A,0))</f>
        <v>709.36099999999999</v>
      </c>
      <c r="S577" s="21">
        <f t="shared" si="27"/>
        <v>137180.34648726892</v>
      </c>
      <c r="T577" s="21">
        <f t="shared" si="28"/>
        <v>26064.265832581095</v>
      </c>
      <c r="U577" s="19">
        <v>0</v>
      </c>
      <c r="V577" s="21">
        <f t="shared" si="29"/>
        <v>163244.61231985001</v>
      </c>
    </row>
    <row r="578" spans="1:22" x14ac:dyDescent="0.3">
      <c r="A578" s="7" t="s">
        <v>141</v>
      </c>
      <c r="B578" s="7">
        <v>2</v>
      </c>
      <c r="C578" s="8" t="s">
        <v>186</v>
      </c>
      <c r="D578" s="7" t="s">
        <v>392</v>
      </c>
      <c r="E578" s="7" t="s">
        <v>121</v>
      </c>
      <c r="F578" s="8" t="s">
        <v>393</v>
      </c>
      <c r="G578" s="7" t="s">
        <v>16</v>
      </c>
      <c r="H578" s="9">
        <v>728.51310000000001</v>
      </c>
      <c r="I578" s="9">
        <v>2.1796000000000002</v>
      </c>
      <c r="J578" s="9">
        <v>2.1141000000000001</v>
      </c>
      <c r="K578" s="10">
        <v>0.96994861442466507</v>
      </c>
      <c r="L578" s="9">
        <v>26.02</v>
      </c>
      <c r="M578" s="19">
        <f>H578*INDEX('Pliegos Tarifarios (Las Condes)'!$B:$B,MATCH($B578,'Pliegos Tarifarios (Las Condes)'!$A:$A,0))</f>
        <v>86575.03977779999</v>
      </c>
      <c r="N578" s="19">
        <f>I578*INDEX('Pliegos Tarifarios (Las Condes)'!$C:$C,MATCH($B578,'Pliegos Tarifarios (Las Condes)'!$A:$A,0))</f>
        <v>7477.5123076000009</v>
      </c>
      <c r="O578" s="19">
        <f>J578*INDEX('Pliegos Tarifarios (Las Condes)'!$D:$D,MATCH($B578,'Pliegos Tarifarios (Las Condes)'!$A:$A,0))</f>
        <v>29855.692281600001</v>
      </c>
      <c r="P578" s="19">
        <f>H578*INDEX('Pliegos Tarifarios (Las Condes)'!$E:$E,MATCH($B578,'Pliegos Tarifarios (Las Condes)'!$A:$A,0))</f>
        <v>9421.1314092000011</v>
      </c>
      <c r="Q578" s="19" cm="1">
        <f t="array" ref="Q578">H578*_xlfn.IFS(H578&lt;=350,INDEX('Pliegos Tarifarios (Las Condes)'!$F:$F,MATCH($B578,'Pliegos Tarifarios (Las Condes)'!$A:$A,0)),H578&lt;=500,INDEX('Pliegos Tarifarios (Las Condes)'!$G:$G,MATCH($B578,'Pliegos Tarifarios (Las Condes)'!$A:$A,0)),H578&lt;=1000,INDEX('Pliegos Tarifarios (Las Condes)'!$H:$H,MATCH($B578,'Pliegos Tarifarios (Las Condes)'!$A:$A,0)),H578&lt;=5000,INDEX('Pliegos Tarifarios (Las Condes)'!$I:$I,MATCH($B578,'Pliegos Tarifarios (Las Condes)'!$A:$A,0)),H578&gt;5000,INDEX('Pliegos Tarifarios (Las Condes)'!$J:$J,MATCH($B578,'Pliegos Tarifarios (Las Condes)'!$A:$A,0)))/1.19</f>
        <v>1708.6387076470592</v>
      </c>
      <c r="R578" s="19">
        <f>INDEX('Pliegos Tarifarios (Las Condes)'!$K:$K,MATCH($B578,'Pliegos Tarifarios (Las Condes)'!$A:$A,0))</f>
        <v>709.36099999999999</v>
      </c>
      <c r="S578" s="21">
        <f t="shared" si="27"/>
        <v>135747.37548384708</v>
      </c>
      <c r="T578" s="21">
        <f t="shared" si="28"/>
        <v>25792.001341930943</v>
      </c>
      <c r="U578" s="19">
        <v>0</v>
      </c>
      <c r="V578" s="21">
        <f t="shared" si="29"/>
        <v>161539.37682577802</v>
      </c>
    </row>
    <row r="579" spans="1:22" x14ac:dyDescent="0.3">
      <c r="A579" s="7" t="s">
        <v>141</v>
      </c>
      <c r="B579" s="7">
        <v>2</v>
      </c>
      <c r="C579" s="8" t="s">
        <v>186</v>
      </c>
      <c r="D579" s="7" t="s">
        <v>394</v>
      </c>
      <c r="E579" s="7" t="s">
        <v>121</v>
      </c>
      <c r="F579" s="8" t="s">
        <v>395</v>
      </c>
      <c r="G579" s="7" t="s">
        <v>16</v>
      </c>
      <c r="H579" s="9">
        <v>728.68830000000003</v>
      </c>
      <c r="I579" s="9">
        <v>2.1939000000000002</v>
      </c>
      <c r="J579" s="9">
        <v>2.1259000000000001</v>
      </c>
      <c r="K579" s="10">
        <v>0.96900496832125438</v>
      </c>
      <c r="L579" s="9">
        <v>26.02</v>
      </c>
      <c r="M579" s="19">
        <f>H579*INDEX('Pliegos Tarifarios (Las Condes)'!$B:$B,MATCH($B579,'Pliegos Tarifarios (Las Condes)'!$A:$A,0))</f>
        <v>86595.860195400004</v>
      </c>
      <c r="N579" s="19">
        <f>I579*INDEX('Pliegos Tarifarios (Las Condes)'!$C:$C,MATCH($B579,'Pliegos Tarifarios (Las Condes)'!$A:$A,0))</f>
        <v>7526.5710459000011</v>
      </c>
      <c r="O579" s="19">
        <f>J579*INDEX('Pliegos Tarifarios (Las Condes)'!$D:$D,MATCH($B579,'Pliegos Tarifarios (Las Condes)'!$A:$A,0))</f>
        <v>30022.333958400002</v>
      </c>
      <c r="P579" s="19">
        <f>H579*INDEX('Pliegos Tarifarios (Las Condes)'!$E:$E,MATCH($B579,'Pliegos Tarifarios (Las Condes)'!$A:$A,0))</f>
        <v>9423.3970956000012</v>
      </c>
      <c r="Q579" s="19" cm="1">
        <f t="array" ref="Q579">H579*_xlfn.IFS(H579&lt;=350,INDEX('Pliegos Tarifarios (Las Condes)'!$F:$F,MATCH($B579,'Pliegos Tarifarios (Las Condes)'!$A:$A,0)),H579&lt;=500,INDEX('Pliegos Tarifarios (Las Condes)'!$G:$G,MATCH($B579,'Pliegos Tarifarios (Las Condes)'!$A:$A,0)),H579&lt;=1000,INDEX('Pliegos Tarifarios (Las Condes)'!$H:$H,MATCH($B579,'Pliegos Tarifarios (Las Condes)'!$A:$A,0)),H579&lt;=5000,INDEX('Pliegos Tarifarios (Las Condes)'!$I:$I,MATCH($B579,'Pliegos Tarifarios (Las Condes)'!$A:$A,0)),H579&gt;5000,INDEX('Pliegos Tarifarios (Las Condes)'!$J:$J,MATCH($B579,'Pliegos Tarifarios (Las Condes)'!$A:$A,0)))/1.19</f>
        <v>1709.04961789916</v>
      </c>
      <c r="R579" s="19">
        <f>INDEX('Pliegos Tarifarios (Las Condes)'!$K:$K,MATCH($B579,'Pliegos Tarifarios (Las Condes)'!$A:$A,0))</f>
        <v>709.36099999999999</v>
      </c>
      <c r="S579" s="21">
        <f t="shared" si="27"/>
        <v>135986.5729131992</v>
      </c>
      <c r="T579" s="21">
        <f t="shared" si="28"/>
        <v>25837.448853507849</v>
      </c>
      <c r="U579" s="19">
        <v>0</v>
      </c>
      <c r="V579" s="21">
        <f t="shared" si="29"/>
        <v>161824.02176670704</v>
      </c>
    </row>
    <row r="580" spans="1:22" x14ac:dyDescent="0.3">
      <c r="A580" s="7" t="s">
        <v>141</v>
      </c>
      <c r="B580" s="7">
        <v>2</v>
      </c>
      <c r="C580" s="8" t="s">
        <v>186</v>
      </c>
      <c r="D580" s="7" t="s">
        <v>396</v>
      </c>
      <c r="E580" s="7" t="s">
        <v>121</v>
      </c>
      <c r="F580" s="8" t="s">
        <v>397</v>
      </c>
      <c r="G580" s="7" t="s">
        <v>16</v>
      </c>
      <c r="H580" s="9">
        <v>729.68759999999997</v>
      </c>
      <c r="I580" s="9">
        <v>2.1440000000000001</v>
      </c>
      <c r="J580" s="9">
        <v>2.1320999999999999</v>
      </c>
      <c r="K580" s="10">
        <v>0.99444962686567151</v>
      </c>
      <c r="L580" s="9">
        <v>26.06</v>
      </c>
      <c r="M580" s="19">
        <f>H580*INDEX('Pliegos Tarifarios (Las Condes)'!$B:$B,MATCH($B580,'Pliegos Tarifarios (Las Condes)'!$A:$A,0))</f>
        <v>86714.615008799999</v>
      </c>
      <c r="N580" s="19">
        <f>I580*INDEX('Pliegos Tarifarios (Las Condes)'!$C:$C,MATCH($B580,'Pliegos Tarifarios (Las Condes)'!$A:$A,0))</f>
        <v>7355.3800640000009</v>
      </c>
      <c r="O580" s="19">
        <f>J580*INDEX('Pliegos Tarifarios (Las Condes)'!$D:$D,MATCH($B580,'Pliegos Tarifarios (Las Condes)'!$A:$A,0))</f>
        <v>30109.891449599996</v>
      </c>
      <c r="P580" s="19">
        <f>H580*INDEX('Pliegos Tarifarios (Las Condes)'!$E:$E,MATCH($B580,'Pliegos Tarifarios (Las Condes)'!$A:$A,0))</f>
        <v>9436.3200431999994</v>
      </c>
      <c r="Q580" s="19" cm="1">
        <f t="array" ref="Q580">H580*_xlfn.IFS(H580&lt;=350,INDEX('Pliegos Tarifarios (Las Condes)'!$F:$F,MATCH($B580,'Pliegos Tarifarios (Las Condes)'!$A:$A,0)),H580&lt;=500,INDEX('Pliegos Tarifarios (Las Condes)'!$G:$G,MATCH($B580,'Pliegos Tarifarios (Las Condes)'!$A:$A,0)),H580&lt;=1000,INDEX('Pliegos Tarifarios (Las Condes)'!$H:$H,MATCH($B580,'Pliegos Tarifarios (Las Condes)'!$A:$A,0)),H580&lt;=5000,INDEX('Pliegos Tarifarios (Las Condes)'!$I:$I,MATCH($B580,'Pliegos Tarifarios (Las Condes)'!$A:$A,0)),H580&gt;5000,INDEX('Pliegos Tarifarios (Las Condes)'!$J:$J,MATCH($B580,'Pliegos Tarifarios (Las Condes)'!$A:$A,0)))/1.19</f>
        <v>1711.3933542857144</v>
      </c>
      <c r="R580" s="19">
        <f>INDEX('Pliegos Tarifarios (Las Condes)'!$K:$K,MATCH($B580,'Pliegos Tarifarios (Las Condes)'!$A:$A,0))</f>
        <v>709.36099999999999</v>
      </c>
      <c r="S580" s="21">
        <f t="shared" si="27"/>
        <v>136036.96091988569</v>
      </c>
      <c r="T580" s="21">
        <f t="shared" si="28"/>
        <v>25847.022574778282</v>
      </c>
      <c r="U580" s="19">
        <v>0</v>
      </c>
      <c r="V580" s="21">
        <f t="shared" si="29"/>
        <v>161883.98349466396</v>
      </c>
    </row>
    <row r="581" spans="1:22" x14ac:dyDescent="0.3">
      <c r="A581" s="7" t="s">
        <v>141</v>
      </c>
      <c r="B581" s="7">
        <v>2</v>
      </c>
      <c r="C581" s="8" t="s">
        <v>186</v>
      </c>
      <c r="D581" s="7" t="s">
        <v>398</v>
      </c>
      <c r="E581" s="7" t="s">
        <v>121</v>
      </c>
      <c r="F581" s="8" t="s">
        <v>399</v>
      </c>
      <c r="G581" s="7" t="s">
        <v>16</v>
      </c>
      <c r="H581" s="9">
        <v>730.39359999999999</v>
      </c>
      <c r="I581" s="9">
        <v>2.1665000000000001</v>
      </c>
      <c r="J581" s="9">
        <v>2.1261000000000001</v>
      </c>
      <c r="K581" s="10">
        <v>0.9813524117239788</v>
      </c>
      <c r="L581" s="9">
        <v>26.09</v>
      </c>
      <c r="M581" s="19">
        <f>H581*INDEX('Pliegos Tarifarios (Las Condes)'!$B:$B,MATCH($B581,'Pliegos Tarifarios (Las Condes)'!$A:$A,0))</f>
        <v>86798.514636799999</v>
      </c>
      <c r="N581" s="19">
        <f>I581*INDEX('Pliegos Tarifarios (Las Condes)'!$C:$C,MATCH($B581,'Pliegos Tarifarios (Las Condes)'!$A:$A,0))</f>
        <v>7432.5703865000005</v>
      </c>
      <c r="O581" s="19">
        <f>J581*INDEX('Pliegos Tarifarios (Las Condes)'!$D:$D,MATCH($B581,'Pliegos Tarifarios (Las Condes)'!$A:$A,0))</f>
        <v>30025.158393599999</v>
      </c>
      <c r="P581" s="19">
        <f>H581*INDEX('Pliegos Tarifarios (Las Condes)'!$E:$E,MATCH($B581,'Pliegos Tarifarios (Las Condes)'!$A:$A,0))</f>
        <v>9445.4500351999995</v>
      </c>
      <c r="Q581" s="19" cm="1">
        <f t="array" ref="Q581">H581*_xlfn.IFS(H581&lt;=350,INDEX('Pliegos Tarifarios (Las Condes)'!$F:$F,MATCH($B581,'Pliegos Tarifarios (Las Condes)'!$A:$A,0)),H581&lt;=500,INDEX('Pliegos Tarifarios (Las Condes)'!$G:$G,MATCH($B581,'Pliegos Tarifarios (Las Condes)'!$A:$A,0)),H581&lt;=1000,INDEX('Pliegos Tarifarios (Las Condes)'!$H:$H,MATCH($B581,'Pliegos Tarifarios (Las Condes)'!$A:$A,0)),H581&lt;=5000,INDEX('Pliegos Tarifarios (Las Condes)'!$I:$I,MATCH($B581,'Pliegos Tarifarios (Las Condes)'!$A:$A,0)),H581&gt;5000,INDEX('Pliegos Tarifarios (Las Condes)'!$J:$J,MATCH($B581,'Pliegos Tarifarios (Las Condes)'!$A:$A,0)))/1.19</f>
        <v>1713.0491912605044</v>
      </c>
      <c r="R581" s="19">
        <f>INDEX('Pliegos Tarifarios (Las Condes)'!$K:$K,MATCH($B581,'Pliegos Tarifarios (Las Condes)'!$A:$A,0))</f>
        <v>709.36099999999999</v>
      </c>
      <c r="S581" s="21">
        <f t="shared" si="27"/>
        <v>136124.10364336049</v>
      </c>
      <c r="T581" s="21">
        <f t="shared" si="28"/>
        <v>25863.579692238494</v>
      </c>
      <c r="U581" s="19">
        <v>0</v>
      </c>
      <c r="V581" s="21">
        <f t="shared" si="29"/>
        <v>161987.68333559899</v>
      </c>
    </row>
    <row r="582" spans="1:22" x14ac:dyDescent="0.3">
      <c r="A582" s="7" t="s">
        <v>141</v>
      </c>
      <c r="B582" s="7">
        <v>2</v>
      </c>
      <c r="C582" s="8" t="s">
        <v>186</v>
      </c>
      <c r="D582" s="7" t="s">
        <v>400</v>
      </c>
      <c r="E582" s="7" t="s">
        <v>121</v>
      </c>
      <c r="F582" s="8" t="s">
        <v>401</v>
      </c>
      <c r="G582" s="7" t="s">
        <v>16</v>
      </c>
      <c r="H582" s="9">
        <v>730.81579999999997</v>
      </c>
      <c r="I582" s="9">
        <v>2.1842999999999999</v>
      </c>
      <c r="J582" s="9">
        <v>2.1303999999999998</v>
      </c>
      <c r="K582" s="10">
        <v>0.97532390239435973</v>
      </c>
      <c r="L582" s="9">
        <v>26.1</v>
      </c>
      <c r="M582" s="19">
        <f>H582*INDEX('Pliegos Tarifarios (Las Condes)'!$B:$B,MATCH($B582,'Pliegos Tarifarios (Las Condes)'!$A:$A,0))</f>
        <v>86848.688040399997</v>
      </c>
      <c r="N582" s="19">
        <f>I582*INDEX('Pliegos Tarifarios (Las Condes)'!$C:$C,MATCH($B582,'Pliegos Tarifarios (Las Condes)'!$A:$A,0))</f>
        <v>7493.6365083000001</v>
      </c>
      <c r="O582" s="19">
        <f>J582*INDEX('Pliegos Tarifarios (Las Condes)'!$D:$D,MATCH($B582,'Pliegos Tarifarios (Las Condes)'!$A:$A,0))</f>
        <v>30085.883750399997</v>
      </c>
      <c r="P582" s="19">
        <f>H582*INDEX('Pliegos Tarifarios (Las Condes)'!$E:$E,MATCH($B582,'Pliegos Tarifarios (Las Condes)'!$A:$A,0))</f>
        <v>9450.909925599999</v>
      </c>
      <c r="Q582" s="19" cm="1">
        <f t="array" ref="Q582">H582*_xlfn.IFS(H582&lt;=350,INDEX('Pliegos Tarifarios (Las Condes)'!$F:$F,MATCH($B582,'Pliegos Tarifarios (Las Condes)'!$A:$A,0)),H582&lt;=500,INDEX('Pliegos Tarifarios (Las Condes)'!$G:$G,MATCH($B582,'Pliegos Tarifarios (Las Condes)'!$A:$A,0)),H582&lt;=1000,INDEX('Pliegos Tarifarios (Las Condes)'!$H:$H,MATCH($B582,'Pliegos Tarifarios (Las Condes)'!$A:$A,0)),H582&lt;=5000,INDEX('Pliegos Tarifarios (Las Condes)'!$I:$I,MATCH($B582,'Pliegos Tarifarios (Las Condes)'!$A:$A,0)),H582&gt;5000,INDEX('Pliegos Tarifarios (Las Condes)'!$J:$J,MATCH($B582,'Pliegos Tarifarios (Las Condes)'!$A:$A,0)))/1.19</f>
        <v>1714.0394099159666</v>
      </c>
      <c r="R582" s="19">
        <f>INDEX('Pliegos Tarifarios (Las Condes)'!$K:$K,MATCH($B582,'Pliegos Tarifarios (Las Condes)'!$A:$A,0))</f>
        <v>709.36099999999999</v>
      </c>
      <c r="S582" s="21">
        <f t="shared" si="27"/>
        <v>136302.51863461596</v>
      </c>
      <c r="T582" s="21">
        <f t="shared" si="28"/>
        <v>25897.478540577034</v>
      </c>
      <c r="U582" s="19">
        <v>0</v>
      </c>
      <c r="V582" s="21">
        <f t="shared" si="29"/>
        <v>162199.99717519298</v>
      </c>
    </row>
    <row r="583" spans="1:22" x14ac:dyDescent="0.3">
      <c r="A583" s="7" t="s">
        <v>141</v>
      </c>
      <c r="B583" s="7">
        <v>2</v>
      </c>
      <c r="C583" s="8" t="s">
        <v>186</v>
      </c>
      <c r="D583" s="7" t="s">
        <v>402</v>
      </c>
      <c r="E583" s="7" t="s">
        <v>121</v>
      </c>
      <c r="F583" s="8" t="s">
        <v>403</v>
      </c>
      <c r="G583" s="7" t="s">
        <v>16</v>
      </c>
      <c r="H583" s="9">
        <v>731.7663</v>
      </c>
      <c r="I583" s="9">
        <v>2.2052999999999998</v>
      </c>
      <c r="J583" s="9">
        <v>2.1573000000000002</v>
      </c>
      <c r="K583" s="10">
        <v>0.97823425384301477</v>
      </c>
      <c r="L583" s="9">
        <v>26.13</v>
      </c>
      <c r="M583" s="19">
        <f>H583*INDEX('Pliegos Tarifarios (Las Condes)'!$B:$B,MATCH($B583,'Pliegos Tarifarios (Las Condes)'!$A:$A,0))</f>
        <v>86961.643559399992</v>
      </c>
      <c r="N583" s="19">
        <f>I583*INDEX('Pliegos Tarifarios (Las Condes)'!$C:$C,MATCH($B583,'Pliegos Tarifarios (Las Condes)'!$A:$A,0))</f>
        <v>7565.6808092999991</v>
      </c>
      <c r="O583" s="19">
        <f>J583*INDEX('Pliegos Tarifarios (Las Condes)'!$D:$D,MATCH($B583,'Pliegos Tarifarios (Las Condes)'!$A:$A,0))</f>
        <v>30465.770284800001</v>
      </c>
      <c r="P583" s="19">
        <f>H583*INDEX('Pliegos Tarifarios (Las Condes)'!$E:$E,MATCH($B583,'Pliegos Tarifarios (Las Condes)'!$A:$A,0))</f>
        <v>9463.2017916000004</v>
      </c>
      <c r="Q583" s="19" cm="1">
        <f t="array" ref="Q583">H583*_xlfn.IFS(H583&lt;=350,INDEX('Pliegos Tarifarios (Las Condes)'!$F:$F,MATCH($B583,'Pliegos Tarifarios (Las Condes)'!$A:$A,0)),H583&lt;=500,INDEX('Pliegos Tarifarios (Las Condes)'!$G:$G,MATCH($B583,'Pliegos Tarifarios (Las Condes)'!$A:$A,0)),H583&lt;=1000,INDEX('Pliegos Tarifarios (Las Condes)'!$H:$H,MATCH($B583,'Pliegos Tarifarios (Las Condes)'!$A:$A,0)),H583&lt;=5000,INDEX('Pliegos Tarifarios (Las Condes)'!$I:$I,MATCH($B583,'Pliegos Tarifarios (Las Condes)'!$A:$A,0)),H583&gt;5000,INDEX('Pliegos Tarifarios (Las Condes)'!$J:$J,MATCH($B583,'Pliegos Tarifarios (Las Condes)'!$A:$A,0)))/1.19</f>
        <v>1716.2686918487398</v>
      </c>
      <c r="R583" s="19">
        <f>INDEX('Pliegos Tarifarios (Las Condes)'!$K:$K,MATCH($B583,'Pliegos Tarifarios (Las Condes)'!$A:$A,0))</f>
        <v>709.36099999999999</v>
      </c>
      <c r="S583" s="21">
        <f t="shared" si="27"/>
        <v>136881.92613694872</v>
      </c>
      <c r="T583" s="21">
        <f t="shared" si="28"/>
        <v>26007.565966020258</v>
      </c>
      <c r="U583" s="19">
        <v>0</v>
      </c>
      <c r="V583" s="21">
        <f t="shared" si="29"/>
        <v>162889.49210296897</v>
      </c>
    </row>
    <row r="584" spans="1:22" x14ac:dyDescent="0.3">
      <c r="A584" s="7" t="s">
        <v>141</v>
      </c>
      <c r="B584" s="7">
        <v>2</v>
      </c>
      <c r="C584" s="8" t="s">
        <v>186</v>
      </c>
      <c r="D584" s="7" t="s">
        <v>404</v>
      </c>
      <c r="E584" s="7" t="s">
        <v>121</v>
      </c>
      <c r="F584" s="8" t="s">
        <v>405</v>
      </c>
      <c r="G584" s="7" t="s">
        <v>16</v>
      </c>
      <c r="H584" s="9">
        <v>729.05179999999996</v>
      </c>
      <c r="I584" s="9">
        <v>2.1507000000000001</v>
      </c>
      <c r="J584" s="9">
        <v>2.1272000000000002</v>
      </c>
      <c r="K584" s="10">
        <v>0.98907332496396527</v>
      </c>
      <c r="L584" s="9">
        <v>26.04</v>
      </c>
      <c r="M584" s="19">
        <f>H584*INDEX('Pliegos Tarifarios (Las Condes)'!$B:$B,MATCH($B584,'Pliegos Tarifarios (Las Condes)'!$A:$A,0))</f>
        <v>86639.057808399986</v>
      </c>
      <c r="N584" s="19">
        <f>I584*INDEX('Pliegos Tarifarios (Las Condes)'!$C:$C,MATCH($B584,'Pliegos Tarifarios (Las Condes)'!$A:$A,0))</f>
        <v>7378.3656267000006</v>
      </c>
      <c r="O584" s="19">
        <f>J584*INDEX('Pliegos Tarifarios (Las Condes)'!$D:$D,MATCH($B584,'Pliegos Tarifarios (Las Condes)'!$A:$A,0))</f>
        <v>30040.692787200001</v>
      </c>
      <c r="P584" s="19">
        <f>H584*INDEX('Pliegos Tarifarios (Las Condes)'!$E:$E,MATCH($B584,'Pliegos Tarifarios (Las Condes)'!$A:$A,0))</f>
        <v>9428.0978775999993</v>
      </c>
      <c r="Q584" s="19" cm="1">
        <f t="array" ref="Q584">H584*_xlfn.IFS(H584&lt;=350,INDEX('Pliegos Tarifarios (Las Condes)'!$F:$F,MATCH($B584,'Pliegos Tarifarios (Las Condes)'!$A:$A,0)),H584&lt;=500,INDEX('Pliegos Tarifarios (Las Condes)'!$G:$G,MATCH($B584,'Pliegos Tarifarios (Las Condes)'!$A:$A,0)),H584&lt;=1000,INDEX('Pliegos Tarifarios (Las Condes)'!$H:$H,MATCH($B584,'Pliegos Tarifarios (Las Condes)'!$A:$A,0)),H584&lt;=5000,INDEX('Pliegos Tarifarios (Las Condes)'!$I:$I,MATCH($B584,'Pliegos Tarifarios (Las Condes)'!$A:$A,0)),H584&gt;5000,INDEX('Pliegos Tarifarios (Las Condes)'!$J:$J,MATCH($B584,'Pliegos Tarifarios (Las Condes)'!$A:$A,0)))/1.19</f>
        <v>1709.9021628571431</v>
      </c>
      <c r="R584" s="19">
        <f>INDEX('Pliegos Tarifarios (Las Condes)'!$K:$K,MATCH($B584,'Pliegos Tarifarios (Las Condes)'!$A:$A,0))</f>
        <v>709.36099999999999</v>
      </c>
      <c r="S584" s="21">
        <f t="shared" si="27"/>
        <v>135905.47726275714</v>
      </c>
      <c r="T584" s="21">
        <f t="shared" si="28"/>
        <v>25822.040679923855</v>
      </c>
      <c r="U584" s="19">
        <v>0</v>
      </c>
      <c r="V584" s="21">
        <f t="shared" si="29"/>
        <v>161727.51794268098</v>
      </c>
    </row>
    <row r="585" spans="1:22" x14ac:dyDescent="0.3">
      <c r="A585" s="7" t="s">
        <v>141</v>
      </c>
      <c r="B585" s="7">
        <v>2</v>
      </c>
      <c r="C585" s="8" t="s">
        <v>186</v>
      </c>
      <c r="D585" s="7" t="s">
        <v>406</v>
      </c>
      <c r="E585" s="7" t="s">
        <v>121</v>
      </c>
      <c r="F585" s="8" t="s">
        <v>407</v>
      </c>
      <c r="G585" s="7" t="s">
        <v>16</v>
      </c>
      <c r="H585" s="9">
        <v>728.3329</v>
      </c>
      <c r="I585" s="9">
        <v>2.1343999999999999</v>
      </c>
      <c r="J585" s="9">
        <v>2.1131000000000002</v>
      </c>
      <c r="K585" s="10">
        <v>0.99002061469265379</v>
      </c>
      <c r="L585" s="9">
        <v>26.01</v>
      </c>
      <c r="M585" s="19">
        <f>H585*INDEX('Pliegos Tarifarios (Las Condes)'!$B:$B,MATCH($B585,'Pliegos Tarifarios (Las Condes)'!$A:$A,0))</f>
        <v>86553.625170200001</v>
      </c>
      <c r="N585" s="19">
        <f>I585*INDEX('Pliegos Tarifarios (Las Condes)'!$C:$C,MATCH($B585,'Pliegos Tarifarios (Las Condes)'!$A:$A,0))</f>
        <v>7322.4455263999998</v>
      </c>
      <c r="O585" s="19">
        <f>J585*INDEX('Pliegos Tarifarios (Las Condes)'!$D:$D,MATCH($B585,'Pliegos Tarifarios (Las Condes)'!$A:$A,0))</f>
        <v>29841.570105600003</v>
      </c>
      <c r="P585" s="19">
        <f>H585*INDEX('Pliegos Tarifarios (Las Condes)'!$E:$E,MATCH($B585,'Pliegos Tarifarios (Las Condes)'!$A:$A,0))</f>
        <v>9418.8010628000011</v>
      </c>
      <c r="Q585" s="19" cm="1">
        <f t="array" ref="Q585">H585*_xlfn.IFS(H585&lt;=350,INDEX('Pliegos Tarifarios (Las Condes)'!$F:$F,MATCH($B585,'Pliegos Tarifarios (Las Condes)'!$A:$A,0)),H585&lt;=500,INDEX('Pliegos Tarifarios (Las Condes)'!$G:$G,MATCH($B585,'Pliegos Tarifarios (Las Condes)'!$A:$A,0)),H585&lt;=1000,INDEX('Pliegos Tarifarios (Las Condes)'!$H:$H,MATCH($B585,'Pliegos Tarifarios (Las Condes)'!$A:$A,0)),H585&lt;=5000,INDEX('Pliegos Tarifarios (Las Condes)'!$I:$I,MATCH($B585,'Pliegos Tarifarios (Las Condes)'!$A:$A,0)),H585&gt;5000,INDEX('Pliegos Tarifarios (Las Condes)'!$J:$J,MATCH($B585,'Pliegos Tarifarios (Las Condes)'!$A:$A,0)))/1.19</f>
        <v>1708.216070504202</v>
      </c>
      <c r="R585" s="19">
        <f>INDEX('Pliegos Tarifarios (Las Condes)'!$K:$K,MATCH($B585,'Pliegos Tarifarios (Las Condes)'!$A:$A,0))</f>
        <v>709.36099999999999</v>
      </c>
      <c r="S585" s="21">
        <f t="shared" ref="S585:S648" si="30">SUM(M585:R585)</f>
        <v>135554.01893550419</v>
      </c>
      <c r="T585" s="21">
        <f t="shared" ref="T585:T648" si="31">S585*0.19</f>
        <v>25755.263597745798</v>
      </c>
      <c r="U585" s="19">
        <v>0</v>
      </c>
      <c r="V585" s="21">
        <f t="shared" ref="V585:V648" si="32">SUM(S585:T585)</f>
        <v>161309.28253324999</v>
      </c>
    </row>
    <row r="586" spans="1:22" x14ac:dyDescent="0.3">
      <c r="A586" s="7" t="s">
        <v>141</v>
      </c>
      <c r="B586" s="7">
        <v>2</v>
      </c>
      <c r="C586" s="8" t="s">
        <v>186</v>
      </c>
      <c r="D586" s="7" t="s">
        <v>408</v>
      </c>
      <c r="E586" s="7" t="s">
        <v>121</v>
      </c>
      <c r="F586" s="8" t="s">
        <v>409</v>
      </c>
      <c r="G586" s="7" t="s">
        <v>16</v>
      </c>
      <c r="H586" s="9">
        <v>729.15</v>
      </c>
      <c r="I586" s="9">
        <v>2.2029000000000001</v>
      </c>
      <c r="J586" s="9">
        <v>2.1896</v>
      </c>
      <c r="K586" s="10">
        <v>0.99396250397203678</v>
      </c>
      <c r="L586" s="9">
        <v>26.04</v>
      </c>
      <c r="M586" s="19">
        <f>H586*INDEX('Pliegos Tarifarios (Las Condes)'!$B:$B,MATCH($B586,'Pliegos Tarifarios (Las Condes)'!$A:$A,0))</f>
        <v>86650.727699999989</v>
      </c>
      <c r="N586" s="19">
        <f>I586*INDEX('Pliegos Tarifarios (Las Condes)'!$C:$C,MATCH($B586,'Pliegos Tarifarios (Las Condes)'!$A:$A,0))</f>
        <v>7557.4471749000004</v>
      </c>
      <c r="O586" s="19">
        <f>J586*INDEX('Pliegos Tarifarios (Las Condes)'!$D:$D,MATCH($B586,'Pliegos Tarifarios (Las Condes)'!$A:$A,0))</f>
        <v>30921.916569599998</v>
      </c>
      <c r="P586" s="19">
        <f>H586*INDEX('Pliegos Tarifarios (Las Condes)'!$E:$E,MATCH($B586,'Pliegos Tarifarios (Las Condes)'!$A:$A,0))</f>
        <v>9429.3678</v>
      </c>
      <c r="Q586" s="19" cm="1">
        <f t="array" ref="Q586">H586*_xlfn.IFS(H586&lt;=350,INDEX('Pliegos Tarifarios (Las Condes)'!$F:$F,MATCH($B586,'Pliegos Tarifarios (Las Condes)'!$A:$A,0)),H586&lt;=500,INDEX('Pliegos Tarifarios (Las Condes)'!$G:$G,MATCH($B586,'Pliegos Tarifarios (Las Condes)'!$A:$A,0)),H586&lt;=1000,INDEX('Pliegos Tarifarios (Las Condes)'!$H:$H,MATCH($B586,'Pliegos Tarifarios (Las Condes)'!$A:$A,0)),H586&lt;=5000,INDEX('Pliegos Tarifarios (Las Condes)'!$I:$I,MATCH($B586,'Pliegos Tarifarios (Las Condes)'!$A:$A,0)),H586&gt;5000,INDEX('Pliegos Tarifarios (Las Condes)'!$J:$J,MATCH($B586,'Pliegos Tarifarios (Las Condes)'!$A:$A,0)))/1.19</f>
        <v>1710.1324789915968</v>
      </c>
      <c r="R586" s="19">
        <f>INDEX('Pliegos Tarifarios (Las Condes)'!$K:$K,MATCH($B586,'Pliegos Tarifarios (Las Condes)'!$A:$A,0))</f>
        <v>709.36099999999999</v>
      </c>
      <c r="S586" s="21">
        <f t="shared" si="30"/>
        <v>136978.95272349162</v>
      </c>
      <c r="T586" s="21">
        <f t="shared" si="31"/>
        <v>26026.001017463408</v>
      </c>
      <c r="U586" s="19">
        <v>0</v>
      </c>
      <c r="V586" s="21">
        <f t="shared" si="32"/>
        <v>163004.95374095504</v>
      </c>
    </row>
    <row r="587" spans="1:22" x14ac:dyDescent="0.3">
      <c r="A587" s="7" t="s">
        <v>141</v>
      </c>
      <c r="B587" s="7">
        <v>2</v>
      </c>
      <c r="C587" s="8" t="s">
        <v>186</v>
      </c>
      <c r="D587" s="7" t="s">
        <v>410</v>
      </c>
      <c r="E587" s="7" t="s">
        <v>121</v>
      </c>
      <c r="F587" s="8" t="s">
        <v>411</v>
      </c>
      <c r="G587" s="7" t="s">
        <v>16</v>
      </c>
      <c r="H587" s="9">
        <v>728.47479999999996</v>
      </c>
      <c r="I587" s="9">
        <v>2.2141999999999999</v>
      </c>
      <c r="J587" s="9">
        <v>2.1707000000000001</v>
      </c>
      <c r="K587" s="10">
        <v>0.98035407822238285</v>
      </c>
      <c r="L587" s="9">
        <v>26.02</v>
      </c>
      <c r="M587" s="19">
        <f>H587*INDEX('Pliegos Tarifarios (Las Condes)'!$B:$B,MATCH($B587,'Pliegos Tarifarios (Las Condes)'!$A:$A,0))</f>
        <v>86570.488282399994</v>
      </c>
      <c r="N587" s="19">
        <f>I587*INDEX('Pliegos Tarifarios (Las Condes)'!$C:$C,MATCH($B587,'Pliegos Tarifarios (Las Condes)'!$A:$A,0))</f>
        <v>7596.2138702000002</v>
      </c>
      <c r="O587" s="19">
        <f>J587*INDEX('Pliegos Tarifarios (Las Condes)'!$D:$D,MATCH($B587,'Pliegos Tarifarios (Las Condes)'!$A:$A,0))</f>
        <v>30655.0074432</v>
      </c>
      <c r="P587" s="19">
        <f>H587*INDEX('Pliegos Tarifarios (Las Condes)'!$E:$E,MATCH($B587,'Pliegos Tarifarios (Las Condes)'!$A:$A,0))</f>
        <v>9420.6361135999996</v>
      </c>
      <c r="Q587" s="19" cm="1">
        <f t="array" ref="Q587">H587*_xlfn.IFS(H587&lt;=350,INDEX('Pliegos Tarifarios (Las Condes)'!$F:$F,MATCH($B587,'Pliegos Tarifarios (Las Condes)'!$A:$A,0)),H587&lt;=500,INDEX('Pliegos Tarifarios (Las Condes)'!$G:$G,MATCH($B587,'Pliegos Tarifarios (Las Condes)'!$A:$A,0)),H587&lt;=1000,INDEX('Pliegos Tarifarios (Las Condes)'!$H:$H,MATCH($B587,'Pliegos Tarifarios (Las Condes)'!$A:$A,0)),H587&lt;=5000,INDEX('Pliegos Tarifarios (Las Condes)'!$I:$I,MATCH($B587,'Pliegos Tarifarios (Las Condes)'!$A:$A,0)),H587&gt;5000,INDEX('Pliegos Tarifarios (Las Condes)'!$J:$J,MATCH($B587,'Pliegos Tarifarios (Las Condes)'!$A:$A,0)))/1.19</f>
        <v>1708.5488796638658</v>
      </c>
      <c r="R587" s="19">
        <f>INDEX('Pliegos Tarifarios (Las Condes)'!$K:$K,MATCH($B587,'Pliegos Tarifarios (Las Condes)'!$A:$A,0))</f>
        <v>709.36099999999999</v>
      </c>
      <c r="S587" s="21">
        <f t="shared" si="30"/>
        <v>136660.25558906386</v>
      </c>
      <c r="T587" s="21">
        <f t="shared" si="31"/>
        <v>25965.448561922134</v>
      </c>
      <c r="U587" s="19">
        <v>0</v>
      </c>
      <c r="V587" s="21">
        <f t="shared" si="32"/>
        <v>162625.70415098598</v>
      </c>
    </row>
    <row r="588" spans="1:22" x14ac:dyDescent="0.3">
      <c r="A588" s="7" t="s">
        <v>141</v>
      </c>
      <c r="B588" s="7">
        <v>2</v>
      </c>
      <c r="C588" s="8" t="s">
        <v>186</v>
      </c>
      <c r="D588" s="7" t="s">
        <v>412</v>
      </c>
      <c r="E588" s="7" t="s">
        <v>121</v>
      </c>
      <c r="F588" s="8" t="s">
        <v>413</v>
      </c>
      <c r="G588" s="7" t="s">
        <v>16</v>
      </c>
      <c r="H588" s="9">
        <v>729.50360000000001</v>
      </c>
      <c r="I588" s="9">
        <v>2.1654</v>
      </c>
      <c r="J588" s="9">
        <v>2.1360999999999999</v>
      </c>
      <c r="K588" s="10">
        <v>0.98646901265355125</v>
      </c>
      <c r="L588" s="9">
        <v>26.05</v>
      </c>
      <c r="M588" s="19">
        <f>H588*INDEX('Pliegos Tarifarios (Las Condes)'!$B:$B,MATCH($B588,'Pliegos Tarifarios (Las Condes)'!$A:$A,0))</f>
        <v>86692.748816799998</v>
      </c>
      <c r="N588" s="19">
        <f>I588*INDEX('Pliegos Tarifarios (Las Condes)'!$C:$C,MATCH($B588,'Pliegos Tarifarios (Las Condes)'!$A:$A,0))</f>
        <v>7428.7966373999998</v>
      </c>
      <c r="O588" s="19">
        <f>J588*INDEX('Pliegos Tarifarios (Las Condes)'!$D:$D,MATCH($B588,'Pliegos Tarifarios (Las Condes)'!$A:$A,0))</f>
        <v>30166.380153599996</v>
      </c>
      <c r="P588" s="19">
        <f>H588*INDEX('Pliegos Tarifarios (Las Condes)'!$E:$E,MATCH($B588,'Pliegos Tarifarios (Las Condes)'!$A:$A,0))</f>
        <v>9433.9405552000007</v>
      </c>
      <c r="Q588" s="19" cm="1">
        <f t="array" ref="Q588">H588*_xlfn.IFS(H588&lt;=350,INDEX('Pliegos Tarifarios (Las Condes)'!$F:$F,MATCH($B588,'Pliegos Tarifarios (Las Condes)'!$A:$A,0)),H588&lt;=500,INDEX('Pliegos Tarifarios (Las Condes)'!$G:$G,MATCH($B588,'Pliegos Tarifarios (Las Condes)'!$A:$A,0)),H588&lt;=1000,INDEX('Pliegos Tarifarios (Las Condes)'!$H:$H,MATCH($B588,'Pliegos Tarifarios (Las Condes)'!$A:$A,0)),H588&lt;=5000,INDEX('Pliegos Tarifarios (Las Condes)'!$I:$I,MATCH($B588,'Pliegos Tarifarios (Las Condes)'!$A:$A,0)),H588&gt;5000,INDEX('Pliegos Tarifarios (Las Condes)'!$J:$J,MATCH($B588,'Pliegos Tarifarios (Las Condes)'!$A:$A,0)))/1.19</f>
        <v>1710.9618047058825</v>
      </c>
      <c r="R588" s="19">
        <f>INDEX('Pliegos Tarifarios (Las Condes)'!$K:$K,MATCH($B588,'Pliegos Tarifarios (Las Condes)'!$A:$A,0))</f>
        <v>709.36099999999999</v>
      </c>
      <c r="S588" s="21">
        <f t="shared" si="30"/>
        <v>136142.18896770588</v>
      </c>
      <c r="T588" s="21">
        <f t="shared" si="31"/>
        <v>25867.015903864118</v>
      </c>
      <c r="U588" s="19">
        <v>0</v>
      </c>
      <c r="V588" s="21">
        <f t="shared" si="32"/>
        <v>162009.20487156999</v>
      </c>
    </row>
    <row r="589" spans="1:22" x14ac:dyDescent="0.3">
      <c r="A589" s="7" t="s">
        <v>141</v>
      </c>
      <c r="B589" s="7">
        <v>2</v>
      </c>
      <c r="C589" s="8" t="s">
        <v>186</v>
      </c>
      <c r="D589" s="7" t="s">
        <v>414</v>
      </c>
      <c r="E589" s="7" t="s">
        <v>121</v>
      </c>
      <c r="F589" s="8" t="s">
        <v>415</v>
      </c>
      <c r="G589" s="7" t="s">
        <v>16</v>
      </c>
      <c r="H589" s="9">
        <v>729.86059999999998</v>
      </c>
      <c r="I589" s="9">
        <v>2.1718000000000002</v>
      </c>
      <c r="J589" s="9">
        <v>2.1457999999999999</v>
      </c>
      <c r="K589" s="10">
        <v>0.98802836356938939</v>
      </c>
      <c r="L589" s="9">
        <v>26.07</v>
      </c>
      <c r="M589" s="19">
        <f>H589*INDEX('Pliegos Tarifarios (Las Condes)'!$B:$B,MATCH($B589,'Pliegos Tarifarios (Las Condes)'!$A:$A,0))</f>
        <v>86735.173982799999</v>
      </c>
      <c r="N589" s="19">
        <f>I589*INDEX('Pliegos Tarifarios (Las Condes)'!$C:$C,MATCH($B589,'Pliegos Tarifarios (Las Condes)'!$A:$A,0))</f>
        <v>7450.7529958000005</v>
      </c>
      <c r="O589" s="19">
        <f>J589*INDEX('Pliegos Tarifarios (Las Condes)'!$D:$D,MATCH($B589,'Pliegos Tarifarios (Las Condes)'!$A:$A,0))</f>
        <v>30303.365260799997</v>
      </c>
      <c r="P589" s="19">
        <f>H589*INDEX('Pliegos Tarifarios (Las Condes)'!$E:$E,MATCH($B589,'Pliegos Tarifarios (Las Condes)'!$A:$A,0))</f>
        <v>9438.5572792000003</v>
      </c>
      <c r="Q589" s="19" cm="1">
        <f t="array" ref="Q589">H589*_xlfn.IFS(H589&lt;=350,INDEX('Pliegos Tarifarios (Las Condes)'!$F:$F,MATCH($B589,'Pliegos Tarifarios (Las Condes)'!$A:$A,0)),H589&lt;=500,INDEX('Pliegos Tarifarios (Las Condes)'!$G:$G,MATCH($B589,'Pliegos Tarifarios (Las Condes)'!$A:$A,0)),H589&lt;=1000,INDEX('Pliegos Tarifarios (Las Condes)'!$H:$H,MATCH($B589,'Pliegos Tarifarios (Las Condes)'!$A:$A,0)),H589&lt;=5000,INDEX('Pliegos Tarifarios (Las Condes)'!$I:$I,MATCH($B589,'Pliegos Tarifarios (Las Condes)'!$A:$A,0)),H589&gt;5000,INDEX('Pliegos Tarifarios (Las Condes)'!$J:$J,MATCH($B589,'Pliegos Tarifarios (Las Condes)'!$A:$A,0)))/1.19</f>
        <v>1711.7991047058824</v>
      </c>
      <c r="R589" s="19">
        <f>INDEX('Pliegos Tarifarios (Las Condes)'!$K:$K,MATCH($B589,'Pliegos Tarifarios (Las Condes)'!$A:$A,0))</f>
        <v>709.36099999999999</v>
      </c>
      <c r="S589" s="21">
        <f t="shared" si="30"/>
        <v>136349.00962330587</v>
      </c>
      <c r="T589" s="21">
        <f t="shared" si="31"/>
        <v>25906.311828428115</v>
      </c>
      <c r="U589" s="19">
        <v>0</v>
      </c>
      <c r="V589" s="21">
        <f t="shared" si="32"/>
        <v>162255.32145173399</v>
      </c>
    </row>
    <row r="590" spans="1:22" x14ac:dyDescent="0.3">
      <c r="A590" s="7" t="s">
        <v>141</v>
      </c>
      <c r="B590" s="7">
        <v>2</v>
      </c>
      <c r="C590" s="8" t="s">
        <v>186</v>
      </c>
      <c r="D590" s="7" t="s">
        <v>416</v>
      </c>
      <c r="E590" s="7" t="s">
        <v>121</v>
      </c>
      <c r="F590" s="8" t="s">
        <v>417</v>
      </c>
      <c r="G590" s="7" t="s">
        <v>16</v>
      </c>
      <c r="H590" s="9">
        <v>731.46469999999999</v>
      </c>
      <c r="I590" s="9">
        <v>2.2258</v>
      </c>
      <c r="J590" s="9">
        <v>2.1932999999999998</v>
      </c>
      <c r="K590" s="10">
        <v>0.98539850840147358</v>
      </c>
      <c r="L590" s="9">
        <v>26.12</v>
      </c>
      <c r="M590" s="19">
        <f>H590*INDEX('Pliegos Tarifarios (Las Condes)'!$B:$B,MATCH($B590,'Pliegos Tarifarios (Las Condes)'!$A:$A,0))</f>
        <v>86925.802018599992</v>
      </c>
      <c r="N590" s="19">
        <f>I590*INDEX('Pliegos Tarifarios (Las Condes)'!$C:$C,MATCH($B590,'Pliegos Tarifarios (Las Condes)'!$A:$A,0))</f>
        <v>7636.0097698</v>
      </c>
      <c r="O590" s="19">
        <f>J590*INDEX('Pliegos Tarifarios (Las Condes)'!$D:$D,MATCH($B590,'Pliegos Tarifarios (Las Condes)'!$A:$A,0))</f>
        <v>30974.168620799996</v>
      </c>
      <c r="P590" s="19">
        <f>H590*INDEX('Pliegos Tarifarios (Las Condes)'!$E:$E,MATCH($B590,'Pliegos Tarifarios (Las Condes)'!$A:$A,0))</f>
        <v>9459.3015004000008</v>
      </c>
      <c r="Q590" s="19" cm="1">
        <f t="array" ref="Q590">H590*_xlfn.IFS(H590&lt;=350,INDEX('Pliegos Tarifarios (Las Condes)'!$F:$F,MATCH($B590,'Pliegos Tarifarios (Las Condes)'!$A:$A,0)),H590&lt;=500,INDEX('Pliegos Tarifarios (Las Condes)'!$G:$G,MATCH($B590,'Pliegos Tarifarios (Las Condes)'!$A:$A,0)),H590&lt;=1000,INDEX('Pliegos Tarifarios (Las Condes)'!$H:$H,MATCH($B590,'Pliegos Tarifarios (Las Condes)'!$A:$A,0)),H590&lt;=5000,INDEX('Pliegos Tarifarios (Las Condes)'!$I:$I,MATCH($B590,'Pliegos Tarifarios (Las Condes)'!$A:$A,0)),H590&gt;5000,INDEX('Pliegos Tarifarios (Las Condes)'!$J:$J,MATCH($B590,'Pliegos Tarifarios (Las Condes)'!$A:$A,0)))/1.19</f>
        <v>1715.5613257983196</v>
      </c>
      <c r="R590" s="19">
        <f>INDEX('Pliegos Tarifarios (Las Condes)'!$K:$K,MATCH($B590,'Pliegos Tarifarios (Las Condes)'!$A:$A,0))</f>
        <v>709.36099999999999</v>
      </c>
      <c r="S590" s="21">
        <f t="shared" si="30"/>
        <v>137420.2042353983</v>
      </c>
      <c r="T590" s="21">
        <f t="shared" si="31"/>
        <v>26109.838804725678</v>
      </c>
      <c r="U590" s="19">
        <v>0</v>
      </c>
      <c r="V590" s="21">
        <f t="shared" si="32"/>
        <v>163530.04304012397</v>
      </c>
    </row>
    <row r="591" spans="1:22" x14ac:dyDescent="0.3">
      <c r="A591" s="7" t="s">
        <v>141</v>
      </c>
      <c r="B591" s="7">
        <v>2</v>
      </c>
      <c r="C591" s="8" t="s">
        <v>186</v>
      </c>
      <c r="D591" s="7" t="s">
        <v>418</v>
      </c>
      <c r="E591" s="7" t="s">
        <v>121</v>
      </c>
      <c r="F591" s="8" t="s">
        <v>419</v>
      </c>
      <c r="G591" s="7" t="s">
        <v>16</v>
      </c>
      <c r="H591" s="9">
        <v>729.50969999999995</v>
      </c>
      <c r="I591" s="9">
        <v>2.2269000000000001</v>
      </c>
      <c r="J591" s="9">
        <v>2.1926000000000001</v>
      </c>
      <c r="K591" s="10">
        <v>0.98459742242579373</v>
      </c>
      <c r="L591" s="9">
        <v>26.05</v>
      </c>
      <c r="M591" s="19">
        <f>H591*INDEX('Pliegos Tarifarios (Las Condes)'!$B:$B,MATCH($B591,'Pliegos Tarifarios (Las Condes)'!$A:$A,0))</f>
        <v>86693.473728599987</v>
      </c>
      <c r="N591" s="19">
        <f>I591*INDEX('Pliegos Tarifarios (Las Condes)'!$C:$C,MATCH($B591,'Pliegos Tarifarios (Las Condes)'!$A:$A,0))</f>
        <v>7639.7835189000007</v>
      </c>
      <c r="O591" s="19">
        <f>J591*INDEX('Pliegos Tarifarios (Las Condes)'!$D:$D,MATCH($B591,'Pliegos Tarifarios (Las Condes)'!$A:$A,0))</f>
        <v>30964.2830976</v>
      </c>
      <c r="P591" s="19">
        <f>H591*INDEX('Pliegos Tarifarios (Las Condes)'!$E:$E,MATCH($B591,'Pliegos Tarifarios (Las Condes)'!$A:$A,0))</f>
        <v>9434.0194403999994</v>
      </c>
      <c r="Q591" s="19" cm="1">
        <f t="array" ref="Q591">H591*_xlfn.IFS(H591&lt;=350,INDEX('Pliegos Tarifarios (Las Condes)'!$F:$F,MATCH($B591,'Pliegos Tarifarios (Las Condes)'!$A:$A,0)),H591&lt;=500,INDEX('Pliegos Tarifarios (Las Condes)'!$G:$G,MATCH($B591,'Pliegos Tarifarios (Las Condes)'!$A:$A,0)),H591&lt;=1000,INDEX('Pliegos Tarifarios (Las Condes)'!$H:$H,MATCH($B591,'Pliegos Tarifarios (Las Condes)'!$A:$A,0)),H591&lt;=5000,INDEX('Pliegos Tarifarios (Las Condes)'!$I:$I,MATCH($B591,'Pliegos Tarifarios (Las Condes)'!$A:$A,0)),H591&gt;5000,INDEX('Pliegos Tarifarios (Las Condes)'!$J:$J,MATCH($B591,'Pliegos Tarifarios (Las Condes)'!$A:$A,0)))/1.19</f>
        <v>1710.9761115126053</v>
      </c>
      <c r="R591" s="19">
        <f>INDEX('Pliegos Tarifarios (Las Condes)'!$K:$K,MATCH($B591,'Pliegos Tarifarios (Las Condes)'!$A:$A,0))</f>
        <v>709.36099999999999</v>
      </c>
      <c r="S591" s="21">
        <f t="shared" si="30"/>
        <v>137151.8968970126</v>
      </c>
      <c r="T591" s="21">
        <f t="shared" si="31"/>
        <v>26058.860410432393</v>
      </c>
      <c r="U591" s="19">
        <v>0</v>
      </c>
      <c r="V591" s="21">
        <f t="shared" si="32"/>
        <v>163210.75730744499</v>
      </c>
    </row>
    <row r="592" spans="1:22" x14ac:dyDescent="0.3">
      <c r="A592" s="7" t="s">
        <v>141</v>
      </c>
      <c r="B592" s="7">
        <v>2</v>
      </c>
      <c r="C592" s="8" t="s">
        <v>186</v>
      </c>
      <c r="D592" s="7" t="s">
        <v>420</v>
      </c>
      <c r="E592" s="7" t="s">
        <v>121</v>
      </c>
      <c r="F592" s="8" t="s">
        <v>421</v>
      </c>
      <c r="G592" s="7" t="s">
        <v>16</v>
      </c>
      <c r="H592" s="9">
        <v>730.81529999999998</v>
      </c>
      <c r="I592" s="9">
        <v>2.1701999999999999</v>
      </c>
      <c r="J592" s="9">
        <v>2.1596000000000002</v>
      </c>
      <c r="K592" s="10">
        <v>0.99511565754308373</v>
      </c>
      <c r="L592" s="9">
        <v>26.1</v>
      </c>
      <c r="M592" s="19">
        <f>H592*INDEX('Pliegos Tarifarios (Las Condes)'!$B:$B,MATCH($B592,'Pliegos Tarifarios (Las Condes)'!$A:$A,0))</f>
        <v>86848.628621399999</v>
      </c>
      <c r="N592" s="19">
        <f>I592*INDEX('Pliegos Tarifarios (Las Condes)'!$C:$C,MATCH($B592,'Pliegos Tarifarios (Las Condes)'!$A:$A,0))</f>
        <v>7445.2639061999998</v>
      </c>
      <c r="O592" s="19">
        <f>J592*INDEX('Pliegos Tarifarios (Las Condes)'!$D:$D,MATCH($B592,'Pliegos Tarifarios (Las Condes)'!$A:$A,0))</f>
        <v>30498.251289600001</v>
      </c>
      <c r="P592" s="19">
        <f>H592*INDEX('Pliegos Tarifarios (Las Condes)'!$E:$E,MATCH($B592,'Pliegos Tarifarios (Las Condes)'!$A:$A,0))</f>
        <v>9450.9034596000001</v>
      </c>
      <c r="Q592" s="19" cm="1">
        <f t="array" ref="Q592">H592*_xlfn.IFS(H592&lt;=350,INDEX('Pliegos Tarifarios (Las Condes)'!$F:$F,MATCH($B592,'Pliegos Tarifarios (Las Condes)'!$A:$A,0)),H592&lt;=500,INDEX('Pliegos Tarifarios (Las Condes)'!$G:$G,MATCH($B592,'Pliegos Tarifarios (Las Condes)'!$A:$A,0)),H592&lt;=1000,INDEX('Pliegos Tarifarios (Las Condes)'!$H:$H,MATCH($B592,'Pliegos Tarifarios (Las Condes)'!$A:$A,0)),H592&lt;=5000,INDEX('Pliegos Tarifarios (Las Condes)'!$I:$I,MATCH($B592,'Pliegos Tarifarios (Las Condes)'!$A:$A,0)),H592&gt;5000,INDEX('Pliegos Tarifarios (Las Condes)'!$J:$J,MATCH($B592,'Pliegos Tarifarios (Las Condes)'!$A:$A,0)))/1.19</f>
        <v>1714.0382372268909</v>
      </c>
      <c r="R592" s="19">
        <f>INDEX('Pliegos Tarifarios (Las Condes)'!$K:$K,MATCH($B592,'Pliegos Tarifarios (Las Condes)'!$A:$A,0))</f>
        <v>709.36099999999999</v>
      </c>
      <c r="S592" s="21">
        <f t="shared" si="30"/>
        <v>136666.4465140269</v>
      </c>
      <c r="T592" s="21">
        <f t="shared" si="31"/>
        <v>25966.624837665113</v>
      </c>
      <c r="U592" s="19">
        <v>0</v>
      </c>
      <c r="V592" s="21">
        <f t="shared" si="32"/>
        <v>162633.07135169202</v>
      </c>
    </row>
    <row r="593" spans="1:22" x14ac:dyDescent="0.3">
      <c r="A593" s="7" t="s">
        <v>141</v>
      </c>
      <c r="B593" s="7">
        <v>2</v>
      </c>
      <c r="C593" s="8" t="s">
        <v>186</v>
      </c>
      <c r="D593" s="7" t="s">
        <v>422</v>
      </c>
      <c r="E593" s="7" t="s">
        <v>121</v>
      </c>
      <c r="F593" s="8" t="s">
        <v>423</v>
      </c>
      <c r="G593" s="7" t="s">
        <v>16</v>
      </c>
      <c r="H593" s="9">
        <v>730.11919999999998</v>
      </c>
      <c r="I593" s="9">
        <v>2.1627999999999998</v>
      </c>
      <c r="J593" s="9">
        <v>2.1627999999999998</v>
      </c>
      <c r="K593" s="10">
        <v>1</v>
      </c>
      <c r="L593" s="9">
        <v>26.08</v>
      </c>
      <c r="M593" s="19">
        <f>H593*INDEX('Pliegos Tarifarios (Las Condes)'!$B:$B,MATCH($B593,'Pliegos Tarifarios (Las Condes)'!$A:$A,0))</f>
        <v>86765.905489599987</v>
      </c>
      <c r="N593" s="19">
        <f>I593*INDEX('Pliegos Tarifarios (Las Condes)'!$C:$C,MATCH($B593,'Pliegos Tarifarios (Las Condes)'!$A:$A,0))</f>
        <v>7419.8768667999993</v>
      </c>
      <c r="O593" s="19">
        <f>J593*INDEX('Pliegos Tarifarios (Las Condes)'!$D:$D,MATCH($B593,'Pliegos Tarifarios (Las Condes)'!$A:$A,0))</f>
        <v>30543.442252799996</v>
      </c>
      <c r="P593" s="19">
        <f>H593*INDEX('Pliegos Tarifarios (Las Condes)'!$E:$E,MATCH($B593,'Pliegos Tarifarios (Las Condes)'!$A:$A,0))</f>
        <v>9441.9014943999991</v>
      </c>
      <c r="Q593" s="19" cm="1">
        <f t="array" ref="Q593">H593*_xlfn.IFS(H593&lt;=350,INDEX('Pliegos Tarifarios (Las Condes)'!$F:$F,MATCH($B593,'Pliegos Tarifarios (Las Condes)'!$A:$A,0)),H593&lt;=500,INDEX('Pliegos Tarifarios (Las Condes)'!$G:$G,MATCH($B593,'Pliegos Tarifarios (Las Condes)'!$A:$A,0)),H593&lt;=1000,INDEX('Pliegos Tarifarios (Las Condes)'!$H:$H,MATCH($B593,'Pliegos Tarifarios (Las Condes)'!$A:$A,0)),H593&lt;=5000,INDEX('Pliegos Tarifarios (Las Condes)'!$I:$I,MATCH($B593,'Pliegos Tarifarios (Las Condes)'!$A:$A,0)),H593&gt;5000,INDEX('Pliegos Tarifarios (Las Condes)'!$J:$J,MATCH($B593,'Pliegos Tarifarios (Las Condes)'!$A:$A,0)))/1.19</f>
        <v>1712.4056194957986</v>
      </c>
      <c r="R593" s="19">
        <f>INDEX('Pliegos Tarifarios (Las Condes)'!$K:$K,MATCH($B593,'Pliegos Tarifarios (Las Condes)'!$A:$A,0))</f>
        <v>709.36099999999999</v>
      </c>
      <c r="S593" s="21">
        <f t="shared" si="30"/>
        <v>136592.89272309581</v>
      </c>
      <c r="T593" s="21">
        <f t="shared" si="31"/>
        <v>25952.649617388204</v>
      </c>
      <c r="U593" s="19">
        <v>0</v>
      </c>
      <c r="V593" s="21">
        <f t="shared" si="32"/>
        <v>162545.54234048401</v>
      </c>
    </row>
    <row r="594" spans="1:22" x14ac:dyDescent="0.3">
      <c r="A594" s="7" t="s">
        <v>141</v>
      </c>
      <c r="B594" s="7">
        <v>2</v>
      </c>
      <c r="C594" s="8" t="s">
        <v>186</v>
      </c>
      <c r="D594" s="7" t="s">
        <v>424</v>
      </c>
      <c r="E594" s="7" t="s">
        <v>121</v>
      </c>
      <c r="F594" s="8" t="s">
        <v>425</v>
      </c>
      <c r="G594" s="7" t="s">
        <v>16</v>
      </c>
      <c r="H594" s="9">
        <v>730.01400000000001</v>
      </c>
      <c r="I594" s="9">
        <v>2.1951000000000001</v>
      </c>
      <c r="J594" s="9">
        <v>2.1654</v>
      </c>
      <c r="K594" s="10">
        <v>0.98646986469864695</v>
      </c>
      <c r="L594" s="9">
        <v>26.07</v>
      </c>
      <c r="M594" s="19">
        <f>H594*INDEX('Pliegos Tarifarios (Las Condes)'!$B:$B,MATCH($B594,'Pliegos Tarifarios (Las Condes)'!$A:$A,0))</f>
        <v>86753.403731999992</v>
      </c>
      <c r="N594" s="19">
        <f>I594*INDEX('Pliegos Tarifarios (Las Condes)'!$C:$C,MATCH($B594,'Pliegos Tarifarios (Las Condes)'!$A:$A,0))</f>
        <v>7530.6878631</v>
      </c>
      <c r="O594" s="19">
        <f>J594*INDEX('Pliegos Tarifarios (Las Condes)'!$D:$D,MATCH($B594,'Pliegos Tarifarios (Las Condes)'!$A:$A,0))</f>
        <v>30580.159910399998</v>
      </c>
      <c r="P594" s="19">
        <f>H594*INDEX('Pliegos Tarifarios (Las Condes)'!$E:$E,MATCH($B594,'Pliegos Tarifarios (Las Condes)'!$A:$A,0))</f>
        <v>9440.541048000001</v>
      </c>
      <c r="Q594" s="19" cm="1">
        <f t="array" ref="Q594">H594*_xlfn.IFS(H594&lt;=350,INDEX('Pliegos Tarifarios (Las Condes)'!$F:$F,MATCH($B594,'Pliegos Tarifarios (Las Condes)'!$A:$A,0)),H594&lt;=500,INDEX('Pliegos Tarifarios (Las Condes)'!$G:$G,MATCH($B594,'Pliegos Tarifarios (Las Condes)'!$A:$A,0)),H594&lt;=1000,INDEX('Pliegos Tarifarios (Las Condes)'!$H:$H,MATCH($B594,'Pliegos Tarifarios (Las Condes)'!$A:$A,0)),H594&lt;=5000,INDEX('Pliegos Tarifarios (Las Condes)'!$I:$I,MATCH($B594,'Pliegos Tarifarios (Las Condes)'!$A:$A,0)),H594&gt;5000,INDEX('Pliegos Tarifarios (Las Condes)'!$J:$J,MATCH($B594,'Pliegos Tarifarios (Las Condes)'!$A:$A,0)))/1.19</f>
        <v>1712.158885714286</v>
      </c>
      <c r="R594" s="19">
        <f>INDEX('Pliegos Tarifarios (Las Condes)'!$K:$K,MATCH($B594,'Pliegos Tarifarios (Las Condes)'!$A:$A,0))</f>
        <v>709.36099999999999</v>
      </c>
      <c r="S594" s="21">
        <f t="shared" si="30"/>
        <v>136726.31243921429</v>
      </c>
      <c r="T594" s="21">
        <f t="shared" si="31"/>
        <v>25977.999363450715</v>
      </c>
      <c r="U594" s="19">
        <v>0</v>
      </c>
      <c r="V594" s="21">
        <f t="shared" si="32"/>
        <v>162704.311802665</v>
      </c>
    </row>
    <row r="595" spans="1:22" x14ac:dyDescent="0.3">
      <c r="A595" s="7" t="s">
        <v>141</v>
      </c>
      <c r="B595" s="7">
        <v>2</v>
      </c>
      <c r="C595" s="8" t="s">
        <v>186</v>
      </c>
      <c r="D595" s="7" t="s">
        <v>426</v>
      </c>
      <c r="E595" s="7" t="s">
        <v>121</v>
      </c>
      <c r="F595" s="8" t="s">
        <v>427</v>
      </c>
      <c r="G595" s="7" t="s">
        <v>16</v>
      </c>
      <c r="H595" s="9">
        <v>729.06129999999996</v>
      </c>
      <c r="I595" s="9">
        <v>2.1924000000000001</v>
      </c>
      <c r="J595" s="9">
        <v>2.1924000000000001</v>
      </c>
      <c r="K595" s="10">
        <v>1</v>
      </c>
      <c r="L595" s="9">
        <v>26.04</v>
      </c>
      <c r="M595" s="19">
        <f>H595*INDEX('Pliegos Tarifarios (Las Condes)'!$B:$B,MATCH($B595,'Pliegos Tarifarios (Las Condes)'!$A:$A,0))</f>
        <v>86640.186769399996</v>
      </c>
      <c r="N595" s="19">
        <f>I595*INDEX('Pliegos Tarifarios (Las Condes)'!$C:$C,MATCH($B595,'Pliegos Tarifarios (Las Condes)'!$A:$A,0))</f>
        <v>7521.4250244000004</v>
      </c>
      <c r="O595" s="19">
        <f>J595*INDEX('Pliegos Tarifarios (Las Condes)'!$D:$D,MATCH($B595,'Pliegos Tarifarios (Las Condes)'!$A:$A,0))</f>
        <v>30961.4586624</v>
      </c>
      <c r="P595" s="19">
        <f>H595*INDEX('Pliegos Tarifarios (Las Condes)'!$E:$E,MATCH($B595,'Pliegos Tarifarios (Las Condes)'!$A:$A,0))</f>
        <v>9428.2207316000004</v>
      </c>
      <c r="Q595" s="19" cm="1">
        <f t="array" ref="Q595">H595*_xlfn.IFS(H595&lt;=350,INDEX('Pliegos Tarifarios (Las Condes)'!$F:$F,MATCH($B595,'Pliegos Tarifarios (Las Condes)'!$A:$A,0)),H595&lt;=500,INDEX('Pliegos Tarifarios (Las Condes)'!$G:$G,MATCH($B595,'Pliegos Tarifarios (Las Condes)'!$A:$A,0)),H595&lt;=1000,INDEX('Pliegos Tarifarios (Las Condes)'!$H:$H,MATCH($B595,'Pliegos Tarifarios (Las Condes)'!$A:$A,0)),H595&lt;=5000,INDEX('Pliegos Tarifarios (Las Condes)'!$I:$I,MATCH($B595,'Pliegos Tarifarios (Las Condes)'!$A:$A,0)),H595&gt;5000,INDEX('Pliegos Tarifarios (Las Condes)'!$J:$J,MATCH($B595,'Pliegos Tarifarios (Las Condes)'!$A:$A,0)))/1.19</f>
        <v>1709.9244439495801</v>
      </c>
      <c r="R595" s="19">
        <f>INDEX('Pliegos Tarifarios (Las Condes)'!$K:$K,MATCH($B595,'Pliegos Tarifarios (Las Condes)'!$A:$A,0))</f>
        <v>709.36099999999999</v>
      </c>
      <c r="S595" s="21">
        <f t="shared" si="30"/>
        <v>136970.57663174957</v>
      </c>
      <c r="T595" s="21">
        <f t="shared" si="31"/>
        <v>26024.409560032418</v>
      </c>
      <c r="U595" s="19">
        <v>0</v>
      </c>
      <c r="V595" s="21">
        <f t="shared" si="32"/>
        <v>162994.98619178199</v>
      </c>
    </row>
    <row r="596" spans="1:22" x14ac:dyDescent="0.3">
      <c r="A596" s="7" t="s">
        <v>141</v>
      </c>
      <c r="B596" s="7">
        <v>2</v>
      </c>
      <c r="C596" s="8" t="s">
        <v>186</v>
      </c>
      <c r="D596" s="7" t="s">
        <v>428</v>
      </c>
      <c r="E596" s="7" t="s">
        <v>121</v>
      </c>
      <c r="F596" s="8" t="s">
        <v>429</v>
      </c>
      <c r="G596" s="7" t="s">
        <v>16</v>
      </c>
      <c r="H596" s="9">
        <v>730.11310000000003</v>
      </c>
      <c r="I596" s="9">
        <v>2.2040000000000002</v>
      </c>
      <c r="J596" s="9">
        <v>2.2040000000000002</v>
      </c>
      <c r="K596" s="10">
        <v>1</v>
      </c>
      <c r="L596" s="9">
        <v>26.08</v>
      </c>
      <c r="M596" s="19">
        <f>H596*INDEX('Pliegos Tarifarios (Las Condes)'!$B:$B,MATCH($B596,'Pliegos Tarifarios (Las Condes)'!$A:$A,0))</f>
        <v>86765.180577799998</v>
      </c>
      <c r="N596" s="19">
        <f>I596*INDEX('Pliegos Tarifarios (Las Condes)'!$C:$C,MATCH($B596,'Pliegos Tarifarios (Las Condes)'!$A:$A,0))</f>
        <v>7561.2209240000011</v>
      </c>
      <c r="O596" s="19">
        <f>J596*INDEX('Pliegos Tarifarios (Las Condes)'!$D:$D,MATCH($B596,'Pliegos Tarifarios (Las Condes)'!$A:$A,0))</f>
        <v>31125.275904000002</v>
      </c>
      <c r="P596" s="19">
        <f>H596*INDEX('Pliegos Tarifarios (Las Condes)'!$E:$E,MATCH($B596,'Pliegos Tarifarios (Las Condes)'!$A:$A,0))</f>
        <v>9441.8226092000004</v>
      </c>
      <c r="Q596" s="19" cm="1">
        <f t="array" ref="Q596">H596*_xlfn.IFS(H596&lt;=350,INDEX('Pliegos Tarifarios (Las Condes)'!$F:$F,MATCH($B596,'Pliegos Tarifarios (Las Condes)'!$A:$A,0)),H596&lt;=500,INDEX('Pliegos Tarifarios (Las Condes)'!$G:$G,MATCH($B596,'Pliegos Tarifarios (Las Condes)'!$A:$A,0)),H596&lt;=1000,INDEX('Pliegos Tarifarios (Las Condes)'!$H:$H,MATCH($B596,'Pliegos Tarifarios (Las Condes)'!$A:$A,0)),H596&lt;=5000,INDEX('Pliegos Tarifarios (Las Condes)'!$I:$I,MATCH($B596,'Pliegos Tarifarios (Las Condes)'!$A:$A,0)),H596&gt;5000,INDEX('Pliegos Tarifarios (Las Condes)'!$J:$J,MATCH($B596,'Pliegos Tarifarios (Las Condes)'!$A:$A,0)))/1.19</f>
        <v>1712.3913126890759</v>
      </c>
      <c r="R596" s="19">
        <f>INDEX('Pliegos Tarifarios (Las Condes)'!$K:$K,MATCH($B596,'Pliegos Tarifarios (Las Condes)'!$A:$A,0))</f>
        <v>709.36099999999999</v>
      </c>
      <c r="S596" s="21">
        <f t="shared" si="30"/>
        <v>137315.25232768909</v>
      </c>
      <c r="T596" s="21">
        <f t="shared" si="31"/>
        <v>26089.897942260926</v>
      </c>
      <c r="U596" s="19">
        <v>0</v>
      </c>
      <c r="V596" s="21">
        <f t="shared" si="32"/>
        <v>163405.15026995001</v>
      </c>
    </row>
    <row r="597" spans="1:22" x14ac:dyDescent="0.3">
      <c r="A597" s="7" t="s">
        <v>141</v>
      </c>
      <c r="B597" s="7">
        <v>2</v>
      </c>
      <c r="C597" s="8" t="s">
        <v>186</v>
      </c>
      <c r="D597" s="7" t="s">
        <v>430</v>
      </c>
      <c r="E597" s="7" t="s">
        <v>121</v>
      </c>
      <c r="F597" s="8" t="s">
        <v>431</v>
      </c>
      <c r="G597" s="7" t="s">
        <v>16</v>
      </c>
      <c r="H597" s="9">
        <v>728.00940000000003</v>
      </c>
      <c r="I597" s="9">
        <v>2.1743000000000001</v>
      </c>
      <c r="J597" s="9">
        <v>2.1200999999999999</v>
      </c>
      <c r="K597" s="10">
        <v>0.97507243710619496</v>
      </c>
      <c r="L597" s="9">
        <v>26</v>
      </c>
      <c r="M597" s="19">
        <f>H597*INDEX('Pliegos Tarifarios (Las Condes)'!$B:$B,MATCH($B597,'Pliegos Tarifarios (Las Condes)'!$A:$A,0))</f>
        <v>86515.181077200003</v>
      </c>
      <c r="N597" s="19">
        <f>I597*INDEX('Pliegos Tarifarios (Las Condes)'!$C:$C,MATCH($B597,'Pliegos Tarifarios (Las Condes)'!$A:$A,0))</f>
        <v>7459.3296983000009</v>
      </c>
      <c r="O597" s="19">
        <f>J597*INDEX('Pliegos Tarifarios (Las Condes)'!$D:$D,MATCH($B597,'Pliegos Tarifarios (Las Condes)'!$A:$A,0))</f>
        <v>29940.425337599998</v>
      </c>
      <c r="P597" s="19">
        <f>H597*INDEX('Pliegos Tarifarios (Las Condes)'!$E:$E,MATCH($B597,'Pliegos Tarifarios (Las Condes)'!$A:$A,0))</f>
        <v>9414.6175608000012</v>
      </c>
      <c r="Q597" s="19" cm="1">
        <f t="array" ref="Q597">H597*_xlfn.IFS(H597&lt;=350,INDEX('Pliegos Tarifarios (Las Condes)'!$F:$F,MATCH($B597,'Pliegos Tarifarios (Las Condes)'!$A:$A,0)),H597&lt;=500,INDEX('Pliegos Tarifarios (Las Condes)'!$G:$G,MATCH($B597,'Pliegos Tarifarios (Las Condes)'!$A:$A,0)),H597&lt;=1000,INDEX('Pliegos Tarifarios (Las Condes)'!$H:$H,MATCH($B597,'Pliegos Tarifarios (Las Condes)'!$A:$A,0)),H597&lt;=5000,INDEX('Pliegos Tarifarios (Las Condes)'!$I:$I,MATCH($B597,'Pliegos Tarifarios (Las Condes)'!$A:$A,0)),H597&gt;5000,INDEX('Pliegos Tarifarios (Las Condes)'!$J:$J,MATCH($B597,'Pliegos Tarifarios (Las Condes)'!$A:$A,0)))/1.19</f>
        <v>1707.4573406722693</v>
      </c>
      <c r="R597" s="19">
        <f>INDEX('Pliegos Tarifarios (Las Condes)'!$K:$K,MATCH($B597,'Pliegos Tarifarios (Las Condes)'!$A:$A,0))</f>
        <v>709.36099999999999</v>
      </c>
      <c r="S597" s="21">
        <f t="shared" si="30"/>
        <v>135746.37201457226</v>
      </c>
      <c r="T597" s="21">
        <f t="shared" si="31"/>
        <v>25791.81068276873</v>
      </c>
      <c r="U597" s="19">
        <v>0</v>
      </c>
      <c r="V597" s="21">
        <f t="shared" si="32"/>
        <v>161538.18269734099</v>
      </c>
    </row>
    <row r="598" spans="1:22" x14ac:dyDescent="0.3">
      <c r="A598" s="7" t="s">
        <v>141</v>
      </c>
      <c r="B598" s="7">
        <v>2</v>
      </c>
      <c r="C598" s="8" t="s">
        <v>186</v>
      </c>
      <c r="D598" s="7" t="s">
        <v>432</v>
      </c>
      <c r="E598" s="7" t="s">
        <v>121</v>
      </c>
      <c r="F598" s="8" t="s">
        <v>433</v>
      </c>
      <c r="G598" s="7" t="s">
        <v>16</v>
      </c>
      <c r="H598" s="9">
        <v>729.9579</v>
      </c>
      <c r="I598" s="9">
        <v>2.1442000000000001</v>
      </c>
      <c r="J598" s="9">
        <v>2.1442000000000001</v>
      </c>
      <c r="K598" s="10">
        <v>1</v>
      </c>
      <c r="L598" s="9">
        <v>26.07</v>
      </c>
      <c r="M598" s="19">
        <f>H598*INDEX('Pliegos Tarifarios (Las Condes)'!$B:$B,MATCH($B598,'Pliegos Tarifarios (Las Condes)'!$A:$A,0))</f>
        <v>86746.736920199997</v>
      </c>
      <c r="N598" s="19">
        <f>I598*INDEX('Pliegos Tarifarios (Las Condes)'!$C:$C,MATCH($B598,'Pliegos Tarifarios (Las Condes)'!$A:$A,0))</f>
        <v>7356.0662002000008</v>
      </c>
      <c r="O598" s="19">
        <f>J598*INDEX('Pliegos Tarifarios (Las Condes)'!$D:$D,MATCH($B598,'Pliegos Tarifarios (Las Condes)'!$A:$A,0))</f>
        <v>30280.7697792</v>
      </c>
      <c r="P598" s="19">
        <f>H598*INDEX('Pliegos Tarifarios (Las Condes)'!$E:$E,MATCH($B598,'Pliegos Tarifarios (Las Condes)'!$A:$A,0))</f>
        <v>9439.8155628000004</v>
      </c>
      <c r="Q598" s="19" cm="1">
        <f t="array" ref="Q598">H598*_xlfn.IFS(H598&lt;=350,INDEX('Pliegos Tarifarios (Las Condes)'!$F:$F,MATCH($B598,'Pliegos Tarifarios (Las Condes)'!$A:$A,0)),H598&lt;=500,INDEX('Pliegos Tarifarios (Las Condes)'!$G:$G,MATCH($B598,'Pliegos Tarifarios (Las Condes)'!$A:$A,0)),H598&lt;=1000,INDEX('Pliegos Tarifarios (Las Condes)'!$H:$H,MATCH($B598,'Pliegos Tarifarios (Las Condes)'!$A:$A,0)),H598&lt;=5000,INDEX('Pliegos Tarifarios (Las Condes)'!$I:$I,MATCH($B598,'Pliegos Tarifarios (Las Condes)'!$A:$A,0)),H598&gt;5000,INDEX('Pliegos Tarifarios (Las Condes)'!$J:$J,MATCH($B598,'Pliegos Tarifarios (Las Condes)'!$A:$A,0)))/1.19</f>
        <v>1712.0273100000004</v>
      </c>
      <c r="R598" s="19">
        <f>INDEX('Pliegos Tarifarios (Las Condes)'!$K:$K,MATCH($B598,'Pliegos Tarifarios (Las Condes)'!$A:$A,0))</f>
        <v>709.36099999999999</v>
      </c>
      <c r="S598" s="21">
        <f t="shared" si="30"/>
        <v>136244.77677240002</v>
      </c>
      <c r="T598" s="21">
        <f t="shared" si="31"/>
        <v>25886.507586756004</v>
      </c>
      <c r="U598" s="19">
        <v>0</v>
      </c>
      <c r="V598" s="21">
        <f t="shared" si="32"/>
        <v>162131.28435915601</v>
      </c>
    </row>
    <row r="599" spans="1:22" x14ac:dyDescent="0.3">
      <c r="A599" s="7" t="s">
        <v>141</v>
      </c>
      <c r="B599" s="7">
        <v>2</v>
      </c>
      <c r="C599" s="8" t="s">
        <v>186</v>
      </c>
      <c r="D599" s="7" t="s">
        <v>434</v>
      </c>
      <c r="E599" s="7" t="s">
        <v>121</v>
      </c>
      <c r="F599" s="8" t="s">
        <v>435</v>
      </c>
      <c r="G599" s="7" t="s">
        <v>16</v>
      </c>
      <c r="H599" s="9">
        <v>727.76919999999996</v>
      </c>
      <c r="I599" s="9">
        <v>2.1389</v>
      </c>
      <c r="J599" s="9">
        <v>2.1389</v>
      </c>
      <c r="K599" s="10">
        <v>1</v>
      </c>
      <c r="L599" s="9">
        <v>25.99</v>
      </c>
      <c r="M599" s="19">
        <f>H599*INDEX('Pliegos Tarifarios (Las Condes)'!$B:$B,MATCH($B599,'Pliegos Tarifarios (Las Condes)'!$A:$A,0))</f>
        <v>86486.636189599987</v>
      </c>
      <c r="N599" s="19">
        <f>I599*INDEX('Pliegos Tarifarios (Las Condes)'!$C:$C,MATCH($B599,'Pliegos Tarifarios (Las Condes)'!$A:$A,0))</f>
        <v>7337.8835908999999</v>
      </c>
      <c r="O599" s="19">
        <f>J599*INDEX('Pliegos Tarifarios (Las Condes)'!$D:$D,MATCH($B599,'Pliegos Tarifarios (Las Condes)'!$A:$A,0))</f>
        <v>30205.922246399998</v>
      </c>
      <c r="P599" s="19">
        <f>H599*INDEX('Pliegos Tarifarios (Las Condes)'!$E:$E,MATCH($B599,'Pliegos Tarifarios (Las Condes)'!$A:$A,0))</f>
        <v>9411.5112943999993</v>
      </c>
      <c r="Q599" s="19" cm="1">
        <f t="array" ref="Q599">H599*_xlfn.IFS(H599&lt;=350,INDEX('Pliegos Tarifarios (Las Condes)'!$F:$F,MATCH($B599,'Pliegos Tarifarios (Las Condes)'!$A:$A,0)),H599&lt;=500,INDEX('Pliegos Tarifarios (Las Condes)'!$G:$G,MATCH($B599,'Pliegos Tarifarios (Las Condes)'!$A:$A,0)),H599&lt;=1000,INDEX('Pliegos Tarifarios (Las Condes)'!$H:$H,MATCH($B599,'Pliegos Tarifarios (Las Condes)'!$A:$A,0)),H599&lt;=5000,INDEX('Pliegos Tarifarios (Las Condes)'!$I:$I,MATCH($B599,'Pliegos Tarifarios (Las Condes)'!$A:$A,0)),H599&gt;5000,INDEX('Pliegos Tarifarios (Las Condes)'!$J:$J,MATCH($B599,'Pliegos Tarifarios (Las Condes)'!$A:$A,0)))/1.19</f>
        <v>1706.8939808403363</v>
      </c>
      <c r="R599" s="19">
        <f>INDEX('Pliegos Tarifarios (Las Condes)'!$K:$K,MATCH($B599,'Pliegos Tarifarios (Las Condes)'!$A:$A,0))</f>
        <v>709.36099999999999</v>
      </c>
      <c r="S599" s="21">
        <f t="shared" si="30"/>
        <v>135858.20830214032</v>
      </c>
      <c r="T599" s="21">
        <f t="shared" si="31"/>
        <v>25813.059577406661</v>
      </c>
      <c r="U599" s="19">
        <v>0</v>
      </c>
      <c r="V599" s="21">
        <f t="shared" si="32"/>
        <v>161671.26787954697</v>
      </c>
    </row>
    <row r="600" spans="1:22" x14ac:dyDescent="0.3">
      <c r="A600" s="7" t="s">
        <v>141</v>
      </c>
      <c r="B600" s="7">
        <v>2</v>
      </c>
      <c r="C600" s="8" t="s">
        <v>186</v>
      </c>
      <c r="D600" s="7" t="s">
        <v>436</v>
      </c>
      <c r="E600" s="7" t="s">
        <v>121</v>
      </c>
      <c r="F600" s="8" t="s">
        <v>437</v>
      </c>
      <c r="G600" s="7" t="s">
        <v>16</v>
      </c>
      <c r="H600" s="9">
        <v>729.57280000000003</v>
      </c>
      <c r="I600" s="9">
        <v>2.1968000000000001</v>
      </c>
      <c r="J600" s="9">
        <v>2.1968000000000001</v>
      </c>
      <c r="K600" s="10">
        <v>1</v>
      </c>
      <c r="L600" s="9">
        <v>26.06</v>
      </c>
      <c r="M600" s="19">
        <f>H600*INDEX('Pliegos Tarifarios (Las Condes)'!$B:$B,MATCH($B600,'Pliegos Tarifarios (Las Condes)'!$A:$A,0))</f>
        <v>86700.972406400004</v>
      </c>
      <c r="N600" s="19">
        <f>I600*INDEX('Pliegos Tarifarios (Las Condes)'!$C:$C,MATCH($B600,'Pliegos Tarifarios (Las Condes)'!$A:$A,0))</f>
        <v>7536.5200208000006</v>
      </c>
      <c r="O600" s="19">
        <f>J600*INDEX('Pliegos Tarifarios (Las Condes)'!$D:$D,MATCH($B600,'Pliegos Tarifarios (Las Condes)'!$A:$A,0))</f>
        <v>31023.5962368</v>
      </c>
      <c r="P600" s="19">
        <f>H600*INDEX('Pliegos Tarifarios (Las Condes)'!$E:$E,MATCH($B600,'Pliegos Tarifarios (Las Condes)'!$A:$A,0))</f>
        <v>9434.8354496000011</v>
      </c>
      <c r="Q600" s="19" cm="1">
        <f t="array" ref="Q600">H600*_xlfn.IFS(H600&lt;=350,INDEX('Pliegos Tarifarios (Las Condes)'!$F:$F,MATCH($B600,'Pliegos Tarifarios (Las Condes)'!$A:$A,0)),H600&lt;=500,INDEX('Pliegos Tarifarios (Las Condes)'!$G:$G,MATCH($B600,'Pliegos Tarifarios (Las Condes)'!$A:$A,0)),H600&lt;=1000,INDEX('Pliegos Tarifarios (Las Condes)'!$H:$H,MATCH($B600,'Pliegos Tarifarios (Las Condes)'!$A:$A,0)),H600&lt;=5000,INDEX('Pliegos Tarifarios (Las Condes)'!$I:$I,MATCH($B600,'Pliegos Tarifarios (Las Condes)'!$A:$A,0)),H600&gt;5000,INDEX('Pliegos Tarifarios (Las Condes)'!$J:$J,MATCH($B600,'Pliegos Tarifarios (Las Condes)'!$A:$A,0)))/1.19</f>
        <v>1711.12410487395</v>
      </c>
      <c r="R600" s="19">
        <f>INDEX('Pliegos Tarifarios (Las Condes)'!$K:$K,MATCH($B600,'Pliegos Tarifarios (Las Condes)'!$A:$A,0))</f>
        <v>709.36099999999999</v>
      </c>
      <c r="S600" s="21">
        <f t="shared" si="30"/>
        <v>137116.40921847397</v>
      </c>
      <c r="T600" s="21">
        <f t="shared" si="31"/>
        <v>26052.117751510053</v>
      </c>
      <c r="U600" s="19">
        <v>0</v>
      </c>
      <c r="V600" s="21">
        <f t="shared" si="32"/>
        <v>163168.52696998403</v>
      </c>
    </row>
    <row r="601" spans="1:22" x14ac:dyDescent="0.3">
      <c r="A601" s="7" t="s">
        <v>141</v>
      </c>
      <c r="B601" s="7">
        <v>2</v>
      </c>
      <c r="C601" s="8" t="s">
        <v>186</v>
      </c>
      <c r="D601" s="7" t="s">
        <v>438</v>
      </c>
      <c r="E601" s="7" t="s">
        <v>121</v>
      </c>
      <c r="F601" s="8" t="s">
        <v>439</v>
      </c>
      <c r="G601" s="7" t="s">
        <v>16</v>
      </c>
      <c r="H601" s="9">
        <v>730.53890000000001</v>
      </c>
      <c r="I601" s="9">
        <v>2.1785000000000001</v>
      </c>
      <c r="J601" s="9">
        <v>2.1593</v>
      </c>
      <c r="K601" s="10">
        <v>0.99118659628184524</v>
      </c>
      <c r="L601" s="9">
        <v>26.09</v>
      </c>
      <c r="M601" s="19">
        <f>H601*INDEX('Pliegos Tarifarios (Las Condes)'!$B:$B,MATCH($B601,'Pliegos Tarifarios (Las Condes)'!$A:$A,0))</f>
        <v>86815.781798199998</v>
      </c>
      <c r="N601" s="19">
        <f>I601*INDEX('Pliegos Tarifarios (Las Condes)'!$C:$C,MATCH($B601,'Pliegos Tarifarios (Las Condes)'!$A:$A,0))</f>
        <v>7473.7385585000002</v>
      </c>
      <c r="O601" s="19">
        <f>J601*INDEX('Pliegos Tarifarios (Las Condes)'!$D:$D,MATCH($B601,'Pliegos Tarifarios (Las Condes)'!$A:$A,0))</f>
        <v>30494.014636799999</v>
      </c>
      <c r="P601" s="19">
        <f>H601*INDEX('Pliegos Tarifarios (Las Condes)'!$E:$E,MATCH($B601,'Pliegos Tarifarios (Las Condes)'!$A:$A,0))</f>
        <v>9447.3290548000004</v>
      </c>
      <c r="Q601" s="19" cm="1">
        <f t="array" ref="Q601">H601*_xlfn.IFS(H601&lt;=350,INDEX('Pliegos Tarifarios (Las Condes)'!$F:$F,MATCH($B601,'Pliegos Tarifarios (Las Condes)'!$A:$A,0)),H601&lt;=500,INDEX('Pliegos Tarifarios (Las Condes)'!$G:$G,MATCH($B601,'Pliegos Tarifarios (Las Condes)'!$A:$A,0)),H601&lt;=1000,INDEX('Pliegos Tarifarios (Las Condes)'!$H:$H,MATCH($B601,'Pliegos Tarifarios (Las Condes)'!$A:$A,0)),H601&lt;=5000,INDEX('Pliegos Tarifarios (Las Condes)'!$I:$I,MATCH($B601,'Pliegos Tarifarios (Las Condes)'!$A:$A,0)),H601&gt;5000,INDEX('Pliegos Tarifarios (Las Condes)'!$J:$J,MATCH($B601,'Pliegos Tarifarios (Las Condes)'!$A:$A,0)))/1.19</f>
        <v>1713.3899747058827</v>
      </c>
      <c r="R601" s="19">
        <f>INDEX('Pliegos Tarifarios (Las Condes)'!$K:$K,MATCH($B601,'Pliegos Tarifarios (Las Condes)'!$A:$A,0))</f>
        <v>709.36099999999999</v>
      </c>
      <c r="S601" s="21">
        <f t="shared" si="30"/>
        <v>136653.61502300587</v>
      </c>
      <c r="T601" s="21">
        <f t="shared" si="31"/>
        <v>25964.186854371117</v>
      </c>
      <c r="U601" s="19">
        <v>0</v>
      </c>
      <c r="V601" s="21">
        <f t="shared" si="32"/>
        <v>162617.80187737697</v>
      </c>
    </row>
    <row r="602" spans="1:22" x14ac:dyDescent="0.3">
      <c r="A602" s="7" t="s">
        <v>141</v>
      </c>
      <c r="B602" s="7">
        <v>2</v>
      </c>
      <c r="C602" s="8" t="s">
        <v>186</v>
      </c>
      <c r="D602" s="7" t="s">
        <v>440</v>
      </c>
      <c r="E602" s="7" t="s">
        <v>121</v>
      </c>
      <c r="F602" s="8" t="s">
        <v>441</v>
      </c>
      <c r="G602" s="7" t="s">
        <v>16</v>
      </c>
      <c r="H602" s="9">
        <v>729.18600000000004</v>
      </c>
      <c r="I602" s="9">
        <v>2.1804000000000001</v>
      </c>
      <c r="J602" s="9">
        <v>2.1804000000000001</v>
      </c>
      <c r="K602" s="10">
        <v>1</v>
      </c>
      <c r="L602" s="9">
        <v>26.04</v>
      </c>
      <c r="M602" s="19">
        <f>H602*INDEX('Pliegos Tarifarios (Las Condes)'!$B:$B,MATCH($B602,'Pliegos Tarifarios (Las Condes)'!$A:$A,0))</f>
        <v>86655.005867999993</v>
      </c>
      <c r="N602" s="19">
        <f>I602*INDEX('Pliegos Tarifarios (Las Condes)'!$C:$C,MATCH($B602,'Pliegos Tarifarios (Las Condes)'!$A:$A,0))</f>
        <v>7480.2568524000008</v>
      </c>
      <c r="O602" s="19">
        <f>J602*INDEX('Pliegos Tarifarios (Las Condes)'!$D:$D,MATCH($B602,'Pliegos Tarifarios (Las Condes)'!$A:$A,0))</f>
        <v>30791.992550400002</v>
      </c>
      <c r="P602" s="19">
        <f>H602*INDEX('Pliegos Tarifarios (Las Condes)'!$E:$E,MATCH($B602,'Pliegos Tarifarios (Las Condes)'!$A:$A,0))</f>
        <v>9429.8333520000015</v>
      </c>
      <c r="Q602" s="19" cm="1">
        <f t="array" ref="Q602">H602*_xlfn.IFS(H602&lt;=350,INDEX('Pliegos Tarifarios (Las Condes)'!$F:$F,MATCH($B602,'Pliegos Tarifarios (Las Condes)'!$A:$A,0)),H602&lt;=500,INDEX('Pliegos Tarifarios (Las Condes)'!$G:$G,MATCH($B602,'Pliegos Tarifarios (Las Condes)'!$A:$A,0)),H602&lt;=1000,INDEX('Pliegos Tarifarios (Las Condes)'!$H:$H,MATCH($B602,'Pliegos Tarifarios (Las Condes)'!$A:$A,0)),H602&lt;=5000,INDEX('Pliegos Tarifarios (Las Condes)'!$I:$I,MATCH($B602,'Pliegos Tarifarios (Las Condes)'!$A:$A,0)),H602&gt;5000,INDEX('Pliegos Tarifarios (Las Condes)'!$J:$J,MATCH($B602,'Pliegos Tarifarios (Las Condes)'!$A:$A,0)))/1.19</f>
        <v>1710.2169126050424</v>
      </c>
      <c r="R602" s="19">
        <f>INDEX('Pliegos Tarifarios (Las Condes)'!$K:$K,MATCH($B602,'Pliegos Tarifarios (Las Condes)'!$A:$A,0))</f>
        <v>709.36099999999999</v>
      </c>
      <c r="S602" s="21">
        <f t="shared" si="30"/>
        <v>136776.66653540503</v>
      </c>
      <c r="T602" s="21">
        <f t="shared" si="31"/>
        <v>25987.566641726957</v>
      </c>
      <c r="U602" s="19">
        <v>0</v>
      </c>
      <c r="V602" s="21">
        <f t="shared" si="32"/>
        <v>162764.233177132</v>
      </c>
    </row>
    <row r="603" spans="1:22" x14ac:dyDescent="0.3">
      <c r="A603" s="7" t="s">
        <v>141</v>
      </c>
      <c r="B603" s="7">
        <v>2</v>
      </c>
      <c r="C603" s="8" t="s">
        <v>186</v>
      </c>
      <c r="D603" s="7" t="s">
        <v>442</v>
      </c>
      <c r="E603" s="7" t="s">
        <v>121</v>
      </c>
      <c r="F603" s="8" t="s">
        <v>443</v>
      </c>
      <c r="G603" s="7" t="s">
        <v>16</v>
      </c>
      <c r="H603" s="9">
        <v>729.82759999999996</v>
      </c>
      <c r="I603" s="9">
        <v>2.1656</v>
      </c>
      <c r="J603" s="9">
        <v>2.1448</v>
      </c>
      <c r="K603" s="10">
        <v>0.99039527151828599</v>
      </c>
      <c r="L603" s="9">
        <v>26.07</v>
      </c>
      <c r="M603" s="19">
        <f>H603*INDEX('Pliegos Tarifarios (Las Condes)'!$B:$B,MATCH($B603,'Pliegos Tarifarios (Las Condes)'!$A:$A,0))</f>
        <v>86731.252328799994</v>
      </c>
      <c r="N603" s="19">
        <f>I603*INDEX('Pliegos Tarifarios (Las Condes)'!$C:$C,MATCH($B603,'Pliegos Tarifarios (Las Condes)'!$A:$A,0))</f>
        <v>7429.4827735999997</v>
      </c>
      <c r="O603" s="19">
        <f>J603*INDEX('Pliegos Tarifarios (Las Condes)'!$D:$D,MATCH($B603,'Pliegos Tarifarios (Las Condes)'!$A:$A,0))</f>
        <v>30289.2430848</v>
      </c>
      <c r="P603" s="19">
        <f>H603*INDEX('Pliegos Tarifarios (Las Condes)'!$E:$E,MATCH($B603,'Pliegos Tarifarios (Las Condes)'!$A:$A,0))</f>
        <v>9438.1305231999995</v>
      </c>
      <c r="Q603" s="19" cm="1">
        <f t="array" ref="Q603">H603*_xlfn.IFS(H603&lt;=350,INDEX('Pliegos Tarifarios (Las Condes)'!$F:$F,MATCH($B603,'Pliegos Tarifarios (Las Condes)'!$A:$A,0)),H603&lt;=500,INDEX('Pliegos Tarifarios (Las Condes)'!$G:$G,MATCH($B603,'Pliegos Tarifarios (Las Condes)'!$A:$A,0)),H603&lt;=1000,INDEX('Pliegos Tarifarios (Las Condes)'!$H:$H,MATCH($B603,'Pliegos Tarifarios (Las Condes)'!$A:$A,0)),H603&lt;=5000,INDEX('Pliegos Tarifarios (Las Condes)'!$I:$I,MATCH($B603,'Pliegos Tarifarios (Las Condes)'!$A:$A,0)),H603&gt;5000,INDEX('Pliegos Tarifarios (Las Condes)'!$J:$J,MATCH($B603,'Pliegos Tarifarios (Las Condes)'!$A:$A,0)))/1.19</f>
        <v>1711.7217072268909</v>
      </c>
      <c r="R603" s="19">
        <f>INDEX('Pliegos Tarifarios (Las Condes)'!$K:$K,MATCH($B603,'Pliegos Tarifarios (Las Condes)'!$A:$A,0))</f>
        <v>709.36099999999999</v>
      </c>
      <c r="S603" s="21">
        <f t="shared" si="30"/>
        <v>136309.19141762689</v>
      </c>
      <c r="T603" s="21">
        <f t="shared" si="31"/>
        <v>25898.746369349108</v>
      </c>
      <c r="U603" s="19">
        <v>0</v>
      </c>
      <c r="V603" s="21">
        <f t="shared" si="32"/>
        <v>162207.93778697599</v>
      </c>
    </row>
    <row r="604" spans="1:22" x14ac:dyDescent="0.3">
      <c r="A604" s="7" t="s">
        <v>141</v>
      </c>
      <c r="B604" s="7">
        <v>2</v>
      </c>
      <c r="C604" s="8" t="s">
        <v>186</v>
      </c>
      <c r="D604" s="7" t="s">
        <v>444</v>
      </c>
      <c r="E604" s="7" t="s">
        <v>121</v>
      </c>
      <c r="F604" s="8" t="s">
        <v>445</v>
      </c>
      <c r="G604" s="7" t="s">
        <v>16</v>
      </c>
      <c r="H604" s="9">
        <v>730.42970000000003</v>
      </c>
      <c r="I604" s="9">
        <v>2.2170999999999998</v>
      </c>
      <c r="J604" s="9">
        <v>2.1863000000000001</v>
      </c>
      <c r="K604" s="10">
        <v>0.98610797889134472</v>
      </c>
      <c r="L604" s="9">
        <v>26.09</v>
      </c>
      <c r="M604" s="19">
        <f>H604*INDEX('Pliegos Tarifarios (Las Condes)'!$B:$B,MATCH($B604,'Pliegos Tarifarios (Las Condes)'!$A:$A,0))</f>
        <v>86802.804688599994</v>
      </c>
      <c r="N604" s="19">
        <f>I604*INDEX('Pliegos Tarifarios (Las Condes)'!$C:$C,MATCH($B604,'Pliegos Tarifarios (Las Condes)'!$A:$A,0))</f>
        <v>7606.1628450999997</v>
      </c>
      <c r="O604" s="19">
        <f>J604*INDEX('Pliegos Tarifarios (Las Condes)'!$D:$D,MATCH($B604,'Pliegos Tarifarios (Las Condes)'!$A:$A,0))</f>
        <v>30875.313388800001</v>
      </c>
      <c r="P604" s="19">
        <f>H604*INDEX('Pliegos Tarifarios (Las Condes)'!$E:$E,MATCH($B604,'Pliegos Tarifarios (Las Condes)'!$A:$A,0))</f>
        <v>9445.9168804000001</v>
      </c>
      <c r="Q604" s="19" cm="1">
        <f t="array" ref="Q604">H604*_xlfn.IFS(H604&lt;=350,INDEX('Pliegos Tarifarios (Las Condes)'!$F:$F,MATCH($B604,'Pliegos Tarifarios (Las Condes)'!$A:$A,0)),H604&lt;=500,INDEX('Pliegos Tarifarios (Las Condes)'!$G:$G,MATCH($B604,'Pliegos Tarifarios (Las Condes)'!$A:$A,0)),H604&lt;=1000,INDEX('Pliegos Tarifarios (Las Condes)'!$H:$H,MATCH($B604,'Pliegos Tarifarios (Las Condes)'!$A:$A,0)),H604&lt;=5000,INDEX('Pliegos Tarifarios (Las Condes)'!$I:$I,MATCH($B604,'Pliegos Tarifarios (Las Condes)'!$A:$A,0)),H604&gt;5000,INDEX('Pliegos Tarifarios (Las Condes)'!$J:$J,MATCH($B604,'Pliegos Tarifarios (Las Condes)'!$A:$A,0)))/1.19</f>
        <v>1713.1338594117651</v>
      </c>
      <c r="R604" s="19">
        <f>INDEX('Pliegos Tarifarios (Las Condes)'!$K:$K,MATCH($B604,'Pliegos Tarifarios (Las Condes)'!$A:$A,0))</f>
        <v>709.36099999999999</v>
      </c>
      <c r="S604" s="21">
        <f t="shared" si="30"/>
        <v>137152.69266231175</v>
      </c>
      <c r="T604" s="21">
        <f t="shared" si="31"/>
        <v>26059.01160583923</v>
      </c>
      <c r="U604" s="19">
        <v>0</v>
      </c>
      <c r="V604" s="21">
        <f t="shared" si="32"/>
        <v>163211.70426815096</v>
      </c>
    </row>
    <row r="605" spans="1:22" x14ac:dyDescent="0.3">
      <c r="A605" s="7" t="s">
        <v>141</v>
      </c>
      <c r="B605" s="7">
        <v>2</v>
      </c>
      <c r="C605" s="8" t="s">
        <v>186</v>
      </c>
      <c r="D605" s="7" t="s">
        <v>446</v>
      </c>
      <c r="E605" s="7" t="s">
        <v>121</v>
      </c>
      <c r="F605" s="8" t="s">
        <v>447</v>
      </c>
      <c r="G605" s="7" t="s">
        <v>16</v>
      </c>
      <c r="H605" s="9">
        <v>728.41539999999998</v>
      </c>
      <c r="I605" s="9">
        <v>2.1865000000000001</v>
      </c>
      <c r="J605" s="9">
        <v>2.1865000000000001</v>
      </c>
      <c r="K605" s="10">
        <v>1</v>
      </c>
      <c r="L605" s="9">
        <v>26.01</v>
      </c>
      <c r="M605" s="19">
        <f>H605*INDEX('Pliegos Tarifarios (Las Condes)'!$B:$B,MATCH($B605,'Pliegos Tarifarios (Las Condes)'!$A:$A,0))</f>
        <v>86563.429305199999</v>
      </c>
      <c r="N605" s="19">
        <f>I605*INDEX('Pliegos Tarifarios (Las Condes)'!$C:$C,MATCH($B605,'Pliegos Tarifarios (Las Condes)'!$A:$A,0))</f>
        <v>7501.1840065000006</v>
      </c>
      <c r="O605" s="19">
        <f>J605*INDEX('Pliegos Tarifarios (Las Condes)'!$D:$D,MATCH($B605,'Pliegos Tarifarios (Las Condes)'!$A:$A,0))</f>
        <v>30878.137824000001</v>
      </c>
      <c r="P605" s="19">
        <f>H605*INDEX('Pliegos Tarifarios (Las Condes)'!$E:$E,MATCH($B605,'Pliegos Tarifarios (Las Condes)'!$A:$A,0))</f>
        <v>9419.8679527999993</v>
      </c>
      <c r="Q605" s="19" cm="1">
        <f t="array" ref="Q605">H605*_xlfn.IFS(H605&lt;=350,INDEX('Pliegos Tarifarios (Las Condes)'!$F:$F,MATCH($B605,'Pliegos Tarifarios (Las Condes)'!$A:$A,0)),H605&lt;=500,INDEX('Pliegos Tarifarios (Las Condes)'!$G:$G,MATCH($B605,'Pliegos Tarifarios (Las Condes)'!$A:$A,0)),H605&lt;=1000,INDEX('Pliegos Tarifarios (Las Condes)'!$H:$H,MATCH($B605,'Pliegos Tarifarios (Las Condes)'!$A:$A,0)),H605&lt;=5000,INDEX('Pliegos Tarifarios (Las Condes)'!$I:$I,MATCH($B605,'Pliegos Tarifarios (Las Condes)'!$A:$A,0)),H605&gt;5000,INDEX('Pliegos Tarifarios (Las Condes)'!$J:$J,MATCH($B605,'Pliegos Tarifarios (Las Condes)'!$A:$A,0)))/1.19</f>
        <v>1708.409564201681</v>
      </c>
      <c r="R605" s="19">
        <f>INDEX('Pliegos Tarifarios (Las Condes)'!$K:$K,MATCH($B605,'Pliegos Tarifarios (Las Condes)'!$A:$A,0))</f>
        <v>709.36099999999999</v>
      </c>
      <c r="S605" s="21">
        <f t="shared" si="30"/>
        <v>136780.38965270171</v>
      </c>
      <c r="T605" s="21">
        <f t="shared" si="31"/>
        <v>25988.274034013324</v>
      </c>
      <c r="U605" s="19">
        <v>0</v>
      </c>
      <c r="V605" s="21">
        <f t="shared" si="32"/>
        <v>162768.66368671504</v>
      </c>
    </row>
    <row r="606" spans="1:22" x14ac:dyDescent="0.3">
      <c r="A606" s="7" t="s">
        <v>141</v>
      </c>
      <c r="B606" s="7">
        <v>2</v>
      </c>
      <c r="C606" s="8" t="s">
        <v>186</v>
      </c>
      <c r="D606" s="7" t="s">
        <v>448</v>
      </c>
      <c r="E606" s="7" t="s">
        <v>121</v>
      </c>
      <c r="F606" s="8" t="s">
        <v>449</v>
      </c>
      <c r="G606" s="7" t="s">
        <v>16</v>
      </c>
      <c r="H606" s="9">
        <v>729.35379999999998</v>
      </c>
      <c r="I606" s="9">
        <v>2.17</v>
      </c>
      <c r="J606" s="9">
        <v>2.17</v>
      </c>
      <c r="K606" s="10">
        <v>1</v>
      </c>
      <c r="L606" s="9">
        <v>26.05</v>
      </c>
      <c r="M606" s="19">
        <f>H606*INDEX('Pliegos Tarifarios (Las Condes)'!$B:$B,MATCH($B606,'Pliegos Tarifarios (Las Condes)'!$A:$A,0))</f>
        <v>86674.946884399993</v>
      </c>
      <c r="N606" s="19">
        <f>I606*INDEX('Pliegos Tarifarios (Las Condes)'!$C:$C,MATCH($B606,'Pliegos Tarifarios (Las Condes)'!$A:$A,0))</f>
        <v>7444.5777699999999</v>
      </c>
      <c r="O606" s="19">
        <f>J606*INDEX('Pliegos Tarifarios (Las Condes)'!$D:$D,MATCH($B606,'Pliegos Tarifarios (Las Condes)'!$A:$A,0))</f>
        <v>30645.121919999998</v>
      </c>
      <c r="P606" s="19">
        <f>H606*INDEX('Pliegos Tarifarios (Las Condes)'!$E:$E,MATCH($B606,'Pliegos Tarifarios (Las Condes)'!$A:$A,0))</f>
        <v>9432.0033416000006</v>
      </c>
      <c r="Q606" s="19" cm="1">
        <f t="array" ref="Q606">H606*_xlfn.IFS(H606&lt;=350,INDEX('Pliegos Tarifarios (Las Condes)'!$F:$F,MATCH($B606,'Pliegos Tarifarios (Las Condes)'!$A:$A,0)),H606&lt;=500,INDEX('Pliegos Tarifarios (Las Condes)'!$G:$G,MATCH($B606,'Pliegos Tarifarios (Las Condes)'!$A:$A,0)),H606&lt;=1000,INDEX('Pliegos Tarifarios (Las Condes)'!$H:$H,MATCH($B606,'Pliegos Tarifarios (Las Condes)'!$A:$A,0)),H606&lt;=5000,INDEX('Pliegos Tarifarios (Las Condes)'!$I:$I,MATCH($B606,'Pliegos Tarifarios (Las Condes)'!$A:$A,0)),H606&gt;5000,INDEX('Pliegos Tarifarios (Las Condes)'!$J:$J,MATCH($B606,'Pliegos Tarifarios (Las Condes)'!$A:$A,0)))/1.19</f>
        <v>1710.6104670588238</v>
      </c>
      <c r="R606" s="19">
        <f>INDEX('Pliegos Tarifarios (Las Condes)'!$K:$K,MATCH($B606,'Pliegos Tarifarios (Las Condes)'!$A:$A,0))</f>
        <v>709.36099999999999</v>
      </c>
      <c r="S606" s="21">
        <f t="shared" si="30"/>
        <v>136616.62138305881</v>
      </c>
      <c r="T606" s="21">
        <f t="shared" si="31"/>
        <v>25957.158062781175</v>
      </c>
      <c r="U606" s="19">
        <v>0</v>
      </c>
      <c r="V606" s="21">
        <f t="shared" si="32"/>
        <v>162573.77944583999</v>
      </c>
    </row>
    <row r="607" spans="1:22" x14ac:dyDescent="0.3">
      <c r="A607" s="7" t="s">
        <v>141</v>
      </c>
      <c r="B607" s="7">
        <v>2</v>
      </c>
      <c r="C607" s="8" t="s">
        <v>186</v>
      </c>
      <c r="D607" s="7" t="s">
        <v>450</v>
      </c>
      <c r="E607" s="7" t="s">
        <v>121</v>
      </c>
      <c r="F607" s="8" t="s">
        <v>451</v>
      </c>
      <c r="G607" s="7" t="s">
        <v>16</v>
      </c>
      <c r="H607" s="9">
        <v>729.89070000000004</v>
      </c>
      <c r="I607" s="9">
        <v>2.1634000000000002</v>
      </c>
      <c r="J607" s="9">
        <v>2.1198999999999999</v>
      </c>
      <c r="K607" s="10">
        <v>0.97989276139410175</v>
      </c>
      <c r="L607" s="9">
        <v>26.07</v>
      </c>
      <c r="M607" s="19">
        <f>H607*INDEX('Pliegos Tarifarios (Las Condes)'!$B:$B,MATCH($B607,'Pliegos Tarifarios (Las Condes)'!$A:$A,0))</f>
        <v>86738.751006599996</v>
      </c>
      <c r="N607" s="19">
        <f>I607*INDEX('Pliegos Tarifarios (Las Condes)'!$C:$C,MATCH($B607,'Pliegos Tarifarios (Las Condes)'!$A:$A,0))</f>
        <v>7421.935275400001</v>
      </c>
      <c r="O607" s="19">
        <f>J607*INDEX('Pliegos Tarifarios (Las Condes)'!$D:$D,MATCH($B607,'Pliegos Tarifarios (Las Condes)'!$A:$A,0))</f>
        <v>29937.600902399998</v>
      </c>
      <c r="P607" s="19">
        <f>H607*INDEX('Pliegos Tarifarios (Las Condes)'!$E:$E,MATCH($B607,'Pliegos Tarifarios (Las Condes)'!$A:$A,0))</f>
        <v>9438.9465324000012</v>
      </c>
      <c r="Q607" s="19" cm="1">
        <f t="array" ref="Q607">H607*_xlfn.IFS(H607&lt;=350,INDEX('Pliegos Tarifarios (Las Condes)'!$F:$F,MATCH($B607,'Pliegos Tarifarios (Las Condes)'!$A:$A,0)),H607&lt;=500,INDEX('Pliegos Tarifarios (Las Condes)'!$G:$G,MATCH($B607,'Pliegos Tarifarios (Las Condes)'!$A:$A,0)),H607&lt;=1000,INDEX('Pliegos Tarifarios (Las Condes)'!$H:$H,MATCH($B607,'Pliegos Tarifarios (Las Condes)'!$A:$A,0)),H607&lt;=5000,INDEX('Pliegos Tarifarios (Las Condes)'!$I:$I,MATCH($B607,'Pliegos Tarifarios (Las Condes)'!$A:$A,0)),H607&gt;5000,INDEX('Pliegos Tarifarios (Las Condes)'!$J:$J,MATCH($B607,'Pliegos Tarifarios (Las Condes)'!$A:$A,0)))/1.19</f>
        <v>1711.8697005882357</v>
      </c>
      <c r="R607" s="19">
        <f>INDEX('Pliegos Tarifarios (Las Condes)'!$K:$K,MATCH($B607,'Pliegos Tarifarios (Las Condes)'!$A:$A,0))</f>
        <v>709.36099999999999</v>
      </c>
      <c r="S607" s="21">
        <f t="shared" si="30"/>
        <v>135958.46441738823</v>
      </c>
      <c r="T607" s="21">
        <f t="shared" si="31"/>
        <v>25832.108239303765</v>
      </c>
      <c r="U607" s="19">
        <v>0</v>
      </c>
      <c r="V607" s="21">
        <f t="shared" si="32"/>
        <v>161790.57265669201</v>
      </c>
    </row>
    <row r="608" spans="1:22" x14ac:dyDescent="0.3">
      <c r="A608" s="7" t="s">
        <v>141</v>
      </c>
      <c r="B608" s="7">
        <v>2</v>
      </c>
      <c r="C608" s="8" t="s">
        <v>186</v>
      </c>
      <c r="D608" s="7" t="s">
        <v>452</v>
      </c>
      <c r="E608" s="7" t="s">
        <v>121</v>
      </c>
      <c r="F608" s="8" t="s">
        <v>453</v>
      </c>
      <c r="G608" s="7" t="s">
        <v>16</v>
      </c>
      <c r="H608" s="9">
        <v>730.05880000000002</v>
      </c>
      <c r="I608" s="9">
        <v>2.1217000000000001</v>
      </c>
      <c r="J608" s="9">
        <v>2.1217000000000001</v>
      </c>
      <c r="K608" s="10">
        <v>1</v>
      </c>
      <c r="L608" s="9">
        <v>26.07</v>
      </c>
      <c r="M608" s="19">
        <f>H608*INDEX('Pliegos Tarifarios (Las Condes)'!$B:$B,MATCH($B608,'Pliegos Tarifarios (Las Condes)'!$A:$A,0))</f>
        <v>86758.727674399997</v>
      </c>
      <c r="N608" s="19">
        <f>I608*INDEX('Pliegos Tarifarios (Las Condes)'!$C:$C,MATCH($B608,'Pliegos Tarifarios (Las Condes)'!$A:$A,0))</f>
        <v>7278.8758777000003</v>
      </c>
      <c r="O608" s="19">
        <f>J608*INDEX('Pliegos Tarifarios (Las Condes)'!$D:$D,MATCH($B608,'Pliegos Tarifarios (Las Condes)'!$A:$A,0))</f>
        <v>29963.020819199999</v>
      </c>
      <c r="P608" s="19">
        <f>H608*INDEX('Pliegos Tarifarios (Las Condes)'!$E:$E,MATCH($B608,'Pliegos Tarifarios (Las Condes)'!$A:$A,0))</f>
        <v>9441.1204016000011</v>
      </c>
      <c r="Q608" s="19" cm="1">
        <f t="array" ref="Q608">H608*_xlfn.IFS(H608&lt;=350,INDEX('Pliegos Tarifarios (Las Condes)'!$F:$F,MATCH($B608,'Pliegos Tarifarios (Las Condes)'!$A:$A,0)),H608&lt;=500,INDEX('Pliegos Tarifarios (Las Condes)'!$G:$G,MATCH($B608,'Pliegos Tarifarios (Las Condes)'!$A:$A,0)),H608&lt;=1000,INDEX('Pliegos Tarifarios (Las Condes)'!$H:$H,MATCH($B608,'Pliegos Tarifarios (Las Condes)'!$A:$A,0)),H608&lt;=5000,INDEX('Pliegos Tarifarios (Las Condes)'!$I:$I,MATCH($B608,'Pliegos Tarifarios (Las Condes)'!$A:$A,0)),H608&gt;5000,INDEX('Pliegos Tarifarios (Las Condes)'!$J:$J,MATCH($B608,'Pliegos Tarifarios (Las Condes)'!$A:$A,0)))/1.19</f>
        <v>1712.2639586554626</v>
      </c>
      <c r="R608" s="19">
        <f>INDEX('Pliegos Tarifarios (Las Condes)'!$K:$K,MATCH($B608,'Pliegos Tarifarios (Las Condes)'!$A:$A,0))</f>
        <v>709.36099999999999</v>
      </c>
      <c r="S608" s="21">
        <f t="shared" si="30"/>
        <v>135863.36973155549</v>
      </c>
      <c r="T608" s="21">
        <f t="shared" si="31"/>
        <v>25814.040248995545</v>
      </c>
      <c r="U608" s="19">
        <v>0</v>
      </c>
      <c r="V608" s="21">
        <f t="shared" si="32"/>
        <v>161677.40998055105</v>
      </c>
    </row>
    <row r="609" spans="1:22" x14ac:dyDescent="0.3">
      <c r="A609" s="7" t="s">
        <v>141</v>
      </c>
      <c r="B609" s="7">
        <v>2</v>
      </c>
      <c r="C609" s="8" t="s">
        <v>186</v>
      </c>
      <c r="D609" s="7" t="s">
        <v>454</v>
      </c>
      <c r="E609" s="7" t="s">
        <v>121</v>
      </c>
      <c r="F609" s="8" t="s">
        <v>455</v>
      </c>
      <c r="G609" s="7" t="s">
        <v>16</v>
      </c>
      <c r="H609" s="9">
        <v>729.86189999999999</v>
      </c>
      <c r="I609" s="9">
        <v>2.2408000000000001</v>
      </c>
      <c r="J609" s="9">
        <v>2.1379999999999999</v>
      </c>
      <c r="K609" s="10">
        <v>0.95412352731167427</v>
      </c>
      <c r="L609" s="9">
        <v>26.07</v>
      </c>
      <c r="M609" s="19">
        <f>H609*INDEX('Pliegos Tarifarios (Las Condes)'!$B:$B,MATCH($B609,'Pliegos Tarifarios (Las Condes)'!$A:$A,0))</f>
        <v>86735.328472199995</v>
      </c>
      <c r="N609" s="19">
        <f>I609*INDEX('Pliegos Tarifarios (Las Condes)'!$C:$C,MATCH($B609,'Pliegos Tarifarios (Las Condes)'!$A:$A,0))</f>
        <v>7687.4699848000009</v>
      </c>
      <c r="O609" s="19">
        <f>J609*INDEX('Pliegos Tarifarios (Las Condes)'!$D:$D,MATCH($B609,'Pliegos Tarifarios (Las Condes)'!$A:$A,0))</f>
        <v>30193.212287999999</v>
      </c>
      <c r="P609" s="19">
        <f>H609*INDEX('Pliegos Tarifarios (Las Condes)'!$E:$E,MATCH($B609,'Pliegos Tarifarios (Las Condes)'!$A:$A,0))</f>
        <v>9438.5740908000007</v>
      </c>
      <c r="Q609" s="19" cm="1">
        <f t="array" ref="Q609">H609*_xlfn.IFS(H609&lt;=350,INDEX('Pliegos Tarifarios (Las Condes)'!$F:$F,MATCH($B609,'Pliegos Tarifarios (Las Condes)'!$A:$A,0)),H609&lt;=500,INDEX('Pliegos Tarifarios (Las Condes)'!$G:$G,MATCH($B609,'Pliegos Tarifarios (Las Condes)'!$A:$A,0)),H609&lt;=1000,INDEX('Pliegos Tarifarios (Las Condes)'!$H:$H,MATCH($B609,'Pliegos Tarifarios (Las Condes)'!$A:$A,0)),H609&lt;=5000,INDEX('Pliegos Tarifarios (Las Condes)'!$I:$I,MATCH($B609,'Pliegos Tarifarios (Las Condes)'!$A:$A,0)),H609&gt;5000,INDEX('Pliegos Tarifarios (Las Condes)'!$J:$J,MATCH($B609,'Pliegos Tarifarios (Las Condes)'!$A:$A,0)))/1.19</f>
        <v>1711.8021536974793</v>
      </c>
      <c r="R609" s="19">
        <f>INDEX('Pliegos Tarifarios (Las Condes)'!$K:$K,MATCH($B609,'Pliegos Tarifarios (Las Condes)'!$A:$A,0))</f>
        <v>709.36099999999999</v>
      </c>
      <c r="S609" s="21">
        <f t="shared" si="30"/>
        <v>136475.74798949747</v>
      </c>
      <c r="T609" s="21">
        <f t="shared" si="31"/>
        <v>25930.392118004518</v>
      </c>
      <c r="U609" s="19">
        <v>0</v>
      </c>
      <c r="V609" s="21">
        <f t="shared" si="32"/>
        <v>162406.140107502</v>
      </c>
    </row>
    <row r="610" spans="1:22" x14ac:dyDescent="0.3">
      <c r="A610" s="7" t="s">
        <v>141</v>
      </c>
      <c r="B610" s="7">
        <v>2</v>
      </c>
      <c r="C610" s="8" t="s">
        <v>186</v>
      </c>
      <c r="D610" s="7" t="s">
        <v>456</v>
      </c>
      <c r="E610" s="7" t="s">
        <v>121</v>
      </c>
      <c r="F610" s="8" t="s">
        <v>457</v>
      </c>
      <c r="G610" s="7" t="s">
        <v>16</v>
      </c>
      <c r="H610" s="9">
        <v>730.32539999999995</v>
      </c>
      <c r="I610" s="9">
        <v>2.1947000000000001</v>
      </c>
      <c r="J610" s="9">
        <v>2.1947000000000001</v>
      </c>
      <c r="K610" s="10">
        <v>1</v>
      </c>
      <c r="L610" s="9">
        <v>26.08</v>
      </c>
      <c r="M610" s="19">
        <f>H610*INDEX('Pliegos Tarifarios (Las Condes)'!$B:$B,MATCH($B610,'Pliegos Tarifarios (Las Condes)'!$A:$A,0))</f>
        <v>86790.409885199988</v>
      </c>
      <c r="N610" s="19">
        <f>I610*INDEX('Pliegos Tarifarios (Las Condes)'!$C:$C,MATCH($B610,'Pliegos Tarifarios (Las Condes)'!$A:$A,0))</f>
        <v>7529.3155907</v>
      </c>
      <c r="O610" s="19">
        <f>J610*INDEX('Pliegos Tarifarios (Las Condes)'!$D:$D,MATCH($B610,'Pliegos Tarifarios (Las Condes)'!$A:$A,0))</f>
        <v>30993.9396672</v>
      </c>
      <c r="P610" s="19">
        <f>H610*INDEX('Pliegos Tarifarios (Las Condes)'!$E:$E,MATCH($B610,'Pliegos Tarifarios (Las Condes)'!$A:$A,0))</f>
        <v>9444.5680727999988</v>
      </c>
      <c r="Q610" s="19" cm="1">
        <f t="array" ref="Q610">H610*_xlfn.IFS(H610&lt;=350,INDEX('Pliegos Tarifarios (Las Condes)'!$F:$F,MATCH($B610,'Pliegos Tarifarios (Las Condes)'!$A:$A,0)),H610&lt;=500,INDEX('Pliegos Tarifarios (Las Condes)'!$G:$G,MATCH($B610,'Pliegos Tarifarios (Las Condes)'!$A:$A,0)),H610&lt;=1000,INDEX('Pliegos Tarifarios (Las Condes)'!$H:$H,MATCH($B610,'Pliegos Tarifarios (Las Condes)'!$A:$A,0)),H610&lt;=5000,INDEX('Pliegos Tarifarios (Las Condes)'!$I:$I,MATCH($B610,'Pliegos Tarifarios (Las Condes)'!$A:$A,0)),H610&gt;5000,INDEX('Pliegos Tarifarios (Las Condes)'!$J:$J,MATCH($B610,'Pliegos Tarifarios (Las Condes)'!$A:$A,0)))/1.19</f>
        <v>1712.8892364705885</v>
      </c>
      <c r="R610" s="19">
        <f>INDEX('Pliegos Tarifarios (Las Condes)'!$K:$K,MATCH($B610,'Pliegos Tarifarios (Las Condes)'!$A:$A,0))</f>
        <v>709.36099999999999</v>
      </c>
      <c r="S610" s="21">
        <f t="shared" si="30"/>
        <v>137180.48345237059</v>
      </c>
      <c r="T610" s="21">
        <f t="shared" si="31"/>
        <v>26064.291855950414</v>
      </c>
      <c r="U610" s="19">
        <v>0</v>
      </c>
      <c r="V610" s="21">
        <f t="shared" si="32"/>
        <v>163244.775308321</v>
      </c>
    </row>
    <row r="611" spans="1:22" x14ac:dyDescent="0.3">
      <c r="A611" s="7" t="s">
        <v>141</v>
      </c>
      <c r="B611" s="7">
        <v>2</v>
      </c>
      <c r="C611" s="8" t="s">
        <v>186</v>
      </c>
      <c r="D611" s="7" t="s">
        <v>458</v>
      </c>
      <c r="E611" s="7" t="s">
        <v>121</v>
      </c>
      <c r="F611" s="8" t="s">
        <v>459</v>
      </c>
      <c r="G611" s="7" t="s">
        <v>16</v>
      </c>
      <c r="H611" s="9">
        <v>730.63059999999996</v>
      </c>
      <c r="I611" s="9">
        <v>2.1566000000000001</v>
      </c>
      <c r="J611" s="9">
        <v>2.1219999999999999</v>
      </c>
      <c r="K611" s="10">
        <v>0.98395622739497346</v>
      </c>
      <c r="L611" s="9">
        <v>26.09</v>
      </c>
      <c r="M611" s="19">
        <f>H611*INDEX('Pliegos Tarifarios (Las Condes)'!$B:$B,MATCH($B611,'Pliegos Tarifarios (Las Condes)'!$A:$A,0))</f>
        <v>86826.67924279999</v>
      </c>
      <c r="N611" s="19">
        <f>I611*INDEX('Pliegos Tarifarios (Las Condes)'!$C:$C,MATCH($B611,'Pliegos Tarifarios (Las Condes)'!$A:$A,0))</f>
        <v>7398.6066446000004</v>
      </c>
      <c r="O611" s="19">
        <f>J611*INDEX('Pliegos Tarifarios (Las Condes)'!$D:$D,MATCH($B611,'Pliegos Tarifarios (Las Condes)'!$A:$A,0))</f>
        <v>29967.257471999998</v>
      </c>
      <c r="P611" s="19">
        <f>H611*INDEX('Pliegos Tarifarios (Las Condes)'!$E:$E,MATCH($B611,'Pliegos Tarifarios (Las Condes)'!$A:$A,0))</f>
        <v>9448.514919199999</v>
      </c>
      <c r="Q611" s="19" cm="1">
        <f t="array" ref="Q611">H611*_xlfn.IFS(H611&lt;=350,INDEX('Pliegos Tarifarios (Las Condes)'!$F:$F,MATCH($B611,'Pliegos Tarifarios (Las Condes)'!$A:$A,0)),H611&lt;=500,INDEX('Pliegos Tarifarios (Las Condes)'!$G:$G,MATCH($B611,'Pliegos Tarifarios (Las Condes)'!$A:$A,0)),H611&lt;=1000,INDEX('Pliegos Tarifarios (Las Condes)'!$H:$H,MATCH($B611,'Pliegos Tarifarios (Las Condes)'!$A:$A,0)),H611&lt;=5000,INDEX('Pliegos Tarifarios (Las Condes)'!$I:$I,MATCH($B611,'Pliegos Tarifarios (Las Condes)'!$A:$A,0)),H611&gt;5000,INDEX('Pliegos Tarifarios (Las Condes)'!$J:$J,MATCH($B611,'Pliegos Tarifarios (Las Condes)'!$A:$A,0)))/1.19</f>
        <v>1713.6050458823531</v>
      </c>
      <c r="R611" s="19">
        <f>INDEX('Pliegos Tarifarios (Las Condes)'!$K:$K,MATCH($B611,'Pliegos Tarifarios (Las Condes)'!$A:$A,0))</f>
        <v>709.36099999999999</v>
      </c>
      <c r="S611" s="21">
        <f t="shared" si="30"/>
        <v>136064.02432448234</v>
      </c>
      <c r="T611" s="21">
        <f t="shared" si="31"/>
        <v>25852.164621651646</v>
      </c>
      <c r="U611" s="19">
        <v>0</v>
      </c>
      <c r="V611" s="21">
        <f t="shared" si="32"/>
        <v>161916.18894613397</v>
      </c>
    </row>
    <row r="612" spans="1:22" x14ac:dyDescent="0.3">
      <c r="A612" s="7" t="s">
        <v>141</v>
      </c>
      <c r="B612" s="7">
        <v>2</v>
      </c>
      <c r="C612" s="8" t="s">
        <v>186</v>
      </c>
      <c r="D612" s="7" t="s">
        <v>460</v>
      </c>
      <c r="E612" s="7" t="s">
        <v>121</v>
      </c>
      <c r="F612" s="8" t="s">
        <v>461</v>
      </c>
      <c r="G612" s="7" t="s">
        <v>16</v>
      </c>
      <c r="H612" s="9">
        <v>730.40909999999997</v>
      </c>
      <c r="I612" s="9">
        <v>2.1957</v>
      </c>
      <c r="J612" s="9">
        <v>2.1471</v>
      </c>
      <c r="K612" s="10">
        <v>0.97786582866511818</v>
      </c>
      <c r="L612" s="9">
        <v>26.09</v>
      </c>
      <c r="M612" s="19">
        <f>H612*INDEX('Pliegos Tarifarios (Las Condes)'!$B:$B,MATCH($B612,'Pliegos Tarifarios (Las Condes)'!$A:$A,0))</f>
        <v>86800.356625799992</v>
      </c>
      <c r="N612" s="19">
        <f>I612*INDEX('Pliegos Tarifarios (Las Condes)'!$C:$C,MATCH($B612,'Pliegos Tarifarios (Las Condes)'!$A:$A,0))</f>
        <v>7532.7462716999999</v>
      </c>
      <c r="O612" s="19">
        <f>J612*INDEX('Pliegos Tarifarios (Las Condes)'!$D:$D,MATCH($B612,'Pliegos Tarifarios (Las Condes)'!$A:$A,0))</f>
        <v>30321.7240896</v>
      </c>
      <c r="P612" s="19">
        <f>H612*INDEX('Pliegos Tarifarios (Las Condes)'!$E:$E,MATCH($B612,'Pliegos Tarifarios (Las Condes)'!$A:$A,0))</f>
        <v>9445.6504812000003</v>
      </c>
      <c r="Q612" s="19" cm="1">
        <f t="array" ref="Q612">H612*_xlfn.IFS(H612&lt;=350,INDEX('Pliegos Tarifarios (Las Condes)'!$F:$F,MATCH($B612,'Pliegos Tarifarios (Las Condes)'!$A:$A,0)),H612&lt;=500,INDEX('Pliegos Tarifarios (Las Condes)'!$G:$G,MATCH($B612,'Pliegos Tarifarios (Las Condes)'!$A:$A,0)),H612&lt;=1000,INDEX('Pliegos Tarifarios (Las Condes)'!$H:$H,MATCH($B612,'Pliegos Tarifarios (Las Condes)'!$A:$A,0)),H612&lt;=5000,INDEX('Pliegos Tarifarios (Las Condes)'!$I:$I,MATCH($B612,'Pliegos Tarifarios (Las Condes)'!$A:$A,0)),H612&gt;5000,INDEX('Pliegos Tarifarios (Las Condes)'!$J:$J,MATCH($B612,'Pliegos Tarifarios (Las Condes)'!$A:$A,0)))/1.19</f>
        <v>1713.0855446218491</v>
      </c>
      <c r="R612" s="19">
        <f>INDEX('Pliegos Tarifarios (Las Condes)'!$K:$K,MATCH($B612,'Pliegos Tarifarios (Las Condes)'!$A:$A,0))</f>
        <v>709.36099999999999</v>
      </c>
      <c r="S612" s="21">
        <f t="shared" si="30"/>
        <v>136522.92401292187</v>
      </c>
      <c r="T612" s="21">
        <f t="shared" si="31"/>
        <v>25939.355562455155</v>
      </c>
      <c r="U612" s="19">
        <v>0</v>
      </c>
      <c r="V612" s="21">
        <f t="shared" si="32"/>
        <v>162462.27957537703</v>
      </c>
    </row>
    <row r="613" spans="1:22" x14ac:dyDescent="0.3">
      <c r="A613" s="7" t="s">
        <v>141</v>
      </c>
      <c r="B613" s="7">
        <v>2</v>
      </c>
      <c r="C613" s="8" t="s">
        <v>186</v>
      </c>
      <c r="D613" s="7" t="s">
        <v>462</v>
      </c>
      <c r="E613" s="7" t="s">
        <v>121</v>
      </c>
      <c r="F613" s="8" t="s">
        <v>463</v>
      </c>
      <c r="G613" s="7" t="s">
        <v>16</v>
      </c>
      <c r="H613" s="9">
        <v>731.71379999999999</v>
      </c>
      <c r="I613" s="9">
        <v>2.1907000000000001</v>
      </c>
      <c r="J613" s="9">
        <v>2.1907000000000001</v>
      </c>
      <c r="K613" s="10">
        <v>1</v>
      </c>
      <c r="L613" s="9">
        <v>26.13</v>
      </c>
      <c r="M613" s="19">
        <f>H613*INDEX('Pliegos Tarifarios (Las Condes)'!$B:$B,MATCH($B613,'Pliegos Tarifarios (Las Condes)'!$A:$A,0))</f>
        <v>86955.4045644</v>
      </c>
      <c r="N613" s="19">
        <f>I613*INDEX('Pliegos Tarifarios (Las Condes)'!$C:$C,MATCH($B613,'Pliegos Tarifarios (Las Condes)'!$A:$A,0))</f>
        <v>7515.5928667000007</v>
      </c>
      <c r="O613" s="19">
        <f>J613*INDEX('Pliegos Tarifarios (Las Condes)'!$D:$D,MATCH($B613,'Pliegos Tarifarios (Las Condes)'!$A:$A,0))</f>
        <v>30937.450963200001</v>
      </c>
      <c r="P613" s="19">
        <f>H613*INDEX('Pliegos Tarifarios (Las Condes)'!$E:$E,MATCH($B613,'Pliegos Tarifarios (Las Condes)'!$A:$A,0))</f>
        <v>9462.5228616000004</v>
      </c>
      <c r="Q613" s="19" cm="1">
        <f t="array" ref="Q613">H613*_xlfn.IFS(H613&lt;=350,INDEX('Pliegos Tarifarios (Las Condes)'!$F:$F,MATCH($B613,'Pliegos Tarifarios (Las Condes)'!$A:$A,0)),H613&lt;=500,INDEX('Pliegos Tarifarios (Las Condes)'!$G:$G,MATCH($B613,'Pliegos Tarifarios (Las Condes)'!$A:$A,0)),H613&lt;=1000,INDEX('Pliegos Tarifarios (Las Condes)'!$H:$H,MATCH($B613,'Pliegos Tarifarios (Las Condes)'!$A:$A,0)),H613&lt;=5000,INDEX('Pliegos Tarifarios (Las Condes)'!$I:$I,MATCH($B613,'Pliegos Tarifarios (Las Condes)'!$A:$A,0)),H613&gt;5000,INDEX('Pliegos Tarifarios (Las Condes)'!$J:$J,MATCH($B613,'Pliegos Tarifarios (Las Condes)'!$A:$A,0)))/1.19</f>
        <v>1716.1455594957986</v>
      </c>
      <c r="R613" s="19">
        <f>INDEX('Pliegos Tarifarios (Las Condes)'!$K:$K,MATCH($B613,'Pliegos Tarifarios (Las Condes)'!$A:$A,0))</f>
        <v>709.36099999999999</v>
      </c>
      <c r="S613" s="21">
        <f t="shared" si="30"/>
        <v>137296.4778153958</v>
      </c>
      <c r="T613" s="21">
        <f t="shared" si="31"/>
        <v>26086.330784925201</v>
      </c>
      <c r="U613" s="19">
        <v>0</v>
      </c>
      <c r="V613" s="21">
        <f t="shared" si="32"/>
        <v>163382.808600321</v>
      </c>
    </row>
    <row r="614" spans="1:22" x14ac:dyDescent="0.3">
      <c r="A614" s="7" t="s">
        <v>141</v>
      </c>
      <c r="B614" s="7">
        <v>2</v>
      </c>
      <c r="C614" s="8" t="s">
        <v>186</v>
      </c>
      <c r="D614" s="7" t="s">
        <v>464</v>
      </c>
      <c r="E614" s="7" t="s">
        <v>121</v>
      </c>
      <c r="F614" s="8" t="s">
        <v>465</v>
      </c>
      <c r="G614" s="7" t="s">
        <v>16</v>
      </c>
      <c r="H614" s="9">
        <v>727.96529999999996</v>
      </c>
      <c r="I614" s="9">
        <v>2.1665999999999999</v>
      </c>
      <c r="J614" s="9">
        <v>2.1589</v>
      </c>
      <c r="K614" s="10">
        <v>0.9964460444936768</v>
      </c>
      <c r="L614" s="9">
        <v>26</v>
      </c>
      <c r="M614" s="19">
        <f>H614*INDEX('Pliegos Tarifarios (Las Condes)'!$B:$B,MATCH($B614,'Pliegos Tarifarios (Las Condes)'!$A:$A,0))</f>
        <v>86509.94032139999</v>
      </c>
      <c r="N614" s="19">
        <f>I614*INDEX('Pliegos Tarifarios (Las Condes)'!$C:$C,MATCH($B614,'Pliegos Tarifarios (Las Condes)'!$A:$A,0))</f>
        <v>7432.9134545999996</v>
      </c>
      <c r="O614" s="19">
        <f>J614*INDEX('Pliegos Tarifarios (Las Condes)'!$D:$D,MATCH($B614,'Pliegos Tarifarios (Las Condes)'!$A:$A,0))</f>
        <v>30488.365766399998</v>
      </c>
      <c r="P614" s="19">
        <f>H614*INDEX('Pliegos Tarifarios (Las Condes)'!$E:$E,MATCH($B614,'Pliegos Tarifarios (Las Condes)'!$A:$A,0))</f>
        <v>9414.0472596</v>
      </c>
      <c r="Q614" s="19" cm="1">
        <f t="array" ref="Q614">H614*_xlfn.IFS(H614&lt;=350,INDEX('Pliegos Tarifarios (Las Condes)'!$F:$F,MATCH($B614,'Pliegos Tarifarios (Las Condes)'!$A:$A,0)),H614&lt;=500,INDEX('Pliegos Tarifarios (Las Condes)'!$G:$G,MATCH($B614,'Pliegos Tarifarios (Las Condes)'!$A:$A,0)),H614&lt;=1000,INDEX('Pliegos Tarifarios (Las Condes)'!$H:$H,MATCH($B614,'Pliegos Tarifarios (Las Condes)'!$A:$A,0)),H614&lt;=5000,INDEX('Pliegos Tarifarios (Las Condes)'!$I:$I,MATCH($B614,'Pliegos Tarifarios (Las Condes)'!$A:$A,0)),H614&gt;5000,INDEX('Pliegos Tarifarios (Las Condes)'!$J:$J,MATCH($B614,'Pliegos Tarifarios (Las Condes)'!$A:$A,0)))/1.19</f>
        <v>1707.3539094957985</v>
      </c>
      <c r="R614" s="19">
        <f>INDEX('Pliegos Tarifarios (Las Condes)'!$K:$K,MATCH($B614,'Pliegos Tarifarios (Las Condes)'!$A:$A,0))</f>
        <v>709.36099999999999</v>
      </c>
      <c r="S614" s="21">
        <f t="shared" si="30"/>
        <v>136261.98171149578</v>
      </c>
      <c r="T614" s="21">
        <f t="shared" si="31"/>
        <v>25889.776525184199</v>
      </c>
      <c r="U614" s="19">
        <v>0</v>
      </c>
      <c r="V614" s="21">
        <f t="shared" si="32"/>
        <v>162151.75823667998</v>
      </c>
    </row>
    <row r="615" spans="1:22" x14ac:dyDescent="0.3">
      <c r="A615" s="7" t="s">
        <v>141</v>
      </c>
      <c r="B615" s="7">
        <v>2</v>
      </c>
      <c r="C615" s="8" t="s">
        <v>186</v>
      </c>
      <c r="D615" s="7" t="s">
        <v>466</v>
      </c>
      <c r="E615" s="7" t="s">
        <v>121</v>
      </c>
      <c r="F615" s="8" t="s">
        <v>467</v>
      </c>
      <c r="G615" s="7" t="s">
        <v>16</v>
      </c>
      <c r="H615" s="9">
        <v>729.75879999999995</v>
      </c>
      <c r="I615" s="9">
        <v>2.2082999999999999</v>
      </c>
      <c r="J615" s="9">
        <v>2.1044</v>
      </c>
      <c r="K615" s="10">
        <v>0.95295023321106742</v>
      </c>
      <c r="L615" s="9">
        <v>26.06</v>
      </c>
      <c r="M615" s="19">
        <f>H615*INDEX('Pliegos Tarifarios (Las Condes)'!$B:$B,MATCH($B615,'Pliegos Tarifarios (Las Condes)'!$A:$A,0))</f>
        <v>86723.076274399995</v>
      </c>
      <c r="N615" s="19">
        <f>I615*INDEX('Pliegos Tarifarios (Las Condes)'!$C:$C,MATCH($B615,'Pliegos Tarifarios (Las Condes)'!$A:$A,0))</f>
        <v>7575.9728522999994</v>
      </c>
      <c r="O615" s="19">
        <f>J615*INDEX('Pliegos Tarifarios (Las Condes)'!$D:$D,MATCH($B615,'Pliegos Tarifarios (Las Condes)'!$A:$A,0))</f>
        <v>29718.707174399999</v>
      </c>
      <c r="P615" s="19">
        <f>H615*INDEX('Pliegos Tarifarios (Las Condes)'!$E:$E,MATCH($B615,'Pliegos Tarifarios (Las Condes)'!$A:$A,0))</f>
        <v>9437.240801599999</v>
      </c>
      <c r="Q615" s="19" cm="1">
        <f t="array" ref="Q615">H615*_xlfn.IFS(H615&lt;=350,INDEX('Pliegos Tarifarios (Las Condes)'!$F:$F,MATCH($B615,'Pliegos Tarifarios (Las Condes)'!$A:$A,0)),H615&lt;=500,INDEX('Pliegos Tarifarios (Las Condes)'!$G:$G,MATCH($B615,'Pliegos Tarifarios (Las Condes)'!$A:$A,0)),H615&lt;=1000,INDEX('Pliegos Tarifarios (Las Condes)'!$H:$H,MATCH($B615,'Pliegos Tarifarios (Las Condes)'!$A:$A,0)),H615&lt;=5000,INDEX('Pliegos Tarifarios (Las Condes)'!$I:$I,MATCH($B615,'Pliegos Tarifarios (Las Condes)'!$A:$A,0)),H615&gt;5000,INDEX('Pliegos Tarifarios (Las Condes)'!$J:$J,MATCH($B615,'Pliegos Tarifarios (Las Condes)'!$A:$A,0)))/1.19</f>
        <v>1711.5603452100841</v>
      </c>
      <c r="R615" s="19">
        <f>INDEX('Pliegos Tarifarios (Las Condes)'!$K:$K,MATCH($B615,'Pliegos Tarifarios (Las Condes)'!$A:$A,0))</f>
        <v>709.36099999999999</v>
      </c>
      <c r="S615" s="21">
        <f t="shared" si="30"/>
        <v>135875.91844791008</v>
      </c>
      <c r="T615" s="21">
        <f t="shared" si="31"/>
        <v>25816.424505102914</v>
      </c>
      <c r="U615" s="19">
        <v>0</v>
      </c>
      <c r="V615" s="21">
        <f t="shared" si="32"/>
        <v>161692.34295301299</v>
      </c>
    </row>
    <row r="616" spans="1:22" x14ac:dyDescent="0.3">
      <c r="A616" s="7" t="s">
        <v>141</v>
      </c>
      <c r="B616" s="7">
        <v>2</v>
      </c>
      <c r="C616" s="8" t="s">
        <v>186</v>
      </c>
      <c r="D616" s="7" t="s">
        <v>468</v>
      </c>
      <c r="E616" s="7" t="s">
        <v>121</v>
      </c>
      <c r="F616" s="8" t="s">
        <v>469</v>
      </c>
      <c r="G616" s="7" t="s">
        <v>16</v>
      </c>
      <c r="H616" s="9">
        <v>728.55589999999995</v>
      </c>
      <c r="I616" s="9">
        <v>2.165</v>
      </c>
      <c r="J616" s="9">
        <v>2.1402000000000001</v>
      </c>
      <c r="K616" s="10">
        <v>0.98854503464203236</v>
      </c>
      <c r="L616" s="9">
        <v>26.02</v>
      </c>
      <c r="M616" s="19">
        <f>H616*INDEX('Pliegos Tarifarios (Las Condes)'!$B:$B,MATCH($B616,'Pliegos Tarifarios (Las Condes)'!$A:$A,0))</f>
        <v>86580.126044199991</v>
      </c>
      <c r="N616" s="19">
        <f>I616*INDEX('Pliegos Tarifarios (Las Condes)'!$C:$C,MATCH($B616,'Pliegos Tarifarios (Las Condes)'!$A:$A,0))</f>
        <v>7427.4243649999999</v>
      </c>
      <c r="O616" s="19">
        <f>J616*INDEX('Pliegos Tarifarios (Las Condes)'!$D:$D,MATCH($B616,'Pliegos Tarifarios (Las Condes)'!$A:$A,0))</f>
        <v>30224.2810752</v>
      </c>
      <c r="P616" s="19">
        <f>H616*INDEX('Pliegos Tarifarios (Las Condes)'!$E:$E,MATCH($B616,'Pliegos Tarifarios (Las Condes)'!$A:$A,0))</f>
        <v>9421.6848988000002</v>
      </c>
      <c r="Q616" s="19" cm="1">
        <f t="array" ref="Q616">H616*_xlfn.IFS(H616&lt;=350,INDEX('Pliegos Tarifarios (Las Condes)'!$F:$F,MATCH($B616,'Pliegos Tarifarios (Las Condes)'!$A:$A,0)),H616&lt;=500,INDEX('Pliegos Tarifarios (Las Condes)'!$G:$G,MATCH($B616,'Pliegos Tarifarios (Las Condes)'!$A:$A,0)),H616&lt;=1000,INDEX('Pliegos Tarifarios (Las Condes)'!$H:$H,MATCH($B616,'Pliegos Tarifarios (Las Condes)'!$A:$A,0)),H616&lt;=5000,INDEX('Pliegos Tarifarios (Las Condes)'!$I:$I,MATCH($B616,'Pliegos Tarifarios (Las Condes)'!$A:$A,0)),H616&gt;5000,INDEX('Pliegos Tarifarios (Las Condes)'!$J:$J,MATCH($B616,'Pliegos Tarifarios (Las Condes)'!$A:$A,0)))/1.19</f>
        <v>1708.7390898319329</v>
      </c>
      <c r="R616" s="19">
        <f>INDEX('Pliegos Tarifarios (Las Condes)'!$K:$K,MATCH($B616,'Pliegos Tarifarios (Las Condes)'!$A:$A,0))</f>
        <v>709.36099999999999</v>
      </c>
      <c r="S616" s="21">
        <f t="shared" si="30"/>
        <v>136071.61647303196</v>
      </c>
      <c r="T616" s="21">
        <f t="shared" si="31"/>
        <v>25853.607129876073</v>
      </c>
      <c r="U616" s="19">
        <v>0</v>
      </c>
      <c r="V616" s="21">
        <f t="shared" si="32"/>
        <v>161925.22360290802</v>
      </c>
    </row>
    <row r="617" spans="1:22" x14ac:dyDescent="0.3">
      <c r="A617" s="7" t="s">
        <v>141</v>
      </c>
      <c r="B617" s="7">
        <v>2</v>
      </c>
      <c r="C617" s="8" t="s">
        <v>186</v>
      </c>
      <c r="D617" s="7" t="s">
        <v>470</v>
      </c>
      <c r="E617" s="7" t="s">
        <v>121</v>
      </c>
      <c r="F617" s="8" t="s">
        <v>471</v>
      </c>
      <c r="G617" s="7" t="s">
        <v>16</v>
      </c>
      <c r="H617" s="9">
        <v>729.94690000000003</v>
      </c>
      <c r="I617" s="9">
        <v>2.1539999999999999</v>
      </c>
      <c r="J617" s="9">
        <v>2.1120000000000001</v>
      </c>
      <c r="K617" s="10">
        <v>0.98050139275766024</v>
      </c>
      <c r="L617" s="9">
        <v>26.07</v>
      </c>
      <c r="M617" s="19">
        <f>H617*INDEX('Pliegos Tarifarios (Las Condes)'!$B:$B,MATCH($B617,'Pliegos Tarifarios (Las Condes)'!$A:$A,0))</f>
        <v>86745.429702199996</v>
      </c>
      <c r="N617" s="19">
        <f>I617*INDEX('Pliegos Tarifarios (Las Condes)'!$C:$C,MATCH($B617,'Pliegos Tarifarios (Las Condes)'!$A:$A,0))</f>
        <v>7389.686874</v>
      </c>
      <c r="O617" s="19">
        <f>J617*INDEX('Pliegos Tarifarios (Las Condes)'!$D:$D,MATCH($B617,'Pliegos Tarifarios (Las Condes)'!$A:$A,0))</f>
        <v>29826.035712000001</v>
      </c>
      <c r="P617" s="19">
        <f>H617*INDEX('Pliegos Tarifarios (Las Condes)'!$E:$E,MATCH($B617,'Pliegos Tarifarios (Las Condes)'!$A:$A,0))</f>
        <v>9439.6733108000008</v>
      </c>
      <c r="Q617" s="19" cm="1">
        <f t="array" ref="Q617">H617*_xlfn.IFS(H617&lt;=350,INDEX('Pliegos Tarifarios (Las Condes)'!$F:$F,MATCH($B617,'Pliegos Tarifarios (Las Condes)'!$A:$A,0)),H617&lt;=500,INDEX('Pliegos Tarifarios (Las Condes)'!$G:$G,MATCH($B617,'Pliegos Tarifarios (Las Condes)'!$A:$A,0)),H617&lt;=1000,INDEX('Pliegos Tarifarios (Las Condes)'!$H:$H,MATCH($B617,'Pliegos Tarifarios (Las Condes)'!$A:$A,0)),H617&lt;=5000,INDEX('Pliegos Tarifarios (Las Condes)'!$I:$I,MATCH($B617,'Pliegos Tarifarios (Las Condes)'!$A:$A,0)),H617&gt;5000,INDEX('Pliegos Tarifarios (Las Condes)'!$J:$J,MATCH($B617,'Pliegos Tarifarios (Las Condes)'!$A:$A,0)))/1.19</f>
        <v>1712.0015108403366</v>
      </c>
      <c r="R617" s="19">
        <f>INDEX('Pliegos Tarifarios (Las Condes)'!$K:$K,MATCH($B617,'Pliegos Tarifarios (Las Condes)'!$A:$A,0))</f>
        <v>709.36099999999999</v>
      </c>
      <c r="S617" s="21">
        <f t="shared" si="30"/>
        <v>135822.18810984035</v>
      </c>
      <c r="T617" s="21">
        <f t="shared" si="31"/>
        <v>25806.215740869666</v>
      </c>
      <c r="U617" s="19">
        <v>0</v>
      </c>
      <c r="V617" s="21">
        <f t="shared" si="32"/>
        <v>161628.40385071002</v>
      </c>
    </row>
    <row r="618" spans="1:22" x14ac:dyDescent="0.3">
      <c r="A618" s="7" t="s">
        <v>141</v>
      </c>
      <c r="B618" s="7">
        <v>2</v>
      </c>
      <c r="C618" s="8" t="s">
        <v>186</v>
      </c>
      <c r="D618" s="7" t="s">
        <v>472</v>
      </c>
      <c r="E618" s="7" t="s">
        <v>121</v>
      </c>
      <c r="F618" s="8" t="s">
        <v>473</v>
      </c>
      <c r="G618" s="7" t="s">
        <v>16</v>
      </c>
      <c r="H618" s="9">
        <v>730.08870000000002</v>
      </c>
      <c r="I618" s="9">
        <v>2.1612</v>
      </c>
      <c r="J618" s="9">
        <v>2.1612</v>
      </c>
      <c r="K618" s="10">
        <v>1</v>
      </c>
      <c r="L618" s="9">
        <v>26.07</v>
      </c>
      <c r="M618" s="19">
        <f>H618*INDEX('Pliegos Tarifarios (Las Condes)'!$B:$B,MATCH($B618,'Pliegos Tarifarios (Las Condes)'!$A:$A,0))</f>
        <v>86762.280930599998</v>
      </c>
      <c r="N618" s="19">
        <f>I618*INDEX('Pliegos Tarifarios (Las Condes)'!$C:$C,MATCH($B618,'Pliegos Tarifarios (Las Condes)'!$A:$A,0))</f>
        <v>7414.3877772000005</v>
      </c>
      <c r="O618" s="19">
        <f>J618*INDEX('Pliegos Tarifarios (Las Condes)'!$D:$D,MATCH($B618,'Pliegos Tarifarios (Las Condes)'!$A:$A,0))</f>
        <v>30520.846771199998</v>
      </c>
      <c r="P618" s="19">
        <f>H618*INDEX('Pliegos Tarifarios (Las Condes)'!$E:$E,MATCH($B618,'Pliegos Tarifarios (Las Condes)'!$A:$A,0))</f>
        <v>9441.5070684000002</v>
      </c>
      <c r="Q618" s="19" cm="1">
        <f t="array" ref="Q618">H618*_xlfn.IFS(H618&lt;=350,INDEX('Pliegos Tarifarios (Las Condes)'!$F:$F,MATCH($B618,'Pliegos Tarifarios (Las Condes)'!$A:$A,0)),H618&lt;=500,INDEX('Pliegos Tarifarios (Las Condes)'!$G:$G,MATCH($B618,'Pliegos Tarifarios (Las Condes)'!$A:$A,0)),H618&lt;=1000,INDEX('Pliegos Tarifarios (Las Condes)'!$H:$H,MATCH($B618,'Pliegos Tarifarios (Las Condes)'!$A:$A,0)),H618&lt;=5000,INDEX('Pliegos Tarifarios (Las Condes)'!$I:$I,MATCH($B618,'Pliegos Tarifarios (Las Condes)'!$A:$A,0)),H618&gt;5000,INDEX('Pliegos Tarifarios (Las Condes)'!$J:$J,MATCH($B618,'Pliegos Tarifarios (Las Condes)'!$A:$A,0)))/1.19</f>
        <v>1712.3340854621852</v>
      </c>
      <c r="R618" s="19">
        <f>INDEX('Pliegos Tarifarios (Las Condes)'!$K:$K,MATCH($B618,'Pliegos Tarifarios (Las Condes)'!$A:$A,0))</f>
        <v>709.36099999999999</v>
      </c>
      <c r="S618" s="21">
        <f t="shared" si="30"/>
        <v>136560.71763286219</v>
      </c>
      <c r="T618" s="21">
        <f t="shared" si="31"/>
        <v>25946.536350243816</v>
      </c>
      <c r="U618" s="19">
        <v>0</v>
      </c>
      <c r="V618" s="21">
        <f t="shared" si="32"/>
        <v>162507.253983106</v>
      </c>
    </row>
    <row r="619" spans="1:22" x14ac:dyDescent="0.3">
      <c r="A619" s="7" t="s">
        <v>141</v>
      </c>
      <c r="B619" s="7">
        <v>2</v>
      </c>
      <c r="C619" s="8" t="s">
        <v>186</v>
      </c>
      <c r="D619" s="7" t="s">
        <v>474</v>
      </c>
      <c r="E619" s="7" t="s">
        <v>121</v>
      </c>
      <c r="F619" s="8" t="s">
        <v>475</v>
      </c>
      <c r="G619" s="7" t="s">
        <v>16</v>
      </c>
      <c r="H619" s="9">
        <v>731.8605</v>
      </c>
      <c r="I619" s="9">
        <v>2.1758999999999999</v>
      </c>
      <c r="J619" s="9">
        <v>2.1055000000000001</v>
      </c>
      <c r="K619" s="10">
        <v>0.96764557194724032</v>
      </c>
      <c r="L619" s="9">
        <v>26.14</v>
      </c>
      <c r="M619" s="19">
        <f>H619*INDEX('Pliegos Tarifarios (Las Condes)'!$B:$B,MATCH($B619,'Pliegos Tarifarios (Las Condes)'!$A:$A,0))</f>
        <v>86972.838099000001</v>
      </c>
      <c r="N619" s="19">
        <f>I619*INDEX('Pliegos Tarifarios (Las Condes)'!$C:$C,MATCH($B619,'Pliegos Tarifarios (Las Condes)'!$A:$A,0))</f>
        <v>7464.8187878999997</v>
      </c>
      <c r="O619" s="19">
        <f>J619*INDEX('Pliegos Tarifarios (Las Condes)'!$D:$D,MATCH($B619,'Pliegos Tarifarios (Las Condes)'!$A:$A,0))</f>
        <v>29734.241568000001</v>
      </c>
      <c r="P619" s="19">
        <f>H619*INDEX('Pliegos Tarifarios (Las Condes)'!$E:$E,MATCH($B619,'Pliegos Tarifarios (Las Condes)'!$A:$A,0))</f>
        <v>9464.4199860000008</v>
      </c>
      <c r="Q619" s="19" cm="1">
        <f t="array" ref="Q619">H619*_xlfn.IFS(H619&lt;=350,INDEX('Pliegos Tarifarios (Las Condes)'!$F:$F,MATCH($B619,'Pliegos Tarifarios (Las Condes)'!$A:$A,0)),H619&lt;=500,INDEX('Pliegos Tarifarios (Las Condes)'!$G:$G,MATCH($B619,'Pliegos Tarifarios (Las Condes)'!$A:$A,0)),H619&lt;=1000,INDEX('Pliegos Tarifarios (Las Condes)'!$H:$H,MATCH($B619,'Pliegos Tarifarios (Las Condes)'!$A:$A,0)),H619&lt;=5000,INDEX('Pliegos Tarifarios (Las Condes)'!$I:$I,MATCH($B619,'Pliegos Tarifarios (Las Condes)'!$A:$A,0)),H619&gt;5000,INDEX('Pliegos Tarifarios (Las Condes)'!$J:$J,MATCH($B619,'Pliegos Tarifarios (Las Condes)'!$A:$A,0)))/1.19</f>
        <v>1716.4896264705885</v>
      </c>
      <c r="R619" s="19">
        <f>INDEX('Pliegos Tarifarios (Las Condes)'!$K:$K,MATCH($B619,'Pliegos Tarifarios (Las Condes)'!$A:$A,0))</f>
        <v>709.36099999999999</v>
      </c>
      <c r="S619" s="21">
        <f t="shared" si="30"/>
        <v>136062.16906737059</v>
      </c>
      <c r="T619" s="21">
        <f t="shared" si="31"/>
        <v>25851.812122800413</v>
      </c>
      <c r="U619" s="19">
        <v>0</v>
      </c>
      <c r="V619" s="21">
        <f t="shared" si="32"/>
        <v>161913.98119017101</v>
      </c>
    </row>
    <row r="620" spans="1:22" x14ac:dyDescent="0.3">
      <c r="A620" s="7" t="s">
        <v>141</v>
      </c>
      <c r="B620" s="7">
        <v>2</v>
      </c>
      <c r="C620" s="8" t="s">
        <v>186</v>
      </c>
      <c r="D620" s="7" t="s">
        <v>476</v>
      </c>
      <c r="E620" s="7" t="s">
        <v>121</v>
      </c>
      <c r="F620" s="8" t="s">
        <v>477</v>
      </c>
      <c r="G620" s="7" t="s">
        <v>16</v>
      </c>
      <c r="H620" s="9">
        <v>729.55730000000005</v>
      </c>
      <c r="I620" s="9">
        <v>2.1404999999999998</v>
      </c>
      <c r="J620" s="9">
        <v>2.1313</v>
      </c>
      <c r="K620" s="10">
        <v>0.99570193879934599</v>
      </c>
      <c r="L620" s="9">
        <v>26.06</v>
      </c>
      <c r="M620" s="19">
        <f>H620*INDEX('Pliegos Tarifarios (Las Condes)'!$B:$B,MATCH($B620,'Pliegos Tarifarios (Las Condes)'!$A:$A,0))</f>
        <v>86699.130417399996</v>
      </c>
      <c r="N620" s="19">
        <f>I620*INDEX('Pliegos Tarifarios (Las Condes)'!$C:$C,MATCH($B620,'Pliegos Tarifarios (Las Condes)'!$A:$A,0))</f>
        <v>7343.3726804999997</v>
      </c>
      <c r="O620" s="19">
        <f>J620*INDEX('Pliegos Tarifarios (Las Condes)'!$D:$D,MATCH($B620,'Pliegos Tarifarios (Las Condes)'!$A:$A,0))</f>
        <v>30098.593708799999</v>
      </c>
      <c r="P620" s="19">
        <f>H620*INDEX('Pliegos Tarifarios (Las Condes)'!$E:$E,MATCH($B620,'Pliegos Tarifarios (Las Condes)'!$A:$A,0))</f>
        <v>9434.6350036000003</v>
      </c>
      <c r="Q620" s="19" cm="1">
        <f t="array" ref="Q620">H620*_xlfn.IFS(H620&lt;=350,INDEX('Pliegos Tarifarios (Las Condes)'!$F:$F,MATCH($B620,'Pliegos Tarifarios (Las Condes)'!$A:$A,0)),H620&lt;=500,INDEX('Pliegos Tarifarios (Las Condes)'!$G:$G,MATCH($B620,'Pliegos Tarifarios (Las Condes)'!$A:$A,0)),H620&lt;=1000,INDEX('Pliegos Tarifarios (Las Condes)'!$H:$H,MATCH($B620,'Pliegos Tarifarios (Las Condes)'!$A:$A,0)),H620&lt;=5000,INDEX('Pliegos Tarifarios (Las Condes)'!$I:$I,MATCH($B620,'Pliegos Tarifarios (Las Condes)'!$A:$A,0)),H620&gt;5000,INDEX('Pliegos Tarifarios (Las Condes)'!$J:$J,MATCH($B620,'Pliegos Tarifarios (Las Condes)'!$A:$A,0)))/1.19</f>
        <v>1711.0877515126056</v>
      </c>
      <c r="R620" s="19">
        <f>INDEX('Pliegos Tarifarios (Las Condes)'!$K:$K,MATCH($B620,'Pliegos Tarifarios (Las Condes)'!$A:$A,0))</f>
        <v>709.36099999999999</v>
      </c>
      <c r="S620" s="21">
        <f t="shared" si="30"/>
        <v>135996.18056181262</v>
      </c>
      <c r="T620" s="21">
        <f t="shared" si="31"/>
        <v>25839.274306744399</v>
      </c>
      <c r="U620" s="19">
        <v>0</v>
      </c>
      <c r="V620" s="21">
        <f t="shared" si="32"/>
        <v>161835.45486855702</v>
      </c>
    </row>
    <row r="621" spans="1:22" x14ac:dyDescent="0.3">
      <c r="A621" s="7" t="s">
        <v>141</v>
      </c>
      <c r="B621" s="7">
        <v>2</v>
      </c>
      <c r="C621" s="8" t="s">
        <v>186</v>
      </c>
      <c r="D621" s="7" t="s">
        <v>478</v>
      </c>
      <c r="E621" s="7" t="s">
        <v>121</v>
      </c>
      <c r="F621" s="8" t="s">
        <v>479</v>
      </c>
      <c r="G621" s="7" t="s">
        <v>16</v>
      </c>
      <c r="H621" s="9">
        <v>730.58180000000004</v>
      </c>
      <c r="I621" s="9">
        <v>2.1530999999999998</v>
      </c>
      <c r="J621" s="9">
        <v>2.1242999999999999</v>
      </c>
      <c r="K621" s="10">
        <v>0.98662393757837541</v>
      </c>
      <c r="L621" s="9">
        <v>26.09</v>
      </c>
      <c r="M621" s="19">
        <f>H621*INDEX('Pliegos Tarifarios (Las Condes)'!$B:$B,MATCH($B621,'Pliegos Tarifarios (Las Condes)'!$A:$A,0))</f>
        <v>86820.879948400005</v>
      </c>
      <c r="N621" s="19">
        <f>I621*INDEX('Pliegos Tarifarios (Las Condes)'!$C:$C,MATCH($B621,'Pliegos Tarifarios (Las Condes)'!$A:$A,0))</f>
        <v>7386.5992610999992</v>
      </c>
      <c r="O621" s="19">
        <f>J621*INDEX('Pliegos Tarifarios (Las Condes)'!$D:$D,MATCH($B621,'Pliegos Tarifarios (Las Condes)'!$A:$A,0))</f>
        <v>29999.738476799997</v>
      </c>
      <c r="P621" s="19">
        <f>H621*INDEX('Pliegos Tarifarios (Las Condes)'!$E:$E,MATCH($B621,'Pliegos Tarifarios (Las Condes)'!$A:$A,0))</f>
        <v>9447.8838376000003</v>
      </c>
      <c r="Q621" s="19" cm="1">
        <f t="array" ref="Q621">H621*_xlfn.IFS(H621&lt;=350,INDEX('Pliegos Tarifarios (Las Condes)'!$F:$F,MATCH($B621,'Pliegos Tarifarios (Las Condes)'!$A:$A,0)),H621&lt;=500,INDEX('Pliegos Tarifarios (Las Condes)'!$G:$G,MATCH($B621,'Pliegos Tarifarios (Las Condes)'!$A:$A,0)),H621&lt;=1000,INDEX('Pliegos Tarifarios (Las Condes)'!$H:$H,MATCH($B621,'Pliegos Tarifarios (Las Condes)'!$A:$A,0)),H621&lt;=5000,INDEX('Pliegos Tarifarios (Las Condes)'!$I:$I,MATCH($B621,'Pliegos Tarifarios (Las Condes)'!$A:$A,0)),H621&gt;5000,INDEX('Pliegos Tarifarios (Las Condes)'!$J:$J,MATCH($B621,'Pliegos Tarifarios (Las Condes)'!$A:$A,0)))/1.19</f>
        <v>1713.4905914285719</v>
      </c>
      <c r="R621" s="19">
        <f>INDEX('Pliegos Tarifarios (Las Condes)'!$K:$K,MATCH($B621,'Pliegos Tarifarios (Las Condes)'!$A:$A,0))</f>
        <v>709.36099999999999</v>
      </c>
      <c r="S621" s="21">
        <f t="shared" si="30"/>
        <v>136077.95311532856</v>
      </c>
      <c r="T621" s="21">
        <f t="shared" si="31"/>
        <v>25854.811091912426</v>
      </c>
      <c r="U621" s="19">
        <v>0</v>
      </c>
      <c r="V621" s="21">
        <f t="shared" si="32"/>
        <v>161932.76420724098</v>
      </c>
    </row>
    <row r="622" spans="1:22" x14ac:dyDescent="0.3">
      <c r="A622" s="7" t="s">
        <v>141</v>
      </c>
      <c r="B622" s="7">
        <v>2</v>
      </c>
      <c r="C622" s="8" t="s">
        <v>186</v>
      </c>
      <c r="D622" s="7" t="s">
        <v>480</v>
      </c>
      <c r="E622" s="7" t="s">
        <v>121</v>
      </c>
      <c r="F622" s="8" t="s">
        <v>481</v>
      </c>
      <c r="G622" s="7" t="s">
        <v>16</v>
      </c>
      <c r="H622" s="9">
        <v>729.0874</v>
      </c>
      <c r="I622" s="9">
        <v>2.2099000000000002</v>
      </c>
      <c r="J622" s="9">
        <v>2.1371000000000002</v>
      </c>
      <c r="K622" s="10">
        <v>0.9670573329109915</v>
      </c>
      <c r="L622" s="9">
        <v>26.04</v>
      </c>
      <c r="M622" s="19">
        <f>H622*INDEX('Pliegos Tarifarios (Las Condes)'!$B:$B,MATCH($B622,'Pliegos Tarifarios (Las Condes)'!$A:$A,0))</f>
        <v>86643.288441199998</v>
      </c>
      <c r="N622" s="19">
        <f>I622*INDEX('Pliegos Tarifarios (Las Condes)'!$C:$C,MATCH($B622,'Pliegos Tarifarios (Las Condes)'!$A:$A,0))</f>
        <v>7581.461941900001</v>
      </c>
      <c r="O622" s="19">
        <f>J622*INDEX('Pliegos Tarifarios (Las Condes)'!$D:$D,MATCH($B622,'Pliegos Tarifarios (Las Condes)'!$A:$A,0))</f>
        <v>30180.502329600004</v>
      </c>
      <c r="P622" s="19">
        <f>H622*INDEX('Pliegos Tarifarios (Las Condes)'!$E:$E,MATCH($B622,'Pliegos Tarifarios (Las Condes)'!$A:$A,0))</f>
        <v>9428.5582568000009</v>
      </c>
      <c r="Q622" s="19" cm="1">
        <f t="array" ref="Q622">H622*_xlfn.IFS(H622&lt;=350,INDEX('Pliegos Tarifarios (Las Condes)'!$F:$F,MATCH($B622,'Pliegos Tarifarios (Las Condes)'!$A:$A,0)),H622&lt;=500,INDEX('Pliegos Tarifarios (Las Condes)'!$G:$G,MATCH($B622,'Pliegos Tarifarios (Las Condes)'!$A:$A,0)),H622&lt;=1000,INDEX('Pliegos Tarifarios (Las Condes)'!$H:$H,MATCH($B622,'Pliegos Tarifarios (Las Condes)'!$A:$A,0)),H622&lt;=5000,INDEX('Pliegos Tarifarios (Las Condes)'!$I:$I,MATCH($B622,'Pliegos Tarifarios (Las Condes)'!$A:$A,0)),H622&gt;5000,INDEX('Pliegos Tarifarios (Las Condes)'!$J:$J,MATCH($B622,'Pliegos Tarifarios (Las Condes)'!$A:$A,0)))/1.19</f>
        <v>1709.985658319328</v>
      </c>
      <c r="R622" s="19">
        <f>INDEX('Pliegos Tarifarios (Las Condes)'!$K:$K,MATCH($B622,'Pliegos Tarifarios (Las Condes)'!$A:$A,0))</f>
        <v>709.36099999999999</v>
      </c>
      <c r="S622" s="21">
        <f t="shared" si="30"/>
        <v>136253.15762781934</v>
      </c>
      <c r="T622" s="21">
        <f t="shared" si="31"/>
        <v>25888.099949285675</v>
      </c>
      <c r="U622" s="19">
        <v>0</v>
      </c>
      <c r="V622" s="21">
        <f t="shared" si="32"/>
        <v>162141.25757710502</v>
      </c>
    </row>
    <row r="623" spans="1:22" x14ac:dyDescent="0.3">
      <c r="A623" s="7" t="s">
        <v>141</v>
      </c>
      <c r="B623" s="7">
        <v>2</v>
      </c>
      <c r="C623" s="8" t="s">
        <v>186</v>
      </c>
      <c r="D623" s="7" t="s">
        <v>482</v>
      </c>
      <c r="E623" s="7" t="s">
        <v>121</v>
      </c>
      <c r="F623" s="8" t="s">
        <v>483</v>
      </c>
      <c r="G623" s="7" t="s">
        <v>16</v>
      </c>
      <c r="H623" s="9">
        <v>728.01980000000003</v>
      </c>
      <c r="I623" s="9">
        <v>2.2227000000000001</v>
      </c>
      <c r="J623" s="9">
        <v>2.1331000000000002</v>
      </c>
      <c r="K623" s="10">
        <v>0.9596886669366087</v>
      </c>
      <c r="L623" s="9">
        <v>26</v>
      </c>
      <c r="M623" s="19">
        <f>H623*INDEX('Pliegos Tarifarios (Las Condes)'!$B:$B,MATCH($B623,'Pliegos Tarifarios (Las Condes)'!$A:$A,0))</f>
        <v>86516.416992400002</v>
      </c>
      <c r="N623" s="19">
        <f>I623*INDEX('Pliegos Tarifarios (Las Condes)'!$C:$C,MATCH($B623,'Pliegos Tarifarios (Las Condes)'!$A:$A,0))</f>
        <v>7625.3746587000005</v>
      </c>
      <c r="O623" s="19">
        <f>J623*INDEX('Pliegos Tarifarios (Las Condes)'!$D:$D,MATCH($B623,'Pliegos Tarifarios (Las Condes)'!$A:$A,0))</f>
        <v>30124.013625600001</v>
      </c>
      <c r="P623" s="19">
        <f>H623*INDEX('Pliegos Tarifarios (Las Condes)'!$E:$E,MATCH($B623,'Pliegos Tarifarios (Las Condes)'!$A:$A,0))</f>
        <v>9414.7520536000011</v>
      </c>
      <c r="Q623" s="19" cm="1">
        <f t="array" ref="Q623">H623*_xlfn.IFS(H623&lt;=350,INDEX('Pliegos Tarifarios (Las Condes)'!$F:$F,MATCH($B623,'Pliegos Tarifarios (Las Condes)'!$A:$A,0)),H623&lt;=500,INDEX('Pliegos Tarifarios (Las Condes)'!$G:$G,MATCH($B623,'Pliegos Tarifarios (Las Condes)'!$A:$A,0)),H623&lt;=1000,INDEX('Pliegos Tarifarios (Las Condes)'!$H:$H,MATCH($B623,'Pliegos Tarifarios (Las Condes)'!$A:$A,0)),H623&lt;=5000,INDEX('Pliegos Tarifarios (Las Condes)'!$I:$I,MATCH($B623,'Pliegos Tarifarios (Las Condes)'!$A:$A,0)),H623&gt;5000,INDEX('Pliegos Tarifarios (Las Condes)'!$J:$J,MATCH($B623,'Pliegos Tarifarios (Las Condes)'!$A:$A,0)))/1.19</f>
        <v>1707.4817326050425</v>
      </c>
      <c r="R623" s="19">
        <f>INDEX('Pliegos Tarifarios (Las Condes)'!$K:$K,MATCH($B623,'Pliegos Tarifarios (Las Condes)'!$A:$A,0))</f>
        <v>709.36099999999999</v>
      </c>
      <c r="S623" s="21">
        <f t="shared" si="30"/>
        <v>136097.40006290507</v>
      </c>
      <c r="T623" s="21">
        <f t="shared" si="31"/>
        <v>25858.506011951962</v>
      </c>
      <c r="U623" s="19">
        <v>0</v>
      </c>
      <c r="V623" s="21">
        <f t="shared" si="32"/>
        <v>161955.90607485705</v>
      </c>
    </row>
    <row r="624" spans="1:22" x14ac:dyDescent="0.3">
      <c r="A624" s="7" t="s">
        <v>141</v>
      </c>
      <c r="B624" s="7">
        <v>2</v>
      </c>
      <c r="C624" s="8" t="s">
        <v>186</v>
      </c>
      <c r="D624" s="7" t="s">
        <v>484</v>
      </c>
      <c r="E624" s="7" t="s">
        <v>121</v>
      </c>
      <c r="F624" s="8" t="s">
        <v>485</v>
      </c>
      <c r="G624" s="7" t="s">
        <v>16</v>
      </c>
      <c r="H624" s="9">
        <v>727.31029999999998</v>
      </c>
      <c r="I624" s="9">
        <v>2.1503999999999999</v>
      </c>
      <c r="J624" s="9">
        <v>2.14</v>
      </c>
      <c r="K624" s="10">
        <v>0.99516369047619058</v>
      </c>
      <c r="L624" s="9">
        <v>25.98</v>
      </c>
      <c r="M624" s="19">
        <f>H624*INDEX('Pliegos Tarifarios (Las Condes)'!$B:$B,MATCH($B624,'Pliegos Tarifarios (Las Condes)'!$A:$A,0))</f>
        <v>86432.101431399991</v>
      </c>
      <c r="N624" s="19">
        <f>I624*INDEX('Pliegos Tarifarios (Las Condes)'!$C:$C,MATCH($B624,'Pliegos Tarifarios (Las Condes)'!$A:$A,0))</f>
        <v>7377.3364223999997</v>
      </c>
      <c r="O624" s="19">
        <f>J624*INDEX('Pliegos Tarifarios (Las Condes)'!$D:$D,MATCH($B624,'Pliegos Tarifarios (Las Condes)'!$A:$A,0))</f>
        <v>30221.45664</v>
      </c>
      <c r="P624" s="19">
        <f>H624*INDEX('Pliegos Tarifarios (Las Condes)'!$E:$E,MATCH($B624,'Pliegos Tarifarios (Las Condes)'!$A:$A,0))</f>
        <v>9405.5767995999995</v>
      </c>
      <c r="Q624" s="19" cm="1">
        <f t="array" ref="Q624">H624*_xlfn.IFS(H624&lt;=350,INDEX('Pliegos Tarifarios (Las Condes)'!$F:$F,MATCH($B624,'Pliegos Tarifarios (Las Condes)'!$A:$A,0)),H624&lt;=500,INDEX('Pliegos Tarifarios (Las Condes)'!$G:$G,MATCH($B624,'Pliegos Tarifarios (Las Condes)'!$A:$A,0)),H624&lt;=1000,INDEX('Pliegos Tarifarios (Las Condes)'!$H:$H,MATCH($B624,'Pliegos Tarifarios (Las Condes)'!$A:$A,0)),H624&lt;=5000,INDEX('Pliegos Tarifarios (Las Condes)'!$I:$I,MATCH($B624,'Pliegos Tarifarios (Las Condes)'!$A:$A,0)),H624&gt;5000,INDEX('Pliegos Tarifarios (Las Condes)'!$J:$J,MATCH($B624,'Pliegos Tarifarios (Las Condes)'!$A:$A,0)))/1.19</f>
        <v>1705.817686806723</v>
      </c>
      <c r="R624" s="19">
        <f>INDEX('Pliegos Tarifarios (Las Condes)'!$K:$K,MATCH($B624,'Pliegos Tarifarios (Las Condes)'!$A:$A,0))</f>
        <v>709.36099999999999</v>
      </c>
      <c r="S624" s="21">
        <f t="shared" si="30"/>
        <v>135851.64998020671</v>
      </c>
      <c r="T624" s="21">
        <f t="shared" si="31"/>
        <v>25811.813496239276</v>
      </c>
      <c r="U624" s="19">
        <v>0</v>
      </c>
      <c r="V624" s="21">
        <f t="shared" si="32"/>
        <v>161663.46347644599</v>
      </c>
    </row>
    <row r="625" spans="1:22" x14ac:dyDescent="0.3">
      <c r="A625" s="7" t="s">
        <v>141</v>
      </c>
      <c r="B625" s="7">
        <v>2</v>
      </c>
      <c r="C625" s="8" t="s">
        <v>186</v>
      </c>
      <c r="D625" s="7" t="s">
        <v>486</v>
      </c>
      <c r="E625" s="7" t="s">
        <v>121</v>
      </c>
      <c r="F625" s="8" t="s">
        <v>487</v>
      </c>
      <c r="G625" s="7" t="s">
        <v>16</v>
      </c>
      <c r="H625" s="9">
        <v>728.14179999999999</v>
      </c>
      <c r="I625" s="9">
        <v>2.2366999999999999</v>
      </c>
      <c r="J625" s="9">
        <v>2.1577000000000002</v>
      </c>
      <c r="K625" s="10">
        <v>0.96468010908928348</v>
      </c>
      <c r="L625" s="9">
        <v>26.01</v>
      </c>
      <c r="M625" s="19">
        <f>H625*INDEX('Pliegos Tarifarios (Las Condes)'!$B:$B,MATCH($B625,'Pliegos Tarifarios (Las Condes)'!$A:$A,0))</f>
        <v>86530.915228400001</v>
      </c>
      <c r="N625" s="19">
        <f>I625*INDEX('Pliegos Tarifarios (Las Condes)'!$C:$C,MATCH($B625,'Pliegos Tarifarios (Las Condes)'!$A:$A,0))</f>
        <v>7673.4041926999998</v>
      </c>
      <c r="O625" s="19">
        <f>J625*INDEX('Pliegos Tarifarios (Las Condes)'!$D:$D,MATCH($B625,'Pliegos Tarifarios (Las Condes)'!$A:$A,0))</f>
        <v>30471.419155200001</v>
      </c>
      <c r="P625" s="19">
        <f>H625*INDEX('Pliegos Tarifarios (Las Condes)'!$E:$E,MATCH($B625,'Pliegos Tarifarios (Las Condes)'!$A:$A,0))</f>
        <v>9416.3297576000004</v>
      </c>
      <c r="Q625" s="19" cm="1">
        <f t="array" ref="Q625">H625*_xlfn.IFS(H625&lt;=350,INDEX('Pliegos Tarifarios (Las Condes)'!$F:$F,MATCH($B625,'Pliegos Tarifarios (Las Condes)'!$A:$A,0)),H625&lt;=500,INDEX('Pliegos Tarifarios (Las Condes)'!$G:$G,MATCH($B625,'Pliegos Tarifarios (Las Condes)'!$A:$A,0)),H625&lt;=1000,INDEX('Pliegos Tarifarios (Las Condes)'!$H:$H,MATCH($B625,'Pliegos Tarifarios (Las Condes)'!$A:$A,0)),H625&lt;=5000,INDEX('Pliegos Tarifarios (Las Condes)'!$I:$I,MATCH($B625,'Pliegos Tarifarios (Las Condes)'!$A:$A,0)),H625&gt;5000,INDEX('Pliegos Tarifarios (Las Condes)'!$J:$J,MATCH($B625,'Pliegos Tarifarios (Las Condes)'!$A:$A,0)))/1.19</f>
        <v>1707.7678687394962</v>
      </c>
      <c r="R625" s="19">
        <f>INDEX('Pliegos Tarifarios (Las Condes)'!$K:$K,MATCH($B625,'Pliegos Tarifarios (Las Condes)'!$A:$A,0))</f>
        <v>709.36099999999999</v>
      </c>
      <c r="S625" s="21">
        <f t="shared" si="30"/>
        <v>136509.19720263948</v>
      </c>
      <c r="T625" s="21">
        <f t="shared" si="31"/>
        <v>25936.7474685015</v>
      </c>
      <c r="U625" s="19">
        <v>0</v>
      </c>
      <c r="V625" s="21">
        <f t="shared" si="32"/>
        <v>162445.94467114098</v>
      </c>
    </row>
    <row r="626" spans="1:22" x14ac:dyDescent="0.3">
      <c r="A626" s="7" t="s">
        <v>141</v>
      </c>
      <c r="B626" s="7">
        <v>2</v>
      </c>
      <c r="C626" s="8" t="s">
        <v>186</v>
      </c>
      <c r="D626" s="7" t="s">
        <v>488</v>
      </c>
      <c r="E626" s="7" t="s">
        <v>121</v>
      </c>
      <c r="F626" s="8" t="s">
        <v>489</v>
      </c>
      <c r="G626" s="7" t="s">
        <v>16</v>
      </c>
      <c r="H626" s="9">
        <v>731.10360000000003</v>
      </c>
      <c r="I626" s="9">
        <v>2.1606999999999998</v>
      </c>
      <c r="J626" s="9">
        <v>2.1177999999999999</v>
      </c>
      <c r="K626" s="10">
        <v>0.9801453232748647</v>
      </c>
      <c r="L626" s="9">
        <v>26.11</v>
      </c>
      <c r="M626" s="19">
        <f>H626*INDEX('Pliegos Tarifarios (Las Condes)'!$B:$B,MATCH($B626,'Pliegos Tarifarios (Las Condes)'!$A:$A,0))</f>
        <v>86882.889616799992</v>
      </c>
      <c r="N626" s="19">
        <f>I626*INDEX('Pliegos Tarifarios (Las Condes)'!$C:$C,MATCH($B626,'Pliegos Tarifarios (Las Condes)'!$A:$A,0))</f>
        <v>7412.6724366999997</v>
      </c>
      <c r="O626" s="19">
        <f>J626*INDEX('Pliegos Tarifarios (Las Condes)'!$D:$D,MATCH($B626,'Pliegos Tarifarios (Las Condes)'!$A:$A,0))</f>
        <v>29907.944332799998</v>
      </c>
      <c r="P626" s="19">
        <f>H626*INDEX('Pliegos Tarifarios (Las Condes)'!$E:$E,MATCH($B626,'Pliegos Tarifarios (Las Condes)'!$A:$A,0))</f>
        <v>9454.6317552</v>
      </c>
      <c r="Q626" s="19" cm="1">
        <f t="array" ref="Q626">H626*_xlfn.IFS(H626&lt;=350,INDEX('Pliegos Tarifarios (Las Condes)'!$F:$F,MATCH($B626,'Pliegos Tarifarios (Las Condes)'!$A:$A,0)),H626&lt;=500,INDEX('Pliegos Tarifarios (Las Condes)'!$G:$G,MATCH($B626,'Pliegos Tarifarios (Las Condes)'!$A:$A,0)),H626&lt;=1000,INDEX('Pliegos Tarifarios (Las Condes)'!$H:$H,MATCH($B626,'Pliegos Tarifarios (Las Condes)'!$A:$A,0)),H626&lt;=5000,INDEX('Pliegos Tarifarios (Las Condes)'!$I:$I,MATCH($B626,'Pliegos Tarifarios (Las Condes)'!$A:$A,0)),H626&gt;5000,INDEX('Pliegos Tarifarios (Las Condes)'!$J:$J,MATCH($B626,'Pliegos Tarifarios (Las Condes)'!$A:$A,0)))/1.19</f>
        <v>1714.7144097478997</v>
      </c>
      <c r="R626" s="19">
        <f>INDEX('Pliegos Tarifarios (Las Condes)'!$K:$K,MATCH($B626,'Pliegos Tarifarios (Las Condes)'!$A:$A,0))</f>
        <v>709.36099999999999</v>
      </c>
      <c r="S626" s="21">
        <f t="shared" si="30"/>
        <v>136082.2135512479</v>
      </c>
      <c r="T626" s="21">
        <f t="shared" si="31"/>
        <v>25855.620574737102</v>
      </c>
      <c r="U626" s="19">
        <v>0</v>
      </c>
      <c r="V626" s="21">
        <f t="shared" si="32"/>
        <v>161937.83412598501</v>
      </c>
    </row>
    <row r="627" spans="1:22" x14ac:dyDescent="0.3">
      <c r="A627" s="7" t="s">
        <v>141</v>
      </c>
      <c r="B627" s="7">
        <v>2</v>
      </c>
      <c r="C627" s="8" t="s">
        <v>186</v>
      </c>
      <c r="D627" s="7" t="s">
        <v>490</v>
      </c>
      <c r="E627" s="7" t="s">
        <v>121</v>
      </c>
      <c r="F627" s="8" t="s">
        <v>491</v>
      </c>
      <c r="G627" s="7" t="s">
        <v>16</v>
      </c>
      <c r="H627" s="9">
        <v>730.82060000000001</v>
      </c>
      <c r="I627" s="9">
        <v>2.2101999999999999</v>
      </c>
      <c r="J627" s="9">
        <v>2.1553</v>
      </c>
      <c r="K627" s="10">
        <v>0.97516061894851147</v>
      </c>
      <c r="L627" s="9">
        <v>26.1</v>
      </c>
      <c r="M627" s="19">
        <f>H627*INDEX('Pliegos Tarifarios (Las Condes)'!$B:$B,MATCH($B627,'Pliegos Tarifarios (Las Condes)'!$A:$A,0))</f>
        <v>86849.258462800004</v>
      </c>
      <c r="N627" s="19">
        <f>I627*INDEX('Pliegos Tarifarios (Las Condes)'!$C:$C,MATCH($B627,'Pliegos Tarifarios (Las Condes)'!$A:$A,0))</f>
        <v>7582.4911462</v>
      </c>
      <c r="O627" s="19">
        <f>J627*INDEX('Pliegos Tarifarios (Las Condes)'!$D:$D,MATCH($B627,'Pliegos Tarifarios (Las Condes)'!$A:$A,0))</f>
        <v>30437.525932799999</v>
      </c>
      <c r="P627" s="19">
        <f>H627*INDEX('Pliegos Tarifarios (Las Condes)'!$E:$E,MATCH($B627,'Pliegos Tarifarios (Las Condes)'!$A:$A,0))</f>
        <v>9450.9719992000009</v>
      </c>
      <c r="Q627" s="19" cm="1">
        <f t="array" ref="Q627">H627*_xlfn.IFS(H627&lt;=350,INDEX('Pliegos Tarifarios (Las Condes)'!$F:$F,MATCH($B627,'Pliegos Tarifarios (Las Condes)'!$A:$A,0)),H627&lt;=500,INDEX('Pliegos Tarifarios (Las Condes)'!$G:$G,MATCH($B627,'Pliegos Tarifarios (Las Condes)'!$A:$A,0)),H627&lt;=1000,INDEX('Pliegos Tarifarios (Las Condes)'!$H:$H,MATCH($B627,'Pliegos Tarifarios (Las Condes)'!$A:$A,0)),H627&lt;=5000,INDEX('Pliegos Tarifarios (Las Condes)'!$I:$I,MATCH($B627,'Pliegos Tarifarios (Las Condes)'!$A:$A,0)),H627&gt;5000,INDEX('Pliegos Tarifarios (Las Condes)'!$J:$J,MATCH($B627,'Pliegos Tarifarios (Las Condes)'!$A:$A,0)))/1.19</f>
        <v>1714.0506677310927</v>
      </c>
      <c r="R627" s="19">
        <f>INDEX('Pliegos Tarifarios (Las Condes)'!$K:$K,MATCH($B627,'Pliegos Tarifarios (Las Condes)'!$A:$A,0))</f>
        <v>709.36099999999999</v>
      </c>
      <c r="S627" s="21">
        <f t="shared" si="30"/>
        <v>136743.65920873109</v>
      </c>
      <c r="T627" s="21">
        <f t="shared" si="31"/>
        <v>25981.295249658906</v>
      </c>
      <c r="U627" s="19">
        <v>0</v>
      </c>
      <c r="V627" s="21">
        <f t="shared" si="32"/>
        <v>162724.95445838998</v>
      </c>
    </row>
    <row r="628" spans="1:22" x14ac:dyDescent="0.3">
      <c r="A628" s="7" t="s">
        <v>141</v>
      </c>
      <c r="B628" s="7">
        <v>2</v>
      </c>
      <c r="C628" s="8" t="s">
        <v>186</v>
      </c>
      <c r="D628" s="7" t="s">
        <v>492</v>
      </c>
      <c r="E628" s="7" t="s">
        <v>121</v>
      </c>
      <c r="F628" s="8" t="s">
        <v>493</v>
      </c>
      <c r="G628" s="7" t="s">
        <v>16</v>
      </c>
      <c r="H628" s="9">
        <v>728.75170000000003</v>
      </c>
      <c r="I628" s="9">
        <v>2.1995</v>
      </c>
      <c r="J628" s="9">
        <v>2.1995</v>
      </c>
      <c r="K628" s="10">
        <v>1</v>
      </c>
      <c r="L628" s="9">
        <v>26.03</v>
      </c>
      <c r="M628" s="19">
        <f>H628*INDEX('Pliegos Tarifarios (Las Condes)'!$B:$B,MATCH($B628,'Pliegos Tarifarios (Las Condes)'!$A:$A,0))</f>
        <v>86603.394524599993</v>
      </c>
      <c r="N628" s="19">
        <f>I628*INDEX('Pliegos Tarifarios (Las Condes)'!$C:$C,MATCH($B628,'Pliegos Tarifarios (Las Condes)'!$A:$A,0))</f>
        <v>7545.7828595000001</v>
      </c>
      <c r="O628" s="19">
        <f>J628*INDEX('Pliegos Tarifarios (Las Condes)'!$D:$D,MATCH($B628,'Pliegos Tarifarios (Las Condes)'!$A:$A,0))</f>
        <v>31061.726112</v>
      </c>
      <c r="P628" s="19">
        <f>H628*INDEX('Pliegos Tarifarios (Las Condes)'!$E:$E,MATCH($B628,'Pliegos Tarifarios (Las Condes)'!$A:$A,0))</f>
        <v>9424.2169844</v>
      </c>
      <c r="Q628" s="19" cm="1">
        <f t="array" ref="Q628">H628*_xlfn.IFS(H628&lt;=350,INDEX('Pliegos Tarifarios (Las Condes)'!$F:$F,MATCH($B628,'Pliegos Tarifarios (Las Condes)'!$A:$A,0)),H628&lt;=500,INDEX('Pliegos Tarifarios (Las Condes)'!$G:$G,MATCH($B628,'Pliegos Tarifarios (Las Condes)'!$A:$A,0)),H628&lt;=1000,INDEX('Pliegos Tarifarios (Las Condes)'!$H:$H,MATCH($B628,'Pliegos Tarifarios (Las Condes)'!$A:$A,0)),H628&lt;=5000,INDEX('Pliegos Tarifarios (Las Condes)'!$I:$I,MATCH($B628,'Pliegos Tarifarios (Las Condes)'!$A:$A,0)),H628&gt;5000,INDEX('Pliegos Tarifarios (Las Condes)'!$J:$J,MATCH($B628,'Pliegos Tarifarios (Las Condes)'!$A:$A,0)))/1.19</f>
        <v>1709.1983148739498</v>
      </c>
      <c r="R628" s="19">
        <f>INDEX('Pliegos Tarifarios (Las Condes)'!$K:$K,MATCH($B628,'Pliegos Tarifarios (Las Condes)'!$A:$A,0))</f>
        <v>709.36099999999999</v>
      </c>
      <c r="S628" s="21">
        <f t="shared" si="30"/>
        <v>137053.67979537393</v>
      </c>
      <c r="T628" s="21">
        <f t="shared" si="31"/>
        <v>26040.199161121047</v>
      </c>
      <c r="U628" s="19">
        <v>0</v>
      </c>
      <c r="V628" s="21">
        <f t="shared" si="32"/>
        <v>163093.87895649497</v>
      </c>
    </row>
    <row r="629" spans="1:22" x14ac:dyDescent="0.3">
      <c r="A629" s="7" t="s">
        <v>141</v>
      </c>
      <c r="B629" s="7">
        <v>2</v>
      </c>
      <c r="C629" s="8" t="s">
        <v>186</v>
      </c>
      <c r="D629" s="7" t="s">
        <v>494</v>
      </c>
      <c r="E629" s="7" t="s">
        <v>121</v>
      </c>
      <c r="F629" s="8" t="s">
        <v>495</v>
      </c>
      <c r="G629" s="7" t="s">
        <v>16</v>
      </c>
      <c r="H629" s="9">
        <v>730.09540000000004</v>
      </c>
      <c r="I629" s="9">
        <v>2.1667999999999998</v>
      </c>
      <c r="J629" s="9">
        <v>2.1234000000000002</v>
      </c>
      <c r="K629" s="10">
        <v>0.97997046335610127</v>
      </c>
      <c r="L629" s="9">
        <v>26.07</v>
      </c>
      <c r="M629" s="19">
        <f>H629*INDEX('Pliegos Tarifarios (Las Condes)'!$B:$B,MATCH($B629,'Pliegos Tarifarios (Las Condes)'!$A:$A,0))</f>
        <v>86763.077145200004</v>
      </c>
      <c r="N629" s="19">
        <f>I629*INDEX('Pliegos Tarifarios (Las Condes)'!$C:$C,MATCH($B629,'Pliegos Tarifarios (Las Condes)'!$A:$A,0))</f>
        <v>7433.5995907999995</v>
      </c>
      <c r="O629" s="19">
        <f>J629*INDEX('Pliegos Tarifarios (Las Condes)'!$D:$D,MATCH($B629,'Pliegos Tarifarios (Las Condes)'!$A:$A,0))</f>
        <v>29987.028518400002</v>
      </c>
      <c r="P629" s="19">
        <f>H629*INDEX('Pliegos Tarifarios (Las Condes)'!$E:$E,MATCH($B629,'Pliegos Tarifarios (Las Condes)'!$A:$A,0))</f>
        <v>9441.5937128000005</v>
      </c>
      <c r="Q629" s="19" cm="1">
        <f t="array" ref="Q629">H629*_xlfn.IFS(H629&lt;=350,INDEX('Pliegos Tarifarios (Las Condes)'!$F:$F,MATCH($B629,'Pliegos Tarifarios (Las Condes)'!$A:$A,0)),H629&lt;=500,INDEX('Pliegos Tarifarios (Las Condes)'!$G:$G,MATCH($B629,'Pliegos Tarifarios (Las Condes)'!$A:$A,0)),H629&lt;=1000,INDEX('Pliegos Tarifarios (Las Condes)'!$H:$H,MATCH($B629,'Pliegos Tarifarios (Las Condes)'!$A:$A,0)),H629&lt;=5000,INDEX('Pliegos Tarifarios (Las Condes)'!$I:$I,MATCH($B629,'Pliegos Tarifarios (Las Condes)'!$A:$A,0)),H629&gt;5000,INDEX('Pliegos Tarifarios (Las Condes)'!$J:$J,MATCH($B629,'Pliegos Tarifarios (Las Condes)'!$A:$A,0)))/1.19</f>
        <v>1712.3497994957986</v>
      </c>
      <c r="R629" s="19">
        <f>INDEX('Pliegos Tarifarios (Las Condes)'!$K:$K,MATCH($B629,'Pliegos Tarifarios (Las Condes)'!$A:$A,0))</f>
        <v>709.36099999999999</v>
      </c>
      <c r="S629" s="21">
        <f t="shared" si="30"/>
        <v>136047.00976669582</v>
      </c>
      <c r="T629" s="21">
        <f t="shared" si="31"/>
        <v>25848.931855672206</v>
      </c>
      <c r="U629" s="19">
        <v>0</v>
      </c>
      <c r="V629" s="21">
        <f t="shared" si="32"/>
        <v>161895.94162236803</v>
      </c>
    </row>
    <row r="630" spans="1:22" x14ac:dyDescent="0.3">
      <c r="A630" s="7" t="s">
        <v>141</v>
      </c>
      <c r="B630" s="7">
        <v>2</v>
      </c>
      <c r="C630" s="8" t="s">
        <v>186</v>
      </c>
      <c r="D630" s="7" t="s">
        <v>496</v>
      </c>
      <c r="E630" s="7" t="s">
        <v>121</v>
      </c>
      <c r="F630" s="8" t="s">
        <v>497</v>
      </c>
      <c r="G630" s="7" t="s">
        <v>16</v>
      </c>
      <c r="H630" s="9">
        <v>729.03660000000002</v>
      </c>
      <c r="I630" s="9">
        <v>2.1772999999999998</v>
      </c>
      <c r="J630" s="9">
        <v>2.1722999999999999</v>
      </c>
      <c r="K630" s="10">
        <v>0.99770357782574759</v>
      </c>
      <c r="L630" s="9">
        <v>26.04</v>
      </c>
      <c r="M630" s="19">
        <f>H630*INDEX('Pliegos Tarifarios (Las Condes)'!$B:$B,MATCH($B630,'Pliegos Tarifarios (Las Condes)'!$A:$A,0))</f>
        <v>86637.251470799994</v>
      </c>
      <c r="N630" s="19">
        <f>I630*INDEX('Pliegos Tarifarios (Las Condes)'!$C:$C,MATCH($B630,'Pliegos Tarifarios (Las Condes)'!$A:$A,0))</f>
        <v>7469.6217412999995</v>
      </c>
      <c r="O630" s="19">
        <f>J630*INDEX('Pliegos Tarifarios (Las Condes)'!$D:$D,MATCH($B630,'Pliegos Tarifarios (Las Condes)'!$A:$A,0))</f>
        <v>30677.602924799998</v>
      </c>
      <c r="P630" s="19">
        <f>H630*INDEX('Pliegos Tarifarios (Las Condes)'!$E:$E,MATCH($B630,'Pliegos Tarifarios (Las Condes)'!$A:$A,0))</f>
        <v>9427.9013112000011</v>
      </c>
      <c r="Q630" s="19" cm="1">
        <f t="array" ref="Q630">H630*_xlfn.IFS(H630&lt;=350,INDEX('Pliegos Tarifarios (Las Condes)'!$F:$F,MATCH($B630,'Pliegos Tarifarios (Las Condes)'!$A:$A,0)),H630&lt;=500,INDEX('Pliegos Tarifarios (Las Condes)'!$G:$G,MATCH($B630,'Pliegos Tarifarios (Las Condes)'!$A:$A,0)),H630&lt;=1000,INDEX('Pliegos Tarifarios (Las Condes)'!$H:$H,MATCH($B630,'Pliegos Tarifarios (Las Condes)'!$A:$A,0)),H630&lt;=5000,INDEX('Pliegos Tarifarios (Las Condes)'!$I:$I,MATCH($B630,'Pliegos Tarifarios (Las Condes)'!$A:$A,0)),H630&gt;5000,INDEX('Pliegos Tarifarios (Las Condes)'!$J:$J,MATCH($B630,'Pliegos Tarifarios (Las Condes)'!$A:$A,0)))/1.19</f>
        <v>1709.8665131092441</v>
      </c>
      <c r="R630" s="19">
        <f>INDEX('Pliegos Tarifarios (Las Condes)'!$K:$K,MATCH($B630,'Pliegos Tarifarios (Las Condes)'!$A:$A,0))</f>
        <v>709.36099999999999</v>
      </c>
      <c r="S630" s="21">
        <f t="shared" si="30"/>
        <v>136631.60496120923</v>
      </c>
      <c r="T630" s="21">
        <f t="shared" si="31"/>
        <v>25960.004942629756</v>
      </c>
      <c r="U630" s="19">
        <v>0</v>
      </c>
      <c r="V630" s="21">
        <f t="shared" si="32"/>
        <v>162591.60990383898</v>
      </c>
    </row>
    <row r="631" spans="1:22" x14ac:dyDescent="0.3">
      <c r="A631" s="7" t="s">
        <v>141</v>
      </c>
      <c r="B631" s="7">
        <v>2</v>
      </c>
      <c r="C631" s="8" t="s">
        <v>186</v>
      </c>
      <c r="D631" s="7" t="s">
        <v>498</v>
      </c>
      <c r="E631" s="7" t="s">
        <v>121</v>
      </c>
      <c r="F631" s="8" t="s">
        <v>499</v>
      </c>
      <c r="G631" s="7" t="s">
        <v>16</v>
      </c>
      <c r="H631" s="9">
        <v>729.17759999999998</v>
      </c>
      <c r="I631" s="9">
        <v>2.2035999999999998</v>
      </c>
      <c r="J631" s="9">
        <v>2.1497000000000002</v>
      </c>
      <c r="K631" s="10">
        <v>0.97554002541296081</v>
      </c>
      <c r="L631" s="9">
        <v>26.04</v>
      </c>
      <c r="M631" s="19">
        <f>H631*INDEX('Pliegos Tarifarios (Las Condes)'!$B:$B,MATCH($B631,'Pliegos Tarifarios (Las Condes)'!$A:$A,0))</f>
        <v>86654.007628799998</v>
      </c>
      <c r="N631" s="19">
        <f>I631*INDEX('Pliegos Tarifarios (Las Condes)'!$C:$C,MATCH($B631,'Pliegos Tarifarios (Las Condes)'!$A:$A,0))</f>
        <v>7559.8486515999994</v>
      </c>
      <c r="O631" s="19">
        <f>J631*INDEX('Pliegos Tarifarios (Las Condes)'!$D:$D,MATCH($B631,'Pliegos Tarifarios (Las Condes)'!$A:$A,0))</f>
        <v>30358.441747200002</v>
      </c>
      <c r="P631" s="19">
        <f>H631*INDEX('Pliegos Tarifarios (Las Condes)'!$E:$E,MATCH($B631,'Pliegos Tarifarios (Las Condes)'!$A:$A,0))</f>
        <v>9429.7247232000009</v>
      </c>
      <c r="Q631" s="19" cm="1">
        <f t="array" ref="Q631">H631*_xlfn.IFS(H631&lt;=350,INDEX('Pliegos Tarifarios (Las Condes)'!$F:$F,MATCH($B631,'Pliegos Tarifarios (Las Condes)'!$A:$A,0)),H631&lt;=500,INDEX('Pliegos Tarifarios (Las Condes)'!$G:$G,MATCH($B631,'Pliegos Tarifarios (Las Condes)'!$A:$A,0)),H631&lt;=1000,INDEX('Pliegos Tarifarios (Las Condes)'!$H:$H,MATCH($B631,'Pliegos Tarifarios (Las Condes)'!$A:$A,0)),H631&lt;=5000,INDEX('Pliegos Tarifarios (Las Condes)'!$I:$I,MATCH($B631,'Pliegos Tarifarios (Las Condes)'!$A:$A,0)),H631&gt;5000,INDEX('Pliegos Tarifarios (Las Condes)'!$J:$J,MATCH($B631,'Pliegos Tarifarios (Las Condes)'!$A:$A,0)))/1.19</f>
        <v>1710.1972114285718</v>
      </c>
      <c r="R631" s="19">
        <f>INDEX('Pliegos Tarifarios (Las Condes)'!$K:$K,MATCH($B631,'Pliegos Tarifarios (Las Condes)'!$A:$A,0))</f>
        <v>709.36099999999999</v>
      </c>
      <c r="S631" s="21">
        <f t="shared" si="30"/>
        <v>136421.58096222859</v>
      </c>
      <c r="T631" s="21">
        <f t="shared" si="31"/>
        <v>25920.100382823432</v>
      </c>
      <c r="U631" s="19">
        <v>0</v>
      </c>
      <c r="V631" s="21">
        <f t="shared" si="32"/>
        <v>162341.68134505203</v>
      </c>
    </row>
    <row r="632" spans="1:22" x14ac:dyDescent="0.3">
      <c r="A632" s="7" t="s">
        <v>141</v>
      </c>
      <c r="B632" s="7">
        <v>2</v>
      </c>
      <c r="C632" s="8" t="s">
        <v>186</v>
      </c>
      <c r="D632" s="7" t="s">
        <v>500</v>
      </c>
      <c r="E632" s="7" t="s">
        <v>121</v>
      </c>
      <c r="F632" s="8" t="s">
        <v>501</v>
      </c>
      <c r="G632" s="7" t="s">
        <v>16</v>
      </c>
      <c r="H632" s="9">
        <v>727.94389999999999</v>
      </c>
      <c r="I632" s="9">
        <v>2.1890000000000001</v>
      </c>
      <c r="J632" s="9">
        <v>2.0880999999999998</v>
      </c>
      <c r="K632" s="10">
        <v>0.9539058931018729</v>
      </c>
      <c r="L632" s="9">
        <v>26</v>
      </c>
      <c r="M632" s="19">
        <f>H632*INDEX('Pliegos Tarifarios (Las Condes)'!$B:$B,MATCH($B632,'Pliegos Tarifarios (Las Condes)'!$A:$A,0))</f>
        <v>86507.39718819999</v>
      </c>
      <c r="N632" s="19">
        <f>I632*INDEX('Pliegos Tarifarios (Las Condes)'!$C:$C,MATCH($B632,'Pliegos Tarifarios (Las Condes)'!$A:$A,0))</f>
        <v>7509.7607090000001</v>
      </c>
      <c r="O632" s="19">
        <f>J632*INDEX('Pliegos Tarifarios (Las Condes)'!$D:$D,MATCH($B632,'Pliegos Tarifarios (Las Condes)'!$A:$A,0))</f>
        <v>29488.515705599995</v>
      </c>
      <c r="P632" s="19">
        <f>H632*INDEX('Pliegos Tarifarios (Las Condes)'!$E:$E,MATCH($B632,'Pliegos Tarifarios (Las Condes)'!$A:$A,0))</f>
        <v>9413.7705148000005</v>
      </c>
      <c r="Q632" s="19" cm="1">
        <f t="array" ref="Q632">H632*_xlfn.IFS(H632&lt;=350,INDEX('Pliegos Tarifarios (Las Condes)'!$F:$F,MATCH($B632,'Pliegos Tarifarios (Las Condes)'!$A:$A,0)),H632&lt;=500,INDEX('Pliegos Tarifarios (Las Condes)'!$G:$G,MATCH($B632,'Pliegos Tarifarios (Las Condes)'!$A:$A,0)),H632&lt;=1000,INDEX('Pliegos Tarifarios (Las Condes)'!$H:$H,MATCH($B632,'Pliegos Tarifarios (Las Condes)'!$A:$A,0)),H632&lt;=5000,INDEX('Pliegos Tarifarios (Las Condes)'!$I:$I,MATCH($B632,'Pliegos Tarifarios (Las Condes)'!$A:$A,0)),H632&gt;5000,INDEX('Pliegos Tarifarios (Las Condes)'!$J:$J,MATCH($B632,'Pliegos Tarifarios (Las Condes)'!$A:$A,0)))/1.19</f>
        <v>1707.3037184033615</v>
      </c>
      <c r="R632" s="19">
        <f>INDEX('Pliegos Tarifarios (Las Condes)'!$K:$K,MATCH($B632,'Pliegos Tarifarios (Las Condes)'!$A:$A,0))</f>
        <v>709.36099999999999</v>
      </c>
      <c r="S632" s="21">
        <f t="shared" si="30"/>
        <v>135336.10883600335</v>
      </c>
      <c r="T632" s="21">
        <f t="shared" si="31"/>
        <v>25713.860678840636</v>
      </c>
      <c r="U632" s="19">
        <v>0</v>
      </c>
      <c r="V632" s="21">
        <f t="shared" si="32"/>
        <v>161049.96951484398</v>
      </c>
    </row>
    <row r="633" spans="1:22" x14ac:dyDescent="0.3">
      <c r="A633" s="7" t="s">
        <v>141</v>
      </c>
      <c r="B633" s="7">
        <v>2</v>
      </c>
      <c r="C633" s="8" t="s">
        <v>186</v>
      </c>
      <c r="D633" s="7" t="s">
        <v>502</v>
      </c>
      <c r="E633" s="7" t="s">
        <v>121</v>
      </c>
      <c r="F633" s="8" t="s">
        <v>503</v>
      </c>
      <c r="G633" s="7" t="s">
        <v>16</v>
      </c>
      <c r="H633" s="9">
        <v>729.5752</v>
      </c>
      <c r="I633" s="9">
        <v>2.2136999999999998</v>
      </c>
      <c r="J633" s="9">
        <v>2.17</v>
      </c>
      <c r="K633" s="10">
        <v>0.98025929439400106</v>
      </c>
      <c r="L633" s="9">
        <v>26.06</v>
      </c>
      <c r="M633" s="19">
        <f>H633*INDEX('Pliegos Tarifarios (Las Condes)'!$B:$B,MATCH($B633,'Pliegos Tarifarios (Las Condes)'!$A:$A,0))</f>
        <v>86701.2576176</v>
      </c>
      <c r="N633" s="19">
        <f>I633*INDEX('Pliegos Tarifarios (Las Condes)'!$C:$C,MATCH($B633,'Pliegos Tarifarios (Las Condes)'!$A:$A,0))</f>
        <v>7594.4985296999994</v>
      </c>
      <c r="O633" s="19">
        <f>J633*INDEX('Pliegos Tarifarios (Las Condes)'!$D:$D,MATCH($B633,'Pliegos Tarifarios (Las Condes)'!$A:$A,0))</f>
        <v>30645.121919999998</v>
      </c>
      <c r="P633" s="19">
        <f>H633*INDEX('Pliegos Tarifarios (Las Condes)'!$E:$E,MATCH($B633,'Pliegos Tarifarios (Las Condes)'!$A:$A,0))</f>
        <v>9434.8664864000002</v>
      </c>
      <c r="Q633" s="19" cm="1">
        <f t="array" ref="Q633">H633*_xlfn.IFS(H633&lt;=350,INDEX('Pliegos Tarifarios (Las Condes)'!$F:$F,MATCH($B633,'Pliegos Tarifarios (Las Condes)'!$A:$A,0)),H633&lt;=500,INDEX('Pliegos Tarifarios (Las Condes)'!$G:$G,MATCH($B633,'Pliegos Tarifarios (Las Condes)'!$A:$A,0)),H633&lt;=1000,INDEX('Pliegos Tarifarios (Las Condes)'!$H:$H,MATCH($B633,'Pliegos Tarifarios (Las Condes)'!$A:$A,0)),H633&lt;=5000,INDEX('Pliegos Tarifarios (Las Condes)'!$I:$I,MATCH($B633,'Pliegos Tarifarios (Las Condes)'!$A:$A,0)),H633&gt;5000,INDEX('Pliegos Tarifarios (Las Condes)'!$J:$J,MATCH($B633,'Pliegos Tarifarios (Las Condes)'!$A:$A,0)))/1.19</f>
        <v>1711.1297337815129</v>
      </c>
      <c r="R633" s="19">
        <f>INDEX('Pliegos Tarifarios (Las Condes)'!$K:$K,MATCH($B633,'Pliegos Tarifarios (Las Condes)'!$A:$A,0))</f>
        <v>709.36099999999999</v>
      </c>
      <c r="S633" s="21">
        <f t="shared" si="30"/>
        <v>136796.23528748148</v>
      </c>
      <c r="T633" s="21">
        <f t="shared" si="31"/>
        <v>25991.284704621481</v>
      </c>
      <c r="U633" s="19">
        <v>0</v>
      </c>
      <c r="V633" s="21">
        <f t="shared" si="32"/>
        <v>162787.51999210296</v>
      </c>
    </row>
    <row r="634" spans="1:22" x14ac:dyDescent="0.3">
      <c r="A634" s="7" t="s">
        <v>141</v>
      </c>
      <c r="B634" s="7">
        <v>2</v>
      </c>
      <c r="C634" s="8" t="s">
        <v>186</v>
      </c>
      <c r="D634" s="7" t="s">
        <v>504</v>
      </c>
      <c r="E634" s="7" t="s">
        <v>121</v>
      </c>
      <c r="F634" s="8" t="s">
        <v>505</v>
      </c>
      <c r="G634" s="7" t="s">
        <v>16</v>
      </c>
      <c r="H634" s="9">
        <v>729.09</v>
      </c>
      <c r="I634" s="9">
        <v>2.1638000000000002</v>
      </c>
      <c r="J634" s="9">
        <v>2.1482000000000001</v>
      </c>
      <c r="K634" s="10">
        <v>0.99279046122562153</v>
      </c>
      <c r="L634" s="9">
        <v>26.04</v>
      </c>
      <c r="M634" s="19">
        <f>H634*INDEX('Pliegos Tarifarios (Las Condes)'!$B:$B,MATCH($B634,'Pliegos Tarifarios (Las Condes)'!$A:$A,0))</f>
        <v>86643.597420000006</v>
      </c>
      <c r="N634" s="19">
        <f>I634*INDEX('Pliegos Tarifarios (Las Condes)'!$C:$C,MATCH($B634,'Pliegos Tarifarios (Las Condes)'!$A:$A,0))</f>
        <v>7423.307547800001</v>
      </c>
      <c r="O634" s="19">
        <f>J634*INDEX('Pliegos Tarifarios (Las Condes)'!$D:$D,MATCH($B634,'Pliegos Tarifarios (Las Condes)'!$A:$A,0))</f>
        <v>30337.258483199999</v>
      </c>
      <c r="P634" s="19">
        <f>H634*INDEX('Pliegos Tarifarios (Las Condes)'!$E:$E,MATCH($B634,'Pliegos Tarifarios (Las Condes)'!$A:$A,0))</f>
        <v>9428.5918799999999</v>
      </c>
      <c r="Q634" s="19" cm="1">
        <f t="array" ref="Q634">H634*_xlfn.IFS(H634&lt;=350,INDEX('Pliegos Tarifarios (Las Condes)'!$F:$F,MATCH($B634,'Pliegos Tarifarios (Las Condes)'!$A:$A,0)),H634&lt;=500,INDEX('Pliegos Tarifarios (Las Condes)'!$G:$G,MATCH($B634,'Pliegos Tarifarios (Las Condes)'!$A:$A,0)),H634&lt;=1000,INDEX('Pliegos Tarifarios (Las Condes)'!$H:$H,MATCH($B634,'Pliegos Tarifarios (Las Condes)'!$A:$A,0)),H634&lt;=5000,INDEX('Pliegos Tarifarios (Las Condes)'!$I:$I,MATCH($B634,'Pliegos Tarifarios (Las Condes)'!$A:$A,0)),H634&gt;5000,INDEX('Pliegos Tarifarios (Las Condes)'!$J:$J,MATCH($B634,'Pliegos Tarifarios (Las Condes)'!$A:$A,0)))/1.19</f>
        <v>1709.9917563025213</v>
      </c>
      <c r="R634" s="19">
        <f>INDEX('Pliegos Tarifarios (Las Condes)'!$K:$K,MATCH($B634,'Pliegos Tarifarios (Las Condes)'!$A:$A,0))</f>
        <v>709.36099999999999</v>
      </c>
      <c r="S634" s="21">
        <f t="shared" si="30"/>
        <v>136252.10808730251</v>
      </c>
      <c r="T634" s="21">
        <f t="shared" si="31"/>
        <v>25887.900536587476</v>
      </c>
      <c r="U634" s="19">
        <v>0</v>
      </c>
      <c r="V634" s="21">
        <f t="shared" si="32"/>
        <v>162140.00862389</v>
      </c>
    </row>
    <row r="635" spans="1:22" x14ac:dyDescent="0.3">
      <c r="A635" s="7" t="s">
        <v>141</v>
      </c>
      <c r="B635" s="7">
        <v>2</v>
      </c>
      <c r="C635" s="8" t="s">
        <v>186</v>
      </c>
      <c r="D635" s="7" t="s">
        <v>506</v>
      </c>
      <c r="E635" s="7" t="s">
        <v>121</v>
      </c>
      <c r="F635" s="8" t="s">
        <v>507</v>
      </c>
      <c r="G635" s="7" t="s">
        <v>16</v>
      </c>
      <c r="H635" s="9">
        <v>730.96109999999999</v>
      </c>
      <c r="I635" s="9">
        <v>2.1596000000000002</v>
      </c>
      <c r="J635" s="9">
        <v>2.1391</v>
      </c>
      <c r="K635" s="10">
        <v>0.99050750138914601</v>
      </c>
      <c r="L635" s="9">
        <v>26.11</v>
      </c>
      <c r="M635" s="19">
        <f>H635*INDEX('Pliegos Tarifarios (Las Condes)'!$B:$B,MATCH($B635,'Pliegos Tarifarios (Las Condes)'!$A:$A,0))</f>
        <v>86865.955201799996</v>
      </c>
      <c r="N635" s="19">
        <f>I635*INDEX('Pliegos Tarifarios (Las Condes)'!$C:$C,MATCH($B635,'Pliegos Tarifarios (Las Condes)'!$A:$A,0))</f>
        <v>7408.8986876000008</v>
      </c>
      <c r="O635" s="19">
        <f>J635*INDEX('Pliegos Tarifarios (Las Condes)'!$D:$D,MATCH($B635,'Pliegos Tarifarios (Las Condes)'!$A:$A,0))</f>
        <v>30208.746681599998</v>
      </c>
      <c r="P635" s="19">
        <f>H635*INDEX('Pliegos Tarifarios (Las Condes)'!$E:$E,MATCH($B635,'Pliegos Tarifarios (Las Condes)'!$A:$A,0))</f>
        <v>9452.7889451999999</v>
      </c>
      <c r="Q635" s="19" cm="1">
        <f t="array" ref="Q635">H635*_xlfn.IFS(H635&lt;=350,INDEX('Pliegos Tarifarios (Las Condes)'!$F:$F,MATCH($B635,'Pliegos Tarifarios (Las Condes)'!$A:$A,0)),H635&lt;=500,INDEX('Pliegos Tarifarios (Las Condes)'!$G:$G,MATCH($B635,'Pliegos Tarifarios (Las Condes)'!$A:$A,0)),H635&lt;=1000,INDEX('Pliegos Tarifarios (Las Condes)'!$H:$H,MATCH($B635,'Pliegos Tarifarios (Las Condes)'!$A:$A,0)),H635&lt;=5000,INDEX('Pliegos Tarifarios (Las Condes)'!$I:$I,MATCH($B635,'Pliegos Tarifarios (Las Condes)'!$A:$A,0)),H635&gt;5000,INDEX('Pliegos Tarifarios (Las Condes)'!$J:$J,MATCH($B635,'Pliegos Tarifarios (Las Condes)'!$A:$A,0)))/1.19</f>
        <v>1714.3801933613447</v>
      </c>
      <c r="R635" s="19">
        <f>INDEX('Pliegos Tarifarios (Las Condes)'!$K:$K,MATCH($B635,'Pliegos Tarifarios (Las Condes)'!$A:$A,0))</f>
        <v>709.36099999999999</v>
      </c>
      <c r="S635" s="21">
        <f t="shared" si="30"/>
        <v>136360.13070956134</v>
      </c>
      <c r="T635" s="21">
        <f t="shared" si="31"/>
        <v>25908.424834816655</v>
      </c>
      <c r="U635" s="19">
        <v>0</v>
      </c>
      <c r="V635" s="21">
        <f t="shared" si="32"/>
        <v>162268.555544378</v>
      </c>
    </row>
    <row r="636" spans="1:22" x14ac:dyDescent="0.3">
      <c r="A636" s="7" t="s">
        <v>141</v>
      </c>
      <c r="B636" s="7">
        <v>2</v>
      </c>
      <c r="C636" s="8" t="s">
        <v>186</v>
      </c>
      <c r="D636" s="7" t="s">
        <v>508</v>
      </c>
      <c r="E636" s="7" t="s">
        <v>121</v>
      </c>
      <c r="F636" s="8" t="s">
        <v>509</v>
      </c>
      <c r="G636" s="7" t="s">
        <v>16</v>
      </c>
      <c r="H636" s="9">
        <v>729.6694</v>
      </c>
      <c r="I636" s="9">
        <v>2.1821000000000002</v>
      </c>
      <c r="J636" s="9">
        <v>2.1492</v>
      </c>
      <c r="K636" s="10">
        <v>0.98492278080747897</v>
      </c>
      <c r="L636" s="9">
        <v>26.06</v>
      </c>
      <c r="M636" s="19">
        <f>H636*INDEX('Pliegos Tarifarios (Las Condes)'!$B:$B,MATCH($B636,'Pliegos Tarifarios (Las Condes)'!$A:$A,0))</f>
        <v>86712.452157199994</v>
      </c>
      <c r="N636" s="19">
        <f>I636*INDEX('Pliegos Tarifarios (Las Condes)'!$C:$C,MATCH($B636,'Pliegos Tarifarios (Las Condes)'!$A:$A,0))</f>
        <v>7486.0890101000005</v>
      </c>
      <c r="O636" s="19">
        <f>J636*INDEX('Pliegos Tarifarios (Las Condes)'!$D:$D,MATCH($B636,'Pliegos Tarifarios (Las Condes)'!$A:$A,0))</f>
        <v>30351.3806592</v>
      </c>
      <c r="P636" s="19">
        <f>H636*INDEX('Pliegos Tarifarios (Las Condes)'!$E:$E,MATCH($B636,'Pliegos Tarifarios (Las Condes)'!$A:$A,0))</f>
        <v>9436.0846808000006</v>
      </c>
      <c r="Q636" s="19" cm="1">
        <f t="array" ref="Q636">H636*_xlfn.IFS(H636&lt;=350,INDEX('Pliegos Tarifarios (Las Condes)'!$F:$F,MATCH($B636,'Pliegos Tarifarios (Las Condes)'!$A:$A,0)),H636&lt;=500,INDEX('Pliegos Tarifarios (Las Condes)'!$G:$G,MATCH($B636,'Pliegos Tarifarios (Las Condes)'!$A:$A,0)),H636&lt;=1000,INDEX('Pliegos Tarifarios (Las Condes)'!$H:$H,MATCH($B636,'Pliegos Tarifarios (Las Condes)'!$A:$A,0)),H636&lt;=5000,INDEX('Pliegos Tarifarios (Las Condes)'!$I:$I,MATCH($B636,'Pliegos Tarifarios (Las Condes)'!$A:$A,0)),H636&gt;5000,INDEX('Pliegos Tarifarios (Las Condes)'!$J:$J,MATCH($B636,'Pliegos Tarifarios (Las Condes)'!$A:$A,0)))/1.19</f>
        <v>1711.3506684033616</v>
      </c>
      <c r="R636" s="19">
        <f>INDEX('Pliegos Tarifarios (Las Condes)'!$K:$K,MATCH($B636,'Pliegos Tarifarios (Las Condes)'!$A:$A,0))</f>
        <v>709.36099999999999</v>
      </c>
      <c r="S636" s="21">
        <f t="shared" si="30"/>
        <v>136406.71817570334</v>
      </c>
      <c r="T636" s="21">
        <f t="shared" si="31"/>
        <v>25917.276453383634</v>
      </c>
      <c r="U636" s="19">
        <v>0</v>
      </c>
      <c r="V636" s="21">
        <f t="shared" si="32"/>
        <v>162323.99462908698</v>
      </c>
    </row>
    <row r="637" spans="1:22" x14ac:dyDescent="0.3">
      <c r="A637" s="7" t="s">
        <v>141</v>
      </c>
      <c r="B637" s="7">
        <v>2</v>
      </c>
      <c r="C637" s="8" t="s">
        <v>186</v>
      </c>
      <c r="D637" s="7" t="s">
        <v>510</v>
      </c>
      <c r="E637" s="7" t="s">
        <v>121</v>
      </c>
      <c r="F637" s="8" t="s">
        <v>511</v>
      </c>
      <c r="G637" s="7" t="s">
        <v>16</v>
      </c>
      <c r="H637" s="9">
        <v>729.74120000000005</v>
      </c>
      <c r="I637" s="9">
        <v>2.1732</v>
      </c>
      <c r="J637" s="9">
        <v>2.1732</v>
      </c>
      <c r="K637" s="10">
        <v>1</v>
      </c>
      <c r="L637" s="9">
        <v>26.06</v>
      </c>
      <c r="M637" s="19">
        <f>H637*INDEX('Pliegos Tarifarios (Las Condes)'!$B:$B,MATCH($B637,'Pliegos Tarifarios (Las Condes)'!$A:$A,0))</f>
        <v>86720.984725600007</v>
      </c>
      <c r="N637" s="19">
        <f>I637*INDEX('Pliegos Tarifarios (Las Condes)'!$C:$C,MATCH($B637,'Pliegos Tarifarios (Las Condes)'!$A:$A,0))</f>
        <v>7455.5559492000002</v>
      </c>
      <c r="O637" s="19">
        <f>J637*INDEX('Pliegos Tarifarios (Las Condes)'!$D:$D,MATCH($B637,'Pliegos Tarifarios (Las Condes)'!$A:$A,0))</f>
        <v>30690.3128832</v>
      </c>
      <c r="P637" s="19">
        <f>H637*INDEX('Pliegos Tarifarios (Las Condes)'!$E:$E,MATCH($B637,'Pliegos Tarifarios (Las Condes)'!$A:$A,0))</f>
        <v>9437.0131984000018</v>
      </c>
      <c r="Q637" s="19" cm="1">
        <f t="array" ref="Q637">H637*_xlfn.IFS(H637&lt;=350,INDEX('Pliegos Tarifarios (Las Condes)'!$F:$F,MATCH($B637,'Pliegos Tarifarios (Las Condes)'!$A:$A,0)),H637&lt;=500,INDEX('Pliegos Tarifarios (Las Condes)'!$G:$G,MATCH($B637,'Pliegos Tarifarios (Las Condes)'!$A:$A,0)),H637&lt;=1000,INDEX('Pliegos Tarifarios (Las Condes)'!$H:$H,MATCH($B637,'Pliegos Tarifarios (Las Condes)'!$A:$A,0)),H637&lt;=5000,INDEX('Pliegos Tarifarios (Las Condes)'!$I:$I,MATCH($B637,'Pliegos Tarifarios (Las Condes)'!$A:$A,0)),H637&gt;5000,INDEX('Pliegos Tarifarios (Las Condes)'!$J:$J,MATCH($B637,'Pliegos Tarifarios (Las Condes)'!$A:$A,0)))/1.19</f>
        <v>1711.5190665546222</v>
      </c>
      <c r="R637" s="19">
        <f>INDEX('Pliegos Tarifarios (Las Condes)'!$K:$K,MATCH($B637,'Pliegos Tarifarios (Las Condes)'!$A:$A,0))</f>
        <v>709.36099999999999</v>
      </c>
      <c r="S637" s="21">
        <f t="shared" si="30"/>
        <v>136724.74682295462</v>
      </c>
      <c r="T637" s="21">
        <f t="shared" si="31"/>
        <v>25977.701896361377</v>
      </c>
      <c r="U637" s="19">
        <v>0</v>
      </c>
      <c r="V637" s="21">
        <f t="shared" si="32"/>
        <v>162702.44871931599</v>
      </c>
    </row>
    <row r="638" spans="1:22" x14ac:dyDescent="0.3">
      <c r="A638" s="7" t="s">
        <v>141</v>
      </c>
      <c r="B638" s="7">
        <v>2</v>
      </c>
      <c r="C638" s="8" t="s">
        <v>186</v>
      </c>
      <c r="D638" s="7" t="s">
        <v>512</v>
      </c>
      <c r="E638" s="7" t="s">
        <v>121</v>
      </c>
      <c r="F638" s="8" t="s">
        <v>513</v>
      </c>
      <c r="G638" s="7" t="s">
        <v>16</v>
      </c>
      <c r="H638" s="9">
        <v>729.52080000000001</v>
      </c>
      <c r="I638" s="9">
        <v>2.1273</v>
      </c>
      <c r="J638" s="9">
        <v>2.1242999999999999</v>
      </c>
      <c r="K638" s="10">
        <v>0.99858976166972213</v>
      </c>
      <c r="L638" s="9">
        <v>26.05</v>
      </c>
      <c r="M638" s="19">
        <f>H638*INDEX('Pliegos Tarifarios (Las Condes)'!$B:$B,MATCH($B638,'Pliegos Tarifarios (Las Condes)'!$A:$A,0))</f>
        <v>86694.792830399994</v>
      </c>
      <c r="N638" s="19">
        <f>I638*INDEX('Pliegos Tarifarios (Las Condes)'!$C:$C,MATCH($B638,'Pliegos Tarifarios (Las Condes)'!$A:$A,0))</f>
        <v>7298.0876913000002</v>
      </c>
      <c r="O638" s="19">
        <f>J638*INDEX('Pliegos Tarifarios (Las Condes)'!$D:$D,MATCH($B638,'Pliegos Tarifarios (Las Condes)'!$A:$A,0))</f>
        <v>29999.738476799997</v>
      </c>
      <c r="P638" s="19">
        <f>H638*INDEX('Pliegos Tarifarios (Las Condes)'!$E:$E,MATCH($B638,'Pliegos Tarifarios (Las Condes)'!$A:$A,0))</f>
        <v>9434.1629856</v>
      </c>
      <c r="Q638" s="19" cm="1">
        <f t="array" ref="Q638">H638*_xlfn.IFS(H638&lt;=350,INDEX('Pliegos Tarifarios (Las Condes)'!$F:$F,MATCH($B638,'Pliegos Tarifarios (Las Condes)'!$A:$A,0)),H638&lt;=500,INDEX('Pliegos Tarifarios (Las Condes)'!$G:$G,MATCH($B638,'Pliegos Tarifarios (Las Condes)'!$A:$A,0)),H638&lt;=1000,INDEX('Pliegos Tarifarios (Las Condes)'!$H:$H,MATCH($B638,'Pliegos Tarifarios (Las Condes)'!$A:$A,0)),H638&lt;=5000,INDEX('Pliegos Tarifarios (Las Condes)'!$I:$I,MATCH($B638,'Pliegos Tarifarios (Las Condes)'!$A:$A,0)),H638&gt;5000,INDEX('Pliegos Tarifarios (Las Condes)'!$J:$J,MATCH($B638,'Pliegos Tarifarios (Las Condes)'!$A:$A,0)))/1.19</f>
        <v>1711.0021452100843</v>
      </c>
      <c r="R638" s="19">
        <f>INDEX('Pliegos Tarifarios (Las Condes)'!$K:$K,MATCH($B638,'Pliegos Tarifarios (Las Condes)'!$A:$A,0))</f>
        <v>709.36099999999999</v>
      </c>
      <c r="S638" s="21">
        <f t="shared" si="30"/>
        <v>135847.14512931008</v>
      </c>
      <c r="T638" s="21">
        <f t="shared" si="31"/>
        <v>25810.957574568914</v>
      </c>
      <c r="U638" s="19">
        <v>0</v>
      </c>
      <c r="V638" s="21">
        <f t="shared" si="32"/>
        <v>161658.10270387901</v>
      </c>
    </row>
    <row r="639" spans="1:22" x14ac:dyDescent="0.3">
      <c r="A639" s="7" t="s">
        <v>141</v>
      </c>
      <c r="B639" s="7">
        <v>2</v>
      </c>
      <c r="C639" s="8" t="s">
        <v>186</v>
      </c>
      <c r="D639" s="7" t="s">
        <v>514</v>
      </c>
      <c r="E639" s="7" t="s">
        <v>121</v>
      </c>
      <c r="F639" s="8" t="s">
        <v>515</v>
      </c>
      <c r="G639" s="7" t="s">
        <v>16</v>
      </c>
      <c r="H639" s="9">
        <v>730.02819999999997</v>
      </c>
      <c r="I639" s="9">
        <v>2.1631</v>
      </c>
      <c r="J639" s="9">
        <v>2.1629</v>
      </c>
      <c r="K639" s="10">
        <v>0.99990754010447969</v>
      </c>
      <c r="L639" s="9">
        <v>26.07</v>
      </c>
      <c r="M639" s="19">
        <f>H639*INDEX('Pliegos Tarifarios (Las Condes)'!$B:$B,MATCH($B639,'Pliegos Tarifarios (Las Condes)'!$A:$A,0))</f>
        <v>86755.091231599989</v>
      </c>
      <c r="N639" s="19">
        <f>I639*INDEX('Pliegos Tarifarios (Las Condes)'!$C:$C,MATCH($B639,'Pliegos Tarifarios (Las Condes)'!$A:$A,0))</f>
        <v>7420.9060711000002</v>
      </c>
      <c r="O639" s="19">
        <f>J639*INDEX('Pliegos Tarifarios (Las Condes)'!$D:$D,MATCH($B639,'Pliegos Tarifarios (Las Condes)'!$A:$A,0))</f>
        <v>30544.854470399998</v>
      </c>
      <c r="P639" s="19">
        <f>H639*INDEX('Pliegos Tarifarios (Las Condes)'!$E:$E,MATCH($B639,'Pliegos Tarifarios (Las Condes)'!$A:$A,0))</f>
        <v>9440.7246823999994</v>
      </c>
      <c r="Q639" s="19" cm="1">
        <f t="array" ref="Q639">H639*_xlfn.IFS(H639&lt;=350,INDEX('Pliegos Tarifarios (Las Condes)'!$F:$F,MATCH($B639,'Pliegos Tarifarios (Las Condes)'!$A:$A,0)),H639&lt;=500,INDEX('Pliegos Tarifarios (Las Condes)'!$G:$G,MATCH($B639,'Pliegos Tarifarios (Las Condes)'!$A:$A,0)),H639&lt;=1000,INDEX('Pliegos Tarifarios (Las Condes)'!$H:$H,MATCH($B639,'Pliegos Tarifarios (Las Condes)'!$A:$A,0)),H639&lt;=5000,INDEX('Pliegos Tarifarios (Las Condes)'!$I:$I,MATCH($B639,'Pliegos Tarifarios (Las Condes)'!$A:$A,0)),H639&gt;5000,INDEX('Pliegos Tarifarios (Las Condes)'!$J:$J,MATCH($B639,'Pliegos Tarifarios (Las Condes)'!$A:$A,0)))/1.19</f>
        <v>1712.1921900840339</v>
      </c>
      <c r="R639" s="19">
        <f>INDEX('Pliegos Tarifarios (Las Condes)'!$K:$K,MATCH($B639,'Pliegos Tarifarios (Las Condes)'!$A:$A,0))</f>
        <v>709.36099999999999</v>
      </c>
      <c r="S639" s="21">
        <f t="shared" si="30"/>
        <v>136583.12964558401</v>
      </c>
      <c r="T639" s="21">
        <f t="shared" si="31"/>
        <v>25950.79463266096</v>
      </c>
      <c r="U639" s="19">
        <v>0</v>
      </c>
      <c r="V639" s="21">
        <f t="shared" si="32"/>
        <v>162533.92427824496</v>
      </c>
    </row>
    <row r="640" spans="1:22" x14ac:dyDescent="0.3">
      <c r="A640" s="7" t="s">
        <v>141</v>
      </c>
      <c r="B640" s="7">
        <v>2</v>
      </c>
      <c r="C640" s="8" t="s">
        <v>186</v>
      </c>
      <c r="D640" s="7" t="s">
        <v>516</v>
      </c>
      <c r="E640" s="7" t="s">
        <v>121</v>
      </c>
      <c r="F640" s="8" t="s">
        <v>517</v>
      </c>
      <c r="G640" s="7" t="s">
        <v>16</v>
      </c>
      <c r="H640" s="9">
        <v>730.67259999999999</v>
      </c>
      <c r="I640" s="9">
        <v>2.2094999999999998</v>
      </c>
      <c r="J640" s="9">
        <v>2.1598000000000002</v>
      </c>
      <c r="K640" s="10">
        <v>0.97750622312740454</v>
      </c>
      <c r="L640" s="9">
        <v>26.1</v>
      </c>
      <c r="M640" s="19">
        <f>H640*INDEX('Pliegos Tarifarios (Las Condes)'!$B:$B,MATCH($B640,'Pliegos Tarifarios (Las Condes)'!$A:$A,0))</f>
        <v>86831.670438799993</v>
      </c>
      <c r="N640" s="19">
        <f>I640*INDEX('Pliegos Tarifarios (Las Condes)'!$C:$C,MATCH($B640,'Pliegos Tarifarios (Las Condes)'!$A:$A,0))</f>
        <v>7580.0896694999992</v>
      </c>
      <c r="O640" s="19">
        <f>J640*INDEX('Pliegos Tarifarios (Las Condes)'!$D:$D,MATCH($B640,'Pliegos Tarifarios (Las Condes)'!$A:$A,0))</f>
        <v>30501.075724800001</v>
      </c>
      <c r="P640" s="19">
        <f>H640*INDEX('Pliegos Tarifarios (Las Condes)'!$E:$E,MATCH($B640,'Pliegos Tarifarios (Las Condes)'!$A:$A,0))</f>
        <v>9449.0580632000001</v>
      </c>
      <c r="Q640" s="19" cm="1">
        <f t="array" ref="Q640">H640*_xlfn.IFS(H640&lt;=350,INDEX('Pliegos Tarifarios (Las Condes)'!$F:$F,MATCH($B640,'Pliegos Tarifarios (Las Condes)'!$A:$A,0)),H640&lt;=500,INDEX('Pliegos Tarifarios (Las Condes)'!$G:$G,MATCH($B640,'Pliegos Tarifarios (Las Condes)'!$A:$A,0)),H640&lt;=1000,INDEX('Pliegos Tarifarios (Las Condes)'!$H:$H,MATCH($B640,'Pliegos Tarifarios (Las Condes)'!$A:$A,0)),H640&lt;=5000,INDEX('Pliegos Tarifarios (Las Condes)'!$I:$I,MATCH($B640,'Pliegos Tarifarios (Las Condes)'!$A:$A,0)),H640&gt;5000,INDEX('Pliegos Tarifarios (Las Condes)'!$J:$J,MATCH($B640,'Pliegos Tarifarios (Las Condes)'!$A:$A,0)))/1.19</f>
        <v>1713.7035517647062</v>
      </c>
      <c r="R640" s="19">
        <f>INDEX('Pliegos Tarifarios (Las Condes)'!$K:$K,MATCH($B640,'Pliegos Tarifarios (Las Condes)'!$A:$A,0))</f>
        <v>709.36099999999999</v>
      </c>
      <c r="S640" s="21">
        <f t="shared" si="30"/>
        <v>136784.95844806472</v>
      </c>
      <c r="T640" s="21">
        <f t="shared" si="31"/>
        <v>25989.142105132298</v>
      </c>
      <c r="U640" s="19">
        <v>0</v>
      </c>
      <c r="V640" s="21">
        <f t="shared" si="32"/>
        <v>162774.10055319703</v>
      </c>
    </row>
    <row r="641" spans="1:22" x14ac:dyDescent="0.3">
      <c r="A641" s="7" t="s">
        <v>141</v>
      </c>
      <c r="B641" s="7">
        <v>2</v>
      </c>
      <c r="C641" s="8" t="s">
        <v>186</v>
      </c>
      <c r="D641" s="7" t="s">
        <v>518</v>
      </c>
      <c r="E641" s="7" t="s">
        <v>121</v>
      </c>
      <c r="F641" s="8" t="s">
        <v>519</v>
      </c>
      <c r="G641" s="7" t="s">
        <v>16</v>
      </c>
      <c r="H641" s="9">
        <v>731.07510000000002</v>
      </c>
      <c r="I641" s="9">
        <v>2.1305999999999998</v>
      </c>
      <c r="J641" s="9">
        <v>2.1305999999999998</v>
      </c>
      <c r="K641" s="10">
        <v>1</v>
      </c>
      <c r="L641" s="9">
        <v>26.11</v>
      </c>
      <c r="M641" s="19">
        <f>H641*INDEX('Pliegos Tarifarios (Las Condes)'!$B:$B,MATCH($B641,'Pliegos Tarifarios (Las Condes)'!$A:$A,0))</f>
        <v>86879.502733799993</v>
      </c>
      <c r="N641" s="19">
        <f>I641*INDEX('Pliegos Tarifarios (Las Condes)'!$C:$C,MATCH($B641,'Pliegos Tarifarios (Las Condes)'!$A:$A,0))</f>
        <v>7309.4089385999996</v>
      </c>
      <c r="O641" s="19">
        <f>J641*INDEX('Pliegos Tarifarios (Las Condes)'!$D:$D,MATCH($B641,'Pliegos Tarifarios (Las Condes)'!$A:$A,0))</f>
        <v>30088.708185599997</v>
      </c>
      <c r="P641" s="19">
        <f>H641*INDEX('Pliegos Tarifarios (Las Condes)'!$E:$E,MATCH($B641,'Pliegos Tarifarios (Las Condes)'!$A:$A,0))</f>
        <v>9454.2631932000004</v>
      </c>
      <c r="Q641" s="19" cm="1">
        <f t="array" ref="Q641">H641*_xlfn.IFS(H641&lt;=350,INDEX('Pliegos Tarifarios (Las Condes)'!$F:$F,MATCH($B641,'Pliegos Tarifarios (Las Condes)'!$A:$A,0)),H641&lt;=500,INDEX('Pliegos Tarifarios (Las Condes)'!$G:$G,MATCH($B641,'Pliegos Tarifarios (Las Condes)'!$A:$A,0)),H641&lt;=1000,INDEX('Pliegos Tarifarios (Las Condes)'!$H:$H,MATCH($B641,'Pliegos Tarifarios (Las Condes)'!$A:$A,0)),H641&lt;=5000,INDEX('Pliegos Tarifarios (Las Condes)'!$I:$I,MATCH($B641,'Pliegos Tarifarios (Las Condes)'!$A:$A,0)),H641&gt;5000,INDEX('Pliegos Tarifarios (Las Condes)'!$J:$J,MATCH($B641,'Pliegos Tarifarios (Las Condes)'!$A:$A,0)))/1.19</f>
        <v>1714.6475664705886</v>
      </c>
      <c r="R641" s="19">
        <f>INDEX('Pliegos Tarifarios (Las Condes)'!$K:$K,MATCH($B641,'Pliegos Tarifarios (Las Condes)'!$A:$A,0))</f>
        <v>709.36099999999999</v>
      </c>
      <c r="S641" s="21">
        <f t="shared" si="30"/>
        <v>136155.89161767057</v>
      </c>
      <c r="T641" s="21">
        <f t="shared" si="31"/>
        <v>25869.619407357408</v>
      </c>
      <c r="U641" s="19">
        <v>0</v>
      </c>
      <c r="V641" s="21">
        <f t="shared" si="32"/>
        <v>162025.51102502798</v>
      </c>
    </row>
    <row r="642" spans="1:22" x14ac:dyDescent="0.3">
      <c r="A642" s="7" t="s">
        <v>141</v>
      </c>
      <c r="B642" s="7">
        <v>2</v>
      </c>
      <c r="C642" s="8" t="s">
        <v>186</v>
      </c>
      <c r="D642" s="7" t="s">
        <v>520</v>
      </c>
      <c r="E642" s="7" t="s">
        <v>121</v>
      </c>
      <c r="F642" s="8" t="s">
        <v>521</v>
      </c>
      <c r="G642" s="7" t="s">
        <v>16</v>
      </c>
      <c r="H642" s="9">
        <v>731.16669999999999</v>
      </c>
      <c r="I642" s="9">
        <v>2.1916000000000002</v>
      </c>
      <c r="J642" s="9">
        <v>2.1114000000000002</v>
      </c>
      <c r="K642" s="10">
        <v>0.96340573097280524</v>
      </c>
      <c r="L642" s="9">
        <v>26.11</v>
      </c>
      <c r="M642" s="19">
        <f>H642*INDEX('Pliegos Tarifarios (Las Condes)'!$B:$B,MATCH($B642,'Pliegos Tarifarios (Las Condes)'!$A:$A,0))</f>
        <v>86890.388294599994</v>
      </c>
      <c r="N642" s="19">
        <f>I642*INDEX('Pliegos Tarifarios (Las Condes)'!$C:$C,MATCH($B642,'Pliegos Tarifarios (Las Condes)'!$A:$A,0))</f>
        <v>7518.6804796000006</v>
      </c>
      <c r="O642" s="19">
        <f>J642*INDEX('Pliegos Tarifarios (Las Condes)'!$D:$D,MATCH($B642,'Pliegos Tarifarios (Las Condes)'!$A:$A,0))</f>
        <v>29817.5624064</v>
      </c>
      <c r="P642" s="19">
        <f>H642*INDEX('Pliegos Tarifarios (Las Condes)'!$E:$E,MATCH($B642,'Pliegos Tarifarios (Las Condes)'!$A:$A,0))</f>
        <v>9455.4477643999999</v>
      </c>
      <c r="Q642" s="19" cm="1">
        <f t="array" ref="Q642">H642*_xlfn.IFS(H642&lt;=350,INDEX('Pliegos Tarifarios (Las Condes)'!$F:$F,MATCH($B642,'Pliegos Tarifarios (Las Condes)'!$A:$A,0)),H642&lt;=500,INDEX('Pliegos Tarifarios (Las Condes)'!$G:$G,MATCH($B642,'Pliegos Tarifarios (Las Condes)'!$A:$A,0)),H642&lt;=1000,INDEX('Pliegos Tarifarios (Las Condes)'!$H:$H,MATCH($B642,'Pliegos Tarifarios (Las Condes)'!$A:$A,0)),H642&lt;=5000,INDEX('Pliegos Tarifarios (Las Condes)'!$I:$I,MATCH($B642,'Pliegos Tarifarios (Las Condes)'!$A:$A,0)),H642&gt;5000,INDEX('Pliegos Tarifarios (Las Condes)'!$J:$J,MATCH($B642,'Pliegos Tarifarios (Las Condes)'!$A:$A,0)))/1.19</f>
        <v>1714.8624031092438</v>
      </c>
      <c r="R642" s="19">
        <f>INDEX('Pliegos Tarifarios (Las Condes)'!$K:$K,MATCH($B642,'Pliegos Tarifarios (Las Condes)'!$A:$A,0))</f>
        <v>709.36099999999999</v>
      </c>
      <c r="S642" s="21">
        <f t="shared" si="30"/>
        <v>136106.30234810925</v>
      </c>
      <c r="T642" s="21">
        <f t="shared" si="31"/>
        <v>25860.197446140759</v>
      </c>
      <c r="U642" s="19">
        <v>0</v>
      </c>
      <c r="V642" s="21">
        <f t="shared" si="32"/>
        <v>161966.49979425</v>
      </c>
    </row>
    <row r="643" spans="1:22" x14ac:dyDescent="0.3">
      <c r="A643" s="7" t="s">
        <v>141</v>
      </c>
      <c r="B643" s="7">
        <v>2</v>
      </c>
      <c r="C643" s="8" t="s">
        <v>186</v>
      </c>
      <c r="D643" s="7" t="s">
        <v>522</v>
      </c>
      <c r="E643" s="7" t="s">
        <v>121</v>
      </c>
      <c r="F643" s="8" t="s">
        <v>523</v>
      </c>
      <c r="G643" s="7" t="s">
        <v>16</v>
      </c>
      <c r="H643" s="9">
        <v>728.52300000000002</v>
      </c>
      <c r="I643" s="9">
        <v>2.1932</v>
      </c>
      <c r="J643" s="9">
        <v>2.1932</v>
      </c>
      <c r="K643" s="10">
        <v>1</v>
      </c>
      <c r="L643" s="9">
        <v>26.02</v>
      </c>
      <c r="M643" s="19">
        <f>H643*INDEX('Pliegos Tarifarios (Las Condes)'!$B:$B,MATCH($B643,'Pliegos Tarifarios (Las Condes)'!$A:$A,0))</f>
        <v>86576.216273999991</v>
      </c>
      <c r="N643" s="19">
        <f>I643*INDEX('Pliegos Tarifarios (Las Condes)'!$C:$C,MATCH($B643,'Pliegos Tarifarios (Las Condes)'!$A:$A,0))</f>
        <v>7524.1695692000003</v>
      </c>
      <c r="O643" s="19">
        <f>J643*INDEX('Pliegos Tarifarios (Las Condes)'!$D:$D,MATCH($B643,'Pliegos Tarifarios (Las Condes)'!$A:$A,0))</f>
        <v>30972.756403200001</v>
      </c>
      <c r="P643" s="19">
        <f>H643*INDEX('Pliegos Tarifarios (Las Condes)'!$E:$E,MATCH($B643,'Pliegos Tarifarios (Las Condes)'!$A:$A,0))</f>
        <v>9421.2594360000003</v>
      </c>
      <c r="Q643" s="19" cm="1">
        <f t="array" ref="Q643">H643*_xlfn.IFS(H643&lt;=350,INDEX('Pliegos Tarifarios (Las Condes)'!$F:$F,MATCH($B643,'Pliegos Tarifarios (Las Condes)'!$A:$A,0)),H643&lt;=500,INDEX('Pliegos Tarifarios (Las Condes)'!$G:$G,MATCH($B643,'Pliegos Tarifarios (Las Condes)'!$A:$A,0)),H643&lt;=1000,INDEX('Pliegos Tarifarios (Las Condes)'!$H:$H,MATCH($B643,'Pliegos Tarifarios (Las Condes)'!$A:$A,0)),H643&lt;=5000,INDEX('Pliegos Tarifarios (Las Condes)'!$I:$I,MATCH($B643,'Pliegos Tarifarios (Las Condes)'!$A:$A,0)),H643&gt;5000,INDEX('Pliegos Tarifarios (Las Condes)'!$J:$J,MATCH($B643,'Pliegos Tarifarios (Las Condes)'!$A:$A,0)))/1.19</f>
        <v>1708.6619268907568</v>
      </c>
      <c r="R643" s="19">
        <f>INDEX('Pliegos Tarifarios (Las Condes)'!$K:$K,MATCH($B643,'Pliegos Tarifarios (Las Condes)'!$A:$A,0))</f>
        <v>709.36099999999999</v>
      </c>
      <c r="S643" s="21">
        <f t="shared" si="30"/>
        <v>136912.42460929076</v>
      </c>
      <c r="T643" s="21">
        <f t="shared" si="31"/>
        <v>26013.360675765245</v>
      </c>
      <c r="U643" s="19">
        <v>0</v>
      </c>
      <c r="V643" s="21">
        <f t="shared" si="32"/>
        <v>162925.78528505599</v>
      </c>
    </row>
    <row r="644" spans="1:22" x14ac:dyDescent="0.3">
      <c r="A644" s="7" t="s">
        <v>141</v>
      </c>
      <c r="B644" s="7">
        <v>2</v>
      </c>
      <c r="C644" s="8" t="s">
        <v>186</v>
      </c>
      <c r="D644" s="7" t="s">
        <v>524</v>
      </c>
      <c r="E644" s="7" t="s">
        <v>121</v>
      </c>
      <c r="F644" s="8" t="s">
        <v>525</v>
      </c>
      <c r="G644" s="7" t="s">
        <v>16</v>
      </c>
      <c r="H644" s="9">
        <v>728.80610000000001</v>
      </c>
      <c r="I644" s="9">
        <v>2.1737000000000002</v>
      </c>
      <c r="J644" s="9">
        <v>2.1737000000000002</v>
      </c>
      <c r="K644" s="10">
        <v>1</v>
      </c>
      <c r="L644" s="9">
        <v>26.03</v>
      </c>
      <c r="M644" s="19">
        <f>H644*INDEX('Pliegos Tarifarios (Las Condes)'!$B:$B,MATCH($B644,'Pliegos Tarifarios (Las Condes)'!$A:$A,0))</f>
        <v>86609.859311799999</v>
      </c>
      <c r="N644" s="19">
        <f>I644*INDEX('Pliegos Tarifarios (Las Condes)'!$C:$C,MATCH($B644,'Pliegos Tarifarios (Las Condes)'!$A:$A,0))</f>
        <v>7457.271289700001</v>
      </c>
      <c r="O644" s="19">
        <f>J644*INDEX('Pliegos Tarifarios (Las Condes)'!$D:$D,MATCH($B644,'Pliegos Tarifarios (Las Condes)'!$A:$A,0))</f>
        <v>30697.373971200002</v>
      </c>
      <c r="P644" s="19">
        <f>H644*INDEX('Pliegos Tarifarios (Las Condes)'!$E:$E,MATCH($B644,'Pliegos Tarifarios (Las Condes)'!$A:$A,0))</f>
        <v>9424.9204852000003</v>
      </c>
      <c r="Q644" s="19" cm="1">
        <f t="array" ref="Q644">H644*_xlfn.IFS(H644&lt;=350,INDEX('Pliegos Tarifarios (Las Condes)'!$F:$F,MATCH($B644,'Pliegos Tarifarios (Las Condes)'!$A:$A,0)),H644&lt;=500,INDEX('Pliegos Tarifarios (Las Condes)'!$G:$G,MATCH($B644,'Pliegos Tarifarios (Las Condes)'!$A:$A,0)),H644&lt;=1000,INDEX('Pliegos Tarifarios (Las Condes)'!$H:$H,MATCH($B644,'Pliegos Tarifarios (Las Condes)'!$A:$A,0)),H644&lt;=5000,INDEX('Pliegos Tarifarios (Las Condes)'!$I:$I,MATCH($B644,'Pliegos Tarifarios (Las Condes)'!$A:$A,0)),H644&gt;5000,INDEX('Pliegos Tarifarios (Las Condes)'!$J:$J,MATCH($B644,'Pliegos Tarifarios (Las Condes)'!$A:$A,0)))/1.19</f>
        <v>1709.3259034453786</v>
      </c>
      <c r="R644" s="19">
        <f>INDEX('Pliegos Tarifarios (Las Condes)'!$K:$K,MATCH($B644,'Pliegos Tarifarios (Las Condes)'!$A:$A,0))</f>
        <v>709.36099999999999</v>
      </c>
      <c r="S644" s="21">
        <f t="shared" si="30"/>
        <v>136608.11196134539</v>
      </c>
      <c r="T644" s="21">
        <f t="shared" si="31"/>
        <v>25955.541272655624</v>
      </c>
      <c r="U644" s="19">
        <v>0</v>
      </c>
      <c r="V644" s="21">
        <f t="shared" si="32"/>
        <v>162563.65323400102</v>
      </c>
    </row>
    <row r="645" spans="1:22" x14ac:dyDescent="0.3">
      <c r="A645" s="7" t="s">
        <v>141</v>
      </c>
      <c r="B645" s="7">
        <v>2</v>
      </c>
      <c r="C645" s="8" t="s">
        <v>186</v>
      </c>
      <c r="D645" s="7" t="s">
        <v>526</v>
      </c>
      <c r="E645" s="7" t="s">
        <v>121</v>
      </c>
      <c r="F645" s="8" t="s">
        <v>527</v>
      </c>
      <c r="G645" s="7" t="s">
        <v>16</v>
      </c>
      <c r="H645" s="9">
        <v>729.93020000000001</v>
      </c>
      <c r="I645" s="9">
        <v>2.1850999999999998</v>
      </c>
      <c r="J645" s="9">
        <v>2.1602000000000001</v>
      </c>
      <c r="K645" s="10">
        <v>0.98860464051988484</v>
      </c>
      <c r="L645" s="9">
        <v>26.07</v>
      </c>
      <c r="M645" s="19">
        <f>H645*INDEX('Pliegos Tarifarios (Las Condes)'!$B:$B,MATCH($B645,'Pliegos Tarifarios (Las Condes)'!$A:$A,0))</f>
        <v>86743.445107599997</v>
      </c>
      <c r="N645" s="19">
        <f>I645*INDEX('Pliegos Tarifarios (Las Condes)'!$C:$C,MATCH($B645,'Pliegos Tarifarios (Las Condes)'!$A:$A,0))</f>
        <v>7496.3810530999999</v>
      </c>
      <c r="O645" s="19">
        <f>J645*INDEX('Pliegos Tarifarios (Las Condes)'!$D:$D,MATCH($B645,'Pliegos Tarifarios (Las Condes)'!$A:$A,0))</f>
        <v>30506.724595200001</v>
      </c>
      <c r="P645" s="19">
        <f>H645*INDEX('Pliegos Tarifarios (Las Condes)'!$E:$E,MATCH($B645,'Pliegos Tarifarios (Las Condes)'!$A:$A,0))</f>
        <v>9439.4573464000005</v>
      </c>
      <c r="Q645" s="19" cm="1">
        <f t="array" ref="Q645">H645*_xlfn.IFS(H645&lt;=350,INDEX('Pliegos Tarifarios (Las Condes)'!$F:$F,MATCH($B645,'Pliegos Tarifarios (Las Condes)'!$A:$A,0)),H645&lt;=500,INDEX('Pliegos Tarifarios (Las Condes)'!$G:$G,MATCH($B645,'Pliegos Tarifarios (Las Condes)'!$A:$A,0)),H645&lt;=1000,INDEX('Pliegos Tarifarios (Las Condes)'!$H:$H,MATCH($B645,'Pliegos Tarifarios (Las Condes)'!$A:$A,0)),H645&lt;=5000,INDEX('Pliegos Tarifarios (Las Condes)'!$I:$I,MATCH($B645,'Pliegos Tarifarios (Las Condes)'!$A:$A,0)),H645&gt;5000,INDEX('Pliegos Tarifarios (Las Condes)'!$J:$J,MATCH($B645,'Pliegos Tarifarios (Las Condes)'!$A:$A,0)))/1.19</f>
        <v>1711.9623430252104</v>
      </c>
      <c r="R645" s="19">
        <f>INDEX('Pliegos Tarifarios (Las Condes)'!$K:$K,MATCH($B645,'Pliegos Tarifarios (Las Condes)'!$A:$A,0))</f>
        <v>709.36099999999999</v>
      </c>
      <c r="S645" s="21">
        <f t="shared" si="30"/>
        <v>136607.33144532525</v>
      </c>
      <c r="T645" s="21">
        <f t="shared" si="31"/>
        <v>25955.392974611797</v>
      </c>
      <c r="U645" s="19">
        <v>0</v>
      </c>
      <c r="V645" s="21">
        <f t="shared" si="32"/>
        <v>162562.72441993706</v>
      </c>
    </row>
    <row r="646" spans="1:22" x14ac:dyDescent="0.3">
      <c r="A646" s="7" t="s">
        <v>141</v>
      </c>
      <c r="B646" s="7">
        <v>2</v>
      </c>
      <c r="C646" s="8" t="s">
        <v>186</v>
      </c>
      <c r="D646" s="7" t="s">
        <v>528</v>
      </c>
      <c r="E646" s="7" t="s">
        <v>121</v>
      </c>
      <c r="F646" s="8" t="s">
        <v>529</v>
      </c>
      <c r="G646" s="7" t="s">
        <v>16</v>
      </c>
      <c r="H646" s="9">
        <v>730.17089999999996</v>
      </c>
      <c r="I646" s="9">
        <v>2.1804000000000001</v>
      </c>
      <c r="J646" s="9">
        <v>2.1124000000000001</v>
      </c>
      <c r="K646" s="10">
        <v>0.96881306182351856</v>
      </c>
      <c r="L646" s="9">
        <v>26.08</v>
      </c>
      <c r="M646" s="19">
        <f>H646*INDEX('Pliegos Tarifarios (Las Condes)'!$B:$B,MATCH($B646,'Pliegos Tarifarios (Las Condes)'!$A:$A,0))</f>
        <v>86772.049414199995</v>
      </c>
      <c r="N646" s="19">
        <f>I646*INDEX('Pliegos Tarifarios (Las Condes)'!$C:$C,MATCH($B646,'Pliegos Tarifarios (Las Condes)'!$A:$A,0))</f>
        <v>7480.2568524000008</v>
      </c>
      <c r="O646" s="19">
        <f>J646*INDEX('Pliegos Tarifarios (Las Condes)'!$D:$D,MATCH($B646,'Pliegos Tarifarios (Las Condes)'!$A:$A,0))</f>
        <v>29831.684582400001</v>
      </c>
      <c r="P646" s="19">
        <f>H646*INDEX('Pliegos Tarifarios (Las Condes)'!$E:$E,MATCH($B646,'Pliegos Tarifarios (Las Condes)'!$A:$A,0))</f>
        <v>9442.5700787999995</v>
      </c>
      <c r="Q646" s="19" cm="1">
        <f t="array" ref="Q646">H646*_xlfn.IFS(H646&lt;=350,INDEX('Pliegos Tarifarios (Las Condes)'!$F:$F,MATCH($B646,'Pliegos Tarifarios (Las Condes)'!$A:$A,0)),H646&lt;=500,INDEX('Pliegos Tarifarios (Las Condes)'!$G:$G,MATCH($B646,'Pliegos Tarifarios (Las Condes)'!$A:$A,0)),H646&lt;=1000,INDEX('Pliegos Tarifarios (Las Condes)'!$H:$H,MATCH($B646,'Pliegos Tarifarios (Las Condes)'!$A:$A,0)),H646&lt;=5000,INDEX('Pliegos Tarifarios (Las Condes)'!$I:$I,MATCH($B646,'Pliegos Tarifarios (Las Condes)'!$A:$A,0)),H646&gt;5000,INDEX('Pliegos Tarifarios (Las Condes)'!$J:$J,MATCH($B646,'Pliegos Tarifarios (Las Condes)'!$A:$A,0)))/1.19</f>
        <v>1712.5268755462187</v>
      </c>
      <c r="R646" s="19">
        <f>INDEX('Pliegos Tarifarios (Las Condes)'!$K:$K,MATCH($B646,'Pliegos Tarifarios (Las Condes)'!$A:$A,0))</f>
        <v>709.36099999999999</v>
      </c>
      <c r="S646" s="21">
        <f t="shared" si="30"/>
        <v>135948.44880334623</v>
      </c>
      <c r="T646" s="21">
        <f t="shared" si="31"/>
        <v>25830.205272635783</v>
      </c>
      <c r="U646" s="19">
        <v>0</v>
      </c>
      <c r="V646" s="21">
        <f t="shared" si="32"/>
        <v>161778.65407598202</v>
      </c>
    </row>
    <row r="647" spans="1:22" x14ac:dyDescent="0.3">
      <c r="A647" s="7" t="s">
        <v>141</v>
      </c>
      <c r="B647" s="7">
        <v>2</v>
      </c>
      <c r="C647" s="8" t="s">
        <v>186</v>
      </c>
      <c r="D647" s="7" t="s">
        <v>530</v>
      </c>
      <c r="E647" s="7" t="s">
        <v>121</v>
      </c>
      <c r="F647" s="8" t="s">
        <v>531</v>
      </c>
      <c r="G647" s="7" t="s">
        <v>16</v>
      </c>
      <c r="H647" s="9">
        <v>731.32550000000003</v>
      </c>
      <c r="I647" s="9">
        <v>2.1819999999999999</v>
      </c>
      <c r="J647" s="9">
        <v>2.1585000000000001</v>
      </c>
      <c r="K647" s="10">
        <v>0.98923006416131998</v>
      </c>
      <c r="L647" s="9">
        <v>26.12</v>
      </c>
      <c r="M647" s="19">
        <f>H647*INDEX('Pliegos Tarifarios (Las Condes)'!$B:$B,MATCH($B647,'Pliegos Tarifarios (Las Condes)'!$A:$A,0))</f>
        <v>86909.259768999997</v>
      </c>
      <c r="N647" s="19">
        <f>I647*INDEX('Pliegos Tarifarios (Las Condes)'!$C:$C,MATCH($B647,'Pliegos Tarifarios (Las Condes)'!$A:$A,0))</f>
        <v>7485.7459419999996</v>
      </c>
      <c r="O647" s="19">
        <f>J647*INDEX('Pliegos Tarifarios (Las Condes)'!$D:$D,MATCH($B647,'Pliegos Tarifarios (Las Condes)'!$A:$A,0))</f>
        <v>30482.716896000002</v>
      </c>
      <c r="P647" s="19">
        <f>H647*INDEX('Pliegos Tarifarios (Las Condes)'!$E:$E,MATCH($B647,'Pliegos Tarifarios (Las Condes)'!$A:$A,0))</f>
        <v>9457.5013660000004</v>
      </c>
      <c r="Q647" s="19" cm="1">
        <f t="array" ref="Q647">H647*_xlfn.IFS(H647&lt;=350,INDEX('Pliegos Tarifarios (Las Condes)'!$F:$F,MATCH($B647,'Pliegos Tarifarios (Las Condes)'!$A:$A,0)),H647&lt;=500,INDEX('Pliegos Tarifarios (Las Condes)'!$G:$G,MATCH($B647,'Pliegos Tarifarios (Las Condes)'!$A:$A,0)),H647&lt;=1000,INDEX('Pliegos Tarifarios (Las Condes)'!$H:$H,MATCH($B647,'Pliegos Tarifarios (Las Condes)'!$A:$A,0)),H647&lt;=5000,INDEX('Pliegos Tarifarios (Las Condes)'!$I:$I,MATCH($B647,'Pliegos Tarifarios (Las Condes)'!$A:$A,0)),H647&gt;5000,INDEX('Pliegos Tarifarios (Las Condes)'!$J:$J,MATCH($B647,'Pliegos Tarifarios (Las Condes)'!$A:$A,0)))/1.19</f>
        <v>1715.2348491596642</v>
      </c>
      <c r="R647" s="19">
        <f>INDEX('Pliegos Tarifarios (Las Condes)'!$K:$K,MATCH($B647,'Pliegos Tarifarios (Las Condes)'!$A:$A,0))</f>
        <v>709.36099999999999</v>
      </c>
      <c r="S647" s="21">
        <f t="shared" si="30"/>
        <v>136759.81982215965</v>
      </c>
      <c r="T647" s="21">
        <f t="shared" si="31"/>
        <v>25984.365766210336</v>
      </c>
      <c r="U647" s="19">
        <v>0</v>
      </c>
      <c r="V647" s="21">
        <f t="shared" si="32"/>
        <v>162744.18558836999</v>
      </c>
    </row>
    <row r="648" spans="1:22" x14ac:dyDescent="0.3">
      <c r="A648" s="7" t="s">
        <v>141</v>
      </c>
      <c r="B648" s="7">
        <v>2</v>
      </c>
      <c r="C648" s="8" t="s">
        <v>186</v>
      </c>
      <c r="D648" s="7" t="s">
        <v>532</v>
      </c>
      <c r="E648" s="7" t="s">
        <v>121</v>
      </c>
      <c r="F648" s="8" t="s">
        <v>533</v>
      </c>
      <c r="G648" s="7" t="s">
        <v>16</v>
      </c>
      <c r="H648" s="9">
        <v>728.27350000000001</v>
      </c>
      <c r="I648" s="9">
        <v>2.1772</v>
      </c>
      <c r="J648" s="9">
        <v>2.1034000000000002</v>
      </c>
      <c r="K648" s="10">
        <v>0.96610325188315271</v>
      </c>
      <c r="L648" s="9">
        <v>26.01</v>
      </c>
      <c r="M648" s="19">
        <f>H648*INDEX('Pliegos Tarifarios (Las Condes)'!$B:$B,MATCH($B648,'Pliegos Tarifarios (Las Condes)'!$A:$A,0))</f>
        <v>86546.566192999991</v>
      </c>
      <c r="N648" s="19">
        <f>I648*INDEX('Pliegos Tarifarios (Las Condes)'!$C:$C,MATCH($B648,'Pliegos Tarifarios (Las Condes)'!$A:$A,0))</f>
        <v>7469.2786732000004</v>
      </c>
      <c r="O648" s="19">
        <f>J648*INDEX('Pliegos Tarifarios (Las Condes)'!$D:$D,MATCH($B648,'Pliegos Tarifarios (Las Condes)'!$A:$A,0))</f>
        <v>29704.584998400001</v>
      </c>
      <c r="P648" s="19">
        <f>H648*INDEX('Pliegos Tarifarios (Las Condes)'!$E:$E,MATCH($B648,'Pliegos Tarifarios (Las Condes)'!$A:$A,0))</f>
        <v>9418.0329020000008</v>
      </c>
      <c r="Q648" s="19" cm="1">
        <f t="array" ref="Q648">H648*_xlfn.IFS(H648&lt;=350,INDEX('Pliegos Tarifarios (Las Condes)'!$F:$F,MATCH($B648,'Pliegos Tarifarios (Las Condes)'!$A:$A,0)),H648&lt;=500,INDEX('Pliegos Tarifarios (Las Condes)'!$G:$G,MATCH($B648,'Pliegos Tarifarios (Las Condes)'!$A:$A,0)),H648&lt;=1000,INDEX('Pliegos Tarifarios (Las Condes)'!$H:$H,MATCH($B648,'Pliegos Tarifarios (Las Condes)'!$A:$A,0)),H648&lt;=5000,INDEX('Pliegos Tarifarios (Las Condes)'!$I:$I,MATCH($B648,'Pliegos Tarifarios (Las Condes)'!$A:$A,0)),H648&gt;5000,INDEX('Pliegos Tarifarios (Las Condes)'!$J:$J,MATCH($B648,'Pliegos Tarifarios (Las Condes)'!$A:$A,0)))/1.19</f>
        <v>1708.0767550420171</v>
      </c>
      <c r="R648" s="19">
        <f>INDEX('Pliegos Tarifarios (Las Condes)'!$K:$K,MATCH($B648,'Pliegos Tarifarios (Las Condes)'!$A:$A,0))</f>
        <v>709.36099999999999</v>
      </c>
      <c r="S648" s="21">
        <f t="shared" si="30"/>
        <v>135555.900521642</v>
      </c>
      <c r="T648" s="21">
        <f t="shared" si="31"/>
        <v>25755.621099111981</v>
      </c>
      <c r="U648" s="19">
        <v>0</v>
      </c>
      <c r="V648" s="21">
        <f t="shared" si="32"/>
        <v>161311.52162075398</v>
      </c>
    </row>
    <row r="649" spans="1:22" x14ac:dyDescent="0.3">
      <c r="A649" s="7" t="s">
        <v>141</v>
      </c>
      <c r="B649" s="7">
        <v>2</v>
      </c>
      <c r="C649" s="8" t="s">
        <v>186</v>
      </c>
      <c r="D649" s="7" t="s">
        <v>534</v>
      </c>
      <c r="E649" s="7" t="s">
        <v>121</v>
      </c>
      <c r="F649" s="8" t="s">
        <v>535</v>
      </c>
      <c r="G649" s="7" t="s">
        <v>16</v>
      </c>
      <c r="H649" s="9">
        <v>729.00490000000002</v>
      </c>
      <c r="I649" s="9">
        <v>2.2829999999999999</v>
      </c>
      <c r="J649" s="9">
        <v>2.2829999999999999</v>
      </c>
      <c r="K649" s="10">
        <v>1</v>
      </c>
      <c r="L649" s="9">
        <v>26.04</v>
      </c>
      <c r="M649" s="19">
        <f>H649*INDEX('Pliegos Tarifarios (Las Condes)'!$B:$B,MATCH($B649,'Pliegos Tarifarios (Las Condes)'!$A:$A,0))</f>
        <v>86633.4843062</v>
      </c>
      <c r="N649" s="19">
        <f>I649*INDEX('Pliegos Tarifarios (Las Condes)'!$C:$C,MATCH($B649,'Pliegos Tarifarios (Las Condes)'!$A:$A,0))</f>
        <v>7832.2447229999998</v>
      </c>
      <c r="O649" s="19">
        <f>J649*INDEX('Pliegos Tarifarios (Las Condes)'!$D:$D,MATCH($B649,'Pliegos Tarifarios (Las Condes)'!$A:$A,0))</f>
        <v>32240.927807999997</v>
      </c>
      <c r="P649" s="19">
        <f>H649*INDEX('Pliegos Tarifarios (Las Condes)'!$E:$E,MATCH($B649,'Pliegos Tarifarios (Las Condes)'!$A:$A,0))</f>
        <v>9427.4913668000008</v>
      </c>
      <c r="Q649" s="19" cm="1">
        <f t="array" ref="Q649">H649*_xlfn.IFS(H649&lt;=350,INDEX('Pliegos Tarifarios (Las Condes)'!$F:$F,MATCH($B649,'Pliegos Tarifarios (Las Condes)'!$A:$A,0)),H649&lt;=500,INDEX('Pliegos Tarifarios (Las Condes)'!$G:$G,MATCH($B649,'Pliegos Tarifarios (Las Condes)'!$A:$A,0)),H649&lt;=1000,INDEX('Pliegos Tarifarios (Las Condes)'!$H:$H,MATCH($B649,'Pliegos Tarifarios (Las Condes)'!$A:$A,0)),H649&lt;=5000,INDEX('Pliegos Tarifarios (Las Condes)'!$I:$I,MATCH($B649,'Pliegos Tarifarios (Las Condes)'!$A:$A,0)),H649&gt;5000,INDEX('Pliegos Tarifarios (Las Condes)'!$J:$J,MATCH($B649,'Pliegos Tarifarios (Las Condes)'!$A:$A,0)))/1.19</f>
        <v>1709.792164621849</v>
      </c>
      <c r="R649" s="19">
        <f>INDEX('Pliegos Tarifarios (Las Condes)'!$K:$K,MATCH($B649,'Pliegos Tarifarios (Las Condes)'!$A:$A,0))</f>
        <v>709.36099999999999</v>
      </c>
      <c r="S649" s="21">
        <f t="shared" ref="S649:S712" si="33">SUM(M649:R649)</f>
        <v>138553.30136862185</v>
      </c>
      <c r="T649" s="21">
        <f t="shared" ref="T649:T712" si="34">S649*0.19</f>
        <v>26325.127260038153</v>
      </c>
      <c r="U649" s="19">
        <v>0</v>
      </c>
      <c r="V649" s="21">
        <f t="shared" ref="V649:V712" si="35">SUM(S649:T649)</f>
        <v>164878.42862866001</v>
      </c>
    </row>
    <row r="650" spans="1:22" x14ac:dyDescent="0.3">
      <c r="A650" s="7" t="s">
        <v>141</v>
      </c>
      <c r="B650" s="7">
        <v>2</v>
      </c>
      <c r="C650" s="8" t="s">
        <v>186</v>
      </c>
      <c r="D650" s="7" t="s">
        <v>536</v>
      </c>
      <c r="E650" s="7" t="s">
        <v>121</v>
      </c>
      <c r="F650" s="8" t="s">
        <v>537</v>
      </c>
      <c r="G650" s="7" t="s">
        <v>16</v>
      </c>
      <c r="H650" s="9">
        <v>727.13819999999998</v>
      </c>
      <c r="I650" s="9">
        <v>2.1915</v>
      </c>
      <c r="J650" s="9">
        <v>2.1915</v>
      </c>
      <c r="K650" s="10">
        <v>1</v>
      </c>
      <c r="L650" s="9">
        <v>25.97</v>
      </c>
      <c r="M650" s="19">
        <f>H650*INDEX('Pliegos Tarifarios (Las Condes)'!$B:$B,MATCH($B650,'Pliegos Tarifarios (Las Condes)'!$A:$A,0))</f>
        <v>86411.649411599996</v>
      </c>
      <c r="N650" s="19">
        <f>I650*INDEX('Pliegos Tarifarios (Las Condes)'!$C:$C,MATCH($B650,'Pliegos Tarifarios (Las Condes)'!$A:$A,0))</f>
        <v>7518.3374114999997</v>
      </c>
      <c r="O650" s="19">
        <f>J650*INDEX('Pliegos Tarifarios (Las Condes)'!$D:$D,MATCH($B650,'Pliegos Tarifarios (Las Condes)'!$A:$A,0))</f>
        <v>30948.748703999998</v>
      </c>
      <c r="P650" s="19">
        <f>H650*INDEX('Pliegos Tarifarios (Las Condes)'!$E:$E,MATCH($B650,'Pliegos Tarifarios (Las Condes)'!$A:$A,0))</f>
        <v>9403.3512023999992</v>
      </c>
      <c r="Q650" s="19" cm="1">
        <f t="array" ref="Q650">H650*_xlfn.IFS(H650&lt;=350,INDEX('Pliegos Tarifarios (Las Condes)'!$F:$F,MATCH($B650,'Pliegos Tarifarios (Las Condes)'!$A:$A,0)),H650&lt;=500,INDEX('Pliegos Tarifarios (Las Condes)'!$G:$G,MATCH($B650,'Pliegos Tarifarios (Las Condes)'!$A:$A,0)),H650&lt;=1000,INDEX('Pliegos Tarifarios (Las Condes)'!$H:$H,MATCH($B650,'Pliegos Tarifarios (Las Condes)'!$A:$A,0)),H650&lt;=5000,INDEX('Pliegos Tarifarios (Las Condes)'!$I:$I,MATCH($B650,'Pliegos Tarifarios (Las Condes)'!$A:$A,0)),H650&gt;5000,INDEX('Pliegos Tarifarios (Las Condes)'!$J:$J,MATCH($B650,'Pliegos Tarifarios (Las Condes)'!$A:$A,0)))/1.19</f>
        <v>1705.4140472268909</v>
      </c>
      <c r="R650" s="19">
        <f>INDEX('Pliegos Tarifarios (Las Condes)'!$K:$K,MATCH($B650,'Pliegos Tarifarios (Las Condes)'!$A:$A,0))</f>
        <v>709.36099999999999</v>
      </c>
      <c r="S650" s="21">
        <f t="shared" si="33"/>
        <v>136696.8617767269</v>
      </c>
      <c r="T650" s="21">
        <f t="shared" si="34"/>
        <v>25972.403737578112</v>
      </c>
      <c r="U650" s="19">
        <v>0</v>
      </c>
      <c r="V650" s="21">
        <f t="shared" si="35"/>
        <v>162669.26551430501</v>
      </c>
    </row>
    <row r="651" spans="1:22" x14ac:dyDescent="0.3">
      <c r="A651" s="7" t="s">
        <v>141</v>
      </c>
      <c r="B651" s="7">
        <v>2</v>
      </c>
      <c r="C651" s="8" t="s">
        <v>186</v>
      </c>
      <c r="D651" s="7" t="s">
        <v>538</v>
      </c>
      <c r="E651" s="7" t="s">
        <v>121</v>
      </c>
      <c r="F651" s="8" t="s">
        <v>539</v>
      </c>
      <c r="G651" s="7" t="s">
        <v>16</v>
      </c>
      <c r="H651" s="9">
        <v>731.80449999999996</v>
      </c>
      <c r="I651" s="9">
        <v>2.2069999999999999</v>
      </c>
      <c r="J651" s="9">
        <v>2.1497000000000002</v>
      </c>
      <c r="K651" s="10">
        <v>0.97403715450838257</v>
      </c>
      <c r="L651" s="9">
        <v>26.14</v>
      </c>
      <c r="M651" s="19">
        <f>H651*INDEX('Pliegos Tarifarios (Las Condes)'!$B:$B,MATCH($B651,'Pliegos Tarifarios (Las Condes)'!$A:$A,0))</f>
        <v>86966.183170999997</v>
      </c>
      <c r="N651" s="19">
        <f>I651*INDEX('Pliegos Tarifarios (Las Condes)'!$C:$C,MATCH($B651,'Pliegos Tarifarios (Las Condes)'!$A:$A,0))</f>
        <v>7571.5129669999997</v>
      </c>
      <c r="O651" s="19">
        <f>J651*INDEX('Pliegos Tarifarios (Las Condes)'!$D:$D,MATCH($B651,'Pliegos Tarifarios (Las Condes)'!$A:$A,0))</f>
        <v>30358.441747200002</v>
      </c>
      <c r="P651" s="19">
        <f>H651*INDEX('Pliegos Tarifarios (Las Condes)'!$E:$E,MATCH($B651,'Pliegos Tarifarios (Las Condes)'!$A:$A,0))</f>
        <v>9463.6957939999993</v>
      </c>
      <c r="Q651" s="19" cm="1">
        <f t="array" ref="Q651">H651*_xlfn.IFS(H651&lt;=350,INDEX('Pliegos Tarifarios (Las Condes)'!$F:$F,MATCH($B651,'Pliegos Tarifarios (Las Condes)'!$A:$A,0)),H651&lt;=500,INDEX('Pliegos Tarifarios (Las Condes)'!$G:$G,MATCH($B651,'Pliegos Tarifarios (Las Condes)'!$A:$A,0)),H651&lt;=1000,INDEX('Pliegos Tarifarios (Las Condes)'!$H:$H,MATCH($B651,'Pliegos Tarifarios (Las Condes)'!$A:$A,0)),H651&lt;=5000,INDEX('Pliegos Tarifarios (Las Condes)'!$I:$I,MATCH($B651,'Pliegos Tarifarios (Las Condes)'!$A:$A,0)),H651&gt;5000,INDEX('Pliegos Tarifarios (Las Condes)'!$J:$J,MATCH($B651,'Pliegos Tarifarios (Las Condes)'!$A:$A,0)))/1.19</f>
        <v>1716.3582852941179</v>
      </c>
      <c r="R651" s="19">
        <f>INDEX('Pliegos Tarifarios (Las Condes)'!$K:$K,MATCH($B651,'Pliegos Tarifarios (Las Condes)'!$A:$A,0))</f>
        <v>709.36099999999999</v>
      </c>
      <c r="S651" s="21">
        <f t="shared" si="33"/>
        <v>136785.55296449413</v>
      </c>
      <c r="T651" s="21">
        <f t="shared" si="34"/>
        <v>25989.255063253884</v>
      </c>
      <c r="U651" s="19">
        <v>0</v>
      </c>
      <c r="V651" s="21">
        <f t="shared" si="35"/>
        <v>162774.80802774802</v>
      </c>
    </row>
    <row r="652" spans="1:22" x14ac:dyDescent="0.3">
      <c r="A652" s="7" t="s">
        <v>141</v>
      </c>
      <c r="B652" s="7">
        <v>2</v>
      </c>
      <c r="C652" s="8" t="s">
        <v>186</v>
      </c>
      <c r="D652" s="7" t="s">
        <v>540</v>
      </c>
      <c r="E652" s="7" t="s">
        <v>121</v>
      </c>
      <c r="F652" s="8" t="s">
        <v>541</v>
      </c>
      <c r="G652" s="7" t="s">
        <v>16</v>
      </c>
      <c r="H652" s="9">
        <v>728.59370000000001</v>
      </c>
      <c r="I652" s="9">
        <v>2.165</v>
      </c>
      <c r="J652" s="9">
        <v>2.1261999999999999</v>
      </c>
      <c r="K652" s="10">
        <v>0.98207852193995371</v>
      </c>
      <c r="L652" s="9">
        <v>26.02</v>
      </c>
      <c r="M652" s="19">
        <f>H652*INDEX('Pliegos Tarifarios (Las Condes)'!$B:$B,MATCH($B652,'Pliegos Tarifarios (Las Condes)'!$A:$A,0))</f>
        <v>86584.618120600004</v>
      </c>
      <c r="N652" s="19">
        <f>I652*INDEX('Pliegos Tarifarios (Las Condes)'!$C:$C,MATCH($B652,'Pliegos Tarifarios (Las Condes)'!$A:$A,0))</f>
        <v>7427.4243649999999</v>
      </c>
      <c r="O652" s="19">
        <f>J652*INDEX('Pliegos Tarifarios (Las Condes)'!$D:$D,MATCH($B652,'Pliegos Tarifarios (Las Condes)'!$A:$A,0))</f>
        <v>30026.570611199997</v>
      </c>
      <c r="P652" s="19">
        <f>H652*INDEX('Pliegos Tarifarios (Las Condes)'!$E:$E,MATCH($B652,'Pliegos Tarifarios (Las Condes)'!$A:$A,0))</f>
        <v>9422.173728400001</v>
      </c>
      <c r="Q652" s="19" cm="1">
        <f t="array" ref="Q652">H652*_xlfn.IFS(H652&lt;=350,INDEX('Pliegos Tarifarios (Las Condes)'!$F:$F,MATCH($B652,'Pliegos Tarifarios (Las Condes)'!$A:$A,0)),H652&lt;=500,INDEX('Pliegos Tarifarios (Las Condes)'!$G:$G,MATCH($B652,'Pliegos Tarifarios (Las Condes)'!$A:$A,0)),H652&lt;=1000,INDEX('Pliegos Tarifarios (Las Condes)'!$H:$H,MATCH($B652,'Pliegos Tarifarios (Las Condes)'!$A:$A,0)),H652&lt;=5000,INDEX('Pliegos Tarifarios (Las Condes)'!$I:$I,MATCH($B652,'Pliegos Tarifarios (Las Condes)'!$A:$A,0)),H652&gt;5000,INDEX('Pliegos Tarifarios (Las Condes)'!$J:$J,MATCH($B652,'Pliegos Tarifarios (Las Condes)'!$A:$A,0)))/1.19</f>
        <v>1708.8277451260508</v>
      </c>
      <c r="R652" s="19">
        <f>INDEX('Pliegos Tarifarios (Las Condes)'!$K:$K,MATCH($B652,'Pliegos Tarifarios (Las Condes)'!$A:$A,0))</f>
        <v>709.36099999999999</v>
      </c>
      <c r="S652" s="21">
        <f t="shared" si="33"/>
        <v>135878.97557032603</v>
      </c>
      <c r="T652" s="21">
        <f t="shared" si="34"/>
        <v>25817.005358361945</v>
      </c>
      <c r="U652" s="19">
        <v>0</v>
      </c>
      <c r="V652" s="21">
        <f t="shared" si="35"/>
        <v>161695.98092868796</v>
      </c>
    </row>
    <row r="653" spans="1:22" x14ac:dyDescent="0.3">
      <c r="A653" s="7" t="s">
        <v>141</v>
      </c>
      <c r="B653" s="7">
        <v>2</v>
      </c>
      <c r="C653" s="8" t="s">
        <v>186</v>
      </c>
      <c r="D653" s="7" t="s">
        <v>542</v>
      </c>
      <c r="E653" s="7" t="s">
        <v>121</v>
      </c>
      <c r="F653" s="8" t="s">
        <v>543</v>
      </c>
      <c r="G653" s="7" t="s">
        <v>16</v>
      </c>
      <c r="H653" s="9">
        <v>729.24530000000004</v>
      </c>
      <c r="I653" s="9">
        <v>2.1511999999999998</v>
      </c>
      <c r="J653" s="9">
        <v>2.1492</v>
      </c>
      <c r="K653" s="10">
        <v>0.99907028635180373</v>
      </c>
      <c r="L653" s="9">
        <v>26.04</v>
      </c>
      <c r="M653" s="19">
        <f>H653*INDEX('Pliegos Tarifarios (Las Condes)'!$B:$B,MATCH($B653,'Pliegos Tarifarios (Las Condes)'!$A:$A,0))</f>
        <v>86662.052961399997</v>
      </c>
      <c r="N653" s="19">
        <f>I653*INDEX('Pliegos Tarifarios (Las Condes)'!$C:$C,MATCH($B653,'Pliegos Tarifarios (Las Condes)'!$A:$A,0))</f>
        <v>7380.0809671999996</v>
      </c>
      <c r="O653" s="19">
        <f>J653*INDEX('Pliegos Tarifarios (Las Condes)'!$D:$D,MATCH($B653,'Pliegos Tarifarios (Las Condes)'!$A:$A,0))</f>
        <v>30351.3806592</v>
      </c>
      <c r="P653" s="19">
        <f>H653*INDEX('Pliegos Tarifarios (Las Condes)'!$E:$E,MATCH($B653,'Pliegos Tarifarios (Las Condes)'!$A:$A,0))</f>
        <v>9430.6002196000009</v>
      </c>
      <c r="Q653" s="19" cm="1">
        <f t="array" ref="Q653">H653*_xlfn.IFS(H653&lt;=350,INDEX('Pliegos Tarifarios (Las Condes)'!$F:$F,MATCH($B653,'Pliegos Tarifarios (Las Condes)'!$A:$A,0)),H653&lt;=500,INDEX('Pliegos Tarifarios (Las Condes)'!$G:$G,MATCH($B653,'Pliegos Tarifarios (Las Condes)'!$A:$A,0)),H653&lt;=1000,INDEX('Pliegos Tarifarios (Las Condes)'!$H:$H,MATCH($B653,'Pliegos Tarifarios (Las Condes)'!$A:$A,0)),H653&lt;=5000,INDEX('Pliegos Tarifarios (Las Condes)'!$I:$I,MATCH($B653,'Pliegos Tarifarios (Las Condes)'!$A:$A,0)),H653&gt;5000,INDEX('Pliegos Tarifarios (Las Condes)'!$J:$J,MATCH($B653,'Pliegos Tarifarios (Las Condes)'!$A:$A,0)))/1.19</f>
        <v>1710.3559935294122</v>
      </c>
      <c r="R653" s="19">
        <f>INDEX('Pliegos Tarifarios (Las Condes)'!$K:$K,MATCH($B653,'Pliegos Tarifarios (Las Condes)'!$A:$A,0))</f>
        <v>709.36099999999999</v>
      </c>
      <c r="S653" s="21">
        <f t="shared" si="33"/>
        <v>136243.83180092942</v>
      </c>
      <c r="T653" s="21">
        <f t="shared" si="34"/>
        <v>25886.328042176588</v>
      </c>
      <c r="U653" s="19">
        <v>0</v>
      </c>
      <c r="V653" s="21">
        <f t="shared" si="35"/>
        <v>162130.159843106</v>
      </c>
    </row>
    <row r="654" spans="1:22" x14ac:dyDescent="0.3">
      <c r="A654" s="7" t="s">
        <v>141</v>
      </c>
      <c r="B654" s="7">
        <v>2</v>
      </c>
      <c r="C654" s="8" t="s">
        <v>186</v>
      </c>
      <c r="D654" s="7" t="s">
        <v>544</v>
      </c>
      <c r="E654" s="7" t="s">
        <v>121</v>
      </c>
      <c r="F654" s="8" t="s">
        <v>545</v>
      </c>
      <c r="G654" s="7" t="s">
        <v>16</v>
      </c>
      <c r="H654" s="9">
        <v>728.88130000000001</v>
      </c>
      <c r="I654" s="9">
        <v>2.1486999999999998</v>
      </c>
      <c r="J654" s="9">
        <v>2.1219000000000001</v>
      </c>
      <c r="K654" s="10">
        <v>0.98752734211383641</v>
      </c>
      <c r="L654" s="9">
        <v>26.03</v>
      </c>
      <c r="M654" s="19">
        <f>H654*INDEX('Pliegos Tarifarios (Las Condes)'!$B:$B,MATCH($B654,'Pliegos Tarifarios (Las Condes)'!$A:$A,0))</f>
        <v>86618.795929400003</v>
      </c>
      <c r="N654" s="19">
        <f>I654*INDEX('Pliegos Tarifarios (Las Condes)'!$C:$C,MATCH($B654,'Pliegos Tarifarios (Las Condes)'!$A:$A,0))</f>
        <v>7371.5042646999991</v>
      </c>
      <c r="O654" s="19">
        <f>J654*INDEX('Pliegos Tarifarios (Las Condes)'!$D:$D,MATCH($B654,'Pliegos Tarifarios (Las Condes)'!$A:$A,0))</f>
        <v>29965.845254399999</v>
      </c>
      <c r="P654" s="19">
        <f>H654*INDEX('Pliegos Tarifarios (Las Condes)'!$E:$E,MATCH($B654,'Pliegos Tarifarios (Las Condes)'!$A:$A,0))</f>
        <v>9425.8929716000002</v>
      </c>
      <c r="Q654" s="19" cm="1">
        <f t="array" ref="Q654">H654*_xlfn.IFS(H654&lt;=350,INDEX('Pliegos Tarifarios (Las Condes)'!$F:$F,MATCH($B654,'Pliegos Tarifarios (Las Condes)'!$A:$A,0)),H654&lt;=500,INDEX('Pliegos Tarifarios (Las Condes)'!$G:$G,MATCH($B654,'Pliegos Tarifarios (Las Condes)'!$A:$A,0)),H654&lt;=1000,INDEX('Pliegos Tarifarios (Las Condes)'!$H:$H,MATCH($B654,'Pliegos Tarifarios (Las Condes)'!$A:$A,0)),H654&lt;=5000,INDEX('Pliegos Tarifarios (Las Condes)'!$I:$I,MATCH($B654,'Pliegos Tarifarios (Las Condes)'!$A:$A,0)),H654&gt;5000,INDEX('Pliegos Tarifarios (Las Condes)'!$J:$J,MATCH($B654,'Pliegos Tarifarios (Las Condes)'!$A:$A,0)))/1.19</f>
        <v>1709.5022758823532</v>
      </c>
      <c r="R654" s="19">
        <f>INDEX('Pliegos Tarifarios (Las Condes)'!$K:$K,MATCH($B654,'Pliegos Tarifarios (Las Condes)'!$A:$A,0))</f>
        <v>709.36099999999999</v>
      </c>
      <c r="S654" s="21">
        <f t="shared" si="33"/>
        <v>135800.90169598235</v>
      </c>
      <c r="T654" s="21">
        <f t="shared" si="34"/>
        <v>25802.171322236645</v>
      </c>
      <c r="U654" s="19">
        <v>0</v>
      </c>
      <c r="V654" s="21">
        <f t="shared" si="35"/>
        <v>161603.073018219</v>
      </c>
    </row>
    <row r="655" spans="1:22" x14ac:dyDescent="0.3">
      <c r="A655" s="7" t="s">
        <v>141</v>
      </c>
      <c r="B655" s="7">
        <v>2</v>
      </c>
      <c r="C655" s="8" t="s">
        <v>186</v>
      </c>
      <c r="D655" s="7" t="s">
        <v>546</v>
      </c>
      <c r="E655" s="7" t="s">
        <v>121</v>
      </c>
      <c r="F655" s="8" t="s">
        <v>547</v>
      </c>
      <c r="G655" s="7" t="s">
        <v>16</v>
      </c>
      <c r="H655" s="9">
        <v>728.97919999999999</v>
      </c>
      <c r="I655" s="9">
        <v>2.1638000000000002</v>
      </c>
      <c r="J655" s="9">
        <v>2.1147999999999998</v>
      </c>
      <c r="K655" s="10">
        <v>0.97735465384970865</v>
      </c>
      <c r="L655" s="9">
        <v>26.03</v>
      </c>
      <c r="M655" s="19">
        <f>H655*INDEX('Pliegos Tarifarios (Las Condes)'!$B:$B,MATCH($B655,'Pliegos Tarifarios (Las Condes)'!$A:$A,0))</f>
        <v>86630.430169599989</v>
      </c>
      <c r="N655" s="19">
        <f>I655*INDEX('Pliegos Tarifarios (Las Condes)'!$C:$C,MATCH($B655,'Pliegos Tarifarios (Las Condes)'!$A:$A,0))</f>
        <v>7423.307547800001</v>
      </c>
      <c r="O655" s="19">
        <f>J655*INDEX('Pliegos Tarifarios (Las Condes)'!$D:$D,MATCH($B655,'Pliegos Tarifarios (Las Condes)'!$A:$A,0))</f>
        <v>29865.577804799996</v>
      </c>
      <c r="P655" s="19">
        <f>H655*INDEX('Pliegos Tarifarios (Las Condes)'!$E:$E,MATCH($B655,'Pliegos Tarifarios (Las Condes)'!$A:$A,0))</f>
        <v>9427.1590144000002</v>
      </c>
      <c r="Q655" s="19" cm="1">
        <f t="array" ref="Q655">H655*_xlfn.IFS(H655&lt;=350,INDEX('Pliegos Tarifarios (Las Condes)'!$F:$F,MATCH($B655,'Pliegos Tarifarios (Las Condes)'!$A:$A,0)),H655&lt;=500,INDEX('Pliegos Tarifarios (Las Condes)'!$G:$G,MATCH($B655,'Pliegos Tarifarios (Las Condes)'!$A:$A,0)),H655&lt;=1000,INDEX('Pliegos Tarifarios (Las Condes)'!$H:$H,MATCH($B655,'Pliegos Tarifarios (Las Condes)'!$A:$A,0)),H655&lt;=5000,INDEX('Pliegos Tarifarios (Las Condes)'!$I:$I,MATCH($B655,'Pliegos Tarifarios (Las Condes)'!$A:$A,0)),H655&gt;5000,INDEX('Pliegos Tarifarios (Las Condes)'!$J:$J,MATCH($B655,'Pliegos Tarifarios (Las Condes)'!$A:$A,0)))/1.19</f>
        <v>1709.7318884033616</v>
      </c>
      <c r="R655" s="19">
        <f>INDEX('Pliegos Tarifarios (Las Condes)'!$K:$K,MATCH($B655,'Pliegos Tarifarios (Las Condes)'!$A:$A,0))</f>
        <v>709.36099999999999</v>
      </c>
      <c r="S655" s="21">
        <f t="shared" si="33"/>
        <v>135765.56742500333</v>
      </c>
      <c r="T655" s="21">
        <f t="shared" si="34"/>
        <v>25795.457810750635</v>
      </c>
      <c r="U655" s="19">
        <v>0</v>
      </c>
      <c r="V655" s="21">
        <f t="shared" si="35"/>
        <v>161561.02523575397</v>
      </c>
    </row>
    <row r="656" spans="1:22" x14ac:dyDescent="0.3">
      <c r="A656" s="7" t="s">
        <v>141</v>
      </c>
      <c r="B656" s="7">
        <v>2</v>
      </c>
      <c r="C656" s="8" t="s">
        <v>186</v>
      </c>
      <c r="D656" s="7" t="s">
        <v>548</v>
      </c>
      <c r="E656" s="7" t="s">
        <v>121</v>
      </c>
      <c r="F656" s="8" t="s">
        <v>549</v>
      </c>
      <c r="G656" s="7" t="s">
        <v>16</v>
      </c>
      <c r="H656" s="9">
        <v>729.7319</v>
      </c>
      <c r="I656" s="9">
        <v>2.1959</v>
      </c>
      <c r="J656" s="9">
        <v>2.1959</v>
      </c>
      <c r="K656" s="10">
        <v>1</v>
      </c>
      <c r="L656" s="9">
        <v>26.06</v>
      </c>
      <c r="M656" s="19">
        <f>H656*INDEX('Pliegos Tarifarios (Las Condes)'!$B:$B,MATCH($B656,'Pliegos Tarifarios (Las Condes)'!$A:$A,0))</f>
        <v>86719.879532199993</v>
      </c>
      <c r="N656" s="19">
        <f>I656*INDEX('Pliegos Tarifarios (Las Condes)'!$C:$C,MATCH($B656,'Pliegos Tarifarios (Las Condes)'!$A:$A,0))</f>
        <v>7533.4324078999998</v>
      </c>
      <c r="O656" s="19">
        <f>J656*INDEX('Pliegos Tarifarios (Las Condes)'!$D:$D,MATCH($B656,'Pliegos Tarifarios (Las Condes)'!$A:$A,0))</f>
        <v>31010.886278399998</v>
      </c>
      <c r="P656" s="19">
        <f>H656*INDEX('Pliegos Tarifarios (Las Condes)'!$E:$E,MATCH($B656,'Pliegos Tarifarios (Las Condes)'!$A:$A,0))</f>
        <v>9436.8929308000006</v>
      </c>
      <c r="Q656" s="19" cm="1">
        <f t="array" ref="Q656">H656*_xlfn.IFS(H656&lt;=350,INDEX('Pliegos Tarifarios (Las Condes)'!$F:$F,MATCH($B656,'Pliegos Tarifarios (Las Condes)'!$A:$A,0)),H656&lt;=500,INDEX('Pliegos Tarifarios (Las Condes)'!$G:$G,MATCH($B656,'Pliegos Tarifarios (Las Condes)'!$A:$A,0)),H656&lt;=1000,INDEX('Pliegos Tarifarios (Las Condes)'!$H:$H,MATCH($B656,'Pliegos Tarifarios (Las Condes)'!$A:$A,0)),H656&lt;=5000,INDEX('Pliegos Tarifarios (Las Condes)'!$I:$I,MATCH($B656,'Pliegos Tarifarios (Las Condes)'!$A:$A,0)),H656&gt;5000,INDEX('Pliegos Tarifarios (Las Condes)'!$J:$J,MATCH($B656,'Pliegos Tarifarios (Las Condes)'!$A:$A,0)))/1.19</f>
        <v>1711.4972545378155</v>
      </c>
      <c r="R656" s="19">
        <f>INDEX('Pliegos Tarifarios (Las Condes)'!$K:$K,MATCH($B656,'Pliegos Tarifarios (Las Condes)'!$A:$A,0))</f>
        <v>709.36099999999999</v>
      </c>
      <c r="S656" s="21">
        <f t="shared" si="33"/>
        <v>137121.94940383782</v>
      </c>
      <c r="T656" s="21">
        <f t="shared" si="34"/>
        <v>26053.170386729187</v>
      </c>
      <c r="U656" s="19">
        <v>0</v>
      </c>
      <c r="V656" s="21">
        <f t="shared" si="35"/>
        <v>163175.119790567</v>
      </c>
    </row>
    <row r="657" spans="1:22" x14ac:dyDescent="0.3">
      <c r="A657" s="7" t="s">
        <v>141</v>
      </c>
      <c r="B657" s="7">
        <v>2</v>
      </c>
      <c r="C657" s="8" t="s">
        <v>186</v>
      </c>
      <c r="D657" s="7" t="s">
        <v>550</v>
      </c>
      <c r="E657" s="7" t="s">
        <v>121</v>
      </c>
      <c r="F657" s="8" t="s">
        <v>551</v>
      </c>
      <c r="G657" s="7" t="s">
        <v>16</v>
      </c>
      <c r="H657" s="9">
        <v>729.99339999999995</v>
      </c>
      <c r="I657" s="9">
        <v>2.1781999999999999</v>
      </c>
      <c r="J657" s="9">
        <v>2.1619999999999999</v>
      </c>
      <c r="K657" s="10">
        <v>0.99256266642181623</v>
      </c>
      <c r="L657" s="9">
        <v>26.07</v>
      </c>
      <c r="M657" s="19">
        <f>H657*INDEX('Pliegos Tarifarios (Las Condes)'!$B:$B,MATCH($B657,'Pliegos Tarifarios (Las Condes)'!$A:$A,0))</f>
        <v>86750.95566919999</v>
      </c>
      <c r="N657" s="19">
        <f>I657*INDEX('Pliegos Tarifarios (Las Condes)'!$C:$C,MATCH($B657,'Pliegos Tarifarios (Las Condes)'!$A:$A,0))</f>
        <v>7472.7093542000002</v>
      </c>
      <c r="O657" s="19">
        <f>J657*INDEX('Pliegos Tarifarios (Las Condes)'!$D:$D,MATCH($B657,'Pliegos Tarifarios (Las Condes)'!$A:$A,0))</f>
        <v>30532.144511999999</v>
      </c>
      <c r="P657" s="19">
        <f>H657*INDEX('Pliegos Tarifarios (Las Condes)'!$E:$E,MATCH($B657,'Pliegos Tarifarios (Las Condes)'!$A:$A,0))</f>
        <v>9440.2746487999993</v>
      </c>
      <c r="Q657" s="19" cm="1">
        <f t="array" ref="Q657">H657*_xlfn.IFS(H657&lt;=350,INDEX('Pliegos Tarifarios (Las Condes)'!$F:$F,MATCH($B657,'Pliegos Tarifarios (Las Condes)'!$A:$A,0)),H657&lt;=500,INDEX('Pliegos Tarifarios (Las Condes)'!$G:$G,MATCH($B657,'Pliegos Tarifarios (Las Condes)'!$A:$A,0)),H657&lt;=1000,INDEX('Pliegos Tarifarios (Las Condes)'!$H:$H,MATCH($B657,'Pliegos Tarifarios (Las Condes)'!$A:$A,0)),H657&lt;=5000,INDEX('Pliegos Tarifarios (Las Condes)'!$I:$I,MATCH($B657,'Pliegos Tarifarios (Las Condes)'!$A:$A,0)),H657&gt;5000,INDEX('Pliegos Tarifarios (Las Condes)'!$J:$J,MATCH($B657,'Pliegos Tarifarios (Las Condes)'!$A:$A,0)))/1.19</f>
        <v>1712.11057092437</v>
      </c>
      <c r="R657" s="19">
        <f>INDEX('Pliegos Tarifarios (Las Condes)'!$K:$K,MATCH($B657,'Pliegos Tarifarios (Las Condes)'!$A:$A,0))</f>
        <v>709.36099999999999</v>
      </c>
      <c r="S657" s="21">
        <f t="shared" si="33"/>
        <v>136617.55575512434</v>
      </c>
      <c r="T657" s="21">
        <f t="shared" si="34"/>
        <v>25957.335593473625</v>
      </c>
      <c r="U657" s="19">
        <v>0</v>
      </c>
      <c r="V657" s="21">
        <f t="shared" si="35"/>
        <v>162574.89134859797</v>
      </c>
    </row>
    <row r="658" spans="1:22" x14ac:dyDescent="0.3">
      <c r="A658" s="7" t="s">
        <v>141</v>
      </c>
      <c r="B658" s="7">
        <v>2</v>
      </c>
      <c r="C658" s="8" t="s">
        <v>186</v>
      </c>
      <c r="D658" s="7" t="s">
        <v>552</v>
      </c>
      <c r="E658" s="7" t="s">
        <v>121</v>
      </c>
      <c r="F658" s="8" t="s">
        <v>553</v>
      </c>
      <c r="G658" s="7" t="s">
        <v>16</v>
      </c>
      <c r="H658" s="9">
        <v>729.56349999999998</v>
      </c>
      <c r="I658" s="9">
        <v>2.1396999999999999</v>
      </c>
      <c r="J658" s="9">
        <v>2.1276000000000002</v>
      </c>
      <c r="K658" s="10">
        <v>0.99434500163574346</v>
      </c>
      <c r="L658" s="9">
        <v>26.06</v>
      </c>
      <c r="M658" s="19">
        <f>H658*INDEX('Pliegos Tarifarios (Las Condes)'!$B:$B,MATCH($B658,'Pliegos Tarifarios (Las Condes)'!$A:$A,0))</f>
        <v>86699.86721299999</v>
      </c>
      <c r="N658" s="19">
        <f>I658*INDEX('Pliegos Tarifarios (Las Condes)'!$C:$C,MATCH($B658,'Pliegos Tarifarios (Las Condes)'!$A:$A,0))</f>
        <v>7340.6281356999998</v>
      </c>
      <c r="O658" s="19">
        <f>J658*INDEX('Pliegos Tarifarios (Las Condes)'!$D:$D,MATCH($B658,'Pliegos Tarifarios (Las Condes)'!$A:$A,0))</f>
        <v>30046.341657600002</v>
      </c>
      <c r="P658" s="19">
        <f>H658*INDEX('Pliegos Tarifarios (Las Condes)'!$E:$E,MATCH($B658,'Pliegos Tarifarios (Las Condes)'!$A:$A,0))</f>
        <v>9434.7151819999999</v>
      </c>
      <c r="Q658" s="19" cm="1">
        <f t="array" ref="Q658">H658*_xlfn.IFS(H658&lt;=350,INDEX('Pliegos Tarifarios (Las Condes)'!$F:$F,MATCH($B658,'Pliegos Tarifarios (Las Condes)'!$A:$A,0)),H658&lt;=500,INDEX('Pliegos Tarifarios (Las Condes)'!$G:$G,MATCH($B658,'Pliegos Tarifarios (Las Condes)'!$A:$A,0)),H658&lt;=1000,INDEX('Pliegos Tarifarios (Las Condes)'!$H:$H,MATCH($B658,'Pliegos Tarifarios (Las Condes)'!$A:$A,0)),H658&lt;=5000,INDEX('Pliegos Tarifarios (Las Condes)'!$I:$I,MATCH($B658,'Pliegos Tarifarios (Las Condes)'!$A:$A,0)),H658&gt;5000,INDEX('Pliegos Tarifarios (Las Condes)'!$J:$J,MATCH($B658,'Pliegos Tarifarios (Las Condes)'!$A:$A,0)))/1.19</f>
        <v>1711.1022928571431</v>
      </c>
      <c r="R658" s="19">
        <f>INDEX('Pliegos Tarifarios (Las Condes)'!$K:$K,MATCH($B658,'Pliegos Tarifarios (Las Condes)'!$A:$A,0))</f>
        <v>709.36099999999999</v>
      </c>
      <c r="S658" s="21">
        <f t="shared" si="33"/>
        <v>135942.01548115714</v>
      </c>
      <c r="T658" s="21">
        <f t="shared" si="34"/>
        <v>25828.982941419858</v>
      </c>
      <c r="U658" s="19">
        <v>0</v>
      </c>
      <c r="V658" s="21">
        <f t="shared" si="35"/>
        <v>161770.99842257699</v>
      </c>
    </row>
    <row r="659" spans="1:22" x14ac:dyDescent="0.3">
      <c r="A659" s="7" t="s">
        <v>141</v>
      </c>
      <c r="B659" s="7">
        <v>2</v>
      </c>
      <c r="C659" s="8" t="s">
        <v>186</v>
      </c>
      <c r="D659" s="7" t="s">
        <v>554</v>
      </c>
      <c r="E659" s="7" t="s">
        <v>121</v>
      </c>
      <c r="F659" s="8" t="s">
        <v>555</v>
      </c>
      <c r="G659" s="7" t="s">
        <v>16</v>
      </c>
      <c r="H659" s="9">
        <v>729.94939999999997</v>
      </c>
      <c r="I659" s="9">
        <v>2.1722999999999999</v>
      </c>
      <c r="J659" s="9">
        <v>2.1219999999999999</v>
      </c>
      <c r="K659" s="10">
        <v>0.97684481885559082</v>
      </c>
      <c r="L659" s="9">
        <v>26.07</v>
      </c>
      <c r="M659" s="19">
        <f>H659*INDEX('Pliegos Tarifarios (Las Condes)'!$B:$B,MATCH($B659,'Pliegos Tarifarios (Las Condes)'!$A:$A,0))</f>
        <v>86745.726797199997</v>
      </c>
      <c r="N659" s="19">
        <f>I659*INDEX('Pliegos Tarifarios (Las Condes)'!$C:$C,MATCH($B659,'Pliegos Tarifarios (Las Condes)'!$A:$A,0))</f>
        <v>7452.4683362999995</v>
      </c>
      <c r="O659" s="19">
        <f>J659*INDEX('Pliegos Tarifarios (Las Condes)'!$D:$D,MATCH($B659,'Pliegos Tarifarios (Las Condes)'!$A:$A,0))</f>
        <v>29967.257471999998</v>
      </c>
      <c r="P659" s="19">
        <f>H659*INDEX('Pliegos Tarifarios (Las Condes)'!$E:$E,MATCH($B659,'Pliegos Tarifarios (Las Condes)'!$A:$A,0))</f>
        <v>9439.7056408000008</v>
      </c>
      <c r="Q659" s="19" cm="1">
        <f t="array" ref="Q659">H659*_xlfn.IFS(H659&lt;=350,INDEX('Pliegos Tarifarios (Las Condes)'!$F:$F,MATCH($B659,'Pliegos Tarifarios (Las Condes)'!$A:$A,0)),H659&lt;=500,INDEX('Pliegos Tarifarios (Las Condes)'!$G:$G,MATCH($B659,'Pliegos Tarifarios (Las Condes)'!$A:$A,0)),H659&lt;=1000,INDEX('Pliegos Tarifarios (Las Condes)'!$H:$H,MATCH($B659,'Pliegos Tarifarios (Las Condes)'!$A:$A,0)),H659&lt;=5000,INDEX('Pliegos Tarifarios (Las Condes)'!$I:$I,MATCH($B659,'Pliegos Tarifarios (Las Condes)'!$A:$A,0)),H659&gt;5000,INDEX('Pliegos Tarifarios (Las Condes)'!$J:$J,MATCH($B659,'Pliegos Tarifarios (Las Condes)'!$A:$A,0)))/1.19</f>
        <v>1712.0073742857144</v>
      </c>
      <c r="R659" s="19">
        <f>INDEX('Pliegos Tarifarios (Las Condes)'!$K:$K,MATCH($B659,'Pliegos Tarifarios (Las Condes)'!$A:$A,0))</f>
        <v>709.36099999999999</v>
      </c>
      <c r="S659" s="21">
        <f t="shared" si="33"/>
        <v>136026.5266205857</v>
      </c>
      <c r="T659" s="21">
        <f t="shared" si="34"/>
        <v>25845.040057911283</v>
      </c>
      <c r="U659" s="19">
        <v>0</v>
      </c>
      <c r="V659" s="21">
        <f t="shared" si="35"/>
        <v>161871.56667849698</v>
      </c>
    </row>
    <row r="660" spans="1:22" x14ac:dyDescent="0.3">
      <c r="A660" s="7" t="s">
        <v>141</v>
      </c>
      <c r="B660" s="7">
        <v>2</v>
      </c>
      <c r="C660" s="8" t="s">
        <v>186</v>
      </c>
      <c r="D660" s="7" t="s">
        <v>556</v>
      </c>
      <c r="E660" s="7" t="s">
        <v>121</v>
      </c>
      <c r="F660" s="8" t="s">
        <v>557</v>
      </c>
      <c r="G660" s="7" t="s">
        <v>16</v>
      </c>
      <c r="H660" s="9">
        <v>728.29719999999998</v>
      </c>
      <c r="I660" s="9">
        <v>2.1859000000000002</v>
      </c>
      <c r="J660" s="9">
        <v>2.1341999999999999</v>
      </c>
      <c r="K660" s="10">
        <v>0.976348414840569</v>
      </c>
      <c r="L660" s="9">
        <v>26.01</v>
      </c>
      <c r="M660" s="19">
        <f>H660*INDEX('Pliegos Tarifarios (Las Condes)'!$B:$B,MATCH($B660,'Pliegos Tarifarios (Las Condes)'!$A:$A,0))</f>
        <v>86549.382653599998</v>
      </c>
      <c r="N660" s="19">
        <f>I660*INDEX('Pliegos Tarifarios (Las Condes)'!$C:$C,MATCH($B660,'Pliegos Tarifarios (Las Condes)'!$A:$A,0))</f>
        <v>7499.1255979000007</v>
      </c>
      <c r="O660" s="19">
        <f>J660*INDEX('Pliegos Tarifarios (Las Condes)'!$D:$D,MATCH($B660,'Pliegos Tarifarios (Las Condes)'!$A:$A,0))</f>
        <v>30139.548019199996</v>
      </c>
      <c r="P660" s="19">
        <f>H660*INDEX('Pliegos Tarifarios (Las Condes)'!$E:$E,MATCH($B660,'Pliegos Tarifarios (Las Condes)'!$A:$A,0))</f>
        <v>9418.3393904000004</v>
      </c>
      <c r="Q660" s="19" cm="1">
        <f t="array" ref="Q660">H660*_xlfn.IFS(H660&lt;=350,INDEX('Pliegos Tarifarios (Las Condes)'!$F:$F,MATCH($B660,'Pliegos Tarifarios (Las Condes)'!$A:$A,0)),H660&lt;=500,INDEX('Pliegos Tarifarios (Las Condes)'!$G:$G,MATCH($B660,'Pliegos Tarifarios (Las Condes)'!$A:$A,0)),H660&lt;=1000,INDEX('Pliegos Tarifarios (Las Condes)'!$H:$H,MATCH($B660,'Pliegos Tarifarios (Las Condes)'!$A:$A,0)),H660&lt;=5000,INDEX('Pliegos Tarifarios (Las Condes)'!$I:$I,MATCH($B660,'Pliegos Tarifarios (Las Condes)'!$A:$A,0)),H660&gt;5000,INDEX('Pliegos Tarifarios (Las Condes)'!$J:$J,MATCH($B660,'Pliegos Tarifarios (Las Condes)'!$A:$A,0)))/1.19</f>
        <v>1708.1323405042019</v>
      </c>
      <c r="R660" s="19">
        <f>INDEX('Pliegos Tarifarios (Las Condes)'!$K:$K,MATCH($B660,'Pliegos Tarifarios (Las Condes)'!$A:$A,0))</f>
        <v>709.36099999999999</v>
      </c>
      <c r="S660" s="21">
        <f t="shared" si="33"/>
        <v>136023.8890016042</v>
      </c>
      <c r="T660" s="21">
        <f t="shared" si="34"/>
        <v>25844.538910304796</v>
      </c>
      <c r="U660" s="19">
        <v>0</v>
      </c>
      <c r="V660" s="21">
        <f t="shared" si="35"/>
        <v>161868.42791190901</v>
      </c>
    </row>
    <row r="661" spans="1:22" x14ac:dyDescent="0.3">
      <c r="A661" s="7" t="s">
        <v>141</v>
      </c>
      <c r="B661" s="7">
        <v>2</v>
      </c>
      <c r="C661" s="8" t="s">
        <v>186</v>
      </c>
      <c r="D661" s="7" t="s">
        <v>558</v>
      </c>
      <c r="E661" s="7" t="s">
        <v>121</v>
      </c>
      <c r="F661" s="8" t="s">
        <v>559</v>
      </c>
      <c r="G661" s="7" t="s">
        <v>16</v>
      </c>
      <c r="H661" s="9">
        <v>728.84029999999996</v>
      </c>
      <c r="I661" s="9">
        <v>2.1553</v>
      </c>
      <c r="J661" s="9">
        <v>2.1553</v>
      </c>
      <c r="K661" s="10">
        <v>1</v>
      </c>
      <c r="L661" s="9">
        <v>26.03</v>
      </c>
      <c r="M661" s="19">
        <f>H661*INDEX('Pliegos Tarifarios (Las Condes)'!$B:$B,MATCH($B661,'Pliegos Tarifarios (Las Condes)'!$A:$A,0))</f>
        <v>86613.923571399995</v>
      </c>
      <c r="N661" s="19">
        <f>I661*INDEX('Pliegos Tarifarios (Las Condes)'!$C:$C,MATCH($B661,'Pliegos Tarifarios (Las Condes)'!$A:$A,0))</f>
        <v>7394.1467592999998</v>
      </c>
      <c r="O661" s="19">
        <f>J661*INDEX('Pliegos Tarifarios (Las Condes)'!$D:$D,MATCH($B661,'Pliegos Tarifarios (Las Condes)'!$A:$A,0))</f>
        <v>30437.525932799999</v>
      </c>
      <c r="P661" s="19">
        <f>H661*INDEX('Pliegos Tarifarios (Las Condes)'!$E:$E,MATCH($B661,'Pliegos Tarifarios (Las Condes)'!$A:$A,0))</f>
        <v>9425.3627596000006</v>
      </c>
      <c r="Q661" s="19" cm="1">
        <f t="array" ref="Q661">H661*_xlfn.IFS(H661&lt;=350,INDEX('Pliegos Tarifarios (Las Condes)'!$F:$F,MATCH($B661,'Pliegos Tarifarios (Las Condes)'!$A:$A,0)),H661&lt;=500,INDEX('Pliegos Tarifarios (Las Condes)'!$G:$G,MATCH($B661,'Pliegos Tarifarios (Las Condes)'!$A:$A,0)),H661&lt;=1000,INDEX('Pliegos Tarifarios (Las Condes)'!$H:$H,MATCH($B661,'Pliegos Tarifarios (Las Condes)'!$A:$A,0)),H661&lt;=5000,INDEX('Pliegos Tarifarios (Las Condes)'!$I:$I,MATCH($B661,'Pliegos Tarifarios (Las Condes)'!$A:$A,0)),H661&gt;5000,INDEX('Pliegos Tarifarios (Las Condes)'!$J:$J,MATCH($B661,'Pliegos Tarifarios (Las Condes)'!$A:$A,0)))/1.19</f>
        <v>1709.4061153781515</v>
      </c>
      <c r="R661" s="19">
        <f>INDEX('Pliegos Tarifarios (Las Condes)'!$K:$K,MATCH($B661,'Pliegos Tarifarios (Las Condes)'!$A:$A,0))</f>
        <v>709.36099999999999</v>
      </c>
      <c r="S661" s="21">
        <f t="shared" si="33"/>
        <v>136289.72613847815</v>
      </c>
      <c r="T661" s="21">
        <f t="shared" si="34"/>
        <v>25895.047966310849</v>
      </c>
      <c r="U661" s="19">
        <v>0</v>
      </c>
      <c r="V661" s="21">
        <f t="shared" si="35"/>
        <v>162184.77410478899</v>
      </c>
    </row>
    <row r="662" spans="1:22" x14ac:dyDescent="0.3">
      <c r="A662" s="7" t="s">
        <v>141</v>
      </c>
      <c r="B662" s="7">
        <v>2</v>
      </c>
      <c r="C662" s="8" t="s">
        <v>186</v>
      </c>
      <c r="D662" s="7" t="s">
        <v>560</v>
      </c>
      <c r="E662" s="7" t="s">
        <v>121</v>
      </c>
      <c r="F662" s="8" t="s">
        <v>561</v>
      </c>
      <c r="G662" s="7" t="s">
        <v>16</v>
      </c>
      <c r="H662" s="9">
        <v>729.74360000000001</v>
      </c>
      <c r="I662" s="9">
        <v>2.1579000000000002</v>
      </c>
      <c r="J662" s="9">
        <v>2.1177000000000001</v>
      </c>
      <c r="K662" s="10">
        <v>0.98137077714444598</v>
      </c>
      <c r="L662" s="9">
        <v>26.06</v>
      </c>
      <c r="M662" s="19">
        <f>H662*INDEX('Pliegos Tarifarios (Las Condes)'!$B:$B,MATCH($B662,'Pliegos Tarifarios (Las Condes)'!$A:$A,0))</f>
        <v>86721.269936800003</v>
      </c>
      <c r="N662" s="19">
        <f>I662*INDEX('Pliegos Tarifarios (Las Condes)'!$C:$C,MATCH($B662,'Pliegos Tarifarios (Las Condes)'!$A:$A,0))</f>
        <v>7403.0665299000002</v>
      </c>
      <c r="O662" s="19">
        <f>J662*INDEX('Pliegos Tarifarios (Las Condes)'!$D:$D,MATCH($B662,'Pliegos Tarifarios (Las Condes)'!$A:$A,0))</f>
        <v>29906.5321152</v>
      </c>
      <c r="P662" s="19">
        <f>H662*INDEX('Pliegos Tarifarios (Las Condes)'!$E:$E,MATCH($B662,'Pliegos Tarifarios (Las Condes)'!$A:$A,0))</f>
        <v>9437.0442352000009</v>
      </c>
      <c r="Q662" s="19" cm="1">
        <f t="array" ref="Q662">H662*_xlfn.IFS(H662&lt;=350,INDEX('Pliegos Tarifarios (Las Condes)'!$F:$F,MATCH($B662,'Pliegos Tarifarios (Las Condes)'!$A:$A,0)),H662&lt;=500,INDEX('Pliegos Tarifarios (Las Condes)'!$G:$G,MATCH($B662,'Pliegos Tarifarios (Las Condes)'!$A:$A,0)),H662&lt;=1000,INDEX('Pliegos Tarifarios (Las Condes)'!$H:$H,MATCH($B662,'Pliegos Tarifarios (Las Condes)'!$A:$A,0)),H662&lt;=5000,INDEX('Pliegos Tarifarios (Las Condes)'!$I:$I,MATCH($B662,'Pliegos Tarifarios (Las Condes)'!$A:$A,0)),H662&gt;5000,INDEX('Pliegos Tarifarios (Las Condes)'!$J:$J,MATCH($B662,'Pliegos Tarifarios (Las Condes)'!$A:$A,0)))/1.19</f>
        <v>1711.524695462185</v>
      </c>
      <c r="R662" s="19">
        <f>INDEX('Pliegos Tarifarios (Las Condes)'!$K:$K,MATCH($B662,'Pliegos Tarifarios (Las Condes)'!$A:$A,0))</f>
        <v>709.36099999999999</v>
      </c>
      <c r="S662" s="21">
        <f t="shared" si="33"/>
        <v>135888.79851256221</v>
      </c>
      <c r="T662" s="21">
        <f t="shared" si="34"/>
        <v>25818.871717386821</v>
      </c>
      <c r="U662" s="19">
        <v>0</v>
      </c>
      <c r="V662" s="21">
        <f t="shared" si="35"/>
        <v>161707.67022994903</v>
      </c>
    </row>
    <row r="663" spans="1:22" x14ac:dyDescent="0.3">
      <c r="A663" s="7" t="s">
        <v>141</v>
      </c>
      <c r="B663" s="7">
        <v>2</v>
      </c>
      <c r="C663" s="8" t="s">
        <v>186</v>
      </c>
      <c r="D663" s="7" t="s">
        <v>562</v>
      </c>
      <c r="E663" s="7" t="s">
        <v>121</v>
      </c>
      <c r="F663" s="8" t="s">
        <v>563</v>
      </c>
      <c r="G663" s="7" t="s">
        <v>16</v>
      </c>
      <c r="H663" s="9">
        <v>730.22659999999996</v>
      </c>
      <c r="I663" s="9">
        <v>2.1869999999999998</v>
      </c>
      <c r="J663" s="9">
        <v>2.1181999999999999</v>
      </c>
      <c r="K663" s="10">
        <v>0.96854138088705988</v>
      </c>
      <c r="L663" s="9">
        <v>26.08</v>
      </c>
      <c r="M663" s="19">
        <f>H663*INDEX('Pliegos Tarifarios (Las Condes)'!$B:$B,MATCH($B663,'Pliegos Tarifarios (Las Condes)'!$A:$A,0))</f>
        <v>86778.668690799997</v>
      </c>
      <c r="N663" s="19">
        <f>I663*INDEX('Pliegos Tarifarios (Las Condes)'!$C:$C,MATCH($B663,'Pliegos Tarifarios (Las Condes)'!$A:$A,0))</f>
        <v>7502.8993469999996</v>
      </c>
      <c r="O663" s="19">
        <f>J663*INDEX('Pliegos Tarifarios (Las Condes)'!$D:$D,MATCH($B663,'Pliegos Tarifarios (Las Condes)'!$A:$A,0))</f>
        <v>29913.593203199998</v>
      </c>
      <c r="P663" s="19">
        <f>H663*INDEX('Pliegos Tarifarios (Las Condes)'!$E:$E,MATCH($B663,'Pliegos Tarifarios (Las Condes)'!$A:$A,0))</f>
        <v>9443.2903912000002</v>
      </c>
      <c r="Q663" s="19" cm="1">
        <f t="array" ref="Q663">H663*_xlfn.IFS(H663&lt;=350,INDEX('Pliegos Tarifarios (Las Condes)'!$F:$F,MATCH($B663,'Pliegos Tarifarios (Las Condes)'!$A:$A,0)),H663&lt;=500,INDEX('Pliegos Tarifarios (Las Condes)'!$G:$G,MATCH($B663,'Pliegos Tarifarios (Las Condes)'!$A:$A,0)),H663&lt;=1000,INDEX('Pliegos Tarifarios (Las Condes)'!$H:$H,MATCH($B663,'Pliegos Tarifarios (Las Condes)'!$A:$A,0)),H663&lt;=5000,INDEX('Pliegos Tarifarios (Las Condes)'!$I:$I,MATCH($B663,'Pliegos Tarifarios (Las Condes)'!$A:$A,0)),H663&gt;5000,INDEX('Pliegos Tarifarios (Las Condes)'!$J:$J,MATCH($B663,'Pliegos Tarifarios (Las Condes)'!$A:$A,0)))/1.19</f>
        <v>1712.6575131092438</v>
      </c>
      <c r="R663" s="19">
        <f>INDEX('Pliegos Tarifarios (Las Condes)'!$K:$K,MATCH($B663,'Pliegos Tarifarios (Las Condes)'!$A:$A,0))</f>
        <v>709.36099999999999</v>
      </c>
      <c r="S663" s="21">
        <f t="shared" si="33"/>
        <v>136060.47014530923</v>
      </c>
      <c r="T663" s="21">
        <f t="shared" si="34"/>
        <v>25851.489327608753</v>
      </c>
      <c r="U663" s="19">
        <v>0</v>
      </c>
      <c r="V663" s="21">
        <f t="shared" si="35"/>
        <v>161911.95947291798</v>
      </c>
    </row>
    <row r="664" spans="1:22" x14ac:dyDescent="0.3">
      <c r="A664" s="7" t="s">
        <v>141</v>
      </c>
      <c r="B664" s="7">
        <v>2</v>
      </c>
      <c r="C664" s="8" t="s">
        <v>186</v>
      </c>
      <c r="D664" s="7" t="s">
        <v>564</v>
      </c>
      <c r="E664" s="7" t="s">
        <v>121</v>
      </c>
      <c r="F664" s="8" t="s">
        <v>565</v>
      </c>
      <c r="G664" s="7" t="s">
        <v>16</v>
      </c>
      <c r="H664" s="9">
        <v>729.85540000000003</v>
      </c>
      <c r="I664" s="9">
        <v>2.1425000000000001</v>
      </c>
      <c r="J664" s="9">
        <v>2.1425000000000001</v>
      </c>
      <c r="K664" s="10">
        <v>1</v>
      </c>
      <c r="L664" s="9">
        <v>26.07</v>
      </c>
      <c r="M664" s="19">
        <f>H664*INDEX('Pliegos Tarifarios (Las Condes)'!$B:$B,MATCH($B664,'Pliegos Tarifarios (Las Condes)'!$A:$A,0))</f>
        <v>86734.5560252</v>
      </c>
      <c r="N664" s="19">
        <f>I664*INDEX('Pliegos Tarifarios (Las Condes)'!$C:$C,MATCH($B664,'Pliegos Tarifarios (Las Condes)'!$A:$A,0))</f>
        <v>7350.2340425000002</v>
      </c>
      <c r="O664" s="19">
        <f>J664*INDEX('Pliegos Tarifarios (Las Condes)'!$D:$D,MATCH($B664,'Pliegos Tarifarios (Las Condes)'!$A:$A,0))</f>
        <v>30256.76208</v>
      </c>
      <c r="P664" s="19">
        <f>H664*INDEX('Pliegos Tarifarios (Las Condes)'!$E:$E,MATCH($B664,'Pliegos Tarifarios (Las Condes)'!$A:$A,0))</f>
        <v>9438.4900328000003</v>
      </c>
      <c r="Q664" s="19" cm="1">
        <f t="array" ref="Q664">H664*_xlfn.IFS(H664&lt;=350,INDEX('Pliegos Tarifarios (Las Condes)'!$F:$F,MATCH($B664,'Pliegos Tarifarios (Las Condes)'!$A:$A,0)),H664&lt;=500,INDEX('Pliegos Tarifarios (Las Condes)'!$G:$G,MATCH($B664,'Pliegos Tarifarios (Las Condes)'!$A:$A,0)),H664&lt;=1000,INDEX('Pliegos Tarifarios (Las Condes)'!$H:$H,MATCH($B664,'Pliegos Tarifarios (Las Condes)'!$A:$A,0)),H664&lt;=5000,INDEX('Pliegos Tarifarios (Las Condes)'!$I:$I,MATCH($B664,'Pliegos Tarifarios (Las Condes)'!$A:$A,0)),H664&gt;5000,INDEX('Pliegos Tarifarios (Las Condes)'!$J:$J,MATCH($B664,'Pliegos Tarifarios (Las Condes)'!$A:$A,0)))/1.19</f>
        <v>1711.7869087394961</v>
      </c>
      <c r="R664" s="19">
        <f>INDEX('Pliegos Tarifarios (Las Condes)'!$K:$K,MATCH($B664,'Pliegos Tarifarios (Las Condes)'!$A:$A,0))</f>
        <v>709.36099999999999</v>
      </c>
      <c r="S664" s="21">
        <f t="shared" si="33"/>
        <v>136201.19008923951</v>
      </c>
      <c r="T664" s="21">
        <f t="shared" si="34"/>
        <v>25878.226116955506</v>
      </c>
      <c r="U664" s="19">
        <v>0</v>
      </c>
      <c r="V664" s="21">
        <f t="shared" si="35"/>
        <v>162079.41620619502</v>
      </c>
    </row>
    <row r="665" spans="1:22" x14ac:dyDescent="0.3">
      <c r="A665" s="7" t="s">
        <v>141</v>
      </c>
      <c r="B665" s="7">
        <v>2</v>
      </c>
      <c r="C665" s="8" t="s">
        <v>186</v>
      </c>
      <c r="D665" s="7" t="s">
        <v>566</v>
      </c>
      <c r="E665" s="7" t="s">
        <v>121</v>
      </c>
      <c r="F665" s="8" t="s">
        <v>567</v>
      </c>
      <c r="G665" s="7" t="s">
        <v>16</v>
      </c>
      <c r="H665" s="9">
        <v>729.95630000000006</v>
      </c>
      <c r="I665" s="9">
        <v>2.1882000000000001</v>
      </c>
      <c r="J665" s="9">
        <v>2.1882000000000001</v>
      </c>
      <c r="K665" s="10">
        <v>1</v>
      </c>
      <c r="L665" s="9">
        <v>26.07</v>
      </c>
      <c r="M665" s="19">
        <f>H665*INDEX('Pliegos Tarifarios (Las Condes)'!$B:$B,MATCH($B665,'Pliegos Tarifarios (Las Condes)'!$A:$A,0))</f>
        <v>86746.5467794</v>
      </c>
      <c r="N665" s="19">
        <f>I665*INDEX('Pliegos Tarifarios (Las Condes)'!$C:$C,MATCH($B665,'Pliegos Tarifarios (Las Condes)'!$A:$A,0))</f>
        <v>7507.0161642000003</v>
      </c>
      <c r="O665" s="19">
        <f>J665*INDEX('Pliegos Tarifarios (Las Condes)'!$D:$D,MATCH($B665,'Pliegos Tarifarios (Las Condes)'!$A:$A,0))</f>
        <v>30902.145523200001</v>
      </c>
      <c r="P665" s="19">
        <f>H665*INDEX('Pliegos Tarifarios (Las Condes)'!$E:$E,MATCH($B665,'Pliegos Tarifarios (Las Condes)'!$A:$A,0))</f>
        <v>9439.794871600001</v>
      </c>
      <c r="Q665" s="19" cm="1">
        <f t="array" ref="Q665">H665*_xlfn.IFS(H665&lt;=350,INDEX('Pliegos Tarifarios (Las Condes)'!$F:$F,MATCH($B665,'Pliegos Tarifarios (Las Condes)'!$A:$A,0)),H665&lt;=500,INDEX('Pliegos Tarifarios (Las Condes)'!$G:$G,MATCH($B665,'Pliegos Tarifarios (Las Condes)'!$A:$A,0)),H665&lt;=1000,INDEX('Pliegos Tarifarios (Las Condes)'!$H:$H,MATCH($B665,'Pliegos Tarifarios (Las Condes)'!$A:$A,0)),H665&lt;=5000,INDEX('Pliegos Tarifarios (Las Condes)'!$I:$I,MATCH($B665,'Pliegos Tarifarios (Las Condes)'!$A:$A,0)),H665&gt;5000,INDEX('Pliegos Tarifarios (Las Condes)'!$J:$J,MATCH($B665,'Pliegos Tarifarios (Las Condes)'!$A:$A,0)))/1.19</f>
        <v>1712.0235573949585</v>
      </c>
      <c r="R665" s="19">
        <f>INDEX('Pliegos Tarifarios (Las Condes)'!$K:$K,MATCH($B665,'Pliegos Tarifarios (Las Condes)'!$A:$A,0))</f>
        <v>709.36099999999999</v>
      </c>
      <c r="S665" s="21">
        <f t="shared" si="33"/>
        <v>137016.88789579496</v>
      </c>
      <c r="T665" s="21">
        <f t="shared" si="34"/>
        <v>26033.208700201045</v>
      </c>
      <c r="U665" s="19">
        <v>0</v>
      </c>
      <c r="V665" s="21">
        <f t="shared" si="35"/>
        <v>163050.096595996</v>
      </c>
    </row>
    <row r="666" spans="1:22" x14ac:dyDescent="0.3">
      <c r="A666" s="7" t="s">
        <v>141</v>
      </c>
      <c r="B666" s="7">
        <v>2</v>
      </c>
      <c r="C666" s="8" t="s">
        <v>186</v>
      </c>
      <c r="D666" s="7" t="s">
        <v>568</v>
      </c>
      <c r="E666" s="7" t="s">
        <v>121</v>
      </c>
      <c r="F666" s="8" t="s">
        <v>569</v>
      </c>
      <c r="G666" s="7" t="s">
        <v>16</v>
      </c>
      <c r="H666" s="9">
        <v>728.90459999999996</v>
      </c>
      <c r="I666" s="9">
        <v>2.2185000000000001</v>
      </c>
      <c r="J666" s="9">
        <v>2.2185000000000001</v>
      </c>
      <c r="K666" s="10">
        <v>1</v>
      </c>
      <c r="L666" s="9">
        <v>26.03</v>
      </c>
      <c r="M666" s="19">
        <f>H666*INDEX('Pliegos Tarifarios (Las Condes)'!$B:$B,MATCH($B666,'Pliegos Tarifarios (Las Condes)'!$A:$A,0))</f>
        <v>86621.564854799988</v>
      </c>
      <c r="N666" s="19">
        <f>I666*INDEX('Pliegos Tarifarios (Las Condes)'!$C:$C,MATCH($B666,'Pliegos Tarifarios (Las Condes)'!$A:$A,0))</f>
        <v>7610.9657985000003</v>
      </c>
      <c r="O666" s="19">
        <f>J666*INDEX('Pliegos Tarifarios (Las Condes)'!$D:$D,MATCH($B666,'Pliegos Tarifarios (Las Condes)'!$A:$A,0))</f>
        <v>31330.047456</v>
      </c>
      <c r="P666" s="19">
        <f>H666*INDEX('Pliegos Tarifarios (Las Condes)'!$E:$E,MATCH($B666,'Pliegos Tarifarios (Las Condes)'!$A:$A,0))</f>
        <v>9426.1942872</v>
      </c>
      <c r="Q666" s="19" cm="1">
        <f t="array" ref="Q666">H666*_xlfn.IFS(H666&lt;=350,INDEX('Pliegos Tarifarios (Las Condes)'!$F:$F,MATCH($B666,'Pliegos Tarifarios (Las Condes)'!$A:$A,0)),H666&lt;=500,INDEX('Pliegos Tarifarios (Las Condes)'!$G:$G,MATCH($B666,'Pliegos Tarifarios (Las Condes)'!$A:$A,0)),H666&lt;=1000,INDEX('Pliegos Tarifarios (Las Condes)'!$H:$H,MATCH($B666,'Pliegos Tarifarios (Las Condes)'!$A:$A,0)),H666&lt;=5000,INDEX('Pliegos Tarifarios (Las Condes)'!$I:$I,MATCH($B666,'Pliegos Tarifarios (Las Condes)'!$A:$A,0)),H666&gt;5000,INDEX('Pliegos Tarifarios (Las Condes)'!$J:$J,MATCH($B666,'Pliegos Tarifarios (Las Condes)'!$A:$A,0)))/1.19</f>
        <v>1709.5569231932775</v>
      </c>
      <c r="R666" s="19">
        <f>INDEX('Pliegos Tarifarios (Las Condes)'!$K:$K,MATCH($B666,'Pliegos Tarifarios (Las Condes)'!$A:$A,0))</f>
        <v>709.36099999999999</v>
      </c>
      <c r="S666" s="21">
        <f t="shared" si="33"/>
        <v>137407.69031969327</v>
      </c>
      <c r="T666" s="21">
        <f t="shared" si="34"/>
        <v>26107.461160741721</v>
      </c>
      <c r="U666" s="19">
        <v>0</v>
      </c>
      <c r="V666" s="21">
        <f t="shared" si="35"/>
        <v>163515.15148043499</v>
      </c>
    </row>
    <row r="667" spans="1:22" x14ac:dyDescent="0.3">
      <c r="A667" s="7" t="s">
        <v>141</v>
      </c>
      <c r="B667" s="7">
        <v>2</v>
      </c>
      <c r="C667" s="8" t="s">
        <v>186</v>
      </c>
      <c r="D667" s="7" t="s">
        <v>570</v>
      </c>
      <c r="E667" s="7" t="s">
        <v>121</v>
      </c>
      <c r="F667" s="8" t="s">
        <v>571</v>
      </c>
      <c r="G667" s="7" t="s">
        <v>16</v>
      </c>
      <c r="H667" s="9">
        <v>729.61630000000002</v>
      </c>
      <c r="I667" s="9">
        <v>2.1817000000000002</v>
      </c>
      <c r="J667" s="9">
        <v>2.1444000000000001</v>
      </c>
      <c r="K667" s="10">
        <v>0.98290324059219869</v>
      </c>
      <c r="L667" s="9">
        <v>26.06</v>
      </c>
      <c r="M667" s="19">
        <f>H667*INDEX('Pliegos Tarifarios (Las Condes)'!$B:$B,MATCH($B667,'Pliegos Tarifarios (Las Condes)'!$A:$A,0))</f>
        <v>86706.141859399999</v>
      </c>
      <c r="N667" s="19">
        <f>I667*INDEX('Pliegos Tarifarios (Las Condes)'!$C:$C,MATCH($B667,'Pliegos Tarifarios (Las Condes)'!$A:$A,0))</f>
        <v>7484.7167377000005</v>
      </c>
      <c r="O667" s="19">
        <f>J667*INDEX('Pliegos Tarifarios (Las Condes)'!$D:$D,MATCH($B667,'Pliegos Tarifarios (Las Condes)'!$A:$A,0))</f>
        <v>30283.5942144</v>
      </c>
      <c r="P667" s="19">
        <f>H667*INDEX('Pliegos Tarifarios (Las Condes)'!$E:$E,MATCH($B667,'Pliegos Tarifarios (Las Condes)'!$A:$A,0))</f>
        <v>9435.3979916000008</v>
      </c>
      <c r="Q667" s="19" cm="1">
        <f t="array" ref="Q667">H667*_xlfn.IFS(H667&lt;=350,INDEX('Pliegos Tarifarios (Las Condes)'!$F:$F,MATCH($B667,'Pliegos Tarifarios (Las Condes)'!$A:$A,0)),H667&lt;=500,INDEX('Pliegos Tarifarios (Las Condes)'!$G:$G,MATCH($B667,'Pliegos Tarifarios (Las Condes)'!$A:$A,0)),H667&lt;=1000,INDEX('Pliegos Tarifarios (Las Condes)'!$H:$H,MATCH($B667,'Pliegos Tarifarios (Las Condes)'!$A:$A,0)),H667&lt;=5000,INDEX('Pliegos Tarifarios (Las Condes)'!$I:$I,MATCH($B667,'Pliegos Tarifarios (Las Condes)'!$A:$A,0)),H667&gt;5000,INDEX('Pliegos Tarifarios (Las Condes)'!$J:$J,MATCH($B667,'Pliegos Tarifarios (Las Condes)'!$A:$A,0)))/1.19</f>
        <v>1711.2261288235297</v>
      </c>
      <c r="R667" s="19">
        <f>INDEX('Pliegos Tarifarios (Las Condes)'!$K:$K,MATCH($B667,'Pliegos Tarifarios (Las Condes)'!$A:$A,0))</f>
        <v>709.36099999999999</v>
      </c>
      <c r="S667" s="21">
        <f t="shared" si="33"/>
        <v>136330.43793192354</v>
      </c>
      <c r="T667" s="21">
        <f t="shared" si="34"/>
        <v>25902.783207065473</v>
      </c>
      <c r="U667" s="19">
        <v>0</v>
      </c>
      <c r="V667" s="21">
        <f t="shared" si="35"/>
        <v>162233.22113898903</v>
      </c>
    </row>
    <row r="668" spans="1:22" x14ac:dyDescent="0.3">
      <c r="A668" s="7" t="s">
        <v>141</v>
      </c>
      <c r="B668" s="7">
        <v>2</v>
      </c>
      <c r="C668" s="8" t="s">
        <v>186</v>
      </c>
      <c r="D668" s="7" t="s">
        <v>572</v>
      </c>
      <c r="E668" s="7" t="s">
        <v>121</v>
      </c>
      <c r="F668" s="8" t="s">
        <v>573</v>
      </c>
      <c r="G668" s="7" t="s">
        <v>16</v>
      </c>
      <c r="H668" s="9">
        <v>728.64</v>
      </c>
      <c r="I668" s="9">
        <v>2.1915</v>
      </c>
      <c r="J668" s="9">
        <v>2.1488</v>
      </c>
      <c r="K668" s="10">
        <v>0.98051562856490992</v>
      </c>
      <c r="L668" s="9">
        <v>26.02</v>
      </c>
      <c r="M668" s="19">
        <f>H668*INDEX('Pliegos Tarifarios (Las Condes)'!$B:$B,MATCH($B668,'Pliegos Tarifarios (Las Condes)'!$A:$A,0))</f>
        <v>86590.120319999987</v>
      </c>
      <c r="N668" s="19">
        <f>I668*INDEX('Pliegos Tarifarios (Las Condes)'!$C:$C,MATCH($B668,'Pliegos Tarifarios (Las Condes)'!$A:$A,0))</f>
        <v>7518.3374114999997</v>
      </c>
      <c r="O668" s="19">
        <f>J668*INDEX('Pliegos Tarifarios (Las Condes)'!$D:$D,MATCH($B668,'Pliegos Tarifarios (Las Condes)'!$A:$A,0))</f>
        <v>30345.7317888</v>
      </c>
      <c r="P668" s="19">
        <f>H668*INDEX('Pliegos Tarifarios (Las Condes)'!$E:$E,MATCH($B668,'Pliegos Tarifarios (Las Condes)'!$A:$A,0))</f>
        <v>9422.7724799999996</v>
      </c>
      <c r="Q668" s="19" cm="1">
        <f t="array" ref="Q668">H668*_xlfn.IFS(H668&lt;=350,INDEX('Pliegos Tarifarios (Las Condes)'!$F:$F,MATCH($B668,'Pliegos Tarifarios (Las Condes)'!$A:$A,0)),H668&lt;=500,INDEX('Pliegos Tarifarios (Las Condes)'!$G:$G,MATCH($B668,'Pliegos Tarifarios (Las Condes)'!$A:$A,0)),H668&lt;=1000,INDEX('Pliegos Tarifarios (Las Condes)'!$H:$H,MATCH($B668,'Pliegos Tarifarios (Las Condes)'!$A:$A,0)),H668&lt;=5000,INDEX('Pliegos Tarifarios (Las Condes)'!$I:$I,MATCH($B668,'Pliegos Tarifarios (Las Condes)'!$A:$A,0)),H668&gt;5000,INDEX('Pliegos Tarifarios (Las Condes)'!$J:$J,MATCH($B668,'Pliegos Tarifarios (Las Condes)'!$A:$A,0)))/1.19</f>
        <v>1708.9363361344542</v>
      </c>
      <c r="R668" s="19">
        <f>INDEX('Pliegos Tarifarios (Las Condes)'!$K:$K,MATCH($B668,'Pliegos Tarifarios (Las Condes)'!$A:$A,0))</f>
        <v>709.36099999999999</v>
      </c>
      <c r="S668" s="21">
        <f t="shared" si="33"/>
        <v>136295.25933643445</v>
      </c>
      <c r="T668" s="21">
        <f t="shared" si="34"/>
        <v>25896.099273922548</v>
      </c>
      <c r="U668" s="19">
        <v>0</v>
      </c>
      <c r="V668" s="21">
        <f t="shared" si="35"/>
        <v>162191.35861035698</v>
      </c>
    </row>
    <row r="669" spans="1:22" x14ac:dyDescent="0.3">
      <c r="A669" s="7" t="s">
        <v>141</v>
      </c>
      <c r="B669" s="7">
        <v>2</v>
      </c>
      <c r="C669" s="8" t="s">
        <v>186</v>
      </c>
      <c r="D669" s="7" t="s">
        <v>574</v>
      </c>
      <c r="E669" s="7" t="s">
        <v>121</v>
      </c>
      <c r="F669" s="8" t="s">
        <v>575</v>
      </c>
      <c r="G669" s="7" t="s">
        <v>16</v>
      </c>
      <c r="H669" s="9">
        <v>729.1694</v>
      </c>
      <c r="I669" s="9">
        <v>2.1777000000000002</v>
      </c>
      <c r="J669" s="9">
        <v>2.1522000000000001</v>
      </c>
      <c r="K669" s="10">
        <v>0.98829039812646369</v>
      </c>
      <c r="L669" s="9">
        <v>26.04</v>
      </c>
      <c r="M669" s="19">
        <f>H669*INDEX('Pliegos Tarifarios (Las Condes)'!$B:$B,MATCH($B669,'Pliegos Tarifarios (Las Condes)'!$A:$A,0))</f>
        <v>86653.0331572</v>
      </c>
      <c r="N669" s="19">
        <f>I669*INDEX('Pliegos Tarifarios (Las Condes)'!$C:$C,MATCH($B669,'Pliegos Tarifarios (Las Condes)'!$A:$A,0))</f>
        <v>7470.9940137000003</v>
      </c>
      <c r="O669" s="19">
        <f>J669*INDEX('Pliegos Tarifarios (Las Condes)'!$D:$D,MATCH($B669,'Pliegos Tarifarios (Las Condes)'!$A:$A,0))</f>
        <v>30393.747187199999</v>
      </c>
      <c r="P669" s="19">
        <f>H669*INDEX('Pliegos Tarifarios (Las Condes)'!$E:$E,MATCH($B669,'Pliegos Tarifarios (Las Condes)'!$A:$A,0))</f>
        <v>9429.6186808000002</v>
      </c>
      <c r="Q669" s="19" cm="1">
        <f t="array" ref="Q669">H669*_xlfn.IFS(H669&lt;=350,INDEX('Pliegos Tarifarios (Las Condes)'!$F:$F,MATCH($B669,'Pliegos Tarifarios (Las Condes)'!$A:$A,0)),H669&lt;=500,INDEX('Pliegos Tarifarios (Las Condes)'!$G:$G,MATCH($B669,'Pliegos Tarifarios (Las Condes)'!$A:$A,0)),H669&lt;=1000,INDEX('Pliegos Tarifarios (Las Condes)'!$H:$H,MATCH($B669,'Pliegos Tarifarios (Las Condes)'!$A:$A,0)),H669&lt;=5000,INDEX('Pliegos Tarifarios (Las Condes)'!$I:$I,MATCH($B669,'Pliegos Tarifarios (Las Condes)'!$A:$A,0)),H669&gt;5000,INDEX('Pliegos Tarifarios (Las Condes)'!$J:$J,MATCH($B669,'Pliegos Tarifarios (Las Condes)'!$A:$A,0)))/1.19</f>
        <v>1710.1779793277315</v>
      </c>
      <c r="R669" s="19">
        <f>INDEX('Pliegos Tarifarios (Las Condes)'!$K:$K,MATCH($B669,'Pliegos Tarifarios (Las Condes)'!$A:$A,0))</f>
        <v>709.36099999999999</v>
      </c>
      <c r="S669" s="21">
        <f t="shared" si="33"/>
        <v>136366.93201822773</v>
      </c>
      <c r="T669" s="21">
        <f t="shared" si="34"/>
        <v>25909.717083463271</v>
      </c>
      <c r="U669" s="19">
        <v>0</v>
      </c>
      <c r="V669" s="21">
        <f t="shared" si="35"/>
        <v>162276.649101691</v>
      </c>
    </row>
    <row r="670" spans="1:22" x14ac:dyDescent="0.3">
      <c r="A670" s="7" t="s">
        <v>141</v>
      </c>
      <c r="B670" s="7">
        <v>2</v>
      </c>
      <c r="C670" s="8" t="s">
        <v>186</v>
      </c>
      <c r="D670" s="7" t="s">
        <v>576</v>
      </c>
      <c r="E670" s="7" t="s">
        <v>121</v>
      </c>
      <c r="F670" s="8" t="s">
        <v>577</v>
      </c>
      <c r="G670" s="7" t="s">
        <v>16</v>
      </c>
      <c r="H670" s="9">
        <v>728.50229999999999</v>
      </c>
      <c r="I670" s="9">
        <v>2.1680000000000001</v>
      </c>
      <c r="J670" s="9">
        <v>2.1680000000000001</v>
      </c>
      <c r="K670" s="10">
        <v>1</v>
      </c>
      <c r="L670" s="9">
        <v>26.02</v>
      </c>
      <c r="M670" s="19">
        <f>H670*INDEX('Pliegos Tarifarios (Las Condes)'!$B:$B,MATCH($B670,'Pliegos Tarifarios (Las Condes)'!$A:$A,0))</f>
        <v>86573.756327399999</v>
      </c>
      <c r="N670" s="19">
        <f>I670*INDEX('Pliegos Tarifarios (Las Condes)'!$C:$C,MATCH($B670,'Pliegos Tarifarios (Las Condes)'!$A:$A,0))</f>
        <v>7437.7164080000002</v>
      </c>
      <c r="O670" s="19">
        <f>J670*INDEX('Pliegos Tarifarios (Las Condes)'!$D:$D,MATCH($B670,'Pliegos Tarifarios (Las Condes)'!$A:$A,0))</f>
        <v>30616.877568</v>
      </c>
      <c r="P670" s="19">
        <f>H670*INDEX('Pliegos Tarifarios (Las Condes)'!$E:$E,MATCH($B670,'Pliegos Tarifarios (Las Condes)'!$A:$A,0))</f>
        <v>9420.9917435999996</v>
      </c>
      <c r="Q670" s="19" cm="1">
        <f t="array" ref="Q670">H670*_xlfn.IFS(H670&lt;=350,INDEX('Pliegos Tarifarios (Las Condes)'!$F:$F,MATCH($B670,'Pliegos Tarifarios (Las Condes)'!$A:$A,0)),H670&lt;=500,INDEX('Pliegos Tarifarios (Las Condes)'!$G:$G,MATCH($B670,'Pliegos Tarifarios (Las Condes)'!$A:$A,0)),H670&lt;=1000,INDEX('Pliegos Tarifarios (Las Condes)'!$H:$H,MATCH($B670,'Pliegos Tarifarios (Las Condes)'!$A:$A,0)),H670&lt;=5000,INDEX('Pliegos Tarifarios (Las Condes)'!$I:$I,MATCH($B670,'Pliegos Tarifarios (Las Condes)'!$A:$A,0)),H670&gt;5000,INDEX('Pliegos Tarifarios (Las Condes)'!$J:$J,MATCH($B670,'Pliegos Tarifarios (Las Condes)'!$A:$A,0)))/1.19</f>
        <v>1708.6133775630256</v>
      </c>
      <c r="R670" s="19">
        <f>INDEX('Pliegos Tarifarios (Las Condes)'!$K:$K,MATCH($B670,'Pliegos Tarifarios (Las Condes)'!$A:$A,0))</f>
        <v>709.36099999999999</v>
      </c>
      <c r="S670" s="21">
        <f t="shared" si="33"/>
        <v>136467.316424563</v>
      </c>
      <c r="T670" s="21">
        <f t="shared" si="34"/>
        <v>25928.79012066697</v>
      </c>
      <c r="U670" s="19">
        <v>0</v>
      </c>
      <c r="V670" s="21">
        <f t="shared" si="35"/>
        <v>162396.10654522997</v>
      </c>
    </row>
    <row r="671" spans="1:22" x14ac:dyDescent="0.3">
      <c r="A671" s="7" t="s">
        <v>141</v>
      </c>
      <c r="B671" s="7">
        <v>2</v>
      </c>
      <c r="C671" s="8" t="s">
        <v>186</v>
      </c>
      <c r="D671" s="7" t="s">
        <v>578</v>
      </c>
      <c r="E671" s="7" t="s">
        <v>121</v>
      </c>
      <c r="F671" s="8" t="s">
        <v>579</v>
      </c>
      <c r="G671" s="7" t="s">
        <v>16</v>
      </c>
      <c r="H671" s="9">
        <v>729.61940000000004</v>
      </c>
      <c r="I671" s="9">
        <v>2.1705000000000001</v>
      </c>
      <c r="J671" s="9">
        <v>2.0775999999999999</v>
      </c>
      <c r="K671" s="10">
        <v>0.95719880211932729</v>
      </c>
      <c r="L671" s="9">
        <v>26.06</v>
      </c>
      <c r="M671" s="19">
        <f>H671*INDEX('Pliegos Tarifarios (Las Condes)'!$B:$B,MATCH($B671,'Pliegos Tarifarios (Las Condes)'!$A:$A,0))</f>
        <v>86706.510257200003</v>
      </c>
      <c r="N671" s="19">
        <f>I671*INDEX('Pliegos Tarifarios (Las Condes)'!$C:$C,MATCH($B671,'Pliegos Tarifarios (Las Condes)'!$A:$A,0))</f>
        <v>7446.2931105000007</v>
      </c>
      <c r="O671" s="19">
        <f>J671*INDEX('Pliegos Tarifarios (Las Condes)'!$D:$D,MATCH($B671,'Pliegos Tarifarios (Las Condes)'!$A:$A,0))</f>
        <v>29340.232857599996</v>
      </c>
      <c r="P671" s="19">
        <f>H671*INDEX('Pliegos Tarifarios (Las Condes)'!$E:$E,MATCH($B671,'Pliegos Tarifarios (Las Condes)'!$A:$A,0))</f>
        <v>9435.4380808000005</v>
      </c>
      <c r="Q671" s="19" cm="1">
        <f t="array" ref="Q671">H671*_xlfn.IFS(H671&lt;=350,INDEX('Pliegos Tarifarios (Las Condes)'!$F:$F,MATCH($B671,'Pliegos Tarifarios (Las Condes)'!$A:$A,0)),H671&lt;=500,INDEX('Pliegos Tarifarios (Las Condes)'!$G:$G,MATCH($B671,'Pliegos Tarifarios (Las Condes)'!$A:$A,0)),H671&lt;=1000,INDEX('Pliegos Tarifarios (Las Condes)'!$H:$H,MATCH($B671,'Pliegos Tarifarios (Las Condes)'!$A:$A,0)),H671&lt;=5000,INDEX('Pliegos Tarifarios (Las Condes)'!$I:$I,MATCH($B671,'Pliegos Tarifarios (Las Condes)'!$A:$A,0)),H671&gt;5000,INDEX('Pliegos Tarifarios (Las Condes)'!$J:$J,MATCH($B671,'Pliegos Tarifarios (Las Condes)'!$A:$A,0)))/1.19</f>
        <v>1711.2333994957987</v>
      </c>
      <c r="R671" s="19">
        <f>INDEX('Pliegos Tarifarios (Las Condes)'!$K:$K,MATCH($B671,'Pliegos Tarifarios (Las Condes)'!$A:$A,0))</f>
        <v>709.36099999999999</v>
      </c>
      <c r="S671" s="21">
        <f t="shared" si="33"/>
        <v>135349.06870559583</v>
      </c>
      <c r="T671" s="21">
        <f t="shared" si="34"/>
        <v>25716.323054063207</v>
      </c>
      <c r="U671" s="19">
        <v>0</v>
      </c>
      <c r="V671" s="21">
        <f t="shared" si="35"/>
        <v>161065.39175965905</v>
      </c>
    </row>
    <row r="672" spans="1:22" x14ac:dyDescent="0.3">
      <c r="A672" s="7" t="s">
        <v>141</v>
      </c>
      <c r="B672" s="7">
        <v>2</v>
      </c>
      <c r="C672" s="8" t="s">
        <v>186</v>
      </c>
      <c r="D672" s="7" t="s">
        <v>580</v>
      </c>
      <c r="E672" s="7" t="s">
        <v>121</v>
      </c>
      <c r="F672" s="8" t="s">
        <v>581</v>
      </c>
      <c r="G672" s="7" t="s">
        <v>16</v>
      </c>
      <c r="H672" s="9">
        <v>728.84939999999995</v>
      </c>
      <c r="I672" s="9">
        <v>2.1770999999999998</v>
      </c>
      <c r="J672" s="9">
        <v>2.1770999999999998</v>
      </c>
      <c r="K672" s="10">
        <v>1</v>
      </c>
      <c r="L672" s="9">
        <v>26.03</v>
      </c>
      <c r="M672" s="19">
        <f>H672*INDEX('Pliegos Tarifarios (Las Condes)'!$B:$B,MATCH($B672,'Pliegos Tarifarios (Las Condes)'!$A:$A,0))</f>
        <v>86615.004997199983</v>
      </c>
      <c r="N672" s="19">
        <f>I672*INDEX('Pliegos Tarifarios (Las Condes)'!$C:$C,MATCH($B672,'Pliegos Tarifarios (Las Condes)'!$A:$A,0))</f>
        <v>7468.9356050999995</v>
      </c>
      <c r="O672" s="19">
        <f>J672*INDEX('Pliegos Tarifarios (Las Condes)'!$D:$D,MATCH($B672,'Pliegos Tarifarios (Las Condes)'!$A:$A,0))</f>
        <v>30745.389369599998</v>
      </c>
      <c r="P672" s="19">
        <f>H672*INDEX('Pliegos Tarifarios (Las Condes)'!$E:$E,MATCH($B672,'Pliegos Tarifarios (Las Condes)'!$A:$A,0))</f>
        <v>9425.4804408</v>
      </c>
      <c r="Q672" s="19" cm="1">
        <f t="array" ref="Q672">H672*_xlfn.IFS(H672&lt;=350,INDEX('Pliegos Tarifarios (Las Condes)'!$F:$F,MATCH($B672,'Pliegos Tarifarios (Las Condes)'!$A:$A,0)),H672&lt;=500,INDEX('Pliegos Tarifarios (Las Condes)'!$G:$G,MATCH($B672,'Pliegos Tarifarios (Las Condes)'!$A:$A,0)),H672&lt;=1000,INDEX('Pliegos Tarifarios (Las Condes)'!$H:$H,MATCH($B672,'Pliegos Tarifarios (Las Condes)'!$A:$A,0)),H672&lt;=5000,INDEX('Pliegos Tarifarios (Las Condes)'!$I:$I,MATCH($B672,'Pliegos Tarifarios (Las Condes)'!$A:$A,0)),H672&gt;5000,INDEX('Pliegos Tarifarios (Las Condes)'!$J:$J,MATCH($B672,'Pliegos Tarifarios (Las Condes)'!$A:$A,0)))/1.19</f>
        <v>1709.427458319328</v>
      </c>
      <c r="R672" s="19">
        <f>INDEX('Pliegos Tarifarios (Las Condes)'!$K:$K,MATCH($B672,'Pliegos Tarifarios (Las Condes)'!$A:$A,0))</f>
        <v>709.36099999999999</v>
      </c>
      <c r="S672" s="21">
        <f t="shared" si="33"/>
        <v>136673.59887101932</v>
      </c>
      <c r="T672" s="21">
        <f t="shared" si="34"/>
        <v>25967.98378549367</v>
      </c>
      <c r="U672" s="19">
        <v>0</v>
      </c>
      <c r="V672" s="21">
        <f t="shared" si="35"/>
        <v>162641.582656513</v>
      </c>
    </row>
    <row r="673" spans="1:22" x14ac:dyDescent="0.3">
      <c r="A673" s="7" t="s">
        <v>141</v>
      </c>
      <c r="B673" s="7">
        <v>2</v>
      </c>
      <c r="C673" s="8" t="s">
        <v>186</v>
      </c>
      <c r="D673" s="7" t="s">
        <v>582</v>
      </c>
      <c r="E673" s="7" t="s">
        <v>121</v>
      </c>
      <c r="F673" s="8" t="s">
        <v>583</v>
      </c>
      <c r="G673" s="7" t="s">
        <v>16</v>
      </c>
      <c r="H673" s="9">
        <v>729.69359999999995</v>
      </c>
      <c r="I673" s="9">
        <v>2.2345999999999999</v>
      </c>
      <c r="J673" s="9">
        <v>2.1762000000000001</v>
      </c>
      <c r="K673" s="10">
        <v>0.97386556878188502</v>
      </c>
      <c r="L673" s="9">
        <v>26.06</v>
      </c>
      <c r="M673" s="19">
        <f>H673*INDEX('Pliegos Tarifarios (Las Condes)'!$B:$B,MATCH($B673,'Pliegos Tarifarios (Las Condes)'!$A:$A,0))</f>
        <v>86715.328036799983</v>
      </c>
      <c r="N673" s="19">
        <f>I673*INDEX('Pliegos Tarifarios (Las Condes)'!$C:$C,MATCH($B673,'Pliegos Tarifarios (Las Condes)'!$A:$A,0))</f>
        <v>7666.1997626000002</v>
      </c>
      <c r="O673" s="19">
        <f>J673*INDEX('Pliegos Tarifarios (Las Condes)'!$D:$D,MATCH($B673,'Pliegos Tarifarios (Las Condes)'!$A:$A,0))</f>
        <v>30732.679411200003</v>
      </c>
      <c r="P673" s="19">
        <f>H673*INDEX('Pliegos Tarifarios (Las Condes)'!$E:$E,MATCH($B673,'Pliegos Tarifarios (Las Condes)'!$A:$A,0))</f>
        <v>9436.3976351999991</v>
      </c>
      <c r="Q673" s="19" cm="1">
        <f t="array" ref="Q673">H673*_xlfn.IFS(H673&lt;=350,INDEX('Pliegos Tarifarios (Las Condes)'!$F:$F,MATCH($B673,'Pliegos Tarifarios (Las Condes)'!$A:$A,0)),H673&lt;=500,INDEX('Pliegos Tarifarios (Las Condes)'!$G:$G,MATCH($B673,'Pliegos Tarifarios (Las Condes)'!$A:$A,0)),H673&lt;=1000,INDEX('Pliegos Tarifarios (Las Condes)'!$H:$H,MATCH($B673,'Pliegos Tarifarios (Las Condes)'!$A:$A,0)),H673&lt;=5000,INDEX('Pliegos Tarifarios (Las Condes)'!$I:$I,MATCH($B673,'Pliegos Tarifarios (Las Condes)'!$A:$A,0)),H673&gt;5000,INDEX('Pliegos Tarifarios (Las Condes)'!$J:$J,MATCH($B673,'Pliegos Tarifarios (Las Condes)'!$A:$A,0)))/1.19</f>
        <v>1711.4074265546221</v>
      </c>
      <c r="R673" s="19">
        <f>INDEX('Pliegos Tarifarios (Las Condes)'!$K:$K,MATCH($B673,'Pliegos Tarifarios (Las Condes)'!$A:$A,0))</f>
        <v>709.36099999999999</v>
      </c>
      <c r="S673" s="21">
        <f t="shared" si="33"/>
        <v>136971.3732723546</v>
      </c>
      <c r="T673" s="21">
        <f t="shared" si="34"/>
        <v>26024.560921747376</v>
      </c>
      <c r="U673" s="19">
        <v>0</v>
      </c>
      <c r="V673" s="21">
        <f t="shared" si="35"/>
        <v>162995.93419410198</v>
      </c>
    </row>
    <row r="674" spans="1:22" x14ac:dyDescent="0.3">
      <c r="A674" s="7" t="s">
        <v>141</v>
      </c>
      <c r="B674" s="7">
        <v>2</v>
      </c>
      <c r="C674" s="8" t="s">
        <v>186</v>
      </c>
      <c r="D674" s="7" t="s">
        <v>584</v>
      </c>
      <c r="E674" s="7" t="s">
        <v>121</v>
      </c>
      <c r="F674" s="8" t="s">
        <v>585</v>
      </c>
      <c r="G674" s="7" t="s">
        <v>16</v>
      </c>
      <c r="H674" s="9">
        <v>729.4973</v>
      </c>
      <c r="I674" s="9">
        <v>2.1511</v>
      </c>
      <c r="J674" s="9">
        <v>2.1511</v>
      </c>
      <c r="K674" s="10">
        <v>1</v>
      </c>
      <c r="L674" s="9">
        <v>26.05</v>
      </c>
      <c r="M674" s="19">
        <f>H674*INDEX('Pliegos Tarifarios (Las Condes)'!$B:$B,MATCH($B674,'Pliegos Tarifarios (Las Condes)'!$A:$A,0))</f>
        <v>86692.000137399998</v>
      </c>
      <c r="N674" s="19">
        <f>I674*INDEX('Pliegos Tarifarios (Las Condes)'!$C:$C,MATCH($B674,'Pliegos Tarifarios (Las Condes)'!$A:$A,0))</f>
        <v>7379.7378991000005</v>
      </c>
      <c r="O674" s="19">
        <f>J674*INDEX('Pliegos Tarifarios (Las Condes)'!$D:$D,MATCH($B674,'Pliegos Tarifarios (Las Condes)'!$A:$A,0))</f>
        <v>30378.2127936</v>
      </c>
      <c r="P674" s="19">
        <f>H674*INDEX('Pliegos Tarifarios (Las Condes)'!$E:$E,MATCH($B674,'Pliegos Tarifarios (Las Condes)'!$A:$A,0))</f>
        <v>9433.8590836000003</v>
      </c>
      <c r="Q674" s="19" cm="1">
        <f t="array" ref="Q674">H674*_xlfn.IFS(H674&lt;=350,INDEX('Pliegos Tarifarios (Las Condes)'!$F:$F,MATCH($B674,'Pliegos Tarifarios (Las Condes)'!$A:$A,0)),H674&lt;=500,INDEX('Pliegos Tarifarios (Las Condes)'!$G:$G,MATCH($B674,'Pliegos Tarifarios (Las Condes)'!$A:$A,0)),H674&lt;=1000,INDEX('Pliegos Tarifarios (Las Condes)'!$H:$H,MATCH($B674,'Pliegos Tarifarios (Las Condes)'!$A:$A,0)),H674&lt;=5000,INDEX('Pliegos Tarifarios (Las Condes)'!$I:$I,MATCH($B674,'Pliegos Tarifarios (Las Condes)'!$A:$A,0)),H674&gt;5000,INDEX('Pliegos Tarifarios (Las Condes)'!$J:$J,MATCH($B674,'Pliegos Tarifarios (Las Condes)'!$A:$A,0)))/1.19</f>
        <v>1710.9470288235295</v>
      </c>
      <c r="R674" s="19">
        <f>INDEX('Pliegos Tarifarios (Las Condes)'!$K:$K,MATCH($B674,'Pliegos Tarifarios (Las Condes)'!$A:$A,0))</f>
        <v>709.36099999999999</v>
      </c>
      <c r="S674" s="21">
        <f t="shared" si="33"/>
        <v>136304.11794252353</v>
      </c>
      <c r="T674" s="21">
        <f t="shared" si="34"/>
        <v>25897.782409079471</v>
      </c>
      <c r="U674" s="19">
        <v>0</v>
      </c>
      <c r="V674" s="21">
        <f t="shared" si="35"/>
        <v>162201.90035160299</v>
      </c>
    </row>
    <row r="675" spans="1:22" x14ac:dyDescent="0.3">
      <c r="A675" s="7" t="s">
        <v>141</v>
      </c>
      <c r="B675" s="7">
        <v>2</v>
      </c>
      <c r="C675" s="8" t="s">
        <v>186</v>
      </c>
      <c r="D675" s="7" t="s">
        <v>586</v>
      </c>
      <c r="E675" s="7" t="s">
        <v>121</v>
      </c>
      <c r="F675" s="8" t="s">
        <v>587</v>
      </c>
      <c r="G675" s="7" t="s">
        <v>16</v>
      </c>
      <c r="H675" s="9">
        <v>729.57740000000001</v>
      </c>
      <c r="I675" s="9">
        <v>2.1478000000000002</v>
      </c>
      <c r="J675" s="9">
        <v>2.1368</v>
      </c>
      <c r="K675" s="10">
        <v>0.9948784803054288</v>
      </c>
      <c r="L675" s="9">
        <v>26.06</v>
      </c>
      <c r="M675" s="19">
        <f>H675*INDEX('Pliegos Tarifarios (Las Condes)'!$B:$B,MATCH($B675,'Pliegos Tarifarios (Las Condes)'!$A:$A,0))</f>
        <v>86701.519061200001</v>
      </c>
      <c r="N675" s="19">
        <f>I675*INDEX('Pliegos Tarifarios (Las Condes)'!$C:$C,MATCH($B675,'Pliegos Tarifarios (Las Condes)'!$A:$A,0))</f>
        <v>7368.4166518000002</v>
      </c>
      <c r="O675" s="19">
        <f>J675*INDEX('Pliegos Tarifarios (Las Condes)'!$D:$D,MATCH($B675,'Pliegos Tarifarios (Las Condes)'!$A:$A,0))</f>
        <v>30176.265676799998</v>
      </c>
      <c r="P675" s="19">
        <f>H675*INDEX('Pliegos Tarifarios (Las Condes)'!$E:$E,MATCH($B675,'Pliegos Tarifarios (Las Condes)'!$A:$A,0))</f>
        <v>9434.8949368000012</v>
      </c>
      <c r="Q675" s="19" cm="1">
        <f t="array" ref="Q675">H675*_xlfn.IFS(H675&lt;=350,INDEX('Pliegos Tarifarios (Las Condes)'!$F:$F,MATCH($B675,'Pliegos Tarifarios (Las Condes)'!$A:$A,0)),H675&lt;=500,INDEX('Pliegos Tarifarios (Las Condes)'!$G:$G,MATCH($B675,'Pliegos Tarifarios (Las Condes)'!$A:$A,0)),H675&lt;=1000,INDEX('Pliegos Tarifarios (Las Condes)'!$H:$H,MATCH($B675,'Pliegos Tarifarios (Las Condes)'!$A:$A,0)),H675&lt;=5000,INDEX('Pliegos Tarifarios (Las Condes)'!$I:$I,MATCH($B675,'Pliegos Tarifarios (Las Condes)'!$A:$A,0)),H675&gt;5000,INDEX('Pliegos Tarifarios (Las Condes)'!$J:$J,MATCH($B675,'Pliegos Tarifarios (Las Condes)'!$A:$A,0)))/1.19</f>
        <v>1711.1348936134457</v>
      </c>
      <c r="R675" s="19">
        <f>INDEX('Pliegos Tarifarios (Las Condes)'!$K:$K,MATCH($B675,'Pliegos Tarifarios (Las Condes)'!$A:$A,0))</f>
        <v>709.36099999999999</v>
      </c>
      <c r="S675" s="21">
        <f t="shared" si="33"/>
        <v>136101.59222021347</v>
      </c>
      <c r="T675" s="21">
        <f t="shared" si="34"/>
        <v>25859.30252184056</v>
      </c>
      <c r="U675" s="19">
        <v>0</v>
      </c>
      <c r="V675" s="21">
        <f t="shared" si="35"/>
        <v>161960.89474205402</v>
      </c>
    </row>
    <row r="676" spans="1:22" x14ac:dyDescent="0.3">
      <c r="A676" s="7" t="s">
        <v>141</v>
      </c>
      <c r="B676" s="7">
        <v>2</v>
      </c>
      <c r="C676" s="8" t="s">
        <v>186</v>
      </c>
      <c r="D676" s="7" t="s">
        <v>588</v>
      </c>
      <c r="E676" s="7" t="s">
        <v>121</v>
      </c>
      <c r="F676" s="8" t="s">
        <v>589</v>
      </c>
      <c r="G676" s="7" t="s">
        <v>16</v>
      </c>
      <c r="H676" s="9">
        <v>729.83249999999998</v>
      </c>
      <c r="I676" s="9">
        <v>2.1821999999999999</v>
      </c>
      <c r="J676" s="9">
        <v>2.1821999999999999</v>
      </c>
      <c r="K676" s="10">
        <v>1</v>
      </c>
      <c r="L676" s="9">
        <v>26.07</v>
      </c>
      <c r="M676" s="19">
        <f>H676*INDEX('Pliegos Tarifarios (Las Condes)'!$B:$B,MATCH($B676,'Pliegos Tarifarios (Las Condes)'!$A:$A,0))</f>
        <v>86731.834634999992</v>
      </c>
      <c r="N676" s="19">
        <f>I676*INDEX('Pliegos Tarifarios (Las Condes)'!$C:$C,MATCH($B676,'Pliegos Tarifarios (Las Condes)'!$A:$A,0))</f>
        <v>7486.4320781999995</v>
      </c>
      <c r="O676" s="19">
        <f>J676*INDEX('Pliegos Tarifarios (Las Condes)'!$D:$D,MATCH($B676,'Pliegos Tarifarios (Las Condes)'!$A:$A,0))</f>
        <v>30817.412467199996</v>
      </c>
      <c r="P676" s="19">
        <f>H676*INDEX('Pliegos Tarifarios (Las Condes)'!$E:$E,MATCH($B676,'Pliegos Tarifarios (Las Condes)'!$A:$A,0))</f>
        <v>9438.1938900000005</v>
      </c>
      <c r="Q676" s="19" cm="1">
        <f t="array" ref="Q676">H676*_xlfn.IFS(H676&lt;=350,INDEX('Pliegos Tarifarios (Las Condes)'!$F:$F,MATCH($B676,'Pliegos Tarifarios (Las Condes)'!$A:$A,0)),H676&lt;=500,INDEX('Pliegos Tarifarios (Las Condes)'!$G:$G,MATCH($B676,'Pliegos Tarifarios (Las Condes)'!$A:$A,0)),H676&lt;=1000,INDEX('Pliegos Tarifarios (Las Condes)'!$H:$H,MATCH($B676,'Pliegos Tarifarios (Las Condes)'!$A:$A,0)),H676&lt;=5000,INDEX('Pliegos Tarifarios (Las Condes)'!$I:$I,MATCH($B676,'Pliegos Tarifarios (Las Condes)'!$A:$A,0)),H676&gt;5000,INDEX('Pliegos Tarifarios (Las Condes)'!$J:$J,MATCH($B676,'Pliegos Tarifarios (Las Condes)'!$A:$A,0)))/1.19</f>
        <v>1711.7331995798322</v>
      </c>
      <c r="R676" s="19">
        <f>INDEX('Pliegos Tarifarios (Las Condes)'!$K:$K,MATCH($B676,'Pliegos Tarifarios (Las Condes)'!$A:$A,0))</f>
        <v>709.36099999999999</v>
      </c>
      <c r="S676" s="21">
        <f t="shared" si="33"/>
        <v>136894.96726997982</v>
      </c>
      <c r="T676" s="21">
        <f t="shared" si="34"/>
        <v>26010.043781296168</v>
      </c>
      <c r="U676" s="19">
        <v>0</v>
      </c>
      <c r="V676" s="21">
        <f t="shared" si="35"/>
        <v>162905.011051276</v>
      </c>
    </row>
    <row r="677" spans="1:22" x14ac:dyDescent="0.3">
      <c r="A677" s="7" t="s">
        <v>141</v>
      </c>
      <c r="B677" s="7">
        <v>2</v>
      </c>
      <c r="C677" s="8" t="s">
        <v>186</v>
      </c>
      <c r="D677" s="7" t="s">
        <v>590</v>
      </c>
      <c r="E677" s="7" t="s">
        <v>121</v>
      </c>
      <c r="F677" s="8" t="s">
        <v>591</v>
      </c>
      <c r="G677" s="7" t="s">
        <v>16</v>
      </c>
      <c r="H677" s="9">
        <v>730.3963</v>
      </c>
      <c r="I677" s="9">
        <v>2.1696</v>
      </c>
      <c r="J677" s="9">
        <v>2.1566999999999998</v>
      </c>
      <c r="K677" s="10">
        <v>0.99405420353982299</v>
      </c>
      <c r="L677" s="9">
        <v>26.09</v>
      </c>
      <c r="M677" s="19">
        <f>H677*INDEX('Pliegos Tarifarios (Las Condes)'!$B:$B,MATCH($B677,'Pliegos Tarifarios (Las Condes)'!$A:$A,0))</f>
        <v>86798.835499399996</v>
      </c>
      <c r="N677" s="19">
        <f>I677*INDEX('Pliegos Tarifarios (Las Condes)'!$C:$C,MATCH($B677,'Pliegos Tarifarios (Las Condes)'!$A:$A,0))</f>
        <v>7443.2054975999999</v>
      </c>
      <c r="O677" s="19">
        <f>J677*INDEX('Pliegos Tarifarios (Las Condes)'!$D:$D,MATCH($B677,'Pliegos Tarifarios (Las Condes)'!$A:$A,0))</f>
        <v>30457.296979199997</v>
      </c>
      <c r="P677" s="19">
        <f>H677*INDEX('Pliegos Tarifarios (Las Condes)'!$E:$E,MATCH($B677,'Pliegos Tarifarios (Las Condes)'!$A:$A,0))</f>
        <v>9445.4849515999995</v>
      </c>
      <c r="Q677" s="19" cm="1">
        <f t="array" ref="Q677">H677*_xlfn.IFS(H677&lt;=350,INDEX('Pliegos Tarifarios (Las Condes)'!$F:$F,MATCH($B677,'Pliegos Tarifarios (Las Condes)'!$A:$A,0)),H677&lt;=500,INDEX('Pliegos Tarifarios (Las Condes)'!$G:$G,MATCH($B677,'Pliegos Tarifarios (Las Condes)'!$A:$A,0)),H677&lt;=1000,INDEX('Pliegos Tarifarios (Las Condes)'!$H:$H,MATCH($B677,'Pliegos Tarifarios (Las Condes)'!$A:$A,0)),H677&lt;=5000,INDEX('Pliegos Tarifarios (Las Condes)'!$I:$I,MATCH($B677,'Pliegos Tarifarios (Las Condes)'!$A:$A,0)),H677&gt;5000,INDEX('Pliegos Tarifarios (Las Condes)'!$J:$J,MATCH($B677,'Pliegos Tarifarios (Las Condes)'!$A:$A,0)))/1.19</f>
        <v>1713.0555237815129</v>
      </c>
      <c r="R677" s="19">
        <f>INDEX('Pliegos Tarifarios (Las Condes)'!$K:$K,MATCH($B677,'Pliegos Tarifarios (Las Condes)'!$A:$A,0))</f>
        <v>709.36099999999999</v>
      </c>
      <c r="S677" s="21">
        <f t="shared" si="33"/>
        <v>136567.23945158152</v>
      </c>
      <c r="T677" s="21">
        <f t="shared" si="34"/>
        <v>25947.775495800492</v>
      </c>
      <c r="U677" s="19">
        <v>0</v>
      </c>
      <c r="V677" s="21">
        <f t="shared" si="35"/>
        <v>162515.01494738201</v>
      </c>
    </row>
    <row r="678" spans="1:22" x14ac:dyDescent="0.3">
      <c r="A678" s="7" t="s">
        <v>141</v>
      </c>
      <c r="B678" s="7">
        <v>2</v>
      </c>
      <c r="C678" s="8" t="s">
        <v>186</v>
      </c>
      <c r="D678" s="7" t="s">
        <v>592</v>
      </c>
      <c r="E678" s="7" t="s">
        <v>121</v>
      </c>
      <c r="F678" s="8" t="s">
        <v>593</v>
      </c>
      <c r="G678" s="7" t="s">
        <v>16</v>
      </c>
      <c r="H678" s="9">
        <v>730.22149999999999</v>
      </c>
      <c r="I678" s="9">
        <v>2.1882999999999999</v>
      </c>
      <c r="J678" s="9">
        <v>2.1768000000000001</v>
      </c>
      <c r="K678" s="10">
        <v>0.99474477905223235</v>
      </c>
      <c r="L678" s="9">
        <v>26.08</v>
      </c>
      <c r="M678" s="19">
        <f>H678*INDEX('Pliegos Tarifarios (Las Condes)'!$B:$B,MATCH($B678,'Pliegos Tarifarios (Las Condes)'!$A:$A,0))</f>
        <v>86778.062616999989</v>
      </c>
      <c r="N678" s="19">
        <f>I678*INDEX('Pliegos Tarifarios (Las Condes)'!$C:$C,MATCH($B678,'Pliegos Tarifarios (Las Condes)'!$A:$A,0))</f>
        <v>7507.3592322999993</v>
      </c>
      <c r="O678" s="19">
        <f>J678*INDEX('Pliegos Tarifarios (Las Condes)'!$D:$D,MATCH($B678,'Pliegos Tarifarios (Las Condes)'!$A:$A,0))</f>
        <v>30741.152716799999</v>
      </c>
      <c r="P678" s="19">
        <f>H678*INDEX('Pliegos Tarifarios (Las Condes)'!$E:$E,MATCH($B678,'Pliegos Tarifarios (Las Condes)'!$A:$A,0))</f>
        <v>9443.2244379999993</v>
      </c>
      <c r="Q678" s="19" cm="1">
        <f t="array" ref="Q678">H678*_xlfn.IFS(H678&lt;=350,INDEX('Pliegos Tarifarios (Las Condes)'!$F:$F,MATCH($B678,'Pliegos Tarifarios (Las Condes)'!$A:$A,0)),H678&lt;=500,INDEX('Pliegos Tarifarios (Las Condes)'!$G:$G,MATCH($B678,'Pliegos Tarifarios (Las Condes)'!$A:$A,0)),H678&lt;=1000,INDEX('Pliegos Tarifarios (Las Condes)'!$H:$H,MATCH($B678,'Pliegos Tarifarios (Las Condes)'!$A:$A,0)),H678&lt;=5000,INDEX('Pliegos Tarifarios (Las Condes)'!$I:$I,MATCH($B678,'Pliegos Tarifarios (Las Condes)'!$A:$A,0)),H678&gt;5000,INDEX('Pliegos Tarifarios (Las Condes)'!$J:$J,MATCH($B678,'Pliegos Tarifarios (Las Condes)'!$A:$A,0)))/1.19</f>
        <v>1712.6455516806727</v>
      </c>
      <c r="R678" s="19">
        <f>INDEX('Pliegos Tarifarios (Las Condes)'!$K:$K,MATCH($B678,'Pliegos Tarifarios (Las Condes)'!$A:$A,0))</f>
        <v>709.36099999999999</v>
      </c>
      <c r="S678" s="21">
        <f t="shared" si="33"/>
        <v>136891.80555578068</v>
      </c>
      <c r="T678" s="21">
        <f t="shared" si="34"/>
        <v>26009.443055598331</v>
      </c>
      <c r="U678" s="19">
        <v>0</v>
      </c>
      <c r="V678" s="21">
        <f t="shared" si="35"/>
        <v>162901.24861137901</v>
      </c>
    </row>
    <row r="679" spans="1:22" x14ac:dyDescent="0.3">
      <c r="A679" s="7" t="s">
        <v>141</v>
      </c>
      <c r="B679" s="7">
        <v>2</v>
      </c>
      <c r="C679" s="8" t="s">
        <v>186</v>
      </c>
      <c r="D679" s="7" t="s">
        <v>594</v>
      </c>
      <c r="E679" s="7" t="s">
        <v>121</v>
      </c>
      <c r="F679" s="8" t="s">
        <v>595</v>
      </c>
      <c r="G679" s="7" t="s">
        <v>16</v>
      </c>
      <c r="H679" s="9">
        <v>730.50919999999996</v>
      </c>
      <c r="I679" s="9">
        <v>2.2292000000000001</v>
      </c>
      <c r="J679" s="9">
        <v>2.1021999999999998</v>
      </c>
      <c r="K679" s="10">
        <v>0.94302888928763673</v>
      </c>
      <c r="L679" s="9">
        <v>26.09</v>
      </c>
      <c r="M679" s="19">
        <f>H679*INDEX('Pliegos Tarifarios (Las Condes)'!$B:$B,MATCH($B679,'Pliegos Tarifarios (Las Condes)'!$A:$A,0))</f>
        <v>86812.252309599993</v>
      </c>
      <c r="N679" s="19">
        <f>I679*INDEX('Pliegos Tarifarios (Las Condes)'!$C:$C,MATCH($B679,'Pliegos Tarifarios (Las Condes)'!$A:$A,0))</f>
        <v>7647.6740852000003</v>
      </c>
      <c r="O679" s="19">
        <f>J679*INDEX('Pliegos Tarifarios (Las Condes)'!$D:$D,MATCH($B679,'Pliegos Tarifarios (Las Condes)'!$A:$A,0))</f>
        <v>29687.638387199997</v>
      </c>
      <c r="P679" s="19">
        <f>H679*INDEX('Pliegos Tarifarios (Las Condes)'!$E:$E,MATCH($B679,'Pliegos Tarifarios (Las Condes)'!$A:$A,0))</f>
        <v>9446.9449743999994</v>
      </c>
      <c r="Q679" s="19" cm="1">
        <f t="array" ref="Q679">H679*_xlfn.IFS(H679&lt;=350,INDEX('Pliegos Tarifarios (Las Condes)'!$F:$F,MATCH($B679,'Pliegos Tarifarios (Las Condes)'!$A:$A,0)),H679&lt;=500,INDEX('Pliegos Tarifarios (Las Condes)'!$G:$G,MATCH($B679,'Pliegos Tarifarios (Las Condes)'!$A:$A,0)),H679&lt;=1000,INDEX('Pliegos Tarifarios (Las Condes)'!$H:$H,MATCH($B679,'Pliegos Tarifarios (Las Condes)'!$A:$A,0)),H679&lt;=5000,INDEX('Pliegos Tarifarios (Las Condes)'!$I:$I,MATCH($B679,'Pliegos Tarifarios (Las Condes)'!$A:$A,0)),H679&gt;5000,INDEX('Pliegos Tarifarios (Las Condes)'!$J:$J,MATCH($B679,'Pliegos Tarifarios (Las Condes)'!$A:$A,0)))/1.19</f>
        <v>1713.3203169747901</v>
      </c>
      <c r="R679" s="19">
        <f>INDEX('Pliegos Tarifarios (Las Condes)'!$K:$K,MATCH($B679,'Pliegos Tarifarios (Las Condes)'!$A:$A,0))</f>
        <v>709.36099999999999</v>
      </c>
      <c r="S679" s="21">
        <f t="shared" si="33"/>
        <v>136017.19107337479</v>
      </c>
      <c r="T679" s="21">
        <f t="shared" si="34"/>
        <v>25843.266303941211</v>
      </c>
      <c r="U679" s="19">
        <v>0</v>
      </c>
      <c r="V679" s="21">
        <f t="shared" si="35"/>
        <v>161860.45737731599</v>
      </c>
    </row>
    <row r="680" spans="1:22" x14ac:dyDescent="0.3">
      <c r="A680" s="7" t="s">
        <v>141</v>
      </c>
      <c r="B680" s="7">
        <v>2</v>
      </c>
      <c r="C680" s="8" t="s">
        <v>186</v>
      </c>
      <c r="D680" s="7" t="s">
        <v>596</v>
      </c>
      <c r="E680" s="7" t="s">
        <v>121</v>
      </c>
      <c r="F680" s="8" t="s">
        <v>597</v>
      </c>
      <c r="G680" s="7" t="s">
        <v>16</v>
      </c>
      <c r="H680" s="9">
        <v>726.64359999999999</v>
      </c>
      <c r="I680" s="9">
        <v>2.1537999999999999</v>
      </c>
      <c r="J680" s="9">
        <v>2.1333000000000002</v>
      </c>
      <c r="K680" s="10">
        <v>0.99048193889869085</v>
      </c>
      <c r="L680" s="9">
        <v>25.95</v>
      </c>
      <c r="M680" s="19">
        <f>H680*INDEX('Pliegos Tarifarios (Las Condes)'!$B:$B,MATCH($B680,'Pliegos Tarifarios (Las Condes)'!$A:$A,0))</f>
        <v>86352.872136799997</v>
      </c>
      <c r="N680" s="19">
        <f>I680*INDEX('Pliegos Tarifarios (Las Condes)'!$C:$C,MATCH($B680,'Pliegos Tarifarios (Las Condes)'!$A:$A,0))</f>
        <v>7389.0007378</v>
      </c>
      <c r="O680" s="19">
        <f>J680*INDEX('Pliegos Tarifarios (Las Condes)'!$D:$D,MATCH($B680,'Pliegos Tarifarios (Las Condes)'!$A:$A,0))</f>
        <v>30126.838060800001</v>
      </c>
      <c r="P680" s="19">
        <f>H680*INDEX('Pliegos Tarifarios (Las Condes)'!$E:$E,MATCH($B680,'Pliegos Tarifarios (Las Condes)'!$A:$A,0))</f>
        <v>9396.9550352000006</v>
      </c>
      <c r="Q680" s="19" cm="1">
        <f t="array" ref="Q680">H680*_xlfn.IFS(H680&lt;=350,INDEX('Pliegos Tarifarios (Las Condes)'!$F:$F,MATCH($B680,'Pliegos Tarifarios (Las Condes)'!$A:$A,0)),H680&lt;=500,INDEX('Pliegos Tarifarios (Las Condes)'!$G:$G,MATCH($B680,'Pliegos Tarifarios (Las Condes)'!$A:$A,0)),H680&lt;=1000,INDEX('Pliegos Tarifarios (Las Condes)'!$H:$H,MATCH($B680,'Pliegos Tarifarios (Las Condes)'!$A:$A,0)),H680&lt;=5000,INDEX('Pliegos Tarifarios (Las Condes)'!$I:$I,MATCH($B680,'Pliegos Tarifarios (Las Condes)'!$A:$A,0)),H680&gt;5000,INDEX('Pliegos Tarifarios (Las Condes)'!$J:$J,MATCH($B680,'Pliegos Tarifarios (Las Condes)'!$A:$A,0)))/1.19</f>
        <v>1704.2540231932776</v>
      </c>
      <c r="R680" s="19">
        <f>INDEX('Pliegos Tarifarios (Las Condes)'!$K:$K,MATCH($B680,'Pliegos Tarifarios (Las Condes)'!$A:$A,0))</f>
        <v>709.36099999999999</v>
      </c>
      <c r="S680" s="21">
        <f t="shared" si="33"/>
        <v>135679.28099379328</v>
      </c>
      <c r="T680" s="21">
        <f t="shared" si="34"/>
        <v>25779.063388820723</v>
      </c>
      <c r="U680" s="19">
        <v>0</v>
      </c>
      <c r="V680" s="21">
        <f t="shared" si="35"/>
        <v>161458.34438261401</v>
      </c>
    </row>
    <row r="681" spans="1:22" x14ac:dyDescent="0.3">
      <c r="A681" s="7" t="s">
        <v>141</v>
      </c>
      <c r="B681" s="7">
        <v>2</v>
      </c>
      <c r="C681" s="8" t="s">
        <v>186</v>
      </c>
      <c r="D681" s="7" t="s">
        <v>598</v>
      </c>
      <c r="E681" s="7" t="s">
        <v>121</v>
      </c>
      <c r="F681" s="8" t="s">
        <v>599</v>
      </c>
      <c r="G681" s="7" t="s">
        <v>16</v>
      </c>
      <c r="H681" s="9">
        <v>729.7808</v>
      </c>
      <c r="I681" s="9">
        <v>2.2099000000000002</v>
      </c>
      <c r="J681" s="9">
        <v>2.2099000000000002</v>
      </c>
      <c r="K681" s="10">
        <v>1</v>
      </c>
      <c r="L681" s="9">
        <v>26.06</v>
      </c>
      <c r="M681" s="19">
        <f>H681*INDEX('Pliegos Tarifarios (Las Condes)'!$B:$B,MATCH($B681,'Pliegos Tarifarios (Las Condes)'!$A:$A,0))</f>
        <v>86725.690710399998</v>
      </c>
      <c r="N681" s="19">
        <f>I681*INDEX('Pliegos Tarifarios (Las Condes)'!$C:$C,MATCH($B681,'Pliegos Tarifarios (Las Condes)'!$A:$A,0))</f>
        <v>7581.461941900001</v>
      </c>
      <c r="O681" s="19">
        <f>J681*INDEX('Pliegos Tarifarios (Las Condes)'!$D:$D,MATCH($B681,'Pliegos Tarifarios (Las Condes)'!$A:$A,0))</f>
        <v>31208.596742400001</v>
      </c>
      <c r="P681" s="19">
        <f>H681*INDEX('Pliegos Tarifarios (Las Condes)'!$E:$E,MATCH($B681,'Pliegos Tarifarios (Las Condes)'!$A:$A,0))</f>
        <v>9437.5253056000001</v>
      </c>
      <c r="Q681" s="19" cm="1">
        <f t="array" ref="Q681">H681*_xlfn.IFS(H681&lt;=350,INDEX('Pliegos Tarifarios (Las Condes)'!$F:$F,MATCH($B681,'Pliegos Tarifarios (Las Condes)'!$A:$A,0)),H681&lt;=500,INDEX('Pliegos Tarifarios (Las Condes)'!$G:$G,MATCH($B681,'Pliegos Tarifarios (Las Condes)'!$A:$A,0)),H681&lt;=1000,INDEX('Pliegos Tarifarios (Las Condes)'!$H:$H,MATCH($B681,'Pliegos Tarifarios (Las Condes)'!$A:$A,0)),H681&lt;=5000,INDEX('Pliegos Tarifarios (Las Condes)'!$I:$I,MATCH($B681,'Pliegos Tarifarios (Las Condes)'!$A:$A,0)),H681&gt;5000,INDEX('Pliegos Tarifarios (Las Condes)'!$J:$J,MATCH($B681,'Pliegos Tarifarios (Las Condes)'!$A:$A,0)))/1.19</f>
        <v>1711.6119435294122</v>
      </c>
      <c r="R681" s="19">
        <f>INDEX('Pliegos Tarifarios (Las Condes)'!$K:$K,MATCH($B681,'Pliegos Tarifarios (Las Condes)'!$A:$A,0))</f>
        <v>709.36099999999999</v>
      </c>
      <c r="S681" s="21">
        <f t="shared" si="33"/>
        <v>137374.24764382941</v>
      </c>
      <c r="T681" s="21">
        <f t="shared" si="34"/>
        <v>26101.107052327588</v>
      </c>
      <c r="U681" s="19">
        <v>0</v>
      </c>
      <c r="V681" s="21">
        <f t="shared" si="35"/>
        <v>163475.35469615701</v>
      </c>
    </row>
    <row r="682" spans="1:22" x14ac:dyDescent="0.3">
      <c r="A682" s="7" t="s">
        <v>141</v>
      </c>
      <c r="B682" s="7">
        <v>2</v>
      </c>
      <c r="C682" s="8" t="s">
        <v>186</v>
      </c>
      <c r="D682" s="7" t="s">
        <v>600</v>
      </c>
      <c r="E682" s="7" t="s">
        <v>121</v>
      </c>
      <c r="F682" s="8" t="s">
        <v>601</v>
      </c>
      <c r="G682" s="7" t="s">
        <v>16</v>
      </c>
      <c r="H682" s="9">
        <v>728.46270000000004</v>
      </c>
      <c r="I682" s="9">
        <v>2.1877</v>
      </c>
      <c r="J682" s="9">
        <v>2.1254</v>
      </c>
      <c r="K682" s="10">
        <v>0.97152260364766652</v>
      </c>
      <c r="L682" s="9">
        <v>26.02</v>
      </c>
      <c r="M682" s="19">
        <f>H682*INDEX('Pliegos Tarifarios (Las Condes)'!$B:$B,MATCH($B682,'Pliegos Tarifarios (Las Condes)'!$A:$A,0))</f>
        <v>86569.050342600007</v>
      </c>
      <c r="N682" s="19">
        <f>I682*INDEX('Pliegos Tarifarios (Las Condes)'!$C:$C,MATCH($B682,'Pliegos Tarifarios (Las Condes)'!$A:$A,0))</f>
        <v>7505.3008237000004</v>
      </c>
      <c r="O682" s="19">
        <f>J682*INDEX('Pliegos Tarifarios (Las Condes)'!$D:$D,MATCH($B682,'Pliegos Tarifarios (Las Condes)'!$A:$A,0))</f>
        <v>30015.272870399996</v>
      </c>
      <c r="P682" s="19">
        <f>H682*INDEX('Pliegos Tarifarios (Las Condes)'!$E:$E,MATCH($B682,'Pliegos Tarifarios (Las Condes)'!$A:$A,0))</f>
        <v>9420.4796364000013</v>
      </c>
      <c r="Q682" s="19" cm="1">
        <f t="array" ref="Q682">H682*_xlfn.IFS(H682&lt;=350,INDEX('Pliegos Tarifarios (Las Condes)'!$F:$F,MATCH($B682,'Pliegos Tarifarios (Las Condes)'!$A:$A,0)),H682&lt;=500,INDEX('Pliegos Tarifarios (Las Condes)'!$G:$G,MATCH($B682,'Pliegos Tarifarios (Las Condes)'!$A:$A,0)),H682&lt;=1000,INDEX('Pliegos Tarifarios (Las Condes)'!$H:$H,MATCH($B682,'Pliegos Tarifarios (Las Condes)'!$A:$A,0)),H682&lt;=5000,INDEX('Pliegos Tarifarios (Las Condes)'!$I:$I,MATCH($B682,'Pliegos Tarifarios (Las Condes)'!$A:$A,0)),H682&gt;5000,INDEX('Pliegos Tarifarios (Las Condes)'!$J:$J,MATCH($B682,'Pliegos Tarifarios (Las Condes)'!$A:$A,0)))/1.19</f>
        <v>1708.5205005882358</v>
      </c>
      <c r="R682" s="19">
        <f>INDEX('Pliegos Tarifarios (Las Condes)'!$K:$K,MATCH($B682,'Pliegos Tarifarios (Las Condes)'!$A:$A,0))</f>
        <v>709.36099999999999</v>
      </c>
      <c r="S682" s="21">
        <f t="shared" si="33"/>
        <v>135927.98517368824</v>
      </c>
      <c r="T682" s="21">
        <f t="shared" si="34"/>
        <v>25826.317183000767</v>
      </c>
      <c r="U682" s="19">
        <v>0</v>
      </c>
      <c r="V682" s="21">
        <f t="shared" si="35"/>
        <v>161754.302356689</v>
      </c>
    </row>
    <row r="683" spans="1:22" x14ac:dyDescent="0.3">
      <c r="A683" s="7" t="s">
        <v>141</v>
      </c>
      <c r="B683" s="7">
        <v>2</v>
      </c>
      <c r="C683" s="8" t="s">
        <v>186</v>
      </c>
      <c r="D683" s="7" t="s">
        <v>602</v>
      </c>
      <c r="E683" s="7" t="s">
        <v>121</v>
      </c>
      <c r="F683" s="8" t="s">
        <v>603</v>
      </c>
      <c r="G683" s="7" t="s">
        <v>16</v>
      </c>
      <c r="H683" s="9">
        <v>728.49459999999999</v>
      </c>
      <c r="I683" s="9">
        <v>2.1604999999999999</v>
      </c>
      <c r="J683" s="9">
        <v>2.1345000000000001</v>
      </c>
      <c r="K683" s="10">
        <v>0.98796574866928966</v>
      </c>
      <c r="L683" s="9">
        <v>26.02</v>
      </c>
      <c r="M683" s="19">
        <f>H683*INDEX('Pliegos Tarifarios (Las Condes)'!$B:$B,MATCH($B683,'Pliegos Tarifarios (Las Condes)'!$A:$A,0))</f>
        <v>86572.841274799997</v>
      </c>
      <c r="N683" s="19">
        <f>I683*INDEX('Pliegos Tarifarios (Las Condes)'!$C:$C,MATCH($B683,'Pliegos Tarifarios (Las Condes)'!$A:$A,0))</f>
        <v>7411.9863004999997</v>
      </c>
      <c r="O683" s="19">
        <f>J683*INDEX('Pliegos Tarifarios (Las Condes)'!$D:$D,MATCH($B683,'Pliegos Tarifarios (Las Condes)'!$A:$A,0))</f>
        <v>30143.784672000002</v>
      </c>
      <c r="P683" s="19">
        <f>H683*INDEX('Pliegos Tarifarios (Las Condes)'!$E:$E,MATCH($B683,'Pliegos Tarifarios (Las Condes)'!$A:$A,0))</f>
        <v>9420.8921671999997</v>
      </c>
      <c r="Q683" s="19" cm="1">
        <f t="array" ref="Q683">H683*_xlfn.IFS(H683&lt;=350,INDEX('Pliegos Tarifarios (Las Condes)'!$F:$F,MATCH($B683,'Pliegos Tarifarios (Las Condes)'!$A:$A,0)),H683&lt;=500,INDEX('Pliegos Tarifarios (Las Condes)'!$G:$G,MATCH($B683,'Pliegos Tarifarios (Las Condes)'!$A:$A,0)),H683&lt;=1000,INDEX('Pliegos Tarifarios (Las Condes)'!$H:$H,MATCH($B683,'Pliegos Tarifarios (Las Condes)'!$A:$A,0)),H683&lt;=5000,INDEX('Pliegos Tarifarios (Las Condes)'!$I:$I,MATCH($B683,'Pliegos Tarifarios (Las Condes)'!$A:$A,0)),H683&gt;5000,INDEX('Pliegos Tarifarios (Las Condes)'!$J:$J,MATCH($B683,'Pliegos Tarifarios (Las Condes)'!$A:$A,0)))/1.19</f>
        <v>1708.5953181512607</v>
      </c>
      <c r="R683" s="19">
        <f>INDEX('Pliegos Tarifarios (Las Condes)'!$K:$K,MATCH($B683,'Pliegos Tarifarios (Las Condes)'!$A:$A,0))</f>
        <v>709.36099999999999</v>
      </c>
      <c r="S683" s="21">
        <f t="shared" si="33"/>
        <v>135967.46073265123</v>
      </c>
      <c r="T683" s="21">
        <f t="shared" si="34"/>
        <v>25833.817539203734</v>
      </c>
      <c r="U683" s="19">
        <v>0</v>
      </c>
      <c r="V683" s="21">
        <f t="shared" si="35"/>
        <v>161801.27827185497</v>
      </c>
    </row>
    <row r="684" spans="1:22" x14ac:dyDescent="0.3">
      <c r="A684" s="7" t="s">
        <v>141</v>
      </c>
      <c r="B684" s="7">
        <v>2</v>
      </c>
      <c r="C684" s="8" t="s">
        <v>186</v>
      </c>
      <c r="D684" s="7" t="s">
        <v>604</v>
      </c>
      <c r="E684" s="7" t="s">
        <v>121</v>
      </c>
      <c r="F684" s="8" t="s">
        <v>605</v>
      </c>
      <c r="G684" s="7" t="s">
        <v>16</v>
      </c>
      <c r="H684" s="9">
        <v>728.58460000000002</v>
      </c>
      <c r="I684" s="9">
        <v>2.1840000000000002</v>
      </c>
      <c r="J684" s="9">
        <v>2.1229</v>
      </c>
      <c r="K684" s="10">
        <v>0.9720238095238094</v>
      </c>
      <c r="L684" s="9">
        <v>26.02</v>
      </c>
      <c r="M684" s="19">
        <f>H684*INDEX('Pliegos Tarifarios (Las Condes)'!$B:$B,MATCH($B684,'Pliegos Tarifarios (Las Condes)'!$A:$A,0))</f>
        <v>86583.536694800001</v>
      </c>
      <c r="N684" s="19">
        <f>I684*INDEX('Pliegos Tarifarios (Las Condes)'!$C:$C,MATCH($B684,'Pliegos Tarifarios (Las Condes)'!$A:$A,0))</f>
        <v>7492.607304000001</v>
      </c>
      <c r="O684" s="19">
        <f>J684*INDEX('Pliegos Tarifarios (Las Condes)'!$D:$D,MATCH($B684,'Pliegos Tarifarios (Las Condes)'!$A:$A,0))</f>
        <v>29979.9674304</v>
      </c>
      <c r="P684" s="19">
        <f>H684*INDEX('Pliegos Tarifarios (Las Condes)'!$E:$E,MATCH($B684,'Pliegos Tarifarios (Las Condes)'!$A:$A,0))</f>
        <v>9422.0560471999997</v>
      </c>
      <c r="Q684" s="19" cm="1">
        <f t="array" ref="Q684">H684*_xlfn.IFS(H684&lt;=350,INDEX('Pliegos Tarifarios (Las Condes)'!$F:$F,MATCH($B684,'Pliegos Tarifarios (Las Condes)'!$A:$A,0)),H684&lt;=500,INDEX('Pliegos Tarifarios (Las Condes)'!$G:$G,MATCH($B684,'Pliegos Tarifarios (Las Condes)'!$A:$A,0)),H684&lt;=1000,INDEX('Pliegos Tarifarios (Las Condes)'!$H:$H,MATCH($B684,'Pliegos Tarifarios (Las Condes)'!$A:$A,0)),H684&lt;=5000,INDEX('Pliegos Tarifarios (Las Condes)'!$I:$I,MATCH($B684,'Pliegos Tarifarios (Las Condes)'!$A:$A,0)),H684&gt;5000,INDEX('Pliegos Tarifarios (Las Condes)'!$J:$J,MATCH($B684,'Pliegos Tarifarios (Las Condes)'!$A:$A,0)))/1.19</f>
        <v>1708.8064021848743</v>
      </c>
      <c r="R684" s="19">
        <f>INDEX('Pliegos Tarifarios (Las Condes)'!$K:$K,MATCH($B684,'Pliegos Tarifarios (Las Condes)'!$A:$A,0))</f>
        <v>709.36099999999999</v>
      </c>
      <c r="S684" s="21">
        <f t="shared" si="33"/>
        <v>135896.33487858489</v>
      </c>
      <c r="T684" s="21">
        <f t="shared" si="34"/>
        <v>25820.303626931131</v>
      </c>
      <c r="U684" s="19">
        <v>0</v>
      </c>
      <c r="V684" s="21">
        <f t="shared" si="35"/>
        <v>161716.63850551602</v>
      </c>
    </row>
    <row r="685" spans="1:22" x14ac:dyDescent="0.3">
      <c r="A685" s="7" t="s">
        <v>141</v>
      </c>
      <c r="B685" s="7">
        <v>2</v>
      </c>
      <c r="C685" s="8" t="s">
        <v>186</v>
      </c>
      <c r="D685" s="7" t="s">
        <v>606</v>
      </c>
      <c r="E685" s="7" t="s">
        <v>121</v>
      </c>
      <c r="F685" s="8" t="s">
        <v>607</v>
      </c>
      <c r="G685" s="7" t="s">
        <v>16</v>
      </c>
      <c r="H685" s="9">
        <v>729.26469999999995</v>
      </c>
      <c r="I685" s="9">
        <v>2.2078000000000002</v>
      </c>
      <c r="J685" s="9">
        <v>2.1305000000000001</v>
      </c>
      <c r="K685" s="10">
        <v>0.96498777063139773</v>
      </c>
      <c r="L685" s="9">
        <v>26.05</v>
      </c>
      <c r="M685" s="19">
        <f>H685*INDEX('Pliegos Tarifarios (Las Condes)'!$B:$B,MATCH($B685,'Pliegos Tarifarios (Las Condes)'!$A:$A,0))</f>
        <v>86664.358418599993</v>
      </c>
      <c r="N685" s="19">
        <f>I685*INDEX('Pliegos Tarifarios (Las Condes)'!$C:$C,MATCH($B685,'Pliegos Tarifarios (Las Condes)'!$A:$A,0))</f>
        <v>7574.2575118000004</v>
      </c>
      <c r="O685" s="19">
        <f>J685*INDEX('Pliegos Tarifarios (Las Condes)'!$D:$D,MATCH($B685,'Pliegos Tarifarios (Las Condes)'!$A:$A,0))</f>
        <v>30087.295967999999</v>
      </c>
      <c r="P685" s="19">
        <f>H685*INDEX('Pliegos Tarifarios (Las Condes)'!$E:$E,MATCH($B685,'Pliegos Tarifarios (Las Condes)'!$A:$A,0))</f>
        <v>9430.8511003999993</v>
      </c>
      <c r="Q685" s="19" cm="1">
        <f t="array" ref="Q685">H685*_xlfn.IFS(H685&lt;=350,INDEX('Pliegos Tarifarios (Las Condes)'!$F:$F,MATCH($B685,'Pliegos Tarifarios (Las Condes)'!$A:$A,0)),H685&lt;=500,INDEX('Pliegos Tarifarios (Las Condes)'!$G:$G,MATCH($B685,'Pliegos Tarifarios (Las Condes)'!$A:$A,0)),H685&lt;=1000,INDEX('Pliegos Tarifarios (Las Condes)'!$H:$H,MATCH($B685,'Pliegos Tarifarios (Las Condes)'!$A:$A,0)),H685&lt;=5000,INDEX('Pliegos Tarifarios (Las Condes)'!$I:$I,MATCH($B685,'Pliegos Tarifarios (Las Condes)'!$A:$A,0)),H685&gt;5000,INDEX('Pliegos Tarifarios (Las Condes)'!$J:$J,MATCH($B685,'Pliegos Tarifarios (Las Condes)'!$A:$A,0)))/1.19</f>
        <v>1710.4014938655464</v>
      </c>
      <c r="R685" s="19">
        <f>INDEX('Pliegos Tarifarios (Las Condes)'!$K:$K,MATCH($B685,'Pliegos Tarifarios (Las Condes)'!$A:$A,0))</f>
        <v>709.36099999999999</v>
      </c>
      <c r="S685" s="21">
        <f t="shared" si="33"/>
        <v>136176.52549266556</v>
      </c>
      <c r="T685" s="21">
        <f t="shared" si="34"/>
        <v>25873.539843606457</v>
      </c>
      <c r="U685" s="19">
        <v>0</v>
      </c>
      <c r="V685" s="21">
        <f t="shared" si="35"/>
        <v>162050.065336272</v>
      </c>
    </row>
    <row r="686" spans="1:22" x14ac:dyDescent="0.3">
      <c r="A686" s="7" t="s">
        <v>141</v>
      </c>
      <c r="B686" s="7">
        <v>2</v>
      </c>
      <c r="C686" s="8" t="s">
        <v>186</v>
      </c>
      <c r="D686" s="7" t="s">
        <v>608</v>
      </c>
      <c r="E686" s="7" t="s">
        <v>121</v>
      </c>
      <c r="F686" s="8" t="s">
        <v>609</v>
      </c>
      <c r="G686" s="7" t="s">
        <v>16</v>
      </c>
      <c r="H686" s="9">
        <v>728.46690000000001</v>
      </c>
      <c r="I686" s="9">
        <v>2.2199</v>
      </c>
      <c r="J686" s="9">
        <v>2.1472000000000002</v>
      </c>
      <c r="K686" s="10">
        <v>0.96725077706202989</v>
      </c>
      <c r="L686" s="9">
        <v>26.02</v>
      </c>
      <c r="M686" s="19">
        <f>H686*INDEX('Pliegos Tarifarios (Las Condes)'!$B:$B,MATCH($B686,'Pliegos Tarifarios (Las Condes)'!$A:$A,0))</f>
        <v>86569.549462199997</v>
      </c>
      <c r="N686" s="19">
        <f>I686*INDEX('Pliegos Tarifarios (Las Condes)'!$C:$C,MATCH($B686,'Pliegos Tarifarios (Las Condes)'!$A:$A,0))</f>
        <v>7615.7687519000001</v>
      </c>
      <c r="O686" s="19">
        <f>J686*INDEX('Pliegos Tarifarios (Las Condes)'!$D:$D,MATCH($B686,'Pliegos Tarifarios (Las Condes)'!$A:$A,0))</f>
        <v>30323.136307200002</v>
      </c>
      <c r="P686" s="19">
        <f>H686*INDEX('Pliegos Tarifarios (Las Condes)'!$E:$E,MATCH($B686,'Pliegos Tarifarios (Las Condes)'!$A:$A,0))</f>
        <v>9420.5339507999997</v>
      </c>
      <c r="Q686" s="19" cm="1">
        <f t="array" ref="Q686">H686*_xlfn.IFS(H686&lt;=350,INDEX('Pliegos Tarifarios (Las Condes)'!$F:$F,MATCH($B686,'Pliegos Tarifarios (Las Condes)'!$A:$A,0)),H686&lt;=500,INDEX('Pliegos Tarifarios (Las Condes)'!$G:$G,MATCH($B686,'Pliegos Tarifarios (Las Condes)'!$A:$A,0)),H686&lt;=1000,INDEX('Pliegos Tarifarios (Las Condes)'!$H:$H,MATCH($B686,'Pliegos Tarifarios (Las Condes)'!$A:$A,0)),H686&lt;=5000,INDEX('Pliegos Tarifarios (Las Condes)'!$I:$I,MATCH($B686,'Pliegos Tarifarios (Las Condes)'!$A:$A,0)),H686&gt;5000,INDEX('Pliegos Tarifarios (Las Condes)'!$J:$J,MATCH($B686,'Pliegos Tarifarios (Las Condes)'!$A:$A,0)))/1.19</f>
        <v>1708.530351176471</v>
      </c>
      <c r="R686" s="19">
        <f>INDEX('Pliegos Tarifarios (Las Condes)'!$K:$K,MATCH($B686,'Pliegos Tarifarios (Las Condes)'!$A:$A,0))</f>
        <v>709.36099999999999</v>
      </c>
      <c r="S686" s="21">
        <f t="shared" si="33"/>
        <v>136346.87982327648</v>
      </c>
      <c r="T686" s="21">
        <f t="shared" si="34"/>
        <v>25905.90716642253</v>
      </c>
      <c r="U686" s="19">
        <v>0</v>
      </c>
      <c r="V686" s="21">
        <f t="shared" si="35"/>
        <v>162252.786989699</v>
      </c>
    </row>
    <row r="687" spans="1:22" x14ac:dyDescent="0.3">
      <c r="A687" s="7" t="s">
        <v>141</v>
      </c>
      <c r="B687" s="7">
        <v>2</v>
      </c>
      <c r="C687" s="8" t="s">
        <v>186</v>
      </c>
      <c r="D687" s="7" t="s">
        <v>610</v>
      </c>
      <c r="E687" s="7" t="s">
        <v>121</v>
      </c>
      <c r="F687" s="8" t="s">
        <v>611</v>
      </c>
      <c r="G687" s="7" t="s">
        <v>16</v>
      </c>
      <c r="H687" s="9">
        <v>731.33029999999997</v>
      </c>
      <c r="I687" s="9">
        <v>2.1932</v>
      </c>
      <c r="J687" s="9">
        <v>2.1568999999999998</v>
      </c>
      <c r="K687" s="10">
        <v>0.9834488418748859</v>
      </c>
      <c r="L687" s="9">
        <v>26.12</v>
      </c>
      <c r="M687" s="19">
        <f>H687*INDEX('Pliegos Tarifarios (Las Condes)'!$B:$B,MATCH($B687,'Pliegos Tarifarios (Las Condes)'!$A:$A,0))</f>
        <v>86909.830191399989</v>
      </c>
      <c r="N687" s="19">
        <f>I687*INDEX('Pliegos Tarifarios (Las Condes)'!$C:$C,MATCH($B687,'Pliegos Tarifarios (Las Condes)'!$A:$A,0))</f>
        <v>7524.1695692000003</v>
      </c>
      <c r="O687" s="19">
        <f>J687*INDEX('Pliegos Tarifarios (Las Condes)'!$D:$D,MATCH($B687,'Pliegos Tarifarios (Las Condes)'!$A:$A,0))</f>
        <v>30460.121414399997</v>
      </c>
      <c r="P687" s="19">
        <f>H687*INDEX('Pliegos Tarifarios (Las Condes)'!$E:$E,MATCH($B687,'Pliegos Tarifarios (Las Condes)'!$A:$A,0))</f>
        <v>9457.5634396000005</v>
      </c>
      <c r="Q687" s="19" cm="1">
        <f t="array" ref="Q687">H687*_xlfn.IFS(H687&lt;=350,INDEX('Pliegos Tarifarios (Las Condes)'!$F:$F,MATCH($B687,'Pliegos Tarifarios (Las Condes)'!$A:$A,0)),H687&lt;=500,INDEX('Pliegos Tarifarios (Las Condes)'!$G:$G,MATCH($B687,'Pliegos Tarifarios (Las Condes)'!$A:$A,0)),H687&lt;=1000,INDEX('Pliegos Tarifarios (Las Condes)'!$H:$H,MATCH($B687,'Pliegos Tarifarios (Las Condes)'!$A:$A,0)),H687&lt;=5000,INDEX('Pliegos Tarifarios (Las Condes)'!$I:$I,MATCH($B687,'Pliegos Tarifarios (Las Condes)'!$A:$A,0)),H687&gt;5000,INDEX('Pliegos Tarifarios (Las Condes)'!$J:$J,MATCH($B687,'Pliegos Tarifarios (Las Condes)'!$A:$A,0)))/1.19</f>
        <v>1715.2461069747901</v>
      </c>
      <c r="R687" s="19">
        <f>INDEX('Pliegos Tarifarios (Las Condes)'!$K:$K,MATCH($B687,'Pliegos Tarifarios (Las Condes)'!$A:$A,0))</f>
        <v>709.36099999999999</v>
      </c>
      <c r="S687" s="21">
        <f t="shared" si="33"/>
        <v>136776.29172157479</v>
      </c>
      <c r="T687" s="21">
        <f t="shared" si="34"/>
        <v>25987.495427099209</v>
      </c>
      <c r="U687" s="19">
        <v>0</v>
      </c>
      <c r="V687" s="21">
        <f t="shared" si="35"/>
        <v>162763.78714867399</v>
      </c>
    </row>
    <row r="688" spans="1:22" x14ac:dyDescent="0.3">
      <c r="A688" s="7" t="s">
        <v>141</v>
      </c>
      <c r="B688" s="7">
        <v>2</v>
      </c>
      <c r="C688" s="8" t="s">
        <v>186</v>
      </c>
      <c r="D688" s="7" t="s">
        <v>612</v>
      </c>
      <c r="E688" s="7" t="s">
        <v>121</v>
      </c>
      <c r="F688" s="8" t="s">
        <v>613</v>
      </c>
      <c r="G688" s="7" t="s">
        <v>16</v>
      </c>
      <c r="H688" s="9">
        <v>728.61</v>
      </c>
      <c r="I688" s="9">
        <v>2.1764000000000001</v>
      </c>
      <c r="J688" s="9">
        <v>2.1147999999999998</v>
      </c>
      <c r="K688" s="10">
        <v>0.97169637934203257</v>
      </c>
      <c r="L688" s="9">
        <v>26.02</v>
      </c>
      <c r="M688" s="19">
        <f>H688*INDEX('Pliegos Tarifarios (Las Condes)'!$B:$B,MATCH($B688,'Pliegos Tarifarios (Las Condes)'!$A:$A,0))</f>
        <v>86586.555179999996</v>
      </c>
      <c r="N688" s="19">
        <f>I688*INDEX('Pliegos Tarifarios (Las Condes)'!$C:$C,MATCH($B688,'Pliegos Tarifarios (Las Condes)'!$A:$A,0))</f>
        <v>7466.5341284000006</v>
      </c>
      <c r="O688" s="19">
        <f>J688*INDEX('Pliegos Tarifarios (Las Condes)'!$D:$D,MATCH($B688,'Pliegos Tarifarios (Las Condes)'!$A:$A,0))</f>
        <v>29865.577804799996</v>
      </c>
      <c r="P688" s="19">
        <f>H688*INDEX('Pliegos Tarifarios (Las Condes)'!$E:$E,MATCH($B688,'Pliegos Tarifarios (Las Condes)'!$A:$A,0))</f>
        <v>9422.3845199999996</v>
      </c>
      <c r="Q688" s="19" cm="1">
        <f t="array" ref="Q688">H688*_xlfn.IFS(H688&lt;=350,INDEX('Pliegos Tarifarios (Las Condes)'!$F:$F,MATCH($B688,'Pliegos Tarifarios (Las Condes)'!$A:$A,0)),H688&lt;=500,INDEX('Pliegos Tarifarios (Las Condes)'!$G:$G,MATCH($B688,'Pliegos Tarifarios (Las Condes)'!$A:$A,0)),H688&lt;=1000,INDEX('Pliegos Tarifarios (Las Condes)'!$H:$H,MATCH($B688,'Pliegos Tarifarios (Las Condes)'!$A:$A,0)),H688&lt;=5000,INDEX('Pliegos Tarifarios (Las Condes)'!$I:$I,MATCH($B688,'Pliegos Tarifarios (Las Condes)'!$A:$A,0)),H688&gt;5000,INDEX('Pliegos Tarifarios (Las Condes)'!$J:$J,MATCH($B688,'Pliegos Tarifarios (Las Condes)'!$A:$A,0)))/1.19</f>
        <v>1708.8659747899162</v>
      </c>
      <c r="R688" s="19">
        <f>INDEX('Pliegos Tarifarios (Las Condes)'!$K:$K,MATCH($B688,'Pliegos Tarifarios (Las Condes)'!$A:$A,0))</f>
        <v>709.36099999999999</v>
      </c>
      <c r="S688" s="21">
        <f t="shared" si="33"/>
        <v>135759.27860798992</v>
      </c>
      <c r="T688" s="21">
        <f t="shared" si="34"/>
        <v>25794.262935518087</v>
      </c>
      <c r="U688" s="19">
        <v>0</v>
      </c>
      <c r="V688" s="21">
        <f t="shared" si="35"/>
        <v>161553.54154350801</v>
      </c>
    </row>
    <row r="689" spans="1:22" x14ac:dyDescent="0.3">
      <c r="A689" s="7" t="s">
        <v>141</v>
      </c>
      <c r="B689" s="7">
        <v>2</v>
      </c>
      <c r="C689" s="8" t="s">
        <v>186</v>
      </c>
      <c r="D689" s="7" t="s">
        <v>614</v>
      </c>
      <c r="E689" s="7" t="s">
        <v>121</v>
      </c>
      <c r="F689" s="8" t="s">
        <v>615</v>
      </c>
      <c r="G689" s="7" t="s">
        <v>16</v>
      </c>
      <c r="H689" s="9">
        <v>729.2319</v>
      </c>
      <c r="I689" s="9">
        <v>2.1722999999999999</v>
      </c>
      <c r="J689" s="9">
        <v>2.1608999999999998</v>
      </c>
      <c r="K689" s="10">
        <v>0.99475210606269848</v>
      </c>
      <c r="L689" s="9">
        <v>26.04</v>
      </c>
      <c r="M689" s="19">
        <f>H689*INDEX('Pliegos Tarifarios (Las Condes)'!$B:$B,MATCH($B689,'Pliegos Tarifarios (Las Condes)'!$A:$A,0))</f>
        <v>86660.460532199999</v>
      </c>
      <c r="N689" s="19">
        <f>I689*INDEX('Pliegos Tarifarios (Las Condes)'!$C:$C,MATCH($B689,'Pliegos Tarifarios (Las Condes)'!$A:$A,0))</f>
        <v>7452.4683362999995</v>
      </c>
      <c r="O689" s="19">
        <f>J689*INDEX('Pliegos Tarifarios (Las Condes)'!$D:$D,MATCH($B689,'Pliegos Tarifarios (Las Condes)'!$A:$A,0))</f>
        <v>30516.610118399996</v>
      </c>
      <c r="P689" s="19">
        <f>H689*INDEX('Pliegos Tarifarios (Las Condes)'!$E:$E,MATCH($B689,'Pliegos Tarifarios (Las Condes)'!$A:$A,0))</f>
        <v>9430.4269308000003</v>
      </c>
      <c r="Q689" s="19" cm="1">
        <f t="array" ref="Q689">H689*_xlfn.IFS(H689&lt;=350,INDEX('Pliegos Tarifarios (Las Condes)'!$F:$F,MATCH($B689,'Pliegos Tarifarios (Las Condes)'!$A:$A,0)),H689&lt;=500,INDEX('Pliegos Tarifarios (Las Condes)'!$G:$G,MATCH($B689,'Pliegos Tarifarios (Las Condes)'!$A:$A,0)),H689&lt;=1000,INDEX('Pliegos Tarifarios (Las Condes)'!$H:$H,MATCH($B689,'Pliegos Tarifarios (Las Condes)'!$A:$A,0)),H689&lt;=5000,INDEX('Pliegos Tarifarios (Las Condes)'!$I:$I,MATCH($B689,'Pliegos Tarifarios (Las Condes)'!$A:$A,0)),H689&gt;5000,INDEX('Pliegos Tarifarios (Las Condes)'!$J:$J,MATCH($B689,'Pliegos Tarifarios (Las Condes)'!$A:$A,0)))/1.19</f>
        <v>1710.3245654621851</v>
      </c>
      <c r="R689" s="19">
        <f>INDEX('Pliegos Tarifarios (Las Condes)'!$K:$K,MATCH($B689,'Pliegos Tarifarios (Las Condes)'!$A:$A,0))</f>
        <v>709.36099999999999</v>
      </c>
      <c r="S689" s="21">
        <f t="shared" si="33"/>
        <v>136479.65148316219</v>
      </c>
      <c r="T689" s="21">
        <f t="shared" si="34"/>
        <v>25931.133781800818</v>
      </c>
      <c r="U689" s="19">
        <v>0</v>
      </c>
      <c r="V689" s="21">
        <f t="shared" si="35"/>
        <v>162410.78526496299</v>
      </c>
    </row>
    <row r="690" spans="1:22" x14ac:dyDescent="0.3">
      <c r="A690" s="7" t="s">
        <v>141</v>
      </c>
      <c r="B690" s="7">
        <v>2</v>
      </c>
      <c r="C690" s="8" t="s">
        <v>186</v>
      </c>
      <c r="D690" s="7" t="s">
        <v>616</v>
      </c>
      <c r="E690" s="7" t="s">
        <v>121</v>
      </c>
      <c r="F690" s="8" t="s">
        <v>617</v>
      </c>
      <c r="G690" s="7" t="s">
        <v>16</v>
      </c>
      <c r="H690" s="9">
        <v>730.03729999999996</v>
      </c>
      <c r="I690" s="9">
        <v>2.2225999999999999</v>
      </c>
      <c r="J690" s="9">
        <v>2.1412</v>
      </c>
      <c r="K690" s="10">
        <v>0.96337622604157291</v>
      </c>
      <c r="L690" s="9">
        <v>26.07</v>
      </c>
      <c r="M690" s="19">
        <f>H690*INDEX('Pliegos Tarifarios (Las Condes)'!$B:$B,MATCH($B690,'Pliegos Tarifarios (Las Condes)'!$A:$A,0))</f>
        <v>86756.172657399991</v>
      </c>
      <c r="N690" s="19">
        <f>I690*INDEX('Pliegos Tarifarios (Las Condes)'!$C:$C,MATCH($B690,'Pliegos Tarifarios (Las Condes)'!$A:$A,0))</f>
        <v>7625.0315905999996</v>
      </c>
      <c r="O690" s="19">
        <f>J690*INDEX('Pliegos Tarifarios (Las Condes)'!$D:$D,MATCH($B690,'Pliegos Tarifarios (Las Condes)'!$A:$A,0))</f>
        <v>30238.403251199998</v>
      </c>
      <c r="P690" s="19">
        <f>H690*INDEX('Pliegos Tarifarios (Las Condes)'!$E:$E,MATCH($B690,'Pliegos Tarifarios (Las Condes)'!$A:$A,0))</f>
        <v>9440.8423635999989</v>
      </c>
      <c r="Q690" s="19" cm="1">
        <f t="array" ref="Q690">H690*_xlfn.IFS(H690&lt;=350,INDEX('Pliegos Tarifarios (Las Condes)'!$F:$F,MATCH($B690,'Pliegos Tarifarios (Las Condes)'!$A:$A,0)),H690&lt;=500,INDEX('Pliegos Tarifarios (Las Condes)'!$G:$G,MATCH($B690,'Pliegos Tarifarios (Las Condes)'!$A:$A,0)),H690&lt;=1000,INDEX('Pliegos Tarifarios (Las Condes)'!$H:$H,MATCH($B690,'Pliegos Tarifarios (Las Condes)'!$A:$A,0)),H690&lt;=5000,INDEX('Pliegos Tarifarios (Las Condes)'!$I:$I,MATCH($B690,'Pliegos Tarifarios (Las Condes)'!$A:$A,0)),H690&gt;5000,INDEX('Pliegos Tarifarios (Las Condes)'!$J:$J,MATCH($B690,'Pliegos Tarifarios (Las Condes)'!$A:$A,0)))/1.19</f>
        <v>1712.2135330252102</v>
      </c>
      <c r="R690" s="19">
        <f>INDEX('Pliegos Tarifarios (Las Condes)'!$K:$K,MATCH($B690,'Pliegos Tarifarios (Las Condes)'!$A:$A,0))</f>
        <v>709.36099999999999</v>
      </c>
      <c r="S690" s="21">
        <f t="shared" si="33"/>
        <v>136482.0243958252</v>
      </c>
      <c r="T690" s="21">
        <f t="shared" si="34"/>
        <v>25931.584635206789</v>
      </c>
      <c r="U690" s="19">
        <v>0</v>
      </c>
      <c r="V690" s="21">
        <f t="shared" si="35"/>
        <v>162413.60903103199</v>
      </c>
    </row>
    <row r="691" spans="1:22" x14ac:dyDescent="0.3">
      <c r="A691" s="7" t="s">
        <v>141</v>
      </c>
      <c r="B691" s="7">
        <v>2</v>
      </c>
      <c r="C691" s="8" t="s">
        <v>186</v>
      </c>
      <c r="D691" s="7" t="s">
        <v>618</v>
      </c>
      <c r="E691" s="7" t="s">
        <v>121</v>
      </c>
      <c r="F691" s="8" t="s">
        <v>619</v>
      </c>
      <c r="G691" s="7" t="s">
        <v>16</v>
      </c>
      <c r="H691" s="9">
        <v>731.06859999999995</v>
      </c>
      <c r="I691" s="9">
        <v>2.1415000000000002</v>
      </c>
      <c r="J691" s="9">
        <v>2.1415000000000002</v>
      </c>
      <c r="K691" s="10">
        <v>1</v>
      </c>
      <c r="L691" s="9">
        <v>26.11</v>
      </c>
      <c r="M691" s="19">
        <f>H691*INDEX('Pliegos Tarifarios (Las Condes)'!$B:$B,MATCH($B691,'Pliegos Tarifarios (Las Condes)'!$A:$A,0))</f>
        <v>86878.730286799982</v>
      </c>
      <c r="N691" s="19">
        <f>I691*INDEX('Pliegos Tarifarios (Las Condes)'!$C:$C,MATCH($B691,'Pliegos Tarifarios (Las Condes)'!$A:$A,0))</f>
        <v>7346.8033615000004</v>
      </c>
      <c r="O691" s="19">
        <f>J691*INDEX('Pliegos Tarifarios (Las Condes)'!$D:$D,MATCH($B691,'Pliegos Tarifarios (Las Condes)'!$A:$A,0))</f>
        <v>30242.639904</v>
      </c>
      <c r="P691" s="19">
        <f>H691*INDEX('Pliegos Tarifarios (Las Condes)'!$E:$E,MATCH($B691,'Pliegos Tarifarios (Las Condes)'!$A:$A,0))</f>
        <v>9454.1791352</v>
      </c>
      <c r="Q691" s="19" cm="1">
        <f t="array" ref="Q691">H691*_xlfn.IFS(H691&lt;=350,INDEX('Pliegos Tarifarios (Las Condes)'!$F:$F,MATCH($B691,'Pliegos Tarifarios (Las Condes)'!$A:$A,0)),H691&lt;=500,INDEX('Pliegos Tarifarios (Las Condes)'!$G:$G,MATCH($B691,'Pliegos Tarifarios (Las Condes)'!$A:$A,0)),H691&lt;=1000,INDEX('Pliegos Tarifarios (Las Condes)'!$H:$H,MATCH($B691,'Pliegos Tarifarios (Las Condes)'!$A:$A,0)),H691&lt;=5000,INDEX('Pliegos Tarifarios (Las Condes)'!$I:$I,MATCH($B691,'Pliegos Tarifarios (Las Condes)'!$A:$A,0)),H691&gt;5000,INDEX('Pliegos Tarifarios (Las Condes)'!$J:$J,MATCH($B691,'Pliegos Tarifarios (Las Condes)'!$A:$A,0)))/1.19</f>
        <v>1714.6323215126051</v>
      </c>
      <c r="R691" s="19">
        <f>INDEX('Pliegos Tarifarios (Las Condes)'!$K:$K,MATCH($B691,'Pliegos Tarifarios (Las Condes)'!$A:$A,0))</f>
        <v>709.36099999999999</v>
      </c>
      <c r="S691" s="21">
        <f t="shared" si="33"/>
        <v>136346.3460090126</v>
      </c>
      <c r="T691" s="21">
        <f t="shared" si="34"/>
        <v>25905.805741712396</v>
      </c>
      <c r="U691" s="19">
        <v>0</v>
      </c>
      <c r="V691" s="21">
        <f t="shared" si="35"/>
        <v>162252.151750725</v>
      </c>
    </row>
    <row r="692" spans="1:22" x14ac:dyDescent="0.3">
      <c r="A692" s="7" t="s">
        <v>141</v>
      </c>
      <c r="B692" s="7">
        <v>2</v>
      </c>
      <c r="C692" s="8" t="s">
        <v>186</v>
      </c>
      <c r="D692" s="7" t="s">
        <v>620</v>
      </c>
      <c r="E692" s="7" t="s">
        <v>121</v>
      </c>
      <c r="F692" s="8" t="s">
        <v>621</v>
      </c>
      <c r="G692" s="7" t="s">
        <v>16</v>
      </c>
      <c r="H692" s="9">
        <v>730.77070000000003</v>
      </c>
      <c r="I692" s="9">
        <v>2.173</v>
      </c>
      <c r="J692" s="9">
        <v>2.173</v>
      </c>
      <c r="K692" s="10">
        <v>1</v>
      </c>
      <c r="L692" s="9">
        <v>26.1</v>
      </c>
      <c r="M692" s="19">
        <f>H692*INDEX('Pliegos Tarifarios (Las Condes)'!$B:$B,MATCH($B692,'Pliegos Tarifarios (Las Condes)'!$A:$A,0))</f>
        <v>86843.328446600004</v>
      </c>
      <c r="N692" s="19">
        <f>I692*INDEX('Pliegos Tarifarios (Las Condes)'!$C:$C,MATCH($B692,'Pliegos Tarifarios (Las Condes)'!$A:$A,0))</f>
        <v>7454.8698130000002</v>
      </c>
      <c r="O692" s="19">
        <f>J692*INDEX('Pliegos Tarifarios (Las Condes)'!$D:$D,MATCH($B692,'Pliegos Tarifarios (Las Condes)'!$A:$A,0))</f>
        <v>30687.488448</v>
      </c>
      <c r="P692" s="19">
        <f>H692*INDEX('Pliegos Tarifarios (Las Condes)'!$E:$E,MATCH($B692,'Pliegos Tarifarios (Las Condes)'!$A:$A,0))</f>
        <v>9450.3266924</v>
      </c>
      <c r="Q692" s="19" cm="1">
        <f t="array" ref="Q692">H692*_xlfn.IFS(H692&lt;=350,INDEX('Pliegos Tarifarios (Las Condes)'!$F:$F,MATCH($B692,'Pliegos Tarifarios (Las Condes)'!$A:$A,0)),H692&lt;=500,INDEX('Pliegos Tarifarios (Las Condes)'!$G:$G,MATCH($B692,'Pliegos Tarifarios (Las Condes)'!$A:$A,0)),H692&lt;=1000,INDEX('Pliegos Tarifarios (Las Condes)'!$H:$H,MATCH($B692,'Pliegos Tarifarios (Las Condes)'!$A:$A,0)),H692&lt;=5000,INDEX('Pliegos Tarifarios (Las Condes)'!$I:$I,MATCH($B692,'Pliegos Tarifarios (Las Condes)'!$A:$A,0)),H692&gt;5000,INDEX('Pliegos Tarifarios (Las Condes)'!$J:$J,MATCH($B692,'Pliegos Tarifarios (Las Condes)'!$A:$A,0)))/1.19</f>
        <v>1713.9336333613448</v>
      </c>
      <c r="R692" s="19">
        <f>INDEX('Pliegos Tarifarios (Las Condes)'!$K:$K,MATCH($B692,'Pliegos Tarifarios (Las Condes)'!$A:$A,0))</f>
        <v>709.36099999999999</v>
      </c>
      <c r="S692" s="21">
        <f t="shared" si="33"/>
        <v>136859.30803336133</v>
      </c>
      <c r="T692" s="21">
        <f t="shared" si="34"/>
        <v>26003.268526338652</v>
      </c>
      <c r="U692" s="19">
        <v>0</v>
      </c>
      <c r="V692" s="21">
        <f t="shared" si="35"/>
        <v>162862.57655969998</v>
      </c>
    </row>
    <row r="693" spans="1:22" x14ac:dyDescent="0.3">
      <c r="A693" s="7" t="s">
        <v>141</v>
      </c>
      <c r="B693" s="7">
        <v>2</v>
      </c>
      <c r="C693" s="8" t="s">
        <v>186</v>
      </c>
      <c r="D693" s="7" t="s">
        <v>622</v>
      </c>
      <c r="E693" s="7" t="s">
        <v>121</v>
      </c>
      <c r="F693" s="8" t="s">
        <v>623</v>
      </c>
      <c r="G693" s="7" t="s">
        <v>16</v>
      </c>
      <c r="H693" s="9">
        <v>728.90440000000001</v>
      </c>
      <c r="I693" s="9">
        <v>2.1791</v>
      </c>
      <c r="J693" s="9">
        <v>2.1684000000000001</v>
      </c>
      <c r="K693" s="10">
        <v>0.99508971593777251</v>
      </c>
      <c r="L693" s="9">
        <v>26.03</v>
      </c>
      <c r="M693" s="19">
        <f>H693*INDEX('Pliegos Tarifarios (Las Condes)'!$B:$B,MATCH($B693,'Pliegos Tarifarios (Las Condes)'!$A:$A,0))</f>
        <v>86621.541087199992</v>
      </c>
      <c r="N693" s="19">
        <f>I693*INDEX('Pliegos Tarifarios (Las Condes)'!$C:$C,MATCH($B693,'Pliegos Tarifarios (Las Condes)'!$A:$A,0))</f>
        <v>7475.7969671000001</v>
      </c>
      <c r="O693" s="19">
        <f>J693*INDEX('Pliegos Tarifarios (Las Condes)'!$D:$D,MATCH($B693,'Pliegos Tarifarios (Las Condes)'!$A:$A,0))</f>
        <v>30622.5264384</v>
      </c>
      <c r="P693" s="19">
        <f>H693*INDEX('Pliegos Tarifarios (Las Condes)'!$E:$E,MATCH($B693,'Pliegos Tarifarios (Las Condes)'!$A:$A,0))</f>
        <v>9426.1917008</v>
      </c>
      <c r="Q693" s="19" cm="1">
        <f t="array" ref="Q693">H693*_xlfn.IFS(H693&lt;=350,INDEX('Pliegos Tarifarios (Las Condes)'!$F:$F,MATCH($B693,'Pliegos Tarifarios (Las Condes)'!$A:$A,0)),H693&lt;=500,INDEX('Pliegos Tarifarios (Las Condes)'!$G:$G,MATCH($B693,'Pliegos Tarifarios (Las Condes)'!$A:$A,0)),H693&lt;=1000,INDEX('Pliegos Tarifarios (Las Condes)'!$H:$H,MATCH($B693,'Pliegos Tarifarios (Las Condes)'!$A:$A,0)),H693&lt;=5000,INDEX('Pliegos Tarifarios (Las Condes)'!$I:$I,MATCH($B693,'Pliegos Tarifarios (Las Condes)'!$A:$A,0)),H693&gt;5000,INDEX('Pliegos Tarifarios (Las Condes)'!$J:$J,MATCH($B693,'Pliegos Tarifarios (Las Condes)'!$A:$A,0)))/1.19</f>
        <v>1709.5564541176475</v>
      </c>
      <c r="R693" s="19">
        <f>INDEX('Pliegos Tarifarios (Las Condes)'!$K:$K,MATCH($B693,'Pliegos Tarifarios (Las Condes)'!$A:$A,0))</f>
        <v>709.36099999999999</v>
      </c>
      <c r="S693" s="21">
        <f t="shared" si="33"/>
        <v>136564.97364761765</v>
      </c>
      <c r="T693" s="21">
        <f t="shared" si="34"/>
        <v>25947.344993047354</v>
      </c>
      <c r="U693" s="19">
        <v>0</v>
      </c>
      <c r="V693" s="21">
        <f t="shared" si="35"/>
        <v>162512.31864066501</v>
      </c>
    </row>
    <row r="694" spans="1:22" x14ac:dyDescent="0.3">
      <c r="A694" s="7" t="s">
        <v>141</v>
      </c>
      <c r="B694" s="7">
        <v>2</v>
      </c>
      <c r="C694" s="8" t="s">
        <v>186</v>
      </c>
      <c r="D694" s="7" t="s">
        <v>624</v>
      </c>
      <c r="E694" s="7" t="s">
        <v>121</v>
      </c>
      <c r="F694" s="8" t="s">
        <v>625</v>
      </c>
      <c r="G694" s="7" t="s">
        <v>16</v>
      </c>
      <c r="H694" s="9">
        <v>728.95929999999998</v>
      </c>
      <c r="I694" s="9">
        <v>2.2117</v>
      </c>
      <c r="J694" s="9">
        <v>2.1149</v>
      </c>
      <c r="K694" s="10">
        <v>0.95623276212867925</v>
      </c>
      <c r="L694" s="9">
        <v>26.03</v>
      </c>
      <c r="M694" s="19">
        <f>H694*INDEX('Pliegos Tarifarios (Las Condes)'!$B:$B,MATCH($B694,'Pliegos Tarifarios (Las Condes)'!$A:$A,0))</f>
        <v>86628.065293399995</v>
      </c>
      <c r="N694" s="19">
        <f>I694*INDEX('Pliegos Tarifarios (Las Condes)'!$C:$C,MATCH($B694,'Pliegos Tarifarios (Las Condes)'!$A:$A,0))</f>
        <v>7587.6371676999997</v>
      </c>
      <c r="O694" s="19">
        <f>J694*INDEX('Pliegos Tarifarios (Las Condes)'!$D:$D,MATCH($B694,'Pliegos Tarifarios (Las Condes)'!$A:$A,0))</f>
        <v>29866.990022399998</v>
      </c>
      <c r="P694" s="19">
        <f>H694*INDEX('Pliegos Tarifarios (Las Condes)'!$E:$E,MATCH($B694,'Pliegos Tarifarios (Las Condes)'!$A:$A,0))</f>
        <v>9426.9016675999992</v>
      </c>
      <c r="Q694" s="19" cm="1">
        <f t="array" ref="Q694">H694*_xlfn.IFS(H694&lt;=350,INDEX('Pliegos Tarifarios (Las Condes)'!$F:$F,MATCH($B694,'Pliegos Tarifarios (Las Condes)'!$A:$A,0)),H694&lt;=500,INDEX('Pliegos Tarifarios (Las Condes)'!$G:$G,MATCH($B694,'Pliegos Tarifarios (Las Condes)'!$A:$A,0)),H694&lt;=1000,INDEX('Pliegos Tarifarios (Las Condes)'!$H:$H,MATCH($B694,'Pliegos Tarifarios (Las Condes)'!$A:$A,0)),H694&lt;=5000,INDEX('Pliegos Tarifarios (Las Condes)'!$I:$I,MATCH($B694,'Pliegos Tarifarios (Las Condes)'!$A:$A,0)),H694&gt;5000,INDEX('Pliegos Tarifarios (Las Condes)'!$J:$J,MATCH($B694,'Pliegos Tarifarios (Las Condes)'!$A:$A,0)))/1.19</f>
        <v>1709.6852153781515</v>
      </c>
      <c r="R694" s="19">
        <f>INDEX('Pliegos Tarifarios (Las Condes)'!$K:$K,MATCH($B694,'Pliegos Tarifarios (Las Condes)'!$A:$A,0))</f>
        <v>709.36099999999999</v>
      </c>
      <c r="S694" s="21">
        <f t="shared" si="33"/>
        <v>135928.64036647815</v>
      </c>
      <c r="T694" s="21">
        <f t="shared" si="34"/>
        <v>25826.441669630851</v>
      </c>
      <c r="U694" s="19">
        <v>0</v>
      </c>
      <c r="V694" s="21">
        <f t="shared" si="35"/>
        <v>161755.082036109</v>
      </c>
    </row>
    <row r="695" spans="1:22" x14ac:dyDescent="0.3">
      <c r="A695" s="7" t="s">
        <v>141</v>
      </c>
      <c r="B695" s="7">
        <v>2</v>
      </c>
      <c r="C695" s="8" t="s">
        <v>186</v>
      </c>
      <c r="D695" s="7" t="s">
        <v>626</v>
      </c>
      <c r="E695" s="7" t="s">
        <v>121</v>
      </c>
      <c r="F695" s="8" t="s">
        <v>627</v>
      </c>
      <c r="G695" s="7" t="s">
        <v>16</v>
      </c>
      <c r="H695" s="9">
        <v>727.6481</v>
      </c>
      <c r="I695" s="9">
        <v>2.2149000000000001</v>
      </c>
      <c r="J695" s="9">
        <v>2.1594000000000002</v>
      </c>
      <c r="K695" s="10">
        <v>0.97494243532439395</v>
      </c>
      <c r="L695" s="9">
        <v>25.99</v>
      </c>
      <c r="M695" s="19">
        <f>H695*INDEX('Pliegos Tarifarios (Las Condes)'!$B:$B,MATCH($B695,'Pliegos Tarifarios (Las Condes)'!$A:$A,0))</f>
        <v>86472.244907799992</v>
      </c>
      <c r="N695" s="19">
        <f>I695*INDEX('Pliegos Tarifarios (Las Condes)'!$C:$C,MATCH($B695,'Pliegos Tarifarios (Las Condes)'!$A:$A,0))</f>
        <v>7598.6153469000001</v>
      </c>
      <c r="O695" s="19">
        <f>J695*INDEX('Pliegos Tarifarios (Las Condes)'!$D:$D,MATCH($B695,'Pliegos Tarifarios (Las Condes)'!$A:$A,0))</f>
        <v>30495.426854400001</v>
      </c>
      <c r="P695" s="19">
        <f>H695*INDEX('Pliegos Tarifarios (Las Condes)'!$E:$E,MATCH($B695,'Pliegos Tarifarios (Las Condes)'!$A:$A,0))</f>
        <v>9409.9452292000005</v>
      </c>
      <c r="Q695" s="19" cm="1">
        <f t="array" ref="Q695">H695*_xlfn.IFS(H695&lt;=350,INDEX('Pliegos Tarifarios (Las Condes)'!$F:$F,MATCH($B695,'Pliegos Tarifarios (Las Condes)'!$A:$A,0)),H695&lt;=500,INDEX('Pliegos Tarifarios (Las Condes)'!$G:$G,MATCH($B695,'Pliegos Tarifarios (Las Condes)'!$A:$A,0)),H695&lt;=1000,INDEX('Pliegos Tarifarios (Las Condes)'!$H:$H,MATCH($B695,'Pliegos Tarifarios (Las Condes)'!$A:$A,0)),H695&lt;=5000,INDEX('Pliegos Tarifarios (Las Condes)'!$I:$I,MATCH($B695,'Pliegos Tarifarios (Las Condes)'!$A:$A,0)),H695&gt;5000,INDEX('Pliegos Tarifarios (Las Condes)'!$J:$J,MATCH($B695,'Pliegos Tarifarios (Las Condes)'!$A:$A,0)))/1.19</f>
        <v>1706.6099555462188</v>
      </c>
      <c r="R695" s="19">
        <f>INDEX('Pliegos Tarifarios (Las Condes)'!$K:$K,MATCH($B695,'Pliegos Tarifarios (Las Condes)'!$A:$A,0))</f>
        <v>709.36099999999999</v>
      </c>
      <c r="S695" s="21">
        <f t="shared" si="33"/>
        <v>136392.20329384622</v>
      </c>
      <c r="T695" s="21">
        <f t="shared" si="34"/>
        <v>25914.518625830784</v>
      </c>
      <c r="U695" s="19">
        <v>0</v>
      </c>
      <c r="V695" s="21">
        <f t="shared" si="35"/>
        <v>162306.72191967702</v>
      </c>
    </row>
    <row r="696" spans="1:22" x14ac:dyDescent="0.3">
      <c r="A696" s="7" t="s">
        <v>141</v>
      </c>
      <c r="B696" s="7">
        <v>2</v>
      </c>
      <c r="C696" s="8" t="s">
        <v>186</v>
      </c>
      <c r="D696" s="7" t="s">
        <v>628</v>
      </c>
      <c r="E696" s="7" t="s">
        <v>121</v>
      </c>
      <c r="F696" s="8" t="s">
        <v>629</v>
      </c>
      <c r="G696" s="7" t="s">
        <v>16</v>
      </c>
      <c r="H696" s="9">
        <v>728.8546</v>
      </c>
      <c r="I696" s="9">
        <v>2.1699000000000002</v>
      </c>
      <c r="J696" s="9">
        <v>2.1516000000000002</v>
      </c>
      <c r="K696" s="10">
        <v>0.99156643163279412</v>
      </c>
      <c r="L696" s="9">
        <v>26.03</v>
      </c>
      <c r="M696" s="19">
        <f>H696*INDEX('Pliegos Tarifarios (Las Condes)'!$B:$B,MATCH($B696,'Pliegos Tarifarios (Las Condes)'!$A:$A,0))</f>
        <v>86615.622954799997</v>
      </c>
      <c r="N696" s="19">
        <f>I696*INDEX('Pliegos Tarifarios (Las Condes)'!$C:$C,MATCH($B696,'Pliegos Tarifarios (Las Condes)'!$A:$A,0))</f>
        <v>7444.2347019000008</v>
      </c>
      <c r="O696" s="19">
        <f>J696*INDEX('Pliegos Tarifarios (Las Condes)'!$D:$D,MATCH($B696,'Pliegos Tarifarios (Las Condes)'!$A:$A,0))</f>
        <v>30385.273881600002</v>
      </c>
      <c r="P696" s="19">
        <f>H696*INDEX('Pliegos Tarifarios (Las Condes)'!$E:$E,MATCH($B696,'Pliegos Tarifarios (Las Condes)'!$A:$A,0))</f>
        <v>9425.5476871999999</v>
      </c>
      <c r="Q696" s="19" cm="1">
        <f t="array" ref="Q696">H696*_xlfn.IFS(H696&lt;=350,INDEX('Pliegos Tarifarios (Las Condes)'!$F:$F,MATCH($B696,'Pliegos Tarifarios (Las Condes)'!$A:$A,0)),H696&lt;=500,INDEX('Pliegos Tarifarios (Las Condes)'!$G:$G,MATCH($B696,'Pliegos Tarifarios (Las Condes)'!$A:$A,0)),H696&lt;=1000,INDEX('Pliegos Tarifarios (Las Condes)'!$H:$H,MATCH($B696,'Pliegos Tarifarios (Las Condes)'!$A:$A,0)),H696&lt;=5000,INDEX('Pliegos Tarifarios (Las Condes)'!$I:$I,MATCH($B696,'Pliegos Tarifarios (Las Condes)'!$A:$A,0)),H696&gt;5000,INDEX('Pliegos Tarifarios (Las Condes)'!$J:$J,MATCH($B696,'Pliegos Tarifarios (Las Condes)'!$A:$A,0)))/1.19</f>
        <v>1709.4396542857146</v>
      </c>
      <c r="R696" s="19">
        <f>INDEX('Pliegos Tarifarios (Las Condes)'!$K:$K,MATCH($B696,'Pliegos Tarifarios (Las Condes)'!$A:$A,0))</f>
        <v>709.36099999999999</v>
      </c>
      <c r="S696" s="21">
        <f t="shared" si="33"/>
        <v>136289.47987978574</v>
      </c>
      <c r="T696" s="21">
        <f t="shared" si="34"/>
        <v>25895.001177159291</v>
      </c>
      <c r="U696" s="19">
        <v>0</v>
      </c>
      <c r="V696" s="21">
        <f t="shared" si="35"/>
        <v>162184.48105694502</v>
      </c>
    </row>
    <row r="697" spans="1:22" x14ac:dyDescent="0.3">
      <c r="A697" s="7" t="s">
        <v>141</v>
      </c>
      <c r="B697" s="7">
        <v>2</v>
      </c>
      <c r="C697" s="8" t="s">
        <v>186</v>
      </c>
      <c r="D697" s="7" t="s">
        <v>630</v>
      </c>
      <c r="E697" s="7" t="s">
        <v>121</v>
      </c>
      <c r="F697" s="8" t="s">
        <v>631</v>
      </c>
      <c r="G697" s="7" t="s">
        <v>16</v>
      </c>
      <c r="H697" s="9">
        <v>729.66409999999996</v>
      </c>
      <c r="I697" s="9">
        <v>2.1827000000000001</v>
      </c>
      <c r="J697" s="9">
        <v>2.1320000000000001</v>
      </c>
      <c r="K697" s="10">
        <v>0.9767718880285885</v>
      </c>
      <c r="L697" s="9">
        <v>26.06</v>
      </c>
      <c r="M697" s="19">
        <f>H697*INDEX('Pliegos Tarifarios (Las Condes)'!$B:$B,MATCH($B697,'Pliegos Tarifarios (Las Condes)'!$A:$A,0))</f>
        <v>86711.822315799989</v>
      </c>
      <c r="N697" s="19">
        <f>I697*INDEX('Pliegos Tarifarios (Las Condes)'!$C:$C,MATCH($B697,'Pliegos Tarifarios (Las Condes)'!$A:$A,0))</f>
        <v>7488.1474187000003</v>
      </c>
      <c r="O697" s="19">
        <f>J697*INDEX('Pliegos Tarifarios (Las Condes)'!$D:$D,MATCH($B697,'Pliegos Tarifarios (Las Condes)'!$A:$A,0))</f>
        <v>30108.479232000002</v>
      </c>
      <c r="P697" s="19">
        <f>H697*INDEX('Pliegos Tarifarios (Las Condes)'!$E:$E,MATCH($B697,'Pliegos Tarifarios (Las Condes)'!$A:$A,0))</f>
        <v>9436.0161411999998</v>
      </c>
      <c r="Q697" s="19" cm="1">
        <f t="array" ref="Q697">H697*_xlfn.IFS(H697&lt;=350,INDEX('Pliegos Tarifarios (Las Condes)'!$F:$F,MATCH($B697,'Pliegos Tarifarios (Las Condes)'!$A:$A,0)),H697&lt;=500,INDEX('Pliegos Tarifarios (Las Condes)'!$G:$G,MATCH($B697,'Pliegos Tarifarios (Las Condes)'!$A:$A,0)),H697&lt;=1000,INDEX('Pliegos Tarifarios (Las Condes)'!$H:$H,MATCH($B697,'Pliegos Tarifarios (Las Condes)'!$A:$A,0)),H697&lt;=5000,INDEX('Pliegos Tarifarios (Las Condes)'!$I:$I,MATCH($B697,'Pliegos Tarifarios (Las Condes)'!$A:$A,0)),H697&gt;5000,INDEX('Pliegos Tarifarios (Las Condes)'!$J:$J,MATCH($B697,'Pliegos Tarifarios (Las Condes)'!$A:$A,0)))/1.19</f>
        <v>1711.33823789916</v>
      </c>
      <c r="R697" s="19">
        <f>INDEX('Pliegos Tarifarios (Las Condes)'!$K:$K,MATCH($B697,'Pliegos Tarifarios (Las Condes)'!$A:$A,0))</f>
        <v>709.36099999999999</v>
      </c>
      <c r="S697" s="21">
        <f t="shared" si="33"/>
        <v>136165.16434559913</v>
      </c>
      <c r="T697" s="21">
        <f t="shared" si="34"/>
        <v>25871.381225663834</v>
      </c>
      <c r="U697" s="19">
        <v>0</v>
      </c>
      <c r="V697" s="21">
        <f t="shared" si="35"/>
        <v>162036.54557126295</v>
      </c>
    </row>
    <row r="698" spans="1:22" x14ac:dyDescent="0.3">
      <c r="A698" s="7" t="s">
        <v>141</v>
      </c>
      <c r="B698" s="7">
        <v>2</v>
      </c>
      <c r="C698" s="8" t="s">
        <v>186</v>
      </c>
      <c r="D698" s="7" t="s">
        <v>632</v>
      </c>
      <c r="E698" s="7" t="s">
        <v>121</v>
      </c>
      <c r="F698" s="8" t="s">
        <v>633</v>
      </c>
      <c r="G698" s="7" t="s">
        <v>16</v>
      </c>
      <c r="H698" s="9">
        <v>726.88699999999994</v>
      </c>
      <c r="I698" s="9">
        <v>2.1920000000000002</v>
      </c>
      <c r="J698" s="9">
        <v>2.1032000000000002</v>
      </c>
      <c r="K698" s="10">
        <v>0.95948905109489047</v>
      </c>
      <c r="L698" s="9">
        <v>25.96</v>
      </c>
      <c r="M698" s="19">
        <f>H698*INDEX('Pliegos Tarifarios (Las Condes)'!$B:$B,MATCH($B698,'Pliegos Tarifarios (Las Condes)'!$A:$A,0))</f>
        <v>86381.797305999993</v>
      </c>
      <c r="N698" s="19">
        <f>I698*INDEX('Pliegos Tarifarios (Las Condes)'!$C:$C,MATCH($B698,'Pliegos Tarifarios (Las Condes)'!$A:$A,0))</f>
        <v>7520.0527520000005</v>
      </c>
      <c r="O698" s="19">
        <f>J698*INDEX('Pliegos Tarifarios (Las Condes)'!$D:$D,MATCH($B698,'Pliegos Tarifarios (Las Condes)'!$A:$A,0))</f>
        <v>29701.760563200001</v>
      </c>
      <c r="P698" s="19">
        <f>H698*INDEX('Pliegos Tarifarios (Las Condes)'!$E:$E,MATCH($B698,'Pliegos Tarifarios (Las Condes)'!$A:$A,0))</f>
        <v>9400.1026839999995</v>
      </c>
      <c r="Q698" s="19" cm="1">
        <f t="array" ref="Q698">H698*_xlfn.IFS(H698&lt;=350,INDEX('Pliegos Tarifarios (Las Condes)'!$F:$F,MATCH($B698,'Pliegos Tarifarios (Las Condes)'!$A:$A,0)),H698&lt;=500,INDEX('Pliegos Tarifarios (Las Condes)'!$G:$G,MATCH($B698,'Pliegos Tarifarios (Las Condes)'!$A:$A,0)),H698&lt;=1000,INDEX('Pliegos Tarifarios (Las Condes)'!$H:$H,MATCH($B698,'Pliegos Tarifarios (Las Condes)'!$A:$A,0)),H698&lt;=5000,INDEX('Pliegos Tarifarios (Las Condes)'!$I:$I,MATCH($B698,'Pliegos Tarifarios (Las Condes)'!$A:$A,0)),H698&gt;5000,INDEX('Pliegos Tarifarios (Las Condes)'!$J:$J,MATCH($B698,'Pliegos Tarifarios (Las Condes)'!$A:$A,0)))/1.19</f>
        <v>1704.8248882352943</v>
      </c>
      <c r="R698" s="19">
        <f>INDEX('Pliegos Tarifarios (Las Condes)'!$K:$K,MATCH($B698,'Pliegos Tarifarios (Las Condes)'!$A:$A,0))</f>
        <v>709.36099999999999</v>
      </c>
      <c r="S698" s="21">
        <f t="shared" si="33"/>
        <v>135417.89919343533</v>
      </c>
      <c r="T698" s="21">
        <f t="shared" si="34"/>
        <v>25729.400846752713</v>
      </c>
      <c r="U698" s="19">
        <v>0</v>
      </c>
      <c r="V698" s="21">
        <f t="shared" si="35"/>
        <v>161147.30004018804</v>
      </c>
    </row>
    <row r="699" spans="1:22" x14ac:dyDescent="0.3">
      <c r="A699" s="7" t="s">
        <v>141</v>
      </c>
      <c r="B699" s="7">
        <v>2</v>
      </c>
      <c r="C699" s="8" t="s">
        <v>186</v>
      </c>
      <c r="D699" s="7" t="s">
        <v>634</v>
      </c>
      <c r="E699" s="7" t="s">
        <v>121</v>
      </c>
      <c r="F699" s="8" t="s">
        <v>635</v>
      </c>
      <c r="G699" s="7" t="s">
        <v>16</v>
      </c>
      <c r="H699" s="9">
        <v>729.82590000000005</v>
      </c>
      <c r="I699" s="9">
        <v>2.1614</v>
      </c>
      <c r="J699" s="9">
        <v>2.1294</v>
      </c>
      <c r="K699" s="10">
        <v>0.98519478116035897</v>
      </c>
      <c r="L699" s="9">
        <v>26.07</v>
      </c>
      <c r="M699" s="19">
        <f>H699*INDEX('Pliegos Tarifarios (Las Condes)'!$B:$B,MATCH($B699,'Pliegos Tarifarios (Las Condes)'!$A:$A,0))</f>
        <v>86731.050304200005</v>
      </c>
      <c r="N699" s="19">
        <f>I699*INDEX('Pliegos Tarifarios (Las Condes)'!$C:$C,MATCH($B699,'Pliegos Tarifarios (Las Condes)'!$A:$A,0))</f>
        <v>7415.0739134000005</v>
      </c>
      <c r="O699" s="19">
        <f>J699*INDEX('Pliegos Tarifarios (Las Condes)'!$D:$D,MATCH($B699,'Pliegos Tarifarios (Las Condes)'!$A:$A,0))</f>
        <v>30071.7615744</v>
      </c>
      <c r="P699" s="19">
        <f>H699*INDEX('Pliegos Tarifarios (Las Condes)'!$E:$E,MATCH($B699,'Pliegos Tarifarios (Las Condes)'!$A:$A,0))</f>
        <v>9438.108538800001</v>
      </c>
      <c r="Q699" s="19" cm="1">
        <f t="array" ref="Q699">H699*_xlfn.IFS(H699&lt;=350,INDEX('Pliegos Tarifarios (Las Condes)'!$F:$F,MATCH($B699,'Pliegos Tarifarios (Las Condes)'!$A:$A,0)),H699&lt;=500,INDEX('Pliegos Tarifarios (Las Condes)'!$G:$G,MATCH($B699,'Pliegos Tarifarios (Las Condes)'!$A:$A,0)),H699&lt;=1000,INDEX('Pliegos Tarifarios (Las Condes)'!$H:$H,MATCH($B699,'Pliegos Tarifarios (Las Condes)'!$A:$A,0)),H699&lt;=5000,INDEX('Pliegos Tarifarios (Las Condes)'!$I:$I,MATCH($B699,'Pliegos Tarifarios (Las Condes)'!$A:$A,0)),H699&gt;5000,INDEX('Pliegos Tarifarios (Las Condes)'!$J:$J,MATCH($B699,'Pliegos Tarifarios (Las Condes)'!$A:$A,0)))/1.19</f>
        <v>1711.717720084034</v>
      </c>
      <c r="R699" s="19">
        <f>INDEX('Pliegos Tarifarios (Las Condes)'!$K:$K,MATCH($B699,'Pliegos Tarifarios (Las Condes)'!$A:$A,0))</f>
        <v>709.36099999999999</v>
      </c>
      <c r="S699" s="21">
        <f t="shared" si="33"/>
        <v>136077.07305088406</v>
      </c>
      <c r="T699" s="21">
        <f t="shared" si="34"/>
        <v>25854.643879667972</v>
      </c>
      <c r="U699" s="19">
        <v>0</v>
      </c>
      <c r="V699" s="21">
        <f t="shared" si="35"/>
        <v>161931.71693055204</v>
      </c>
    </row>
    <row r="700" spans="1:22" x14ac:dyDescent="0.3">
      <c r="A700" s="7" t="s">
        <v>141</v>
      </c>
      <c r="B700" s="7">
        <v>2</v>
      </c>
      <c r="C700" s="8" t="s">
        <v>186</v>
      </c>
      <c r="D700" s="7" t="s">
        <v>636</v>
      </c>
      <c r="E700" s="7" t="s">
        <v>121</v>
      </c>
      <c r="F700" s="8" t="s">
        <v>637</v>
      </c>
      <c r="G700" s="7" t="s">
        <v>16</v>
      </c>
      <c r="H700" s="9">
        <v>730.81650000000002</v>
      </c>
      <c r="I700" s="9">
        <v>2.2160000000000002</v>
      </c>
      <c r="J700" s="9">
        <v>2.1093999999999999</v>
      </c>
      <c r="K700" s="10">
        <v>0.95189530685920565</v>
      </c>
      <c r="L700" s="9">
        <v>26.1</v>
      </c>
      <c r="M700" s="19">
        <f>H700*INDEX('Pliegos Tarifarios (Las Condes)'!$B:$B,MATCH($B700,'Pliegos Tarifarios (Las Condes)'!$A:$A,0))</f>
        <v>86848.771227000005</v>
      </c>
      <c r="N700" s="19">
        <f>I700*INDEX('Pliegos Tarifarios (Las Condes)'!$C:$C,MATCH($B700,'Pliegos Tarifarios (Las Condes)'!$A:$A,0))</f>
        <v>7602.3890960000008</v>
      </c>
      <c r="O700" s="19">
        <f>J700*INDEX('Pliegos Tarifarios (Las Condes)'!$D:$D,MATCH($B700,'Pliegos Tarifarios (Las Condes)'!$A:$A,0))</f>
        <v>29789.318054399999</v>
      </c>
      <c r="P700" s="19">
        <f>H700*INDEX('Pliegos Tarifarios (Las Condes)'!$E:$E,MATCH($B700,'Pliegos Tarifarios (Las Condes)'!$A:$A,0))</f>
        <v>9450.9189779999997</v>
      </c>
      <c r="Q700" s="19" cm="1">
        <f t="array" ref="Q700">H700*_xlfn.IFS(H700&lt;=350,INDEX('Pliegos Tarifarios (Las Condes)'!$F:$F,MATCH($B700,'Pliegos Tarifarios (Las Condes)'!$A:$A,0)),H700&lt;=500,INDEX('Pliegos Tarifarios (Las Condes)'!$G:$G,MATCH($B700,'Pliegos Tarifarios (Las Condes)'!$A:$A,0)),H700&lt;=1000,INDEX('Pliegos Tarifarios (Las Condes)'!$H:$H,MATCH($B700,'Pliegos Tarifarios (Las Condes)'!$A:$A,0)),H700&lt;=5000,INDEX('Pliegos Tarifarios (Las Condes)'!$I:$I,MATCH($B700,'Pliegos Tarifarios (Las Condes)'!$A:$A,0)),H700&gt;5000,INDEX('Pliegos Tarifarios (Las Condes)'!$J:$J,MATCH($B700,'Pliegos Tarifarios (Las Condes)'!$A:$A,0)))/1.19</f>
        <v>1714.0410516806726</v>
      </c>
      <c r="R700" s="19">
        <f>INDEX('Pliegos Tarifarios (Las Condes)'!$K:$K,MATCH($B700,'Pliegos Tarifarios (Las Condes)'!$A:$A,0))</f>
        <v>709.36099999999999</v>
      </c>
      <c r="S700" s="21">
        <f t="shared" si="33"/>
        <v>136114.79940708066</v>
      </c>
      <c r="T700" s="21">
        <f t="shared" si="34"/>
        <v>25861.811887345324</v>
      </c>
      <c r="U700" s="19">
        <v>0</v>
      </c>
      <c r="V700" s="21">
        <f t="shared" si="35"/>
        <v>161976.61129442599</v>
      </c>
    </row>
    <row r="701" spans="1:22" x14ac:dyDescent="0.3">
      <c r="A701" s="7" t="s">
        <v>141</v>
      </c>
      <c r="B701" s="7">
        <v>2</v>
      </c>
      <c r="C701" s="8" t="s">
        <v>186</v>
      </c>
      <c r="D701" s="7" t="s">
        <v>638</v>
      </c>
      <c r="E701" s="7" t="s">
        <v>121</v>
      </c>
      <c r="F701" s="8" t="s">
        <v>639</v>
      </c>
      <c r="G701" s="7" t="s">
        <v>16</v>
      </c>
      <c r="H701" s="9">
        <v>729.16</v>
      </c>
      <c r="I701" s="9">
        <v>2.2252999999999998</v>
      </c>
      <c r="J701" s="9">
        <v>2.1379999999999999</v>
      </c>
      <c r="K701" s="10">
        <v>0.96076933447175661</v>
      </c>
      <c r="L701" s="9">
        <v>26.04</v>
      </c>
      <c r="M701" s="19">
        <f>H701*INDEX('Pliegos Tarifarios (Las Condes)'!$B:$B,MATCH($B701,'Pliegos Tarifarios (Las Condes)'!$A:$A,0))</f>
        <v>86651.916079999995</v>
      </c>
      <c r="N701" s="19">
        <f>I701*INDEX('Pliegos Tarifarios (Las Condes)'!$C:$C,MATCH($B701,'Pliegos Tarifarios (Las Condes)'!$A:$A,0))</f>
        <v>7634.2944292999991</v>
      </c>
      <c r="O701" s="19">
        <f>J701*INDEX('Pliegos Tarifarios (Las Condes)'!$D:$D,MATCH($B701,'Pliegos Tarifarios (Las Condes)'!$A:$A,0))</f>
        <v>30193.212287999999</v>
      </c>
      <c r="P701" s="19">
        <f>H701*INDEX('Pliegos Tarifarios (Las Condes)'!$E:$E,MATCH($B701,'Pliegos Tarifarios (Las Condes)'!$A:$A,0))</f>
        <v>9429.49712</v>
      </c>
      <c r="Q701" s="19" cm="1">
        <f t="array" ref="Q701">H701*_xlfn.IFS(H701&lt;=350,INDEX('Pliegos Tarifarios (Las Condes)'!$F:$F,MATCH($B701,'Pliegos Tarifarios (Las Condes)'!$A:$A,0)),H701&lt;=500,INDEX('Pliegos Tarifarios (Las Condes)'!$G:$G,MATCH($B701,'Pliegos Tarifarios (Las Condes)'!$A:$A,0)),H701&lt;=1000,INDEX('Pliegos Tarifarios (Las Condes)'!$H:$H,MATCH($B701,'Pliegos Tarifarios (Las Condes)'!$A:$A,0)),H701&lt;=5000,INDEX('Pliegos Tarifarios (Las Condes)'!$I:$I,MATCH($B701,'Pliegos Tarifarios (Las Condes)'!$A:$A,0)),H701&gt;5000,INDEX('Pliegos Tarifarios (Las Condes)'!$J:$J,MATCH($B701,'Pliegos Tarifarios (Las Condes)'!$A:$A,0)))/1.19</f>
        <v>1710.1559327731095</v>
      </c>
      <c r="R701" s="19">
        <f>INDEX('Pliegos Tarifarios (Las Condes)'!$K:$K,MATCH($B701,'Pliegos Tarifarios (Las Condes)'!$A:$A,0))</f>
        <v>709.36099999999999</v>
      </c>
      <c r="S701" s="21">
        <f t="shared" si="33"/>
        <v>136328.43685007311</v>
      </c>
      <c r="T701" s="21">
        <f t="shared" si="34"/>
        <v>25902.403001513892</v>
      </c>
      <c r="U701" s="19">
        <v>0</v>
      </c>
      <c r="V701" s="21">
        <f t="shared" si="35"/>
        <v>162230.83985158699</v>
      </c>
    </row>
    <row r="702" spans="1:22" x14ac:dyDescent="0.3">
      <c r="A702" s="7" t="s">
        <v>141</v>
      </c>
      <c r="B702" s="7">
        <v>2</v>
      </c>
      <c r="C702" s="8" t="s">
        <v>186</v>
      </c>
      <c r="D702" s="7" t="s">
        <v>640</v>
      </c>
      <c r="E702" s="7" t="s">
        <v>121</v>
      </c>
      <c r="F702" s="8" t="s">
        <v>641</v>
      </c>
      <c r="G702" s="7" t="s">
        <v>16</v>
      </c>
      <c r="H702" s="9">
        <v>728.65419999999995</v>
      </c>
      <c r="I702" s="9">
        <v>2.1724999999999999</v>
      </c>
      <c r="J702" s="9">
        <v>2.1446999999999998</v>
      </c>
      <c r="K702" s="10">
        <v>0.98720368239355583</v>
      </c>
      <c r="L702" s="9">
        <v>26.02</v>
      </c>
      <c r="M702" s="19">
        <f>H702*INDEX('Pliegos Tarifarios (Las Condes)'!$B:$B,MATCH($B702,'Pliegos Tarifarios (Las Condes)'!$A:$A,0))</f>
        <v>86591.807819599984</v>
      </c>
      <c r="N702" s="19">
        <f>I702*INDEX('Pliegos Tarifarios (Las Condes)'!$C:$C,MATCH($B702,'Pliegos Tarifarios (Las Condes)'!$A:$A,0))</f>
        <v>7453.1544724999994</v>
      </c>
      <c r="O702" s="19">
        <f>J702*INDEX('Pliegos Tarifarios (Las Condes)'!$D:$D,MATCH($B702,'Pliegos Tarifarios (Las Condes)'!$A:$A,0))</f>
        <v>30287.830867199995</v>
      </c>
      <c r="P702" s="19">
        <f>H702*INDEX('Pliegos Tarifarios (Las Condes)'!$E:$E,MATCH($B702,'Pliegos Tarifarios (Las Condes)'!$A:$A,0))</f>
        <v>9422.9561143999999</v>
      </c>
      <c r="Q702" s="19" cm="1">
        <f t="array" ref="Q702">H702*_xlfn.IFS(H702&lt;=350,INDEX('Pliegos Tarifarios (Las Condes)'!$F:$F,MATCH($B702,'Pliegos Tarifarios (Las Condes)'!$A:$A,0)),H702&lt;=500,INDEX('Pliegos Tarifarios (Las Condes)'!$G:$G,MATCH($B702,'Pliegos Tarifarios (Las Condes)'!$A:$A,0)),H702&lt;=1000,INDEX('Pliegos Tarifarios (Las Condes)'!$H:$H,MATCH($B702,'Pliegos Tarifarios (Las Condes)'!$A:$A,0)),H702&lt;=5000,INDEX('Pliegos Tarifarios (Las Condes)'!$I:$I,MATCH($B702,'Pliegos Tarifarios (Las Condes)'!$A:$A,0)),H702&gt;5000,INDEX('Pliegos Tarifarios (Las Condes)'!$J:$J,MATCH($B702,'Pliegos Tarifarios (Las Condes)'!$A:$A,0)))/1.19</f>
        <v>1708.9696405042018</v>
      </c>
      <c r="R702" s="19">
        <f>INDEX('Pliegos Tarifarios (Las Condes)'!$K:$K,MATCH($B702,'Pliegos Tarifarios (Las Condes)'!$A:$A,0))</f>
        <v>709.36099999999999</v>
      </c>
      <c r="S702" s="21">
        <f t="shared" si="33"/>
        <v>136174.07991420417</v>
      </c>
      <c r="T702" s="21">
        <f t="shared" si="34"/>
        <v>25873.075183698791</v>
      </c>
      <c r="U702" s="19">
        <v>0</v>
      </c>
      <c r="V702" s="21">
        <f t="shared" si="35"/>
        <v>162047.15509790296</v>
      </c>
    </row>
    <row r="703" spans="1:22" x14ac:dyDescent="0.3">
      <c r="A703" s="7" t="s">
        <v>141</v>
      </c>
      <c r="B703" s="7">
        <v>2</v>
      </c>
      <c r="C703" s="8" t="s">
        <v>186</v>
      </c>
      <c r="D703" s="7" t="s">
        <v>642</v>
      </c>
      <c r="E703" s="7" t="s">
        <v>121</v>
      </c>
      <c r="F703" s="8" t="s">
        <v>643</v>
      </c>
      <c r="G703" s="7" t="s">
        <v>16</v>
      </c>
      <c r="H703" s="9">
        <v>728.97900000000004</v>
      </c>
      <c r="I703" s="9">
        <v>2.1659000000000002</v>
      </c>
      <c r="J703" s="9">
        <v>2.1659000000000002</v>
      </c>
      <c r="K703" s="10">
        <v>1</v>
      </c>
      <c r="L703" s="9">
        <v>26.03</v>
      </c>
      <c r="M703" s="19">
        <f>H703*INDEX('Pliegos Tarifarios (Las Condes)'!$B:$B,MATCH($B703,'Pliegos Tarifarios (Las Condes)'!$A:$A,0))</f>
        <v>86630.406401999993</v>
      </c>
      <c r="N703" s="19">
        <f>I703*INDEX('Pliegos Tarifarios (Las Condes)'!$C:$C,MATCH($B703,'Pliegos Tarifarios (Las Condes)'!$A:$A,0))</f>
        <v>7430.5119779000006</v>
      </c>
      <c r="O703" s="19">
        <f>J703*INDEX('Pliegos Tarifarios (Las Condes)'!$D:$D,MATCH($B703,'Pliegos Tarifarios (Las Condes)'!$A:$A,0))</f>
        <v>30587.2209984</v>
      </c>
      <c r="P703" s="19">
        <f>H703*INDEX('Pliegos Tarifarios (Las Condes)'!$E:$E,MATCH($B703,'Pliegos Tarifarios (Las Condes)'!$A:$A,0))</f>
        <v>9427.1564280000002</v>
      </c>
      <c r="Q703" s="19" cm="1">
        <f t="array" ref="Q703">H703*_xlfn.IFS(H703&lt;=350,INDEX('Pliegos Tarifarios (Las Condes)'!$F:$F,MATCH($B703,'Pliegos Tarifarios (Las Condes)'!$A:$A,0)),H703&lt;=500,INDEX('Pliegos Tarifarios (Las Condes)'!$G:$G,MATCH($B703,'Pliegos Tarifarios (Las Condes)'!$A:$A,0)),H703&lt;=1000,INDEX('Pliegos Tarifarios (Las Condes)'!$H:$H,MATCH($B703,'Pliegos Tarifarios (Las Condes)'!$A:$A,0)),H703&lt;=5000,INDEX('Pliegos Tarifarios (Las Condes)'!$I:$I,MATCH($B703,'Pliegos Tarifarios (Las Condes)'!$A:$A,0)),H703&gt;5000,INDEX('Pliegos Tarifarios (Las Condes)'!$J:$J,MATCH($B703,'Pliegos Tarifarios (Las Condes)'!$A:$A,0)))/1.19</f>
        <v>1709.7314193277316</v>
      </c>
      <c r="R703" s="19">
        <f>INDEX('Pliegos Tarifarios (Las Condes)'!$K:$K,MATCH($B703,'Pliegos Tarifarios (Las Condes)'!$A:$A,0))</f>
        <v>709.36099999999999</v>
      </c>
      <c r="S703" s="21">
        <f t="shared" si="33"/>
        <v>136494.38822562771</v>
      </c>
      <c r="T703" s="21">
        <f t="shared" si="34"/>
        <v>25933.933762869267</v>
      </c>
      <c r="U703" s="19">
        <v>0</v>
      </c>
      <c r="V703" s="21">
        <f t="shared" si="35"/>
        <v>162428.32198849699</v>
      </c>
    </row>
    <row r="704" spans="1:22" x14ac:dyDescent="0.3">
      <c r="A704" s="7" t="s">
        <v>141</v>
      </c>
      <c r="B704" s="7">
        <v>2</v>
      </c>
      <c r="C704" s="8" t="s">
        <v>186</v>
      </c>
      <c r="D704" s="7" t="s">
        <v>644</v>
      </c>
      <c r="E704" s="7" t="s">
        <v>121</v>
      </c>
      <c r="F704" s="8" t="s">
        <v>645</v>
      </c>
      <c r="G704" s="7" t="s">
        <v>16</v>
      </c>
      <c r="H704" s="9">
        <v>729.95590000000004</v>
      </c>
      <c r="I704" s="9">
        <v>2.1848000000000001</v>
      </c>
      <c r="J704" s="9">
        <v>2.1535000000000002</v>
      </c>
      <c r="K704" s="10">
        <v>0.98567374588062984</v>
      </c>
      <c r="L704" s="9">
        <v>26.07</v>
      </c>
      <c r="M704" s="19">
        <f>H704*INDEX('Pliegos Tarifarios (Las Condes)'!$B:$B,MATCH($B704,'Pliegos Tarifarios (Las Condes)'!$A:$A,0))</f>
        <v>86746.499244200008</v>
      </c>
      <c r="N704" s="19">
        <f>I704*INDEX('Pliegos Tarifarios (Las Condes)'!$C:$C,MATCH($B704,'Pliegos Tarifarios (Las Condes)'!$A:$A,0))</f>
        <v>7495.3518488</v>
      </c>
      <c r="O704" s="19">
        <f>J704*INDEX('Pliegos Tarifarios (Las Condes)'!$D:$D,MATCH($B704,'Pliegos Tarifarios (Las Condes)'!$A:$A,0))</f>
        <v>30412.106016000002</v>
      </c>
      <c r="P704" s="19">
        <f>H704*INDEX('Pliegos Tarifarios (Las Condes)'!$E:$E,MATCH($B704,'Pliegos Tarifarios (Las Condes)'!$A:$A,0))</f>
        <v>9439.7896988000011</v>
      </c>
      <c r="Q704" s="19" cm="1">
        <f t="array" ref="Q704">H704*_xlfn.IFS(H704&lt;=350,INDEX('Pliegos Tarifarios (Las Condes)'!$F:$F,MATCH($B704,'Pliegos Tarifarios (Las Condes)'!$A:$A,0)),H704&lt;=500,INDEX('Pliegos Tarifarios (Las Condes)'!$G:$G,MATCH($B704,'Pliegos Tarifarios (Las Condes)'!$A:$A,0)),H704&lt;=1000,INDEX('Pliegos Tarifarios (Las Condes)'!$H:$H,MATCH($B704,'Pliegos Tarifarios (Las Condes)'!$A:$A,0)),H704&lt;=5000,INDEX('Pliegos Tarifarios (Las Condes)'!$I:$I,MATCH($B704,'Pliegos Tarifarios (Las Condes)'!$A:$A,0)),H704&gt;5000,INDEX('Pliegos Tarifarios (Las Condes)'!$J:$J,MATCH($B704,'Pliegos Tarifarios (Las Condes)'!$A:$A,0)))/1.19</f>
        <v>1712.022619243698</v>
      </c>
      <c r="R704" s="19">
        <f>INDEX('Pliegos Tarifarios (Las Condes)'!$K:$K,MATCH($B704,'Pliegos Tarifarios (Las Condes)'!$A:$A,0))</f>
        <v>709.36099999999999</v>
      </c>
      <c r="S704" s="21">
        <f t="shared" si="33"/>
        <v>136515.13042704374</v>
      </c>
      <c r="T704" s="21">
        <f t="shared" si="34"/>
        <v>25937.874781138311</v>
      </c>
      <c r="U704" s="19">
        <v>0</v>
      </c>
      <c r="V704" s="21">
        <f t="shared" si="35"/>
        <v>162453.00520818206</v>
      </c>
    </row>
    <row r="705" spans="1:22" x14ac:dyDescent="0.3">
      <c r="A705" s="7" t="s">
        <v>141</v>
      </c>
      <c r="B705" s="7">
        <v>2</v>
      </c>
      <c r="C705" s="8" t="s">
        <v>186</v>
      </c>
      <c r="D705" s="7" t="s">
        <v>646</v>
      </c>
      <c r="E705" s="7" t="s">
        <v>121</v>
      </c>
      <c r="F705" s="8" t="s">
        <v>647</v>
      </c>
      <c r="G705" s="7" t="s">
        <v>16</v>
      </c>
      <c r="H705" s="9">
        <v>730.21749999999997</v>
      </c>
      <c r="I705" s="9">
        <v>2.1857000000000002</v>
      </c>
      <c r="J705" s="9">
        <v>2.1734</v>
      </c>
      <c r="K705" s="10">
        <v>0.99437251223864198</v>
      </c>
      <c r="L705" s="9">
        <v>26.08</v>
      </c>
      <c r="M705" s="19">
        <f>H705*INDEX('Pliegos Tarifarios (Las Condes)'!$B:$B,MATCH($B705,'Pliegos Tarifarios (Las Condes)'!$A:$A,0))</f>
        <v>86777.587264999995</v>
      </c>
      <c r="N705" s="19">
        <f>I705*INDEX('Pliegos Tarifarios (Las Condes)'!$C:$C,MATCH($B705,'Pliegos Tarifarios (Las Condes)'!$A:$A,0))</f>
        <v>7498.4394617000007</v>
      </c>
      <c r="O705" s="19">
        <f>J705*INDEX('Pliegos Tarifarios (Las Condes)'!$D:$D,MATCH($B705,'Pliegos Tarifarios (Las Condes)'!$A:$A,0))</f>
        <v>30693.1373184</v>
      </c>
      <c r="P705" s="19">
        <f>H705*INDEX('Pliegos Tarifarios (Las Condes)'!$E:$E,MATCH($B705,'Pliegos Tarifarios (Las Condes)'!$A:$A,0))</f>
        <v>9443.1727100000007</v>
      </c>
      <c r="Q705" s="19" cm="1">
        <f t="array" ref="Q705">H705*_xlfn.IFS(H705&lt;=350,INDEX('Pliegos Tarifarios (Las Condes)'!$F:$F,MATCH($B705,'Pliegos Tarifarios (Las Condes)'!$A:$A,0)),H705&lt;=500,INDEX('Pliegos Tarifarios (Las Condes)'!$G:$G,MATCH($B705,'Pliegos Tarifarios (Las Condes)'!$A:$A,0)),H705&lt;=1000,INDEX('Pliegos Tarifarios (Las Condes)'!$H:$H,MATCH($B705,'Pliegos Tarifarios (Las Condes)'!$A:$A,0)),H705&lt;=5000,INDEX('Pliegos Tarifarios (Las Condes)'!$I:$I,MATCH($B705,'Pliegos Tarifarios (Las Condes)'!$A:$A,0)),H705&gt;5000,INDEX('Pliegos Tarifarios (Las Condes)'!$J:$J,MATCH($B705,'Pliegos Tarifarios (Las Condes)'!$A:$A,0)))/1.19</f>
        <v>1712.6361701680673</v>
      </c>
      <c r="R705" s="19">
        <f>INDEX('Pliegos Tarifarios (Las Condes)'!$K:$K,MATCH($B705,'Pliegos Tarifarios (Las Condes)'!$A:$A,0))</f>
        <v>709.36099999999999</v>
      </c>
      <c r="S705" s="21">
        <f t="shared" si="33"/>
        <v>136834.33392526806</v>
      </c>
      <c r="T705" s="21">
        <f t="shared" si="34"/>
        <v>25998.523445800933</v>
      </c>
      <c r="U705" s="19">
        <v>0</v>
      </c>
      <c r="V705" s="21">
        <f t="shared" si="35"/>
        <v>162832.857371069</v>
      </c>
    </row>
    <row r="706" spans="1:22" x14ac:dyDescent="0.3">
      <c r="A706" s="7" t="s">
        <v>141</v>
      </c>
      <c r="B706" s="7">
        <v>2</v>
      </c>
      <c r="C706" s="8" t="s">
        <v>186</v>
      </c>
      <c r="D706" s="7" t="s">
        <v>648</v>
      </c>
      <c r="E706" s="7" t="s">
        <v>121</v>
      </c>
      <c r="F706" s="8" t="s">
        <v>649</v>
      </c>
      <c r="G706" s="7" t="s">
        <v>16</v>
      </c>
      <c r="H706" s="9">
        <v>730.02350000000001</v>
      </c>
      <c r="I706" s="9">
        <v>2.1659000000000002</v>
      </c>
      <c r="J706" s="9">
        <v>2.1625000000000001</v>
      </c>
      <c r="K706" s="10">
        <v>0.9984302137679486</v>
      </c>
      <c r="L706" s="9">
        <v>26.07</v>
      </c>
      <c r="M706" s="19">
        <f>H706*INDEX('Pliegos Tarifarios (Las Condes)'!$B:$B,MATCH($B706,'Pliegos Tarifarios (Las Condes)'!$A:$A,0))</f>
        <v>86754.532693000001</v>
      </c>
      <c r="N706" s="19">
        <f>I706*INDEX('Pliegos Tarifarios (Las Condes)'!$C:$C,MATCH($B706,'Pliegos Tarifarios (Las Condes)'!$A:$A,0))</f>
        <v>7430.5119779000006</v>
      </c>
      <c r="O706" s="19">
        <f>J706*INDEX('Pliegos Tarifarios (Las Condes)'!$D:$D,MATCH($B706,'Pliegos Tarifarios (Las Condes)'!$A:$A,0))</f>
        <v>30539.205600000001</v>
      </c>
      <c r="P706" s="19">
        <f>H706*INDEX('Pliegos Tarifarios (Las Condes)'!$E:$E,MATCH($B706,'Pliegos Tarifarios (Las Condes)'!$A:$A,0))</f>
        <v>9440.6639020000002</v>
      </c>
      <c r="Q706" s="19" cm="1">
        <f t="array" ref="Q706">H706*_xlfn.IFS(H706&lt;=350,INDEX('Pliegos Tarifarios (Las Condes)'!$F:$F,MATCH($B706,'Pliegos Tarifarios (Las Condes)'!$A:$A,0)),H706&lt;=500,INDEX('Pliegos Tarifarios (Las Condes)'!$G:$G,MATCH($B706,'Pliegos Tarifarios (Las Condes)'!$A:$A,0)),H706&lt;=1000,INDEX('Pliegos Tarifarios (Las Condes)'!$H:$H,MATCH($B706,'Pliegos Tarifarios (Las Condes)'!$A:$A,0)),H706&lt;=5000,INDEX('Pliegos Tarifarios (Las Condes)'!$I:$I,MATCH($B706,'Pliegos Tarifarios (Las Condes)'!$A:$A,0)),H706&gt;5000,INDEX('Pliegos Tarifarios (Las Condes)'!$J:$J,MATCH($B706,'Pliegos Tarifarios (Las Condes)'!$A:$A,0)))/1.19</f>
        <v>1712.181166806723</v>
      </c>
      <c r="R706" s="19">
        <f>INDEX('Pliegos Tarifarios (Las Condes)'!$K:$K,MATCH($B706,'Pliegos Tarifarios (Las Condes)'!$A:$A,0))</f>
        <v>709.36099999999999</v>
      </c>
      <c r="S706" s="21">
        <f t="shared" si="33"/>
        <v>136586.45633970672</v>
      </c>
      <c r="T706" s="21">
        <f t="shared" si="34"/>
        <v>25951.426704544279</v>
      </c>
      <c r="U706" s="19">
        <v>0</v>
      </c>
      <c r="V706" s="21">
        <f t="shared" si="35"/>
        <v>162537.88304425101</v>
      </c>
    </row>
    <row r="707" spans="1:22" x14ac:dyDescent="0.3">
      <c r="A707" s="7" t="s">
        <v>141</v>
      </c>
      <c r="B707" s="7">
        <v>2</v>
      </c>
      <c r="C707" s="8" t="s">
        <v>186</v>
      </c>
      <c r="D707" s="7" t="s">
        <v>650</v>
      </c>
      <c r="E707" s="7" t="s">
        <v>121</v>
      </c>
      <c r="F707" s="8" t="s">
        <v>651</v>
      </c>
      <c r="G707" s="7" t="s">
        <v>16</v>
      </c>
      <c r="H707" s="9">
        <v>728.71799999999996</v>
      </c>
      <c r="I707" s="9">
        <v>2.2606999999999999</v>
      </c>
      <c r="J707" s="9">
        <v>2.1970999999999998</v>
      </c>
      <c r="K707" s="10">
        <v>0.97186712080329096</v>
      </c>
      <c r="L707" s="9">
        <v>26.03</v>
      </c>
      <c r="M707" s="19">
        <f>H707*INDEX('Pliegos Tarifarios (Las Condes)'!$B:$B,MATCH($B707,'Pliegos Tarifarios (Las Condes)'!$A:$A,0))</f>
        <v>86599.389683999994</v>
      </c>
      <c r="N707" s="19">
        <f>I707*INDEX('Pliegos Tarifarios (Las Condes)'!$C:$C,MATCH($B707,'Pliegos Tarifarios (Las Condes)'!$A:$A,0))</f>
        <v>7755.7405367000001</v>
      </c>
      <c r="O707" s="19">
        <f>J707*INDEX('Pliegos Tarifarios (Las Condes)'!$D:$D,MATCH($B707,'Pliegos Tarifarios (Las Condes)'!$A:$A,0))</f>
        <v>31027.832889599995</v>
      </c>
      <c r="P707" s="19">
        <f>H707*INDEX('Pliegos Tarifarios (Las Condes)'!$E:$E,MATCH($B707,'Pliegos Tarifarios (Las Condes)'!$A:$A,0))</f>
        <v>9423.7811760000004</v>
      </c>
      <c r="Q707" s="19" cm="1">
        <f t="array" ref="Q707">H707*_xlfn.IFS(H707&lt;=350,INDEX('Pliegos Tarifarios (Las Condes)'!$F:$F,MATCH($B707,'Pliegos Tarifarios (Las Condes)'!$A:$A,0)),H707&lt;=500,INDEX('Pliegos Tarifarios (Las Condes)'!$G:$G,MATCH($B707,'Pliegos Tarifarios (Las Condes)'!$A:$A,0)),H707&lt;=1000,INDEX('Pliegos Tarifarios (Las Condes)'!$H:$H,MATCH($B707,'Pliegos Tarifarios (Las Condes)'!$A:$A,0)),H707&lt;=5000,INDEX('Pliegos Tarifarios (Las Condes)'!$I:$I,MATCH($B707,'Pliegos Tarifarios (Las Condes)'!$A:$A,0)),H707&gt;5000,INDEX('Pliegos Tarifarios (Las Condes)'!$J:$J,MATCH($B707,'Pliegos Tarifarios (Las Condes)'!$A:$A,0)))/1.19</f>
        <v>1709.1192756302523</v>
      </c>
      <c r="R707" s="19">
        <f>INDEX('Pliegos Tarifarios (Las Condes)'!$K:$K,MATCH($B707,'Pliegos Tarifarios (Las Condes)'!$A:$A,0))</f>
        <v>709.36099999999999</v>
      </c>
      <c r="S707" s="21">
        <f t="shared" si="33"/>
        <v>137225.22456193023</v>
      </c>
      <c r="T707" s="21">
        <f t="shared" si="34"/>
        <v>26072.792666766742</v>
      </c>
      <c r="U707" s="19">
        <v>0</v>
      </c>
      <c r="V707" s="21">
        <f t="shared" si="35"/>
        <v>163298.01722869696</v>
      </c>
    </row>
    <row r="708" spans="1:22" x14ac:dyDescent="0.3">
      <c r="A708" s="7" t="s">
        <v>141</v>
      </c>
      <c r="B708" s="7">
        <v>2</v>
      </c>
      <c r="C708" s="8" t="s">
        <v>186</v>
      </c>
      <c r="D708" s="7" t="s">
        <v>652</v>
      </c>
      <c r="E708" s="7" t="s">
        <v>121</v>
      </c>
      <c r="F708" s="8" t="s">
        <v>653</v>
      </c>
      <c r="G708" s="7" t="s">
        <v>16</v>
      </c>
      <c r="H708" s="9">
        <v>729.14080000000001</v>
      </c>
      <c r="I708" s="9">
        <v>2.1865999999999999</v>
      </c>
      <c r="J708" s="9">
        <v>2.1347</v>
      </c>
      <c r="K708" s="10">
        <v>0.97626452025976407</v>
      </c>
      <c r="L708" s="9">
        <v>26.04</v>
      </c>
      <c r="M708" s="19">
        <f>H708*INDEX('Pliegos Tarifarios (Las Condes)'!$B:$B,MATCH($B708,'Pliegos Tarifarios (Las Condes)'!$A:$A,0))</f>
        <v>86649.634390399995</v>
      </c>
      <c r="N708" s="19">
        <f>I708*INDEX('Pliegos Tarifarios (Las Condes)'!$C:$C,MATCH($B708,'Pliegos Tarifarios (Las Condes)'!$A:$A,0))</f>
        <v>7501.5270745999997</v>
      </c>
      <c r="O708" s="19">
        <f>J708*INDEX('Pliegos Tarifarios (Las Condes)'!$D:$D,MATCH($B708,'Pliegos Tarifarios (Las Condes)'!$A:$A,0))</f>
        <v>30146.609107199998</v>
      </c>
      <c r="P708" s="19">
        <f>H708*INDEX('Pliegos Tarifarios (Las Condes)'!$E:$E,MATCH($B708,'Pliegos Tarifarios (Las Condes)'!$A:$A,0))</f>
        <v>9429.2488255999997</v>
      </c>
      <c r="Q708" s="19" cm="1">
        <f t="array" ref="Q708">H708*_xlfn.IFS(H708&lt;=350,INDEX('Pliegos Tarifarios (Las Condes)'!$F:$F,MATCH($B708,'Pliegos Tarifarios (Las Condes)'!$A:$A,0)),H708&lt;=500,INDEX('Pliegos Tarifarios (Las Condes)'!$G:$G,MATCH($B708,'Pliegos Tarifarios (Las Condes)'!$A:$A,0)),H708&lt;=1000,INDEX('Pliegos Tarifarios (Las Condes)'!$H:$H,MATCH($B708,'Pliegos Tarifarios (Las Condes)'!$A:$A,0)),H708&lt;=5000,INDEX('Pliegos Tarifarios (Las Condes)'!$I:$I,MATCH($B708,'Pliegos Tarifarios (Las Condes)'!$A:$A,0)),H708&gt;5000,INDEX('Pliegos Tarifarios (Las Condes)'!$J:$J,MATCH($B708,'Pliegos Tarifarios (Las Condes)'!$A:$A,0)))/1.19</f>
        <v>1710.1109015126056</v>
      </c>
      <c r="R708" s="19">
        <f>INDEX('Pliegos Tarifarios (Las Condes)'!$K:$K,MATCH($B708,'Pliegos Tarifarios (Las Condes)'!$A:$A,0))</f>
        <v>709.36099999999999</v>
      </c>
      <c r="S708" s="21">
        <f t="shared" si="33"/>
        <v>136146.49129931262</v>
      </c>
      <c r="T708" s="21">
        <f t="shared" si="34"/>
        <v>25867.833346869396</v>
      </c>
      <c r="U708" s="19">
        <v>0</v>
      </c>
      <c r="V708" s="21">
        <f t="shared" si="35"/>
        <v>162014.32464618201</v>
      </c>
    </row>
    <row r="709" spans="1:22" x14ac:dyDescent="0.3">
      <c r="A709" s="7" t="s">
        <v>141</v>
      </c>
      <c r="B709" s="7">
        <v>2</v>
      </c>
      <c r="C709" s="8" t="s">
        <v>186</v>
      </c>
      <c r="D709" s="7" t="s">
        <v>654</v>
      </c>
      <c r="E709" s="7" t="s">
        <v>121</v>
      </c>
      <c r="F709" s="8" t="s">
        <v>655</v>
      </c>
      <c r="G709" s="7" t="s">
        <v>16</v>
      </c>
      <c r="H709" s="9">
        <v>729.25340000000006</v>
      </c>
      <c r="I709" s="9">
        <v>2.2038000000000002</v>
      </c>
      <c r="J709" s="9">
        <v>2.1991000000000001</v>
      </c>
      <c r="K709" s="10">
        <v>0.9978673200834921</v>
      </c>
      <c r="L709" s="9">
        <v>26.04</v>
      </c>
      <c r="M709" s="19">
        <f>H709*INDEX('Pliegos Tarifarios (Las Condes)'!$B:$B,MATCH($B709,'Pliegos Tarifarios (Las Condes)'!$A:$A,0))</f>
        <v>86663.015549200005</v>
      </c>
      <c r="N709" s="19">
        <f>I709*INDEX('Pliegos Tarifarios (Las Condes)'!$C:$C,MATCH($B709,'Pliegos Tarifarios (Las Condes)'!$A:$A,0))</f>
        <v>7560.5347878000011</v>
      </c>
      <c r="O709" s="19">
        <f>J709*INDEX('Pliegos Tarifarios (Las Condes)'!$D:$D,MATCH($B709,'Pliegos Tarifarios (Las Condes)'!$A:$A,0))</f>
        <v>31056.0772416</v>
      </c>
      <c r="P709" s="19">
        <f>H709*INDEX('Pliegos Tarifarios (Las Condes)'!$E:$E,MATCH($B709,'Pliegos Tarifarios (Las Condes)'!$A:$A,0))</f>
        <v>9430.7049688000006</v>
      </c>
      <c r="Q709" s="19" cm="1">
        <f t="array" ref="Q709">H709*_xlfn.IFS(H709&lt;=350,INDEX('Pliegos Tarifarios (Las Condes)'!$F:$F,MATCH($B709,'Pliegos Tarifarios (Las Condes)'!$A:$A,0)),H709&lt;=500,INDEX('Pliegos Tarifarios (Las Condes)'!$G:$G,MATCH($B709,'Pliegos Tarifarios (Las Condes)'!$A:$A,0)),H709&lt;=1000,INDEX('Pliegos Tarifarios (Las Condes)'!$H:$H,MATCH($B709,'Pliegos Tarifarios (Las Condes)'!$A:$A,0)),H709&lt;=5000,INDEX('Pliegos Tarifarios (Las Condes)'!$I:$I,MATCH($B709,'Pliegos Tarifarios (Las Condes)'!$A:$A,0)),H709&gt;5000,INDEX('Pliegos Tarifarios (Las Condes)'!$J:$J,MATCH($B709,'Pliegos Tarifarios (Las Condes)'!$A:$A,0)))/1.19</f>
        <v>1710.3749910924375</v>
      </c>
      <c r="R709" s="19">
        <f>INDEX('Pliegos Tarifarios (Las Condes)'!$K:$K,MATCH($B709,'Pliegos Tarifarios (Las Condes)'!$A:$A,0))</f>
        <v>709.36099999999999</v>
      </c>
      <c r="S709" s="21">
        <f t="shared" si="33"/>
        <v>137130.06853849243</v>
      </c>
      <c r="T709" s="21">
        <f t="shared" si="34"/>
        <v>26054.713022313561</v>
      </c>
      <c r="U709" s="19">
        <v>0</v>
      </c>
      <c r="V709" s="21">
        <f t="shared" si="35"/>
        <v>163184.78156080598</v>
      </c>
    </row>
    <row r="710" spans="1:22" x14ac:dyDescent="0.3">
      <c r="A710" s="7" t="s">
        <v>141</v>
      </c>
      <c r="B710" s="7">
        <v>2</v>
      </c>
      <c r="C710" s="8" t="s">
        <v>186</v>
      </c>
      <c r="D710" s="7" t="s">
        <v>656</v>
      </c>
      <c r="E710" s="7" t="s">
        <v>121</v>
      </c>
      <c r="F710" s="8" t="s">
        <v>657</v>
      </c>
      <c r="G710" s="7" t="s">
        <v>16</v>
      </c>
      <c r="H710" s="9">
        <v>728.46460000000002</v>
      </c>
      <c r="I710" s="9">
        <v>2.1705999999999999</v>
      </c>
      <c r="J710" s="9">
        <v>2.1482000000000001</v>
      </c>
      <c r="K710" s="10">
        <v>0.98968027273564929</v>
      </c>
      <c r="L710" s="9">
        <v>26.02</v>
      </c>
      <c r="M710" s="19">
        <f>H710*INDEX('Pliegos Tarifarios (Las Condes)'!$B:$B,MATCH($B710,'Pliegos Tarifarios (Las Condes)'!$A:$A,0))</f>
        <v>86569.276134799991</v>
      </c>
      <c r="N710" s="19">
        <f>I710*INDEX('Pliegos Tarifarios (Las Condes)'!$C:$C,MATCH($B710,'Pliegos Tarifarios (Las Condes)'!$A:$A,0))</f>
        <v>7446.6361785999998</v>
      </c>
      <c r="O710" s="19">
        <f>J710*INDEX('Pliegos Tarifarios (Las Condes)'!$D:$D,MATCH($B710,'Pliegos Tarifarios (Las Condes)'!$A:$A,0))</f>
        <v>30337.258483199999</v>
      </c>
      <c r="P710" s="19">
        <f>H710*INDEX('Pliegos Tarifarios (Las Condes)'!$E:$E,MATCH($B710,'Pliegos Tarifarios (Las Condes)'!$A:$A,0))</f>
        <v>9420.5042071999997</v>
      </c>
      <c r="Q710" s="19" cm="1">
        <f t="array" ref="Q710">H710*_xlfn.IFS(H710&lt;=350,INDEX('Pliegos Tarifarios (Las Condes)'!$F:$F,MATCH($B710,'Pliegos Tarifarios (Las Condes)'!$A:$A,0)),H710&lt;=500,INDEX('Pliegos Tarifarios (Las Condes)'!$G:$G,MATCH($B710,'Pliegos Tarifarios (Las Condes)'!$A:$A,0)),H710&lt;=1000,INDEX('Pliegos Tarifarios (Las Condes)'!$H:$H,MATCH($B710,'Pliegos Tarifarios (Las Condes)'!$A:$A,0)),H710&lt;=5000,INDEX('Pliegos Tarifarios (Las Condes)'!$I:$I,MATCH($B710,'Pliegos Tarifarios (Las Condes)'!$A:$A,0)),H710&gt;5000,INDEX('Pliegos Tarifarios (Las Condes)'!$J:$J,MATCH($B710,'Pliegos Tarifarios (Las Condes)'!$A:$A,0)))/1.19</f>
        <v>1708.5249568067231</v>
      </c>
      <c r="R710" s="19">
        <f>INDEX('Pliegos Tarifarios (Las Condes)'!$K:$K,MATCH($B710,'Pliegos Tarifarios (Las Condes)'!$A:$A,0))</f>
        <v>709.36099999999999</v>
      </c>
      <c r="S710" s="21">
        <f t="shared" si="33"/>
        <v>136191.56096060673</v>
      </c>
      <c r="T710" s="21">
        <f t="shared" si="34"/>
        <v>25876.396582515277</v>
      </c>
      <c r="U710" s="19">
        <v>0</v>
      </c>
      <c r="V710" s="21">
        <f t="shared" si="35"/>
        <v>162067.957543122</v>
      </c>
    </row>
    <row r="711" spans="1:22" x14ac:dyDescent="0.3">
      <c r="A711" s="7" t="s">
        <v>141</v>
      </c>
      <c r="B711" s="7">
        <v>2</v>
      </c>
      <c r="C711" s="8" t="s">
        <v>186</v>
      </c>
      <c r="D711" s="7" t="s">
        <v>658</v>
      </c>
      <c r="E711" s="7" t="s">
        <v>121</v>
      </c>
      <c r="F711" s="8" t="s">
        <v>659</v>
      </c>
      <c r="G711" s="7" t="s">
        <v>16</v>
      </c>
      <c r="H711" s="9">
        <v>728.55669999999998</v>
      </c>
      <c r="I711" s="9">
        <v>2.1677</v>
      </c>
      <c r="J711" s="9">
        <v>2.1677</v>
      </c>
      <c r="K711" s="10">
        <v>1</v>
      </c>
      <c r="L711" s="9">
        <v>26.02</v>
      </c>
      <c r="M711" s="19">
        <f>H711*INDEX('Pliegos Tarifarios (Las Condes)'!$B:$B,MATCH($B711,'Pliegos Tarifarios (Las Condes)'!$A:$A,0))</f>
        <v>86580.22111459999</v>
      </c>
      <c r="N711" s="19">
        <f>I711*INDEX('Pliegos Tarifarios (Las Condes)'!$C:$C,MATCH($B711,'Pliegos Tarifarios (Las Condes)'!$A:$A,0))</f>
        <v>7436.6872037000003</v>
      </c>
      <c r="O711" s="19">
        <f>J711*INDEX('Pliegos Tarifarios (Las Condes)'!$D:$D,MATCH($B711,'Pliegos Tarifarios (Las Condes)'!$A:$A,0))</f>
        <v>30612.640915199998</v>
      </c>
      <c r="P711" s="19">
        <f>H711*INDEX('Pliegos Tarifarios (Las Condes)'!$E:$E,MATCH($B711,'Pliegos Tarifarios (Las Condes)'!$A:$A,0))</f>
        <v>9421.6952443999999</v>
      </c>
      <c r="Q711" s="19" cm="1">
        <f t="array" ref="Q711">H711*_xlfn.IFS(H711&lt;=350,INDEX('Pliegos Tarifarios (Las Condes)'!$F:$F,MATCH($B711,'Pliegos Tarifarios (Las Condes)'!$A:$A,0)),H711&lt;=500,INDEX('Pliegos Tarifarios (Las Condes)'!$G:$G,MATCH($B711,'Pliegos Tarifarios (Las Condes)'!$A:$A,0)),H711&lt;=1000,INDEX('Pliegos Tarifarios (Las Condes)'!$H:$H,MATCH($B711,'Pliegos Tarifarios (Las Condes)'!$A:$A,0)),H711&lt;=5000,INDEX('Pliegos Tarifarios (Las Condes)'!$I:$I,MATCH($B711,'Pliegos Tarifarios (Las Condes)'!$A:$A,0)),H711&gt;5000,INDEX('Pliegos Tarifarios (Las Condes)'!$J:$J,MATCH($B711,'Pliegos Tarifarios (Las Condes)'!$A:$A,0)))/1.19</f>
        <v>1708.7409661344541</v>
      </c>
      <c r="R711" s="19">
        <f>INDEX('Pliegos Tarifarios (Las Condes)'!$K:$K,MATCH($B711,'Pliegos Tarifarios (Las Condes)'!$A:$A,0))</f>
        <v>709.36099999999999</v>
      </c>
      <c r="S711" s="21">
        <f t="shared" si="33"/>
        <v>136469.34644403443</v>
      </c>
      <c r="T711" s="21">
        <f t="shared" si="34"/>
        <v>25929.175824366543</v>
      </c>
      <c r="U711" s="19">
        <v>0</v>
      </c>
      <c r="V711" s="21">
        <f t="shared" si="35"/>
        <v>162398.52226840096</v>
      </c>
    </row>
    <row r="712" spans="1:22" x14ac:dyDescent="0.3">
      <c r="A712" s="7" t="s">
        <v>141</v>
      </c>
      <c r="B712" s="7">
        <v>2</v>
      </c>
      <c r="C712" s="8" t="s">
        <v>186</v>
      </c>
      <c r="D712" s="7" t="s">
        <v>660</v>
      </c>
      <c r="E712" s="7" t="s">
        <v>121</v>
      </c>
      <c r="F712" s="8" t="s">
        <v>661</v>
      </c>
      <c r="G712" s="7" t="s">
        <v>16</v>
      </c>
      <c r="H712" s="9">
        <v>729.42499999999995</v>
      </c>
      <c r="I712" s="9">
        <v>2.1823000000000001</v>
      </c>
      <c r="J712" s="9">
        <v>2.1490999999999998</v>
      </c>
      <c r="K712" s="10">
        <v>0.98478669293864252</v>
      </c>
      <c r="L712" s="9">
        <v>26.05</v>
      </c>
      <c r="M712" s="19">
        <f>H712*INDEX('Pliegos Tarifarios (Las Condes)'!$B:$B,MATCH($B712,'Pliegos Tarifarios (Las Condes)'!$A:$A,0))</f>
        <v>86683.408149999988</v>
      </c>
      <c r="N712" s="19">
        <f>I712*INDEX('Pliegos Tarifarios (Las Condes)'!$C:$C,MATCH($B712,'Pliegos Tarifarios (Las Condes)'!$A:$A,0))</f>
        <v>7486.7751463000004</v>
      </c>
      <c r="O712" s="19">
        <f>J712*INDEX('Pliegos Tarifarios (Las Condes)'!$D:$D,MATCH($B712,'Pliegos Tarifarios (Las Condes)'!$A:$A,0))</f>
        <v>30349.968441599995</v>
      </c>
      <c r="P712" s="19">
        <f>H712*INDEX('Pliegos Tarifarios (Las Condes)'!$E:$E,MATCH($B712,'Pliegos Tarifarios (Las Condes)'!$A:$A,0))</f>
        <v>9432.9241000000002</v>
      </c>
      <c r="Q712" s="19" cm="1">
        <f t="array" ref="Q712">H712*_xlfn.IFS(H712&lt;=350,INDEX('Pliegos Tarifarios (Las Condes)'!$F:$F,MATCH($B712,'Pliegos Tarifarios (Las Condes)'!$A:$A,0)),H712&lt;=500,INDEX('Pliegos Tarifarios (Las Condes)'!$G:$G,MATCH($B712,'Pliegos Tarifarios (Las Condes)'!$A:$A,0)),H712&lt;=1000,INDEX('Pliegos Tarifarios (Las Condes)'!$H:$H,MATCH($B712,'Pliegos Tarifarios (Las Condes)'!$A:$A,0)),H712&lt;=5000,INDEX('Pliegos Tarifarios (Las Condes)'!$I:$I,MATCH($B712,'Pliegos Tarifarios (Las Condes)'!$A:$A,0)),H712&gt;5000,INDEX('Pliegos Tarifarios (Las Condes)'!$J:$J,MATCH($B712,'Pliegos Tarifarios (Las Condes)'!$A:$A,0)))/1.19</f>
        <v>1710.7774579831935</v>
      </c>
      <c r="R712" s="19">
        <f>INDEX('Pliegos Tarifarios (Las Condes)'!$K:$K,MATCH($B712,'Pliegos Tarifarios (Las Condes)'!$A:$A,0))</f>
        <v>709.36099999999999</v>
      </c>
      <c r="S712" s="21">
        <f t="shared" si="33"/>
        <v>136373.2142958832</v>
      </c>
      <c r="T712" s="21">
        <f t="shared" si="34"/>
        <v>25910.910716217808</v>
      </c>
      <c r="U712" s="19">
        <v>0</v>
      </c>
      <c r="V712" s="21">
        <f t="shared" si="35"/>
        <v>162284.12501210099</v>
      </c>
    </row>
    <row r="713" spans="1:22" x14ac:dyDescent="0.3">
      <c r="A713" s="7" t="s">
        <v>141</v>
      </c>
      <c r="B713" s="7">
        <v>2</v>
      </c>
      <c r="C713" s="8" t="s">
        <v>186</v>
      </c>
      <c r="D713" s="7" t="s">
        <v>662</v>
      </c>
      <c r="E713" s="7" t="s">
        <v>121</v>
      </c>
      <c r="F713" s="8" t="s">
        <v>663</v>
      </c>
      <c r="G713" s="7" t="s">
        <v>16</v>
      </c>
      <c r="H713" s="9">
        <v>731.84810000000004</v>
      </c>
      <c r="I713" s="9">
        <v>2.2389999999999999</v>
      </c>
      <c r="J713" s="9">
        <v>2.2389999999999999</v>
      </c>
      <c r="K713" s="10">
        <v>1</v>
      </c>
      <c r="L713" s="9">
        <v>26.14</v>
      </c>
      <c r="M713" s="19">
        <f>H713*INDEX('Pliegos Tarifarios (Las Condes)'!$B:$B,MATCH($B713,'Pliegos Tarifarios (Las Condes)'!$A:$A,0))</f>
        <v>86971.364507799997</v>
      </c>
      <c r="N713" s="19">
        <f>I713*INDEX('Pliegos Tarifarios (Las Condes)'!$C:$C,MATCH($B713,'Pliegos Tarifarios (Las Condes)'!$A:$A,0))</f>
        <v>7681.2947589999994</v>
      </c>
      <c r="O713" s="19">
        <f>J713*INDEX('Pliegos Tarifarios (Las Condes)'!$D:$D,MATCH($B713,'Pliegos Tarifarios (Las Condes)'!$A:$A,0))</f>
        <v>31619.552063999996</v>
      </c>
      <c r="P713" s="19">
        <f>H713*INDEX('Pliegos Tarifarios (Las Condes)'!$E:$E,MATCH($B713,'Pliegos Tarifarios (Las Condes)'!$A:$A,0))</f>
        <v>9464.2596292000017</v>
      </c>
      <c r="Q713" s="19" cm="1">
        <f t="array" ref="Q713">H713*_xlfn.IFS(H713&lt;=350,INDEX('Pliegos Tarifarios (Las Condes)'!$F:$F,MATCH($B713,'Pliegos Tarifarios (Las Condes)'!$A:$A,0)),H713&lt;=500,INDEX('Pliegos Tarifarios (Las Condes)'!$G:$G,MATCH($B713,'Pliegos Tarifarios (Las Condes)'!$A:$A,0)),H713&lt;=1000,INDEX('Pliegos Tarifarios (Las Condes)'!$H:$H,MATCH($B713,'Pliegos Tarifarios (Las Condes)'!$A:$A,0)),H713&lt;=5000,INDEX('Pliegos Tarifarios (Las Condes)'!$I:$I,MATCH($B713,'Pliegos Tarifarios (Las Condes)'!$A:$A,0)),H713&gt;5000,INDEX('Pliegos Tarifarios (Las Condes)'!$J:$J,MATCH($B713,'Pliegos Tarifarios (Las Condes)'!$A:$A,0)))/1.19</f>
        <v>1716.460543781513</v>
      </c>
      <c r="R713" s="19">
        <f>INDEX('Pliegos Tarifarios (Las Condes)'!$K:$K,MATCH($B713,'Pliegos Tarifarios (Las Condes)'!$A:$A,0))</f>
        <v>709.36099999999999</v>
      </c>
      <c r="S713" s="21">
        <f t="shared" ref="S713:S776" si="36">SUM(M713:R713)</f>
        <v>138162.29250378153</v>
      </c>
      <c r="T713" s="21">
        <f t="shared" ref="T713:T776" si="37">S713*0.19</f>
        <v>26250.835575718491</v>
      </c>
      <c r="U713" s="19">
        <v>0</v>
      </c>
      <c r="V713" s="21">
        <f t="shared" ref="V713:V776" si="38">SUM(S713:T713)</f>
        <v>164413.12807950002</v>
      </c>
    </row>
    <row r="714" spans="1:22" x14ac:dyDescent="0.3">
      <c r="A714" s="7" t="s">
        <v>141</v>
      </c>
      <c r="B714" s="7">
        <v>2</v>
      </c>
      <c r="C714" s="8" t="s">
        <v>186</v>
      </c>
      <c r="D714" s="7" t="s">
        <v>664</v>
      </c>
      <c r="E714" s="7" t="s">
        <v>121</v>
      </c>
      <c r="F714" s="8" t="s">
        <v>665</v>
      </c>
      <c r="G714" s="7" t="s">
        <v>16</v>
      </c>
      <c r="H714" s="9">
        <v>727.80020000000002</v>
      </c>
      <c r="I714" s="9">
        <v>2.1621000000000001</v>
      </c>
      <c r="J714" s="9">
        <v>2.1234999999999999</v>
      </c>
      <c r="K714" s="10">
        <v>0.98214698672586831</v>
      </c>
      <c r="L714" s="9">
        <v>25.99</v>
      </c>
      <c r="M714" s="19">
        <f>H714*INDEX('Pliegos Tarifarios (Las Condes)'!$B:$B,MATCH($B714,'Pliegos Tarifarios (Las Condes)'!$A:$A,0))</f>
        <v>86490.320167600003</v>
      </c>
      <c r="N714" s="19">
        <f>I714*INDEX('Pliegos Tarifarios (Las Condes)'!$C:$C,MATCH($B714,'Pliegos Tarifarios (Las Condes)'!$A:$A,0))</f>
        <v>7417.4753901000004</v>
      </c>
      <c r="O714" s="19">
        <f>J714*INDEX('Pliegos Tarifarios (Las Condes)'!$D:$D,MATCH($B714,'Pliegos Tarifarios (Las Condes)'!$A:$A,0))</f>
        <v>29988.440735999997</v>
      </c>
      <c r="P714" s="19">
        <f>H714*INDEX('Pliegos Tarifarios (Las Condes)'!$E:$E,MATCH($B714,'Pliegos Tarifarios (Las Condes)'!$A:$A,0))</f>
        <v>9411.9121864000008</v>
      </c>
      <c r="Q714" s="19" cm="1">
        <f t="array" ref="Q714">H714*_xlfn.IFS(H714&lt;=350,INDEX('Pliegos Tarifarios (Las Condes)'!$F:$F,MATCH($B714,'Pliegos Tarifarios (Las Condes)'!$A:$A,0)),H714&lt;=500,INDEX('Pliegos Tarifarios (Las Condes)'!$G:$G,MATCH($B714,'Pliegos Tarifarios (Las Condes)'!$A:$A,0)),H714&lt;=1000,INDEX('Pliegos Tarifarios (Las Condes)'!$H:$H,MATCH($B714,'Pliegos Tarifarios (Las Condes)'!$A:$A,0)),H714&lt;=5000,INDEX('Pliegos Tarifarios (Las Condes)'!$I:$I,MATCH($B714,'Pliegos Tarifarios (Las Condes)'!$A:$A,0)),H714&gt;5000,INDEX('Pliegos Tarifarios (Las Condes)'!$J:$J,MATCH($B714,'Pliegos Tarifarios (Las Condes)'!$A:$A,0)))/1.19</f>
        <v>1706.9666875630255</v>
      </c>
      <c r="R714" s="19">
        <f>INDEX('Pliegos Tarifarios (Las Condes)'!$K:$K,MATCH($B714,'Pliegos Tarifarios (Las Condes)'!$A:$A,0))</f>
        <v>709.36099999999999</v>
      </c>
      <c r="S714" s="21">
        <f t="shared" si="36"/>
        <v>135724.47616766303</v>
      </c>
      <c r="T714" s="21">
        <f t="shared" si="37"/>
        <v>25787.650471855977</v>
      </c>
      <c r="U714" s="19">
        <v>0</v>
      </c>
      <c r="V714" s="21">
        <f t="shared" si="38"/>
        <v>161512.126639519</v>
      </c>
    </row>
    <row r="715" spans="1:22" x14ac:dyDescent="0.3">
      <c r="A715" s="7" t="s">
        <v>141</v>
      </c>
      <c r="B715" s="7">
        <v>2</v>
      </c>
      <c r="C715" s="8" t="s">
        <v>186</v>
      </c>
      <c r="D715" s="7" t="s">
        <v>666</v>
      </c>
      <c r="E715" s="7" t="s">
        <v>121</v>
      </c>
      <c r="F715" s="8" t="s">
        <v>667</v>
      </c>
      <c r="G715" s="7" t="s">
        <v>16</v>
      </c>
      <c r="H715" s="9">
        <v>731.59</v>
      </c>
      <c r="I715" s="9">
        <v>2.1581000000000001</v>
      </c>
      <c r="J715" s="9">
        <v>2.1581000000000001</v>
      </c>
      <c r="K715" s="10">
        <v>1</v>
      </c>
      <c r="L715" s="9">
        <v>26.13</v>
      </c>
      <c r="M715" s="19">
        <f>H715*INDEX('Pliegos Tarifarios (Las Condes)'!$B:$B,MATCH($B715,'Pliegos Tarifarios (Las Condes)'!$A:$A,0))</f>
        <v>86940.692419999992</v>
      </c>
      <c r="N715" s="19">
        <f>I715*INDEX('Pliegos Tarifarios (Las Condes)'!$C:$C,MATCH($B715,'Pliegos Tarifarios (Las Condes)'!$A:$A,0))</f>
        <v>7403.7526661000002</v>
      </c>
      <c r="O715" s="19">
        <f>J715*INDEX('Pliegos Tarifarios (Las Condes)'!$D:$D,MATCH($B715,'Pliegos Tarifarios (Las Condes)'!$A:$A,0))</f>
        <v>30477.068025600001</v>
      </c>
      <c r="P715" s="19">
        <f>H715*INDEX('Pliegos Tarifarios (Las Condes)'!$E:$E,MATCH($B715,'Pliegos Tarifarios (Las Condes)'!$A:$A,0))</f>
        <v>9460.9218799999999</v>
      </c>
      <c r="Q715" s="19" cm="1">
        <f t="array" ref="Q715">H715*_xlfn.IFS(H715&lt;=350,INDEX('Pliegos Tarifarios (Las Condes)'!$F:$F,MATCH($B715,'Pliegos Tarifarios (Las Condes)'!$A:$A,0)),H715&lt;=500,INDEX('Pliegos Tarifarios (Las Condes)'!$G:$G,MATCH($B715,'Pliegos Tarifarios (Las Condes)'!$A:$A,0)),H715&lt;=1000,INDEX('Pliegos Tarifarios (Las Condes)'!$H:$H,MATCH($B715,'Pliegos Tarifarios (Las Condes)'!$A:$A,0)),H715&lt;=5000,INDEX('Pliegos Tarifarios (Las Condes)'!$I:$I,MATCH($B715,'Pliegos Tarifarios (Las Condes)'!$A:$A,0)),H715&gt;5000,INDEX('Pliegos Tarifarios (Las Condes)'!$J:$J,MATCH($B715,'Pliegos Tarifarios (Las Condes)'!$A:$A,0)))/1.19</f>
        <v>1715.8552016806725</v>
      </c>
      <c r="R715" s="19">
        <f>INDEX('Pliegos Tarifarios (Las Condes)'!$K:$K,MATCH($B715,'Pliegos Tarifarios (Las Condes)'!$A:$A,0))</f>
        <v>709.36099999999999</v>
      </c>
      <c r="S715" s="21">
        <f t="shared" si="36"/>
        <v>136707.65119338068</v>
      </c>
      <c r="T715" s="21">
        <f t="shared" si="37"/>
        <v>25974.453726742329</v>
      </c>
      <c r="U715" s="19">
        <v>0</v>
      </c>
      <c r="V715" s="21">
        <f t="shared" si="38"/>
        <v>162682.10492012301</v>
      </c>
    </row>
    <row r="716" spans="1:22" x14ac:dyDescent="0.3">
      <c r="A716" s="7" t="s">
        <v>141</v>
      </c>
      <c r="B716" s="7">
        <v>2</v>
      </c>
      <c r="C716" s="8" t="s">
        <v>186</v>
      </c>
      <c r="D716" s="7" t="s">
        <v>668</v>
      </c>
      <c r="E716" s="7" t="s">
        <v>121</v>
      </c>
      <c r="F716" s="8" t="s">
        <v>669</v>
      </c>
      <c r="G716" s="7" t="s">
        <v>16</v>
      </c>
      <c r="H716" s="9">
        <v>728.89430000000004</v>
      </c>
      <c r="I716" s="9">
        <v>2.2298</v>
      </c>
      <c r="J716" s="9">
        <v>2.1398000000000001</v>
      </c>
      <c r="K716" s="10">
        <v>0.95963763566239135</v>
      </c>
      <c r="L716" s="9">
        <v>26.03</v>
      </c>
      <c r="M716" s="19">
        <f>H716*INDEX('Pliegos Tarifarios (Las Condes)'!$B:$B,MATCH($B716,'Pliegos Tarifarios (Las Condes)'!$A:$A,0))</f>
        <v>86620.340823399994</v>
      </c>
      <c r="N716" s="19">
        <f>I716*INDEX('Pliegos Tarifarios (Las Condes)'!$C:$C,MATCH($B716,'Pliegos Tarifarios (Las Condes)'!$A:$A,0))</f>
        <v>7649.7324938000002</v>
      </c>
      <c r="O716" s="19">
        <f>J716*INDEX('Pliegos Tarifarios (Las Condes)'!$D:$D,MATCH($B716,'Pliegos Tarifarios (Las Condes)'!$A:$A,0))</f>
        <v>30218.6322048</v>
      </c>
      <c r="P716" s="19">
        <f>H716*INDEX('Pliegos Tarifarios (Las Condes)'!$E:$E,MATCH($B716,'Pliegos Tarifarios (Las Condes)'!$A:$A,0))</f>
        <v>9426.061087600001</v>
      </c>
      <c r="Q716" s="19" cm="1">
        <f t="array" ref="Q716">H716*_xlfn.IFS(H716&lt;=350,INDEX('Pliegos Tarifarios (Las Condes)'!$F:$F,MATCH($B716,'Pliegos Tarifarios (Las Condes)'!$A:$A,0)),H716&lt;=500,INDEX('Pliegos Tarifarios (Las Condes)'!$G:$G,MATCH($B716,'Pliegos Tarifarios (Las Condes)'!$A:$A,0)),H716&lt;=1000,INDEX('Pliegos Tarifarios (Las Condes)'!$H:$H,MATCH($B716,'Pliegos Tarifarios (Las Condes)'!$A:$A,0)),H716&lt;=5000,INDEX('Pliegos Tarifarios (Las Condes)'!$I:$I,MATCH($B716,'Pliegos Tarifarios (Las Condes)'!$A:$A,0)),H716&gt;5000,INDEX('Pliegos Tarifarios (Las Condes)'!$J:$J,MATCH($B716,'Pliegos Tarifarios (Las Condes)'!$A:$A,0)))/1.19</f>
        <v>1709.5327657983198</v>
      </c>
      <c r="R716" s="19">
        <f>INDEX('Pliegos Tarifarios (Las Condes)'!$K:$K,MATCH($B716,'Pliegos Tarifarios (Las Condes)'!$A:$A,0))</f>
        <v>709.36099999999999</v>
      </c>
      <c r="S716" s="21">
        <f t="shared" si="36"/>
        <v>136333.66037539832</v>
      </c>
      <c r="T716" s="21">
        <f t="shared" si="37"/>
        <v>25903.395471325683</v>
      </c>
      <c r="U716" s="19">
        <v>0</v>
      </c>
      <c r="V716" s="21">
        <f t="shared" si="38"/>
        <v>162237.05584672402</v>
      </c>
    </row>
    <row r="717" spans="1:22" x14ac:dyDescent="0.3">
      <c r="A717" s="7" t="s">
        <v>141</v>
      </c>
      <c r="B717" s="7">
        <v>2</v>
      </c>
      <c r="C717" s="8" t="s">
        <v>186</v>
      </c>
      <c r="D717" s="7" t="s">
        <v>670</v>
      </c>
      <c r="E717" s="7" t="s">
        <v>121</v>
      </c>
      <c r="F717" s="8" t="s">
        <v>671</v>
      </c>
      <c r="G717" s="7" t="s">
        <v>16</v>
      </c>
      <c r="H717" s="9">
        <v>730.10609999999997</v>
      </c>
      <c r="I717" s="9">
        <v>2.1903999999999999</v>
      </c>
      <c r="J717" s="9">
        <v>2.1903999999999999</v>
      </c>
      <c r="K717" s="10">
        <v>1</v>
      </c>
      <c r="L717" s="9">
        <v>26.08</v>
      </c>
      <c r="M717" s="19">
        <f>H717*INDEX('Pliegos Tarifarios (Las Condes)'!$B:$B,MATCH($B717,'Pliegos Tarifarios (Las Condes)'!$A:$A,0))</f>
        <v>86764.34871179999</v>
      </c>
      <c r="N717" s="19">
        <f>I717*INDEX('Pliegos Tarifarios (Las Condes)'!$C:$C,MATCH($B717,'Pliegos Tarifarios (Las Condes)'!$A:$A,0))</f>
        <v>7514.5636623999999</v>
      </c>
      <c r="O717" s="19">
        <f>J717*INDEX('Pliegos Tarifarios (Las Condes)'!$D:$D,MATCH($B717,'Pliegos Tarifarios (Las Condes)'!$A:$A,0))</f>
        <v>30933.214310399999</v>
      </c>
      <c r="P717" s="19">
        <f>H717*INDEX('Pliegos Tarifarios (Las Condes)'!$E:$E,MATCH($B717,'Pliegos Tarifarios (Las Condes)'!$A:$A,0))</f>
        <v>9441.7320851999993</v>
      </c>
      <c r="Q717" s="19" cm="1">
        <f t="array" ref="Q717">H717*_xlfn.IFS(H717&lt;=350,INDEX('Pliegos Tarifarios (Las Condes)'!$F:$F,MATCH($B717,'Pliegos Tarifarios (Las Condes)'!$A:$A,0)),H717&lt;=500,INDEX('Pliegos Tarifarios (Las Condes)'!$G:$G,MATCH($B717,'Pliegos Tarifarios (Las Condes)'!$A:$A,0)),H717&lt;=1000,INDEX('Pliegos Tarifarios (Las Condes)'!$H:$H,MATCH($B717,'Pliegos Tarifarios (Las Condes)'!$A:$A,0)),H717&lt;=5000,INDEX('Pliegos Tarifarios (Las Condes)'!$I:$I,MATCH($B717,'Pliegos Tarifarios (Las Condes)'!$A:$A,0)),H717&gt;5000,INDEX('Pliegos Tarifarios (Las Condes)'!$J:$J,MATCH($B717,'Pliegos Tarifarios (Las Condes)'!$A:$A,0)))/1.19</f>
        <v>1712.374895042017</v>
      </c>
      <c r="R717" s="19">
        <f>INDEX('Pliegos Tarifarios (Las Condes)'!$K:$K,MATCH($B717,'Pliegos Tarifarios (Las Condes)'!$A:$A,0))</f>
        <v>709.36099999999999</v>
      </c>
      <c r="S717" s="21">
        <f t="shared" si="36"/>
        <v>137075.59466484201</v>
      </c>
      <c r="T717" s="21">
        <f t="shared" si="37"/>
        <v>26044.362986319982</v>
      </c>
      <c r="U717" s="19">
        <v>0</v>
      </c>
      <c r="V717" s="21">
        <f t="shared" si="38"/>
        <v>163119.957651162</v>
      </c>
    </row>
    <row r="718" spans="1:22" x14ac:dyDescent="0.3">
      <c r="A718" s="7" t="s">
        <v>141</v>
      </c>
      <c r="B718" s="7">
        <v>2</v>
      </c>
      <c r="C718" s="8" t="s">
        <v>186</v>
      </c>
      <c r="D718" s="7" t="s">
        <v>672</v>
      </c>
      <c r="E718" s="7" t="s">
        <v>121</v>
      </c>
      <c r="F718" s="8" t="s">
        <v>673</v>
      </c>
      <c r="G718" s="7" t="s">
        <v>16</v>
      </c>
      <c r="H718" s="9">
        <v>727.88319999999999</v>
      </c>
      <c r="I718" s="9">
        <v>2.1919</v>
      </c>
      <c r="J718" s="9">
        <v>2.1919</v>
      </c>
      <c r="K718" s="10">
        <v>1</v>
      </c>
      <c r="L718" s="9">
        <v>26</v>
      </c>
      <c r="M718" s="19">
        <f>H718*INDEX('Pliegos Tarifarios (Las Condes)'!$B:$B,MATCH($B718,'Pliegos Tarifarios (Las Condes)'!$A:$A,0))</f>
        <v>86500.183721599999</v>
      </c>
      <c r="N718" s="19">
        <f>I718*INDEX('Pliegos Tarifarios (Las Condes)'!$C:$C,MATCH($B718,'Pliegos Tarifarios (Las Condes)'!$A:$A,0))</f>
        <v>7519.7096838999996</v>
      </c>
      <c r="O718" s="19">
        <f>J718*INDEX('Pliegos Tarifarios (Las Condes)'!$D:$D,MATCH($B718,'Pliegos Tarifarios (Las Condes)'!$A:$A,0))</f>
        <v>30954.397574399998</v>
      </c>
      <c r="P718" s="19">
        <f>H718*INDEX('Pliegos Tarifarios (Las Condes)'!$E:$E,MATCH($B718,'Pliegos Tarifarios (Las Condes)'!$A:$A,0))</f>
        <v>9412.9855423999998</v>
      </c>
      <c r="Q718" s="19" cm="1">
        <f t="array" ref="Q718">H718*_xlfn.IFS(H718&lt;=350,INDEX('Pliegos Tarifarios (Las Condes)'!$F:$F,MATCH($B718,'Pliegos Tarifarios (Las Condes)'!$A:$A,0)),H718&lt;=500,INDEX('Pliegos Tarifarios (Las Condes)'!$G:$G,MATCH($B718,'Pliegos Tarifarios (Las Condes)'!$A:$A,0)),H718&lt;=1000,INDEX('Pliegos Tarifarios (Las Condes)'!$H:$H,MATCH($B718,'Pliegos Tarifarios (Las Condes)'!$A:$A,0)),H718&lt;=5000,INDEX('Pliegos Tarifarios (Las Condes)'!$I:$I,MATCH($B718,'Pliegos Tarifarios (Las Condes)'!$A:$A,0)),H718&gt;5000,INDEX('Pliegos Tarifarios (Las Condes)'!$J:$J,MATCH($B718,'Pliegos Tarifarios (Las Condes)'!$A:$A,0)))/1.19</f>
        <v>1707.16135394958</v>
      </c>
      <c r="R718" s="19">
        <f>INDEX('Pliegos Tarifarios (Las Condes)'!$K:$K,MATCH($B718,'Pliegos Tarifarios (Las Condes)'!$A:$A,0))</f>
        <v>709.36099999999999</v>
      </c>
      <c r="S718" s="21">
        <f t="shared" si="36"/>
        <v>136803.79887624958</v>
      </c>
      <c r="T718" s="21">
        <f t="shared" si="37"/>
        <v>25992.721786487422</v>
      </c>
      <c r="U718" s="19">
        <v>0</v>
      </c>
      <c r="V718" s="21">
        <f t="shared" si="38"/>
        <v>162796.52066273699</v>
      </c>
    </row>
    <row r="719" spans="1:22" x14ac:dyDescent="0.3">
      <c r="A719" s="7" t="s">
        <v>141</v>
      </c>
      <c r="B719" s="7">
        <v>2</v>
      </c>
      <c r="C719" s="8" t="s">
        <v>186</v>
      </c>
      <c r="D719" s="7" t="s">
        <v>674</v>
      </c>
      <c r="E719" s="7" t="s">
        <v>121</v>
      </c>
      <c r="F719" s="8" t="s">
        <v>675</v>
      </c>
      <c r="G719" s="7" t="s">
        <v>16</v>
      </c>
      <c r="H719" s="9">
        <v>730.74289999999996</v>
      </c>
      <c r="I719" s="9">
        <v>2.1480000000000001</v>
      </c>
      <c r="J719" s="9">
        <v>2.1480000000000001</v>
      </c>
      <c r="K719" s="10">
        <v>1</v>
      </c>
      <c r="L719" s="9">
        <v>26.1</v>
      </c>
      <c r="M719" s="19">
        <f>H719*INDEX('Pliegos Tarifarios (Las Condes)'!$B:$B,MATCH($B719,'Pliegos Tarifarios (Las Condes)'!$A:$A,0))</f>
        <v>86840.024750199998</v>
      </c>
      <c r="N719" s="19">
        <f>I719*INDEX('Pliegos Tarifarios (Las Condes)'!$C:$C,MATCH($B719,'Pliegos Tarifarios (Las Condes)'!$A:$A,0))</f>
        <v>7369.1027880000001</v>
      </c>
      <c r="O719" s="19">
        <f>J719*INDEX('Pliegos Tarifarios (Las Condes)'!$D:$D,MATCH($B719,'Pliegos Tarifarios (Las Condes)'!$A:$A,0))</f>
        <v>30334.434047999999</v>
      </c>
      <c r="P719" s="19">
        <f>H719*INDEX('Pliegos Tarifarios (Las Condes)'!$E:$E,MATCH($B719,'Pliegos Tarifarios (Las Condes)'!$A:$A,0))</f>
        <v>9449.9671827999991</v>
      </c>
      <c r="Q719" s="19" cm="1">
        <f t="array" ref="Q719">H719*_xlfn.IFS(H719&lt;=350,INDEX('Pliegos Tarifarios (Las Condes)'!$F:$F,MATCH($B719,'Pliegos Tarifarios (Las Condes)'!$A:$A,0)),H719&lt;=500,INDEX('Pliegos Tarifarios (Las Condes)'!$G:$G,MATCH($B719,'Pliegos Tarifarios (Las Condes)'!$A:$A,0)),H719&lt;=1000,INDEX('Pliegos Tarifarios (Las Condes)'!$H:$H,MATCH($B719,'Pliegos Tarifarios (Las Condes)'!$A:$A,0)),H719&lt;=5000,INDEX('Pliegos Tarifarios (Las Condes)'!$I:$I,MATCH($B719,'Pliegos Tarifarios (Las Condes)'!$A:$A,0)),H719&gt;5000,INDEX('Pliegos Tarifarios (Las Condes)'!$J:$J,MATCH($B719,'Pliegos Tarifarios (Las Condes)'!$A:$A,0)))/1.19</f>
        <v>1713.8684318487396</v>
      </c>
      <c r="R719" s="19">
        <f>INDEX('Pliegos Tarifarios (Las Condes)'!$K:$K,MATCH($B719,'Pliegos Tarifarios (Las Condes)'!$A:$A,0))</f>
        <v>709.36099999999999</v>
      </c>
      <c r="S719" s="21">
        <f t="shared" si="36"/>
        <v>136416.75820084874</v>
      </c>
      <c r="T719" s="21">
        <f t="shared" si="37"/>
        <v>25919.18405816126</v>
      </c>
      <c r="U719" s="19">
        <v>0</v>
      </c>
      <c r="V719" s="21">
        <f t="shared" si="38"/>
        <v>162335.94225900999</v>
      </c>
    </row>
    <row r="720" spans="1:22" x14ac:dyDescent="0.3">
      <c r="A720" s="7" t="s">
        <v>141</v>
      </c>
      <c r="B720" s="7">
        <v>2</v>
      </c>
      <c r="C720" s="8" t="s">
        <v>186</v>
      </c>
      <c r="D720" s="7" t="s">
        <v>676</v>
      </c>
      <c r="E720" s="7" t="s">
        <v>121</v>
      </c>
      <c r="F720" s="8" t="s">
        <v>677</v>
      </c>
      <c r="G720" s="7" t="s">
        <v>16</v>
      </c>
      <c r="H720" s="9">
        <v>731.29989999999998</v>
      </c>
      <c r="I720" s="9">
        <v>2.1735000000000002</v>
      </c>
      <c r="J720" s="9">
        <v>2.1533000000000002</v>
      </c>
      <c r="K720" s="10">
        <v>0.9907062341844951</v>
      </c>
      <c r="L720" s="9">
        <v>26.12</v>
      </c>
      <c r="M720" s="19">
        <f>H720*INDEX('Pliegos Tarifarios (Las Condes)'!$B:$B,MATCH($B720,'Pliegos Tarifarios (Las Condes)'!$A:$A,0))</f>
        <v>86906.217516199991</v>
      </c>
      <c r="N720" s="19">
        <f>I720*INDEX('Pliegos Tarifarios (Las Condes)'!$C:$C,MATCH($B720,'Pliegos Tarifarios (Las Condes)'!$A:$A,0))</f>
        <v>7456.5851535000011</v>
      </c>
      <c r="O720" s="19">
        <f>J720*INDEX('Pliegos Tarifarios (Las Condes)'!$D:$D,MATCH($B720,'Pliegos Tarifarios (Las Condes)'!$A:$A,0))</f>
        <v>30409.281580800001</v>
      </c>
      <c r="P720" s="19">
        <f>H720*INDEX('Pliegos Tarifarios (Las Condes)'!$E:$E,MATCH($B720,'Pliegos Tarifarios (Las Condes)'!$A:$A,0))</f>
        <v>9457.1703068000006</v>
      </c>
      <c r="Q720" s="19" cm="1">
        <f t="array" ref="Q720">H720*_xlfn.IFS(H720&lt;=350,INDEX('Pliegos Tarifarios (Las Condes)'!$F:$F,MATCH($B720,'Pliegos Tarifarios (Las Condes)'!$A:$A,0)),H720&lt;=500,INDEX('Pliegos Tarifarios (Las Condes)'!$G:$G,MATCH($B720,'Pliegos Tarifarios (Las Condes)'!$A:$A,0)),H720&lt;=1000,INDEX('Pliegos Tarifarios (Las Condes)'!$H:$H,MATCH($B720,'Pliegos Tarifarios (Las Condes)'!$A:$A,0)),H720&lt;=5000,INDEX('Pliegos Tarifarios (Las Condes)'!$I:$I,MATCH($B720,'Pliegos Tarifarios (Las Condes)'!$A:$A,0)),H720&gt;5000,INDEX('Pliegos Tarifarios (Las Condes)'!$J:$J,MATCH($B720,'Pliegos Tarifarios (Las Condes)'!$A:$A,0)))/1.19</f>
        <v>1715.1748074789919</v>
      </c>
      <c r="R720" s="19">
        <f>INDEX('Pliegos Tarifarios (Las Condes)'!$K:$K,MATCH($B720,'Pliegos Tarifarios (Las Condes)'!$A:$A,0))</f>
        <v>709.36099999999999</v>
      </c>
      <c r="S720" s="21">
        <f t="shared" si="36"/>
        <v>136653.79036477898</v>
      </c>
      <c r="T720" s="21">
        <f t="shared" si="37"/>
        <v>25964.220169308006</v>
      </c>
      <c r="U720" s="19">
        <v>0</v>
      </c>
      <c r="V720" s="21">
        <f t="shared" si="38"/>
        <v>162618.01053408699</v>
      </c>
    </row>
    <row r="721" spans="1:22" x14ac:dyDescent="0.3">
      <c r="A721" s="7" t="s">
        <v>141</v>
      </c>
      <c r="B721" s="7">
        <v>2</v>
      </c>
      <c r="C721" s="8" t="s">
        <v>186</v>
      </c>
      <c r="D721" s="7" t="s">
        <v>678</v>
      </c>
      <c r="E721" s="7" t="s">
        <v>121</v>
      </c>
      <c r="F721" s="8" t="s">
        <v>679</v>
      </c>
      <c r="G721" s="7" t="s">
        <v>16</v>
      </c>
      <c r="H721" s="9">
        <v>729.19799999999998</v>
      </c>
      <c r="I721" s="9">
        <v>2.1819999999999999</v>
      </c>
      <c r="J721" s="9">
        <v>2.1766000000000001</v>
      </c>
      <c r="K721" s="10">
        <v>0.99752520623281404</v>
      </c>
      <c r="L721" s="9">
        <v>26.04</v>
      </c>
      <c r="M721" s="19">
        <f>H721*INDEX('Pliegos Tarifarios (Las Condes)'!$B:$B,MATCH($B721,'Pliegos Tarifarios (Las Condes)'!$A:$A,0))</f>
        <v>86656.43192399999</v>
      </c>
      <c r="N721" s="19">
        <f>I721*INDEX('Pliegos Tarifarios (Las Condes)'!$C:$C,MATCH($B721,'Pliegos Tarifarios (Las Condes)'!$A:$A,0))</f>
        <v>7485.7459419999996</v>
      </c>
      <c r="O721" s="19">
        <f>J721*INDEX('Pliegos Tarifarios (Las Condes)'!$D:$D,MATCH($B721,'Pliegos Tarifarios (Las Condes)'!$A:$A,0))</f>
        <v>30738.328281599999</v>
      </c>
      <c r="P721" s="19">
        <f>H721*INDEX('Pliegos Tarifarios (Las Condes)'!$E:$E,MATCH($B721,'Pliegos Tarifarios (Las Condes)'!$A:$A,0))</f>
        <v>9429.9885360000007</v>
      </c>
      <c r="Q721" s="19" cm="1">
        <f t="array" ref="Q721">H721*_xlfn.IFS(H721&lt;=350,INDEX('Pliegos Tarifarios (Las Condes)'!$F:$F,MATCH($B721,'Pliegos Tarifarios (Las Condes)'!$A:$A,0)),H721&lt;=500,INDEX('Pliegos Tarifarios (Las Condes)'!$G:$G,MATCH($B721,'Pliegos Tarifarios (Las Condes)'!$A:$A,0)),H721&lt;=1000,INDEX('Pliegos Tarifarios (Las Condes)'!$H:$H,MATCH($B721,'Pliegos Tarifarios (Las Condes)'!$A:$A,0)),H721&lt;=5000,INDEX('Pliegos Tarifarios (Las Condes)'!$I:$I,MATCH($B721,'Pliegos Tarifarios (Las Condes)'!$A:$A,0)),H721&gt;5000,INDEX('Pliegos Tarifarios (Las Condes)'!$J:$J,MATCH($B721,'Pliegos Tarifarios (Las Condes)'!$A:$A,0)))/1.19</f>
        <v>1710.2450571428574</v>
      </c>
      <c r="R721" s="19">
        <f>INDEX('Pliegos Tarifarios (Las Condes)'!$K:$K,MATCH($B721,'Pliegos Tarifarios (Las Condes)'!$A:$A,0))</f>
        <v>709.36099999999999</v>
      </c>
      <c r="S721" s="21">
        <f t="shared" si="36"/>
        <v>136730.10074074284</v>
      </c>
      <c r="T721" s="21">
        <f t="shared" si="37"/>
        <v>25978.719140741141</v>
      </c>
      <c r="U721" s="19">
        <v>0</v>
      </c>
      <c r="V721" s="21">
        <f t="shared" si="38"/>
        <v>162708.81988148397</v>
      </c>
    </row>
    <row r="722" spans="1:22" x14ac:dyDescent="0.3">
      <c r="A722" s="7" t="s">
        <v>141</v>
      </c>
      <c r="B722" s="7">
        <v>2</v>
      </c>
      <c r="C722" s="8" t="s">
        <v>186</v>
      </c>
      <c r="D722" s="7" t="s">
        <v>680</v>
      </c>
      <c r="E722" s="7" t="s">
        <v>121</v>
      </c>
      <c r="F722" s="8" t="s">
        <v>681</v>
      </c>
      <c r="G722" s="7" t="s">
        <v>16</v>
      </c>
      <c r="H722" s="9">
        <v>728.25930000000005</v>
      </c>
      <c r="I722" s="9">
        <v>2.1774</v>
      </c>
      <c r="J722" s="9">
        <v>2.1726000000000001</v>
      </c>
      <c r="K722" s="10">
        <v>0.99779553596031967</v>
      </c>
      <c r="L722" s="9">
        <v>26.01</v>
      </c>
      <c r="M722" s="19">
        <f>H722*INDEX('Pliegos Tarifarios (Las Condes)'!$B:$B,MATCH($B722,'Pliegos Tarifarios (Las Condes)'!$A:$A,0))</f>
        <v>86544.878693400009</v>
      </c>
      <c r="N722" s="19">
        <f>I722*INDEX('Pliegos Tarifarios (Las Condes)'!$C:$C,MATCH($B722,'Pliegos Tarifarios (Las Condes)'!$A:$A,0))</f>
        <v>7469.9648094000004</v>
      </c>
      <c r="O722" s="19">
        <f>J722*INDEX('Pliegos Tarifarios (Las Condes)'!$D:$D,MATCH($B722,'Pliegos Tarifarios (Las Condes)'!$A:$A,0))</f>
        <v>30681.8395776</v>
      </c>
      <c r="P722" s="19">
        <f>H722*INDEX('Pliegos Tarifarios (Las Condes)'!$E:$E,MATCH($B722,'Pliegos Tarifarios (Las Condes)'!$A:$A,0))</f>
        <v>9417.8492676000005</v>
      </c>
      <c r="Q722" s="19" cm="1">
        <f t="array" ref="Q722">H722*_xlfn.IFS(H722&lt;=350,INDEX('Pliegos Tarifarios (Las Condes)'!$F:$F,MATCH($B722,'Pliegos Tarifarios (Las Condes)'!$A:$A,0)),H722&lt;=500,INDEX('Pliegos Tarifarios (Las Condes)'!$G:$G,MATCH($B722,'Pliegos Tarifarios (Las Condes)'!$A:$A,0)),H722&lt;=1000,INDEX('Pliegos Tarifarios (Las Condes)'!$H:$H,MATCH($B722,'Pliegos Tarifarios (Las Condes)'!$A:$A,0)),H722&lt;=5000,INDEX('Pliegos Tarifarios (Las Condes)'!$I:$I,MATCH($B722,'Pliegos Tarifarios (Las Condes)'!$A:$A,0)),H722&gt;5000,INDEX('Pliegos Tarifarios (Las Condes)'!$J:$J,MATCH($B722,'Pliegos Tarifarios (Las Condes)'!$A:$A,0)))/1.19</f>
        <v>1708.0434506722693</v>
      </c>
      <c r="R722" s="19">
        <f>INDEX('Pliegos Tarifarios (Las Condes)'!$K:$K,MATCH($B722,'Pliegos Tarifarios (Las Condes)'!$A:$A,0))</f>
        <v>709.36099999999999</v>
      </c>
      <c r="S722" s="21">
        <f t="shared" si="36"/>
        <v>136531.93679867228</v>
      </c>
      <c r="T722" s="21">
        <f t="shared" si="37"/>
        <v>25941.067991747732</v>
      </c>
      <c r="U722" s="19">
        <v>0</v>
      </c>
      <c r="V722" s="21">
        <f t="shared" si="38"/>
        <v>162473.00479042</v>
      </c>
    </row>
    <row r="723" spans="1:22" x14ac:dyDescent="0.3">
      <c r="A723" s="7" t="s">
        <v>141</v>
      </c>
      <c r="B723" s="7">
        <v>2</v>
      </c>
      <c r="C723" s="8" t="s">
        <v>186</v>
      </c>
      <c r="D723" s="7" t="s">
        <v>682</v>
      </c>
      <c r="E723" s="7" t="s">
        <v>121</v>
      </c>
      <c r="F723" s="8" t="s">
        <v>683</v>
      </c>
      <c r="G723" s="7" t="s">
        <v>16</v>
      </c>
      <c r="H723" s="9">
        <v>729.83119999999997</v>
      </c>
      <c r="I723" s="9">
        <v>2.1793</v>
      </c>
      <c r="J723" s="9">
        <v>2.1484000000000001</v>
      </c>
      <c r="K723" s="10">
        <v>0.98582113522690773</v>
      </c>
      <c r="L723" s="9">
        <v>26.07</v>
      </c>
      <c r="M723" s="19">
        <f>H723*INDEX('Pliegos Tarifarios (Las Condes)'!$B:$B,MATCH($B723,'Pliegos Tarifarios (Las Condes)'!$A:$A,0))</f>
        <v>86731.680145599996</v>
      </c>
      <c r="N723" s="19">
        <f>I723*INDEX('Pliegos Tarifarios (Las Condes)'!$C:$C,MATCH($B723,'Pliegos Tarifarios (Las Condes)'!$A:$A,0))</f>
        <v>7476.4831033</v>
      </c>
      <c r="O723" s="19">
        <f>J723*INDEX('Pliegos Tarifarios (Las Condes)'!$D:$D,MATCH($B723,'Pliegos Tarifarios (Las Condes)'!$A:$A,0))</f>
        <v>30340.082918399999</v>
      </c>
      <c r="P723" s="19">
        <f>H723*INDEX('Pliegos Tarifarios (Las Condes)'!$E:$E,MATCH($B723,'Pliegos Tarifarios (Las Condes)'!$A:$A,0))</f>
        <v>9438.1770784</v>
      </c>
      <c r="Q723" s="19" cm="1">
        <f t="array" ref="Q723">H723*_xlfn.IFS(H723&lt;=350,INDEX('Pliegos Tarifarios (Las Condes)'!$F:$F,MATCH($B723,'Pliegos Tarifarios (Las Condes)'!$A:$A,0)),H723&lt;=500,INDEX('Pliegos Tarifarios (Las Condes)'!$G:$G,MATCH($B723,'Pliegos Tarifarios (Las Condes)'!$A:$A,0)),H723&lt;=1000,INDEX('Pliegos Tarifarios (Las Condes)'!$H:$H,MATCH($B723,'Pliegos Tarifarios (Las Condes)'!$A:$A,0)),H723&lt;=5000,INDEX('Pliegos Tarifarios (Las Condes)'!$I:$I,MATCH($B723,'Pliegos Tarifarios (Las Condes)'!$A:$A,0)),H723&gt;5000,INDEX('Pliegos Tarifarios (Las Condes)'!$J:$J,MATCH($B723,'Pliegos Tarifarios (Las Condes)'!$A:$A,0)))/1.19</f>
        <v>1711.7301505882356</v>
      </c>
      <c r="R723" s="19">
        <f>INDEX('Pliegos Tarifarios (Las Condes)'!$K:$K,MATCH($B723,'Pliegos Tarifarios (Las Condes)'!$A:$A,0))</f>
        <v>709.36099999999999</v>
      </c>
      <c r="S723" s="21">
        <f t="shared" si="36"/>
        <v>136407.51439628823</v>
      </c>
      <c r="T723" s="21">
        <f t="shared" si="37"/>
        <v>25917.427735294765</v>
      </c>
      <c r="U723" s="19">
        <v>0</v>
      </c>
      <c r="V723" s="21">
        <f t="shared" si="38"/>
        <v>162324.942131583</v>
      </c>
    </row>
    <row r="724" spans="1:22" x14ac:dyDescent="0.3">
      <c r="A724" s="7" t="s">
        <v>141</v>
      </c>
      <c r="B724" s="7">
        <v>2</v>
      </c>
      <c r="C724" s="8" t="s">
        <v>186</v>
      </c>
      <c r="D724" s="7" t="s">
        <v>684</v>
      </c>
      <c r="E724" s="7" t="s">
        <v>121</v>
      </c>
      <c r="F724" s="8" t="s">
        <v>685</v>
      </c>
      <c r="G724" s="7" t="s">
        <v>16</v>
      </c>
      <c r="H724" s="9">
        <v>731.12929999999994</v>
      </c>
      <c r="I724" s="9">
        <v>2.2198000000000002</v>
      </c>
      <c r="J724" s="9">
        <v>2.1147</v>
      </c>
      <c r="K724" s="10">
        <v>0.95265339219749523</v>
      </c>
      <c r="L724" s="9">
        <v>26.11</v>
      </c>
      <c r="M724" s="19">
        <f>H724*INDEX('Pliegos Tarifarios (Las Condes)'!$B:$B,MATCH($B724,'Pliegos Tarifarios (Las Condes)'!$A:$A,0))</f>
        <v>86885.943753399988</v>
      </c>
      <c r="N724" s="19">
        <f>I724*INDEX('Pliegos Tarifarios (Las Condes)'!$C:$C,MATCH($B724,'Pliegos Tarifarios (Las Condes)'!$A:$A,0))</f>
        <v>7615.425683800001</v>
      </c>
      <c r="O724" s="19">
        <f>J724*INDEX('Pliegos Tarifarios (Las Condes)'!$D:$D,MATCH($B724,'Pliegos Tarifarios (Las Condes)'!$A:$A,0))</f>
        <v>29864.165587200001</v>
      </c>
      <c r="P724" s="19">
        <f>H724*INDEX('Pliegos Tarifarios (Las Condes)'!$E:$E,MATCH($B724,'Pliegos Tarifarios (Las Condes)'!$A:$A,0))</f>
        <v>9454.9641075999989</v>
      </c>
      <c r="Q724" s="19" cm="1">
        <f t="array" ref="Q724">H724*_xlfn.IFS(H724&lt;=350,INDEX('Pliegos Tarifarios (Las Condes)'!$F:$F,MATCH($B724,'Pliegos Tarifarios (Las Condes)'!$A:$A,0)),H724&lt;=500,INDEX('Pliegos Tarifarios (Las Condes)'!$G:$G,MATCH($B724,'Pliegos Tarifarios (Las Condes)'!$A:$A,0)),H724&lt;=1000,INDEX('Pliegos Tarifarios (Las Condes)'!$H:$H,MATCH($B724,'Pliegos Tarifarios (Las Condes)'!$A:$A,0)),H724&lt;=5000,INDEX('Pliegos Tarifarios (Las Condes)'!$I:$I,MATCH($B724,'Pliegos Tarifarios (Las Condes)'!$A:$A,0)),H724&gt;5000,INDEX('Pliegos Tarifarios (Las Condes)'!$J:$J,MATCH($B724,'Pliegos Tarifarios (Las Condes)'!$A:$A,0)))/1.19</f>
        <v>1714.7746859663869</v>
      </c>
      <c r="R724" s="19">
        <f>INDEX('Pliegos Tarifarios (Las Condes)'!$K:$K,MATCH($B724,'Pliegos Tarifarios (Las Condes)'!$A:$A,0))</f>
        <v>709.36099999999999</v>
      </c>
      <c r="S724" s="21">
        <f t="shared" si="36"/>
        <v>136244.63481796638</v>
      </c>
      <c r="T724" s="21">
        <f t="shared" si="37"/>
        <v>25886.480615413613</v>
      </c>
      <c r="U724" s="19">
        <v>0</v>
      </c>
      <c r="V724" s="21">
        <f t="shared" si="38"/>
        <v>162131.11543337998</v>
      </c>
    </row>
    <row r="725" spans="1:22" x14ac:dyDescent="0.3">
      <c r="A725" s="7" t="s">
        <v>141</v>
      </c>
      <c r="B725" s="7">
        <v>2</v>
      </c>
      <c r="C725" s="8" t="s">
        <v>186</v>
      </c>
      <c r="D725" s="7" t="s">
        <v>686</v>
      </c>
      <c r="E725" s="7" t="s">
        <v>121</v>
      </c>
      <c r="F725" s="8" t="s">
        <v>687</v>
      </c>
      <c r="G725" s="7" t="s">
        <v>16</v>
      </c>
      <c r="H725" s="9">
        <v>730.40949999999998</v>
      </c>
      <c r="I725" s="9">
        <v>2.1863000000000001</v>
      </c>
      <c r="J725" s="9">
        <v>2.1124999999999998</v>
      </c>
      <c r="K725" s="10">
        <v>0.96624433975209245</v>
      </c>
      <c r="L725" s="9">
        <v>26.09</v>
      </c>
      <c r="M725" s="19">
        <f>H725*INDEX('Pliegos Tarifarios (Las Condes)'!$B:$B,MATCH($B725,'Pliegos Tarifarios (Las Condes)'!$A:$A,0))</f>
        <v>86800.404160999999</v>
      </c>
      <c r="N725" s="19">
        <f>I725*INDEX('Pliegos Tarifarios (Las Condes)'!$C:$C,MATCH($B725,'Pliegos Tarifarios (Las Condes)'!$A:$A,0))</f>
        <v>7500.4978703000006</v>
      </c>
      <c r="O725" s="19">
        <f>J725*INDEX('Pliegos Tarifarios (Las Condes)'!$D:$D,MATCH($B725,'Pliegos Tarifarios (Las Condes)'!$A:$A,0))</f>
        <v>29833.096799999996</v>
      </c>
      <c r="P725" s="19">
        <f>H725*INDEX('Pliegos Tarifarios (Las Condes)'!$E:$E,MATCH($B725,'Pliegos Tarifarios (Las Condes)'!$A:$A,0))</f>
        <v>9445.6556540000001</v>
      </c>
      <c r="Q725" s="19" cm="1">
        <f t="array" ref="Q725">H725*_xlfn.IFS(H725&lt;=350,INDEX('Pliegos Tarifarios (Las Condes)'!$F:$F,MATCH($B725,'Pliegos Tarifarios (Las Condes)'!$A:$A,0)),H725&lt;=500,INDEX('Pliegos Tarifarios (Las Condes)'!$G:$G,MATCH($B725,'Pliegos Tarifarios (Las Condes)'!$A:$A,0)),H725&lt;=1000,INDEX('Pliegos Tarifarios (Las Condes)'!$H:$H,MATCH($B725,'Pliegos Tarifarios (Las Condes)'!$A:$A,0)),H725&lt;=5000,INDEX('Pliegos Tarifarios (Las Condes)'!$I:$I,MATCH($B725,'Pliegos Tarifarios (Las Condes)'!$A:$A,0)),H725&gt;5000,INDEX('Pliegos Tarifarios (Las Condes)'!$J:$J,MATCH($B725,'Pliegos Tarifarios (Las Condes)'!$A:$A,0)))/1.19</f>
        <v>1713.0864827731095</v>
      </c>
      <c r="R725" s="19">
        <f>INDEX('Pliegos Tarifarios (Las Condes)'!$K:$K,MATCH($B725,'Pliegos Tarifarios (Las Condes)'!$A:$A,0))</f>
        <v>709.36099999999999</v>
      </c>
      <c r="S725" s="21">
        <f t="shared" si="36"/>
        <v>136002.10196807308</v>
      </c>
      <c r="T725" s="21">
        <f t="shared" si="37"/>
        <v>25840.399373933888</v>
      </c>
      <c r="U725" s="19">
        <v>0</v>
      </c>
      <c r="V725" s="21">
        <f t="shared" si="38"/>
        <v>161842.50134200696</v>
      </c>
    </row>
    <row r="726" spans="1:22" x14ac:dyDescent="0.3">
      <c r="A726" s="7" t="s">
        <v>141</v>
      </c>
      <c r="B726" s="7">
        <v>2</v>
      </c>
      <c r="C726" s="8" t="s">
        <v>186</v>
      </c>
      <c r="D726" s="7" t="s">
        <v>688</v>
      </c>
      <c r="E726" s="7" t="s">
        <v>121</v>
      </c>
      <c r="F726" s="8" t="s">
        <v>689</v>
      </c>
      <c r="G726" s="7" t="s">
        <v>16</v>
      </c>
      <c r="H726" s="9">
        <v>728.68359999999996</v>
      </c>
      <c r="I726" s="9">
        <v>2.1673</v>
      </c>
      <c r="J726" s="9">
        <v>2.1255999999999999</v>
      </c>
      <c r="K726" s="10">
        <v>0.98075947030867894</v>
      </c>
      <c r="L726" s="9">
        <v>26.02</v>
      </c>
      <c r="M726" s="19">
        <f>H726*INDEX('Pliegos Tarifarios (Las Condes)'!$B:$B,MATCH($B726,'Pliegos Tarifarios (Las Condes)'!$A:$A,0))</f>
        <v>86595.301656799988</v>
      </c>
      <c r="N726" s="19">
        <f>I726*INDEX('Pliegos Tarifarios (Las Condes)'!$C:$C,MATCH($B726,'Pliegos Tarifarios (Las Condes)'!$A:$A,0))</f>
        <v>7435.3149313000004</v>
      </c>
      <c r="O726" s="19">
        <f>J726*INDEX('Pliegos Tarifarios (Las Condes)'!$D:$D,MATCH($B726,'Pliegos Tarifarios (Las Condes)'!$A:$A,0))</f>
        <v>30018.097305599997</v>
      </c>
      <c r="P726" s="19">
        <f>H726*INDEX('Pliegos Tarifarios (Las Condes)'!$E:$E,MATCH($B726,'Pliegos Tarifarios (Las Condes)'!$A:$A,0))</f>
        <v>9423.3363152000002</v>
      </c>
      <c r="Q726" s="19" cm="1">
        <f t="array" ref="Q726">H726*_xlfn.IFS(H726&lt;=350,INDEX('Pliegos Tarifarios (Las Condes)'!$F:$F,MATCH($B726,'Pliegos Tarifarios (Las Condes)'!$A:$A,0)),H726&lt;=500,INDEX('Pliegos Tarifarios (Las Condes)'!$G:$G,MATCH($B726,'Pliegos Tarifarios (Las Condes)'!$A:$A,0)),H726&lt;=1000,INDEX('Pliegos Tarifarios (Las Condes)'!$H:$H,MATCH($B726,'Pliegos Tarifarios (Las Condes)'!$A:$A,0)),H726&lt;=5000,INDEX('Pliegos Tarifarios (Las Condes)'!$I:$I,MATCH($B726,'Pliegos Tarifarios (Las Condes)'!$A:$A,0)),H726&gt;5000,INDEX('Pliegos Tarifarios (Las Condes)'!$J:$J,MATCH($B726,'Pliegos Tarifarios (Las Condes)'!$A:$A,0)))/1.19</f>
        <v>1709.0385946218489</v>
      </c>
      <c r="R726" s="19">
        <f>INDEX('Pliegos Tarifarios (Las Condes)'!$K:$K,MATCH($B726,'Pliegos Tarifarios (Las Condes)'!$A:$A,0))</f>
        <v>709.36099999999999</v>
      </c>
      <c r="S726" s="21">
        <f t="shared" si="36"/>
        <v>135890.44980352183</v>
      </c>
      <c r="T726" s="21">
        <f t="shared" si="37"/>
        <v>25819.185462669149</v>
      </c>
      <c r="U726" s="19">
        <v>0</v>
      </c>
      <c r="V726" s="21">
        <f t="shared" si="38"/>
        <v>161709.63526619098</v>
      </c>
    </row>
    <row r="727" spans="1:22" x14ac:dyDescent="0.3">
      <c r="A727" s="7" t="s">
        <v>141</v>
      </c>
      <c r="B727" s="7">
        <v>2</v>
      </c>
      <c r="C727" s="8" t="s">
        <v>186</v>
      </c>
      <c r="D727" s="7" t="s">
        <v>690</v>
      </c>
      <c r="E727" s="7" t="s">
        <v>121</v>
      </c>
      <c r="F727" s="8" t="s">
        <v>691</v>
      </c>
      <c r="G727" s="7" t="s">
        <v>16</v>
      </c>
      <c r="H727" s="9">
        <v>730.0104</v>
      </c>
      <c r="I727" s="9">
        <v>2.2033999999999998</v>
      </c>
      <c r="J727" s="9">
        <v>2.1738</v>
      </c>
      <c r="K727" s="10">
        <v>0.98656621584823456</v>
      </c>
      <c r="L727" s="9">
        <v>26.07</v>
      </c>
      <c r="M727" s="19">
        <f>H727*INDEX('Pliegos Tarifarios (Las Condes)'!$B:$B,MATCH($B727,'Pliegos Tarifarios (Las Condes)'!$A:$A,0))</f>
        <v>86752.97591519999</v>
      </c>
      <c r="N727" s="19">
        <f>I727*INDEX('Pliegos Tarifarios (Las Condes)'!$C:$C,MATCH($B727,'Pliegos Tarifarios (Las Condes)'!$A:$A,0))</f>
        <v>7559.1625153999994</v>
      </c>
      <c r="O727" s="19">
        <f>J727*INDEX('Pliegos Tarifarios (Las Condes)'!$D:$D,MATCH($B727,'Pliegos Tarifarios (Las Condes)'!$A:$A,0))</f>
        <v>30698.786188799997</v>
      </c>
      <c r="P727" s="19">
        <f>H727*INDEX('Pliegos Tarifarios (Las Condes)'!$E:$E,MATCH($B727,'Pliegos Tarifarios (Las Condes)'!$A:$A,0))</f>
        <v>9440.4944928000004</v>
      </c>
      <c r="Q727" s="19" cm="1">
        <f t="array" ref="Q727">H727*_xlfn.IFS(H727&lt;=350,INDEX('Pliegos Tarifarios (Las Condes)'!$F:$F,MATCH($B727,'Pliegos Tarifarios (Las Condes)'!$A:$A,0)),H727&lt;=500,INDEX('Pliegos Tarifarios (Las Condes)'!$G:$G,MATCH($B727,'Pliegos Tarifarios (Las Condes)'!$A:$A,0)),H727&lt;=1000,INDEX('Pliegos Tarifarios (Las Condes)'!$H:$H,MATCH($B727,'Pliegos Tarifarios (Las Condes)'!$A:$A,0)),H727&lt;=5000,INDEX('Pliegos Tarifarios (Las Condes)'!$I:$I,MATCH($B727,'Pliegos Tarifarios (Las Condes)'!$A:$A,0)),H727&gt;5000,INDEX('Pliegos Tarifarios (Las Condes)'!$J:$J,MATCH($B727,'Pliegos Tarifarios (Las Condes)'!$A:$A,0)))/1.19</f>
        <v>1712.1504423529416</v>
      </c>
      <c r="R727" s="19">
        <f>INDEX('Pliegos Tarifarios (Las Condes)'!$K:$K,MATCH($B727,'Pliegos Tarifarios (Las Condes)'!$A:$A,0))</f>
        <v>709.36099999999999</v>
      </c>
      <c r="S727" s="21">
        <f t="shared" si="36"/>
        <v>136872.93055455296</v>
      </c>
      <c r="T727" s="21">
        <f t="shared" si="37"/>
        <v>26005.856805365063</v>
      </c>
      <c r="U727" s="19">
        <v>0</v>
      </c>
      <c r="V727" s="21">
        <f t="shared" si="38"/>
        <v>162878.78735991803</v>
      </c>
    </row>
    <row r="728" spans="1:22" x14ac:dyDescent="0.3">
      <c r="A728" s="7" t="s">
        <v>141</v>
      </c>
      <c r="B728" s="7">
        <v>2</v>
      </c>
      <c r="C728" s="8" t="s">
        <v>186</v>
      </c>
      <c r="D728" s="7" t="s">
        <v>692</v>
      </c>
      <c r="E728" s="7" t="s">
        <v>121</v>
      </c>
      <c r="F728" s="8" t="s">
        <v>693</v>
      </c>
      <c r="G728" s="7" t="s">
        <v>16</v>
      </c>
      <c r="H728" s="9">
        <v>727.32280000000003</v>
      </c>
      <c r="I728" s="9">
        <v>2.1699000000000002</v>
      </c>
      <c r="J728" s="9">
        <v>2.1446999999999998</v>
      </c>
      <c r="K728" s="10">
        <v>0.9883865615927</v>
      </c>
      <c r="L728" s="9">
        <v>25.98</v>
      </c>
      <c r="M728" s="19">
        <f>H728*INDEX('Pliegos Tarifarios (Las Condes)'!$B:$B,MATCH($B728,'Pliegos Tarifarios (Las Condes)'!$A:$A,0))</f>
        <v>86433.5869064</v>
      </c>
      <c r="N728" s="19">
        <f>I728*INDEX('Pliegos Tarifarios (Las Condes)'!$C:$C,MATCH($B728,'Pliegos Tarifarios (Las Condes)'!$A:$A,0))</f>
        <v>7444.2347019000008</v>
      </c>
      <c r="O728" s="19">
        <f>J728*INDEX('Pliegos Tarifarios (Las Condes)'!$D:$D,MATCH($B728,'Pliegos Tarifarios (Las Condes)'!$A:$A,0))</f>
        <v>30287.830867199995</v>
      </c>
      <c r="P728" s="19">
        <f>H728*INDEX('Pliegos Tarifarios (Las Condes)'!$E:$E,MATCH($B728,'Pliegos Tarifarios (Las Condes)'!$A:$A,0))</f>
        <v>9405.7384496000013</v>
      </c>
      <c r="Q728" s="19" cm="1">
        <f t="array" ref="Q728">H728*_xlfn.IFS(H728&lt;=350,INDEX('Pliegos Tarifarios (Las Condes)'!$F:$F,MATCH($B728,'Pliegos Tarifarios (Las Condes)'!$A:$A,0)),H728&lt;=500,INDEX('Pliegos Tarifarios (Las Condes)'!$G:$G,MATCH($B728,'Pliegos Tarifarios (Las Condes)'!$A:$A,0)),H728&lt;=1000,INDEX('Pliegos Tarifarios (Las Condes)'!$H:$H,MATCH($B728,'Pliegos Tarifarios (Las Condes)'!$A:$A,0)),H728&lt;=5000,INDEX('Pliegos Tarifarios (Las Condes)'!$I:$I,MATCH($B728,'Pliegos Tarifarios (Las Condes)'!$A:$A,0)),H728&gt;5000,INDEX('Pliegos Tarifarios (Las Condes)'!$J:$J,MATCH($B728,'Pliegos Tarifarios (Las Condes)'!$A:$A,0)))/1.19</f>
        <v>1705.847004033614</v>
      </c>
      <c r="R728" s="19">
        <f>INDEX('Pliegos Tarifarios (Las Condes)'!$K:$K,MATCH($B728,'Pliegos Tarifarios (Las Condes)'!$A:$A,0))</f>
        <v>709.36099999999999</v>
      </c>
      <c r="S728" s="21">
        <f t="shared" si="36"/>
        <v>135986.59892913364</v>
      </c>
      <c r="T728" s="21">
        <f t="shared" si="37"/>
        <v>25837.453796535392</v>
      </c>
      <c r="U728" s="19">
        <v>0</v>
      </c>
      <c r="V728" s="21">
        <f t="shared" si="38"/>
        <v>161824.05272566903</v>
      </c>
    </row>
    <row r="729" spans="1:22" x14ac:dyDescent="0.3">
      <c r="A729" s="7" t="s">
        <v>141</v>
      </c>
      <c r="B729" s="7">
        <v>2</v>
      </c>
      <c r="C729" s="8" t="s">
        <v>186</v>
      </c>
      <c r="D729" s="7" t="s">
        <v>694</v>
      </c>
      <c r="E729" s="7" t="s">
        <v>121</v>
      </c>
      <c r="F729" s="8" t="s">
        <v>695</v>
      </c>
      <c r="G729" s="7" t="s">
        <v>16</v>
      </c>
      <c r="H729" s="9">
        <v>730.78279999999995</v>
      </c>
      <c r="I729" s="9">
        <v>2.1818</v>
      </c>
      <c r="J729" s="9">
        <v>2.1818</v>
      </c>
      <c r="K729" s="10">
        <v>1</v>
      </c>
      <c r="L729" s="9">
        <v>26.1</v>
      </c>
      <c r="M729" s="19">
        <f>H729*INDEX('Pliegos Tarifarios (Las Condes)'!$B:$B,MATCH($B729,'Pliegos Tarifarios (Las Condes)'!$A:$A,0))</f>
        <v>86844.766386399991</v>
      </c>
      <c r="N729" s="19">
        <f>I729*INDEX('Pliegos Tarifarios (Las Condes)'!$C:$C,MATCH($B729,'Pliegos Tarifarios (Las Condes)'!$A:$A,0))</f>
        <v>7485.0598057999996</v>
      </c>
      <c r="O729" s="19">
        <f>J729*INDEX('Pliegos Tarifarios (Las Condes)'!$D:$D,MATCH($B729,'Pliegos Tarifarios (Las Condes)'!$A:$A,0))</f>
        <v>30811.7635968</v>
      </c>
      <c r="P729" s="19">
        <f>H729*INDEX('Pliegos Tarifarios (Las Condes)'!$E:$E,MATCH($B729,'Pliegos Tarifarios (Las Condes)'!$A:$A,0))</f>
        <v>9450.4831696000001</v>
      </c>
      <c r="Q729" s="19" cm="1">
        <f t="array" ref="Q729">H729*_xlfn.IFS(H729&lt;=350,INDEX('Pliegos Tarifarios (Las Condes)'!$F:$F,MATCH($B729,'Pliegos Tarifarios (Las Condes)'!$A:$A,0)),H729&lt;=500,INDEX('Pliegos Tarifarios (Las Condes)'!$G:$G,MATCH($B729,'Pliegos Tarifarios (Las Condes)'!$A:$A,0)),H729&lt;=1000,INDEX('Pliegos Tarifarios (Las Condes)'!$H:$H,MATCH($B729,'Pliegos Tarifarios (Las Condes)'!$A:$A,0)),H729&lt;=5000,INDEX('Pliegos Tarifarios (Las Condes)'!$I:$I,MATCH($B729,'Pliegos Tarifarios (Las Condes)'!$A:$A,0)),H729&gt;5000,INDEX('Pliegos Tarifarios (Las Condes)'!$J:$J,MATCH($B729,'Pliegos Tarifarios (Las Condes)'!$A:$A,0)))/1.19</f>
        <v>1713.9620124369749</v>
      </c>
      <c r="R729" s="19">
        <f>INDEX('Pliegos Tarifarios (Las Condes)'!$K:$K,MATCH($B729,'Pliegos Tarifarios (Las Condes)'!$A:$A,0))</f>
        <v>709.36099999999999</v>
      </c>
      <c r="S729" s="21">
        <f t="shared" si="36"/>
        <v>137015.39597103695</v>
      </c>
      <c r="T729" s="21">
        <f t="shared" si="37"/>
        <v>26032.925234497023</v>
      </c>
      <c r="U729" s="19">
        <v>0</v>
      </c>
      <c r="V729" s="21">
        <f t="shared" si="38"/>
        <v>163048.32120553398</v>
      </c>
    </row>
    <row r="730" spans="1:22" x14ac:dyDescent="0.3">
      <c r="A730" s="7" t="s">
        <v>141</v>
      </c>
      <c r="B730" s="7">
        <v>2</v>
      </c>
      <c r="C730" s="8" t="s">
        <v>186</v>
      </c>
      <c r="D730" s="7" t="s">
        <v>696</v>
      </c>
      <c r="E730" s="7" t="s">
        <v>121</v>
      </c>
      <c r="F730" s="8" t="s">
        <v>697</v>
      </c>
      <c r="G730" s="7" t="s">
        <v>16</v>
      </c>
      <c r="H730" s="9">
        <v>728.84379999999999</v>
      </c>
      <c r="I730" s="9">
        <v>2.2547000000000001</v>
      </c>
      <c r="J730" s="9">
        <v>2.1168</v>
      </c>
      <c r="K730" s="10">
        <v>0.93883886991617505</v>
      </c>
      <c r="L730" s="9">
        <v>26.03</v>
      </c>
      <c r="M730" s="19">
        <f>H730*INDEX('Pliegos Tarifarios (Las Condes)'!$B:$B,MATCH($B730,'Pliegos Tarifarios (Las Condes)'!$A:$A,0))</f>
        <v>86614.339504399992</v>
      </c>
      <c r="N730" s="19">
        <f>I730*INDEX('Pliegos Tarifarios (Las Condes)'!$C:$C,MATCH($B730,'Pliegos Tarifarios (Las Condes)'!$A:$A,0))</f>
        <v>7735.1564507000003</v>
      </c>
      <c r="O730" s="19">
        <f>J730*INDEX('Pliegos Tarifarios (Las Condes)'!$D:$D,MATCH($B730,'Pliegos Tarifarios (Las Condes)'!$A:$A,0))</f>
        <v>29893.822156800001</v>
      </c>
      <c r="P730" s="19">
        <f>H730*INDEX('Pliegos Tarifarios (Las Condes)'!$E:$E,MATCH($B730,'Pliegos Tarifarios (Las Condes)'!$A:$A,0))</f>
        <v>9425.4080216000002</v>
      </c>
      <c r="Q730" s="19" cm="1">
        <f t="array" ref="Q730">H730*_xlfn.IFS(H730&lt;=350,INDEX('Pliegos Tarifarios (Las Condes)'!$F:$F,MATCH($B730,'Pliegos Tarifarios (Las Condes)'!$A:$A,0)),H730&lt;=500,INDEX('Pliegos Tarifarios (Las Condes)'!$G:$G,MATCH($B730,'Pliegos Tarifarios (Las Condes)'!$A:$A,0)),H730&lt;=1000,INDEX('Pliegos Tarifarios (Las Condes)'!$H:$H,MATCH($B730,'Pliegos Tarifarios (Las Condes)'!$A:$A,0)),H730&lt;=5000,INDEX('Pliegos Tarifarios (Las Condes)'!$I:$I,MATCH($B730,'Pliegos Tarifarios (Las Condes)'!$A:$A,0)),H730&gt;5000,INDEX('Pliegos Tarifarios (Las Condes)'!$J:$J,MATCH($B730,'Pliegos Tarifarios (Las Condes)'!$A:$A,0)))/1.19</f>
        <v>1709.414324201681</v>
      </c>
      <c r="R730" s="19">
        <f>INDEX('Pliegos Tarifarios (Las Condes)'!$K:$K,MATCH($B730,'Pliegos Tarifarios (Las Condes)'!$A:$A,0))</f>
        <v>709.36099999999999</v>
      </c>
      <c r="S730" s="21">
        <f t="shared" si="36"/>
        <v>136087.50145770167</v>
      </c>
      <c r="T730" s="21">
        <f t="shared" si="37"/>
        <v>25856.625276963317</v>
      </c>
      <c r="U730" s="19">
        <v>0</v>
      </c>
      <c r="V730" s="21">
        <f t="shared" si="38"/>
        <v>161944.12673466498</v>
      </c>
    </row>
    <row r="731" spans="1:22" x14ac:dyDescent="0.3">
      <c r="A731" s="7" t="s">
        <v>141</v>
      </c>
      <c r="B731" s="7">
        <v>2</v>
      </c>
      <c r="C731" s="8" t="s">
        <v>186</v>
      </c>
      <c r="D731" s="7" t="s">
        <v>698</v>
      </c>
      <c r="E731" s="7" t="s">
        <v>121</v>
      </c>
      <c r="F731" s="8" t="s">
        <v>699</v>
      </c>
      <c r="G731" s="7" t="s">
        <v>16</v>
      </c>
      <c r="H731" s="9">
        <v>729.34559999999999</v>
      </c>
      <c r="I731" s="9">
        <v>2.1608999999999998</v>
      </c>
      <c r="J731" s="9">
        <v>2.1583999999999999</v>
      </c>
      <c r="K731" s="10">
        <v>0.99884307464482391</v>
      </c>
      <c r="L731" s="9">
        <v>26.05</v>
      </c>
      <c r="M731" s="19">
        <f>H731*INDEX('Pliegos Tarifarios (Las Condes)'!$B:$B,MATCH($B731,'Pliegos Tarifarios (Las Condes)'!$A:$A,0))</f>
        <v>86673.972412799994</v>
      </c>
      <c r="N731" s="19">
        <f>I731*INDEX('Pliegos Tarifarios (Las Condes)'!$C:$C,MATCH($B731,'Pliegos Tarifarios (Las Condes)'!$A:$A,0))</f>
        <v>7413.3585728999997</v>
      </c>
      <c r="O731" s="19">
        <f>J731*INDEX('Pliegos Tarifarios (Las Condes)'!$D:$D,MATCH($B731,'Pliegos Tarifarios (Las Condes)'!$A:$A,0))</f>
        <v>30481.304678399996</v>
      </c>
      <c r="P731" s="19">
        <f>H731*INDEX('Pliegos Tarifarios (Las Condes)'!$E:$E,MATCH($B731,'Pliegos Tarifarios (Las Condes)'!$A:$A,0))</f>
        <v>9431.8972991999999</v>
      </c>
      <c r="Q731" s="19" cm="1">
        <f t="array" ref="Q731">H731*_xlfn.IFS(H731&lt;=350,INDEX('Pliegos Tarifarios (Las Condes)'!$F:$F,MATCH($B731,'Pliegos Tarifarios (Las Condes)'!$A:$A,0)),H731&lt;=500,INDEX('Pliegos Tarifarios (Las Condes)'!$G:$G,MATCH($B731,'Pliegos Tarifarios (Las Condes)'!$A:$A,0)),H731&lt;=1000,INDEX('Pliegos Tarifarios (Las Condes)'!$H:$H,MATCH($B731,'Pliegos Tarifarios (Las Condes)'!$A:$A,0)),H731&lt;=5000,INDEX('Pliegos Tarifarios (Las Condes)'!$I:$I,MATCH($B731,'Pliegos Tarifarios (Las Condes)'!$A:$A,0)),H731&gt;5000,INDEX('Pliegos Tarifarios (Las Condes)'!$J:$J,MATCH($B731,'Pliegos Tarifarios (Las Condes)'!$A:$A,0)))/1.19</f>
        <v>1710.5912349579835</v>
      </c>
      <c r="R731" s="19">
        <f>INDEX('Pliegos Tarifarios (Las Condes)'!$K:$K,MATCH($B731,'Pliegos Tarifarios (Las Condes)'!$A:$A,0))</f>
        <v>709.36099999999999</v>
      </c>
      <c r="S731" s="21">
        <f t="shared" si="36"/>
        <v>136420.48519825799</v>
      </c>
      <c r="T731" s="21">
        <f t="shared" si="37"/>
        <v>25919.892187669018</v>
      </c>
      <c r="U731" s="19">
        <v>0</v>
      </c>
      <c r="V731" s="21">
        <f t="shared" si="38"/>
        <v>162340.37738592701</v>
      </c>
    </row>
    <row r="732" spans="1:22" x14ac:dyDescent="0.3">
      <c r="A732" s="7" t="s">
        <v>141</v>
      </c>
      <c r="B732" s="7">
        <v>2</v>
      </c>
      <c r="C732" s="8" t="s">
        <v>186</v>
      </c>
      <c r="D732" s="7" t="s">
        <v>700</v>
      </c>
      <c r="E732" s="7" t="s">
        <v>121</v>
      </c>
      <c r="F732" s="8" t="s">
        <v>701</v>
      </c>
      <c r="G732" s="7" t="s">
        <v>16</v>
      </c>
      <c r="H732" s="9">
        <v>730.26750000000004</v>
      </c>
      <c r="I732" s="9">
        <v>2.2376999999999998</v>
      </c>
      <c r="J732" s="9">
        <v>2.1591</v>
      </c>
      <c r="K732" s="10">
        <v>0.96487464807614975</v>
      </c>
      <c r="L732" s="9">
        <v>26.08</v>
      </c>
      <c r="M732" s="19">
        <f>H732*INDEX('Pliegos Tarifarios (Las Condes)'!$B:$B,MATCH($B732,'Pliegos Tarifarios (Las Condes)'!$A:$A,0))</f>
        <v>86783.529165</v>
      </c>
      <c r="N732" s="19">
        <f>I732*INDEX('Pliegos Tarifarios (Las Condes)'!$C:$C,MATCH($B732,'Pliegos Tarifarios (Las Condes)'!$A:$A,0))</f>
        <v>7676.8348736999997</v>
      </c>
      <c r="O732" s="19">
        <f>J732*INDEX('Pliegos Tarifarios (Las Condes)'!$D:$D,MATCH($B732,'Pliegos Tarifarios (Las Condes)'!$A:$A,0))</f>
        <v>30491.190201599999</v>
      </c>
      <c r="P732" s="19">
        <f>H732*INDEX('Pliegos Tarifarios (Las Condes)'!$E:$E,MATCH($B732,'Pliegos Tarifarios (Las Condes)'!$A:$A,0))</f>
        <v>9443.8193100000008</v>
      </c>
      <c r="Q732" s="19" cm="1">
        <f t="array" ref="Q732">H732*_xlfn.IFS(H732&lt;=350,INDEX('Pliegos Tarifarios (Las Condes)'!$F:$F,MATCH($B732,'Pliegos Tarifarios (Las Condes)'!$A:$A,0)),H732&lt;=500,INDEX('Pliegos Tarifarios (Las Condes)'!$G:$G,MATCH($B732,'Pliegos Tarifarios (Las Condes)'!$A:$A,0)),H732&lt;=1000,INDEX('Pliegos Tarifarios (Las Condes)'!$H:$H,MATCH($B732,'Pliegos Tarifarios (Las Condes)'!$A:$A,0)),H732&lt;=5000,INDEX('Pliegos Tarifarios (Las Condes)'!$I:$I,MATCH($B732,'Pliegos Tarifarios (Las Condes)'!$A:$A,0)),H732&gt;5000,INDEX('Pliegos Tarifarios (Las Condes)'!$J:$J,MATCH($B732,'Pliegos Tarifarios (Las Condes)'!$A:$A,0)))/1.19</f>
        <v>1712.7534390756307</v>
      </c>
      <c r="R732" s="19">
        <f>INDEX('Pliegos Tarifarios (Las Condes)'!$K:$K,MATCH($B732,'Pliegos Tarifarios (Las Condes)'!$A:$A,0))</f>
        <v>709.36099999999999</v>
      </c>
      <c r="S732" s="21">
        <f t="shared" si="36"/>
        <v>136817.48798937563</v>
      </c>
      <c r="T732" s="21">
        <f t="shared" si="37"/>
        <v>25995.322717981369</v>
      </c>
      <c r="U732" s="19">
        <v>0</v>
      </c>
      <c r="V732" s="21">
        <f t="shared" si="38"/>
        <v>162812.81070735701</v>
      </c>
    </row>
    <row r="733" spans="1:22" x14ac:dyDescent="0.3">
      <c r="A733" s="7" t="s">
        <v>141</v>
      </c>
      <c r="B733" s="7">
        <v>2</v>
      </c>
      <c r="C733" s="8" t="s">
        <v>186</v>
      </c>
      <c r="D733" s="7" t="s">
        <v>702</v>
      </c>
      <c r="E733" s="7" t="s">
        <v>121</v>
      </c>
      <c r="F733" s="8" t="s">
        <v>703</v>
      </c>
      <c r="G733" s="7" t="s">
        <v>16</v>
      </c>
      <c r="H733" s="9">
        <v>731.26490000000001</v>
      </c>
      <c r="I733" s="9">
        <v>2.2298</v>
      </c>
      <c r="J733" s="9">
        <v>2.2298</v>
      </c>
      <c r="K733" s="10">
        <v>1</v>
      </c>
      <c r="L733" s="9">
        <v>26.12</v>
      </c>
      <c r="M733" s="19">
        <f>H733*INDEX('Pliegos Tarifarios (Las Condes)'!$B:$B,MATCH($B733,'Pliegos Tarifarios (Las Condes)'!$A:$A,0))</f>
        <v>86902.058186199996</v>
      </c>
      <c r="N733" s="19">
        <f>I733*INDEX('Pliegos Tarifarios (Las Condes)'!$C:$C,MATCH($B733,'Pliegos Tarifarios (Las Condes)'!$A:$A,0))</f>
        <v>7649.7324938000002</v>
      </c>
      <c r="O733" s="19">
        <f>J733*INDEX('Pliegos Tarifarios (Las Condes)'!$D:$D,MATCH($B733,'Pliegos Tarifarios (Las Condes)'!$A:$A,0))</f>
        <v>31489.6280448</v>
      </c>
      <c r="P733" s="19">
        <f>H733*INDEX('Pliegos Tarifarios (Las Condes)'!$E:$E,MATCH($B733,'Pliegos Tarifarios (Las Condes)'!$A:$A,0))</f>
        <v>9456.7176868000006</v>
      </c>
      <c r="Q733" s="19" cm="1">
        <f t="array" ref="Q733">H733*_xlfn.IFS(H733&lt;=350,INDEX('Pliegos Tarifarios (Las Condes)'!$F:$F,MATCH($B733,'Pliegos Tarifarios (Las Condes)'!$A:$A,0)),H733&lt;=500,INDEX('Pliegos Tarifarios (Las Condes)'!$G:$G,MATCH($B733,'Pliegos Tarifarios (Las Condes)'!$A:$A,0)),H733&lt;=1000,INDEX('Pliegos Tarifarios (Las Condes)'!$H:$H,MATCH($B733,'Pliegos Tarifarios (Las Condes)'!$A:$A,0)),H733&lt;=5000,INDEX('Pliegos Tarifarios (Las Condes)'!$I:$I,MATCH($B733,'Pliegos Tarifarios (Las Condes)'!$A:$A,0)),H733&gt;5000,INDEX('Pliegos Tarifarios (Las Condes)'!$J:$J,MATCH($B733,'Pliegos Tarifarios (Las Condes)'!$A:$A,0)))/1.19</f>
        <v>1715.0927192436977</v>
      </c>
      <c r="R733" s="19">
        <f>INDEX('Pliegos Tarifarios (Las Condes)'!$K:$K,MATCH($B733,'Pliegos Tarifarios (Las Condes)'!$A:$A,0))</f>
        <v>709.36099999999999</v>
      </c>
      <c r="S733" s="21">
        <f t="shared" si="36"/>
        <v>137922.59013084369</v>
      </c>
      <c r="T733" s="21">
        <f t="shared" si="37"/>
        <v>26205.292124860302</v>
      </c>
      <c r="U733" s="19">
        <v>0</v>
      </c>
      <c r="V733" s="21">
        <f t="shared" si="38"/>
        <v>164127.882255704</v>
      </c>
    </row>
    <row r="734" spans="1:22" x14ac:dyDescent="0.3">
      <c r="A734" s="7" t="s">
        <v>141</v>
      </c>
      <c r="B734" s="7">
        <v>2</v>
      </c>
      <c r="C734" s="8" t="s">
        <v>186</v>
      </c>
      <c r="D734" s="7" t="s">
        <v>704</v>
      </c>
      <c r="E734" s="7" t="s">
        <v>121</v>
      </c>
      <c r="F734" s="8" t="s">
        <v>705</v>
      </c>
      <c r="G734" s="7" t="s">
        <v>16</v>
      </c>
      <c r="H734" s="9">
        <v>730.48860000000002</v>
      </c>
      <c r="I734" s="9">
        <v>2.1747000000000001</v>
      </c>
      <c r="J734" s="9">
        <v>2.1495000000000002</v>
      </c>
      <c r="K734" s="10">
        <v>0.9884121947854877</v>
      </c>
      <c r="L734" s="9">
        <v>26.09</v>
      </c>
      <c r="M734" s="19">
        <f>H734*INDEX('Pliegos Tarifarios (Las Condes)'!$B:$B,MATCH($B734,'Pliegos Tarifarios (Las Condes)'!$A:$A,0))</f>
        <v>86809.804246799991</v>
      </c>
      <c r="N734" s="19">
        <f>I734*INDEX('Pliegos Tarifarios (Las Condes)'!$C:$C,MATCH($B734,'Pliegos Tarifarios (Las Condes)'!$A:$A,0))</f>
        <v>7460.7019706999999</v>
      </c>
      <c r="O734" s="19">
        <f>J734*INDEX('Pliegos Tarifarios (Las Condes)'!$D:$D,MATCH($B734,'Pliegos Tarifarios (Las Condes)'!$A:$A,0))</f>
        <v>30355.617312000002</v>
      </c>
      <c r="P734" s="19">
        <f>H734*INDEX('Pliegos Tarifarios (Las Condes)'!$E:$E,MATCH($B734,'Pliegos Tarifarios (Las Condes)'!$A:$A,0))</f>
        <v>9446.6785752000014</v>
      </c>
      <c r="Q734" s="19" cm="1">
        <f t="array" ref="Q734">H734*_xlfn.IFS(H734&lt;=350,INDEX('Pliegos Tarifarios (Las Condes)'!$F:$F,MATCH($B734,'Pliegos Tarifarios (Las Condes)'!$A:$A,0)),H734&lt;=500,INDEX('Pliegos Tarifarios (Las Condes)'!$G:$G,MATCH($B734,'Pliegos Tarifarios (Las Condes)'!$A:$A,0)),H734&lt;=1000,INDEX('Pliegos Tarifarios (Las Condes)'!$H:$H,MATCH($B734,'Pliegos Tarifarios (Las Condes)'!$A:$A,0)),H734&lt;=5000,INDEX('Pliegos Tarifarios (Las Condes)'!$I:$I,MATCH($B734,'Pliegos Tarifarios (Las Condes)'!$A:$A,0)),H734&gt;5000,INDEX('Pliegos Tarifarios (Las Condes)'!$J:$J,MATCH($B734,'Pliegos Tarifarios (Las Condes)'!$A:$A,0)))/1.19</f>
        <v>1713.2720021848743</v>
      </c>
      <c r="R734" s="19">
        <f>INDEX('Pliegos Tarifarios (Las Condes)'!$K:$K,MATCH($B734,'Pliegos Tarifarios (Las Condes)'!$A:$A,0))</f>
        <v>709.36099999999999</v>
      </c>
      <c r="S734" s="21">
        <f t="shared" si="36"/>
        <v>136495.43510688489</v>
      </c>
      <c r="T734" s="21">
        <f t="shared" si="37"/>
        <v>25934.132670308129</v>
      </c>
      <c r="U734" s="19">
        <v>0</v>
      </c>
      <c r="V734" s="21">
        <f t="shared" si="38"/>
        <v>162429.56777719303</v>
      </c>
    </row>
    <row r="735" spans="1:22" x14ac:dyDescent="0.3">
      <c r="A735" s="7" t="s">
        <v>141</v>
      </c>
      <c r="B735" s="7">
        <v>2</v>
      </c>
      <c r="C735" s="8" t="s">
        <v>186</v>
      </c>
      <c r="D735" s="7" t="s">
        <v>706</v>
      </c>
      <c r="E735" s="7" t="s">
        <v>121</v>
      </c>
      <c r="F735" s="8" t="s">
        <v>707</v>
      </c>
      <c r="G735" s="7" t="s">
        <v>16</v>
      </c>
      <c r="H735" s="9">
        <v>729.86149999999998</v>
      </c>
      <c r="I735" s="9">
        <v>2.2450000000000001</v>
      </c>
      <c r="J735" s="9">
        <v>2.1556000000000002</v>
      </c>
      <c r="K735" s="10">
        <v>0.96017817371937642</v>
      </c>
      <c r="L735" s="9">
        <v>26.07</v>
      </c>
      <c r="M735" s="19">
        <f>H735*INDEX('Pliegos Tarifarios (Las Condes)'!$B:$B,MATCH($B735,'Pliegos Tarifarios (Las Condes)'!$A:$A,0))</f>
        <v>86735.280936999989</v>
      </c>
      <c r="N735" s="19">
        <f>I735*INDEX('Pliegos Tarifarios (Las Condes)'!$C:$C,MATCH($B735,'Pliegos Tarifarios (Las Condes)'!$A:$A,0))</f>
        <v>7701.8788450000002</v>
      </c>
      <c r="O735" s="19">
        <f>J735*INDEX('Pliegos Tarifarios (Las Condes)'!$D:$D,MATCH($B735,'Pliegos Tarifarios (Las Condes)'!$A:$A,0))</f>
        <v>30441.762585600001</v>
      </c>
      <c r="P735" s="19">
        <f>H735*INDEX('Pliegos Tarifarios (Las Condes)'!$E:$E,MATCH($B735,'Pliegos Tarifarios (Las Condes)'!$A:$A,0))</f>
        <v>9438.5689180000008</v>
      </c>
      <c r="Q735" s="19" cm="1">
        <f t="array" ref="Q735">H735*_xlfn.IFS(H735&lt;=350,INDEX('Pliegos Tarifarios (Las Condes)'!$F:$F,MATCH($B735,'Pliegos Tarifarios (Las Condes)'!$A:$A,0)),H735&lt;=500,INDEX('Pliegos Tarifarios (Las Condes)'!$G:$G,MATCH($B735,'Pliegos Tarifarios (Las Condes)'!$A:$A,0)),H735&lt;=1000,INDEX('Pliegos Tarifarios (Las Condes)'!$H:$H,MATCH($B735,'Pliegos Tarifarios (Las Condes)'!$A:$A,0)),H735&lt;=5000,INDEX('Pliegos Tarifarios (Las Condes)'!$I:$I,MATCH($B735,'Pliegos Tarifarios (Las Condes)'!$A:$A,0)),H735&gt;5000,INDEX('Pliegos Tarifarios (Las Condes)'!$J:$J,MATCH($B735,'Pliegos Tarifarios (Las Condes)'!$A:$A,0)))/1.19</f>
        <v>1711.8012155462188</v>
      </c>
      <c r="R735" s="19">
        <f>INDEX('Pliegos Tarifarios (Las Condes)'!$K:$K,MATCH($B735,'Pliegos Tarifarios (Las Condes)'!$A:$A,0))</f>
        <v>709.36099999999999</v>
      </c>
      <c r="S735" s="21">
        <f t="shared" si="36"/>
        <v>136738.65350114621</v>
      </c>
      <c r="T735" s="21">
        <f t="shared" si="37"/>
        <v>25980.344165217779</v>
      </c>
      <c r="U735" s="19">
        <v>0</v>
      </c>
      <c r="V735" s="21">
        <f t="shared" si="38"/>
        <v>162718.99766636398</v>
      </c>
    </row>
    <row r="736" spans="1:22" x14ac:dyDescent="0.3">
      <c r="A736" s="7" t="s">
        <v>141</v>
      </c>
      <c r="B736" s="7">
        <v>2</v>
      </c>
      <c r="C736" s="8" t="s">
        <v>186</v>
      </c>
      <c r="D736" s="7" t="s">
        <v>708</v>
      </c>
      <c r="E736" s="7" t="s">
        <v>121</v>
      </c>
      <c r="F736" s="8" t="s">
        <v>709</v>
      </c>
      <c r="G736" s="7" t="s">
        <v>16</v>
      </c>
      <c r="H736" s="9">
        <v>730.28899999999999</v>
      </c>
      <c r="I736" s="9">
        <v>2.1871999999999998</v>
      </c>
      <c r="J736" s="9">
        <v>2.1335999999999999</v>
      </c>
      <c r="K736" s="10">
        <v>0.97549378200438919</v>
      </c>
      <c r="L736" s="9">
        <v>26.08</v>
      </c>
      <c r="M736" s="19">
        <f>H736*INDEX('Pliegos Tarifarios (Las Condes)'!$B:$B,MATCH($B736,'Pliegos Tarifarios (Las Condes)'!$A:$A,0))</f>
        <v>86786.084181999991</v>
      </c>
      <c r="N736" s="19">
        <f>I736*INDEX('Pliegos Tarifarios (Las Condes)'!$C:$C,MATCH($B736,'Pliegos Tarifarios (Las Condes)'!$A:$A,0))</f>
        <v>7503.5854831999995</v>
      </c>
      <c r="O736" s="19">
        <f>J736*INDEX('Pliegos Tarifarios (Las Condes)'!$D:$D,MATCH($B736,'Pliegos Tarifarios (Las Condes)'!$A:$A,0))</f>
        <v>30131.074713599999</v>
      </c>
      <c r="P736" s="19">
        <f>H736*INDEX('Pliegos Tarifarios (Las Condes)'!$E:$E,MATCH($B736,'Pliegos Tarifarios (Las Condes)'!$A:$A,0))</f>
        <v>9444.0973479999993</v>
      </c>
      <c r="Q736" s="19" cm="1">
        <f t="array" ref="Q736">H736*_xlfn.IFS(H736&lt;=350,INDEX('Pliegos Tarifarios (Las Condes)'!$F:$F,MATCH($B736,'Pliegos Tarifarios (Las Condes)'!$A:$A,0)),H736&lt;=500,INDEX('Pliegos Tarifarios (Las Condes)'!$G:$G,MATCH($B736,'Pliegos Tarifarios (Las Condes)'!$A:$A,0)),H736&lt;=1000,INDEX('Pliegos Tarifarios (Las Condes)'!$H:$H,MATCH($B736,'Pliegos Tarifarios (Las Condes)'!$A:$A,0)),H736&lt;=5000,INDEX('Pliegos Tarifarios (Las Condes)'!$I:$I,MATCH($B736,'Pliegos Tarifarios (Las Condes)'!$A:$A,0)),H736&gt;5000,INDEX('Pliegos Tarifarios (Las Condes)'!$J:$J,MATCH($B736,'Pliegos Tarifarios (Las Condes)'!$A:$A,0)))/1.19</f>
        <v>1712.8038647058827</v>
      </c>
      <c r="R736" s="19">
        <f>INDEX('Pliegos Tarifarios (Las Condes)'!$K:$K,MATCH($B736,'Pliegos Tarifarios (Las Condes)'!$A:$A,0))</f>
        <v>709.36099999999999</v>
      </c>
      <c r="S736" s="21">
        <f t="shared" si="36"/>
        <v>136287.00659150587</v>
      </c>
      <c r="T736" s="21">
        <f t="shared" si="37"/>
        <v>25894.531252386114</v>
      </c>
      <c r="U736" s="19">
        <v>0</v>
      </c>
      <c r="V736" s="21">
        <f t="shared" si="38"/>
        <v>162181.53784389197</v>
      </c>
    </row>
    <row r="737" spans="1:22" x14ac:dyDescent="0.3">
      <c r="A737" s="7" t="s">
        <v>141</v>
      </c>
      <c r="B737" s="7">
        <v>2</v>
      </c>
      <c r="C737" s="8" t="s">
        <v>186</v>
      </c>
      <c r="D737" s="7" t="s">
        <v>710</v>
      </c>
      <c r="E737" s="7" t="s">
        <v>121</v>
      </c>
      <c r="F737" s="8" t="s">
        <v>711</v>
      </c>
      <c r="G737" s="7" t="s">
        <v>16</v>
      </c>
      <c r="H737" s="9">
        <v>729.97</v>
      </c>
      <c r="I737" s="9">
        <v>2.1798999999999999</v>
      </c>
      <c r="J737" s="9">
        <v>2.1798999999999999</v>
      </c>
      <c r="K737" s="10">
        <v>1</v>
      </c>
      <c r="L737" s="9">
        <v>26.07</v>
      </c>
      <c r="M737" s="19">
        <f>H737*INDEX('Pliegos Tarifarios (Las Condes)'!$B:$B,MATCH($B737,'Pliegos Tarifarios (Las Condes)'!$A:$A,0))</f>
        <v>86748.174859999999</v>
      </c>
      <c r="N737" s="19">
        <f>I737*INDEX('Pliegos Tarifarios (Las Condes)'!$C:$C,MATCH($B737,'Pliegos Tarifarios (Las Condes)'!$A:$A,0))</f>
        <v>7478.5415118999999</v>
      </c>
      <c r="O737" s="19">
        <f>J737*INDEX('Pliegos Tarifarios (Las Condes)'!$D:$D,MATCH($B737,'Pliegos Tarifarios (Las Condes)'!$A:$A,0))</f>
        <v>30784.9314624</v>
      </c>
      <c r="P737" s="19">
        <f>H737*INDEX('Pliegos Tarifarios (Las Condes)'!$E:$E,MATCH($B737,'Pliegos Tarifarios (Las Condes)'!$A:$A,0))</f>
        <v>9439.9720400000006</v>
      </c>
      <c r="Q737" s="19" cm="1">
        <f t="array" ref="Q737">H737*_xlfn.IFS(H737&lt;=350,INDEX('Pliegos Tarifarios (Las Condes)'!$F:$F,MATCH($B737,'Pliegos Tarifarios (Las Condes)'!$A:$A,0)),H737&lt;=500,INDEX('Pliegos Tarifarios (Las Condes)'!$G:$G,MATCH($B737,'Pliegos Tarifarios (Las Condes)'!$A:$A,0)),H737&lt;=1000,INDEX('Pliegos Tarifarios (Las Condes)'!$H:$H,MATCH($B737,'Pliegos Tarifarios (Las Condes)'!$A:$A,0)),H737&lt;=5000,INDEX('Pliegos Tarifarios (Las Condes)'!$I:$I,MATCH($B737,'Pliegos Tarifarios (Las Condes)'!$A:$A,0)),H737&gt;5000,INDEX('Pliegos Tarifarios (Las Condes)'!$J:$J,MATCH($B737,'Pliegos Tarifarios (Las Condes)'!$A:$A,0)))/1.19</f>
        <v>1712.0556890756307</v>
      </c>
      <c r="R737" s="19">
        <f>INDEX('Pliegos Tarifarios (Las Condes)'!$K:$K,MATCH($B737,'Pliegos Tarifarios (Las Condes)'!$A:$A,0))</f>
        <v>709.36099999999999</v>
      </c>
      <c r="S737" s="21">
        <f t="shared" si="36"/>
        <v>136873.03656337564</v>
      </c>
      <c r="T737" s="21">
        <f t="shared" si="37"/>
        <v>26005.876947041372</v>
      </c>
      <c r="U737" s="19">
        <v>0</v>
      </c>
      <c r="V737" s="21">
        <f t="shared" si="38"/>
        <v>162878.91351041701</v>
      </c>
    </row>
    <row r="738" spans="1:22" x14ac:dyDescent="0.3">
      <c r="A738" s="7" t="s">
        <v>141</v>
      </c>
      <c r="B738" s="7">
        <v>2</v>
      </c>
      <c r="C738" s="8" t="s">
        <v>186</v>
      </c>
      <c r="D738" s="7" t="s">
        <v>712</v>
      </c>
      <c r="E738" s="7" t="s">
        <v>121</v>
      </c>
      <c r="F738" s="8" t="s">
        <v>713</v>
      </c>
      <c r="G738" s="7" t="s">
        <v>16</v>
      </c>
      <c r="H738" s="9">
        <v>729.9547</v>
      </c>
      <c r="I738" s="9">
        <v>2.1989999999999998</v>
      </c>
      <c r="J738" s="9">
        <v>2.1989999999999998</v>
      </c>
      <c r="K738" s="10">
        <v>1</v>
      </c>
      <c r="L738" s="9">
        <v>26.07</v>
      </c>
      <c r="M738" s="19">
        <f>H738*INDEX('Pliegos Tarifarios (Las Condes)'!$B:$B,MATCH($B738,'Pliegos Tarifarios (Las Condes)'!$A:$A,0))</f>
        <v>86746.356638600002</v>
      </c>
      <c r="N738" s="19">
        <f>I738*INDEX('Pliegos Tarifarios (Las Condes)'!$C:$C,MATCH($B738,'Pliegos Tarifarios (Las Condes)'!$A:$A,0))</f>
        <v>7544.0675189999993</v>
      </c>
      <c r="O738" s="19">
        <f>J738*INDEX('Pliegos Tarifarios (Las Condes)'!$D:$D,MATCH($B738,'Pliegos Tarifarios (Las Condes)'!$A:$A,0))</f>
        <v>31054.665023999998</v>
      </c>
      <c r="P738" s="19">
        <f>H738*INDEX('Pliegos Tarifarios (Las Condes)'!$E:$E,MATCH($B738,'Pliegos Tarifarios (Las Condes)'!$A:$A,0))</f>
        <v>9439.7741803999998</v>
      </c>
      <c r="Q738" s="19" cm="1">
        <f t="array" ref="Q738">H738*_xlfn.IFS(H738&lt;=350,INDEX('Pliegos Tarifarios (Las Condes)'!$F:$F,MATCH($B738,'Pliegos Tarifarios (Las Condes)'!$A:$A,0)),H738&lt;=500,INDEX('Pliegos Tarifarios (Las Condes)'!$G:$G,MATCH($B738,'Pliegos Tarifarios (Las Condes)'!$A:$A,0)),H738&lt;=1000,INDEX('Pliegos Tarifarios (Las Condes)'!$H:$H,MATCH($B738,'Pliegos Tarifarios (Las Condes)'!$A:$A,0)),H738&lt;=5000,INDEX('Pliegos Tarifarios (Las Condes)'!$I:$I,MATCH($B738,'Pliegos Tarifarios (Las Condes)'!$A:$A,0)),H738&gt;5000,INDEX('Pliegos Tarifarios (Las Condes)'!$J:$J,MATCH($B738,'Pliegos Tarifarios (Las Condes)'!$A:$A,0)))/1.19</f>
        <v>1712.0198047899162</v>
      </c>
      <c r="R738" s="19">
        <f>INDEX('Pliegos Tarifarios (Las Condes)'!$K:$K,MATCH($B738,'Pliegos Tarifarios (Las Condes)'!$A:$A,0))</f>
        <v>709.36099999999999</v>
      </c>
      <c r="S738" s="21">
        <f t="shared" si="36"/>
        <v>137206.24416678993</v>
      </c>
      <c r="T738" s="21">
        <f t="shared" si="37"/>
        <v>26069.186391690087</v>
      </c>
      <c r="U738" s="19">
        <v>0</v>
      </c>
      <c r="V738" s="21">
        <f t="shared" si="38"/>
        <v>163275.43055848</v>
      </c>
    </row>
    <row r="739" spans="1:22" x14ac:dyDescent="0.3">
      <c r="A739" s="7" t="s">
        <v>141</v>
      </c>
      <c r="B739" s="7">
        <v>2</v>
      </c>
      <c r="C739" s="8" t="s">
        <v>186</v>
      </c>
      <c r="D739" s="7" t="s">
        <v>714</v>
      </c>
      <c r="E739" s="7" t="s">
        <v>121</v>
      </c>
      <c r="F739" s="8" t="s">
        <v>715</v>
      </c>
      <c r="G739" s="7" t="s">
        <v>16</v>
      </c>
      <c r="H739" s="9">
        <v>728.57560000000001</v>
      </c>
      <c r="I739" s="9">
        <v>2.1918000000000002</v>
      </c>
      <c r="J739" s="9">
        <v>2.1833999999999998</v>
      </c>
      <c r="K739" s="10">
        <v>0.99616753353408138</v>
      </c>
      <c r="L739" s="9">
        <v>26.02</v>
      </c>
      <c r="M739" s="19">
        <f>H739*INDEX('Pliegos Tarifarios (Las Condes)'!$B:$B,MATCH($B739,'Pliegos Tarifarios (Las Condes)'!$A:$A,0))</f>
        <v>86582.467152800004</v>
      </c>
      <c r="N739" s="19">
        <f>I739*INDEX('Pliegos Tarifarios (Las Condes)'!$C:$C,MATCH($B739,'Pliegos Tarifarios (Las Condes)'!$A:$A,0))</f>
        <v>7519.3666158000005</v>
      </c>
      <c r="O739" s="19">
        <f>J739*INDEX('Pliegos Tarifarios (Las Condes)'!$D:$D,MATCH($B739,'Pliegos Tarifarios (Las Condes)'!$A:$A,0))</f>
        <v>30834.359078399997</v>
      </c>
      <c r="P739" s="19">
        <f>H739*INDEX('Pliegos Tarifarios (Las Condes)'!$E:$E,MATCH($B739,'Pliegos Tarifarios (Las Condes)'!$A:$A,0))</f>
        <v>9421.9396592000012</v>
      </c>
      <c r="Q739" s="19" cm="1">
        <f t="array" ref="Q739">H739*_xlfn.IFS(H739&lt;=350,INDEX('Pliegos Tarifarios (Las Condes)'!$F:$F,MATCH($B739,'Pliegos Tarifarios (Las Condes)'!$A:$A,0)),H739&lt;=500,INDEX('Pliegos Tarifarios (Las Condes)'!$G:$G,MATCH($B739,'Pliegos Tarifarios (Las Condes)'!$A:$A,0)),H739&lt;=1000,INDEX('Pliegos Tarifarios (Las Condes)'!$H:$H,MATCH($B739,'Pliegos Tarifarios (Las Condes)'!$A:$A,0)),H739&lt;=5000,INDEX('Pliegos Tarifarios (Las Condes)'!$I:$I,MATCH($B739,'Pliegos Tarifarios (Las Condes)'!$A:$A,0)),H739&gt;5000,INDEX('Pliegos Tarifarios (Las Condes)'!$J:$J,MATCH($B739,'Pliegos Tarifarios (Las Condes)'!$A:$A,0)))/1.19</f>
        <v>1708.7852937815128</v>
      </c>
      <c r="R739" s="19">
        <f>INDEX('Pliegos Tarifarios (Las Condes)'!$K:$K,MATCH($B739,'Pliegos Tarifarios (Las Condes)'!$A:$A,0))</f>
        <v>709.36099999999999</v>
      </c>
      <c r="S739" s="21">
        <f t="shared" si="36"/>
        <v>136776.27879998152</v>
      </c>
      <c r="T739" s="21">
        <f t="shared" si="37"/>
        <v>25987.492971996489</v>
      </c>
      <c r="U739" s="19">
        <v>0</v>
      </c>
      <c r="V739" s="21">
        <f t="shared" si="38"/>
        <v>162763.771771978</v>
      </c>
    </row>
    <row r="740" spans="1:22" x14ac:dyDescent="0.3">
      <c r="A740" s="7" t="s">
        <v>141</v>
      </c>
      <c r="B740" s="7">
        <v>2</v>
      </c>
      <c r="C740" s="8" t="s">
        <v>186</v>
      </c>
      <c r="D740" s="7" t="s">
        <v>716</v>
      </c>
      <c r="E740" s="7" t="s">
        <v>121</v>
      </c>
      <c r="F740" s="8" t="s">
        <v>717</v>
      </c>
      <c r="G740" s="7" t="s">
        <v>16</v>
      </c>
      <c r="H740" s="9">
        <v>728.79259999999999</v>
      </c>
      <c r="I740" s="9">
        <v>2.1549</v>
      </c>
      <c r="J740" s="9">
        <v>2.1549</v>
      </c>
      <c r="K740" s="10">
        <v>1</v>
      </c>
      <c r="L740" s="9">
        <v>26.03</v>
      </c>
      <c r="M740" s="19">
        <f>H740*INDEX('Pliegos Tarifarios (Las Condes)'!$B:$B,MATCH($B740,'Pliegos Tarifarios (Las Condes)'!$A:$A,0))</f>
        <v>86608.254998799996</v>
      </c>
      <c r="N740" s="19">
        <f>I740*INDEX('Pliegos Tarifarios (Las Condes)'!$C:$C,MATCH($B740,'Pliegos Tarifarios (Las Condes)'!$A:$A,0))</f>
        <v>7392.7744868999998</v>
      </c>
      <c r="O740" s="19">
        <f>J740*INDEX('Pliegos Tarifarios (Las Condes)'!$D:$D,MATCH($B740,'Pliegos Tarifarios (Las Condes)'!$A:$A,0))</f>
        <v>30431.877062399999</v>
      </c>
      <c r="P740" s="19">
        <f>H740*INDEX('Pliegos Tarifarios (Las Condes)'!$E:$E,MATCH($B740,'Pliegos Tarifarios (Las Condes)'!$A:$A,0))</f>
        <v>9424.7459032000006</v>
      </c>
      <c r="Q740" s="19" cm="1">
        <f t="array" ref="Q740">H740*_xlfn.IFS(H740&lt;=350,INDEX('Pliegos Tarifarios (Las Condes)'!$F:$F,MATCH($B740,'Pliegos Tarifarios (Las Condes)'!$A:$A,0)),H740&lt;=500,INDEX('Pliegos Tarifarios (Las Condes)'!$G:$G,MATCH($B740,'Pliegos Tarifarios (Las Condes)'!$A:$A,0)),H740&lt;=1000,INDEX('Pliegos Tarifarios (Las Condes)'!$H:$H,MATCH($B740,'Pliegos Tarifarios (Las Condes)'!$A:$A,0)),H740&lt;=5000,INDEX('Pliegos Tarifarios (Las Condes)'!$I:$I,MATCH($B740,'Pliegos Tarifarios (Las Condes)'!$A:$A,0)),H740&gt;5000,INDEX('Pliegos Tarifarios (Las Condes)'!$J:$J,MATCH($B740,'Pliegos Tarifarios (Las Condes)'!$A:$A,0)))/1.19</f>
        <v>1709.2942408403364</v>
      </c>
      <c r="R740" s="19">
        <f>INDEX('Pliegos Tarifarios (Las Condes)'!$K:$K,MATCH($B740,'Pliegos Tarifarios (Las Condes)'!$A:$A,0))</f>
        <v>709.36099999999999</v>
      </c>
      <c r="S740" s="21">
        <f t="shared" si="36"/>
        <v>136276.30769214034</v>
      </c>
      <c r="T740" s="21">
        <f t="shared" si="37"/>
        <v>25892.498461506664</v>
      </c>
      <c r="U740" s="19">
        <v>0</v>
      </c>
      <c r="V740" s="21">
        <f t="shared" si="38"/>
        <v>162168.80615364702</v>
      </c>
    </row>
    <row r="741" spans="1:22" x14ac:dyDescent="0.3">
      <c r="A741" s="7" t="s">
        <v>141</v>
      </c>
      <c r="B741" s="7">
        <v>2</v>
      </c>
      <c r="C741" s="8" t="s">
        <v>186</v>
      </c>
      <c r="D741" s="7" t="s">
        <v>718</v>
      </c>
      <c r="E741" s="7" t="s">
        <v>121</v>
      </c>
      <c r="F741" s="8" t="s">
        <v>719</v>
      </c>
      <c r="G741" s="7" t="s">
        <v>16</v>
      </c>
      <c r="H741" s="9">
        <v>728.22580000000005</v>
      </c>
      <c r="I741" s="9">
        <v>2.1894</v>
      </c>
      <c r="J741" s="9">
        <v>2.1894</v>
      </c>
      <c r="K741" s="10">
        <v>1</v>
      </c>
      <c r="L741" s="9">
        <v>26.01</v>
      </c>
      <c r="M741" s="19">
        <f>H741*INDEX('Pliegos Tarifarios (Las Condes)'!$B:$B,MATCH($B741,'Pliegos Tarifarios (Las Condes)'!$A:$A,0))</f>
        <v>86540.897620400006</v>
      </c>
      <c r="N741" s="19">
        <f>I741*INDEX('Pliegos Tarifarios (Las Condes)'!$C:$C,MATCH($B741,'Pliegos Tarifarios (Las Condes)'!$A:$A,0))</f>
        <v>7511.1329814000001</v>
      </c>
      <c r="O741" s="19">
        <f>J741*INDEX('Pliegos Tarifarios (Las Condes)'!$D:$D,MATCH($B741,'Pliegos Tarifarios (Las Condes)'!$A:$A,0))</f>
        <v>30919.092134399998</v>
      </c>
      <c r="P741" s="19">
        <f>H741*INDEX('Pliegos Tarifarios (Las Condes)'!$E:$E,MATCH($B741,'Pliegos Tarifarios (Las Condes)'!$A:$A,0))</f>
        <v>9417.4160456000009</v>
      </c>
      <c r="Q741" s="19" cm="1">
        <f t="array" ref="Q741">H741*_xlfn.IFS(H741&lt;=350,INDEX('Pliegos Tarifarios (Las Condes)'!$F:$F,MATCH($B741,'Pliegos Tarifarios (Las Condes)'!$A:$A,0)),H741&lt;=500,INDEX('Pliegos Tarifarios (Las Condes)'!$G:$G,MATCH($B741,'Pliegos Tarifarios (Las Condes)'!$A:$A,0)),H741&lt;=1000,INDEX('Pliegos Tarifarios (Las Condes)'!$H:$H,MATCH($B741,'Pliegos Tarifarios (Las Condes)'!$A:$A,0)),H741&lt;=5000,INDEX('Pliegos Tarifarios (Las Condes)'!$I:$I,MATCH($B741,'Pliegos Tarifarios (Las Condes)'!$A:$A,0)),H741&gt;5000,INDEX('Pliegos Tarifarios (Las Condes)'!$J:$J,MATCH($B741,'Pliegos Tarifarios (Las Condes)'!$A:$A,0)))/1.19</f>
        <v>1707.9648805042023</v>
      </c>
      <c r="R741" s="19">
        <f>INDEX('Pliegos Tarifarios (Las Condes)'!$K:$K,MATCH($B741,'Pliegos Tarifarios (Las Condes)'!$A:$A,0))</f>
        <v>709.36099999999999</v>
      </c>
      <c r="S741" s="21">
        <f t="shared" si="36"/>
        <v>136805.86466230423</v>
      </c>
      <c r="T741" s="21">
        <f t="shared" si="37"/>
        <v>25993.114285837804</v>
      </c>
      <c r="U741" s="19">
        <v>0</v>
      </c>
      <c r="V741" s="21">
        <f t="shared" si="38"/>
        <v>162798.97894814203</v>
      </c>
    </row>
    <row r="742" spans="1:22" x14ac:dyDescent="0.3">
      <c r="A742" s="7" t="s">
        <v>141</v>
      </c>
      <c r="B742" s="7">
        <v>2</v>
      </c>
      <c r="C742" s="8" t="s">
        <v>186</v>
      </c>
      <c r="D742" s="7" t="s">
        <v>720</v>
      </c>
      <c r="E742" s="7" t="s">
        <v>121</v>
      </c>
      <c r="F742" s="8" t="s">
        <v>721</v>
      </c>
      <c r="G742" s="7" t="s">
        <v>16</v>
      </c>
      <c r="H742" s="9">
        <v>727.95349999999996</v>
      </c>
      <c r="I742" s="9">
        <v>2.1465000000000001</v>
      </c>
      <c r="J742" s="9">
        <v>2.1465000000000001</v>
      </c>
      <c r="K742" s="10">
        <v>1</v>
      </c>
      <c r="L742" s="9">
        <v>26</v>
      </c>
      <c r="M742" s="19">
        <f>H742*INDEX('Pliegos Tarifarios (Las Condes)'!$B:$B,MATCH($B742,'Pliegos Tarifarios (Las Condes)'!$A:$A,0))</f>
        <v>86508.53803299999</v>
      </c>
      <c r="N742" s="19">
        <f>I742*INDEX('Pliegos Tarifarios (Las Condes)'!$C:$C,MATCH($B742,'Pliegos Tarifarios (Las Condes)'!$A:$A,0))</f>
        <v>7363.9567665000004</v>
      </c>
      <c r="O742" s="19">
        <f>J742*INDEX('Pliegos Tarifarios (Las Condes)'!$D:$D,MATCH($B742,'Pliegos Tarifarios (Las Condes)'!$A:$A,0))</f>
        <v>30313.250784</v>
      </c>
      <c r="P742" s="19">
        <f>H742*INDEX('Pliegos Tarifarios (Las Condes)'!$E:$E,MATCH($B742,'Pliegos Tarifarios (Las Condes)'!$A:$A,0))</f>
        <v>9413.8946620000006</v>
      </c>
      <c r="Q742" s="19" cm="1">
        <f t="array" ref="Q742">H742*_xlfn.IFS(H742&lt;=350,INDEX('Pliegos Tarifarios (Las Condes)'!$F:$F,MATCH($B742,'Pliegos Tarifarios (Las Condes)'!$A:$A,0)),H742&lt;=500,INDEX('Pliegos Tarifarios (Las Condes)'!$G:$G,MATCH($B742,'Pliegos Tarifarios (Las Condes)'!$A:$A,0)),H742&lt;=1000,INDEX('Pliegos Tarifarios (Las Condes)'!$H:$H,MATCH($B742,'Pliegos Tarifarios (Las Condes)'!$A:$A,0)),H742&lt;=5000,INDEX('Pliegos Tarifarios (Las Condes)'!$I:$I,MATCH($B742,'Pliegos Tarifarios (Las Condes)'!$A:$A,0)),H742&gt;5000,INDEX('Pliegos Tarifarios (Las Condes)'!$J:$J,MATCH($B742,'Pliegos Tarifarios (Las Condes)'!$A:$A,0)))/1.19</f>
        <v>1707.3262340336137</v>
      </c>
      <c r="R742" s="19">
        <f>INDEX('Pliegos Tarifarios (Las Condes)'!$K:$K,MATCH($B742,'Pliegos Tarifarios (Las Condes)'!$A:$A,0))</f>
        <v>709.36099999999999</v>
      </c>
      <c r="S742" s="21">
        <f t="shared" si="36"/>
        <v>136016.32747953362</v>
      </c>
      <c r="T742" s="21">
        <f t="shared" si="37"/>
        <v>25843.102221111389</v>
      </c>
      <c r="U742" s="19">
        <v>0</v>
      </c>
      <c r="V742" s="21">
        <f t="shared" si="38"/>
        <v>161859.42970064501</v>
      </c>
    </row>
    <row r="743" spans="1:22" x14ac:dyDescent="0.3">
      <c r="A743" s="7" t="s">
        <v>141</v>
      </c>
      <c r="B743" s="7">
        <v>2</v>
      </c>
      <c r="C743" s="8" t="s">
        <v>186</v>
      </c>
      <c r="D743" s="7" t="s">
        <v>722</v>
      </c>
      <c r="E743" s="7" t="s">
        <v>121</v>
      </c>
      <c r="F743" s="8" t="s">
        <v>723</v>
      </c>
      <c r="G743" s="7" t="s">
        <v>16</v>
      </c>
      <c r="H743" s="9">
        <v>729.00739999999996</v>
      </c>
      <c r="I743" s="9">
        <v>2.2292000000000001</v>
      </c>
      <c r="J743" s="9">
        <v>2.1166</v>
      </c>
      <c r="K743" s="10">
        <v>0.94948860577785754</v>
      </c>
      <c r="L743" s="9">
        <v>26.04</v>
      </c>
      <c r="M743" s="19">
        <f>H743*INDEX('Pliegos Tarifarios (Las Condes)'!$B:$B,MATCH($B743,'Pliegos Tarifarios (Las Condes)'!$A:$A,0))</f>
        <v>86633.781401199987</v>
      </c>
      <c r="N743" s="19">
        <f>I743*INDEX('Pliegos Tarifarios (Las Condes)'!$C:$C,MATCH($B743,'Pliegos Tarifarios (Las Condes)'!$A:$A,0))</f>
        <v>7647.6740852000003</v>
      </c>
      <c r="O743" s="19">
        <f>J743*INDEX('Pliegos Tarifarios (Las Condes)'!$D:$D,MATCH($B743,'Pliegos Tarifarios (Las Condes)'!$A:$A,0))</f>
        <v>29890.997721600001</v>
      </c>
      <c r="P743" s="19">
        <f>H743*INDEX('Pliegos Tarifarios (Las Condes)'!$E:$E,MATCH($B743,'Pliegos Tarifarios (Las Condes)'!$A:$A,0))</f>
        <v>9427.523696799999</v>
      </c>
      <c r="Q743" s="19" cm="1">
        <f t="array" ref="Q743">H743*_xlfn.IFS(H743&lt;=350,INDEX('Pliegos Tarifarios (Las Condes)'!$F:$F,MATCH($B743,'Pliegos Tarifarios (Las Condes)'!$A:$A,0)),H743&lt;=500,INDEX('Pliegos Tarifarios (Las Condes)'!$G:$G,MATCH($B743,'Pliegos Tarifarios (Las Condes)'!$A:$A,0)),H743&lt;=1000,INDEX('Pliegos Tarifarios (Las Condes)'!$H:$H,MATCH($B743,'Pliegos Tarifarios (Las Condes)'!$A:$A,0)),H743&lt;=5000,INDEX('Pliegos Tarifarios (Las Condes)'!$I:$I,MATCH($B743,'Pliegos Tarifarios (Las Condes)'!$A:$A,0)),H743&gt;5000,INDEX('Pliegos Tarifarios (Las Condes)'!$J:$J,MATCH($B743,'Pliegos Tarifarios (Las Condes)'!$A:$A,0)))/1.19</f>
        <v>1709.7980280672273</v>
      </c>
      <c r="R743" s="19">
        <f>INDEX('Pliegos Tarifarios (Las Condes)'!$K:$K,MATCH($B743,'Pliegos Tarifarios (Las Condes)'!$A:$A,0))</f>
        <v>709.36099999999999</v>
      </c>
      <c r="S743" s="21">
        <f t="shared" si="36"/>
        <v>136019.13593286721</v>
      </c>
      <c r="T743" s="21">
        <f t="shared" si="37"/>
        <v>25843.635827244769</v>
      </c>
      <c r="U743" s="19">
        <v>0</v>
      </c>
      <c r="V743" s="21">
        <f t="shared" si="38"/>
        <v>161862.77176011197</v>
      </c>
    </row>
    <row r="744" spans="1:22" x14ac:dyDescent="0.3">
      <c r="A744" s="7" t="s">
        <v>141</v>
      </c>
      <c r="B744" s="7">
        <v>2</v>
      </c>
      <c r="C744" s="8" t="s">
        <v>186</v>
      </c>
      <c r="D744" s="7" t="s">
        <v>724</v>
      </c>
      <c r="E744" s="7" t="s">
        <v>121</v>
      </c>
      <c r="F744" s="8" t="s">
        <v>725</v>
      </c>
      <c r="G744" s="7" t="s">
        <v>16</v>
      </c>
      <c r="H744" s="9">
        <v>728.58100000000002</v>
      </c>
      <c r="I744" s="9">
        <v>2.1958000000000002</v>
      </c>
      <c r="J744" s="9">
        <v>2.1259000000000001</v>
      </c>
      <c r="K744" s="10">
        <v>0.9681664996812096</v>
      </c>
      <c r="L744" s="9">
        <v>26.02</v>
      </c>
      <c r="M744" s="19">
        <f>H744*INDEX('Pliegos Tarifarios (Las Condes)'!$B:$B,MATCH($B744,'Pliegos Tarifarios (Las Condes)'!$A:$A,0))</f>
        <v>86583.108877999999</v>
      </c>
      <c r="N744" s="19">
        <f>I744*INDEX('Pliegos Tarifarios (Las Condes)'!$C:$C,MATCH($B744,'Pliegos Tarifarios (Las Condes)'!$A:$A,0))</f>
        <v>7533.0893398000007</v>
      </c>
      <c r="O744" s="19">
        <f>J744*INDEX('Pliegos Tarifarios (Las Condes)'!$D:$D,MATCH($B744,'Pliegos Tarifarios (Las Condes)'!$A:$A,0))</f>
        <v>30022.333958400002</v>
      </c>
      <c r="P744" s="19">
        <f>H744*INDEX('Pliegos Tarifarios (Las Condes)'!$E:$E,MATCH($B744,'Pliegos Tarifarios (Las Condes)'!$A:$A,0))</f>
        <v>9422.009492000001</v>
      </c>
      <c r="Q744" s="19" cm="1">
        <f t="array" ref="Q744">H744*_xlfn.IFS(H744&lt;=350,INDEX('Pliegos Tarifarios (Las Condes)'!$F:$F,MATCH($B744,'Pliegos Tarifarios (Las Condes)'!$A:$A,0)),H744&lt;=500,INDEX('Pliegos Tarifarios (Las Condes)'!$G:$G,MATCH($B744,'Pliegos Tarifarios (Las Condes)'!$A:$A,0)),H744&lt;=1000,INDEX('Pliegos Tarifarios (Las Condes)'!$H:$H,MATCH($B744,'Pliegos Tarifarios (Las Condes)'!$A:$A,0)),H744&lt;=5000,INDEX('Pliegos Tarifarios (Las Condes)'!$I:$I,MATCH($B744,'Pliegos Tarifarios (Las Condes)'!$A:$A,0)),H744&gt;5000,INDEX('Pliegos Tarifarios (Las Condes)'!$J:$J,MATCH($B744,'Pliegos Tarifarios (Las Condes)'!$A:$A,0)))/1.19</f>
        <v>1708.7979588235298</v>
      </c>
      <c r="R744" s="19">
        <f>INDEX('Pliegos Tarifarios (Las Condes)'!$K:$K,MATCH($B744,'Pliegos Tarifarios (Las Condes)'!$A:$A,0))</f>
        <v>709.36099999999999</v>
      </c>
      <c r="S744" s="21">
        <f t="shared" si="36"/>
        <v>135978.70062702356</v>
      </c>
      <c r="T744" s="21">
        <f t="shared" si="37"/>
        <v>25835.953119134476</v>
      </c>
      <c r="U744" s="19">
        <v>0</v>
      </c>
      <c r="V744" s="21">
        <f t="shared" si="38"/>
        <v>161814.65374615803</v>
      </c>
    </row>
    <row r="745" spans="1:22" x14ac:dyDescent="0.3">
      <c r="A745" s="7" t="s">
        <v>141</v>
      </c>
      <c r="B745" s="7">
        <v>2</v>
      </c>
      <c r="C745" s="8" t="s">
        <v>186</v>
      </c>
      <c r="D745" s="7" t="s">
        <v>726</v>
      </c>
      <c r="E745" s="7" t="s">
        <v>121</v>
      </c>
      <c r="F745" s="8" t="s">
        <v>727</v>
      </c>
      <c r="G745" s="7" t="s">
        <v>16</v>
      </c>
      <c r="H745" s="9">
        <v>731.10619999999994</v>
      </c>
      <c r="I745" s="9">
        <v>2.2241</v>
      </c>
      <c r="J745" s="9">
        <v>2.1537999999999999</v>
      </c>
      <c r="K745" s="10">
        <v>0.96839170900589</v>
      </c>
      <c r="L745" s="9">
        <v>26.11</v>
      </c>
      <c r="M745" s="19">
        <f>H745*INDEX('Pliegos Tarifarios (Las Condes)'!$B:$B,MATCH($B745,'Pliegos Tarifarios (Las Condes)'!$A:$A,0))</f>
        <v>86883.198595599984</v>
      </c>
      <c r="N745" s="19">
        <f>I745*INDEX('Pliegos Tarifarios (Las Condes)'!$C:$C,MATCH($B745,'Pliegos Tarifarios (Las Condes)'!$A:$A,0))</f>
        <v>7630.1776121000003</v>
      </c>
      <c r="O745" s="19">
        <f>J745*INDEX('Pliegos Tarifarios (Las Condes)'!$D:$D,MATCH($B745,'Pliegos Tarifarios (Las Condes)'!$A:$A,0))</f>
        <v>30416.342668799996</v>
      </c>
      <c r="P745" s="19">
        <f>H745*INDEX('Pliegos Tarifarios (Las Condes)'!$E:$E,MATCH($B745,'Pliegos Tarifarios (Las Condes)'!$A:$A,0))</f>
        <v>9454.6653783999991</v>
      </c>
      <c r="Q745" s="19" cm="1">
        <f t="array" ref="Q745">H745*_xlfn.IFS(H745&lt;=350,INDEX('Pliegos Tarifarios (Las Condes)'!$F:$F,MATCH($B745,'Pliegos Tarifarios (Las Condes)'!$A:$A,0)),H745&lt;=500,INDEX('Pliegos Tarifarios (Las Condes)'!$G:$G,MATCH($B745,'Pliegos Tarifarios (Las Condes)'!$A:$A,0)),H745&lt;=1000,INDEX('Pliegos Tarifarios (Las Condes)'!$H:$H,MATCH($B745,'Pliegos Tarifarios (Las Condes)'!$A:$A,0)),H745&lt;=5000,INDEX('Pliegos Tarifarios (Las Condes)'!$I:$I,MATCH($B745,'Pliegos Tarifarios (Las Condes)'!$A:$A,0)),H745&gt;5000,INDEX('Pliegos Tarifarios (Las Condes)'!$J:$J,MATCH($B745,'Pliegos Tarifarios (Las Condes)'!$A:$A,0)))/1.19</f>
        <v>1714.7205077310925</v>
      </c>
      <c r="R745" s="19">
        <f>INDEX('Pliegos Tarifarios (Las Condes)'!$K:$K,MATCH($B745,'Pliegos Tarifarios (Las Condes)'!$A:$A,0))</f>
        <v>709.36099999999999</v>
      </c>
      <c r="S745" s="21">
        <f t="shared" si="36"/>
        <v>136808.46576263107</v>
      </c>
      <c r="T745" s="21">
        <f t="shared" si="37"/>
        <v>25993.608494899901</v>
      </c>
      <c r="U745" s="19">
        <v>0</v>
      </c>
      <c r="V745" s="21">
        <f t="shared" si="38"/>
        <v>162802.07425753097</v>
      </c>
    </row>
    <row r="746" spans="1:22" x14ac:dyDescent="0.3">
      <c r="A746" s="7" t="s">
        <v>141</v>
      </c>
      <c r="B746" s="7">
        <v>2</v>
      </c>
      <c r="C746" s="8" t="s">
        <v>186</v>
      </c>
      <c r="D746" s="7" t="s">
        <v>728</v>
      </c>
      <c r="E746" s="7" t="s">
        <v>121</v>
      </c>
      <c r="F746" s="8" t="s">
        <v>729</v>
      </c>
      <c r="G746" s="7" t="s">
        <v>16</v>
      </c>
      <c r="H746" s="9">
        <v>727.21810000000005</v>
      </c>
      <c r="I746" s="9">
        <v>2.1656</v>
      </c>
      <c r="J746" s="9">
        <v>2.1322000000000001</v>
      </c>
      <c r="K746" s="10">
        <v>0.98457702253417068</v>
      </c>
      <c r="L746" s="9">
        <v>25.97</v>
      </c>
      <c r="M746" s="19">
        <f>H746*INDEX('Pliegos Tarifarios (Las Condes)'!$B:$B,MATCH($B746,'Pliegos Tarifarios (Las Condes)'!$A:$A,0))</f>
        <v>86421.144567800002</v>
      </c>
      <c r="N746" s="19">
        <f>I746*INDEX('Pliegos Tarifarios (Las Condes)'!$C:$C,MATCH($B746,'Pliegos Tarifarios (Las Condes)'!$A:$A,0))</f>
        <v>7429.4827735999997</v>
      </c>
      <c r="O746" s="19">
        <f>J746*INDEX('Pliegos Tarifarios (Las Condes)'!$D:$D,MATCH($B746,'Pliegos Tarifarios (Las Condes)'!$A:$A,0))</f>
        <v>30111.303667200002</v>
      </c>
      <c r="P746" s="19">
        <f>H746*INDEX('Pliegos Tarifarios (Las Condes)'!$E:$E,MATCH($B746,'Pliegos Tarifarios (Las Condes)'!$A:$A,0))</f>
        <v>9404.3844692000002</v>
      </c>
      <c r="Q746" s="19" cm="1">
        <f t="array" ref="Q746">H746*_xlfn.IFS(H746&lt;=350,INDEX('Pliegos Tarifarios (Las Condes)'!$F:$F,MATCH($B746,'Pliegos Tarifarios (Las Condes)'!$A:$A,0)),H746&lt;=500,INDEX('Pliegos Tarifarios (Las Condes)'!$G:$G,MATCH($B746,'Pliegos Tarifarios (Las Condes)'!$A:$A,0)),H746&lt;=1000,INDEX('Pliegos Tarifarios (Las Condes)'!$H:$H,MATCH($B746,'Pliegos Tarifarios (Las Condes)'!$A:$A,0)),H746&lt;=5000,INDEX('Pliegos Tarifarios (Las Condes)'!$I:$I,MATCH($B746,'Pliegos Tarifarios (Las Condes)'!$A:$A,0)),H746&gt;5000,INDEX('Pliegos Tarifarios (Las Condes)'!$J:$J,MATCH($B746,'Pliegos Tarifarios (Las Condes)'!$A:$A,0)))/1.19</f>
        <v>1705.6014429411769</v>
      </c>
      <c r="R746" s="19">
        <f>INDEX('Pliegos Tarifarios (Las Condes)'!$K:$K,MATCH($B746,'Pliegos Tarifarios (Las Condes)'!$A:$A,0))</f>
        <v>709.36099999999999</v>
      </c>
      <c r="S746" s="21">
        <f t="shared" si="36"/>
        <v>135781.27792074118</v>
      </c>
      <c r="T746" s="21">
        <f t="shared" si="37"/>
        <v>25798.442804940823</v>
      </c>
      <c r="U746" s="19">
        <v>0</v>
      </c>
      <c r="V746" s="21">
        <f t="shared" si="38"/>
        <v>161579.72072568201</v>
      </c>
    </row>
    <row r="747" spans="1:22" x14ac:dyDescent="0.3">
      <c r="A747" s="7" t="s">
        <v>141</v>
      </c>
      <c r="B747" s="7">
        <v>2</v>
      </c>
      <c r="C747" s="8" t="s">
        <v>186</v>
      </c>
      <c r="D747" s="7" t="s">
        <v>730</v>
      </c>
      <c r="E747" s="7" t="s">
        <v>121</v>
      </c>
      <c r="F747" s="8" t="s">
        <v>731</v>
      </c>
      <c r="G747" s="7" t="s">
        <v>16</v>
      </c>
      <c r="H747" s="9">
        <v>728.55409999999995</v>
      </c>
      <c r="I747" s="9">
        <v>2.2136</v>
      </c>
      <c r="J747" s="9">
        <v>2.2136</v>
      </c>
      <c r="K747" s="10">
        <v>1</v>
      </c>
      <c r="L747" s="9">
        <v>26.02</v>
      </c>
      <c r="M747" s="19">
        <f>H747*INDEX('Pliegos Tarifarios (Las Condes)'!$B:$B,MATCH($B747,'Pliegos Tarifarios (Las Condes)'!$A:$A,0))</f>
        <v>86579.912135799983</v>
      </c>
      <c r="N747" s="19">
        <f>I747*INDEX('Pliegos Tarifarios (Las Condes)'!$C:$C,MATCH($B747,'Pliegos Tarifarios (Las Condes)'!$A:$A,0))</f>
        <v>7594.1554616000003</v>
      </c>
      <c r="O747" s="19">
        <f>J747*INDEX('Pliegos Tarifarios (Las Condes)'!$D:$D,MATCH($B747,'Pliegos Tarifarios (Las Condes)'!$A:$A,0))</f>
        <v>31260.848793599998</v>
      </c>
      <c r="P747" s="19">
        <f>H747*INDEX('Pliegos Tarifarios (Las Condes)'!$E:$E,MATCH($B747,'Pliegos Tarifarios (Las Condes)'!$A:$A,0))</f>
        <v>9421.661621199999</v>
      </c>
      <c r="Q747" s="19" cm="1">
        <f t="array" ref="Q747">H747*_xlfn.IFS(H747&lt;=350,INDEX('Pliegos Tarifarios (Las Condes)'!$F:$F,MATCH($B747,'Pliegos Tarifarios (Las Condes)'!$A:$A,0)),H747&lt;=500,INDEX('Pliegos Tarifarios (Las Condes)'!$G:$G,MATCH($B747,'Pliegos Tarifarios (Las Condes)'!$A:$A,0)),H747&lt;=1000,INDEX('Pliegos Tarifarios (Las Condes)'!$H:$H,MATCH($B747,'Pliegos Tarifarios (Las Condes)'!$A:$A,0)),H747&lt;=5000,INDEX('Pliegos Tarifarios (Las Condes)'!$I:$I,MATCH($B747,'Pliegos Tarifarios (Las Condes)'!$A:$A,0)),H747&gt;5000,INDEX('Pliegos Tarifarios (Las Condes)'!$J:$J,MATCH($B747,'Pliegos Tarifarios (Las Condes)'!$A:$A,0)))/1.19</f>
        <v>1708.7348681512606</v>
      </c>
      <c r="R747" s="19">
        <f>INDEX('Pliegos Tarifarios (Las Condes)'!$K:$K,MATCH($B747,'Pliegos Tarifarios (Las Condes)'!$A:$A,0))</f>
        <v>709.36099999999999</v>
      </c>
      <c r="S747" s="21">
        <f t="shared" si="36"/>
        <v>137274.67388035124</v>
      </c>
      <c r="T747" s="21">
        <f t="shared" si="37"/>
        <v>26082.188037266737</v>
      </c>
      <c r="U747" s="19">
        <v>0</v>
      </c>
      <c r="V747" s="21">
        <f t="shared" si="38"/>
        <v>163356.86191761796</v>
      </c>
    </row>
    <row r="748" spans="1:22" x14ac:dyDescent="0.3">
      <c r="A748" s="7" t="s">
        <v>141</v>
      </c>
      <c r="B748" s="7">
        <v>2</v>
      </c>
      <c r="C748" s="8" t="s">
        <v>186</v>
      </c>
      <c r="D748" s="7" t="s">
        <v>732</v>
      </c>
      <c r="E748" s="7" t="s">
        <v>121</v>
      </c>
      <c r="F748" s="8" t="s">
        <v>733</v>
      </c>
      <c r="G748" s="7" t="s">
        <v>16</v>
      </c>
      <c r="H748" s="9">
        <v>731.19209999999998</v>
      </c>
      <c r="I748" s="9">
        <v>2.1913</v>
      </c>
      <c r="J748" s="9">
        <v>2.1913</v>
      </c>
      <c r="K748" s="10">
        <v>1</v>
      </c>
      <c r="L748" s="9">
        <v>26.11</v>
      </c>
      <c r="M748" s="19">
        <f>H748*INDEX('Pliegos Tarifarios (Las Condes)'!$B:$B,MATCH($B748,'Pliegos Tarifarios (Las Condes)'!$A:$A,0))</f>
        <v>86893.406779799989</v>
      </c>
      <c r="N748" s="19">
        <f>I748*INDEX('Pliegos Tarifarios (Las Condes)'!$C:$C,MATCH($B748,'Pliegos Tarifarios (Las Condes)'!$A:$A,0))</f>
        <v>7517.6512752999997</v>
      </c>
      <c r="O748" s="19">
        <f>J748*INDEX('Pliegos Tarifarios (Las Condes)'!$D:$D,MATCH($B748,'Pliegos Tarifarios (Las Condes)'!$A:$A,0))</f>
        <v>30945.924268799998</v>
      </c>
      <c r="P748" s="19">
        <f>H748*INDEX('Pliegos Tarifarios (Las Condes)'!$E:$E,MATCH($B748,'Pliegos Tarifarios (Las Condes)'!$A:$A,0))</f>
        <v>9455.7762371999997</v>
      </c>
      <c r="Q748" s="19" cm="1">
        <f t="array" ref="Q748">H748*_xlfn.IFS(H748&lt;=350,INDEX('Pliegos Tarifarios (Las Condes)'!$F:$F,MATCH($B748,'Pliegos Tarifarios (Las Condes)'!$A:$A,0)),H748&lt;=500,INDEX('Pliegos Tarifarios (Las Condes)'!$G:$G,MATCH($B748,'Pliegos Tarifarios (Las Condes)'!$A:$A,0)),H748&lt;=1000,INDEX('Pliegos Tarifarios (Las Condes)'!$H:$H,MATCH($B748,'Pliegos Tarifarios (Las Condes)'!$A:$A,0)),H748&lt;=5000,INDEX('Pliegos Tarifarios (Las Condes)'!$I:$I,MATCH($B748,'Pliegos Tarifarios (Las Condes)'!$A:$A,0)),H748&gt;5000,INDEX('Pliegos Tarifarios (Las Condes)'!$J:$J,MATCH($B748,'Pliegos Tarifarios (Las Condes)'!$A:$A,0)))/1.19</f>
        <v>1714.921975714286</v>
      </c>
      <c r="R748" s="19">
        <f>INDEX('Pliegos Tarifarios (Las Condes)'!$K:$K,MATCH($B748,'Pliegos Tarifarios (Las Condes)'!$A:$A,0))</f>
        <v>709.36099999999999</v>
      </c>
      <c r="S748" s="21">
        <f t="shared" si="36"/>
        <v>137237.0415368143</v>
      </c>
      <c r="T748" s="21">
        <f t="shared" si="37"/>
        <v>26075.037891994718</v>
      </c>
      <c r="U748" s="19">
        <v>0</v>
      </c>
      <c r="V748" s="21">
        <f t="shared" si="38"/>
        <v>163312.07942880903</v>
      </c>
    </row>
    <row r="749" spans="1:22" x14ac:dyDescent="0.3">
      <c r="A749" s="7" t="s">
        <v>141</v>
      </c>
      <c r="B749" s="7">
        <v>2</v>
      </c>
      <c r="C749" s="8" t="s">
        <v>186</v>
      </c>
      <c r="D749" s="7" t="s">
        <v>734</v>
      </c>
      <c r="E749" s="7" t="s">
        <v>121</v>
      </c>
      <c r="F749" s="8" t="s">
        <v>735</v>
      </c>
      <c r="G749" s="7" t="s">
        <v>16</v>
      </c>
      <c r="H749" s="9">
        <v>727.87879999999996</v>
      </c>
      <c r="I749" s="9">
        <v>2.1808000000000001</v>
      </c>
      <c r="J749" s="9">
        <v>2.1808000000000001</v>
      </c>
      <c r="K749" s="10">
        <v>1</v>
      </c>
      <c r="L749" s="9">
        <v>26</v>
      </c>
      <c r="M749" s="19">
        <f>H749*INDEX('Pliegos Tarifarios (Las Condes)'!$B:$B,MATCH($B749,'Pliegos Tarifarios (Las Condes)'!$A:$A,0))</f>
        <v>86499.660834399983</v>
      </c>
      <c r="N749" s="19">
        <f>I749*INDEX('Pliegos Tarifarios (Las Condes)'!$C:$C,MATCH($B749,'Pliegos Tarifarios (Las Condes)'!$A:$A,0))</f>
        <v>7481.6291248000007</v>
      </c>
      <c r="O749" s="19">
        <f>J749*INDEX('Pliegos Tarifarios (Las Condes)'!$D:$D,MATCH($B749,'Pliegos Tarifarios (Las Condes)'!$A:$A,0))</f>
        <v>30797.641420799999</v>
      </c>
      <c r="P749" s="19">
        <f>H749*INDEX('Pliegos Tarifarios (Las Condes)'!$E:$E,MATCH($B749,'Pliegos Tarifarios (Las Condes)'!$A:$A,0))</f>
        <v>9412.9286415999995</v>
      </c>
      <c r="Q749" s="19" cm="1">
        <f t="array" ref="Q749">H749*_xlfn.IFS(H749&lt;=350,INDEX('Pliegos Tarifarios (Las Condes)'!$F:$F,MATCH($B749,'Pliegos Tarifarios (Las Condes)'!$A:$A,0)),H749&lt;=500,INDEX('Pliegos Tarifarios (Las Condes)'!$G:$G,MATCH($B749,'Pliegos Tarifarios (Las Condes)'!$A:$A,0)),H749&lt;=1000,INDEX('Pliegos Tarifarios (Las Condes)'!$H:$H,MATCH($B749,'Pliegos Tarifarios (Las Condes)'!$A:$A,0)),H749&lt;=5000,INDEX('Pliegos Tarifarios (Las Condes)'!$I:$I,MATCH($B749,'Pliegos Tarifarios (Las Condes)'!$A:$A,0)),H749&gt;5000,INDEX('Pliegos Tarifarios (Las Condes)'!$J:$J,MATCH($B749,'Pliegos Tarifarios (Las Condes)'!$A:$A,0)))/1.19</f>
        <v>1707.1510342857146</v>
      </c>
      <c r="R749" s="19">
        <f>INDEX('Pliegos Tarifarios (Las Condes)'!$K:$K,MATCH($B749,'Pliegos Tarifarios (Las Condes)'!$A:$A,0))</f>
        <v>709.36099999999999</v>
      </c>
      <c r="S749" s="21">
        <f t="shared" si="36"/>
        <v>136608.37205588573</v>
      </c>
      <c r="T749" s="21">
        <f t="shared" si="37"/>
        <v>25955.59069061829</v>
      </c>
      <c r="U749" s="19">
        <v>0</v>
      </c>
      <c r="V749" s="21">
        <f t="shared" si="38"/>
        <v>162563.96274650402</v>
      </c>
    </row>
    <row r="750" spans="1:22" x14ac:dyDescent="0.3">
      <c r="A750" s="7" t="s">
        <v>141</v>
      </c>
      <c r="B750" s="7">
        <v>2</v>
      </c>
      <c r="C750" s="8" t="s">
        <v>186</v>
      </c>
      <c r="D750" s="7" t="s">
        <v>736</v>
      </c>
      <c r="E750" s="7" t="s">
        <v>121</v>
      </c>
      <c r="F750" s="8" t="s">
        <v>737</v>
      </c>
      <c r="G750" s="7" t="s">
        <v>16</v>
      </c>
      <c r="H750" s="9">
        <v>728.87800000000004</v>
      </c>
      <c r="I750" s="9">
        <v>2.1633</v>
      </c>
      <c r="J750" s="9">
        <v>2.1025</v>
      </c>
      <c r="K750" s="10">
        <v>0.97189479036656956</v>
      </c>
      <c r="L750" s="9">
        <v>26.03</v>
      </c>
      <c r="M750" s="19">
        <f>H750*INDEX('Pliegos Tarifarios (Las Condes)'!$B:$B,MATCH($B750,'Pliegos Tarifarios (Las Condes)'!$A:$A,0))</f>
        <v>86618.403764000002</v>
      </c>
      <c r="N750" s="19">
        <f>I750*INDEX('Pliegos Tarifarios (Las Condes)'!$C:$C,MATCH($B750,'Pliegos Tarifarios (Las Condes)'!$A:$A,0))</f>
        <v>7421.5922073000002</v>
      </c>
      <c r="O750" s="19">
        <f>J750*INDEX('Pliegos Tarifarios (Las Condes)'!$D:$D,MATCH($B750,'Pliegos Tarifarios (Las Condes)'!$A:$A,0))</f>
        <v>29691.875039999999</v>
      </c>
      <c r="P750" s="19">
        <f>H750*INDEX('Pliegos Tarifarios (Las Condes)'!$E:$E,MATCH($B750,'Pliegos Tarifarios (Las Condes)'!$A:$A,0))</f>
        <v>9425.8502960000005</v>
      </c>
      <c r="Q750" s="19" cm="1">
        <f t="array" ref="Q750">H750*_xlfn.IFS(H750&lt;=350,INDEX('Pliegos Tarifarios (Las Condes)'!$F:$F,MATCH($B750,'Pliegos Tarifarios (Las Condes)'!$A:$A,0)),H750&lt;=500,INDEX('Pliegos Tarifarios (Las Condes)'!$G:$G,MATCH($B750,'Pliegos Tarifarios (Las Condes)'!$A:$A,0)),H750&lt;=1000,INDEX('Pliegos Tarifarios (Las Condes)'!$H:$H,MATCH($B750,'Pliegos Tarifarios (Las Condes)'!$A:$A,0)),H750&lt;=5000,INDEX('Pliegos Tarifarios (Las Condes)'!$I:$I,MATCH($B750,'Pliegos Tarifarios (Las Condes)'!$A:$A,0)),H750&gt;5000,INDEX('Pliegos Tarifarios (Las Condes)'!$J:$J,MATCH($B750,'Pliegos Tarifarios (Las Condes)'!$A:$A,0)))/1.19</f>
        <v>1709.4945361344542</v>
      </c>
      <c r="R750" s="19">
        <f>INDEX('Pliegos Tarifarios (Las Condes)'!$K:$K,MATCH($B750,'Pliegos Tarifarios (Las Condes)'!$A:$A,0))</f>
        <v>709.36099999999999</v>
      </c>
      <c r="S750" s="21">
        <f t="shared" si="36"/>
        <v>135576.57684343445</v>
      </c>
      <c r="T750" s="21">
        <f t="shared" si="37"/>
        <v>25759.549600252547</v>
      </c>
      <c r="U750" s="19">
        <v>0</v>
      </c>
      <c r="V750" s="21">
        <f t="shared" si="38"/>
        <v>161336.12644368701</v>
      </c>
    </row>
    <row r="751" spans="1:22" x14ac:dyDescent="0.3">
      <c r="A751" s="7" t="s">
        <v>141</v>
      </c>
      <c r="B751" s="7">
        <v>2</v>
      </c>
      <c r="C751" s="8" t="s">
        <v>186</v>
      </c>
      <c r="D751" s="7" t="s">
        <v>738</v>
      </c>
      <c r="E751" s="7" t="s">
        <v>121</v>
      </c>
      <c r="F751" s="8" t="s">
        <v>739</v>
      </c>
      <c r="G751" s="7" t="s">
        <v>16</v>
      </c>
      <c r="H751" s="9">
        <v>730.47839999999997</v>
      </c>
      <c r="I751" s="9">
        <v>2.153</v>
      </c>
      <c r="J751" s="9">
        <v>2.1185999999999998</v>
      </c>
      <c r="K751" s="10">
        <v>0.98402229447282852</v>
      </c>
      <c r="L751" s="9">
        <v>26.09</v>
      </c>
      <c r="M751" s="19">
        <f>H751*INDEX('Pliegos Tarifarios (Las Condes)'!$B:$B,MATCH($B751,'Pliegos Tarifarios (Las Condes)'!$A:$A,0))</f>
        <v>86808.592099199988</v>
      </c>
      <c r="N751" s="19">
        <f>I751*INDEX('Pliegos Tarifarios (Las Condes)'!$C:$C,MATCH($B751,'Pliegos Tarifarios (Las Condes)'!$A:$A,0))</f>
        <v>7386.2561930000002</v>
      </c>
      <c r="O751" s="19">
        <f>J751*INDEX('Pliegos Tarifarios (Las Condes)'!$D:$D,MATCH($B751,'Pliegos Tarifarios (Las Condes)'!$A:$A,0))</f>
        <v>29919.242073599995</v>
      </c>
      <c r="P751" s="19">
        <f>H751*INDEX('Pliegos Tarifarios (Las Condes)'!$E:$E,MATCH($B751,'Pliegos Tarifarios (Las Condes)'!$A:$A,0))</f>
        <v>9446.5466687999997</v>
      </c>
      <c r="Q751" s="19" cm="1">
        <f t="array" ref="Q751">H751*_xlfn.IFS(H751&lt;=350,INDEX('Pliegos Tarifarios (Las Condes)'!$F:$F,MATCH($B751,'Pliegos Tarifarios (Las Condes)'!$A:$A,0)),H751&lt;=500,INDEX('Pliegos Tarifarios (Las Condes)'!$G:$G,MATCH($B751,'Pliegos Tarifarios (Las Condes)'!$A:$A,0)),H751&lt;=1000,INDEX('Pliegos Tarifarios (Las Condes)'!$H:$H,MATCH($B751,'Pliegos Tarifarios (Las Condes)'!$A:$A,0)),H751&lt;=5000,INDEX('Pliegos Tarifarios (Las Condes)'!$I:$I,MATCH($B751,'Pliegos Tarifarios (Las Condes)'!$A:$A,0)),H751&gt;5000,INDEX('Pliegos Tarifarios (Las Condes)'!$J:$J,MATCH($B751,'Pliegos Tarifarios (Las Condes)'!$A:$A,0)))/1.19</f>
        <v>1713.2480793277311</v>
      </c>
      <c r="R751" s="19">
        <f>INDEX('Pliegos Tarifarios (Las Condes)'!$K:$K,MATCH($B751,'Pliegos Tarifarios (Las Condes)'!$A:$A,0))</f>
        <v>709.36099999999999</v>
      </c>
      <c r="S751" s="21">
        <f t="shared" si="36"/>
        <v>135983.24611392769</v>
      </c>
      <c r="T751" s="21">
        <f t="shared" si="37"/>
        <v>25836.81676164626</v>
      </c>
      <c r="U751" s="19">
        <v>0</v>
      </c>
      <c r="V751" s="21">
        <f t="shared" si="38"/>
        <v>161820.06287557393</v>
      </c>
    </row>
    <row r="752" spans="1:22" x14ac:dyDescent="0.3">
      <c r="A752" s="7" t="s">
        <v>141</v>
      </c>
      <c r="B752" s="7">
        <v>2</v>
      </c>
      <c r="C752" s="8" t="s">
        <v>186</v>
      </c>
      <c r="D752" s="7" t="s">
        <v>740</v>
      </c>
      <c r="E752" s="7" t="s">
        <v>121</v>
      </c>
      <c r="F752" s="8" t="s">
        <v>741</v>
      </c>
      <c r="G752" s="7" t="s">
        <v>16</v>
      </c>
      <c r="H752" s="9">
        <v>730.39440000000002</v>
      </c>
      <c r="I752" s="9">
        <v>2.2084000000000001</v>
      </c>
      <c r="J752" s="9">
        <v>2.0996999999999999</v>
      </c>
      <c r="K752" s="10">
        <v>0.95077884441224403</v>
      </c>
      <c r="L752" s="9">
        <v>26.09</v>
      </c>
      <c r="M752" s="19">
        <f>H752*INDEX('Pliegos Tarifarios (Las Condes)'!$B:$B,MATCH($B752,'Pliegos Tarifarios (Las Condes)'!$A:$A,0))</f>
        <v>86798.609707199998</v>
      </c>
      <c r="N752" s="19">
        <f>I752*INDEX('Pliegos Tarifarios (Las Condes)'!$C:$C,MATCH($B752,'Pliegos Tarifarios (Las Condes)'!$A:$A,0))</f>
        <v>7576.3159204000003</v>
      </c>
      <c r="O752" s="19">
        <f>J752*INDEX('Pliegos Tarifarios (Las Condes)'!$D:$D,MATCH($B752,'Pliegos Tarifarios (Las Condes)'!$A:$A,0))</f>
        <v>29652.332947199997</v>
      </c>
      <c r="P752" s="19">
        <f>H752*INDEX('Pliegos Tarifarios (Las Condes)'!$E:$E,MATCH($B752,'Pliegos Tarifarios (Las Condes)'!$A:$A,0))</f>
        <v>9445.4603808000011</v>
      </c>
      <c r="Q752" s="19" cm="1">
        <f t="array" ref="Q752">H752*_xlfn.IFS(H752&lt;=350,INDEX('Pliegos Tarifarios (Las Condes)'!$F:$F,MATCH($B752,'Pliegos Tarifarios (Las Condes)'!$A:$A,0)),H752&lt;=500,INDEX('Pliegos Tarifarios (Las Condes)'!$G:$G,MATCH($B752,'Pliegos Tarifarios (Las Condes)'!$A:$A,0)),H752&lt;=1000,INDEX('Pliegos Tarifarios (Las Condes)'!$H:$H,MATCH($B752,'Pliegos Tarifarios (Las Condes)'!$A:$A,0)),H752&lt;=5000,INDEX('Pliegos Tarifarios (Las Condes)'!$I:$I,MATCH($B752,'Pliegos Tarifarios (Las Condes)'!$A:$A,0)),H752&gt;5000,INDEX('Pliegos Tarifarios (Las Condes)'!$J:$J,MATCH($B752,'Pliegos Tarifarios (Las Condes)'!$A:$A,0)))/1.19</f>
        <v>1713.0510675630255</v>
      </c>
      <c r="R752" s="19">
        <f>INDEX('Pliegos Tarifarios (Las Condes)'!$K:$K,MATCH($B752,'Pliegos Tarifarios (Las Condes)'!$A:$A,0))</f>
        <v>709.36099999999999</v>
      </c>
      <c r="S752" s="21">
        <f t="shared" si="36"/>
        <v>135895.13102316303</v>
      </c>
      <c r="T752" s="21">
        <f t="shared" si="37"/>
        <v>25820.074894400976</v>
      </c>
      <c r="U752" s="19">
        <v>0</v>
      </c>
      <c r="V752" s="21">
        <f t="shared" si="38"/>
        <v>161715.20591756402</v>
      </c>
    </row>
    <row r="753" spans="1:22" x14ac:dyDescent="0.3">
      <c r="A753" s="7" t="s">
        <v>141</v>
      </c>
      <c r="B753" s="7">
        <v>2</v>
      </c>
      <c r="C753" s="8" t="s">
        <v>186</v>
      </c>
      <c r="D753" s="7" t="s">
        <v>742</v>
      </c>
      <c r="E753" s="7" t="s">
        <v>121</v>
      </c>
      <c r="F753" s="8" t="s">
        <v>743</v>
      </c>
      <c r="G753" s="7" t="s">
        <v>16</v>
      </c>
      <c r="H753" s="9">
        <v>730.31889999999999</v>
      </c>
      <c r="I753" s="9">
        <v>2.1478000000000002</v>
      </c>
      <c r="J753" s="9">
        <v>2.1341999999999999</v>
      </c>
      <c r="K753" s="10">
        <v>0.99366793928671182</v>
      </c>
      <c r="L753" s="9">
        <v>26.08</v>
      </c>
      <c r="M753" s="19">
        <f>H753*INDEX('Pliegos Tarifarios (Las Condes)'!$B:$B,MATCH($B753,'Pliegos Tarifarios (Las Condes)'!$A:$A,0))</f>
        <v>86789.637438199992</v>
      </c>
      <c r="N753" s="19">
        <f>I753*INDEX('Pliegos Tarifarios (Las Condes)'!$C:$C,MATCH($B753,'Pliegos Tarifarios (Las Condes)'!$A:$A,0))</f>
        <v>7368.4166518000002</v>
      </c>
      <c r="O753" s="19">
        <f>J753*INDEX('Pliegos Tarifarios (Las Condes)'!$D:$D,MATCH($B753,'Pliegos Tarifarios (Las Condes)'!$A:$A,0))</f>
        <v>30139.548019199996</v>
      </c>
      <c r="P753" s="19">
        <f>H753*INDEX('Pliegos Tarifarios (Las Condes)'!$E:$E,MATCH($B753,'Pliegos Tarifarios (Las Condes)'!$A:$A,0))</f>
        <v>9444.4840148000003</v>
      </c>
      <c r="Q753" s="19" cm="1">
        <f t="array" ref="Q753">H753*_xlfn.IFS(H753&lt;=350,INDEX('Pliegos Tarifarios (Las Condes)'!$F:$F,MATCH($B753,'Pliegos Tarifarios (Las Condes)'!$A:$A,0)),H753&lt;=500,INDEX('Pliegos Tarifarios (Las Condes)'!$G:$G,MATCH($B753,'Pliegos Tarifarios (Las Condes)'!$A:$A,0)),H753&lt;=1000,INDEX('Pliegos Tarifarios (Las Condes)'!$H:$H,MATCH($B753,'Pliegos Tarifarios (Las Condes)'!$A:$A,0)),H753&lt;=5000,INDEX('Pliegos Tarifarios (Las Condes)'!$I:$I,MATCH($B753,'Pliegos Tarifarios (Las Condes)'!$A:$A,0)),H753&gt;5000,INDEX('Pliegos Tarifarios (Las Condes)'!$J:$J,MATCH($B753,'Pliegos Tarifarios (Las Condes)'!$A:$A,0)))/1.19</f>
        <v>1712.8739915126052</v>
      </c>
      <c r="R753" s="19">
        <f>INDEX('Pliegos Tarifarios (Las Condes)'!$K:$K,MATCH($B753,'Pliegos Tarifarios (Las Condes)'!$A:$A,0))</f>
        <v>709.36099999999999</v>
      </c>
      <c r="S753" s="21">
        <f t="shared" si="36"/>
        <v>136164.3211155126</v>
      </c>
      <c r="T753" s="21">
        <f t="shared" si="37"/>
        <v>25871.221011947397</v>
      </c>
      <c r="U753" s="19">
        <v>0</v>
      </c>
      <c r="V753" s="21">
        <f t="shared" si="38"/>
        <v>162035.54212746001</v>
      </c>
    </row>
    <row r="754" spans="1:22" x14ac:dyDescent="0.3">
      <c r="A754" s="7" t="s">
        <v>141</v>
      </c>
      <c r="B754" s="7">
        <v>2</v>
      </c>
      <c r="C754" s="8" t="s">
        <v>186</v>
      </c>
      <c r="D754" s="7" t="s">
        <v>744</v>
      </c>
      <c r="E754" s="7" t="s">
        <v>121</v>
      </c>
      <c r="F754" s="8" t="s">
        <v>745</v>
      </c>
      <c r="G754" s="7" t="s">
        <v>16</v>
      </c>
      <c r="H754" s="9">
        <v>729.61149999999998</v>
      </c>
      <c r="I754" s="9">
        <v>2.1978</v>
      </c>
      <c r="J754" s="9">
        <v>2.1978</v>
      </c>
      <c r="K754" s="10">
        <v>1</v>
      </c>
      <c r="L754" s="9">
        <v>26.06</v>
      </c>
      <c r="M754" s="19">
        <f>H754*INDEX('Pliegos Tarifarios (Las Condes)'!$B:$B,MATCH($B754,'Pliegos Tarifarios (Las Condes)'!$A:$A,0))</f>
        <v>86705.571436999991</v>
      </c>
      <c r="N754" s="19">
        <f>I754*INDEX('Pliegos Tarifarios (Las Condes)'!$C:$C,MATCH($B754,'Pliegos Tarifarios (Las Condes)'!$A:$A,0))</f>
        <v>7539.9507018000004</v>
      </c>
      <c r="O754" s="19">
        <f>J754*INDEX('Pliegos Tarifarios (Las Condes)'!$D:$D,MATCH($B754,'Pliegos Tarifarios (Las Condes)'!$A:$A,0))</f>
        <v>31037.718412799997</v>
      </c>
      <c r="P754" s="19">
        <f>H754*INDEX('Pliegos Tarifarios (Las Condes)'!$E:$E,MATCH($B754,'Pliegos Tarifarios (Las Condes)'!$A:$A,0))</f>
        <v>9435.3359180000007</v>
      </c>
      <c r="Q754" s="19" cm="1">
        <f t="array" ref="Q754">H754*_xlfn.IFS(H754&lt;=350,INDEX('Pliegos Tarifarios (Las Condes)'!$F:$F,MATCH($B754,'Pliegos Tarifarios (Las Condes)'!$A:$A,0)),H754&lt;=500,INDEX('Pliegos Tarifarios (Las Condes)'!$G:$G,MATCH($B754,'Pliegos Tarifarios (Las Condes)'!$A:$A,0)),H754&lt;=1000,INDEX('Pliegos Tarifarios (Las Condes)'!$H:$H,MATCH($B754,'Pliegos Tarifarios (Las Condes)'!$A:$A,0)),H754&lt;=5000,INDEX('Pliegos Tarifarios (Las Condes)'!$I:$I,MATCH($B754,'Pliegos Tarifarios (Las Condes)'!$A:$A,0)),H754&gt;5000,INDEX('Pliegos Tarifarios (Las Condes)'!$J:$J,MATCH($B754,'Pliegos Tarifarios (Las Condes)'!$A:$A,0)))/1.19</f>
        <v>1711.2148710084036</v>
      </c>
      <c r="R754" s="19">
        <f>INDEX('Pliegos Tarifarios (Las Condes)'!$K:$K,MATCH($B754,'Pliegos Tarifarios (Las Condes)'!$A:$A,0))</f>
        <v>709.36099999999999</v>
      </c>
      <c r="S754" s="21">
        <f t="shared" si="36"/>
        <v>137139.15234060842</v>
      </c>
      <c r="T754" s="21">
        <f t="shared" si="37"/>
        <v>26056.438944715599</v>
      </c>
      <c r="U754" s="19">
        <v>0</v>
      </c>
      <c r="V754" s="21">
        <f t="shared" si="38"/>
        <v>163195.59128532402</v>
      </c>
    </row>
    <row r="755" spans="1:22" x14ac:dyDescent="0.3">
      <c r="A755" s="7" t="s">
        <v>141</v>
      </c>
      <c r="B755" s="7">
        <v>2</v>
      </c>
      <c r="C755" s="8" t="s">
        <v>186</v>
      </c>
      <c r="D755" s="7" t="s">
        <v>746</v>
      </c>
      <c r="E755" s="7" t="s">
        <v>121</v>
      </c>
      <c r="F755" s="8" t="s">
        <v>747</v>
      </c>
      <c r="G755" s="7" t="s">
        <v>16</v>
      </c>
      <c r="H755" s="9">
        <v>729.15170000000001</v>
      </c>
      <c r="I755" s="9">
        <v>2.1818</v>
      </c>
      <c r="J755" s="9">
        <v>2.1818</v>
      </c>
      <c r="K755" s="10">
        <v>1</v>
      </c>
      <c r="L755" s="9">
        <v>26.04</v>
      </c>
      <c r="M755" s="19">
        <f>H755*INDEX('Pliegos Tarifarios (Las Condes)'!$B:$B,MATCH($B755,'Pliegos Tarifarios (Las Condes)'!$A:$A,0))</f>
        <v>86650.929724599991</v>
      </c>
      <c r="N755" s="19">
        <f>I755*INDEX('Pliegos Tarifarios (Las Condes)'!$C:$C,MATCH($B755,'Pliegos Tarifarios (Las Condes)'!$A:$A,0))</f>
        <v>7485.0598057999996</v>
      </c>
      <c r="O755" s="19">
        <f>J755*INDEX('Pliegos Tarifarios (Las Condes)'!$D:$D,MATCH($B755,'Pliegos Tarifarios (Las Condes)'!$A:$A,0))</f>
        <v>30811.7635968</v>
      </c>
      <c r="P755" s="19">
        <f>H755*INDEX('Pliegos Tarifarios (Las Condes)'!$E:$E,MATCH($B755,'Pliegos Tarifarios (Las Condes)'!$A:$A,0))</f>
        <v>9429.3897844000003</v>
      </c>
      <c r="Q755" s="19" cm="1">
        <f t="array" ref="Q755">H755*_xlfn.IFS(H755&lt;=350,INDEX('Pliegos Tarifarios (Las Condes)'!$F:$F,MATCH($B755,'Pliegos Tarifarios (Las Condes)'!$A:$A,0)),H755&lt;=500,INDEX('Pliegos Tarifarios (Las Condes)'!$G:$G,MATCH($B755,'Pliegos Tarifarios (Las Condes)'!$A:$A,0)),H755&lt;=1000,INDEX('Pliegos Tarifarios (Las Condes)'!$H:$H,MATCH($B755,'Pliegos Tarifarios (Las Condes)'!$A:$A,0)),H755&lt;=5000,INDEX('Pliegos Tarifarios (Las Condes)'!$I:$I,MATCH($B755,'Pliegos Tarifarios (Las Condes)'!$A:$A,0)),H755&gt;5000,INDEX('Pliegos Tarifarios (Las Condes)'!$J:$J,MATCH($B755,'Pliegos Tarifarios (Las Condes)'!$A:$A,0)))/1.19</f>
        <v>1710.1364661344542</v>
      </c>
      <c r="R755" s="19">
        <f>INDEX('Pliegos Tarifarios (Las Condes)'!$K:$K,MATCH($B755,'Pliegos Tarifarios (Las Condes)'!$A:$A,0))</f>
        <v>709.36099999999999</v>
      </c>
      <c r="S755" s="21">
        <f t="shared" si="36"/>
        <v>136796.64037773444</v>
      </c>
      <c r="T755" s="21">
        <f t="shared" si="37"/>
        <v>25991.361671769544</v>
      </c>
      <c r="U755" s="19">
        <v>0</v>
      </c>
      <c r="V755" s="21">
        <f t="shared" si="38"/>
        <v>162788.00204950399</v>
      </c>
    </row>
    <row r="756" spans="1:22" x14ac:dyDescent="0.3">
      <c r="A756" s="7" t="s">
        <v>141</v>
      </c>
      <c r="B756" s="7">
        <v>2</v>
      </c>
      <c r="C756" s="8" t="s">
        <v>186</v>
      </c>
      <c r="D756" s="7" t="s">
        <v>748</v>
      </c>
      <c r="E756" s="7" t="s">
        <v>121</v>
      </c>
      <c r="F756" s="8" t="s">
        <v>749</v>
      </c>
      <c r="G756" s="7" t="s">
        <v>16</v>
      </c>
      <c r="H756" s="9">
        <v>730.226</v>
      </c>
      <c r="I756" s="9">
        <v>2.1608000000000001</v>
      </c>
      <c r="J756" s="9">
        <v>2.1448999999999998</v>
      </c>
      <c r="K756" s="10">
        <v>0.99264161421695651</v>
      </c>
      <c r="L756" s="9">
        <v>26.08</v>
      </c>
      <c r="M756" s="19">
        <f>H756*INDEX('Pliegos Tarifarios (Las Condes)'!$B:$B,MATCH($B756,'Pliegos Tarifarios (Las Condes)'!$A:$A,0))</f>
        <v>86778.597387999995</v>
      </c>
      <c r="N756" s="19">
        <f>I756*INDEX('Pliegos Tarifarios (Las Condes)'!$C:$C,MATCH($B756,'Pliegos Tarifarios (Las Condes)'!$A:$A,0))</f>
        <v>7413.0155048000006</v>
      </c>
      <c r="O756" s="19">
        <f>J756*INDEX('Pliegos Tarifarios (Las Condes)'!$D:$D,MATCH($B756,'Pliegos Tarifarios (Las Condes)'!$A:$A,0))</f>
        <v>30290.655302399995</v>
      </c>
      <c r="P756" s="19">
        <f>H756*INDEX('Pliegos Tarifarios (Las Condes)'!$E:$E,MATCH($B756,'Pliegos Tarifarios (Las Condes)'!$A:$A,0))</f>
        <v>9443.2826320000004</v>
      </c>
      <c r="Q756" s="19" cm="1">
        <f t="array" ref="Q756">H756*_xlfn.IFS(H756&lt;=350,INDEX('Pliegos Tarifarios (Las Condes)'!$F:$F,MATCH($B756,'Pliegos Tarifarios (Las Condes)'!$A:$A,0)),H756&lt;=500,INDEX('Pliegos Tarifarios (Las Condes)'!$G:$G,MATCH($B756,'Pliegos Tarifarios (Las Condes)'!$A:$A,0)),H756&lt;=1000,INDEX('Pliegos Tarifarios (Las Condes)'!$H:$H,MATCH($B756,'Pliegos Tarifarios (Las Condes)'!$A:$A,0)),H756&lt;=5000,INDEX('Pliegos Tarifarios (Las Condes)'!$I:$I,MATCH($B756,'Pliegos Tarifarios (Las Condes)'!$A:$A,0)),H756&gt;5000,INDEX('Pliegos Tarifarios (Las Condes)'!$J:$J,MATCH($B756,'Pliegos Tarifarios (Las Condes)'!$A:$A,0)))/1.19</f>
        <v>1712.6561058823534</v>
      </c>
      <c r="R756" s="19">
        <f>INDEX('Pliegos Tarifarios (Las Condes)'!$K:$K,MATCH($B756,'Pliegos Tarifarios (Las Condes)'!$A:$A,0))</f>
        <v>709.36099999999999</v>
      </c>
      <c r="S756" s="21">
        <f t="shared" si="36"/>
        <v>136347.56793308232</v>
      </c>
      <c r="T756" s="21">
        <f t="shared" si="37"/>
        <v>25906.037907285641</v>
      </c>
      <c r="U756" s="19">
        <v>0</v>
      </c>
      <c r="V756" s="21">
        <f t="shared" si="38"/>
        <v>162253.60584036796</v>
      </c>
    </row>
    <row r="757" spans="1:22" x14ac:dyDescent="0.3">
      <c r="A757" s="7" t="s">
        <v>141</v>
      </c>
      <c r="B757" s="7">
        <v>2</v>
      </c>
      <c r="C757" s="8" t="s">
        <v>186</v>
      </c>
      <c r="D757" s="7" t="s">
        <v>750</v>
      </c>
      <c r="E757" s="7" t="s">
        <v>121</v>
      </c>
      <c r="F757" s="8" t="s">
        <v>751</v>
      </c>
      <c r="G757" s="7" t="s">
        <v>16</v>
      </c>
      <c r="H757" s="9">
        <v>729.30439999999999</v>
      </c>
      <c r="I757" s="9">
        <v>2.1928000000000001</v>
      </c>
      <c r="J757" s="9">
        <v>2.129</v>
      </c>
      <c r="K757" s="10">
        <v>0.97090477927763585</v>
      </c>
      <c r="L757" s="9">
        <v>26.05</v>
      </c>
      <c r="M757" s="19">
        <f>H757*INDEX('Pliegos Tarifarios (Las Condes)'!$B:$B,MATCH($B757,'Pliegos Tarifarios (Las Condes)'!$A:$A,0))</f>
        <v>86669.07628719999</v>
      </c>
      <c r="N757" s="19">
        <f>I757*INDEX('Pliegos Tarifarios (Las Condes)'!$C:$C,MATCH($B757,'Pliegos Tarifarios (Las Condes)'!$A:$A,0))</f>
        <v>7522.7972968000004</v>
      </c>
      <c r="O757" s="19">
        <f>J757*INDEX('Pliegos Tarifarios (Las Condes)'!$D:$D,MATCH($B757,'Pliegos Tarifarios (Las Condes)'!$A:$A,0))</f>
        <v>30066.112703999999</v>
      </c>
      <c r="P757" s="19">
        <f>H757*INDEX('Pliegos Tarifarios (Las Condes)'!$E:$E,MATCH($B757,'Pliegos Tarifarios (Las Condes)'!$A:$A,0))</f>
        <v>9431.3645008000003</v>
      </c>
      <c r="Q757" s="19" cm="1">
        <f t="array" ref="Q757">H757*_xlfn.IFS(H757&lt;=350,INDEX('Pliegos Tarifarios (Las Condes)'!$F:$F,MATCH($B757,'Pliegos Tarifarios (Las Condes)'!$A:$A,0)),H757&lt;=500,INDEX('Pliegos Tarifarios (Las Condes)'!$G:$G,MATCH($B757,'Pliegos Tarifarios (Las Condes)'!$A:$A,0)),H757&lt;=1000,INDEX('Pliegos Tarifarios (Las Condes)'!$H:$H,MATCH($B757,'Pliegos Tarifarios (Las Condes)'!$A:$A,0)),H757&lt;=5000,INDEX('Pliegos Tarifarios (Las Condes)'!$I:$I,MATCH($B757,'Pliegos Tarifarios (Las Condes)'!$A:$A,0)),H757&gt;5000,INDEX('Pliegos Tarifarios (Las Condes)'!$J:$J,MATCH($B757,'Pliegos Tarifarios (Las Condes)'!$A:$A,0)))/1.19</f>
        <v>1710.4946053781516</v>
      </c>
      <c r="R757" s="19">
        <f>INDEX('Pliegos Tarifarios (Las Condes)'!$K:$K,MATCH($B757,'Pliegos Tarifarios (Las Condes)'!$A:$A,0))</f>
        <v>709.36099999999999</v>
      </c>
      <c r="S757" s="21">
        <f t="shared" si="36"/>
        <v>136109.20639417815</v>
      </c>
      <c r="T757" s="21">
        <f t="shared" si="37"/>
        <v>25860.749214893851</v>
      </c>
      <c r="U757" s="19">
        <v>0</v>
      </c>
      <c r="V757" s="21">
        <f t="shared" si="38"/>
        <v>161969.955609072</v>
      </c>
    </row>
    <row r="758" spans="1:22" x14ac:dyDescent="0.3">
      <c r="A758" s="7" t="s">
        <v>141</v>
      </c>
      <c r="B758" s="7">
        <v>2</v>
      </c>
      <c r="C758" s="8" t="s">
        <v>186</v>
      </c>
      <c r="D758" s="7" t="s">
        <v>752</v>
      </c>
      <c r="E758" s="7" t="s">
        <v>121</v>
      </c>
      <c r="F758" s="8" t="s">
        <v>753</v>
      </c>
      <c r="G758" s="7" t="s">
        <v>16</v>
      </c>
      <c r="H758" s="9">
        <v>729.05420000000004</v>
      </c>
      <c r="I758" s="9">
        <v>2.2374000000000001</v>
      </c>
      <c r="J758" s="9">
        <v>2.2374000000000001</v>
      </c>
      <c r="K758" s="10">
        <v>1</v>
      </c>
      <c r="L758" s="9">
        <v>26.04</v>
      </c>
      <c r="M758" s="19">
        <f>H758*INDEX('Pliegos Tarifarios (Las Condes)'!$B:$B,MATCH($B758,'Pliegos Tarifarios (Las Condes)'!$A:$A,0))</f>
        <v>86639.343019599997</v>
      </c>
      <c r="N758" s="19">
        <f>I758*INDEX('Pliegos Tarifarios (Las Condes)'!$C:$C,MATCH($B758,'Pliegos Tarifarios (Las Condes)'!$A:$A,0))</f>
        <v>7675.8056694000006</v>
      </c>
      <c r="O758" s="19">
        <f>J758*INDEX('Pliegos Tarifarios (Las Condes)'!$D:$D,MATCH($B758,'Pliegos Tarifarios (Las Condes)'!$A:$A,0))</f>
        <v>31596.956582399998</v>
      </c>
      <c r="P758" s="19">
        <f>H758*INDEX('Pliegos Tarifarios (Las Condes)'!$E:$E,MATCH($B758,'Pliegos Tarifarios (Las Condes)'!$A:$A,0))</f>
        <v>9428.1289144000002</v>
      </c>
      <c r="Q758" s="19" cm="1">
        <f t="array" ref="Q758">H758*_xlfn.IFS(H758&lt;=350,INDEX('Pliegos Tarifarios (Las Condes)'!$F:$F,MATCH($B758,'Pliegos Tarifarios (Las Condes)'!$A:$A,0)),H758&lt;=500,INDEX('Pliegos Tarifarios (Las Condes)'!$G:$G,MATCH($B758,'Pliegos Tarifarios (Las Condes)'!$A:$A,0)),H758&lt;=1000,INDEX('Pliegos Tarifarios (Las Condes)'!$H:$H,MATCH($B758,'Pliegos Tarifarios (Las Condes)'!$A:$A,0)),H758&lt;=5000,INDEX('Pliegos Tarifarios (Las Condes)'!$I:$I,MATCH($B758,'Pliegos Tarifarios (Las Condes)'!$A:$A,0)),H758&gt;5000,INDEX('Pliegos Tarifarios (Las Condes)'!$J:$J,MATCH($B758,'Pliegos Tarifarios (Las Condes)'!$A:$A,0)))/1.19</f>
        <v>1709.9077917647062</v>
      </c>
      <c r="R758" s="19">
        <f>INDEX('Pliegos Tarifarios (Las Condes)'!$K:$K,MATCH($B758,'Pliegos Tarifarios (Las Condes)'!$A:$A,0))</f>
        <v>709.36099999999999</v>
      </c>
      <c r="S758" s="21">
        <f t="shared" si="36"/>
        <v>137759.5029775647</v>
      </c>
      <c r="T758" s="21">
        <f t="shared" si="37"/>
        <v>26174.305565737293</v>
      </c>
      <c r="U758" s="19">
        <v>0</v>
      </c>
      <c r="V758" s="21">
        <f t="shared" si="38"/>
        <v>163933.808543302</v>
      </c>
    </row>
    <row r="759" spans="1:22" x14ac:dyDescent="0.3">
      <c r="A759" s="7" t="s">
        <v>141</v>
      </c>
      <c r="B759" s="7">
        <v>2</v>
      </c>
      <c r="C759" s="8" t="s">
        <v>186</v>
      </c>
      <c r="D759" s="7" t="s">
        <v>754</v>
      </c>
      <c r="E759" s="7" t="s">
        <v>121</v>
      </c>
      <c r="F759" s="8" t="s">
        <v>755</v>
      </c>
      <c r="G759" s="7" t="s">
        <v>16</v>
      </c>
      <c r="H759" s="9">
        <v>728.39319999999998</v>
      </c>
      <c r="I759" s="9">
        <v>2.1802000000000001</v>
      </c>
      <c r="J759" s="9">
        <v>2.1391</v>
      </c>
      <c r="K759" s="10">
        <v>0.98114851848454265</v>
      </c>
      <c r="L759" s="9">
        <v>26.01</v>
      </c>
      <c r="M759" s="19">
        <f>H759*INDEX('Pliegos Tarifarios (Las Condes)'!$B:$B,MATCH($B759,'Pliegos Tarifarios (Las Condes)'!$A:$A,0))</f>
        <v>86560.7911016</v>
      </c>
      <c r="N759" s="19">
        <f>I759*INDEX('Pliegos Tarifarios (Las Condes)'!$C:$C,MATCH($B759,'Pliegos Tarifarios (Las Condes)'!$A:$A,0))</f>
        <v>7479.5707162000008</v>
      </c>
      <c r="O759" s="19">
        <f>J759*INDEX('Pliegos Tarifarios (Las Condes)'!$D:$D,MATCH($B759,'Pliegos Tarifarios (Las Condes)'!$A:$A,0))</f>
        <v>30208.746681599998</v>
      </c>
      <c r="P759" s="19">
        <f>H759*INDEX('Pliegos Tarifarios (Las Condes)'!$E:$E,MATCH($B759,'Pliegos Tarifarios (Las Condes)'!$A:$A,0))</f>
        <v>9419.5808624000001</v>
      </c>
      <c r="Q759" s="19" cm="1">
        <f t="array" ref="Q759">H759*_xlfn.IFS(H759&lt;=350,INDEX('Pliegos Tarifarios (Las Condes)'!$F:$F,MATCH($B759,'Pliegos Tarifarios (Las Condes)'!$A:$A,0)),H759&lt;=500,INDEX('Pliegos Tarifarios (Las Condes)'!$G:$G,MATCH($B759,'Pliegos Tarifarios (Las Condes)'!$A:$A,0)),H759&lt;=1000,INDEX('Pliegos Tarifarios (Las Condes)'!$H:$H,MATCH($B759,'Pliegos Tarifarios (Las Condes)'!$A:$A,0)),H759&lt;=5000,INDEX('Pliegos Tarifarios (Las Condes)'!$I:$I,MATCH($B759,'Pliegos Tarifarios (Las Condes)'!$A:$A,0)),H759&gt;5000,INDEX('Pliegos Tarifarios (Las Condes)'!$J:$J,MATCH($B759,'Pliegos Tarifarios (Las Condes)'!$A:$A,0)))/1.19</f>
        <v>1708.357496806723</v>
      </c>
      <c r="R759" s="19">
        <f>INDEX('Pliegos Tarifarios (Las Condes)'!$K:$K,MATCH($B759,'Pliegos Tarifarios (Las Condes)'!$A:$A,0))</f>
        <v>709.36099999999999</v>
      </c>
      <c r="S759" s="21">
        <f t="shared" si="36"/>
        <v>136086.40785860672</v>
      </c>
      <c r="T759" s="21">
        <f t="shared" si="37"/>
        <v>25856.417493135275</v>
      </c>
      <c r="U759" s="19">
        <v>0</v>
      </c>
      <c r="V759" s="21">
        <f t="shared" si="38"/>
        <v>161942.82535174198</v>
      </c>
    </row>
    <row r="760" spans="1:22" x14ac:dyDescent="0.3">
      <c r="A760" s="7" t="s">
        <v>141</v>
      </c>
      <c r="B760" s="7">
        <v>2</v>
      </c>
      <c r="C760" s="8" t="s">
        <v>186</v>
      </c>
      <c r="D760" s="7" t="s">
        <v>756</v>
      </c>
      <c r="E760" s="7" t="s">
        <v>121</v>
      </c>
      <c r="F760" s="8" t="s">
        <v>757</v>
      </c>
      <c r="G760" s="7" t="s">
        <v>16</v>
      </c>
      <c r="H760" s="9">
        <v>728.27549999999997</v>
      </c>
      <c r="I760" s="9">
        <v>2.1797</v>
      </c>
      <c r="J760" s="9">
        <v>2.1797</v>
      </c>
      <c r="K760" s="10">
        <v>1</v>
      </c>
      <c r="L760" s="9">
        <v>26.01</v>
      </c>
      <c r="M760" s="19">
        <f>H760*INDEX('Pliegos Tarifarios (Las Condes)'!$B:$B,MATCH($B760,'Pliegos Tarifarios (Las Condes)'!$A:$A,0))</f>
        <v>86546.803868999996</v>
      </c>
      <c r="N760" s="19">
        <f>I760*INDEX('Pliegos Tarifarios (Las Condes)'!$C:$C,MATCH($B760,'Pliegos Tarifarios (Las Condes)'!$A:$A,0))</f>
        <v>7477.8553757</v>
      </c>
      <c r="O760" s="19">
        <f>J760*INDEX('Pliegos Tarifarios (Las Condes)'!$D:$D,MATCH($B760,'Pliegos Tarifarios (Las Condes)'!$A:$A,0))</f>
        <v>30782.1070272</v>
      </c>
      <c r="P760" s="19">
        <f>H760*INDEX('Pliegos Tarifarios (Las Condes)'!$E:$E,MATCH($B760,'Pliegos Tarifarios (Las Condes)'!$A:$A,0))</f>
        <v>9418.0587660000001</v>
      </c>
      <c r="Q760" s="19" cm="1">
        <f t="array" ref="Q760">H760*_xlfn.IFS(H760&lt;=350,INDEX('Pliegos Tarifarios (Las Condes)'!$F:$F,MATCH($B760,'Pliegos Tarifarios (Las Condes)'!$A:$A,0)),H760&lt;=500,INDEX('Pliegos Tarifarios (Las Condes)'!$G:$G,MATCH($B760,'Pliegos Tarifarios (Las Condes)'!$A:$A,0)),H760&lt;=1000,INDEX('Pliegos Tarifarios (Las Condes)'!$H:$H,MATCH($B760,'Pliegos Tarifarios (Las Condes)'!$A:$A,0)),H760&lt;=5000,INDEX('Pliegos Tarifarios (Las Condes)'!$I:$I,MATCH($B760,'Pliegos Tarifarios (Las Condes)'!$A:$A,0)),H760&gt;5000,INDEX('Pliegos Tarifarios (Las Condes)'!$J:$J,MATCH($B760,'Pliegos Tarifarios (Las Condes)'!$A:$A,0)))/1.19</f>
        <v>1708.0814457983195</v>
      </c>
      <c r="R760" s="19">
        <f>INDEX('Pliegos Tarifarios (Las Condes)'!$K:$K,MATCH($B760,'Pliegos Tarifarios (Las Condes)'!$A:$A,0))</f>
        <v>709.36099999999999</v>
      </c>
      <c r="S760" s="21">
        <f t="shared" si="36"/>
        <v>136642.26748369832</v>
      </c>
      <c r="T760" s="21">
        <f t="shared" si="37"/>
        <v>25962.030821902681</v>
      </c>
      <c r="U760" s="19">
        <v>0</v>
      </c>
      <c r="V760" s="21">
        <f t="shared" si="38"/>
        <v>162604.298305601</v>
      </c>
    </row>
    <row r="761" spans="1:22" x14ac:dyDescent="0.3">
      <c r="A761" s="7" t="s">
        <v>141</v>
      </c>
      <c r="B761" s="7">
        <v>2</v>
      </c>
      <c r="C761" s="8" t="s">
        <v>186</v>
      </c>
      <c r="D761" s="7" t="s">
        <v>758</v>
      </c>
      <c r="E761" s="7" t="s">
        <v>121</v>
      </c>
      <c r="F761" s="8" t="s">
        <v>759</v>
      </c>
      <c r="G761" s="7" t="s">
        <v>16</v>
      </c>
      <c r="H761" s="9">
        <v>728.82370000000003</v>
      </c>
      <c r="I761" s="9">
        <v>2.1126999999999998</v>
      </c>
      <c r="J761" s="9">
        <v>2.1114000000000002</v>
      </c>
      <c r="K761" s="10">
        <v>0.99938467364036554</v>
      </c>
      <c r="L761" s="9">
        <v>26.03</v>
      </c>
      <c r="M761" s="19">
        <f>H761*INDEX('Pliegos Tarifarios (Las Condes)'!$B:$B,MATCH($B761,'Pliegos Tarifarios (Las Condes)'!$A:$A,0))</f>
        <v>86611.950860600002</v>
      </c>
      <c r="N761" s="19">
        <f>I761*INDEX('Pliegos Tarifarios (Las Condes)'!$C:$C,MATCH($B761,'Pliegos Tarifarios (Las Condes)'!$A:$A,0))</f>
        <v>7247.9997486999991</v>
      </c>
      <c r="O761" s="19">
        <f>J761*INDEX('Pliegos Tarifarios (Las Condes)'!$D:$D,MATCH($B761,'Pliegos Tarifarios (Las Condes)'!$A:$A,0))</f>
        <v>29817.5624064</v>
      </c>
      <c r="P761" s="19">
        <f>H761*INDEX('Pliegos Tarifarios (Las Condes)'!$E:$E,MATCH($B761,'Pliegos Tarifarios (Las Condes)'!$A:$A,0))</f>
        <v>9425.1480884000011</v>
      </c>
      <c r="Q761" s="19" cm="1">
        <f t="array" ref="Q761">H761*_xlfn.IFS(H761&lt;=350,INDEX('Pliegos Tarifarios (Las Condes)'!$F:$F,MATCH($B761,'Pliegos Tarifarios (Las Condes)'!$A:$A,0)),H761&lt;=500,INDEX('Pliegos Tarifarios (Las Condes)'!$G:$G,MATCH($B761,'Pliegos Tarifarios (Las Condes)'!$A:$A,0)),H761&lt;=1000,INDEX('Pliegos Tarifarios (Las Condes)'!$H:$H,MATCH($B761,'Pliegos Tarifarios (Las Condes)'!$A:$A,0)),H761&lt;=5000,INDEX('Pliegos Tarifarios (Las Condes)'!$I:$I,MATCH($B761,'Pliegos Tarifarios (Las Condes)'!$A:$A,0)),H761&gt;5000,INDEX('Pliegos Tarifarios (Las Condes)'!$J:$J,MATCH($B761,'Pliegos Tarifarios (Las Condes)'!$A:$A,0)))/1.19</f>
        <v>1709.3671821008406</v>
      </c>
      <c r="R761" s="19">
        <f>INDEX('Pliegos Tarifarios (Las Condes)'!$K:$K,MATCH($B761,'Pliegos Tarifarios (Las Condes)'!$A:$A,0))</f>
        <v>709.36099999999999</v>
      </c>
      <c r="S761" s="21">
        <f t="shared" si="36"/>
        <v>135521.38928620084</v>
      </c>
      <c r="T761" s="21">
        <f t="shared" si="37"/>
        <v>25749.063964378158</v>
      </c>
      <c r="U761" s="19">
        <v>0</v>
      </c>
      <c r="V761" s="21">
        <f t="shared" si="38"/>
        <v>161270.45325057898</v>
      </c>
    </row>
    <row r="762" spans="1:22" x14ac:dyDescent="0.3">
      <c r="A762" s="7" t="s">
        <v>141</v>
      </c>
      <c r="B762" s="7">
        <v>2</v>
      </c>
      <c r="C762" s="8" t="s">
        <v>186</v>
      </c>
      <c r="D762" s="7" t="s">
        <v>760</v>
      </c>
      <c r="E762" s="7" t="s">
        <v>121</v>
      </c>
      <c r="F762" s="8" t="s">
        <v>761</v>
      </c>
      <c r="G762" s="7" t="s">
        <v>16</v>
      </c>
      <c r="H762" s="9">
        <v>728.27719999999999</v>
      </c>
      <c r="I762" s="9">
        <v>2.2176</v>
      </c>
      <c r="J762" s="9">
        <v>2.1888999999999998</v>
      </c>
      <c r="K762" s="10">
        <v>0.98705808080808077</v>
      </c>
      <c r="L762" s="9">
        <v>26.01</v>
      </c>
      <c r="M762" s="19">
        <f>H762*INDEX('Pliegos Tarifarios (Las Condes)'!$B:$B,MATCH($B762,'Pliegos Tarifarios (Las Condes)'!$A:$A,0))</f>
        <v>86547.005893599999</v>
      </c>
      <c r="N762" s="19">
        <f>I762*INDEX('Pliegos Tarifarios (Las Condes)'!$C:$C,MATCH($B762,'Pliegos Tarifarios (Las Condes)'!$A:$A,0))</f>
        <v>7607.8781856000005</v>
      </c>
      <c r="O762" s="19">
        <f>J762*INDEX('Pliegos Tarifarios (Las Condes)'!$D:$D,MATCH($B762,'Pliegos Tarifarios (Las Condes)'!$A:$A,0))</f>
        <v>30912.031046399996</v>
      </c>
      <c r="P762" s="19">
        <f>H762*INDEX('Pliegos Tarifarios (Las Condes)'!$E:$E,MATCH($B762,'Pliegos Tarifarios (Las Condes)'!$A:$A,0))</f>
        <v>9418.0807504000004</v>
      </c>
      <c r="Q762" s="19" cm="1">
        <f t="array" ref="Q762">H762*_xlfn.IFS(H762&lt;=350,INDEX('Pliegos Tarifarios (Las Condes)'!$F:$F,MATCH($B762,'Pliegos Tarifarios (Las Condes)'!$A:$A,0)),H762&lt;=500,INDEX('Pliegos Tarifarios (Las Condes)'!$G:$G,MATCH($B762,'Pliegos Tarifarios (Las Condes)'!$A:$A,0)),H762&lt;=1000,INDEX('Pliegos Tarifarios (Las Condes)'!$H:$H,MATCH($B762,'Pliegos Tarifarios (Las Condes)'!$A:$A,0)),H762&lt;=5000,INDEX('Pliegos Tarifarios (Las Condes)'!$I:$I,MATCH($B762,'Pliegos Tarifarios (Las Condes)'!$A:$A,0)),H762&gt;5000,INDEX('Pliegos Tarifarios (Las Condes)'!$J:$J,MATCH($B762,'Pliegos Tarifarios (Las Condes)'!$A:$A,0)))/1.19</f>
        <v>1708.0854329411768</v>
      </c>
      <c r="R762" s="19">
        <f>INDEX('Pliegos Tarifarios (Las Condes)'!$K:$K,MATCH($B762,'Pliegos Tarifarios (Las Condes)'!$A:$A,0))</f>
        <v>709.36099999999999</v>
      </c>
      <c r="S762" s="21">
        <f t="shared" si="36"/>
        <v>136902.44230894119</v>
      </c>
      <c r="T762" s="21">
        <f t="shared" si="37"/>
        <v>26011.464038698825</v>
      </c>
      <c r="U762" s="19">
        <v>0</v>
      </c>
      <c r="V762" s="21">
        <f t="shared" si="38"/>
        <v>162913.90634764</v>
      </c>
    </row>
    <row r="763" spans="1:22" x14ac:dyDescent="0.3">
      <c r="A763" s="7" t="s">
        <v>141</v>
      </c>
      <c r="B763" s="7">
        <v>2</v>
      </c>
      <c r="C763" s="8" t="s">
        <v>186</v>
      </c>
      <c r="D763" s="7" t="s">
        <v>762</v>
      </c>
      <c r="E763" s="7" t="s">
        <v>121</v>
      </c>
      <c r="F763" s="8" t="s">
        <v>763</v>
      </c>
      <c r="G763" s="7" t="s">
        <v>16</v>
      </c>
      <c r="H763" s="9">
        <v>729.42269999999996</v>
      </c>
      <c r="I763" s="9">
        <v>2.1756000000000002</v>
      </c>
      <c r="J763" s="9">
        <v>2.1320000000000001</v>
      </c>
      <c r="K763" s="10">
        <v>0.97995955138812274</v>
      </c>
      <c r="L763" s="9">
        <v>26.05</v>
      </c>
      <c r="M763" s="19">
        <f>H763*INDEX('Pliegos Tarifarios (Las Condes)'!$B:$B,MATCH($B763,'Pliegos Tarifarios (Las Condes)'!$A:$A,0))</f>
        <v>86683.134822599997</v>
      </c>
      <c r="N763" s="19">
        <f>I763*INDEX('Pliegos Tarifarios (Las Condes)'!$C:$C,MATCH($B763,'Pliegos Tarifarios (Las Condes)'!$A:$A,0))</f>
        <v>7463.7895836000007</v>
      </c>
      <c r="O763" s="19">
        <f>J763*INDEX('Pliegos Tarifarios (Las Condes)'!$D:$D,MATCH($B763,'Pliegos Tarifarios (Las Condes)'!$A:$A,0))</f>
        <v>30108.479232000002</v>
      </c>
      <c r="P763" s="19">
        <f>H763*INDEX('Pliegos Tarifarios (Las Condes)'!$E:$E,MATCH($B763,'Pliegos Tarifarios (Las Condes)'!$A:$A,0))</f>
        <v>9432.8943564000001</v>
      </c>
      <c r="Q763" s="19" cm="1">
        <f t="array" ref="Q763">H763*_xlfn.IFS(H763&lt;=350,INDEX('Pliegos Tarifarios (Las Condes)'!$F:$F,MATCH($B763,'Pliegos Tarifarios (Las Condes)'!$A:$A,0)),H763&lt;=500,INDEX('Pliegos Tarifarios (Las Condes)'!$G:$G,MATCH($B763,'Pliegos Tarifarios (Las Condes)'!$A:$A,0)),H763&lt;=1000,INDEX('Pliegos Tarifarios (Las Condes)'!$H:$H,MATCH($B763,'Pliegos Tarifarios (Las Condes)'!$A:$A,0)),H763&lt;=5000,INDEX('Pliegos Tarifarios (Las Condes)'!$I:$I,MATCH($B763,'Pliegos Tarifarios (Las Condes)'!$A:$A,0)),H763&gt;5000,INDEX('Pliegos Tarifarios (Las Condes)'!$J:$J,MATCH($B763,'Pliegos Tarifarios (Las Condes)'!$A:$A,0)))/1.19</f>
        <v>1710.7720636134457</v>
      </c>
      <c r="R763" s="19">
        <f>INDEX('Pliegos Tarifarios (Las Condes)'!$K:$K,MATCH($B763,'Pliegos Tarifarios (Las Condes)'!$A:$A,0))</f>
        <v>709.36099999999999</v>
      </c>
      <c r="S763" s="21">
        <f t="shared" si="36"/>
        <v>136108.43105821343</v>
      </c>
      <c r="T763" s="21">
        <f t="shared" si="37"/>
        <v>25860.601901060552</v>
      </c>
      <c r="U763" s="19">
        <v>0</v>
      </c>
      <c r="V763" s="21">
        <f t="shared" si="38"/>
        <v>161969.03295927399</v>
      </c>
    </row>
    <row r="764" spans="1:22" x14ac:dyDescent="0.3">
      <c r="A764" s="7" t="s">
        <v>141</v>
      </c>
      <c r="B764" s="7">
        <v>2</v>
      </c>
      <c r="C764" s="8" t="s">
        <v>186</v>
      </c>
      <c r="D764" s="7" t="s">
        <v>764</v>
      </c>
      <c r="E764" s="7" t="s">
        <v>121</v>
      </c>
      <c r="F764" s="8" t="s">
        <v>765</v>
      </c>
      <c r="G764" s="7" t="s">
        <v>16</v>
      </c>
      <c r="H764" s="9">
        <v>730.37779999999998</v>
      </c>
      <c r="I764" s="9">
        <v>2.1787999999999998</v>
      </c>
      <c r="J764" s="9">
        <v>2.1640000000000001</v>
      </c>
      <c r="K764" s="10">
        <v>0.99320727005691223</v>
      </c>
      <c r="L764" s="9">
        <v>26.08</v>
      </c>
      <c r="M764" s="19">
        <f>H764*INDEX('Pliegos Tarifarios (Las Condes)'!$B:$B,MATCH($B764,'Pliegos Tarifarios (Las Condes)'!$A:$A,0))</f>
        <v>86796.63699639999</v>
      </c>
      <c r="N764" s="19">
        <f>I764*INDEX('Pliegos Tarifarios (Las Condes)'!$C:$C,MATCH($B764,'Pliegos Tarifarios (Las Condes)'!$A:$A,0))</f>
        <v>7474.7677627999992</v>
      </c>
      <c r="O764" s="19">
        <f>J764*INDEX('Pliegos Tarifarios (Las Condes)'!$D:$D,MATCH($B764,'Pliegos Tarifarios (Las Condes)'!$A:$A,0))</f>
        <v>30560.388864</v>
      </c>
      <c r="P764" s="19">
        <f>H764*INDEX('Pliegos Tarifarios (Las Condes)'!$E:$E,MATCH($B764,'Pliegos Tarifarios (Las Condes)'!$A:$A,0))</f>
        <v>9445.2457095999998</v>
      </c>
      <c r="Q764" s="19" cm="1">
        <f t="array" ref="Q764">H764*_xlfn.IFS(H764&lt;=350,INDEX('Pliegos Tarifarios (Las Condes)'!$F:$F,MATCH($B764,'Pliegos Tarifarios (Las Condes)'!$A:$A,0)),H764&lt;=500,INDEX('Pliegos Tarifarios (Las Condes)'!$G:$G,MATCH($B764,'Pliegos Tarifarios (Las Condes)'!$A:$A,0)),H764&lt;=1000,INDEX('Pliegos Tarifarios (Las Condes)'!$H:$H,MATCH($B764,'Pliegos Tarifarios (Las Condes)'!$A:$A,0)),H764&lt;=5000,INDEX('Pliegos Tarifarios (Las Condes)'!$I:$I,MATCH($B764,'Pliegos Tarifarios (Las Condes)'!$A:$A,0)),H764&gt;5000,INDEX('Pliegos Tarifarios (Las Condes)'!$J:$J,MATCH($B764,'Pliegos Tarifarios (Las Condes)'!$A:$A,0)))/1.19</f>
        <v>1713.0121342857146</v>
      </c>
      <c r="R764" s="19">
        <f>INDEX('Pliegos Tarifarios (Las Condes)'!$K:$K,MATCH($B764,'Pliegos Tarifarios (Las Condes)'!$A:$A,0))</f>
        <v>709.36099999999999</v>
      </c>
      <c r="S764" s="21">
        <f t="shared" si="36"/>
        <v>136699.41246708567</v>
      </c>
      <c r="T764" s="21">
        <f t="shared" si="37"/>
        <v>25972.888368746277</v>
      </c>
      <c r="U764" s="19">
        <v>0</v>
      </c>
      <c r="V764" s="21">
        <f t="shared" si="38"/>
        <v>162672.30083583193</v>
      </c>
    </row>
    <row r="765" spans="1:22" x14ac:dyDescent="0.3">
      <c r="A765" s="7" t="s">
        <v>141</v>
      </c>
      <c r="B765" s="7">
        <v>2</v>
      </c>
      <c r="C765" s="8" t="s">
        <v>186</v>
      </c>
      <c r="D765" s="7" t="s">
        <v>766</v>
      </c>
      <c r="E765" s="7" t="s">
        <v>121</v>
      </c>
      <c r="F765" s="8" t="s">
        <v>767</v>
      </c>
      <c r="G765" s="7" t="s">
        <v>16</v>
      </c>
      <c r="H765" s="9">
        <v>729.35500000000002</v>
      </c>
      <c r="I765" s="9">
        <v>2.1821999999999999</v>
      </c>
      <c r="J765" s="9">
        <v>2.1821999999999999</v>
      </c>
      <c r="K765" s="10">
        <v>1</v>
      </c>
      <c r="L765" s="9">
        <v>26.05</v>
      </c>
      <c r="M765" s="19">
        <f>H765*INDEX('Pliegos Tarifarios (Las Condes)'!$B:$B,MATCH($B765,'Pliegos Tarifarios (Las Condes)'!$A:$A,0))</f>
        <v>86675.089489999998</v>
      </c>
      <c r="N765" s="19">
        <f>I765*INDEX('Pliegos Tarifarios (Las Condes)'!$C:$C,MATCH($B765,'Pliegos Tarifarios (Las Condes)'!$A:$A,0))</f>
        <v>7486.4320781999995</v>
      </c>
      <c r="O765" s="19">
        <f>J765*INDEX('Pliegos Tarifarios (Las Condes)'!$D:$D,MATCH($B765,'Pliegos Tarifarios (Las Condes)'!$A:$A,0))</f>
        <v>30817.412467199996</v>
      </c>
      <c r="P765" s="19">
        <f>H765*INDEX('Pliegos Tarifarios (Las Condes)'!$E:$E,MATCH($B765,'Pliegos Tarifarios (Las Condes)'!$A:$A,0))</f>
        <v>9432.0188600000001</v>
      </c>
      <c r="Q765" s="19" cm="1">
        <f t="array" ref="Q765">H765*_xlfn.IFS(H765&lt;=350,INDEX('Pliegos Tarifarios (Las Condes)'!$F:$F,MATCH($B765,'Pliegos Tarifarios (Las Condes)'!$A:$A,0)),H765&lt;=500,INDEX('Pliegos Tarifarios (Las Condes)'!$G:$G,MATCH($B765,'Pliegos Tarifarios (Las Condes)'!$A:$A,0)),H765&lt;=1000,INDEX('Pliegos Tarifarios (Las Condes)'!$H:$H,MATCH($B765,'Pliegos Tarifarios (Las Condes)'!$A:$A,0)),H765&lt;=5000,INDEX('Pliegos Tarifarios (Las Condes)'!$I:$I,MATCH($B765,'Pliegos Tarifarios (Las Condes)'!$A:$A,0)),H765&gt;5000,INDEX('Pliegos Tarifarios (Las Condes)'!$J:$J,MATCH($B765,'Pliegos Tarifarios (Las Condes)'!$A:$A,0)))/1.19</f>
        <v>1710.6132815126052</v>
      </c>
      <c r="R765" s="19">
        <f>INDEX('Pliegos Tarifarios (Las Condes)'!$K:$K,MATCH($B765,'Pliegos Tarifarios (Las Condes)'!$A:$A,0))</f>
        <v>709.36099999999999</v>
      </c>
      <c r="S765" s="21">
        <f t="shared" si="36"/>
        <v>136830.92717691261</v>
      </c>
      <c r="T765" s="21">
        <f t="shared" si="37"/>
        <v>25997.876163613397</v>
      </c>
      <c r="U765" s="19">
        <v>0</v>
      </c>
      <c r="V765" s="21">
        <f t="shared" si="38"/>
        <v>162828.80334052601</v>
      </c>
    </row>
    <row r="766" spans="1:22" x14ac:dyDescent="0.3">
      <c r="A766" s="7" t="s">
        <v>141</v>
      </c>
      <c r="B766" s="7">
        <v>2</v>
      </c>
      <c r="C766" s="8" t="s">
        <v>186</v>
      </c>
      <c r="D766" s="7" t="s">
        <v>768</v>
      </c>
      <c r="E766" s="7" t="s">
        <v>121</v>
      </c>
      <c r="F766" s="8" t="s">
        <v>769</v>
      </c>
      <c r="G766" s="7" t="s">
        <v>16</v>
      </c>
      <c r="H766" s="9">
        <v>727.99199999999996</v>
      </c>
      <c r="I766" s="9">
        <v>2.1614</v>
      </c>
      <c r="J766" s="9">
        <v>2.1614</v>
      </c>
      <c r="K766" s="10">
        <v>1</v>
      </c>
      <c r="L766" s="9">
        <v>26</v>
      </c>
      <c r="M766" s="19">
        <f>H766*INDEX('Pliegos Tarifarios (Las Condes)'!$B:$B,MATCH($B766,'Pliegos Tarifarios (Las Condes)'!$A:$A,0))</f>
        <v>86513.113295999996</v>
      </c>
      <c r="N766" s="19">
        <f>I766*INDEX('Pliegos Tarifarios (Las Condes)'!$C:$C,MATCH($B766,'Pliegos Tarifarios (Las Condes)'!$A:$A,0))</f>
        <v>7415.0739134000005</v>
      </c>
      <c r="O766" s="19">
        <f>J766*INDEX('Pliegos Tarifarios (Las Condes)'!$D:$D,MATCH($B766,'Pliegos Tarifarios (Las Condes)'!$A:$A,0))</f>
        <v>30523.671206399998</v>
      </c>
      <c r="P766" s="19">
        <f>H766*INDEX('Pliegos Tarifarios (Las Condes)'!$E:$E,MATCH($B766,'Pliegos Tarifarios (Las Condes)'!$A:$A,0))</f>
        <v>9414.3925440000003</v>
      </c>
      <c r="Q766" s="19" cm="1">
        <f t="array" ref="Q766">H766*_xlfn.IFS(H766&lt;=350,INDEX('Pliegos Tarifarios (Las Condes)'!$F:$F,MATCH($B766,'Pliegos Tarifarios (Las Condes)'!$A:$A,0)),H766&lt;=500,INDEX('Pliegos Tarifarios (Las Condes)'!$G:$G,MATCH($B766,'Pliegos Tarifarios (Las Condes)'!$A:$A,0)),H766&lt;=1000,INDEX('Pliegos Tarifarios (Las Condes)'!$H:$H,MATCH($B766,'Pliegos Tarifarios (Las Condes)'!$A:$A,0)),H766&lt;=5000,INDEX('Pliegos Tarifarios (Las Condes)'!$I:$I,MATCH($B766,'Pliegos Tarifarios (Las Condes)'!$A:$A,0)),H766&gt;5000,INDEX('Pliegos Tarifarios (Las Condes)'!$J:$J,MATCH($B766,'Pliegos Tarifarios (Las Condes)'!$A:$A,0)))/1.19</f>
        <v>1707.4165310924373</v>
      </c>
      <c r="R766" s="19">
        <f>INDEX('Pliegos Tarifarios (Las Condes)'!$K:$K,MATCH($B766,'Pliegos Tarifarios (Las Condes)'!$A:$A,0))</f>
        <v>709.36099999999999</v>
      </c>
      <c r="S766" s="21">
        <f t="shared" si="36"/>
        <v>136283.02849089244</v>
      </c>
      <c r="T766" s="21">
        <f t="shared" si="37"/>
        <v>25893.775413269563</v>
      </c>
      <c r="U766" s="19">
        <v>0</v>
      </c>
      <c r="V766" s="21">
        <f t="shared" si="38"/>
        <v>162176.80390416199</v>
      </c>
    </row>
    <row r="767" spans="1:22" x14ac:dyDescent="0.3">
      <c r="A767" s="7" t="s">
        <v>141</v>
      </c>
      <c r="B767" s="7">
        <v>2</v>
      </c>
      <c r="C767" s="8" t="s">
        <v>186</v>
      </c>
      <c r="D767" s="7" t="s">
        <v>770</v>
      </c>
      <c r="E767" s="7" t="s">
        <v>121</v>
      </c>
      <c r="F767" s="8" t="s">
        <v>771</v>
      </c>
      <c r="G767" s="7" t="s">
        <v>16</v>
      </c>
      <c r="H767" s="9">
        <v>729.29300000000001</v>
      </c>
      <c r="I767" s="9">
        <v>2.1926000000000001</v>
      </c>
      <c r="J767" s="9">
        <v>2.1383999999999999</v>
      </c>
      <c r="K767" s="10">
        <v>0.97528048891726704</v>
      </c>
      <c r="L767" s="9">
        <v>26.05</v>
      </c>
      <c r="M767" s="19">
        <f>H767*INDEX('Pliegos Tarifarios (Las Condes)'!$B:$B,MATCH($B767,'Pliegos Tarifarios (Las Condes)'!$A:$A,0))</f>
        <v>86667.721533999997</v>
      </c>
      <c r="N767" s="19">
        <f>I767*INDEX('Pliegos Tarifarios (Las Condes)'!$C:$C,MATCH($B767,'Pliegos Tarifarios (Las Condes)'!$A:$A,0))</f>
        <v>7522.1111606000004</v>
      </c>
      <c r="O767" s="19">
        <f>J767*INDEX('Pliegos Tarifarios (Las Condes)'!$D:$D,MATCH($B767,'Pliegos Tarifarios (Las Condes)'!$A:$A,0))</f>
        <v>30198.861158399995</v>
      </c>
      <c r="P767" s="19">
        <f>H767*INDEX('Pliegos Tarifarios (Las Condes)'!$E:$E,MATCH($B767,'Pliegos Tarifarios (Las Condes)'!$A:$A,0))</f>
        <v>9431.2170760000008</v>
      </c>
      <c r="Q767" s="19" cm="1">
        <f t="array" ref="Q767">H767*_xlfn.IFS(H767&lt;=350,INDEX('Pliegos Tarifarios (Las Condes)'!$F:$F,MATCH($B767,'Pliegos Tarifarios (Las Condes)'!$A:$A,0)),H767&lt;=500,INDEX('Pliegos Tarifarios (Las Condes)'!$G:$G,MATCH($B767,'Pliegos Tarifarios (Las Condes)'!$A:$A,0)),H767&lt;=1000,INDEX('Pliegos Tarifarios (Las Condes)'!$H:$H,MATCH($B767,'Pliegos Tarifarios (Las Condes)'!$A:$A,0)),H767&lt;=5000,INDEX('Pliegos Tarifarios (Las Condes)'!$I:$I,MATCH($B767,'Pliegos Tarifarios (Las Condes)'!$A:$A,0)),H767&gt;5000,INDEX('Pliegos Tarifarios (Las Condes)'!$J:$J,MATCH($B767,'Pliegos Tarifarios (Las Condes)'!$A:$A,0)))/1.19</f>
        <v>1710.4678680672273</v>
      </c>
      <c r="R767" s="19">
        <f>INDEX('Pliegos Tarifarios (Las Condes)'!$K:$K,MATCH($B767,'Pliegos Tarifarios (Las Condes)'!$A:$A,0))</f>
        <v>709.36099999999999</v>
      </c>
      <c r="S767" s="21">
        <f t="shared" si="36"/>
        <v>136239.73979706725</v>
      </c>
      <c r="T767" s="21">
        <f t="shared" si="37"/>
        <v>25885.550561442778</v>
      </c>
      <c r="U767" s="19">
        <v>0</v>
      </c>
      <c r="V767" s="21">
        <f t="shared" si="38"/>
        <v>162125.29035851001</v>
      </c>
    </row>
    <row r="768" spans="1:22" x14ac:dyDescent="0.3">
      <c r="A768" s="7" t="s">
        <v>141</v>
      </c>
      <c r="B768" s="7">
        <v>2</v>
      </c>
      <c r="C768" s="8" t="s">
        <v>186</v>
      </c>
      <c r="D768" s="7" t="s">
        <v>772</v>
      </c>
      <c r="E768" s="7" t="s">
        <v>121</v>
      </c>
      <c r="F768" s="8" t="s">
        <v>773</v>
      </c>
      <c r="G768" s="7" t="s">
        <v>16</v>
      </c>
      <c r="H768" s="9">
        <v>729.93029999999999</v>
      </c>
      <c r="I768" s="9">
        <v>2.1385000000000001</v>
      </c>
      <c r="J768" s="9">
        <v>2.1385000000000001</v>
      </c>
      <c r="K768" s="10">
        <v>1</v>
      </c>
      <c r="L768" s="9">
        <v>26.07</v>
      </c>
      <c r="M768" s="19">
        <f>H768*INDEX('Pliegos Tarifarios (Las Condes)'!$B:$B,MATCH($B768,'Pliegos Tarifarios (Las Condes)'!$A:$A,0))</f>
        <v>86743.456991399988</v>
      </c>
      <c r="N768" s="19">
        <f>I768*INDEX('Pliegos Tarifarios (Las Condes)'!$C:$C,MATCH($B768,'Pliegos Tarifarios (Las Condes)'!$A:$A,0))</f>
        <v>7336.5113185</v>
      </c>
      <c r="O768" s="19">
        <f>J768*INDEX('Pliegos Tarifarios (Las Condes)'!$D:$D,MATCH($B768,'Pliegos Tarifarios (Las Condes)'!$A:$A,0))</f>
        <v>30200.273376000001</v>
      </c>
      <c r="P768" s="19">
        <f>H768*INDEX('Pliegos Tarifarios (Las Condes)'!$E:$E,MATCH($B768,'Pliegos Tarifarios (Las Condes)'!$A:$A,0))</f>
        <v>9439.4586395999995</v>
      </c>
      <c r="Q768" s="19" cm="1">
        <f t="array" ref="Q768">H768*_xlfn.IFS(H768&lt;=350,INDEX('Pliegos Tarifarios (Las Condes)'!$F:$F,MATCH($B768,'Pliegos Tarifarios (Las Condes)'!$A:$A,0)),H768&lt;=500,INDEX('Pliegos Tarifarios (Las Condes)'!$G:$G,MATCH($B768,'Pliegos Tarifarios (Las Condes)'!$A:$A,0)),H768&lt;=1000,INDEX('Pliegos Tarifarios (Las Condes)'!$H:$H,MATCH($B768,'Pliegos Tarifarios (Las Condes)'!$A:$A,0)),H768&lt;=5000,INDEX('Pliegos Tarifarios (Las Condes)'!$I:$I,MATCH($B768,'Pliegos Tarifarios (Las Condes)'!$A:$A,0)),H768&gt;5000,INDEX('Pliegos Tarifarios (Las Condes)'!$J:$J,MATCH($B768,'Pliegos Tarifarios (Las Condes)'!$A:$A,0)))/1.19</f>
        <v>1711.9625775630254</v>
      </c>
      <c r="R768" s="19">
        <f>INDEX('Pliegos Tarifarios (Las Condes)'!$K:$K,MATCH($B768,'Pliegos Tarifarios (Las Condes)'!$A:$A,0))</f>
        <v>709.36099999999999</v>
      </c>
      <c r="S768" s="21">
        <f t="shared" si="36"/>
        <v>136141.023903063</v>
      </c>
      <c r="T768" s="21">
        <f t="shared" si="37"/>
        <v>25866.79454158197</v>
      </c>
      <c r="U768" s="19">
        <v>0</v>
      </c>
      <c r="V768" s="21">
        <f t="shared" si="38"/>
        <v>162007.81844464497</v>
      </c>
    </row>
    <row r="769" spans="1:22" x14ac:dyDescent="0.3">
      <c r="A769" s="7" t="s">
        <v>141</v>
      </c>
      <c r="B769" s="7">
        <v>2</v>
      </c>
      <c r="C769" s="8" t="s">
        <v>186</v>
      </c>
      <c r="D769" s="7" t="s">
        <v>774</v>
      </c>
      <c r="E769" s="7" t="s">
        <v>121</v>
      </c>
      <c r="F769" s="8" t="s">
        <v>775</v>
      </c>
      <c r="G769" s="7" t="s">
        <v>16</v>
      </c>
      <c r="H769" s="9">
        <v>730.78229999999996</v>
      </c>
      <c r="I769" s="9">
        <v>2.1577000000000002</v>
      </c>
      <c r="J769" s="9">
        <v>2.1577000000000002</v>
      </c>
      <c r="K769" s="10">
        <v>1</v>
      </c>
      <c r="L769" s="9">
        <v>26.1</v>
      </c>
      <c r="M769" s="19">
        <f>H769*INDEX('Pliegos Tarifarios (Las Condes)'!$B:$B,MATCH($B769,'Pliegos Tarifarios (Las Condes)'!$A:$A,0))</f>
        <v>86844.706967399994</v>
      </c>
      <c r="N769" s="19">
        <f>I769*INDEX('Pliegos Tarifarios (Las Condes)'!$C:$C,MATCH($B769,'Pliegos Tarifarios (Las Condes)'!$A:$A,0))</f>
        <v>7402.3803937000002</v>
      </c>
      <c r="O769" s="19">
        <f>J769*INDEX('Pliegos Tarifarios (Las Condes)'!$D:$D,MATCH($B769,'Pliegos Tarifarios (Las Condes)'!$A:$A,0))</f>
        <v>30471.419155200001</v>
      </c>
      <c r="P769" s="19">
        <f>H769*INDEX('Pliegos Tarifarios (Las Condes)'!$E:$E,MATCH($B769,'Pliegos Tarifarios (Las Condes)'!$A:$A,0))</f>
        <v>9450.4767035999994</v>
      </c>
      <c r="Q769" s="19" cm="1">
        <f t="array" ref="Q769">H769*_xlfn.IFS(H769&lt;=350,INDEX('Pliegos Tarifarios (Las Condes)'!$F:$F,MATCH($B769,'Pliegos Tarifarios (Las Condes)'!$A:$A,0)),H769&lt;=500,INDEX('Pliegos Tarifarios (Las Condes)'!$G:$G,MATCH($B769,'Pliegos Tarifarios (Las Condes)'!$A:$A,0)),H769&lt;=1000,INDEX('Pliegos Tarifarios (Las Condes)'!$H:$H,MATCH($B769,'Pliegos Tarifarios (Las Condes)'!$A:$A,0)),H769&lt;=5000,INDEX('Pliegos Tarifarios (Las Condes)'!$I:$I,MATCH($B769,'Pliegos Tarifarios (Las Condes)'!$A:$A,0)),H769&gt;5000,INDEX('Pliegos Tarifarios (Las Condes)'!$J:$J,MATCH($B769,'Pliegos Tarifarios (Las Condes)'!$A:$A,0)))/1.19</f>
        <v>1713.9608397478994</v>
      </c>
      <c r="R769" s="19">
        <f>INDEX('Pliegos Tarifarios (Las Condes)'!$K:$K,MATCH($B769,'Pliegos Tarifarios (Las Condes)'!$A:$A,0))</f>
        <v>709.36099999999999</v>
      </c>
      <c r="S769" s="21">
        <f t="shared" si="36"/>
        <v>136592.30505964789</v>
      </c>
      <c r="T769" s="21">
        <f t="shared" si="37"/>
        <v>25952.537961333099</v>
      </c>
      <c r="U769" s="19">
        <v>0</v>
      </c>
      <c r="V769" s="21">
        <f t="shared" si="38"/>
        <v>162544.84302098097</v>
      </c>
    </row>
    <row r="770" spans="1:22" x14ac:dyDescent="0.3">
      <c r="A770" s="7" t="s">
        <v>141</v>
      </c>
      <c r="B770" s="7">
        <v>2</v>
      </c>
      <c r="C770" s="8" t="s">
        <v>186</v>
      </c>
      <c r="D770" s="7" t="s">
        <v>776</v>
      </c>
      <c r="E770" s="7" t="s">
        <v>121</v>
      </c>
      <c r="F770" s="8" t="s">
        <v>777</v>
      </c>
      <c r="G770" s="7" t="s">
        <v>16</v>
      </c>
      <c r="H770" s="9">
        <v>729.76750000000004</v>
      </c>
      <c r="I770" s="9">
        <v>2.2069999999999999</v>
      </c>
      <c r="J770" s="9">
        <v>2.1467000000000001</v>
      </c>
      <c r="K770" s="10">
        <v>0.97267784322609885</v>
      </c>
      <c r="L770" s="9">
        <v>26.06</v>
      </c>
      <c r="M770" s="19">
        <f>H770*INDEX('Pliegos Tarifarios (Las Condes)'!$B:$B,MATCH($B770,'Pliegos Tarifarios (Las Condes)'!$A:$A,0))</f>
        <v>86724.110165000006</v>
      </c>
      <c r="N770" s="19">
        <f>I770*INDEX('Pliegos Tarifarios (Las Condes)'!$C:$C,MATCH($B770,'Pliegos Tarifarios (Las Condes)'!$A:$A,0))</f>
        <v>7571.5129669999997</v>
      </c>
      <c r="O770" s="19">
        <f>J770*INDEX('Pliegos Tarifarios (Las Condes)'!$D:$D,MATCH($B770,'Pliegos Tarifarios (Las Condes)'!$A:$A,0))</f>
        <v>30316.0752192</v>
      </c>
      <c r="P770" s="19">
        <f>H770*INDEX('Pliegos Tarifarios (Las Condes)'!$E:$E,MATCH($B770,'Pliegos Tarifarios (Las Condes)'!$A:$A,0))</f>
        <v>9437.3533100000004</v>
      </c>
      <c r="Q770" s="19" cm="1">
        <f t="array" ref="Q770">H770*_xlfn.IFS(H770&lt;=350,INDEX('Pliegos Tarifarios (Las Condes)'!$F:$F,MATCH($B770,'Pliegos Tarifarios (Las Condes)'!$A:$A,0)),H770&lt;=500,INDEX('Pliegos Tarifarios (Las Condes)'!$G:$G,MATCH($B770,'Pliegos Tarifarios (Las Condes)'!$A:$A,0)),H770&lt;=1000,INDEX('Pliegos Tarifarios (Las Condes)'!$H:$H,MATCH($B770,'Pliegos Tarifarios (Las Condes)'!$A:$A,0)),H770&lt;=5000,INDEX('Pliegos Tarifarios (Las Condes)'!$I:$I,MATCH($B770,'Pliegos Tarifarios (Las Condes)'!$A:$A,0)),H770&gt;5000,INDEX('Pliegos Tarifarios (Las Condes)'!$J:$J,MATCH($B770,'Pliegos Tarifarios (Las Condes)'!$A:$A,0)))/1.19</f>
        <v>1711.5807500000003</v>
      </c>
      <c r="R770" s="19">
        <f>INDEX('Pliegos Tarifarios (Las Condes)'!$K:$K,MATCH($B770,'Pliegos Tarifarios (Las Condes)'!$A:$A,0))</f>
        <v>709.36099999999999</v>
      </c>
      <c r="S770" s="21">
        <f t="shared" si="36"/>
        <v>136469.9934112</v>
      </c>
      <c r="T770" s="21">
        <f t="shared" si="37"/>
        <v>25929.298748128</v>
      </c>
      <c r="U770" s="19">
        <v>0</v>
      </c>
      <c r="V770" s="21">
        <f t="shared" si="38"/>
        <v>162399.292159328</v>
      </c>
    </row>
    <row r="771" spans="1:22" x14ac:dyDescent="0.3">
      <c r="A771" s="7" t="s">
        <v>141</v>
      </c>
      <c r="B771" s="7">
        <v>2</v>
      </c>
      <c r="C771" s="8" t="s">
        <v>186</v>
      </c>
      <c r="D771" s="7" t="s">
        <v>778</v>
      </c>
      <c r="E771" s="7" t="s">
        <v>121</v>
      </c>
      <c r="F771" s="8" t="s">
        <v>779</v>
      </c>
      <c r="G771" s="7" t="s">
        <v>16</v>
      </c>
      <c r="H771" s="9">
        <v>728.10730000000001</v>
      </c>
      <c r="I771" s="9">
        <v>2.1547000000000001</v>
      </c>
      <c r="J771" s="9">
        <v>2.1547000000000001</v>
      </c>
      <c r="K771" s="10">
        <v>1</v>
      </c>
      <c r="L771" s="9">
        <v>26</v>
      </c>
      <c r="M771" s="19">
        <f>H771*INDEX('Pliegos Tarifarios (Las Condes)'!$B:$B,MATCH($B771,'Pliegos Tarifarios (Las Condes)'!$A:$A,0))</f>
        <v>86526.815317400004</v>
      </c>
      <c r="N771" s="19">
        <f>I771*INDEX('Pliegos Tarifarios (Las Condes)'!$C:$C,MATCH($B771,'Pliegos Tarifarios (Las Condes)'!$A:$A,0))</f>
        <v>7392.0883506999999</v>
      </c>
      <c r="O771" s="19">
        <f>J771*INDEX('Pliegos Tarifarios (Las Condes)'!$D:$D,MATCH($B771,'Pliegos Tarifarios (Las Condes)'!$A:$A,0))</f>
        <v>30429.052627199999</v>
      </c>
      <c r="P771" s="19">
        <f>H771*INDEX('Pliegos Tarifarios (Las Condes)'!$E:$E,MATCH($B771,'Pliegos Tarifarios (Las Condes)'!$A:$A,0))</f>
        <v>9415.8836036000012</v>
      </c>
      <c r="Q771" s="19" cm="1">
        <f t="array" ref="Q771">H771*_xlfn.IFS(H771&lt;=350,INDEX('Pliegos Tarifarios (Las Condes)'!$F:$F,MATCH($B771,'Pliegos Tarifarios (Las Condes)'!$A:$A,0)),H771&lt;=500,INDEX('Pliegos Tarifarios (Las Condes)'!$G:$G,MATCH($B771,'Pliegos Tarifarios (Las Condes)'!$A:$A,0)),H771&lt;=1000,INDEX('Pliegos Tarifarios (Las Condes)'!$H:$H,MATCH($B771,'Pliegos Tarifarios (Las Condes)'!$A:$A,0)),H771&lt;=5000,INDEX('Pliegos Tarifarios (Las Condes)'!$I:$I,MATCH($B771,'Pliegos Tarifarios (Las Condes)'!$A:$A,0)),H771&gt;5000,INDEX('Pliegos Tarifarios (Las Condes)'!$J:$J,MATCH($B771,'Pliegos Tarifarios (Las Condes)'!$A:$A,0)))/1.19</f>
        <v>1707.6869531932778</v>
      </c>
      <c r="R771" s="19">
        <f>INDEX('Pliegos Tarifarios (Las Condes)'!$K:$K,MATCH($B771,'Pliegos Tarifarios (Las Condes)'!$A:$A,0))</f>
        <v>709.36099999999999</v>
      </c>
      <c r="S771" s="21">
        <f t="shared" si="36"/>
        <v>136180.88785209329</v>
      </c>
      <c r="T771" s="21">
        <f t="shared" si="37"/>
        <v>25874.368691897726</v>
      </c>
      <c r="U771" s="19">
        <v>0</v>
      </c>
      <c r="V771" s="21">
        <f t="shared" si="38"/>
        <v>162055.25654399101</v>
      </c>
    </row>
    <row r="772" spans="1:22" x14ac:dyDescent="0.3">
      <c r="A772" s="7" t="s">
        <v>141</v>
      </c>
      <c r="B772" s="7">
        <v>2</v>
      </c>
      <c r="C772" s="8" t="s">
        <v>186</v>
      </c>
      <c r="D772" s="7" t="s">
        <v>780</v>
      </c>
      <c r="E772" s="7" t="s">
        <v>121</v>
      </c>
      <c r="F772" s="8" t="s">
        <v>781</v>
      </c>
      <c r="G772" s="7" t="s">
        <v>16</v>
      </c>
      <c r="H772" s="9">
        <v>729.35749999999996</v>
      </c>
      <c r="I772" s="9">
        <v>2.1945999999999999</v>
      </c>
      <c r="J772" s="9">
        <v>2.1945999999999999</v>
      </c>
      <c r="K772" s="10">
        <v>1</v>
      </c>
      <c r="L772" s="9">
        <v>26.05</v>
      </c>
      <c r="M772" s="19">
        <f>H772*INDEX('Pliegos Tarifarios (Las Condes)'!$B:$B,MATCH($B772,'Pliegos Tarifarios (Las Condes)'!$A:$A,0))</f>
        <v>86675.386584999986</v>
      </c>
      <c r="N772" s="19">
        <f>I772*INDEX('Pliegos Tarifarios (Las Condes)'!$C:$C,MATCH($B772,'Pliegos Tarifarios (Las Condes)'!$A:$A,0))</f>
        <v>7528.9725226</v>
      </c>
      <c r="O772" s="19">
        <f>J772*INDEX('Pliegos Tarifarios (Las Condes)'!$D:$D,MATCH($B772,'Pliegos Tarifarios (Las Condes)'!$A:$A,0))</f>
        <v>30992.527449599998</v>
      </c>
      <c r="P772" s="19">
        <f>H772*INDEX('Pliegos Tarifarios (Las Condes)'!$E:$E,MATCH($B772,'Pliegos Tarifarios (Las Condes)'!$A:$A,0))</f>
        <v>9432.0511900000001</v>
      </c>
      <c r="Q772" s="19" cm="1">
        <f t="array" ref="Q772">H772*_xlfn.IFS(H772&lt;=350,INDEX('Pliegos Tarifarios (Las Condes)'!$F:$F,MATCH($B772,'Pliegos Tarifarios (Las Condes)'!$A:$A,0)),H772&lt;=500,INDEX('Pliegos Tarifarios (Las Condes)'!$G:$G,MATCH($B772,'Pliegos Tarifarios (Las Condes)'!$A:$A,0)),H772&lt;=1000,INDEX('Pliegos Tarifarios (Las Condes)'!$H:$H,MATCH($B772,'Pliegos Tarifarios (Las Condes)'!$A:$A,0)),H772&lt;=5000,INDEX('Pliegos Tarifarios (Las Condes)'!$I:$I,MATCH($B772,'Pliegos Tarifarios (Las Condes)'!$A:$A,0)),H772&gt;5000,INDEX('Pliegos Tarifarios (Las Condes)'!$J:$J,MATCH($B772,'Pliegos Tarifarios (Las Condes)'!$A:$A,0)))/1.19</f>
        <v>1710.6191449579835</v>
      </c>
      <c r="R772" s="19">
        <f>INDEX('Pliegos Tarifarios (Las Condes)'!$K:$K,MATCH($B772,'Pliegos Tarifarios (Las Condes)'!$A:$A,0))</f>
        <v>709.36099999999999</v>
      </c>
      <c r="S772" s="21">
        <f t="shared" si="36"/>
        <v>137048.91789215797</v>
      </c>
      <c r="T772" s="21">
        <f t="shared" si="37"/>
        <v>26039.294399510014</v>
      </c>
      <c r="U772" s="19">
        <v>0</v>
      </c>
      <c r="V772" s="21">
        <f t="shared" si="38"/>
        <v>163088.21229166799</v>
      </c>
    </row>
    <row r="773" spans="1:22" x14ac:dyDescent="0.3">
      <c r="A773" s="7" t="s">
        <v>141</v>
      </c>
      <c r="B773" s="7">
        <v>2</v>
      </c>
      <c r="C773" s="8" t="s">
        <v>186</v>
      </c>
      <c r="D773" s="7" t="s">
        <v>782</v>
      </c>
      <c r="E773" s="7" t="s">
        <v>121</v>
      </c>
      <c r="F773" s="8" t="s">
        <v>783</v>
      </c>
      <c r="G773" s="7" t="s">
        <v>16</v>
      </c>
      <c r="H773" s="9">
        <v>729.62990000000002</v>
      </c>
      <c r="I773" s="9">
        <v>2.2084000000000001</v>
      </c>
      <c r="J773" s="9">
        <v>2.1366000000000001</v>
      </c>
      <c r="K773" s="10">
        <v>0.96748777395399377</v>
      </c>
      <c r="L773" s="9">
        <v>26.06</v>
      </c>
      <c r="M773" s="19">
        <f>H773*INDEX('Pliegos Tarifarios (Las Condes)'!$B:$B,MATCH($B773,'Pliegos Tarifarios (Las Condes)'!$A:$A,0))</f>
        <v>86707.758056199993</v>
      </c>
      <c r="N773" s="19">
        <f>I773*INDEX('Pliegos Tarifarios (Las Condes)'!$C:$C,MATCH($B773,'Pliegos Tarifarios (Las Condes)'!$A:$A,0))</f>
        <v>7576.3159204000003</v>
      </c>
      <c r="O773" s="19">
        <f>J773*INDEX('Pliegos Tarifarios (Las Condes)'!$D:$D,MATCH($B773,'Pliegos Tarifarios (Las Condes)'!$A:$A,0))</f>
        <v>30173.441241600001</v>
      </c>
      <c r="P773" s="19">
        <f>H773*INDEX('Pliegos Tarifarios (Las Condes)'!$E:$E,MATCH($B773,'Pliegos Tarifarios (Las Condes)'!$A:$A,0))</f>
        <v>9435.5738668000013</v>
      </c>
      <c r="Q773" s="19" cm="1">
        <f t="array" ref="Q773">H773*_xlfn.IFS(H773&lt;=350,INDEX('Pliegos Tarifarios (Las Condes)'!$F:$F,MATCH($B773,'Pliegos Tarifarios (Las Condes)'!$A:$A,0)),H773&lt;=500,INDEX('Pliegos Tarifarios (Las Condes)'!$G:$G,MATCH($B773,'Pliegos Tarifarios (Las Condes)'!$A:$A,0)),H773&lt;=1000,INDEX('Pliegos Tarifarios (Las Condes)'!$H:$H,MATCH($B773,'Pliegos Tarifarios (Las Condes)'!$A:$A,0)),H773&lt;=5000,INDEX('Pliegos Tarifarios (Las Condes)'!$I:$I,MATCH($B773,'Pliegos Tarifarios (Las Condes)'!$A:$A,0)),H773&gt;5000,INDEX('Pliegos Tarifarios (Las Condes)'!$J:$J,MATCH($B773,'Pliegos Tarifarios (Las Condes)'!$A:$A,0)))/1.19</f>
        <v>1711.2580259663869</v>
      </c>
      <c r="R773" s="19">
        <f>INDEX('Pliegos Tarifarios (Las Condes)'!$K:$K,MATCH($B773,'Pliegos Tarifarios (Las Condes)'!$A:$A,0))</f>
        <v>709.36099999999999</v>
      </c>
      <c r="S773" s="21">
        <f t="shared" si="36"/>
        <v>136313.70811096637</v>
      </c>
      <c r="T773" s="21">
        <f t="shared" si="37"/>
        <v>25899.604541083612</v>
      </c>
      <c r="U773" s="19">
        <v>0</v>
      </c>
      <c r="V773" s="21">
        <f t="shared" si="38"/>
        <v>162213.31265204999</v>
      </c>
    </row>
    <row r="774" spans="1:22" x14ac:dyDescent="0.3">
      <c r="A774" s="7" t="s">
        <v>141</v>
      </c>
      <c r="B774" s="7">
        <v>2</v>
      </c>
      <c r="C774" s="8" t="s">
        <v>186</v>
      </c>
      <c r="D774" s="7" t="s">
        <v>784</v>
      </c>
      <c r="E774" s="7" t="s">
        <v>121</v>
      </c>
      <c r="F774" s="8" t="s">
        <v>785</v>
      </c>
      <c r="G774" s="7" t="s">
        <v>16</v>
      </c>
      <c r="H774" s="9">
        <v>730.48569999999995</v>
      </c>
      <c r="I774" s="9">
        <v>2.1876000000000002</v>
      </c>
      <c r="J774" s="9">
        <v>2.1876000000000002</v>
      </c>
      <c r="K774" s="10">
        <v>1</v>
      </c>
      <c r="L774" s="9">
        <v>26.09</v>
      </c>
      <c r="M774" s="19">
        <f>H774*INDEX('Pliegos Tarifarios (Las Condes)'!$B:$B,MATCH($B774,'Pliegos Tarifarios (Las Condes)'!$A:$A,0))</f>
        <v>86809.459616599983</v>
      </c>
      <c r="N774" s="19">
        <f>I774*INDEX('Pliegos Tarifarios (Las Condes)'!$C:$C,MATCH($B774,'Pliegos Tarifarios (Las Condes)'!$A:$A,0))</f>
        <v>7504.9577556000004</v>
      </c>
      <c r="O774" s="19">
        <f>J774*INDEX('Pliegos Tarifarios (Las Condes)'!$D:$D,MATCH($B774,'Pliegos Tarifarios (Las Condes)'!$A:$A,0))</f>
        <v>30893.6722176</v>
      </c>
      <c r="P774" s="19">
        <f>H774*INDEX('Pliegos Tarifarios (Las Condes)'!$E:$E,MATCH($B774,'Pliegos Tarifarios (Las Condes)'!$A:$A,0))</f>
        <v>9446.6410723999998</v>
      </c>
      <c r="Q774" s="19" cm="1">
        <f t="array" ref="Q774">H774*_xlfn.IFS(H774&lt;=350,INDEX('Pliegos Tarifarios (Las Condes)'!$F:$F,MATCH($B774,'Pliegos Tarifarios (Las Condes)'!$A:$A,0)),H774&lt;=500,INDEX('Pliegos Tarifarios (Las Condes)'!$G:$G,MATCH($B774,'Pliegos Tarifarios (Las Condes)'!$A:$A,0)),H774&lt;=1000,INDEX('Pliegos Tarifarios (Las Condes)'!$H:$H,MATCH($B774,'Pliegos Tarifarios (Las Condes)'!$A:$A,0)),H774&lt;=5000,INDEX('Pliegos Tarifarios (Las Condes)'!$I:$I,MATCH($B774,'Pliegos Tarifarios (Las Condes)'!$A:$A,0)),H774&gt;5000,INDEX('Pliegos Tarifarios (Las Condes)'!$J:$J,MATCH($B774,'Pliegos Tarifarios (Las Condes)'!$A:$A,0)))/1.19</f>
        <v>1713.2652005882355</v>
      </c>
      <c r="R774" s="19">
        <f>INDEX('Pliegos Tarifarios (Las Condes)'!$K:$K,MATCH($B774,'Pliegos Tarifarios (Las Condes)'!$A:$A,0))</f>
        <v>709.36099999999999</v>
      </c>
      <c r="S774" s="21">
        <f t="shared" si="36"/>
        <v>137077.35686278823</v>
      </c>
      <c r="T774" s="21">
        <f t="shared" si="37"/>
        <v>26044.697803929765</v>
      </c>
      <c r="U774" s="19">
        <v>0</v>
      </c>
      <c r="V774" s="21">
        <f t="shared" si="38"/>
        <v>163122.054666718</v>
      </c>
    </row>
    <row r="775" spans="1:22" x14ac:dyDescent="0.3">
      <c r="A775" s="7" t="s">
        <v>141</v>
      </c>
      <c r="B775" s="7">
        <v>2</v>
      </c>
      <c r="C775" s="8" t="s">
        <v>186</v>
      </c>
      <c r="D775" s="7" t="s">
        <v>786</v>
      </c>
      <c r="E775" s="7" t="s">
        <v>121</v>
      </c>
      <c r="F775" s="8" t="s">
        <v>787</v>
      </c>
      <c r="G775" s="7" t="s">
        <v>16</v>
      </c>
      <c r="H775" s="9">
        <v>728.86569999999995</v>
      </c>
      <c r="I775" s="9">
        <v>2.1549999999999998</v>
      </c>
      <c r="J775" s="9">
        <v>2.1187</v>
      </c>
      <c r="K775" s="10">
        <v>0.98315545243619495</v>
      </c>
      <c r="L775" s="9">
        <v>26.03</v>
      </c>
      <c r="M775" s="19">
        <f>H775*INDEX('Pliegos Tarifarios (Las Condes)'!$B:$B,MATCH($B775,'Pliegos Tarifarios (Las Condes)'!$A:$A,0))</f>
        <v>86616.94205659999</v>
      </c>
      <c r="N775" s="19">
        <f>I775*INDEX('Pliegos Tarifarios (Las Condes)'!$C:$C,MATCH($B775,'Pliegos Tarifarios (Las Condes)'!$A:$A,0))</f>
        <v>7393.1175549999998</v>
      </c>
      <c r="O775" s="19">
        <f>J775*INDEX('Pliegos Tarifarios (Las Condes)'!$D:$D,MATCH($B775,'Pliegos Tarifarios (Las Condes)'!$A:$A,0))</f>
        <v>29920.6542912</v>
      </c>
      <c r="P775" s="19">
        <f>H775*INDEX('Pliegos Tarifarios (Las Condes)'!$E:$E,MATCH($B775,'Pliegos Tarifarios (Las Condes)'!$A:$A,0))</f>
        <v>9425.6912324000004</v>
      </c>
      <c r="Q775" s="19" cm="1">
        <f t="array" ref="Q775">H775*_xlfn.IFS(H775&lt;=350,INDEX('Pliegos Tarifarios (Las Condes)'!$F:$F,MATCH($B775,'Pliegos Tarifarios (Las Condes)'!$A:$A,0)),H775&lt;=500,INDEX('Pliegos Tarifarios (Las Condes)'!$G:$G,MATCH($B775,'Pliegos Tarifarios (Las Condes)'!$A:$A,0)),H775&lt;=1000,INDEX('Pliegos Tarifarios (Las Condes)'!$H:$H,MATCH($B775,'Pliegos Tarifarios (Las Condes)'!$A:$A,0)),H775&lt;=5000,INDEX('Pliegos Tarifarios (Las Condes)'!$I:$I,MATCH($B775,'Pliegos Tarifarios (Las Condes)'!$A:$A,0)),H775&gt;5000,INDEX('Pliegos Tarifarios (Las Condes)'!$J:$J,MATCH($B775,'Pliegos Tarifarios (Las Condes)'!$A:$A,0)))/1.19</f>
        <v>1709.4656879831934</v>
      </c>
      <c r="R775" s="19">
        <f>INDEX('Pliegos Tarifarios (Las Condes)'!$K:$K,MATCH($B775,'Pliegos Tarifarios (Las Condes)'!$A:$A,0))</f>
        <v>709.36099999999999</v>
      </c>
      <c r="S775" s="21">
        <f t="shared" si="36"/>
        <v>135775.23182318322</v>
      </c>
      <c r="T775" s="21">
        <f t="shared" si="37"/>
        <v>25797.294046404812</v>
      </c>
      <c r="U775" s="19">
        <v>0</v>
      </c>
      <c r="V775" s="21">
        <f t="shared" si="38"/>
        <v>161572.52586958802</v>
      </c>
    </row>
    <row r="776" spans="1:22" x14ac:dyDescent="0.3">
      <c r="A776" s="7" t="s">
        <v>141</v>
      </c>
      <c r="B776" s="7">
        <v>2</v>
      </c>
      <c r="C776" s="8" t="s">
        <v>186</v>
      </c>
      <c r="D776" s="7" t="s">
        <v>788</v>
      </c>
      <c r="E776" s="7" t="s">
        <v>121</v>
      </c>
      <c r="F776" s="8" t="s">
        <v>789</v>
      </c>
      <c r="G776" s="7" t="s">
        <v>16</v>
      </c>
      <c r="H776" s="9">
        <v>731.4298</v>
      </c>
      <c r="I776" s="9">
        <v>2.2448000000000001</v>
      </c>
      <c r="J776" s="9">
        <v>2.1869000000000001</v>
      </c>
      <c r="K776" s="10">
        <v>0.9742070563079116</v>
      </c>
      <c r="L776" s="9">
        <v>26.12</v>
      </c>
      <c r="M776" s="19">
        <f>H776*INDEX('Pliegos Tarifarios (Las Condes)'!$B:$B,MATCH($B776,'Pliegos Tarifarios (Las Condes)'!$A:$A,0))</f>
        <v>86921.654572400003</v>
      </c>
      <c r="N776" s="19">
        <f>I776*INDEX('Pliegos Tarifarios (Las Condes)'!$C:$C,MATCH($B776,'Pliegos Tarifarios (Las Condes)'!$A:$A,0))</f>
        <v>7701.1927088000002</v>
      </c>
      <c r="O776" s="19">
        <f>J776*INDEX('Pliegos Tarifarios (Las Condes)'!$D:$D,MATCH($B776,'Pliegos Tarifarios (Las Condes)'!$A:$A,0))</f>
        <v>30883.786694400002</v>
      </c>
      <c r="P776" s="19">
        <f>H776*INDEX('Pliegos Tarifarios (Las Condes)'!$E:$E,MATCH($B776,'Pliegos Tarifarios (Las Condes)'!$A:$A,0))</f>
        <v>9458.8501735999998</v>
      </c>
      <c r="Q776" s="19" cm="1">
        <f t="array" ref="Q776">H776*_xlfn.IFS(H776&lt;=350,INDEX('Pliegos Tarifarios (Las Condes)'!$F:$F,MATCH($B776,'Pliegos Tarifarios (Las Condes)'!$A:$A,0)),H776&lt;=500,INDEX('Pliegos Tarifarios (Las Condes)'!$G:$G,MATCH($B776,'Pliegos Tarifarios (Las Condes)'!$A:$A,0)),H776&lt;=1000,INDEX('Pliegos Tarifarios (Las Condes)'!$H:$H,MATCH($B776,'Pliegos Tarifarios (Las Condes)'!$A:$A,0)),H776&lt;=5000,INDEX('Pliegos Tarifarios (Las Condes)'!$I:$I,MATCH($B776,'Pliegos Tarifarios (Las Condes)'!$A:$A,0)),H776&gt;5000,INDEX('Pliegos Tarifarios (Las Condes)'!$J:$J,MATCH($B776,'Pliegos Tarifarios (Las Condes)'!$A:$A,0)))/1.19</f>
        <v>1715.4794721008407</v>
      </c>
      <c r="R776" s="19">
        <f>INDEX('Pliegos Tarifarios (Las Condes)'!$K:$K,MATCH($B776,'Pliegos Tarifarios (Las Condes)'!$A:$A,0))</f>
        <v>709.36099999999999</v>
      </c>
      <c r="S776" s="21">
        <f t="shared" si="36"/>
        <v>137390.32462130085</v>
      </c>
      <c r="T776" s="21">
        <f t="shared" si="37"/>
        <v>26104.161678047163</v>
      </c>
      <c r="U776" s="19">
        <v>0</v>
      </c>
      <c r="V776" s="21">
        <f t="shared" si="38"/>
        <v>163494.48629934801</v>
      </c>
    </row>
    <row r="777" spans="1:22" x14ac:dyDescent="0.3">
      <c r="A777" s="7" t="s">
        <v>141</v>
      </c>
      <c r="B777" s="7">
        <v>2</v>
      </c>
      <c r="C777" s="8" t="s">
        <v>186</v>
      </c>
      <c r="D777" s="7" t="s">
        <v>790</v>
      </c>
      <c r="E777" s="7" t="s">
        <v>121</v>
      </c>
      <c r="F777" s="8" t="s">
        <v>791</v>
      </c>
      <c r="G777" s="7" t="s">
        <v>16</v>
      </c>
      <c r="H777" s="9">
        <v>728.90949999999998</v>
      </c>
      <c r="I777" s="9">
        <v>2.16</v>
      </c>
      <c r="J777" s="9">
        <v>2.1495000000000002</v>
      </c>
      <c r="K777" s="10">
        <v>0.99513888888888891</v>
      </c>
      <c r="L777" s="9">
        <v>26.03</v>
      </c>
      <c r="M777" s="19">
        <f>H777*INDEX('Pliegos Tarifarios (Las Condes)'!$B:$B,MATCH($B777,'Pliegos Tarifarios (Las Condes)'!$A:$A,0))</f>
        <v>86622.147160999986</v>
      </c>
      <c r="N777" s="19">
        <f>I777*INDEX('Pliegos Tarifarios (Las Condes)'!$C:$C,MATCH($B777,'Pliegos Tarifarios (Las Condes)'!$A:$A,0))</f>
        <v>7410.2709600000007</v>
      </c>
      <c r="O777" s="19">
        <f>J777*INDEX('Pliegos Tarifarios (Las Condes)'!$D:$D,MATCH($B777,'Pliegos Tarifarios (Las Condes)'!$A:$A,0))</f>
        <v>30355.617312000002</v>
      </c>
      <c r="P777" s="19">
        <f>H777*INDEX('Pliegos Tarifarios (Las Condes)'!$E:$E,MATCH($B777,'Pliegos Tarifarios (Las Condes)'!$A:$A,0))</f>
        <v>9426.2576540000009</v>
      </c>
      <c r="Q777" s="19" cm="1">
        <f t="array" ref="Q777">H777*_xlfn.IFS(H777&lt;=350,INDEX('Pliegos Tarifarios (Las Condes)'!$F:$F,MATCH($B777,'Pliegos Tarifarios (Las Condes)'!$A:$A,0)),H777&lt;=500,INDEX('Pliegos Tarifarios (Las Condes)'!$G:$G,MATCH($B777,'Pliegos Tarifarios (Las Condes)'!$A:$A,0)),H777&lt;=1000,INDEX('Pliegos Tarifarios (Las Condes)'!$H:$H,MATCH($B777,'Pliegos Tarifarios (Las Condes)'!$A:$A,0)),H777&lt;=5000,INDEX('Pliegos Tarifarios (Las Condes)'!$I:$I,MATCH($B777,'Pliegos Tarifarios (Las Condes)'!$A:$A,0)),H777&gt;5000,INDEX('Pliegos Tarifarios (Las Condes)'!$J:$J,MATCH($B777,'Pliegos Tarifarios (Las Condes)'!$A:$A,0)))/1.19</f>
        <v>1709.5684155462188</v>
      </c>
      <c r="R777" s="19">
        <f>INDEX('Pliegos Tarifarios (Las Condes)'!$K:$K,MATCH($B777,'Pliegos Tarifarios (Las Condes)'!$A:$A,0))</f>
        <v>709.36099999999999</v>
      </c>
      <c r="S777" s="21">
        <f t="shared" ref="S777:S840" si="39">SUM(M777:R777)</f>
        <v>136233.22250254618</v>
      </c>
      <c r="T777" s="21">
        <f t="shared" ref="T777:T840" si="40">S777*0.19</f>
        <v>25884.312275483775</v>
      </c>
      <c r="U777" s="19">
        <v>0</v>
      </c>
      <c r="V777" s="21">
        <f t="shared" ref="V777:V840" si="41">SUM(S777:T777)</f>
        <v>162117.53477802995</v>
      </c>
    </row>
    <row r="778" spans="1:22" x14ac:dyDescent="0.3">
      <c r="A778" s="7" t="s">
        <v>141</v>
      </c>
      <c r="B778" s="7">
        <v>2</v>
      </c>
      <c r="C778" s="8" t="s">
        <v>186</v>
      </c>
      <c r="D778" s="7" t="s">
        <v>792</v>
      </c>
      <c r="E778" s="7" t="s">
        <v>121</v>
      </c>
      <c r="F778" s="8" t="s">
        <v>793</v>
      </c>
      <c r="G778" s="7" t="s">
        <v>16</v>
      </c>
      <c r="H778" s="9">
        <v>730.2192</v>
      </c>
      <c r="I778" s="9">
        <v>2.1926000000000001</v>
      </c>
      <c r="J778" s="9">
        <v>2.1175000000000002</v>
      </c>
      <c r="K778" s="10">
        <v>0.96574842652558612</v>
      </c>
      <c r="L778" s="9">
        <v>26.08</v>
      </c>
      <c r="M778" s="19">
        <f>H778*INDEX('Pliegos Tarifarios (Las Condes)'!$B:$B,MATCH($B778,'Pliegos Tarifarios (Las Condes)'!$A:$A,0))</f>
        <v>86777.789289599998</v>
      </c>
      <c r="N778" s="19">
        <f>I778*INDEX('Pliegos Tarifarios (Las Condes)'!$C:$C,MATCH($B778,'Pliegos Tarifarios (Las Condes)'!$A:$A,0))</f>
        <v>7522.1111606000004</v>
      </c>
      <c r="O778" s="19">
        <f>J778*INDEX('Pliegos Tarifarios (Las Condes)'!$D:$D,MATCH($B778,'Pliegos Tarifarios (Las Condes)'!$A:$A,0))</f>
        <v>29903.70768</v>
      </c>
      <c r="P778" s="19">
        <f>H778*INDEX('Pliegos Tarifarios (Las Condes)'!$E:$E,MATCH($B778,'Pliegos Tarifarios (Las Condes)'!$A:$A,0))</f>
        <v>9443.194694400001</v>
      </c>
      <c r="Q778" s="19" cm="1">
        <f t="array" ref="Q778">H778*_xlfn.IFS(H778&lt;=350,INDEX('Pliegos Tarifarios (Las Condes)'!$F:$F,MATCH($B778,'Pliegos Tarifarios (Las Condes)'!$A:$A,0)),H778&lt;=500,INDEX('Pliegos Tarifarios (Las Condes)'!$G:$G,MATCH($B778,'Pliegos Tarifarios (Las Condes)'!$A:$A,0)),H778&lt;=1000,INDEX('Pliegos Tarifarios (Las Condes)'!$H:$H,MATCH($B778,'Pliegos Tarifarios (Las Condes)'!$A:$A,0)),H778&lt;=5000,INDEX('Pliegos Tarifarios (Las Condes)'!$I:$I,MATCH($B778,'Pliegos Tarifarios (Las Condes)'!$A:$A,0)),H778&gt;5000,INDEX('Pliegos Tarifarios (Las Condes)'!$J:$J,MATCH($B778,'Pliegos Tarifarios (Las Condes)'!$A:$A,0)))/1.19</f>
        <v>1712.6401573109247</v>
      </c>
      <c r="R778" s="19">
        <f>INDEX('Pliegos Tarifarios (Las Condes)'!$K:$K,MATCH($B778,'Pliegos Tarifarios (Las Condes)'!$A:$A,0))</f>
        <v>709.36099999999999</v>
      </c>
      <c r="S778" s="21">
        <f t="shared" si="39"/>
        <v>136068.80398191095</v>
      </c>
      <c r="T778" s="21">
        <f t="shared" si="40"/>
        <v>25853.07275656308</v>
      </c>
      <c r="U778" s="19">
        <v>0</v>
      </c>
      <c r="V778" s="21">
        <f t="shared" si="41"/>
        <v>161921.87673847403</v>
      </c>
    </row>
    <row r="779" spans="1:22" x14ac:dyDescent="0.3">
      <c r="A779" s="7" t="s">
        <v>141</v>
      </c>
      <c r="B779" s="7">
        <v>2</v>
      </c>
      <c r="C779" s="8" t="s">
        <v>186</v>
      </c>
      <c r="D779" s="7" t="s">
        <v>794</v>
      </c>
      <c r="E779" s="7" t="s">
        <v>121</v>
      </c>
      <c r="F779" s="8" t="s">
        <v>795</v>
      </c>
      <c r="G779" s="7" t="s">
        <v>16</v>
      </c>
      <c r="H779" s="9">
        <v>728.97329999999999</v>
      </c>
      <c r="I779" s="9">
        <v>2.1366000000000001</v>
      </c>
      <c r="J779" s="9">
        <v>2.1366000000000001</v>
      </c>
      <c r="K779" s="10">
        <v>1</v>
      </c>
      <c r="L779" s="9">
        <v>26.03</v>
      </c>
      <c r="M779" s="19">
        <f>H779*INDEX('Pliegos Tarifarios (Las Condes)'!$B:$B,MATCH($B779,'Pliegos Tarifarios (Las Condes)'!$A:$A,0))</f>
        <v>86629.729025399996</v>
      </c>
      <c r="N779" s="19">
        <f>I779*INDEX('Pliegos Tarifarios (Las Condes)'!$C:$C,MATCH($B779,'Pliegos Tarifarios (Las Condes)'!$A:$A,0))</f>
        <v>7329.9930246000004</v>
      </c>
      <c r="O779" s="19">
        <f>J779*INDEX('Pliegos Tarifarios (Las Condes)'!$D:$D,MATCH($B779,'Pliegos Tarifarios (Las Condes)'!$A:$A,0))</f>
        <v>30173.441241600001</v>
      </c>
      <c r="P779" s="19">
        <f>H779*INDEX('Pliegos Tarifarios (Las Condes)'!$E:$E,MATCH($B779,'Pliegos Tarifarios (Las Condes)'!$A:$A,0))</f>
        <v>9427.0827155999996</v>
      </c>
      <c r="Q779" s="19" cm="1">
        <f t="array" ref="Q779">H779*_xlfn.IFS(H779&lt;=350,INDEX('Pliegos Tarifarios (Las Condes)'!$F:$F,MATCH($B779,'Pliegos Tarifarios (Las Condes)'!$A:$A,0)),H779&lt;=500,INDEX('Pliegos Tarifarios (Las Condes)'!$G:$G,MATCH($B779,'Pliegos Tarifarios (Las Condes)'!$A:$A,0)),H779&lt;=1000,INDEX('Pliegos Tarifarios (Las Condes)'!$H:$H,MATCH($B779,'Pliegos Tarifarios (Las Condes)'!$A:$A,0)),H779&lt;=5000,INDEX('Pliegos Tarifarios (Las Condes)'!$I:$I,MATCH($B779,'Pliegos Tarifarios (Las Condes)'!$A:$A,0)),H779&gt;5000,INDEX('Pliegos Tarifarios (Las Condes)'!$J:$J,MATCH($B779,'Pliegos Tarifarios (Las Condes)'!$A:$A,0)))/1.19</f>
        <v>1709.7180506722691</v>
      </c>
      <c r="R779" s="19">
        <f>INDEX('Pliegos Tarifarios (Las Condes)'!$K:$K,MATCH($B779,'Pliegos Tarifarios (Las Condes)'!$A:$A,0))</f>
        <v>709.36099999999999</v>
      </c>
      <c r="S779" s="21">
        <f t="shared" si="39"/>
        <v>135979.32505787225</v>
      </c>
      <c r="T779" s="21">
        <f t="shared" si="40"/>
        <v>25836.071760995728</v>
      </c>
      <c r="U779" s="19">
        <v>0</v>
      </c>
      <c r="V779" s="21">
        <f t="shared" si="41"/>
        <v>161815.39681886797</v>
      </c>
    </row>
    <row r="780" spans="1:22" x14ac:dyDescent="0.3">
      <c r="A780" s="7" t="s">
        <v>141</v>
      </c>
      <c r="B780" s="7">
        <v>2</v>
      </c>
      <c r="C780" s="8" t="s">
        <v>186</v>
      </c>
      <c r="D780" s="7" t="s">
        <v>796</v>
      </c>
      <c r="E780" s="7" t="s">
        <v>121</v>
      </c>
      <c r="F780" s="8" t="s">
        <v>797</v>
      </c>
      <c r="G780" s="7" t="s">
        <v>16</v>
      </c>
      <c r="H780" s="9">
        <v>727.6635</v>
      </c>
      <c r="I780" s="9">
        <v>2.1730999999999998</v>
      </c>
      <c r="J780" s="9">
        <v>2.1240000000000001</v>
      </c>
      <c r="K780" s="10">
        <v>0.9774055496755788</v>
      </c>
      <c r="L780" s="9">
        <v>25.99</v>
      </c>
      <c r="M780" s="19">
        <f>H780*INDEX('Pliegos Tarifarios (Las Condes)'!$B:$B,MATCH($B780,'Pliegos Tarifarios (Las Condes)'!$A:$A,0))</f>
        <v>86474.075012999994</v>
      </c>
      <c r="N780" s="19">
        <f>I780*INDEX('Pliegos Tarifarios (Las Condes)'!$C:$C,MATCH($B780,'Pliegos Tarifarios (Las Condes)'!$A:$A,0))</f>
        <v>7455.2128810999993</v>
      </c>
      <c r="O780" s="19">
        <f>J780*INDEX('Pliegos Tarifarios (Las Condes)'!$D:$D,MATCH($B780,'Pliegos Tarifarios (Las Condes)'!$A:$A,0))</f>
        <v>29995.501823999999</v>
      </c>
      <c r="P780" s="19">
        <f>H780*INDEX('Pliegos Tarifarios (Las Condes)'!$E:$E,MATCH($B780,'Pliegos Tarifarios (Las Condes)'!$A:$A,0))</f>
        <v>9410.1443820000004</v>
      </c>
      <c r="Q780" s="19" cm="1">
        <f t="array" ref="Q780">H780*_xlfn.IFS(H780&lt;=350,INDEX('Pliegos Tarifarios (Las Condes)'!$F:$F,MATCH($B780,'Pliegos Tarifarios (Las Condes)'!$A:$A,0)),H780&lt;=500,INDEX('Pliegos Tarifarios (Las Condes)'!$G:$G,MATCH($B780,'Pliegos Tarifarios (Las Condes)'!$A:$A,0)),H780&lt;=1000,INDEX('Pliegos Tarifarios (Las Condes)'!$H:$H,MATCH($B780,'Pliegos Tarifarios (Las Condes)'!$A:$A,0)),H780&lt;=5000,INDEX('Pliegos Tarifarios (Las Condes)'!$I:$I,MATCH($B780,'Pliegos Tarifarios (Las Condes)'!$A:$A,0)),H780&gt;5000,INDEX('Pliegos Tarifarios (Las Condes)'!$J:$J,MATCH($B780,'Pliegos Tarifarios (Las Condes)'!$A:$A,0)))/1.19</f>
        <v>1706.6460743697482</v>
      </c>
      <c r="R780" s="19">
        <f>INDEX('Pliegos Tarifarios (Las Condes)'!$K:$K,MATCH($B780,'Pliegos Tarifarios (Las Condes)'!$A:$A,0))</f>
        <v>709.36099999999999</v>
      </c>
      <c r="S780" s="21">
        <f t="shared" si="39"/>
        <v>135750.94117446974</v>
      </c>
      <c r="T780" s="21">
        <f t="shared" si="40"/>
        <v>25792.67882314925</v>
      </c>
      <c r="U780" s="19">
        <v>0</v>
      </c>
      <c r="V780" s="21">
        <f t="shared" si="41"/>
        <v>161543.61999761898</v>
      </c>
    </row>
    <row r="781" spans="1:22" x14ac:dyDescent="0.3">
      <c r="A781" s="7" t="s">
        <v>141</v>
      </c>
      <c r="B781" s="7">
        <v>2</v>
      </c>
      <c r="C781" s="8" t="s">
        <v>186</v>
      </c>
      <c r="D781" s="7" t="s">
        <v>798</v>
      </c>
      <c r="E781" s="7" t="s">
        <v>121</v>
      </c>
      <c r="F781" s="8" t="s">
        <v>799</v>
      </c>
      <c r="G781" s="7" t="s">
        <v>16</v>
      </c>
      <c r="H781" s="9">
        <v>729.88829999999996</v>
      </c>
      <c r="I781" s="9">
        <v>2.1960000000000002</v>
      </c>
      <c r="J781" s="9">
        <v>2.1558999999999999</v>
      </c>
      <c r="K781" s="10">
        <v>0.9817395264116574</v>
      </c>
      <c r="L781" s="9">
        <v>26.07</v>
      </c>
      <c r="M781" s="19">
        <f>H781*INDEX('Pliegos Tarifarios (Las Condes)'!$B:$B,MATCH($B781,'Pliegos Tarifarios (Las Condes)'!$A:$A,0))</f>
        <v>86738.465795399985</v>
      </c>
      <c r="N781" s="19">
        <f>I781*INDEX('Pliegos Tarifarios (Las Condes)'!$C:$C,MATCH($B781,'Pliegos Tarifarios (Las Condes)'!$A:$A,0))</f>
        <v>7533.7754760000007</v>
      </c>
      <c r="O781" s="19">
        <f>J781*INDEX('Pliegos Tarifarios (Las Condes)'!$D:$D,MATCH($B781,'Pliegos Tarifarios (Las Condes)'!$A:$A,0))</f>
        <v>30445.999238399996</v>
      </c>
      <c r="P781" s="19">
        <f>H781*INDEX('Pliegos Tarifarios (Las Condes)'!$E:$E,MATCH($B781,'Pliegos Tarifarios (Las Condes)'!$A:$A,0))</f>
        <v>9438.9154956000002</v>
      </c>
      <c r="Q781" s="19" cm="1">
        <f t="array" ref="Q781">H781*_xlfn.IFS(H781&lt;=350,INDEX('Pliegos Tarifarios (Las Condes)'!$F:$F,MATCH($B781,'Pliegos Tarifarios (Las Condes)'!$A:$A,0)),H781&lt;=500,INDEX('Pliegos Tarifarios (Las Condes)'!$G:$G,MATCH($B781,'Pliegos Tarifarios (Las Condes)'!$A:$A,0)),H781&lt;=1000,INDEX('Pliegos Tarifarios (Las Condes)'!$H:$H,MATCH($B781,'Pliegos Tarifarios (Las Condes)'!$A:$A,0)),H781&lt;=5000,INDEX('Pliegos Tarifarios (Las Condes)'!$I:$I,MATCH($B781,'Pliegos Tarifarios (Las Condes)'!$A:$A,0)),H781&gt;5000,INDEX('Pliegos Tarifarios (Las Condes)'!$J:$J,MATCH($B781,'Pliegos Tarifarios (Las Condes)'!$A:$A,0)))/1.19</f>
        <v>1711.8640716806724</v>
      </c>
      <c r="R781" s="19">
        <f>INDEX('Pliegos Tarifarios (Las Condes)'!$K:$K,MATCH($B781,'Pliegos Tarifarios (Las Condes)'!$A:$A,0))</f>
        <v>709.36099999999999</v>
      </c>
      <c r="S781" s="21">
        <f t="shared" si="39"/>
        <v>136578.38107708064</v>
      </c>
      <c r="T781" s="21">
        <f t="shared" si="40"/>
        <v>25949.892404645321</v>
      </c>
      <c r="U781" s="19">
        <v>0</v>
      </c>
      <c r="V781" s="21">
        <f t="shared" si="41"/>
        <v>162528.27348172598</v>
      </c>
    </row>
    <row r="782" spans="1:22" x14ac:dyDescent="0.3">
      <c r="A782" s="7" t="s">
        <v>141</v>
      </c>
      <c r="B782" s="7">
        <v>2</v>
      </c>
      <c r="C782" s="8" t="s">
        <v>186</v>
      </c>
      <c r="D782" s="7" t="s">
        <v>800</v>
      </c>
      <c r="E782" s="7" t="s">
        <v>121</v>
      </c>
      <c r="F782" s="8" t="s">
        <v>801</v>
      </c>
      <c r="G782" s="7" t="s">
        <v>16</v>
      </c>
      <c r="H782" s="9">
        <v>730.72320000000002</v>
      </c>
      <c r="I782" s="9">
        <v>2.1573000000000002</v>
      </c>
      <c r="J782" s="9">
        <v>2.1297999999999999</v>
      </c>
      <c r="K782" s="10">
        <v>0.98725258424882945</v>
      </c>
      <c r="L782" s="9">
        <v>26.1</v>
      </c>
      <c r="M782" s="19">
        <f>H782*INDEX('Pliegos Tarifarios (Las Condes)'!$B:$B,MATCH($B782,'Pliegos Tarifarios (Las Condes)'!$A:$A,0))</f>
        <v>86837.683641600001</v>
      </c>
      <c r="N782" s="19">
        <f>I782*INDEX('Pliegos Tarifarios (Las Condes)'!$C:$C,MATCH($B782,'Pliegos Tarifarios (Las Condes)'!$A:$A,0))</f>
        <v>7401.0081213000012</v>
      </c>
      <c r="O782" s="19">
        <f>J782*INDEX('Pliegos Tarifarios (Las Condes)'!$D:$D,MATCH($B782,'Pliegos Tarifarios (Las Condes)'!$A:$A,0))</f>
        <v>30077.410444799996</v>
      </c>
      <c r="P782" s="19">
        <f>H782*INDEX('Pliegos Tarifarios (Las Condes)'!$E:$E,MATCH($B782,'Pliegos Tarifarios (Las Condes)'!$A:$A,0))</f>
        <v>9449.7124223999999</v>
      </c>
      <c r="Q782" s="19" cm="1">
        <f t="array" ref="Q782">H782*_xlfn.IFS(H782&lt;=350,INDEX('Pliegos Tarifarios (Las Condes)'!$F:$F,MATCH($B782,'Pliegos Tarifarios (Las Condes)'!$A:$A,0)),H782&lt;=500,INDEX('Pliegos Tarifarios (Las Condes)'!$G:$G,MATCH($B782,'Pliegos Tarifarios (Las Condes)'!$A:$A,0)),H782&lt;=1000,INDEX('Pliegos Tarifarios (Las Condes)'!$H:$H,MATCH($B782,'Pliegos Tarifarios (Las Condes)'!$A:$A,0)),H782&lt;=5000,INDEX('Pliegos Tarifarios (Las Condes)'!$I:$I,MATCH($B782,'Pliegos Tarifarios (Las Condes)'!$A:$A,0)),H782&gt;5000,INDEX('Pliegos Tarifarios (Las Condes)'!$J:$J,MATCH($B782,'Pliegos Tarifarios (Las Condes)'!$A:$A,0)))/1.19</f>
        <v>1713.82222789916</v>
      </c>
      <c r="R782" s="19">
        <f>INDEX('Pliegos Tarifarios (Las Condes)'!$K:$K,MATCH($B782,'Pliegos Tarifarios (Las Condes)'!$A:$A,0))</f>
        <v>709.36099999999999</v>
      </c>
      <c r="S782" s="21">
        <f t="shared" si="39"/>
        <v>136188.99785799917</v>
      </c>
      <c r="T782" s="21">
        <f t="shared" si="40"/>
        <v>25875.909593019842</v>
      </c>
      <c r="U782" s="19">
        <v>0</v>
      </c>
      <c r="V782" s="21">
        <f t="shared" si="41"/>
        <v>162064.90745101901</v>
      </c>
    </row>
    <row r="783" spans="1:22" x14ac:dyDescent="0.3">
      <c r="A783" s="7" t="s">
        <v>141</v>
      </c>
      <c r="B783" s="7">
        <v>2</v>
      </c>
      <c r="C783" s="8" t="s">
        <v>186</v>
      </c>
      <c r="D783" s="7" t="s">
        <v>802</v>
      </c>
      <c r="E783" s="7" t="s">
        <v>121</v>
      </c>
      <c r="F783" s="8" t="s">
        <v>803</v>
      </c>
      <c r="G783" s="7" t="s">
        <v>16</v>
      </c>
      <c r="H783" s="9">
        <v>728.8673</v>
      </c>
      <c r="I783" s="9">
        <v>2.1212</v>
      </c>
      <c r="J783" s="9">
        <v>2.1025999999999998</v>
      </c>
      <c r="K783" s="10">
        <v>0.99123137846501974</v>
      </c>
      <c r="L783" s="9">
        <v>26.03</v>
      </c>
      <c r="M783" s="19">
        <f>H783*INDEX('Pliegos Tarifarios (Las Condes)'!$B:$B,MATCH($B783,'Pliegos Tarifarios (Las Condes)'!$A:$A,0))</f>
        <v>86617.132197400002</v>
      </c>
      <c r="N783" s="19">
        <f>I783*INDEX('Pliegos Tarifarios (Las Condes)'!$C:$C,MATCH($B783,'Pliegos Tarifarios (Las Condes)'!$A:$A,0))</f>
        <v>7277.1605372000004</v>
      </c>
      <c r="O783" s="19">
        <f>J783*INDEX('Pliegos Tarifarios (Las Condes)'!$D:$D,MATCH($B783,'Pliegos Tarifarios (Las Condes)'!$A:$A,0))</f>
        <v>29693.287257599997</v>
      </c>
      <c r="P783" s="19">
        <f>H783*INDEX('Pliegos Tarifarios (Las Condes)'!$E:$E,MATCH($B783,'Pliegos Tarifarios (Las Condes)'!$A:$A,0))</f>
        <v>9425.7119235999999</v>
      </c>
      <c r="Q783" s="19" cm="1">
        <f t="array" ref="Q783">H783*_xlfn.IFS(H783&lt;=350,INDEX('Pliegos Tarifarios (Las Condes)'!$F:$F,MATCH($B783,'Pliegos Tarifarios (Las Condes)'!$A:$A,0)),H783&lt;=500,INDEX('Pliegos Tarifarios (Las Condes)'!$G:$G,MATCH($B783,'Pliegos Tarifarios (Las Condes)'!$A:$A,0)),H783&lt;=1000,INDEX('Pliegos Tarifarios (Las Condes)'!$H:$H,MATCH($B783,'Pliegos Tarifarios (Las Condes)'!$A:$A,0)),H783&lt;=5000,INDEX('Pliegos Tarifarios (Las Condes)'!$I:$I,MATCH($B783,'Pliegos Tarifarios (Las Condes)'!$A:$A,0)),H783&gt;5000,INDEX('Pliegos Tarifarios (Las Condes)'!$J:$J,MATCH($B783,'Pliegos Tarifarios (Las Condes)'!$A:$A,0)))/1.19</f>
        <v>1709.4694405882356</v>
      </c>
      <c r="R783" s="19">
        <f>INDEX('Pliegos Tarifarios (Las Condes)'!$K:$K,MATCH($B783,'Pliegos Tarifarios (Las Condes)'!$A:$A,0))</f>
        <v>709.36099999999999</v>
      </c>
      <c r="S783" s="21">
        <f t="shared" si="39"/>
        <v>135432.12235638825</v>
      </c>
      <c r="T783" s="21">
        <f t="shared" si="40"/>
        <v>25732.103247713767</v>
      </c>
      <c r="U783" s="19">
        <v>0</v>
      </c>
      <c r="V783" s="21">
        <f t="shared" si="41"/>
        <v>161164.22560410202</v>
      </c>
    </row>
    <row r="784" spans="1:22" x14ac:dyDescent="0.3">
      <c r="A784" s="7" t="s">
        <v>141</v>
      </c>
      <c r="B784" s="7">
        <v>2</v>
      </c>
      <c r="C784" s="8" t="s">
        <v>186</v>
      </c>
      <c r="D784" s="7" t="s">
        <v>804</v>
      </c>
      <c r="E784" s="7" t="s">
        <v>121</v>
      </c>
      <c r="F784" s="8" t="s">
        <v>805</v>
      </c>
      <c r="G784" s="7" t="s">
        <v>16</v>
      </c>
      <c r="H784" s="9">
        <v>729.00199999999995</v>
      </c>
      <c r="I784" s="9">
        <v>2.1905999999999999</v>
      </c>
      <c r="J784" s="9">
        <v>2.1349999999999998</v>
      </c>
      <c r="K784" s="10">
        <v>0.97461882589244953</v>
      </c>
      <c r="L784" s="9">
        <v>26.04</v>
      </c>
      <c r="M784" s="19">
        <f>H784*INDEX('Pliegos Tarifarios (Las Condes)'!$B:$B,MATCH($B784,'Pliegos Tarifarios (Las Condes)'!$A:$A,0))</f>
        <v>86633.139675999992</v>
      </c>
      <c r="N784" s="19">
        <f>I784*INDEX('Pliegos Tarifarios (Las Condes)'!$C:$C,MATCH($B784,'Pliegos Tarifarios (Las Condes)'!$A:$A,0))</f>
        <v>7515.2497985999998</v>
      </c>
      <c r="O784" s="19">
        <f>J784*INDEX('Pliegos Tarifarios (Las Condes)'!$D:$D,MATCH($B784,'Pliegos Tarifarios (Las Condes)'!$A:$A,0))</f>
        <v>30150.845759999997</v>
      </c>
      <c r="P784" s="19">
        <f>H784*INDEX('Pliegos Tarifarios (Las Condes)'!$E:$E,MATCH($B784,'Pliegos Tarifarios (Las Condes)'!$A:$A,0))</f>
        <v>9427.4538639999992</v>
      </c>
      <c r="Q784" s="19" cm="1">
        <f t="array" ref="Q784">H784*_xlfn.IFS(H784&lt;=350,INDEX('Pliegos Tarifarios (Las Condes)'!$F:$F,MATCH($B784,'Pliegos Tarifarios (Las Condes)'!$A:$A,0)),H784&lt;=500,INDEX('Pliegos Tarifarios (Las Condes)'!$G:$G,MATCH($B784,'Pliegos Tarifarios (Las Condes)'!$A:$A,0)),H784&lt;=1000,INDEX('Pliegos Tarifarios (Las Condes)'!$H:$H,MATCH($B784,'Pliegos Tarifarios (Las Condes)'!$A:$A,0)),H784&lt;=5000,INDEX('Pliegos Tarifarios (Las Condes)'!$I:$I,MATCH($B784,'Pliegos Tarifarios (Las Condes)'!$A:$A,0)),H784&gt;5000,INDEX('Pliegos Tarifarios (Las Condes)'!$J:$J,MATCH($B784,'Pliegos Tarifarios (Las Condes)'!$A:$A,0)))/1.19</f>
        <v>1709.7853630252102</v>
      </c>
      <c r="R784" s="19">
        <f>INDEX('Pliegos Tarifarios (Las Condes)'!$K:$K,MATCH($B784,'Pliegos Tarifarios (Las Condes)'!$A:$A,0))</f>
        <v>709.36099999999999</v>
      </c>
      <c r="S784" s="21">
        <f t="shared" si="39"/>
        <v>136145.83546162519</v>
      </c>
      <c r="T784" s="21">
        <f t="shared" si="40"/>
        <v>25867.708737708785</v>
      </c>
      <c r="U784" s="19">
        <v>0</v>
      </c>
      <c r="V784" s="21">
        <f t="shared" si="41"/>
        <v>162013.54419933396</v>
      </c>
    </row>
    <row r="785" spans="1:22" x14ac:dyDescent="0.3">
      <c r="A785" s="7" t="s">
        <v>141</v>
      </c>
      <c r="B785" s="7">
        <v>2</v>
      </c>
      <c r="C785" s="8" t="s">
        <v>186</v>
      </c>
      <c r="D785" s="7" t="s">
        <v>806</v>
      </c>
      <c r="E785" s="7" t="s">
        <v>121</v>
      </c>
      <c r="F785" s="8" t="s">
        <v>807</v>
      </c>
      <c r="G785" s="7" t="s">
        <v>16</v>
      </c>
      <c r="H785" s="9">
        <v>729.60180000000003</v>
      </c>
      <c r="I785" s="9">
        <v>2.2117</v>
      </c>
      <c r="J785" s="9">
        <v>2.1543999999999999</v>
      </c>
      <c r="K785" s="10">
        <v>0.97409232716914584</v>
      </c>
      <c r="L785" s="9">
        <v>26.06</v>
      </c>
      <c r="M785" s="19">
        <f>H785*INDEX('Pliegos Tarifarios (Las Condes)'!$B:$B,MATCH($B785,'Pliegos Tarifarios (Las Condes)'!$A:$A,0))</f>
        <v>86704.4187084</v>
      </c>
      <c r="N785" s="19">
        <f>I785*INDEX('Pliegos Tarifarios (Las Condes)'!$C:$C,MATCH($B785,'Pliegos Tarifarios (Las Condes)'!$A:$A,0))</f>
        <v>7587.6371676999997</v>
      </c>
      <c r="O785" s="19">
        <f>J785*INDEX('Pliegos Tarifarios (Las Condes)'!$D:$D,MATCH($B785,'Pliegos Tarifarios (Las Condes)'!$A:$A,0))</f>
        <v>30424.815974399997</v>
      </c>
      <c r="P785" s="19">
        <f>H785*INDEX('Pliegos Tarifarios (Las Condes)'!$E:$E,MATCH($B785,'Pliegos Tarifarios (Las Condes)'!$A:$A,0))</f>
        <v>9435.2104776000015</v>
      </c>
      <c r="Q785" s="19" cm="1">
        <f t="array" ref="Q785">H785*_xlfn.IFS(H785&lt;=350,INDEX('Pliegos Tarifarios (Las Condes)'!$F:$F,MATCH($B785,'Pliegos Tarifarios (Las Condes)'!$A:$A,0)),H785&lt;=500,INDEX('Pliegos Tarifarios (Las Condes)'!$G:$G,MATCH($B785,'Pliegos Tarifarios (Las Condes)'!$A:$A,0)),H785&lt;=1000,INDEX('Pliegos Tarifarios (Las Condes)'!$H:$H,MATCH($B785,'Pliegos Tarifarios (Las Condes)'!$A:$A,0)),H785&lt;=5000,INDEX('Pliegos Tarifarios (Las Condes)'!$I:$I,MATCH($B785,'Pliegos Tarifarios (Las Condes)'!$A:$A,0)),H785&gt;5000,INDEX('Pliegos Tarifarios (Las Condes)'!$J:$J,MATCH($B785,'Pliegos Tarifarios (Las Condes)'!$A:$A,0)))/1.19</f>
        <v>1711.1921208403364</v>
      </c>
      <c r="R785" s="19">
        <f>INDEX('Pliegos Tarifarios (Las Condes)'!$K:$K,MATCH($B785,'Pliegos Tarifarios (Las Condes)'!$A:$A,0))</f>
        <v>709.36099999999999</v>
      </c>
      <c r="S785" s="21">
        <f t="shared" si="39"/>
        <v>136572.63544894033</v>
      </c>
      <c r="T785" s="21">
        <f t="shared" si="40"/>
        <v>25948.800735298664</v>
      </c>
      <c r="U785" s="19">
        <v>0</v>
      </c>
      <c r="V785" s="21">
        <f t="shared" si="41"/>
        <v>162521.43618423899</v>
      </c>
    </row>
    <row r="786" spans="1:22" x14ac:dyDescent="0.3">
      <c r="A786" s="7" t="s">
        <v>141</v>
      </c>
      <c r="B786" s="7">
        <v>2</v>
      </c>
      <c r="C786" s="8" t="s">
        <v>186</v>
      </c>
      <c r="D786" s="7" t="s">
        <v>808</v>
      </c>
      <c r="E786" s="7" t="s">
        <v>121</v>
      </c>
      <c r="F786" s="8" t="s">
        <v>809</v>
      </c>
      <c r="G786" s="7" t="s">
        <v>16</v>
      </c>
      <c r="H786" s="9">
        <v>729.48090000000002</v>
      </c>
      <c r="I786" s="9">
        <v>2.1669</v>
      </c>
      <c r="J786" s="9">
        <v>2.1375999999999999</v>
      </c>
      <c r="K786" s="10">
        <v>0.9864783792514652</v>
      </c>
      <c r="L786" s="9">
        <v>26.05</v>
      </c>
      <c r="M786" s="19">
        <f>H786*INDEX('Pliegos Tarifarios (Las Condes)'!$B:$B,MATCH($B786,'Pliegos Tarifarios (Las Condes)'!$A:$A,0))</f>
        <v>86690.051194200001</v>
      </c>
      <c r="N786" s="19">
        <f>I786*INDEX('Pliegos Tarifarios (Las Condes)'!$C:$C,MATCH($B786,'Pliegos Tarifarios (Las Condes)'!$A:$A,0))</f>
        <v>7433.9426589000004</v>
      </c>
      <c r="O786" s="19">
        <f>J786*INDEX('Pliegos Tarifarios (Las Condes)'!$D:$D,MATCH($B786,'Pliegos Tarifarios (Las Condes)'!$A:$A,0))</f>
        <v>30187.563417599999</v>
      </c>
      <c r="P786" s="19">
        <f>H786*INDEX('Pliegos Tarifarios (Las Condes)'!$E:$E,MATCH($B786,'Pliegos Tarifarios (Las Condes)'!$A:$A,0))</f>
        <v>9433.6469988000008</v>
      </c>
      <c r="Q786" s="19" cm="1">
        <f t="array" ref="Q786">H786*_xlfn.IFS(H786&lt;=350,INDEX('Pliegos Tarifarios (Las Condes)'!$F:$F,MATCH($B786,'Pliegos Tarifarios (Las Condes)'!$A:$A,0)),H786&lt;=500,INDEX('Pliegos Tarifarios (Las Condes)'!$G:$G,MATCH($B786,'Pliegos Tarifarios (Las Condes)'!$A:$A,0)),H786&lt;=1000,INDEX('Pliegos Tarifarios (Las Condes)'!$H:$H,MATCH($B786,'Pliegos Tarifarios (Las Condes)'!$A:$A,0)),H786&lt;=5000,INDEX('Pliegos Tarifarios (Las Condes)'!$I:$I,MATCH($B786,'Pliegos Tarifarios (Las Condes)'!$A:$A,0)),H786&gt;5000,INDEX('Pliegos Tarifarios (Las Condes)'!$J:$J,MATCH($B786,'Pliegos Tarifarios (Las Condes)'!$A:$A,0)))/1.19</f>
        <v>1710.9085646218491</v>
      </c>
      <c r="R786" s="19">
        <f>INDEX('Pliegos Tarifarios (Las Condes)'!$K:$K,MATCH($B786,'Pliegos Tarifarios (Las Condes)'!$A:$A,0))</f>
        <v>709.36099999999999</v>
      </c>
      <c r="S786" s="21">
        <f t="shared" si="39"/>
        <v>136165.47383412186</v>
      </c>
      <c r="T786" s="21">
        <f t="shared" si="40"/>
        <v>25871.440028483154</v>
      </c>
      <c r="U786" s="19">
        <v>0</v>
      </c>
      <c r="V786" s="21">
        <f t="shared" si="41"/>
        <v>162036.91386260503</v>
      </c>
    </row>
    <row r="787" spans="1:22" x14ac:dyDescent="0.3">
      <c r="A787" s="7" t="s">
        <v>141</v>
      </c>
      <c r="B787" s="7">
        <v>2</v>
      </c>
      <c r="C787" s="8" t="s">
        <v>186</v>
      </c>
      <c r="D787" s="7" t="s">
        <v>810</v>
      </c>
      <c r="E787" s="7" t="s">
        <v>121</v>
      </c>
      <c r="F787" s="8" t="s">
        <v>811</v>
      </c>
      <c r="G787" s="7" t="s">
        <v>16</v>
      </c>
      <c r="H787" s="9">
        <v>728.74159999999995</v>
      </c>
      <c r="I787" s="9">
        <v>2.1829000000000001</v>
      </c>
      <c r="J787" s="9">
        <v>2.1726000000000001</v>
      </c>
      <c r="K787" s="10">
        <v>0.99528150625314948</v>
      </c>
      <c r="L787" s="9">
        <v>26.03</v>
      </c>
      <c r="M787" s="19">
        <f>H787*INDEX('Pliegos Tarifarios (Las Condes)'!$B:$B,MATCH($B787,'Pliegos Tarifarios (Las Condes)'!$A:$A,0))</f>
        <v>86602.194260799995</v>
      </c>
      <c r="N787" s="19">
        <f>I787*INDEX('Pliegos Tarifarios (Las Condes)'!$C:$C,MATCH($B787,'Pliegos Tarifarios (Las Condes)'!$A:$A,0))</f>
        <v>7488.8335549000003</v>
      </c>
      <c r="O787" s="19">
        <f>J787*INDEX('Pliegos Tarifarios (Las Condes)'!$D:$D,MATCH($B787,'Pliegos Tarifarios (Las Condes)'!$A:$A,0))</f>
        <v>30681.8395776</v>
      </c>
      <c r="P787" s="19">
        <f>H787*INDEX('Pliegos Tarifarios (Las Condes)'!$E:$E,MATCH($B787,'Pliegos Tarifarios (Las Condes)'!$A:$A,0))</f>
        <v>9424.0863711999991</v>
      </c>
      <c r="Q787" s="19" cm="1">
        <f t="array" ref="Q787">H787*_xlfn.IFS(H787&lt;=350,INDEX('Pliegos Tarifarios (Las Condes)'!$F:$F,MATCH($B787,'Pliegos Tarifarios (Las Condes)'!$A:$A,0)),H787&lt;=500,INDEX('Pliegos Tarifarios (Las Condes)'!$G:$G,MATCH($B787,'Pliegos Tarifarios (Las Condes)'!$A:$A,0)),H787&lt;=1000,INDEX('Pliegos Tarifarios (Las Condes)'!$H:$H,MATCH($B787,'Pliegos Tarifarios (Las Condes)'!$A:$A,0)),H787&lt;=5000,INDEX('Pliegos Tarifarios (Las Condes)'!$I:$I,MATCH($B787,'Pliegos Tarifarios (Las Condes)'!$A:$A,0)),H787&gt;5000,INDEX('Pliegos Tarifarios (Las Condes)'!$J:$J,MATCH($B787,'Pliegos Tarifarios (Las Condes)'!$A:$A,0)))/1.19</f>
        <v>1709.1746265546219</v>
      </c>
      <c r="R787" s="19">
        <f>INDEX('Pliegos Tarifarios (Las Condes)'!$K:$K,MATCH($B787,'Pliegos Tarifarios (Las Condes)'!$A:$A,0))</f>
        <v>709.36099999999999</v>
      </c>
      <c r="S787" s="21">
        <f t="shared" si="39"/>
        <v>136615.48939105461</v>
      </c>
      <c r="T787" s="21">
        <f t="shared" si="40"/>
        <v>25956.942984300375</v>
      </c>
      <c r="U787" s="19">
        <v>0</v>
      </c>
      <c r="V787" s="21">
        <f t="shared" si="41"/>
        <v>162572.43237535498</v>
      </c>
    </row>
    <row r="788" spans="1:22" x14ac:dyDescent="0.3">
      <c r="A788" s="7" t="s">
        <v>141</v>
      </c>
      <c r="B788" s="7">
        <v>2</v>
      </c>
      <c r="C788" s="8" t="s">
        <v>186</v>
      </c>
      <c r="D788" s="7" t="s">
        <v>812</v>
      </c>
      <c r="E788" s="7" t="s">
        <v>121</v>
      </c>
      <c r="F788" s="8" t="s">
        <v>813</v>
      </c>
      <c r="G788" s="7" t="s">
        <v>16</v>
      </c>
      <c r="H788" s="9">
        <v>729.56859999999995</v>
      </c>
      <c r="I788" s="9">
        <v>2.1692</v>
      </c>
      <c r="J788" s="9">
        <v>2.121</v>
      </c>
      <c r="K788" s="10">
        <v>0.97777982666420804</v>
      </c>
      <c r="L788" s="9">
        <v>26.06</v>
      </c>
      <c r="M788" s="19">
        <f>H788*INDEX('Pliegos Tarifarios (Las Condes)'!$B:$B,MATCH($B788,'Pliegos Tarifarios (Las Condes)'!$A:$A,0))</f>
        <v>86700.473286799985</v>
      </c>
      <c r="N788" s="19">
        <f>I788*INDEX('Pliegos Tarifarios (Las Condes)'!$C:$C,MATCH($B788,'Pliegos Tarifarios (Las Condes)'!$A:$A,0))</f>
        <v>7441.8332252</v>
      </c>
      <c r="O788" s="19">
        <f>J788*INDEX('Pliegos Tarifarios (Las Condes)'!$D:$D,MATCH($B788,'Pliegos Tarifarios (Las Condes)'!$A:$A,0))</f>
        <v>29953.135296</v>
      </c>
      <c r="P788" s="19">
        <f>H788*INDEX('Pliegos Tarifarios (Las Condes)'!$E:$E,MATCH($B788,'Pliegos Tarifarios (Las Condes)'!$A:$A,0))</f>
        <v>9434.781135199999</v>
      </c>
      <c r="Q788" s="19" cm="1">
        <f t="array" ref="Q788">H788*_xlfn.IFS(H788&lt;=350,INDEX('Pliegos Tarifarios (Las Condes)'!$F:$F,MATCH($B788,'Pliegos Tarifarios (Las Condes)'!$A:$A,0)),H788&lt;=500,INDEX('Pliegos Tarifarios (Las Condes)'!$G:$G,MATCH($B788,'Pliegos Tarifarios (Las Condes)'!$A:$A,0)),H788&lt;=1000,INDEX('Pliegos Tarifarios (Las Condes)'!$H:$H,MATCH($B788,'Pliegos Tarifarios (Las Condes)'!$A:$A,0)),H788&lt;=5000,INDEX('Pliegos Tarifarios (Las Condes)'!$I:$I,MATCH($B788,'Pliegos Tarifarios (Las Condes)'!$A:$A,0)),H788&gt;5000,INDEX('Pliegos Tarifarios (Las Condes)'!$J:$J,MATCH($B788,'Pliegos Tarifarios (Las Condes)'!$A:$A,0)))/1.19</f>
        <v>1711.1142542857147</v>
      </c>
      <c r="R788" s="19">
        <f>INDEX('Pliegos Tarifarios (Las Condes)'!$K:$K,MATCH($B788,'Pliegos Tarifarios (Las Condes)'!$A:$A,0))</f>
        <v>709.36099999999999</v>
      </c>
      <c r="S788" s="21">
        <f t="shared" si="39"/>
        <v>135950.6981974857</v>
      </c>
      <c r="T788" s="21">
        <f t="shared" si="40"/>
        <v>25830.632657522285</v>
      </c>
      <c r="U788" s="19">
        <v>0</v>
      </c>
      <c r="V788" s="21">
        <f t="shared" si="41"/>
        <v>161781.33085500798</v>
      </c>
    </row>
    <row r="789" spans="1:22" x14ac:dyDescent="0.3">
      <c r="A789" s="7" t="s">
        <v>141</v>
      </c>
      <c r="B789" s="7">
        <v>2</v>
      </c>
      <c r="C789" s="8" t="s">
        <v>186</v>
      </c>
      <c r="D789" s="7" t="s">
        <v>814</v>
      </c>
      <c r="E789" s="7" t="s">
        <v>121</v>
      </c>
      <c r="F789" s="8" t="s">
        <v>815</v>
      </c>
      <c r="G789" s="7" t="s">
        <v>16</v>
      </c>
      <c r="H789" s="9">
        <v>729.82539999999995</v>
      </c>
      <c r="I789" s="9">
        <v>2.1903999999999999</v>
      </c>
      <c r="J789" s="9">
        <v>2.1541000000000001</v>
      </c>
      <c r="K789" s="10">
        <v>0.9834276844411981</v>
      </c>
      <c r="L789" s="9">
        <v>26.07</v>
      </c>
      <c r="M789" s="19">
        <f>H789*INDEX('Pliegos Tarifarios (Las Condes)'!$B:$B,MATCH($B789,'Pliegos Tarifarios (Las Condes)'!$A:$A,0))</f>
        <v>86730.990885199993</v>
      </c>
      <c r="N789" s="19">
        <f>I789*INDEX('Pliegos Tarifarios (Las Condes)'!$C:$C,MATCH($B789,'Pliegos Tarifarios (Las Condes)'!$A:$A,0))</f>
        <v>7514.5636623999999</v>
      </c>
      <c r="O789" s="19">
        <f>J789*INDEX('Pliegos Tarifarios (Las Condes)'!$D:$D,MATCH($B789,'Pliegos Tarifarios (Las Condes)'!$A:$A,0))</f>
        <v>30420.579321600002</v>
      </c>
      <c r="P789" s="19">
        <f>H789*INDEX('Pliegos Tarifarios (Las Condes)'!$E:$E,MATCH($B789,'Pliegos Tarifarios (Las Condes)'!$A:$A,0))</f>
        <v>9438.1020728000003</v>
      </c>
      <c r="Q789" s="19" cm="1">
        <f t="array" ref="Q789">H789*_xlfn.IFS(H789&lt;=350,INDEX('Pliegos Tarifarios (Las Condes)'!$F:$F,MATCH($B789,'Pliegos Tarifarios (Las Condes)'!$A:$A,0)),H789&lt;=500,INDEX('Pliegos Tarifarios (Las Condes)'!$G:$G,MATCH($B789,'Pliegos Tarifarios (Las Condes)'!$A:$A,0)),H789&lt;=1000,INDEX('Pliegos Tarifarios (Las Condes)'!$H:$H,MATCH($B789,'Pliegos Tarifarios (Las Condes)'!$A:$A,0)),H789&lt;=5000,INDEX('Pliegos Tarifarios (Las Condes)'!$I:$I,MATCH($B789,'Pliegos Tarifarios (Las Condes)'!$A:$A,0)),H789&gt;5000,INDEX('Pliegos Tarifarios (Las Condes)'!$J:$J,MATCH($B789,'Pliegos Tarifarios (Las Condes)'!$A:$A,0)))/1.19</f>
        <v>1711.7165473949581</v>
      </c>
      <c r="R789" s="19">
        <f>INDEX('Pliegos Tarifarios (Las Condes)'!$K:$K,MATCH($B789,'Pliegos Tarifarios (Las Condes)'!$A:$A,0))</f>
        <v>709.36099999999999</v>
      </c>
      <c r="S789" s="21">
        <f t="shared" si="39"/>
        <v>136525.31348939496</v>
      </c>
      <c r="T789" s="21">
        <f t="shared" si="40"/>
        <v>25939.809562985043</v>
      </c>
      <c r="U789" s="19">
        <v>0</v>
      </c>
      <c r="V789" s="21">
        <f t="shared" si="41"/>
        <v>162465.12305237999</v>
      </c>
    </row>
    <row r="790" spans="1:22" x14ac:dyDescent="0.3">
      <c r="A790" s="7" t="s">
        <v>141</v>
      </c>
      <c r="B790" s="7">
        <v>2</v>
      </c>
      <c r="C790" s="8" t="s">
        <v>186</v>
      </c>
      <c r="D790" s="7" t="s">
        <v>816</v>
      </c>
      <c r="E790" s="7" t="s">
        <v>121</v>
      </c>
      <c r="F790" s="8" t="s">
        <v>817</v>
      </c>
      <c r="G790" s="7" t="s">
        <v>16</v>
      </c>
      <c r="H790" s="9">
        <v>727.78859999999997</v>
      </c>
      <c r="I790" s="9">
        <v>2.2239</v>
      </c>
      <c r="J790" s="9">
        <v>2.2239</v>
      </c>
      <c r="K790" s="10">
        <v>1</v>
      </c>
      <c r="L790" s="9">
        <v>25.99</v>
      </c>
      <c r="M790" s="19">
        <f>H790*INDEX('Pliegos Tarifarios (Las Condes)'!$B:$B,MATCH($B790,'Pliegos Tarifarios (Las Condes)'!$A:$A,0))</f>
        <v>86488.941646799998</v>
      </c>
      <c r="N790" s="19">
        <f>I790*INDEX('Pliegos Tarifarios (Las Condes)'!$C:$C,MATCH($B790,'Pliegos Tarifarios (Las Condes)'!$A:$A,0))</f>
        <v>7629.4914759000003</v>
      </c>
      <c r="O790" s="19">
        <f>J790*INDEX('Pliegos Tarifarios (Las Condes)'!$D:$D,MATCH($B790,'Pliegos Tarifarios (Las Condes)'!$A:$A,0))</f>
        <v>31406.307206399997</v>
      </c>
      <c r="P790" s="19">
        <f>H790*INDEX('Pliegos Tarifarios (Las Condes)'!$E:$E,MATCH($B790,'Pliegos Tarifarios (Las Condes)'!$A:$A,0))</f>
        <v>9411.7621751999995</v>
      </c>
      <c r="Q790" s="19" cm="1">
        <f t="array" ref="Q790">H790*_xlfn.IFS(H790&lt;=350,INDEX('Pliegos Tarifarios (Las Condes)'!$F:$F,MATCH($B790,'Pliegos Tarifarios (Las Condes)'!$A:$A,0)),H790&lt;=500,INDEX('Pliegos Tarifarios (Las Condes)'!$G:$G,MATCH($B790,'Pliegos Tarifarios (Las Condes)'!$A:$A,0)),H790&lt;=1000,INDEX('Pliegos Tarifarios (Las Condes)'!$H:$H,MATCH($B790,'Pliegos Tarifarios (Las Condes)'!$A:$A,0)),H790&lt;=5000,INDEX('Pliegos Tarifarios (Las Condes)'!$I:$I,MATCH($B790,'Pliegos Tarifarios (Las Condes)'!$A:$A,0)),H790&gt;5000,INDEX('Pliegos Tarifarios (Las Condes)'!$J:$J,MATCH($B790,'Pliegos Tarifarios (Las Condes)'!$A:$A,0)))/1.19</f>
        <v>1706.9394811764707</v>
      </c>
      <c r="R790" s="19">
        <f>INDEX('Pliegos Tarifarios (Las Condes)'!$K:$K,MATCH($B790,'Pliegos Tarifarios (Las Condes)'!$A:$A,0))</f>
        <v>709.36099999999999</v>
      </c>
      <c r="S790" s="21">
        <f t="shared" si="39"/>
        <v>137352.80298547648</v>
      </c>
      <c r="T790" s="21">
        <f t="shared" si="40"/>
        <v>26097.032567240531</v>
      </c>
      <c r="U790" s="19">
        <v>0</v>
      </c>
      <c r="V790" s="21">
        <f t="shared" si="41"/>
        <v>163449.83555271701</v>
      </c>
    </row>
    <row r="791" spans="1:22" x14ac:dyDescent="0.3">
      <c r="A791" s="7" t="s">
        <v>141</v>
      </c>
      <c r="B791" s="7">
        <v>2</v>
      </c>
      <c r="C791" s="8" t="s">
        <v>186</v>
      </c>
      <c r="D791" s="7" t="s">
        <v>818</v>
      </c>
      <c r="E791" s="7" t="s">
        <v>121</v>
      </c>
      <c r="F791" s="8" t="s">
        <v>819</v>
      </c>
      <c r="G791" s="7" t="s">
        <v>16</v>
      </c>
      <c r="H791" s="9">
        <v>729.66510000000005</v>
      </c>
      <c r="I791" s="9">
        <v>2.1829000000000001</v>
      </c>
      <c r="J791" s="9">
        <v>2.1541000000000001</v>
      </c>
      <c r="K791" s="10">
        <v>0.98680654175637916</v>
      </c>
      <c r="L791" s="9">
        <v>26.06</v>
      </c>
      <c r="M791" s="19">
        <f>H791*INDEX('Pliegos Tarifarios (Las Condes)'!$B:$B,MATCH($B791,'Pliegos Tarifarios (Las Condes)'!$A:$A,0))</f>
        <v>86711.941153799999</v>
      </c>
      <c r="N791" s="19">
        <f>I791*INDEX('Pliegos Tarifarios (Las Condes)'!$C:$C,MATCH($B791,'Pliegos Tarifarios (Las Condes)'!$A:$A,0))</f>
        <v>7488.8335549000003</v>
      </c>
      <c r="O791" s="19">
        <f>J791*INDEX('Pliegos Tarifarios (Las Condes)'!$D:$D,MATCH($B791,'Pliegos Tarifarios (Las Condes)'!$A:$A,0))</f>
        <v>30420.579321600002</v>
      </c>
      <c r="P791" s="19">
        <f>H791*INDEX('Pliegos Tarifarios (Las Condes)'!$E:$E,MATCH($B791,'Pliegos Tarifarios (Las Condes)'!$A:$A,0))</f>
        <v>9436.0290732000012</v>
      </c>
      <c r="Q791" s="19" cm="1">
        <f t="array" ref="Q791">H791*_xlfn.IFS(H791&lt;=350,INDEX('Pliegos Tarifarios (Las Condes)'!$F:$F,MATCH($B791,'Pliegos Tarifarios (Las Condes)'!$A:$A,0)),H791&lt;=500,INDEX('Pliegos Tarifarios (Las Condes)'!$G:$G,MATCH($B791,'Pliegos Tarifarios (Las Condes)'!$A:$A,0)),H791&lt;=1000,INDEX('Pliegos Tarifarios (Las Condes)'!$H:$H,MATCH($B791,'Pliegos Tarifarios (Las Condes)'!$A:$A,0)),H791&lt;=5000,INDEX('Pliegos Tarifarios (Las Condes)'!$I:$I,MATCH($B791,'Pliegos Tarifarios (Las Condes)'!$A:$A,0)),H791&gt;5000,INDEX('Pliegos Tarifarios (Las Condes)'!$J:$J,MATCH($B791,'Pliegos Tarifarios (Las Condes)'!$A:$A,0)))/1.19</f>
        <v>1711.3405832773112</v>
      </c>
      <c r="R791" s="19">
        <f>INDEX('Pliegos Tarifarios (Las Condes)'!$K:$K,MATCH($B791,'Pliegos Tarifarios (Las Condes)'!$A:$A,0))</f>
        <v>709.36099999999999</v>
      </c>
      <c r="S791" s="21">
        <f t="shared" si="39"/>
        <v>136478.08468677732</v>
      </c>
      <c r="T791" s="21">
        <f t="shared" si="40"/>
        <v>25930.83609048769</v>
      </c>
      <c r="U791" s="19">
        <v>0</v>
      </c>
      <c r="V791" s="21">
        <f t="shared" si="41"/>
        <v>162408.92077726501</v>
      </c>
    </row>
    <row r="792" spans="1:22" x14ac:dyDescent="0.3">
      <c r="A792" s="7" t="s">
        <v>141</v>
      </c>
      <c r="B792" s="7">
        <v>2</v>
      </c>
      <c r="C792" s="8" t="s">
        <v>186</v>
      </c>
      <c r="D792" s="7" t="s">
        <v>820</v>
      </c>
      <c r="E792" s="7" t="s">
        <v>121</v>
      </c>
      <c r="F792" s="8" t="s">
        <v>821</v>
      </c>
      <c r="G792" s="7" t="s">
        <v>16</v>
      </c>
      <c r="H792" s="9">
        <v>728.90359999999998</v>
      </c>
      <c r="I792" s="9">
        <v>2.1993</v>
      </c>
      <c r="J792" s="9">
        <v>2.1265000000000001</v>
      </c>
      <c r="K792" s="10">
        <v>0.96689855863229213</v>
      </c>
      <c r="L792" s="9">
        <v>26.03</v>
      </c>
      <c r="M792" s="19">
        <f>H792*INDEX('Pliegos Tarifarios (Las Condes)'!$B:$B,MATCH($B792,'Pliegos Tarifarios (Las Condes)'!$A:$A,0))</f>
        <v>86621.446016799993</v>
      </c>
      <c r="N792" s="19">
        <f>I792*INDEX('Pliegos Tarifarios (Las Condes)'!$C:$C,MATCH($B792,'Pliegos Tarifarios (Las Condes)'!$A:$A,0))</f>
        <v>7545.0967233000001</v>
      </c>
      <c r="O792" s="19">
        <f>J792*INDEX('Pliegos Tarifarios (Las Condes)'!$D:$D,MATCH($B792,'Pliegos Tarifarios (Las Condes)'!$A:$A,0))</f>
        <v>30030.807263999999</v>
      </c>
      <c r="P792" s="19">
        <f>H792*INDEX('Pliegos Tarifarios (Las Condes)'!$E:$E,MATCH($B792,'Pliegos Tarifarios (Las Condes)'!$A:$A,0))</f>
        <v>9426.1813552000003</v>
      </c>
      <c r="Q792" s="19" cm="1">
        <f t="array" ref="Q792">H792*_xlfn.IFS(H792&lt;=350,INDEX('Pliegos Tarifarios (Las Condes)'!$F:$F,MATCH($B792,'Pliegos Tarifarios (Las Condes)'!$A:$A,0)),H792&lt;=500,INDEX('Pliegos Tarifarios (Las Condes)'!$G:$G,MATCH($B792,'Pliegos Tarifarios (Las Condes)'!$A:$A,0)),H792&lt;=1000,INDEX('Pliegos Tarifarios (Las Condes)'!$H:$H,MATCH($B792,'Pliegos Tarifarios (Las Condes)'!$A:$A,0)),H792&lt;=5000,INDEX('Pliegos Tarifarios (Las Condes)'!$I:$I,MATCH($B792,'Pliegos Tarifarios (Las Condes)'!$A:$A,0)),H792&gt;5000,INDEX('Pliegos Tarifarios (Las Condes)'!$J:$J,MATCH($B792,'Pliegos Tarifarios (Las Condes)'!$A:$A,0)))/1.19</f>
        <v>1709.5545778151263</v>
      </c>
      <c r="R792" s="19">
        <f>INDEX('Pliegos Tarifarios (Las Condes)'!$K:$K,MATCH($B792,'Pliegos Tarifarios (Las Condes)'!$A:$A,0))</f>
        <v>709.36099999999999</v>
      </c>
      <c r="S792" s="21">
        <f t="shared" si="39"/>
        <v>136042.44693711511</v>
      </c>
      <c r="T792" s="21">
        <f t="shared" si="40"/>
        <v>25848.06491805187</v>
      </c>
      <c r="U792" s="19">
        <v>0</v>
      </c>
      <c r="V792" s="21">
        <f t="shared" si="41"/>
        <v>161890.51185516699</v>
      </c>
    </row>
    <row r="793" spans="1:22" x14ac:dyDescent="0.3">
      <c r="A793" s="7" t="s">
        <v>141</v>
      </c>
      <c r="B793" s="7">
        <v>2</v>
      </c>
      <c r="C793" s="8" t="s">
        <v>186</v>
      </c>
      <c r="D793" s="7" t="s">
        <v>822</v>
      </c>
      <c r="E793" s="7" t="s">
        <v>121</v>
      </c>
      <c r="F793" s="8" t="s">
        <v>823</v>
      </c>
      <c r="G793" s="7" t="s">
        <v>16</v>
      </c>
      <c r="H793" s="9">
        <v>729.44269999999995</v>
      </c>
      <c r="I793" s="9">
        <v>2.1738</v>
      </c>
      <c r="J793" s="9">
        <v>2.1377000000000002</v>
      </c>
      <c r="K793" s="10">
        <v>0.98339313644309512</v>
      </c>
      <c r="L793" s="9">
        <v>26.05</v>
      </c>
      <c r="M793" s="19">
        <f>H793*INDEX('Pliegos Tarifarios (Las Condes)'!$B:$B,MATCH($B793,'Pliegos Tarifarios (Las Condes)'!$A:$A,0))</f>
        <v>86685.511582599982</v>
      </c>
      <c r="N793" s="19">
        <f>I793*INDEX('Pliegos Tarifarios (Las Condes)'!$C:$C,MATCH($B793,'Pliegos Tarifarios (Las Condes)'!$A:$A,0))</f>
        <v>7457.6143578000001</v>
      </c>
      <c r="O793" s="19">
        <f>J793*INDEX('Pliegos Tarifarios (Las Condes)'!$D:$D,MATCH($B793,'Pliegos Tarifarios (Las Condes)'!$A:$A,0))</f>
        <v>30188.9756352</v>
      </c>
      <c r="P793" s="19">
        <f>H793*INDEX('Pliegos Tarifarios (Las Condes)'!$E:$E,MATCH($B793,'Pliegos Tarifarios (Las Condes)'!$A:$A,0))</f>
        <v>9433.1529964000001</v>
      </c>
      <c r="Q793" s="19" cm="1">
        <f t="array" ref="Q793">H793*_xlfn.IFS(H793&lt;=350,INDEX('Pliegos Tarifarios (Las Condes)'!$F:$F,MATCH($B793,'Pliegos Tarifarios (Las Condes)'!$A:$A,0)),H793&lt;=500,INDEX('Pliegos Tarifarios (Las Condes)'!$G:$G,MATCH($B793,'Pliegos Tarifarios (Las Condes)'!$A:$A,0)),H793&lt;=1000,INDEX('Pliegos Tarifarios (Las Condes)'!$H:$H,MATCH($B793,'Pliegos Tarifarios (Las Condes)'!$A:$A,0)),H793&lt;=5000,INDEX('Pliegos Tarifarios (Las Condes)'!$I:$I,MATCH($B793,'Pliegos Tarifarios (Las Condes)'!$A:$A,0)),H793&gt;5000,INDEX('Pliegos Tarifarios (Las Condes)'!$J:$J,MATCH($B793,'Pliegos Tarifarios (Las Condes)'!$A:$A,0)))/1.19</f>
        <v>1710.8189711764708</v>
      </c>
      <c r="R793" s="19">
        <f>INDEX('Pliegos Tarifarios (Las Condes)'!$K:$K,MATCH($B793,'Pliegos Tarifarios (Las Condes)'!$A:$A,0))</f>
        <v>709.36099999999999</v>
      </c>
      <c r="S793" s="21">
        <f t="shared" si="39"/>
        <v>136185.43454317644</v>
      </c>
      <c r="T793" s="21">
        <f t="shared" si="40"/>
        <v>25875.232563203524</v>
      </c>
      <c r="U793" s="19">
        <v>0</v>
      </c>
      <c r="V793" s="21">
        <f t="shared" si="41"/>
        <v>162060.66710637996</v>
      </c>
    </row>
    <row r="794" spans="1:22" x14ac:dyDescent="0.3">
      <c r="A794" s="7" t="s">
        <v>141</v>
      </c>
      <c r="B794" s="7">
        <v>2</v>
      </c>
      <c r="C794" s="8" t="s">
        <v>186</v>
      </c>
      <c r="D794" s="7" t="s">
        <v>824</v>
      </c>
      <c r="E794" s="7" t="s">
        <v>121</v>
      </c>
      <c r="F794" s="8" t="s">
        <v>825</v>
      </c>
      <c r="G794" s="7" t="s">
        <v>16</v>
      </c>
      <c r="H794" s="9">
        <v>729.15340000000003</v>
      </c>
      <c r="I794" s="9">
        <v>2.1682999999999999</v>
      </c>
      <c r="J794" s="9">
        <v>2.1678000000000002</v>
      </c>
      <c r="K794" s="10">
        <v>0.99976940460268426</v>
      </c>
      <c r="L794" s="9">
        <v>26.04</v>
      </c>
      <c r="M794" s="19">
        <f>H794*INDEX('Pliegos Tarifarios (Las Condes)'!$B:$B,MATCH($B794,'Pliegos Tarifarios (Las Condes)'!$A:$A,0))</f>
        <v>86651.131749199994</v>
      </c>
      <c r="N794" s="19">
        <f>I794*INDEX('Pliegos Tarifarios (Las Condes)'!$C:$C,MATCH($B794,'Pliegos Tarifarios (Las Condes)'!$A:$A,0))</f>
        <v>7438.7456123000002</v>
      </c>
      <c r="O794" s="19">
        <f>J794*INDEX('Pliegos Tarifarios (Las Condes)'!$D:$D,MATCH($B794,'Pliegos Tarifarios (Las Condes)'!$A:$A,0))</f>
        <v>30614.0531328</v>
      </c>
      <c r="P794" s="19">
        <f>H794*INDEX('Pliegos Tarifarios (Las Condes)'!$E:$E,MATCH($B794,'Pliegos Tarifarios (Las Condes)'!$A:$A,0))</f>
        <v>9429.4117688000006</v>
      </c>
      <c r="Q794" s="19" cm="1">
        <f t="array" ref="Q794">H794*_xlfn.IFS(H794&lt;=350,INDEX('Pliegos Tarifarios (Las Condes)'!$F:$F,MATCH($B794,'Pliegos Tarifarios (Las Condes)'!$A:$A,0)),H794&lt;=500,INDEX('Pliegos Tarifarios (Las Condes)'!$G:$G,MATCH($B794,'Pliegos Tarifarios (Las Condes)'!$A:$A,0)),H794&lt;=1000,INDEX('Pliegos Tarifarios (Las Condes)'!$H:$H,MATCH($B794,'Pliegos Tarifarios (Las Condes)'!$A:$A,0)),H794&lt;=5000,INDEX('Pliegos Tarifarios (Las Condes)'!$I:$I,MATCH($B794,'Pliegos Tarifarios (Las Condes)'!$A:$A,0)),H794&gt;5000,INDEX('Pliegos Tarifarios (Las Condes)'!$J:$J,MATCH($B794,'Pliegos Tarifarios (Las Condes)'!$A:$A,0)))/1.19</f>
        <v>1710.1404532773113</v>
      </c>
      <c r="R794" s="19">
        <f>INDEX('Pliegos Tarifarios (Las Condes)'!$K:$K,MATCH($B794,'Pliegos Tarifarios (Las Condes)'!$A:$A,0))</f>
        <v>709.36099999999999</v>
      </c>
      <c r="S794" s="21">
        <f t="shared" si="39"/>
        <v>136552.84371637731</v>
      </c>
      <c r="T794" s="21">
        <f t="shared" si="40"/>
        <v>25945.040306111689</v>
      </c>
      <c r="U794" s="19">
        <v>0</v>
      </c>
      <c r="V794" s="21">
        <f t="shared" si="41"/>
        <v>162497.88402248899</v>
      </c>
    </row>
    <row r="795" spans="1:22" x14ac:dyDescent="0.3">
      <c r="A795" s="7" t="s">
        <v>141</v>
      </c>
      <c r="B795" s="7">
        <v>2</v>
      </c>
      <c r="C795" s="8" t="s">
        <v>186</v>
      </c>
      <c r="D795" s="7" t="s">
        <v>826</v>
      </c>
      <c r="E795" s="7" t="s">
        <v>121</v>
      </c>
      <c r="F795" s="8" t="s">
        <v>827</v>
      </c>
      <c r="G795" s="7" t="s">
        <v>16</v>
      </c>
      <c r="H795" s="9">
        <v>725.60990000000004</v>
      </c>
      <c r="I795" s="9">
        <v>2.1796000000000002</v>
      </c>
      <c r="J795" s="9">
        <v>2.1131000000000002</v>
      </c>
      <c r="K795" s="10">
        <v>0.96948981464488893</v>
      </c>
      <c r="L795" s="9">
        <v>25.91</v>
      </c>
      <c r="M795" s="19">
        <f>H795*INDEX('Pliegos Tarifarios (Las Condes)'!$B:$B,MATCH($B795,'Pliegos Tarifarios (Las Condes)'!$A:$A,0))</f>
        <v>86230.029296199995</v>
      </c>
      <c r="N795" s="19">
        <f>I795*INDEX('Pliegos Tarifarios (Las Condes)'!$C:$C,MATCH($B795,'Pliegos Tarifarios (Las Condes)'!$A:$A,0))</f>
        <v>7477.5123076000009</v>
      </c>
      <c r="O795" s="19">
        <f>J795*INDEX('Pliegos Tarifarios (Las Condes)'!$D:$D,MATCH($B795,'Pliegos Tarifarios (Las Condes)'!$A:$A,0))</f>
        <v>29841.570105600003</v>
      </c>
      <c r="P795" s="19">
        <f>H795*INDEX('Pliegos Tarifarios (Las Condes)'!$E:$E,MATCH($B795,'Pliegos Tarifarios (Las Condes)'!$A:$A,0))</f>
        <v>9383.5872268000003</v>
      </c>
      <c r="Q795" s="19" cm="1">
        <f t="array" ref="Q795">H795*_xlfn.IFS(H795&lt;=350,INDEX('Pliegos Tarifarios (Las Condes)'!$F:$F,MATCH($B795,'Pliegos Tarifarios (Las Condes)'!$A:$A,0)),H795&lt;=500,INDEX('Pliegos Tarifarios (Las Condes)'!$G:$G,MATCH($B795,'Pliegos Tarifarios (Las Condes)'!$A:$A,0)),H795&lt;=1000,INDEX('Pliegos Tarifarios (Las Condes)'!$H:$H,MATCH($B795,'Pliegos Tarifarios (Las Condes)'!$A:$A,0)),H795&lt;=5000,INDEX('Pliegos Tarifarios (Las Condes)'!$I:$I,MATCH($B795,'Pliegos Tarifarios (Las Condes)'!$A:$A,0)),H795&gt;5000,INDEX('Pliegos Tarifarios (Las Condes)'!$J:$J,MATCH($B795,'Pliegos Tarifarios (Las Condes)'!$A:$A,0)))/1.19</f>
        <v>1701.8296057983196</v>
      </c>
      <c r="R795" s="19">
        <f>INDEX('Pliegos Tarifarios (Las Condes)'!$K:$K,MATCH($B795,'Pliegos Tarifarios (Las Condes)'!$A:$A,0))</f>
        <v>709.36099999999999</v>
      </c>
      <c r="S795" s="21">
        <f t="shared" si="39"/>
        <v>135343.88954199833</v>
      </c>
      <c r="T795" s="21">
        <f t="shared" si="40"/>
        <v>25715.339012979683</v>
      </c>
      <c r="U795" s="19">
        <v>0</v>
      </c>
      <c r="V795" s="21">
        <f t="shared" si="41"/>
        <v>161059.22855497801</v>
      </c>
    </row>
    <row r="796" spans="1:22" x14ac:dyDescent="0.3">
      <c r="A796" s="7" t="s">
        <v>141</v>
      </c>
      <c r="B796" s="7">
        <v>2</v>
      </c>
      <c r="C796" s="8" t="s">
        <v>186</v>
      </c>
      <c r="D796" s="7" t="s">
        <v>828</v>
      </c>
      <c r="E796" s="7" t="s">
        <v>121</v>
      </c>
      <c r="F796" s="8" t="s">
        <v>829</v>
      </c>
      <c r="G796" s="7" t="s">
        <v>16</v>
      </c>
      <c r="H796" s="9">
        <v>729.16420000000005</v>
      </c>
      <c r="I796" s="9">
        <v>2.2101000000000002</v>
      </c>
      <c r="J796" s="9">
        <v>2.12</v>
      </c>
      <c r="K796" s="10">
        <v>0.95923261390887282</v>
      </c>
      <c r="L796" s="9">
        <v>26.04</v>
      </c>
      <c r="M796" s="19">
        <f>H796*INDEX('Pliegos Tarifarios (Las Condes)'!$B:$B,MATCH($B796,'Pliegos Tarifarios (Las Condes)'!$A:$A,0))</f>
        <v>86652.4151996</v>
      </c>
      <c r="N796" s="19">
        <f>I796*INDEX('Pliegos Tarifarios (Las Condes)'!$C:$C,MATCH($B796,'Pliegos Tarifarios (Las Condes)'!$A:$A,0))</f>
        <v>7582.1480781000009</v>
      </c>
      <c r="O796" s="19">
        <f>J796*INDEX('Pliegos Tarifarios (Las Condes)'!$D:$D,MATCH($B796,'Pliegos Tarifarios (Las Condes)'!$A:$A,0))</f>
        <v>29939.01312</v>
      </c>
      <c r="P796" s="19">
        <f>H796*INDEX('Pliegos Tarifarios (Las Condes)'!$E:$E,MATCH($B796,'Pliegos Tarifarios (Las Condes)'!$A:$A,0))</f>
        <v>9429.5514344000003</v>
      </c>
      <c r="Q796" s="19" cm="1">
        <f t="array" ref="Q796">H796*_xlfn.IFS(H796&lt;=350,INDEX('Pliegos Tarifarios (Las Condes)'!$F:$F,MATCH($B796,'Pliegos Tarifarios (Las Condes)'!$A:$A,0)),H796&lt;=500,INDEX('Pliegos Tarifarios (Las Condes)'!$G:$G,MATCH($B796,'Pliegos Tarifarios (Las Condes)'!$A:$A,0)),H796&lt;=1000,INDEX('Pliegos Tarifarios (Las Condes)'!$H:$H,MATCH($B796,'Pliegos Tarifarios (Las Condes)'!$A:$A,0)),H796&lt;=5000,INDEX('Pliegos Tarifarios (Las Condes)'!$I:$I,MATCH($B796,'Pliegos Tarifarios (Las Condes)'!$A:$A,0)),H796&gt;5000,INDEX('Pliegos Tarifarios (Las Condes)'!$J:$J,MATCH($B796,'Pliegos Tarifarios (Las Condes)'!$A:$A,0)))/1.19</f>
        <v>1710.1657833613449</v>
      </c>
      <c r="R796" s="19">
        <f>INDEX('Pliegos Tarifarios (Las Condes)'!$K:$K,MATCH($B796,'Pliegos Tarifarios (Las Condes)'!$A:$A,0))</f>
        <v>709.36099999999999</v>
      </c>
      <c r="S796" s="21">
        <f t="shared" si="39"/>
        <v>136022.65461546136</v>
      </c>
      <c r="T796" s="21">
        <f t="shared" si="40"/>
        <v>25844.30437693766</v>
      </c>
      <c r="U796" s="19">
        <v>0</v>
      </c>
      <c r="V796" s="21">
        <f t="shared" si="41"/>
        <v>161866.95899239901</v>
      </c>
    </row>
    <row r="797" spans="1:22" x14ac:dyDescent="0.3">
      <c r="A797" s="7" t="s">
        <v>141</v>
      </c>
      <c r="B797" s="7">
        <v>2</v>
      </c>
      <c r="C797" s="8" t="s">
        <v>186</v>
      </c>
      <c r="D797" s="7" t="s">
        <v>830</v>
      </c>
      <c r="E797" s="7" t="s">
        <v>121</v>
      </c>
      <c r="F797" s="8" t="s">
        <v>831</v>
      </c>
      <c r="G797" s="7" t="s">
        <v>16</v>
      </c>
      <c r="H797" s="9">
        <v>731.94140000000004</v>
      </c>
      <c r="I797" s="9">
        <v>2.2242999999999999</v>
      </c>
      <c r="J797" s="9">
        <v>2.1593</v>
      </c>
      <c r="K797" s="10">
        <v>0.97077732320280541</v>
      </c>
      <c r="L797" s="9">
        <v>26.14</v>
      </c>
      <c r="M797" s="19">
        <f>H797*INDEX('Pliegos Tarifarios (Las Condes)'!$B:$B,MATCH($B797,'Pliegos Tarifarios (Las Condes)'!$A:$A,0))</f>
        <v>86982.452093200001</v>
      </c>
      <c r="N797" s="19">
        <f>I797*INDEX('Pliegos Tarifarios (Las Condes)'!$C:$C,MATCH($B797,'Pliegos Tarifarios (Las Condes)'!$A:$A,0))</f>
        <v>7630.8637483000002</v>
      </c>
      <c r="O797" s="19">
        <f>J797*INDEX('Pliegos Tarifarios (Las Condes)'!$D:$D,MATCH($B797,'Pliegos Tarifarios (Las Condes)'!$A:$A,0))</f>
        <v>30494.014636799999</v>
      </c>
      <c r="P797" s="19">
        <f>H797*INDEX('Pliegos Tarifarios (Las Condes)'!$E:$E,MATCH($B797,'Pliegos Tarifarios (Las Condes)'!$A:$A,0))</f>
        <v>9465.4661848000014</v>
      </c>
      <c r="Q797" s="19" cm="1">
        <f t="array" ref="Q797">H797*_xlfn.IFS(H797&lt;=350,INDEX('Pliegos Tarifarios (Las Condes)'!$F:$F,MATCH($B797,'Pliegos Tarifarios (Las Condes)'!$A:$A,0)),H797&lt;=500,INDEX('Pliegos Tarifarios (Las Condes)'!$G:$G,MATCH($B797,'Pliegos Tarifarios (Las Condes)'!$A:$A,0)),H797&lt;=1000,INDEX('Pliegos Tarifarios (Las Condes)'!$H:$H,MATCH($B797,'Pliegos Tarifarios (Las Condes)'!$A:$A,0)),H797&lt;=5000,INDEX('Pliegos Tarifarios (Las Condes)'!$I:$I,MATCH($B797,'Pliegos Tarifarios (Las Condes)'!$A:$A,0)),H797&gt;5000,INDEX('Pliegos Tarifarios (Las Condes)'!$J:$J,MATCH($B797,'Pliegos Tarifarios (Las Condes)'!$A:$A,0)))/1.19</f>
        <v>1716.6793675630256</v>
      </c>
      <c r="R797" s="19">
        <f>INDEX('Pliegos Tarifarios (Las Condes)'!$K:$K,MATCH($B797,'Pliegos Tarifarios (Las Condes)'!$A:$A,0))</f>
        <v>709.36099999999999</v>
      </c>
      <c r="S797" s="21">
        <f t="shared" si="39"/>
        <v>136998.83703066304</v>
      </c>
      <c r="T797" s="21">
        <f t="shared" si="40"/>
        <v>26029.779035825977</v>
      </c>
      <c r="U797" s="19">
        <v>0</v>
      </c>
      <c r="V797" s="21">
        <f t="shared" si="41"/>
        <v>163028.61606648902</v>
      </c>
    </row>
    <row r="798" spans="1:22" x14ac:dyDescent="0.3">
      <c r="A798" s="7" t="s">
        <v>141</v>
      </c>
      <c r="B798" s="7">
        <v>2</v>
      </c>
      <c r="C798" s="8" t="s">
        <v>186</v>
      </c>
      <c r="D798" s="7" t="s">
        <v>832</v>
      </c>
      <c r="E798" s="7" t="s">
        <v>121</v>
      </c>
      <c r="F798" s="8" t="s">
        <v>833</v>
      </c>
      <c r="G798" s="7" t="s">
        <v>16</v>
      </c>
      <c r="H798" s="9">
        <v>729.91089999999997</v>
      </c>
      <c r="I798" s="9">
        <v>2.2101999999999999</v>
      </c>
      <c r="J798" s="9">
        <v>2.1368999999999998</v>
      </c>
      <c r="K798" s="10">
        <v>0.96683558049045326</v>
      </c>
      <c r="L798" s="9">
        <v>26.07</v>
      </c>
      <c r="M798" s="19">
        <f>H798*INDEX('Pliegos Tarifarios (Las Condes)'!$B:$B,MATCH($B798,'Pliegos Tarifarios (Las Condes)'!$A:$A,0))</f>
        <v>86741.151534199991</v>
      </c>
      <c r="N798" s="19">
        <f>I798*INDEX('Pliegos Tarifarios (Las Condes)'!$C:$C,MATCH($B798,'Pliegos Tarifarios (Las Condes)'!$A:$A,0))</f>
        <v>7582.4911462</v>
      </c>
      <c r="O798" s="19">
        <f>J798*INDEX('Pliegos Tarifarios (Las Condes)'!$D:$D,MATCH($B798,'Pliegos Tarifarios (Las Condes)'!$A:$A,0))</f>
        <v>30177.677894399996</v>
      </c>
      <c r="P798" s="19">
        <f>H798*INDEX('Pliegos Tarifarios (Las Condes)'!$E:$E,MATCH($B798,'Pliegos Tarifarios (Las Condes)'!$A:$A,0))</f>
        <v>9439.2077587999993</v>
      </c>
      <c r="Q798" s="19" cm="1">
        <f t="array" ref="Q798">H798*_xlfn.IFS(H798&lt;=350,INDEX('Pliegos Tarifarios (Las Condes)'!$F:$F,MATCH($B798,'Pliegos Tarifarios (Las Condes)'!$A:$A,0)),H798&lt;=500,INDEX('Pliegos Tarifarios (Las Condes)'!$G:$G,MATCH($B798,'Pliegos Tarifarios (Las Condes)'!$A:$A,0)),H798&lt;=1000,INDEX('Pliegos Tarifarios (Las Condes)'!$H:$H,MATCH($B798,'Pliegos Tarifarios (Las Condes)'!$A:$A,0)),H798&lt;=5000,INDEX('Pliegos Tarifarios (Las Condes)'!$I:$I,MATCH($B798,'Pliegos Tarifarios (Las Condes)'!$A:$A,0)),H798&gt;5000,INDEX('Pliegos Tarifarios (Las Condes)'!$J:$J,MATCH($B798,'Pliegos Tarifarios (Las Condes)'!$A:$A,0)))/1.19</f>
        <v>1711.917077226891</v>
      </c>
      <c r="R798" s="19">
        <f>INDEX('Pliegos Tarifarios (Las Condes)'!$K:$K,MATCH($B798,'Pliegos Tarifarios (Las Condes)'!$A:$A,0))</f>
        <v>709.36099999999999</v>
      </c>
      <c r="S798" s="21">
        <f t="shared" si="39"/>
        <v>136361.80641082689</v>
      </c>
      <c r="T798" s="21">
        <f t="shared" si="40"/>
        <v>25908.743218057109</v>
      </c>
      <c r="U798" s="19">
        <v>0</v>
      </c>
      <c r="V798" s="21">
        <f t="shared" si="41"/>
        <v>162270.54962888401</v>
      </c>
    </row>
    <row r="799" spans="1:22" x14ac:dyDescent="0.3">
      <c r="A799" s="7" t="s">
        <v>141</v>
      </c>
      <c r="B799" s="7">
        <v>2</v>
      </c>
      <c r="C799" s="8" t="s">
        <v>186</v>
      </c>
      <c r="D799" s="7" t="s">
        <v>834</v>
      </c>
      <c r="E799" s="7" t="s">
        <v>121</v>
      </c>
      <c r="F799" s="8" t="s">
        <v>835</v>
      </c>
      <c r="G799" s="7" t="s">
        <v>16</v>
      </c>
      <c r="H799" s="9">
        <v>729.70010000000002</v>
      </c>
      <c r="I799" s="9">
        <v>2.2120000000000002</v>
      </c>
      <c r="J799" s="9">
        <v>2.2120000000000002</v>
      </c>
      <c r="K799" s="10">
        <v>1</v>
      </c>
      <c r="L799" s="9">
        <v>26.06</v>
      </c>
      <c r="M799" s="19">
        <f>H799*INDEX('Pliegos Tarifarios (Las Condes)'!$B:$B,MATCH($B799,'Pliegos Tarifarios (Las Condes)'!$A:$A,0))</f>
        <v>86716.100483799994</v>
      </c>
      <c r="N799" s="19">
        <f>I799*INDEX('Pliegos Tarifarios (Las Condes)'!$C:$C,MATCH($B799,'Pliegos Tarifarios (Las Condes)'!$A:$A,0))</f>
        <v>7588.6663720000006</v>
      </c>
      <c r="O799" s="19">
        <f>J799*INDEX('Pliegos Tarifarios (Las Condes)'!$D:$D,MATCH($B799,'Pliegos Tarifarios (Las Condes)'!$A:$A,0))</f>
        <v>31238.253312000001</v>
      </c>
      <c r="P799" s="19">
        <f>H799*INDEX('Pliegos Tarifarios (Las Condes)'!$E:$E,MATCH($B799,'Pliegos Tarifarios (Las Condes)'!$A:$A,0))</f>
        <v>9436.4816932000012</v>
      </c>
      <c r="Q799" s="19" cm="1">
        <f t="array" ref="Q799">H799*_xlfn.IFS(H799&lt;=350,INDEX('Pliegos Tarifarios (Las Condes)'!$F:$F,MATCH($B799,'Pliegos Tarifarios (Las Condes)'!$A:$A,0)),H799&lt;=500,INDEX('Pliegos Tarifarios (Las Condes)'!$G:$G,MATCH($B799,'Pliegos Tarifarios (Las Condes)'!$A:$A,0)),H799&lt;=1000,INDEX('Pliegos Tarifarios (Las Condes)'!$H:$H,MATCH($B799,'Pliegos Tarifarios (Las Condes)'!$A:$A,0)),H799&lt;=5000,INDEX('Pliegos Tarifarios (Las Condes)'!$I:$I,MATCH($B799,'Pliegos Tarifarios (Las Condes)'!$A:$A,0)),H799&gt;5000,INDEX('Pliegos Tarifarios (Las Condes)'!$J:$J,MATCH($B799,'Pliegos Tarifarios (Las Condes)'!$A:$A,0)))/1.19</f>
        <v>1711.4226715126053</v>
      </c>
      <c r="R799" s="19">
        <f>INDEX('Pliegos Tarifarios (Las Condes)'!$K:$K,MATCH($B799,'Pliegos Tarifarios (Las Condes)'!$A:$A,0))</f>
        <v>709.36099999999999</v>
      </c>
      <c r="S799" s="21">
        <f t="shared" si="39"/>
        <v>137400.28553251261</v>
      </c>
      <c r="T799" s="21">
        <f t="shared" si="40"/>
        <v>26106.054251177397</v>
      </c>
      <c r="U799" s="19">
        <v>0</v>
      </c>
      <c r="V799" s="21">
        <f t="shared" si="41"/>
        <v>163506.33978369</v>
      </c>
    </row>
    <row r="800" spans="1:22" x14ac:dyDescent="0.3">
      <c r="A800" s="7" t="s">
        <v>141</v>
      </c>
      <c r="B800" s="7">
        <v>2</v>
      </c>
      <c r="C800" s="8" t="s">
        <v>186</v>
      </c>
      <c r="D800" s="7" t="s">
        <v>836</v>
      </c>
      <c r="E800" s="7" t="s">
        <v>121</v>
      </c>
      <c r="F800" s="8" t="s">
        <v>837</v>
      </c>
      <c r="G800" s="7" t="s">
        <v>16</v>
      </c>
      <c r="H800" s="9">
        <v>728.26110000000006</v>
      </c>
      <c r="I800" s="9">
        <v>2.1922999999999999</v>
      </c>
      <c r="J800" s="9">
        <v>2.1884000000000001</v>
      </c>
      <c r="K800" s="10">
        <v>0.9982210463896366</v>
      </c>
      <c r="L800" s="9">
        <v>26.01</v>
      </c>
      <c r="M800" s="19">
        <f>H800*INDEX('Pliegos Tarifarios (Las Condes)'!$B:$B,MATCH($B800,'Pliegos Tarifarios (Las Condes)'!$A:$A,0))</f>
        <v>86545.092601800003</v>
      </c>
      <c r="N800" s="19">
        <f>I800*INDEX('Pliegos Tarifarios (Las Condes)'!$C:$C,MATCH($B800,'Pliegos Tarifarios (Las Condes)'!$A:$A,0))</f>
        <v>7521.0819562999995</v>
      </c>
      <c r="O800" s="19">
        <f>J800*INDEX('Pliegos Tarifarios (Las Condes)'!$D:$D,MATCH($B800,'Pliegos Tarifarios (Las Condes)'!$A:$A,0))</f>
        <v>30904.969958400001</v>
      </c>
      <c r="P800" s="19">
        <f>H800*INDEX('Pliegos Tarifarios (Las Condes)'!$E:$E,MATCH($B800,'Pliegos Tarifarios (Las Condes)'!$A:$A,0))</f>
        <v>9417.8725452000017</v>
      </c>
      <c r="Q800" s="19" cm="1">
        <f t="array" ref="Q800">H800*_xlfn.IFS(H800&lt;=350,INDEX('Pliegos Tarifarios (Las Condes)'!$F:$F,MATCH($B800,'Pliegos Tarifarios (Las Condes)'!$A:$A,0)),H800&lt;=500,INDEX('Pliegos Tarifarios (Las Condes)'!$G:$G,MATCH($B800,'Pliegos Tarifarios (Las Condes)'!$A:$A,0)),H800&lt;=1000,INDEX('Pliegos Tarifarios (Las Condes)'!$H:$H,MATCH($B800,'Pliegos Tarifarios (Las Condes)'!$A:$A,0)),H800&lt;=5000,INDEX('Pliegos Tarifarios (Las Condes)'!$I:$I,MATCH($B800,'Pliegos Tarifarios (Las Condes)'!$A:$A,0)),H800&gt;5000,INDEX('Pliegos Tarifarios (Las Condes)'!$J:$J,MATCH($B800,'Pliegos Tarifarios (Las Condes)'!$A:$A,0)))/1.19</f>
        <v>1708.0476723529416</v>
      </c>
      <c r="R800" s="19">
        <f>INDEX('Pliegos Tarifarios (Las Condes)'!$K:$K,MATCH($B800,'Pliegos Tarifarios (Las Condes)'!$A:$A,0))</f>
        <v>709.36099999999999</v>
      </c>
      <c r="S800" s="21">
        <f t="shared" si="39"/>
        <v>136806.42573405293</v>
      </c>
      <c r="T800" s="21">
        <f t="shared" si="40"/>
        <v>25993.220889470056</v>
      </c>
      <c r="U800" s="19">
        <v>0</v>
      </c>
      <c r="V800" s="21">
        <f t="shared" si="41"/>
        <v>162799.64662352297</v>
      </c>
    </row>
    <row r="801" spans="1:22" x14ac:dyDescent="0.3">
      <c r="A801" s="7" t="s">
        <v>141</v>
      </c>
      <c r="B801" s="7">
        <v>2</v>
      </c>
      <c r="C801" s="8" t="s">
        <v>186</v>
      </c>
      <c r="D801" s="7" t="s">
        <v>838</v>
      </c>
      <c r="E801" s="7" t="s">
        <v>121</v>
      </c>
      <c r="F801" s="8" t="s">
        <v>839</v>
      </c>
      <c r="G801" s="7" t="s">
        <v>16</v>
      </c>
      <c r="H801" s="9">
        <v>730.04740000000004</v>
      </c>
      <c r="I801" s="9">
        <v>2.1640000000000001</v>
      </c>
      <c r="J801" s="9">
        <v>2.1463000000000001</v>
      </c>
      <c r="K801" s="10">
        <v>0.9918207024029575</v>
      </c>
      <c r="L801" s="9">
        <v>26.07</v>
      </c>
      <c r="M801" s="19">
        <f>H801*INDEX('Pliegos Tarifarios (Las Condes)'!$B:$B,MATCH($B801,'Pliegos Tarifarios (Las Condes)'!$A:$A,0))</f>
        <v>86757.372921200003</v>
      </c>
      <c r="N801" s="19">
        <f>I801*INDEX('Pliegos Tarifarios (Las Condes)'!$C:$C,MATCH($B801,'Pliegos Tarifarios (Las Condes)'!$A:$A,0))</f>
        <v>7423.9936840000009</v>
      </c>
      <c r="O801" s="19">
        <f>J801*INDEX('Pliegos Tarifarios (Las Condes)'!$D:$D,MATCH($B801,'Pliegos Tarifarios (Las Condes)'!$A:$A,0))</f>
        <v>30310.4263488</v>
      </c>
      <c r="P801" s="19">
        <f>H801*INDEX('Pliegos Tarifarios (Las Condes)'!$E:$E,MATCH($B801,'Pliegos Tarifarios (Las Condes)'!$A:$A,0))</f>
        <v>9440.9729768000016</v>
      </c>
      <c r="Q801" s="19" cm="1">
        <f t="array" ref="Q801">H801*_xlfn.IFS(H801&lt;=350,INDEX('Pliegos Tarifarios (Las Condes)'!$F:$F,MATCH($B801,'Pliegos Tarifarios (Las Condes)'!$A:$A,0)),H801&lt;=500,INDEX('Pliegos Tarifarios (Las Condes)'!$G:$G,MATCH($B801,'Pliegos Tarifarios (Las Condes)'!$A:$A,0)),H801&lt;=1000,INDEX('Pliegos Tarifarios (Las Condes)'!$H:$H,MATCH($B801,'Pliegos Tarifarios (Las Condes)'!$A:$A,0)),H801&lt;=5000,INDEX('Pliegos Tarifarios (Las Condes)'!$I:$I,MATCH($B801,'Pliegos Tarifarios (Las Condes)'!$A:$A,0)),H801&gt;5000,INDEX('Pliegos Tarifarios (Las Condes)'!$J:$J,MATCH($B801,'Pliegos Tarifarios (Las Condes)'!$A:$A,0)))/1.19</f>
        <v>1712.2372213445381</v>
      </c>
      <c r="R801" s="19">
        <f>INDEX('Pliegos Tarifarios (Las Condes)'!$K:$K,MATCH($B801,'Pliegos Tarifarios (Las Condes)'!$A:$A,0))</f>
        <v>709.36099999999999</v>
      </c>
      <c r="S801" s="21">
        <f t="shared" si="39"/>
        <v>136354.36415214455</v>
      </c>
      <c r="T801" s="21">
        <f t="shared" si="40"/>
        <v>25907.329188907464</v>
      </c>
      <c r="U801" s="19">
        <v>0</v>
      </c>
      <c r="V801" s="21">
        <f t="shared" si="41"/>
        <v>162261.69334105201</v>
      </c>
    </row>
    <row r="802" spans="1:22" x14ac:dyDescent="0.3">
      <c r="A802" s="7" t="s">
        <v>141</v>
      </c>
      <c r="B802" s="7">
        <v>2</v>
      </c>
      <c r="C802" s="8" t="s">
        <v>186</v>
      </c>
      <c r="D802" s="7" t="s">
        <v>840</v>
      </c>
      <c r="E802" s="7" t="s">
        <v>121</v>
      </c>
      <c r="F802" s="8" t="s">
        <v>841</v>
      </c>
      <c r="G802" s="7" t="s">
        <v>16</v>
      </c>
      <c r="H802" s="9">
        <v>729.89469999999994</v>
      </c>
      <c r="I802" s="9">
        <v>2.1894</v>
      </c>
      <c r="J802" s="9">
        <v>2.169</v>
      </c>
      <c r="K802" s="10">
        <v>0.99068237873389975</v>
      </c>
      <c r="L802" s="9">
        <v>26.07</v>
      </c>
      <c r="M802" s="19">
        <f>H802*INDEX('Pliegos Tarifarios (Las Condes)'!$B:$B,MATCH($B802,'Pliegos Tarifarios (Las Condes)'!$A:$A,0))</f>
        <v>86739.22635859999</v>
      </c>
      <c r="N802" s="19">
        <f>I802*INDEX('Pliegos Tarifarios (Las Condes)'!$C:$C,MATCH($B802,'Pliegos Tarifarios (Las Condes)'!$A:$A,0))</f>
        <v>7511.1329814000001</v>
      </c>
      <c r="O802" s="19">
        <f>J802*INDEX('Pliegos Tarifarios (Las Condes)'!$D:$D,MATCH($B802,'Pliegos Tarifarios (Las Condes)'!$A:$A,0))</f>
        <v>30630.999744000001</v>
      </c>
      <c r="P802" s="19">
        <f>H802*INDEX('Pliegos Tarifarios (Las Condes)'!$E:$E,MATCH($B802,'Pliegos Tarifarios (Las Condes)'!$A:$A,0))</f>
        <v>9438.9982603999997</v>
      </c>
      <c r="Q802" s="19" cm="1">
        <f t="array" ref="Q802">H802*_xlfn.IFS(H802&lt;=350,INDEX('Pliegos Tarifarios (Las Condes)'!$F:$F,MATCH($B802,'Pliegos Tarifarios (Las Condes)'!$A:$A,0)),H802&lt;=500,INDEX('Pliegos Tarifarios (Las Condes)'!$G:$G,MATCH($B802,'Pliegos Tarifarios (Las Condes)'!$A:$A,0)),H802&lt;=1000,INDEX('Pliegos Tarifarios (Las Condes)'!$H:$H,MATCH($B802,'Pliegos Tarifarios (Las Condes)'!$A:$A,0)),H802&lt;=5000,INDEX('Pliegos Tarifarios (Las Condes)'!$I:$I,MATCH($B802,'Pliegos Tarifarios (Las Condes)'!$A:$A,0)),H802&gt;5000,INDEX('Pliegos Tarifarios (Las Condes)'!$J:$J,MATCH($B802,'Pliegos Tarifarios (Las Condes)'!$A:$A,0)))/1.19</f>
        <v>1711.8790821008406</v>
      </c>
      <c r="R802" s="19">
        <f>INDEX('Pliegos Tarifarios (Las Condes)'!$K:$K,MATCH($B802,'Pliegos Tarifarios (Las Condes)'!$A:$A,0))</f>
        <v>709.36099999999999</v>
      </c>
      <c r="S802" s="21">
        <f t="shared" si="39"/>
        <v>136741.59742650084</v>
      </c>
      <c r="T802" s="21">
        <f t="shared" si="40"/>
        <v>25980.903511035162</v>
      </c>
      <c r="U802" s="19">
        <v>0</v>
      </c>
      <c r="V802" s="21">
        <f t="shared" si="41"/>
        <v>162722.50093753601</v>
      </c>
    </row>
    <row r="803" spans="1:22" x14ac:dyDescent="0.3">
      <c r="A803" s="7" t="s">
        <v>141</v>
      </c>
      <c r="B803" s="7">
        <v>2</v>
      </c>
      <c r="C803" s="8" t="s">
        <v>186</v>
      </c>
      <c r="D803" s="7" t="s">
        <v>842</v>
      </c>
      <c r="E803" s="7" t="s">
        <v>121</v>
      </c>
      <c r="F803" s="8" t="s">
        <v>843</v>
      </c>
      <c r="G803" s="7" t="s">
        <v>16</v>
      </c>
      <c r="H803" s="9">
        <v>729.85530000000006</v>
      </c>
      <c r="I803" s="9">
        <v>2.1665999999999999</v>
      </c>
      <c r="J803" s="9">
        <v>2.1322000000000001</v>
      </c>
      <c r="K803" s="10">
        <v>0.98412258838733513</v>
      </c>
      <c r="L803" s="9">
        <v>26.07</v>
      </c>
      <c r="M803" s="19">
        <f>H803*INDEX('Pliegos Tarifarios (Las Condes)'!$B:$B,MATCH($B803,'Pliegos Tarifarios (Las Condes)'!$A:$A,0))</f>
        <v>86734.544141400009</v>
      </c>
      <c r="N803" s="19">
        <f>I803*INDEX('Pliegos Tarifarios (Las Condes)'!$C:$C,MATCH($B803,'Pliegos Tarifarios (Las Condes)'!$A:$A,0))</f>
        <v>7432.9134545999996</v>
      </c>
      <c r="O803" s="19">
        <f>J803*INDEX('Pliegos Tarifarios (Las Condes)'!$D:$D,MATCH($B803,'Pliegos Tarifarios (Las Condes)'!$A:$A,0))</f>
        <v>30111.303667200002</v>
      </c>
      <c r="P803" s="19">
        <f>H803*INDEX('Pliegos Tarifarios (Las Condes)'!$E:$E,MATCH($B803,'Pliegos Tarifarios (Las Condes)'!$A:$A,0))</f>
        <v>9438.4887396000013</v>
      </c>
      <c r="Q803" s="19" cm="1">
        <f t="array" ref="Q803">H803*_xlfn.IFS(H803&lt;=350,INDEX('Pliegos Tarifarios (Las Condes)'!$F:$F,MATCH($B803,'Pliegos Tarifarios (Las Condes)'!$A:$A,0)),H803&lt;=500,INDEX('Pliegos Tarifarios (Las Condes)'!$G:$G,MATCH($B803,'Pliegos Tarifarios (Las Condes)'!$A:$A,0)),H803&lt;=1000,INDEX('Pliegos Tarifarios (Las Condes)'!$H:$H,MATCH($B803,'Pliegos Tarifarios (Las Condes)'!$A:$A,0)),H803&lt;=5000,INDEX('Pliegos Tarifarios (Las Condes)'!$I:$I,MATCH($B803,'Pliegos Tarifarios (Las Condes)'!$A:$A,0)),H803&gt;5000,INDEX('Pliegos Tarifarios (Las Condes)'!$J:$J,MATCH($B803,'Pliegos Tarifarios (Las Condes)'!$A:$A,0)))/1.19</f>
        <v>1711.7866742016811</v>
      </c>
      <c r="R803" s="19">
        <f>INDEX('Pliegos Tarifarios (Las Condes)'!$K:$K,MATCH($B803,'Pliegos Tarifarios (Las Condes)'!$A:$A,0))</f>
        <v>709.36099999999999</v>
      </c>
      <c r="S803" s="21">
        <f t="shared" si="39"/>
        <v>136138.39767700172</v>
      </c>
      <c r="T803" s="21">
        <f t="shared" si="40"/>
        <v>25866.295558630325</v>
      </c>
      <c r="U803" s="19">
        <v>0</v>
      </c>
      <c r="V803" s="21">
        <f t="shared" si="41"/>
        <v>162004.69323563203</v>
      </c>
    </row>
    <row r="804" spans="1:22" x14ac:dyDescent="0.3">
      <c r="A804" s="7" t="s">
        <v>141</v>
      </c>
      <c r="B804" s="7">
        <v>2</v>
      </c>
      <c r="C804" s="8" t="s">
        <v>186</v>
      </c>
      <c r="D804" s="7" t="s">
        <v>844</v>
      </c>
      <c r="E804" s="7" t="s">
        <v>121</v>
      </c>
      <c r="F804" s="8" t="s">
        <v>845</v>
      </c>
      <c r="G804" s="7" t="s">
        <v>16</v>
      </c>
      <c r="H804" s="9">
        <v>729.79219999999998</v>
      </c>
      <c r="I804" s="9">
        <v>2.1947000000000001</v>
      </c>
      <c r="J804" s="9">
        <v>2.1613000000000002</v>
      </c>
      <c r="K804" s="10">
        <v>0.98478151911422984</v>
      </c>
      <c r="L804" s="9">
        <v>26.06</v>
      </c>
      <c r="M804" s="19">
        <f>H804*INDEX('Pliegos Tarifarios (Las Condes)'!$B:$B,MATCH($B804,'Pliegos Tarifarios (Las Condes)'!$A:$A,0))</f>
        <v>86727.045463599992</v>
      </c>
      <c r="N804" s="19">
        <f>I804*INDEX('Pliegos Tarifarios (Las Condes)'!$C:$C,MATCH($B804,'Pliegos Tarifarios (Las Condes)'!$A:$A,0))</f>
        <v>7529.3155907</v>
      </c>
      <c r="O804" s="19">
        <f>J804*INDEX('Pliegos Tarifarios (Las Condes)'!$D:$D,MATCH($B804,'Pliegos Tarifarios (Las Condes)'!$A:$A,0))</f>
        <v>30522.2589888</v>
      </c>
      <c r="P804" s="19">
        <f>H804*INDEX('Pliegos Tarifarios (Las Condes)'!$E:$E,MATCH($B804,'Pliegos Tarifarios (Las Condes)'!$A:$A,0))</f>
        <v>9437.6727303999996</v>
      </c>
      <c r="Q804" s="19" cm="1">
        <f t="array" ref="Q804">H804*_xlfn.IFS(H804&lt;=350,INDEX('Pliegos Tarifarios (Las Condes)'!$F:$F,MATCH($B804,'Pliegos Tarifarios (Las Condes)'!$A:$A,0)),H804&lt;=500,INDEX('Pliegos Tarifarios (Las Condes)'!$G:$G,MATCH($B804,'Pliegos Tarifarios (Las Condes)'!$A:$A,0)),H804&lt;=1000,INDEX('Pliegos Tarifarios (Las Condes)'!$H:$H,MATCH($B804,'Pliegos Tarifarios (Las Condes)'!$A:$A,0)),H804&lt;=5000,INDEX('Pliegos Tarifarios (Las Condes)'!$I:$I,MATCH($B804,'Pliegos Tarifarios (Las Condes)'!$A:$A,0)),H804&gt;5000,INDEX('Pliegos Tarifarios (Las Condes)'!$J:$J,MATCH($B804,'Pliegos Tarifarios (Las Condes)'!$A:$A,0)))/1.19</f>
        <v>1711.6386808403363</v>
      </c>
      <c r="R804" s="19">
        <f>INDEX('Pliegos Tarifarios (Las Condes)'!$K:$K,MATCH($B804,'Pliegos Tarifarios (Las Condes)'!$A:$A,0))</f>
        <v>709.36099999999999</v>
      </c>
      <c r="S804" s="21">
        <f t="shared" si="39"/>
        <v>136637.29245434035</v>
      </c>
      <c r="T804" s="21">
        <f t="shared" si="40"/>
        <v>25961.085566324666</v>
      </c>
      <c r="U804" s="19">
        <v>0</v>
      </c>
      <c r="V804" s="21">
        <f t="shared" si="41"/>
        <v>162598.37802066503</v>
      </c>
    </row>
    <row r="805" spans="1:22" x14ac:dyDescent="0.3">
      <c r="A805" s="7" t="s">
        <v>141</v>
      </c>
      <c r="B805" s="7">
        <v>2</v>
      </c>
      <c r="C805" s="8" t="s">
        <v>186</v>
      </c>
      <c r="D805" s="7" t="s">
        <v>846</v>
      </c>
      <c r="E805" s="7" t="s">
        <v>121</v>
      </c>
      <c r="F805" s="8" t="s">
        <v>847</v>
      </c>
      <c r="G805" s="7" t="s">
        <v>16</v>
      </c>
      <c r="H805" s="9">
        <v>730.6377</v>
      </c>
      <c r="I805" s="9">
        <v>2.1682999999999999</v>
      </c>
      <c r="J805" s="9">
        <v>2.1682999999999999</v>
      </c>
      <c r="K805" s="10">
        <v>1</v>
      </c>
      <c r="L805" s="9">
        <v>26.09</v>
      </c>
      <c r="M805" s="19">
        <f>H805*INDEX('Pliegos Tarifarios (Las Condes)'!$B:$B,MATCH($B805,'Pliegos Tarifarios (Las Condes)'!$A:$A,0))</f>
        <v>86827.522992599988</v>
      </c>
      <c r="N805" s="19">
        <f>I805*INDEX('Pliegos Tarifarios (Las Condes)'!$C:$C,MATCH($B805,'Pliegos Tarifarios (Las Condes)'!$A:$A,0))</f>
        <v>7438.7456123000002</v>
      </c>
      <c r="O805" s="19">
        <f>J805*INDEX('Pliegos Tarifarios (Las Condes)'!$D:$D,MATCH($B805,'Pliegos Tarifarios (Las Condes)'!$A:$A,0))</f>
        <v>30621.114220799998</v>
      </c>
      <c r="P805" s="19">
        <f>H805*INDEX('Pliegos Tarifarios (Las Condes)'!$E:$E,MATCH($B805,'Pliegos Tarifarios (Las Condes)'!$A:$A,0))</f>
        <v>9448.606736400001</v>
      </c>
      <c r="Q805" s="19" cm="1">
        <f t="array" ref="Q805">H805*_xlfn.IFS(H805&lt;=350,INDEX('Pliegos Tarifarios (Las Condes)'!$F:$F,MATCH($B805,'Pliegos Tarifarios (Las Condes)'!$A:$A,0)),H805&lt;=500,INDEX('Pliegos Tarifarios (Las Condes)'!$G:$G,MATCH($B805,'Pliegos Tarifarios (Las Condes)'!$A:$A,0)),H805&lt;=1000,INDEX('Pliegos Tarifarios (Las Condes)'!$H:$H,MATCH($B805,'Pliegos Tarifarios (Las Condes)'!$A:$A,0)),H805&lt;=5000,INDEX('Pliegos Tarifarios (Las Condes)'!$I:$I,MATCH($B805,'Pliegos Tarifarios (Las Condes)'!$A:$A,0)),H805&gt;5000,INDEX('Pliegos Tarifarios (Las Condes)'!$J:$J,MATCH($B805,'Pliegos Tarifarios (Las Condes)'!$A:$A,0)))/1.19</f>
        <v>1713.6216980672273</v>
      </c>
      <c r="R805" s="19">
        <f>INDEX('Pliegos Tarifarios (Las Condes)'!$K:$K,MATCH($B805,'Pliegos Tarifarios (Las Condes)'!$A:$A,0))</f>
        <v>709.36099999999999</v>
      </c>
      <c r="S805" s="21">
        <f t="shared" si="39"/>
        <v>136758.97226016721</v>
      </c>
      <c r="T805" s="21">
        <f t="shared" si="40"/>
        <v>25984.204729431771</v>
      </c>
      <c r="U805" s="19">
        <v>0</v>
      </c>
      <c r="V805" s="21">
        <f t="shared" si="41"/>
        <v>162743.17698959899</v>
      </c>
    </row>
    <row r="806" spans="1:22" x14ac:dyDescent="0.3">
      <c r="A806" s="7" t="s">
        <v>141</v>
      </c>
      <c r="B806" s="7">
        <v>2</v>
      </c>
      <c r="C806" s="8" t="s">
        <v>186</v>
      </c>
      <c r="D806" s="7" t="s">
        <v>848</v>
      </c>
      <c r="E806" s="7" t="s">
        <v>121</v>
      </c>
      <c r="F806" s="8" t="s">
        <v>849</v>
      </c>
      <c r="G806" s="7" t="s">
        <v>16</v>
      </c>
      <c r="H806" s="9">
        <v>728.56039999999996</v>
      </c>
      <c r="I806" s="9">
        <v>2.1391</v>
      </c>
      <c r="J806" s="9">
        <v>2.0985999999999998</v>
      </c>
      <c r="K806" s="10">
        <v>0.98106680379598887</v>
      </c>
      <c r="L806" s="9">
        <v>26.02</v>
      </c>
      <c r="M806" s="19">
        <f>H806*INDEX('Pliegos Tarifarios (Las Condes)'!$B:$B,MATCH($B806,'Pliegos Tarifarios (Las Condes)'!$A:$A,0))</f>
        <v>86580.660815199997</v>
      </c>
      <c r="N806" s="19">
        <f>I806*INDEX('Pliegos Tarifarios (Las Condes)'!$C:$C,MATCH($B806,'Pliegos Tarifarios (Las Condes)'!$A:$A,0))</f>
        <v>7338.5697270999999</v>
      </c>
      <c r="O806" s="19">
        <f>J806*INDEX('Pliegos Tarifarios (Las Condes)'!$D:$D,MATCH($B806,'Pliegos Tarifarios (Las Condes)'!$A:$A,0))</f>
        <v>29636.798553599998</v>
      </c>
      <c r="P806" s="19">
        <f>H806*INDEX('Pliegos Tarifarios (Las Condes)'!$E:$E,MATCH($B806,'Pliegos Tarifarios (Las Condes)'!$A:$A,0))</f>
        <v>9421.7430927999994</v>
      </c>
      <c r="Q806" s="19" cm="1">
        <f t="array" ref="Q806">H806*_xlfn.IFS(H806&lt;=350,INDEX('Pliegos Tarifarios (Las Condes)'!$F:$F,MATCH($B806,'Pliegos Tarifarios (Las Condes)'!$A:$A,0)),H806&lt;=500,INDEX('Pliegos Tarifarios (Las Condes)'!$G:$G,MATCH($B806,'Pliegos Tarifarios (Las Condes)'!$A:$A,0)),H806&lt;=1000,INDEX('Pliegos Tarifarios (Las Condes)'!$H:$H,MATCH($B806,'Pliegos Tarifarios (Las Condes)'!$A:$A,0)),H806&lt;=5000,INDEX('Pliegos Tarifarios (Las Condes)'!$I:$I,MATCH($B806,'Pliegos Tarifarios (Las Condes)'!$A:$A,0)),H806&gt;5000,INDEX('Pliegos Tarifarios (Las Condes)'!$J:$J,MATCH($B806,'Pliegos Tarifarios (Las Condes)'!$A:$A,0)))/1.19</f>
        <v>1708.7496440336135</v>
      </c>
      <c r="R806" s="19">
        <f>INDEX('Pliegos Tarifarios (Las Condes)'!$K:$K,MATCH($B806,'Pliegos Tarifarios (Las Condes)'!$A:$A,0))</f>
        <v>709.36099999999999</v>
      </c>
      <c r="S806" s="21">
        <f t="shared" si="39"/>
        <v>135395.88283273359</v>
      </c>
      <c r="T806" s="21">
        <f t="shared" si="40"/>
        <v>25725.217738219384</v>
      </c>
      <c r="U806" s="19">
        <v>0</v>
      </c>
      <c r="V806" s="21">
        <f t="shared" si="41"/>
        <v>161121.10057095299</v>
      </c>
    </row>
    <row r="807" spans="1:22" x14ac:dyDescent="0.3">
      <c r="A807" s="7" t="s">
        <v>141</v>
      </c>
      <c r="B807" s="7">
        <v>2</v>
      </c>
      <c r="C807" s="8" t="s">
        <v>186</v>
      </c>
      <c r="D807" s="7" t="s">
        <v>850</v>
      </c>
      <c r="E807" s="7" t="s">
        <v>121</v>
      </c>
      <c r="F807" s="8" t="s">
        <v>851</v>
      </c>
      <c r="G807" s="7" t="s">
        <v>16</v>
      </c>
      <c r="H807" s="9">
        <v>730.19299999999998</v>
      </c>
      <c r="I807" s="9">
        <v>2.1734</v>
      </c>
      <c r="J807" s="9">
        <v>2.1078999999999999</v>
      </c>
      <c r="K807" s="10">
        <v>0.96986288764148332</v>
      </c>
      <c r="L807" s="9">
        <v>26.08</v>
      </c>
      <c r="M807" s="19">
        <f>H807*INDEX('Pliegos Tarifarios (Las Condes)'!$B:$B,MATCH($B807,'Pliegos Tarifarios (Las Condes)'!$A:$A,0))</f>
        <v>86774.675733999989</v>
      </c>
      <c r="N807" s="19">
        <f>I807*INDEX('Pliegos Tarifarios (Las Condes)'!$C:$C,MATCH($B807,'Pliegos Tarifarios (Las Condes)'!$A:$A,0))</f>
        <v>7456.2420854000002</v>
      </c>
      <c r="O807" s="19">
        <f>J807*INDEX('Pliegos Tarifarios (Las Condes)'!$D:$D,MATCH($B807,'Pliegos Tarifarios (Las Condes)'!$A:$A,0))</f>
        <v>29768.134790399996</v>
      </c>
      <c r="P807" s="19">
        <f>H807*INDEX('Pliegos Tarifarios (Las Condes)'!$E:$E,MATCH($B807,'Pliegos Tarifarios (Las Condes)'!$A:$A,0))</f>
        <v>9442.8558759999996</v>
      </c>
      <c r="Q807" s="19" cm="1">
        <f t="array" ref="Q807">H807*_xlfn.IFS(H807&lt;=350,INDEX('Pliegos Tarifarios (Las Condes)'!$F:$F,MATCH($B807,'Pliegos Tarifarios (Las Condes)'!$A:$A,0)),H807&lt;=500,INDEX('Pliegos Tarifarios (Las Condes)'!$G:$G,MATCH($B807,'Pliegos Tarifarios (Las Condes)'!$A:$A,0)),H807&lt;=1000,INDEX('Pliegos Tarifarios (Las Condes)'!$H:$H,MATCH($B807,'Pliegos Tarifarios (Las Condes)'!$A:$A,0)),H807&lt;=5000,INDEX('Pliegos Tarifarios (Las Condes)'!$I:$I,MATCH($B807,'Pliegos Tarifarios (Las Condes)'!$A:$A,0)),H807&gt;5000,INDEX('Pliegos Tarifarios (Las Condes)'!$J:$J,MATCH($B807,'Pliegos Tarifarios (Las Condes)'!$A:$A,0)))/1.19</f>
        <v>1712.5787084033616</v>
      </c>
      <c r="R807" s="19">
        <f>INDEX('Pliegos Tarifarios (Las Condes)'!$K:$K,MATCH($B807,'Pliegos Tarifarios (Las Condes)'!$A:$A,0))</f>
        <v>709.36099999999999</v>
      </c>
      <c r="S807" s="21">
        <f t="shared" si="39"/>
        <v>135863.84819420334</v>
      </c>
      <c r="T807" s="21">
        <f t="shared" si="40"/>
        <v>25814.131156898635</v>
      </c>
      <c r="U807" s="19">
        <v>0</v>
      </c>
      <c r="V807" s="21">
        <f t="shared" si="41"/>
        <v>161677.97935110197</v>
      </c>
    </row>
    <row r="808" spans="1:22" x14ac:dyDescent="0.3">
      <c r="A808" s="7" t="s">
        <v>141</v>
      </c>
      <c r="B808" s="7">
        <v>2</v>
      </c>
      <c r="C808" s="8" t="s">
        <v>186</v>
      </c>
      <c r="D808" s="7" t="s">
        <v>852</v>
      </c>
      <c r="E808" s="7" t="s">
        <v>121</v>
      </c>
      <c r="F808" s="8" t="s">
        <v>853</v>
      </c>
      <c r="G808" s="7" t="s">
        <v>16</v>
      </c>
      <c r="H808" s="9">
        <v>729.3501</v>
      </c>
      <c r="I808" s="9">
        <v>2.1522999999999999</v>
      </c>
      <c r="J808" s="9">
        <v>2.1284999999999998</v>
      </c>
      <c r="K808" s="10">
        <v>0.98894206198020718</v>
      </c>
      <c r="L808" s="9">
        <v>26.05</v>
      </c>
      <c r="M808" s="19">
        <f>H808*INDEX('Pliegos Tarifarios (Las Condes)'!$B:$B,MATCH($B808,'Pliegos Tarifarios (Las Condes)'!$A:$A,0))</f>
        <v>86674.5071838</v>
      </c>
      <c r="N808" s="19">
        <f>I808*INDEX('Pliegos Tarifarios (Las Condes)'!$C:$C,MATCH($B808,'Pliegos Tarifarios (Las Condes)'!$A:$A,0))</f>
        <v>7383.8547162999994</v>
      </c>
      <c r="O808" s="19">
        <f>J808*INDEX('Pliegos Tarifarios (Las Condes)'!$D:$D,MATCH($B808,'Pliegos Tarifarios (Las Condes)'!$A:$A,0))</f>
        <v>30059.051615999997</v>
      </c>
      <c r="P808" s="19">
        <f>H808*INDEX('Pliegos Tarifarios (Las Condes)'!$E:$E,MATCH($B808,'Pliegos Tarifarios (Las Condes)'!$A:$A,0))</f>
        <v>9431.955493200001</v>
      </c>
      <c r="Q808" s="19" cm="1">
        <f t="array" ref="Q808">H808*_xlfn.IFS(H808&lt;=350,INDEX('Pliegos Tarifarios (Las Condes)'!$F:$F,MATCH($B808,'Pliegos Tarifarios (Las Condes)'!$A:$A,0)),H808&lt;=500,INDEX('Pliegos Tarifarios (Las Condes)'!$G:$G,MATCH($B808,'Pliegos Tarifarios (Las Condes)'!$A:$A,0)),H808&lt;=1000,INDEX('Pliegos Tarifarios (Las Condes)'!$H:$H,MATCH($B808,'Pliegos Tarifarios (Las Condes)'!$A:$A,0)),H808&lt;=5000,INDEX('Pliegos Tarifarios (Las Condes)'!$I:$I,MATCH($B808,'Pliegos Tarifarios (Las Condes)'!$A:$A,0)),H808&gt;5000,INDEX('Pliegos Tarifarios (Las Condes)'!$J:$J,MATCH($B808,'Pliegos Tarifarios (Las Condes)'!$A:$A,0)))/1.19</f>
        <v>1710.6017891596641</v>
      </c>
      <c r="R808" s="19">
        <f>INDEX('Pliegos Tarifarios (Las Condes)'!$K:$K,MATCH($B808,'Pliegos Tarifarios (Las Condes)'!$A:$A,0))</f>
        <v>709.36099999999999</v>
      </c>
      <c r="S808" s="21">
        <f t="shared" si="39"/>
        <v>135969.33179845967</v>
      </c>
      <c r="T808" s="21">
        <f t="shared" si="40"/>
        <v>25834.173041707338</v>
      </c>
      <c r="U808" s="19">
        <v>0</v>
      </c>
      <c r="V808" s="21">
        <f t="shared" si="41"/>
        <v>161803.50484016701</v>
      </c>
    </row>
    <row r="809" spans="1:22" x14ac:dyDescent="0.3">
      <c r="A809" s="7" t="s">
        <v>141</v>
      </c>
      <c r="B809" s="7">
        <v>2</v>
      </c>
      <c r="C809" s="8" t="s">
        <v>186</v>
      </c>
      <c r="D809" s="7" t="s">
        <v>854</v>
      </c>
      <c r="E809" s="7" t="s">
        <v>121</v>
      </c>
      <c r="F809" s="8" t="s">
        <v>855</v>
      </c>
      <c r="G809" s="7" t="s">
        <v>16</v>
      </c>
      <c r="H809" s="9">
        <v>728.84590000000003</v>
      </c>
      <c r="I809" s="9">
        <v>2.2128999999999999</v>
      </c>
      <c r="J809" s="9">
        <v>2.2128999999999999</v>
      </c>
      <c r="K809" s="10">
        <v>1</v>
      </c>
      <c r="L809" s="9">
        <v>26.03</v>
      </c>
      <c r="M809" s="19">
        <f>H809*INDEX('Pliegos Tarifarios (Las Condes)'!$B:$B,MATCH($B809,'Pliegos Tarifarios (Las Condes)'!$A:$A,0))</f>
        <v>86614.589064200001</v>
      </c>
      <c r="N809" s="19">
        <f>I809*INDEX('Pliegos Tarifarios (Las Condes)'!$C:$C,MATCH($B809,'Pliegos Tarifarios (Las Condes)'!$A:$A,0))</f>
        <v>7591.7539848999995</v>
      </c>
      <c r="O809" s="19">
        <f>J809*INDEX('Pliegos Tarifarios (Las Condes)'!$D:$D,MATCH($B809,'Pliegos Tarifarios (Las Condes)'!$A:$A,0))</f>
        <v>31250.963270399996</v>
      </c>
      <c r="P809" s="19">
        <f>H809*INDEX('Pliegos Tarifarios (Las Condes)'!$E:$E,MATCH($B809,'Pliegos Tarifarios (Las Condes)'!$A:$A,0))</f>
        <v>9425.4351788000004</v>
      </c>
      <c r="Q809" s="19" cm="1">
        <f t="array" ref="Q809">H809*_xlfn.IFS(H809&lt;=350,INDEX('Pliegos Tarifarios (Las Condes)'!$F:$F,MATCH($B809,'Pliegos Tarifarios (Las Condes)'!$A:$A,0)),H809&lt;=500,INDEX('Pliegos Tarifarios (Las Condes)'!$G:$G,MATCH($B809,'Pliegos Tarifarios (Las Condes)'!$A:$A,0)),H809&lt;=1000,INDEX('Pliegos Tarifarios (Las Condes)'!$H:$H,MATCH($B809,'Pliegos Tarifarios (Las Condes)'!$A:$A,0)),H809&lt;=5000,INDEX('Pliegos Tarifarios (Las Condes)'!$I:$I,MATCH($B809,'Pliegos Tarifarios (Las Condes)'!$A:$A,0)),H809&gt;5000,INDEX('Pliegos Tarifarios (Las Condes)'!$J:$J,MATCH($B809,'Pliegos Tarifarios (Las Condes)'!$A:$A,0)))/1.19</f>
        <v>1709.4192494957986</v>
      </c>
      <c r="R809" s="19">
        <f>INDEX('Pliegos Tarifarios (Las Condes)'!$K:$K,MATCH($B809,'Pliegos Tarifarios (Las Condes)'!$A:$A,0))</f>
        <v>709.36099999999999</v>
      </c>
      <c r="S809" s="21">
        <f t="shared" si="39"/>
        <v>137301.52174779581</v>
      </c>
      <c r="T809" s="21">
        <f t="shared" si="40"/>
        <v>26087.289132081205</v>
      </c>
      <c r="U809" s="19">
        <v>0</v>
      </c>
      <c r="V809" s="21">
        <f t="shared" si="41"/>
        <v>163388.81087987701</v>
      </c>
    </row>
    <row r="810" spans="1:22" x14ac:dyDescent="0.3">
      <c r="A810" s="7" t="s">
        <v>141</v>
      </c>
      <c r="B810" s="7">
        <v>2</v>
      </c>
      <c r="C810" s="8" t="s">
        <v>186</v>
      </c>
      <c r="D810" s="7" t="s">
        <v>856</v>
      </c>
      <c r="E810" s="7" t="s">
        <v>121</v>
      </c>
      <c r="F810" s="8" t="s">
        <v>857</v>
      </c>
      <c r="G810" s="7" t="s">
        <v>16</v>
      </c>
      <c r="H810" s="9">
        <v>729.81330000000003</v>
      </c>
      <c r="I810" s="9">
        <v>2.1657000000000002</v>
      </c>
      <c r="J810" s="9">
        <v>2.1627000000000001</v>
      </c>
      <c r="K810" s="10">
        <v>0.99861476658817006</v>
      </c>
      <c r="L810" s="9">
        <v>26.06</v>
      </c>
      <c r="M810" s="19">
        <f>H810*INDEX('Pliegos Tarifarios (Las Condes)'!$B:$B,MATCH($B810,'Pliegos Tarifarios (Las Condes)'!$A:$A,0))</f>
        <v>86729.552945399992</v>
      </c>
      <c r="N810" s="19">
        <f>I810*INDEX('Pliegos Tarifarios (Las Condes)'!$C:$C,MATCH($B810,'Pliegos Tarifarios (Las Condes)'!$A:$A,0))</f>
        <v>7429.8258417000006</v>
      </c>
      <c r="O810" s="19">
        <f>J810*INDEX('Pliegos Tarifarios (Las Condes)'!$D:$D,MATCH($B810,'Pliegos Tarifarios (Las Condes)'!$A:$A,0))</f>
        <v>30542.030035200001</v>
      </c>
      <c r="P810" s="19">
        <f>H810*INDEX('Pliegos Tarifarios (Las Condes)'!$E:$E,MATCH($B810,'Pliegos Tarifarios (Las Condes)'!$A:$A,0))</f>
        <v>9437.9455956000002</v>
      </c>
      <c r="Q810" s="19" cm="1">
        <f t="array" ref="Q810">H810*_xlfn.IFS(H810&lt;=350,INDEX('Pliegos Tarifarios (Las Condes)'!$F:$F,MATCH($B810,'Pliegos Tarifarios (Las Condes)'!$A:$A,0)),H810&lt;=500,INDEX('Pliegos Tarifarios (Las Condes)'!$G:$G,MATCH($B810,'Pliegos Tarifarios (Las Condes)'!$A:$A,0)),H810&lt;=1000,INDEX('Pliegos Tarifarios (Las Condes)'!$H:$H,MATCH($B810,'Pliegos Tarifarios (Las Condes)'!$A:$A,0)),H810&lt;=5000,INDEX('Pliegos Tarifarios (Las Condes)'!$I:$I,MATCH($B810,'Pliegos Tarifarios (Las Condes)'!$A:$A,0)),H810&gt;5000,INDEX('Pliegos Tarifarios (Las Condes)'!$J:$J,MATCH($B810,'Pliegos Tarifarios (Las Condes)'!$A:$A,0)))/1.19</f>
        <v>1711.688168319328</v>
      </c>
      <c r="R810" s="19">
        <f>INDEX('Pliegos Tarifarios (Las Condes)'!$K:$K,MATCH($B810,'Pliegos Tarifarios (Las Condes)'!$A:$A,0))</f>
        <v>709.36099999999999</v>
      </c>
      <c r="S810" s="21">
        <f t="shared" si="39"/>
        <v>136560.40358621933</v>
      </c>
      <c r="T810" s="21">
        <f t="shared" si="40"/>
        <v>25946.476681381671</v>
      </c>
      <c r="U810" s="19">
        <v>0</v>
      </c>
      <c r="V810" s="21">
        <f t="shared" si="41"/>
        <v>162506.88026760099</v>
      </c>
    </row>
    <row r="811" spans="1:22" x14ac:dyDescent="0.3">
      <c r="A811" s="7" t="s">
        <v>141</v>
      </c>
      <c r="B811" s="7">
        <v>2</v>
      </c>
      <c r="C811" s="8" t="s">
        <v>186</v>
      </c>
      <c r="D811" s="7" t="s">
        <v>858</v>
      </c>
      <c r="E811" s="7" t="s">
        <v>121</v>
      </c>
      <c r="F811" s="8" t="s">
        <v>859</v>
      </c>
      <c r="G811" s="7" t="s">
        <v>16</v>
      </c>
      <c r="H811" s="9">
        <v>727.6354</v>
      </c>
      <c r="I811" s="9">
        <v>2.1831999999999998</v>
      </c>
      <c r="J811" s="9">
        <v>2.1229</v>
      </c>
      <c r="K811" s="10">
        <v>0.97237999267130826</v>
      </c>
      <c r="L811" s="9">
        <v>25.99</v>
      </c>
      <c r="M811" s="19">
        <f>H811*INDEX('Pliegos Tarifarios (Las Condes)'!$B:$B,MATCH($B811,'Pliegos Tarifarios (Las Condes)'!$A:$A,0))</f>
        <v>86470.735665200002</v>
      </c>
      <c r="N811" s="19">
        <f>I811*INDEX('Pliegos Tarifarios (Las Condes)'!$C:$C,MATCH($B811,'Pliegos Tarifarios (Las Condes)'!$A:$A,0))</f>
        <v>7489.8627591999993</v>
      </c>
      <c r="O811" s="19">
        <f>J811*INDEX('Pliegos Tarifarios (Las Condes)'!$D:$D,MATCH($B811,'Pliegos Tarifarios (Las Condes)'!$A:$A,0))</f>
        <v>29979.9674304</v>
      </c>
      <c r="P811" s="19">
        <f>H811*INDEX('Pliegos Tarifarios (Las Condes)'!$E:$E,MATCH($B811,'Pliegos Tarifarios (Las Condes)'!$A:$A,0))</f>
        <v>9409.7809928000006</v>
      </c>
      <c r="Q811" s="19" cm="1">
        <f t="array" ref="Q811">H811*_xlfn.IFS(H811&lt;=350,INDEX('Pliegos Tarifarios (Las Condes)'!$F:$F,MATCH($B811,'Pliegos Tarifarios (Las Condes)'!$A:$A,0)),H811&lt;=500,INDEX('Pliegos Tarifarios (Las Condes)'!$G:$G,MATCH($B811,'Pliegos Tarifarios (Las Condes)'!$A:$A,0)),H811&lt;=1000,INDEX('Pliegos Tarifarios (Las Condes)'!$H:$H,MATCH($B811,'Pliegos Tarifarios (Las Condes)'!$A:$A,0)),H811&lt;=5000,INDEX('Pliegos Tarifarios (Las Condes)'!$I:$I,MATCH($B811,'Pliegos Tarifarios (Las Condes)'!$A:$A,0)),H811&gt;5000,INDEX('Pliegos Tarifarios (Las Condes)'!$J:$J,MATCH($B811,'Pliegos Tarifarios (Las Condes)'!$A:$A,0)))/1.19</f>
        <v>1706.5801692436978</v>
      </c>
      <c r="R811" s="19">
        <f>INDEX('Pliegos Tarifarios (Las Condes)'!$K:$K,MATCH($B811,'Pliegos Tarifarios (Las Condes)'!$A:$A,0))</f>
        <v>709.36099999999999</v>
      </c>
      <c r="S811" s="21">
        <f t="shared" si="39"/>
        <v>135766.2880168437</v>
      </c>
      <c r="T811" s="21">
        <f t="shared" si="40"/>
        <v>25795.594723200302</v>
      </c>
      <c r="U811" s="19">
        <v>0</v>
      </c>
      <c r="V811" s="21">
        <f t="shared" si="41"/>
        <v>161561.88274004401</v>
      </c>
    </row>
    <row r="812" spans="1:22" x14ac:dyDescent="0.3">
      <c r="A812" s="7" t="s">
        <v>141</v>
      </c>
      <c r="B812" s="7">
        <v>2</v>
      </c>
      <c r="C812" s="8" t="s">
        <v>186</v>
      </c>
      <c r="D812" s="7" t="s">
        <v>860</v>
      </c>
      <c r="E812" s="7" t="s">
        <v>121</v>
      </c>
      <c r="F812" s="8" t="s">
        <v>861</v>
      </c>
      <c r="G812" s="7" t="s">
        <v>16</v>
      </c>
      <c r="H812" s="9">
        <v>730.3433</v>
      </c>
      <c r="I812" s="9">
        <v>2.1267</v>
      </c>
      <c r="J812" s="9">
        <v>2.1158999999999999</v>
      </c>
      <c r="K812" s="10">
        <v>0.99492170969107063</v>
      </c>
      <c r="L812" s="9">
        <v>26.08</v>
      </c>
      <c r="M812" s="19">
        <f>H812*INDEX('Pliegos Tarifarios (Las Condes)'!$B:$B,MATCH($B812,'Pliegos Tarifarios (Las Condes)'!$A:$A,0))</f>
        <v>86792.537085399992</v>
      </c>
      <c r="N812" s="19">
        <f>I812*INDEX('Pliegos Tarifarios (Las Condes)'!$C:$C,MATCH($B812,'Pliegos Tarifarios (Las Condes)'!$A:$A,0))</f>
        <v>7296.0292827000003</v>
      </c>
      <c r="O812" s="19">
        <f>J812*INDEX('Pliegos Tarifarios (Las Condes)'!$D:$D,MATCH($B812,'Pliegos Tarifarios (Las Condes)'!$A:$A,0))</f>
        <v>29881.112198399998</v>
      </c>
      <c r="P812" s="19">
        <f>H812*INDEX('Pliegos Tarifarios (Las Condes)'!$E:$E,MATCH($B812,'Pliegos Tarifarios (Las Condes)'!$A:$A,0))</f>
        <v>9444.7995556000005</v>
      </c>
      <c r="Q812" s="19" cm="1">
        <f t="array" ref="Q812">H812*_xlfn.IFS(H812&lt;=350,INDEX('Pliegos Tarifarios (Las Condes)'!$F:$F,MATCH($B812,'Pliegos Tarifarios (Las Condes)'!$A:$A,0)),H812&lt;=500,INDEX('Pliegos Tarifarios (Las Condes)'!$G:$G,MATCH($B812,'Pliegos Tarifarios (Las Condes)'!$A:$A,0)),H812&lt;=1000,INDEX('Pliegos Tarifarios (Las Condes)'!$H:$H,MATCH($B812,'Pliegos Tarifarios (Las Condes)'!$A:$A,0)),H812&lt;=5000,INDEX('Pliegos Tarifarios (Las Condes)'!$I:$I,MATCH($B812,'Pliegos Tarifarios (Las Condes)'!$A:$A,0)),H812&gt;5000,INDEX('Pliegos Tarifarios (Las Condes)'!$J:$J,MATCH($B812,'Pliegos Tarifarios (Las Condes)'!$A:$A,0)))/1.19</f>
        <v>1712.931218739496</v>
      </c>
      <c r="R812" s="19">
        <f>INDEX('Pliegos Tarifarios (Las Condes)'!$K:$K,MATCH($B812,'Pliegos Tarifarios (Las Condes)'!$A:$A,0))</f>
        <v>709.36099999999999</v>
      </c>
      <c r="S812" s="21">
        <f t="shared" si="39"/>
        <v>135836.77034083949</v>
      </c>
      <c r="T812" s="21">
        <f t="shared" si="40"/>
        <v>25808.986364759505</v>
      </c>
      <c r="U812" s="19">
        <v>0</v>
      </c>
      <c r="V812" s="21">
        <f t="shared" si="41"/>
        <v>161645.75670559899</v>
      </c>
    </row>
    <row r="813" spans="1:22" x14ac:dyDescent="0.3">
      <c r="A813" s="7" t="s">
        <v>141</v>
      </c>
      <c r="B813" s="7">
        <v>2</v>
      </c>
      <c r="C813" s="8" t="s">
        <v>186</v>
      </c>
      <c r="D813" s="7" t="s">
        <v>862</v>
      </c>
      <c r="E813" s="7" t="s">
        <v>121</v>
      </c>
      <c r="F813" s="8" t="s">
        <v>863</v>
      </c>
      <c r="G813" s="7" t="s">
        <v>16</v>
      </c>
      <c r="H813" s="9">
        <v>730.29809999999998</v>
      </c>
      <c r="I813" s="9">
        <v>2.1650999999999998</v>
      </c>
      <c r="J813" s="9">
        <v>2.1337000000000002</v>
      </c>
      <c r="K813" s="10">
        <v>0.98549720567179366</v>
      </c>
      <c r="L813" s="9">
        <v>26.08</v>
      </c>
      <c r="M813" s="19">
        <f>H813*INDEX('Pliegos Tarifarios (Las Condes)'!$B:$B,MATCH($B813,'Pliegos Tarifarios (Las Condes)'!$A:$A,0))</f>
        <v>86787.165607799994</v>
      </c>
      <c r="N813" s="19">
        <f>I813*INDEX('Pliegos Tarifarios (Las Condes)'!$C:$C,MATCH($B813,'Pliegos Tarifarios (Las Condes)'!$A:$A,0))</f>
        <v>7427.7674330999998</v>
      </c>
      <c r="O813" s="19">
        <f>J813*INDEX('Pliegos Tarifarios (Las Condes)'!$D:$D,MATCH($B813,'Pliegos Tarifarios (Las Condes)'!$A:$A,0))</f>
        <v>30132.486931200001</v>
      </c>
      <c r="P813" s="19">
        <f>H813*INDEX('Pliegos Tarifarios (Las Condes)'!$E:$E,MATCH($B813,'Pliegos Tarifarios (Las Condes)'!$A:$A,0))</f>
        <v>9444.2150292000006</v>
      </c>
      <c r="Q813" s="19" cm="1">
        <f t="array" ref="Q813">H813*_xlfn.IFS(H813&lt;=350,INDEX('Pliegos Tarifarios (Las Condes)'!$F:$F,MATCH($B813,'Pliegos Tarifarios (Las Condes)'!$A:$A,0)),H813&lt;=500,INDEX('Pliegos Tarifarios (Las Condes)'!$G:$G,MATCH($B813,'Pliegos Tarifarios (Las Condes)'!$A:$A,0)),H813&lt;=1000,INDEX('Pliegos Tarifarios (Las Condes)'!$H:$H,MATCH($B813,'Pliegos Tarifarios (Las Condes)'!$A:$A,0)),H813&lt;=5000,INDEX('Pliegos Tarifarios (Las Condes)'!$I:$I,MATCH($B813,'Pliegos Tarifarios (Las Condes)'!$A:$A,0)),H813&gt;5000,INDEX('Pliegos Tarifarios (Las Condes)'!$J:$J,MATCH($B813,'Pliegos Tarifarios (Las Condes)'!$A:$A,0)))/1.19</f>
        <v>1712.825207647059</v>
      </c>
      <c r="R813" s="19">
        <f>INDEX('Pliegos Tarifarios (Las Condes)'!$K:$K,MATCH($B813,'Pliegos Tarifarios (Las Condes)'!$A:$A,0))</f>
        <v>709.36099999999999</v>
      </c>
      <c r="S813" s="21">
        <f t="shared" si="39"/>
        <v>136213.82120894708</v>
      </c>
      <c r="T813" s="21">
        <f t="shared" si="40"/>
        <v>25880.626029699946</v>
      </c>
      <c r="U813" s="19">
        <v>0</v>
      </c>
      <c r="V813" s="21">
        <f t="shared" si="41"/>
        <v>162094.44723864703</v>
      </c>
    </row>
    <row r="814" spans="1:22" x14ac:dyDescent="0.3">
      <c r="A814" s="7" t="s">
        <v>141</v>
      </c>
      <c r="B814" s="7">
        <v>2</v>
      </c>
      <c r="C814" s="8" t="s">
        <v>186</v>
      </c>
      <c r="D814" s="7" t="s">
        <v>864</v>
      </c>
      <c r="E814" s="7" t="s">
        <v>121</v>
      </c>
      <c r="F814" s="8" t="s">
        <v>865</v>
      </c>
      <c r="G814" s="7" t="s">
        <v>16</v>
      </c>
      <c r="H814" s="9">
        <v>729.62670000000003</v>
      </c>
      <c r="I814" s="9">
        <v>2.1949000000000001</v>
      </c>
      <c r="J814" s="9">
        <v>2.1949000000000001</v>
      </c>
      <c r="K814" s="10">
        <v>1</v>
      </c>
      <c r="L814" s="9">
        <v>26.06</v>
      </c>
      <c r="M814" s="19">
        <f>H814*INDEX('Pliegos Tarifarios (Las Condes)'!$B:$B,MATCH($B814,'Pliegos Tarifarios (Las Condes)'!$A:$A,0))</f>
        <v>86707.377774599998</v>
      </c>
      <c r="N814" s="19">
        <f>I814*INDEX('Pliegos Tarifarios (Las Condes)'!$C:$C,MATCH($B814,'Pliegos Tarifarios (Las Condes)'!$A:$A,0))</f>
        <v>7530.0017269</v>
      </c>
      <c r="O814" s="19">
        <f>J814*INDEX('Pliegos Tarifarios (Las Condes)'!$D:$D,MATCH($B814,'Pliegos Tarifarios (Las Condes)'!$A:$A,0))</f>
        <v>30996.7641024</v>
      </c>
      <c r="P814" s="19">
        <f>H814*INDEX('Pliegos Tarifarios (Las Condes)'!$E:$E,MATCH($B814,'Pliegos Tarifarios (Las Condes)'!$A:$A,0))</f>
        <v>9435.5324844000006</v>
      </c>
      <c r="Q814" s="19" cm="1">
        <f t="array" ref="Q814">H814*_xlfn.IFS(H814&lt;=350,INDEX('Pliegos Tarifarios (Las Condes)'!$F:$F,MATCH($B814,'Pliegos Tarifarios (Las Condes)'!$A:$A,0)),H814&lt;=500,INDEX('Pliegos Tarifarios (Las Condes)'!$G:$G,MATCH($B814,'Pliegos Tarifarios (Las Condes)'!$A:$A,0)),H814&lt;=1000,INDEX('Pliegos Tarifarios (Las Condes)'!$H:$H,MATCH($B814,'Pliegos Tarifarios (Las Condes)'!$A:$A,0)),H814&lt;=5000,INDEX('Pliegos Tarifarios (Las Condes)'!$I:$I,MATCH($B814,'Pliegos Tarifarios (Las Condes)'!$A:$A,0)),H814&gt;5000,INDEX('Pliegos Tarifarios (Las Condes)'!$J:$J,MATCH($B814,'Pliegos Tarifarios (Las Condes)'!$A:$A,0)))/1.19</f>
        <v>1711.2505207563029</v>
      </c>
      <c r="R814" s="19">
        <f>INDEX('Pliegos Tarifarios (Las Condes)'!$K:$K,MATCH($B814,'Pliegos Tarifarios (Las Condes)'!$A:$A,0))</f>
        <v>709.36099999999999</v>
      </c>
      <c r="S814" s="21">
        <f t="shared" si="39"/>
        <v>137090.28760905631</v>
      </c>
      <c r="T814" s="21">
        <f t="shared" si="40"/>
        <v>26047.154645720701</v>
      </c>
      <c r="U814" s="19">
        <v>0</v>
      </c>
      <c r="V814" s="21">
        <f t="shared" si="41"/>
        <v>163137.44225477701</v>
      </c>
    </row>
    <row r="815" spans="1:22" x14ac:dyDescent="0.3">
      <c r="A815" s="7" t="s">
        <v>141</v>
      </c>
      <c r="B815" s="7">
        <v>2</v>
      </c>
      <c r="C815" s="8" t="s">
        <v>186</v>
      </c>
      <c r="D815" s="7" t="s">
        <v>866</v>
      </c>
      <c r="E815" s="7" t="s">
        <v>121</v>
      </c>
      <c r="F815" s="8" t="s">
        <v>867</v>
      </c>
      <c r="G815" s="7" t="s">
        <v>16</v>
      </c>
      <c r="H815" s="9">
        <v>729.1626</v>
      </c>
      <c r="I815" s="9">
        <v>2.1627999999999998</v>
      </c>
      <c r="J815" s="9">
        <v>2.1335000000000002</v>
      </c>
      <c r="K815" s="10">
        <v>0.98645274643980041</v>
      </c>
      <c r="L815" s="9">
        <v>26.04</v>
      </c>
      <c r="M815" s="19">
        <f>H815*INDEX('Pliegos Tarifarios (Las Condes)'!$B:$B,MATCH($B815,'Pliegos Tarifarios (Las Condes)'!$A:$A,0))</f>
        <v>86652.225058800002</v>
      </c>
      <c r="N815" s="19">
        <f>I815*INDEX('Pliegos Tarifarios (Las Condes)'!$C:$C,MATCH($B815,'Pliegos Tarifarios (Las Condes)'!$A:$A,0))</f>
        <v>7419.8768667999993</v>
      </c>
      <c r="O815" s="19">
        <f>J815*INDEX('Pliegos Tarifarios (Las Condes)'!$D:$D,MATCH($B815,'Pliegos Tarifarios (Las Condes)'!$A:$A,0))</f>
        <v>30129.662496000001</v>
      </c>
      <c r="P815" s="19">
        <f>H815*INDEX('Pliegos Tarifarios (Las Condes)'!$E:$E,MATCH($B815,'Pliegos Tarifarios (Las Condes)'!$A:$A,0))</f>
        <v>9429.5307432000009</v>
      </c>
      <c r="Q815" s="19" cm="1">
        <f t="array" ref="Q815">H815*_xlfn.IFS(H815&lt;=350,INDEX('Pliegos Tarifarios (Las Condes)'!$F:$F,MATCH($B815,'Pliegos Tarifarios (Las Condes)'!$A:$A,0)),H815&lt;=500,INDEX('Pliegos Tarifarios (Las Condes)'!$G:$G,MATCH($B815,'Pliegos Tarifarios (Las Condes)'!$A:$A,0)),H815&lt;=1000,INDEX('Pliegos Tarifarios (Las Condes)'!$H:$H,MATCH($B815,'Pliegos Tarifarios (Las Condes)'!$A:$A,0)),H815&lt;=5000,INDEX('Pliegos Tarifarios (Las Condes)'!$I:$I,MATCH($B815,'Pliegos Tarifarios (Las Condes)'!$A:$A,0)),H815&gt;5000,INDEX('Pliegos Tarifarios (Las Condes)'!$J:$J,MATCH($B815,'Pliegos Tarifarios (Las Condes)'!$A:$A,0)))/1.19</f>
        <v>1710.1620307563028</v>
      </c>
      <c r="R815" s="19">
        <f>INDEX('Pliegos Tarifarios (Las Condes)'!$K:$K,MATCH($B815,'Pliegos Tarifarios (Las Condes)'!$A:$A,0))</f>
        <v>709.36099999999999</v>
      </c>
      <c r="S815" s="21">
        <f t="shared" si="39"/>
        <v>136050.81819555632</v>
      </c>
      <c r="T815" s="21">
        <f t="shared" si="40"/>
        <v>25849.655457155703</v>
      </c>
      <c r="U815" s="19">
        <v>0</v>
      </c>
      <c r="V815" s="21">
        <f t="shared" si="41"/>
        <v>161900.47365271201</v>
      </c>
    </row>
    <row r="816" spans="1:22" x14ac:dyDescent="0.3">
      <c r="A816" s="7" t="s">
        <v>141</v>
      </c>
      <c r="B816" s="7">
        <v>2</v>
      </c>
      <c r="C816" s="8" t="s">
        <v>186</v>
      </c>
      <c r="D816" s="7" t="s">
        <v>868</v>
      </c>
      <c r="E816" s="7" t="s">
        <v>121</v>
      </c>
      <c r="F816" s="8" t="s">
        <v>869</v>
      </c>
      <c r="G816" s="7" t="s">
        <v>16</v>
      </c>
      <c r="H816" s="9">
        <v>730.50519999999995</v>
      </c>
      <c r="I816" s="9">
        <v>2.1941999999999999</v>
      </c>
      <c r="J816" s="9">
        <v>2.1539999999999999</v>
      </c>
      <c r="K816" s="10">
        <v>0.98167897183483732</v>
      </c>
      <c r="L816" s="9">
        <v>26.09</v>
      </c>
      <c r="M816" s="19">
        <f>H816*INDEX('Pliegos Tarifarios (Las Condes)'!$B:$B,MATCH($B816,'Pliegos Tarifarios (Las Condes)'!$A:$A,0))</f>
        <v>86811.776957599985</v>
      </c>
      <c r="N816" s="19">
        <f>I816*INDEX('Pliegos Tarifarios (Las Condes)'!$C:$C,MATCH($B816,'Pliegos Tarifarios (Las Condes)'!$A:$A,0))</f>
        <v>7527.6002502000001</v>
      </c>
      <c r="O816" s="19">
        <f>J816*INDEX('Pliegos Tarifarios (Las Condes)'!$D:$D,MATCH($B816,'Pliegos Tarifarios (Las Condes)'!$A:$A,0))</f>
        <v>30419.167103999996</v>
      </c>
      <c r="P816" s="19">
        <f>H816*INDEX('Pliegos Tarifarios (Las Condes)'!$E:$E,MATCH($B816,'Pliegos Tarifarios (Las Condes)'!$A:$A,0))</f>
        <v>9446.893246399999</v>
      </c>
      <c r="Q816" s="19" cm="1">
        <f t="array" ref="Q816">H816*_xlfn.IFS(H816&lt;=350,INDEX('Pliegos Tarifarios (Las Condes)'!$F:$F,MATCH($B816,'Pliegos Tarifarios (Las Condes)'!$A:$A,0)),H816&lt;=500,INDEX('Pliegos Tarifarios (Las Condes)'!$G:$G,MATCH($B816,'Pliegos Tarifarios (Las Condes)'!$A:$A,0)),H816&lt;=1000,INDEX('Pliegos Tarifarios (Las Condes)'!$H:$H,MATCH($B816,'Pliegos Tarifarios (Las Condes)'!$A:$A,0)),H816&lt;=5000,INDEX('Pliegos Tarifarios (Las Condes)'!$I:$I,MATCH($B816,'Pliegos Tarifarios (Las Condes)'!$A:$A,0)),H816&gt;5000,INDEX('Pliegos Tarifarios (Las Condes)'!$J:$J,MATCH($B816,'Pliegos Tarifarios (Las Condes)'!$A:$A,0)))/1.19</f>
        <v>1713.3109354621852</v>
      </c>
      <c r="R816" s="19">
        <f>INDEX('Pliegos Tarifarios (Las Condes)'!$K:$K,MATCH($B816,'Pliegos Tarifarios (Las Condes)'!$A:$A,0))</f>
        <v>709.36099999999999</v>
      </c>
      <c r="S816" s="21">
        <f t="shared" si="39"/>
        <v>136628.10949366217</v>
      </c>
      <c r="T816" s="21">
        <f t="shared" si="40"/>
        <v>25959.340803795811</v>
      </c>
      <c r="U816" s="19">
        <v>0</v>
      </c>
      <c r="V816" s="21">
        <f t="shared" si="41"/>
        <v>162587.45029745798</v>
      </c>
    </row>
    <row r="817" spans="1:22" x14ac:dyDescent="0.3">
      <c r="A817" s="7" t="s">
        <v>141</v>
      </c>
      <c r="B817" s="7">
        <v>2</v>
      </c>
      <c r="C817" s="8" t="s">
        <v>186</v>
      </c>
      <c r="D817" s="7" t="s">
        <v>870</v>
      </c>
      <c r="E817" s="7" t="s">
        <v>121</v>
      </c>
      <c r="F817" s="8" t="s">
        <v>871</v>
      </c>
      <c r="G817" s="7" t="s">
        <v>16</v>
      </c>
      <c r="H817" s="9">
        <v>730.57830000000001</v>
      </c>
      <c r="I817" s="9">
        <v>2.1964999999999999</v>
      </c>
      <c r="J817" s="9">
        <v>2.1964999999999999</v>
      </c>
      <c r="K817" s="10">
        <v>1</v>
      </c>
      <c r="L817" s="9">
        <v>26.09</v>
      </c>
      <c r="M817" s="19">
        <f>H817*INDEX('Pliegos Tarifarios (Las Condes)'!$B:$B,MATCH($B817,'Pliegos Tarifarios (Las Condes)'!$A:$A,0))</f>
        <v>86820.464015399994</v>
      </c>
      <c r="N817" s="19">
        <f>I817*INDEX('Pliegos Tarifarios (Las Condes)'!$C:$C,MATCH($B817,'Pliegos Tarifarios (Las Condes)'!$A:$A,0))</f>
        <v>7535.4908164999997</v>
      </c>
      <c r="O817" s="19">
        <f>J817*INDEX('Pliegos Tarifarios (Las Condes)'!$D:$D,MATCH($B817,'Pliegos Tarifarios (Las Condes)'!$A:$A,0))</f>
        <v>31019.359583999998</v>
      </c>
      <c r="P817" s="19">
        <f>H817*INDEX('Pliegos Tarifarios (Las Condes)'!$E:$E,MATCH($B817,'Pliegos Tarifarios (Las Condes)'!$A:$A,0))</f>
        <v>9447.8385756000007</v>
      </c>
      <c r="Q817" s="19" cm="1">
        <f t="array" ref="Q817">H817*_xlfn.IFS(H817&lt;=350,INDEX('Pliegos Tarifarios (Las Condes)'!$F:$F,MATCH($B817,'Pliegos Tarifarios (Las Condes)'!$A:$A,0)),H817&lt;=500,INDEX('Pliegos Tarifarios (Las Condes)'!$G:$G,MATCH($B817,'Pliegos Tarifarios (Las Condes)'!$A:$A,0)),H817&lt;=1000,INDEX('Pliegos Tarifarios (Las Condes)'!$H:$H,MATCH($B817,'Pliegos Tarifarios (Las Condes)'!$A:$A,0)),H817&lt;=5000,INDEX('Pliegos Tarifarios (Las Condes)'!$I:$I,MATCH($B817,'Pliegos Tarifarios (Las Condes)'!$A:$A,0)),H817&gt;5000,INDEX('Pliegos Tarifarios (Las Condes)'!$J:$J,MATCH($B817,'Pliegos Tarifarios (Las Condes)'!$A:$A,0)))/1.19</f>
        <v>1713.4823826050424</v>
      </c>
      <c r="R817" s="19">
        <f>INDEX('Pliegos Tarifarios (Las Condes)'!$K:$K,MATCH($B817,'Pliegos Tarifarios (Las Condes)'!$A:$A,0))</f>
        <v>709.36099999999999</v>
      </c>
      <c r="S817" s="21">
        <f t="shared" si="39"/>
        <v>137245.99637410505</v>
      </c>
      <c r="T817" s="21">
        <f t="shared" si="40"/>
        <v>26076.73931107996</v>
      </c>
      <c r="U817" s="19">
        <v>0</v>
      </c>
      <c r="V817" s="21">
        <f t="shared" si="41"/>
        <v>163322.73568518501</v>
      </c>
    </row>
    <row r="818" spans="1:22" x14ac:dyDescent="0.3">
      <c r="A818" s="7" t="s">
        <v>141</v>
      </c>
      <c r="B818" s="7">
        <v>2</v>
      </c>
      <c r="C818" s="8" t="s">
        <v>186</v>
      </c>
      <c r="D818" s="7" t="s">
        <v>872</v>
      </c>
      <c r="E818" s="7" t="s">
        <v>121</v>
      </c>
      <c r="F818" s="8" t="s">
        <v>873</v>
      </c>
      <c r="G818" s="7" t="s">
        <v>16</v>
      </c>
      <c r="H818" s="9">
        <v>727.8895</v>
      </c>
      <c r="I818" s="9">
        <v>2.2162000000000002</v>
      </c>
      <c r="J818" s="9">
        <v>2.2162000000000002</v>
      </c>
      <c r="K818" s="10">
        <v>1</v>
      </c>
      <c r="L818" s="9">
        <v>26</v>
      </c>
      <c r="M818" s="19">
        <f>H818*INDEX('Pliegos Tarifarios (Las Condes)'!$B:$B,MATCH($B818,'Pliegos Tarifarios (Las Condes)'!$A:$A,0))</f>
        <v>86500.932400999998</v>
      </c>
      <c r="N818" s="19">
        <f>I818*INDEX('Pliegos Tarifarios (Las Condes)'!$C:$C,MATCH($B818,'Pliegos Tarifarios (Las Condes)'!$A:$A,0))</f>
        <v>7603.0752322000008</v>
      </c>
      <c r="O818" s="19">
        <f>J818*INDEX('Pliegos Tarifarios (Las Condes)'!$D:$D,MATCH($B818,'Pliegos Tarifarios (Las Condes)'!$A:$A,0))</f>
        <v>31297.5664512</v>
      </c>
      <c r="P818" s="19">
        <f>H818*INDEX('Pliegos Tarifarios (Las Condes)'!$E:$E,MATCH($B818,'Pliegos Tarifarios (Las Condes)'!$A:$A,0))</f>
        <v>9413.0670140000002</v>
      </c>
      <c r="Q818" s="19" cm="1">
        <f t="array" ref="Q818">H818*_xlfn.IFS(H818&lt;=350,INDEX('Pliegos Tarifarios (Las Condes)'!$F:$F,MATCH($B818,'Pliegos Tarifarios (Las Condes)'!$A:$A,0)),H818&lt;=500,INDEX('Pliegos Tarifarios (Las Condes)'!$G:$G,MATCH($B818,'Pliegos Tarifarios (Las Condes)'!$A:$A,0)),H818&lt;=1000,INDEX('Pliegos Tarifarios (Las Condes)'!$H:$H,MATCH($B818,'Pliegos Tarifarios (Las Condes)'!$A:$A,0)),H818&lt;=5000,INDEX('Pliegos Tarifarios (Las Condes)'!$I:$I,MATCH($B818,'Pliegos Tarifarios (Las Condes)'!$A:$A,0)),H818&gt;5000,INDEX('Pliegos Tarifarios (Las Condes)'!$J:$J,MATCH($B818,'Pliegos Tarifarios (Las Condes)'!$A:$A,0)))/1.19</f>
        <v>1707.1761298319332</v>
      </c>
      <c r="R818" s="19">
        <f>INDEX('Pliegos Tarifarios (Las Condes)'!$K:$K,MATCH($B818,'Pliegos Tarifarios (Las Condes)'!$A:$A,0))</f>
        <v>709.36099999999999</v>
      </c>
      <c r="S818" s="21">
        <f t="shared" si="39"/>
        <v>137231.17822823193</v>
      </c>
      <c r="T818" s="21">
        <f t="shared" si="40"/>
        <v>26073.923863364067</v>
      </c>
      <c r="U818" s="19">
        <v>0</v>
      </c>
      <c r="V818" s="21">
        <f t="shared" si="41"/>
        <v>163305.102091596</v>
      </c>
    </row>
    <row r="819" spans="1:22" x14ac:dyDescent="0.3">
      <c r="A819" s="7" t="s">
        <v>141</v>
      </c>
      <c r="B819" s="7">
        <v>2</v>
      </c>
      <c r="C819" s="8" t="s">
        <v>186</v>
      </c>
      <c r="D819" s="7" t="s">
        <v>874</v>
      </c>
      <c r="E819" s="7" t="s">
        <v>121</v>
      </c>
      <c r="F819" s="8" t="s">
        <v>875</v>
      </c>
      <c r="G819" s="7" t="s">
        <v>16</v>
      </c>
      <c r="H819" s="9">
        <v>730.43600000000004</v>
      </c>
      <c r="I819" s="9">
        <v>2.1568999999999998</v>
      </c>
      <c r="J819" s="9">
        <v>2.1252</v>
      </c>
      <c r="K819" s="10">
        <v>0.98530298113032599</v>
      </c>
      <c r="L819" s="9">
        <v>26.09</v>
      </c>
      <c r="M819" s="19">
        <f>H819*INDEX('Pliegos Tarifarios (Las Condes)'!$B:$B,MATCH($B819,'Pliegos Tarifarios (Las Condes)'!$A:$A,0))</f>
        <v>86803.553367999993</v>
      </c>
      <c r="N819" s="19">
        <f>I819*INDEX('Pliegos Tarifarios (Las Condes)'!$C:$C,MATCH($B819,'Pliegos Tarifarios (Las Condes)'!$A:$A,0))</f>
        <v>7399.6358488999995</v>
      </c>
      <c r="O819" s="19">
        <f>J819*INDEX('Pliegos Tarifarios (Las Condes)'!$D:$D,MATCH($B819,'Pliegos Tarifarios (Las Condes)'!$A:$A,0))</f>
        <v>30012.4484352</v>
      </c>
      <c r="P819" s="19">
        <f>H819*INDEX('Pliegos Tarifarios (Las Condes)'!$E:$E,MATCH($B819,'Pliegos Tarifarios (Las Condes)'!$A:$A,0))</f>
        <v>9445.9983520000005</v>
      </c>
      <c r="Q819" s="19" cm="1">
        <f t="array" ref="Q819">H819*_xlfn.IFS(H819&lt;=350,INDEX('Pliegos Tarifarios (Las Condes)'!$F:$F,MATCH($B819,'Pliegos Tarifarios (Las Condes)'!$A:$A,0)),H819&lt;=500,INDEX('Pliegos Tarifarios (Las Condes)'!$G:$G,MATCH($B819,'Pliegos Tarifarios (Las Condes)'!$A:$A,0)),H819&lt;=1000,INDEX('Pliegos Tarifarios (Las Condes)'!$H:$H,MATCH($B819,'Pliegos Tarifarios (Las Condes)'!$A:$A,0)),H819&lt;=5000,INDEX('Pliegos Tarifarios (Las Condes)'!$I:$I,MATCH($B819,'Pliegos Tarifarios (Las Condes)'!$A:$A,0)),H819&gt;5000,INDEX('Pliegos Tarifarios (Las Condes)'!$J:$J,MATCH($B819,'Pliegos Tarifarios (Las Condes)'!$A:$A,0)))/1.19</f>
        <v>1713.1486352941181</v>
      </c>
      <c r="R819" s="19">
        <f>INDEX('Pliegos Tarifarios (Las Condes)'!$K:$K,MATCH($B819,'Pliegos Tarifarios (Las Condes)'!$A:$A,0))</f>
        <v>709.36099999999999</v>
      </c>
      <c r="S819" s="21">
        <f t="shared" si="39"/>
        <v>136084.14563939412</v>
      </c>
      <c r="T819" s="21">
        <f t="shared" si="40"/>
        <v>25855.987671484883</v>
      </c>
      <c r="U819" s="19">
        <v>0</v>
      </c>
      <c r="V819" s="21">
        <f t="shared" si="41"/>
        <v>161940.133310879</v>
      </c>
    </row>
    <row r="820" spans="1:22" x14ac:dyDescent="0.3">
      <c r="A820" s="7" t="s">
        <v>141</v>
      </c>
      <c r="B820" s="7">
        <v>2</v>
      </c>
      <c r="C820" s="8" t="s">
        <v>186</v>
      </c>
      <c r="D820" s="7" t="s">
        <v>876</v>
      </c>
      <c r="E820" s="7" t="s">
        <v>121</v>
      </c>
      <c r="F820" s="8" t="s">
        <v>877</v>
      </c>
      <c r="G820" s="7" t="s">
        <v>16</v>
      </c>
      <c r="H820" s="9">
        <v>729.73710000000005</v>
      </c>
      <c r="I820" s="9">
        <v>2.1482999999999999</v>
      </c>
      <c r="J820" s="9">
        <v>2.1214</v>
      </c>
      <c r="K820" s="10">
        <v>0.98747847134943911</v>
      </c>
      <c r="L820" s="9">
        <v>26.06</v>
      </c>
      <c r="M820" s="19">
        <f>H820*INDEX('Pliegos Tarifarios (Las Condes)'!$B:$B,MATCH($B820,'Pliegos Tarifarios (Las Condes)'!$A:$A,0))</f>
        <v>86720.497489800007</v>
      </c>
      <c r="N820" s="19">
        <f>I820*INDEX('Pliegos Tarifarios (Las Condes)'!$C:$C,MATCH($B820,'Pliegos Tarifarios (Las Condes)'!$A:$A,0))</f>
        <v>7370.1319923000001</v>
      </c>
      <c r="O820" s="19">
        <f>J820*INDEX('Pliegos Tarifarios (Las Condes)'!$D:$D,MATCH($B820,'Pliegos Tarifarios (Las Condes)'!$A:$A,0))</f>
        <v>29958.784166399997</v>
      </c>
      <c r="P820" s="19">
        <f>H820*INDEX('Pliegos Tarifarios (Las Condes)'!$E:$E,MATCH($B820,'Pliegos Tarifarios (Las Condes)'!$A:$A,0))</f>
        <v>9436.9601772000005</v>
      </c>
      <c r="Q820" s="19" cm="1">
        <f t="array" ref="Q820">H820*_xlfn.IFS(H820&lt;=350,INDEX('Pliegos Tarifarios (Las Condes)'!$F:$F,MATCH($B820,'Pliegos Tarifarios (Las Condes)'!$A:$A,0)),H820&lt;=500,INDEX('Pliegos Tarifarios (Las Condes)'!$G:$G,MATCH($B820,'Pliegos Tarifarios (Las Condes)'!$A:$A,0)),H820&lt;=1000,INDEX('Pliegos Tarifarios (Las Condes)'!$H:$H,MATCH($B820,'Pliegos Tarifarios (Las Condes)'!$A:$A,0)),H820&lt;=5000,INDEX('Pliegos Tarifarios (Las Condes)'!$I:$I,MATCH($B820,'Pliegos Tarifarios (Las Condes)'!$A:$A,0)),H820&gt;5000,INDEX('Pliegos Tarifarios (Las Condes)'!$J:$J,MATCH($B820,'Pliegos Tarifarios (Las Condes)'!$A:$A,0)))/1.19</f>
        <v>1711.5094505042023</v>
      </c>
      <c r="R820" s="19">
        <f>INDEX('Pliegos Tarifarios (Las Condes)'!$K:$K,MATCH($B820,'Pliegos Tarifarios (Las Condes)'!$A:$A,0))</f>
        <v>709.36099999999999</v>
      </c>
      <c r="S820" s="21">
        <f t="shared" si="39"/>
        <v>135907.2442762042</v>
      </c>
      <c r="T820" s="21">
        <f t="shared" si="40"/>
        <v>25822.376412478799</v>
      </c>
      <c r="U820" s="19">
        <v>0</v>
      </c>
      <c r="V820" s="21">
        <f t="shared" si="41"/>
        <v>161729.620688683</v>
      </c>
    </row>
    <row r="821" spans="1:22" x14ac:dyDescent="0.3">
      <c r="A821" s="7" t="s">
        <v>141</v>
      </c>
      <c r="B821" s="7">
        <v>2</v>
      </c>
      <c r="C821" s="8" t="s">
        <v>186</v>
      </c>
      <c r="D821" s="7" t="s">
        <v>878</v>
      </c>
      <c r="E821" s="7" t="s">
        <v>121</v>
      </c>
      <c r="F821" s="8" t="s">
        <v>879</v>
      </c>
      <c r="G821" s="7" t="s">
        <v>16</v>
      </c>
      <c r="H821" s="9">
        <v>730.5299</v>
      </c>
      <c r="I821" s="9">
        <v>2.1966999999999999</v>
      </c>
      <c r="J821" s="9">
        <v>2.1383999999999999</v>
      </c>
      <c r="K821" s="10">
        <v>0.97346019028542818</v>
      </c>
      <c r="L821" s="9">
        <v>26.09</v>
      </c>
      <c r="M821" s="19">
        <f>H821*INDEX('Pliegos Tarifarios (Las Condes)'!$B:$B,MATCH($B821,'Pliegos Tarifarios (Las Condes)'!$A:$A,0))</f>
        <v>86814.7122562</v>
      </c>
      <c r="N821" s="19">
        <f>I821*INDEX('Pliegos Tarifarios (Las Condes)'!$C:$C,MATCH($B821,'Pliegos Tarifarios (Las Condes)'!$A:$A,0))</f>
        <v>7536.1769526999997</v>
      </c>
      <c r="O821" s="19">
        <f>J821*INDEX('Pliegos Tarifarios (Las Condes)'!$D:$D,MATCH($B821,'Pliegos Tarifarios (Las Condes)'!$A:$A,0))</f>
        <v>30198.861158399995</v>
      </c>
      <c r="P821" s="19">
        <f>H821*INDEX('Pliegos Tarifarios (Las Condes)'!$E:$E,MATCH($B821,'Pliegos Tarifarios (Las Condes)'!$A:$A,0))</f>
        <v>9447.2126668000001</v>
      </c>
      <c r="Q821" s="19" cm="1">
        <f t="array" ref="Q821">H821*_xlfn.IFS(H821&lt;=350,INDEX('Pliegos Tarifarios (Las Condes)'!$F:$F,MATCH($B821,'Pliegos Tarifarios (Las Condes)'!$A:$A,0)),H821&lt;=500,INDEX('Pliegos Tarifarios (Las Condes)'!$G:$G,MATCH($B821,'Pliegos Tarifarios (Las Condes)'!$A:$A,0)),H821&lt;=1000,INDEX('Pliegos Tarifarios (Las Condes)'!$H:$H,MATCH($B821,'Pliegos Tarifarios (Las Condes)'!$A:$A,0)),H821&lt;=5000,INDEX('Pliegos Tarifarios (Las Condes)'!$I:$I,MATCH($B821,'Pliegos Tarifarios (Las Condes)'!$A:$A,0)),H821&gt;5000,INDEX('Pliegos Tarifarios (Las Condes)'!$J:$J,MATCH($B821,'Pliegos Tarifarios (Las Condes)'!$A:$A,0)))/1.19</f>
        <v>1713.3688663025214</v>
      </c>
      <c r="R821" s="19">
        <f>INDEX('Pliegos Tarifarios (Las Condes)'!$K:$K,MATCH($B821,'Pliegos Tarifarios (Las Condes)'!$A:$A,0))</f>
        <v>709.36099999999999</v>
      </c>
      <c r="S821" s="21">
        <f t="shared" si="39"/>
        <v>136419.69290040253</v>
      </c>
      <c r="T821" s="21">
        <f t="shared" si="40"/>
        <v>25919.741651076482</v>
      </c>
      <c r="U821" s="19">
        <v>0</v>
      </c>
      <c r="V821" s="21">
        <f t="shared" si="41"/>
        <v>162339.434551479</v>
      </c>
    </row>
    <row r="822" spans="1:22" x14ac:dyDescent="0.3">
      <c r="A822" s="7" t="s">
        <v>141</v>
      </c>
      <c r="B822" s="7">
        <v>2</v>
      </c>
      <c r="C822" s="8" t="s">
        <v>186</v>
      </c>
      <c r="D822" s="7" t="s">
        <v>880</v>
      </c>
      <c r="E822" s="7" t="s">
        <v>121</v>
      </c>
      <c r="F822" s="8" t="s">
        <v>881</v>
      </c>
      <c r="G822" s="7" t="s">
        <v>16</v>
      </c>
      <c r="H822" s="9">
        <v>731.15430000000003</v>
      </c>
      <c r="I822" s="9">
        <v>2.1778</v>
      </c>
      <c r="J822" s="9">
        <v>2.1549999999999998</v>
      </c>
      <c r="K822" s="10">
        <v>0.98953071907429513</v>
      </c>
      <c r="L822" s="9">
        <v>26.11</v>
      </c>
      <c r="M822" s="19">
        <f>H822*INDEX('Pliegos Tarifarios (Las Condes)'!$B:$B,MATCH($B822,'Pliegos Tarifarios (Las Condes)'!$A:$A,0))</f>
        <v>86888.914703400005</v>
      </c>
      <c r="N822" s="19">
        <f>I822*INDEX('Pliegos Tarifarios (Las Condes)'!$C:$C,MATCH($B822,'Pliegos Tarifarios (Las Condes)'!$A:$A,0))</f>
        <v>7471.3370818000003</v>
      </c>
      <c r="O822" s="19">
        <f>J822*INDEX('Pliegos Tarifarios (Las Condes)'!$D:$D,MATCH($B822,'Pliegos Tarifarios (Las Condes)'!$A:$A,0))</f>
        <v>30433.289279999997</v>
      </c>
      <c r="P822" s="19">
        <f>H822*INDEX('Pliegos Tarifarios (Las Condes)'!$E:$E,MATCH($B822,'Pliegos Tarifarios (Las Condes)'!$A:$A,0))</f>
        <v>9455.2874076000007</v>
      </c>
      <c r="Q822" s="19" cm="1">
        <f t="array" ref="Q822">H822*_xlfn.IFS(H822&lt;=350,INDEX('Pliegos Tarifarios (Las Condes)'!$F:$F,MATCH($B822,'Pliegos Tarifarios (Las Condes)'!$A:$A,0)),H822&lt;=500,INDEX('Pliegos Tarifarios (Las Condes)'!$G:$G,MATCH($B822,'Pliegos Tarifarios (Las Condes)'!$A:$A,0)),H822&lt;=1000,INDEX('Pliegos Tarifarios (Las Condes)'!$H:$H,MATCH($B822,'Pliegos Tarifarios (Las Condes)'!$A:$A,0)),H822&lt;=5000,INDEX('Pliegos Tarifarios (Las Condes)'!$I:$I,MATCH($B822,'Pliegos Tarifarios (Las Condes)'!$A:$A,0)),H822&gt;5000,INDEX('Pliegos Tarifarios (Las Condes)'!$J:$J,MATCH($B822,'Pliegos Tarifarios (Las Condes)'!$A:$A,0)))/1.19</f>
        <v>1714.8333204201685</v>
      </c>
      <c r="R822" s="19">
        <f>INDEX('Pliegos Tarifarios (Las Condes)'!$K:$K,MATCH($B822,'Pliegos Tarifarios (Las Condes)'!$A:$A,0))</f>
        <v>709.36099999999999</v>
      </c>
      <c r="S822" s="21">
        <f t="shared" si="39"/>
        <v>136673.02279322018</v>
      </c>
      <c r="T822" s="21">
        <f t="shared" si="40"/>
        <v>25967.874330711835</v>
      </c>
      <c r="U822" s="19">
        <v>0</v>
      </c>
      <c r="V822" s="21">
        <f t="shared" si="41"/>
        <v>162640.89712393202</v>
      </c>
    </row>
    <row r="823" spans="1:22" x14ac:dyDescent="0.3">
      <c r="A823" s="7" t="s">
        <v>141</v>
      </c>
      <c r="B823" s="7">
        <v>2</v>
      </c>
      <c r="C823" s="8" t="s">
        <v>186</v>
      </c>
      <c r="D823" s="7" t="s">
        <v>882</v>
      </c>
      <c r="E823" s="7" t="s">
        <v>121</v>
      </c>
      <c r="F823" s="8" t="s">
        <v>883</v>
      </c>
      <c r="G823" s="7" t="s">
        <v>16</v>
      </c>
      <c r="H823" s="9">
        <v>729.77549999999997</v>
      </c>
      <c r="I823" s="9">
        <v>2.2000999999999999</v>
      </c>
      <c r="J823" s="9">
        <v>2.2000999999999999</v>
      </c>
      <c r="K823" s="10">
        <v>1</v>
      </c>
      <c r="L823" s="9">
        <v>26.06</v>
      </c>
      <c r="M823" s="19">
        <f>H823*INDEX('Pliegos Tarifarios (Las Condes)'!$B:$B,MATCH($B823,'Pliegos Tarifarios (Las Condes)'!$A:$A,0))</f>
        <v>86725.060868999994</v>
      </c>
      <c r="N823" s="19">
        <f>I823*INDEX('Pliegos Tarifarios (Las Condes)'!$C:$C,MATCH($B823,'Pliegos Tarifarios (Las Condes)'!$A:$A,0))</f>
        <v>7547.8412681</v>
      </c>
      <c r="O823" s="19">
        <f>J823*INDEX('Pliegos Tarifarios (Las Condes)'!$D:$D,MATCH($B823,'Pliegos Tarifarios (Las Condes)'!$A:$A,0))</f>
        <v>31070.199417599997</v>
      </c>
      <c r="P823" s="19">
        <f>H823*INDEX('Pliegos Tarifarios (Las Condes)'!$E:$E,MATCH($B823,'Pliegos Tarifarios (Las Condes)'!$A:$A,0))</f>
        <v>9437.4567659999993</v>
      </c>
      <c r="Q823" s="19" cm="1">
        <f t="array" ref="Q823">H823*_xlfn.IFS(H823&lt;=350,INDEX('Pliegos Tarifarios (Las Condes)'!$F:$F,MATCH($B823,'Pliegos Tarifarios (Las Condes)'!$A:$A,0)),H823&lt;=500,INDEX('Pliegos Tarifarios (Las Condes)'!$G:$G,MATCH($B823,'Pliegos Tarifarios (Las Condes)'!$A:$A,0)),H823&lt;=1000,INDEX('Pliegos Tarifarios (Las Condes)'!$H:$H,MATCH($B823,'Pliegos Tarifarios (Las Condes)'!$A:$A,0)),H823&lt;=5000,INDEX('Pliegos Tarifarios (Las Condes)'!$I:$I,MATCH($B823,'Pliegos Tarifarios (Las Condes)'!$A:$A,0)),H823&gt;5000,INDEX('Pliegos Tarifarios (Las Condes)'!$J:$J,MATCH($B823,'Pliegos Tarifarios (Las Condes)'!$A:$A,0)))/1.19</f>
        <v>1711.5995130252102</v>
      </c>
      <c r="R823" s="19">
        <f>INDEX('Pliegos Tarifarios (Las Condes)'!$K:$K,MATCH($B823,'Pliegos Tarifarios (Las Condes)'!$A:$A,0))</f>
        <v>709.36099999999999</v>
      </c>
      <c r="S823" s="21">
        <f t="shared" si="39"/>
        <v>137201.51883372519</v>
      </c>
      <c r="T823" s="21">
        <f t="shared" si="40"/>
        <v>26068.288578407788</v>
      </c>
      <c r="U823" s="19">
        <v>0</v>
      </c>
      <c r="V823" s="21">
        <f t="shared" si="41"/>
        <v>163269.80741213297</v>
      </c>
    </row>
    <row r="824" spans="1:22" x14ac:dyDescent="0.3">
      <c r="A824" s="7" t="s">
        <v>141</v>
      </c>
      <c r="B824" s="7">
        <v>2</v>
      </c>
      <c r="C824" s="8" t="s">
        <v>186</v>
      </c>
      <c r="D824" s="7" t="s">
        <v>884</v>
      </c>
      <c r="E824" s="7" t="s">
        <v>121</v>
      </c>
      <c r="F824" s="8" t="s">
        <v>885</v>
      </c>
      <c r="G824" s="7" t="s">
        <v>16</v>
      </c>
      <c r="H824" s="9">
        <v>727.529</v>
      </c>
      <c r="I824" s="9">
        <v>2.2902</v>
      </c>
      <c r="J824" s="9">
        <v>2.1307999999999998</v>
      </c>
      <c r="K824" s="10">
        <v>0.93039909178237701</v>
      </c>
      <c r="L824" s="9">
        <v>25.98</v>
      </c>
      <c r="M824" s="19">
        <f>H824*INDEX('Pliegos Tarifarios (Las Condes)'!$B:$B,MATCH($B824,'Pliegos Tarifarios (Las Condes)'!$A:$A,0))</f>
        <v>86458.091302000001</v>
      </c>
      <c r="N824" s="19">
        <f>I824*INDEX('Pliegos Tarifarios (Las Condes)'!$C:$C,MATCH($B824,'Pliegos Tarifarios (Las Condes)'!$A:$A,0))</f>
        <v>7856.9456262000003</v>
      </c>
      <c r="O824" s="19">
        <f>J824*INDEX('Pliegos Tarifarios (Las Condes)'!$D:$D,MATCH($B824,'Pliegos Tarifarios (Las Condes)'!$A:$A,0))</f>
        <v>30091.532620799997</v>
      </c>
      <c r="P824" s="19">
        <f>H824*INDEX('Pliegos Tarifarios (Las Condes)'!$E:$E,MATCH($B824,'Pliegos Tarifarios (Las Condes)'!$A:$A,0))</f>
        <v>9408.405028000001</v>
      </c>
      <c r="Q824" s="19" cm="1">
        <f t="array" ref="Q824">H824*_xlfn.IFS(H824&lt;=350,INDEX('Pliegos Tarifarios (Las Condes)'!$F:$F,MATCH($B824,'Pliegos Tarifarios (Las Condes)'!$A:$A,0)),H824&lt;=500,INDEX('Pliegos Tarifarios (Las Condes)'!$G:$G,MATCH($B824,'Pliegos Tarifarios (Las Condes)'!$A:$A,0)),H824&lt;=1000,INDEX('Pliegos Tarifarios (Las Condes)'!$H:$H,MATCH($B824,'Pliegos Tarifarios (Las Condes)'!$A:$A,0)),H824&lt;=5000,INDEX('Pliegos Tarifarios (Las Condes)'!$I:$I,MATCH($B824,'Pliegos Tarifarios (Las Condes)'!$A:$A,0)),H824&gt;5000,INDEX('Pliegos Tarifarios (Las Condes)'!$J:$J,MATCH($B824,'Pliegos Tarifarios (Las Condes)'!$A:$A,0)))/1.19</f>
        <v>1706.3306210084036</v>
      </c>
      <c r="R824" s="19">
        <f>INDEX('Pliegos Tarifarios (Las Condes)'!$K:$K,MATCH($B824,'Pliegos Tarifarios (Las Condes)'!$A:$A,0))</f>
        <v>709.36099999999999</v>
      </c>
      <c r="S824" s="21">
        <f t="shared" si="39"/>
        <v>136230.66619800843</v>
      </c>
      <c r="T824" s="21">
        <f t="shared" si="40"/>
        <v>25883.826577621603</v>
      </c>
      <c r="U824" s="19">
        <v>0</v>
      </c>
      <c r="V824" s="21">
        <f t="shared" si="41"/>
        <v>162114.49277563003</v>
      </c>
    </row>
    <row r="825" spans="1:22" x14ac:dyDescent="0.3">
      <c r="A825" s="7" t="s">
        <v>141</v>
      </c>
      <c r="B825" s="7">
        <v>2</v>
      </c>
      <c r="C825" s="8" t="s">
        <v>186</v>
      </c>
      <c r="D825" s="7" t="s">
        <v>886</v>
      </c>
      <c r="E825" s="7" t="s">
        <v>121</v>
      </c>
      <c r="F825" s="8" t="s">
        <v>887</v>
      </c>
      <c r="G825" s="7" t="s">
        <v>16</v>
      </c>
      <c r="H825" s="9">
        <v>728.09559999999999</v>
      </c>
      <c r="I825" s="9">
        <v>2.2332999999999998</v>
      </c>
      <c r="J825" s="9">
        <v>2.1709999999999998</v>
      </c>
      <c r="K825" s="10">
        <v>0.97210406125464555</v>
      </c>
      <c r="L825" s="9">
        <v>26</v>
      </c>
      <c r="M825" s="19">
        <f>H825*INDEX('Pliegos Tarifarios (Las Condes)'!$B:$B,MATCH($B825,'Pliegos Tarifarios (Las Condes)'!$A:$A,0))</f>
        <v>86525.424912799994</v>
      </c>
      <c r="N825" s="19">
        <f>I825*INDEX('Pliegos Tarifarios (Las Condes)'!$C:$C,MATCH($B825,'Pliegos Tarifarios (Las Condes)'!$A:$A,0))</f>
        <v>7661.7398772999995</v>
      </c>
      <c r="O825" s="19">
        <f>J825*INDEX('Pliegos Tarifarios (Las Condes)'!$D:$D,MATCH($B825,'Pliegos Tarifarios (Las Condes)'!$A:$A,0))</f>
        <v>30659.244095999995</v>
      </c>
      <c r="P825" s="19">
        <f>H825*INDEX('Pliegos Tarifarios (Las Condes)'!$E:$E,MATCH($B825,'Pliegos Tarifarios (Las Condes)'!$A:$A,0))</f>
        <v>9415.7322992000009</v>
      </c>
      <c r="Q825" s="19" cm="1">
        <f t="array" ref="Q825">H825*_xlfn.IFS(H825&lt;=350,INDEX('Pliegos Tarifarios (Las Condes)'!$F:$F,MATCH($B825,'Pliegos Tarifarios (Las Condes)'!$A:$A,0)),H825&lt;=500,INDEX('Pliegos Tarifarios (Las Condes)'!$G:$G,MATCH($B825,'Pliegos Tarifarios (Las Condes)'!$A:$A,0)),H825&lt;=1000,INDEX('Pliegos Tarifarios (Las Condes)'!$H:$H,MATCH($B825,'Pliegos Tarifarios (Las Condes)'!$A:$A,0)),H825&lt;=5000,INDEX('Pliegos Tarifarios (Las Condes)'!$I:$I,MATCH($B825,'Pliegos Tarifarios (Las Condes)'!$A:$A,0)),H825&gt;5000,INDEX('Pliegos Tarifarios (Las Condes)'!$J:$J,MATCH($B825,'Pliegos Tarifarios (Las Condes)'!$A:$A,0)))/1.19</f>
        <v>1707.6595122689077</v>
      </c>
      <c r="R825" s="19">
        <f>INDEX('Pliegos Tarifarios (Las Condes)'!$K:$K,MATCH($B825,'Pliegos Tarifarios (Las Condes)'!$A:$A,0))</f>
        <v>709.36099999999999</v>
      </c>
      <c r="S825" s="21">
        <f t="shared" si="39"/>
        <v>136679.1616975689</v>
      </c>
      <c r="T825" s="21">
        <f t="shared" si="40"/>
        <v>25969.040722538091</v>
      </c>
      <c r="U825" s="19">
        <v>0</v>
      </c>
      <c r="V825" s="21">
        <f t="shared" si="41"/>
        <v>162648.20242010697</v>
      </c>
    </row>
    <row r="826" spans="1:22" x14ac:dyDescent="0.3">
      <c r="A826" s="7" t="s">
        <v>141</v>
      </c>
      <c r="B826" s="7">
        <v>2</v>
      </c>
      <c r="C826" s="8" t="s">
        <v>186</v>
      </c>
      <c r="D826" s="7" t="s">
        <v>888</v>
      </c>
      <c r="E826" s="7" t="s">
        <v>121</v>
      </c>
      <c r="F826" s="8" t="s">
        <v>889</v>
      </c>
      <c r="G826" s="7" t="s">
        <v>16</v>
      </c>
      <c r="H826" s="9">
        <v>729.78219999999999</v>
      </c>
      <c r="I826" s="9">
        <v>2.1894</v>
      </c>
      <c r="J826" s="9">
        <v>2.1638000000000002</v>
      </c>
      <c r="K826" s="10">
        <v>0.98830729880332513</v>
      </c>
      <c r="L826" s="9">
        <v>26.06</v>
      </c>
      <c r="M826" s="19">
        <f>H826*INDEX('Pliegos Tarifarios (Las Condes)'!$B:$B,MATCH($B826,'Pliegos Tarifarios (Las Condes)'!$A:$A,0))</f>
        <v>86725.8570836</v>
      </c>
      <c r="N826" s="19">
        <f>I826*INDEX('Pliegos Tarifarios (Las Condes)'!$C:$C,MATCH($B826,'Pliegos Tarifarios (Las Condes)'!$A:$A,0))</f>
        <v>7511.1329814000001</v>
      </c>
      <c r="O826" s="19">
        <f>J826*INDEX('Pliegos Tarifarios (Las Condes)'!$D:$D,MATCH($B826,'Pliegos Tarifarios (Las Condes)'!$A:$A,0))</f>
        <v>30557.5644288</v>
      </c>
      <c r="P826" s="19">
        <f>H826*INDEX('Pliegos Tarifarios (Las Condes)'!$E:$E,MATCH($B826,'Pliegos Tarifarios (Las Condes)'!$A:$A,0))</f>
        <v>9437.5434103999996</v>
      </c>
      <c r="Q826" s="19" cm="1">
        <f t="array" ref="Q826">H826*_xlfn.IFS(H826&lt;=350,INDEX('Pliegos Tarifarios (Las Condes)'!$F:$F,MATCH($B826,'Pliegos Tarifarios (Las Condes)'!$A:$A,0)),H826&lt;=500,INDEX('Pliegos Tarifarios (Las Condes)'!$G:$G,MATCH($B826,'Pliegos Tarifarios (Las Condes)'!$A:$A,0)),H826&lt;=1000,INDEX('Pliegos Tarifarios (Las Condes)'!$H:$H,MATCH($B826,'Pliegos Tarifarios (Las Condes)'!$A:$A,0)),H826&lt;=5000,INDEX('Pliegos Tarifarios (Las Condes)'!$I:$I,MATCH($B826,'Pliegos Tarifarios (Las Condes)'!$A:$A,0)),H826&gt;5000,INDEX('Pliegos Tarifarios (Las Condes)'!$J:$J,MATCH($B826,'Pliegos Tarifarios (Las Condes)'!$A:$A,0)))/1.19</f>
        <v>1711.6152270588238</v>
      </c>
      <c r="R826" s="19">
        <f>INDEX('Pliegos Tarifarios (Las Condes)'!$K:$K,MATCH($B826,'Pliegos Tarifarios (Las Condes)'!$A:$A,0))</f>
        <v>709.36099999999999</v>
      </c>
      <c r="S826" s="21">
        <f t="shared" si="39"/>
        <v>136653.07413125882</v>
      </c>
      <c r="T826" s="21">
        <f t="shared" si="40"/>
        <v>25964.084084939175</v>
      </c>
      <c r="U826" s="19">
        <v>0</v>
      </c>
      <c r="V826" s="21">
        <f t="shared" si="41"/>
        <v>162617.158216198</v>
      </c>
    </row>
    <row r="827" spans="1:22" x14ac:dyDescent="0.3">
      <c r="A827" s="7" t="s">
        <v>141</v>
      </c>
      <c r="B827" s="7">
        <v>2</v>
      </c>
      <c r="C827" s="8" t="s">
        <v>186</v>
      </c>
      <c r="D827" s="7" t="s">
        <v>890</v>
      </c>
      <c r="E827" s="7" t="s">
        <v>121</v>
      </c>
      <c r="F827" s="8" t="s">
        <v>891</v>
      </c>
      <c r="G827" s="7" t="s">
        <v>16</v>
      </c>
      <c r="H827" s="9">
        <v>729.60329999999999</v>
      </c>
      <c r="I827" s="9">
        <v>2.2483</v>
      </c>
      <c r="J827" s="9">
        <v>2.0983999999999998</v>
      </c>
      <c r="K827" s="10">
        <v>0.93332740292665561</v>
      </c>
      <c r="L827" s="9">
        <v>26.06</v>
      </c>
      <c r="M827" s="19">
        <f>H827*INDEX('Pliegos Tarifarios (Las Condes)'!$B:$B,MATCH($B827,'Pliegos Tarifarios (Las Condes)'!$A:$A,0))</f>
        <v>86704.596965399993</v>
      </c>
      <c r="N827" s="19">
        <f>I827*INDEX('Pliegos Tarifarios (Las Condes)'!$C:$C,MATCH($B827,'Pliegos Tarifarios (Las Condes)'!$A:$A,0))</f>
        <v>7713.2000922999996</v>
      </c>
      <c r="O827" s="19">
        <f>J827*INDEX('Pliegos Tarifarios (Las Condes)'!$D:$D,MATCH($B827,'Pliegos Tarifarios (Las Condes)'!$A:$A,0))</f>
        <v>29633.974118399998</v>
      </c>
      <c r="P827" s="19">
        <f>H827*INDEX('Pliegos Tarifarios (Las Condes)'!$E:$E,MATCH($B827,'Pliegos Tarifarios (Las Condes)'!$A:$A,0))</f>
        <v>9435.2298756</v>
      </c>
      <c r="Q827" s="19" cm="1">
        <f t="array" ref="Q827">H827*_xlfn.IFS(H827&lt;=350,INDEX('Pliegos Tarifarios (Las Condes)'!$F:$F,MATCH($B827,'Pliegos Tarifarios (Las Condes)'!$A:$A,0)),H827&lt;=500,INDEX('Pliegos Tarifarios (Las Condes)'!$G:$G,MATCH($B827,'Pliegos Tarifarios (Las Condes)'!$A:$A,0)),H827&lt;=1000,INDEX('Pliegos Tarifarios (Las Condes)'!$H:$H,MATCH($B827,'Pliegos Tarifarios (Las Condes)'!$A:$A,0)),H827&lt;=5000,INDEX('Pliegos Tarifarios (Las Condes)'!$I:$I,MATCH($B827,'Pliegos Tarifarios (Las Condes)'!$A:$A,0)),H827&gt;5000,INDEX('Pliegos Tarifarios (Las Condes)'!$J:$J,MATCH($B827,'Pliegos Tarifarios (Las Condes)'!$A:$A,0)))/1.19</f>
        <v>1711.1956389075633</v>
      </c>
      <c r="R827" s="19">
        <f>INDEX('Pliegos Tarifarios (Las Condes)'!$K:$K,MATCH($B827,'Pliegos Tarifarios (Las Condes)'!$A:$A,0))</f>
        <v>709.36099999999999</v>
      </c>
      <c r="S827" s="21">
        <f t="shared" si="39"/>
        <v>135907.55769060756</v>
      </c>
      <c r="T827" s="21">
        <f t="shared" si="40"/>
        <v>25822.435961215437</v>
      </c>
      <c r="U827" s="19">
        <v>0</v>
      </c>
      <c r="V827" s="21">
        <f t="shared" si="41"/>
        <v>161729.993651823</v>
      </c>
    </row>
    <row r="828" spans="1:22" x14ac:dyDescent="0.3">
      <c r="A828" s="7" t="s">
        <v>141</v>
      </c>
      <c r="B828" s="7">
        <v>2</v>
      </c>
      <c r="C828" s="8" t="s">
        <v>186</v>
      </c>
      <c r="D828" s="7" t="s">
        <v>892</v>
      </c>
      <c r="E828" s="7" t="s">
        <v>121</v>
      </c>
      <c r="F828" s="8" t="s">
        <v>893</v>
      </c>
      <c r="G828" s="7" t="s">
        <v>16</v>
      </c>
      <c r="H828" s="9">
        <v>729.57759999999996</v>
      </c>
      <c r="I828" s="9">
        <v>2.1650999999999998</v>
      </c>
      <c r="J828" s="9">
        <v>2.1650999999999998</v>
      </c>
      <c r="K828" s="10">
        <v>1</v>
      </c>
      <c r="L828" s="9">
        <v>26.06</v>
      </c>
      <c r="M828" s="19">
        <f>H828*INDEX('Pliegos Tarifarios (Las Condes)'!$B:$B,MATCH($B828,'Pliegos Tarifarios (Las Condes)'!$A:$A,0))</f>
        <v>86701.542828799997</v>
      </c>
      <c r="N828" s="19">
        <f>I828*INDEX('Pliegos Tarifarios (Las Condes)'!$C:$C,MATCH($B828,'Pliegos Tarifarios (Las Condes)'!$A:$A,0))</f>
        <v>7427.7674330999998</v>
      </c>
      <c r="O828" s="19">
        <f>J828*INDEX('Pliegos Tarifarios (Las Condes)'!$D:$D,MATCH($B828,'Pliegos Tarifarios (Las Condes)'!$A:$A,0))</f>
        <v>30575.923257599996</v>
      </c>
      <c r="P828" s="19">
        <f>H828*INDEX('Pliegos Tarifarios (Las Condes)'!$E:$E,MATCH($B828,'Pliegos Tarifarios (Las Condes)'!$A:$A,0))</f>
        <v>9434.8975231999993</v>
      </c>
      <c r="Q828" s="19" cm="1">
        <f t="array" ref="Q828">H828*_xlfn.IFS(H828&lt;=350,INDEX('Pliegos Tarifarios (Las Condes)'!$F:$F,MATCH($B828,'Pliegos Tarifarios (Las Condes)'!$A:$A,0)),H828&lt;=500,INDEX('Pliegos Tarifarios (Las Condes)'!$G:$G,MATCH($B828,'Pliegos Tarifarios (Las Condes)'!$A:$A,0)),H828&lt;=1000,INDEX('Pliegos Tarifarios (Las Condes)'!$H:$H,MATCH($B828,'Pliegos Tarifarios (Las Condes)'!$A:$A,0)),H828&lt;=5000,INDEX('Pliegos Tarifarios (Las Condes)'!$I:$I,MATCH($B828,'Pliegos Tarifarios (Las Condes)'!$A:$A,0)),H828&gt;5000,INDEX('Pliegos Tarifarios (Las Condes)'!$J:$J,MATCH($B828,'Pliegos Tarifarios (Las Condes)'!$A:$A,0)))/1.19</f>
        <v>1711.1353626890759</v>
      </c>
      <c r="R828" s="19">
        <f>INDEX('Pliegos Tarifarios (Las Condes)'!$K:$K,MATCH($B828,'Pliegos Tarifarios (Las Condes)'!$A:$A,0))</f>
        <v>709.36099999999999</v>
      </c>
      <c r="S828" s="21">
        <f t="shared" si="39"/>
        <v>136560.62740538907</v>
      </c>
      <c r="T828" s="21">
        <f t="shared" si="40"/>
        <v>25946.519207023925</v>
      </c>
      <c r="U828" s="19">
        <v>0</v>
      </c>
      <c r="V828" s="21">
        <f t="shared" si="41"/>
        <v>162507.14661241299</v>
      </c>
    </row>
    <row r="829" spans="1:22" x14ac:dyDescent="0.3">
      <c r="A829" s="7" t="s">
        <v>141</v>
      </c>
      <c r="B829" s="7">
        <v>2</v>
      </c>
      <c r="C829" s="8" t="s">
        <v>186</v>
      </c>
      <c r="D829" s="7" t="s">
        <v>894</v>
      </c>
      <c r="E829" s="7" t="s">
        <v>121</v>
      </c>
      <c r="F829" s="8" t="s">
        <v>895</v>
      </c>
      <c r="G829" s="7" t="s">
        <v>16</v>
      </c>
      <c r="H829" s="9">
        <v>728.57569999999998</v>
      </c>
      <c r="I829" s="9">
        <v>2.1448999999999998</v>
      </c>
      <c r="J829" s="9">
        <v>2.0911</v>
      </c>
      <c r="K829" s="10">
        <v>0.97491724555923365</v>
      </c>
      <c r="L829" s="9">
        <v>26.02</v>
      </c>
      <c r="M829" s="19">
        <f>H829*INDEX('Pliegos Tarifarios (Las Condes)'!$B:$B,MATCH($B829,'Pliegos Tarifarios (Las Condes)'!$A:$A,0))</f>
        <v>86582.479036599994</v>
      </c>
      <c r="N829" s="19">
        <f>I829*INDEX('Pliegos Tarifarios (Las Condes)'!$C:$C,MATCH($B829,'Pliegos Tarifarios (Las Condes)'!$A:$A,0))</f>
        <v>7358.4676768999998</v>
      </c>
      <c r="O829" s="19">
        <f>J829*INDEX('Pliegos Tarifarios (Las Condes)'!$D:$D,MATCH($B829,'Pliegos Tarifarios (Las Condes)'!$A:$A,0))</f>
        <v>29530.882233599998</v>
      </c>
      <c r="P829" s="19">
        <f>H829*INDEX('Pliegos Tarifarios (Las Condes)'!$E:$E,MATCH($B829,'Pliegos Tarifarios (Las Condes)'!$A:$A,0))</f>
        <v>9421.9409524000002</v>
      </c>
      <c r="Q829" s="19" cm="1">
        <f t="array" ref="Q829">H829*_xlfn.IFS(H829&lt;=350,INDEX('Pliegos Tarifarios (Las Condes)'!$F:$F,MATCH($B829,'Pliegos Tarifarios (Las Condes)'!$A:$A,0)),H829&lt;=500,INDEX('Pliegos Tarifarios (Las Condes)'!$G:$G,MATCH($B829,'Pliegos Tarifarios (Las Condes)'!$A:$A,0)),H829&lt;=1000,INDEX('Pliegos Tarifarios (Las Condes)'!$H:$H,MATCH($B829,'Pliegos Tarifarios (Las Condes)'!$A:$A,0)),H829&lt;=5000,INDEX('Pliegos Tarifarios (Las Condes)'!$I:$I,MATCH($B829,'Pliegos Tarifarios (Las Condes)'!$A:$A,0)),H829&gt;5000,INDEX('Pliegos Tarifarios (Las Condes)'!$J:$J,MATCH($B829,'Pliegos Tarifarios (Las Condes)'!$A:$A,0)))/1.19</f>
        <v>1708.785528319328</v>
      </c>
      <c r="R829" s="19">
        <f>INDEX('Pliegos Tarifarios (Las Condes)'!$K:$K,MATCH($B829,'Pliegos Tarifarios (Las Condes)'!$A:$A,0))</f>
        <v>709.36099999999999</v>
      </c>
      <c r="S829" s="21">
        <f t="shared" si="39"/>
        <v>135311.91642781932</v>
      </c>
      <c r="T829" s="21">
        <f t="shared" si="40"/>
        <v>25709.264121285672</v>
      </c>
      <c r="U829" s="19">
        <v>0</v>
      </c>
      <c r="V829" s="21">
        <f t="shared" si="41"/>
        <v>161021.18054910499</v>
      </c>
    </row>
    <row r="830" spans="1:22" x14ac:dyDescent="0.3">
      <c r="A830" s="7" t="s">
        <v>141</v>
      </c>
      <c r="B830" s="7">
        <v>2</v>
      </c>
      <c r="C830" s="8" t="s">
        <v>186</v>
      </c>
      <c r="D830" s="7" t="s">
        <v>896</v>
      </c>
      <c r="E830" s="7" t="s">
        <v>121</v>
      </c>
      <c r="F830" s="8" t="s">
        <v>897</v>
      </c>
      <c r="G830" s="7" t="s">
        <v>16</v>
      </c>
      <c r="H830" s="9">
        <v>728.28039999999999</v>
      </c>
      <c r="I830" s="9">
        <v>2.1665000000000001</v>
      </c>
      <c r="J830" s="9">
        <v>2.1217999999999999</v>
      </c>
      <c r="K830" s="10">
        <v>0.97936764366489726</v>
      </c>
      <c r="L830" s="9">
        <v>26.01</v>
      </c>
      <c r="M830" s="19">
        <f>H830*INDEX('Pliegos Tarifarios (Las Condes)'!$B:$B,MATCH($B830,'Pliegos Tarifarios (Las Condes)'!$A:$A,0))</f>
        <v>86547.386175199994</v>
      </c>
      <c r="N830" s="19">
        <f>I830*INDEX('Pliegos Tarifarios (Las Condes)'!$C:$C,MATCH($B830,'Pliegos Tarifarios (Las Condes)'!$A:$A,0))</f>
        <v>7432.5703865000005</v>
      </c>
      <c r="O830" s="19">
        <f>J830*INDEX('Pliegos Tarifarios (Las Condes)'!$D:$D,MATCH($B830,'Pliegos Tarifarios (Las Condes)'!$A:$A,0))</f>
        <v>29964.433036799997</v>
      </c>
      <c r="P830" s="19">
        <f>H830*INDEX('Pliegos Tarifarios (Las Condes)'!$E:$E,MATCH($B830,'Pliegos Tarifarios (Las Condes)'!$A:$A,0))</f>
        <v>9418.1221327999992</v>
      </c>
      <c r="Q830" s="19" cm="1">
        <f t="array" ref="Q830">H830*_xlfn.IFS(H830&lt;=350,INDEX('Pliegos Tarifarios (Las Condes)'!$F:$F,MATCH($B830,'Pliegos Tarifarios (Las Condes)'!$A:$A,0)),H830&lt;=500,INDEX('Pliegos Tarifarios (Las Condes)'!$G:$G,MATCH($B830,'Pliegos Tarifarios (Las Condes)'!$A:$A,0)),H830&lt;=1000,INDEX('Pliegos Tarifarios (Las Condes)'!$H:$H,MATCH($B830,'Pliegos Tarifarios (Las Condes)'!$A:$A,0)),H830&lt;=5000,INDEX('Pliegos Tarifarios (Las Condes)'!$I:$I,MATCH($B830,'Pliegos Tarifarios (Las Condes)'!$A:$A,0)),H830&gt;5000,INDEX('Pliegos Tarifarios (Las Condes)'!$J:$J,MATCH($B830,'Pliegos Tarifarios (Las Condes)'!$A:$A,0)))/1.19</f>
        <v>1708.0929381512608</v>
      </c>
      <c r="R830" s="19">
        <f>INDEX('Pliegos Tarifarios (Las Condes)'!$K:$K,MATCH($B830,'Pliegos Tarifarios (Las Condes)'!$A:$A,0))</f>
        <v>709.36099999999999</v>
      </c>
      <c r="S830" s="21">
        <f t="shared" si="39"/>
        <v>135779.96566945125</v>
      </c>
      <c r="T830" s="21">
        <f t="shared" si="40"/>
        <v>25798.193477195739</v>
      </c>
      <c r="U830" s="19">
        <v>0</v>
      </c>
      <c r="V830" s="21">
        <f t="shared" si="41"/>
        <v>161578.159146647</v>
      </c>
    </row>
    <row r="831" spans="1:22" x14ac:dyDescent="0.3">
      <c r="A831" s="7" t="s">
        <v>141</v>
      </c>
      <c r="B831" s="7">
        <v>2</v>
      </c>
      <c r="C831" s="8" t="s">
        <v>186</v>
      </c>
      <c r="D831" s="7" t="s">
        <v>898</v>
      </c>
      <c r="E831" s="7" t="s">
        <v>121</v>
      </c>
      <c r="F831" s="8" t="s">
        <v>899</v>
      </c>
      <c r="G831" s="7" t="s">
        <v>16</v>
      </c>
      <c r="H831" s="9">
        <v>730.42819999999995</v>
      </c>
      <c r="I831" s="9">
        <v>2.2189000000000001</v>
      </c>
      <c r="J831" s="9">
        <v>2.2176999999999998</v>
      </c>
      <c r="K831" s="10">
        <v>0.99945919149127938</v>
      </c>
      <c r="L831" s="9">
        <v>26.09</v>
      </c>
      <c r="M831" s="19">
        <f>H831*INDEX('Pliegos Tarifarios (Las Condes)'!$B:$B,MATCH($B831,'Pliegos Tarifarios (Las Condes)'!$A:$A,0))</f>
        <v>86802.626431599987</v>
      </c>
      <c r="N831" s="19">
        <f>I831*INDEX('Pliegos Tarifarios (Las Condes)'!$C:$C,MATCH($B831,'Pliegos Tarifarios (Las Condes)'!$A:$A,0))</f>
        <v>7612.3380709000003</v>
      </c>
      <c r="O831" s="19">
        <f>J831*INDEX('Pliegos Tarifarios (Las Condes)'!$D:$D,MATCH($B831,'Pliegos Tarifarios (Las Condes)'!$A:$A,0))</f>
        <v>31318.749715199996</v>
      </c>
      <c r="P831" s="19">
        <f>H831*INDEX('Pliegos Tarifarios (Las Condes)'!$E:$E,MATCH($B831,'Pliegos Tarifarios (Las Condes)'!$A:$A,0))</f>
        <v>9445.8974823999997</v>
      </c>
      <c r="Q831" s="19" cm="1">
        <f t="array" ref="Q831">H831*_xlfn.IFS(H831&lt;=350,INDEX('Pliegos Tarifarios (Las Condes)'!$F:$F,MATCH($B831,'Pliegos Tarifarios (Las Condes)'!$A:$A,0)),H831&lt;=500,INDEX('Pliegos Tarifarios (Las Condes)'!$G:$G,MATCH($B831,'Pliegos Tarifarios (Las Condes)'!$A:$A,0)),H831&lt;=1000,INDEX('Pliegos Tarifarios (Las Condes)'!$H:$H,MATCH($B831,'Pliegos Tarifarios (Las Condes)'!$A:$A,0)),H831&lt;=5000,INDEX('Pliegos Tarifarios (Las Condes)'!$I:$I,MATCH($B831,'Pliegos Tarifarios (Las Condes)'!$A:$A,0)),H831&gt;5000,INDEX('Pliegos Tarifarios (Las Condes)'!$J:$J,MATCH($B831,'Pliegos Tarifarios (Las Condes)'!$A:$A,0)))/1.19</f>
        <v>1713.130341344538</v>
      </c>
      <c r="R831" s="19">
        <f>INDEX('Pliegos Tarifarios (Las Condes)'!$K:$K,MATCH($B831,'Pliegos Tarifarios (Las Condes)'!$A:$A,0))</f>
        <v>709.36099999999999</v>
      </c>
      <c r="S831" s="21">
        <f t="shared" si="39"/>
        <v>137602.10304144453</v>
      </c>
      <c r="T831" s="21">
        <f t="shared" si="40"/>
        <v>26144.399577874461</v>
      </c>
      <c r="U831" s="19">
        <v>0</v>
      </c>
      <c r="V831" s="21">
        <f t="shared" si="41"/>
        <v>163746.50261931898</v>
      </c>
    </row>
    <row r="832" spans="1:22" x14ac:dyDescent="0.3">
      <c r="A832" s="7" t="s">
        <v>141</v>
      </c>
      <c r="B832" s="7">
        <v>2</v>
      </c>
      <c r="C832" s="8" t="s">
        <v>186</v>
      </c>
      <c r="D832" s="7" t="s">
        <v>900</v>
      </c>
      <c r="E832" s="7" t="s">
        <v>121</v>
      </c>
      <c r="F832" s="8" t="s">
        <v>901</v>
      </c>
      <c r="G832" s="7" t="s">
        <v>16</v>
      </c>
      <c r="H832" s="9">
        <v>728.63220000000001</v>
      </c>
      <c r="I832" s="9">
        <v>2.1413000000000002</v>
      </c>
      <c r="J832" s="9">
        <v>2.1318999999999999</v>
      </c>
      <c r="K832" s="10">
        <v>0.9956101433708493</v>
      </c>
      <c r="L832" s="9">
        <v>26.02</v>
      </c>
      <c r="M832" s="19">
        <f>H832*INDEX('Pliegos Tarifarios (Las Condes)'!$B:$B,MATCH($B832,'Pliegos Tarifarios (Las Condes)'!$A:$A,0))</f>
        <v>86589.193383599995</v>
      </c>
      <c r="N832" s="19">
        <f>I832*INDEX('Pliegos Tarifarios (Las Condes)'!$C:$C,MATCH($B832,'Pliegos Tarifarios (Las Condes)'!$A:$A,0))</f>
        <v>7346.1172253000004</v>
      </c>
      <c r="O832" s="19">
        <f>J832*INDEX('Pliegos Tarifarios (Las Condes)'!$D:$D,MATCH($B832,'Pliegos Tarifarios (Las Condes)'!$A:$A,0))</f>
        <v>30107.067014399996</v>
      </c>
      <c r="P832" s="19">
        <f>H832*INDEX('Pliegos Tarifarios (Las Condes)'!$E:$E,MATCH($B832,'Pliegos Tarifarios (Las Condes)'!$A:$A,0))</f>
        <v>9422.6716104000006</v>
      </c>
      <c r="Q832" s="19" cm="1">
        <f t="array" ref="Q832">H832*_xlfn.IFS(H832&lt;=350,INDEX('Pliegos Tarifarios (Las Condes)'!$F:$F,MATCH($B832,'Pliegos Tarifarios (Las Condes)'!$A:$A,0)),H832&lt;=500,INDEX('Pliegos Tarifarios (Las Condes)'!$G:$G,MATCH($B832,'Pliegos Tarifarios (Las Condes)'!$A:$A,0)),H832&lt;=1000,INDEX('Pliegos Tarifarios (Las Condes)'!$H:$H,MATCH($B832,'Pliegos Tarifarios (Las Condes)'!$A:$A,0)),H832&lt;=5000,INDEX('Pliegos Tarifarios (Las Condes)'!$I:$I,MATCH($B832,'Pliegos Tarifarios (Las Condes)'!$A:$A,0)),H832&gt;5000,INDEX('Pliegos Tarifarios (Las Condes)'!$J:$J,MATCH($B832,'Pliegos Tarifarios (Las Condes)'!$A:$A,0)))/1.19</f>
        <v>1708.9180421848741</v>
      </c>
      <c r="R832" s="19">
        <f>INDEX('Pliegos Tarifarios (Las Condes)'!$K:$K,MATCH($B832,'Pliegos Tarifarios (Las Condes)'!$A:$A,0))</f>
        <v>709.36099999999999</v>
      </c>
      <c r="S832" s="21">
        <f t="shared" si="39"/>
        <v>135883.32827588485</v>
      </c>
      <c r="T832" s="21">
        <f t="shared" si="40"/>
        <v>25817.832372418121</v>
      </c>
      <c r="U832" s="19">
        <v>0</v>
      </c>
      <c r="V832" s="21">
        <f t="shared" si="41"/>
        <v>161701.16064830296</v>
      </c>
    </row>
    <row r="833" spans="1:22" x14ac:dyDescent="0.3">
      <c r="A833" s="7" t="s">
        <v>141</v>
      </c>
      <c r="B833" s="7">
        <v>2</v>
      </c>
      <c r="C833" s="8" t="s">
        <v>186</v>
      </c>
      <c r="D833" s="7" t="s">
        <v>902</v>
      </c>
      <c r="E833" s="7" t="s">
        <v>121</v>
      </c>
      <c r="F833" s="8" t="s">
        <v>903</v>
      </c>
      <c r="G833" s="7" t="s">
        <v>16</v>
      </c>
      <c r="H833" s="9">
        <v>729.36009999999999</v>
      </c>
      <c r="I833" s="9">
        <v>2.1705999999999999</v>
      </c>
      <c r="J833" s="9">
        <v>2.1705999999999999</v>
      </c>
      <c r="K833" s="10">
        <v>1</v>
      </c>
      <c r="L833" s="9">
        <v>26.05</v>
      </c>
      <c r="M833" s="19">
        <f>H833*INDEX('Pliegos Tarifarios (Las Condes)'!$B:$B,MATCH($B833,'Pliegos Tarifarios (Las Condes)'!$A:$A,0))</f>
        <v>86675.695563799993</v>
      </c>
      <c r="N833" s="19">
        <f>I833*INDEX('Pliegos Tarifarios (Las Condes)'!$C:$C,MATCH($B833,'Pliegos Tarifarios (Las Condes)'!$A:$A,0))</f>
        <v>7446.6361785999998</v>
      </c>
      <c r="O833" s="19">
        <f>J833*INDEX('Pliegos Tarifarios (Las Condes)'!$D:$D,MATCH($B833,'Pliegos Tarifarios (Las Condes)'!$A:$A,0))</f>
        <v>30653.595225599998</v>
      </c>
      <c r="P833" s="19">
        <f>H833*INDEX('Pliegos Tarifarios (Las Condes)'!$E:$E,MATCH($B833,'Pliegos Tarifarios (Las Condes)'!$A:$A,0))</f>
        <v>9432.084813200001</v>
      </c>
      <c r="Q833" s="19" cm="1">
        <f t="array" ref="Q833">H833*_xlfn.IFS(H833&lt;=350,INDEX('Pliegos Tarifarios (Las Condes)'!$F:$F,MATCH($B833,'Pliegos Tarifarios (Las Condes)'!$A:$A,0)),H833&lt;=500,INDEX('Pliegos Tarifarios (Las Condes)'!$G:$G,MATCH($B833,'Pliegos Tarifarios (Las Condes)'!$A:$A,0)),H833&lt;=1000,INDEX('Pliegos Tarifarios (Las Condes)'!$H:$H,MATCH($B833,'Pliegos Tarifarios (Las Condes)'!$A:$A,0)),H833&lt;=5000,INDEX('Pliegos Tarifarios (Las Condes)'!$I:$I,MATCH($B833,'Pliegos Tarifarios (Las Condes)'!$A:$A,0)),H833&gt;5000,INDEX('Pliegos Tarifarios (Las Condes)'!$J:$J,MATCH($B833,'Pliegos Tarifarios (Las Condes)'!$A:$A,0)))/1.19</f>
        <v>1710.6252429411768</v>
      </c>
      <c r="R833" s="19">
        <f>INDEX('Pliegos Tarifarios (Las Condes)'!$K:$K,MATCH($B833,'Pliegos Tarifarios (Las Condes)'!$A:$A,0))</f>
        <v>709.36099999999999</v>
      </c>
      <c r="S833" s="21">
        <f t="shared" si="39"/>
        <v>136627.99802414118</v>
      </c>
      <c r="T833" s="21">
        <f t="shared" si="40"/>
        <v>25959.319624586824</v>
      </c>
      <c r="U833" s="19">
        <v>0</v>
      </c>
      <c r="V833" s="21">
        <f t="shared" si="41"/>
        <v>162587.317648728</v>
      </c>
    </row>
    <row r="834" spans="1:22" x14ac:dyDescent="0.3">
      <c r="A834" s="7" t="s">
        <v>141</v>
      </c>
      <c r="B834" s="7">
        <v>2</v>
      </c>
      <c r="C834" s="8" t="s">
        <v>186</v>
      </c>
      <c r="D834" s="7" t="s">
        <v>904</v>
      </c>
      <c r="E834" s="7" t="s">
        <v>121</v>
      </c>
      <c r="F834" s="8" t="s">
        <v>905</v>
      </c>
      <c r="G834" s="7" t="s">
        <v>16</v>
      </c>
      <c r="H834" s="9">
        <v>728.63599999999997</v>
      </c>
      <c r="I834" s="9">
        <v>2.1827999999999999</v>
      </c>
      <c r="J834" s="9">
        <v>2.1307999999999998</v>
      </c>
      <c r="K834" s="10">
        <v>0.97617738684258748</v>
      </c>
      <c r="L834" s="9">
        <v>26.02</v>
      </c>
      <c r="M834" s="19">
        <f>H834*INDEX('Pliegos Tarifarios (Las Condes)'!$B:$B,MATCH($B834,'Pliegos Tarifarios (Las Condes)'!$A:$A,0))</f>
        <v>86589.644967999993</v>
      </c>
      <c r="N834" s="19">
        <f>I834*INDEX('Pliegos Tarifarios (Las Condes)'!$C:$C,MATCH($B834,'Pliegos Tarifarios (Las Condes)'!$A:$A,0))</f>
        <v>7488.4904867999994</v>
      </c>
      <c r="O834" s="19">
        <f>J834*INDEX('Pliegos Tarifarios (Las Condes)'!$D:$D,MATCH($B834,'Pliegos Tarifarios (Las Condes)'!$A:$A,0))</f>
        <v>30091.532620799997</v>
      </c>
      <c r="P834" s="19">
        <f>H834*INDEX('Pliegos Tarifarios (Las Condes)'!$E:$E,MATCH($B834,'Pliegos Tarifarios (Las Condes)'!$A:$A,0))</f>
        <v>9422.7207519999993</v>
      </c>
      <c r="Q834" s="19" cm="1">
        <f t="array" ref="Q834">H834*_xlfn.IFS(H834&lt;=350,INDEX('Pliegos Tarifarios (Las Condes)'!$F:$F,MATCH($B834,'Pliegos Tarifarios (Las Condes)'!$A:$A,0)),H834&lt;=500,INDEX('Pliegos Tarifarios (Las Condes)'!$G:$G,MATCH($B834,'Pliegos Tarifarios (Las Condes)'!$A:$A,0)),H834&lt;=1000,INDEX('Pliegos Tarifarios (Las Condes)'!$H:$H,MATCH($B834,'Pliegos Tarifarios (Las Condes)'!$A:$A,0)),H834&lt;=5000,INDEX('Pliegos Tarifarios (Las Condes)'!$I:$I,MATCH($B834,'Pliegos Tarifarios (Las Condes)'!$A:$A,0)),H834&gt;5000,INDEX('Pliegos Tarifarios (Las Condes)'!$J:$J,MATCH($B834,'Pliegos Tarifarios (Las Condes)'!$A:$A,0)))/1.19</f>
        <v>1708.9269546218488</v>
      </c>
      <c r="R834" s="19">
        <f>INDEX('Pliegos Tarifarios (Las Condes)'!$K:$K,MATCH($B834,'Pliegos Tarifarios (Las Condes)'!$A:$A,0))</f>
        <v>709.36099999999999</v>
      </c>
      <c r="S834" s="21">
        <f t="shared" si="39"/>
        <v>136010.67678222185</v>
      </c>
      <c r="T834" s="21">
        <f t="shared" si="40"/>
        <v>25842.028588622154</v>
      </c>
      <c r="U834" s="19">
        <v>0</v>
      </c>
      <c r="V834" s="21">
        <f t="shared" si="41"/>
        <v>161852.70537084399</v>
      </c>
    </row>
    <row r="835" spans="1:22" x14ac:dyDescent="0.3">
      <c r="A835" s="7" t="s">
        <v>141</v>
      </c>
      <c r="B835" s="7">
        <v>2</v>
      </c>
      <c r="C835" s="8" t="s">
        <v>186</v>
      </c>
      <c r="D835" s="7" t="s">
        <v>906</v>
      </c>
      <c r="E835" s="7" t="s">
        <v>121</v>
      </c>
      <c r="F835" s="8" t="s">
        <v>907</v>
      </c>
      <c r="G835" s="7" t="s">
        <v>16</v>
      </c>
      <c r="H835" s="9">
        <v>730.13679999999999</v>
      </c>
      <c r="I835" s="9">
        <v>2.2191000000000001</v>
      </c>
      <c r="J835" s="9">
        <v>2.2191000000000001</v>
      </c>
      <c r="K835" s="10">
        <v>1</v>
      </c>
      <c r="L835" s="9">
        <v>26.08</v>
      </c>
      <c r="M835" s="19">
        <f>H835*INDEX('Pliegos Tarifarios (Las Condes)'!$B:$B,MATCH($B835,'Pliegos Tarifarios (Las Condes)'!$A:$A,0))</f>
        <v>86767.99703839999</v>
      </c>
      <c r="N835" s="19">
        <f>I835*INDEX('Pliegos Tarifarios (Las Condes)'!$C:$C,MATCH($B835,'Pliegos Tarifarios (Las Condes)'!$A:$A,0))</f>
        <v>7613.0242071000002</v>
      </c>
      <c r="O835" s="19">
        <f>J835*INDEX('Pliegos Tarifarios (Las Condes)'!$D:$D,MATCH($B835,'Pliegos Tarifarios (Las Condes)'!$A:$A,0))</f>
        <v>31338.520761600001</v>
      </c>
      <c r="P835" s="19">
        <f>H835*INDEX('Pliegos Tarifarios (Las Condes)'!$E:$E,MATCH($B835,'Pliegos Tarifarios (Las Condes)'!$A:$A,0))</f>
        <v>9442.1290976</v>
      </c>
      <c r="Q835" s="19" cm="1">
        <f t="array" ref="Q835">H835*_xlfn.IFS(H835&lt;=350,INDEX('Pliegos Tarifarios (Las Condes)'!$F:$F,MATCH($B835,'Pliegos Tarifarios (Las Condes)'!$A:$A,0)),H835&lt;=500,INDEX('Pliegos Tarifarios (Las Condes)'!$G:$G,MATCH($B835,'Pliegos Tarifarios (Las Condes)'!$A:$A,0)),H835&lt;=1000,INDEX('Pliegos Tarifarios (Las Condes)'!$H:$H,MATCH($B835,'Pliegos Tarifarios (Las Condes)'!$A:$A,0)),H835&lt;=5000,INDEX('Pliegos Tarifarios (Las Condes)'!$I:$I,MATCH($B835,'Pliegos Tarifarios (Las Condes)'!$A:$A,0)),H835&gt;5000,INDEX('Pliegos Tarifarios (Las Condes)'!$J:$J,MATCH($B835,'Pliegos Tarifarios (Las Condes)'!$A:$A,0)))/1.19</f>
        <v>1712.4468981512609</v>
      </c>
      <c r="R835" s="19">
        <f>INDEX('Pliegos Tarifarios (Las Condes)'!$K:$K,MATCH($B835,'Pliegos Tarifarios (Las Condes)'!$A:$A,0))</f>
        <v>709.36099999999999</v>
      </c>
      <c r="S835" s="21">
        <f t="shared" si="39"/>
        <v>137583.47900285124</v>
      </c>
      <c r="T835" s="21">
        <f t="shared" si="40"/>
        <v>26140.861010541736</v>
      </c>
      <c r="U835" s="19">
        <v>0</v>
      </c>
      <c r="V835" s="21">
        <f t="shared" si="41"/>
        <v>163724.34001339297</v>
      </c>
    </row>
    <row r="836" spans="1:22" x14ac:dyDescent="0.3">
      <c r="A836" s="7" t="s">
        <v>141</v>
      </c>
      <c r="B836" s="7">
        <v>2</v>
      </c>
      <c r="C836" s="8" t="s">
        <v>186</v>
      </c>
      <c r="D836" s="7" t="s">
        <v>908</v>
      </c>
      <c r="E836" s="7" t="s">
        <v>121</v>
      </c>
      <c r="F836" s="8" t="s">
        <v>909</v>
      </c>
      <c r="G836" s="7" t="s">
        <v>16</v>
      </c>
      <c r="H836" s="9">
        <v>728.96069999999997</v>
      </c>
      <c r="I836" s="9">
        <v>2.1850999999999998</v>
      </c>
      <c r="J836" s="9">
        <v>2.1623999999999999</v>
      </c>
      <c r="K836" s="10">
        <v>0.98961145942977435</v>
      </c>
      <c r="L836" s="9">
        <v>26.03</v>
      </c>
      <c r="M836" s="19">
        <f>H836*INDEX('Pliegos Tarifarios (Las Condes)'!$B:$B,MATCH($B836,'Pliegos Tarifarios (Las Condes)'!$A:$A,0))</f>
        <v>86628.231666599997</v>
      </c>
      <c r="N836" s="19">
        <f>I836*INDEX('Pliegos Tarifarios (Las Condes)'!$C:$C,MATCH($B836,'Pliegos Tarifarios (Las Condes)'!$A:$A,0))</f>
        <v>7496.3810530999999</v>
      </c>
      <c r="O836" s="19">
        <f>J836*INDEX('Pliegos Tarifarios (Las Condes)'!$D:$D,MATCH($B836,'Pliegos Tarifarios (Las Condes)'!$A:$A,0))</f>
        <v>30537.793382399996</v>
      </c>
      <c r="P836" s="19">
        <f>H836*INDEX('Pliegos Tarifarios (Las Condes)'!$E:$E,MATCH($B836,'Pliegos Tarifarios (Las Condes)'!$A:$A,0))</f>
        <v>9426.9197724000005</v>
      </c>
      <c r="Q836" s="19" cm="1">
        <f t="array" ref="Q836">H836*_xlfn.IFS(H836&lt;=350,INDEX('Pliegos Tarifarios (Las Condes)'!$F:$F,MATCH($B836,'Pliegos Tarifarios (Las Condes)'!$A:$A,0)),H836&lt;=500,INDEX('Pliegos Tarifarios (Las Condes)'!$G:$G,MATCH($B836,'Pliegos Tarifarios (Las Condes)'!$A:$A,0)),H836&lt;=1000,INDEX('Pliegos Tarifarios (Las Condes)'!$H:$H,MATCH($B836,'Pliegos Tarifarios (Las Condes)'!$A:$A,0)),H836&lt;=5000,INDEX('Pliegos Tarifarios (Las Condes)'!$I:$I,MATCH($B836,'Pliegos Tarifarios (Las Condes)'!$A:$A,0)),H836&gt;5000,INDEX('Pliegos Tarifarios (Las Condes)'!$J:$J,MATCH($B836,'Pliegos Tarifarios (Las Condes)'!$A:$A,0)))/1.19</f>
        <v>1709.6884989075631</v>
      </c>
      <c r="R836" s="19">
        <f>INDEX('Pliegos Tarifarios (Las Condes)'!$K:$K,MATCH($B836,'Pliegos Tarifarios (Las Condes)'!$A:$A,0))</f>
        <v>709.36099999999999</v>
      </c>
      <c r="S836" s="21">
        <f t="shared" si="39"/>
        <v>136508.37537340759</v>
      </c>
      <c r="T836" s="21">
        <f t="shared" si="40"/>
        <v>25936.591320947442</v>
      </c>
      <c r="U836" s="19">
        <v>0</v>
      </c>
      <c r="V836" s="21">
        <f t="shared" si="41"/>
        <v>162444.96669435504</v>
      </c>
    </row>
    <row r="837" spans="1:22" x14ac:dyDescent="0.3">
      <c r="A837" s="7" t="s">
        <v>141</v>
      </c>
      <c r="B837" s="7">
        <v>2</v>
      </c>
      <c r="C837" s="8" t="s">
        <v>186</v>
      </c>
      <c r="D837" s="7" t="s">
        <v>910</v>
      </c>
      <c r="E837" s="7" t="s">
        <v>121</v>
      </c>
      <c r="F837" s="8" t="s">
        <v>911</v>
      </c>
      <c r="G837" s="7" t="s">
        <v>16</v>
      </c>
      <c r="H837" s="9">
        <v>729.846</v>
      </c>
      <c r="I837" s="9">
        <v>2.1652</v>
      </c>
      <c r="J837" s="9">
        <v>2.1381000000000001</v>
      </c>
      <c r="K837" s="10">
        <v>0.98748383521152783</v>
      </c>
      <c r="L837" s="9">
        <v>26.07</v>
      </c>
      <c r="M837" s="19">
        <f>H837*INDEX('Pliegos Tarifarios (Las Condes)'!$B:$B,MATCH($B837,'Pliegos Tarifarios (Las Condes)'!$A:$A,0))</f>
        <v>86733.438947999995</v>
      </c>
      <c r="N837" s="19">
        <f>I837*INDEX('Pliegos Tarifarios (Las Condes)'!$C:$C,MATCH($B837,'Pliegos Tarifarios (Las Condes)'!$A:$A,0))</f>
        <v>7428.1105011999998</v>
      </c>
      <c r="O837" s="19">
        <f>J837*INDEX('Pliegos Tarifarios (Las Condes)'!$D:$D,MATCH($B837,'Pliegos Tarifarios (Las Condes)'!$A:$A,0))</f>
        <v>30194.624505600001</v>
      </c>
      <c r="P837" s="19">
        <f>H837*INDEX('Pliegos Tarifarios (Las Condes)'!$E:$E,MATCH($B837,'Pliegos Tarifarios (Las Condes)'!$A:$A,0))</f>
        <v>9438.3684720000001</v>
      </c>
      <c r="Q837" s="19" cm="1">
        <f t="array" ref="Q837">H837*_xlfn.IFS(H837&lt;=350,INDEX('Pliegos Tarifarios (Las Condes)'!$F:$F,MATCH($B837,'Pliegos Tarifarios (Las Condes)'!$A:$A,0)),H837&lt;=500,INDEX('Pliegos Tarifarios (Las Condes)'!$G:$G,MATCH($B837,'Pliegos Tarifarios (Las Condes)'!$A:$A,0)),H837&lt;=1000,INDEX('Pliegos Tarifarios (Las Condes)'!$H:$H,MATCH($B837,'Pliegos Tarifarios (Las Condes)'!$A:$A,0)),H837&lt;=5000,INDEX('Pliegos Tarifarios (Las Condes)'!$I:$I,MATCH($B837,'Pliegos Tarifarios (Las Condes)'!$A:$A,0)),H837&gt;5000,INDEX('Pliegos Tarifarios (Las Condes)'!$J:$J,MATCH($B837,'Pliegos Tarifarios (Las Condes)'!$A:$A,0)))/1.19</f>
        <v>1711.7648621848741</v>
      </c>
      <c r="R837" s="19">
        <f>INDEX('Pliegos Tarifarios (Las Condes)'!$K:$K,MATCH($B837,'Pliegos Tarifarios (Las Condes)'!$A:$A,0))</f>
        <v>709.36099999999999</v>
      </c>
      <c r="S837" s="21">
        <f t="shared" si="39"/>
        <v>136215.66828898489</v>
      </c>
      <c r="T837" s="21">
        <f t="shared" si="40"/>
        <v>25880.976974907127</v>
      </c>
      <c r="U837" s="19">
        <v>0</v>
      </c>
      <c r="V837" s="21">
        <f t="shared" si="41"/>
        <v>162096.64526389202</v>
      </c>
    </row>
    <row r="838" spans="1:22" x14ac:dyDescent="0.3">
      <c r="A838" s="7" t="s">
        <v>141</v>
      </c>
      <c r="B838" s="7">
        <v>2</v>
      </c>
      <c r="C838" s="8" t="s">
        <v>186</v>
      </c>
      <c r="D838" s="7" t="s">
        <v>912</v>
      </c>
      <c r="E838" s="7" t="s">
        <v>121</v>
      </c>
      <c r="F838" s="8" t="s">
        <v>913</v>
      </c>
      <c r="G838" s="7" t="s">
        <v>16</v>
      </c>
      <c r="H838" s="9">
        <v>731.00099999999998</v>
      </c>
      <c r="I838" s="9">
        <v>2.2536999999999998</v>
      </c>
      <c r="J838" s="9">
        <v>2.2536999999999998</v>
      </c>
      <c r="K838" s="10">
        <v>1</v>
      </c>
      <c r="L838" s="9">
        <v>26.11</v>
      </c>
      <c r="M838" s="19">
        <f>H838*INDEX('Pliegos Tarifarios (Las Condes)'!$B:$B,MATCH($B838,'Pliegos Tarifarios (Las Condes)'!$A:$A,0))</f>
        <v>86870.696837999989</v>
      </c>
      <c r="N838" s="19">
        <f>I838*INDEX('Pliegos Tarifarios (Las Condes)'!$C:$C,MATCH($B838,'Pliegos Tarifarios (Las Condes)'!$A:$A,0))</f>
        <v>7731.7257696999995</v>
      </c>
      <c r="O838" s="19">
        <f>J838*INDEX('Pliegos Tarifarios (Las Condes)'!$D:$D,MATCH($B838,'Pliegos Tarifarios (Las Condes)'!$A:$A,0))</f>
        <v>31827.148051199998</v>
      </c>
      <c r="P838" s="19">
        <f>H838*INDEX('Pliegos Tarifarios (Las Condes)'!$E:$E,MATCH($B838,'Pliegos Tarifarios (Las Condes)'!$A:$A,0))</f>
        <v>9453.3049319999991</v>
      </c>
      <c r="Q838" s="19" cm="1">
        <f t="array" ref="Q838">H838*_xlfn.IFS(H838&lt;=350,INDEX('Pliegos Tarifarios (Las Condes)'!$F:$F,MATCH($B838,'Pliegos Tarifarios (Las Condes)'!$A:$A,0)),H838&lt;=500,INDEX('Pliegos Tarifarios (Las Condes)'!$G:$G,MATCH($B838,'Pliegos Tarifarios (Las Condes)'!$A:$A,0)),H838&lt;=1000,INDEX('Pliegos Tarifarios (Las Condes)'!$H:$H,MATCH($B838,'Pliegos Tarifarios (Las Condes)'!$A:$A,0)),H838&lt;=5000,INDEX('Pliegos Tarifarios (Las Condes)'!$I:$I,MATCH($B838,'Pliegos Tarifarios (Las Condes)'!$A:$A,0)),H838&gt;5000,INDEX('Pliegos Tarifarios (Las Condes)'!$J:$J,MATCH($B838,'Pliegos Tarifarios (Las Condes)'!$A:$A,0)))/1.19</f>
        <v>1714.4737739495799</v>
      </c>
      <c r="R838" s="19">
        <f>INDEX('Pliegos Tarifarios (Las Condes)'!$K:$K,MATCH($B838,'Pliegos Tarifarios (Las Condes)'!$A:$A,0))</f>
        <v>709.36099999999999</v>
      </c>
      <c r="S838" s="21">
        <f t="shared" si="39"/>
        <v>138306.71036484957</v>
      </c>
      <c r="T838" s="21">
        <f t="shared" si="40"/>
        <v>26278.274969321417</v>
      </c>
      <c r="U838" s="19">
        <v>0</v>
      </c>
      <c r="V838" s="21">
        <f t="shared" si="41"/>
        <v>164584.98533417098</v>
      </c>
    </row>
    <row r="839" spans="1:22" x14ac:dyDescent="0.3">
      <c r="A839" s="7" t="s">
        <v>141</v>
      </c>
      <c r="B839" s="7">
        <v>2</v>
      </c>
      <c r="C839" s="8" t="s">
        <v>186</v>
      </c>
      <c r="D839" s="7" t="s">
        <v>914</v>
      </c>
      <c r="E839" s="7" t="s">
        <v>121</v>
      </c>
      <c r="F839" s="8" t="s">
        <v>915</v>
      </c>
      <c r="G839" s="7" t="s">
        <v>16</v>
      </c>
      <c r="H839" s="9">
        <v>729.75750000000005</v>
      </c>
      <c r="I839" s="9">
        <v>2.1953999999999998</v>
      </c>
      <c r="J839" s="9">
        <v>2.1625000000000001</v>
      </c>
      <c r="K839" s="10">
        <v>0.98501412043363412</v>
      </c>
      <c r="L839" s="9">
        <v>26.06</v>
      </c>
      <c r="M839" s="19">
        <f>H839*INDEX('Pliegos Tarifarios (Las Condes)'!$B:$B,MATCH($B839,'Pliegos Tarifarios (Las Condes)'!$A:$A,0))</f>
        <v>86722.921784999999</v>
      </c>
      <c r="N839" s="19">
        <f>I839*INDEX('Pliegos Tarifarios (Las Condes)'!$C:$C,MATCH($B839,'Pliegos Tarifarios (Las Condes)'!$A:$A,0))</f>
        <v>7531.717067399999</v>
      </c>
      <c r="O839" s="19">
        <f>J839*INDEX('Pliegos Tarifarios (Las Condes)'!$D:$D,MATCH($B839,'Pliegos Tarifarios (Las Condes)'!$A:$A,0))</f>
        <v>30539.205600000001</v>
      </c>
      <c r="P839" s="19">
        <f>H839*INDEX('Pliegos Tarifarios (Las Condes)'!$E:$E,MATCH($B839,'Pliegos Tarifarios (Las Condes)'!$A:$A,0))</f>
        <v>9437.2239900000004</v>
      </c>
      <c r="Q839" s="19" cm="1">
        <f t="array" ref="Q839">H839*_xlfn.IFS(H839&lt;=350,INDEX('Pliegos Tarifarios (Las Condes)'!$F:$F,MATCH($B839,'Pliegos Tarifarios (Las Condes)'!$A:$A,0)),H839&lt;=500,INDEX('Pliegos Tarifarios (Las Condes)'!$G:$G,MATCH($B839,'Pliegos Tarifarios (Las Condes)'!$A:$A,0)),H839&lt;=1000,INDEX('Pliegos Tarifarios (Las Condes)'!$H:$H,MATCH($B839,'Pliegos Tarifarios (Las Condes)'!$A:$A,0)),H839&lt;=5000,INDEX('Pliegos Tarifarios (Las Condes)'!$I:$I,MATCH($B839,'Pliegos Tarifarios (Las Condes)'!$A:$A,0)),H839&gt;5000,INDEX('Pliegos Tarifarios (Las Condes)'!$J:$J,MATCH($B839,'Pliegos Tarifarios (Las Condes)'!$A:$A,0)))/1.19</f>
        <v>1711.5572962184876</v>
      </c>
      <c r="R839" s="19">
        <f>INDEX('Pliegos Tarifarios (Las Condes)'!$K:$K,MATCH($B839,'Pliegos Tarifarios (Las Condes)'!$A:$A,0))</f>
        <v>709.36099999999999</v>
      </c>
      <c r="S839" s="21">
        <f t="shared" si="39"/>
        <v>136651.98673861849</v>
      </c>
      <c r="T839" s="21">
        <f t="shared" si="40"/>
        <v>25963.877480337513</v>
      </c>
      <c r="U839" s="19">
        <v>0</v>
      </c>
      <c r="V839" s="21">
        <f t="shared" si="41"/>
        <v>162615.86421895601</v>
      </c>
    </row>
    <row r="840" spans="1:22" x14ac:dyDescent="0.3">
      <c r="A840" s="7" t="s">
        <v>141</v>
      </c>
      <c r="B840" s="7">
        <v>2</v>
      </c>
      <c r="C840" s="8" t="s">
        <v>186</v>
      </c>
      <c r="D840" s="7" t="s">
        <v>916</v>
      </c>
      <c r="E840" s="7" t="s">
        <v>121</v>
      </c>
      <c r="F840" s="8" t="s">
        <v>917</v>
      </c>
      <c r="G840" s="7" t="s">
        <v>16</v>
      </c>
      <c r="H840" s="9">
        <v>729.51319999999998</v>
      </c>
      <c r="I840" s="9">
        <v>2.1983999999999999</v>
      </c>
      <c r="J840" s="9">
        <v>2.1701000000000001</v>
      </c>
      <c r="K840" s="10">
        <v>0.98712700145560417</v>
      </c>
      <c r="L840" s="9">
        <v>26.05</v>
      </c>
      <c r="M840" s="19">
        <f>H840*INDEX('Pliegos Tarifarios (Las Condes)'!$B:$B,MATCH($B840,'Pliegos Tarifarios (Las Condes)'!$A:$A,0))</f>
        <v>86693.889661599998</v>
      </c>
      <c r="N840" s="19">
        <f>I840*INDEX('Pliegos Tarifarios (Las Condes)'!$C:$C,MATCH($B840,'Pliegos Tarifarios (Las Condes)'!$A:$A,0))</f>
        <v>7542.0091103999994</v>
      </c>
      <c r="O840" s="19">
        <f>J840*INDEX('Pliegos Tarifarios (Las Condes)'!$D:$D,MATCH($B840,'Pliegos Tarifarios (Las Condes)'!$A:$A,0))</f>
        <v>30646.5341376</v>
      </c>
      <c r="P840" s="19">
        <f>H840*INDEX('Pliegos Tarifarios (Las Condes)'!$E:$E,MATCH($B840,'Pliegos Tarifarios (Las Condes)'!$A:$A,0))</f>
        <v>9434.0647024000009</v>
      </c>
      <c r="Q840" s="19" cm="1">
        <f t="array" ref="Q840">H840*_xlfn.IFS(H840&lt;=350,INDEX('Pliegos Tarifarios (Las Condes)'!$F:$F,MATCH($B840,'Pliegos Tarifarios (Las Condes)'!$A:$A,0)),H840&lt;=500,INDEX('Pliegos Tarifarios (Las Condes)'!$G:$G,MATCH($B840,'Pliegos Tarifarios (Las Condes)'!$A:$A,0)),H840&lt;=1000,INDEX('Pliegos Tarifarios (Las Condes)'!$H:$H,MATCH($B840,'Pliegos Tarifarios (Las Condes)'!$A:$A,0)),H840&lt;=5000,INDEX('Pliegos Tarifarios (Las Condes)'!$I:$I,MATCH($B840,'Pliegos Tarifarios (Las Condes)'!$A:$A,0)),H840&gt;5000,INDEX('Pliegos Tarifarios (Las Condes)'!$J:$J,MATCH($B840,'Pliegos Tarifarios (Las Condes)'!$A:$A,0)))/1.19</f>
        <v>1710.9843203361347</v>
      </c>
      <c r="R840" s="19">
        <f>INDEX('Pliegos Tarifarios (Las Condes)'!$K:$K,MATCH($B840,'Pliegos Tarifarios (Las Condes)'!$A:$A,0))</f>
        <v>709.36099999999999</v>
      </c>
      <c r="S840" s="21">
        <f t="shared" si="39"/>
        <v>136736.84293233615</v>
      </c>
      <c r="T840" s="21">
        <f t="shared" si="40"/>
        <v>25980.00015714387</v>
      </c>
      <c r="U840" s="19">
        <v>0</v>
      </c>
      <c r="V840" s="21">
        <f t="shared" si="41"/>
        <v>162716.84308948001</v>
      </c>
    </row>
    <row r="841" spans="1:22" x14ac:dyDescent="0.3">
      <c r="A841" s="7" t="s">
        <v>141</v>
      </c>
      <c r="B841" s="7">
        <v>2</v>
      </c>
      <c r="C841" s="8" t="s">
        <v>186</v>
      </c>
      <c r="D841" s="7" t="s">
        <v>918</v>
      </c>
      <c r="E841" s="7" t="s">
        <v>121</v>
      </c>
      <c r="F841" s="8" t="s">
        <v>919</v>
      </c>
      <c r="G841" s="7" t="s">
        <v>16</v>
      </c>
      <c r="H841" s="9">
        <v>730.07180000000005</v>
      </c>
      <c r="I841" s="9">
        <v>2.1848000000000001</v>
      </c>
      <c r="J841" s="9">
        <v>2.1844000000000001</v>
      </c>
      <c r="K841" s="10">
        <v>0.99981691688026364</v>
      </c>
      <c r="L841" s="9">
        <v>26.07</v>
      </c>
      <c r="M841" s="19">
        <f>H841*INDEX('Pliegos Tarifarios (Las Condes)'!$B:$B,MATCH($B841,'Pliegos Tarifarios (Las Condes)'!$A:$A,0))</f>
        <v>86760.272568400003</v>
      </c>
      <c r="N841" s="19">
        <f>I841*INDEX('Pliegos Tarifarios (Las Condes)'!$C:$C,MATCH($B841,'Pliegos Tarifarios (Las Condes)'!$A:$A,0))</f>
        <v>7495.3518488</v>
      </c>
      <c r="O841" s="19">
        <f>J841*INDEX('Pliegos Tarifarios (Las Condes)'!$D:$D,MATCH($B841,'Pliegos Tarifarios (Las Condes)'!$A:$A,0))</f>
        <v>30848.481254400001</v>
      </c>
      <c r="P841" s="19">
        <f>H841*INDEX('Pliegos Tarifarios (Las Condes)'!$E:$E,MATCH($B841,'Pliegos Tarifarios (Las Condes)'!$A:$A,0))</f>
        <v>9441.2885176000018</v>
      </c>
      <c r="Q841" s="19" cm="1">
        <f t="array" ref="Q841">H841*_xlfn.IFS(H841&lt;=350,INDEX('Pliegos Tarifarios (Las Condes)'!$F:$F,MATCH($B841,'Pliegos Tarifarios (Las Condes)'!$A:$A,0)),H841&lt;=500,INDEX('Pliegos Tarifarios (Las Condes)'!$G:$G,MATCH($B841,'Pliegos Tarifarios (Las Condes)'!$A:$A,0)),H841&lt;=1000,INDEX('Pliegos Tarifarios (Las Condes)'!$H:$H,MATCH($B841,'Pliegos Tarifarios (Las Condes)'!$A:$A,0)),H841&lt;=5000,INDEX('Pliegos Tarifarios (Las Condes)'!$I:$I,MATCH($B841,'Pliegos Tarifarios (Las Condes)'!$A:$A,0)),H841&gt;5000,INDEX('Pliegos Tarifarios (Las Condes)'!$J:$J,MATCH($B841,'Pliegos Tarifarios (Las Condes)'!$A:$A,0)))/1.19</f>
        <v>1712.294448571429</v>
      </c>
      <c r="R841" s="19">
        <f>INDEX('Pliegos Tarifarios (Las Condes)'!$K:$K,MATCH($B841,'Pliegos Tarifarios (Las Condes)'!$A:$A,0))</f>
        <v>709.36099999999999</v>
      </c>
      <c r="S841" s="21">
        <f t="shared" ref="S841:S904" si="42">SUM(M841:R841)</f>
        <v>136967.04963777144</v>
      </c>
      <c r="T841" s="21">
        <f t="shared" ref="T841:T904" si="43">S841*0.19</f>
        <v>26023.739431176575</v>
      </c>
      <c r="U841" s="19">
        <v>0</v>
      </c>
      <c r="V841" s="21">
        <f t="shared" ref="V841:V904" si="44">SUM(S841:T841)</f>
        <v>162990.78906894801</v>
      </c>
    </row>
    <row r="842" spans="1:22" x14ac:dyDescent="0.3">
      <c r="A842" s="7" t="s">
        <v>141</v>
      </c>
      <c r="B842" s="7">
        <v>2</v>
      </c>
      <c r="C842" s="8" t="s">
        <v>186</v>
      </c>
      <c r="D842" s="7" t="s">
        <v>920</v>
      </c>
      <c r="E842" s="7" t="s">
        <v>121</v>
      </c>
      <c r="F842" s="8" t="s">
        <v>921</v>
      </c>
      <c r="G842" s="7" t="s">
        <v>16</v>
      </c>
      <c r="H842" s="9">
        <v>728.5992</v>
      </c>
      <c r="I842" s="9">
        <v>2.2242999999999999</v>
      </c>
      <c r="J842" s="9">
        <v>2.1564999999999999</v>
      </c>
      <c r="K842" s="10">
        <v>0.96951850020231078</v>
      </c>
      <c r="L842" s="9">
        <v>26.02</v>
      </c>
      <c r="M842" s="19">
        <f>H842*INDEX('Pliegos Tarifarios (Las Condes)'!$B:$B,MATCH($B842,'Pliegos Tarifarios (Las Condes)'!$A:$A,0))</f>
        <v>86585.27172959999</v>
      </c>
      <c r="N842" s="19">
        <f>I842*INDEX('Pliegos Tarifarios (Las Condes)'!$C:$C,MATCH($B842,'Pliegos Tarifarios (Las Condes)'!$A:$A,0))</f>
        <v>7630.8637483000002</v>
      </c>
      <c r="O842" s="19">
        <f>J842*INDEX('Pliegos Tarifarios (Las Condes)'!$D:$D,MATCH($B842,'Pliegos Tarifarios (Las Condes)'!$A:$A,0))</f>
        <v>30454.472543999997</v>
      </c>
      <c r="P842" s="19">
        <f>H842*INDEX('Pliegos Tarifarios (Las Condes)'!$E:$E,MATCH($B842,'Pliegos Tarifarios (Las Condes)'!$A:$A,0))</f>
        <v>9422.2448543999999</v>
      </c>
      <c r="Q842" s="19" cm="1">
        <f t="array" ref="Q842">H842*_xlfn.IFS(H842&lt;=350,INDEX('Pliegos Tarifarios (Las Condes)'!$F:$F,MATCH($B842,'Pliegos Tarifarios (Las Condes)'!$A:$A,0)),H842&lt;=500,INDEX('Pliegos Tarifarios (Las Condes)'!$G:$G,MATCH($B842,'Pliegos Tarifarios (Las Condes)'!$A:$A,0)),H842&lt;=1000,INDEX('Pliegos Tarifarios (Las Condes)'!$H:$H,MATCH($B842,'Pliegos Tarifarios (Las Condes)'!$A:$A,0)),H842&lt;=5000,INDEX('Pliegos Tarifarios (Las Condes)'!$I:$I,MATCH($B842,'Pliegos Tarifarios (Las Condes)'!$A:$A,0)),H842&gt;5000,INDEX('Pliegos Tarifarios (Las Condes)'!$J:$J,MATCH($B842,'Pliegos Tarifarios (Las Condes)'!$A:$A,0)))/1.19</f>
        <v>1708.8406447058826</v>
      </c>
      <c r="R842" s="19">
        <f>INDEX('Pliegos Tarifarios (Las Condes)'!$K:$K,MATCH($B842,'Pliegos Tarifarios (Las Condes)'!$A:$A,0))</f>
        <v>709.36099999999999</v>
      </c>
      <c r="S842" s="21">
        <f t="shared" si="42"/>
        <v>136511.05452100589</v>
      </c>
      <c r="T842" s="21">
        <f t="shared" si="43"/>
        <v>25937.10035899112</v>
      </c>
      <c r="U842" s="19">
        <v>0</v>
      </c>
      <c r="V842" s="21">
        <f t="shared" si="44"/>
        <v>162448.15487999702</v>
      </c>
    </row>
    <row r="843" spans="1:22" x14ac:dyDescent="0.3">
      <c r="A843" s="7" t="s">
        <v>141</v>
      </c>
      <c r="B843" s="7">
        <v>2</v>
      </c>
      <c r="C843" s="8" t="s">
        <v>186</v>
      </c>
      <c r="D843" s="7" t="s">
        <v>922</v>
      </c>
      <c r="E843" s="7" t="s">
        <v>121</v>
      </c>
      <c r="F843" s="8" t="s">
        <v>923</v>
      </c>
      <c r="G843" s="7" t="s">
        <v>16</v>
      </c>
      <c r="H843" s="9">
        <v>729.03830000000005</v>
      </c>
      <c r="I843" s="9">
        <v>2.2126000000000001</v>
      </c>
      <c r="J843" s="9">
        <v>2.1671</v>
      </c>
      <c r="K843" s="10">
        <v>0.97943595769682723</v>
      </c>
      <c r="L843" s="9">
        <v>26.04</v>
      </c>
      <c r="M843" s="19">
        <f>H843*INDEX('Pliegos Tarifarios (Las Condes)'!$B:$B,MATCH($B843,'Pliegos Tarifarios (Las Condes)'!$A:$A,0))</f>
        <v>86637.453495399997</v>
      </c>
      <c r="N843" s="19">
        <f>I843*INDEX('Pliegos Tarifarios (Las Condes)'!$C:$C,MATCH($B843,'Pliegos Tarifarios (Las Condes)'!$A:$A,0))</f>
        <v>7590.7247806000005</v>
      </c>
      <c r="O843" s="19">
        <f>J843*INDEX('Pliegos Tarifarios (Las Condes)'!$D:$D,MATCH($B843,'Pliegos Tarifarios (Las Condes)'!$A:$A,0))</f>
        <v>30604.167609600001</v>
      </c>
      <c r="P843" s="19">
        <f>H843*INDEX('Pliegos Tarifarios (Las Condes)'!$E:$E,MATCH($B843,'Pliegos Tarifarios (Las Condes)'!$A:$A,0))</f>
        <v>9427.9232956000014</v>
      </c>
      <c r="Q843" s="19" cm="1">
        <f t="array" ref="Q843">H843*_xlfn.IFS(H843&lt;=350,INDEX('Pliegos Tarifarios (Las Condes)'!$F:$F,MATCH($B843,'Pliegos Tarifarios (Las Condes)'!$A:$A,0)),H843&lt;=500,INDEX('Pliegos Tarifarios (Las Condes)'!$G:$G,MATCH($B843,'Pliegos Tarifarios (Las Condes)'!$A:$A,0)),H843&lt;=1000,INDEX('Pliegos Tarifarios (Las Condes)'!$H:$H,MATCH($B843,'Pliegos Tarifarios (Las Condes)'!$A:$A,0)),H843&lt;=5000,INDEX('Pliegos Tarifarios (Las Condes)'!$I:$I,MATCH($B843,'Pliegos Tarifarios (Las Condes)'!$A:$A,0)),H843&gt;5000,INDEX('Pliegos Tarifarios (Las Condes)'!$J:$J,MATCH($B843,'Pliegos Tarifarios (Las Condes)'!$A:$A,0)))/1.19</f>
        <v>1709.8705002521012</v>
      </c>
      <c r="R843" s="19">
        <f>INDEX('Pliegos Tarifarios (Las Condes)'!$K:$K,MATCH($B843,'Pliegos Tarifarios (Las Condes)'!$A:$A,0))</f>
        <v>709.36099999999999</v>
      </c>
      <c r="S843" s="21">
        <f t="shared" si="42"/>
        <v>136679.50068145207</v>
      </c>
      <c r="T843" s="21">
        <f t="shared" si="43"/>
        <v>25969.105129475895</v>
      </c>
      <c r="U843" s="19">
        <v>0</v>
      </c>
      <c r="V843" s="21">
        <f t="shared" si="44"/>
        <v>162648.60581092798</v>
      </c>
    </row>
    <row r="844" spans="1:22" x14ac:dyDescent="0.3">
      <c r="A844" s="7" t="s">
        <v>141</v>
      </c>
      <c r="B844" s="7">
        <v>2</v>
      </c>
      <c r="C844" s="8" t="s">
        <v>186</v>
      </c>
      <c r="D844" s="7" t="s">
        <v>924</v>
      </c>
      <c r="E844" s="7" t="s">
        <v>121</v>
      </c>
      <c r="F844" s="8" t="s">
        <v>925</v>
      </c>
      <c r="G844" s="7" t="s">
        <v>16</v>
      </c>
      <c r="H844" s="9">
        <v>730.10479999999995</v>
      </c>
      <c r="I844" s="9">
        <v>2.1880000000000002</v>
      </c>
      <c r="J844" s="9">
        <v>2.1385000000000001</v>
      </c>
      <c r="K844" s="10">
        <v>0.97737659963436929</v>
      </c>
      <c r="L844" s="9">
        <v>26.08</v>
      </c>
      <c r="M844" s="19">
        <f>H844*INDEX('Pliegos Tarifarios (Las Condes)'!$B:$B,MATCH($B844,'Pliegos Tarifarios (Las Condes)'!$A:$A,0))</f>
        <v>86764.194222399994</v>
      </c>
      <c r="N844" s="19">
        <f>I844*INDEX('Pliegos Tarifarios (Las Condes)'!$C:$C,MATCH($B844,'Pliegos Tarifarios (Las Condes)'!$A:$A,0))</f>
        <v>7506.3300280000003</v>
      </c>
      <c r="O844" s="19">
        <f>J844*INDEX('Pliegos Tarifarios (Las Condes)'!$D:$D,MATCH($B844,'Pliegos Tarifarios (Las Condes)'!$A:$A,0))</f>
        <v>30200.273376000001</v>
      </c>
      <c r="P844" s="19">
        <f>H844*INDEX('Pliegos Tarifarios (Las Condes)'!$E:$E,MATCH($B844,'Pliegos Tarifarios (Las Condes)'!$A:$A,0))</f>
        <v>9441.7152735999989</v>
      </c>
      <c r="Q844" s="19" cm="1">
        <f t="array" ref="Q844">H844*_xlfn.IFS(H844&lt;=350,INDEX('Pliegos Tarifarios (Las Condes)'!$F:$F,MATCH($B844,'Pliegos Tarifarios (Las Condes)'!$A:$A,0)),H844&lt;=500,INDEX('Pliegos Tarifarios (Las Condes)'!$G:$G,MATCH($B844,'Pliegos Tarifarios (Las Condes)'!$A:$A,0)),H844&lt;=1000,INDEX('Pliegos Tarifarios (Las Condes)'!$H:$H,MATCH($B844,'Pliegos Tarifarios (Las Condes)'!$A:$A,0)),H844&lt;=5000,INDEX('Pliegos Tarifarios (Las Condes)'!$I:$I,MATCH($B844,'Pliegos Tarifarios (Las Condes)'!$A:$A,0)),H844&gt;5000,INDEX('Pliegos Tarifarios (Las Condes)'!$J:$J,MATCH($B844,'Pliegos Tarifarios (Las Condes)'!$A:$A,0)))/1.19</f>
        <v>1712.3718460504203</v>
      </c>
      <c r="R844" s="19">
        <f>INDEX('Pliegos Tarifarios (Las Condes)'!$K:$K,MATCH($B844,'Pliegos Tarifarios (Las Condes)'!$A:$A,0))</f>
        <v>709.36099999999999</v>
      </c>
      <c r="S844" s="21">
        <f t="shared" si="42"/>
        <v>136334.24574605041</v>
      </c>
      <c r="T844" s="21">
        <f t="shared" si="43"/>
        <v>25903.506691749579</v>
      </c>
      <c r="U844" s="19">
        <v>0</v>
      </c>
      <c r="V844" s="21">
        <f t="shared" si="44"/>
        <v>162237.75243779999</v>
      </c>
    </row>
    <row r="845" spans="1:22" x14ac:dyDescent="0.3">
      <c r="A845" s="7" t="s">
        <v>141</v>
      </c>
      <c r="B845" s="7">
        <v>2</v>
      </c>
      <c r="C845" s="8" t="s">
        <v>186</v>
      </c>
      <c r="D845" s="7" t="s">
        <v>926</v>
      </c>
      <c r="E845" s="7" t="s">
        <v>121</v>
      </c>
      <c r="F845" s="8" t="s">
        <v>927</v>
      </c>
      <c r="G845" s="7" t="s">
        <v>16</v>
      </c>
      <c r="H845" s="9">
        <v>729.46630000000005</v>
      </c>
      <c r="I845" s="9">
        <v>2.1905999999999999</v>
      </c>
      <c r="J845" s="9">
        <v>2.1905999999999999</v>
      </c>
      <c r="K845" s="10">
        <v>1</v>
      </c>
      <c r="L845" s="9">
        <v>26.05</v>
      </c>
      <c r="M845" s="19">
        <f>H845*INDEX('Pliegos Tarifarios (Las Condes)'!$B:$B,MATCH($B845,'Pliegos Tarifarios (Las Condes)'!$A:$A,0))</f>
        <v>86688.316159399998</v>
      </c>
      <c r="N845" s="19">
        <f>I845*INDEX('Pliegos Tarifarios (Las Condes)'!$C:$C,MATCH($B845,'Pliegos Tarifarios (Las Condes)'!$A:$A,0))</f>
        <v>7515.2497985999998</v>
      </c>
      <c r="O845" s="19">
        <f>J845*INDEX('Pliegos Tarifarios (Las Condes)'!$D:$D,MATCH($B845,'Pliegos Tarifarios (Las Condes)'!$A:$A,0))</f>
        <v>30936.038745599999</v>
      </c>
      <c r="P845" s="19">
        <f>H845*INDEX('Pliegos Tarifarios (Las Condes)'!$E:$E,MATCH($B845,'Pliegos Tarifarios (Las Condes)'!$A:$A,0))</f>
        <v>9433.4581916000006</v>
      </c>
      <c r="Q845" s="19" cm="1">
        <f t="array" ref="Q845">H845*_xlfn.IFS(H845&lt;=350,INDEX('Pliegos Tarifarios (Las Condes)'!$F:$F,MATCH($B845,'Pliegos Tarifarios (Las Condes)'!$A:$A,0)),H845&lt;=500,INDEX('Pliegos Tarifarios (Las Condes)'!$G:$G,MATCH($B845,'Pliegos Tarifarios (Las Condes)'!$A:$A,0)),H845&lt;=1000,INDEX('Pliegos Tarifarios (Las Condes)'!$H:$H,MATCH($B845,'Pliegos Tarifarios (Las Condes)'!$A:$A,0)),H845&lt;=5000,INDEX('Pliegos Tarifarios (Las Condes)'!$I:$I,MATCH($B845,'Pliegos Tarifarios (Las Condes)'!$A:$A,0)),H845&gt;5000,INDEX('Pliegos Tarifarios (Las Condes)'!$J:$J,MATCH($B845,'Pliegos Tarifarios (Las Condes)'!$A:$A,0)))/1.19</f>
        <v>1710.8743221008408</v>
      </c>
      <c r="R845" s="19">
        <f>INDEX('Pliegos Tarifarios (Las Condes)'!$K:$K,MATCH($B845,'Pliegos Tarifarios (Las Condes)'!$A:$A,0))</f>
        <v>709.36099999999999</v>
      </c>
      <c r="S845" s="21">
        <f t="shared" si="42"/>
        <v>136993.29821730082</v>
      </c>
      <c r="T845" s="21">
        <f t="shared" si="43"/>
        <v>26028.726661287157</v>
      </c>
      <c r="U845" s="19">
        <v>0</v>
      </c>
      <c r="V845" s="21">
        <f t="shared" si="44"/>
        <v>163022.02487858798</v>
      </c>
    </row>
    <row r="846" spans="1:22" x14ac:dyDescent="0.3">
      <c r="A846" s="7" t="s">
        <v>141</v>
      </c>
      <c r="B846" s="7">
        <v>2</v>
      </c>
      <c r="C846" s="8" t="s">
        <v>186</v>
      </c>
      <c r="D846" s="7" t="s">
        <v>928</v>
      </c>
      <c r="E846" s="7" t="s">
        <v>121</v>
      </c>
      <c r="F846" s="8" t="s">
        <v>929</v>
      </c>
      <c r="G846" s="7" t="s">
        <v>16</v>
      </c>
      <c r="H846" s="9">
        <v>729.27859999999998</v>
      </c>
      <c r="I846" s="9">
        <v>2.1328999999999998</v>
      </c>
      <c r="J846" s="9">
        <v>2.0880000000000001</v>
      </c>
      <c r="K846" s="10">
        <v>0.97894884898495016</v>
      </c>
      <c r="L846" s="9">
        <v>26.05</v>
      </c>
      <c r="M846" s="19">
        <f>H846*INDEX('Pliegos Tarifarios (Las Condes)'!$B:$B,MATCH($B846,'Pliegos Tarifarios (Las Condes)'!$A:$A,0))</f>
        <v>86666.010266799989</v>
      </c>
      <c r="N846" s="19">
        <f>I846*INDEX('Pliegos Tarifarios (Las Condes)'!$C:$C,MATCH($B846,'Pliegos Tarifarios (Las Condes)'!$A:$A,0))</f>
        <v>7317.2995048999992</v>
      </c>
      <c r="O846" s="19">
        <f>J846*INDEX('Pliegos Tarifarios (Las Condes)'!$D:$D,MATCH($B846,'Pliegos Tarifarios (Las Condes)'!$A:$A,0))</f>
        <v>29487.103488000001</v>
      </c>
      <c r="P846" s="19">
        <f>H846*INDEX('Pliegos Tarifarios (Las Condes)'!$E:$E,MATCH($B846,'Pliegos Tarifarios (Las Condes)'!$A:$A,0))</f>
        <v>9431.0308552000006</v>
      </c>
      <c r="Q846" s="19" cm="1">
        <f t="array" ref="Q846">H846*_xlfn.IFS(H846&lt;=350,INDEX('Pliegos Tarifarios (Las Condes)'!$F:$F,MATCH($B846,'Pliegos Tarifarios (Las Condes)'!$A:$A,0)),H846&lt;=500,INDEX('Pliegos Tarifarios (Las Condes)'!$G:$G,MATCH($B846,'Pliegos Tarifarios (Las Condes)'!$A:$A,0)),H846&lt;=1000,INDEX('Pliegos Tarifarios (Las Condes)'!$H:$H,MATCH($B846,'Pliegos Tarifarios (Las Condes)'!$A:$A,0)),H846&lt;=5000,INDEX('Pliegos Tarifarios (Las Condes)'!$I:$I,MATCH($B846,'Pliegos Tarifarios (Las Condes)'!$A:$A,0)),H846&gt;5000,INDEX('Pliegos Tarifarios (Las Condes)'!$J:$J,MATCH($B846,'Pliegos Tarifarios (Las Condes)'!$A:$A,0)))/1.19</f>
        <v>1710.434094621849</v>
      </c>
      <c r="R846" s="19">
        <f>INDEX('Pliegos Tarifarios (Las Condes)'!$K:$K,MATCH($B846,'Pliegos Tarifarios (Las Condes)'!$A:$A,0))</f>
        <v>709.36099999999999</v>
      </c>
      <c r="S846" s="21">
        <f t="shared" si="42"/>
        <v>135321.23920952185</v>
      </c>
      <c r="T846" s="21">
        <f t="shared" si="43"/>
        <v>25711.035449809151</v>
      </c>
      <c r="U846" s="19">
        <v>0</v>
      </c>
      <c r="V846" s="21">
        <f t="shared" si="44"/>
        <v>161032.27465933101</v>
      </c>
    </row>
    <row r="847" spans="1:22" x14ac:dyDescent="0.3">
      <c r="A847" s="7" t="s">
        <v>141</v>
      </c>
      <c r="B847" s="7">
        <v>2</v>
      </c>
      <c r="C847" s="8" t="s">
        <v>186</v>
      </c>
      <c r="D847" s="7" t="s">
        <v>930</v>
      </c>
      <c r="E847" s="7" t="s">
        <v>121</v>
      </c>
      <c r="F847" s="8" t="s">
        <v>931</v>
      </c>
      <c r="G847" s="7" t="s">
        <v>16</v>
      </c>
      <c r="H847" s="9">
        <v>729.17420000000004</v>
      </c>
      <c r="I847" s="9">
        <v>2.1556000000000002</v>
      </c>
      <c r="J847" s="9">
        <v>2.1274000000000002</v>
      </c>
      <c r="K847" s="10">
        <v>0.98691779550937098</v>
      </c>
      <c r="L847" s="9">
        <v>26.04</v>
      </c>
      <c r="M847" s="19">
        <f>H847*INDEX('Pliegos Tarifarios (Las Condes)'!$B:$B,MATCH($B847,'Pliegos Tarifarios (Las Condes)'!$A:$A,0))</f>
        <v>86653.603579600007</v>
      </c>
      <c r="N847" s="19">
        <f>I847*INDEX('Pliegos Tarifarios (Las Condes)'!$C:$C,MATCH($B847,'Pliegos Tarifarios (Las Condes)'!$A:$A,0))</f>
        <v>7395.1759636000006</v>
      </c>
      <c r="O847" s="19">
        <f>J847*INDEX('Pliegos Tarifarios (Las Condes)'!$D:$D,MATCH($B847,'Pliegos Tarifarios (Las Condes)'!$A:$A,0))</f>
        <v>30043.517222400002</v>
      </c>
      <c r="P847" s="19">
        <f>H847*INDEX('Pliegos Tarifarios (Las Condes)'!$E:$E,MATCH($B847,'Pliegos Tarifarios (Las Condes)'!$A:$A,0))</f>
        <v>9429.6807544000003</v>
      </c>
      <c r="Q847" s="19" cm="1">
        <f t="array" ref="Q847">H847*_xlfn.IFS(H847&lt;=350,INDEX('Pliegos Tarifarios (Las Condes)'!$F:$F,MATCH($B847,'Pliegos Tarifarios (Las Condes)'!$A:$A,0)),H847&lt;=500,INDEX('Pliegos Tarifarios (Las Condes)'!$G:$G,MATCH($B847,'Pliegos Tarifarios (Las Condes)'!$A:$A,0)),H847&lt;=1000,INDEX('Pliegos Tarifarios (Las Condes)'!$H:$H,MATCH($B847,'Pliegos Tarifarios (Las Condes)'!$A:$A,0)),H847&lt;=5000,INDEX('Pliegos Tarifarios (Las Condes)'!$I:$I,MATCH($B847,'Pliegos Tarifarios (Las Condes)'!$A:$A,0)),H847&gt;5000,INDEX('Pliegos Tarifarios (Las Condes)'!$J:$J,MATCH($B847,'Pliegos Tarifarios (Las Condes)'!$A:$A,0)))/1.19</f>
        <v>1710.1892371428576</v>
      </c>
      <c r="R847" s="19">
        <f>INDEX('Pliegos Tarifarios (Las Condes)'!$K:$K,MATCH($B847,'Pliegos Tarifarios (Las Condes)'!$A:$A,0))</f>
        <v>709.36099999999999</v>
      </c>
      <c r="S847" s="21">
        <f t="shared" si="42"/>
        <v>135941.52775714287</v>
      </c>
      <c r="T847" s="21">
        <f t="shared" si="43"/>
        <v>25828.890273857145</v>
      </c>
      <c r="U847" s="19">
        <v>0</v>
      </c>
      <c r="V847" s="21">
        <f t="shared" si="44"/>
        <v>161770.41803100001</v>
      </c>
    </row>
    <row r="848" spans="1:22" x14ac:dyDescent="0.3">
      <c r="A848" s="7" t="s">
        <v>141</v>
      </c>
      <c r="B848" s="7">
        <v>2</v>
      </c>
      <c r="C848" s="8" t="s">
        <v>186</v>
      </c>
      <c r="D848" s="7" t="s">
        <v>932</v>
      </c>
      <c r="E848" s="7" t="s">
        <v>121</v>
      </c>
      <c r="F848" s="8" t="s">
        <v>933</v>
      </c>
      <c r="G848" s="7" t="s">
        <v>16</v>
      </c>
      <c r="H848" s="9">
        <v>728.94460000000004</v>
      </c>
      <c r="I848" s="9">
        <v>2.214</v>
      </c>
      <c r="J848" s="9">
        <v>2.1610999999999998</v>
      </c>
      <c r="K848" s="10">
        <v>0.97610659439927727</v>
      </c>
      <c r="L848" s="9">
        <v>26.03</v>
      </c>
      <c r="M848" s="19">
        <f>H848*INDEX('Pliegos Tarifarios (Las Condes)'!$B:$B,MATCH($B848,'Pliegos Tarifarios (Las Condes)'!$A:$A,0))</f>
        <v>86626.318374800001</v>
      </c>
      <c r="N848" s="19">
        <f>I848*INDEX('Pliegos Tarifarios (Las Condes)'!$C:$C,MATCH($B848,'Pliegos Tarifarios (Las Condes)'!$A:$A,0))</f>
        <v>7595.5277340000002</v>
      </c>
      <c r="O848" s="19">
        <f>J848*INDEX('Pliegos Tarifarios (Las Condes)'!$D:$D,MATCH($B848,'Pliegos Tarifarios (Las Condes)'!$A:$A,0))</f>
        <v>30519.434553599996</v>
      </c>
      <c r="P848" s="19">
        <f>H848*INDEX('Pliegos Tarifarios (Las Condes)'!$E:$E,MATCH($B848,'Pliegos Tarifarios (Las Condes)'!$A:$A,0))</f>
        <v>9426.7115672</v>
      </c>
      <c r="Q848" s="19" cm="1">
        <f t="array" ref="Q848">H848*_xlfn.IFS(H848&lt;=350,INDEX('Pliegos Tarifarios (Las Condes)'!$F:$F,MATCH($B848,'Pliegos Tarifarios (Las Condes)'!$A:$A,0)),H848&lt;=500,INDEX('Pliegos Tarifarios (Las Condes)'!$G:$G,MATCH($B848,'Pliegos Tarifarios (Las Condes)'!$A:$A,0)),H848&lt;=1000,INDEX('Pliegos Tarifarios (Las Condes)'!$H:$H,MATCH($B848,'Pliegos Tarifarios (Las Condes)'!$A:$A,0)),H848&lt;=5000,INDEX('Pliegos Tarifarios (Las Condes)'!$I:$I,MATCH($B848,'Pliegos Tarifarios (Las Condes)'!$A:$A,0)),H848&gt;5000,INDEX('Pliegos Tarifarios (Las Condes)'!$J:$J,MATCH($B848,'Pliegos Tarifarios (Las Condes)'!$A:$A,0)))/1.19</f>
        <v>1709.6507383193282</v>
      </c>
      <c r="R848" s="19">
        <f>INDEX('Pliegos Tarifarios (Las Condes)'!$K:$K,MATCH($B848,'Pliegos Tarifarios (Las Condes)'!$A:$A,0))</f>
        <v>709.36099999999999</v>
      </c>
      <c r="S848" s="21">
        <f t="shared" si="42"/>
        <v>136587.00396791933</v>
      </c>
      <c r="T848" s="21">
        <f t="shared" si="43"/>
        <v>25951.530753904673</v>
      </c>
      <c r="U848" s="19">
        <v>0</v>
      </c>
      <c r="V848" s="21">
        <f t="shared" si="44"/>
        <v>162538.53472182399</v>
      </c>
    </row>
    <row r="849" spans="1:22" x14ac:dyDescent="0.3">
      <c r="A849" s="7" t="s">
        <v>141</v>
      </c>
      <c r="B849" s="7">
        <v>2</v>
      </c>
      <c r="C849" s="8" t="s">
        <v>186</v>
      </c>
      <c r="D849" s="7" t="s">
        <v>934</v>
      </c>
      <c r="E849" s="7" t="s">
        <v>121</v>
      </c>
      <c r="F849" s="8" t="s">
        <v>935</v>
      </c>
      <c r="G849" s="7" t="s">
        <v>16</v>
      </c>
      <c r="H849" s="9">
        <v>728.28970000000004</v>
      </c>
      <c r="I849" s="9">
        <v>2.1819000000000002</v>
      </c>
      <c r="J849" s="9">
        <v>2.1105</v>
      </c>
      <c r="K849" s="10">
        <v>0.96727622714148209</v>
      </c>
      <c r="L849" s="9">
        <v>26.01</v>
      </c>
      <c r="M849" s="19">
        <f>H849*INDEX('Pliegos Tarifarios (Las Condes)'!$B:$B,MATCH($B849,'Pliegos Tarifarios (Las Condes)'!$A:$A,0))</f>
        <v>86548.491368600007</v>
      </c>
      <c r="N849" s="19">
        <f>I849*INDEX('Pliegos Tarifarios (Las Condes)'!$C:$C,MATCH($B849,'Pliegos Tarifarios (Las Condes)'!$A:$A,0))</f>
        <v>7485.4028739000005</v>
      </c>
      <c r="O849" s="19">
        <f>J849*INDEX('Pliegos Tarifarios (Las Condes)'!$D:$D,MATCH($B849,'Pliegos Tarifarios (Las Condes)'!$A:$A,0))</f>
        <v>29804.852447999998</v>
      </c>
      <c r="P849" s="19">
        <f>H849*INDEX('Pliegos Tarifarios (Las Condes)'!$E:$E,MATCH($B849,'Pliegos Tarifarios (Las Condes)'!$A:$A,0))</f>
        <v>9418.2424004000004</v>
      </c>
      <c r="Q849" s="19" cm="1">
        <f t="array" ref="Q849">H849*_xlfn.IFS(H849&lt;=350,INDEX('Pliegos Tarifarios (Las Condes)'!$F:$F,MATCH($B849,'Pliegos Tarifarios (Las Condes)'!$A:$A,0)),H849&lt;=500,INDEX('Pliegos Tarifarios (Las Condes)'!$G:$G,MATCH($B849,'Pliegos Tarifarios (Las Condes)'!$A:$A,0)),H849&lt;=1000,INDEX('Pliegos Tarifarios (Las Condes)'!$H:$H,MATCH($B849,'Pliegos Tarifarios (Las Condes)'!$A:$A,0)),H849&lt;=5000,INDEX('Pliegos Tarifarios (Las Condes)'!$I:$I,MATCH($B849,'Pliegos Tarifarios (Las Condes)'!$A:$A,0)),H849&gt;5000,INDEX('Pliegos Tarifarios (Las Condes)'!$J:$J,MATCH($B849,'Pliegos Tarifarios (Las Condes)'!$A:$A,0)))/1.19</f>
        <v>1708.1147501680678</v>
      </c>
      <c r="R849" s="19">
        <f>INDEX('Pliegos Tarifarios (Las Condes)'!$K:$K,MATCH($B849,'Pliegos Tarifarios (Las Condes)'!$A:$A,0))</f>
        <v>709.36099999999999</v>
      </c>
      <c r="S849" s="21">
        <f t="shared" si="42"/>
        <v>135674.46484106805</v>
      </c>
      <c r="T849" s="21">
        <f t="shared" si="43"/>
        <v>25778.148319802931</v>
      </c>
      <c r="U849" s="19">
        <v>0</v>
      </c>
      <c r="V849" s="21">
        <f t="shared" si="44"/>
        <v>161452.61316087097</v>
      </c>
    </row>
    <row r="850" spans="1:22" x14ac:dyDescent="0.3">
      <c r="A850" s="7" t="s">
        <v>141</v>
      </c>
      <c r="B850" s="7">
        <v>2</v>
      </c>
      <c r="C850" s="8" t="s">
        <v>186</v>
      </c>
      <c r="D850" s="7" t="s">
        <v>936</v>
      </c>
      <c r="E850" s="7" t="s">
        <v>121</v>
      </c>
      <c r="F850" s="8" t="s">
        <v>937</v>
      </c>
      <c r="G850" s="7" t="s">
        <v>16</v>
      </c>
      <c r="H850" s="9">
        <v>729.30780000000004</v>
      </c>
      <c r="I850" s="9">
        <v>2.1608000000000001</v>
      </c>
      <c r="J850" s="9">
        <v>2.1608000000000001</v>
      </c>
      <c r="K850" s="10">
        <v>1</v>
      </c>
      <c r="L850" s="9">
        <v>26.05</v>
      </c>
      <c r="M850" s="19">
        <f>H850*INDEX('Pliegos Tarifarios (Las Condes)'!$B:$B,MATCH($B850,'Pliegos Tarifarios (Las Condes)'!$A:$A,0))</f>
        <v>86669.480336399996</v>
      </c>
      <c r="N850" s="19">
        <f>I850*INDEX('Pliegos Tarifarios (Las Condes)'!$C:$C,MATCH($B850,'Pliegos Tarifarios (Las Condes)'!$A:$A,0))</f>
        <v>7413.0155048000006</v>
      </c>
      <c r="O850" s="19">
        <f>J850*INDEX('Pliegos Tarifarios (Las Condes)'!$D:$D,MATCH($B850,'Pliegos Tarifarios (Las Condes)'!$A:$A,0))</f>
        <v>30515.197900799998</v>
      </c>
      <c r="P850" s="19">
        <f>H850*INDEX('Pliegos Tarifarios (Las Condes)'!$E:$E,MATCH($B850,'Pliegos Tarifarios (Las Condes)'!$A:$A,0))</f>
        <v>9431.4084696000009</v>
      </c>
      <c r="Q850" s="19" cm="1">
        <f t="array" ref="Q850">H850*_xlfn.IFS(H850&lt;=350,INDEX('Pliegos Tarifarios (Las Condes)'!$F:$F,MATCH($B850,'Pliegos Tarifarios (Las Condes)'!$A:$A,0)),H850&lt;=500,INDEX('Pliegos Tarifarios (Las Condes)'!$G:$G,MATCH($B850,'Pliegos Tarifarios (Las Condes)'!$A:$A,0)),H850&lt;=1000,INDEX('Pliegos Tarifarios (Las Condes)'!$H:$H,MATCH($B850,'Pliegos Tarifarios (Las Condes)'!$A:$A,0)),H850&lt;=5000,INDEX('Pliegos Tarifarios (Las Condes)'!$I:$I,MATCH($B850,'Pliegos Tarifarios (Las Condes)'!$A:$A,0)),H850&gt;5000,INDEX('Pliegos Tarifarios (Las Condes)'!$J:$J,MATCH($B850,'Pliegos Tarifarios (Las Condes)'!$A:$A,0)))/1.19</f>
        <v>1710.5025796638658</v>
      </c>
      <c r="R850" s="19">
        <f>INDEX('Pliegos Tarifarios (Las Condes)'!$K:$K,MATCH($B850,'Pliegos Tarifarios (Las Condes)'!$A:$A,0))</f>
        <v>709.36099999999999</v>
      </c>
      <c r="S850" s="21">
        <f t="shared" si="42"/>
        <v>136448.96579126388</v>
      </c>
      <c r="T850" s="21">
        <f t="shared" si="43"/>
        <v>25925.303500340138</v>
      </c>
      <c r="U850" s="19">
        <v>0</v>
      </c>
      <c r="V850" s="21">
        <f t="shared" si="44"/>
        <v>162374.26929160403</v>
      </c>
    </row>
    <row r="851" spans="1:22" x14ac:dyDescent="0.3">
      <c r="A851" s="7" t="s">
        <v>141</v>
      </c>
      <c r="B851" s="7">
        <v>2</v>
      </c>
      <c r="C851" s="8" t="s">
        <v>186</v>
      </c>
      <c r="D851" s="7" t="s">
        <v>938</v>
      </c>
      <c r="E851" s="7" t="s">
        <v>121</v>
      </c>
      <c r="F851" s="8" t="s">
        <v>939</v>
      </c>
      <c r="G851" s="7" t="s">
        <v>16</v>
      </c>
      <c r="H851" s="9">
        <v>729.01700000000005</v>
      </c>
      <c r="I851" s="9">
        <v>2.1892</v>
      </c>
      <c r="J851" s="9">
        <v>2.1863000000000001</v>
      </c>
      <c r="K851" s="10">
        <v>0.99867531518362873</v>
      </c>
      <c r="L851" s="9">
        <v>26.04</v>
      </c>
      <c r="M851" s="19">
        <f>H851*INDEX('Pliegos Tarifarios (Las Condes)'!$B:$B,MATCH($B851,'Pliegos Tarifarios (Las Condes)'!$A:$A,0))</f>
        <v>86634.922246000002</v>
      </c>
      <c r="N851" s="19">
        <f>I851*INDEX('Pliegos Tarifarios (Las Condes)'!$C:$C,MATCH($B851,'Pliegos Tarifarios (Las Condes)'!$A:$A,0))</f>
        <v>7510.4468452000001</v>
      </c>
      <c r="O851" s="19">
        <f>J851*INDEX('Pliegos Tarifarios (Las Condes)'!$D:$D,MATCH($B851,'Pliegos Tarifarios (Las Condes)'!$A:$A,0))</f>
        <v>30875.313388800001</v>
      </c>
      <c r="P851" s="19">
        <f>H851*INDEX('Pliegos Tarifarios (Las Condes)'!$E:$E,MATCH($B851,'Pliegos Tarifarios (Las Condes)'!$A:$A,0))</f>
        <v>9427.647844000001</v>
      </c>
      <c r="Q851" s="19" cm="1">
        <f t="array" ref="Q851">H851*_xlfn.IFS(H851&lt;=350,INDEX('Pliegos Tarifarios (Las Condes)'!$F:$F,MATCH($B851,'Pliegos Tarifarios (Las Condes)'!$A:$A,0)),H851&lt;=500,INDEX('Pliegos Tarifarios (Las Condes)'!$G:$G,MATCH($B851,'Pliegos Tarifarios (Las Condes)'!$A:$A,0)),H851&lt;=1000,INDEX('Pliegos Tarifarios (Las Condes)'!$H:$H,MATCH($B851,'Pliegos Tarifarios (Las Condes)'!$A:$A,0)),H851&lt;=5000,INDEX('Pliegos Tarifarios (Las Condes)'!$I:$I,MATCH($B851,'Pliegos Tarifarios (Las Condes)'!$A:$A,0)),H851&gt;5000,INDEX('Pliegos Tarifarios (Las Condes)'!$J:$J,MATCH($B851,'Pliegos Tarifarios (Las Condes)'!$A:$A,0)))/1.19</f>
        <v>1709.8205436974795</v>
      </c>
      <c r="R851" s="19">
        <f>INDEX('Pliegos Tarifarios (Las Condes)'!$K:$K,MATCH($B851,'Pliegos Tarifarios (Las Condes)'!$A:$A,0))</f>
        <v>709.36099999999999</v>
      </c>
      <c r="S851" s="21">
        <f t="shared" si="42"/>
        <v>136867.5118676975</v>
      </c>
      <c r="T851" s="21">
        <f t="shared" si="43"/>
        <v>26004.827254862525</v>
      </c>
      <c r="U851" s="19">
        <v>0</v>
      </c>
      <c r="V851" s="21">
        <f t="shared" si="44"/>
        <v>162872.33912256002</v>
      </c>
    </row>
    <row r="852" spans="1:22" x14ac:dyDescent="0.3">
      <c r="A852" s="7" t="s">
        <v>141</v>
      </c>
      <c r="B852" s="7">
        <v>2</v>
      </c>
      <c r="C852" s="8" t="s">
        <v>186</v>
      </c>
      <c r="D852" s="7" t="s">
        <v>940</v>
      </c>
      <c r="E852" s="7" t="s">
        <v>121</v>
      </c>
      <c r="F852" s="8" t="s">
        <v>941</v>
      </c>
      <c r="G852" s="7" t="s">
        <v>16</v>
      </c>
      <c r="H852" s="9">
        <v>728.38340000000005</v>
      </c>
      <c r="I852" s="9">
        <v>2.1897000000000002</v>
      </c>
      <c r="J852" s="9">
        <v>2.1897000000000002</v>
      </c>
      <c r="K852" s="10">
        <v>1</v>
      </c>
      <c r="L852" s="9">
        <v>26.01</v>
      </c>
      <c r="M852" s="19">
        <f>H852*INDEX('Pliegos Tarifarios (Las Condes)'!$B:$B,MATCH($B852,'Pliegos Tarifarios (Las Condes)'!$A:$A,0))</f>
        <v>86559.626489200004</v>
      </c>
      <c r="N852" s="19">
        <f>I852*INDEX('Pliegos Tarifarios (Las Condes)'!$C:$C,MATCH($B852,'Pliegos Tarifarios (Las Condes)'!$A:$A,0))</f>
        <v>7512.1621857000009</v>
      </c>
      <c r="O852" s="19">
        <f>J852*INDEX('Pliegos Tarifarios (Las Condes)'!$D:$D,MATCH($B852,'Pliegos Tarifarios (Las Condes)'!$A:$A,0))</f>
        <v>30923.3287872</v>
      </c>
      <c r="P852" s="19">
        <f>H852*INDEX('Pliegos Tarifarios (Las Condes)'!$E:$E,MATCH($B852,'Pliegos Tarifarios (Las Condes)'!$A:$A,0))</f>
        <v>9419.4541288000019</v>
      </c>
      <c r="Q852" s="19" cm="1">
        <f t="array" ref="Q852">H852*_xlfn.IFS(H852&lt;=350,INDEX('Pliegos Tarifarios (Las Condes)'!$F:$F,MATCH($B852,'Pliegos Tarifarios (Las Condes)'!$A:$A,0)),H852&lt;=500,INDEX('Pliegos Tarifarios (Las Condes)'!$G:$G,MATCH($B852,'Pliegos Tarifarios (Las Condes)'!$A:$A,0)),H852&lt;=1000,INDEX('Pliegos Tarifarios (Las Condes)'!$H:$H,MATCH($B852,'Pliegos Tarifarios (Las Condes)'!$A:$A,0)),H852&lt;=5000,INDEX('Pliegos Tarifarios (Las Condes)'!$I:$I,MATCH($B852,'Pliegos Tarifarios (Las Condes)'!$A:$A,0)),H852&gt;5000,INDEX('Pliegos Tarifarios (Las Condes)'!$J:$J,MATCH($B852,'Pliegos Tarifarios (Las Condes)'!$A:$A,0)))/1.19</f>
        <v>1708.3345121008408</v>
      </c>
      <c r="R852" s="19">
        <f>INDEX('Pliegos Tarifarios (Las Condes)'!$K:$K,MATCH($B852,'Pliegos Tarifarios (Las Condes)'!$A:$A,0))</f>
        <v>709.36099999999999</v>
      </c>
      <c r="S852" s="21">
        <f t="shared" si="42"/>
        <v>136832.26710300084</v>
      </c>
      <c r="T852" s="21">
        <f t="shared" si="43"/>
        <v>25998.130749570159</v>
      </c>
      <c r="U852" s="19">
        <v>0</v>
      </c>
      <c r="V852" s="21">
        <f t="shared" si="44"/>
        <v>162830.39785257098</v>
      </c>
    </row>
    <row r="853" spans="1:22" x14ac:dyDescent="0.3">
      <c r="A853" s="7" t="s">
        <v>141</v>
      </c>
      <c r="B853" s="7">
        <v>2</v>
      </c>
      <c r="C853" s="8" t="s">
        <v>186</v>
      </c>
      <c r="D853" s="7" t="s">
        <v>942</v>
      </c>
      <c r="E853" s="7" t="s">
        <v>121</v>
      </c>
      <c r="F853" s="8" t="s">
        <v>943</v>
      </c>
      <c r="G853" s="7" t="s">
        <v>16</v>
      </c>
      <c r="H853" s="9">
        <v>728.63819999999998</v>
      </c>
      <c r="I853" s="9">
        <v>2.2437</v>
      </c>
      <c r="J853" s="9">
        <v>2.2437</v>
      </c>
      <c r="K853" s="10">
        <v>1</v>
      </c>
      <c r="L853" s="9">
        <v>26.02</v>
      </c>
      <c r="M853" s="19">
        <f>H853*INDEX('Pliegos Tarifarios (Las Condes)'!$B:$B,MATCH($B853,'Pliegos Tarifarios (Las Condes)'!$A:$A,0))</f>
        <v>86589.906411599994</v>
      </c>
      <c r="N853" s="19">
        <f>I853*INDEX('Pliegos Tarifarios (Las Condes)'!$C:$C,MATCH($B853,'Pliegos Tarifarios (Las Condes)'!$A:$A,0))</f>
        <v>7697.4189597000004</v>
      </c>
      <c r="O853" s="19">
        <f>J853*INDEX('Pliegos Tarifarios (Las Condes)'!$D:$D,MATCH($B853,'Pliegos Tarifarios (Las Condes)'!$A:$A,0))</f>
        <v>31685.926291199998</v>
      </c>
      <c r="P853" s="19">
        <f>H853*INDEX('Pliegos Tarifarios (Las Condes)'!$E:$E,MATCH($B853,'Pliegos Tarifarios (Las Condes)'!$A:$A,0))</f>
        <v>9422.7492024000003</v>
      </c>
      <c r="Q853" s="19" cm="1">
        <f t="array" ref="Q853">H853*_xlfn.IFS(H853&lt;=350,INDEX('Pliegos Tarifarios (Las Condes)'!$F:$F,MATCH($B853,'Pliegos Tarifarios (Las Condes)'!$A:$A,0)),H853&lt;=500,INDEX('Pliegos Tarifarios (Las Condes)'!$G:$G,MATCH($B853,'Pliegos Tarifarios (Las Condes)'!$A:$A,0)),H853&lt;=1000,INDEX('Pliegos Tarifarios (Las Condes)'!$H:$H,MATCH($B853,'Pliegos Tarifarios (Las Condes)'!$A:$A,0)),H853&lt;=5000,INDEX('Pliegos Tarifarios (Las Condes)'!$I:$I,MATCH($B853,'Pliegos Tarifarios (Las Condes)'!$A:$A,0)),H853&gt;5000,INDEX('Pliegos Tarifarios (Las Condes)'!$J:$J,MATCH($B853,'Pliegos Tarifarios (Las Condes)'!$A:$A,0)))/1.19</f>
        <v>1708.9321144537817</v>
      </c>
      <c r="R853" s="19">
        <f>INDEX('Pliegos Tarifarios (Las Condes)'!$K:$K,MATCH($B853,'Pliegos Tarifarios (Las Condes)'!$A:$A,0))</f>
        <v>709.36099999999999</v>
      </c>
      <c r="S853" s="21">
        <f t="shared" si="42"/>
        <v>137814.29397935377</v>
      </c>
      <c r="T853" s="21">
        <f t="shared" si="43"/>
        <v>26184.715856077215</v>
      </c>
      <c r="U853" s="19">
        <v>0</v>
      </c>
      <c r="V853" s="21">
        <f t="shared" si="44"/>
        <v>163999.00983543097</v>
      </c>
    </row>
    <row r="854" spans="1:22" x14ac:dyDescent="0.3">
      <c r="A854" s="7" t="s">
        <v>141</v>
      </c>
      <c r="B854" s="7">
        <v>2</v>
      </c>
      <c r="C854" s="8" t="s">
        <v>186</v>
      </c>
      <c r="D854" s="7" t="s">
        <v>944</v>
      </c>
      <c r="E854" s="7" t="s">
        <v>121</v>
      </c>
      <c r="F854" s="8" t="s">
        <v>945</v>
      </c>
      <c r="G854" s="7" t="s">
        <v>16</v>
      </c>
      <c r="H854" s="9">
        <v>729.85720000000003</v>
      </c>
      <c r="I854" s="9">
        <v>2.1854</v>
      </c>
      <c r="J854" s="9">
        <v>2.1107</v>
      </c>
      <c r="K854" s="10">
        <v>0.96581861444129224</v>
      </c>
      <c r="L854" s="9">
        <v>26.07</v>
      </c>
      <c r="M854" s="19">
        <f>H854*INDEX('Pliegos Tarifarios (Las Condes)'!$B:$B,MATCH($B854,'Pliegos Tarifarios (Las Condes)'!$A:$A,0))</f>
        <v>86734.769933599993</v>
      </c>
      <c r="N854" s="19">
        <f>I854*INDEX('Pliegos Tarifarios (Las Condes)'!$C:$C,MATCH($B854,'Pliegos Tarifarios (Las Condes)'!$A:$A,0))</f>
        <v>7497.4102573999999</v>
      </c>
      <c r="O854" s="19">
        <f>J854*INDEX('Pliegos Tarifarios (Las Condes)'!$D:$D,MATCH($B854,'Pliegos Tarifarios (Las Condes)'!$A:$A,0))</f>
        <v>29807.676883199998</v>
      </c>
      <c r="P854" s="19">
        <f>H854*INDEX('Pliegos Tarifarios (Las Condes)'!$E:$E,MATCH($B854,'Pliegos Tarifarios (Las Condes)'!$A:$A,0))</f>
        <v>9438.5133104000015</v>
      </c>
      <c r="Q854" s="19" cm="1">
        <f t="array" ref="Q854">H854*_xlfn.IFS(H854&lt;=350,INDEX('Pliegos Tarifarios (Las Condes)'!$F:$F,MATCH($B854,'Pliegos Tarifarios (Las Condes)'!$A:$A,0)),H854&lt;=500,INDEX('Pliegos Tarifarios (Las Condes)'!$G:$G,MATCH($B854,'Pliegos Tarifarios (Las Condes)'!$A:$A,0)),H854&lt;=1000,INDEX('Pliegos Tarifarios (Las Condes)'!$H:$H,MATCH($B854,'Pliegos Tarifarios (Las Condes)'!$A:$A,0)),H854&lt;=5000,INDEX('Pliegos Tarifarios (Las Condes)'!$I:$I,MATCH($B854,'Pliegos Tarifarios (Las Condes)'!$A:$A,0)),H854&gt;5000,INDEX('Pliegos Tarifarios (Las Condes)'!$J:$J,MATCH($B854,'Pliegos Tarifarios (Las Condes)'!$A:$A,0)))/1.19</f>
        <v>1711.7911304201684</v>
      </c>
      <c r="R854" s="19">
        <f>INDEX('Pliegos Tarifarios (Las Condes)'!$K:$K,MATCH($B854,'Pliegos Tarifarios (Las Condes)'!$A:$A,0))</f>
        <v>709.36099999999999</v>
      </c>
      <c r="S854" s="21">
        <f t="shared" si="42"/>
        <v>135899.52251502016</v>
      </c>
      <c r="T854" s="21">
        <f t="shared" si="43"/>
        <v>25820.909277853829</v>
      </c>
      <c r="U854" s="19">
        <v>0</v>
      </c>
      <c r="V854" s="21">
        <f t="shared" si="44"/>
        <v>161720.43179287398</v>
      </c>
    </row>
    <row r="855" spans="1:22" x14ac:dyDescent="0.3">
      <c r="A855" s="7" t="s">
        <v>141</v>
      </c>
      <c r="B855" s="7">
        <v>2</v>
      </c>
      <c r="C855" s="8" t="s">
        <v>186</v>
      </c>
      <c r="D855" s="7" t="s">
        <v>946</v>
      </c>
      <c r="E855" s="7" t="s">
        <v>121</v>
      </c>
      <c r="F855" s="8" t="s">
        <v>947</v>
      </c>
      <c r="G855" s="7" t="s">
        <v>16</v>
      </c>
      <c r="H855" s="9">
        <v>731.15589999999997</v>
      </c>
      <c r="I855" s="9">
        <v>2.1587999999999998</v>
      </c>
      <c r="J855" s="9">
        <v>2.1425999999999998</v>
      </c>
      <c r="K855" s="10">
        <v>0.99249583101723182</v>
      </c>
      <c r="L855" s="9">
        <v>26.11</v>
      </c>
      <c r="M855" s="19">
        <f>H855*INDEX('Pliegos Tarifarios (Las Condes)'!$B:$B,MATCH($B855,'Pliegos Tarifarios (Las Condes)'!$A:$A,0))</f>
        <v>86889.104844199988</v>
      </c>
      <c r="N855" s="19">
        <f>I855*INDEX('Pliegos Tarifarios (Las Condes)'!$C:$C,MATCH($B855,'Pliegos Tarifarios (Las Condes)'!$A:$A,0))</f>
        <v>7406.1541427999991</v>
      </c>
      <c r="O855" s="19">
        <f>J855*INDEX('Pliegos Tarifarios (Las Condes)'!$D:$D,MATCH($B855,'Pliegos Tarifarios (Las Condes)'!$A:$A,0))</f>
        <v>30258.174297599995</v>
      </c>
      <c r="P855" s="19">
        <f>H855*INDEX('Pliegos Tarifarios (Las Condes)'!$E:$E,MATCH($B855,'Pliegos Tarifarios (Las Condes)'!$A:$A,0))</f>
        <v>9455.3080988000002</v>
      </c>
      <c r="Q855" s="19" cm="1">
        <f t="array" ref="Q855">H855*_xlfn.IFS(H855&lt;=350,INDEX('Pliegos Tarifarios (Las Condes)'!$F:$F,MATCH($B855,'Pliegos Tarifarios (Las Condes)'!$A:$A,0)),H855&lt;=500,INDEX('Pliegos Tarifarios (Las Condes)'!$G:$G,MATCH($B855,'Pliegos Tarifarios (Las Condes)'!$A:$A,0)),H855&lt;=1000,INDEX('Pliegos Tarifarios (Las Condes)'!$H:$H,MATCH($B855,'Pliegos Tarifarios (Las Condes)'!$A:$A,0)),H855&lt;=5000,INDEX('Pliegos Tarifarios (Las Condes)'!$I:$I,MATCH($B855,'Pliegos Tarifarios (Las Condes)'!$A:$A,0)),H855&gt;5000,INDEX('Pliegos Tarifarios (Las Condes)'!$J:$J,MATCH($B855,'Pliegos Tarifarios (Las Condes)'!$A:$A,0)))/1.19</f>
        <v>1714.8370730252102</v>
      </c>
      <c r="R855" s="19">
        <f>INDEX('Pliegos Tarifarios (Las Condes)'!$K:$K,MATCH($B855,'Pliegos Tarifarios (Las Condes)'!$A:$A,0))</f>
        <v>709.36099999999999</v>
      </c>
      <c r="S855" s="21">
        <f t="shared" si="42"/>
        <v>136432.9394564252</v>
      </c>
      <c r="T855" s="21">
        <f t="shared" si="43"/>
        <v>25922.258496720788</v>
      </c>
      <c r="U855" s="19">
        <v>0</v>
      </c>
      <c r="V855" s="21">
        <f t="shared" si="44"/>
        <v>162355.19795314598</v>
      </c>
    </row>
    <row r="856" spans="1:22" x14ac:dyDescent="0.3">
      <c r="A856" s="7" t="s">
        <v>141</v>
      </c>
      <c r="B856" s="7">
        <v>2</v>
      </c>
      <c r="C856" s="8" t="s">
        <v>186</v>
      </c>
      <c r="D856" s="7" t="s">
        <v>948</v>
      </c>
      <c r="E856" s="7" t="s">
        <v>121</v>
      </c>
      <c r="F856" s="8" t="s">
        <v>949</v>
      </c>
      <c r="G856" s="7" t="s">
        <v>16</v>
      </c>
      <c r="H856" s="9">
        <v>728.93219999999997</v>
      </c>
      <c r="I856" s="9">
        <v>2.1829999999999998</v>
      </c>
      <c r="J856" s="9">
        <v>2.1232000000000002</v>
      </c>
      <c r="K856" s="10">
        <v>0.97260650480989486</v>
      </c>
      <c r="L856" s="9">
        <v>26.03</v>
      </c>
      <c r="M856" s="19">
        <f>H856*INDEX('Pliegos Tarifarios (Las Condes)'!$B:$B,MATCH($B856,'Pliegos Tarifarios (Las Condes)'!$A:$A,0))</f>
        <v>86624.844783599998</v>
      </c>
      <c r="N856" s="19">
        <f>I856*INDEX('Pliegos Tarifarios (Las Condes)'!$C:$C,MATCH($B856,'Pliegos Tarifarios (Las Condes)'!$A:$A,0))</f>
        <v>7489.1766229999994</v>
      </c>
      <c r="O856" s="19">
        <f>J856*INDEX('Pliegos Tarifarios (Las Condes)'!$D:$D,MATCH($B856,'Pliegos Tarifarios (Las Condes)'!$A:$A,0))</f>
        <v>29984.204083200002</v>
      </c>
      <c r="P856" s="19">
        <f>H856*INDEX('Pliegos Tarifarios (Las Condes)'!$E:$E,MATCH($B856,'Pliegos Tarifarios (Las Condes)'!$A:$A,0))</f>
        <v>9426.551210399999</v>
      </c>
      <c r="Q856" s="19" cm="1">
        <f t="array" ref="Q856">H856*_xlfn.IFS(H856&lt;=350,INDEX('Pliegos Tarifarios (Las Condes)'!$F:$F,MATCH($B856,'Pliegos Tarifarios (Las Condes)'!$A:$A,0)),H856&lt;=500,INDEX('Pliegos Tarifarios (Las Condes)'!$G:$G,MATCH($B856,'Pliegos Tarifarios (Las Condes)'!$A:$A,0)),H856&lt;=1000,INDEX('Pliegos Tarifarios (Las Condes)'!$H:$H,MATCH($B856,'Pliegos Tarifarios (Las Condes)'!$A:$A,0)),H856&lt;=5000,INDEX('Pliegos Tarifarios (Las Condes)'!$I:$I,MATCH($B856,'Pliegos Tarifarios (Las Condes)'!$A:$A,0)),H856&gt;5000,INDEX('Pliegos Tarifarios (Las Condes)'!$J:$J,MATCH($B856,'Pliegos Tarifarios (Las Condes)'!$A:$A,0)))/1.19</f>
        <v>1709.6216556302522</v>
      </c>
      <c r="R856" s="19">
        <f>INDEX('Pliegos Tarifarios (Las Condes)'!$K:$K,MATCH($B856,'Pliegos Tarifarios (Las Condes)'!$A:$A,0))</f>
        <v>709.36099999999999</v>
      </c>
      <c r="S856" s="21">
        <f t="shared" si="42"/>
        <v>135943.75935583023</v>
      </c>
      <c r="T856" s="21">
        <f t="shared" si="43"/>
        <v>25829.314277607744</v>
      </c>
      <c r="U856" s="19">
        <v>0</v>
      </c>
      <c r="V856" s="21">
        <f t="shared" si="44"/>
        <v>161773.07363343798</v>
      </c>
    </row>
    <row r="857" spans="1:22" x14ac:dyDescent="0.3">
      <c r="A857" s="7" t="s">
        <v>141</v>
      </c>
      <c r="B857" s="7">
        <v>2</v>
      </c>
      <c r="C857" s="8" t="s">
        <v>186</v>
      </c>
      <c r="D857" s="7" t="s">
        <v>950</v>
      </c>
      <c r="E857" s="7" t="s">
        <v>121</v>
      </c>
      <c r="F857" s="8" t="s">
        <v>951</v>
      </c>
      <c r="G857" s="7" t="s">
        <v>16</v>
      </c>
      <c r="H857" s="9">
        <v>727.53</v>
      </c>
      <c r="I857" s="9">
        <v>2.1806999999999999</v>
      </c>
      <c r="J857" s="9">
        <v>2.1806999999999999</v>
      </c>
      <c r="K857" s="10">
        <v>1</v>
      </c>
      <c r="L857" s="9">
        <v>25.98</v>
      </c>
      <c r="M857" s="19">
        <f>H857*INDEX('Pliegos Tarifarios (Las Condes)'!$B:$B,MATCH($B857,'Pliegos Tarifarios (Las Condes)'!$A:$A,0))</f>
        <v>86458.210139999996</v>
      </c>
      <c r="N857" s="19">
        <f>I857*INDEX('Pliegos Tarifarios (Las Condes)'!$C:$C,MATCH($B857,'Pliegos Tarifarios (Las Condes)'!$A:$A,0))</f>
        <v>7481.2860566999998</v>
      </c>
      <c r="O857" s="19">
        <f>J857*INDEX('Pliegos Tarifarios (Las Condes)'!$D:$D,MATCH($B857,'Pliegos Tarifarios (Las Condes)'!$A:$A,0))</f>
        <v>30796.229203199997</v>
      </c>
      <c r="P857" s="19">
        <f>H857*INDEX('Pliegos Tarifarios (Las Condes)'!$E:$E,MATCH($B857,'Pliegos Tarifarios (Las Condes)'!$A:$A,0))</f>
        <v>9408.4179600000007</v>
      </c>
      <c r="Q857" s="19" cm="1">
        <f t="array" ref="Q857">H857*_xlfn.IFS(H857&lt;=350,INDEX('Pliegos Tarifarios (Las Condes)'!$F:$F,MATCH($B857,'Pliegos Tarifarios (Las Condes)'!$A:$A,0)),H857&lt;=500,INDEX('Pliegos Tarifarios (Las Condes)'!$G:$G,MATCH($B857,'Pliegos Tarifarios (Las Condes)'!$A:$A,0)),H857&lt;=1000,INDEX('Pliegos Tarifarios (Las Condes)'!$H:$H,MATCH($B857,'Pliegos Tarifarios (Las Condes)'!$A:$A,0)),H857&lt;=5000,INDEX('Pliegos Tarifarios (Las Condes)'!$I:$I,MATCH($B857,'Pliegos Tarifarios (Las Condes)'!$A:$A,0)),H857&gt;5000,INDEX('Pliegos Tarifarios (Las Condes)'!$J:$J,MATCH($B857,'Pliegos Tarifarios (Las Condes)'!$A:$A,0)))/1.19</f>
        <v>1706.3329663865547</v>
      </c>
      <c r="R857" s="19">
        <f>INDEX('Pliegos Tarifarios (Las Condes)'!$K:$K,MATCH($B857,'Pliegos Tarifarios (Las Condes)'!$A:$A,0))</f>
        <v>709.36099999999999</v>
      </c>
      <c r="S857" s="21">
        <f t="shared" si="42"/>
        <v>136559.83732628654</v>
      </c>
      <c r="T857" s="21">
        <f t="shared" si="43"/>
        <v>25946.369091994442</v>
      </c>
      <c r="U857" s="19">
        <v>0</v>
      </c>
      <c r="V857" s="21">
        <f t="shared" si="44"/>
        <v>162506.20641828098</v>
      </c>
    </row>
    <row r="858" spans="1:22" x14ac:dyDescent="0.3">
      <c r="A858" s="7" t="s">
        <v>141</v>
      </c>
      <c r="B858" s="7">
        <v>2</v>
      </c>
      <c r="C858" s="8" t="s">
        <v>186</v>
      </c>
      <c r="D858" s="7" t="s">
        <v>952</v>
      </c>
      <c r="E858" s="7" t="s">
        <v>121</v>
      </c>
      <c r="F858" s="8" t="s">
        <v>953</v>
      </c>
      <c r="G858" s="7" t="s">
        <v>16</v>
      </c>
      <c r="H858" s="9">
        <v>730.61929999999995</v>
      </c>
      <c r="I858" s="9">
        <v>2.1555</v>
      </c>
      <c r="J858" s="9">
        <v>2.1555</v>
      </c>
      <c r="K858" s="10">
        <v>1</v>
      </c>
      <c r="L858" s="9">
        <v>26.09</v>
      </c>
      <c r="M858" s="19">
        <f>H858*INDEX('Pliegos Tarifarios (Las Condes)'!$B:$B,MATCH($B858,'Pliegos Tarifarios (Las Condes)'!$A:$A,0))</f>
        <v>86825.336373399987</v>
      </c>
      <c r="N858" s="19">
        <f>I858*INDEX('Pliegos Tarifarios (Las Condes)'!$C:$C,MATCH($B858,'Pliegos Tarifarios (Las Condes)'!$A:$A,0))</f>
        <v>7394.8328954999997</v>
      </c>
      <c r="O858" s="19">
        <f>J858*INDEX('Pliegos Tarifarios (Las Condes)'!$D:$D,MATCH($B858,'Pliegos Tarifarios (Las Condes)'!$A:$A,0))</f>
        <v>30440.350367999999</v>
      </c>
      <c r="P858" s="19">
        <f>H858*INDEX('Pliegos Tarifarios (Las Condes)'!$E:$E,MATCH($B858,'Pliegos Tarifarios (Las Condes)'!$A:$A,0))</f>
        <v>9448.3687876000004</v>
      </c>
      <c r="Q858" s="19" cm="1">
        <f t="array" ref="Q858">H858*_xlfn.IFS(H858&lt;=350,INDEX('Pliegos Tarifarios (Las Condes)'!$F:$F,MATCH($B858,'Pliegos Tarifarios (Las Condes)'!$A:$A,0)),H858&lt;=500,INDEX('Pliegos Tarifarios (Las Condes)'!$G:$G,MATCH($B858,'Pliegos Tarifarios (Las Condes)'!$A:$A,0)),H858&lt;=1000,INDEX('Pliegos Tarifarios (Las Condes)'!$H:$H,MATCH($B858,'Pliegos Tarifarios (Las Condes)'!$A:$A,0)),H858&lt;=5000,INDEX('Pliegos Tarifarios (Las Condes)'!$I:$I,MATCH($B858,'Pliegos Tarifarios (Las Condes)'!$A:$A,0)),H858&gt;5000,INDEX('Pliegos Tarifarios (Las Condes)'!$J:$J,MATCH($B858,'Pliegos Tarifarios (Las Condes)'!$A:$A,0)))/1.19</f>
        <v>1713.5785431092438</v>
      </c>
      <c r="R858" s="19">
        <f>INDEX('Pliegos Tarifarios (Las Condes)'!$K:$K,MATCH($B858,'Pliegos Tarifarios (Las Condes)'!$A:$A,0))</f>
        <v>709.36099999999999</v>
      </c>
      <c r="S858" s="21">
        <f t="shared" si="42"/>
        <v>136531.82796760922</v>
      </c>
      <c r="T858" s="21">
        <f t="shared" si="43"/>
        <v>25941.047313845753</v>
      </c>
      <c r="U858" s="19">
        <v>0</v>
      </c>
      <c r="V858" s="21">
        <f t="shared" si="44"/>
        <v>162472.87528145497</v>
      </c>
    </row>
    <row r="859" spans="1:22" x14ac:dyDescent="0.3">
      <c r="A859" s="7" t="s">
        <v>141</v>
      </c>
      <c r="B859" s="7">
        <v>2</v>
      </c>
      <c r="C859" s="8" t="s">
        <v>186</v>
      </c>
      <c r="D859" s="7" t="s">
        <v>954</v>
      </c>
      <c r="E859" s="7" t="s">
        <v>121</v>
      </c>
      <c r="F859" s="8" t="s">
        <v>955</v>
      </c>
      <c r="G859" s="7" t="s">
        <v>16</v>
      </c>
      <c r="H859" s="9">
        <v>729.48889999999994</v>
      </c>
      <c r="I859" s="9">
        <v>2.1810999999999998</v>
      </c>
      <c r="J859" s="9">
        <v>2.1147</v>
      </c>
      <c r="K859" s="10">
        <v>0.96955664572921929</v>
      </c>
      <c r="L859" s="9">
        <v>26.05</v>
      </c>
      <c r="M859" s="19">
        <f>H859*INDEX('Pliegos Tarifarios (Las Condes)'!$B:$B,MATCH($B859,'Pliegos Tarifarios (Las Condes)'!$A:$A,0))</f>
        <v>86691.001898199989</v>
      </c>
      <c r="N859" s="19">
        <f>I859*INDEX('Pliegos Tarifarios (Las Condes)'!$C:$C,MATCH($B859,'Pliegos Tarifarios (Las Condes)'!$A:$A,0))</f>
        <v>7482.6583290999997</v>
      </c>
      <c r="O859" s="19">
        <f>J859*INDEX('Pliegos Tarifarios (Las Condes)'!$D:$D,MATCH($B859,'Pliegos Tarifarios (Las Condes)'!$A:$A,0))</f>
        <v>29864.165587200001</v>
      </c>
      <c r="P859" s="19">
        <f>H859*INDEX('Pliegos Tarifarios (Las Condes)'!$E:$E,MATCH($B859,'Pliegos Tarifarios (Las Condes)'!$A:$A,0))</f>
        <v>9433.7504547999997</v>
      </c>
      <c r="Q859" s="19" cm="1">
        <f t="array" ref="Q859">H859*_xlfn.IFS(H859&lt;=350,INDEX('Pliegos Tarifarios (Las Condes)'!$F:$F,MATCH($B859,'Pliegos Tarifarios (Las Condes)'!$A:$A,0)),H859&lt;=500,INDEX('Pliegos Tarifarios (Las Condes)'!$G:$G,MATCH($B859,'Pliegos Tarifarios (Las Condes)'!$A:$A,0)),H859&lt;=1000,INDEX('Pliegos Tarifarios (Las Condes)'!$H:$H,MATCH($B859,'Pliegos Tarifarios (Las Condes)'!$A:$A,0)),H859&lt;=5000,INDEX('Pliegos Tarifarios (Las Condes)'!$I:$I,MATCH($B859,'Pliegos Tarifarios (Las Condes)'!$A:$A,0)),H859&gt;5000,INDEX('Pliegos Tarifarios (Las Condes)'!$J:$J,MATCH($B859,'Pliegos Tarifarios (Las Condes)'!$A:$A,0)))/1.19</f>
        <v>1710.927327647059</v>
      </c>
      <c r="R859" s="19">
        <f>INDEX('Pliegos Tarifarios (Las Condes)'!$K:$K,MATCH($B859,'Pliegos Tarifarios (Las Condes)'!$A:$A,0))</f>
        <v>709.36099999999999</v>
      </c>
      <c r="S859" s="21">
        <f t="shared" si="42"/>
        <v>135891.86459694704</v>
      </c>
      <c r="T859" s="21">
        <f t="shared" si="43"/>
        <v>25819.454273419939</v>
      </c>
      <c r="U859" s="19">
        <v>0</v>
      </c>
      <c r="V859" s="21">
        <f t="shared" si="44"/>
        <v>161711.31887036699</v>
      </c>
    </row>
    <row r="860" spans="1:22" x14ac:dyDescent="0.3">
      <c r="A860" s="7" t="s">
        <v>141</v>
      </c>
      <c r="B860" s="7">
        <v>2</v>
      </c>
      <c r="C860" s="8" t="s">
        <v>186</v>
      </c>
      <c r="D860" s="7" t="s">
        <v>956</v>
      </c>
      <c r="E860" s="7" t="s">
        <v>121</v>
      </c>
      <c r="F860" s="8" t="s">
        <v>957</v>
      </c>
      <c r="G860" s="7" t="s">
        <v>16</v>
      </c>
      <c r="H860" s="9">
        <v>730.22140000000002</v>
      </c>
      <c r="I860" s="9">
        <v>2.1678999999999999</v>
      </c>
      <c r="J860" s="9">
        <v>2.1678999999999999</v>
      </c>
      <c r="K860" s="10">
        <v>1</v>
      </c>
      <c r="L860" s="9">
        <v>26.08</v>
      </c>
      <c r="M860" s="19">
        <f>H860*INDEX('Pliegos Tarifarios (Las Condes)'!$B:$B,MATCH($B860,'Pliegos Tarifarios (Las Condes)'!$A:$A,0))</f>
        <v>86778.050733199998</v>
      </c>
      <c r="N860" s="19">
        <f>I860*INDEX('Pliegos Tarifarios (Las Condes)'!$C:$C,MATCH($B860,'Pliegos Tarifarios (Las Condes)'!$A:$A,0))</f>
        <v>7437.3733399000002</v>
      </c>
      <c r="O860" s="19">
        <f>J860*INDEX('Pliegos Tarifarios (Las Condes)'!$D:$D,MATCH($B860,'Pliegos Tarifarios (Las Condes)'!$A:$A,0))</f>
        <v>30615.465350399998</v>
      </c>
      <c r="P860" s="19">
        <f>H860*INDEX('Pliegos Tarifarios (Las Condes)'!$E:$E,MATCH($B860,'Pliegos Tarifarios (Las Condes)'!$A:$A,0))</f>
        <v>9443.2231448000002</v>
      </c>
      <c r="Q860" s="19" cm="1">
        <f t="array" ref="Q860">H860*_xlfn.IFS(H860&lt;=350,INDEX('Pliegos Tarifarios (Las Condes)'!$F:$F,MATCH($B860,'Pliegos Tarifarios (Las Condes)'!$A:$A,0)),H860&lt;=500,INDEX('Pliegos Tarifarios (Las Condes)'!$G:$G,MATCH($B860,'Pliegos Tarifarios (Las Condes)'!$A:$A,0)),H860&lt;=1000,INDEX('Pliegos Tarifarios (Las Condes)'!$H:$H,MATCH($B860,'Pliegos Tarifarios (Las Condes)'!$A:$A,0)),H860&lt;=5000,INDEX('Pliegos Tarifarios (Las Condes)'!$I:$I,MATCH($B860,'Pliegos Tarifarios (Las Condes)'!$A:$A,0)),H860&gt;5000,INDEX('Pliegos Tarifarios (Las Condes)'!$J:$J,MATCH($B860,'Pliegos Tarifarios (Las Condes)'!$A:$A,0)))/1.19</f>
        <v>1712.6453171428575</v>
      </c>
      <c r="R860" s="19">
        <f>INDEX('Pliegos Tarifarios (Las Condes)'!$K:$K,MATCH($B860,'Pliegos Tarifarios (Las Condes)'!$A:$A,0))</f>
        <v>709.36099999999999</v>
      </c>
      <c r="S860" s="21">
        <f t="shared" si="42"/>
        <v>136696.11888544288</v>
      </c>
      <c r="T860" s="21">
        <f t="shared" si="43"/>
        <v>25972.262588234145</v>
      </c>
      <c r="U860" s="19">
        <v>0</v>
      </c>
      <c r="V860" s="21">
        <f t="shared" si="44"/>
        <v>162668.38147367703</v>
      </c>
    </row>
    <row r="861" spans="1:22" x14ac:dyDescent="0.3">
      <c r="A861" s="7" t="s">
        <v>141</v>
      </c>
      <c r="B861" s="7">
        <v>2</v>
      </c>
      <c r="C861" s="8" t="s">
        <v>186</v>
      </c>
      <c r="D861" s="7" t="s">
        <v>958</v>
      </c>
      <c r="E861" s="7" t="s">
        <v>121</v>
      </c>
      <c r="F861" s="8" t="s">
        <v>959</v>
      </c>
      <c r="G861" s="7" t="s">
        <v>16</v>
      </c>
      <c r="H861" s="9">
        <v>727.68039999999996</v>
      </c>
      <c r="I861" s="9">
        <v>2.1696</v>
      </c>
      <c r="J861" s="9">
        <v>2.1364000000000001</v>
      </c>
      <c r="K861" s="10">
        <v>0.9846976401179941</v>
      </c>
      <c r="L861" s="9">
        <v>25.99</v>
      </c>
      <c r="M861" s="19">
        <f>H861*INDEX('Pliegos Tarifarios (Las Condes)'!$B:$B,MATCH($B861,'Pliegos Tarifarios (Las Condes)'!$A:$A,0))</f>
        <v>86476.083375199989</v>
      </c>
      <c r="N861" s="19">
        <f>I861*INDEX('Pliegos Tarifarios (Las Condes)'!$C:$C,MATCH($B861,'Pliegos Tarifarios (Las Condes)'!$A:$A,0))</f>
        <v>7443.2054975999999</v>
      </c>
      <c r="O861" s="19">
        <f>J861*INDEX('Pliegos Tarifarios (Las Condes)'!$D:$D,MATCH($B861,'Pliegos Tarifarios (Las Condes)'!$A:$A,0))</f>
        <v>30170.616806400001</v>
      </c>
      <c r="P861" s="19">
        <f>H861*INDEX('Pliegos Tarifarios (Las Condes)'!$E:$E,MATCH($B861,'Pliegos Tarifarios (Las Condes)'!$A:$A,0))</f>
        <v>9410.3629328000006</v>
      </c>
      <c r="Q861" s="19" cm="1">
        <f t="array" ref="Q861">H861*_xlfn.IFS(H861&lt;=350,INDEX('Pliegos Tarifarios (Las Condes)'!$F:$F,MATCH($B861,'Pliegos Tarifarios (Las Condes)'!$A:$A,0)),H861&lt;=500,INDEX('Pliegos Tarifarios (Las Condes)'!$G:$G,MATCH($B861,'Pliegos Tarifarios (Las Condes)'!$A:$A,0)),H861&lt;=1000,INDEX('Pliegos Tarifarios (Las Condes)'!$H:$H,MATCH($B861,'Pliegos Tarifarios (Las Condes)'!$A:$A,0)),H861&lt;=5000,INDEX('Pliegos Tarifarios (Las Condes)'!$I:$I,MATCH($B861,'Pliegos Tarifarios (Las Condes)'!$A:$A,0)),H861&gt;5000,INDEX('Pliegos Tarifarios (Las Condes)'!$J:$J,MATCH($B861,'Pliegos Tarifarios (Las Condes)'!$A:$A,0)))/1.19</f>
        <v>1706.6857112605044</v>
      </c>
      <c r="R861" s="19">
        <f>INDEX('Pliegos Tarifarios (Las Condes)'!$K:$K,MATCH($B861,'Pliegos Tarifarios (Las Condes)'!$A:$A,0))</f>
        <v>709.36099999999999</v>
      </c>
      <c r="S861" s="21">
        <f t="shared" si="42"/>
        <v>135916.3153232605</v>
      </c>
      <c r="T861" s="21">
        <f t="shared" si="43"/>
        <v>25824.099911419493</v>
      </c>
      <c r="U861" s="19">
        <v>0</v>
      </c>
      <c r="V861" s="21">
        <f t="shared" si="44"/>
        <v>161740.41523468</v>
      </c>
    </row>
    <row r="862" spans="1:22" x14ac:dyDescent="0.3">
      <c r="A862" s="7" t="s">
        <v>141</v>
      </c>
      <c r="B862" s="7">
        <v>2</v>
      </c>
      <c r="C862" s="8" t="s">
        <v>186</v>
      </c>
      <c r="D862" s="7" t="s">
        <v>960</v>
      </c>
      <c r="E862" s="7" t="s">
        <v>121</v>
      </c>
      <c r="F862" s="8" t="s">
        <v>961</v>
      </c>
      <c r="G862" s="7" t="s">
        <v>16</v>
      </c>
      <c r="H862" s="9">
        <v>728.11649999999997</v>
      </c>
      <c r="I862" s="9">
        <v>2.1615000000000002</v>
      </c>
      <c r="J862" s="9">
        <v>2.1431</v>
      </c>
      <c r="K862" s="10">
        <v>0.99148739301411049</v>
      </c>
      <c r="L862" s="9">
        <v>26</v>
      </c>
      <c r="M862" s="19">
        <f>H862*INDEX('Pliegos Tarifarios (Las Condes)'!$B:$B,MATCH($B862,'Pliegos Tarifarios (Las Condes)'!$A:$A,0))</f>
        <v>86527.908626999997</v>
      </c>
      <c r="N862" s="19">
        <f>I862*INDEX('Pliegos Tarifarios (Las Condes)'!$C:$C,MATCH($B862,'Pliegos Tarifarios (Las Condes)'!$A:$A,0))</f>
        <v>7415.4169815000005</v>
      </c>
      <c r="O862" s="19">
        <f>J862*INDEX('Pliegos Tarifarios (Las Condes)'!$D:$D,MATCH($B862,'Pliegos Tarifarios (Las Condes)'!$A:$A,0))</f>
        <v>30265.235385599997</v>
      </c>
      <c r="P862" s="19">
        <f>H862*INDEX('Pliegos Tarifarios (Las Condes)'!$E:$E,MATCH($B862,'Pliegos Tarifarios (Las Condes)'!$A:$A,0))</f>
        <v>9416.0025779999996</v>
      </c>
      <c r="Q862" s="19" cm="1">
        <f t="array" ref="Q862">H862*_xlfn.IFS(H862&lt;=350,INDEX('Pliegos Tarifarios (Las Condes)'!$F:$F,MATCH($B862,'Pliegos Tarifarios (Las Condes)'!$A:$A,0)),H862&lt;=500,INDEX('Pliegos Tarifarios (Las Condes)'!$G:$G,MATCH($B862,'Pliegos Tarifarios (Las Condes)'!$A:$A,0)),H862&lt;=1000,INDEX('Pliegos Tarifarios (Las Condes)'!$H:$H,MATCH($B862,'Pliegos Tarifarios (Las Condes)'!$A:$A,0)),H862&lt;=5000,INDEX('Pliegos Tarifarios (Las Condes)'!$I:$I,MATCH($B862,'Pliegos Tarifarios (Las Condes)'!$A:$A,0)),H862&gt;5000,INDEX('Pliegos Tarifarios (Las Condes)'!$J:$J,MATCH($B862,'Pliegos Tarifarios (Las Condes)'!$A:$A,0)))/1.19</f>
        <v>1707.708530672269</v>
      </c>
      <c r="R862" s="19">
        <f>INDEX('Pliegos Tarifarios (Las Condes)'!$K:$K,MATCH($B862,'Pliegos Tarifarios (Las Condes)'!$A:$A,0))</f>
        <v>709.36099999999999</v>
      </c>
      <c r="S862" s="21">
        <f t="shared" si="42"/>
        <v>136041.63310277229</v>
      </c>
      <c r="T862" s="21">
        <f t="shared" si="43"/>
        <v>25847.910289526735</v>
      </c>
      <c r="U862" s="19">
        <v>0</v>
      </c>
      <c r="V862" s="21">
        <f t="shared" si="44"/>
        <v>161889.54339229903</v>
      </c>
    </row>
    <row r="863" spans="1:22" x14ac:dyDescent="0.3">
      <c r="A863" s="7" t="s">
        <v>141</v>
      </c>
      <c r="B863" s="7">
        <v>2</v>
      </c>
      <c r="C863" s="8" t="s">
        <v>186</v>
      </c>
      <c r="D863" s="7" t="s">
        <v>962</v>
      </c>
      <c r="E863" s="7" t="s">
        <v>121</v>
      </c>
      <c r="F863" s="8" t="s">
        <v>963</v>
      </c>
      <c r="G863" s="7" t="s">
        <v>16</v>
      </c>
      <c r="H863" s="9">
        <v>727.86490000000003</v>
      </c>
      <c r="I863" s="9">
        <v>2.1819999999999999</v>
      </c>
      <c r="J863" s="9">
        <v>2.1059999999999999</v>
      </c>
      <c r="K863" s="10">
        <v>0.96516956920256647</v>
      </c>
      <c r="L863" s="9">
        <v>26</v>
      </c>
      <c r="M863" s="19">
        <f>H863*INDEX('Pliegos Tarifarios (Las Condes)'!$B:$B,MATCH($B863,'Pliegos Tarifarios (Las Condes)'!$A:$A,0))</f>
        <v>86498.008986200002</v>
      </c>
      <c r="N863" s="19">
        <f>I863*INDEX('Pliegos Tarifarios (Las Condes)'!$C:$C,MATCH($B863,'Pliegos Tarifarios (Las Condes)'!$A:$A,0))</f>
        <v>7485.7459419999996</v>
      </c>
      <c r="O863" s="19">
        <f>J863*INDEX('Pliegos Tarifarios (Las Condes)'!$D:$D,MATCH($B863,'Pliegos Tarifarios (Las Condes)'!$A:$A,0))</f>
        <v>29741.302655999996</v>
      </c>
      <c r="P863" s="19">
        <f>H863*INDEX('Pliegos Tarifarios (Las Condes)'!$E:$E,MATCH($B863,'Pliegos Tarifarios (Las Condes)'!$A:$A,0))</f>
        <v>9412.7488868</v>
      </c>
      <c r="Q863" s="19" cm="1">
        <f t="array" ref="Q863">H863*_xlfn.IFS(H863&lt;=350,INDEX('Pliegos Tarifarios (Las Condes)'!$F:$F,MATCH($B863,'Pliegos Tarifarios (Las Condes)'!$A:$A,0)),H863&lt;=500,INDEX('Pliegos Tarifarios (Las Condes)'!$G:$G,MATCH($B863,'Pliegos Tarifarios (Las Condes)'!$A:$A,0)),H863&lt;=1000,INDEX('Pliegos Tarifarios (Las Condes)'!$H:$H,MATCH($B863,'Pliegos Tarifarios (Las Condes)'!$A:$A,0)),H863&lt;=5000,INDEX('Pliegos Tarifarios (Las Condes)'!$I:$I,MATCH($B863,'Pliegos Tarifarios (Las Condes)'!$A:$A,0)),H863&gt;5000,INDEX('Pliegos Tarifarios (Las Condes)'!$J:$J,MATCH($B863,'Pliegos Tarifarios (Las Condes)'!$A:$A,0)))/1.19</f>
        <v>1707.1184335294122</v>
      </c>
      <c r="R863" s="19">
        <f>INDEX('Pliegos Tarifarios (Las Condes)'!$K:$K,MATCH($B863,'Pliegos Tarifarios (Las Condes)'!$A:$A,0))</f>
        <v>709.36099999999999</v>
      </c>
      <c r="S863" s="21">
        <f t="shared" si="42"/>
        <v>135554.28590452942</v>
      </c>
      <c r="T863" s="21">
        <f t="shared" si="43"/>
        <v>25755.314321860591</v>
      </c>
      <c r="U863" s="19">
        <v>0</v>
      </c>
      <c r="V863" s="21">
        <f t="shared" si="44"/>
        <v>161309.60022639</v>
      </c>
    </row>
    <row r="864" spans="1:22" x14ac:dyDescent="0.3">
      <c r="A864" s="7" t="s">
        <v>141</v>
      </c>
      <c r="B864" s="7">
        <v>2</v>
      </c>
      <c r="C864" s="8" t="s">
        <v>186</v>
      </c>
      <c r="D864" s="7" t="s">
        <v>964</v>
      </c>
      <c r="E864" s="7" t="s">
        <v>121</v>
      </c>
      <c r="F864" s="8" t="s">
        <v>965</v>
      </c>
      <c r="G864" s="7" t="s">
        <v>16</v>
      </c>
      <c r="H864" s="9">
        <v>728.13850000000002</v>
      </c>
      <c r="I864" s="9">
        <v>2.1555</v>
      </c>
      <c r="J864" s="9">
        <v>2.1065</v>
      </c>
      <c r="K864" s="10">
        <v>0.97726745534678727</v>
      </c>
      <c r="L864" s="9">
        <v>26</v>
      </c>
      <c r="M864" s="19">
        <f>H864*INDEX('Pliegos Tarifarios (Las Condes)'!$B:$B,MATCH($B864,'Pliegos Tarifarios (Las Condes)'!$A:$A,0))</f>
        <v>86530.523063000001</v>
      </c>
      <c r="N864" s="19">
        <f>I864*INDEX('Pliegos Tarifarios (Las Condes)'!$C:$C,MATCH($B864,'Pliegos Tarifarios (Las Condes)'!$A:$A,0))</f>
        <v>7394.8328954999997</v>
      </c>
      <c r="O864" s="19">
        <f>J864*INDEX('Pliegos Tarifarios (Las Condes)'!$D:$D,MATCH($B864,'Pliegos Tarifarios (Las Condes)'!$A:$A,0))</f>
        <v>29748.363743999998</v>
      </c>
      <c r="P864" s="19">
        <f>H864*INDEX('Pliegos Tarifarios (Las Condes)'!$E:$E,MATCH($B864,'Pliegos Tarifarios (Las Condes)'!$A:$A,0))</f>
        <v>9416.2870820000007</v>
      </c>
      <c r="Q864" s="19" cm="1">
        <f t="array" ref="Q864">H864*_xlfn.IFS(H864&lt;=350,INDEX('Pliegos Tarifarios (Las Condes)'!$F:$F,MATCH($B864,'Pliegos Tarifarios (Las Condes)'!$A:$A,0)),H864&lt;=500,INDEX('Pliegos Tarifarios (Las Condes)'!$G:$G,MATCH($B864,'Pliegos Tarifarios (Las Condes)'!$A:$A,0)),H864&lt;=1000,INDEX('Pliegos Tarifarios (Las Condes)'!$H:$H,MATCH($B864,'Pliegos Tarifarios (Las Condes)'!$A:$A,0)),H864&lt;=5000,INDEX('Pliegos Tarifarios (Las Condes)'!$I:$I,MATCH($B864,'Pliegos Tarifarios (Las Condes)'!$A:$A,0)),H864&gt;5000,INDEX('Pliegos Tarifarios (Las Condes)'!$J:$J,MATCH($B864,'Pliegos Tarifarios (Las Condes)'!$A:$A,0)))/1.19</f>
        <v>1707.760128991597</v>
      </c>
      <c r="R864" s="19">
        <f>INDEX('Pliegos Tarifarios (Las Condes)'!$K:$K,MATCH($B864,'Pliegos Tarifarios (Las Condes)'!$A:$A,0))</f>
        <v>709.36099999999999</v>
      </c>
      <c r="S864" s="21">
        <f t="shared" si="42"/>
        <v>135507.1279134916</v>
      </c>
      <c r="T864" s="21">
        <f t="shared" si="43"/>
        <v>25746.354303563403</v>
      </c>
      <c r="U864" s="19">
        <v>0</v>
      </c>
      <c r="V864" s="21">
        <f t="shared" si="44"/>
        <v>161253.48221705499</v>
      </c>
    </row>
    <row r="865" spans="1:22" x14ac:dyDescent="0.3">
      <c r="A865" s="7" t="s">
        <v>141</v>
      </c>
      <c r="B865" s="7">
        <v>2</v>
      </c>
      <c r="C865" s="8" t="s">
        <v>186</v>
      </c>
      <c r="D865" s="7" t="s">
        <v>966</v>
      </c>
      <c r="E865" s="7" t="s">
        <v>121</v>
      </c>
      <c r="F865" s="8" t="s">
        <v>967</v>
      </c>
      <c r="G865" s="7" t="s">
        <v>16</v>
      </c>
      <c r="H865" s="9">
        <v>730.25630000000001</v>
      </c>
      <c r="I865" s="9">
        <v>2.1562999999999999</v>
      </c>
      <c r="J865" s="9">
        <v>2.1562999999999999</v>
      </c>
      <c r="K865" s="10">
        <v>1</v>
      </c>
      <c r="L865" s="9">
        <v>26.08</v>
      </c>
      <c r="M865" s="19">
        <f>H865*INDEX('Pliegos Tarifarios (Las Condes)'!$B:$B,MATCH($B865,'Pliegos Tarifarios (Las Condes)'!$A:$A,0))</f>
        <v>86782.198179400002</v>
      </c>
      <c r="N865" s="19">
        <f>I865*INDEX('Pliegos Tarifarios (Las Condes)'!$C:$C,MATCH($B865,'Pliegos Tarifarios (Las Condes)'!$A:$A,0))</f>
        <v>7397.5774402999996</v>
      </c>
      <c r="O865" s="19">
        <f>J865*INDEX('Pliegos Tarifarios (Las Condes)'!$D:$D,MATCH($B865,'Pliegos Tarifarios (Las Condes)'!$A:$A,0))</f>
        <v>30451.648108799996</v>
      </c>
      <c r="P865" s="19">
        <f>H865*INDEX('Pliegos Tarifarios (Las Condes)'!$E:$E,MATCH($B865,'Pliegos Tarifarios (Las Condes)'!$A:$A,0))</f>
        <v>9443.6744716000012</v>
      </c>
      <c r="Q865" s="19" cm="1">
        <f t="array" ref="Q865">H865*_xlfn.IFS(H865&lt;=350,INDEX('Pliegos Tarifarios (Las Condes)'!$F:$F,MATCH($B865,'Pliegos Tarifarios (Las Condes)'!$A:$A,0)),H865&lt;=500,INDEX('Pliegos Tarifarios (Las Condes)'!$G:$G,MATCH($B865,'Pliegos Tarifarios (Las Condes)'!$A:$A,0)),H865&lt;=1000,INDEX('Pliegos Tarifarios (Las Condes)'!$H:$H,MATCH($B865,'Pliegos Tarifarios (Las Condes)'!$A:$A,0)),H865&lt;=5000,INDEX('Pliegos Tarifarios (Las Condes)'!$I:$I,MATCH($B865,'Pliegos Tarifarios (Las Condes)'!$A:$A,0)),H865&gt;5000,INDEX('Pliegos Tarifarios (Las Condes)'!$J:$J,MATCH($B865,'Pliegos Tarifarios (Las Condes)'!$A:$A,0)))/1.19</f>
        <v>1712.7271708403366</v>
      </c>
      <c r="R865" s="19">
        <f>INDEX('Pliegos Tarifarios (Las Condes)'!$K:$K,MATCH($B865,'Pliegos Tarifarios (Las Condes)'!$A:$A,0))</f>
        <v>709.36099999999999</v>
      </c>
      <c r="S865" s="21">
        <f t="shared" si="42"/>
        <v>136497.18637094036</v>
      </c>
      <c r="T865" s="21">
        <f t="shared" si="43"/>
        <v>25934.465410478668</v>
      </c>
      <c r="U865" s="19">
        <v>0</v>
      </c>
      <c r="V865" s="21">
        <f t="shared" si="44"/>
        <v>162431.65178141903</v>
      </c>
    </row>
    <row r="866" spans="1:22" x14ac:dyDescent="0.3">
      <c r="A866" s="7" t="s">
        <v>141</v>
      </c>
      <c r="B866" s="7">
        <v>2</v>
      </c>
      <c r="C866" s="8" t="s">
        <v>186</v>
      </c>
      <c r="D866" s="7" t="s">
        <v>968</v>
      </c>
      <c r="E866" s="7" t="s">
        <v>121</v>
      </c>
      <c r="F866" s="8" t="s">
        <v>969</v>
      </c>
      <c r="G866" s="7" t="s">
        <v>16</v>
      </c>
      <c r="H866" s="9">
        <v>728.32439999999997</v>
      </c>
      <c r="I866" s="9">
        <v>2.2042000000000002</v>
      </c>
      <c r="J866" s="9">
        <v>2.2042000000000002</v>
      </c>
      <c r="K866" s="10">
        <v>1</v>
      </c>
      <c r="L866" s="9">
        <v>26.01</v>
      </c>
      <c r="M866" s="19">
        <f>H866*INDEX('Pliegos Tarifarios (Las Condes)'!$B:$B,MATCH($B866,'Pliegos Tarifarios (Las Condes)'!$A:$A,0))</f>
        <v>86552.615047199986</v>
      </c>
      <c r="N866" s="19">
        <f>I866*INDEX('Pliegos Tarifarios (Las Condes)'!$C:$C,MATCH($B866,'Pliegos Tarifarios (Las Condes)'!$A:$A,0))</f>
        <v>7561.9070602000011</v>
      </c>
      <c r="O866" s="19">
        <f>J866*INDEX('Pliegos Tarifarios (Las Condes)'!$D:$D,MATCH($B866,'Pliegos Tarifarios (Las Condes)'!$A:$A,0))</f>
        <v>31128.100339200002</v>
      </c>
      <c r="P866" s="19">
        <f>H866*INDEX('Pliegos Tarifarios (Las Condes)'!$E:$E,MATCH($B866,'Pliegos Tarifarios (Las Condes)'!$A:$A,0))</f>
        <v>9418.6911407999996</v>
      </c>
      <c r="Q866" s="19" cm="1">
        <f t="array" ref="Q866">H866*_xlfn.IFS(H866&lt;=350,INDEX('Pliegos Tarifarios (Las Condes)'!$F:$F,MATCH($B866,'Pliegos Tarifarios (Las Condes)'!$A:$A,0)),H866&lt;=500,INDEX('Pliegos Tarifarios (Las Condes)'!$G:$G,MATCH($B866,'Pliegos Tarifarios (Las Condes)'!$A:$A,0)),H866&lt;=1000,INDEX('Pliegos Tarifarios (Las Condes)'!$H:$H,MATCH($B866,'Pliegos Tarifarios (Las Condes)'!$A:$A,0)),H866&lt;=5000,INDEX('Pliegos Tarifarios (Las Condes)'!$I:$I,MATCH($B866,'Pliegos Tarifarios (Las Condes)'!$A:$A,0)),H866&gt;5000,INDEX('Pliegos Tarifarios (Las Condes)'!$J:$J,MATCH($B866,'Pliegos Tarifarios (Las Condes)'!$A:$A,0)))/1.19</f>
        <v>1708.1961347899162</v>
      </c>
      <c r="R866" s="19">
        <f>INDEX('Pliegos Tarifarios (Las Condes)'!$K:$K,MATCH($B866,'Pliegos Tarifarios (Las Condes)'!$A:$A,0))</f>
        <v>709.36099999999999</v>
      </c>
      <c r="S866" s="21">
        <f t="shared" si="42"/>
        <v>137078.87072218989</v>
      </c>
      <c r="T866" s="21">
        <f t="shared" si="43"/>
        <v>26044.985437216081</v>
      </c>
      <c r="U866" s="19">
        <v>0</v>
      </c>
      <c r="V866" s="21">
        <f t="shared" si="44"/>
        <v>163123.85615940599</v>
      </c>
    </row>
    <row r="867" spans="1:22" x14ac:dyDescent="0.3">
      <c r="A867" s="7" t="s">
        <v>141</v>
      </c>
      <c r="B867" s="7">
        <v>2</v>
      </c>
      <c r="C867" s="8" t="s">
        <v>186</v>
      </c>
      <c r="D867" s="7" t="s">
        <v>970</v>
      </c>
      <c r="E867" s="7" t="s">
        <v>121</v>
      </c>
      <c r="F867" s="8" t="s">
        <v>971</v>
      </c>
      <c r="G867" s="7" t="s">
        <v>16</v>
      </c>
      <c r="H867" s="9">
        <v>729.30330000000004</v>
      </c>
      <c r="I867" s="9">
        <v>2.1871</v>
      </c>
      <c r="J867" s="9">
        <v>2.1871</v>
      </c>
      <c r="K867" s="10">
        <v>1</v>
      </c>
      <c r="L867" s="9">
        <v>26.05</v>
      </c>
      <c r="M867" s="19">
        <f>H867*INDEX('Pliegos Tarifarios (Las Condes)'!$B:$B,MATCH($B867,'Pliegos Tarifarios (Las Condes)'!$A:$A,0))</f>
        <v>86668.945565400005</v>
      </c>
      <c r="N867" s="19">
        <f>I867*INDEX('Pliegos Tarifarios (Las Condes)'!$C:$C,MATCH($B867,'Pliegos Tarifarios (Las Condes)'!$A:$A,0))</f>
        <v>7503.2424151000005</v>
      </c>
      <c r="O867" s="19">
        <f>J867*INDEX('Pliegos Tarifarios (Las Condes)'!$D:$D,MATCH($B867,'Pliegos Tarifarios (Las Condes)'!$A:$A,0))</f>
        <v>30886.611129599998</v>
      </c>
      <c r="P867" s="19">
        <f>H867*INDEX('Pliegos Tarifarios (Las Condes)'!$E:$E,MATCH($B867,'Pliegos Tarifarios (Las Condes)'!$A:$A,0))</f>
        <v>9431.3502756000016</v>
      </c>
      <c r="Q867" s="19" cm="1">
        <f t="array" ref="Q867">H867*_xlfn.IFS(H867&lt;=350,INDEX('Pliegos Tarifarios (Las Condes)'!$F:$F,MATCH($B867,'Pliegos Tarifarios (Las Condes)'!$A:$A,0)),H867&lt;=500,INDEX('Pliegos Tarifarios (Las Condes)'!$G:$G,MATCH($B867,'Pliegos Tarifarios (Las Condes)'!$A:$A,0)),H867&lt;=1000,INDEX('Pliegos Tarifarios (Las Condes)'!$H:$H,MATCH($B867,'Pliegos Tarifarios (Las Condes)'!$A:$A,0)),H867&lt;=5000,INDEX('Pliegos Tarifarios (Las Condes)'!$I:$I,MATCH($B867,'Pliegos Tarifarios (Las Condes)'!$A:$A,0)),H867&gt;5000,INDEX('Pliegos Tarifarios (Las Condes)'!$J:$J,MATCH($B867,'Pliegos Tarifarios (Las Condes)'!$A:$A,0)))/1.19</f>
        <v>1710.4920254621852</v>
      </c>
      <c r="R867" s="19">
        <f>INDEX('Pliegos Tarifarios (Las Condes)'!$K:$K,MATCH($B867,'Pliegos Tarifarios (Las Condes)'!$A:$A,0))</f>
        <v>709.36099999999999</v>
      </c>
      <c r="S867" s="21">
        <f t="shared" si="42"/>
        <v>136910.00241116219</v>
      </c>
      <c r="T867" s="21">
        <f t="shared" si="43"/>
        <v>26012.900458120817</v>
      </c>
      <c r="U867" s="19">
        <v>0</v>
      </c>
      <c r="V867" s="21">
        <f t="shared" si="44"/>
        <v>162922.90286928302</v>
      </c>
    </row>
    <row r="868" spans="1:22" x14ac:dyDescent="0.3">
      <c r="A868" s="7" t="s">
        <v>141</v>
      </c>
      <c r="B868" s="7">
        <v>2</v>
      </c>
      <c r="C868" s="8" t="s">
        <v>186</v>
      </c>
      <c r="D868" s="7" t="s">
        <v>972</v>
      </c>
      <c r="E868" s="7" t="s">
        <v>121</v>
      </c>
      <c r="F868" s="8" t="s">
        <v>973</v>
      </c>
      <c r="G868" s="7" t="s">
        <v>16</v>
      </c>
      <c r="H868" s="9">
        <v>730.09559999999999</v>
      </c>
      <c r="I868" s="9">
        <v>2.1858</v>
      </c>
      <c r="J868" s="9">
        <v>2.137</v>
      </c>
      <c r="K868" s="10">
        <v>0.97767407814072649</v>
      </c>
      <c r="L868" s="9">
        <v>26.07</v>
      </c>
      <c r="M868" s="19">
        <f>H868*INDEX('Pliegos Tarifarios (Las Condes)'!$B:$B,MATCH($B868,'Pliegos Tarifarios (Las Condes)'!$A:$A,0))</f>
        <v>86763.100912800001</v>
      </c>
      <c r="N868" s="19">
        <f>I868*INDEX('Pliegos Tarifarios (Las Condes)'!$C:$C,MATCH($B868,'Pliegos Tarifarios (Las Condes)'!$A:$A,0))</f>
        <v>7498.7825297999998</v>
      </c>
      <c r="O868" s="19">
        <f>J868*INDEX('Pliegos Tarifarios (Las Condes)'!$D:$D,MATCH($B868,'Pliegos Tarifarios (Las Condes)'!$A:$A,0))</f>
        <v>30179.090111999998</v>
      </c>
      <c r="P868" s="19">
        <f>H868*INDEX('Pliegos Tarifarios (Las Condes)'!$E:$E,MATCH($B868,'Pliegos Tarifarios (Las Condes)'!$A:$A,0))</f>
        <v>9441.5962992000004</v>
      </c>
      <c r="Q868" s="19" cm="1">
        <f t="array" ref="Q868">H868*_xlfn.IFS(H868&lt;=350,INDEX('Pliegos Tarifarios (Las Condes)'!$F:$F,MATCH($B868,'Pliegos Tarifarios (Las Condes)'!$A:$A,0)),H868&lt;=500,INDEX('Pliegos Tarifarios (Las Condes)'!$G:$G,MATCH($B868,'Pliegos Tarifarios (Las Condes)'!$A:$A,0)),H868&lt;=1000,INDEX('Pliegos Tarifarios (Las Condes)'!$H:$H,MATCH($B868,'Pliegos Tarifarios (Las Condes)'!$A:$A,0)),H868&lt;=5000,INDEX('Pliegos Tarifarios (Las Condes)'!$I:$I,MATCH($B868,'Pliegos Tarifarios (Las Condes)'!$A:$A,0)),H868&gt;5000,INDEX('Pliegos Tarifarios (Las Condes)'!$J:$J,MATCH($B868,'Pliegos Tarifarios (Las Condes)'!$A:$A,0)))/1.19</f>
        <v>1712.3502685714288</v>
      </c>
      <c r="R868" s="19">
        <f>INDEX('Pliegos Tarifarios (Las Condes)'!$K:$K,MATCH($B868,'Pliegos Tarifarios (Las Condes)'!$A:$A,0))</f>
        <v>709.36099999999999</v>
      </c>
      <c r="S868" s="21">
        <f t="shared" si="42"/>
        <v>136304.28112237144</v>
      </c>
      <c r="T868" s="21">
        <f t="shared" si="43"/>
        <v>25897.813413250573</v>
      </c>
      <c r="U868" s="19">
        <v>0</v>
      </c>
      <c r="V868" s="21">
        <f t="shared" si="44"/>
        <v>162202.09453562202</v>
      </c>
    </row>
    <row r="869" spans="1:22" x14ac:dyDescent="0.3">
      <c r="A869" s="7" t="s">
        <v>141</v>
      </c>
      <c r="B869" s="7">
        <v>2</v>
      </c>
      <c r="C869" s="8" t="s">
        <v>186</v>
      </c>
      <c r="D869" s="7" t="s">
        <v>974</v>
      </c>
      <c r="E869" s="7" t="s">
        <v>121</v>
      </c>
      <c r="F869" s="8" t="s">
        <v>975</v>
      </c>
      <c r="G869" s="7" t="s">
        <v>16</v>
      </c>
      <c r="H869" s="9">
        <v>730.00160000000005</v>
      </c>
      <c r="I869" s="9">
        <v>2.1636000000000002</v>
      </c>
      <c r="J869" s="9">
        <v>2.1177000000000001</v>
      </c>
      <c r="K869" s="10">
        <v>0.97878535773710484</v>
      </c>
      <c r="L869" s="9">
        <v>26.07</v>
      </c>
      <c r="M869" s="19">
        <f>H869*INDEX('Pliegos Tarifarios (Las Condes)'!$B:$B,MATCH($B869,'Pliegos Tarifarios (Las Condes)'!$A:$A,0))</f>
        <v>86751.930140800003</v>
      </c>
      <c r="N869" s="19">
        <f>I869*INDEX('Pliegos Tarifarios (Las Condes)'!$C:$C,MATCH($B869,'Pliegos Tarifarios (Las Condes)'!$A:$A,0))</f>
        <v>7422.621411600001</v>
      </c>
      <c r="O869" s="19">
        <f>J869*INDEX('Pliegos Tarifarios (Las Condes)'!$D:$D,MATCH($B869,'Pliegos Tarifarios (Las Condes)'!$A:$A,0))</f>
        <v>29906.5321152</v>
      </c>
      <c r="P869" s="19">
        <f>H869*INDEX('Pliegos Tarifarios (Las Condes)'!$E:$E,MATCH($B869,'Pliegos Tarifarios (Las Condes)'!$A:$A,0))</f>
        <v>9440.3806912000018</v>
      </c>
      <c r="Q869" s="19" cm="1">
        <f t="array" ref="Q869">H869*_xlfn.IFS(H869&lt;=350,INDEX('Pliegos Tarifarios (Las Condes)'!$F:$F,MATCH($B869,'Pliegos Tarifarios (Las Condes)'!$A:$A,0)),H869&lt;=500,INDEX('Pliegos Tarifarios (Las Condes)'!$G:$G,MATCH($B869,'Pliegos Tarifarios (Las Condes)'!$A:$A,0)),H869&lt;=1000,INDEX('Pliegos Tarifarios (Las Condes)'!$H:$H,MATCH($B869,'Pliegos Tarifarios (Las Condes)'!$A:$A,0)),H869&lt;=5000,INDEX('Pliegos Tarifarios (Las Condes)'!$I:$I,MATCH($B869,'Pliegos Tarifarios (Las Condes)'!$A:$A,0)),H869&gt;5000,INDEX('Pliegos Tarifarios (Las Condes)'!$J:$J,MATCH($B869,'Pliegos Tarifarios (Las Condes)'!$A:$A,0)))/1.19</f>
        <v>1712.1298030252105</v>
      </c>
      <c r="R869" s="19">
        <f>INDEX('Pliegos Tarifarios (Las Condes)'!$K:$K,MATCH($B869,'Pliegos Tarifarios (Las Condes)'!$A:$A,0))</f>
        <v>709.36099999999999</v>
      </c>
      <c r="S869" s="21">
        <f t="shared" si="42"/>
        <v>135942.95516182523</v>
      </c>
      <c r="T869" s="21">
        <f t="shared" si="43"/>
        <v>25829.161480746792</v>
      </c>
      <c r="U869" s="19">
        <v>0</v>
      </c>
      <c r="V869" s="21">
        <f t="shared" si="44"/>
        <v>161772.11664257201</v>
      </c>
    </row>
    <row r="870" spans="1:22" x14ac:dyDescent="0.3">
      <c r="A870" s="7" t="s">
        <v>141</v>
      </c>
      <c r="B870" s="7">
        <v>2</v>
      </c>
      <c r="C870" s="8" t="s">
        <v>186</v>
      </c>
      <c r="D870" s="7" t="s">
        <v>976</v>
      </c>
      <c r="E870" s="7" t="s">
        <v>121</v>
      </c>
      <c r="F870" s="8" t="s">
        <v>977</v>
      </c>
      <c r="G870" s="7" t="s">
        <v>16</v>
      </c>
      <c r="H870" s="9">
        <v>731.42269999999996</v>
      </c>
      <c r="I870" s="9">
        <v>2.2048000000000001</v>
      </c>
      <c r="J870" s="9">
        <v>2.1221999999999999</v>
      </c>
      <c r="K870" s="10">
        <v>0.96253628447024664</v>
      </c>
      <c r="L870" s="9">
        <v>26.12</v>
      </c>
      <c r="M870" s="19">
        <f>H870*INDEX('Pliegos Tarifarios (Las Condes)'!$B:$B,MATCH($B870,'Pliegos Tarifarios (Las Condes)'!$A:$A,0))</f>
        <v>86920.810822599989</v>
      </c>
      <c r="N870" s="19">
        <f>I870*INDEX('Pliegos Tarifarios (Las Condes)'!$C:$C,MATCH($B870,'Pliegos Tarifarios (Las Condes)'!$A:$A,0))</f>
        <v>7563.9654688000001</v>
      </c>
      <c r="O870" s="19">
        <f>J870*INDEX('Pliegos Tarifarios (Las Condes)'!$D:$D,MATCH($B870,'Pliegos Tarifarios (Las Condes)'!$A:$A,0))</f>
        <v>29970.081907199998</v>
      </c>
      <c r="P870" s="19">
        <f>H870*INDEX('Pliegos Tarifarios (Las Condes)'!$E:$E,MATCH($B870,'Pliegos Tarifarios (Las Condes)'!$A:$A,0))</f>
        <v>9458.7583563999997</v>
      </c>
      <c r="Q870" s="19" cm="1">
        <f t="array" ref="Q870">H870*_xlfn.IFS(H870&lt;=350,INDEX('Pliegos Tarifarios (Las Condes)'!$F:$F,MATCH($B870,'Pliegos Tarifarios (Las Condes)'!$A:$A,0)),H870&lt;=500,INDEX('Pliegos Tarifarios (Las Condes)'!$G:$G,MATCH($B870,'Pliegos Tarifarios (Las Condes)'!$A:$A,0)),H870&lt;=1000,INDEX('Pliegos Tarifarios (Las Condes)'!$H:$H,MATCH($B870,'Pliegos Tarifarios (Las Condes)'!$A:$A,0)),H870&lt;=5000,INDEX('Pliegos Tarifarios (Las Condes)'!$I:$I,MATCH($B870,'Pliegos Tarifarios (Las Condes)'!$A:$A,0)),H870&gt;5000,INDEX('Pliegos Tarifarios (Las Condes)'!$J:$J,MATCH($B870,'Pliegos Tarifarios (Las Condes)'!$A:$A,0)))/1.19</f>
        <v>1715.4628199159667</v>
      </c>
      <c r="R870" s="19">
        <f>INDEX('Pliegos Tarifarios (Las Condes)'!$K:$K,MATCH($B870,'Pliegos Tarifarios (Las Condes)'!$A:$A,0))</f>
        <v>709.36099999999999</v>
      </c>
      <c r="S870" s="21">
        <f t="shared" si="42"/>
        <v>136338.44037491595</v>
      </c>
      <c r="T870" s="21">
        <f t="shared" si="43"/>
        <v>25904.303671234033</v>
      </c>
      <c r="U870" s="19">
        <v>0</v>
      </c>
      <c r="V870" s="21">
        <f t="shared" si="44"/>
        <v>162242.74404614998</v>
      </c>
    </row>
    <row r="871" spans="1:22" x14ac:dyDescent="0.3">
      <c r="A871" s="7" t="s">
        <v>141</v>
      </c>
      <c r="B871" s="7">
        <v>2</v>
      </c>
      <c r="C871" s="8" t="s">
        <v>186</v>
      </c>
      <c r="D871" s="7" t="s">
        <v>978</v>
      </c>
      <c r="E871" s="7" t="s">
        <v>121</v>
      </c>
      <c r="F871" s="8" t="s">
        <v>979</v>
      </c>
      <c r="G871" s="7" t="s">
        <v>16</v>
      </c>
      <c r="H871" s="9">
        <v>728.23090000000002</v>
      </c>
      <c r="I871" s="9">
        <v>2.2033999999999998</v>
      </c>
      <c r="J871" s="9">
        <v>2.1345000000000001</v>
      </c>
      <c r="K871" s="10">
        <v>0.96873014432241089</v>
      </c>
      <c r="L871" s="9">
        <v>26.01</v>
      </c>
      <c r="M871" s="19">
        <f>H871*INDEX('Pliegos Tarifarios (Las Condes)'!$B:$B,MATCH($B871,'Pliegos Tarifarios (Las Condes)'!$A:$A,0))</f>
        <v>86541.503694200001</v>
      </c>
      <c r="N871" s="19">
        <f>I871*INDEX('Pliegos Tarifarios (Las Condes)'!$C:$C,MATCH($B871,'Pliegos Tarifarios (Las Condes)'!$A:$A,0))</f>
        <v>7559.1625153999994</v>
      </c>
      <c r="O871" s="19">
        <f>J871*INDEX('Pliegos Tarifarios (Las Condes)'!$D:$D,MATCH($B871,'Pliegos Tarifarios (Las Condes)'!$A:$A,0))</f>
        <v>30143.784672000002</v>
      </c>
      <c r="P871" s="19">
        <f>H871*INDEX('Pliegos Tarifarios (Las Condes)'!$E:$E,MATCH($B871,'Pliegos Tarifarios (Las Condes)'!$A:$A,0))</f>
        <v>9417.4819987999999</v>
      </c>
      <c r="Q871" s="19" cm="1">
        <f t="array" ref="Q871">H871*_xlfn.IFS(H871&lt;=350,INDEX('Pliegos Tarifarios (Las Condes)'!$F:$F,MATCH($B871,'Pliegos Tarifarios (Las Condes)'!$A:$A,0)),H871&lt;=500,INDEX('Pliegos Tarifarios (Las Condes)'!$G:$G,MATCH($B871,'Pliegos Tarifarios (Las Condes)'!$A:$A,0)),H871&lt;=1000,INDEX('Pliegos Tarifarios (Las Condes)'!$H:$H,MATCH($B871,'Pliegos Tarifarios (Las Condes)'!$A:$A,0)),H871&lt;=5000,INDEX('Pliegos Tarifarios (Las Condes)'!$I:$I,MATCH($B871,'Pliegos Tarifarios (Las Condes)'!$A:$A,0)),H871&gt;5000,INDEX('Pliegos Tarifarios (Las Condes)'!$J:$J,MATCH($B871,'Pliegos Tarifarios (Las Condes)'!$A:$A,0)))/1.19</f>
        <v>1707.9768419327736</v>
      </c>
      <c r="R871" s="19">
        <f>INDEX('Pliegos Tarifarios (Las Condes)'!$K:$K,MATCH($B871,'Pliegos Tarifarios (Las Condes)'!$A:$A,0))</f>
        <v>709.36099999999999</v>
      </c>
      <c r="S871" s="21">
        <f t="shared" si="42"/>
        <v>136079.27072233279</v>
      </c>
      <c r="T871" s="21">
        <f t="shared" si="43"/>
        <v>25855.061437243232</v>
      </c>
      <c r="U871" s="19">
        <v>0</v>
      </c>
      <c r="V871" s="21">
        <f t="shared" si="44"/>
        <v>161934.33215957601</v>
      </c>
    </row>
    <row r="872" spans="1:22" x14ac:dyDescent="0.3">
      <c r="A872" s="7" t="s">
        <v>141</v>
      </c>
      <c r="B872" s="7">
        <v>2</v>
      </c>
      <c r="C872" s="8" t="s">
        <v>186</v>
      </c>
      <c r="D872" s="7" t="s">
        <v>980</v>
      </c>
      <c r="E872" s="7" t="s">
        <v>121</v>
      </c>
      <c r="F872" s="8" t="s">
        <v>981</v>
      </c>
      <c r="G872" s="7" t="s">
        <v>16</v>
      </c>
      <c r="H872" s="9">
        <v>728.80229999999995</v>
      </c>
      <c r="I872" s="9">
        <v>2.1558999999999999</v>
      </c>
      <c r="J872" s="9">
        <v>2.1558999999999999</v>
      </c>
      <c r="K872" s="10">
        <v>1</v>
      </c>
      <c r="L872" s="9">
        <v>26.03</v>
      </c>
      <c r="M872" s="19">
        <f>H872*INDEX('Pliegos Tarifarios (Las Condes)'!$B:$B,MATCH($B872,'Pliegos Tarifarios (Las Condes)'!$A:$A,0))</f>
        <v>86609.407727399986</v>
      </c>
      <c r="N872" s="19">
        <f>I872*INDEX('Pliegos Tarifarios (Las Condes)'!$C:$C,MATCH($B872,'Pliegos Tarifarios (Las Condes)'!$A:$A,0))</f>
        <v>7396.2051678999997</v>
      </c>
      <c r="O872" s="19">
        <f>J872*INDEX('Pliegos Tarifarios (Las Condes)'!$D:$D,MATCH($B872,'Pliegos Tarifarios (Las Condes)'!$A:$A,0))</f>
        <v>30445.999238399996</v>
      </c>
      <c r="P872" s="19">
        <f>H872*INDEX('Pliegos Tarifarios (Las Condes)'!$E:$E,MATCH($B872,'Pliegos Tarifarios (Las Condes)'!$A:$A,0))</f>
        <v>9424.8713435999998</v>
      </c>
      <c r="Q872" s="19" cm="1">
        <f t="array" ref="Q872">H872*_xlfn.IFS(H872&lt;=350,INDEX('Pliegos Tarifarios (Las Condes)'!$F:$F,MATCH($B872,'Pliegos Tarifarios (Las Condes)'!$A:$A,0)),H872&lt;=500,INDEX('Pliegos Tarifarios (Las Condes)'!$G:$G,MATCH($B872,'Pliegos Tarifarios (Las Condes)'!$A:$A,0)),H872&lt;=1000,INDEX('Pliegos Tarifarios (Las Condes)'!$H:$H,MATCH($B872,'Pliegos Tarifarios (Las Condes)'!$A:$A,0)),H872&lt;=5000,INDEX('Pliegos Tarifarios (Las Condes)'!$I:$I,MATCH($B872,'Pliegos Tarifarios (Las Condes)'!$A:$A,0)),H872&gt;5000,INDEX('Pliegos Tarifarios (Las Condes)'!$J:$J,MATCH($B872,'Pliegos Tarifarios (Las Condes)'!$A:$A,0)))/1.19</f>
        <v>1709.3169910084034</v>
      </c>
      <c r="R872" s="19">
        <f>INDEX('Pliegos Tarifarios (Las Condes)'!$K:$K,MATCH($B872,'Pliegos Tarifarios (Las Condes)'!$A:$A,0))</f>
        <v>709.36099999999999</v>
      </c>
      <c r="S872" s="21">
        <f t="shared" si="42"/>
        <v>136295.16146830839</v>
      </c>
      <c r="T872" s="21">
        <f t="shared" si="43"/>
        <v>25896.080678978593</v>
      </c>
      <c r="U872" s="19">
        <v>0</v>
      </c>
      <c r="V872" s="21">
        <f t="shared" si="44"/>
        <v>162191.24214728698</v>
      </c>
    </row>
    <row r="873" spans="1:22" x14ac:dyDescent="0.3">
      <c r="A873" s="7" t="s">
        <v>141</v>
      </c>
      <c r="B873" s="7">
        <v>2</v>
      </c>
      <c r="C873" s="8" t="s">
        <v>186</v>
      </c>
      <c r="D873" s="7" t="s">
        <v>982</v>
      </c>
      <c r="E873" s="7" t="s">
        <v>121</v>
      </c>
      <c r="F873" s="8" t="s">
        <v>983</v>
      </c>
      <c r="G873" s="7" t="s">
        <v>16</v>
      </c>
      <c r="H873" s="9">
        <v>728.58780000000002</v>
      </c>
      <c r="I873" s="9">
        <v>2.1410999999999998</v>
      </c>
      <c r="J873" s="9">
        <v>2.1410999999999998</v>
      </c>
      <c r="K873" s="10">
        <v>1</v>
      </c>
      <c r="L873" s="9">
        <v>26.02</v>
      </c>
      <c r="M873" s="19">
        <f>H873*INDEX('Pliegos Tarifarios (Las Condes)'!$B:$B,MATCH($B873,'Pliegos Tarifarios (Las Condes)'!$A:$A,0))</f>
        <v>86583.916976399996</v>
      </c>
      <c r="N873" s="19">
        <f>I873*INDEX('Pliegos Tarifarios (Las Condes)'!$C:$C,MATCH($B873,'Pliegos Tarifarios (Las Condes)'!$A:$A,0))</f>
        <v>7345.4310890999996</v>
      </c>
      <c r="O873" s="19">
        <f>J873*INDEX('Pliegos Tarifarios (Las Condes)'!$D:$D,MATCH($B873,'Pliegos Tarifarios (Las Condes)'!$A:$A,0))</f>
        <v>30236.991033599996</v>
      </c>
      <c r="P873" s="19">
        <f>H873*INDEX('Pliegos Tarifarios (Las Condes)'!$E:$E,MATCH($B873,'Pliegos Tarifarios (Las Condes)'!$A:$A,0))</f>
        <v>9422.0974296000004</v>
      </c>
      <c r="Q873" s="19" cm="1">
        <f t="array" ref="Q873">H873*_xlfn.IFS(H873&lt;=350,INDEX('Pliegos Tarifarios (Las Condes)'!$F:$F,MATCH($B873,'Pliegos Tarifarios (Las Condes)'!$A:$A,0)),H873&lt;=500,INDEX('Pliegos Tarifarios (Las Condes)'!$G:$G,MATCH($B873,'Pliegos Tarifarios (Las Condes)'!$A:$A,0)),H873&lt;=1000,INDEX('Pliegos Tarifarios (Las Condes)'!$H:$H,MATCH($B873,'Pliegos Tarifarios (Las Condes)'!$A:$A,0)),H873&lt;=5000,INDEX('Pliegos Tarifarios (Las Condes)'!$I:$I,MATCH($B873,'Pliegos Tarifarios (Las Condes)'!$A:$A,0)),H873&gt;5000,INDEX('Pliegos Tarifarios (Las Condes)'!$J:$J,MATCH($B873,'Pliegos Tarifarios (Las Condes)'!$A:$A,0)))/1.19</f>
        <v>1708.8139073949583</v>
      </c>
      <c r="R873" s="19">
        <f>INDEX('Pliegos Tarifarios (Las Condes)'!$K:$K,MATCH($B873,'Pliegos Tarifarios (Las Condes)'!$A:$A,0))</f>
        <v>709.36099999999999</v>
      </c>
      <c r="S873" s="21">
        <f t="shared" si="42"/>
        <v>136006.61143609497</v>
      </c>
      <c r="T873" s="21">
        <f t="shared" si="43"/>
        <v>25841.256172858044</v>
      </c>
      <c r="U873" s="19">
        <v>0</v>
      </c>
      <c r="V873" s="21">
        <f t="shared" si="44"/>
        <v>161847.86760895301</v>
      </c>
    </row>
    <row r="874" spans="1:22" x14ac:dyDescent="0.3">
      <c r="A874" s="7" t="s">
        <v>141</v>
      </c>
      <c r="B874" s="7">
        <v>2</v>
      </c>
      <c r="C874" s="8" t="s">
        <v>186</v>
      </c>
      <c r="D874" s="7" t="s">
        <v>984</v>
      </c>
      <c r="E874" s="7" t="s">
        <v>121</v>
      </c>
      <c r="F874" s="8" t="s">
        <v>985</v>
      </c>
      <c r="G874" s="7" t="s">
        <v>16</v>
      </c>
      <c r="H874" s="9">
        <v>728.29480000000001</v>
      </c>
      <c r="I874" s="9">
        <v>2.1802999999999999</v>
      </c>
      <c r="J874" s="9">
        <v>2.1802999999999999</v>
      </c>
      <c r="K874" s="10">
        <v>1</v>
      </c>
      <c r="L874" s="9">
        <v>26.01</v>
      </c>
      <c r="M874" s="19">
        <f>H874*INDEX('Pliegos Tarifarios (Las Condes)'!$B:$B,MATCH($B874,'Pliegos Tarifarios (Las Condes)'!$A:$A,0))</f>
        <v>86549.097442400001</v>
      </c>
      <c r="N874" s="19">
        <f>I874*INDEX('Pliegos Tarifarios (Las Condes)'!$C:$C,MATCH($B874,'Pliegos Tarifarios (Las Condes)'!$A:$A,0))</f>
        <v>7479.9137842999999</v>
      </c>
      <c r="O874" s="19">
        <f>J874*INDEX('Pliegos Tarifarios (Las Condes)'!$D:$D,MATCH($B874,'Pliegos Tarifarios (Las Condes)'!$A:$A,0))</f>
        <v>30790.580332799997</v>
      </c>
      <c r="P874" s="19">
        <f>H874*INDEX('Pliegos Tarifarios (Las Condes)'!$E:$E,MATCH($B874,'Pliegos Tarifarios (Las Condes)'!$A:$A,0))</f>
        <v>9418.3083536000013</v>
      </c>
      <c r="Q874" s="19" cm="1">
        <f t="array" ref="Q874">H874*_xlfn.IFS(H874&lt;=350,INDEX('Pliegos Tarifarios (Las Condes)'!$F:$F,MATCH($B874,'Pliegos Tarifarios (Las Condes)'!$A:$A,0)),H874&lt;=500,INDEX('Pliegos Tarifarios (Las Condes)'!$G:$G,MATCH($B874,'Pliegos Tarifarios (Las Condes)'!$A:$A,0)),H874&lt;=1000,INDEX('Pliegos Tarifarios (Las Condes)'!$H:$H,MATCH($B874,'Pliegos Tarifarios (Las Condes)'!$A:$A,0)),H874&lt;=5000,INDEX('Pliegos Tarifarios (Las Condes)'!$I:$I,MATCH($B874,'Pliegos Tarifarios (Las Condes)'!$A:$A,0)),H874&gt;5000,INDEX('Pliegos Tarifarios (Las Condes)'!$J:$J,MATCH($B874,'Pliegos Tarifarios (Las Condes)'!$A:$A,0)))/1.19</f>
        <v>1708.1267115966391</v>
      </c>
      <c r="R874" s="19">
        <f>INDEX('Pliegos Tarifarios (Las Condes)'!$K:$K,MATCH($B874,'Pliegos Tarifarios (Las Condes)'!$A:$A,0))</f>
        <v>709.36099999999999</v>
      </c>
      <c r="S874" s="21">
        <f t="shared" si="42"/>
        <v>136655.38762469665</v>
      </c>
      <c r="T874" s="21">
        <f t="shared" si="43"/>
        <v>25964.523648692364</v>
      </c>
      <c r="U874" s="19">
        <v>0</v>
      </c>
      <c r="V874" s="21">
        <f t="shared" si="44"/>
        <v>162619.91127338901</v>
      </c>
    </row>
    <row r="875" spans="1:22" x14ac:dyDescent="0.3">
      <c r="A875" s="7" t="s">
        <v>141</v>
      </c>
      <c r="B875" s="7">
        <v>2</v>
      </c>
      <c r="C875" s="8" t="s">
        <v>186</v>
      </c>
      <c r="D875" s="7" t="s">
        <v>986</v>
      </c>
      <c r="E875" s="7" t="s">
        <v>121</v>
      </c>
      <c r="F875" s="8" t="s">
        <v>987</v>
      </c>
      <c r="G875" s="7" t="s">
        <v>16</v>
      </c>
      <c r="H875" s="9">
        <v>729.7672</v>
      </c>
      <c r="I875" s="9">
        <v>2.2017000000000002</v>
      </c>
      <c r="J875" s="9">
        <v>2.1267</v>
      </c>
      <c r="K875" s="10">
        <v>0.96593541354407952</v>
      </c>
      <c r="L875" s="9">
        <v>26.06</v>
      </c>
      <c r="M875" s="19">
        <f>H875*INDEX('Pliegos Tarifarios (Las Condes)'!$B:$B,MATCH($B875,'Pliegos Tarifarios (Las Condes)'!$A:$A,0))</f>
        <v>86724.07451359999</v>
      </c>
      <c r="N875" s="19">
        <f>I875*INDEX('Pliegos Tarifarios (Las Condes)'!$C:$C,MATCH($B875,'Pliegos Tarifarios (Las Condes)'!$A:$A,0))</f>
        <v>7553.3303577000006</v>
      </c>
      <c r="O875" s="19">
        <f>J875*INDEX('Pliegos Tarifarios (Las Condes)'!$D:$D,MATCH($B875,'Pliegos Tarifarios (Las Condes)'!$A:$A,0))</f>
        <v>30033.631699199999</v>
      </c>
      <c r="P875" s="19">
        <f>H875*INDEX('Pliegos Tarifarios (Las Condes)'!$E:$E,MATCH($B875,'Pliegos Tarifarios (Las Condes)'!$A:$A,0))</f>
        <v>9437.3494303999996</v>
      </c>
      <c r="Q875" s="19" cm="1">
        <f t="array" ref="Q875">H875*_xlfn.IFS(H875&lt;=350,INDEX('Pliegos Tarifarios (Las Condes)'!$F:$F,MATCH($B875,'Pliegos Tarifarios (Las Condes)'!$A:$A,0)),H875&lt;=500,INDEX('Pliegos Tarifarios (Las Condes)'!$G:$G,MATCH($B875,'Pliegos Tarifarios (Las Condes)'!$A:$A,0)),H875&lt;=1000,INDEX('Pliegos Tarifarios (Las Condes)'!$H:$H,MATCH($B875,'Pliegos Tarifarios (Las Condes)'!$A:$A,0)),H875&lt;=5000,INDEX('Pliegos Tarifarios (Las Condes)'!$I:$I,MATCH($B875,'Pliegos Tarifarios (Las Condes)'!$A:$A,0)),H875&gt;5000,INDEX('Pliegos Tarifarios (Las Condes)'!$J:$J,MATCH($B875,'Pliegos Tarifarios (Las Condes)'!$A:$A,0)))/1.19</f>
        <v>1711.5800463865548</v>
      </c>
      <c r="R875" s="19">
        <f>INDEX('Pliegos Tarifarios (Las Condes)'!$K:$K,MATCH($B875,'Pliegos Tarifarios (Las Condes)'!$A:$A,0))</f>
        <v>709.36099999999999</v>
      </c>
      <c r="S875" s="21">
        <f t="shared" si="42"/>
        <v>136169.32704728656</v>
      </c>
      <c r="T875" s="21">
        <f t="shared" si="43"/>
        <v>25872.172138984446</v>
      </c>
      <c r="U875" s="19">
        <v>0</v>
      </c>
      <c r="V875" s="21">
        <f t="shared" si="44"/>
        <v>162041.49918627099</v>
      </c>
    </row>
    <row r="876" spans="1:22" x14ac:dyDescent="0.3">
      <c r="A876" s="7" t="s">
        <v>141</v>
      </c>
      <c r="B876" s="7">
        <v>2</v>
      </c>
      <c r="C876" s="8" t="s">
        <v>186</v>
      </c>
      <c r="D876" s="7" t="s">
        <v>988</v>
      </c>
      <c r="E876" s="7" t="s">
        <v>121</v>
      </c>
      <c r="F876" s="8" t="s">
        <v>989</v>
      </c>
      <c r="G876" s="7" t="s">
        <v>16</v>
      </c>
      <c r="H876" s="9">
        <v>728.87620000000004</v>
      </c>
      <c r="I876" s="9">
        <v>2.1812</v>
      </c>
      <c r="J876" s="9">
        <v>2.1812</v>
      </c>
      <c r="K876" s="10">
        <v>1</v>
      </c>
      <c r="L876" s="9">
        <v>26.03</v>
      </c>
      <c r="M876" s="19">
        <f>H876*INDEX('Pliegos Tarifarios (Las Condes)'!$B:$B,MATCH($B876,'Pliegos Tarifarios (Las Condes)'!$A:$A,0))</f>
        <v>86618.189855599994</v>
      </c>
      <c r="N876" s="19">
        <f>I876*INDEX('Pliegos Tarifarios (Las Condes)'!$C:$C,MATCH($B876,'Pliegos Tarifarios (Las Condes)'!$A:$A,0))</f>
        <v>7483.0013972000006</v>
      </c>
      <c r="O876" s="19">
        <f>J876*INDEX('Pliegos Tarifarios (Las Condes)'!$D:$D,MATCH($B876,'Pliegos Tarifarios (Las Condes)'!$A:$A,0))</f>
        <v>30803.290291199999</v>
      </c>
      <c r="P876" s="19">
        <f>H876*INDEX('Pliegos Tarifarios (Las Condes)'!$E:$E,MATCH($B876,'Pliegos Tarifarios (Las Condes)'!$A:$A,0))</f>
        <v>9425.8270184000012</v>
      </c>
      <c r="Q876" s="19" cm="1">
        <f t="array" ref="Q876">H876*_xlfn.IFS(H876&lt;=350,INDEX('Pliegos Tarifarios (Las Condes)'!$F:$F,MATCH($B876,'Pliegos Tarifarios (Las Condes)'!$A:$A,0)),H876&lt;=500,INDEX('Pliegos Tarifarios (Las Condes)'!$G:$G,MATCH($B876,'Pliegos Tarifarios (Las Condes)'!$A:$A,0)),H876&lt;=1000,INDEX('Pliegos Tarifarios (Las Condes)'!$H:$H,MATCH($B876,'Pliegos Tarifarios (Las Condes)'!$A:$A,0)),H876&lt;=5000,INDEX('Pliegos Tarifarios (Las Condes)'!$I:$I,MATCH($B876,'Pliegos Tarifarios (Las Condes)'!$A:$A,0)),H876&gt;5000,INDEX('Pliegos Tarifarios (Las Condes)'!$J:$J,MATCH($B876,'Pliegos Tarifarios (Las Condes)'!$A:$A,0)))/1.19</f>
        <v>1709.490314453782</v>
      </c>
      <c r="R876" s="19">
        <f>INDEX('Pliegos Tarifarios (Las Condes)'!$K:$K,MATCH($B876,'Pliegos Tarifarios (Las Condes)'!$A:$A,0))</f>
        <v>709.36099999999999</v>
      </c>
      <c r="S876" s="21">
        <f t="shared" si="42"/>
        <v>136749.15987685378</v>
      </c>
      <c r="T876" s="21">
        <f t="shared" si="43"/>
        <v>25982.34037660222</v>
      </c>
      <c r="U876" s="19">
        <v>0</v>
      </c>
      <c r="V876" s="21">
        <f t="shared" si="44"/>
        <v>162731.500253456</v>
      </c>
    </row>
    <row r="877" spans="1:22" x14ac:dyDescent="0.3">
      <c r="A877" s="7" t="s">
        <v>141</v>
      </c>
      <c r="B877" s="7">
        <v>2</v>
      </c>
      <c r="C877" s="8" t="s">
        <v>186</v>
      </c>
      <c r="D877" s="7" t="s">
        <v>990</v>
      </c>
      <c r="E877" s="7" t="s">
        <v>121</v>
      </c>
      <c r="F877" s="8" t="s">
        <v>991</v>
      </c>
      <c r="G877" s="7" t="s">
        <v>16</v>
      </c>
      <c r="H877" s="9">
        <v>729.91250000000002</v>
      </c>
      <c r="I877" s="9">
        <v>2.2290000000000001</v>
      </c>
      <c r="J877" s="9">
        <v>2.1964000000000001</v>
      </c>
      <c r="K877" s="10">
        <v>0.98537460744728578</v>
      </c>
      <c r="L877" s="9">
        <v>26.07</v>
      </c>
      <c r="M877" s="19">
        <f>H877*INDEX('Pliegos Tarifarios (Las Condes)'!$B:$B,MATCH($B877,'Pliegos Tarifarios (Las Condes)'!$A:$A,0))</f>
        <v>86741.341675000003</v>
      </c>
      <c r="N877" s="19">
        <f>I877*INDEX('Pliegos Tarifarios (Las Condes)'!$C:$C,MATCH($B877,'Pliegos Tarifarios (Las Condes)'!$A:$A,0))</f>
        <v>7646.9879490000003</v>
      </c>
      <c r="O877" s="19">
        <f>J877*INDEX('Pliegos Tarifarios (Las Condes)'!$D:$D,MATCH($B877,'Pliegos Tarifarios (Las Condes)'!$A:$A,0))</f>
        <v>31017.9473664</v>
      </c>
      <c r="P877" s="19">
        <f>H877*INDEX('Pliegos Tarifarios (Las Condes)'!$E:$E,MATCH($B877,'Pliegos Tarifarios (Las Condes)'!$A:$A,0))</f>
        <v>9439.2284500000005</v>
      </c>
      <c r="Q877" s="19" cm="1">
        <f t="array" ref="Q877">H877*_xlfn.IFS(H877&lt;=350,INDEX('Pliegos Tarifarios (Las Condes)'!$F:$F,MATCH($B877,'Pliegos Tarifarios (Las Condes)'!$A:$A,0)),H877&lt;=500,INDEX('Pliegos Tarifarios (Las Condes)'!$G:$G,MATCH($B877,'Pliegos Tarifarios (Las Condes)'!$A:$A,0)),H877&lt;=1000,INDEX('Pliegos Tarifarios (Las Condes)'!$H:$H,MATCH($B877,'Pliegos Tarifarios (Las Condes)'!$A:$A,0)),H877&lt;=5000,INDEX('Pliegos Tarifarios (Las Condes)'!$I:$I,MATCH($B877,'Pliegos Tarifarios (Las Condes)'!$A:$A,0)),H877&gt;5000,INDEX('Pliegos Tarifarios (Las Condes)'!$J:$J,MATCH($B877,'Pliegos Tarifarios (Las Condes)'!$A:$A,0)))/1.19</f>
        <v>1711.9208298319331</v>
      </c>
      <c r="R877" s="19">
        <f>INDEX('Pliegos Tarifarios (Las Condes)'!$K:$K,MATCH($B877,'Pliegos Tarifarios (Las Condes)'!$A:$A,0))</f>
        <v>709.36099999999999</v>
      </c>
      <c r="S877" s="21">
        <f t="shared" si="42"/>
        <v>137266.78727023196</v>
      </c>
      <c r="T877" s="21">
        <f t="shared" si="43"/>
        <v>26080.689581344071</v>
      </c>
      <c r="U877" s="19">
        <v>0</v>
      </c>
      <c r="V877" s="21">
        <f t="shared" si="44"/>
        <v>163347.47685157604</v>
      </c>
    </row>
    <row r="878" spans="1:22" x14ac:dyDescent="0.3">
      <c r="A878" s="7" t="s">
        <v>141</v>
      </c>
      <c r="B878" s="7">
        <v>2</v>
      </c>
      <c r="C878" s="8" t="s">
        <v>186</v>
      </c>
      <c r="D878" s="7" t="s">
        <v>992</v>
      </c>
      <c r="E878" s="7" t="s">
        <v>121</v>
      </c>
      <c r="F878" s="8" t="s">
        <v>993</v>
      </c>
      <c r="G878" s="7" t="s">
        <v>16</v>
      </c>
      <c r="H878" s="9">
        <v>730.74519999999995</v>
      </c>
      <c r="I878" s="9">
        <v>2.2391999999999999</v>
      </c>
      <c r="J878" s="9">
        <v>2.2391999999999999</v>
      </c>
      <c r="K878" s="10">
        <v>1</v>
      </c>
      <c r="L878" s="9">
        <v>26.1</v>
      </c>
      <c r="M878" s="19">
        <f>H878*INDEX('Pliegos Tarifarios (Las Condes)'!$B:$B,MATCH($B878,'Pliegos Tarifarios (Las Condes)'!$A:$A,0))</f>
        <v>86840.298077599989</v>
      </c>
      <c r="N878" s="19">
        <f>I878*INDEX('Pliegos Tarifarios (Las Condes)'!$C:$C,MATCH($B878,'Pliegos Tarifarios (Las Condes)'!$A:$A,0))</f>
        <v>7681.9808951999994</v>
      </c>
      <c r="O878" s="19">
        <f>J878*INDEX('Pliegos Tarifarios (Las Condes)'!$D:$D,MATCH($B878,'Pliegos Tarifarios (Las Condes)'!$A:$A,0))</f>
        <v>31622.376499199996</v>
      </c>
      <c r="P878" s="19">
        <f>H878*INDEX('Pliegos Tarifarios (Las Condes)'!$E:$E,MATCH($B878,'Pliegos Tarifarios (Las Condes)'!$A:$A,0))</f>
        <v>9449.9969263999992</v>
      </c>
      <c r="Q878" s="19" cm="1">
        <f t="array" ref="Q878">H878*_xlfn.IFS(H878&lt;=350,INDEX('Pliegos Tarifarios (Las Condes)'!$F:$F,MATCH($B878,'Pliegos Tarifarios (Las Condes)'!$A:$A,0)),H878&lt;=500,INDEX('Pliegos Tarifarios (Las Condes)'!$G:$G,MATCH($B878,'Pliegos Tarifarios (Las Condes)'!$A:$A,0)),H878&lt;=1000,INDEX('Pliegos Tarifarios (Las Condes)'!$H:$H,MATCH($B878,'Pliegos Tarifarios (Las Condes)'!$A:$A,0)),H878&lt;=5000,INDEX('Pliegos Tarifarios (Las Condes)'!$I:$I,MATCH($B878,'Pliegos Tarifarios (Las Condes)'!$A:$A,0)),H878&gt;5000,INDEX('Pliegos Tarifarios (Las Condes)'!$J:$J,MATCH($B878,'Pliegos Tarifarios (Las Condes)'!$A:$A,0)))/1.19</f>
        <v>1713.8738262184877</v>
      </c>
      <c r="R878" s="19">
        <f>INDEX('Pliegos Tarifarios (Las Condes)'!$K:$K,MATCH($B878,'Pliegos Tarifarios (Las Condes)'!$A:$A,0))</f>
        <v>709.36099999999999</v>
      </c>
      <c r="S878" s="21">
        <f t="shared" si="42"/>
        <v>138017.88722461846</v>
      </c>
      <c r="T878" s="21">
        <f t="shared" si="43"/>
        <v>26223.398572677506</v>
      </c>
      <c r="U878" s="19">
        <v>0</v>
      </c>
      <c r="V878" s="21">
        <f t="shared" si="44"/>
        <v>164241.28579729598</v>
      </c>
    </row>
    <row r="879" spans="1:22" x14ac:dyDescent="0.3">
      <c r="A879" s="7" t="s">
        <v>141</v>
      </c>
      <c r="B879" s="7">
        <v>2</v>
      </c>
      <c r="C879" s="8" t="s">
        <v>186</v>
      </c>
      <c r="D879" s="7" t="s">
        <v>994</v>
      </c>
      <c r="E879" s="7" t="s">
        <v>121</v>
      </c>
      <c r="F879" s="8" t="s">
        <v>995</v>
      </c>
      <c r="G879" s="7" t="s">
        <v>16</v>
      </c>
      <c r="H879" s="9">
        <v>729.80529999999999</v>
      </c>
      <c r="I879" s="9">
        <v>2.1692999999999998</v>
      </c>
      <c r="J879" s="9">
        <v>2.1579999999999999</v>
      </c>
      <c r="K879" s="10">
        <v>0.99479094638823595</v>
      </c>
      <c r="L879" s="9">
        <v>26.06</v>
      </c>
      <c r="M879" s="19">
        <f>H879*INDEX('Pliegos Tarifarios (Las Condes)'!$B:$B,MATCH($B879,'Pliegos Tarifarios (Las Condes)'!$A:$A,0))</f>
        <v>86728.602241399989</v>
      </c>
      <c r="N879" s="19">
        <f>I879*INDEX('Pliegos Tarifarios (Las Condes)'!$C:$C,MATCH($B879,'Pliegos Tarifarios (Las Condes)'!$A:$A,0))</f>
        <v>7442.1762932999991</v>
      </c>
      <c r="O879" s="19">
        <f>J879*INDEX('Pliegos Tarifarios (Las Condes)'!$D:$D,MATCH($B879,'Pliegos Tarifarios (Las Condes)'!$A:$A,0))</f>
        <v>30475.655808</v>
      </c>
      <c r="P879" s="19">
        <f>H879*INDEX('Pliegos Tarifarios (Las Condes)'!$E:$E,MATCH($B879,'Pliegos Tarifarios (Las Condes)'!$A:$A,0))</f>
        <v>9437.8421395999994</v>
      </c>
      <c r="Q879" s="19" cm="1">
        <f t="array" ref="Q879">H879*_xlfn.IFS(H879&lt;=350,INDEX('Pliegos Tarifarios (Las Condes)'!$F:$F,MATCH($B879,'Pliegos Tarifarios (Las Condes)'!$A:$A,0)),H879&lt;=500,INDEX('Pliegos Tarifarios (Las Condes)'!$G:$G,MATCH($B879,'Pliegos Tarifarios (Las Condes)'!$A:$A,0)),H879&lt;=1000,INDEX('Pliegos Tarifarios (Las Condes)'!$H:$H,MATCH($B879,'Pliegos Tarifarios (Las Condes)'!$A:$A,0)),H879&lt;=5000,INDEX('Pliegos Tarifarios (Las Condes)'!$I:$I,MATCH($B879,'Pliegos Tarifarios (Las Condes)'!$A:$A,0)),H879&gt;5000,INDEX('Pliegos Tarifarios (Las Condes)'!$J:$J,MATCH($B879,'Pliegos Tarifarios (Las Condes)'!$A:$A,0)))/1.19</f>
        <v>1711.669405294118</v>
      </c>
      <c r="R879" s="19">
        <f>INDEX('Pliegos Tarifarios (Las Condes)'!$K:$K,MATCH($B879,'Pliegos Tarifarios (Las Condes)'!$A:$A,0))</f>
        <v>709.36099999999999</v>
      </c>
      <c r="S879" s="21">
        <f t="shared" si="42"/>
        <v>136505.30688759411</v>
      </c>
      <c r="T879" s="21">
        <f t="shared" si="43"/>
        <v>25936.008308642882</v>
      </c>
      <c r="U879" s="19">
        <v>0</v>
      </c>
      <c r="V879" s="21">
        <f t="shared" si="44"/>
        <v>162441.315196237</v>
      </c>
    </row>
    <row r="880" spans="1:22" x14ac:dyDescent="0.3">
      <c r="A880" s="7" t="s">
        <v>141</v>
      </c>
      <c r="B880" s="7">
        <v>2</v>
      </c>
      <c r="C880" s="8" t="s">
        <v>186</v>
      </c>
      <c r="D880" s="7" t="s">
        <v>996</v>
      </c>
      <c r="E880" s="7" t="s">
        <v>121</v>
      </c>
      <c r="F880" s="8" t="s">
        <v>997</v>
      </c>
      <c r="G880" s="7" t="s">
        <v>16</v>
      </c>
      <c r="H880" s="9">
        <v>728.23469999999998</v>
      </c>
      <c r="I880" s="9">
        <v>2.173</v>
      </c>
      <c r="J880" s="9">
        <v>2.1438000000000001</v>
      </c>
      <c r="K880" s="10">
        <v>0.98656235618959964</v>
      </c>
      <c r="L880" s="9">
        <v>26.01</v>
      </c>
      <c r="M880" s="19">
        <f>H880*INDEX('Pliegos Tarifarios (Las Condes)'!$B:$B,MATCH($B880,'Pliegos Tarifarios (Las Condes)'!$A:$A,0))</f>
        <v>86541.955278599999</v>
      </c>
      <c r="N880" s="19">
        <f>I880*INDEX('Pliegos Tarifarios (Las Condes)'!$C:$C,MATCH($B880,'Pliegos Tarifarios (Las Condes)'!$A:$A,0))</f>
        <v>7454.8698130000002</v>
      </c>
      <c r="O880" s="19">
        <f>J880*INDEX('Pliegos Tarifarios (Las Condes)'!$D:$D,MATCH($B880,'Pliegos Tarifarios (Las Condes)'!$A:$A,0))</f>
        <v>30275.1209088</v>
      </c>
      <c r="P880" s="19">
        <f>H880*INDEX('Pliegos Tarifarios (Las Condes)'!$E:$E,MATCH($B880,'Pliegos Tarifarios (Las Condes)'!$A:$A,0))</f>
        <v>9417.5311404000004</v>
      </c>
      <c r="Q880" s="19" cm="1">
        <f t="array" ref="Q880">H880*_xlfn.IFS(H880&lt;=350,INDEX('Pliegos Tarifarios (Las Condes)'!$F:$F,MATCH($B880,'Pliegos Tarifarios (Las Condes)'!$A:$A,0)),H880&lt;=500,INDEX('Pliegos Tarifarios (Las Condes)'!$G:$G,MATCH($B880,'Pliegos Tarifarios (Las Condes)'!$A:$A,0)),H880&lt;=1000,INDEX('Pliegos Tarifarios (Las Condes)'!$H:$H,MATCH($B880,'Pliegos Tarifarios (Las Condes)'!$A:$A,0)),H880&lt;=5000,INDEX('Pliegos Tarifarios (Las Condes)'!$I:$I,MATCH($B880,'Pliegos Tarifarios (Las Condes)'!$A:$A,0)),H880&gt;5000,INDEX('Pliegos Tarifarios (Las Condes)'!$J:$J,MATCH($B880,'Pliegos Tarifarios (Las Condes)'!$A:$A,0)))/1.19</f>
        <v>1707.9857543697483</v>
      </c>
      <c r="R880" s="19">
        <f>INDEX('Pliegos Tarifarios (Las Condes)'!$K:$K,MATCH($B880,'Pliegos Tarifarios (Las Condes)'!$A:$A,0))</f>
        <v>709.36099999999999</v>
      </c>
      <c r="S880" s="21">
        <f t="shared" si="42"/>
        <v>136106.82389516977</v>
      </c>
      <c r="T880" s="21">
        <f t="shared" si="43"/>
        <v>25860.296540082258</v>
      </c>
      <c r="U880" s="19">
        <v>0</v>
      </c>
      <c r="V880" s="21">
        <f t="shared" si="44"/>
        <v>161967.12043525203</v>
      </c>
    </row>
    <row r="881" spans="1:22" x14ac:dyDescent="0.3">
      <c r="A881" s="7" t="s">
        <v>141</v>
      </c>
      <c r="B881" s="7">
        <v>2</v>
      </c>
      <c r="C881" s="8" t="s">
        <v>186</v>
      </c>
      <c r="D881" s="7" t="s">
        <v>998</v>
      </c>
      <c r="E881" s="7" t="s">
        <v>121</v>
      </c>
      <c r="F881" s="8" t="s">
        <v>999</v>
      </c>
      <c r="G881" s="7" t="s">
        <v>16</v>
      </c>
      <c r="H881" s="9">
        <v>731.63760000000002</v>
      </c>
      <c r="I881" s="9">
        <v>2.2359</v>
      </c>
      <c r="J881" s="9">
        <v>2.1274999999999999</v>
      </c>
      <c r="K881" s="10">
        <v>0.9515184042220135</v>
      </c>
      <c r="L881" s="9">
        <v>26.13</v>
      </c>
      <c r="M881" s="19">
        <f>H881*INDEX('Pliegos Tarifarios (Las Condes)'!$B:$B,MATCH($B881,'Pliegos Tarifarios (Las Condes)'!$A:$A,0))</f>
        <v>86946.349108800001</v>
      </c>
      <c r="N881" s="19">
        <f>I881*INDEX('Pliegos Tarifarios (Las Condes)'!$C:$C,MATCH($B881,'Pliegos Tarifarios (Las Condes)'!$A:$A,0))</f>
        <v>7670.6596479</v>
      </c>
      <c r="O881" s="19">
        <f>J881*INDEX('Pliegos Tarifarios (Las Condes)'!$D:$D,MATCH($B881,'Pliegos Tarifarios (Las Condes)'!$A:$A,0))</f>
        <v>30044.92944</v>
      </c>
      <c r="P881" s="19">
        <f>H881*INDEX('Pliegos Tarifarios (Las Condes)'!$E:$E,MATCH($B881,'Pliegos Tarifarios (Las Condes)'!$A:$A,0))</f>
        <v>9461.5374432000008</v>
      </c>
      <c r="Q881" s="19" cm="1">
        <f t="array" ref="Q881">H881*_xlfn.IFS(H881&lt;=350,INDEX('Pliegos Tarifarios (Las Condes)'!$F:$F,MATCH($B881,'Pliegos Tarifarios (Las Condes)'!$A:$A,0)),H881&lt;=500,INDEX('Pliegos Tarifarios (Las Condes)'!$G:$G,MATCH($B881,'Pliegos Tarifarios (Las Condes)'!$A:$A,0)),H881&lt;=1000,INDEX('Pliegos Tarifarios (Las Condes)'!$H:$H,MATCH($B881,'Pliegos Tarifarios (Las Condes)'!$A:$A,0)),H881&lt;=5000,INDEX('Pliegos Tarifarios (Las Condes)'!$I:$I,MATCH($B881,'Pliegos Tarifarios (Las Condes)'!$A:$A,0)),H881&gt;5000,INDEX('Pliegos Tarifarios (Las Condes)'!$J:$J,MATCH($B881,'Pliegos Tarifarios (Las Condes)'!$A:$A,0)))/1.19</f>
        <v>1715.9668416806726</v>
      </c>
      <c r="R881" s="19">
        <f>INDEX('Pliegos Tarifarios (Las Condes)'!$K:$K,MATCH($B881,'Pliegos Tarifarios (Las Condes)'!$A:$A,0))</f>
        <v>709.36099999999999</v>
      </c>
      <c r="S881" s="21">
        <f t="shared" si="42"/>
        <v>136548.80348158069</v>
      </c>
      <c r="T881" s="21">
        <f t="shared" si="43"/>
        <v>25944.27266150033</v>
      </c>
      <c r="U881" s="19">
        <v>0</v>
      </c>
      <c r="V881" s="21">
        <f t="shared" si="44"/>
        <v>162493.07614308101</v>
      </c>
    </row>
    <row r="882" spans="1:22" x14ac:dyDescent="0.3">
      <c r="A882" s="7" t="s">
        <v>141</v>
      </c>
      <c r="B882" s="7">
        <v>2</v>
      </c>
      <c r="C882" s="8" t="s">
        <v>186</v>
      </c>
      <c r="D882" s="7" t="s">
        <v>1000</v>
      </c>
      <c r="E882" s="7" t="s">
        <v>121</v>
      </c>
      <c r="F882" s="8" t="s">
        <v>1001</v>
      </c>
      <c r="G882" s="7" t="s">
        <v>16</v>
      </c>
      <c r="H882" s="9">
        <v>729.61300000000006</v>
      </c>
      <c r="I882" s="9">
        <v>2.1463000000000001</v>
      </c>
      <c r="J882" s="9">
        <v>2.1463000000000001</v>
      </c>
      <c r="K882" s="10">
        <v>1</v>
      </c>
      <c r="L882" s="9">
        <v>26.06</v>
      </c>
      <c r="M882" s="19">
        <f>H882*INDEX('Pliegos Tarifarios (Las Condes)'!$B:$B,MATCH($B882,'Pliegos Tarifarios (Las Condes)'!$A:$A,0))</f>
        <v>86705.749693999998</v>
      </c>
      <c r="N882" s="19">
        <f>I882*INDEX('Pliegos Tarifarios (Las Condes)'!$C:$C,MATCH($B882,'Pliegos Tarifarios (Las Condes)'!$A:$A,0))</f>
        <v>7363.2706303000004</v>
      </c>
      <c r="O882" s="19">
        <f>J882*INDEX('Pliegos Tarifarios (Las Condes)'!$D:$D,MATCH($B882,'Pliegos Tarifarios (Las Condes)'!$A:$A,0))</f>
        <v>30310.4263488</v>
      </c>
      <c r="P882" s="19">
        <f>H882*INDEX('Pliegos Tarifarios (Las Condes)'!$E:$E,MATCH($B882,'Pliegos Tarifarios (Las Condes)'!$A:$A,0))</f>
        <v>9435.355316000001</v>
      </c>
      <c r="Q882" s="19" cm="1">
        <f t="array" ref="Q882">H882*_xlfn.IFS(H882&lt;=350,INDEX('Pliegos Tarifarios (Las Condes)'!$F:$F,MATCH($B882,'Pliegos Tarifarios (Las Condes)'!$A:$A,0)),H882&lt;=500,INDEX('Pliegos Tarifarios (Las Condes)'!$G:$G,MATCH($B882,'Pliegos Tarifarios (Las Condes)'!$A:$A,0)),H882&lt;=1000,INDEX('Pliegos Tarifarios (Las Condes)'!$H:$H,MATCH($B882,'Pliegos Tarifarios (Las Condes)'!$A:$A,0)),H882&lt;=5000,INDEX('Pliegos Tarifarios (Las Condes)'!$I:$I,MATCH($B882,'Pliegos Tarifarios (Las Condes)'!$A:$A,0)),H882&gt;5000,INDEX('Pliegos Tarifarios (Las Condes)'!$J:$J,MATCH($B882,'Pliegos Tarifarios (Las Condes)'!$A:$A,0)))/1.19</f>
        <v>1711.2183890756305</v>
      </c>
      <c r="R882" s="19">
        <f>INDEX('Pliegos Tarifarios (Las Condes)'!$K:$K,MATCH($B882,'Pliegos Tarifarios (Las Condes)'!$A:$A,0))</f>
        <v>709.36099999999999</v>
      </c>
      <c r="S882" s="21">
        <f t="shared" si="42"/>
        <v>136235.38137817563</v>
      </c>
      <c r="T882" s="21">
        <f t="shared" si="43"/>
        <v>25884.722461853369</v>
      </c>
      <c r="U882" s="19">
        <v>0</v>
      </c>
      <c r="V882" s="21">
        <f t="shared" si="44"/>
        <v>162120.10384002901</v>
      </c>
    </row>
    <row r="883" spans="1:22" x14ac:dyDescent="0.3">
      <c r="A883" s="7" t="s">
        <v>141</v>
      </c>
      <c r="B883" s="7">
        <v>2</v>
      </c>
      <c r="C883" s="8" t="s">
        <v>186</v>
      </c>
      <c r="D883" s="7" t="s">
        <v>1002</v>
      </c>
      <c r="E883" s="7" t="s">
        <v>121</v>
      </c>
      <c r="F883" s="8" t="s">
        <v>1003</v>
      </c>
      <c r="G883" s="7" t="s">
        <v>16</v>
      </c>
      <c r="H883" s="9">
        <v>730.71699999999998</v>
      </c>
      <c r="I883" s="9">
        <v>2.1635</v>
      </c>
      <c r="J883" s="9">
        <v>2.1522999999999999</v>
      </c>
      <c r="K883" s="10">
        <v>0.99482320314305517</v>
      </c>
      <c r="L883" s="9">
        <v>26.1</v>
      </c>
      <c r="M883" s="19">
        <f>H883*INDEX('Pliegos Tarifarios (Las Condes)'!$B:$B,MATCH($B883,'Pliegos Tarifarios (Las Condes)'!$A:$A,0))</f>
        <v>86836.946845999992</v>
      </c>
      <c r="N883" s="19">
        <f>I883*INDEX('Pliegos Tarifarios (Las Condes)'!$C:$C,MATCH($B883,'Pliegos Tarifarios (Las Condes)'!$A:$A,0))</f>
        <v>7422.2783435000001</v>
      </c>
      <c r="O883" s="19">
        <f>J883*INDEX('Pliegos Tarifarios (Las Condes)'!$D:$D,MATCH($B883,'Pliegos Tarifarios (Las Condes)'!$A:$A,0))</f>
        <v>30395.159404799997</v>
      </c>
      <c r="P883" s="19">
        <f>H883*INDEX('Pliegos Tarifarios (Las Condes)'!$E:$E,MATCH($B883,'Pliegos Tarifarios (Las Condes)'!$A:$A,0))</f>
        <v>9449.6322440000004</v>
      </c>
      <c r="Q883" s="19" cm="1">
        <f t="array" ref="Q883">H883*_xlfn.IFS(H883&lt;=350,INDEX('Pliegos Tarifarios (Las Condes)'!$F:$F,MATCH($B883,'Pliegos Tarifarios (Las Condes)'!$A:$A,0)),H883&lt;=500,INDEX('Pliegos Tarifarios (Las Condes)'!$G:$G,MATCH($B883,'Pliegos Tarifarios (Las Condes)'!$A:$A,0)),H883&lt;=1000,INDEX('Pliegos Tarifarios (Las Condes)'!$H:$H,MATCH($B883,'Pliegos Tarifarios (Las Condes)'!$A:$A,0)),H883&lt;=5000,INDEX('Pliegos Tarifarios (Las Condes)'!$I:$I,MATCH($B883,'Pliegos Tarifarios (Las Condes)'!$A:$A,0)),H883&gt;5000,INDEX('Pliegos Tarifarios (Las Condes)'!$J:$J,MATCH($B883,'Pliegos Tarifarios (Las Condes)'!$A:$A,0)))/1.19</f>
        <v>1713.807686554622</v>
      </c>
      <c r="R883" s="19">
        <f>INDEX('Pliegos Tarifarios (Las Condes)'!$K:$K,MATCH($B883,'Pliegos Tarifarios (Las Condes)'!$A:$A,0))</f>
        <v>709.36099999999999</v>
      </c>
      <c r="S883" s="21">
        <f t="shared" si="42"/>
        <v>136527.18552485461</v>
      </c>
      <c r="T883" s="21">
        <f t="shared" si="43"/>
        <v>25940.165249722377</v>
      </c>
      <c r="U883" s="19">
        <v>0</v>
      </c>
      <c r="V883" s="21">
        <f t="shared" si="44"/>
        <v>162467.35077457697</v>
      </c>
    </row>
    <row r="884" spans="1:22" x14ac:dyDescent="0.3">
      <c r="A884" s="7" t="s">
        <v>141</v>
      </c>
      <c r="B884" s="7">
        <v>2</v>
      </c>
      <c r="C884" s="8" t="s">
        <v>186</v>
      </c>
      <c r="D884" s="7" t="s">
        <v>1004</v>
      </c>
      <c r="E884" s="7" t="s">
        <v>121</v>
      </c>
      <c r="F884" s="8" t="s">
        <v>1005</v>
      </c>
      <c r="G884" s="7" t="s">
        <v>16</v>
      </c>
      <c r="H884" s="9">
        <v>728.79790000000003</v>
      </c>
      <c r="I884" s="9">
        <v>2.2042000000000002</v>
      </c>
      <c r="J884" s="9">
        <v>2.1617999999999999</v>
      </c>
      <c r="K884" s="10">
        <v>0.98076399600762176</v>
      </c>
      <c r="L884" s="9">
        <v>26.03</v>
      </c>
      <c r="M884" s="19">
        <f>H884*INDEX('Pliegos Tarifarios (Las Condes)'!$B:$B,MATCH($B884,'Pliegos Tarifarios (Las Condes)'!$A:$A,0))</f>
        <v>86608.8848402</v>
      </c>
      <c r="N884" s="19">
        <f>I884*INDEX('Pliegos Tarifarios (Las Condes)'!$C:$C,MATCH($B884,'Pliegos Tarifarios (Las Condes)'!$A:$A,0))</f>
        <v>7561.9070602000011</v>
      </c>
      <c r="O884" s="19">
        <f>J884*INDEX('Pliegos Tarifarios (Las Condes)'!$D:$D,MATCH($B884,'Pliegos Tarifarios (Las Condes)'!$A:$A,0))</f>
        <v>30529.320076799999</v>
      </c>
      <c r="P884" s="19">
        <f>H884*INDEX('Pliegos Tarifarios (Las Condes)'!$E:$E,MATCH($B884,'Pliegos Tarifarios (Las Condes)'!$A:$A,0))</f>
        <v>9424.8144428000014</v>
      </c>
      <c r="Q884" s="19" cm="1">
        <f t="array" ref="Q884">H884*_xlfn.IFS(H884&lt;=350,INDEX('Pliegos Tarifarios (Las Condes)'!$F:$F,MATCH($B884,'Pliegos Tarifarios (Las Condes)'!$A:$A,0)),H884&lt;=500,INDEX('Pliegos Tarifarios (Las Condes)'!$G:$G,MATCH($B884,'Pliegos Tarifarios (Las Condes)'!$A:$A,0)),H884&lt;=1000,INDEX('Pliegos Tarifarios (Las Condes)'!$H:$H,MATCH($B884,'Pliegos Tarifarios (Las Condes)'!$A:$A,0)),H884&lt;=5000,INDEX('Pliegos Tarifarios (Las Condes)'!$I:$I,MATCH($B884,'Pliegos Tarifarios (Las Condes)'!$A:$A,0)),H884&gt;5000,INDEX('Pliegos Tarifarios (Las Condes)'!$J:$J,MATCH($B884,'Pliegos Tarifarios (Las Condes)'!$A:$A,0)))/1.19</f>
        <v>1709.306671344538</v>
      </c>
      <c r="R884" s="19">
        <f>INDEX('Pliegos Tarifarios (Las Condes)'!$K:$K,MATCH($B884,'Pliegos Tarifarios (Las Condes)'!$A:$A,0))</f>
        <v>709.36099999999999</v>
      </c>
      <c r="S884" s="21">
        <f t="shared" si="42"/>
        <v>136543.59409134454</v>
      </c>
      <c r="T884" s="21">
        <f t="shared" si="43"/>
        <v>25943.282877355461</v>
      </c>
      <c r="U884" s="19">
        <v>0</v>
      </c>
      <c r="V884" s="21">
        <f t="shared" si="44"/>
        <v>162486.8769687</v>
      </c>
    </row>
    <row r="885" spans="1:22" x14ac:dyDescent="0.3">
      <c r="A885" s="7" t="s">
        <v>141</v>
      </c>
      <c r="B885" s="7">
        <v>2</v>
      </c>
      <c r="C885" s="8" t="s">
        <v>186</v>
      </c>
      <c r="D885" s="7" t="s">
        <v>1006</v>
      </c>
      <c r="E885" s="7" t="s">
        <v>121</v>
      </c>
      <c r="F885" s="8" t="s">
        <v>1007</v>
      </c>
      <c r="G885" s="7" t="s">
        <v>16</v>
      </c>
      <c r="H885" s="9">
        <v>729.43140000000005</v>
      </c>
      <c r="I885" s="9">
        <v>2.1732999999999998</v>
      </c>
      <c r="J885" s="9">
        <v>2.1425000000000001</v>
      </c>
      <c r="K885" s="10">
        <v>0.98582800349698629</v>
      </c>
      <c r="L885" s="9">
        <v>26.05</v>
      </c>
      <c r="M885" s="19">
        <f>H885*INDEX('Pliegos Tarifarios (Las Condes)'!$B:$B,MATCH($B885,'Pliegos Tarifarios (Las Condes)'!$A:$A,0))</f>
        <v>86684.168713200008</v>
      </c>
      <c r="N885" s="19">
        <f>I885*INDEX('Pliegos Tarifarios (Las Condes)'!$C:$C,MATCH($B885,'Pliegos Tarifarios (Las Condes)'!$A:$A,0))</f>
        <v>7455.8990172999993</v>
      </c>
      <c r="O885" s="19">
        <f>J885*INDEX('Pliegos Tarifarios (Las Condes)'!$D:$D,MATCH($B885,'Pliegos Tarifarios (Las Condes)'!$A:$A,0))</f>
        <v>30256.76208</v>
      </c>
      <c r="P885" s="19">
        <f>H885*INDEX('Pliegos Tarifarios (Las Condes)'!$E:$E,MATCH($B885,'Pliegos Tarifarios (Las Condes)'!$A:$A,0))</f>
        <v>9433.0068648000015</v>
      </c>
      <c r="Q885" s="19" cm="1">
        <f t="array" ref="Q885">H885*_xlfn.IFS(H885&lt;=350,INDEX('Pliegos Tarifarios (Las Condes)'!$F:$F,MATCH($B885,'Pliegos Tarifarios (Las Condes)'!$A:$A,0)),H885&lt;=500,INDEX('Pliegos Tarifarios (Las Condes)'!$G:$G,MATCH($B885,'Pliegos Tarifarios (Las Condes)'!$A:$A,0)),H885&lt;=1000,INDEX('Pliegos Tarifarios (Las Condes)'!$H:$H,MATCH($B885,'Pliegos Tarifarios (Las Condes)'!$A:$A,0)),H885&lt;=5000,INDEX('Pliegos Tarifarios (Las Condes)'!$I:$I,MATCH($B885,'Pliegos Tarifarios (Las Condes)'!$A:$A,0)),H885&gt;5000,INDEX('Pliegos Tarifarios (Las Condes)'!$J:$J,MATCH($B885,'Pliegos Tarifarios (Las Condes)'!$A:$A,0)))/1.19</f>
        <v>1710.7924684033617</v>
      </c>
      <c r="R885" s="19">
        <f>INDEX('Pliegos Tarifarios (Las Condes)'!$K:$K,MATCH($B885,'Pliegos Tarifarios (Las Condes)'!$A:$A,0))</f>
        <v>709.36099999999999</v>
      </c>
      <c r="S885" s="21">
        <f t="shared" si="42"/>
        <v>136249.99014370338</v>
      </c>
      <c r="T885" s="21">
        <f t="shared" si="43"/>
        <v>25887.498127303643</v>
      </c>
      <c r="U885" s="19">
        <v>0</v>
      </c>
      <c r="V885" s="21">
        <f t="shared" si="44"/>
        <v>162137.48827100702</v>
      </c>
    </row>
    <row r="886" spans="1:22" x14ac:dyDescent="0.3">
      <c r="A886" s="7" t="s">
        <v>141</v>
      </c>
      <c r="B886" s="7">
        <v>2</v>
      </c>
      <c r="C886" s="8" t="s">
        <v>186</v>
      </c>
      <c r="D886" s="7" t="s">
        <v>1008</v>
      </c>
      <c r="E886" s="7" t="s">
        <v>121</v>
      </c>
      <c r="F886" s="8" t="s">
        <v>1009</v>
      </c>
      <c r="G886" s="7" t="s">
        <v>16</v>
      </c>
      <c r="H886" s="9">
        <v>726.81299999999999</v>
      </c>
      <c r="I886" s="9">
        <v>2.1836000000000002</v>
      </c>
      <c r="J886" s="9">
        <v>2.1836000000000002</v>
      </c>
      <c r="K886" s="10">
        <v>1</v>
      </c>
      <c r="L886" s="9">
        <v>25.96</v>
      </c>
      <c r="M886" s="19">
        <f>H886*INDEX('Pliegos Tarifarios (Las Condes)'!$B:$B,MATCH($B886,'Pliegos Tarifarios (Las Condes)'!$A:$A,0))</f>
        <v>86373.003293999995</v>
      </c>
      <c r="N886" s="19">
        <f>I886*INDEX('Pliegos Tarifarios (Las Condes)'!$C:$C,MATCH($B886,'Pliegos Tarifarios (Las Condes)'!$A:$A,0))</f>
        <v>7491.2350316000011</v>
      </c>
      <c r="O886" s="19">
        <f>J886*INDEX('Pliegos Tarifarios (Las Condes)'!$D:$D,MATCH($B886,'Pliegos Tarifarios (Las Condes)'!$A:$A,0))</f>
        <v>30837.183513600001</v>
      </c>
      <c r="P886" s="19">
        <f>H886*INDEX('Pliegos Tarifarios (Las Condes)'!$E:$E,MATCH($B886,'Pliegos Tarifarios (Las Condes)'!$A:$A,0))</f>
        <v>9399.1457160000009</v>
      </c>
      <c r="Q886" s="19" cm="1">
        <f t="array" ref="Q886">H886*_xlfn.IFS(H886&lt;=350,INDEX('Pliegos Tarifarios (Las Condes)'!$F:$F,MATCH($B886,'Pliegos Tarifarios (Las Condes)'!$A:$A,0)),H886&lt;=500,INDEX('Pliegos Tarifarios (Las Condes)'!$G:$G,MATCH($B886,'Pliegos Tarifarios (Las Condes)'!$A:$A,0)),H886&lt;=1000,INDEX('Pliegos Tarifarios (Las Condes)'!$H:$H,MATCH($B886,'Pliegos Tarifarios (Las Condes)'!$A:$A,0)),H886&lt;=5000,INDEX('Pliegos Tarifarios (Las Condes)'!$I:$I,MATCH($B886,'Pliegos Tarifarios (Las Condes)'!$A:$A,0)),H886&gt;5000,INDEX('Pliegos Tarifarios (Las Condes)'!$J:$J,MATCH($B886,'Pliegos Tarifarios (Las Condes)'!$A:$A,0)))/1.19</f>
        <v>1704.6513302521012</v>
      </c>
      <c r="R886" s="19">
        <f>INDEX('Pliegos Tarifarios (Las Condes)'!$K:$K,MATCH($B886,'Pliegos Tarifarios (Las Condes)'!$A:$A,0))</f>
        <v>709.36099999999999</v>
      </c>
      <c r="S886" s="21">
        <f t="shared" si="42"/>
        <v>136514.57988545208</v>
      </c>
      <c r="T886" s="21">
        <f t="shared" si="43"/>
        <v>25937.770178235896</v>
      </c>
      <c r="U886" s="19">
        <v>0</v>
      </c>
      <c r="V886" s="21">
        <f t="shared" si="44"/>
        <v>162452.35006368798</v>
      </c>
    </row>
    <row r="887" spans="1:22" x14ac:dyDescent="0.3">
      <c r="A887" s="7" t="s">
        <v>141</v>
      </c>
      <c r="B887" s="7">
        <v>2</v>
      </c>
      <c r="C887" s="8" t="s">
        <v>186</v>
      </c>
      <c r="D887" s="7" t="s">
        <v>1010</v>
      </c>
      <c r="E887" s="7" t="s">
        <v>121</v>
      </c>
      <c r="F887" s="8" t="s">
        <v>1011</v>
      </c>
      <c r="G887" s="7" t="s">
        <v>16</v>
      </c>
      <c r="H887" s="9">
        <v>728.73350000000005</v>
      </c>
      <c r="I887" s="9">
        <v>2.1808999999999998</v>
      </c>
      <c r="J887" s="9">
        <v>2.1225999999999998</v>
      </c>
      <c r="K887" s="10">
        <v>0.97326791691503511</v>
      </c>
      <c r="L887" s="9">
        <v>26.03</v>
      </c>
      <c r="M887" s="19">
        <f>H887*INDEX('Pliegos Tarifarios (Las Condes)'!$B:$B,MATCH($B887,'Pliegos Tarifarios (Las Condes)'!$A:$A,0))</f>
        <v>86601.231673000002</v>
      </c>
      <c r="N887" s="19">
        <f>I887*INDEX('Pliegos Tarifarios (Las Condes)'!$C:$C,MATCH($B887,'Pliegos Tarifarios (Las Condes)'!$A:$A,0))</f>
        <v>7481.9721928999998</v>
      </c>
      <c r="O887" s="19">
        <f>J887*INDEX('Pliegos Tarifarios (Las Condes)'!$D:$D,MATCH($B887,'Pliegos Tarifarios (Las Condes)'!$A:$A,0))</f>
        <v>29975.730777599998</v>
      </c>
      <c r="P887" s="19">
        <f>H887*INDEX('Pliegos Tarifarios (Las Condes)'!$E:$E,MATCH($B887,'Pliegos Tarifarios (Las Condes)'!$A:$A,0))</f>
        <v>9423.9816220000012</v>
      </c>
      <c r="Q887" s="19" cm="1">
        <f t="array" ref="Q887">H887*_xlfn.IFS(H887&lt;=350,INDEX('Pliegos Tarifarios (Las Condes)'!$F:$F,MATCH($B887,'Pliegos Tarifarios (Las Condes)'!$A:$A,0)),H887&lt;=500,INDEX('Pliegos Tarifarios (Las Condes)'!$G:$G,MATCH($B887,'Pliegos Tarifarios (Las Condes)'!$A:$A,0)),H887&lt;=1000,INDEX('Pliegos Tarifarios (Las Condes)'!$H:$H,MATCH($B887,'Pliegos Tarifarios (Las Condes)'!$A:$A,0)),H887&lt;=5000,INDEX('Pliegos Tarifarios (Las Condes)'!$I:$I,MATCH($B887,'Pliegos Tarifarios (Las Condes)'!$A:$A,0)),H887&gt;5000,INDEX('Pliegos Tarifarios (Las Condes)'!$J:$J,MATCH($B887,'Pliegos Tarifarios (Las Condes)'!$A:$A,0)))/1.19</f>
        <v>1709.155628991597</v>
      </c>
      <c r="R887" s="19">
        <f>INDEX('Pliegos Tarifarios (Las Condes)'!$K:$K,MATCH($B887,'Pliegos Tarifarios (Las Condes)'!$A:$A,0))</f>
        <v>709.36099999999999</v>
      </c>
      <c r="S887" s="21">
        <f t="shared" si="42"/>
        <v>135901.43289449159</v>
      </c>
      <c r="T887" s="21">
        <f t="shared" si="43"/>
        <v>25821.272249953403</v>
      </c>
      <c r="U887" s="19">
        <v>0</v>
      </c>
      <c r="V887" s="21">
        <f t="shared" si="44"/>
        <v>161722.705144445</v>
      </c>
    </row>
    <row r="888" spans="1:22" x14ac:dyDescent="0.3">
      <c r="A888" s="7" t="s">
        <v>141</v>
      </c>
      <c r="B888" s="7">
        <v>2</v>
      </c>
      <c r="C888" s="8" t="s">
        <v>186</v>
      </c>
      <c r="D888" s="7" t="s">
        <v>1012</v>
      </c>
      <c r="E888" s="7" t="s">
        <v>121</v>
      </c>
      <c r="F888" s="8" t="s">
        <v>1013</v>
      </c>
      <c r="G888" s="7" t="s">
        <v>16</v>
      </c>
      <c r="H888" s="9">
        <v>730.21090000000004</v>
      </c>
      <c r="I888" s="9">
        <v>2.1951000000000001</v>
      </c>
      <c r="J888" s="9">
        <v>2.1158999999999999</v>
      </c>
      <c r="K888" s="10">
        <v>0.9639196391963919</v>
      </c>
      <c r="L888" s="9">
        <v>26.08</v>
      </c>
      <c r="M888" s="19">
        <f>H888*INDEX('Pliegos Tarifarios (Las Condes)'!$B:$B,MATCH($B888,'Pliegos Tarifarios (Las Condes)'!$A:$A,0))</f>
        <v>86776.802934199994</v>
      </c>
      <c r="N888" s="19">
        <f>I888*INDEX('Pliegos Tarifarios (Las Condes)'!$C:$C,MATCH($B888,'Pliegos Tarifarios (Las Condes)'!$A:$A,0))</f>
        <v>7530.6878631</v>
      </c>
      <c r="O888" s="19">
        <f>J888*INDEX('Pliegos Tarifarios (Las Condes)'!$D:$D,MATCH($B888,'Pliegos Tarifarios (Las Condes)'!$A:$A,0))</f>
        <v>29881.112198399998</v>
      </c>
      <c r="P888" s="19">
        <f>H888*INDEX('Pliegos Tarifarios (Las Condes)'!$E:$E,MATCH($B888,'Pliegos Tarifarios (Las Condes)'!$A:$A,0))</f>
        <v>9443.0873588000013</v>
      </c>
      <c r="Q888" s="19" cm="1">
        <f t="array" ref="Q888">H888*_xlfn.IFS(H888&lt;=350,INDEX('Pliegos Tarifarios (Las Condes)'!$F:$F,MATCH($B888,'Pliegos Tarifarios (Las Condes)'!$A:$A,0)),H888&lt;=500,INDEX('Pliegos Tarifarios (Las Condes)'!$G:$G,MATCH($B888,'Pliegos Tarifarios (Las Condes)'!$A:$A,0)),H888&lt;=1000,INDEX('Pliegos Tarifarios (Las Condes)'!$H:$H,MATCH($B888,'Pliegos Tarifarios (Las Condes)'!$A:$A,0)),H888&lt;=5000,INDEX('Pliegos Tarifarios (Las Condes)'!$I:$I,MATCH($B888,'Pliegos Tarifarios (Las Condes)'!$A:$A,0)),H888&gt;5000,INDEX('Pliegos Tarifarios (Las Condes)'!$J:$J,MATCH($B888,'Pliegos Tarifarios (Las Condes)'!$A:$A,0)))/1.19</f>
        <v>1712.6206906722693</v>
      </c>
      <c r="R888" s="19">
        <f>INDEX('Pliegos Tarifarios (Las Condes)'!$K:$K,MATCH($B888,'Pliegos Tarifarios (Las Condes)'!$A:$A,0))</f>
        <v>709.36099999999999</v>
      </c>
      <c r="S888" s="21">
        <f t="shared" si="42"/>
        <v>136053.67204517228</v>
      </c>
      <c r="T888" s="21">
        <f t="shared" si="43"/>
        <v>25850.197688582732</v>
      </c>
      <c r="U888" s="19">
        <v>0</v>
      </c>
      <c r="V888" s="21">
        <f t="shared" si="44"/>
        <v>161903.86973375501</v>
      </c>
    </row>
    <row r="889" spans="1:22" x14ac:dyDescent="0.3">
      <c r="A889" s="7" t="s">
        <v>141</v>
      </c>
      <c r="B889" s="7">
        <v>2</v>
      </c>
      <c r="C889" s="8" t="s">
        <v>186</v>
      </c>
      <c r="D889" s="7" t="s">
        <v>1014</v>
      </c>
      <c r="E889" s="7" t="s">
        <v>121</v>
      </c>
      <c r="F889" s="8" t="s">
        <v>1015</v>
      </c>
      <c r="G889" s="7" t="s">
        <v>16</v>
      </c>
      <c r="H889" s="9">
        <v>729.31119999999999</v>
      </c>
      <c r="I889" s="9">
        <v>2.2126000000000001</v>
      </c>
      <c r="J889" s="9">
        <v>2.2126000000000001</v>
      </c>
      <c r="K889" s="10">
        <v>1</v>
      </c>
      <c r="L889" s="9">
        <v>26.05</v>
      </c>
      <c r="M889" s="19">
        <f>H889*INDEX('Pliegos Tarifarios (Las Condes)'!$B:$B,MATCH($B889,'Pliegos Tarifarios (Las Condes)'!$A:$A,0))</f>
        <v>86669.884385599988</v>
      </c>
      <c r="N889" s="19">
        <f>I889*INDEX('Pliegos Tarifarios (Las Condes)'!$C:$C,MATCH($B889,'Pliegos Tarifarios (Las Condes)'!$A:$A,0))</f>
        <v>7590.7247806000005</v>
      </c>
      <c r="O889" s="19">
        <f>J889*INDEX('Pliegos Tarifarios (Las Condes)'!$D:$D,MATCH($B889,'Pliegos Tarifarios (Las Condes)'!$A:$A,0))</f>
        <v>31246.726617600001</v>
      </c>
      <c r="P889" s="19">
        <f>H889*INDEX('Pliegos Tarifarios (Las Condes)'!$E:$E,MATCH($B889,'Pliegos Tarifarios (Las Condes)'!$A:$A,0))</f>
        <v>9431.4524383999997</v>
      </c>
      <c r="Q889" s="19" cm="1">
        <f t="array" ref="Q889">H889*_xlfn.IFS(H889&lt;=350,INDEX('Pliegos Tarifarios (Las Condes)'!$F:$F,MATCH($B889,'Pliegos Tarifarios (Las Condes)'!$A:$A,0)),H889&lt;=500,INDEX('Pliegos Tarifarios (Las Condes)'!$G:$G,MATCH($B889,'Pliegos Tarifarios (Las Condes)'!$A:$A,0)),H889&lt;=1000,INDEX('Pliegos Tarifarios (Las Condes)'!$H:$H,MATCH($B889,'Pliegos Tarifarios (Las Condes)'!$A:$A,0)),H889&lt;=5000,INDEX('Pliegos Tarifarios (Las Condes)'!$I:$I,MATCH($B889,'Pliegos Tarifarios (Las Condes)'!$A:$A,0)),H889&gt;5000,INDEX('Pliegos Tarifarios (Las Condes)'!$J:$J,MATCH($B889,'Pliegos Tarifarios (Las Condes)'!$A:$A,0)))/1.19</f>
        <v>1710.5105539495801</v>
      </c>
      <c r="R889" s="19">
        <f>INDEX('Pliegos Tarifarios (Las Condes)'!$K:$K,MATCH($B889,'Pliegos Tarifarios (Las Condes)'!$A:$A,0))</f>
        <v>709.36099999999999</v>
      </c>
      <c r="S889" s="21">
        <f t="shared" si="42"/>
        <v>137358.65977614955</v>
      </c>
      <c r="T889" s="21">
        <f t="shared" si="43"/>
        <v>26098.145357468416</v>
      </c>
      <c r="U889" s="19">
        <v>0</v>
      </c>
      <c r="V889" s="21">
        <f t="shared" si="44"/>
        <v>163456.80513361798</v>
      </c>
    </row>
    <row r="890" spans="1:22" x14ac:dyDescent="0.3">
      <c r="A890" s="7" t="s">
        <v>141</v>
      </c>
      <c r="B890" s="7">
        <v>2</v>
      </c>
      <c r="C890" s="8" t="s">
        <v>186</v>
      </c>
      <c r="D890" s="7" t="s">
        <v>1016</v>
      </c>
      <c r="E890" s="7" t="s">
        <v>121</v>
      </c>
      <c r="F890" s="8" t="s">
        <v>1017</v>
      </c>
      <c r="G890" s="7" t="s">
        <v>16</v>
      </c>
      <c r="H890" s="9">
        <v>729.79160000000002</v>
      </c>
      <c r="I890" s="9">
        <v>2.1541000000000001</v>
      </c>
      <c r="J890" s="9">
        <v>2.1433</v>
      </c>
      <c r="K890" s="10">
        <v>0.99498630518546027</v>
      </c>
      <c r="L890" s="9">
        <v>26.06</v>
      </c>
      <c r="M890" s="19">
        <f>H890*INDEX('Pliegos Tarifarios (Las Condes)'!$B:$B,MATCH($B890,'Pliegos Tarifarios (Las Condes)'!$A:$A,0))</f>
        <v>86726.974160800004</v>
      </c>
      <c r="N890" s="19">
        <f>I890*INDEX('Pliegos Tarifarios (Las Condes)'!$C:$C,MATCH($B890,'Pliegos Tarifarios (Las Condes)'!$A:$A,0))</f>
        <v>7390.0299421000009</v>
      </c>
      <c r="O890" s="19">
        <f>J890*INDEX('Pliegos Tarifarios (Las Condes)'!$D:$D,MATCH($B890,'Pliegos Tarifarios (Las Condes)'!$A:$A,0))</f>
        <v>30268.059820799997</v>
      </c>
      <c r="P890" s="19">
        <f>H890*INDEX('Pliegos Tarifarios (Las Condes)'!$E:$E,MATCH($B890,'Pliegos Tarifarios (Las Condes)'!$A:$A,0))</f>
        <v>9437.6649711999999</v>
      </c>
      <c r="Q890" s="19" cm="1">
        <f t="array" ref="Q890">H890*_xlfn.IFS(H890&lt;=350,INDEX('Pliegos Tarifarios (Las Condes)'!$F:$F,MATCH($B890,'Pliegos Tarifarios (Las Condes)'!$A:$A,0)),H890&lt;=500,INDEX('Pliegos Tarifarios (Las Condes)'!$G:$G,MATCH($B890,'Pliegos Tarifarios (Las Condes)'!$A:$A,0)),H890&lt;=1000,INDEX('Pliegos Tarifarios (Las Condes)'!$H:$H,MATCH($B890,'Pliegos Tarifarios (Las Condes)'!$A:$A,0)),H890&lt;=5000,INDEX('Pliegos Tarifarios (Las Condes)'!$I:$I,MATCH($B890,'Pliegos Tarifarios (Las Condes)'!$A:$A,0)),H890&gt;5000,INDEX('Pliegos Tarifarios (Las Condes)'!$J:$J,MATCH($B890,'Pliegos Tarifarios (Las Condes)'!$A:$A,0)))/1.19</f>
        <v>1711.6372736134458</v>
      </c>
      <c r="R890" s="19">
        <f>INDEX('Pliegos Tarifarios (Las Condes)'!$K:$K,MATCH($B890,'Pliegos Tarifarios (Las Condes)'!$A:$A,0))</f>
        <v>709.36099999999999</v>
      </c>
      <c r="S890" s="21">
        <f t="shared" si="42"/>
        <v>136243.72716851346</v>
      </c>
      <c r="T890" s="21">
        <f t="shared" si="43"/>
        <v>25886.308162017558</v>
      </c>
      <c r="U890" s="19">
        <v>0</v>
      </c>
      <c r="V890" s="21">
        <f t="shared" si="44"/>
        <v>162130.03533053101</v>
      </c>
    </row>
    <row r="891" spans="1:22" x14ac:dyDescent="0.3">
      <c r="A891" s="7" t="s">
        <v>141</v>
      </c>
      <c r="B891" s="7">
        <v>2</v>
      </c>
      <c r="C891" s="8" t="s">
        <v>186</v>
      </c>
      <c r="D891" s="7" t="s">
        <v>1018</v>
      </c>
      <c r="E891" s="7" t="s">
        <v>121</v>
      </c>
      <c r="F891" s="8" t="s">
        <v>1019</v>
      </c>
      <c r="G891" s="7" t="s">
        <v>16</v>
      </c>
      <c r="H891" s="9">
        <v>729.98710000000005</v>
      </c>
      <c r="I891" s="9">
        <v>2.1610999999999998</v>
      </c>
      <c r="J891" s="9">
        <v>2.1253000000000002</v>
      </c>
      <c r="K891" s="10">
        <v>0.9834343621303967</v>
      </c>
      <c r="L891" s="9">
        <v>26.07</v>
      </c>
      <c r="M891" s="19">
        <f>H891*INDEX('Pliegos Tarifarios (Las Condes)'!$B:$B,MATCH($B891,'Pliegos Tarifarios (Las Condes)'!$A:$A,0))</f>
        <v>86750.206989800005</v>
      </c>
      <c r="N891" s="19">
        <f>I891*INDEX('Pliegos Tarifarios (Las Condes)'!$C:$C,MATCH($B891,'Pliegos Tarifarios (Las Condes)'!$A:$A,0))</f>
        <v>7414.0447090999996</v>
      </c>
      <c r="O891" s="19">
        <f>J891*INDEX('Pliegos Tarifarios (Las Condes)'!$D:$D,MATCH($B891,'Pliegos Tarifarios (Las Condes)'!$A:$A,0))</f>
        <v>30013.860652800002</v>
      </c>
      <c r="P891" s="19">
        <f>H891*INDEX('Pliegos Tarifarios (Las Condes)'!$E:$E,MATCH($B891,'Pliegos Tarifarios (Las Condes)'!$A:$A,0))</f>
        <v>9440.1931772000007</v>
      </c>
      <c r="Q891" s="19" cm="1">
        <f t="array" ref="Q891">H891*_xlfn.IFS(H891&lt;=350,INDEX('Pliegos Tarifarios (Las Condes)'!$F:$F,MATCH($B891,'Pliegos Tarifarios (Las Condes)'!$A:$A,0)),H891&lt;=500,INDEX('Pliegos Tarifarios (Las Condes)'!$G:$G,MATCH($B891,'Pliegos Tarifarios (Las Condes)'!$A:$A,0)),H891&lt;=1000,INDEX('Pliegos Tarifarios (Las Condes)'!$H:$H,MATCH($B891,'Pliegos Tarifarios (Las Condes)'!$A:$A,0)),H891&lt;=5000,INDEX('Pliegos Tarifarios (Las Condes)'!$I:$I,MATCH($B891,'Pliegos Tarifarios (Las Condes)'!$A:$A,0)),H891&gt;5000,INDEX('Pliegos Tarifarios (Las Condes)'!$J:$J,MATCH($B891,'Pliegos Tarifarios (Las Condes)'!$A:$A,0)))/1.19</f>
        <v>1712.0957950420172</v>
      </c>
      <c r="R891" s="19">
        <f>INDEX('Pliegos Tarifarios (Las Condes)'!$K:$K,MATCH($B891,'Pliegos Tarifarios (Las Condes)'!$A:$A,0))</f>
        <v>709.36099999999999</v>
      </c>
      <c r="S891" s="21">
        <f t="shared" si="42"/>
        <v>136039.76232394204</v>
      </c>
      <c r="T891" s="21">
        <f t="shared" si="43"/>
        <v>25847.554841548987</v>
      </c>
      <c r="U891" s="19">
        <v>0</v>
      </c>
      <c r="V891" s="21">
        <f t="shared" si="44"/>
        <v>161887.31716549103</v>
      </c>
    </row>
    <row r="892" spans="1:22" x14ac:dyDescent="0.3">
      <c r="A892" s="7" t="s">
        <v>141</v>
      </c>
      <c r="B892" s="7">
        <v>2</v>
      </c>
      <c r="C892" s="8" t="s">
        <v>186</v>
      </c>
      <c r="D892" s="7" t="s">
        <v>1020</v>
      </c>
      <c r="E892" s="7" t="s">
        <v>121</v>
      </c>
      <c r="F892" s="8" t="s">
        <v>1021</v>
      </c>
      <c r="G892" s="7" t="s">
        <v>16</v>
      </c>
      <c r="H892" s="9">
        <v>730.16669999999999</v>
      </c>
      <c r="I892" s="9">
        <v>2.1680000000000001</v>
      </c>
      <c r="J892" s="9">
        <v>2.1680000000000001</v>
      </c>
      <c r="K892" s="10">
        <v>1</v>
      </c>
      <c r="L892" s="9">
        <v>26.08</v>
      </c>
      <c r="M892" s="19">
        <f>H892*INDEX('Pliegos Tarifarios (Las Condes)'!$B:$B,MATCH($B892,'Pliegos Tarifarios (Las Condes)'!$A:$A,0))</f>
        <v>86771.550294599991</v>
      </c>
      <c r="N892" s="19">
        <f>I892*INDEX('Pliegos Tarifarios (Las Condes)'!$C:$C,MATCH($B892,'Pliegos Tarifarios (Las Condes)'!$A:$A,0))</f>
        <v>7437.7164080000002</v>
      </c>
      <c r="O892" s="19">
        <f>J892*INDEX('Pliegos Tarifarios (Las Condes)'!$D:$D,MATCH($B892,'Pliegos Tarifarios (Las Condes)'!$A:$A,0))</f>
        <v>30616.877568</v>
      </c>
      <c r="P892" s="19">
        <f>H892*INDEX('Pliegos Tarifarios (Las Condes)'!$E:$E,MATCH($B892,'Pliegos Tarifarios (Las Condes)'!$A:$A,0))</f>
        <v>9442.515764400001</v>
      </c>
      <c r="Q892" s="19" cm="1">
        <f t="array" ref="Q892">H892*_xlfn.IFS(H892&lt;=350,INDEX('Pliegos Tarifarios (Las Condes)'!$F:$F,MATCH($B892,'Pliegos Tarifarios (Las Condes)'!$A:$A,0)),H892&lt;=500,INDEX('Pliegos Tarifarios (Las Condes)'!$G:$G,MATCH($B892,'Pliegos Tarifarios (Las Condes)'!$A:$A,0)),H892&lt;=1000,INDEX('Pliegos Tarifarios (Las Condes)'!$H:$H,MATCH($B892,'Pliegos Tarifarios (Las Condes)'!$A:$A,0)),H892&lt;=5000,INDEX('Pliegos Tarifarios (Las Condes)'!$I:$I,MATCH($B892,'Pliegos Tarifarios (Las Condes)'!$A:$A,0)),H892&gt;5000,INDEX('Pliegos Tarifarios (Las Condes)'!$J:$J,MATCH($B892,'Pliegos Tarifarios (Las Condes)'!$A:$A,0)))/1.19</f>
        <v>1712.5170249579835</v>
      </c>
      <c r="R892" s="19">
        <f>INDEX('Pliegos Tarifarios (Las Condes)'!$K:$K,MATCH($B892,'Pliegos Tarifarios (Las Condes)'!$A:$A,0))</f>
        <v>709.36099999999999</v>
      </c>
      <c r="S892" s="21">
        <f t="shared" si="42"/>
        <v>136690.53805995799</v>
      </c>
      <c r="T892" s="21">
        <f t="shared" si="43"/>
        <v>25971.202231392021</v>
      </c>
      <c r="U892" s="19">
        <v>0</v>
      </c>
      <c r="V892" s="21">
        <f t="shared" si="44"/>
        <v>162661.74029135003</v>
      </c>
    </row>
    <row r="893" spans="1:22" x14ac:dyDescent="0.3">
      <c r="A893" s="7" t="s">
        <v>141</v>
      </c>
      <c r="B893" s="7">
        <v>2</v>
      </c>
      <c r="C893" s="8" t="s">
        <v>186</v>
      </c>
      <c r="D893" s="7" t="s">
        <v>1022</v>
      </c>
      <c r="E893" s="7" t="s">
        <v>121</v>
      </c>
      <c r="F893" s="8" t="s">
        <v>1023</v>
      </c>
      <c r="G893" s="7" t="s">
        <v>16</v>
      </c>
      <c r="H893" s="9">
        <v>729.70730000000003</v>
      </c>
      <c r="I893" s="9">
        <v>2.2351999999999999</v>
      </c>
      <c r="J893" s="9">
        <v>2.1112000000000002</v>
      </c>
      <c r="K893" s="10">
        <v>0.94452397995705095</v>
      </c>
      <c r="L893" s="9">
        <v>26.06</v>
      </c>
      <c r="M893" s="19">
        <f>H893*INDEX('Pliegos Tarifarios (Las Condes)'!$B:$B,MATCH($B893,'Pliegos Tarifarios (Las Condes)'!$A:$A,0))</f>
        <v>86716.956117399997</v>
      </c>
      <c r="N893" s="19">
        <f>I893*INDEX('Pliegos Tarifarios (Las Condes)'!$C:$C,MATCH($B893,'Pliegos Tarifarios (Las Condes)'!$A:$A,0))</f>
        <v>7668.2581711999992</v>
      </c>
      <c r="O893" s="19">
        <f>J893*INDEX('Pliegos Tarifarios (Las Condes)'!$D:$D,MATCH($B893,'Pliegos Tarifarios (Las Condes)'!$A:$A,0))</f>
        <v>29814.7379712</v>
      </c>
      <c r="P893" s="19">
        <f>H893*INDEX('Pliegos Tarifarios (Las Condes)'!$E:$E,MATCH($B893,'Pliegos Tarifarios (Las Condes)'!$A:$A,0))</f>
        <v>9436.5748036000005</v>
      </c>
      <c r="Q893" s="19" cm="1">
        <f t="array" ref="Q893">H893*_xlfn.IFS(H893&lt;=350,INDEX('Pliegos Tarifarios (Las Condes)'!$F:$F,MATCH($B893,'Pliegos Tarifarios (Las Condes)'!$A:$A,0)),H893&lt;=500,INDEX('Pliegos Tarifarios (Las Condes)'!$G:$G,MATCH($B893,'Pliegos Tarifarios (Las Condes)'!$A:$A,0)),H893&lt;=1000,INDEX('Pliegos Tarifarios (Las Condes)'!$H:$H,MATCH($B893,'Pliegos Tarifarios (Las Condes)'!$A:$A,0)),H893&lt;=5000,INDEX('Pliegos Tarifarios (Las Condes)'!$I:$I,MATCH($B893,'Pliegos Tarifarios (Las Condes)'!$A:$A,0)),H893&gt;5000,INDEX('Pliegos Tarifarios (Las Condes)'!$J:$J,MATCH($B893,'Pliegos Tarifarios (Las Condes)'!$A:$A,0)))/1.19</f>
        <v>1711.4395582352945</v>
      </c>
      <c r="R893" s="19">
        <f>INDEX('Pliegos Tarifarios (Las Condes)'!$K:$K,MATCH($B893,'Pliegos Tarifarios (Las Condes)'!$A:$A,0))</f>
        <v>709.36099999999999</v>
      </c>
      <c r="S893" s="21">
        <f t="shared" si="42"/>
        <v>136057.32762163528</v>
      </c>
      <c r="T893" s="21">
        <f t="shared" si="43"/>
        <v>25850.892248110704</v>
      </c>
      <c r="U893" s="19">
        <v>0</v>
      </c>
      <c r="V893" s="21">
        <f t="shared" si="44"/>
        <v>161908.21986974598</v>
      </c>
    </row>
    <row r="894" spans="1:22" x14ac:dyDescent="0.3">
      <c r="A894" s="7" t="s">
        <v>141</v>
      </c>
      <c r="B894" s="7">
        <v>2</v>
      </c>
      <c r="C894" s="8" t="s">
        <v>186</v>
      </c>
      <c r="D894" s="7" t="s">
        <v>1024</v>
      </c>
      <c r="E894" s="7" t="s">
        <v>121</v>
      </c>
      <c r="F894" s="8" t="s">
        <v>1025</v>
      </c>
      <c r="G894" s="7" t="s">
        <v>16</v>
      </c>
      <c r="H894" s="9">
        <v>731.3098</v>
      </c>
      <c r="I894" s="9">
        <v>2.1991000000000001</v>
      </c>
      <c r="J894" s="9">
        <v>2.1429</v>
      </c>
      <c r="K894" s="10">
        <v>0.97444409076440364</v>
      </c>
      <c r="L894" s="9">
        <v>26.12</v>
      </c>
      <c r="M894" s="19">
        <f>H894*INDEX('Pliegos Tarifarios (Las Condes)'!$B:$B,MATCH($B894,'Pliegos Tarifarios (Las Condes)'!$A:$A,0))</f>
        <v>86907.394012399993</v>
      </c>
      <c r="N894" s="19">
        <f>I894*INDEX('Pliegos Tarifarios (Las Condes)'!$C:$C,MATCH($B894,'Pliegos Tarifarios (Las Condes)'!$A:$A,0))</f>
        <v>7544.4105871000002</v>
      </c>
      <c r="O894" s="19">
        <f>J894*INDEX('Pliegos Tarifarios (Las Condes)'!$D:$D,MATCH($B894,'Pliegos Tarifarios (Las Condes)'!$A:$A,0))</f>
        <v>30262.410950400001</v>
      </c>
      <c r="P894" s="19">
        <f>H894*INDEX('Pliegos Tarifarios (Las Condes)'!$E:$E,MATCH($B894,'Pliegos Tarifarios (Las Condes)'!$A:$A,0))</f>
        <v>9457.2983335999998</v>
      </c>
      <c r="Q894" s="19" cm="1">
        <f t="array" ref="Q894">H894*_xlfn.IFS(H894&lt;=350,INDEX('Pliegos Tarifarios (Las Condes)'!$F:$F,MATCH($B894,'Pliegos Tarifarios (Las Condes)'!$A:$A,0)),H894&lt;=500,INDEX('Pliegos Tarifarios (Las Condes)'!$G:$G,MATCH($B894,'Pliegos Tarifarios (Las Condes)'!$A:$A,0)),H894&lt;=1000,INDEX('Pliegos Tarifarios (Las Condes)'!$H:$H,MATCH($B894,'Pliegos Tarifarios (Las Condes)'!$A:$A,0)),H894&lt;=5000,INDEX('Pliegos Tarifarios (Las Condes)'!$I:$I,MATCH($B894,'Pliegos Tarifarios (Las Condes)'!$A:$A,0)),H894&gt;5000,INDEX('Pliegos Tarifarios (Las Condes)'!$J:$J,MATCH($B894,'Pliegos Tarifarios (Las Condes)'!$A:$A,0)))/1.19</f>
        <v>1715.1980267226893</v>
      </c>
      <c r="R894" s="19">
        <f>INDEX('Pliegos Tarifarios (Las Condes)'!$K:$K,MATCH($B894,'Pliegos Tarifarios (Las Condes)'!$A:$A,0))</f>
        <v>709.36099999999999</v>
      </c>
      <c r="S894" s="21">
        <f t="shared" si="42"/>
        <v>136596.07291022266</v>
      </c>
      <c r="T894" s="21">
        <f t="shared" si="43"/>
        <v>25953.253852942307</v>
      </c>
      <c r="U894" s="19">
        <v>0</v>
      </c>
      <c r="V894" s="21">
        <f t="shared" si="44"/>
        <v>162549.32676316498</v>
      </c>
    </row>
    <row r="895" spans="1:22" x14ac:dyDescent="0.3">
      <c r="A895" s="7" t="s">
        <v>141</v>
      </c>
      <c r="B895" s="7">
        <v>2</v>
      </c>
      <c r="C895" s="8" t="s">
        <v>186</v>
      </c>
      <c r="D895" s="7" t="s">
        <v>1026</v>
      </c>
      <c r="E895" s="7" t="s">
        <v>121</v>
      </c>
      <c r="F895" s="8" t="s">
        <v>1027</v>
      </c>
      <c r="G895" s="7" t="s">
        <v>16</v>
      </c>
      <c r="H895" s="9">
        <v>728.83339999999998</v>
      </c>
      <c r="I895" s="9">
        <v>2.1758000000000002</v>
      </c>
      <c r="J895" s="9">
        <v>2.1223999999999998</v>
      </c>
      <c r="K895" s="10">
        <v>0.97545730306094292</v>
      </c>
      <c r="L895" s="9">
        <v>26.03</v>
      </c>
      <c r="M895" s="19">
        <f>H895*INDEX('Pliegos Tarifarios (Las Condes)'!$B:$B,MATCH($B895,'Pliegos Tarifarios (Las Condes)'!$A:$A,0))</f>
        <v>86613.103589199993</v>
      </c>
      <c r="N895" s="19">
        <f>I895*INDEX('Pliegos Tarifarios (Las Condes)'!$C:$C,MATCH($B895,'Pliegos Tarifarios (Las Condes)'!$A:$A,0))</f>
        <v>7464.4757198000007</v>
      </c>
      <c r="O895" s="19">
        <f>J895*INDEX('Pliegos Tarifarios (Las Condes)'!$D:$D,MATCH($B895,'Pliegos Tarifarios (Las Condes)'!$A:$A,0))</f>
        <v>29972.906342399998</v>
      </c>
      <c r="P895" s="19">
        <f>H895*INDEX('Pliegos Tarifarios (Las Condes)'!$E:$E,MATCH($B895,'Pliegos Tarifarios (Las Condes)'!$A:$A,0))</f>
        <v>9425.2735288000003</v>
      </c>
      <c r="Q895" s="19" cm="1">
        <f t="array" ref="Q895">H895*_xlfn.IFS(H895&lt;=350,INDEX('Pliegos Tarifarios (Las Condes)'!$F:$F,MATCH($B895,'Pliegos Tarifarios (Las Condes)'!$A:$A,0)),H895&lt;=500,INDEX('Pliegos Tarifarios (Las Condes)'!$G:$G,MATCH($B895,'Pliegos Tarifarios (Las Condes)'!$A:$A,0)),H895&lt;=1000,INDEX('Pliegos Tarifarios (Las Condes)'!$H:$H,MATCH($B895,'Pliegos Tarifarios (Las Condes)'!$A:$A,0)),H895&lt;=5000,INDEX('Pliegos Tarifarios (Las Condes)'!$I:$I,MATCH($B895,'Pliegos Tarifarios (Las Condes)'!$A:$A,0)),H895&gt;5000,INDEX('Pliegos Tarifarios (Las Condes)'!$J:$J,MATCH($B895,'Pliegos Tarifarios (Las Condes)'!$A:$A,0)))/1.19</f>
        <v>1709.3899322689078</v>
      </c>
      <c r="R895" s="19">
        <f>INDEX('Pliegos Tarifarios (Las Condes)'!$K:$K,MATCH($B895,'Pliegos Tarifarios (Las Condes)'!$A:$A,0))</f>
        <v>709.36099999999999</v>
      </c>
      <c r="S895" s="21">
        <f t="shared" si="42"/>
        <v>135894.51011246891</v>
      </c>
      <c r="T895" s="21">
        <f t="shared" si="43"/>
        <v>25819.956921369092</v>
      </c>
      <c r="U895" s="19">
        <v>0</v>
      </c>
      <c r="V895" s="21">
        <f t="shared" si="44"/>
        <v>161714.46703383801</v>
      </c>
    </row>
    <row r="896" spans="1:22" x14ac:dyDescent="0.3">
      <c r="A896" s="3" t="s">
        <v>142</v>
      </c>
      <c r="B896" s="3">
        <v>3</v>
      </c>
      <c r="C896" s="4" t="s">
        <v>186</v>
      </c>
      <c r="D896" s="3" t="s">
        <v>187</v>
      </c>
      <c r="E896" s="3" t="s">
        <v>14</v>
      </c>
      <c r="F896" s="4" t="s">
        <v>15</v>
      </c>
      <c r="G896" s="3" t="s">
        <v>16</v>
      </c>
      <c r="H896" s="5">
        <v>90589.6345</v>
      </c>
      <c r="I896" s="5">
        <v>243.8982</v>
      </c>
      <c r="J896" s="5">
        <v>241.04169999999999</v>
      </c>
      <c r="K896" s="6">
        <v>0.98828814644798524</v>
      </c>
      <c r="L896" s="5">
        <v>3235.34</v>
      </c>
      <c r="M896" s="19">
        <f>H896*INDEX('Pliegos Tarifarios (Las Condes)'!$B:$B,MATCH($B896,'Pliegos Tarifarios (Las Condes)'!$A:$A,0))</f>
        <v>10765490.984710999</v>
      </c>
      <c r="N896" s="19">
        <f>I896*INDEX('Pliegos Tarifarios (Las Condes)'!$C:$C,MATCH($B896,'Pliegos Tarifarios (Las Condes)'!$A:$A,0))</f>
        <v>851758.12301579991</v>
      </c>
      <c r="O896" s="19">
        <f>J896*INDEX('Pliegos Tarifarios (Las Condes)'!$D:$D,MATCH($B896,'Pliegos Tarifarios (Las Condes)'!$A:$A,0))</f>
        <v>3421060.2553854999</v>
      </c>
      <c r="P896" s="19">
        <f>H896*INDEX('Pliegos Tarifarios (Las Condes)'!$E:$E,MATCH($B896,'Pliegos Tarifarios (Las Condes)'!$A:$A,0))</f>
        <v>1171505.1533540001</v>
      </c>
      <c r="Q896" s="19" cm="1">
        <f t="array" ref="Q896">H896*_xlfn.IFS(H896&lt;=350,INDEX('Pliegos Tarifarios (Las Condes)'!$F:$F,MATCH($B896,'Pliegos Tarifarios (Las Condes)'!$A:$A,0)),H896&lt;=500,INDEX('Pliegos Tarifarios (Las Condes)'!$G:$G,MATCH($B896,'Pliegos Tarifarios (Las Condes)'!$A:$A,0)),H896&lt;=1000,INDEX('Pliegos Tarifarios (Las Condes)'!$H:$H,MATCH($B896,'Pliegos Tarifarios (Las Condes)'!$A:$A,0)),H896&lt;=5000,INDEX('Pliegos Tarifarios (Las Condes)'!$I:$I,MATCH($B896,'Pliegos Tarifarios (Las Condes)'!$A:$A,0)),H896&gt;5000,INDEX('Pliegos Tarifarios (Las Condes)'!$J:$J,MATCH($B896,'Pliegos Tarifarios (Las Condes)'!$A:$A,0)))/1.19</f>
        <v>297271.02749789919</v>
      </c>
      <c r="R896" s="19">
        <f>INDEX('Pliegos Tarifarios (Las Condes)'!$K:$K,MATCH($B896,'Pliegos Tarifarios (Las Condes)'!$A:$A,0))</f>
        <v>716.899</v>
      </c>
      <c r="S896" s="21">
        <f t="shared" si="42"/>
        <v>16507802.442964198</v>
      </c>
      <c r="T896" s="21">
        <f t="shared" si="43"/>
        <v>3136482.4641631977</v>
      </c>
      <c r="U896" s="19">
        <v>0</v>
      </c>
      <c r="V896" s="21">
        <f t="shared" si="44"/>
        <v>19644284.907127395</v>
      </c>
    </row>
    <row r="897" spans="1:22" x14ac:dyDescent="0.3">
      <c r="A897" s="3" t="s">
        <v>142</v>
      </c>
      <c r="B897" s="3">
        <v>3</v>
      </c>
      <c r="C897" s="4" t="s">
        <v>186</v>
      </c>
      <c r="D897" s="3" t="s">
        <v>188</v>
      </c>
      <c r="E897" s="3" t="s">
        <v>18</v>
      </c>
      <c r="F897" s="4" t="s">
        <v>189</v>
      </c>
      <c r="G897" s="3" t="s">
        <v>16</v>
      </c>
      <c r="H897" s="5">
        <v>15098.1114</v>
      </c>
      <c r="I897" s="5">
        <v>39.923499999999997</v>
      </c>
      <c r="J897" s="5">
        <v>39.235100000000003</v>
      </c>
      <c r="K897" s="6">
        <v>0.98275702280611688</v>
      </c>
      <c r="L897" s="5">
        <v>539.22</v>
      </c>
      <c r="M897" s="19">
        <f>H897*INDEX('Pliegos Tarifarios (Las Condes)'!$B:$B,MATCH($B897,'Pliegos Tarifarios (Las Condes)'!$A:$A,0))</f>
        <v>1794229.3625532</v>
      </c>
      <c r="N897" s="19">
        <f>I897*INDEX('Pliegos Tarifarios (Las Condes)'!$C:$C,MATCH($B897,'Pliegos Tarifarios (Las Condes)'!$A:$A,0))</f>
        <v>139423.60142149997</v>
      </c>
      <c r="O897" s="19">
        <f>J897*INDEX('Pliegos Tarifarios (Las Condes)'!$D:$D,MATCH($B897,'Pliegos Tarifarios (Las Condes)'!$A:$A,0))</f>
        <v>556856.5158065001</v>
      </c>
      <c r="P897" s="19">
        <f>H897*INDEX('Pliegos Tarifarios (Las Condes)'!$E:$E,MATCH($B897,'Pliegos Tarifarios (Las Condes)'!$A:$A,0))</f>
        <v>195248.7766248</v>
      </c>
      <c r="Q897" s="19" cm="1">
        <f t="array" ref="Q897">H897*_xlfn.IFS(H897&lt;=350,INDEX('Pliegos Tarifarios (Las Condes)'!$F:$F,MATCH($B897,'Pliegos Tarifarios (Las Condes)'!$A:$A,0)),H897&lt;=500,INDEX('Pliegos Tarifarios (Las Condes)'!$G:$G,MATCH($B897,'Pliegos Tarifarios (Las Condes)'!$A:$A,0)),H897&lt;=1000,INDEX('Pliegos Tarifarios (Las Condes)'!$H:$H,MATCH($B897,'Pliegos Tarifarios (Las Condes)'!$A:$A,0)),H897&lt;=5000,INDEX('Pliegos Tarifarios (Las Condes)'!$I:$I,MATCH($B897,'Pliegos Tarifarios (Las Condes)'!$A:$A,0)),H897&gt;5000,INDEX('Pliegos Tarifarios (Las Condes)'!$J:$J,MATCH($B897,'Pliegos Tarifarios (Las Condes)'!$A:$A,0)))/1.19</f>
        <v>49544.642871428579</v>
      </c>
      <c r="R897" s="19">
        <f>INDEX('Pliegos Tarifarios (Las Condes)'!$K:$K,MATCH($B897,'Pliegos Tarifarios (Las Condes)'!$A:$A,0))</f>
        <v>716.899</v>
      </c>
      <c r="S897" s="21">
        <f t="shared" si="42"/>
        <v>2736019.7982774293</v>
      </c>
      <c r="T897" s="21">
        <f t="shared" si="43"/>
        <v>519843.76167271158</v>
      </c>
      <c r="U897" s="19">
        <v>0</v>
      </c>
      <c r="V897" s="21">
        <f t="shared" si="44"/>
        <v>3255863.5599501408</v>
      </c>
    </row>
    <row r="898" spans="1:22" x14ac:dyDescent="0.3">
      <c r="A898" s="3" t="s">
        <v>142</v>
      </c>
      <c r="B898" s="3">
        <v>3</v>
      </c>
      <c r="C898" s="4" t="s">
        <v>186</v>
      </c>
      <c r="D898" s="3" t="s">
        <v>190</v>
      </c>
      <c r="E898" s="3" t="s">
        <v>18</v>
      </c>
      <c r="F898" s="4" t="s">
        <v>191</v>
      </c>
      <c r="G898" s="3" t="s">
        <v>16</v>
      </c>
      <c r="H898" s="5">
        <v>12077.4445</v>
      </c>
      <c r="I898" s="5">
        <v>32.999000000000002</v>
      </c>
      <c r="J898" s="5">
        <v>32.138300000000001</v>
      </c>
      <c r="K898" s="6">
        <v>0.97391739143610412</v>
      </c>
      <c r="L898" s="5">
        <v>431.34</v>
      </c>
      <c r="M898" s="19">
        <f>H898*INDEX('Pliegos Tarifarios (Las Condes)'!$B:$B,MATCH($B898,'Pliegos Tarifarios (Las Condes)'!$A:$A,0))</f>
        <v>1435259.3494909999</v>
      </c>
      <c r="N898" s="19">
        <f>I898*INDEX('Pliegos Tarifarios (Las Condes)'!$C:$C,MATCH($B898,'Pliegos Tarifarios (Las Condes)'!$A:$A,0))</f>
        <v>115241.384731</v>
      </c>
      <c r="O898" s="19">
        <f>J898*INDEX('Pliegos Tarifarios (Las Condes)'!$D:$D,MATCH($B898,'Pliegos Tarifarios (Las Condes)'!$A:$A,0))</f>
        <v>456132.9463145</v>
      </c>
      <c r="P898" s="19">
        <f>H898*INDEX('Pliegos Tarifarios (Las Condes)'!$E:$E,MATCH($B898,'Pliegos Tarifarios (Las Condes)'!$A:$A,0))</f>
        <v>156185.51227400001</v>
      </c>
      <c r="Q898" s="19" cm="1">
        <f t="array" ref="Q898">H898*_xlfn.IFS(H898&lt;=350,INDEX('Pliegos Tarifarios (Las Condes)'!$F:$F,MATCH($B898,'Pliegos Tarifarios (Las Condes)'!$A:$A,0)),H898&lt;=500,INDEX('Pliegos Tarifarios (Las Condes)'!$G:$G,MATCH($B898,'Pliegos Tarifarios (Las Condes)'!$A:$A,0)),H898&lt;=1000,INDEX('Pliegos Tarifarios (Las Condes)'!$H:$H,MATCH($B898,'Pliegos Tarifarios (Las Condes)'!$A:$A,0)),H898&lt;=5000,INDEX('Pliegos Tarifarios (Las Condes)'!$I:$I,MATCH($B898,'Pliegos Tarifarios (Las Condes)'!$A:$A,0)),H898&gt;5000,INDEX('Pliegos Tarifarios (Las Condes)'!$J:$J,MATCH($B898,'Pliegos Tarifarios (Las Condes)'!$A:$A,0)))/1.19</f>
        <v>39632.286363445382</v>
      </c>
      <c r="R898" s="19">
        <f>INDEX('Pliegos Tarifarios (Las Condes)'!$K:$K,MATCH($B898,'Pliegos Tarifarios (Las Condes)'!$A:$A,0))</f>
        <v>716.899</v>
      </c>
      <c r="S898" s="21">
        <f t="shared" si="42"/>
        <v>2203168.3781739455</v>
      </c>
      <c r="T898" s="21">
        <f t="shared" si="43"/>
        <v>418601.99185304967</v>
      </c>
      <c r="U898" s="19">
        <v>0</v>
      </c>
      <c r="V898" s="21">
        <f t="shared" si="44"/>
        <v>2621770.370026995</v>
      </c>
    </row>
    <row r="899" spans="1:22" x14ac:dyDescent="0.3">
      <c r="A899" s="3" t="s">
        <v>142</v>
      </c>
      <c r="B899" s="3">
        <v>3</v>
      </c>
      <c r="C899" s="4" t="s">
        <v>186</v>
      </c>
      <c r="D899" s="3" t="s">
        <v>192</v>
      </c>
      <c r="E899" s="3" t="s">
        <v>18</v>
      </c>
      <c r="F899" s="4" t="s">
        <v>23</v>
      </c>
      <c r="G899" s="3" t="s">
        <v>16</v>
      </c>
      <c r="H899" s="5">
        <v>12110.960499999999</v>
      </c>
      <c r="I899" s="5">
        <v>33.264899999999997</v>
      </c>
      <c r="J899" s="5">
        <v>32.0518</v>
      </c>
      <c r="K899" s="6">
        <v>0.96353213146589956</v>
      </c>
      <c r="L899" s="5">
        <v>432.53</v>
      </c>
      <c r="M899" s="19">
        <f>H899*INDEX('Pliegos Tarifarios (Las Condes)'!$B:$B,MATCH($B899,'Pliegos Tarifarios (Las Condes)'!$A:$A,0))</f>
        <v>1439242.3238989997</v>
      </c>
      <c r="N899" s="19">
        <f>I899*INDEX('Pliegos Tarifarios (Las Condes)'!$C:$C,MATCH($B899,'Pliegos Tarifarios (Las Condes)'!$A:$A,0))</f>
        <v>116169.97905809998</v>
      </c>
      <c r="O899" s="19">
        <f>J899*INDEX('Pliegos Tarifarios (Las Condes)'!$D:$D,MATCH($B899,'Pliegos Tarifarios (Las Condes)'!$A:$A,0))</f>
        <v>454905.26781700004</v>
      </c>
      <c r="P899" s="19">
        <f>H899*INDEX('Pliegos Tarifarios (Las Condes)'!$E:$E,MATCH($B899,'Pliegos Tarifarios (Las Condes)'!$A:$A,0))</f>
        <v>156618.94118599998</v>
      </c>
      <c r="Q899" s="19" cm="1">
        <f t="array" ref="Q899">H899*_xlfn.IFS(H899&lt;=350,INDEX('Pliegos Tarifarios (Las Condes)'!$F:$F,MATCH($B899,'Pliegos Tarifarios (Las Condes)'!$A:$A,0)),H899&lt;=500,INDEX('Pliegos Tarifarios (Las Condes)'!$G:$G,MATCH($B899,'Pliegos Tarifarios (Las Condes)'!$A:$A,0)),H899&lt;=1000,INDEX('Pliegos Tarifarios (Las Condes)'!$H:$H,MATCH($B899,'Pliegos Tarifarios (Las Condes)'!$A:$A,0)),H899&lt;=5000,INDEX('Pliegos Tarifarios (Las Condes)'!$I:$I,MATCH($B899,'Pliegos Tarifarios (Las Condes)'!$A:$A,0)),H899&gt;5000,INDEX('Pliegos Tarifarios (Las Condes)'!$J:$J,MATCH($B899,'Pliegos Tarifarios (Las Condes)'!$A:$A,0)))/1.19</f>
        <v>39742.269539915971</v>
      </c>
      <c r="R899" s="19">
        <f>INDEX('Pliegos Tarifarios (Las Condes)'!$K:$K,MATCH($B899,'Pliegos Tarifarios (Las Condes)'!$A:$A,0))</f>
        <v>716.899</v>
      </c>
      <c r="S899" s="21">
        <f t="shared" si="42"/>
        <v>2207395.6805000161</v>
      </c>
      <c r="T899" s="21">
        <f t="shared" si="43"/>
        <v>419405.17929500306</v>
      </c>
      <c r="U899" s="19">
        <v>0</v>
      </c>
      <c r="V899" s="21">
        <f t="shared" si="44"/>
        <v>2626800.859795019</v>
      </c>
    </row>
    <row r="900" spans="1:22" x14ac:dyDescent="0.3">
      <c r="A900" s="3" t="s">
        <v>142</v>
      </c>
      <c r="B900" s="3">
        <v>3</v>
      </c>
      <c r="C900" s="4" t="s">
        <v>186</v>
      </c>
      <c r="D900" s="3" t="s">
        <v>193</v>
      </c>
      <c r="E900" s="3" t="s">
        <v>18</v>
      </c>
      <c r="F900" s="4" t="s">
        <v>25</v>
      </c>
      <c r="G900" s="3" t="s">
        <v>16</v>
      </c>
      <c r="H900" s="5">
        <v>10904.463400000001</v>
      </c>
      <c r="I900" s="5">
        <v>29.305599999999998</v>
      </c>
      <c r="J900" s="5">
        <v>29.305599999999998</v>
      </c>
      <c r="K900" s="6">
        <v>1</v>
      </c>
      <c r="L900" s="5">
        <v>389.45</v>
      </c>
      <c r="M900" s="19">
        <f>H900*INDEX('Pliegos Tarifarios (Las Condes)'!$B:$B,MATCH($B900,'Pliegos Tarifarios (Las Condes)'!$A:$A,0))</f>
        <v>1295864.6215292001</v>
      </c>
      <c r="N900" s="19">
        <f>I900*INDEX('Pliegos Tarifarios (Las Condes)'!$C:$C,MATCH($B900,'Pliegos Tarifarios (Las Condes)'!$A:$A,0))</f>
        <v>102343.03840639998</v>
      </c>
      <c r="O900" s="19">
        <f>J900*INDEX('Pliegos Tarifarios (Las Condes)'!$D:$D,MATCH($B900,'Pliegos Tarifarios (Las Condes)'!$A:$A,0))</f>
        <v>415928.959264</v>
      </c>
      <c r="P900" s="19">
        <f>H900*INDEX('Pliegos Tarifarios (Las Condes)'!$E:$E,MATCH($B900,'Pliegos Tarifarios (Las Condes)'!$A:$A,0))</f>
        <v>141016.52068880002</v>
      </c>
      <c r="Q900" s="19" cm="1">
        <f t="array" ref="Q900">H900*_xlfn.IFS(H900&lt;=350,INDEX('Pliegos Tarifarios (Las Condes)'!$F:$F,MATCH($B900,'Pliegos Tarifarios (Las Condes)'!$A:$A,0)),H900&lt;=500,INDEX('Pliegos Tarifarios (Las Condes)'!$G:$G,MATCH($B900,'Pliegos Tarifarios (Las Condes)'!$A:$A,0)),H900&lt;=1000,INDEX('Pliegos Tarifarios (Las Condes)'!$H:$H,MATCH($B900,'Pliegos Tarifarios (Las Condes)'!$A:$A,0)),H900&lt;=5000,INDEX('Pliegos Tarifarios (Las Condes)'!$I:$I,MATCH($B900,'Pliegos Tarifarios (Las Condes)'!$A:$A,0)),H900&gt;5000,INDEX('Pliegos Tarifarios (Las Condes)'!$J:$J,MATCH($B900,'Pliegos Tarifarios (Las Condes)'!$A:$A,0)))/1.19</f>
        <v>35783.134098319329</v>
      </c>
      <c r="R900" s="19">
        <f>INDEX('Pliegos Tarifarios (Las Condes)'!$K:$K,MATCH($B900,'Pliegos Tarifarios (Las Condes)'!$A:$A,0))</f>
        <v>716.899</v>
      </c>
      <c r="S900" s="21">
        <f t="shared" si="42"/>
        <v>1991653.1729867195</v>
      </c>
      <c r="T900" s="21">
        <f t="shared" si="43"/>
        <v>378414.1028674767</v>
      </c>
      <c r="U900" s="19">
        <v>0</v>
      </c>
      <c r="V900" s="21">
        <f t="shared" si="44"/>
        <v>2370067.2758541964</v>
      </c>
    </row>
    <row r="901" spans="1:22" x14ac:dyDescent="0.3">
      <c r="A901" s="3" t="s">
        <v>142</v>
      </c>
      <c r="B901" s="3">
        <v>3</v>
      </c>
      <c r="C901" s="4" t="s">
        <v>186</v>
      </c>
      <c r="D901" s="3" t="s">
        <v>194</v>
      </c>
      <c r="E901" s="3" t="s">
        <v>18</v>
      </c>
      <c r="F901" s="4" t="s">
        <v>27</v>
      </c>
      <c r="G901" s="3" t="s">
        <v>16</v>
      </c>
      <c r="H901" s="5">
        <v>7254.7588999999998</v>
      </c>
      <c r="I901" s="5">
        <v>19.241299999999999</v>
      </c>
      <c r="J901" s="5">
        <v>19.241299999999999</v>
      </c>
      <c r="K901" s="6">
        <v>1</v>
      </c>
      <c r="L901" s="5">
        <v>259.10000000000002</v>
      </c>
      <c r="M901" s="19">
        <f>H901*INDEX('Pliegos Tarifarios (Las Condes)'!$B:$B,MATCH($B901,'Pliegos Tarifarios (Las Condes)'!$A:$A,0))</f>
        <v>862141.03815819998</v>
      </c>
      <c r="N901" s="19">
        <f>I901*INDEX('Pliegos Tarifarios (Las Condes)'!$C:$C,MATCH($B901,'Pliegos Tarifarios (Las Condes)'!$A:$A,0))</f>
        <v>67195.795509699994</v>
      </c>
      <c r="O901" s="19">
        <f>J901*INDEX('Pliegos Tarifarios (Las Condes)'!$D:$D,MATCH($B901,'Pliegos Tarifarios (Las Condes)'!$A:$A,0))</f>
        <v>273088.21125950001</v>
      </c>
      <c r="P901" s="19">
        <f>H901*INDEX('Pliegos Tarifarios (Las Condes)'!$E:$E,MATCH($B901,'Pliegos Tarifarios (Las Condes)'!$A:$A,0))</f>
        <v>93818.542094799996</v>
      </c>
      <c r="Q901" s="19" cm="1">
        <f t="array" ref="Q901">H901*_xlfn.IFS(H901&lt;=350,INDEX('Pliegos Tarifarios (Las Condes)'!$F:$F,MATCH($B901,'Pliegos Tarifarios (Las Condes)'!$A:$A,0)),H901&lt;=500,INDEX('Pliegos Tarifarios (Las Condes)'!$G:$G,MATCH($B901,'Pliegos Tarifarios (Las Condes)'!$A:$A,0)),H901&lt;=1000,INDEX('Pliegos Tarifarios (Las Condes)'!$H:$H,MATCH($B901,'Pliegos Tarifarios (Las Condes)'!$A:$A,0)),H901&lt;=5000,INDEX('Pliegos Tarifarios (Las Condes)'!$I:$I,MATCH($B901,'Pliegos Tarifarios (Las Condes)'!$A:$A,0)),H901&gt;5000,INDEX('Pliegos Tarifarios (Las Condes)'!$J:$J,MATCH($B901,'Pliegos Tarifarios (Las Condes)'!$A:$A,0)))/1.19</f>
        <v>23806.582776890758</v>
      </c>
      <c r="R901" s="19">
        <f>INDEX('Pliegos Tarifarios (Las Condes)'!$K:$K,MATCH($B901,'Pliegos Tarifarios (Las Condes)'!$A:$A,0))</f>
        <v>716.899</v>
      </c>
      <c r="S901" s="21">
        <f t="shared" si="42"/>
        <v>1320767.0687990908</v>
      </c>
      <c r="T901" s="21">
        <f t="shared" si="43"/>
        <v>250945.74307182725</v>
      </c>
      <c r="U901" s="19">
        <v>0</v>
      </c>
      <c r="V901" s="21">
        <f t="shared" si="44"/>
        <v>1571712.8118709181</v>
      </c>
    </row>
    <row r="902" spans="1:22" x14ac:dyDescent="0.3">
      <c r="A902" s="3" t="s">
        <v>142</v>
      </c>
      <c r="B902" s="3">
        <v>3</v>
      </c>
      <c r="C902" s="4" t="s">
        <v>186</v>
      </c>
      <c r="D902" s="3" t="s">
        <v>195</v>
      </c>
      <c r="E902" s="3" t="s">
        <v>18</v>
      </c>
      <c r="F902" s="4" t="s">
        <v>29</v>
      </c>
      <c r="G902" s="3" t="s">
        <v>30</v>
      </c>
      <c r="H902" s="5">
        <v>2412.4630000000002</v>
      </c>
      <c r="I902" s="5">
        <v>6.5149999999999997</v>
      </c>
      <c r="J902" s="5">
        <v>6.4885000000000002</v>
      </c>
      <c r="K902" s="6">
        <v>0.99593246354566389</v>
      </c>
      <c r="L902" s="5">
        <v>86.16</v>
      </c>
      <c r="M902" s="19">
        <f>H902*INDEX('Pliegos Tarifarios (Las Condes)'!$B:$B,MATCH($B902,'Pliegos Tarifarios (Las Condes)'!$A:$A,0))</f>
        <v>286692.277994</v>
      </c>
      <c r="N902" s="19">
        <f>I902*INDEX('Pliegos Tarifarios (Las Condes)'!$C:$C,MATCH($B902,'Pliegos Tarifarios (Las Condes)'!$A:$A,0))</f>
        <v>22752.132534999997</v>
      </c>
      <c r="O902" s="19">
        <f>J902*INDEX('Pliegos Tarifarios (Las Condes)'!$D:$D,MATCH($B902,'Pliegos Tarifarios (Las Condes)'!$A:$A,0))</f>
        <v>92090.080127500012</v>
      </c>
      <c r="P902" s="19">
        <f>H902*INDEX('Pliegos Tarifarios (Las Condes)'!$E:$E,MATCH($B902,'Pliegos Tarifarios (Las Condes)'!$A:$A,0))</f>
        <v>31197.971516000005</v>
      </c>
      <c r="Q902" s="19" cm="1">
        <f t="array" ref="Q902">H902*_xlfn.IFS(H902&lt;=350,INDEX('Pliegos Tarifarios (Las Condes)'!$F:$F,MATCH($B902,'Pliegos Tarifarios (Las Condes)'!$A:$A,0)),H902&lt;=500,INDEX('Pliegos Tarifarios (Las Condes)'!$G:$G,MATCH($B902,'Pliegos Tarifarios (Las Condes)'!$A:$A,0)),H902&lt;=1000,INDEX('Pliegos Tarifarios (Las Condes)'!$H:$H,MATCH($B902,'Pliegos Tarifarios (Las Condes)'!$A:$A,0)),H902&lt;=5000,INDEX('Pliegos Tarifarios (Las Condes)'!$I:$I,MATCH($B902,'Pliegos Tarifarios (Las Condes)'!$A:$A,0)),H902&gt;5000,INDEX('Pliegos Tarifarios (Las Condes)'!$J:$J,MATCH($B902,'Pliegos Tarifarios (Las Condes)'!$A:$A,0)))/1.19</f>
        <v>7239.416279831933</v>
      </c>
      <c r="R902" s="19">
        <f>INDEX('Pliegos Tarifarios (Las Condes)'!$K:$K,MATCH($B902,'Pliegos Tarifarios (Las Condes)'!$A:$A,0))</f>
        <v>716.899</v>
      </c>
      <c r="S902" s="21">
        <f t="shared" si="42"/>
        <v>440688.77745233191</v>
      </c>
      <c r="T902" s="21">
        <f t="shared" si="43"/>
        <v>83730.867715943066</v>
      </c>
      <c r="U902" s="19">
        <v>0</v>
      </c>
      <c r="V902" s="21">
        <f t="shared" si="44"/>
        <v>524419.64516827499</v>
      </c>
    </row>
    <row r="903" spans="1:22" x14ac:dyDescent="0.3">
      <c r="A903" s="3" t="s">
        <v>142</v>
      </c>
      <c r="B903" s="3">
        <v>3</v>
      </c>
      <c r="C903" s="4" t="s">
        <v>186</v>
      </c>
      <c r="D903" s="3" t="s">
        <v>196</v>
      </c>
      <c r="E903" s="3" t="s">
        <v>18</v>
      </c>
      <c r="F903" s="4" t="s">
        <v>32</v>
      </c>
      <c r="G903" s="3" t="s">
        <v>16</v>
      </c>
      <c r="H903" s="5">
        <v>7272.4701999999997</v>
      </c>
      <c r="I903" s="5">
        <v>19.4129</v>
      </c>
      <c r="J903" s="5">
        <v>19.4129</v>
      </c>
      <c r="K903" s="6">
        <v>1</v>
      </c>
      <c r="L903" s="5">
        <v>259.73</v>
      </c>
      <c r="M903" s="19">
        <f>H903*INDEX('Pliegos Tarifarios (Las Condes)'!$B:$B,MATCH($B903,'Pliegos Tarifarios (Las Condes)'!$A:$A,0))</f>
        <v>864245.81362759997</v>
      </c>
      <c r="N903" s="19">
        <f>I903*INDEX('Pliegos Tarifarios (Las Condes)'!$C:$C,MATCH($B903,'Pliegos Tarifarios (Las Condes)'!$A:$A,0))</f>
        <v>67795.068870100004</v>
      </c>
      <c r="O903" s="19">
        <f>J903*INDEX('Pliegos Tarifarios (Las Condes)'!$D:$D,MATCH($B903,'Pliegos Tarifarios (Las Condes)'!$A:$A,0))</f>
        <v>275523.69831350003</v>
      </c>
      <c r="P903" s="19">
        <f>H903*INDEX('Pliegos Tarifarios (Las Condes)'!$E:$E,MATCH($B903,'Pliegos Tarifarios (Las Condes)'!$A:$A,0))</f>
        <v>94047.584626399999</v>
      </c>
      <c r="Q903" s="19" cm="1">
        <f t="array" ref="Q903">H903*_xlfn.IFS(H903&lt;=350,INDEX('Pliegos Tarifarios (Las Condes)'!$F:$F,MATCH($B903,'Pliegos Tarifarios (Las Condes)'!$A:$A,0)),H903&lt;=500,INDEX('Pliegos Tarifarios (Las Condes)'!$G:$G,MATCH($B903,'Pliegos Tarifarios (Las Condes)'!$A:$A,0)),H903&lt;=1000,INDEX('Pliegos Tarifarios (Las Condes)'!$H:$H,MATCH($B903,'Pliegos Tarifarios (Las Condes)'!$A:$A,0)),H903&lt;=5000,INDEX('Pliegos Tarifarios (Las Condes)'!$I:$I,MATCH($B903,'Pliegos Tarifarios (Las Condes)'!$A:$A,0)),H903&gt;5000,INDEX('Pliegos Tarifarios (Las Condes)'!$J:$J,MATCH($B903,'Pliegos Tarifarios (Las Condes)'!$A:$A,0)))/1.19</f>
        <v>23864.702631092438</v>
      </c>
      <c r="R903" s="19">
        <f>INDEX('Pliegos Tarifarios (Las Condes)'!$K:$K,MATCH($B903,'Pliegos Tarifarios (Las Condes)'!$A:$A,0))</f>
        <v>716.899</v>
      </c>
      <c r="S903" s="21">
        <f t="shared" si="42"/>
        <v>1326193.7670686923</v>
      </c>
      <c r="T903" s="21">
        <f t="shared" si="43"/>
        <v>251976.81574305153</v>
      </c>
      <c r="U903" s="19">
        <v>0</v>
      </c>
      <c r="V903" s="21">
        <f t="shared" si="44"/>
        <v>1578170.5828117437</v>
      </c>
    </row>
    <row r="904" spans="1:22" x14ac:dyDescent="0.3">
      <c r="A904" s="3" t="s">
        <v>142</v>
      </c>
      <c r="B904" s="3">
        <v>3</v>
      </c>
      <c r="C904" s="4" t="s">
        <v>186</v>
      </c>
      <c r="D904" s="3" t="s">
        <v>197</v>
      </c>
      <c r="E904" s="3" t="s">
        <v>34</v>
      </c>
      <c r="F904" s="4" t="s">
        <v>35</v>
      </c>
      <c r="G904" s="3" t="s">
        <v>30</v>
      </c>
      <c r="H904" s="5">
        <v>3032.4780999999998</v>
      </c>
      <c r="I904" s="5">
        <v>8.2738999999999994</v>
      </c>
      <c r="J904" s="5">
        <v>8.2738999999999994</v>
      </c>
      <c r="K904" s="6">
        <v>1</v>
      </c>
      <c r="L904" s="5">
        <v>108.3</v>
      </c>
      <c r="M904" s="19">
        <f>H904*INDEX('Pliegos Tarifarios (Las Condes)'!$B:$B,MATCH($B904,'Pliegos Tarifarios (Las Condes)'!$A:$A,0))</f>
        <v>360373.63244779996</v>
      </c>
      <c r="N904" s="19">
        <f>I904*INDEX('Pliegos Tarifarios (Las Condes)'!$C:$C,MATCH($B904,'Pliegos Tarifarios (Las Condes)'!$A:$A,0))</f>
        <v>28894.684479099997</v>
      </c>
      <c r="O904" s="19">
        <f>J904*INDEX('Pliegos Tarifarios (Las Condes)'!$D:$D,MATCH($B904,'Pliegos Tarifarios (Las Condes)'!$A:$A,0))</f>
        <v>117429.9320285</v>
      </c>
      <c r="P904" s="19">
        <f>H904*INDEX('Pliegos Tarifarios (Las Condes)'!$E:$E,MATCH($B904,'Pliegos Tarifarios (Las Condes)'!$A:$A,0))</f>
        <v>39216.006789200001</v>
      </c>
      <c r="Q904" s="19" cm="1">
        <f t="array" ref="Q904">H904*_xlfn.IFS(H904&lt;=350,INDEX('Pliegos Tarifarios (Las Condes)'!$F:$F,MATCH($B904,'Pliegos Tarifarios (Las Condes)'!$A:$A,0)),H904&lt;=500,INDEX('Pliegos Tarifarios (Las Condes)'!$G:$G,MATCH($B904,'Pliegos Tarifarios (Las Condes)'!$A:$A,0)),H904&lt;=1000,INDEX('Pliegos Tarifarios (Las Condes)'!$H:$H,MATCH($B904,'Pliegos Tarifarios (Las Condes)'!$A:$A,0)),H904&lt;=5000,INDEX('Pliegos Tarifarios (Las Condes)'!$I:$I,MATCH($B904,'Pliegos Tarifarios (Las Condes)'!$A:$A,0)),H904&gt;5000,INDEX('Pliegos Tarifarios (Las Condes)'!$J:$J,MATCH($B904,'Pliegos Tarifarios (Las Condes)'!$A:$A,0)))/1.19</f>
        <v>9099.9826009243679</v>
      </c>
      <c r="R904" s="19">
        <f>INDEX('Pliegos Tarifarios (Las Condes)'!$K:$K,MATCH($B904,'Pliegos Tarifarios (Las Condes)'!$A:$A,0))</f>
        <v>716.899</v>
      </c>
      <c r="S904" s="21">
        <f t="shared" si="42"/>
        <v>555731.13734552427</v>
      </c>
      <c r="T904" s="21">
        <f t="shared" si="43"/>
        <v>105588.91609564962</v>
      </c>
      <c r="U904" s="19">
        <v>0</v>
      </c>
      <c r="V904" s="21">
        <f t="shared" si="44"/>
        <v>661320.05344117386</v>
      </c>
    </row>
    <row r="905" spans="1:22" x14ac:dyDescent="0.3">
      <c r="A905" s="3" t="s">
        <v>142</v>
      </c>
      <c r="B905" s="3">
        <v>3</v>
      </c>
      <c r="C905" s="4" t="s">
        <v>186</v>
      </c>
      <c r="D905" s="3" t="s">
        <v>198</v>
      </c>
      <c r="E905" s="3" t="s">
        <v>34</v>
      </c>
      <c r="F905" s="4" t="s">
        <v>37</v>
      </c>
      <c r="G905" s="3" t="s">
        <v>30</v>
      </c>
      <c r="H905" s="5">
        <v>2419.5063</v>
      </c>
      <c r="I905" s="5">
        <v>6.4996999999999998</v>
      </c>
      <c r="J905" s="5">
        <v>6.3738000000000001</v>
      </c>
      <c r="K905" s="6">
        <v>0.98062987522501044</v>
      </c>
      <c r="L905" s="5">
        <v>86.41</v>
      </c>
      <c r="M905" s="19">
        <f>H905*INDEX('Pliegos Tarifarios (Las Condes)'!$B:$B,MATCH($B905,'Pliegos Tarifarios (Las Condes)'!$A:$A,0))</f>
        <v>287529.28967939998</v>
      </c>
      <c r="N905" s="19">
        <f>I905*INDEX('Pliegos Tarifarios (Las Condes)'!$C:$C,MATCH($B905,'Pliegos Tarifarios (Las Condes)'!$A:$A,0))</f>
        <v>22698.700819299997</v>
      </c>
      <c r="O905" s="19">
        <f>J905*INDEX('Pliegos Tarifarios (Las Condes)'!$D:$D,MATCH($B905,'Pliegos Tarifarios (Las Condes)'!$A:$A,0))</f>
        <v>90462.164247000008</v>
      </c>
      <c r="P905" s="19">
        <f>H905*INDEX('Pliegos Tarifarios (Las Condes)'!$E:$E,MATCH($B905,'Pliegos Tarifarios (Las Condes)'!$A:$A,0))</f>
        <v>31289.055471600001</v>
      </c>
      <c r="Q905" s="19" cm="1">
        <f t="array" ref="Q905">H905*_xlfn.IFS(H905&lt;=350,INDEX('Pliegos Tarifarios (Las Condes)'!$F:$F,MATCH($B905,'Pliegos Tarifarios (Las Condes)'!$A:$A,0)),H905&lt;=500,INDEX('Pliegos Tarifarios (Las Condes)'!$G:$G,MATCH($B905,'Pliegos Tarifarios (Las Condes)'!$A:$A,0)),H905&lt;=1000,INDEX('Pliegos Tarifarios (Las Condes)'!$H:$H,MATCH($B905,'Pliegos Tarifarios (Las Condes)'!$A:$A,0)),H905&lt;=5000,INDEX('Pliegos Tarifarios (Las Condes)'!$I:$I,MATCH($B905,'Pliegos Tarifarios (Las Condes)'!$A:$A,0)),H905&gt;5000,INDEX('Pliegos Tarifarios (Las Condes)'!$J:$J,MATCH($B905,'Pliegos Tarifarios (Las Condes)'!$A:$A,0)))/1.19</f>
        <v>7260.5520985714293</v>
      </c>
      <c r="R905" s="19">
        <f>INDEX('Pliegos Tarifarios (Las Condes)'!$K:$K,MATCH($B905,'Pliegos Tarifarios (Las Condes)'!$A:$A,0))</f>
        <v>716.899</v>
      </c>
      <c r="S905" s="21">
        <f t="shared" ref="S905:S968" si="45">SUM(M905:R905)</f>
        <v>439956.6613158714</v>
      </c>
      <c r="T905" s="21">
        <f t="shared" ref="T905:T968" si="46">S905*0.19</f>
        <v>83591.765650015572</v>
      </c>
      <c r="U905" s="19">
        <v>0</v>
      </c>
      <c r="V905" s="21">
        <f t="shared" ref="V905:V968" si="47">SUM(S905:T905)</f>
        <v>523548.42696588696</v>
      </c>
    </row>
    <row r="906" spans="1:22" x14ac:dyDescent="0.3">
      <c r="A906" s="3" t="s">
        <v>142</v>
      </c>
      <c r="B906" s="3">
        <v>3</v>
      </c>
      <c r="C906" s="4" t="s">
        <v>186</v>
      </c>
      <c r="D906" s="3" t="s">
        <v>199</v>
      </c>
      <c r="E906" s="3" t="s">
        <v>34</v>
      </c>
      <c r="F906" s="4" t="s">
        <v>39</v>
      </c>
      <c r="G906" s="3" t="s">
        <v>30</v>
      </c>
      <c r="H906" s="5">
        <v>2418.4677999999999</v>
      </c>
      <c r="I906" s="5">
        <v>6.5590999999999999</v>
      </c>
      <c r="J906" s="5">
        <v>6.3151000000000002</v>
      </c>
      <c r="K906" s="6">
        <v>0.9627997743592871</v>
      </c>
      <c r="L906" s="5">
        <v>86.37</v>
      </c>
      <c r="M906" s="19">
        <f>H906*INDEX('Pliegos Tarifarios (Las Condes)'!$B:$B,MATCH($B906,'Pliegos Tarifarios (Las Condes)'!$A:$A,0))</f>
        <v>287405.87641639996</v>
      </c>
      <c r="N906" s="19">
        <f>I906*INDEX('Pliegos Tarifarios (Las Condes)'!$C:$C,MATCH($B906,'Pliegos Tarifarios (Las Condes)'!$A:$A,0))</f>
        <v>22906.141597899998</v>
      </c>
      <c r="O906" s="19">
        <f>J906*INDEX('Pliegos Tarifarios (Las Condes)'!$D:$D,MATCH($B906,'Pliegos Tarifarios (Las Condes)'!$A:$A,0))</f>
        <v>89629.046006500008</v>
      </c>
      <c r="P906" s="19">
        <f>H906*INDEX('Pliegos Tarifarios (Las Condes)'!$E:$E,MATCH($B906,'Pliegos Tarifarios (Las Condes)'!$A:$A,0))</f>
        <v>31275.6255896</v>
      </c>
      <c r="Q906" s="19" cm="1">
        <f t="array" ref="Q906">H906*_xlfn.IFS(H906&lt;=350,INDEX('Pliegos Tarifarios (Las Condes)'!$F:$F,MATCH($B906,'Pliegos Tarifarios (Las Condes)'!$A:$A,0)),H906&lt;=500,INDEX('Pliegos Tarifarios (Las Condes)'!$G:$G,MATCH($B906,'Pliegos Tarifarios (Las Condes)'!$A:$A,0)),H906&lt;=1000,INDEX('Pliegos Tarifarios (Las Condes)'!$H:$H,MATCH($B906,'Pliegos Tarifarios (Las Condes)'!$A:$A,0)),H906&lt;=5000,INDEX('Pliegos Tarifarios (Las Condes)'!$I:$I,MATCH($B906,'Pliegos Tarifarios (Las Condes)'!$A:$A,0)),H906&gt;5000,INDEX('Pliegos Tarifarios (Las Condes)'!$J:$J,MATCH($B906,'Pliegos Tarifarios (Las Condes)'!$A:$A,0)))/1.19</f>
        <v>7257.4357258823529</v>
      </c>
      <c r="R906" s="19">
        <f>INDEX('Pliegos Tarifarios (Las Condes)'!$K:$K,MATCH($B906,'Pliegos Tarifarios (Las Condes)'!$A:$A,0))</f>
        <v>716.899</v>
      </c>
      <c r="S906" s="21">
        <f t="shared" si="45"/>
        <v>439191.02433628234</v>
      </c>
      <c r="T906" s="21">
        <f t="shared" si="46"/>
        <v>83446.294623893642</v>
      </c>
      <c r="U906" s="19">
        <v>0</v>
      </c>
      <c r="V906" s="21">
        <f t="shared" si="47"/>
        <v>522637.31896017597</v>
      </c>
    </row>
    <row r="907" spans="1:22" x14ac:dyDescent="0.3">
      <c r="A907" s="3" t="s">
        <v>142</v>
      </c>
      <c r="B907" s="3">
        <v>3</v>
      </c>
      <c r="C907" s="4" t="s">
        <v>186</v>
      </c>
      <c r="D907" s="3" t="s">
        <v>200</v>
      </c>
      <c r="E907" s="3" t="s">
        <v>34</v>
      </c>
      <c r="F907" s="4" t="s">
        <v>41</v>
      </c>
      <c r="G907" s="3" t="s">
        <v>30</v>
      </c>
      <c r="H907" s="5">
        <v>1814.7037</v>
      </c>
      <c r="I907" s="5">
        <v>4.9980000000000002</v>
      </c>
      <c r="J907" s="5">
        <v>4.7546999999999997</v>
      </c>
      <c r="K907" s="6">
        <v>0.95132052821128443</v>
      </c>
      <c r="L907" s="5">
        <v>64.81</v>
      </c>
      <c r="M907" s="19">
        <f>H907*INDEX('Pliegos Tarifarios (Las Condes)'!$B:$B,MATCH($B907,'Pliegos Tarifarios (Las Condes)'!$A:$A,0))</f>
        <v>215655.75830059999</v>
      </c>
      <c r="N907" s="19">
        <f>I907*INDEX('Pliegos Tarifarios (Las Condes)'!$C:$C,MATCH($B907,'Pliegos Tarifarios (Las Condes)'!$A:$A,0))</f>
        <v>17454.360462000001</v>
      </c>
      <c r="O907" s="19">
        <f>J907*INDEX('Pliegos Tarifarios (Las Condes)'!$D:$D,MATCH($B907,'Pliegos Tarifarios (Las Condes)'!$A:$A,0))</f>
        <v>67482.577480499996</v>
      </c>
      <c r="P907" s="19">
        <f>H907*INDEX('Pliegos Tarifarios (Las Condes)'!$E:$E,MATCH($B907,'Pliegos Tarifarios (Las Condes)'!$A:$A,0))</f>
        <v>23467.748248399999</v>
      </c>
      <c r="Q907" s="19" cm="1">
        <f t="array" ref="Q907">H907*_xlfn.IFS(H907&lt;=350,INDEX('Pliegos Tarifarios (Las Condes)'!$F:$F,MATCH($B907,'Pliegos Tarifarios (Las Condes)'!$A:$A,0)),H907&lt;=500,INDEX('Pliegos Tarifarios (Las Condes)'!$G:$G,MATCH($B907,'Pliegos Tarifarios (Las Condes)'!$A:$A,0)),H907&lt;=1000,INDEX('Pliegos Tarifarios (Las Condes)'!$H:$H,MATCH($B907,'Pliegos Tarifarios (Las Condes)'!$A:$A,0)),H907&lt;=5000,INDEX('Pliegos Tarifarios (Las Condes)'!$I:$I,MATCH($B907,'Pliegos Tarifarios (Las Condes)'!$A:$A,0)),H907&gt;5000,INDEX('Pliegos Tarifarios (Las Condes)'!$J:$J,MATCH($B907,'Pliegos Tarifarios (Las Condes)'!$A:$A,0)))/1.19</f>
        <v>5445.6360610924376</v>
      </c>
      <c r="R907" s="19">
        <f>INDEX('Pliegos Tarifarios (Las Condes)'!$K:$K,MATCH($B907,'Pliegos Tarifarios (Las Condes)'!$A:$A,0))</f>
        <v>716.899</v>
      </c>
      <c r="S907" s="21">
        <f t="shared" si="45"/>
        <v>330222.97955259238</v>
      </c>
      <c r="T907" s="21">
        <f t="shared" si="46"/>
        <v>62742.366114992554</v>
      </c>
      <c r="U907" s="19">
        <v>0</v>
      </c>
      <c r="V907" s="21">
        <f t="shared" si="47"/>
        <v>392965.34566758492</v>
      </c>
    </row>
    <row r="908" spans="1:22" x14ac:dyDescent="0.3">
      <c r="A908" s="3" t="s">
        <v>142</v>
      </c>
      <c r="B908" s="3">
        <v>3</v>
      </c>
      <c r="C908" s="4" t="s">
        <v>186</v>
      </c>
      <c r="D908" s="3" t="s">
        <v>201</v>
      </c>
      <c r="E908" s="3" t="s">
        <v>34</v>
      </c>
      <c r="F908" s="4" t="s">
        <v>43</v>
      </c>
      <c r="G908" s="3" t="s">
        <v>30</v>
      </c>
      <c r="H908" s="5">
        <v>1814.3729000000001</v>
      </c>
      <c r="I908" s="5">
        <v>4.9203000000000001</v>
      </c>
      <c r="J908" s="5">
        <v>4.8284000000000002</v>
      </c>
      <c r="K908" s="6">
        <v>0.98132227709692499</v>
      </c>
      <c r="L908" s="5">
        <v>64.8</v>
      </c>
      <c r="M908" s="19">
        <f>H908*INDEX('Pliegos Tarifarios (Las Condes)'!$B:$B,MATCH($B908,'Pliegos Tarifarios (Las Condes)'!$A:$A,0))</f>
        <v>215616.44669019998</v>
      </c>
      <c r="N908" s="19">
        <f>I908*INDEX('Pliegos Tarifarios (Las Condes)'!$C:$C,MATCH($B908,'Pliegos Tarifarios (Las Condes)'!$A:$A,0))</f>
        <v>17183.0111607</v>
      </c>
      <c r="O908" s="19">
        <f>J908*INDEX('Pliegos Tarifarios (Las Condes)'!$D:$D,MATCH($B908,'Pliegos Tarifarios (Las Condes)'!$A:$A,0))</f>
        <v>68528.587946</v>
      </c>
      <c r="P908" s="19">
        <f>H908*INDEX('Pliegos Tarifarios (Las Condes)'!$E:$E,MATCH($B908,'Pliegos Tarifarios (Las Condes)'!$A:$A,0))</f>
        <v>23463.470342800003</v>
      </c>
      <c r="Q908" s="19" cm="1">
        <f t="array" ref="Q908">H908*_xlfn.IFS(H908&lt;=350,INDEX('Pliegos Tarifarios (Las Condes)'!$F:$F,MATCH($B908,'Pliegos Tarifarios (Las Condes)'!$A:$A,0)),H908&lt;=500,INDEX('Pliegos Tarifarios (Las Condes)'!$G:$G,MATCH($B908,'Pliegos Tarifarios (Las Condes)'!$A:$A,0)),H908&lt;=1000,INDEX('Pliegos Tarifarios (Las Condes)'!$H:$H,MATCH($B908,'Pliegos Tarifarios (Las Condes)'!$A:$A,0)),H908&lt;=5000,INDEX('Pliegos Tarifarios (Las Condes)'!$I:$I,MATCH($B908,'Pliegos Tarifarios (Las Condes)'!$A:$A,0)),H908&gt;5000,INDEX('Pliegos Tarifarios (Las Condes)'!$J:$J,MATCH($B908,'Pliegos Tarifarios (Las Condes)'!$A:$A,0)))/1.19</f>
        <v>5444.6433831092445</v>
      </c>
      <c r="R908" s="19">
        <f>INDEX('Pliegos Tarifarios (Las Condes)'!$K:$K,MATCH($B908,'Pliegos Tarifarios (Las Condes)'!$A:$A,0))</f>
        <v>716.899</v>
      </c>
      <c r="S908" s="21">
        <f t="shared" si="45"/>
        <v>330953.05852280924</v>
      </c>
      <c r="T908" s="21">
        <f t="shared" si="46"/>
        <v>62881.081119333758</v>
      </c>
      <c r="U908" s="19">
        <v>0</v>
      </c>
      <c r="V908" s="21">
        <f t="shared" si="47"/>
        <v>393834.13964214298</v>
      </c>
    </row>
    <row r="909" spans="1:22" x14ac:dyDescent="0.3">
      <c r="A909" s="3" t="s">
        <v>142</v>
      </c>
      <c r="B909" s="3">
        <v>3</v>
      </c>
      <c r="C909" s="4" t="s">
        <v>186</v>
      </c>
      <c r="D909" s="3" t="s">
        <v>202</v>
      </c>
      <c r="E909" s="3" t="s">
        <v>34</v>
      </c>
      <c r="F909" s="4" t="s">
        <v>45</v>
      </c>
      <c r="G909" s="3" t="s">
        <v>30</v>
      </c>
      <c r="H909" s="5">
        <v>1815.0163</v>
      </c>
      <c r="I909" s="5">
        <v>4.8975999999999997</v>
      </c>
      <c r="J909" s="5">
        <v>4.8975999999999997</v>
      </c>
      <c r="K909" s="6">
        <v>1</v>
      </c>
      <c r="L909" s="5">
        <v>64.819999999999993</v>
      </c>
      <c r="M909" s="19">
        <f>H909*INDEX('Pliegos Tarifarios (Las Condes)'!$B:$B,MATCH($B909,'Pliegos Tarifarios (Las Condes)'!$A:$A,0))</f>
        <v>215692.90705939999</v>
      </c>
      <c r="N909" s="19">
        <f>I909*INDEX('Pliegos Tarifarios (Las Condes)'!$C:$C,MATCH($B909,'Pliegos Tarifarios (Las Condes)'!$A:$A,0))</f>
        <v>17103.7366544</v>
      </c>
      <c r="O909" s="19">
        <f>J909*INDEX('Pliegos Tarifarios (Las Condes)'!$D:$D,MATCH($B909,'Pliegos Tarifarios (Las Condes)'!$A:$A,0))</f>
        <v>69510.730744</v>
      </c>
      <c r="P909" s="19">
        <f>H909*INDEX('Pliegos Tarifarios (Las Condes)'!$E:$E,MATCH($B909,'Pliegos Tarifarios (Las Condes)'!$A:$A,0))</f>
        <v>23471.7907916</v>
      </c>
      <c r="Q909" s="19" cm="1">
        <f t="array" ref="Q909">H909*_xlfn.IFS(H909&lt;=350,INDEX('Pliegos Tarifarios (Las Condes)'!$F:$F,MATCH($B909,'Pliegos Tarifarios (Las Condes)'!$A:$A,0)),H909&lt;=500,INDEX('Pliegos Tarifarios (Las Condes)'!$G:$G,MATCH($B909,'Pliegos Tarifarios (Las Condes)'!$A:$A,0)),H909&lt;=1000,INDEX('Pliegos Tarifarios (Las Condes)'!$H:$H,MATCH($B909,'Pliegos Tarifarios (Las Condes)'!$A:$A,0)),H909&lt;=5000,INDEX('Pliegos Tarifarios (Las Condes)'!$I:$I,MATCH($B909,'Pliegos Tarifarios (Las Condes)'!$A:$A,0)),H909&gt;5000,INDEX('Pliegos Tarifarios (Las Condes)'!$J:$J,MATCH($B909,'Pliegos Tarifarios (Las Condes)'!$A:$A,0)))/1.19</f>
        <v>5446.5741237815128</v>
      </c>
      <c r="R909" s="19">
        <f>INDEX('Pliegos Tarifarios (Las Condes)'!$K:$K,MATCH($B909,'Pliegos Tarifarios (Las Condes)'!$A:$A,0))</f>
        <v>716.899</v>
      </c>
      <c r="S909" s="21">
        <f t="shared" si="45"/>
        <v>331942.63837318151</v>
      </c>
      <c r="T909" s="21">
        <f t="shared" si="46"/>
        <v>63069.101290904488</v>
      </c>
      <c r="U909" s="19">
        <v>0</v>
      </c>
      <c r="V909" s="21">
        <f t="shared" si="47"/>
        <v>395011.73966408602</v>
      </c>
    </row>
    <row r="910" spans="1:22" x14ac:dyDescent="0.3">
      <c r="A910" s="3" t="s">
        <v>142</v>
      </c>
      <c r="B910" s="3">
        <v>3</v>
      </c>
      <c r="C910" s="4" t="s">
        <v>186</v>
      </c>
      <c r="D910" s="3" t="s">
        <v>203</v>
      </c>
      <c r="E910" s="3" t="s">
        <v>47</v>
      </c>
      <c r="F910" s="4" t="s">
        <v>48</v>
      </c>
      <c r="G910" s="3" t="s">
        <v>30</v>
      </c>
      <c r="H910" s="5">
        <v>1816.1074000000001</v>
      </c>
      <c r="I910" s="5">
        <v>4.8644999999999996</v>
      </c>
      <c r="J910" s="5">
        <v>4.8621999999999996</v>
      </c>
      <c r="K910" s="6">
        <v>0.99952718676122931</v>
      </c>
      <c r="L910" s="5">
        <v>64.86</v>
      </c>
      <c r="M910" s="19">
        <f>H910*INDEX('Pliegos Tarifarios (Las Condes)'!$B:$B,MATCH($B910,'Pliegos Tarifarios (Las Condes)'!$A:$A,0))</f>
        <v>215822.57120120001</v>
      </c>
      <c r="N910" s="19">
        <f>I910*INDEX('Pliegos Tarifarios (Las Condes)'!$C:$C,MATCH($B910,'Pliegos Tarifarios (Las Condes)'!$A:$A,0))</f>
        <v>16988.142550499997</v>
      </c>
      <c r="O910" s="19">
        <f>J910*INDEX('Pliegos Tarifarios (Las Condes)'!$D:$D,MATCH($B910,'Pliegos Tarifarios (Las Condes)'!$A:$A,0))</f>
        <v>69008.305093000003</v>
      </c>
      <c r="P910" s="19">
        <f>H910*INDEX('Pliegos Tarifarios (Las Condes)'!$E:$E,MATCH($B910,'Pliegos Tarifarios (Las Condes)'!$A:$A,0))</f>
        <v>23485.900896800002</v>
      </c>
      <c r="Q910" s="19" cm="1">
        <f t="array" ref="Q910">H910*_xlfn.IFS(H910&lt;=350,INDEX('Pliegos Tarifarios (Las Condes)'!$F:$F,MATCH($B910,'Pliegos Tarifarios (Las Condes)'!$A:$A,0)),H910&lt;=500,INDEX('Pliegos Tarifarios (Las Condes)'!$G:$G,MATCH($B910,'Pliegos Tarifarios (Las Condes)'!$A:$A,0)),H910&lt;=1000,INDEX('Pliegos Tarifarios (Las Condes)'!$H:$H,MATCH($B910,'Pliegos Tarifarios (Las Condes)'!$A:$A,0)),H910&lt;=5000,INDEX('Pliegos Tarifarios (Las Condes)'!$I:$I,MATCH($B910,'Pliegos Tarifarios (Las Condes)'!$A:$A,0)),H910&gt;5000,INDEX('Pliegos Tarifarios (Las Condes)'!$J:$J,MATCH($B910,'Pliegos Tarifarios (Las Condes)'!$A:$A,0)))/1.19</f>
        <v>5449.8483406722689</v>
      </c>
      <c r="R910" s="19">
        <f>INDEX('Pliegos Tarifarios (Las Condes)'!$K:$K,MATCH($B910,'Pliegos Tarifarios (Las Condes)'!$A:$A,0))</f>
        <v>716.899</v>
      </c>
      <c r="S910" s="21">
        <f t="shared" si="45"/>
        <v>331471.66708217224</v>
      </c>
      <c r="T910" s="21">
        <f t="shared" si="46"/>
        <v>62979.616745612722</v>
      </c>
      <c r="U910" s="19">
        <v>0</v>
      </c>
      <c r="V910" s="21">
        <f t="shared" si="47"/>
        <v>394451.28382778494</v>
      </c>
    </row>
    <row r="911" spans="1:22" x14ac:dyDescent="0.3">
      <c r="A911" s="3" t="s">
        <v>142</v>
      </c>
      <c r="B911" s="3">
        <v>3</v>
      </c>
      <c r="C911" s="4" t="s">
        <v>186</v>
      </c>
      <c r="D911" s="3" t="s">
        <v>204</v>
      </c>
      <c r="E911" s="3" t="s">
        <v>47</v>
      </c>
      <c r="F911" s="4" t="s">
        <v>50</v>
      </c>
      <c r="G911" s="3" t="s">
        <v>30</v>
      </c>
      <c r="H911" s="5">
        <v>1818.3931</v>
      </c>
      <c r="I911" s="5">
        <v>5.1910999999999996</v>
      </c>
      <c r="J911" s="5">
        <v>4.8676000000000004</v>
      </c>
      <c r="K911" s="6">
        <v>0.93768180154495206</v>
      </c>
      <c r="L911" s="5">
        <v>64.94</v>
      </c>
      <c r="M911" s="19">
        <f>H911*INDEX('Pliegos Tarifarios (Las Condes)'!$B:$B,MATCH($B911,'Pliegos Tarifarios (Las Condes)'!$A:$A,0))</f>
        <v>216094.19921779999</v>
      </c>
      <c r="N911" s="19">
        <f>I911*INDEX('Pliegos Tarifarios (Las Condes)'!$C:$C,MATCH($B911,'Pliegos Tarifarios (Las Condes)'!$A:$A,0))</f>
        <v>18128.717605899998</v>
      </c>
      <c r="O911" s="19">
        <f>J911*INDEX('Pliegos Tarifarios (Las Condes)'!$D:$D,MATCH($B911,'Pliegos Tarifarios (Las Condes)'!$A:$A,0))</f>
        <v>69084.946294000008</v>
      </c>
      <c r="P911" s="19">
        <f>H911*INDEX('Pliegos Tarifarios (Las Condes)'!$E:$E,MATCH($B911,'Pliegos Tarifarios (Las Condes)'!$A:$A,0))</f>
        <v>23515.4595692</v>
      </c>
      <c r="Q911" s="19" cm="1">
        <f t="array" ref="Q911">H911*_xlfn.IFS(H911&lt;=350,INDEX('Pliegos Tarifarios (Las Condes)'!$F:$F,MATCH($B911,'Pliegos Tarifarios (Las Condes)'!$A:$A,0)),H911&lt;=500,INDEX('Pliegos Tarifarios (Las Condes)'!$G:$G,MATCH($B911,'Pliegos Tarifarios (Las Condes)'!$A:$A,0)),H911&lt;=1000,INDEX('Pliegos Tarifarios (Las Condes)'!$H:$H,MATCH($B911,'Pliegos Tarifarios (Las Condes)'!$A:$A,0)),H911&lt;=5000,INDEX('Pliegos Tarifarios (Las Condes)'!$I:$I,MATCH($B911,'Pliegos Tarifarios (Las Condes)'!$A:$A,0)),H911&gt;5000,INDEX('Pliegos Tarifarios (Las Condes)'!$J:$J,MATCH($B911,'Pliegos Tarifarios (Las Condes)'!$A:$A,0)))/1.19</f>
        <v>5456.7073614285709</v>
      </c>
      <c r="R911" s="19">
        <f>INDEX('Pliegos Tarifarios (Las Condes)'!$K:$K,MATCH($B911,'Pliegos Tarifarios (Las Condes)'!$A:$A,0))</f>
        <v>716.899</v>
      </c>
      <c r="S911" s="21">
        <f t="shared" si="45"/>
        <v>332996.92904832854</v>
      </c>
      <c r="T911" s="21">
        <f t="shared" si="46"/>
        <v>63269.416519182421</v>
      </c>
      <c r="U911" s="19">
        <v>0</v>
      </c>
      <c r="V911" s="21">
        <f t="shared" si="47"/>
        <v>396266.34556751099</v>
      </c>
    </row>
    <row r="912" spans="1:22" x14ac:dyDescent="0.3">
      <c r="A912" s="3" t="s">
        <v>142</v>
      </c>
      <c r="B912" s="3">
        <v>3</v>
      </c>
      <c r="C912" s="4" t="s">
        <v>186</v>
      </c>
      <c r="D912" s="3" t="s">
        <v>205</v>
      </c>
      <c r="E912" s="3" t="s">
        <v>52</v>
      </c>
      <c r="F912" s="4" t="s">
        <v>53</v>
      </c>
      <c r="G912" s="3" t="s">
        <v>30</v>
      </c>
      <c r="H912" s="5">
        <v>1813.6472000000001</v>
      </c>
      <c r="I912" s="5">
        <v>4.8860000000000001</v>
      </c>
      <c r="J912" s="5">
        <v>4.7603</v>
      </c>
      <c r="K912" s="6">
        <v>0.97427343430208757</v>
      </c>
      <c r="L912" s="5">
        <v>64.77</v>
      </c>
      <c r="M912" s="19">
        <f>H912*INDEX('Pliegos Tarifarios (Las Condes)'!$B:$B,MATCH($B912,'Pliegos Tarifarios (Las Condes)'!$A:$A,0))</f>
        <v>215530.2059536</v>
      </c>
      <c r="N912" s="19">
        <f>I912*INDEX('Pliegos Tarifarios (Las Condes)'!$C:$C,MATCH($B912,'Pliegos Tarifarios (Las Condes)'!$A:$A,0))</f>
        <v>17063.226333999999</v>
      </c>
      <c r="O912" s="19">
        <f>J912*INDEX('Pliegos Tarifarios (Las Condes)'!$D:$D,MATCH($B912,'Pliegos Tarifarios (Las Condes)'!$A:$A,0))</f>
        <v>67562.0572445</v>
      </c>
      <c r="P912" s="19">
        <f>H912*INDEX('Pliegos Tarifarios (Las Condes)'!$E:$E,MATCH($B912,'Pliegos Tarifarios (Las Condes)'!$A:$A,0))</f>
        <v>23454.085590400002</v>
      </c>
      <c r="Q912" s="19" cm="1">
        <f t="array" ref="Q912">H912*_xlfn.IFS(H912&lt;=350,INDEX('Pliegos Tarifarios (Las Condes)'!$F:$F,MATCH($B912,'Pliegos Tarifarios (Las Condes)'!$A:$A,0)),H912&lt;=500,INDEX('Pliegos Tarifarios (Las Condes)'!$G:$G,MATCH($B912,'Pliegos Tarifarios (Las Condes)'!$A:$A,0)),H912&lt;=1000,INDEX('Pliegos Tarifarios (Las Condes)'!$H:$H,MATCH($B912,'Pliegos Tarifarios (Las Condes)'!$A:$A,0)),H912&lt;=5000,INDEX('Pliegos Tarifarios (Las Condes)'!$I:$I,MATCH($B912,'Pliegos Tarifarios (Las Condes)'!$A:$A,0)),H912&gt;5000,INDEX('Pliegos Tarifarios (Las Condes)'!$J:$J,MATCH($B912,'Pliegos Tarifarios (Las Condes)'!$A:$A,0)))/1.19</f>
        <v>5442.465673277311</v>
      </c>
      <c r="R912" s="19">
        <f>INDEX('Pliegos Tarifarios (Las Condes)'!$K:$K,MATCH($B912,'Pliegos Tarifarios (Las Condes)'!$A:$A,0))</f>
        <v>716.899</v>
      </c>
      <c r="S912" s="21">
        <f t="shared" si="45"/>
        <v>329768.93979577732</v>
      </c>
      <c r="T912" s="21">
        <f t="shared" si="46"/>
        <v>62656.098561197694</v>
      </c>
      <c r="U912" s="19">
        <v>0</v>
      </c>
      <c r="V912" s="21">
        <f t="shared" si="47"/>
        <v>392425.03835697501</v>
      </c>
    </row>
    <row r="913" spans="1:22" x14ac:dyDescent="0.3">
      <c r="A913" s="3" t="s">
        <v>142</v>
      </c>
      <c r="B913" s="3">
        <v>3</v>
      </c>
      <c r="C913" s="4" t="s">
        <v>186</v>
      </c>
      <c r="D913" s="3" t="s">
        <v>206</v>
      </c>
      <c r="E913" s="3" t="s">
        <v>55</v>
      </c>
      <c r="F913" s="4" t="s">
        <v>56</v>
      </c>
      <c r="G913" s="3" t="s">
        <v>30</v>
      </c>
      <c r="H913" s="5">
        <v>1210.1259</v>
      </c>
      <c r="I913" s="5">
        <v>3.2801</v>
      </c>
      <c r="J913" s="5">
        <v>3.2801</v>
      </c>
      <c r="K913" s="6">
        <v>1</v>
      </c>
      <c r="L913" s="5">
        <v>43.22</v>
      </c>
      <c r="M913" s="19">
        <f>H913*INDEX('Pliegos Tarifarios (Las Condes)'!$B:$B,MATCH($B913,'Pliegos Tarifarios (Las Condes)'!$A:$A,0))</f>
        <v>143808.9417042</v>
      </c>
      <c r="N913" s="19">
        <f>I913*INDEX('Pliegos Tarifarios (Las Condes)'!$C:$C,MATCH($B913,'Pliegos Tarifarios (Las Condes)'!$A:$A,0))</f>
        <v>11454.991546899999</v>
      </c>
      <c r="O913" s="19">
        <f>J913*INDEX('Pliegos Tarifarios (Las Condes)'!$D:$D,MATCH($B913,'Pliegos Tarifarios (Las Condes)'!$A:$A,0))</f>
        <v>46553.852481500006</v>
      </c>
      <c r="P913" s="19">
        <f>H913*INDEX('Pliegos Tarifarios (Las Condes)'!$E:$E,MATCH($B913,'Pliegos Tarifarios (Las Condes)'!$A:$A,0))</f>
        <v>15649.3481388</v>
      </c>
      <c r="Q913" s="19" cm="1">
        <f t="array" ref="Q913">H913*_xlfn.IFS(H913&lt;=350,INDEX('Pliegos Tarifarios (Las Condes)'!$F:$F,MATCH($B913,'Pliegos Tarifarios (Las Condes)'!$A:$A,0)),H913&lt;=500,INDEX('Pliegos Tarifarios (Las Condes)'!$G:$G,MATCH($B913,'Pliegos Tarifarios (Las Condes)'!$A:$A,0)),H913&lt;=1000,INDEX('Pliegos Tarifarios (Las Condes)'!$H:$H,MATCH($B913,'Pliegos Tarifarios (Las Condes)'!$A:$A,0)),H913&lt;=5000,INDEX('Pliegos Tarifarios (Las Condes)'!$I:$I,MATCH($B913,'Pliegos Tarifarios (Las Condes)'!$A:$A,0)),H913&gt;5000,INDEX('Pliegos Tarifarios (Las Condes)'!$J:$J,MATCH($B913,'Pliegos Tarifarios (Las Condes)'!$A:$A,0)))/1.19</f>
        <v>3631.3946125210086</v>
      </c>
      <c r="R913" s="19">
        <f>INDEX('Pliegos Tarifarios (Las Condes)'!$K:$K,MATCH($B913,'Pliegos Tarifarios (Las Condes)'!$A:$A,0))</f>
        <v>716.899</v>
      </c>
      <c r="S913" s="21">
        <f t="shared" si="45"/>
        <v>221815.42748392106</v>
      </c>
      <c r="T913" s="21">
        <f t="shared" si="46"/>
        <v>42144.931221945</v>
      </c>
      <c r="U913" s="19">
        <v>0</v>
      </c>
      <c r="V913" s="21">
        <f t="shared" si="47"/>
        <v>263960.35870586603</v>
      </c>
    </row>
    <row r="914" spans="1:22" x14ac:dyDescent="0.3">
      <c r="A914" s="3" t="s">
        <v>142</v>
      </c>
      <c r="B914" s="3">
        <v>3</v>
      </c>
      <c r="C914" s="4" t="s">
        <v>186</v>
      </c>
      <c r="D914" s="3" t="s">
        <v>207</v>
      </c>
      <c r="E914" s="3" t="s">
        <v>58</v>
      </c>
      <c r="F914" s="4" t="s">
        <v>59</v>
      </c>
      <c r="G914" s="3" t="s">
        <v>30</v>
      </c>
      <c r="H914" s="5">
        <v>1209.8009999999999</v>
      </c>
      <c r="I914" s="5">
        <v>3.2795999999999998</v>
      </c>
      <c r="J914" s="5">
        <v>3.2795999999999998</v>
      </c>
      <c r="K914" s="6">
        <v>1</v>
      </c>
      <c r="L914" s="5">
        <v>43.21</v>
      </c>
      <c r="M914" s="19">
        <f>H914*INDEX('Pliegos Tarifarios (Las Condes)'!$B:$B,MATCH($B914,'Pliegos Tarifarios (Las Condes)'!$A:$A,0))</f>
        <v>143770.33123799998</v>
      </c>
      <c r="N914" s="19">
        <f>I914*INDEX('Pliegos Tarifarios (Las Condes)'!$C:$C,MATCH($B914,'Pliegos Tarifarios (Las Condes)'!$A:$A,0))</f>
        <v>11453.2454124</v>
      </c>
      <c r="O914" s="19">
        <f>J914*INDEX('Pliegos Tarifarios (Las Condes)'!$D:$D,MATCH($B914,'Pliegos Tarifarios (Las Condes)'!$A:$A,0))</f>
        <v>46546.756073999997</v>
      </c>
      <c r="P914" s="19">
        <f>H914*INDEX('Pliegos Tarifarios (Las Condes)'!$E:$E,MATCH($B914,'Pliegos Tarifarios (Las Condes)'!$A:$A,0))</f>
        <v>15645.146531999999</v>
      </c>
      <c r="Q914" s="19" cm="1">
        <f t="array" ref="Q914">H914*_xlfn.IFS(H914&lt;=350,INDEX('Pliegos Tarifarios (Las Condes)'!$F:$F,MATCH($B914,'Pliegos Tarifarios (Las Condes)'!$A:$A,0)),H914&lt;=500,INDEX('Pliegos Tarifarios (Las Condes)'!$G:$G,MATCH($B914,'Pliegos Tarifarios (Las Condes)'!$A:$A,0)),H914&lt;=1000,INDEX('Pliegos Tarifarios (Las Condes)'!$H:$H,MATCH($B914,'Pliegos Tarifarios (Las Condes)'!$A:$A,0)),H914&lt;=5000,INDEX('Pliegos Tarifarios (Las Condes)'!$I:$I,MATCH($B914,'Pliegos Tarifarios (Las Condes)'!$A:$A,0)),H914&gt;5000,INDEX('Pliegos Tarifarios (Las Condes)'!$J:$J,MATCH($B914,'Pliegos Tarifarios (Las Condes)'!$A:$A,0)))/1.19</f>
        <v>3630.419639495798</v>
      </c>
      <c r="R914" s="19">
        <f>INDEX('Pliegos Tarifarios (Las Condes)'!$K:$K,MATCH($B914,'Pliegos Tarifarios (Las Condes)'!$A:$A,0))</f>
        <v>716.899</v>
      </c>
      <c r="S914" s="21">
        <f t="shared" si="45"/>
        <v>221762.79789589575</v>
      </c>
      <c r="T914" s="21">
        <f t="shared" si="46"/>
        <v>42134.931600220196</v>
      </c>
      <c r="U914" s="19">
        <v>0</v>
      </c>
      <c r="V914" s="21">
        <f t="shared" si="47"/>
        <v>263897.72949611594</v>
      </c>
    </row>
    <row r="915" spans="1:22" x14ac:dyDescent="0.3">
      <c r="A915" s="3" t="s">
        <v>142</v>
      </c>
      <c r="B915" s="3">
        <v>3</v>
      </c>
      <c r="C915" s="4" t="s">
        <v>186</v>
      </c>
      <c r="D915" s="3" t="s">
        <v>208</v>
      </c>
      <c r="E915" s="3" t="s">
        <v>61</v>
      </c>
      <c r="F915" s="4" t="s">
        <v>62</v>
      </c>
      <c r="G915" s="3" t="s">
        <v>30</v>
      </c>
      <c r="H915" s="5">
        <v>1206.8739</v>
      </c>
      <c r="I915" s="5">
        <v>3.2986</v>
      </c>
      <c r="J915" s="5">
        <v>3.2982</v>
      </c>
      <c r="K915" s="6">
        <v>0.99987873643363856</v>
      </c>
      <c r="L915" s="5">
        <v>43.1</v>
      </c>
      <c r="M915" s="19">
        <f>H915*INDEX('Pliegos Tarifarios (Las Condes)'!$B:$B,MATCH($B915,'Pliegos Tarifarios (Las Condes)'!$A:$A,0))</f>
        <v>143422.48052819999</v>
      </c>
      <c r="N915" s="19">
        <f>I915*INDEX('Pliegos Tarifarios (Las Condes)'!$C:$C,MATCH($B915,'Pliegos Tarifarios (Las Condes)'!$A:$A,0))</f>
        <v>11519.5985234</v>
      </c>
      <c r="O915" s="19">
        <f>J915*INDEX('Pliegos Tarifarios (Las Condes)'!$D:$D,MATCH($B915,'Pliegos Tarifarios (Las Condes)'!$A:$A,0))</f>
        <v>46810.742432999999</v>
      </c>
      <c r="P915" s="19">
        <f>H915*INDEX('Pliegos Tarifarios (Las Condes)'!$E:$E,MATCH($B915,'Pliegos Tarifarios (Las Condes)'!$A:$A,0))</f>
        <v>15607.2932748</v>
      </c>
      <c r="Q915" s="19" cm="1">
        <f t="array" ref="Q915">H915*_xlfn.IFS(H915&lt;=350,INDEX('Pliegos Tarifarios (Las Condes)'!$F:$F,MATCH($B915,'Pliegos Tarifarios (Las Condes)'!$A:$A,0)),H915&lt;=500,INDEX('Pliegos Tarifarios (Las Condes)'!$G:$G,MATCH($B915,'Pliegos Tarifarios (Las Condes)'!$A:$A,0)),H915&lt;=1000,INDEX('Pliegos Tarifarios (Las Condes)'!$H:$H,MATCH($B915,'Pliegos Tarifarios (Las Condes)'!$A:$A,0)),H915&lt;=5000,INDEX('Pliegos Tarifarios (Las Condes)'!$I:$I,MATCH($B915,'Pliegos Tarifarios (Las Condes)'!$A:$A,0)),H915&gt;5000,INDEX('Pliegos Tarifarios (Las Condes)'!$J:$J,MATCH($B915,'Pliegos Tarifarios (Las Condes)'!$A:$A,0)))/1.19</f>
        <v>3621.6358797478993</v>
      </c>
      <c r="R915" s="19">
        <f>INDEX('Pliegos Tarifarios (Las Condes)'!$K:$K,MATCH($B915,'Pliegos Tarifarios (Las Condes)'!$A:$A,0))</f>
        <v>716.899</v>
      </c>
      <c r="S915" s="21">
        <f t="shared" si="45"/>
        <v>221698.64963914789</v>
      </c>
      <c r="T915" s="21">
        <f t="shared" si="46"/>
        <v>42122.743431438103</v>
      </c>
      <c r="U915" s="19">
        <v>0</v>
      </c>
      <c r="V915" s="21">
        <f t="shared" si="47"/>
        <v>263821.39307058597</v>
      </c>
    </row>
    <row r="916" spans="1:22" x14ac:dyDescent="0.3">
      <c r="A916" s="3" t="s">
        <v>142</v>
      </c>
      <c r="B916" s="3">
        <v>3</v>
      </c>
      <c r="C916" s="4" t="s">
        <v>186</v>
      </c>
      <c r="D916" s="3" t="s">
        <v>209</v>
      </c>
      <c r="E916" s="3" t="s">
        <v>34</v>
      </c>
      <c r="F916" s="4" t="s">
        <v>64</v>
      </c>
      <c r="G916" s="3" t="s">
        <v>30</v>
      </c>
      <c r="H916" s="5">
        <v>2421.4193</v>
      </c>
      <c r="I916" s="5">
        <v>6.5877999999999997</v>
      </c>
      <c r="J916" s="5">
        <v>6.4200999999999997</v>
      </c>
      <c r="K916" s="6">
        <v>0.9745438537903397</v>
      </c>
      <c r="L916" s="5">
        <v>86.48</v>
      </c>
      <c r="M916" s="19">
        <f>H916*INDEX('Pliegos Tarifarios (Las Condes)'!$B:$B,MATCH($B916,'Pliegos Tarifarios (Las Condes)'!$A:$A,0))</f>
        <v>287756.6267734</v>
      </c>
      <c r="N916" s="19">
        <f>I916*INDEX('Pliegos Tarifarios (Las Condes)'!$C:$C,MATCH($B916,'Pliegos Tarifarios (Las Condes)'!$A:$A,0))</f>
        <v>23006.369718199996</v>
      </c>
      <c r="O916" s="19">
        <f>J916*INDEX('Pliegos Tarifarios (Las Condes)'!$D:$D,MATCH($B916,'Pliegos Tarifarios (Las Condes)'!$A:$A,0))</f>
        <v>91119.291581500001</v>
      </c>
      <c r="P916" s="19">
        <f>H916*INDEX('Pliegos Tarifarios (Las Condes)'!$E:$E,MATCH($B916,'Pliegos Tarifarios (Las Condes)'!$A:$A,0))</f>
        <v>31313.794387600003</v>
      </c>
      <c r="Q916" s="19" cm="1">
        <f t="array" ref="Q916">H916*_xlfn.IFS(H916&lt;=350,INDEX('Pliegos Tarifarios (Las Condes)'!$F:$F,MATCH($B916,'Pliegos Tarifarios (Las Condes)'!$A:$A,0)),H916&lt;=500,INDEX('Pliegos Tarifarios (Las Condes)'!$G:$G,MATCH($B916,'Pliegos Tarifarios (Las Condes)'!$A:$A,0)),H916&lt;=1000,INDEX('Pliegos Tarifarios (Las Condes)'!$H:$H,MATCH($B916,'Pliegos Tarifarios (Las Condes)'!$A:$A,0)),H916&lt;=5000,INDEX('Pliegos Tarifarios (Las Condes)'!$I:$I,MATCH($B916,'Pliegos Tarifarios (Las Condes)'!$A:$A,0)),H916&gt;5000,INDEX('Pliegos Tarifarios (Las Condes)'!$J:$J,MATCH($B916,'Pliegos Tarifarios (Las Condes)'!$A:$A,0)))/1.19</f>
        <v>7266.2927061344526</v>
      </c>
      <c r="R916" s="19">
        <f>INDEX('Pliegos Tarifarios (Las Condes)'!$K:$K,MATCH($B916,'Pliegos Tarifarios (Las Condes)'!$A:$A,0))</f>
        <v>716.899</v>
      </c>
      <c r="S916" s="21">
        <f t="shared" si="45"/>
        <v>441179.27416683442</v>
      </c>
      <c r="T916" s="21">
        <f t="shared" si="46"/>
        <v>83824.062091698535</v>
      </c>
      <c r="U916" s="19">
        <v>0</v>
      </c>
      <c r="V916" s="21">
        <f t="shared" si="47"/>
        <v>525003.33625853295</v>
      </c>
    </row>
    <row r="917" spans="1:22" x14ac:dyDescent="0.3">
      <c r="A917" s="3" t="s">
        <v>142</v>
      </c>
      <c r="B917" s="3">
        <v>3</v>
      </c>
      <c r="C917" s="4" t="s">
        <v>186</v>
      </c>
      <c r="D917" s="3" t="s">
        <v>210</v>
      </c>
      <c r="E917" s="3" t="s">
        <v>34</v>
      </c>
      <c r="F917" s="4" t="s">
        <v>66</v>
      </c>
      <c r="G917" s="3" t="s">
        <v>30</v>
      </c>
      <c r="H917" s="5">
        <v>2421.1806999999999</v>
      </c>
      <c r="I917" s="5">
        <v>6.7445000000000004</v>
      </c>
      <c r="J917" s="5">
        <v>6.5818000000000003</v>
      </c>
      <c r="K917" s="6">
        <v>0.9758766402253688</v>
      </c>
      <c r="L917" s="5">
        <v>86.47</v>
      </c>
      <c r="M917" s="19">
        <f>H917*INDEX('Pliegos Tarifarios (Las Condes)'!$B:$B,MATCH($B917,'Pliegos Tarifarios (Las Condes)'!$A:$A,0))</f>
        <v>287728.27202659997</v>
      </c>
      <c r="N917" s="19">
        <f>I917*INDEX('Pliegos Tarifarios (Las Condes)'!$C:$C,MATCH($B917,'Pliegos Tarifarios (Las Condes)'!$A:$A,0))</f>
        <v>23553.608270500001</v>
      </c>
      <c r="O917" s="19">
        <f>J917*INDEX('Pliegos Tarifarios (Las Condes)'!$D:$D,MATCH($B917,'Pliegos Tarifarios (Las Condes)'!$A:$A,0))</f>
        <v>93414.269767000005</v>
      </c>
      <c r="P917" s="19">
        <f>H917*INDEX('Pliegos Tarifarios (Las Condes)'!$E:$E,MATCH($B917,'Pliegos Tarifarios (Las Condes)'!$A:$A,0))</f>
        <v>31310.7088124</v>
      </c>
      <c r="Q917" s="19" cm="1">
        <f t="array" ref="Q917">H917*_xlfn.IFS(H917&lt;=350,INDEX('Pliegos Tarifarios (Las Condes)'!$F:$F,MATCH($B917,'Pliegos Tarifarios (Las Condes)'!$A:$A,0)),H917&lt;=500,INDEX('Pliegos Tarifarios (Las Condes)'!$G:$G,MATCH($B917,'Pliegos Tarifarios (Las Condes)'!$A:$A,0)),H917&lt;=1000,INDEX('Pliegos Tarifarios (Las Condes)'!$H:$H,MATCH($B917,'Pliegos Tarifarios (Las Condes)'!$A:$A,0)),H917&lt;=5000,INDEX('Pliegos Tarifarios (Las Condes)'!$I:$I,MATCH($B917,'Pliegos Tarifarios (Las Condes)'!$A:$A,0)),H917&gt;5000,INDEX('Pliegos Tarifarios (Las Condes)'!$J:$J,MATCH($B917,'Pliegos Tarifarios (Las Condes)'!$A:$A,0)))/1.19</f>
        <v>7265.576705630252</v>
      </c>
      <c r="R917" s="19">
        <f>INDEX('Pliegos Tarifarios (Las Condes)'!$K:$K,MATCH($B917,'Pliegos Tarifarios (Las Condes)'!$A:$A,0))</f>
        <v>716.899</v>
      </c>
      <c r="S917" s="21">
        <f t="shared" si="45"/>
        <v>443989.33458213013</v>
      </c>
      <c r="T917" s="21">
        <f t="shared" si="46"/>
        <v>84357.973570604721</v>
      </c>
      <c r="U917" s="19">
        <v>0</v>
      </c>
      <c r="V917" s="21">
        <f t="shared" si="47"/>
        <v>528347.30815273488</v>
      </c>
    </row>
    <row r="918" spans="1:22" x14ac:dyDescent="0.3">
      <c r="A918" s="3" t="s">
        <v>142</v>
      </c>
      <c r="B918" s="3">
        <v>3</v>
      </c>
      <c r="C918" s="4" t="s">
        <v>186</v>
      </c>
      <c r="D918" s="3" t="s">
        <v>211</v>
      </c>
      <c r="E918" s="3" t="s">
        <v>34</v>
      </c>
      <c r="F918" s="4" t="s">
        <v>68</v>
      </c>
      <c r="G918" s="3" t="s">
        <v>30</v>
      </c>
      <c r="H918" s="5">
        <v>2421.3054999999999</v>
      </c>
      <c r="I918" s="5">
        <v>6.5232000000000001</v>
      </c>
      <c r="J918" s="5">
        <v>6.3232999999999997</v>
      </c>
      <c r="K918" s="6">
        <v>0.96935553102771643</v>
      </c>
      <c r="L918" s="5">
        <v>86.48</v>
      </c>
      <c r="M918" s="19">
        <f>H918*INDEX('Pliegos Tarifarios (Las Condes)'!$B:$B,MATCH($B918,'Pliegos Tarifarios (Las Condes)'!$A:$A,0))</f>
        <v>287743.10300899995</v>
      </c>
      <c r="N918" s="19">
        <f>I918*INDEX('Pliegos Tarifarios (Las Condes)'!$C:$C,MATCH($B918,'Pliegos Tarifarios (Las Condes)'!$A:$A,0))</f>
        <v>22780.769140799999</v>
      </c>
      <c r="O918" s="19">
        <f>J918*INDEX('Pliegos Tarifarios (Las Condes)'!$D:$D,MATCH($B918,'Pliegos Tarifarios (Las Condes)'!$A:$A,0))</f>
        <v>89745.427089499994</v>
      </c>
      <c r="P918" s="19">
        <f>H918*INDEX('Pliegos Tarifarios (Las Condes)'!$E:$E,MATCH($B918,'Pliegos Tarifarios (Las Condes)'!$A:$A,0))</f>
        <v>31312.322725999999</v>
      </c>
      <c r="Q918" s="19" cm="1">
        <f t="array" ref="Q918">H918*_xlfn.IFS(H918&lt;=350,INDEX('Pliegos Tarifarios (Las Condes)'!$F:$F,MATCH($B918,'Pliegos Tarifarios (Las Condes)'!$A:$A,0)),H918&lt;=500,INDEX('Pliegos Tarifarios (Las Condes)'!$G:$G,MATCH($B918,'Pliegos Tarifarios (Las Condes)'!$A:$A,0)),H918&lt;=1000,INDEX('Pliegos Tarifarios (Las Condes)'!$H:$H,MATCH($B918,'Pliegos Tarifarios (Las Condes)'!$A:$A,0)),H918&lt;=5000,INDEX('Pliegos Tarifarios (Las Condes)'!$I:$I,MATCH($B918,'Pliegos Tarifarios (Las Condes)'!$A:$A,0)),H918&gt;5000,INDEX('Pliegos Tarifarios (Las Condes)'!$J:$J,MATCH($B918,'Pliegos Tarifarios (Las Condes)'!$A:$A,0)))/1.19</f>
        <v>7265.9512105042022</v>
      </c>
      <c r="R918" s="19">
        <f>INDEX('Pliegos Tarifarios (Las Condes)'!$K:$K,MATCH($B918,'Pliegos Tarifarios (Las Condes)'!$A:$A,0))</f>
        <v>716.899</v>
      </c>
      <c r="S918" s="21">
        <f t="shared" si="45"/>
        <v>439564.47217580414</v>
      </c>
      <c r="T918" s="21">
        <f t="shared" si="46"/>
        <v>83517.249713402794</v>
      </c>
      <c r="U918" s="19">
        <v>0</v>
      </c>
      <c r="V918" s="21">
        <f t="shared" si="47"/>
        <v>523081.72188920691</v>
      </c>
    </row>
    <row r="919" spans="1:22" x14ac:dyDescent="0.3">
      <c r="A919" s="3" t="s">
        <v>142</v>
      </c>
      <c r="B919" s="3">
        <v>3</v>
      </c>
      <c r="C919" s="4" t="s">
        <v>186</v>
      </c>
      <c r="D919" s="3" t="s">
        <v>212</v>
      </c>
      <c r="E919" s="3" t="s">
        <v>70</v>
      </c>
      <c r="F919" s="4" t="s">
        <v>71</v>
      </c>
      <c r="G919" s="3" t="s">
        <v>30</v>
      </c>
      <c r="H919" s="5">
        <v>3024.4917999999998</v>
      </c>
      <c r="I919" s="5">
        <v>8.1533999999999995</v>
      </c>
      <c r="J919" s="5">
        <v>7.9641999999999999</v>
      </c>
      <c r="K919" s="6">
        <v>0.97679495670517824</v>
      </c>
      <c r="L919" s="5">
        <v>108.02</v>
      </c>
      <c r="M919" s="19">
        <f>H919*INDEX('Pliegos Tarifarios (Las Condes)'!$B:$B,MATCH($B919,'Pliegos Tarifarios (Las Condes)'!$A:$A,0))</f>
        <v>359424.55652839993</v>
      </c>
      <c r="N919" s="19">
        <f>I919*INDEX('Pliegos Tarifarios (Las Condes)'!$C:$C,MATCH($B919,'Pliegos Tarifarios (Las Condes)'!$A:$A,0))</f>
        <v>28473.866064599995</v>
      </c>
      <c r="O919" s="19">
        <f>J919*INDEX('Pliegos Tarifarios (Las Condes)'!$D:$D,MATCH($B919,'Pliegos Tarifarios (Las Condes)'!$A:$A,0))</f>
        <v>113034.417223</v>
      </c>
      <c r="P919" s="19">
        <f>H919*INDEX('Pliegos Tarifarios (Las Condes)'!$E:$E,MATCH($B919,'Pliegos Tarifarios (Las Condes)'!$A:$A,0))</f>
        <v>39112.7279576</v>
      </c>
      <c r="Q919" s="19" cm="1">
        <f t="array" ref="Q919">H919*_xlfn.IFS(H919&lt;=350,INDEX('Pliegos Tarifarios (Las Condes)'!$F:$F,MATCH($B919,'Pliegos Tarifarios (Las Condes)'!$A:$A,0)),H919&lt;=500,INDEX('Pliegos Tarifarios (Las Condes)'!$G:$G,MATCH($B919,'Pliegos Tarifarios (Las Condes)'!$A:$A,0)),H919&lt;=1000,INDEX('Pliegos Tarifarios (Las Condes)'!$H:$H,MATCH($B919,'Pliegos Tarifarios (Las Condes)'!$A:$A,0)),H919&lt;=5000,INDEX('Pliegos Tarifarios (Las Condes)'!$I:$I,MATCH($B919,'Pliegos Tarifarios (Las Condes)'!$A:$A,0)),H919&gt;5000,INDEX('Pliegos Tarifarios (Las Condes)'!$J:$J,MATCH($B919,'Pliegos Tarifarios (Las Condes)'!$A:$A,0)))/1.19</f>
        <v>9076.0169897478991</v>
      </c>
      <c r="R919" s="19">
        <f>INDEX('Pliegos Tarifarios (Las Condes)'!$K:$K,MATCH($B919,'Pliegos Tarifarios (Las Condes)'!$A:$A,0))</f>
        <v>716.899</v>
      </c>
      <c r="S919" s="21">
        <f t="shared" si="45"/>
        <v>549838.48376334785</v>
      </c>
      <c r="T919" s="21">
        <f t="shared" si="46"/>
        <v>104469.31191503609</v>
      </c>
      <c r="U919" s="19">
        <v>0</v>
      </c>
      <c r="V919" s="21">
        <f t="shared" si="47"/>
        <v>654307.7956783839</v>
      </c>
    </row>
    <row r="920" spans="1:22" x14ac:dyDescent="0.3">
      <c r="A920" s="3" t="s">
        <v>142</v>
      </c>
      <c r="B920" s="3">
        <v>3</v>
      </c>
      <c r="C920" s="4" t="s">
        <v>186</v>
      </c>
      <c r="D920" s="3" t="s">
        <v>213</v>
      </c>
      <c r="E920" s="3" t="s">
        <v>73</v>
      </c>
      <c r="F920" s="4" t="s">
        <v>74</v>
      </c>
      <c r="G920" s="3" t="s">
        <v>16</v>
      </c>
      <c r="H920" s="5">
        <v>4837.9867999999997</v>
      </c>
      <c r="I920" s="5">
        <v>13.204000000000001</v>
      </c>
      <c r="J920" s="5">
        <v>12.9482</v>
      </c>
      <c r="K920" s="6">
        <v>0.98062708270221144</v>
      </c>
      <c r="L920" s="5">
        <v>172.79</v>
      </c>
      <c r="M920" s="19">
        <f>H920*INDEX('Pliegos Tarifarios (Las Condes)'!$B:$B,MATCH($B920,'Pliegos Tarifarios (Las Condes)'!$A:$A,0))</f>
        <v>574936.67533839995</v>
      </c>
      <c r="N920" s="19">
        <f>I920*INDEX('Pliegos Tarifarios (Las Condes)'!$C:$C,MATCH($B920,'Pliegos Tarifarios (Las Condes)'!$A:$A,0))</f>
        <v>46111.919876</v>
      </c>
      <c r="O920" s="19">
        <f>J920*INDEX('Pliegos Tarifarios (Las Condes)'!$D:$D,MATCH($B920,'Pliegos Tarifarios (Las Condes)'!$A:$A,0))</f>
        <v>183771.407183</v>
      </c>
      <c r="P920" s="19">
        <f>H920*INDEX('Pliegos Tarifarios (Las Condes)'!$E:$E,MATCH($B920,'Pliegos Tarifarios (Las Condes)'!$A:$A,0))</f>
        <v>62564.845297599997</v>
      </c>
      <c r="Q920" s="19" cm="1">
        <f t="array" ref="Q920">H920*_xlfn.IFS(H920&lt;=350,INDEX('Pliegos Tarifarios (Las Condes)'!$F:$F,MATCH($B920,'Pliegos Tarifarios (Las Condes)'!$A:$A,0)),H920&lt;=500,INDEX('Pliegos Tarifarios (Las Condes)'!$G:$G,MATCH($B920,'Pliegos Tarifarios (Las Condes)'!$A:$A,0)),H920&lt;=1000,INDEX('Pliegos Tarifarios (Las Condes)'!$H:$H,MATCH($B920,'Pliegos Tarifarios (Las Condes)'!$A:$A,0)),H920&lt;=5000,INDEX('Pliegos Tarifarios (Las Condes)'!$I:$I,MATCH($B920,'Pliegos Tarifarios (Las Condes)'!$A:$A,0)),H920&gt;5000,INDEX('Pliegos Tarifarios (Las Condes)'!$J:$J,MATCH($B920,'Pliegos Tarifarios (Las Condes)'!$A:$A,0)))/1.19</f>
        <v>14518.025935126048</v>
      </c>
      <c r="R920" s="19">
        <f>INDEX('Pliegos Tarifarios (Las Condes)'!$K:$K,MATCH($B920,'Pliegos Tarifarios (Las Condes)'!$A:$A,0))</f>
        <v>716.899</v>
      </c>
      <c r="S920" s="21">
        <f t="shared" si="45"/>
        <v>882619.77263012598</v>
      </c>
      <c r="T920" s="21">
        <f t="shared" si="46"/>
        <v>167697.75679972395</v>
      </c>
      <c r="U920" s="19">
        <v>0</v>
      </c>
      <c r="V920" s="21">
        <f t="shared" si="47"/>
        <v>1050317.5294298499</v>
      </c>
    </row>
    <row r="921" spans="1:22" x14ac:dyDescent="0.3">
      <c r="A921" s="3" t="s">
        <v>142</v>
      </c>
      <c r="B921" s="3">
        <v>3</v>
      </c>
      <c r="C921" s="4" t="s">
        <v>186</v>
      </c>
      <c r="D921" s="3" t="s">
        <v>214</v>
      </c>
      <c r="E921" s="3" t="s">
        <v>73</v>
      </c>
      <c r="F921" s="4" t="s">
        <v>76</v>
      </c>
      <c r="G921" s="3" t="s">
        <v>16</v>
      </c>
      <c r="H921" s="5">
        <v>3633.2420000000002</v>
      </c>
      <c r="I921" s="5">
        <v>9.7253000000000007</v>
      </c>
      <c r="J921" s="5">
        <v>9.6762999999999995</v>
      </c>
      <c r="K921" s="6">
        <v>0.99496159501506365</v>
      </c>
      <c r="L921" s="5">
        <v>129.76</v>
      </c>
      <c r="M921" s="19">
        <f>H921*INDEX('Pliegos Tarifarios (Las Condes)'!$B:$B,MATCH($B921,'Pliegos Tarifarios (Las Condes)'!$A:$A,0))</f>
        <v>431767.21279600001</v>
      </c>
      <c r="N921" s="19">
        <f>I921*INDEX('Pliegos Tarifarios (Las Condes)'!$C:$C,MATCH($B921,'Pliegos Tarifarios (Las Condes)'!$A:$A,0))</f>
        <v>33963.363705700001</v>
      </c>
      <c r="O921" s="19">
        <f>J921*INDEX('Pliegos Tarifarios (Las Condes)'!$D:$D,MATCH($B921,'Pliegos Tarifarios (Las Condes)'!$A:$A,0))</f>
        <v>137333.9357845</v>
      </c>
      <c r="P921" s="19">
        <f>H921*INDEX('Pliegos Tarifarios (Las Condes)'!$E:$E,MATCH($B921,'Pliegos Tarifarios (Las Condes)'!$A:$A,0))</f>
        <v>46985.085544000001</v>
      </c>
      <c r="Q921" s="19" cm="1">
        <f t="array" ref="Q921">H921*_xlfn.IFS(H921&lt;=350,INDEX('Pliegos Tarifarios (Las Condes)'!$F:$F,MATCH($B921,'Pliegos Tarifarios (Las Condes)'!$A:$A,0)),H921&lt;=500,INDEX('Pliegos Tarifarios (Las Condes)'!$G:$G,MATCH($B921,'Pliegos Tarifarios (Las Condes)'!$A:$A,0)),H921&lt;=1000,INDEX('Pliegos Tarifarios (Las Condes)'!$H:$H,MATCH($B921,'Pliegos Tarifarios (Las Condes)'!$A:$A,0)),H921&lt;=5000,INDEX('Pliegos Tarifarios (Las Condes)'!$I:$I,MATCH($B921,'Pliegos Tarifarios (Las Condes)'!$A:$A,0)),H921&gt;5000,INDEX('Pliegos Tarifarios (Las Condes)'!$J:$J,MATCH($B921,'Pliegos Tarifarios (Las Condes)'!$A:$A,0)))/1.19</f>
        <v>10902.779144537815</v>
      </c>
      <c r="R921" s="19">
        <f>INDEX('Pliegos Tarifarios (Las Condes)'!$K:$K,MATCH($B921,'Pliegos Tarifarios (Las Condes)'!$A:$A,0))</f>
        <v>716.899</v>
      </c>
      <c r="S921" s="21">
        <f t="shared" si="45"/>
        <v>661669.27597473783</v>
      </c>
      <c r="T921" s="21">
        <f t="shared" si="46"/>
        <v>125717.1624352002</v>
      </c>
      <c r="U921" s="19">
        <v>0</v>
      </c>
      <c r="V921" s="21">
        <f t="shared" si="47"/>
        <v>787386.43840993801</v>
      </c>
    </row>
    <row r="922" spans="1:22" x14ac:dyDescent="0.3">
      <c r="A922" s="3" t="s">
        <v>142</v>
      </c>
      <c r="B922" s="3">
        <v>3</v>
      </c>
      <c r="C922" s="4" t="s">
        <v>186</v>
      </c>
      <c r="D922" s="3" t="s">
        <v>215</v>
      </c>
      <c r="E922" s="3" t="s">
        <v>78</v>
      </c>
      <c r="F922" s="4" t="s">
        <v>79</v>
      </c>
      <c r="G922" s="3" t="s">
        <v>16</v>
      </c>
      <c r="H922" s="5">
        <v>6056.6283000000003</v>
      </c>
      <c r="I922" s="5">
        <v>16.452999999999999</v>
      </c>
      <c r="J922" s="5">
        <v>16.314900000000002</v>
      </c>
      <c r="K922" s="6">
        <v>0.9916063939707046</v>
      </c>
      <c r="L922" s="5">
        <v>216.31</v>
      </c>
      <c r="M922" s="19">
        <f>H922*INDEX('Pliegos Tarifarios (Las Condes)'!$B:$B,MATCH($B922,'Pliegos Tarifarios (Las Condes)'!$A:$A,0))</f>
        <v>719757.59391539998</v>
      </c>
      <c r="N922" s="19">
        <f>I922*INDEX('Pliegos Tarifarios (Las Condes)'!$C:$C,MATCH($B922,'Pliegos Tarifarios (Las Condes)'!$A:$A,0))</f>
        <v>57458.301856999991</v>
      </c>
      <c r="O922" s="19">
        <f>J922*INDEX('Pliegos Tarifarios (Las Condes)'!$D:$D,MATCH($B922,'Pliegos Tarifarios (Las Condes)'!$A:$A,0))</f>
        <v>231554.35744350002</v>
      </c>
      <c r="P922" s="19">
        <f>H922*INDEX('Pliegos Tarifarios (Las Condes)'!$E:$E,MATCH($B922,'Pliegos Tarifarios (Las Condes)'!$A:$A,0))</f>
        <v>78324.317175600008</v>
      </c>
      <c r="Q922" s="19" cm="1">
        <f t="array" ref="Q922">H922*_xlfn.IFS(H922&lt;=350,INDEX('Pliegos Tarifarios (Las Condes)'!$F:$F,MATCH($B922,'Pliegos Tarifarios (Las Condes)'!$A:$A,0)),H922&lt;=500,INDEX('Pliegos Tarifarios (Las Condes)'!$G:$G,MATCH($B922,'Pliegos Tarifarios (Las Condes)'!$A:$A,0)),H922&lt;=1000,INDEX('Pliegos Tarifarios (Las Condes)'!$H:$H,MATCH($B922,'Pliegos Tarifarios (Las Condes)'!$A:$A,0)),H922&lt;=5000,INDEX('Pliegos Tarifarios (Las Condes)'!$I:$I,MATCH($B922,'Pliegos Tarifarios (Las Condes)'!$A:$A,0)),H922&gt;5000,INDEX('Pliegos Tarifarios (Las Condes)'!$J:$J,MATCH($B922,'Pliegos Tarifarios (Las Condes)'!$A:$A,0)))/1.19</f>
        <v>19874.902110504205</v>
      </c>
      <c r="R922" s="19">
        <f>INDEX('Pliegos Tarifarios (Las Condes)'!$K:$K,MATCH($B922,'Pliegos Tarifarios (Las Condes)'!$A:$A,0))</f>
        <v>716.899</v>
      </c>
      <c r="S922" s="21">
        <f t="shared" si="45"/>
        <v>1107686.3715020041</v>
      </c>
      <c r="T922" s="21">
        <f t="shared" si="46"/>
        <v>210460.41058538077</v>
      </c>
      <c r="U922" s="19">
        <v>0</v>
      </c>
      <c r="V922" s="21">
        <f t="shared" si="47"/>
        <v>1318146.782087385</v>
      </c>
    </row>
    <row r="923" spans="1:22" x14ac:dyDescent="0.3">
      <c r="A923" s="3" t="s">
        <v>142</v>
      </c>
      <c r="B923" s="3">
        <v>3</v>
      </c>
      <c r="C923" s="4" t="s">
        <v>186</v>
      </c>
      <c r="D923" s="3" t="s">
        <v>216</v>
      </c>
      <c r="E923" s="3" t="s">
        <v>78</v>
      </c>
      <c r="F923" s="4" t="s">
        <v>81</v>
      </c>
      <c r="G923" s="3" t="s">
        <v>16</v>
      </c>
      <c r="H923" s="5">
        <v>4837.2698</v>
      </c>
      <c r="I923" s="5">
        <v>13.1911</v>
      </c>
      <c r="J923" s="5">
        <v>13.1911</v>
      </c>
      <c r="K923" s="6">
        <v>1</v>
      </c>
      <c r="L923" s="5">
        <v>172.76</v>
      </c>
      <c r="M923" s="19">
        <f>H923*INDEX('Pliegos Tarifarios (Las Condes)'!$B:$B,MATCH($B923,'Pliegos Tarifarios (Las Condes)'!$A:$A,0))</f>
        <v>574851.46849240002</v>
      </c>
      <c r="N923" s="19">
        <f>I923*INDEX('Pliegos Tarifarios (Las Condes)'!$C:$C,MATCH($B923,'Pliegos Tarifarios (Las Condes)'!$A:$A,0))</f>
        <v>46066.869605899999</v>
      </c>
      <c r="O923" s="19">
        <f>J923*INDEX('Pliegos Tarifarios (Las Condes)'!$D:$D,MATCH($B923,'Pliegos Tarifarios (Las Condes)'!$A:$A,0))</f>
        <v>187218.8419465</v>
      </c>
      <c r="P923" s="19">
        <f>H923*INDEX('Pliegos Tarifarios (Las Condes)'!$E:$E,MATCH($B923,'Pliegos Tarifarios (Las Condes)'!$A:$A,0))</f>
        <v>62555.573053600005</v>
      </c>
      <c r="Q923" s="19" cm="1">
        <f t="array" ref="Q923">H923*_xlfn.IFS(H923&lt;=350,INDEX('Pliegos Tarifarios (Las Condes)'!$F:$F,MATCH($B923,'Pliegos Tarifarios (Las Condes)'!$A:$A,0)),H923&lt;=500,INDEX('Pliegos Tarifarios (Las Condes)'!$G:$G,MATCH($B923,'Pliegos Tarifarios (Las Condes)'!$A:$A,0)),H923&lt;=1000,INDEX('Pliegos Tarifarios (Las Condes)'!$H:$H,MATCH($B923,'Pliegos Tarifarios (Las Condes)'!$A:$A,0)),H923&lt;=5000,INDEX('Pliegos Tarifarios (Las Condes)'!$I:$I,MATCH($B923,'Pliegos Tarifarios (Las Condes)'!$A:$A,0)),H923&gt;5000,INDEX('Pliegos Tarifarios (Las Condes)'!$J:$J,MATCH($B923,'Pliegos Tarifarios (Las Condes)'!$A:$A,0)))/1.19</f>
        <v>14515.874332605043</v>
      </c>
      <c r="R923" s="19">
        <f>INDEX('Pliegos Tarifarios (Las Condes)'!$K:$K,MATCH($B923,'Pliegos Tarifarios (Las Condes)'!$A:$A,0))</f>
        <v>716.899</v>
      </c>
      <c r="S923" s="21">
        <f t="shared" si="45"/>
        <v>885925.5264310051</v>
      </c>
      <c r="T923" s="21">
        <f t="shared" si="46"/>
        <v>168325.85002189098</v>
      </c>
      <c r="U923" s="19">
        <v>0</v>
      </c>
      <c r="V923" s="21">
        <f t="shared" si="47"/>
        <v>1054251.376452896</v>
      </c>
    </row>
    <row r="924" spans="1:22" x14ac:dyDescent="0.3">
      <c r="A924" s="3" t="s">
        <v>142</v>
      </c>
      <c r="B924" s="3">
        <v>3</v>
      </c>
      <c r="C924" s="4" t="s">
        <v>186</v>
      </c>
      <c r="D924" s="3" t="s">
        <v>217</v>
      </c>
      <c r="E924" s="3" t="s">
        <v>78</v>
      </c>
      <c r="F924" s="4" t="s">
        <v>83</v>
      </c>
      <c r="G924" s="3" t="s">
        <v>16</v>
      </c>
      <c r="H924" s="5">
        <v>4829.7466000000004</v>
      </c>
      <c r="I924" s="5">
        <v>12.9838</v>
      </c>
      <c r="J924" s="5">
        <v>12.9838</v>
      </c>
      <c r="K924" s="6">
        <v>1</v>
      </c>
      <c r="L924" s="5">
        <v>172.49</v>
      </c>
      <c r="M924" s="19">
        <f>H924*INDEX('Pliegos Tarifarios (Las Condes)'!$B:$B,MATCH($B924,'Pliegos Tarifarios (Las Condes)'!$A:$A,0))</f>
        <v>573957.42645080003</v>
      </c>
      <c r="N924" s="19">
        <f>I924*INDEX('Pliegos Tarifarios (Las Condes)'!$C:$C,MATCH($B924,'Pliegos Tarifarios (Las Condes)'!$A:$A,0))</f>
        <v>45342.922242200002</v>
      </c>
      <c r="O924" s="19">
        <f>J924*INDEX('Pliegos Tarifarios (Las Condes)'!$D:$D,MATCH($B924,'Pliegos Tarifarios (Las Condes)'!$A:$A,0))</f>
        <v>184276.67139700003</v>
      </c>
      <c r="P924" s="19">
        <f>H924*INDEX('Pliegos Tarifarios (Las Condes)'!$E:$E,MATCH($B924,'Pliegos Tarifarios (Las Condes)'!$A:$A,0))</f>
        <v>62458.283031200008</v>
      </c>
      <c r="Q924" s="19" cm="1">
        <f t="array" ref="Q924">H924*_xlfn.IFS(H924&lt;=350,INDEX('Pliegos Tarifarios (Las Condes)'!$F:$F,MATCH($B924,'Pliegos Tarifarios (Las Condes)'!$A:$A,0)),H924&lt;=500,INDEX('Pliegos Tarifarios (Las Condes)'!$G:$G,MATCH($B924,'Pliegos Tarifarios (Las Condes)'!$A:$A,0)),H924&lt;=1000,INDEX('Pliegos Tarifarios (Las Condes)'!$H:$H,MATCH($B924,'Pliegos Tarifarios (Las Condes)'!$A:$A,0)),H924&lt;=5000,INDEX('Pliegos Tarifarios (Las Condes)'!$I:$I,MATCH($B924,'Pliegos Tarifarios (Las Condes)'!$A:$A,0)),H924&gt;5000,INDEX('Pliegos Tarifarios (Las Condes)'!$J:$J,MATCH($B924,'Pliegos Tarifarios (Las Condes)'!$A:$A,0)))/1.19</f>
        <v>14493.298410588235</v>
      </c>
      <c r="R924" s="19">
        <f>INDEX('Pliegos Tarifarios (Las Condes)'!$K:$K,MATCH($B924,'Pliegos Tarifarios (Las Condes)'!$A:$A,0))</f>
        <v>716.899</v>
      </c>
      <c r="S924" s="21">
        <f t="shared" si="45"/>
        <v>881245.50053178822</v>
      </c>
      <c r="T924" s="21">
        <f t="shared" si="46"/>
        <v>167436.64510103976</v>
      </c>
      <c r="U924" s="19">
        <v>0</v>
      </c>
      <c r="V924" s="21">
        <f t="shared" si="47"/>
        <v>1048682.1456328279</v>
      </c>
    </row>
    <row r="925" spans="1:22" x14ac:dyDescent="0.3">
      <c r="A925" s="3" t="s">
        <v>142</v>
      </c>
      <c r="B925" s="3">
        <v>3</v>
      </c>
      <c r="C925" s="4" t="s">
        <v>186</v>
      </c>
      <c r="D925" s="3" t="s">
        <v>218</v>
      </c>
      <c r="E925" s="3" t="s">
        <v>78</v>
      </c>
      <c r="F925" s="4" t="s">
        <v>85</v>
      </c>
      <c r="G925" s="3" t="s">
        <v>16</v>
      </c>
      <c r="H925" s="5">
        <v>4842.4570999999996</v>
      </c>
      <c r="I925" s="5">
        <v>13.312799999999999</v>
      </c>
      <c r="J925" s="5">
        <v>13.312799999999999</v>
      </c>
      <c r="K925" s="6">
        <v>1</v>
      </c>
      <c r="L925" s="5">
        <v>172.94</v>
      </c>
      <c r="M925" s="19">
        <f>H925*INDEX('Pliegos Tarifarios (Las Condes)'!$B:$B,MATCH($B925,'Pliegos Tarifarios (Las Condes)'!$A:$A,0))</f>
        <v>575467.91684979992</v>
      </c>
      <c r="N925" s="19">
        <f>I925*INDEX('Pliegos Tarifarios (Las Condes)'!$C:$C,MATCH($B925,'Pliegos Tarifarios (Las Condes)'!$A:$A,0))</f>
        <v>46491.878743199995</v>
      </c>
      <c r="O925" s="19">
        <f>J925*INDEX('Pliegos Tarifarios (Las Condes)'!$D:$D,MATCH($B925,'Pliegos Tarifarios (Las Condes)'!$A:$A,0))</f>
        <v>188946.10753199999</v>
      </c>
      <c r="P925" s="19">
        <f>H925*INDEX('Pliegos Tarifarios (Las Condes)'!$E:$E,MATCH($B925,'Pliegos Tarifarios (Las Condes)'!$A:$A,0))</f>
        <v>62622.655217199994</v>
      </c>
      <c r="Q925" s="19" cm="1">
        <f t="array" ref="Q925">H925*_xlfn.IFS(H925&lt;=350,INDEX('Pliegos Tarifarios (Las Condes)'!$F:$F,MATCH($B925,'Pliegos Tarifarios (Las Condes)'!$A:$A,0)),H925&lt;=500,INDEX('Pliegos Tarifarios (Las Condes)'!$G:$G,MATCH($B925,'Pliegos Tarifarios (Las Condes)'!$A:$A,0)),H925&lt;=1000,INDEX('Pliegos Tarifarios (Las Condes)'!$H:$H,MATCH($B925,'Pliegos Tarifarios (Las Condes)'!$A:$A,0)),H925&lt;=5000,INDEX('Pliegos Tarifarios (Las Condes)'!$I:$I,MATCH($B925,'Pliegos Tarifarios (Las Condes)'!$A:$A,0)),H925&gt;5000,INDEX('Pliegos Tarifarios (Las Condes)'!$J:$J,MATCH($B925,'Pliegos Tarifarios (Las Condes)'!$A:$A,0)))/1.19</f>
        <v>14531.440591680672</v>
      </c>
      <c r="R925" s="19">
        <f>INDEX('Pliegos Tarifarios (Las Condes)'!$K:$K,MATCH($B925,'Pliegos Tarifarios (Las Condes)'!$A:$A,0))</f>
        <v>716.899</v>
      </c>
      <c r="S925" s="21">
        <f t="shared" si="45"/>
        <v>888776.89793388068</v>
      </c>
      <c r="T925" s="21">
        <f t="shared" si="46"/>
        <v>168867.61060743732</v>
      </c>
      <c r="U925" s="19">
        <v>0</v>
      </c>
      <c r="V925" s="21">
        <f t="shared" si="47"/>
        <v>1057644.5085413181</v>
      </c>
    </row>
    <row r="926" spans="1:22" x14ac:dyDescent="0.3">
      <c r="A926" s="3" t="s">
        <v>142</v>
      </c>
      <c r="B926" s="3">
        <v>3</v>
      </c>
      <c r="C926" s="4" t="s">
        <v>186</v>
      </c>
      <c r="D926" s="3" t="s">
        <v>219</v>
      </c>
      <c r="E926" s="3" t="s">
        <v>78</v>
      </c>
      <c r="F926" s="4" t="s">
        <v>87</v>
      </c>
      <c r="G926" s="3" t="s">
        <v>16</v>
      </c>
      <c r="H926" s="5">
        <v>4845.6606000000002</v>
      </c>
      <c r="I926" s="5">
        <v>12.939399999999999</v>
      </c>
      <c r="J926" s="5">
        <v>12.838800000000001</v>
      </c>
      <c r="K926" s="6">
        <v>0.99222529638159429</v>
      </c>
      <c r="L926" s="5">
        <v>173.06</v>
      </c>
      <c r="M926" s="19">
        <f>H926*INDEX('Pliegos Tarifarios (Las Condes)'!$B:$B,MATCH($B926,'Pliegos Tarifarios (Las Condes)'!$A:$A,0))</f>
        <v>575848.61438279995</v>
      </c>
      <c r="N926" s="19">
        <f>I926*INDEX('Pliegos Tarifarios (Las Condes)'!$C:$C,MATCH($B926,'Pliegos Tarifarios (Las Condes)'!$A:$A,0))</f>
        <v>45187.865498599996</v>
      </c>
      <c r="O926" s="19">
        <f>J926*INDEX('Pliegos Tarifarios (Las Condes)'!$D:$D,MATCH($B926,'Pliegos Tarifarios (Las Condes)'!$A:$A,0))</f>
        <v>182218.71322200002</v>
      </c>
      <c r="P926" s="19">
        <f>H926*INDEX('Pliegos Tarifarios (Las Condes)'!$E:$E,MATCH($B926,'Pliegos Tarifarios (Las Condes)'!$A:$A,0))</f>
        <v>62664.082879200003</v>
      </c>
      <c r="Q926" s="19" cm="1">
        <f t="array" ref="Q926">H926*_xlfn.IFS(H926&lt;=350,INDEX('Pliegos Tarifarios (Las Condes)'!$F:$F,MATCH($B926,'Pliegos Tarifarios (Las Condes)'!$A:$A,0)),H926&lt;=500,INDEX('Pliegos Tarifarios (Las Condes)'!$G:$G,MATCH($B926,'Pliegos Tarifarios (Las Condes)'!$A:$A,0)),H926&lt;=1000,INDEX('Pliegos Tarifarios (Las Condes)'!$H:$H,MATCH($B926,'Pliegos Tarifarios (Las Condes)'!$A:$A,0)),H926&lt;=5000,INDEX('Pliegos Tarifarios (Las Condes)'!$I:$I,MATCH($B926,'Pliegos Tarifarios (Las Condes)'!$A:$A,0)),H926&gt;5000,INDEX('Pliegos Tarifarios (Las Condes)'!$J:$J,MATCH($B926,'Pliegos Tarifarios (Las Condes)'!$A:$A,0)))/1.19</f>
        <v>14541.05378369748</v>
      </c>
      <c r="R926" s="19">
        <f>INDEX('Pliegos Tarifarios (Las Condes)'!$K:$K,MATCH($B926,'Pliegos Tarifarios (Las Condes)'!$A:$A,0))</f>
        <v>716.899</v>
      </c>
      <c r="S926" s="21">
        <f t="shared" si="45"/>
        <v>881177.22876629734</v>
      </c>
      <c r="T926" s="21">
        <f t="shared" si="46"/>
        <v>167423.67346559648</v>
      </c>
      <c r="U926" s="19">
        <v>0</v>
      </c>
      <c r="V926" s="21">
        <f t="shared" si="47"/>
        <v>1048600.9022318937</v>
      </c>
    </row>
    <row r="927" spans="1:22" x14ac:dyDescent="0.3">
      <c r="A927" s="3" t="s">
        <v>142</v>
      </c>
      <c r="B927" s="3">
        <v>3</v>
      </c>
      <c r="C927" s="4" t="s">
        <v>186</v>
      </c>
      <c r="D927" s="3" t="s">
        <v>220</v>
      </c>
      <c r="E927" s="3" t="s">
        <v>78</v>
      </c>
      <c r="F927" s="4" t="s">
        <v>89</v>
      </c>
      <c r="G927" s="3" t="s">
        <v>16</v>
      </c>
      <c r="H927" s="5">
        <v>6048.2267000000002</v>
      </c>
      <c r="I927" s="5">
        <v>16.2654</v>
      </c>
      <c r="J927" s="5">
        <v>16.2654</v>
      </c>
      <c r="K927" s="6">
        <v>1</v>
      </c>
      <c r="L927" s="5">
        <v>216.01</v>
      </c>
      <c r="M927" s="19">
        <f>H927*INDEX('Pliegos Tarifarios (Las Condes)'!$B:$B,MATCH($B927,'Pliegos Tarifarios (Las Condes)'!$A:$A,0))</f>
        <v>718759.16457459994</v>
      </c>
      <c r="N927" s="19">
        <f>I927*INDEX('Pliegos Tarifarios (Las Condes)'!$C:$C,MATCH($B927,'Pliegos Tarifarios (Las Condes)'!$A:$A,0))</f>
        <v>56803.152192599999</v>
      </c>
      <c r="O927" s="19">
        <f>J927*INDEX('Pliegos Tarifarios (Las Condes)'!$D:$D,MATCH($B927,'Pliegos Tarifarios (Las Condes)'!$A:$A,0))</f>
        <v>230851.81310100001</v>
      </c>
      <c r="P927" s="19">
        <f>H927*INDEX('Pliegos Tarifarios (Las Condes)'!$E:$E,MATCH($B927,'Pliegos Tarifarios (Las Condes)'!$A:$A,0))</f>
        <v>78215.667684400003</v>
      </c>
      <c r="Q927" s="19" cm="1">
        <f t="array" ref="Q927">H927*_xlfn.IFS(H927&lt;=350,INDEX('Pliegos Tarifarios (Las Condes)'!$F:$F,MATCH($B927,'Pliegos Tarifarios (Las Condes)'!$A:$A,0)),H927&lt;=500,INDEX('Pliegos Tarifarios (Las Condes)'!$G:$G,MATCH($B927,'Pliegos Tarifarios (Las Condes)'!$A:$A,0)),H927&lt;=1000,INDEX('Pliegos Tarifarios (Las Condes)'!$H:$H,MATCH($B927,'Pliegos Tarifarios (Las Condes)'!$A:$A,0)),H927&lt;=5000,INDEX('Pliegos Tarifarios (Las Condes)'!$I:$I,MATCH($B927,'Pliegos Tarifarios (Las Condes)'!$A:$A,0)),H927&gt;5000,INDEX('Pliegos Tarifarios (Las Condes)'!$J:$J,MATCH($B927,'Pliegos Tarifarios (Las Condes)'!$A:$A,0)))/1.19</f>
        <v>19847.332154201682</v>
      </c>
      <c r="R927" s="19">
        <f>INDEX('Pliegos Tarifarios (Las Condes)'!$K:$K,MATCH($B927,'Pliegos Tarifarios (Las Condes)'!$A:$A,0))</f>
        <v>716.899</v>
      </c>
      <c r="S927" s="21">
        <f t="shared" si="45"/>
        <v>1105194.0287068016</v>
      </c>
      <c r="T927" s="21">
        <f t="shared" si="46"/>
        <v>209986.8654542923</v>
      </c>
      <c r="U927" s="19">
        <v>0</v>
      </c>
      <c r="V927" s="21">
        <f t="shared" si="47"/>
        <v>1315180.894161094</v>
      </c>
    </row>
    <row r="928" spans="1:22" x14ac:dyDescent="0.3">
      <c r="A928" s="3" t="s">
        <v>142</v>
      </c>
      <c r="B928" s="3">
        <v>3</v>
      </c>
      <c r="C928" s="4" t="s">
        <v>186</v>
      </c>
      <c r="D928" s="3" t="s">
        <v>221</v>
      </c>
      <c r="E928" s="3" t="s">
        <v>91</v>
      </c>
      <c r="F928" s="4" t="s">
        <v>92</v>
      </c>
      <c r="G928" s="3" t="s">
        <v>16</v>
      </c>
      <c r="H928" s="5">
        <v>4834.8984</v>
      </c>
      <c r="I928" s="5">
        <v>12.9566</v>
      </c>
      <c r="J928" s="5">
        <v>12.9566</v>
      </c>
      <c r="K928" s="6">
        <v>1</v>
      </c>
      <c r="L928" s="5">
        <v>172.67</v>
      </c>
      <c r="M928" s="19">
        <f>H928*INDEX('Pliegos Tarifarios (Las Condes)'!$B:$B,MATCH($B928,'Pliegos Tarifarios (Las Condes)'!$A:$A,0))</f>
        <v>574569.65605919994</v>
      </c>
      <c r="N928" s="19">
        <f>I928*INDEX('Pliegos Tarifarios (Las Condes)'!$C:$C,MATCH($B928,'Pliegos Tarifarios (Las Condes)'!$A:$A,0))</f>
        <v>45247.9325254</v>
      </c>
      <c r="O928" s="19">
        <f>J928*INDEX('Pliegos Tarifarios (Las Condes)'!$D:$D,MATCH($B928,'Pliegos Tarifarios (Las Condes)'!$A:$A,0))</f>
        <v>183890.62682900002</v>
      </c>
      <c r="P928" s="19">
        <f>H928*INDEX('Pliegos Tarifarios (Las Condes)'!$E:$E,MATCH($B928,'Pliegos Tarifarios (Las Condes)'!$A:$A,0))</f>
        <v>62524.906108800002</v>
      </c>
      <c r="Q928" s="19" cm="1">
        <f t="array" ref="Q928">H928*_xlfn.IFS(H928&lt;=350,INDEX('Pliegos Tarifarios (Las Condes)'!$F:$F,MATCH($B928,'Pliegos Tarifarios (Las Condes)'!$A:$A,0)),H928&lt;=500,INDEX('Pliegos Tarifarios (Las Condes)'!$G:$G,MATCH($B928,'Pliegos Tarifarios (Las Condes)'!$A:$A,0)),H928&lt;=1000,INDEX('Pliegos Tarifarios (Las Condes)'!$H:$H,MATCH($B928,'Pliegos Tarifarios (Las Condes)'!$A:$A,0)),H928&lt;=5000,INDEX('Pliegos Tarifarios (Las Condes)'!$I:$I,MATCH($B928,'Pliegos Tarifarios (Las Condes)'!$A:$A,0)),H928&gt;5000,INDEX('Pliegos Tarifarios (Las Condes)'!$J:$J,MATCH($B928,'Pliegos Tarifarios (Las Condes)'!$A:$A,0)))/1.19</f>
        <v>14508.758139831933</v>
      </c>
      <c r="R928" s="19">
        <f>INDEX('Pliegos Tarifarios (Las Condes)'!$K:$K,MATCH($B928,'Pliegos Tarifarios (Las Condes)'!$A:$A,0))</f>
        <v>716.899</v>
      </c>
      <c r="S928" s="21">
        <f t="shared" si="45"/>
        <v>881458.77866223187</v>
      </c>
      <c r="T928" s="21">
        <f t="shared" si="46"/>
        <v>167477.16794582407</v>
      </c>
      <c r="U928" s="19">
        <v>0</v>
      </c>
      <c r="V928" s="21">
        <f t="shared" si="47"/>
        <v>1048935.9466080558</v>
      </c>
    </row>
    <row r="929" spans="1:22" x14ac:dyDescent="0.3">
      <c r="A929" s="3" t="s">
        <v>142</v>
      </c>
      <c r="B929" s="3">
        <v>3</v>
      </c>
      <c r="C929" s="4" t="s">
        <v>186</v>
      </c>
      <c r="D929" s="3" t="s">
        <v>222</v>
      </c>
      <c r="E929" s="3" t="s">
        <v>94</v>
      </c>
      <c r="F929" s="4" t="s">
        <v>95</v>
      </c>
      <c r="G929" s="3" t="s">
        <v>16</v>
      </c>
      <c r="H929" s="5">
        <v>3632.7190000000001</v>
      </c>
      <c r="I929" s="5">
        <v>9.7766999999999999</v>
      </c>
      <c r="J929" s="5">
        <v>9.6568000000000005</v>
      </c>
      <c r="K929" s="6">
        <v>0.98773614818906186</v>
      </c>
      <c r="L929" s="5">
        <v>129.74</v>
      </c>
      <c r="M929" s="19">
        <f>H929*INDEX('Pliegos Tarifarios (Las Condes)'!$B:$B,MATCH($B929,'Pliegos Tarifarios (Las Condes)'!$A:$A,0))</f>
        <v>431705.06052199996</v>
      </c>
      <c r="N929" s="19">
        <f>I929*INDEX('Pliegos Tarifarios (Las Condes)'!$C:$C,MATCH($B929,'Pliegos Tarifarios (Las Condes)'!$A:$A,0))</f>
        <v>34142.8663323</v>
      </c>
      <c r="O929" s="19">
        <f>J929*INDEX('Pliegos Tarifarios (Las Condes)'!$D:$D,MATCH($B929,'Pliegos Tarifarios (Las Condes)'!$A:$A,0))</f>
        <v>137057.175892</v>
      </c>
      <c r="P929" s="19">
        <f>H929*INDEX('Pliegos Tarifarios (Las Condes)'!$E:$E,MATCH($B929,'Pliegos Tarifarios (Las Condes)'!$A:$A,0))</f>
        <v>46978.322108</v>
      </c>
      <c r="Q929" s="19" cm="1">
        <f t="array" ref="Q929">H929*_xlfn.IFS(H929&lt;=350,INDEX('Pliegos Tarifarios (Las Condes)'!$F:$F,MATCH($B929,'Pliegos Tarifarios (Las Condes)'!$A:$A,0)),H929&lt;=500,INDEX('Pliegos Tarifarios (Las Condes)'!$G:$G,MATCH($B929,'Pliegos Tarifarios (Las Condes)'!$A:$A,0)),H929&lt;=1000,INDEX('Pliegos Tarifarios (Las Condes)'!$H:$H,MATCH($B929,'Pliegos Tarifarios (Las Condes)'!$A:$A,0)),H929&lt;=5000,INDEX('Pliegos Tarifarios (Las Condes)'!$I:$I,MATCH($B929,'Pliegos Tarifarios (Las Condes)'!$A:$A,0)),H929&gt;5000,INDEX('Pliegos Tarifarios (Las Condes)'!$J:$J,MATCH($B929,'Pliegos Tarifarios (Las Condes)'!$A:$A,0)))/1.19</f>
        <v>10901.209705042016</v>
      </c>
      <c r="R929" s="19">
        <f>INDEX('Pliegos Tarifarios (Las Condes)'!$K:$K,MATCH($B929,'Pliegos Tarifarios (Las Condes)'!$A:$A,0))</f>
        <v>716.899</v>
      </c>
      <c r="S929" s="21">
        <f t="shared" si="45"/>
        <v>661501.53355934203</v>
      </c>
      <c r="T929" s="21">
        <f t="shared" si="46"/>
        <v>125685.29137627498</v>
      </c>
      <c r="U929" s="19">
        <v>0</v>
      </c>
      <c r="V929" s="21">
        <f t="shared" si="47"/>
        <v>787186.82493561704</v>
      </c>
    </row>
    <row r="930" spans="1:22" x14ac:dyDescent="0.3">
      <c r="A930" s="3" t="s">
        <v>142</v>
      </c>
      <c r="B930" s="3">
        <v>3</v>
      </c>
      <c r="C930" s="4" t="s">
        <v>186</v>
      </c>
      <c r="D930" s="3" t="s">
        <v>223</v>
      </c>
      <c r="E930" s="3" t="s">
        <v>91</v>
      </c>
      <c r="F930" s="4" t="s">
        <v>97</v>
      </c>
      <c r="G930" s="3" t="s">
        <v>16</v>
      </c>
      <c r="H930" s="5">
        <v>3627.5302999999999</v>
      </c>
      <c r="I930" s="5">
        <v>9.9606999999999992</v>
      </c>
      <c r="J930" s="5">
        <v>9.9606999999999992</v>
      </c>
      <c r="K930" s="6">
        <v>1</v>
      </c>
      <c r="L930" s="5">
        <v>129.55000000000001</v>
      </c>
      <c r="M930" s="19">
        <f>H930*INDEX('Pliegos Tarifarios (Las Condes)'!$B:$B,MATCH($B930,'Pliegos Tarifarios (Las Condes)'!$A:$A,0))</f>
        <v>431088.44579139998</v>
      </c>
      <c r="N930" s="19">
        <f>I930*INDEX('Pliegos Tarifarios (Las Condes)'!$C:$C,MATCH($B930,'Pliegos Tarifarios (Las Condes)'!$A:$A,0))</f>
        <v>34785.443828299998</v>
      </c>
      <c r="O930" s="19">
        <f>J930*INDEX('Pliegos Tarifarios (Las Condes)'!$D:$D,MATCH($B930,'Pliegos Tarifarios (Las Condes)'!$A:$A,0))</f>
        <v>141370.3723705</v>
      </c>
      <c r="P930" s="19">
        <f>H930*INDEX('Pliegos Tarifarios (Las Condes)'!$E:$E,MATCH($B930,'Pliegos Tarifarios (Las Condes)'!$A:$A,0))</f>
        <v>46911.221839600003</v>
      </c>
      <c r="Q930" s="19" cm="1">
        <f t="array" ref="Q930">H930*_xlfn.IFS(H930&lt;=350,INDEX('Pliegos Tarifarios (Las Condes)'!$F:$F,MATCH($B930,'Pliegos Tarifarios (Las Condes)'!$A:$A,0)),H930&lt;=500,INDEX('Pliegos Tarifarios (Las Condes)'!$G:$G,MATCH($B930,'Pliegos Tarifarios (Las Condes)'!$A:$A,0)),H930&lt;=1000,INDEX('Pliegos Tarifarios (Las Condes)'!$H:$H,MATCH($B930,'Pliegos Tarifarios (Las Condes)'!$A:$A,0)),H930&lt;=5000,INDEX('Pliegos Tarifarios (Las Condes)'!$I:$I,MATCH($B930,'Pliegos Tarifarios (Las Condes)'!$A:$A,0)),H930&gt;5000,INDEX('Pliegos Tarifarios (Las Condes)'!$J:$J,MATCH($B930,'Pliegos Tarifarios (Las Condes)'!$A:$A,0)))/1.19</f>
        <v>10885.639244789916</v>
      </c>
      <c r="R930" s="19">
        <f>INDEX('Pliegos Tarifarios (Las Condes)'!$K:$K,MATCH($B930,'Pliegos Tarifarios (Las Condes)'!$A:$A,0))</f>
        <v>716.899</v>
      </c>
      <c r="S930" s="21">
        <f t="shared" si="45"/>
        <v>665758.02207458997</v>
      </c>
      <c r="T930" s="21">
        <f t="shared" si="46"/>
        <v>126494.0241941721</v>
      </c>
      <c r="U930" s="19">
        <v>0</v>
      </c>
      <c r="V930" s="21">
        <f t="shared" si="47"/>
        <v>792252.04626876209</v>
      </c>
    </row>
    <row r="931" spans="1:22" x14ac:dyDescent="0.3">
      <c r="A931" s="3" t="s">
        <v>142</v>
      </c>
      <c r="B931" s="3">
        <v>3</v>
      </c>
      <c r="C931" s="4" t="s">
        <v>186</v>
      </c>
      <c r="D931" s="3" t="s">
        <v>224</v>
      </c>
      <c r="E931" s="3" t="s">
        <v>99</v>
      </c>
      <c r="F931" s="4" t="s">
        <v>100</v>
      </c>
      <c r="G931" s="3" t="s">
        <v>16</v>
      </c>
      <c r="H931" s="5">
        <v>18140.065699999999</v>
      </c>
      <c r="I931" s="5">
        <v>48.735999999999997</v>
      </c>
      <c r="J931" s="5">
        <v>47.615600000000001</v>
      </c>
      <c r="K931" s="6">
        <v>0.97701083388049903</v>
      </c>
      <c r="L931" s="5">
        <v>647.86</v>
      </c>
      <c r="M931" s="19">
        <f>H931*INDEX('Pliegos Tarifarios (Las Condes)'!$B:$B,MATCH($B931,'Pliegos Tarifarios (Las Condes)'!$A:$A,0))</f>
        <v>2155729.1276566</v>
      </c>
      <c r="N931" s="19">
        <f>I931*INDEX('Pliegos Tarifarios (Las Condes)'!$C:$C,MATCH($B931,'Pliegos Tarifarios (Las Condes)'!$A:$A,0))</f>
        <v>170199.22198399997</v>
      </c>
      <c r="O931" s="19">
        <f>J931*INDEX('Pliegos Tarifarios (Las Condes)'!$D:$D,MATCH($B931,'Pliegos Tarifarios (Las Condes)'!$A:$A,0))</f>
        <v>675799.40191400005</v>
      </c>
      <c r="P931" s="19">
        <f>H931*INDEX('Pliegos Tarifarios (Las Condes)'!$E:$E,MATCH($B931,'Pliegos Tarifarios (Las Condes)'!$A:$A,0))</f>
        <v>234587.32963239998</v>
      </c>
      <c r="Q931" s="19" cm="1">
        <f t="array" ref="Q931">H931*_xlfn.IFS(H931&lt;=350,INDEX('Pliegos Tarifarios (Las Condes)'!$F:$F,MATCH($B931,'Pliegos Tarifarios (Las Condes)'!$A:$A,0)),H931&lt;=500,INDEX('Pliegos Tarifarios (Las Condes)'!$G:$G,MATCH($B931,'Pliegos Tarifarios (Las Condes)'!$A:$A,0)),H931&lt;=1000,INDEX('Pliegos Tarifarios (Las Condes)'!$H:$H,MATCH($B931,'Pliegos Tarifarios (Las Condes)'!$A:$A,0)),H931&lt;=5000,INDEX('Pliegos Tarifarios (Las Condes)'!$I:$I,MATCH($B931,'Pliegos Tarifarios (Las Condes)'!$A:$A,0)),H931&gt;5000,INDEX('Pliegos Tarifarios (Las Condes)'!$J:$J,MATCH($B931,'Pliegos Tarifarios (Las Condes)'!$A:$A,0)))/1.19</f>
        <v>59526.854250840333</v>
      </c>
      <c r="R931" s="19">
        <f>INDEX('Pliegos Tarifarios (Las Condes)'!$K:$K,MATCH($B931,'Pliegos Tarifarios (Las Condes)'!$A:$A,0))</f>
        <v>716.899</v>
      </c>
      <c r="S931" s="21">
        <f t="shared" si="45"/>
        <v>3296558.8344378406</v>
      </c>
      <c r="T931" s="21">
        <f t="shared" si="46"/>
        <v>626346.17854318977</v>
      </c>
      <c r="U931" s="19">
        <v>0</v>
      </c>
      <c r="V931" s="21">
        <f t="shared" si="47"/>
        <v>3922905.0129810302</v>
      </c>
    </row>
    <row r="932" spans="1:22" x14ac:dyDescent="0.3">
      <c r="A932" s="3" t="s">
        <v>142</v>
      </c>
      <c r="B932" s="3">
        <v>3</v>
      </c>
      <c r="C932" s="4" t="s">
        <v>186</v>
      </c>
      <c r="D932" s="3" t="s">
        <v>225</v>
      </c>
      <c r="E932" s="3" t="s">
        <v>102</v>
      </c>
      <c r="F932" s="4" t="s">
        <v>103</v>
      </c>
      <c r="G932" s="3" t="s">
        <v>16</v>
      </c>
      <c r="H932" s="5">
        <v>7275.7754999999997</v>
      </c>
      <c r="I932" s="5">
        <v>19.3477</v>
      </c>
      <c r="J932" s="5">
        <v>19.2258</v>
      </c>
      <c r="K932" s="6">
        <v>0.99369950950242147</v>
      </c>
      <c r="L932" s="5">
        <v>259.85000000000002</v>
      </c>
      <c r="M932" s="19">
        <f>H932*INDEX('Pliegos Tarifarios (Las Condes)'!$B:$B,MATCH($B932,'Pliegos Tarifarios (Las Condes)'!$A:$A,0))</f>
        <v>864638.60886899987</v>
      </c>
      <c r="N932" s="19">
        <f>I932*INDEX('Pliegos Tarifarios (Las Condes)'!$C:$C,MATCH($B932,'Pliegos Tarifarios (Las Condes)'!$A:$A,0))</f>
        <v>67567.372931299993</v>
      </c>
      <c r="O932" s="19">
        <f>J932*INDEX('Pliegos Tarifarios (Las Condes)'!$D:$D,MATCH($B932,'Pliegos Tarifarios (Las Condes)'!$A:$A,0))</f>
        <v>272868.22262700001</v>
      </c>
      <c r="P932" s="19">
        <f>H932*INDEX('Pliegos Tarifarios (Las Condes)'!$E:$E,MATCH($B932,'Pliegos Tarifarios (Las Condes)'!$A:$A,0))</f>
        <v>94090.328766000006</v>
      </c>
      <c r="Q932" s="19" cm="1">
        <f t="array" ref="Q932">H932*_xlfn.IFS(H932&lt;=350,INDEX('Pliegos Tarifarios (Las Condes)'!$F:$F,MATCH($B932,'Pliegos Tarifarios (Las Condes)'!$A:$A,0)),H932&lt;=500,INDEX('Pliegos Tarifarios (Las Condes)'!$G:$G,MATCH($B932,'Pliegos Tarifarios (Las Condes)'!$A:$A,0)),H932&lt;=1000,INDEX('Pliegos Tarifarios (Las Condes)'!$H:$H,MATCH($B932,'Pliegos Tarifarios (Las Condes)'!$A:$A,0)),H932&lt;=5000,INDEX('Pliegos Tarifarios (Las Condes)'!$I:$I,MATCH($B932,'Pliegos Tarifarios (Las Condes)'!$A:$A,0)),H932&gt;5000,INDEX('Pliegos Tarifarios (Las Condes)'!$J:$J,MATCH($B932,'Pliegos Tarifarios (Las Condes)'!$A:$A,0)))/1.19</f>
        <v>23875.549014705884</v>
      </c>
      <c r="R932" s="19">
        <f>INDEX('Pliegos Tarifarios (Las Condes)'!$K:$K,MATCH($B932,'Pliegos Tarifarios (Las Condes)'!$A:$A,0))</f>
        <v>716.899</v>
      </c>
      <c r="S932" s="21">
        <f t="shared" si="45"/>
        <v>1323756.9812080057</v>
      </c>
      <c r="T932" s="21">
        <f t="shared" si="46"/>
        <v>251513.82642952108</v>
      </c>
      <c r="U932" s="19">
        <v>0</v>
      </c>
      <c r="V932" s="21">
        <f t="shared" si="47"/>
        <v>1575270.8076375267</v>
      </c>
    </row>
    <row r="933" spans="1:22" x14ac:dyDescent="0.3">
      <c r="A933" s="3" t="s">
        <v>142</v>
      </c>
      <c r="B933" s="3">
        <v>3</v>
      </c>
      <c r="C933" s="4" t="s">
        <v>186</v>
      </c>
      <c r="D933" s="3" t="s">
        <v>226</v>
      </c>
      <c r="E933" s="3" t="s">
        <v>105</v>
      </c>
      <c r="F933" s="4" t="s">
        <v>106</v>
      </c>
      <c r="G933" s="3" t="s">
        <v>30</v>
      </c>
      <c r="H933" s="5">
        <v>2429.1561999999999</v>
      </c>
      <c r="I933" s="5">
        <v>6.5425000000000004</v>
      </c>
      <c r="J933" s="5">
        <v>6.4203000000000001</v>
      </c>
      <c r="K933" s="6">
        <v>0.98132212457011836</v>
      </c>
      <c r="L933" s="5">
        <v>86.76</v>
      </c>
      <c r="M933" s="19">
        <f>H933*INDEX('Pliegos Tarifarios (Las Condes)'!$B:$B,MATCH($B933,'Pliegos Tarifarios (Las Condes)'!$A:$A,0))</f>
        <v>288676.06449559995</v>
      </c>
      <c r="N933" s="19">
        <f>I933*INDEX('Pliegos Tarifarios (Las Condes)'!$C:$C,MATCH($B933,'Pliegos Tarifarios (Las Condes)'!$A:$A,0))</f>
        <v>22848.169932500001</v>
      </c>
      <c r="O933" s="19">
        <f>J933*INDEX('Pliegos Tarifarios (Las Condes)'!$D:$D,MATCH($B933,'Pliegos Tarifarios (Las Condes)'!$A:$A,0))</f>
        <v>91122.130144499999</v>
      </c>
      <c r="P933" s="19">
        <f>H933*INDEX('Pliegos Tarifarios (Las Condes)'!$E:$E,MATCH($B933,'Pliegos Tarifarios (Las Condes)'!$A:$A,0))</f>
        <v>31413.847978400001</v>
      </c>
      <c r="Q933" s="19" cm="1">
        <f t="array" ref="Q933">H933*_xlfn.IFS(H933&lt;=350,INDEX('Pliegos Tarifarios (Las Condes)'!$F:$F,MATCH($B933,'Pliegos Tarifarios (Las Condes)'!$A:$A,0)),H933&lt;=500,INDEX('Pliegos Tarifarios (Las Condes)'!$G:$G,MATCH($B933,'Pliegos Tarifarios (Las Condes)'!$A:$A,0)),H933&lt;=1000,INDEX('Pliegos Tarifarios (Las Condes)'!$H:$H,MATCH($B933,'Pliegos Tarifarios (Las Condes)'!$A:$A,0)),H933&lt;=5000,INDEX('Pliegos Tarifarios (Las Condes)'!$I:$I,MATCH($B933,'Pliegos Tarifarios (Las Condes)'!$A:$A,0)),H933&gt;5000,INDEX('Pliegos Tarifarios (Las Condes)'!$J:$J,MATCH($B933,'Pliegos Tarifarios (Las Condes)'!$A:$A,0)))/1.19</f>
        <v>7289.5099077310924</v>
      </c>
      <c r="R933" s="19">
        <f>INDEX('Pliegos Tarifarios (Las Condes)'!$K:$K,MATCH($B933,'Pliegos Tarifarios (Las Condes)'!$A:$A,0))</f>
        <v>716.899</v>
      </c>
      <c r="S933" s="21">
        <f t="shared" si="45"/>
        <v>442066.62145873101</v>
      </c>
      <c r="T933" s="21">
        <f t="shared" si="46"/>
        <v>83992.658077158892</v>
      </c>
      <c r="U933" s="19">
        <v>0</v>
      </c>
      <c r="V933" s="21">
        <f t="shared" si="47"/>
        <v>526059.27953588986</v>
      </c>
    </row>
    <row r="934" spans="1:22" x14ac:dyDescent="0.3">
      <c r="A934" s="3" t="s">
        <v>142</v>
      </c>
      <c r="B934" s="3">
        <v>3</v>
      </c>
      <c r="C934" s="4" t="s">
        <v>186</v>
      </c>
      <c r="D934" s="3" t="s">
        <v>227</v>
      </c>
      <c r="E934" s="3" t="s">
        <v>105</v>
      </c>
      <c r="F934" s="4" t="s">
        <v>108</v>
      </c>
      <c r="G934" s="3" t="s">
        <v>30</v>
      </c>
      <c r="H934" s="5">
        <v>2416.4951000000001</v>
      </c>
      <c r="I934" s="5">
        <v>6.5007999999999999</v>
      </c>
      <c r="J934" s="5">
        <v>6.3212999999999999</v>
      </c>
      <c r="K934" s="6">
        <v>0.97238801378291906</v>
      </c>
      <c r="L934" s="5">
        <v>86.3</v>
      </c>
      <c r="M934" s="19">
        <f>H934*INDEX('Pliegos Tarifarios (Las Condes)'!$B:$B,MATCH($B934,'Pliegos Tarifarios (Las Condes)'!$A:$A,0))</f>
        <v>287171.4446938</v>
      </c>
      <c r="N934" s="19">
        <f>I934*INDEX('Pliegos Tarifarios (Las Condes)'!$C:$C,MATCH($B934,'Pliegos Tarifarios (Las Condes)'!$A:$A,0))</f>
        <v>22702.542315199997</v>
      </c>
      <c r="O934" s="19">
        <f>J934*INDEX('Pliegos Tarifarios (Las Condes)'!$D:$D,MATCH($B934,'Pliegos Tarifarios (Las Condes)'!$A:$A,0))</f>
        <v>89717.041459500004</v>
      </c>
      <c r="P934" s="19">
        <f>H934*INDEX('Pliegos Tarifarios (Las Condes)'!$E:$E,MATCH($B934,'Pliegos Tarifarios (Las Condes)'!$A:$A,0))</f>
        <v>31250.114633200003</v>
      </c>
      <c r="Q934" s="19" cm="1">
        <f t="array" ref="Q934">H934*_xlfn.IFS(H934&lt;=350,INDEX('Pliegos Tarifarios (Las Condes)'!$F:$F,MATCH($B934,'Pliegos Tarifarios (Las Condes)'!$A:$A,0)),H934&lt;=500,INDEX('Pliegos Tarifarios (Las Condes)'!$G:$G,MATCH($B934,'Pliegos Tarifarios (Las Condes)'!$A:$A,0)),H934&lt;=1000,INDEX('Pliegos Tarifarios (Las Condes)'!$H:$H,MATCH($B934,'Pliegos Tarifarios (Las Condes)'!$A:$A,0)),H934&lt;=5000,INDEX('Pliegos Tarifarios (Las Condes)'!$I:$I,MATCH($B934,'Pliegos Tarifarios (Las Condes)'!$A:$A,0)),H934&gt;5000,INDEX('Pliegos Tarifarios (Las Condes)'!$J:$J,MATCH($B934,'Pliegos Tarifarios (Las Condes)'!$A:$A,0)))/1.19</f>
        <v>7251.5159681512605</v>
      </c>
      <c r="R934" s="19">
        <f>INDEX('Pliegos Tarifarios (Las Condes)'!$K:$K,MATCH($B934,'Pliegos Tarifarios (Las Condes)'!$A:$A,0))</f>
        <v>716.899</v>
      </c>
      <c r="S934" s="21">
        <f t="shared" si="45"/>
        <v>438809.55806985125</v>
      </c>
      <c r="T934" s="21">
        <f t="shared" si="46"/>
        <v>83373.816033271738</v>
      </c>
      <c r="U934" s="19">
        <v>0</v>
      </c>
      <c r="V934" s="21">
        <f t="shared" si="47"/>
        <v>522183.37410312297</v>
      </c>
    </row>
    <row r="935" spans="1:22" x14ac:dyDescent="0.3">
      <c r="A935" s="3" t="s">
        <v>142</v>
      </c>
      <c r="B935" s="3">
        <v>3</v>
      </c>
      <c r="C935" s="4" t="s">
        <v>186</v>
      </c>
      <c r="D935" s="3" t="s">
        <v>228</v>
      </c>
      <c r="E935" s="3" t="s">
        <v>110</v>
      </c>
      <c r="F935" s="4" t="s">
        <v>111</v>
      </c>
      <c r="G935" s="3" t="s">
        <v>30</v>
      </c>
      <c r="H935" s="5">
        <v>1212.2191</v>
      </c>
      <c r="I935" s="5">
        <v>3.2738</v>
      </c>
      <c r="J935" s="5">
        <v>3.2225999999999999</v>
      </c>
      <c r="K935" s="6">
        <v>0.9843606817765288</v>
      </c>
      <c r="L935" s="5">
        <v>43.29</v>
      </c>
      <c r="M935" s="19">
        <f>H935*INDEX('Pliegos Tarifarios (Las Condes)'!$B:$B,MATCH($B935,'Pliegos Tarifarios (Las Condes)'!$A:$A,0))</f>
        <v>144057.6934058</v>
      </c>
      <c r="N935" s="19">
        <f>I935*INDEX('Pliegos Tarifarios (Las Condes)'!$C:$C,MATCH($B935,'Pliegos Tarifarios (Las Condes)'!$A:$A,0))</f>
        <v>11432.990252199999</v>
      </c>
      <c r="O935" s="19">
        <f>J935*INDEX('Pliegos Tarifarios (Las Condes)'!$D:$D,MATCH($B935,'Pliegos Tarifarios (Las Condes)'!$A:$A,0))</f>
        <v>45737.765618999998</v>
      </c>
      <c r="P935" s="19">
        <f>H935*INDEX('Pliegos Tarifarios (Las Condes)'!$E:$E,MATCH($B935,'Pliegos Tarifarios (Las Condes)'!$A:$A,0))</f>
        <v>15676.4174012</v>
      </c>
      <c r="Q935" s="19" cm="1">
        <f t="array" ref="Q935">H935*_xlfn.IFS(H935&lt;=350,INDEX('Pliegos Tarifarios (Las Condes)'!$F:$F,MATCH($B935,'Pliegos Tarifarios (Las Condes)'!$A:$A,0)),H935&lt;=500,INDEX('Pliegos Tarifarios (Las Condes)'!$G:$G,MATCH($B935,'Pliegos Tarifarios (Las Condes)'!$A:$A,0)),H935&lt;=1000,INDEX('Pliegos Tarifarios (Las Condes)'!$H:$H,MATCH($B935,'Pliegos Tarifarios (Las Condes)'!$A:$A,0)),H935&lt;=5000,INDEX('Pliegos Tarifarios (Las Condes)'!$I:$I,MATCH($B935,'Pliegos Tarifarios (Las Condes)'!$A:$A,0)),H935&gt;5000,INDEX('Pliegos Tarifarios (Las Condes)'!$J:$J,MATCH($B935,'Pliegos Tarifarios (Las Condes)'!$A:$A,0)))/1.19</f>
        <v>3637.675971512605</v>
      </c>
      <c r="R935" s="19">
        <f>INDEX('Pliegos Tarifarios (Las Condes)'!$K:$K,MATCH($B935,'Pliegos Tarifarios (Las Condes)'!$A:$A,0))</f>
        <v>716.899</v>
      </c>
      <c r="S935" s="21">
        <f t="shared" si="45"/>
        <v>221259.44164971256</v>
      </c>
      <c r="T935" s="21">
        <f t="shared" si="46"/>
        <v>42039.293913445385</v>
      </c>
      <c r="U935" s="19">
        <v>0</v>
      </c>
      <c r="V935" s="21">
        <f t="shared" si="47"/>
        <v>263298.73556315794</v>
      </c>
    </row>
    <row r="936" spans="1:22" x14ac:dyDescent="0.3">
      <c r="A936" s="3" t="s">
        <v>142</v>
      </c>
      <c r="B936" s="3">
        <v>3</v>
      </c>
      <c r="C936" s="4" t="s">
        <v>186</v>
      </c>
      <c r="D936" s="3" t="s">
        <v>229</v>
      </c>
      <c r="E936" s="3" t="s">
        <v>113</v>
      </c>
      <c r="F936" s="4" t="s">
        <v>114</v>
      </c>
      <c r="G936" s="3" t="s">
        <v>30</v>
      </c>
      <c r="H936" s="5">
        <v>1815.4697000000001</v>
      </c>
      <c r="I936" s="5">
        <v>4.8826000000000001</v>
      </c>
      <c r="J936" s="5">
        <v>4.8826000000000001</v>
      </c>
      <c r="K936" s="6">
        <v>1</v>
      </c>
      <c r="L936" s="5">
        <v>64.84</v>
      </c>
      <c r="M936" s="19">
        <f>H936*INDEX('Pliegos Tarifarios (Las Condes)'!$B:$B,MATCH($B936,'Pliegos Tarifarios (Las Condes)'!$A:$A,0))</f>
        <v>215746.78820859999</v>
      </c>
      <c r="N936" s="19">
        <f>I936*INDEX('Pliegos Tarifarios (Las Condes)'!$C:$C,MATCH($B936,'Pliegos Tarifarios (Las Condes)'!$A:$A,0))</f>
        <v>17051.352619400001</v>
      </c>
      <c r="O936" s="19">
        <f>J936*INDEX('Pliegos Tarifarios (Las Condes)'!$D:$D,MATCH($B936,'Pliegos Tarifarios (Las Condes)'!$A:$A,0))</f>
        <v>69297.838518999997</v>
      </c>
      <c r="P936" s="19">
        <f>H936*INDEX('Pliegos Tarifarios (Las Condes)'!$E:$E,MATCH($B936,'Pliegos Tarifarios (Las Condes)'!$A:$A,0))</f>
        <v>23477.654160400001</v>
      </c>
      <c r="Q936" s="19" cm="1">
        <f t="array" ref="Q936">H936*_xlfn.IFS(H936&lt;=350,INDEX('Pliegos Tarifarios (Las Condes)'!$F:$F,MATCH($B936,'Pliegos Tarifarios (Las Condes)'!$A:$A,0)),H936&lt;=500,INDEX('Pliegos Tarifarios (Las Condes)'!$G:$G,MATCH($B936,'Pliegos Tarifarios (Las Condes)'!$A:$A,0)),H936&lt;=1000,INDEX('Pliegos Tarifarios (Las Condes)'!$H:$H,MATCH($B936,'Pliegos Tarifarios (Las Condes)'!$A:$A,0)),H936&lt;=5000,INDEX('Pliegos Tarifarios (Las Condes)'!$I:$I,MATCH($B936,'Pliegos Tarifarios (Las Condes)'!$A:$A,0)),H936&gt;5000,INDEX('Pliegos Tarifarios (Las Condes)'!$J:$J,MATCH($B936,'Pliegos Tarifarios (Las Condes)'!$A:$A,0)))/1.19</f>
        <v>5447.9347047899164</v>
      </c>
      <c r="R936" s="19">
        <f>INDEX('Pliegos Tarifarios (Las Condes)'!$K:$K,MATCH($B936,'Pliegos Tarifarios (Las Condes)'!$A:$A,0))</f>
        <v>716.899</v>
      </c>
      <c r="S936" s="21">
        <f t="shared" si="45"/>
        <v>331738.4672121898</v>
      </c>
      <c r="T936" s="21">
        <f t="shared" si="46"/>
        <v>63030.308770316064</v>
      </c>
      <c r="U936" s="19">
        <v>0</v>
      </c>
      <c r="V936" s="21">
        <f t="shared" si="47"/>
        <v>394768.77598250587</v>
      </c>
    </row>
    <row r="937" spans="1:22" x14ac:dyDescent="0.3">
      <c r="A937" s="3" t="s">
        <v>142</v>
      </c>
      <c r="B937" s="3">
        <v>3</v>
      </c>
      <c r="C937" s="4" t="s">
        <v>186</v>
      </c>
      <c r="D937" s="3" t="s">
        <v>230</v>
      </c>
      <c r="E937" s="3" t="s">
        <v>116</v>
      </c>
      <c r="F937" s="4" t="s">
        <v>117</v>
      </c>
      <c r="G937" s="3" t="s">
        <v>30</v>
      </c>
      <c r="H937" s="5">
        <v>302.62209999999999</v>
      </c>
      <c r="I937" s="5">
        <v>0.82350000000000001</v>
      </c>
      <c r="J937" s="5">
        <v>0.82350000000000001</v>
      </c>
      <c r="K937" s="6">
        <v>1</v>
      </c>
      <c r="L937" s="5">
        <v>10.81</v>
      </c>
      <c r="M937" s="19">
        <f>H937*INDEX('Pliegos Tarifarios (Las Condes)'!$B:$B,MATCH($B937,'Pliegos Tarifarios (Las Condes)'!$A:$A,0))</f>
        <v>35963.0051198</v>
      </c>
      <c r="N937" s="19">
        <f>I937*INDEX('Pliegos Tarifarios (Las Condes)'!$C:$C,MATCH($B937,'Pliegos Tarifarios (Las Condes)'!$A:$A,0))</f>
        <v>2875.8835214999999</v>
      </c>
      <c r="O937" s="19">
        <f>J937*INDEX('Pliegos Tarifarios (Las Condes)'!$D:$D,MATCH($B937,'Pliegos Tarifarios (Las Condes)'!$A:$A,0))</f>
        <v>11687.7831525</v>
      </c>
      <c r="P937" s="19">
        <f>H937*INDEX('Pliegos Tarifarios (Las Condes)'!$E:$E,MATCH($B937,'Pliegos Tarifarios (Las Condes)'!$A:$A,0))</f>
        <v>3913.5089972000001</v>
      </c>
      <c r="Q937" s="19" cm="1">
        <f t="array" ref="Q937">H937*_xlfn.IFS(H937&lt;=350,INDEX('Pliegos Tarifarios (Las Condes)'!$F:$F,MATCH($B937,'Pliegos Tarifarios (Las Condes)'!$A:$A,0)),H937&lt;=500,INDEX('Pliegos Tarifarios (Las Condes)'!$G:$G,MATCH($B937,'Pliegos Tarifarios (Las Condes)'!$A:$A,0)),H937&lt;=1000,INDEX('Pliegos Tarifarios (Las Condes)'!$H:$H,MATCH($B937,'Pliegos Tarifarios (Las Condes)'!$A:$A,0)),H937&lt;=5000,INDEX('Pliegos Tarifarios (Las Condes)'!$I:$I,MATCH($B937,'Pliegos Tarifarios (Las Condes)'!$A:$A,0)),H937&gt;5000,INDEX('Pliegos Tarifarios (Las Condes)'!$J:$J,MATCH($B937,'Pliegos Tarifarios (Las Condes)'!$A:$A,0)))/1.19</f>
        <v>199.37456000000003</v>
      </c>
      <c r="R937" s="19">
        <f>INDEX('Pliegos Tarifarios (Las Condes)'!$K:$K,MATCH($B937,'Pliegos Tarifarios (Las Condes)'!$A:$A,0))</f>
        <v>716.899</v>
      </c>
      <c r="S937" s="21">
        <f t="shared" si="45"/>
        <v>55356.454350999993</v>
      </c>
      <c r="T937" s="21">
        <f t="shared" si="46"/>
        <v>10517.726326689999</v>
      </c>
      <c r="U937" s="19">
        <v>0</v>
      </c>
      <c r="V937" s="21">
        <f t="shared" si="47"/>
        <v>65874.18067768999</v>
      </c>
    </row>
    <row r="938" spans="1:22" x14ac:dyDescent="0.3">
      <c r="A938" s="3" t="s">
        <v>142</v>
      </c>
      <c r="B938" s="3">
        <v>3</v>
      </c>
      <c r="C938" s="4" t="s">
        <v>186</v>
      </c>
      <c r="D938" s="3" t="s">
        <v>231</v>
      </c>
      <c r="E938" s="3" t="s">
        <v>116</v>
      </c>
      <c r="F938" s="4" t="s">
        <v>119</v>
      </c>
      <c r="G938" s="3" t="s">
        <v>30</v>
      </c>
      <c r="H938" s="5">
        <v>302.6096</v>
      </c>
      <c r="I938" s="5">
        <v>0.81159999999999999</v>
      </c>
      <c r="J938" s="5">
        <v>0.8105</v>
      </c>
      <c r="K938" s="6">
        <v>0.99864465253819612</v>
      </c>
      <c r="L938" s="5">
        <v>10.81</v>
      </c>
      <c r="M938" s="19">
        <f>H938*INDEX('Pliegos Tarifarios (Las Condes)'!$B:$B,MATCH($B938,'Pliegos Tarifarios (Las Condes)'!$A:$A,0))</f>
        <v>35961.519644799999</v>
      </c>
      <c r="N938" s="19">
        <f>I938*INDEX('Pliegos Tarifarios (Las Condes)'!$C:$C,MATCH($B938,'Pliegos Tarifarios (Las Condes)'!$A:$A,0))</f>
        <v>2834.3255203999997</v>
      </c>
      <c r="O938" s="19">
        <f>J938*INDEX('Pliegos Tarifarios (Las Condes)'!$D:$D,MATCH($B938,'Pliegos Tarifarios (Las Condes)'!$A:$A,0))</f>
        <v>11503.276557500001</v>
      </c>
      <c r="P938" s="19">
        <f>H938*INDEX('Pliegos Tarifarios (Las Condes)'!$E:$E,MATCH($B938,'Pliegos Tarifarios (Las Condes)'!$A:$A,0))</f>
        <v>3913.3473472000001</v>
      </c>
      <c r="Q938" s="19" cm="1">
        <f t="array" ref="Q938">H938*_xlfn.IFS(H938&lt;=350,INDEX('Pliegos Tarifarios (Las Condes)'!$F:$F,MATCH($B938,'Pliegos Tarifarios (Las Condes)'!$A:$A,0)),H938&lt;=500,INDEX('Pliegos Tarifarios (Las Condes)'!$G:$G,MATCH($B938,'Pliegos Tarifarios (Las Condes)'!$A:$A,0)),H938&lt;=1000,INDEX('Pliegos Tarifarios (Las Condes)'!$H:$H,MATCH($B938,'Pliegos Tarifarios (Las Condes)'!$A:$A,0)),H938&lt;=5000,INDEX('Pliegos Tarifarios (Las Condes)'!$I:$I,MATCH($B938,'Pliegos Tarifarios (Las Condes)'!$A:$A,0)),H938&gt;5000,INDEX('Pliegos Tarifarios (Las Condes)'!$J:$J,MATCH($B938,'Pliegos Tarifarios (Las Condes)'!$A:$A,0)))/1.19</f>
        <v>199.36632470588236</v>
      </c>
      <c r="R938" s="19">
        <f>INDEX('Pliegos Tarifarios (Las Condes)'!$K:$K,MATCH($B938,'Pliegos Tarifarios (Las Condes)'!$A:$A,0))</f>
        <v>716.899</v>
      </c>
      <c r="S938" s="21">
        <f t="shared" si="45"/>
        <v>55128.734394605875</v>
      </c>
      <c r="T938" s="21">
        <f t="shared" si="46"/>
        <v>10474.459534975116</v>
      </c>
      <c r="U938" s="19">
        <v>0</v>
      </c>
      <c r="V938" s="21">
        <f t="shared" si="47"/>
        <v>65603.193929580986</v>
      </c>
    </row>
    <row r="939" spans="1:22" x14ac:dyDescent="0.3">
      <c r="A939" s="3" t="s">
        <v>142</v>
      </c>
      <c r="B939" s="3">
        <v>3</v>
      </c>
      <c r="C939" s="4" t="s">
        <v>186</v>
      </c>
      <c r="D939" s="3" t="s">
        <v>232</v>
      </c>
      <c r="E939" s="3" t="s">
        <v>121</v>
      </c>
      <c r="F939" s="4" t="s">
        <v>122</v>
      </c>
      <c r="G939" s="3" t="s">
        <v>30</v>
      </c>
      <c r="H939" s="5">
        <v>303.02839999999998</v>
      </c>
      <c r="I939" s="5">
        <v>0.81310000000000004</v>
      </c>
      <c r="J939" s="5">
        <v>0.81079999999999997</v>
      </c>
      <c r="K939" s="6">
        <v>0.99717131964088046</v>
      </c>
      <c r="L939" s="5">
        <v>10.82</v>
      </c>
      <c r="M939" s="19">
        <f>H939*INDEX('Pliegos Tarifarios (Las Condes)'!$B:$B,MATCH($B939,'Pliegos Tarifarios (Las Condes)'!$A:$A,0))</f>
        <v>36011.288999199998</v>
      </c>
      <c r="N939" s="19">
        <f>I939*INDEX('Pliegos Tarifarios (Las Condes)'!$C:$C,MATCH($B939,'Pliegos Tarifarios (Las Condes)'!$A:$A,0))</f>
        <v>2839.5639239000002</v>
      </c>
      <c r="O939" s="19">
        <f>J939*INDEX('Pliegos Tarifarios (Las Condes)'!$D:$D,MATCH($B939,'Pliegos Tarifarios (Las Condes)'!$A:$A,0))</f>
        <v>11507.534401999999</v>
      </c>
      <c r="P939" s="19">
        <f>H939*INDEX('Pliegos Tarifarios (Las Condes)'!$E:$E,MATCH($B939,'Pliegos Tarifarios (Las Condes)'!$A:$A,0))</f>
        <v>3918.7632687999999</v>
      </c>
      <c r="Q939" s="19" cm="1">
        <f t="array" ref="Q939">H939*_xlfn.IFS(H939&lt;=350,INDEX('Pliegos Tarifarios (Las Condes)'!$F:$F,MATCH($B939,'Pliegos Tarifarios (Las Condes)'!$A:$A,0)),H939&lt;=500,INDEX('Pliegos Tarifarios (Las Condes)'!$G:$G,MATCH($B939,'Pliegos Tarifarios (Las Condes)'!$A:$A,0)),H939&lt;=1000,INDEX('Pliegos Tarifarios (Las Condes)'!$H:$H,MATCH($B939,'Pliegos Tarifarios (Las Condes)'!$A:$A,0)),H939&lt;=5000,INDEX('Pliegos Tarifarios (Las Condes)'!$I:$I,MATCH($B939,'Pliegos Tarifarios (Las Condes)'!$A:$A,0)),H939&gt;5000,INDEX('Pliegos Tarifarios (Las Condes)'!$J:$J,MATCH($B939,'Pliegos Tarifarios (Las Condes)'!$A:$A,0)))/1.19</f>
        <v>199.64223999999999</v>
      </c>
      <c r="R939" s="19">
        <f>INDEX('Pliegos Tarifarios (Las Condes)'!$K:$K,MATCH($B939,'Pliegos Tarifarios (Las Condes)'!$A:$A,0))</f>
        <v>716.899</v>
      </c>
      <c r="S939" s="21">
        <f t="shared" si="45"/>
        <v>55193.691833899997</v>
      </c>
      <c r="T939" s="21">
        <f t="shared" si="46"/>
        <v>10486.801448441</v>
      </c>
      <c r="U939" s="19">
        <v>0</v>
      </c>
      <c r="V939" s="21">
        <f t="shared" si="47"/>
        <v>65680.493282340991</v>
      </c>
    </row>
    <row r="940" spans="1:22" x14ac:dyDescent="0.3">
      <c r="A940" s="3" t="s">
        <v>142</v>
      </c>
      <c r="B940" s="3">
        <v>3</v>
      </c>
      <c r="C940" s="4" t="s">
        <v>186</v>
      </c>
      <c r="D940" s="3" t="s">
        <v>233</v>
      </c>
      <c r="E940" s="3" t="s">
        <v>121</v>
      </c>
      <c r="F940" s="4" t="s">
        <v>124</v>
      </c>
      <c r="G940" s="3" t="s">
        <v>30</v>
      </c>
      <c r="H940" s="5">
        <v>301.87700000000001</v>
      </c>
      <c r="I940" s="5">
        <v>0.80759999999999998</v>
      </c>
      <c r="J940" s="5">
        <v>0.80320000000000003</v>
      </c>
      <c r="K940" s="6">
        <v>0.99455175829618625</v>
      </c>
      <c r="L940" s="5">
        <v>10.78</v>
      </c>
      <c r="M940" s="19">
        <f>H940*INDEX('Pliegos Tarifarios (Las Condes)'!$B:$B,MATCH($B940,'Pliegos Tarifarios (Las Condes)'!$A:$A,0))</f>
        <v>35874.458925999999</v>
      </c>
      <c r="N940" s="19">
        <f>I940*INDEX('Pliegos Tarifarios (Las Condes)'!$C:$C,MATCH($B940,'Pliegos Tarifarios (Las Condes)'!$A:$A,0))</f>
        <v>2820.3564443999999</v>
      </c>
      <c r="O940" s="19">
        <f>J940*INDEX('Pliegos Tarifarios (Las Condes)'!$D:$D,MATCH($B940,'Pliegos Tarifarios (Las Condes)'!$A:$A,0))</f>
        <v>11399.669008000001</v>
      </c>
      <c r="P940" s="19">
        <f>H940*INDEX('Pliegos Tarifarios (Las Condes)'!$E:$E,MATCH($B940,'Pliegos Tarifarios (Las Condes)'!$A:$A,0))</f>
        <v>3903.873364</v>
      </c>
      <c r="Q940" s="19" cm="1">
        <f t="array" ref="Q940">H940*_xlfn.IFS(H940&lt;=350,INDEX('Pliegos Tarifarios (Las Condes)'!$F:$F,MATCH($B940,'Pliegos Tarifarios (Las Condes)'!$A:$A,0)),H940&lt;=500,INDEX('Pliegos Tarifarios (Las Condes)'!$G:$G,MATCH($B940,'Pliegos Tarifarios (Las Condes)'!$A:$A,0)),H940&lt;=1000,INDEX('Pliegos Tarifarios (Las Condes)'!$H:$H,MATCH($B940,'Pliegos Tarifarios (Las Condes)'!$A:$A,0)),H940&lt;=5000,INDEX('Pliegos Tarifarios (Las Condes)'!$I:$I,MATCH($B940,'Pliegos Tarifarios (Las Condes)'!$A:$A,0)),H940&gt;5000,INDEX('Pliegos Tarifarios (Las Condes)'!$J:$J,MATCH($B940,'Pliegos Tarifarios (Las Condes)'!$A:$A,0)))/1.19</f>
        <v>198.8836705882353</v>
      </c>
      <c r="R940" s="19">
        <f>INDEX('Pliegos Tarifarios (Las Condes)'!$K:$K,MATCH($B940,'Pliegos Tarifarios (Las Condes)'!$A:$A,0))</f>
        <v>716.899</v>
      </c>
      <c r="S940" s="21">
        <f t="shared" si="45"/>
        <v>54914.140412988228</v>
      </c>
      <c r="T940" s="21">
        <f t="shared" si="46"/>
        <v>10433.686678467764</v>
      </c>
      <c r="U940" s="19">
        <v>0</v>
      </c>
      <c r="V940" s="21">
        <f t="shared" si="47"/>
        <v>65347.827091455991</v>
      </c>
    </row>
    <row r="941" spans="1:22" x14ac:dyDescent="0.3">
      <c r="A941" s="3" t="s">
        <v>142</v>
      </c>
      <c r="B941" s="3">
        <v>3</v>
      </c>
      <c r="C941" s="4" t="s">
        <v>186</v>
      </c>
      <c r="D941" s="3" t="s">
        <v>234</v>
      </c>
      <c r="E941" s="3" t="s">
        <v>121</v>
      </c>
      <c r="F941" s="4" t="s">
        <v>126</v>
      </c>
      <c r="G941" s="3" t="s">
        <v>30</v>
      </c>
      <c r="H941" s="5">
        <v>302.42230000000001</v>
      </c>
      <c r="I941" s="5">
        <v>0.82799999999999996</v>
      </c>
      <c r="J941" s="5">
        <v>0.81510000000000005</v>
      </c>
      <c r="K941" s="6">
        <v>0.98442028985507257</v>
      </c>
      <c r="L941" s="5">
        <v>10.8</v>
      </c>
      <c r="M941" s="19">
        <f>H941*INDEX('Pliegos Tarifarios (Las Condes)'!$B:$B,MATCH($B941,'Pliegos Tarifarios (Las Condes)'!$A:$A,0))</f>
        <v>35939.261287399997</v>
      </c>
      <c r="N941" s="19">
        <f>I941*INDEX('Pliegos Tarifarios (Las Condes)'!$C:$C,MATCH($B941,'Pliegos Tarifarios (Las Condes)'!$A:$A,0))</f>
        <v>2891.5987319999995</v>
      </c>
      <c r="O941" s="19">
        <f>J941*INDEX('Pliegos Tarifarios (Las Condes)'!$D:$D,MATCH($B941,'Pliegos Tarifarios (Las Condes)'!$A:$A,0))</f>
        <v>11568.563506500001</v>
      </c>
      <c r="P941" s="19">
        <f>H941*INDEX('Pliegos Tarifarios (Las Condes)'!$E:$E,MATCH($B941,'Pliegos Tarifarios (Las Condes)'!$A:$A,0))</f>
        <v>3910.9251836000003</v>
      </c>
      <c r="Q941" s="19" cm="1">
        <f t="array" ref="Q941">H941*_xlfn.IFS(H941&lt;=350,INDEX('Pliegos Tarifarios (Las Condes)'!$F:$F,MATCH($B941,'Pliegos Tarifarios (Las Condes)'!$A:$A,0)),H941&lt;=500,INDEX('Pliegos Tarifarios (Las Condes)'!$G:$G,MATCH($B941,'Pliegos Tarifarios (Las Condes)'!$A:$A,0)),H941&lt;=1000,INDEX('Pliegos Tarifarios (Las Condes)'!$H:$H,MATCH($B941,'Pliegos Tarifarios (Las Condes)'!$A:$A,0)),H941&lt;=5000,INDEX('Pliegos Tarifarios (Las Condes)'!$I:$I,MATCH($B941,'Pliegos Tarifarios (Las Condes)'!$A:$A,0)),H941&gt;5000,INDEX('Pliegos Tarifarios (Las Condes)'!$J:$J,MATCH($B941,'Pliegos Tarifarios (Las Condes)'!$A:$A,0)))/1.19</f>
        <v>199.24292705882357</v>
      </c>
      <c r="R941" s="19">
        <f>INDEX('Pliegos Tarifarios (Las Condes)'!$K:$K,MATCH($B941,'Pliegos Tarifarios (Las Condes)'!$A:$A,0))</f>
        <v>716.899</v>
      </c>
      <c r="S941" s="21">
        <f t="shared" si="45"/>
        <v>55226.490636558825</v>
      </c>
      <c r="T941" s="21">
        <f t="shared" si="46"/>
        <v>10493.033220946178</v>
      </c>
      <c r="U941" s="19">
        <v>0</v>
      </c>
      <c r="V941" s="21">
        <f t="shared" si="47"/>
        <v>65719.523857505003</v>
      </c>
    </row>
    <row r="942" spans="1:22" x14ac:dyDescent="0.3">
      <c r="A942" s="3" t="s">
        <v>142</v>
      </c>
      <c r="B942" s="3">
        <v>3</v>
      </c>
      <c r="C942" s="4" t="s">
        <v>186</v>
      </c>
      <c r="D942" s="3" t="s">
        <v>235</v>
      </c>
      <c r="E942" s="3" t="s">
        <v>121</v>
      </c>
      <c r="F942" s="4" t="s">
        <v>128</v>
      </c>
      <c r="G942" s="3" t="s">
        <v>30</v>
      </c>
      <c r="H942" s="5">
        <v>302.25479999999999</v>
      </c>
      <c r="I942" s="5">
        <v>0.8095</v>
      </c>
      <c r="J942" s="5">
        <v>0.80220000000000002</v>
      </c>
      <c r="K942" s="6">
        <v>0.99098208770846208</v>
      </c>
      <c r="L942" s="5">
        <v>10.79</v>
      </c>
      <c r="M942" s="19">
        <f>H942*INDEX('Pliegos Tarifarios (Las Condes)'!$B:$B,MATCH($B942,'Pliegos Tarifarios (Las Condes)'!$A:$A,0))</f>
        <v>35919.355922399998</v>
      </c>
      <c r="N942" s="19">
        <f>I942*INDEX('Pliegos Tarifarios (Las Condes)'!$C:$C,MATCH($B942,'Pliegos Tarifarios (Las Condes)'!$A:$A,0))</f>
        <v>2826.9917554999997</v>
      </c>
      <c r="O942" s="19">
        <f>J942*INDEX('Pliegos Tarifarios (Las Condes)'!$D:$D,MATCH($B942,'Pliegos Tarifarios (Las Condes)'!$A:$A,0))</f>
        <v>11385.476193</v>
      </c>
      <c r="P942" s="19">
        <f>H942*INDEX('Pliegos Tarifarios (Las Condes)'!$E:$E,MATCH($B942,'Pliegos Tarifarios (Las Condes)'!$A:$A,0))</f>
        <v>3908.7590736000002</v>
      </c>
      <c r="Q942" s="19" cm="1">
        <f t="array" ref="Q942">H942*_xlfn.IFS(H942&lt;=350,INDEX('Pliegos Tarifarios (Las Condes)'!$F:$F,MATCH($B942,'Pliegos Tarifarios (Las Condes)'!$A:$A,0)),H942&lt;=500,INDEX('Pliegos Tarifarios (Las Condes)'!$G:$G,MATCH($B942,'Pliegos Tarifarios (Las Condes)'!$A:$A,0)),H942&lt;=1000,INDEX('Pliegos Tarifarios (Las Condes)'!$H:$H,MATCH($B942,'Pliegos Tarifarios (Las Condes)'!$A:$A,0)),H942&lt;=5000,INDEX('Pliegos Tarifarios (Las Condes)'!$I:$I,MATCH($B942,'Pliegos Tarifarios (Las Condes)'!$A:$A,0)),H942&gt;5000,INDEX('Pliegos Tarifarios (Las Condes)'!$J:$J,MATCH($B942,'Pliegos Tarifarios (Las Condes)'!$A:$A,0)))/1.19</f>
        <v>199.13257411764707</v>
      </c>
      <c r="R942" s="19">
        <f>INDEX('Pliegos Tarifarios (Las Condes)'!$K:$K,MATCH($B942,'Pliegos Tarifarios (Las Condes)'!$A:$A,0))</f>
        <v>716.899</v>
      </c>
      <c r="S942" s="21">
        <f t="shared" si="45"/>
        <v>54956.614518617644</v>
      </c>
      <c r="T942" s="21">
        <f t="shared" si="46"/>
        <v>10441.756758537353</v>
      </c>
      <c r="U942" s="19">
        <v>0</v>
      </c>
      <c r="V942" s="21">
        <f t="shared" si="47"/>
        <v>65398.371277154998</v>
      </c>
    </row>
    <row r="943" spans="1:22" x14ac:dyDescent="0.3">
      <c r="A943" s="3" t="s">
        <v>142</v>
      </c>
      <c r="B943" s="3">
        <v>3</v>
      </c>
      <c r="C943" s="4" t="s">
        <v>186</v>
      </c>
      <c r="D943" s="3" t="s">
        <v>236</v>
      </c>
      <c r="E943" s="3" t="s">
        <v>121</v>
      </c>
      <c r="F943" s="4" t="s">
        <v>130</v>
      </c>
      <c r="G943" s="3" t="s">
        <v>30</v>
      </c>
      <c r="H943" s="5">
        <v>302.74040000000002</v>
      </c>
      <c r="I943" s="5">
        <v>0.81269999999999998</v>
      </c>
      <c r="J943" s="5">
        <v>0.80559999999999998</v>
      </c>
      <c r="K943" s="6">
        <v>0.99126368893810757</v>
      </c>
      <c r="L943" s="5">
        <v>10.81</v>
      </c>
      <c r="M943" s="19">
        <f>H943*INDEX('Pliegos Tarifarios (Las Condes)'!$B:$B,MATCH($B943,'Pliegos Tarifarios (Las Condes)'!$A:$A,0))</f>
        <v>35977.0636552</v>
      </c>
      <c r="N943" s="19">
        <f>I943*INDEX('Pliegos Tarifarios (Las Condes)'!$C:$C,MATCH($B943,'Pliegos Tarifarios (Las Condes)'!$A:$A,0))</f>
        <v>2838.1670162999999</v>
      </c>
      <c r="O943" s="19">
        <f>J943*INDEX('Pliegos Tarifarios (Las Condes)'!$D:$D,MATCH($B943,'Pliegos Tarifarios (Las Condes)'!$A:$A,0))</f>
        <v>11433.731764</v>
      </c>
      <c r="P943" s="19">
        <f>H943*INDEX('Pliegos Tarifarios (Las Condes)'!$E:$E,MATCH($B943,'Pliegos Tarifarios (Las Condes)'!$A:$A,0))</f>
        <v>3915.0388528000003</v>
      </c>
      <c r="Q943" s="19" cm="1">
        <f t="array" ref="Q943">H943*_xlfn.IFS(H943&lt;=350,INDEX('Pliegos Tarifarios (Las Condes)'!$F:$F,MATCH($B943,'Pliegos Tarifarios (Las Condes)'!$A:$A,0)),H943&lt;=500,INDEX('Pliegos Tarifarios (Las Condes)'!$G:$G,MATCH($B943,'Pliegos Tarifarios (Las Condes)'!$A:$A,0)),H943&lt;=1000,INDEX('Pliegos Tarifarios (Las Condes)'!$H:$H,MATCH($B943,'Pliegos Tarifarios (Las Condes)'!$A:$A,0)),H943&lt;=5000,INDEX('Pliegos Tarifarios (Las Condes)'!$I:$I,MATCH($B943,'Pliegos Tarifarios (Las Condes)'!$A:$A,0)),H943&gt;5000,INDEX('Pliegos Tarifarios (Las Condes)'!$J:$J,MATCH($B943,'Pliegos Tarifarios (Las Condes)'!$A:$A,0)))/1.19</f>
        <v>199.45249882352945</v>
      </c>
      <c r="R943" s="19">
        <f>INDEX('Pliegos Tarifarios (Las Condes)'!$K:$K,MATCH($B943,'Pliegos Tarifarios (Las Condes)'!$A:$A,0))</f>
        <v>716.899</v>
      </c>
      <c r="S943" s="21">
        <f t="shared" si="45"/>
        <v>55080.352787123527</v>
      </c>
      <c r="T943" s="21">
        <f t="shared" si="46"/>
        <v>10465.26702955347</v>
      </c>
      <c r="U943" s="19">
        <v>0</v>
      </c>
      <c r="V943" s="21">
        <f t="shared" si="47"/>
        <v>65545.619816677005</v>
      </c>
    </row>
    <row r="944" spans="1:22" x14ac:dyDescent="0.3">
      <c r="A944" s="3" t="s">
        <v>142</v>
      </c>
      <c r="B944" s="3">
        <v>3</v>
      </c>
      <c r="C944" s="4" t="s">
        <v>186</v>
      </c>
      <c r="D944" s="3" t="s">
        <v>237</v>
      </c>
      <c r="E944" s="3" t="s">
        <v>121</v>
      </c>
      <c r="F944" s="4" t="s">
        <v>132</v>
      </c>
      <c r="G944" s="3" t="s">
        <v>30</v>
      </c>
      <c r="H944" s="5">
        <v>302.5702</v>
      </c>
      <c r="I944" s="5">
        <v>0.81540000000000001</v>
      </c>
      <c r="J944" s="5">
        <v>0.81510000000000005</v>
      </c>
      <c r="K944" s="6">
        <v>0.9996320824135394</v>
      </c>
      <c r="L944" s="5">
        <v>10.81</v>
      </c>
      <c r="M944" s="19">
        <f>H944*INDEX('Pliegos Tarifarios (Las Condes)'!$B:$B,MATCH($B944,'Pliegos Tarifarios (Las Condes)'!$A:$A,0))</f>
        <v>35956.837427599996</v>
      </c>
      <c r="N944" s="19">
        <f>I944*INDEX('Pliegos Tarifarios (Las Condes)'!$C:$C,MATCH($B944,'Pliegos Tarifarios (Las Condes)'!$A:$A,0))</f>
        <v>2847.5961425999999</v>
      </c>
      <c r="O944" s="19">
        <f>J944*INDEX('Pliegos Tarifarios (Las Condes)'!$D:$D,MATCH($B944,'Pliegos Tarifarios (Las Condes)'!$A:$A,0))</f>
        <v>11568.563506500001</v>
      </c>
      <c r="P944" s="19">
        <f>H944*INDEX('Pliegos Tarifarios (Las Condes)'!$E:$E,MATCH($B944,'Pliegos Tarifarios (Las Condes)'!$A:$A,0))</f>
        <v>3912.8378264000003</v>
      </c>
      <c r="Q944" s="19" cm="1">
        <f t="array" ref="Q944">H944*_xlfn.IFS(H944&lt;=350,INDEX('Pliegos Tarifarios (Las Condes)'!$F:$F,MATCH($B944,'Pliegos Tarifarios (Las Condes)'!$A:$A,0)),H944&lt;=500,INDEX('Pliegos Tarifarios (Las Condes)'!$G:$G,MATCH($B944,'Pliegos Tarifarios (Las Condes)'!$A:$A,0)),H944&lt;=1000,INDEX('Pliegos Tarifarios (Las Condes)'!$H:$H,MATCH($B944,'Pliegos Tarifarios (Las Condes)'!$A:$A,0)),H944&lt;=5000,INDEX('Pliegos Tarifarios (Las Condes)'!$I:$I,MATCH($B944,'Pliegos Tarifarios (Las Condes)'!$A:$A,0)),H944&gt;5000,INDEX('Pliegos Tarifarios (Las Condes)'!$J:$J,MATCH($B944,'Pliegos Tarifarios (Las Condes)'!$A:$A,0)))/1.19</f>
        <v>199.34036705882355</v>
      </c>
      <c r="R944" s="19">
        <f>INDEX('Pliegos Tarifarios (Las Condes)'!$K:$K,MATCH($B944,'Pliegos Tarifarios (Las Condes)'!$A:$A,0))</f>
        <v>716.899</v>
      </c>
      <c r="S944" s="21">
        <f t="shared" si="45"/>
        <v>55202.074270158817</v>
      </c>
      <c r="T944" s="21">
        <f t="shared" si="46"/>
        <v>10488.394111330175</v>
      </c>
      <c r="U944" s="19">
        <v>0</v>
      </c>
      <c r="V944" s="21">
        <f t="shared" si="47"/>
        <v>65690.468381488987</v>
      </c>
    </row>
    <row r="945" spans="1:22" x14ac:dyDescent="0.3">
      <c r="A945" s="3" t="s">
        <v>142</v>
      </c>
      <c r="B945" s="3">
        <v>3</v>
      </c>
      <c r="C945" s="4" t="s">
        <v>186</v>
      </c>
      <c r="D945" s="3" t="s">
        <v>238</v>
      </c>
      <c r="E945" s="3" t="s">
        <v>121</v>
      </c>
      <c r="F945" s="4" t="s">
        <v>134</v>
      </c>
      <c r="G945" s="3" t="s">
        <v>30</v>
      </c>
      <c r="H945" s="5">
        <v>302.79390000000001</v>
      </c>
      <c r="I945" s="5">
        <v>0.82130000000000003</v>
      </c>
      <c r="J945" s="5">
        <v>0.82130000000000003</v>
      </c>
      <c r="K945" s="6">
        <v>1</v>
      </c>
      <c r="L945" s="5">
        <v>10.81</v>
      </c>
      <c r="M945" s="19">
        <f>H945*INDEX('Pliegos Tarifarios (Las Condes)'!$B:$B,MATCH($B945,'Pliegos Tarifarios (Las Condes)'!$A:$A,0))</f>
        <v>35983.421488200001</v>
      </c>
      <c r="N945" s="19">
        <f>I945*INDEX('Pliegos Tarifarios (Las Condes)'!$C:$C,MATCH($B945,'Pliegos Tarifarios (Las Condes)'!$A:$A,0))</f>
        <v>2868.2005297000001</v>
      </c>
      <c r="O945" s="19">
        <f>J945*INDEX('Pliegos Tarifarios (Las Condes)'!$D:$D,MATCH($B945,'Pliegos Tarifarios (Las Condes)'!$A:$A,0))</f>
        <v>11656.5589595</v>
      </c>
      <c r="P945" s="19">
        <f>H945*INDEX('Pliegos Tarifarios (Las Condes)'!$E:$E,MATCH($B945,'Pliegos Tarifarios (Las Condes)'!$A:$A,0))</f>
        <v>3915.7307148000004</v>
      </c>
      <c r="Q945" s="19" cm="1">
        <f t="array" ref="Q945">H945*_xlfn.IFS(H945&lt;=350,INDEX('Pliegos Tarifarios (Las Condes)'!$F:$F,MATCH($B945,'Pliegos Tarifarios (Las Condes)'!$A:$A,0)),H945&lt;=500,INDEX('Pliegos Tarifarios (Las Condes)'!$G:$G,MATCH($B945,'Pliegos Tarifarios (Las Condes)'!$A:$A,0)),H945&lt;=1000,INDEX('Pliegos Tarifarios (Las Condes)'!$H:$H,MATCH($B945,'Pliegos Tarifarios (Las Condes)'!$A:$A,0)),H945&lt;=5000,INDEX('Pliegos Tarifarios (Las Condes)'!$I:$I,MATCH($B945,'Pliegos Tarifarios (Las Condes)'!$A:$A,0)),H945&gt;5000,INDEX('Pliegos Tarifarios (Las Condes)'!$J:$J,MATCH($B945,'Pliegos Tarifarios (Las Condes)'!$A:$A,0)))/1.19</f>
        <v>199.48774588235295</v>
      </c>
      <c r="R945" s="19">
        <f>INDEX('Pliegos Tarifarios (Las Condes)'!$K:$K,MATCH($B945,'Pliegos Tarifarios (Las Condes)'!$A:$A,0))</f>
        <v>716.899</v>
      </c>
      <c r="S945" s="21">
        <f t="shared" si="45"/>
        <v>55340.298438082355</v>
      </c>
      <c r="T945" s="21">
        <f t="shared" si="46"/>
        <v>10514.656703235647</v>
      </c>
      <c r="U945" s="19">
        <v>0</v>
      </c>
      <c r="V945" s="21">
        <f t="shared" si="47"/>
        <v>65854.955141318002</v>
      </c>
    </row>
    <row r="946" spans="1:22" x14ac:dyDescent="0.3">
      <c r="A946" s="3" t="s">
        <v>142</v>
      </c>
      <c r="B946" s="3">
        <v>3</v>
      </c>
      <c r="C946" s="4" t="s">
        <v>186</v>
      </c>
      <c r="D946" s="3" t="s">
        <v>239</v>
      </c>
      <c r="E946" s="3" t="s">
        <v>121</v>
      </c>
      <c r="F946" s="4" t="s">
        <v>136</v>
      </c>
      <c r="G946" s="3" t="s">
        <v>30</v>
      </c>
      <c r="H946" s="5">
        <v>303.0752</v>
      </c>
      <c r="I946" s="5">
        <v>0.82240000000000002</v>
      </c>
      <c r="J946" s="5">
        <v>0.80049999999999999</v>
      </c>
      <c r="K946" s="6">
        <v>0.97337062256809337</v>
      </c>
      <c r="L946" s="5">
        <v>10.82</v>
      </c>
      <c r="M946" s="19">
        <f>H946*INDEX('Pliegos Tarifarios (Las Condes)'!$B:$B,MATCH($B946,'Pliegos Tarifarios (Las Condes)'!$A:$A,0))</f>
        <v>36016.850617600001</v>
      </c>
      <c r="N946" s="19">
        <f>I946*INDEX('Pliegos Tarifarios (Las Condes)'!$C:$C,MATCH($B946,'Pliegos Tarifarios (Las Condes)'!$A:$A,0))</f>
        <v>2872.0420255999998</v>
      </c>
      <c r="O946" s="19">
        <f>J946*INDEX('Pliegos Tarifarios (Las Condes)'!$D:$D,MATCH($B946,'Pliegos Tarifarios (Las Condes)'!$A:$A,0))</f>
        <v>11361.3484075</v>
      </c>
      <c r="P946" s="19">
        <f>H946*INDEX('Pliegos Tarifarios (Las Condes)'!$E:$E,MATCH($B946,'Pliegos Tarifarios (Las Condes)'!$A:$A,0))</f>
        <v>3919.3684864000002</v>
      </c>
      <c r="Q946" s="19" cm="1">
        <f t="array" ref="Q946">H946*_xlfn.IFS(H946&lt;=350,INDEX('Pliegos Tarifarios (Las Condes)'!$F:$F,MATCH($B946,'Pliegos Tarifarios (Las Condes)'!$A:$A,0)),H946&lt;=500,INDEX('Pliegos Tarifarios (Las Condes)'!$G:$G,MATCH($B946,'Pliegos Tarifarios (Las Condes)'!$A:$A,0)),H946&lt;=1000,INDEX('Pliegos Tarifarios (Las Condes)'!$H:$H,MATCH($B946,'Pliegos Tarifarios (Las Condes)'!$A:$A,0)),H946&lt;=5000,INDEX('Pliegos Tarifarios (Las Condes)'!$I:$I,MATCH($B946,'Pliegos Tarifarios (Las Condes)'!$A:$A,0)),H946&gt;5000,INDEX('Pliegos Tarifarios (Las Condes)'!$J:$J,MATCH($B946,'Pliegos Tarifarios (Las Condes)'!$A:$A,0)))/1.19</f>
        <v>199.67307294117649</v>
      </c>
      <c r="R946" s="19">
        <f>INDEX('Pliegos Tarifarios (Las Condes)'!$K:$K,MATCH($B946,'Pliegos Tarifarios (Las Condes)'!$A:$A,0))</f>
        <v>716.899</v>
      </c>
      <c r="S946" s="21">
        <f t="shared" si="45"/>
        <v>55086.181610041182</v>
      </c>
      <c r="T946" s="21">
        <f t="shared" si="46"/>
        <v>10466.374505907825</v>
      </c>
      <c r="U946" s="19">
        <v>0</v>
      </c>
      <c r="V946" s="21">
        <f t="shared" si="47"/>
        <v>65552.556115949003</v>
      </c>
    </row>
    <row r="947" spans="1:22" x14ac:dyDescent="0.3">
      <c r="A947" s="3" t="s">
        <v>142</v>
      </c>
      <c r="B947" s="3">
        <v>3</v>
      </c>
      <c r="C947" s="4" t="s">
        <v>186</v>
      </c>
      <c r="D947" s="3" t="s">
        <v>240</v>
      </c>
      <c r="E947" s="3" t="s">
        <v>121</v>
      </c>
      <c r="F947" s="4" t="s">
        <v>138</v>
      </c>
      <c r="G947" s="3" t="s">
        <v>30</v>
      </c>
      <c r="H947" s="5">
        <v>301.94499999999999</v>
      </c>
      <c r="I947" s="5">
        <v>0.80649999999999999</v>
      </c>
      <c r="J947" s="5">
        <v>0.80110000000000003</v>
      </c>
      <c r="K947" s="6">
        <v>0.99330440173589585</v>
      </c>
      <c r="L947" s="5">
        <v>10.78</v>
      </c>
      <c r="M947" s="19">
        <f>H947*INDEX('Pliegos Tarifarios (Las Condes)'!$B:$B,MATCH($B947,'Pliegos Tarifarios (Las Condes)'!$A:$A,0))</f>
        <v>35882.53991</v>
      </c>
      <c r="N947" s="19">
        <f>I947*INDEX('Pliegos Tarifarios (Las Condes)'!$C:$C,MATCH($B947,'Pliegos Tarifarios (Las Condes)'!$A:$A,0))</f>
        <v>2816.5149484999997</v>
      </c>
      <c r="O947" s="19">
        <f>J947*INDEX('Pliegos Tarifarios (Las Condes)'!$D:$D,MATCH($B947,'Pliegos Tarifarios (Las Condes)'!$A:$A,0))</f>
        <v>11369.864096500001</v>
      </c>
      <c r="P947" s="19">
        <f>H947*INDEX('Pliegos Tarifarios (Las Condes)'!$E:$E,MATCH($B947,'Pliegos Tarifarios (Las Condes)'!$A:$A,0))</f>
        <v>3904.7527399999999</v>
      </c>
      <c r="Q947" s="19" cm="1">
        <f t="array" ref="Q947">H947*_xlfn.IFS(H947&lt;=350,INDEX('Pliegos Tarifarios (Las Condes)'!$F:$F,MATCH($B947,'Pliegos Tarifarios (Las Condes)'!$A:$A,0)),H947&lt;=500,INDEX('Pliegos Tarifarios (Las Condes)'!$G:$G,MATCH($B947,'Pliegos Tarifarios (Las Condes)'!$A:$A,0)),H947&lt;=1000,INDEX('Pliegos Tarifarios (Las Condes)'!$H:$H,MATCH($B947,'Pliegos Tarifarios (Las Condes)'!$A:$A,0)),H947&lt;=5000,INDEX('Pliegos Tarifarios (Las Condes)'!$I:$I,MATCH($B947,'Pliegos Tarifarios (Las Condes)'!$A:$A,0)),H947&gt;5000,INDEX('Pliegos Tarifarios (Las Condes)'!$J:$J,MATCH($B947,'Pliegos Tarifarios (Las Condes)'!$A:$A,0)))/1.19</f>
        <v>198.92847058823531</v>
      </c>
      <c r="R947" s="19">
        <f>INDEX('Pliegos Tarifarios (Las Condes)'!$K:$K,MATCH($B947,'Pliegos Tarifarios (Las Condes)'!$A:$A,0))</f>
        <v>716.899</v>
      </c>
      <c r="S947" s="21">
        <f t="shared" si="45"/>
        <v>54889.499165588233</v>
      </c>
      <c r="T947" s="21">
        <f t="shared" si="46"/>
        <v>10429.004841461765</v>
      </c>
      <c r="U947" s="19">
        <v>0</v>
      </c>
      <c r="V947" s="21">
        <f t="shared" si="47"/>
        <v>65318.504007049996</v>
      </c>
    </row>
    <row r="948" spans="1:22" x14ac:dyDescent="0.3">
      <c r="A948" s="3" t="s">
        <v>142</v>
      </c>
      <c r="B948" s="3">
        <v>3</v>
      </c>
      <c r="C948" s="4" t="s">
        <v>186</v>
      </c>
      <c r="D948" s="3" t="s">
        <v>241</v>
      </c>
      <c r="E948" s="3" t="s">
        <v>121</v>
      </c>
      <c r="F948" s="4" t="s">
        <v>140</v>
      </c>
      <c r="G948" s="3" t="s">
        <v>30</v>
      </c>
      <c r="H948" s="5">
        <v>302.6028</v>
      </c>
      <c r="I948" s="5">
        <v>0.7974</v>
      </c>
      <c r="J948" s="5">
        <v>0.7974</v>
      </c>
      <c r="K948" s="6">
        <v>1</v>
      </c>
      <c r="L948" s="5">
        <v>10.81</v>
      </c>
      <c r="M948" s="19">
        <f>H948*INDEX('Pliegos Tarifarios (Las Condes)'!$B:$B,MATCH($B948,'Pliegos Tarifarios (Las Condes)'!$A:$A,0))</f>
        <v>35960.711546400002</v>
      </c>
      <c r="N948" s="19">
        <f>I948*INDEX('Pliegos Tarifarios (Las Condes)'!$C:$C,MATCH($B948,'Pliegos Tarifarios (Las Condes)'!$A:$A,0))</f>
        <v>2784.7353005999998</v>
      </c>
      <c r="O948" s="19">
        <f>J948*INDEX('Pliegos Tarifarios (Las Condes)'!$D:$D,MATCH($B948,'Pliegos Tarifarios (Las Condes)'!$A:$A,0))</f>
        <v>11317.350681</v>
      </c>
      <c r="P948" s="19">
        <f>H948*INDEX('Pliegos Tarifarios (Las Condes)'!$E:$E,MATCH($B948,'Pliegos Tarifarios (Las Condes)'!$A:$A,0))</f>
        <v>3913.2594096000003</v>
      </c>
      <c r="Q948" s="19" cm="1">
        <f t="array" ref="Q948">H948*_xlfn.IFS(H948&lt;=350,INDEX('Pliegos Tarifarios (Las Condes)'!$F:$F,MATCH($B948,'Pliegos Tarifarios (Las Condes)'!$A:$A,0)),H948&lt;=500,INDEX('Pliegos Tarifarios (Las Condes)'!$G:$G,MATCH($B948,'Pliegos Tarifarios (Las Condes)'!$A:$A,0)),H948&lt;=1000,INDEX('Pliegos Tarifarios (Las Condes)'!$H:$H,MATCH($B948,'Pliegos Tarifarios (Las Condes)'!$A:$A,0)),H948&lt;=5000,INDEX('Pliegos Tarifarios (Las Condes)'!$I:$I,MATCH($B948,'Pliegos Tarifarios (Las Condes)'!$A:$A,0)),H948&gt;5000,INDEX('Pliegos Tarifarios (Las Condes)'!$J:$J,MATCH($B948,'Pliegos Tarifarios (Las Condes)'!$A:$A,0)))/1.19</f>
        <v>199.36184470588236</v>
      </c>
      <c r="R948" s="19">
        <f>INDEX('Pliegos Tarifarios (Las Condes)'!$K:$K,MATCH($B948,'Pliegos Tarifarios (Las Condes)'!$A:$A,0))</f>
        <v>716.899</v>
      </c>
      <c r="S948" s="21">
        <f t="shared" si="45"/>
        <v>54892.31778230588</v>
      </c>
      <c r="T948" s="21">
        <f t="shared" si="46"/>
        <v>10429.540378638118</v>
      </c>
      <c r="U948" s="19">
        <v>0</v>
      </c>
      <c r="V948" s="21">
        <f t="shared" si="47"/>
        <v>65321.858160944001</v>
      </c>
    </row>
    <row r="949" spans="1:22" x14ac:dyDescent="0.3">
      <c r="A949" s="3" t="s">
        <v>142</v>
      </c>
      <c r="B949" s="3">
        <v>3</v>
      </c>
      <c r="C949" s="4" t="s">
        <v>186</v>
      </c>
      <c r="D949" s="3" t="s">
        <v>242</v>
      </c>
      <c r="E949" s="3" t="s">
        <v>121</v>
      </c>
      <c r="F949" s="4" t="s">
        <v>243</v>
      </c>
      <c r="G949" s="3" t="s">
        <v>30</v>
      </c>
      <c r="H949" s="5">
        <v>302.7176</v>
      </c>
      <c r="I949" s="5">
        <v>0.8125</v>
      </c>
      <c r="J949" s="5">
        <v>0.78720000000000001</v>
      </c>
      <c r="K949" s="6">
        <v>0.96886153846153844</v>
      </c>
      <c r="L949" s="5">
        <v>10.81</v>
      </c>
      <c r="M949" s="19">
        <f>H949*INDEX('Pliegos Tarifarios (Las Condes)'!$B:$B,MATCH($B949,'Pliegos Tarifarios (Las Condes)'!$A:$A,0))</f>
        <v>35974.354148799997</v>
      </c>
      <c r="N949" s="19">
        <f>I949*INDEX('Pliegos Tarifarios (Las Condes)'!$C:$C,MATCH($B949,'Pliegos Tarifarios (Las Condes)'!$A:$A,0))</f>
        <v>2837.4685624999997</v>
      </c>
      <c r="O949" s="19">
        <f>J949*INDEX('Pliegos Tarifarios (Las Condes)'!$D:$D,MATCH($B949,'Pliegos Tarifarios (Las Condes)'!$A:$A,0))</f>
        <v>11172.583968000001</v>
      </c>
      <c r="P949" s="19">
        <f>H949*INDEX('Pliegos Tarifarios (Las Condes)'!$E:$E,MATCH($B949,'Pliegos Tarifarios (Las Condes)'!$A:$A,0))</f>
        <v>3914.7440032</v>
      </c>
      <c r="Q949" s="19" cm="1">
        <f t="array" ref="Q949">H949*_xlfn.IFS(H949&lt;=350,INDEX('Pliegos Tarifarios (Las Condes)'!$F:$F,MATCH($B949,'Pliegos Tarifarios (Las Condes)'!$A:$A,0)),H949&lt;=500,INDEX('Pliegos Tarifarios (Las Condes)'!$G:$G,MATCH($B949,'Pliegos Tarifarios (Las Condes)'!$A:$A,0)),H949&lt;=1000,INDEX('Pliegos Tarifarios (Las Condes)'!$H:$H,MATCH($B949,'Pliegos Tarifarios (Las Condes)'!$A:$A,0)),H949&lt;=5000,INDEX('Pliegos Tarifarios (Las Condes)'!$I:$I,MATCH($B949,'Pliegos Tarifarios (Las Condes)'!$A:$A,0)),H949&gt;5000,INDEX('Pliegos Tarifarios (Las Condes)'!$J:$J,MATCH($B949,'Pliegos Tarifarios (Las Condes)'!$A:$A,0)))/1.19</f>
        <v>199.43747764705884</v>
      </c>
      <c r="R949" s="19">
        <f>INDEX('Pliegos Tarifarios (Las Condes)'!$K:$K,MATCH($B949,'Pliegos Tarifarios (Las Condes)'!$A:$A,0))</f>
        <v>716.899</v>
      </c>
      <c r="S949" s="21">
        <f t="shared" si="45"/>
        <v>54815.487160147051</v>
      </c>
      <c r="T949" s="21">
        <f t="shared" si="46"/>
        <v>10414.94256042794</v>
      </c>
      <c r="U949" s="19">
        <v>0</v>
      </c>
      <c r="V949" s="21">
        <f t="shared" si="47"/>
        <v>65230.42972057499</v>
      </c>
    </row>
    <row r="950" spans="1:22" x14ac:dyDescent="0.3">
      <c r="A950" s="3" t="s">
        <v>142</v>
      </c>
      <c r="B950" s="3">
        <v>3</v>
      </c>
      <c r="C950" s="4" t="s">
        <v>186</v>
      </c>
      <c r="D950" s="3" t="s">
        <v>244</v>
      </c>
      <c r="E950" s="3" t="s">
        <v>121</v>
      </c>
      <c r="F950" s="4" t="s">
        <v>245</v>
      </c>
      <c r="G950" s="3" t="s">
        <v>30</v>
      </c>
      <c r="H950" s="5">
        <v>302.34620000000001</v>
      </c>
      <c r="I950" s="5">
        <v>0.82479999999999998</v>
      </c>
      <c r="J950" s="5">
        <v>0.79310000000000003</v>
      </c>
      <c r="K950" s="6">
        <v>0.9615664403491756</v>
      </c>
      <c r="L950" s="5">
        <v>10.8</v>
      </c>
      <c r="M950" s="19">
        <f>H950*INDEX('Pliegos Tarifarios (Las Condes)'!$B:$B,MATCH($B950,'Pliegos Tarifarios (Las Condes)'!$A:$A,0))</f>
        <v>35930.217715599996</v>
      </c>
      <c r="N950" s="19">
        <f>I950*INDEX('Pliegos Tarifarios (Las Condes)'!$C:$C,MATCH($B950,'Pliegos Tarifarios (Las Condes)'!$A:$A,0))</f>
        <v>2880.4234711999998</v>
      </c>
      <c r="O950" s="19">
        <f>J950*INDEX('Pliegos Tarifarios (Las Condes)'!$D:$D,MATCH($B950,'Pliegos Tarifarios (Las Condes)'!$A:$A,0))</f>
        <v>11256.3215765</v>
      </c>
      <c r="P950" s="19">
        <f>H950*INDEX('Pliegos Tarifarios (Las Condes)'!$E:$E,MATCH($B950,'Pliegos Tarifarios (Las Condes)'!$A:$A,0))</f>
        <v>3909.9410584000002</v>
      </c>
      <c r="Q950" s="19" cm="1">
        <f t="array" ref="Q950">H950*_xlfn.IFS(H950&lt;=350,INDEX('Pliegos Tarifarios (Las Condes)'!$F:$F,MATCH($B950,'Pliegos Tarifarios (Las Condes)'!$A:$A,0)),H950&lt;=500,INDEX('Pliegos Tarifarios (Las Condes)'!$G:$G,MATCH($B950,'Pliegos Tarifarios (Las Condes)'!$A:$A,0)),H950&lt;=1000,INDEX('Pliegos Tarifarios (Las Condes)'!$H:$H,MATCH($B950,'Pliegos Tarifarios (Las Condes)'!$A:$A,0)),H950&lt;=5000,INDEX('Pliegos Tarifarios (Las Condes)'!$I:$I,MATCH($B950,'Pliegos Tarifarios (Las Condes)'!$A:$A,0)),H950&gt;5000,INDEX('Pliegos Tarifarios (Las Condes)'!$J:$J,MATCH($B950,'Pliegos Tarifarios (Las Condes)'!$A:$A,0)))/1.19</f>
        <v>199.19279058823531</v>
      </c>
      <c r="R950" s="19">
        <f>INDEX('Pliegos Tarifarios (Las Condes)'!$K:$K,MATCH($B950,'Pliegos Tarifarios (Las Condes)'!$A:$A,0))</f>
        <v>716.899</v>
      </c>
      <c r="S950" s="21">
        <f t="shared" si="45"/>
        <v>54892.995612288229</v>
      </c>
      <c r="T950" s="21">
        <f t="shared" si="46"/>
        <v>10429.669166334763</v>
      </c>
      <c r="U950" s="19">
        <v>0</v>
      </c>
      <c r="V950" s="21">
        <f t="shared" si="47"/>
        <v>65322.664778622988</v>
      </c>
    </row>
    <row r="951" spans="1:22" x14ac:dyDescent="0.3">
      <c r="A951" s="3" t="s">
        <v>142</v>
      </c>
      <c r="B951" s="3">
        <v>3</v>
      </c>
      <c r="C951" s="4" t="s">
        <v>186</v>
      </c>
      <c r="D951" s="3" t="s">
        <v>246</v>
      </c>
      <c r="E951" s="3" t="s">
        <v>121</v>
      </c>
      <c r="F951" s="4" t="s">
        <v>247</v>
      </c>
      <c r="G951" s="3" t="s">
        <v>30</v>
      </c>
      <c r="H951" s="5">
        <v>302.2722</v>
      </c>
      <c r="I951" s="5">
        <v>0.80779999999999996</v>
      </c>
      <c r="J951" s="5">
        <v>0.79120000000000001</v>
      </c>
      <c r="K951" s="6">
        <v>0.97945035899975252</v>
      </c>
      <c r="L951" s="5">
        <v>10.8</v>
      </c>
      <c r="M951" s="19">
        <f>H951*INDEX('Pliegos Tarifarios (Las Condes)'!$B:$B,MATCH($B951,'Pliegos Tarifarios (Las Condes)'!$A:$A,0))</f>
        <v>35921.423703599998</v>
      </c>
      <c r="N951" s="19">
        <f>I951*INDEX('Pliegos Tarifarios (Las Condes)'!$C:$C,MATCH($B951,'Pliegos Tarifarios (Las Condes)'!$A:$A,0))</f>
        <v>2821.0548981999996</v>
      </c>
      <c r="O951" s="19">
        <f>J951*INDEX('Pliegos Tarifarios (Las Condes)'!$D:$D,MATCH($B951,'Pliegos Tarifarios (Las Condes)'!$A:$A,0))</f>
        <v>11229.355228</v>
      </c>
      <c r="P951" s="19">
        <f>H951*INDEX('Pliegos Tarifarios (Las Condes)'!$E:$E,MATCH($B951,'Pliegos Tarifarios (Las Condes)'!$A:$A,0))</f>
        <v>3908.9840904000002</v>
      </c>
      <c r="Q951" s="19" cm="1">
        <f t="array" ref="Q951">H951*_xlfn.IFS(H951&lt;=350,INDEX('Pliegos Tarifarios (Las Condes)'!$F:$F,MATCH($B951,'Pliegos Tarifarios (Las Condes)'!$A:$A,0)),H951&lt;=500,INDEX('Pliegos Tarifarios (Las Condes)'!$G:$G,MATCH($B951,'Pliegos Tarifarios (Las Condes)'!$A:$A,0)),H951&lt;=1000,INDEX('Pliegos Tarifarios (Las Condes)'!$H:$H,MATCH($B951,'Pliegos Tarifarios (Las Condes)'!$A:$A,0)),H951&lt;=5000,INDEX('Pliegos Tarifarios (Las Condes)'!$I:$I,MATCH($B951,'Pliegos Tarifarios (Las Condes)'!$A:$A,0)),H951&gt;5000,INDEX('Pliegos Tarifarios (Las Condes)'!$J:$J,MATCH($B951,'Pliegos Tarifarios (Las Condes)'!$A:$A,0)))/1.19</f>
        <v>199.14403764705884</v>
      </c>
      <c r="R951" s="19">
        <f>INDEX('Pliegos Tarifarios (Las Condes)'!$K:$K,MATCH($B951,'Pliegos Tarifarios (Las Condes)'!$A:$A,0))</f>
        <v>716.899</v>
      </c>
      <c r="S951" s="21">
        <f t="shared" si="45"/>
        <v>54796.86095784705</v>
      </c>
      <c r="T951" s="21">
        <f t="shared" si="46"/>
        <v>10411.40358199094</v>
      </c>
      <c r="U951" s="19">
        <v>0</v>
      </c>
      <c r="V951" s="21">
        <f t="shared" si="47"/>
        <v>65208.26453983799</v>
      </c>
    </row>
    <row r="952" spans="1:22" x14ac:dyDescent="0.3">
      <c r="A952" s="3" t="s">
        <v>142</v>
      </c>
      <c r="B952" s="3">
        <v>3</v>
      </c>
      <c r="C952" s="4" t="s">
        <v>186</v>
      </c>
      <c r="D952" s="3" t="s">
        <v>248</v>
      </c>
      <c r="E952" s="3" t="s">
        <v>121</v>
      </c>
      <c r="F952" s="4" t="s">
        <v>249</v>
      </c>
      <c r="G952" s="3" t="s">
        <v>30</v>
      </c>
      <c r="H952" s="5">
        <v>302.68189999999998</v>
      </c>
      <c r="I952" s="5">
        <v>0.80059999999999998</v>
      </c>
      <c r="J952" s="5">
        <v>0.8</v>
      </c>
      <c r="K952" s="6">
        <v>0.99925056207844121</v>
      </c>
      <c r="L952" s="5">
        <v>10.81</v>
      </c>
      <c r="M952" s="19">
        <f>H952*INDEX('Pliegos Tarifarios (Las Condes)'!$B:$B,MATCH($B952,'Pliegos Tarifarios (Las Condes)'!$A:$A,0))</f>
        <v>35970.111632199994</v>
      </c>
      <c r="N952" s="19">
        <f>I952*INDEX('Pliegos Tarifarios (Las Condes)'!$C:$C,MATCH($B952,'Pliegos Tarifarios (Las Condes)'!$A:$A,0))</f>
        <v>2795.9105613999996</v>
      </c>
      <c r="O952" s="19">
        <f>J952*INDEX('Pliegos Tarifarios (Las Condes)'!$D:$D,MATCH($B952,'Pliegos Tarifarios (Las Condes)'!$A:$A,0))</f>
        <v>11354.252</v>
      </c>
      <c r="P952" s="19">
        <f>H952*INDEX('Pliegos Tarifarios (Las Condes)'!$E:$E,MATCH($B952,'Pliegos Tarifarios (Las Condes)'!$A:$A,0))</f>
        <v>3914.2823307999997</v>
      </c>
      <c r="Q952" s="19" cm="1">
        <f t="array" ref="Q952">H952*_xlfn.IFS(H952&lt;=350,INDEX('Pliegos Tarifarios (Las Condes)'!$F:$F,MATCH($B952,'Pliegos Tarifarios (Las Condes)'!$A:$A,0)),H952&lt;=500,INDEX('Pliegos Tarifarios (Las Condes)'!$G:$G,MATCH($B952,'Pliegos Tarifarios (Las Condes)'!$A:$A,0)),H952&lt;=1000,INDEX('Pliegos Tarifarios (Las Condes)'!$H:$H,MATCH($B952,'Pliegos Tarifarios (Las Condes)'!$A:$A,0)),H952&lt;=5000,INDEX('Pliegos Tarifarios (Las Condes)'!$I:$I,MATCH($B952,'Pliegos Tarifarios (Las Condes)'!$A:$A,0)),H952&gt;5000,INDEX('Pliegos Tarifarios (Las Condes)'!$J:$J,MATCH($B952,'Pliegos Tarifarios (Las Condes)'!$A:$A,0)))/1.19</f>
        <v>199.41395764705885</v>
      </c>
      <c r="R952" s="19">
        <f>INDEX('Pliegos Tarifarios (Las Condes)'!$K:$K,MATCH($B952,'Pliegos Tarifarios (Las Condes)'!$A:$A,0))</f>
        <v>716.899</v>
      </c>
      <c r="S952" s="21">
        <f t="shared" si="45"/>
        <v>54950.869482047048</v>
      </c>
      <c r="T952" s="21">
        <f t="shared" si="46"/>
        <v>10440.665201588939</v>
      </c>
      <c r="U952" s="19">
        <v>0</v>
      </c>
      <c r="V952" s="21">
        <f t="shared" si="47"/>
        <v>65391.534683635989</v>
      </c>
    </row>
    <row r="953" spans="1:22" x14ac:dyDescent="0.3">
      <c r="A953" s="3" t="s">
        <v>142</v>
      </c>
      <c r="B953" s="3">
        <v>3</v>
      </c>
      <c r="C953" s="4" t="s">
        <v>186</v>
      </c>
      <c r="D953" s="3" t="s">
        <v>250</v>
      </c>
      <c r="E953" s="3" t="s">
        <v>121</v>
      </c>
      <c r="F953" s="4" t="s">
        <v>251</v>
      </c>
      <c r="G953" s="3" t="s">
        <v>30</v>
      </c>
      <c r="H953" s="5">
        <v>302.18610000000001</v>
      </c>
      <c r="I953" s="5">
        <v>0.81940000000000002</v>
      </c>
      <c r="J953" s="5">
        <v>0.81940000000000002</v>
      </c>
      <c r="K953" s="6">
        <v>1</v>
      </c>
      <c r="L953" s="5">
        <v>10.79</v>
      </c>
      <c r="M953" s="19">
        <f>H953*INDEX('Pliegos Tarifarios (Las Condes)'!$B:$B,MATCH($B953,'Pliegos Tarifarios (Las Condes)'!$A:$A,0))</f>
        <v>35911.191751799997</v>
      </c>
      <c r="N953" s="19">
        <f>I953*INDEX('Pliegos Tarifarios (Las Condes)'!$C:$C,MATCH($B953,'Pliegos Tarifarios (Las Condes)'!$A:$A,0))</f>
        <v>2861.5652185999998</v>
      </c>
      <c r="O953" s="19">
        <f>J953*INDEX('Pliegos Tarifarios (Las Condes)'!$D:$D,MATCH($B953,'Pliegos Tarifarios (Las Condes)'!$A:$A,0))</f>
        <v>11629.592611</v>
      </c>
      <c r="P953" s="19">
        <f>H953*INDEX('Pliegos Tarifarios (Las Condes)'!$E:$E,MATCH($B953,'Pliegos Tarifarios (Las Condes)'!$A:$A,0))</f>
        <v>3907.8706452000001</v>
      </c>
      <c r="Q953" s="19" cm="1">
        <f t="array" ref="Q953">H953*_xlfn.IFS(H953&lt;=350,INDEX('Pliegos Tarifarios (Las Condes)'!$F:$F,MATCH($B953,'Pliegos Tarifarios (Las Condes)'!$A:$A,0)),H953&lt;=500,INDEX('Pliegos Tarifarios (Las Condes)'!$G:$G,MATCH($B953,'Pliegos Tarifarios (Las Condes)'!$A:$A,0)),H953&lt;=1000,INDEX('Pliegos Tarifarios (Las Condes)'!$H:$H,MATCH($B953,'Pliegos Tarifarios (Las Condes)'!$A:$A,0)),H953&lt;=5000,INDEX('Pliegos Tarifarios (Las Condes)'!$I:$I,MATCH($B953,'Pliegos Tarifarios (Las Condes)'!$A:$A,0)),H953&gt;5000,INDEX('Pliegos Tarifarios (Las Condes)'!$J:$J,MATCH($B953,'Pliegos Tarifarios (Las Condes)'!$A:$A,0)))/1.19</f>
        <v>199.08731294117649</v>
      </c>
      <c r="R953" s="19">
        <f>INDEX('Pliegos Tarifarios (Las Condes)'!$K:$K,MATCH($B953,'Pliegos Tarifarios (Las Condes)'!$A:$A,0))</f>
        <v>716.899</v>
      </c>
      <c r="S953" s="21">
        <f t="shared" si="45"/>
        <v>55226.20653954117</v>
      </c>
      <c r="T953" s="21">
        <f t="shared" si="46"/>
        <v>10492.979242512822</v>
      </c>
      <c r="U953" s="19">
        <v>0</v>
      </c>
      <c r="V953" s="21">
        <f t="shared" si="47"/>
        <v>65719.185782053988</v>
      </c>
    </row>
    <row r="954" spans="1:22" x14ac:dyDescent="0.3">
      <c r="A954" s="3" t="s">
        <v>142</v>
      </c>
      <c r="B954" s="3">
        <v>3</v>
      </c>
      <c r="C954" s="4" t="s">
        <v>186</v>
      </c>
      <c r="D954" s="3" t="s">
        <v>252</v>
      </c>
      <c r="E954" s="3" t="s">
        <v>121</v>
      </c>
      <c r="F954" s="4" t="s">
        <v>253</v>
      </c>
      <c r="G954" s="3" t="s">
        <v>30</v>
      </c>
      <c r="H954" s="5">
        <v>302.40789999999998</v>
      </c>
      <c r="I954" s="5">
        <v>0.83020000000000005</v>
      </c>
      <c r="J954" s="5">
        <v>0.82530000000000003</v>
      </c>
      <c r="K954" s="6">
        <v>0.99409780775716694</v>
      </c>
      <c r="L954" s="5">
        <v>10.8</v>
      </c>
      <c r="M954" s="19">
        <f>H954*INDEX('Pliegos Tarifarios (Las Condes)'!$B:$B,MATCH($B954,'Pliegos Tarifarios (Las Condes)'!$A:$A,0))</f>
        <v>35937.550020199997</v>
      </c>
      <c r="N954" s="19">
        <f>I954*INDEX('Pliegos Tarifarios (Las Condes)'!$C:$C,MATCH($B954,'Pliegos Tarifarios (Las Condes)'!$A:$A,0))</f>
        <v>2899.2817237999998</v>
      </c>
      <c r="O954" s="19">
        <f>J954*INDEX('Pliegos Tarifarios (Las Condes)'!$D:$D,MATCH($B954,'Pliegos Tarifarios (Las Condes)'!$A:$A,0))</f>
        <v>11713.330219500001</v>
      </c>
      <c r="P954" s="19">
        <f>H954*INDEX('Pliegos Tarifarios (Las Condes)'!$E:$E,MATCH($B954,'Pliegos Tarifarios (Las Condes)'!$A:$A,0))</f>
        <v>3910.7389628000001</v>
      </c>
      <c r="Q954" s="19" cm="1">
        <f t="array" ref="Q954">H954*_xlfn.IFS(H954&lt;=350,INDEX('Pliegos Tarifarios (Las Condes)'!$F:$F,MATCH($B954,'Pliegos Tarifarios (Las Condes)'!$A:$A,0)),H954&lt;=500,INDEX('Pliegos Tarifarios (Las Condes)'!$G:$G,MATCH($B954,'Pliegos Tarifarios (Las Condes)'!$A:$A,0)),H954&lt;=1000,INDEX('Pliegos Tarifarios (Las Condes)'!$H:$H,MATCH($B954,'Pliegos Tarifarios (Las Condes)'!$A:$A,0)),H954&lt;=5000,INDEX('Pliegos Tarifarios (Las Condes)'!$I:$I,MATCH($B954,'Pliegos Tarifarios (Las Condes)'!$A:$A,0)),H954&gt;5000,INDEX('Pliegos Tarifarios (Las Condes)'!$J:$J,MATCH($B954,'Pliegos Tarifarios (Las Condes)'!$A:$A,0)))/1.19</f>
        <v>199.23344</v>
      </c>
      <c r="R954" s="19">
        <f>INDEX('Pliegos Tarifarios (Las Condes)'!$K:$K,MATCH($B954,'Pliegos Tarifarios (Las Condes)'!$A:$A,0))</f>
        <v>716.899</v>
      </c>
      <c r="S954" s="21">
        <f t="shared" si="45"/>
        <v>55377.033366299998</v>
      </c>
      <c r="T954" s="21">
        <f t="shared" si="46"/>
        <v>10521.636339597</v>
      </c>
      <c r="U954" s="19">
        <v>0</v>
      </c>
      <c r="V954" s="21">
        <f t="shared" si="47"/>
        <v>65898.669705897002</v>
      </c>
    </row>
    <row r="955" spans="1:22" x14ac:dyDescent="0.3">
      <c r="A955" s="3" t="s">
        <v>142</v>
      </c>
      <c r="B955" s="3">
        <v>3</v>
      </c>
      <c r="C955" s="4" t="s">
        <v>186</v>
      </c>
      <c r="D955" s="3" t="s">
        <v>254</v>
      </c>
      <c r="E955" s="3" t="s">
        <v>121</v>
      </c>
      <c r="F955" s="4" t="s">
        <v>255</v>
      </c>
      <c r="G955" s="3" t="s">
        <v>30</v>
      </c>
      <c r="H955" s="5">
        <v>302.3279</v>
      </c>
      <c r="I955" s="5">
        <v>0.8075</v>
      </c>
      <c r="J955" s="5">
        <v>0.79179999999999995</v>
      </c>
      <c r="K955" s="6">
        <v>0.98055727554179561</v>
      </c>
      <c r="L955" s="5">
        <v>10.8</v>
      </c>
      <c r="M955" s="19">
        <f>H955*INDEX('Pliegos Tarifarios (Las Condes)'!$B:$B,MATCH($B955,'Pliegos Tarifarios (Las Condes)'!$A:$A,0))</f>
        <v>35928.0429802</v>
      </c>
      <c r="N955" s="19">
        <f>I955*INDEX('Pliegos Tarifarios (Las Condes)'!$C:$C,MATCH($B955,'Pliegos Tarifarios (Las Condes)'!$A:$A,0))</f>
        <v>2820.0072175</v>
      </c>
      <c r="O955" s="19">
        <f>J955*INDEX('Pliegos Tarifarios (Las Condes)'!$D:$D,MATCH($B955,'Pliegos Tarifarios (Las Condes)'!$A:$A,0))</f>
        <v>11237.870917</v>
      </c>
      <c r="P955" s="19">
        <f>H955*INDEX('Pliegos Tarifarios (Las Condes)'!$E:$E,MATCH($B955,'Pliegos Tarifarios (Las Condes)'!$A:$A,0))</f>
        <v>3909.7044028</v>
      </c>
      <c r="Q955" s="19" cm="1">
        <f t="array" ref="Q955">H955*_xlfn.IFS(H955&lt;=350,INDEX('Pliegos Tarifarios (Las Condes)'!$F:$F,MATCH($B955,'Pliegos Tarifarios (Las Condes)'!$A:$A,0)),H955&lt;=500,INDEX('Pliegos Tarifarios (Las Condes)'!$G:$G,MATCH($B955,'Pliegos Tarifarios (Las Condes)'!$A:$A,0)),H955&lt;=1000,INDEX('Pliegos Tarifarios (Las Condes)'!$H:$H,MATCH($B955,'Pliegos Tarifarios (Las Condes)'!$A:$A,0)),H955&lt;=5000,INDEX('Pliegos Tarifarios (Las Condes)'!$I:$I,MATCH($B955,'Pliegos Tarifarios (Las Condes)'!$A:$A,0)),H955&gt;5000,INDEX('Pliegos Tarifarios (Las Condes)'!$J:$J,MATCH($B955,'Pliegos Tarifarios (Las Condes)'!$A:$A,0)))/1.19</f>
        <v>199.18073411764709</v>
      </c>
      <c r="R955" s="19">
        <f>INDEX('Pliegos Tarifarios (Las Condes)'!$K:$K,MATCH($B955,'Pliegos Tarifarios (Las Condes)'!$A:$A,0))</f>
        <v>716.899</v>
      </c>
      <c r="S955" s="21">
        <f t="shared" si="45"/>
        <v>54811.705251617648</v>
      </c>
      <c r="T955" s="21">
        <f t="shared" si="46"/>
        <v>10414.223997807354</v>
      </c>
      <c r="U955" s="19">
        <v>0</v>
      </c>
      <c r="V955" s="21">
        <f t="shared" si="47"/>
        <v>65225.929249425004</v>
      </c>
    </row>
    <row r="956" spans="1:22" x14ac:dyDescent="0.3">
      <c r="A956" s="3" t="s">
        <v>142</v>
      </c>
      <c r="B956" s="3">
        <v>3</v>
      </c>
      <c r="C956" s="4" t="s">
        <v>186</v>
      </c>
      <c r="D956" s="3" t="s">
        <v>256</v>
      </c>
      <c r="E956" s="3" t="s">
        <v>121</v>
      </c>
      <c r="F956" s="4" t="s">
        <v>257</v>
      </c>
      <c r="G956" s="3" t="s">
        <v>30</v>
      </c>
      <c r="H956" s="5">
        <v>302.97480000000002</v>
      </c>
      <c r="I956" s="5">
        <v>0.80869999999999997</v>
      </c>
      <c r="J956" s="5">
        <v>0.80869999999999997</v>
      </c>
      <c r="K956" s="6">
        <v>1</v>
      </c>
      <c r="L956" s="5">
        <v>10.82</v>
      </c>
      <c r="M956" s="19">
        <f>H956*INDEX('Pliegos Tarifarios (Las Condes)'!$B:$B,MATCH($B956,'Pliegos Tarifarios (Las Condes)'!$A:$A,0))</f>
        <v>36004.919282399998</v>
      </c>
      <c r="N956" s="19">
        <f>I956*INDEX('Pliegos Tarifarios (Las Condes)'!$C:$C,MATCH($B956,'Pliegos Tarifarios (Las Condes)'!$A:$A,0))</f>
        <v>2824.1979402999996</v>
      </c>
      <c r="O956" s="19">
        <f>J956*INDEX('Pliegos Tarifarios (Las Condes)'!$D:$D,MATCH($B956,'Pliegos Tarifarios (Las Condes)'!$A:$A,0))</f>
        <v>11477.7294905</v>
      </c>
      <c r="P956" s="19">
        <f>H956*INDEX('Pliegos Tarifarios (Las Condes)'!$E:$E,MATCH($B956,'Pliegos Tarifarios (Las Condes)'!$A:$A,0))</f>
        <v>3918.0701136000002</v>
      </c>
      <c r="Q956" s="19" cm="1">
        <f t="array" ref="Q956">H956*_xlfn.IFS(H956&lt;=350,INDEX('Pliegos Tarifarios (Las Condes)'!$F:$F,MATCH($B956,'Pliegos Tarifarios (Las Condes)'!$A:$A,0)),H956&lt;=500,INDEX('Pliegos Tarifarios (Las Condes)'!$G:$G,MATCH($B956,'Pliegos Tarifarios (Las Condes)'!$A:$A,0)),H956&lt;=1000,INDEX('Pliegos Tarifarios (Las Condes)'!$H:$H,MATCH($B956,'Pliegos Tarifarios (Las Condes)'!$A:$A,0)),H956&lt;=5000,INDEX('Pliegos Tarifarios (Las Condes)'!$I:$I,MATCH($B956,'Pliegos Tarifarios (Las Condes)'!$A:$A,0)),H956&gt;5000,INDEX('Pliegos Tarifarios (Las Condes)'!$J:$J,MATCH($B956,'Pliegos Tarifarios (Las Condes)'!$A:$A,0)))/1.19</f>
        <v>199.60692705882354</v>
      </c>
      <c r="R956" s="19">
        <f>INDEX('Pliegos Tarifarios (Las Condes)'!$K:$K,MATCH($B956,'Pliegos Tarifarios (Las Condes)'!$A:$A,0))</f>
        <v>716.899</v>
      </c>
      <c r="S956" s="21">
        <f t="shared" si="45"/>
        <v>55141.422753858824</v>
      </c>
      <c r="T956" s="21">
        <f t="shared" si="46"/>
        <v>10476.870323233177</v>
      </c>
      <c r="U956" s="19">
        <v>0</v>
      </c>
      <c r="V956" s="21">
        <f t="shared" si="47"/>
        <v>65618.293077092007</v>
      </c>
    </row>
    <row r="957" spans="1:22" x14ac:dyDescent="0.3">
      <c r="A957" s="3" t="s">
        <v>142</v>
      </c>
      <c r="B957" s="3">
        <v>3</v>
      </c>
      <c r="C957" s="4" t="s">
        <v>186</v>
      </c>
      <c r="D957" s="3" t="s">
        <v>258</v>
      </c>
      <c r="E957" s="3" t="s">
        <v>121</v>
      </c>
      <c r="F957" s="4" t="s">
        <v>259</v>
      </c>
      <c r="G957" s="3" t="s">
        <v>30</v>
      </c>
      <c r="H957" s="5">
        <v>302.85329999999999</v>
      </c>
      <c r="I957" s="5">
        <v>0.81699999999999995</v>
      </c>
      <c r="J957" s="5">
        <v>0.80259999999999998</v>
      </c>
      <c r="K957" s="6">
        <v>0.98237454100367205</v>
      </c>
      <c r="L957" s="5">
        <v>10.82</v>
      </c>
      <c r="M957" s="19">
        <f>H957*INDEX('Pliegos Tarifarios (Las Condes)'!$B:$B,MATCH($B957,'Pliegos Tarifarios (Las Condes)'!$A:$A,0))</f>
        <v>35990.480465399996</v>
      </c>
      <c r="N957" s="19">
        <f>I957*INDEX('Pliegos Tarifarios (Las Condes)'!$C:$C,MATCH($B957,'Pliegos Tarifarios (Las Condes)'!$A:$A,0))</f>
        <v>2853.1837729999997</v>
      </c>
      <c r="O957" s="19">
        <f>J957*INDEX('Pliegos Tarifarios (Las Condes)'!$D:$D,MATCH($B957,'Pliegos Tarifarios (Las Condes)'!$A:$A,0))</f>
        <v>11391.153319000001</v>
      </c>
      <c r="P957" s="19">
        <f>H957*INDEX('Pliegos Tarifarios (Las Condes)'!$E:$E,MATCH($B957,'Pliegos Tarifarios (Las Condes)'!$A:$A,0))</f>
        <v>3916.4988755999998</v>
      </c>
      <c r="Q957" s="19" cm="1">
        <f t="array" ref="Q957">H957*_xlfn.IFS(H957&lt;=350,INDEX('Pliegos Tarifarios (Las Condes)'!$F:$F,MATCH($B957,'Pliegos Tarifarios (Las Condes)'!$A:$A,0)),H957&lt;=500,INDEX('Pliegos Tarifarios (Las Condes)'!$G:$G,MATCH($B957,'Pliegos Tarifarios (Las Condes)'!$A:$A,0)),H957&lt;=1000,INDEX('Pliegos Tarifarios (Las Condes)'!$H:$H,MATCH($B957,'Pliegos Tarifarios (Las Condes)'!$A:$A,0)),H957&lt;=5000,INDEX('Pliegos Tarifarios (Las Condes)'!$I:$I,MATCH($B957,'Pliegos Tarifarios (Las Condes)'!$A:$A,0)),H957&gt;5000,INDEX('Pliegos Tarifarios (Las Condes)'!$J:$J,MATCH($B957,'Pliegos Tarifarios (Las Condes)'!$A:$A,0)))/1.19</f>
        <v>199.52688000000001</v>
      </c>
      <c r="R957" s="19">
        <f>INDEX('Pliegos Tarifarios (Las Condes)'!$K:$K,MATCH($B957,'Pliegos Tarifarios (Las Condes)'!$A:$A,0))</f>
        <v>716.899</v>
      </c>
      <c r="S957" s="21">
        <f t="shared" si="45"/>
        <v>55067.742312999988</v>
      </c>
      <c r="T957" s="21">
        <f t="shared" si="46"/>
        <v>10462.871039469997</v>
      </c>
      <c r="U957" s="19">
        <v>0</v>
      </c>
      <c r="V957" s="21">
        <f t="shared" si="47"/>
        <v>65530.613352469984</v>
      </c>
    </row>
    <row r="958" spans="1:22" x14ac:dyDescent="0.3">
      <c r="A958" s="3" t="s">
        <v>142</v>
      </c>
      <c r="B958" s="3">
        <v>3</v>
      </c>
      <c r="C958" s="4" t="s">
        <v>186</v>
      </c>
      <c r="D958" s="3" t="s">
        <v>260</v>
      </c>
      <c r="E958" s="3" t="s">
        <v>121</v>
      </c>
      <c r="F958" s="4" t="s">
        <v>261</v>
      </c>
      <c r="G958" s="3" t="s">
        <v>30</v>
      </c>
      <c r="H958" s="5">
        <v>302.29160000000002</v>
      </c>
      <c r="I958" s="5">
        <v>0.8155</v>
      </c>
      <c r="J958" s="5">
        <v>0.8155</v>
      </c>
      <c r="K958" s="6">
        <v>1</v>
      </c>
      <c r="L958" s="5">
        <v>10.8</v>
      </c>
      <c r="M958" s="19">
        <f>H958*INDEX('Pliegos Tarifarios (Las Condes)'!$B:$B,MATCH($B958,'Pliegos Tarifarios (Las Condes)'!$A:$A,0))</f>
        <v>35923.729160800001</v>
      </c>
      <c r="N958" s="19">
        <f>I958*INDEX('Pliegos Tarifarios (Las Condes)'!$C:$C,MATCH($B958,'Pliegos Tarifarios (Las Condes)'!$A:$A,0))</f>
        <v>2847.9453694999997</v>
      </c>
      <c r="O958" s="19">
        <f>J958*INDEX('Pliegos Tarifarios (Las Condes)'!$D:$D,MATCH($B958,'Pliegos Tarifarios (Las Condes)'!$A:$A,0))</f>
        <v>11574.240632500001</v>
      </c>
      <c r="P958" s="19">
        <f>H958*INDEX('Pliegos Tarifarios (Las Condes)'!$E:$E,MATCH($B958,'Pliegos Tarifarios (Las Condes)'!$A:$A,0))</f>
        <v>3909.2349712000005</v>
      </c>
      <c r="Q958" s="19" cm="1">
        <f t="array" ref="Q958">H958*_xlfn.IFS(H958&lt;=350,INDEX('Pliegos Tarifarios (Las Condes)'!$F:$F,MATCH($B958,'Pliegos Tarifarios (Las Condes)'!$A:$A,0)),H958&lt;=500,INDEX('Pliegos Tarifarios (Las Condes)'!$G:$G,MATCH($B958,'Pliegos Tarifarios (Las Condes)'!$A:$A,0)),H958&lt;=1000,INDEX('Pliegos Tarifarios (Las Condes)'!$H:$H,MATCH($B958,'Pliegos Tarifarios (Las Condes)'!$A:$A,0)),H958&lt;=5000,INDEX('Pliegos Tarifarios (Las Condes)'!$I:$I,MATCH($B958,'Pliegos Tarifarios (Las Condes)'!$A:$A,0)),H958&gt;5000,INDEX('Pliegos Tarifarios (Las Condes)'!$J:$J,MATCH($B958,'Pliegos Tarifarios (Las Condes)'!$A:$A,0)))/1.19</f>
        <v>199.15681882352945</v>
      </c>
      <c r="R958" s="19">
        <f>INDEX('Pliegos Tarifarios (Las Condes)'!$K:$K,MATCH($B958,'Pliegos Tarifarios (Las Condes)'!$A:$A,0))</f>
        <v>716.899</v>
      </c>
      <c r="S958" s="21">
        <f t="shared" si="45"/>
        <v>55171.205952823526</v>
      </c>
      <c r="T958" s="21">
        <f t="shared" si="46"/>
        <v>10482.52913103647</v>
      </c>
      <c r="U958" s="19">
        <v>0</v>
      </c>
      <c r="V958" s="21">
        <f t="shared" si="47"/>
        <v>65653.735083859996</v>
      </c>
    </row>
    <row r="959" spans="1:22" x14ac:dyDescent="0.3">
      <c r="A959" s="3" t="s">
        <v>142</v>
      </c>
      <c r="B959" s="3">
        <v>3</v>
      </c>
      <c r="C959" s="4" t="s">
        <v>186</v>
      </c>
      <c r="D959" s="3" t="s">
        <v>262</v>
      </c>
      <c r="E959" s="3" t="s">
        <v>121</v>
      </c>
      <c r="F959" s="4" t="s">
        <v>263</v>
      </c>
      <c r="G959" s="3" t="s">
        <v>16</v>
      </c>
      <c r="H959" s="5">
        <v>2487.8953000000001</v>
      </c>
      <c r="I959" s="5">
        <v>6.7165999999999997</v>
      </c>
      <c r="J959" s="5">
        <v>6.5266999999999999</v>
      </c>
      <c r="K959" s="6">
        <v>0.97172676651877443</v>
      </c>
      <c r="L959" s="5">
        <v>88.85</v>
      </c>
      <c r="M959" s="19">
        <f>H959*INDEX('Pliegos Tarifarios (Las Condes)'!$B:$B,MATCH($B959,'Pliegos Tarifarios (Las Condes)'!$A:$A,0))</f>
        <v>295656.50166140002</v>
      </c>
      <c r="N959" s="19">
        <f>I959*INDEX('Pliegos Tarifarios (Las Condes)'!$C:$C,MATCH($B959,'Pliegos Tarifarios (Las Condes)'!$A:$A,0))</f>
        <v>23456.173965399998</v>
      </c>
      <c r="O959" s="19">
        <f>J959*INDEX('Pliegos Tarifarios (Las Condes)'!$D:$D,MATCH($B959,'Pliegos Tarifarios (Las Condes)'!$A:$A,0))</f>
        <v>92632.245660500004</v>
      </c>
      <c r="P959" s="19">
        <f>H959*INDEX('Pliegos Tarifarios (Las Condes)'!$E:$E,MATCH($B959,'Pliegos Tarifarios (Las Condes)'!$A:$A,0))</f>
        <v>32173.462019600003</v>
      </c>
      <c r="Q959" s="19" cm="1">
        <f t="array" ref="Q959">H959*_xlfn.IFS(H959&lt;=350,INDEX('Pliegos Tarifarios (Las Condes)'!$F:$F,MATCH($B959,'Pliegos Tarifarios (Las Condes)'!$A:$A,0)),H959&lt;=500,INDEX('Pliegos Tarifarios (Las Condes)'!$G:$G,MATCH($B959,'Pliegos Tarifarios (Las Condes)'!$A:$A,0)),H959&lt;=1000,INDEX('Pliegos Tarifarios (Las Condes)'!$H:$H,MATCH($B959,'Pliegos Tarifarios (Las Condes)'!$A:$A,0)),H959&lt;=5000,INDEX('Pliegos Tarifarios (Las Condes)'!$I:$I,MATCH($B959,'Pliegos Tarifarios (Las Condes)'!$A:$A,0)),H959&gt;5000,INDEX('Pliegos Tarifarios (Las Condes)'!$J:$J,MATCH($B959,'Pliegos Tarifarios (Las Condes)'!$A:$A,0)))/1.19</f>
        <v>7465.7765683193275</v>
      </c>
      <c r="R959" s="19">
        <f>INDEX('Pliegos Tarifarios (Las Condes)'!$K:$K,MATCH($B959,'Pliegos Tarifarios (Las Condes)'!$A:$A,0))</f>
        <v>716.899</v>
      </c>
      <c r="S959" s="21">
        <f t="shared" si="45"/>
        <v>452101.05887521931</v>
      </c>
      <c r="T959" s="21">
        <f t="shared" si="46"/>
        <v>85899.20118629167</v>
      </c>
      <c r="U959" s="19">
        <v>0</v>
      </c>
      <c r="V959" s="21">
        <f t="shared" si="47"/>
        <v>538000.26006151095</v>
      </c>
    </row>
    <row r="960" spans="1:22" x14ac:dyDescent="0.3">
      <c r="A960" s="3" t="s">
        <v>142</v>
      </c>
      <c r="B960" s="3">
        <v>3</v>
      </c>
      <c r="C960" s="4" t="s">
        <v>186</v>
      </c>
      <c r="D960" s="3" t="s">
        <v>264</v>
      </c>
      <c r="E960" s="3" t="s">
        <v>121</v>
      </c>
      <c r="F960" s="4" t="s">
        <v>265</v>
      </c>
      <c r="G960" s="3" t="s">
        <v>16</v>
      </c>
      <c r="H960" s="5">
        <v>2481.7467000000001</v>
      </c>
      <c r="I960" s="5">
        <v>6.6323999999999996</v>
      </c>
      <c r="J960" s="5">
        <v>6.5326000000000004</v>
      </c>
      <c r="K960" s="6">
        <v>0.98495265665520793</v>
      </c>
      <c r="L960" s="5">
        <v>88.63</v>
      </c>
      <c r="M960" s="19">
        <f>H960*INDEX('Pliegos Tarifarios (Las Condes)'!$B:$B,MATCH($B960,'Pliegos Tarifarios (Las Condes)'!$A:$A,0))</f>
        <v>294925.8143346</v>
      </c>
      <c r="N960" s="19">
        <f>I960*INDEX('Pliegos Tarifarios (Las Condes)'!$C:$C,MATCH($B960,'Pliegos Tarifarios (Las Condes)'!$A:$A,0))</f>
        <v>23162.124915599998</v>
      </c>
      <c r="O960" s="19">
        <f>J960*INDEX('Pliegos Tarifarios (Las Condes)'!$D:$D,MATCH($B960,'Pliegos Tarifarios (Las Condes)'!$A:$A,0))</f>
        <v>92715.983269000004</v>
      </c>
      <c r="P960" s="19">
        <f>H960*INDEX('Pliegos Tarifarios (Las Condes)'!$E:$E,MATCH($B960,'Pliegos Tarifarios (Las Condes)'!$A:$A,0))</f>
        <v>32093.948324400004</v>
      </c>
      <c r="Q960" s="19" cm="1">
        <f t="array" ref="Q960">H960*_xlfn.IFS(H960&lt;=350,INDEX('Pliegos Tarifarios (Las Condes)'!$F:$F,MATCH($B960,'Pliegos Tarifarios (Las Condes)'!$A:$A,0)),H960&lt;=500,INDEX('Pliegos Tarifarios (Las Condes)'!$G:$G,MATCH($B960,'Pliegos Tarifarios (Las Condes)'!$A:$A,0)),H960&lt;=1000,INDEX('Pliegos Tarifarios (Las Condes)'!$H:$H,MATCH($B960,'Pliegos Tarifarios (Las Condes)'!$A:$A,0)),H960&lt;=5000,INDEX('Pliegos Tarifarios (Las Condes)'!$I:$I,MATCH($B960,'Pliegos Tarifarios (Las Condes)'!$A:$A,0)),H960&gt;5000,INDEX('Pliegos Tarifarios (Las Condes)'!$J:$J,MATCH($B960,'Pliegos Tarifarios (Las Condes)'!$A:$A,0)))/1.19</f>
        <v>7447.3256014285716</v>
      </c>
      <c r="R960" s="19">
        <f>INDEX('Pliegos Tarifarios (Las Condes)'!$K:$K,MATCH($B960,'Pliegos Tarifarios (Las Condes)'!$A:$A,0))</f>
        <v>716.899</v>
      </c>
      <c r="S960" s="21">
        <f t="shared" si="45"/>
        <v>451062.09544502856</v>
      </c>
      <c r="T960" s="21">
        <f t="shared" si="46"/>
        <v>85701.798134555429</v>
      </c>
      <c r="U960" s="19">
        <v>0</v>
      </c>
      <c r="V960" s="21">
        <f t="shared" si="47"/>
        <v>536763.89357958396</v>
      </c>
    </row>
    <row r="961" spans="1:22" x14ac:dyDescent="0.3">
      <c r="A961" s="3" t="s">
        <v>142</v>
      </c>
      <c r="B961" s="3">
        <v>3</v>
      </c>
      <c r="C961" s="4" t="s">
        <v>186</v>
      </c>
      <c r="D961" s="3" t="s">
        <v>266</v>
      </c>
      <c r="E961" s="3" t="s">
        <v>121</v>
      </c>
      <c r="F961" s="4" t="s">
        <v>267</v>
      </c>
      <c r="G961" s="3" t="s">
        <v>16</v>
      </c>
      <c r="H961" s="5">
        <v>2489.2413999999999</v>
      </c>
      <c r="I961" s="5">
        <v>6.6712999999999996</v>
      </c>
      <c r="J961" s="5">
        <v>6.5884999999999998</v>
      </c>
      <c r="K961" s="6">
        <v>0.98758862590499608</v>
      </c>
      <c r="L961" s="5">
        <v>88.9</v>
      </c>
      <c r="M961" s="19">
        <f>H961*INDEX('Pliegos Tarifarios (Las Condes)'!$B:$B,MATCH($B961,'Pliegos Tarifarios (Las Condes)'!$A:$A,0))</f>
        <v>295816.46949319995</v>
      </c>
      <c r="N961" s="19">
        <f>I961*INDEX('Pliegos Tarifarios (Las Condes)'!$C:$C,MATCH($B961,'Pliegos Tarifarios (Las Condes)'!$A:$A,0))</f>
        <v>23297.974179699999</v>
      </c>
      <c r="O961" s="19">
        <f>J961*INDEX('Pliegos Tarifarios (Las Condes)'!$D:$D,MATCH($B961,'Pliegos Tarifarios (Las Condes)'!$A:$A,0))</f>
        <v>93509.361627499995</v>
      </c>
      <c r="P961" s="19">
        <f>H961*INDEX('Pliegos Tarifarios (Las Condes)'!$E:$E,MATCH($B961,'Pliegos Tarifarios (Las Condes)'!$A:$A,0))</f>
        <v>32190.869784800001</v>
      </c>
      <c r="Q961" s="19" cm="1">
        <f t="array" ref="Q961">H961*_xlfn.IFS(H961&lt;=350,INDEX('Pliegos Tarifarios (Las Condes)'!$F:$F,MATCH($B961,'Pliegos Tarifarios (Las Condes)'!$A:$A,0)),H961&lt;=500,INDEX('Pliegos Tarifarios (Las Condes)'!$G:$G,MATCH($B961,'Pliegos Tarifarios (Las Condes)'!$A:$A,0)),H961&lt;=1000,INDEX('Pliegos Tarifarios (Las Condes)'!$H:$H,MATCH($B961,'Pliegos Tarifarios (Las Condes)'!$A:$A,0)),H961&lt;=5000,INDEX('Pliegos Tarifarios (Las Condes)'!$I:$I,MATCH($B961,'Pliegos Tarifarios (Las Condes)'!$A:$A,0)),H961&gt;5000,INDEX('Pliegos Tarifarios (Las Condes)'!$J:$J,MATCH($B961,'Pliegos Tarifarios (Las Condes)'!$A:$A,0)))/1.19</f>
        <v>7469.8159994957969</v>
      </c>
      <c r="R961" s="19">
        <f>INDEX('Pliegos Tarifarios (Las Condes)'!$K:$K,MATCH($B961,'Pliegos Tarifarios (Las Condes)'!$A:$A,0))</f>
        <v>716.899</v>
      </c>
      <c r="S961" s="21">
        <f t="shared" si="45"/>
        <v>453001.39008469571</v>
      </c>
      <c r="T961" s="21">
        <f t="shared" si="46"/>
        <v>86070.264116092192</v>
      </c>
      <c r="U961" s="19">
        <v>0</v>
      </c>
      <c r="V961" s="21">
        <f t="shared" si="47"/>
        <v>539071.65420078789</v>
      </c>
    </row>
    <row r="962" spans="1:22" x14ac:dyDescent="0.3">
      <c r="A962" s="3" t="s">
        <v>142</v>
      </c>
      <c r="B962" s="3">
        <v>3</v>
      </c>
      <c r="C962" s="4" t="s">
        <v>186</v>
      </c>
      <c r="D962" s="3" t="s">
        <v>268</v>
      </c>
      <c r="E962" s="3" t="s">
        <v>121</v>
      </c>
      <c r="F962" s="4" t="s">
        <v>269</v>
      </c>
      <c r="G962" s="3" t="s">
        <v>16</v>
      </c>
      <c r="H962" s="5">
        <v>829.00239999999997</v>
      </c>
      <c r="I962" s="5">
        <v>2.2017000000000002</v>
      </c>
      <c r="J962" s="5">
        <v>2.1848999999999998</v>
      </c>
      <c r="K962" s="6">
        <v>0.99236953263387362</v>
      </c>
      <c r="L962" s="5">
        <v>29.61</v>
      </c>
      <c r="M962" s="19">
        <f>H962*INDEX('Pliegos Tarifarios (Las Condes)'!$B:$B,MATCH($B962,'Pliegos Tarifarios (Las Condes)'!$A:$A,0))</f>
        <v>98516.987211199987</v>
      </c>
      <c r="N962" s="19">
        <f>I962*INDEX('Pliegos Tarifarios (Las Condes)'!$C:$C,MATCH($B962,'Pliegos Tarifarios (Las Condes)'!$A:$A,0))</f>
        <v>7688.9286572999999</v>
      </c>
      <c r="O962" s="19">
        <f>J962*INDEX('Pliegos Tarifarios (Las Condes)'!$D:$D,MATCH($B962,'Pliegos Tarifarios (Las Condes)'!$A:$A,0))</f>
        <v>31009.881493499997</v>
      </c>
      <c r="P962" s="19">
        <f>H962*INDEX('Pliegos Tarifarios (Las Condes)'!$E:$E,MATCH($B962,'Pliegos Tarifarios (Las Condes)'!$A:$A,0))</f>
        <v>10720.6590368</v>
      </c>
      <c r="Q962" s="19" cm="1">
        <f t="array" ref="Q962">H962*_xlfn.IFS(H962&lt;=350,INDEX('Pliegos Tarifarios (Las Condes)'!$F:$F,MATCH($B962,'Pliegos Tarifarios (Las Condes)'!$A:$A,0)),H962&lt;=500,INDEX('Pliegos Tarifarios (Las Condes)'!$G:$G,MATCH($B962,'Pliegos Tarifarios (Las Condes)'!$A:$A,0)),H962&lt;=1000,INDEX('Pliegos Tarifarios (Las Condes)'!$H:$H,MATCH($B962,'Pliegos Tarifarios (Las Condes)'!$A:$A,0)),H962&lt;=5000,INDEX('Pliegos Tarifarios (Las Condes)'!$I:$I,MATCH($B962,'Pliegos Tarifarios (Las Condes)'!$A:$A,0)),H962&gt;5000,INDEX('Pliegos Tarifarios (Las Condes)'!$J:$J,MATCH($B962,'Pliegos Tarifarios (Las Condes)'!$A:$A,0)))/1.19</f>
        <v>1944.3241163025211</v>
      </c>
      <c r="R962" s="19">
        <f>INDEX('Pliegos Tarifarios (Las Condes)'!$K:$K,MATCH($B962,'Pliegos Tarifarios (Las Condes)'!$A:$A,0))</f>
        <v>716.899</v>
      </c>
      <c r="S962" s="21">
        <f t="shared" si="45"/>
        <v>150597.6795151025</v>
      </c>
      <c r="T962" s="21">
        <f t="shared" si="46"/>
        <v>28613.559107869474</v>
      </c>
      <c r="U962" s="19">
        <v>0</v>
      </c>
      <c r="V962" s="21">
        <f t="shared" si="47"/>
        <v>179211.23862297199</v>
      </c>
    </row>
    <row r="963" spans="1:22" x14ac:dyDescent="0.3">
      <c r="A963" s="3" t="s">
        <v>142</v>
      </c>
      <c r="B963" s="3">
        <v>3</v>
      </c>
      <c r="C963" s="4" t="s">
        <v>186</v>
      </c>
      <c r="D963" s="3" t="s">
        <v>270</v>
      </c>
      <c r="E963" s="3" t="s">
        <v>121</v>
      </c>
      <c r="F963" s="4" t="s">
        <v>271</v>
      </c>
      <c r="G963" s="3" t="s">
        <v>16</v>
      </c>
      <c r="H963" s="5">
        <v>828.67989999999998</v>
      </c>
      <c r="I963" s="5">
        <v>2.2642000000000002</v>
      </c>
      <c r="J963" s="5">
        <v>2.1890999999999998</v>
      </c>
      <c r="K963" s="6">
        <v>0.96683155198304016</v>
      </c>
      <c r="L963" s="5">
        <v>29.6</v>
      </c>
      <c r="M963" s="19">
        <f>H963*INDEX('Pliegos Tarifarios (Las Condes)'!$B:$B,MATCH($B963,'Pliegos Tarifarios (Las Condes)'!$A:$A,0))</f>
        <v>98478.661956199998</v>
      </c>
      <c r="N963" s="19">
        <f>I963*INDEX('Pliegos Tarifarios (Las Condes)'!$C:$C,MATCH($B963,'Pliegos Tarifarios (Las Condes)'!$A:$A,0))</f>
        <v>7907.1954698</v>
      </c>
      <c r="O963" s="19">
        <f>J963*INDEX('Pliegos Tarifarios (Las Condes)'!$D:$D,MATCH($B963,'Pliegos Tarifarios (Las Condes)'!$A:$A,0))</f>
        <v>31069.4913165</v>
      </c>
      <c r="P963" s="19">
        <f>H963*INDEX('Pliegos Tarifarios (Las Condes)'!$E:$E,MATCH($B963,'Pliegos Tarifarios (Las Condes)'!$A:$A,0))</f>
        <v>10716.4884668</v>
      </c>
      <c r="Q963" s="19" cm="1">
        <f t="array" ref="Q963">H963*_xlfn.IFS(H963&lt;=350,INDEX('Pliegos Tarifarios (Las Condes)'!$F:$F,MATCH($B963,'Pliegos Tarifarios (Las Condes)'!$A:$A,0)),H963&lt;=500,INDEX('Pliegos Tarifarios (Las Condes)'!$G:$G,MATCH($B963,'Pliegos Tarifarios (Las Condes)'!$A:$A,0)),H963&lt;=1000,INDEX('Pliegos Tarifarios (Las Condes)'!$H:$H,MATCH($B963,'Pliegos Tarifarios (Las Condes)'!$A:$A,0)),H963&lt;=5000,INDEX('Pliegos Tarifarios (Las Condes)'!$I:$I,MATCH($B963,'Pliegos Tarifarios (Las Condes)'!$A:$A,0)),H963&gt;5000,INDEX('Pliegos Tarifarios (Las Condes)'!$J:$J,MATCH($B963,'Pliegos Tarifarios (Las Condes)'!$A:$A,0)))/1.19</f>
        <v>1943.5677318487396</v>
      </c>
      <c r="R963" s="19">
        <f>INDEX('Pliegos Tarifarios (Las Condes)'!$K:$K,MATCH($B963,'Pliegos Tarifarios (Las Condes)'!$A:$A,0))</f>
        <v>716.899</v>
      </c>
      <c r="S963" s="21">
        <f t="shared" si="45"/>
        <v>150832.30394114874</v>
      </c>
      <c r="T963" s="21">
        <f t="shared" si="46"/>
        <v>28658.137748818262</v>
      </c>
      <c r="U963" s="19">
        <v>0</v>
      </c>
      <c r="V963" s="21">
        <f t="shared" si="47"/>
        <v>179490.441689967</v>
      </c>
    </row>
    <row r="964" spans="1:22" x14ac:dyDescent="0.3">
      <c r="A964" s="3" t="s">
        <v>142</v>
      </c>
      <c r="B964" s="3">
        <v>3</v>
      </c>
      <c r="C964" s="4" t="s">
        <v>186</v>
      </c>
      <c r="D964" s="3" t="s">
        <v>272</v>
      </c>
      <c r="E964" s="3" t="s">
        <v>121</v>
      </c>
      <c r="F964" s="4" t="s">
        <v>273</v>
      </c>
      <c r="G964" s="3" t="s">
        <v>16</v>
      </c>
      <c r="H964" s="5">
        <v>829.90139999999997</v>
      </c>
      <c r="I964" s="5">
        <v>2.2624</v>
      </c>
      <c r="J964" s="5">
        <v>2.2509000000000001</v>
      </c>
      <c r="K964" s="6">
        <v>0.99491690240452624</v>
      </c>
      <c r="L964" s="5">
        <v>29.64</v>
      </c>
      <c r="M964" s="19">
        <f>H964*INDEX('Pliegos Tarifarios (Las Condes)'!$B:$B,MATCH($B964,'Pliegos Tarifarios (Las Condes)'!$A:$A,0))</f>
        <v>98623.822573199985</v>
      </c>
      <c r="N964" s="19">
        <f>I964*INDEX('Pliegos Tarifarios (Las Condes)'!$C:$C,MATCH($B964,'Pliegos Tarifarios (Las Condes)'!$A:$A,0))</f>
        <v>7900.909385599999</v>
      </c>
      <c r="O964" s="19">
        <f>J964*INDEX('Pliegos Tarifarios (Las Condes)'!$D:$D,MATCH($B964,'Pliegos Tarifarios (Las Condes)'!$A:$A,0))</f>
        <v>31946.607283500001</v>
      </c>
      <c r="P964" s="19">
        <f>H964*INDEX('Pliegos Tarifarios (Las Condes)'!$E:$E,MATCH($B964,'Pliegos Tarifarios (Las Condes)'!$A:$A,0))</f>
        <v>10732.284904800001</v>
      </c>
      <c r="Q964" s="19" cm="1">
        <f t="array" ref="Q964">H964*_xlfn.IFS(H964&lt;=350,INDEX('Pliegos Tarifarios (Las Condes)'!$F:$F,MATCH($B964,'Pliegos Tarifarios (Las Condes)'!$A:$A,0)),H964&lt;=500,INDEX('Pliegos Tarifarios (Las Condes)'!$G:$G,MATCH($B964,'Pliegos Tarifarios (Las Condes)'!$A:$A,0)),H964&lt;=1000,INDEX('Pliegos Tarifarios (Las Condes)'!$H:$H,MATCH($B964,'Pliegos Tarifarios (Las Condes)'!$A:$A,0)),H964&lt;=5000,INDEX('Pliegos Tarifarios (Las Condes)'!$I:$I,MATCH($B964,'Pliegos Tarifarios (Las Condes)'!$A:$A,0)),H964&gt;5000,INDEX('Pliegos Tarifarios (Las Condes)'!$J:$J,MATCH($B964,'Pliegos Tarifarios (Las Condes)'!$A:$A,0)))/1.19</f>
        <v>1946.4326112605045</v>
      </c>
      <c r="R964" s="19">
        <f>INDEX('Pliegos Tarifarios (Las Condes)'!$K:$K,MATCH($B964,'Pliegos Tarifarios (Las Condes)'!$A:$A,0))</f>
        <v>716.899</v>
      </c>
      <c r="S964" s="21">
        <f t="shared" si="45"/>
        <v>151866.95575836051</v>
      </c>
      <c r="T964" s="21">
        <f t="shared" si="46"/>
        <v>28854.721594088496</v>
      </c>
      <c r="U964" s="19">
        <v>0</v>
      </c>
      <c r="V964" s="21">
        <f t="shared" si="47"/>
        <v>180721.67735244901</v>
      </c>
    </row>
    <row r="965" spans="1:22" x14ac:dyDescent="0.3">
      <c r="A965" s="3" t="s">
        <v>142</v>
      </c>
      <c r="B965" s="3">
        <v>3</v>
      </c>
      <c r="C965" s="4" t="s">
        <v>186</v>
      </c>
      <c r="D965" s="3" t="s">
        <v>274</v>
      </c>
      <c r="E965" s="3" t="s">
        <v>121</v>
      </c>
      <c r="F965" s="4" t="s">
        <v>275</v>
      </c>
      <c r="G965" s="3" t="s">
        <v>16</v>
      </c>
      <c r="H965" s="5">
        <v>829.79660000000001</v>
      </c>
      <c r="I965" s="5">
        <v>2.2801999999999998</v>
      </c>
      <c r="J965" s="5">
        <v>2.2019000000000002</v>
      </c>
      <c r="K965" s="6">
        <v>0.96566090693798812</v>
      </c>
      <c r="L965" s="5">
        <v>29.64</v>
      </c>
      <c r="M965" s="19">
        <f>H965*INDEX('Pliegos Tarifarios (Las Condes)'!$B:$B,MATCH($B965,'Pliegos Tarifarios (Las Condes)'!$A:$A,0))</f>
        <v>98611.368350799996</v>
      </c>
      <c r="N965" s="19">
        <f>I965*INDEX('Pliegos Tarifarios (Las Condes)'!$C:$C,MATCH($B965,'Pliegos Tarifarios (Las Condes)'!$A:$A,0))</f>
        <v>7963.0717737999985</v>
      </c>
      <c r="O965" s="19">
        <f>J965*INDEX('Pliegos Tarifarios (Las Condes)'!$D:$D,MATCH($B965,'Pliegos Tarifarios (Las Condes)'!$A:$A,0))</f>
        <v>31251.159348500005</v>
      </c>
      <c r="P965" s="19">
        <f>H965*INDEX('Pliegos Tarifarios (Las Condes)'!$E:$E,MATCH($B965,'Pliegos Tarifarios (Las Condes)'!$A:$A,0))</f>
        <v>10730.929631200001</v>
      </c>
      <c r="Q965" s="19" cm="1">
        <f t="array" ref="Q965">H965*_xlfn.IFS(H965&lt;=350,INDEX('Pliegos Tarifarios (Las Condes)'!$F:$F,MATCH($B965,'Pliegos Tarifarios (Las Condes)'!$A:$A,0)),H965&lt;=500,INDEX('Pliegos Tarifarios (Las Condes)'!$G:$G,MATCH($B965,'Pliegos Tarifarios (Las Condes)'!$A:$A,0)),H965&lt;=1000,INDEX('Pliegos Tarifarios (Las Condes)'!$H:$H,MATCH($B965,'Pliegos Tarifarios (Las Condes)'!$A:$A,0)),H965&lt;=5000,INDEX('Pliegos Tarifarios (Las Condes)'!$I:$I,MATCH($B965,'Pliegos Tarifarios (Las Condes)'!$A:$A,0)),H965&gt;5000,INDEX('Pliegos Tarifarios (Las Condes)'!$J:$J,MATCH($B965,'Pliegos Tarifarios (Las Condes)'!$A:$A,0)))/1.19</f>
        <v>1946.1868156302526</v>
      </c>
      <c r="R965" s="19">
        <f>INDEX('Pliegos Tarifarios (Las Condes)'!$K:$K,MATCH($B965,'Pliegos Tarifarios (Las Condes)'!$A:$A,0))</f>
        <v>716.899</v>
      </c>
      <c r="S965" s="21">
        <f t="shared" si="45"/>
        <v>151219.61491993026</v>
      </c>
      <c r="T965" s="21">
        <f t="shared" si="46"/>
        <v>28731.72683478675</v>
      </c>
      <c r="U965" s="19">
        <v>0</v>
      </c>
      <c r="V965" s="21">
        <f t="shared" si="47"/>
        <v>179951.341754717</v>
      </c>
    </row>
    <row r="966" spans="1:22" x14ac:dyDescent="0.3">
      <c r="A966" s="3" t="s">
        <v>142</v>
      </c>
      <c r="B966" s="3">
        <v>3</v>
      </c>
      <c r="C966" s="4" t="s">
        <v>186</v>
      </c>
      <c r="D966" s="3" t="s">
        <v>276</v>
      </c>
      <c r="E966" s="3" t="s">
        <v>121</v>
      </c>
      <c r="F966" s="4" t="s">
        <v>277</v>
      </c>
      <c r="G966" s="3" t="s">
        <v>16</v>
      </c>
      <c r="H966" s="5">
        <v>827.49480000000005</v>
      </c>
      <c r="I966" s="5">
        <v>2.2090000000000001</v>
      </c>
      <c r="J966" s="5">
        <v>2.1993</v>
      </c>
      <c r="K966" s="6">
        <v>0.99560887279311905</v>
      </c>
      <c r="L966" s="5">
        <v>29.55</v>
      </c>
      <c r="M966" s="19">
        <f>H966*INDEX('Pliegos Tarifarios (Las Condes)'!$B:$B,MATCH($B966,'Pliegos Tarifarios (Las Condes)'!$A:$A,0))</f>
        <v>98337.827042400007</v>
      </c>
      <c r="N966" s="19">
        <f>I966*INDEX('Pliegos Tarifarios (Las Condes)'!$C:$C,MATCH($B966,'Pliegos Tarifarios (Las Condes)'!$A:$A,0))</f>
        <v>7714.4222209999998</v>
      </c>
      <c r="O966" s="19">
        <f>J966*INDEX('Pliegos Tarifarios (Las Condes)'!$D:$D,MATCH($B966,'Pliegos Tarifarios (Las Condes)'!$A:$A,0))</f>
        <v>31214.258029500001</v>
      </c>
      <c r="P966" s="19">
        <f>H966*INDEX('Pliegos Tarifarios (Las Condes)'!$E:$E,MATCH($B966,'Pliegos Tarifarios (Las Condes)'!$A:$A,0))</f>
        <v>10701.162753600001</v>
      </c>
      <c r="Q966" s="19" cm="1">
        <f t="array" ref="Q966">H966*_xlfn.IFS(H966&lt;=350,INDEX('Pliegos Tarifarios (Las Condes)'!$F:$F,MATCH($B966,'Pliegos Tarifarios (Las Condes)'!$A:$A,0)),H966&lt;=500,INDEX('Pliegos Tarifarios (Las Condes)'!$G:$G,MATCH($B966,'Pliegos Tarifarios (Las Condes)'!$A:$A,0)),H966&lt;=1000,INDEX('Pliegos Tarifarios (Las Condes)'!$H:$H,MATCH($B966,'Pliegos Tarifarios (Las Condes)'!$A:$A,0)),H966&lt;=5000,INDEX('Pliegos Tarifarios (Las Condes)'!$I:$I,MATCH($B966,'Pliegos Tarifarios (Las Condes)'!$A:$A,0)),H966&gt;5000,INDEX('Pliegos Tarifarios (Las Condes)'!$J:$J,MATCH($B966,'Pliegos Tarifarios (Las Condes)'!$A:$A,0)))/1.19</f>
        <v>1940.788224201681</v>
      </c>
      <c r="R966" s="19">
        <f>INDEX('Pliegos Tarifarios (Las Condes)'!$K:$K,MATCH($B966,'Pliegos Tarifarios (Las Condes)'!$A:$A,0))</f>
        <v>716.899</v>
      </c>
      <c r="S966" s="21">
        <f t="shared" si="45"/>
        <v>150625.35727070167</v>
      </c>
      <c r="T966" s="21">
        <f t="shared" si="46"/>
        <v>28618.817881433319</v>
      </c>
      <c r="U966" s="19">
        <v>0</v>
      </c>
      <c r="V966" s="21">
        <f t="shared" si="47"/>
        <v>179244.17515213499</v>
      </c>
    </row>
    <row r="967" spans="1:22" x14ac:dyDescent="0.3">
      <c r="A967" s="3" t="s">
        <v>142</v>
      </c>
      <c r="B967" s="3">
        <v>3</v>
      </c>
      <c r="C967" s="4" t="s">
        <v>186</v>
      </c>
      <c r="D967" s="3" t="s">
        <v>278</v>
      </c>
      <c r="E967" s="3" t="s">
        <v>121</v>
      </c>
      <c r="F967" s="4" t="s">
        <v>279</v>
      </c>
      <c r="G967" s="3" t="s">
        <v>16</v>
      </c>
      <c r="H967" s="5">
        <v>827.47680000000003</v>
      </c>
      <c r="I967" s="5">
        <v>2.2541000000000002</v>
      </c>
      <c r="J967" s="5">
        <v>2.2109999999999999</v>
      </c>
      <c r="K967" s="6">
        <v>0.98087928663324597</v>
      </c>
      <c r="L967" s="5">
        <v>29.55</v>
      </c>
      <c r="M967" s="19">
        <f>H967*INDEX('Pliegos Tarifarios (Las Condes)'!$B:$B,MATCH($B967,'Pliegos Tarifarios (Las Condes)'!$A:$A,0))</f>
        <v>98335.687958399998</v>
      </c>
      <c r="N967" s="19">
        <f>I967*INDEX('Pliegos Tarifarios (Las Condes)'!$C:$C,MATCH($B967,'Pliegos Tarifarios (Las Condes)'!$A:$A,0))</f>
        <v>7871.9235529000007</v>
      </c>
      <c r="O967" s="19">
        <f>J967*INDEX('Pliegos Tarifarios (Las Condes)'!$D:$D,MATCH($B967,'Pliegos Tarifarios (Las Condes)'!$A:$A,0))</f>
        <v>31380.313964999998</v>
      </c>
      <c r="P967" s="19">
        <f>H967*INDEX('Pliegos Tarifarios (Las Condes)'!$E:$E,MATCH($B967,'Pliegos Tarifarios (Las Condes)'!$A:$A,0))</f>
        <v>10700.929977600001</v>
      </c>
      <c r="Q967" s="19" cm="1">
        <f t="array" ref="Q967">H967*_xlfn.IFS(H967&lt;=350,INDEX('Pliegos Tarifarios (Las Condes)'!$F:$F,MATCH($B967,'Pliegos Tarifarios (Las Condes)'!$A:$A,0)),H967&lt;=500,INDEX('Pliegos Tarifarios (Las Condes)'!$G:$G,MATCH($B967,'Pliegos Tarifarios (Las Condes)'!$A:$A,0)),H967&lt;=1000,INDEX('Pliegos Tarifarios (Las Condes)'!$H:$H,MATCH($B967,'Pliegos Tarifarios (Las Condes)'!$A:$A,0)),H967&lt;=5000,INDEX('Pliegos Tarifarios (Las Condes)'!$I:$I,MATCH($B967,'Pliegos Tarifarios (Las Condes)'!$A:$A,0)),H967&gt;5000,INDEX('Pliegos Tarifarios (Las Condes)'!$J:$J,MATCH($B967,'Pliegos Tarifarios (Las Condes)'!$A:$A,0)))/1.19</f>
        <v>1940.7460073949583</v>
      </c>
      <c r="R967" s="19">
        <f>INDEX('Pliegos Tarifarios (Las Condes)'!$K:$K,MATCH($B967,'Pliegos Tarifarios (Las Condes)'!$A:$A,0))</f>
        <v>716.899</v>
      </c>
      <c r="S967" s="21">
        <f t="shared" si="45"/>
        <v>150946.50046129496</v>
      </c>
      <c r="T967" s="21">
        <f t="shared" si="46"/>
        <v>28679.835087646043</v>
      </c>
      <c r="U967" s="19">
        <v>0</v>
      </c>
      <c r="V967" s="21">
        <f t="shared" si="47"/>
        <v>179626.33554894099</v>
      </c>
    </row>
    <row r="968" spans="1:22" x14ac:dyDescent="0.3">
      <c r="A968" s="3" t="s">
        <v>142</v>
      </c>
      <c r="B968" s="3">
        <v>3</v>
      </c>
      <c r="C968" s="4" t="s">
        <v>186</v>
      </c>
      <c r="D968" s="3" t="s">
        <v>280</v>
      </c>
      <c r="E968" s="3" t="s">
        <v>121</v>
      </c>
      <c r="F968" s="4" t="s">
        <v>281</v>
      </c>
      <c r="G968" s="3" t="s">
        <v>16</v>
      </c>
      <c r="H968" s="5">
        <v>828.70039999999995</v>
      </c>
      <c r="I968" s="5">
        <v>2.2444999999999999</v>
      </c>
      <c r="J968" s="5">
        <v>2.1844000000000001</v>
      </c>
      <c r="K968" s="6">
        <v>0.97322343506348863</v>
      </c>
      <c r="L968" s="5">
        <v>29.6</v>
      </c>
      <c r="M968" s="19">
        <f>H968*INDEX('Pliegos Tarifarios (Las Condes)'!$B:$B,MATCH($B968,'Pliegos Tarifarios (Las Condes)'!$A:$A,0))</f>
        <v>98481.098135199994</v>
      </c>
      <c r="N968" s="19">
        <f>I968*INDEX('Pliegos Tarifarios (Las Condes)'!$C:$C,MATCH($B968,'Pliegos Tarifarios (Las Condes)'!$A:$A,0))</f>
        <v>7838.3977704999988</v>
      </c>
      <c r="O968" s="19">
        <f>J968*INDEX('Pliegos Tarifarios (Las Condes)'!$D:$D,MATCH($B968,'Pliegos Tarifarios (Las Condes)'!$A:$A,0))</f>
        <v>31002.785086000004</v>
      </c>
      <c r="P968" s="19">
        <f>H968*INDEX('Pliegos Tarifarios (Las Condes)'!$E:$E,MATCH($B968,'Pliegos Tarifarios (Las Condes)'!$A:$A,0))</f>
        <v>10716.7535728</v>
      </c>
      <c r="Q968" s="19" cm="1">
        <f t="array" ref="Q968">H968*_xlfn.IFS(H968&lt;=350,INDEX('Pliegos Tarifarios (Las Condes)'!$F:$F,MATCH($B968,'Pliegos Tarifarios (Las Condes)'!$A:$A,0)),H968&lt;=500,INDEX('Pliegos Tarifarios (Las Condes)'!$G:$G,MATCH($B968,'Pliegos Tarifarios (Las Condes)'!$A:$A,0)),H968&lt;=1000,INDEX('Pliegos Tarifarios (Las Condes)'!$H:$H,MATCH($B968,'Pliegos Tarifarios (Las Condes)'!$A:$A,0)),H968&lt;=5000,INDEX('Pliegos Tarifarios (Las Condes)'!$I:$I,MATCH($B968,'Pliegos Tarifarios (Las Condes)'!$A:$A,0)),H968&gt;5000,INDEX('Pliegos Tarifarios (Las Condes)'!$J:$J,MATCH($B968,'Pliegos Tarifarios (Las Condes)'!$A:$A,0)))/1.19</f>
        <v>1943.6158121008405</v>
      </c>
      <c r="R968" s="19">
        <f>INDEX('Pliegos Tarifarios (Las Condes)'!$K:$K,MATCH($B968,'Pliegos Tarifarios (Las Condes)'!$A:$A,0))</f>
        <v>716.899</v>
      </c>
      <c r="S968" s="21">
        <f t="shared" si="45"/>
        <v>150699.54937660086</v>
      </c>
      <c r="T968" s="21">
        <f t="shared" si="46"/>
        <v>28632.914381554165</v>
      </c>
      <c r="U968" s="19">
        <v>0</v>
      </c>
      <c r="V968" s="21">
        <f t="shared" si="47"/>
        <v>179332.46375815503</v>
      </c>
    </row>
    <row r="969" spans="1:22" x14ac:dyDescent="0.3">
      <c r="A969" s="3" t="s">
        <v>142</v>
      </c>
      <c r="B969" s="3">
        <v>3</v>
      </c>
      <c r="C969" s="4" t="s">
        <v>186</v>
      </c>
      <c r="D969" s="3" t="s">
        <v>282</v>
      </c>
      <c r="E969" s="3" t="s">
        <v>121</v>
      </c>
      <c r="F969" s="4" t="s">
        <v>283</v>
      </c>
      <c r="G969" s="3" t="s">
        <v>16</v>
      </c>
      <c r="H969" s="5">
        <v>828.62689999999998</v>
      </c>
      <c r="I969" s="5">
        <v>2.2361</v>
      </c>
      <c r="J969" s="5">
        <v>2.2361</v>
      </c>
      <c r="K969" s="6">
        <v>1</v>
      </c>
      <c r="L969" s="5">
        <v>29.59</v>
      </c>
      <c r="M969" s="19">
        <f>H969*INDEX('Pliegos Tarifarios (Las Condes)'!$B:$B,MATCH($B969,'Pliegos Tarifarios (Las Condes)'!$A:$A,0))</f>
        <v>98472.363542199993</v>
      </c>
      <c r="N969" s="19">
        <f>I969*INDEX('Pliegos Tarifarios (Las Condes)'!$C:$C,MATCH($B969,'Pliegos Tarifarios (Las Condes)'!$A:$A,0))</f>
        <v>7809.0627108999997</v>
      </c>
      <c r="O969" s="19">
        <f>J969*INDEX('Pliegos Tarifarios (Las Condes)'!$D:$D,MATCH($B969,'Pliegos Tarifarios (Las Condes)'!$A:$A,0))</f>
        <v>31736.553621499999</v>
      </c>
      <c r="P969" s="19">
        <f>H969*INDEX('Pliegos Tarifarios (Las Condes)'!$E:$E,MATCH($B969,'Pliegos Tarifarios (Las Condes)'!$A:$A,0))</f>
        <v>10715.803070800001</v>
      </c>
      <c r="Q969" s="19" cm="1">
        <f t="array" ref="Q969">H969*_xlfn.IFS(H969&lt;=350,INDEX('Pliegos Tarifarios (Las Condes)'!$F:$F,MATCH($B969,'Pliegos Tarifarios (Las Condes)'!$A:$A,0)),H969&lt;=500,INDEX('Pliegos Tarifarios (Las Condes)'!$G:$G,MATCH($B969,'Pliegos Tarifarios (Las Condes)'!$A:$A,0)),H969&lt;=1000,INDEX('Pliegos Tarifarios (Las Condes)'!$H:$H,MATCH($B969,'Pliegos Tarifarios (Las Condes)'!$A:$A,0)),H969&lt;=5000,INDEX('Pliegos Tarifarios (Las Condes)'!$I:$I,MATCH($B969,'Pliegos Tarifarios (Las Condes)'!$A:$A,0)),H969&gt;5000,INDEX('Pliegos Tarifarios (Las Condes)'!$J:$J,MATCH($B969,'Pliegos Tarifarios (Las Condes)'!$A:$A,0)))/1.19</f>
        <v>1943.443426806723</v>
      </c>
      <c r="R969" s="19">
        <f>INDEX('Pliegos Tarifarios (Las Condes)'!$K:$K,MATCH($B969,'Pliegos Tarifarios (Las Condes)'!$A:$A,0))</f>
        <v>716.899</v>
      </c>
      <c r="S969" s="21">
        <f t="shared" ref="S969:S1032" si="48">SUM(M969:R969)</f>
        <v>151394.1253722067</v>
      </c>
      <c r="T969" s="21">
        <f t="shared" ref="T969:T1032" si="49">S969*0.19</f>
        <v>28764.883820719275</v>
      </c>
      <c r="U969" s="19">
        <v>0</v>
      </c>
      <c r="V969" s="21">
        <f t="shared" ref="V969:V1032" si="50">SUM(S969:T969)</f>
        <v>180159.00919292599</v>
      </c>
    </row>
    <row r="970" spans="1:22" x14ac:dyDescent="0.3">
      <c r="A970" s="3" t="s">
        <v>142</v>
      </c>
      <c r="B970" s="3">
        <v>3</v>
      </c>
      <c r="C970" s="4" t="s">
        <v>186</v>
      </c>
      <c r="D970" s="3" t="s">
        <v>284</v>
      </c>
      <c r="E970" s="3" t="s">
        <v>121</v>
      </c>
      <c r="F970" s="4" t="s">
        <v>285</v>
      </c>
      <c r="G970" s="3" t="s">
        <v>16</v>
      </c>
      <c r="H970" s="5">
        <v>828.60940000000005</v>
      </c>
      <c r="I970" s="5">
        <v>2.2231999999999998</v>
      </c>
      <c r="J970" s="5">
        <v>2.1589</v>
      </c>
      <c r="K970" s="6">
        <v>0.97107772580064777</v>
      </c>
      <c r="L970" s="5">
        <v>29.59</v>
      </c>
      <c r="M970" s="19">
        <f>H970*INDEX('Pliegos Tarifarios (Las Condes)'!$B:$B,MATCH($B970,'Pliegos Tarifarios (Las Condes)'!$A:$A,0))</f>
        <v>98470.283877199996</v>
      </c>
      <c r="N970" s="19">
        <f>I970*INDEX('Pliegos Tarifarios (Las Condes)'!$C:$C,MATCH($B970,'Pliegos Tarifarios (Las Condes)'!$A:$A,0))</f>
        <v>7764.0124407999992</v>
      </c>
      <c r="O970" s="19">
        <f>J970*INDEX('Pliegos Tarifarios (Las Condes)'!$D:$D,MATCH($B970,'Pliegos Tarifarios (Las Condes)'!$A:$A,0))</f>
        <v>30640.868303500003</v>
      </c>
      <c r="P970" s="19">
        <f>H970*INDEX('Pliegos Tarifarios (Las Condes)'!$E:$E,MATCH($B970,'Pliegos Tarifarios (Las Condes)'!$A:$A,0))</f>
        <v>10715.576760800001</v>
      </c>
      <c r="Q970" s="19" cm="1">
        <f t="array" ref="Q970">H970*_xlfn.IFS(H970&lt;=350,INDEX('Pliegos Tarifarios (Las Condes)'!$F:$F,MATCH($B970,'Pliegos Tarifarios (Las Condes)'!$A:$A,0)),H970&lt;=500,INDEX('Pliegos Tarifarios (Las Condes)'!$G:$G,MATCH($B970,'Pliegos Tarifarios (Las Condes)'!$A:$A,0)),H970&lt;=1000,INDEX('Pliegos Tarifarios (Las Condes)'!$H:$H,MATCH($B970,'Pliegos Tarifarios (Las Condes)'!$A:$A,0)),H970&lt;=5000,INDEX('Pliegos Tarifarios (Las Condes)'!$I:$I,MATCH($B970,'Pliegos Tarifarios (Las Condes)'!$A:$A,0)),H970&gt;5000,INDEX('Pliegos Tarifarios (Las Condes)'!$J:$J,MATCH($B970,'Pliegos Tarifarios (Las Condes)'!$A:$A,0)))/1.19</f>
        <v>1943.4023826890759</v>
      </c>
      <c r="R970" s="19">
        <f>INDEX('Pliegos Tarifarios (Las Condes)'!$K:$K,MATCH($B970,'Pliegos Tarifarios (Las Condes)'!$A:$A,0))</f>
        <v>716.899</v>
      </c>
      <c r="S970" s="21">
        <f t="shared" si="48"/>
        <v>150251.04276498908</v>
      </c>
      <c r="T970" s="21">
        <f t="shared" si="49"/>
        <v>28547.698125347924</v>
      </c>
      <c r="U970" s="19">
        <v>0</v>
      </c>
      <c r="V970" s="21">
        <f t="shared" si="50"/>
        <v>178798.74089033701</v>
      </c>
    </row>
    <row r="971" spans="1:22" x14ac:dyDescent="0.3">
      <c r="A971" s="3" t="s">
        <v>142</v>
      </c>
      <c r="B971" s="3">
        <v>3</v>
      </c>
      <c r="C971" s="4" t="s">
        <v>186</v>
      </c>
      <c r="D971" s="3" t="s">
        <v>286</v>
      </c>
      <c r="E971" s="3" t="s">
        <v>121</v>
      </c>
      <c r="F971" s="4" t="s">
        <v>287</v>
      </c>
      <c r="G971" s="3" t="s">
        <v>16</v>
      </c>
      <c r="H971" s="5">
        <v>830.01509999999996</v>
      </c>
      <c r="I971" s="5">
        <v>2.2957000000000001</v>
      </c>
      <c r="J971" s="5">
        <v>2.2957000000000001</v>
      </c>
      <c r="K971" s="6">
        <v>1</v>
      </c>
      <c r="L971" s="5">
        <v>29.64</v>
      </c>
      <c r="M971" s="19">
        <f>H971*INDEX('Pliegos Tarifarios (Las Condes)'!$B:$B,MATCH($B971,'Pliegos Tarifarios (Las Condes)'!$A:$A,0))</f>
        <v>98637.334453799995</v>
      </c>
      <c r="N971" s="19">
        <f>I971*INDEX('Pliegos Tarifarios (Las Condes)'!$C:$C,MATCH($B971,'Pliegos Tarifarios (Las Condes)'!$A:$A,0))</f>
        <v>8017.2019432999996</v>
      </c>
      <c r="O971" s="19">
        <f>J971*INDEX('Pliegos Tarifarios (Las Condes)'!$D:$D,MATCH($B971,'Pliegos Tarifarios (Las Condes)'!$A:$A,0))</f>
        <v>32582.445395500003</v>
      </c>
      <c r="P971" s="19">
        <f>H971*INDEX('Pliegos Tarifarios (Las Condes)'!$E:$E,MATCH($B971,'Pliegos Tarifarios (Las Condes)'!$A:$A,0))</f>
        <v>10733.7552732</v>
      </c>
      <c r="Q971" s="19" cm="1">
        <f t="array" ref="Q971">H971*_xlfn.IFS(H971&lt;=350,INDEX('Pliegos Tarifarios (Las Condes)'!$F:$F,MATCH($B971,'Pliegos Tarifarios (Las Condes)'!$A:$A,0)),H971&lt;=500,INDEX('Pliegos Tarifarios (Las Condes)'!$G:$G,MATCH($B971,'Pliegos Tarifarios (Las Condes)'!$A:$A,0)),H971&lt;=1000,INDEX('Pliegos Tarifarios (Las Condes)'!$H:$H,MATCH($B971,'Pliegos Tarifarios (Las Condes)'!$A:$A,0)),H971&lt;=5000,INDEX('Pliegos Tarifarios (Las Condes)'!$I:$I,MATCH($B971,'Pliegos Tarifarios (Las Condes)'!$A:$A,0)),H971&gt;5000,INDEX('Pliegos Tarifarios (Las Condes)'!$J:$J,MATCH($B971,'Pliegos Tarifarios (Las Condes)'!$A:$A,0)))/1.19</f>
        <v>1946.6992807563026</v>
      </c>
      <c r="R971" s="19">
        <f>INDEX('Pliegos Tarifarios (Las Condes)'!$K:$K,MATCH($B971,'Pliegos Tarifarios (Las Condes)'!$A:$A,0))</f>
        <v>716.899</v>
      </c>
      <c r="S971" s="21">
        <f t="shared" si="48"/>
        <v>152634.33534655627</v>
      </c>
      <c r="T971" s="21">
        <f t="shared" si="49"/>
        <v>29000.523715845691</v>
      </c>
      <c r="U971" s="19">
        <v>0</v>
      </c>
      <c r="V971" s="21">
        <f t="shared" si="50"/>
        <v>181634.85906240196</v>
      </c>
    </row>
    <row r="972" spans="1:22" x14ac:dyDescent="0.3">
      <c r="A972" s="3" t="s">
        <v>142</v>
      </c>
      <c r="B972" s="3">
        <v>3</v>
      </c>
      <c r="C972" s="4" t="s">
        <v>186</v>
      </c>
      <c r="D972" s="3" t="s">
        <v>288</v>
      </c>
      <c r="E972" s="3" t="s">
        <v>121</v>
      </c>
      <c r="F972" s="4" t="s">
        <v>289</v>
      </c>
      <c r="G972" s="3" t="s">
        <v>16</v>
      </c>
      <c r="H972" s="5">
        <v>827.72730000000001</v>
      </c>
      <c r="I972" s="5">
        <v>2.2090999999999998</v>
      </c>
      <c r="J972" s="5">
        <v>2.1695000000000002</v>
      </c>
      <c r="K972" s="6">
        <v>0.98207414784301317</v>
      </c>
      <c r="L972" s="5">
        <v>29.56</v>
      </c>
      <c r="M972" s="19">
        <f>H972*INDEX('Pliegos Tarifarios (Las Condes)'!$B:$B,MATCH($B972,'Pliegos Tarifarios (Las Condes)'!$A:$A,0))</f>
        <v>98365.456877399993</v>
      </c>
      <c r="N972" s="19">
        <f>I972*INDEX('Pliegos Tarifarios (Las Condes)'!$C:$C,MATCH($B972,'Pliegos Tarifarios (Las Condes)'!$A:$A,0))</f>
        <v>7714.7714478999987</v>
      </c>
      <c r="O972" s="19">
        <f>J972*INDEX('Pliegos Tarifarios (Las Condes)'!$D:$D,MATCH($B972,'Pliegos Tarifarios (Las Condes)'!$A:$A,0))</f>
        <v>30791.312142500003</v>
      </c>
      <c r="P972" s="19">
        <f>H972*INDEX('Pliegos Tarifarios (Las Condes)'!$E:$E,MATCH($B972,'Pliegos Tarifarios (Las Condes)'!$A:$A,0))</f>
        <v>10704.1694436</v>
      </c>
      <c r="Q972" s="19" cm="1">
        <f t="array" ref="Q972">H972*_xlfn.IFS(H972&lt;=350,INDEX('Pliegos Tarifarios (Las Condes)'!$F:$F,MATCH($B972,'Pliegos Tarifarios (Las Condes)'!$A:$A,0)),H972&lt;=500,INDEX('Pliegos Tarifarios (Las Condes)'!$G:$G,MATCH($B972,'Pliegos Tarifarios (Las Condes)'!$A:$A,0)),H972&lt;=1000,INDEX('Pliegos Tarifarios (Las Condes)'!$H:$H,MATCH($B972,'Pliegos Tarifarios (Las Condes)'!$A:$A,0)),H972&lt;=5000,INDEX('Pliegos Tarifarios (Las Condes)'!$I:$I,MATCH($B972,'Pliegos Tarifarios (Las Condes)'!$A:$A,0)),H972&gt;5000,INDEX('Pliegos Tarifarios (Las Condes)'!$J:$J,MATCH($B972,'Pliegos Tarifarios (Las Condes)'!$A:$A,0)))/1.19</f>
        <v>1941.3335246218492</v>
      </c>
      <c r="R972" s="19">
        <f>INDEX('Pliegos Tarifarios (Las Condes)'!$K:$K,MATCH($B972,'Pliegos Tarifarios (Las Condes)'!$A:$A,0))</f>
        <v>716.899</v>
      </c>
      <c r="S972" s="21">
        <f t="shared" si="48"/>
        <v>150233.94243602184</v>
      </c>
      <c r="T972" s="21">
        <f t="shared" si="49"/>
        <v>28544.449062844149</v>
      </c>
      <c r="U972" s="19">
        <v>0</v>
      </c>
      <c r="V972" s="21">
        <f t="shared" si="50"/>
        <v>178778.391498866</v>
      </c>
    </row>
    <row r="973" spans="1:22" x14ac:dyDescent="0.3">
      <c r="A973" s="3" t="s">
        <v>142</v>
      </c>
      <c r="B973" s="3">
        <v>3</v>
      </c>
      <c r="C973" s="4" t="s">
        <v>186</v>
      </c>
      <c r="D973" s="3" t="s">
        <v>290</v>
      </c>
      <c r="E973" s="3" t="s">
        <v>121</v>
      </c>
      <c r="F973" s="4" t="s">
        <v>291</v>
      </c>
      <c r="G973" s="3" t="s">
        <v>16</v>
      </c>
      <c r="H973" s="5">
        <v>829.63850000000002</v>
      </c>
      <c r="I973" s="5">
        <v>2.2103000000000002</v>
      </c>
      <c r="J973" s="5">
        <v>2.1814</v>
      </c>
      <c r="K973" s="6">
        <v>0.98692485183006828</v>
      </c>
      <c r="L973" s="5">
        <v>29.63</v>
      </c>
      <c r="M973" s="19">
        <f>H973*INDEX('Pliegos Tarifarios (Las Condes)'!$B:$B,MATCH($B973,'Pliegos Tarifarios (Las Condes)'!$A:$A,0))</f>
        <v>98592.580063000001</v>
      </c>
      <c r="N973" s="19">
        <f>I973*INDEX('Pliegos Tarifarios (Las Condes)'!$C:$C,MATCH($B973,'Pliegos Tarifarios (Las Condes)'!$A:$A,0))</f>
        <v>7718.9621706999997</v>
      </c>
      <c r="O973" s="19">
        <f>J973*INDEX('Pliegos Tarifarios (Las Condes)'!$D:$D,MATCH($B973,'Pliegos Tarifarios (Las Condes)'!$A:$A,0))</f>
        <v>30960.206641000001</v>
      </c>
      <c r="P973" s="19">
        <f>H973*INDEX('Pliegos Tarifarios (Las Condes)'!$E:$E,MATCH($B973,'Pliegos Tarifarios (Las Condes)'!$A:$A,0))</f>
        <v>10728.885082000001</v>
      </c>
      <c r="Q973" s="19" cm="1">
        <f t="array" ref="Q973">H973*_xlfn.IFS(H973&lt;=350,INDEX('Pliegos Tarifarios (Las Condes)'!$F:$F,MATCH($B973,'Pliegos Tarifarios (Las Condes)'!$A:$A,0)),H973&lt;=500,INDEX('Pliegos Tarifarios (Las Condes)'!$G:$G,MATCH($B973,'Pliegos Tarifarios (Las Condes)'!$A:$A,0)),H973&lt;=1000,INDEX('Pliegos Tarifarios (Las Condes)'!$H:$H,MATCH($B973,'Pliegos Tarifarios (Las Condes)'!$A:$A,0)),H973&lt;=5000,INDEX('Pliegos Tarifarios (Las Condes)'!$I:$I,MATCH($B973,'Pliegos Tarifarios (Las Condes)'!$A:$A,0)),H973&gt;5000,INDEX('Pliegos Tarifarios (Las Condes)'!$J:$J,MATCH($B973,'Pliegos Tarifarios (Las Condes)'!$A:$A,0)))/1.19</f>
        <v>1945.8160113445383</v>
      </c>
      <c r="R973" s="19">
        <f>INDEX('Pliegos Tarifarios (Las Condes)'!$K:$K,MATCH($B973,'Pliegos Tarifarios (Las Condes)'!$A:$A,0))</f>
        <v>716.899</v>
      </c>
      <c r="S973" s="21">
        <f t="shared" si="48"/>
        <v>150663.34896804456</v>
      </c>
      <c r="T973" s="21">
        <f t="shared" si="49"/>
        <v>28626.036303928468</v>
      </c>
      <c r="U973" s="19">
        <v>0</v>
      </c>
      <c r="V973" s="21">
        <f t="shared" si="50"/>
        <v>179289.38527197303</v>
      </c>
    </row>
    <row r="974" spans="1:22" x14ac:dyDescent="0.3">
      <c r="A974" s="3" t="s">
        <v>142</v>
      </c>
      <c r="B974" s="3">
        <v>3</v>
      </c>
      <c r="C974" s="4" t="s">
        <v>186</v>
      </c>
      <c r="D974" s="3" t="s">
        <v>292</v>
      </c>
      <c r="E974" s="3" t="s">
        <v>121</v>
      </c>
      <c r="F974" s="4" t="s">
        <v>293</v>
      </c>
      <c r="G974" s="3" t="s">
        <v>16</v>
      </c>
      <c r="H974" s="5">
        <v>830.24639999999999</v>
      </c>
      <c r="I974" s="5">
        <v>2.2246999999999999</v>
      </c>
      <c r="J974" s="5">
        <v>2.2159</v>
      </c>
      <c r="K974" s="6">
        <v>0.99604441048231229</v>
      </c>
      <c r="L974" s="5">
        <v>29.65</v>
      </c>
      <c r="M974" s="19">
        <f>H974*INDEX('Pliegos Tarifarios (Las Condes)'!$B:$B,MATCH($B974,'Pliegos Tarifarios (Las Condes)'!$A:$A,0))</f>
        <v>98664.821683199989</v>
      </c>
      <c r="N974" s="19">
        <f>I974*INDEX('Pliegos Tarifarios (Las Condes)'!$C:$C,MATCH($B974,'Pliegos Tarifarios (Las Condes)'!$A:$A,0))</f>
        <v>7769.2508442999988</v>
      </c>
      <c r="O974" s="19">
        <f>J974*INDEX('Pliegos Tarifarios (Las Condes)'!$D:$D,MATCH($B974,'Pliegos Tarifarios (Las Condes)'!$A:$A,0))</f>
        <v>31449.858758500002</v>
      </c>
      <c r="P974" s="19">
        <f>H974*INDEX('Pliegos Tarifarios (Las Condes)'!$E:$E,MATCH($B974,'Pliegos Tarifarios (Las Condes)'!$A:$A,0))</f>
        <v>10736.746444800001</v>
      </c>
      <c r="Q974" s="19" cm="1">
        <f t="array" ref="Q974">H974*_xlfn.IFS(H974&lt;=350,INDEX('Pliegos Tarifarios (Las Condes)'!$F:$F,MATCH($B974,'Pliegos Tarifarios (Las Condes)'!$A:$A,0)),H974&lt;=500,INDEX('Pliegos Tarifarios (Las Condes)'!$G:$G,MATCH($B974,'Pliegos Tarifarios (Las Condes)'!$A:$A,0)),H974&lt;=1000,INDEX('Pliegos Tarifarios (Las Condes)'!$H:$H,MATCH($B974,'Pliegos Tarifarios (Las Condes)'!$A:$A,0)),H974&lt;=5000,INDEX('Pliegos Tarifarios (Las Condes)'!$I:$I,MATCH($B974,'Pliegos Tarifarios (Las Condes)'!$A:$A,0)),H974&gt;5000,INDEX('Pliegos Tarifarios (Las Condes)'!$J:$J,MATCH($B974,'Pliegos Tarifarios (Las Condes)'!$A:$A,0)))/1.19</f>
        <v>1947.2417667226894</v>
      </c>
      <c r="R974" s="19">
        <f>INDEX('Pliegos Tarifarios (Las Condes)'!$K:$K,MATCH($B974,'Pliegos Tarifarios (Las Condes)'!$A:$A,0))</f>
        <v>716.899</v>
      </c>
      <c r="S974" s="21">
        <f t="shared" si="48"/>
        <v>151284.81849752268</v>
      </c>
      <c r="T974" s="21">
        <f t="shared" si="49"/>
        <v>28744.115514529309</v>
      </c>
      <c r="U974" s="19">
        <v>0</v>
      </c>
      <c r="V974" s="21">
        <f t="shared" si="50"/>
        <v>180028.93401205199</v>
      </c>
    </row>
    <row r="975" spans="1:22" x14ac:dyDescent="0.3">
      <c r="A975" s="3" t="s">
        <v>142</v>
      </c>
      <c r="B975" s="3">
        <v>3</v>
      </c>
      <c r="C975" s="4" t="s">
        <v>186</v>
      </c>
      <c r="D975" s="3" t="s">
        <v>294</v>
      </c>
      <c r="E975" s="3" t="s">
        <v>121</v>
      </c>
      <c r="F975" s="4" t="s">
        <v>295</v>
      </c>
      <c r="G975" s="3" t="s">
        <v>16</v>
      </c>
      <c r="H975" s="5">
        <v>826.86590000000001</v>
      </c>
      <c r="I975" s="5">
        <v>2.2480000000000002</v>
      </c>
      <c r="J975" s="5">
        <v>2.2099000000000002</v>
      </c>
      <c r="K975" s="6">
        <v>0.98305160142348758</v>
      </c>
      <c r="L975" s="5">
        <v>29.53</v>
      </c>
      <c r="M975" s="19">
        <f>H975*INDEX('Pliegos Tarifarios (Las Condes)'!$B:$B,MATCH($B975,'Pliegos Tarifarios (Las Condes)'!$A:$A,0))</f>
        <v>98263.089824199997</v>
      </c>
      <c r="N975" s="19">
        <f>I975*INDEX('Pliegos Tarifarios (Las Condes)'!$C:$C,MATCH($B975,'Pliegos Tarifarios (Las Condes)'!$A:$A,0))</f>
        <v>7850.6207119999999</v>
      </c>
      <c r="O975" s="19">
        <f>J975*INDEX('Pliegos Tarifarios (Las Condes)'!$D:$D,MATCH($B975,'Pliegos Tarifarios (Las Condes)'!$A:$A,0))</f>
        <v>31364.701868500004</v>
      </c>
      <c r="P975" s="19">
        <f>H975*INDEX('Pliegos Tarifarios (Las Condes)'!$E:$E,MATCH($B975,'Pliegos Tarifarios (Las Condes)'!$A:$A,0))</f>
        <v>10693.0298188</v>
      </c>
      <c r="Q975" s="19" cm="1">
        <f t="array" ref="Q975">H975*_xlfn.IFS(H975&lt;=350,INDEX('Pliegos Tarifarios (Las Condes)'!$F:$F,MATCH($B975,'Pliegos Tarifarios (Las Condes)'!$A:$A,0)),H975&lt;=500,INDEX('Pliegos Tarifarios (Las Condes)'!$G:$G,MATCH($B975,'Pliegos Tarifarios (Las Condes)'!$A:$A,0)),H975&lt;=1000,INDEX('Pliegos Tarifarios (Las Condes)'!$H:$H,MATCH($B975,'Pliegos Tarifarios (Las Condes)'!$A:$A,0)),H975&lt;=5000,INDEX('Pliegos Tarifarios (Las Condes)'!$I:$I,MATCH($B975,'Pliegos Tarifarios (Las Condes)'!$A:$A,0)),H975&gt;5000,INDEX('Pliegos Tarifarios (Las Condes)'!$J:$J,MATCH($B975,'Pliegos Tarifarios (Las Condes)'!$A:$A,0)))/1.19</f>
        <v>1939.3132158823535</v>
      </c>
      <c r="R975" s="19">
        <f>INDEX('Pliegos Tarifarios (Las Condes)'!$K:$K,MATCH($B975,'Pliegos Tarifarios (Las Condes)'!$A:$A,0))</f>
        <v>716.899</v>
      </c>
      <c r="S975" s="21">
        <f t="shared" si="48"/>
        <v>150827.65443938234</v>
      </c>
      <c r="T975" s="21">
        <f t="shared" si="49"/>
        <v>28657.254343482644</v>
      </c>
      <c r="U975" s="19">
        <v>0</v>
      </c>
      <c r="V975" s="21">
        <f t="shared" si="50"/>
        <v>179484.90878286498</v>
      </c>
    </row>
    <row r="976" spans="1:22" x14ac:dyDescent="0.3">
      <c r="A976" s="3" t="s">
        <v>142</v>
      </c>
      <c r="B976" s="3">
        <v>3</v>
      </c>
      <c r="C976" s="4" t="s">
        <v>186</v>
      </c>
      <c r="D976" s="3" t="s">
        <v>296</v>
      </c>
      <c r="E976" s="3" t="s">
        <v>121</v>
      </c>
      <c r="F976" s="4" t="s">
        <v>297</v>
      </c>
      <c r="G976" s="3" t="s">
        <v>16</v>
      </c>
      <c r="H976" s="5">
        <v>829.04169999999999</v>
      </c>
      <c r="I976" s="5">
        <v>2.2071999999999998</v>
      </c>
      <c r="J976" s="5">
        <v>2.2071999999999998</v>
      </c>
      <c r="K976" s="6">
        <v>1</v>
      </c>
      <c r="L976" s="5">
        <v>29.61</v>
      </c>
      <c r="M976" s="19">
        <f>H976*INDEX('Pliegos Tarifarios (Las Condes)'!$B:$B,MATCH($B976,'Pliegos Tarifarios (Las Condes)'!$A:$A,0))</f>
        <v>98521.657544599992</v>
      </c>
      <c r="N976" s="19">
        <f>I976*INDEX('Pliegos Tarifarios (Las Condes)'!$C:$C,MATCH($B976,'Pliegos Tarifarios (Las Condes)'!$A:$A,0))</f>
        <v>7708.1361367999989</v>
      </c>
      <c r="O976" s="19">
        <f>J976*INDEX('Pliegos Tarifarios (Las Condes)'!$D:$D,MATCH($B976,'Pliegos Tarifarios (Las Condes)'!$A:$A,0))</f>
        <v>31326.381267999997</v>
      </c>
      <c r="P976" s="19">
        <f>H976*INDEX('Pliegos Tarifarios (Las Condes)'!$E:$E,MATCH($B976,'Pliegos Tarifarios (Las Condes)'!$A:$A,0))</f>
        <v>10721.167264400001</v>
      </c>
      <c r="Q976" s="19" cm="1">
        <f t="array" ref="Q976">H976*_xlfn.IFS(H976&lt;=350,INDEX('Pliegos Tarifarios (Las Condes)'!$F:$F,MATCH($B976,'Pliegos Tarifarios (Las Condes)'!$A:$A,0)),H976&lt;=500,INDEX('Pliegos Tarifarios (Las Condes)'!$G:$G,MATCH($B976,'Pliegos Tarifarios (Las Condes)'!$A:$A,0)),H976&lt;=1000,INDEX('Pliegos Tarifarios (Las Condes)'!$H:$H,MATCH($B976,'Pliegos Tarifarios (Las Condes)'!$A:$A,0)),H976&lt;=5000,INDEX('Pliegos Tarifarios (Las Condes)'!$I:$I,MATCH($B976,'Pliegos Tarifarios (Las Condes)'!$A:$A,0)),H976&gt;5000,INDEX('Pliegos Tarifarios (Las Condes)'!$J:$J,MATCH($B976,'Pliegos Tarifarios (Las Condes)'!$A:$A,0)))/1.19</f>
        <v>1944.4162896638659</v>
      </c>
      <c r="R976" s="19">
        <f>INDEX('Pliegos Tarifarios (Las Condes)'!$K:$K,MATCH($B976,'Pliegos Tarifarios (Las Condes)'!$A:$A,0))</f>
        <v>716.899</v>
      </c>
      <c r="S976" s="21">
        <f t="shared" si="48"/>
        <v>150938.65750346385</v>
      </c>
      <c r="T976" s="21">
        <f t="shared" si="49"/>
        <v>28678.344925658133</v>
      </c>
      <c r="U976" s="19">
        <v>0</v>
      </c>
      <c r="V976" s="21">
        <f t="shared" si="50"/>
        <v>179617.00242912199</v>
      </c>
    </row>
    <row r="977" spans="1:22" x14ac:dyDescent="0.3">
      <c r="A977" s="3" t="s">
        <v>142</v>
      </c>
      <c r="B977" s="3">
        <v>3</v>
      </c>
      <c r="C977" s="4" t="s">
        <v>186</v>
      </c>
      <c r="D977" s="3" t="s">
        <v>298</v>
      </c>
      <c r="E977" s="3" t="s">
        <v>121</v>
      </c>
      <c r="F977" s="4" t="s">
        <v>299</v>
      </c>
      <c r="G977" s="3" t="s">
        <v>16</v>
      </c>
      <c r="H977" s="5">
        <v>830.22410000000002</v>
      </c>
      <c r="I977" s="5">
        <v>2.2923</v>
      </c>
      <c r="J977" s="5">
        <v>2.2351999999999999</v>
      </c>
      <c r="K977" s="6">
        <v>0.97509052043798794</v>
      </c>
      <c r="L977" s="5">
        <v>29.65</v>
      </c>
      <c r="M977" s="19">
        <f>H977*INDEX('Pliegos Tarifarios (Las Condes)'!$B:$B,MATCH($B977,'Pliegos Tarifarios (Las Condes)'!$A:$A,0))</f>
        <v>98662.171595799999</v>
      </c>
      <c r="N977" s="19">
        <f>I977*INDEX('Pliegos Tarifarios (Las Condes)'!$C:$C,MATCH($B977,'Pliegos Tarifarios (Las Condes)'!$A:$A,0))</f>
        <v>8005.3282286999993</v>
      </c>
      <c r="O977" s="19">
        <f>J977*INDEX('Pliegos Tarifarios (Las Condes)'!$D:$D,MATCH($B977,'Pliegos Tarifarios (Las Condes)'!$A:$A,0))</f>
        <v>31723.780088</v>
      </c>
      <c r="P977" s="19">
        <f>H977*INDEX('Pliegos Tarifarios (Las Condes)'!$E:$E,MATCH($B977,'Pliegos Tarifarios (Las Condes)'!$A:$A,0))</f>
        <v>10736.458061200001</v>
      </c>
      <c r="Q977" s="19" cm="1">
        <f t="array" ref="Q977">H977*_xlfn.IFS(H977&lt;=350,INDEX('Pliegos Tarifarios (Las Condes)'!$F:$F,MATCH($B977,'Pliegos Tarifarios (Las Condes)'!$A:$A,0)),H977&lt;=500,INDEX('Pliegos Tarifarios (Las Condes)'!$G:$G,MATCH($B977,'Pliegos Tarifarios (Las Condes)'!$A:$A,0)),H977&lt;=1000,INDEX('Pliegos Tarifarios (Las Condes)'!$H:$H,MATCH($B977,'Pliegos Tarifarios (Las Condes)'!$A:$A,0)),H977&lt;=5000,INDEX('Pliegos Tarifarios (Las Condes)'!$I:$I,MATCH($B977,'Pliegos Tarifarios (Las Condes)'!$A:$A,0)),H977&gt;5000,INDEX('Pliegos Tarifarios (Las Condes)'!$J:$J,MATCH($B977,'Pliegos Tarifarios (Las Condes)'!$A:$A,0)))/1.19</f>
        <v>1947.1894647899164</v>
      </c>
      <c r="R977" s="19">
        <f>INDEX('Pliegos Tarifarios (Las Condes)'!$K:$K,MATCH($B977,'Pliegos Tarifarios (Las Condes)'!$A:$A,0))</f>
        <v>716.899</v>
      </c>
      <c r="S977" s="21">
        <f t="shared" si="48"/>
        <v>151791.82643848992</v>
      </c>
      <c r="T977" s="21">
        <f t="shared" si="49"/>
        <v>28840.447023313085</v>
      </c>
      <c r="U977" s="19">
        <v>0</v>
      </c>
      <c r="V977" s="21">
        <f t="shared" si="50"/>
        <v>180632.27346180301</v>
      </c>
    </row>
    <row r="978" spans="1:22" x14ac:dyDescent="0.3">
      <c r="A978" s="3" t="s">
        <v>142</v>
      </c>
      <c r="B978" s="3">
        <v>3</v>
      </c>
      <c r="C978" s="4" t="s">
        <v>186</v>
      </c>
      <c r="D978" s="3" t="s">
        <v>300</v>
      </c>
      <c r="E978" s="3" t="s">
        <v>121</v>
      </c>
      <c r="F978" s="4" t="s">
        <v>301</v>
      </c>
      <c r="G978" s="3" t="s">
        <v>16</v>
      </c>
      <c r="H978" s="5">
        <v>826.702</v>
      </c>
      <c r="I978" s="5">
        <v>2.2221000000000002</v>
      </c>
      <c r="J978" s="5">
        <v>2.2221000000000002</v>
      </c>
      <c r="K978" s="6">
        <v>1</v>
      </c>
      <c r="L978" s="5">
        <v>29.53</v>
      </c>
      <c r="M978" s="19">
        <f>H978*INDEX('Pliegos Tarifarios (Las Condes)'!$B:$B,MATCH($B978,'Pliegos Tarifarios (Las Condes)'!$A:$A,0))</f>
        <v>98243.612276</v>
      </c>
      <c r="N978" s="19">
        <f>I978*INDEX('Pliegos Tarifarios (Las Condes)'!$C:$C,MATCH($B978,'Pliegos Tarifarios (Las Condes)'!$A:$A,0))</f>
        <v>7760.1709449</v>
      </c>
      <c r="O978" s="19">
        <f>J978*INDEX('Pliegos Tarifarios (Las Condes)'!$D:$D,MATCH($B978,'Pliegos Tarifarios (Las Condes)'!$A:$A,0))</f>
        <v>31537.854211500005</v>
      </c>
      <c r="P978" s="19">
        <f>H978*INDEX('Pliegos Tarifarios (Las Condes)'!$E:$E,MATCH($B978,'Pliegos Tarifarios (Las Condes)'!$A:$A,0))</f>
        <v>10690.910264</v>
      </c>
      <c r="Q978" s="19" cm="1">
        <f t="array" ref="Q978">H978*_xlfn.IFS(H978&lt;=350,INDEX('Pliegos Tarifarios (Las Condes)'!$F:$F,MATCH($B978,'Pliegos Tarifarios (Las Condes)'!$A:$A,0)),H978&lt;=500,INDEX('Pliegos Tarifarios (Las Condes)'!$G:$G,MATCH($B978,'Pliegos Tarifarios (Las Condes)'!$A:$A,0)),H978&lt;=1000,INDEX('Pliegos Tarifarios (Las Condes)'!$H:$H,MATCH($B978,'Pliegos Tarifarios (Las Condes)'!$A:$A,0)),H978&lt;=5000,INDEX('Pliegos Tarifarios (Las Condes)'!$I:$I,MATCH($B978,'Pliegos Tarifarios (Las Condes)'!$A:$A,0)),H978&gt;5000,INDEX('Pliegos Tarifarios (Las Condes)'!$J:$J,MATCH($B978,'Pliegos Tarifarios (Las Condes)'!$A:$A,0)))/1.19</f>
        <v>1938.9288084033617</v>
      </c>
      <c r="R978" s="19">
        <f>INDEX('Pliegos Tarifarios (Las Condes)'!$K:$K,MATCH($B978,'Pliegos Tarifarios (Las Condes)'!$A:$A,0))</f>
        <v>716.899</v>
      </c>
      <c r="S978" s="21">
        <f t="shared" si="48"/>
        <v>150888.37550480341</v>
      </c>
      <c r="T978" s="21">
        <f t="shared" si="49"/>
        <v>28668.791345912647</v>
      </c>
      <c r="U978" s="19">
        <v>0</v>
      </c>
      <c r="V978" s="21">
        <f t="shared" si="50"/>
        <v>179557.16685071605</v>
      </c>
    </row>
    <row r="979" spans="1:22" x14ac:dyDescent="0.3">
      <c r="A979" s="3" t="s">
        <v>142</v>
      </c>
      <c r="B979" s="3">
        <v>3</v>
      </c>
      <c r="C979" s="4" t="s">
        <v>186</v>
      </c>
      <c r="D979" s="3" t="s">
        <v>302</v>
      </c>
      <c r="E979" s="3" t="s">
        <v>121</v>
      </c>
      <c r="F979" s="4" t="s">
        <v>303</v>
      </c>
      <c r="G979" s="3" t="s">
        <v>16</v>
      </c>
      <c r="H979" s="5">
        <v>830.91890000000001</v>
      </c>
      <c r="I979" s="5">
        <v>2.266</v>
      </c>
      <c r="J979" s="5">
        <v>2.2389999999999999</v>
      </c>
      <c r="K979" s="6">
        <v>0.98808473080317738</v>
      </c>
      <c r="L979" s="5">
        <v>29.68</v>
      </c>
      <c r="M979" s="19">
        <f>H979*INDEX('Pliegos Tarifarios (Las Condes)'!$B:$B,MATCH($B979,'Pliegos Tarifarios (Las Condes)'!$A:$A,0))</f>
        <v>98744.7402382</v>
      </c>
      <c r="N979" s="19">
        <f>I979*INDEX('Pliegos Tarifarios (Las Condes)'!$C:$C,MATCH($B979,'Pliegos Tarifarios (Las Condes)'!$A:$A,0))</f>
        <v>7913.481554</v>
      </c>
      <c r="O979" s="19">
        <f>J979*INDEX('Pliegos Tarifarios (Las Condes)'!$D:$D,MATCH($B979,'Pliegos Tarifarios (Las Condes)'!$A:$A,0))</f>
        <v>31777.712785</v>
      </c>
      <c r="P979" s="19">
        <f>H979*INDEX('Pliegos Tarifarios (Las Condes)'!$E:$E,MATCH($B979,'Pliegos Tarifarios (Las Condes)'!$A:$A,0))</f>
        <v>10745.4432148</v>
      </c>
      <c r="Q979" s="19" cm="1">
        <f t="array" ref="Q979">H979*_xlfn.IFS(H979&lt;=350,INDEX('Pliegos Tarifarios (Las Condes)'!$F:$F,MATCH($B979,'Pliegos Tarifarios (Las Condes)'!$A:$A,0)),H979&lt;=500,INDEX('Pliegos Tarifarios (Las Condes)'!$G:$G,MATCH($B979,'Pliegos Tarifarios (Las Condes)'!$A:$A,0)),H979&lt;=1000,INDEX('Pliegos Tarifarios (Las Condes)'!$H:$H,MATCH($B979,'Pliegos Tarifarios (Las Condes)'!$A:$A,0)),H979&lt;=5000,INDEX('Pliegos Tarifarios (Las Condes)'!$I:$I,MATCH($B979,'Pliegos Tarifarios (Las Condes)'!$A:$A,0)),H979&gt;5000,INDEX('Pliegos Tarifarios (Las Condes)'!$J:$J,MATCH($B979,'Pliegos Tarifarios (Las Condes)'!$A:$A,0)))/1.19</f>
        <v>1948.8190335294121</v>
      </c>
      <c r="R979" s="19">
        <f>INDEX('Pliegos Tarifarios (Las Condes)'!$K:$K,MATCH($B979,'Pliegos Tarifarios (Las Condes)'!$A:$A,0))</f>
        <v>716.899</v>
      </c>
      <c r="S979" s="21">
        <f t="shared" si="48"/>
        <v>151847.09582552942</v>
      </c>
      <c r="T979" s="21">
        <f t="shared" si="49"/>
        <v>28850.948206850589</v>
      </c>
      <c r="U979" s="19">
        <v>0</v>
      </c>
      <c r="V979" s="21">
        <f t="shared" si="50"/>
        <v>180698.04403238001</v>
      </c>
    </row>
    <row r="980" spans="1:22" x14ac:dyDescent="0.3">
      <c r="A980" s="3" t="s">
        <v>142</v>
      </c>
      <c r="B980" s="3">
        <v>3</v>
      </c>
      <c r="C980" s="4" t="s">
        <v>186</v>
      </c>
      <c r="D980" s="3" t="s">
        <v>304</v>
      </c>
      <c r="E980" s="3" t="s">
        <v>121</v>
      </c>
      <c r="F980" s="4" t="s">
        <v>305</v>
      </c>
      <c r="G980" s="3" t="s">
        <v>16</v>
      </c>
      <c r="H980" s="5">
        <v>829.50850000000003</v>
      </c>
      <c r="I980" s="5">
        <v>2.2307999999999999</v>
      </c>
      <c r="J980" s="5">
        <v>2.1714000000000002</v>
      </c>
      <c r="K980" s="6">
        <v>0.97337278106508895</v>
      </c>
      <c r="L980" s="5">
        <v>29.63</v>
      </c>
      <c r="M980" s="19">
        <f>H980*INDEX('Pliegos Tarifarios (Las Condes)'!$B:$B,MATCH($B980,'Pliegos Tarifarios (Las Condes)'!$A:$A,0))</f>
        <v>98577.131122999999</v>
      </c>
      <c r="N980" s="19">
        <f>I980*INDEX('Pliegos Tarifarios (Las Condes)'!$C:$C,MATCH($B980,'Pliegos Tarifarios (Las Condes)'!$A:$A,0))</f>
        <v>7790.5536851999996</v>
      </c>
      <c r="O980" s="19">
        <f>J980*INDEX('Pliegos Tarifarios (Las Condes)'!$D:$D,MATCH($B980,'Pliegos Tarifarios (Las Condes)'!$A:$A,0))</f>
        <v>30818.278491000005</v>
      </c>
      <c r="P980" s="19">
        <f>H980*INDEX('Pliegos Tarifarios (Las Condes)'!$E:$E,MATCH($B980,'Pliegos Tarifarios (Las Condes)'!$A:$A,0))</f>
        <v>10727.203922000001</v>
      </c>
      <c r="Q980" s="19" cm="1">
        <f t="array" ref="Q980">H980*_xlfn.IFS(H980&lt;=350,INDEX('Pliegos Tarifarios (Las Condes)'!$F:$F,MATCH($B980,'Pliegos Tarifarios (Las Condes)'!$A:$A,0)),H980&lt;=500,INDEX('Pliegos Tarifarios (Las Condes)'!$G:$G,MATCH($B980,'Pliegos Tarifarios (Las Condes)'!$A:$A,0)),H980&lt;=1000,INDEX('Pliegos Tarifarios (Las Condes)'!$H:$H,MATCH($B980,'Pliegos Tarifarios (Las Condes)'!$A:$A,0)),H980&lt;=5000,INDEX('Pliegos Tarifarios (Las Condes)'!$I:$I,MATCH($B980,'Pliegos Tarifarios (Las Condes)'!$A:$A,0)),H980&gt;5000,INDEX('Pliegos Tarifarios (Las Condes)'!$J:$J,MATCH($B980,'Pliegos Tarifarios (Las Condes)'!$A:$A,0)))/1.19</f>
        <v>1945.5111121848745</v>
      </c>
      <c r="R980" s="19">
        <f>INDEX('Pliegos Tarifarios (Las Condes)'!$K:$K,MATCH($B980,'Pliegos Tarifarios (Las Condes)'!$A:$A,0))</f>
        <v>716.899</v>
      </c>
      <c r="S980" s="21">
        <f t="shared" si="48"/>
        <v>150575.57733338489</v>
      </c>
      <c r="T980" s="21">
        <f t="shared" si="49"/>
        <v>28609.359693343129</v>
      </c>
      <c r="U980" s="19">
        <v>0</v>
      </c>
      <c r="V980" s="21">
        <f t="shared" si="50"/>
        <v>179184.93702672803</v>
      </c>
    </row>
    <row r="981" spans="1:22" x14ac:dyDescent="0.3">
      <c r="A981" s="3" t="s">
        <v>142</v>
      </c>
      <c r="B981" s="3">
        <v>3</v>
      </c>
      <c r="C981" s="4" t="s">
        <v>186</v>
      </c>
      <c r="D981" s="3" t="s">
        <v>306</v>
      </c>
      <c r="E981" s="3" t="s">
        <v>121</v>
      </c>
      <c r="F981" s="4" t="s">
        <v>307</v>
      </c>
      <c r="G981" s="3" t="s">
        <v>16</v>
      </c>
      <c r="H981" s="5">
        <v>827.92319999999995</v>
      </c>
      <c r="I981" s="5">
        <v>2.1913</v>
      </c>
      <c r="J981" s="5">
        <v>2.1804000000000001</v>
      </c>
      <c r="K981" s="6">
        <v>0.99502578378131712</v>
      </c>
      <c r="L981" s="5">
        <v>29.57</v>
      </c>
      <c r="M981" s="19">
        <f>H981*INDEX('Pliegos Tarifarios (Las Condes)'!$B:$B,MATCH($B981,'Pliegos Tarifarios (Las Condes)'!$A:$A,0))</f>
        <v>98388.737241599985</v>
      </c>
      <c r="N981" s="19">
        <f>I981*INDEX('Pliegos Tarifarios (Las Condes)'!$C:$C,MATCH($B981,'Pliegos Tarifarios (Las Condes)'!$A:$A,0))</f>
        <v>7652.6090596999993</v>
      </c>
      <c r="O981" s="19">
        <f>J981*INDEX('Pliegos Tarifarios (Las Condes)'!$D:$D,MATCH($B981,'Pliegos Tarifarios (Las Condes)'!$A:$A,0))</f>
        <v>30946.013826000002</v>
      </c>
      <c r="P981" s="19">
        <f>H981*INDEX('Pliegos Tarifarios (Las Condes)'!$E:$E,MATCH($B981,'Pliegos Tarifarios (Las Condes)'!$A:$A,0))</f>
        <v>10706.702822400001</v>
      </c>
      <c r="Q981" s="19" cm="1">
        <f t="array" ref="Q981">H981*_xlfn.IFS(H981&lt;=350,INDEX('Pliegos Tarifarios (Las Condes)'!$F:$F,MATCH($B981,'Pliegos Tarifarios (Las Condes)'!$A:$A,0)),H981&lt;=500,INDEX('Pliegos Tarifarios (Las Condes)'!$G:$G,MATCH($B981,'Pliegos Tarifarios (Las Condes)'!$A:$A,0)),H981&lt;=1000,INDEX('Pliegos Tarifarios (Las Condes)'!$H:$H,MATCH($B981,'Pliegos Tarifarios (Las Condes)'!$A:$A,0)),H981&lt;=5000,INDEX('Pliegos Tarifarios (Las Condes)'!$I:$I,MATCH($B981,'Pliegos Tarifarios (Las Condes)'!$A:$A,0)),H981&gt;5000,INDEX('Pliegos Tarifarios (Las Condes)'!$J:$J,MATCH($B981,'Pliegos Tarifarios (Las Condes)'!$A:$A,0)))/1.19</f>
        <v>1941.7929842016808</v>
      </c>
      <c r="R981" s="19">
        <f>INDEX('Pliegos Tarifarios (Las Condes)'!$K:$K,MATCH($B981,'Pliegos Tarifarios (Las Condes)'!$A:$A,0))</f>
        <v>716.899</v>
      </c>
      <c r="S981" s="21">
        <f t="shared" si="48"/>
        <v>150352.75493390168</v>
      </c>
      <c r="T981" s="21">
        <f t="shared" si="49"/>
        <v>28567.023437441319</v>
      </c>
      <c r="U981" s="19">
        <v>0</v>
      </c>
      <c r="V981" s="21">
        <f t="shared" si="50"/>
        <v>178919.77837134301</v>
      </c>
    </row>
    <row r="982" spans="1:22" x14ac:dyDescent="0.3">
      <c r="A982" s="3" t="s">
        <v>142</v>
      </c>
      <c r="B982" s="3">
        <v>3</v>
      </c>
      <c r="C982" s="4" t="s">
        <v>186</v>
      </c>
      <c r="D982" s="3" t="s">
        <v>308</v>
      </c>
      <c r="E982" s="3" t="s">
        <v>121</v>
      </c>
      <c r="F982" s="4" t="s">
        <v>309</v>
      </c>
      <c r="G982" s="3" t="s">
        <v>16</v>
      </c>
      <c r="H982" s="5">
        <v>829.38630000000001</v>
      </c>
      <c r="I982" s="5">
        <v>2.222</v>
      </c>
      <c r="J982" s="5">
        <v>2.2077</v>
      </c>
      <c r="K982" s="6">
        <v>0.99356435643564356</v>
      </c>
      <c r="L982" s="5">
        <v>29.62</v>
      </c>
      <c r="M982" s="19">
        <f>H982*INDEX('Pliegos Tarifarios (Las Condes)'!$B:$B,MATCH($B982,'Pliegos Tarifarios (Las Condes)'!$A:$A,0))</f>
        <v>98562.609119399989</v>
      </c>
      <c r="N982" s="19">
        <f>I982*INDEX('Pliegos Tarifarios (Las Condes)'!$C:$C,MATCH($B982,'Pliegos Tarifarios (Las Condes)'!$A:$A,0))</f>
        <v>7759.8217179999992</v>
      </c>
      <c r="O982" s="19">
        <f>J982*INDEX('Pliegos Tarifarios (Las Condes)'!$D:$D,MATCH($B982,'Pliegos Tarifarios (Las Condes)'!$A:$A,0))</f>
        <v>31333.477675500002</v>
      </c>
      <c r="P982" s="19">
        <f>H982*INDEX('Pliegos Tarifarios (Las Condes)'!$E:$E,MATCH($B982,'Pliegos Tarifarios (Las Condes)'!$A:$A,0))</f>
        <v>10725.623631599999</v>
      </c>
      <c r="Q982" s="19" cm="1">
        <f t="array" ref="Q982">H982*_xlfn.IFS(H982&lt;=350,INDEX('Pliegos Tarifarios (Las Condes)'!$F:$F,MATCH($B982,'Pliegos Tarifarios (Las Condes)'!$A:$A,0)),H982&lt;=500,INDEX('Pliegos Tarifarios (Las Condes)'!$G:$G,MATCH($B982,'Pliegos Tarifarios (Las Condes)'!$A:$A,0)),H982&lt;=1000,INDEX('Pliegos Tarifarios (Las Condes)'!$H:$H,MATCH($B982,'Pliegos Tarifarios (Las Condes)'!$A:$A,0)),H982&lt;=5000,INDEX('Pliegos Tarifarios (Las Condes)'!$I:$I,MATCH($B982,'Pliegos Tarifarios (Las Condes)'!$A:$A,0)),H982&gt;5000,INDEX('Pliegos Tarifarios (Las Condes)'!$J:$J,MATCH($B982,'Pliegos Tarifarios (Las Condes)'!$A:$A,0)))/1.19</f>
        <v>1945.2245069747901</v>
      </c>
      <c r="R982" s="19">
        <f>INDEX('Pliegos Tarifarios (Las Condes)'!$K:$K,MATCH($B982,'Pliegos Tarifarios (Las Condes)'!$A:$A,0))</f>
        <v>716.899</v>
      </c>
      <c r="S982" s="21">
        <f t="shared" si="48"/>
        <v>151043.65565147481</v>
      </c>
      <c r="T982" s="21">
        <f t="shared" si="49"/>
        <v>28698.294573780215</v>
      </c>
      <c r="U982" s="19">
        <v>0</v>
      </c>
      <c r="V982" s="21">
        <f t="shared" si="50"/>
        <v>179741.95022525502</v>
      </c>
    </row>
    <row r="983" spans="1:22" x14ac:dyDescent="0.3">
      <c r="A983" s="3" t="s">
        <v>142</v>
      </c>
      <c r="B983" s="3">
        <v>3</v>
      </c>
      <c r="C983" s="4" t="s">
        <v>186</v>
      </c>
      <c r="D983" s="3" t="s">
        <v>310</v>
      </c>
      <c r="E983" s="3" t="s">
        <v>121</v>
      </c>
      <c r="F983" s="4" t="s">
        <v>311</v>
      </c>
      <c r="G983" s="3" t="s">
        <v>16</v>
      </c>
      <c r="H983" s="5">
        <v>828.37049999999999</v>
      </c>
      <c r="I983" s="5">
        <v>2.2229999999999999</v>
      </c>
      <c r="J983" s="5">
        <v>2.2214999999999998</v>
      </c>
      <c r="K983" s="6">
        <v>0.99932523616734137</v>
      </c>
      <c r="L983" s="5">
        <v>29.58</v>
      </c>
      <c r="M983" s="19">
        <f>H983*INDEX('Pliegos Tarifarios (Las Condes)'!$B:$B,MATCH($B983,'Pliegos Tarifarios (Las Condes)'!$A:$A,0))</f>
        <v>98441.893478999991</v>
      </c>
      <c r="N983" s="19">
        <f>I983*INDEX('Pliegos Tarifarios (Las Condes)'!$C:$C,MATCH($B983,'Pliegos Tarifarios (Las Condes)'!$A:$A,0))</f>
        <v>7763.3139869999986</v>
      </c>
      <c r="O983" s="19">
        <f>J983*INDEX('Pliegos Tarifarios (Las Condes)'!$D:$D,MATCH($B983,'Pliegos Tarifarios (Las Condes)'!$A:$A,0))</f>
        <v>31529.338522499998</v>
      </c>
      <c r="P983" s="19">
        <f>H983*INDEX('Pliegos Tarifarios (Las Condes)'!$E:$E,MATCH($B983,'Pliegos Tarifarios (Las Condes)'!$A:$A,0))</f>
        <v>10712.487306000001</v>
      </c>
      <c r="Q983" s="19" cm="1">
        <f t="array" ref="Q983">H983*_xlfn.IFS(H983&lt;=350,INDEX('Pliegos Tarifarios (Las Condes)'!$F:$F,MATCH($B983,'Pliegos Tarifarios (Las Condes)'!$A:$A,0)),H983&lt;=500,INDEX('Pliegos Tarifarios (Las Condes)'!$G:$G,MATCH($B983,'Pliegos Tarifarios (Las Condes)'!$A:$A,0)),H983&lt;=1000,INDEX('Pliegos Tarifarios (Las Condes)'!$H:$H,MATCH($B983,'Pliegos Tarifarios (Las Condes)'!$A:$A,0)),H983&lt;=5000,INDEX('Pliegos Tarifarios (Las Condes)'!$I:$I,MATCH($B983,'Pliegos Tarifarios (Las Condes)'!$A:$A,0)),H983&gt;5000,INDEX('Pliegos Tarifarios (Las Condes)'!$J:$J,MATCH($B983,'Pliegos Tarifarios (Las Condes)'!$A:$A,0)))/1.19</f>
        <v>1942.8420718487398</v>
      </c>
      <c r="R983" s="19">
        <f>INDEX('Pliegos Tarifarios (Las Condes)'!$K:$K,MATCH($B983,'Pliegos Tarifarios (Las Condes)'!$A:$A,0))</f>
        <v>716.899</v>
      </c>
      <c r="S983" s="21">
        <f t="shared" si="48"/>
        <v>151106.77436634875</v>
      </c>
      <c r="T983" s="21">
        <f t="shared" si="49"/>
        <v>28710.287129606262</v>
      </c>
      <c r="U983" s="19">
        <v>0</v>
      </c>
      <c r="V983" s="21">
        <f t="shared" si="50"/>
        <v>179817.06149595501</v>
      </c>
    </row>
    <row r="984" spans="1:22" x14ac:dyDescent="0.3">
      <c r="A984" s="3" t="s">
        <v>142</v>
      </c>
      <c r="B984" s="3">
        <v>3</v>
      </c>
      <c r="C984" s="4" t="s">
        <v>186</v>
      </c>
      <c r="D984" s="3" t="s">
        <v>312</v>
      </c>
      <c r="E984" s="3" t="s">
        <v>121</v>
      </c>
      <c r="F984" s="4" t="s">
        <v>313</v>
      </c>
      <c r="G984" s="3" t="s">
        <v>16</v>
      </c>
      <c r="H984" s="5">
        <v>827.1549</v>
      </c>
      <c r="I984" s="5">
        <v>2.2305999999999999</v>
      </c>
      <c r="J984" s="5">
        <v>2.1661000000000001</v>
      </c>
      <c r="K984" s="6">
        <v>0.97108401326997229</v>
      </c>
      <c r="L984" s="5">
        <v>29.54</v>
      </c>
      <c r="M984" s="19">
        <f>H984*INDEX('Pliegos Tarifarios (Las Condes)'!$B:$B,MATCH($B984,'Pliegos Tarifarios (Las Condes)'!$A:$A,0))</f>
        <v>98297.434006199997</v>
      </c>
      <c r="N984" s="19">
        <f>I984*INDEX('Pliegos Tarifarios (Las Condes)'!$C:$C,MATCH($B984,'Pliegos Tarifarios (Las Condes)'!$A:$A,0))</f>
        <v>7789.855231399999</v>
      </c>
      <c r="O984" s="19">
        <f>J984*INDEX('Pliegos Tarifarios (Las Condes)'!$D:$D,MATCH($B984,'Pliegos Tarifarios (Las Condes)'!$A:$A,0))</f>
        <v>30743.056571500005</v>
      </c>
      <c r="P984" s="19">
        <f>H984*INDEX('Pliegos Tarifarios (Las Condes)'!$E:$E,MATCH($B984,'Pliegos Tarifarios (Las Condes)'!$A:$A,0))</f>
        <v>10696.7671668</v>
      </c>
      <c r="Q984" s="19" cm="1">
        <f t="array" ref="Q984">H984*_xlfn.IFS(H984&lt;=350,INDEX('Pliegos Tarifarios (Las Condes)'!$F:$F,MATCH($B984,'Pliegos Tarifarios (Las Condes)'!$A:$A,0)),H984&lt;=500,INDEX('Pliegos Tarifarios (Las Condes)'!$G:$G,MATCH($B984,'Pliegos Tarifarios (Las Condes)'!$A:$A,0)),H984&lt;=1000,INDEX('Pliegos Tarifarios (Las Condes)'!$H:$H,MATCH($B984,'Pliegos Tarifarios (Las Condes)'!$A:$A,0)),H984&lt;=5000,INDEX('Pliegos Tarifarios (Las Condes)'!$I:$I,MATCH($B984,'Pliegos Tarifarios (Las Condes)'!$A:$A,0)),H984&gt;5000,INDEX('Pliegos Tarifarios (Las Condes)'!$J:$J,MATCH($B984,'Pliegos Tarifarios (Las Condes)'!$A:$A,0)))/1.19</f>
        <v>1939.9910301680677</v>
      </c>
      <c r="R984" s="19">
        <f>INDEX('Pliegos Tarifarios (Las Condes)'!$K:$K,MATCH($B984,'Pliegos Tarifarios (Las Condes)'!$A:$A,0))</f>
        <v>716.899</v>
      </c>
      <c r="S984" s="21">
        <f t="shared" si="48"/>
        <v>150184.00300606809</v>
      </c>
      <c r="T984" s="21">
        <f t="shared" si="49"/>
        <v>28534.960571152937</v>
      </c>
      <c r="U984" s="19">
        <v>0</v>
      </c>
      <c r="V984" s="21">
        <f t="shared" si="50"/>
        <v>178718.96357722103</v>
      </c>
    </row>
    <row r="985" spans="1:22" x14ac:dyDescent="0.3">
      <c r="A985" s="3" t="s">
        <v>142</v>
      </c>
      <c r="B985" s="3">
        <v>3</v>
      </c>
      <c r="C985" s="4" t="s">
        <v>186</v>
      </c>
      <c r="D985" s="3" t="s">
        <v>314</v>
      </c>
      <c r="E985" s="3" t="s">
        <v>121</v>
      </c>
      <c r="F985" s="4" t="s">
        <v>315</v>
      </c>
      <c r="G985" s="3" t="s">
        <v>16</v>
      </c>
      <c r="H985" s="5">
        <v>828.56780000000003</v>
      </c>
      <c r="I985" s="5">
        <v>2.2744</v>
      </c>
      <c r="J985" s="5">
        <v>2.2744</v>
      </c>
      <c r="K985" s="6">
        <v>1</v>
      </c>
      <c r="L985" s="5">
        <v>29.59</v>
      </c>
      <c r="M985" s="19">
        <f>H985*INDEX('Pliegos Tarifarios (Las Condes)'!$B:$B,MATCH($B985,'Pliegos Tarifarios (Las Condes)'!$A:$A,0))</f>
        <v>98465.3402164</v>
      </c>
      <c r="N985" s="19">
        <f>I985*INDEX('Pliegos Tarifarios (Las Condes)'!$C:$C,MATCH($B985,'Pliegos Tarifarios (Las Condes)'!$A:$A,0))</f>
        <v>7942.8166135999991</v>
      </c>
      <c r="O985" s="19">
        <f>J985*INDEX('Pliegos Tarifarios (Las Condes)'!$D:$D,MATCH($B985,'Pliegos Tarifarios (Las Condes)'!$A:$A,0))</f>
        <v>32280.138436000001</v>
      </c>
      <c r="P985" s="19">
        <f>H985*INDEX('Pliegos Tarifarios (Las Condes)'!$E:$E,MATCH($B985,'Pliegos Tarifarios (Las Condes)'!$A:$A,0))</f>
        <v>10715.038789600001</v>
      </c>
      <c r="Q985" s="19" cm="1">
        <f t="array" ref="Q985">H985*_xlfn.IFS(H985&lt;=350,INDEX('Pliegos Tarifarios (Las Condes)'!$F:$F,MATCH($B985,'Pliegos Tarifarios (Las Condes)'!$A:$A,0)),H985&lt;=500,INDEX('Pliegos Tarifarios (Las Condes)'!$G:$G,MATCH($B985,'Pliegos Tarifarios (Las Condes)'!$A:$A,0)),H985&lt;=1000,INDEX('Pliegos Tarifarios (Las Condes)'!$H:$H,MATCH($B985,'Pliegos Tarifarios (Las Condes)'!$A:$A,0)),H985&lt;=5000,INDEX('Pliegos Tarifarios (Las Condes)'!$I:$I,MATCH($B985,'Pliegos Tarifarios (Las Condes)'!$A:$A,0)),H985&gt;5000,INDEX('Pliegos Tarifarios (Las Condes)'!$J:$J,MATCH($B985,'Pliegos Tarifarios (Las Condes)'!$A:$A,0)))/1.19</f>
        <v>1943.3048149579834</v>
      </c>
      <c r="R985" s="19">
        <f>INDEX('Pliegos Tarifarios (Las Condes)'!$K:$K,MATCH($B985,'Pliegos Tarifarios (Las Condes)'!$A:$A,0))</f>
        <v>716.899</v>
      </c>
      <c r="S985" s="21">
        <f t="shared" si="48"/>
        <v>152063.53787055798</v>
      </c>
      <c r="T985" s="21">
        <f t="shared" si="49"/>
        <v>28892.072195406017</v>
      </c>
      <c r="U985" s="19">
        <v>0</v>
      </c>
      <c r="V985" s="21">
        <f t="shared" si="50"/>
        <v>180955.61006596399</v>
      </c>
    </row>
    <row r="986" spans="1:22" x14ac:dyDescent="0.3">
      <c r="A986" s="3" t="s">
        <v>142</v>
      </c>
      <c r="B986" s="3">
        <v>3</v>
      </c>
      <c r="C986" s="4" t="s">
        <v>186</v>
      </c>
      <c r="D986" s="3" t="s">
        <v>316</v>
      </c>
      <c r="E986" s="3" t="s">
        <v>121</v>
      </c>
      <c r="F986" s="4" t="s">
        <v>317</v>
      </c>
      <c r="G986" s="3" t="s">
        <v>16</v>
      </c>
      <c r="H986" s="5">
        <v>828.82839999999999</v>
      </c>
      <c r="I986" s="5">
        <v>2.2372000000000001</v>
      </c>
      <c r="J986" s="5">
        <v>2.2302</v>
      </c>
      <c r="K986" s="6">
        <v>0.99687108886107634</v>
      </c>
      <c r="L986" s="5">
        <v>29.6</v>
      </c>
      <c r="M986" s="19">
        <f>H986*INDEX('Pliegos Tarifarios (Las Condes)'!$B:$B,MATCH($B986,'Pliegos Tarifarios (Las Condes)'!$A:$A,0))</f>
        <v>98496.309399199992</v>
      </c>
      <c r="N986" s="19">
        <f>I986*INDEX('Pliegos Tarifarios (Las Condes)'!$C:$C,MATCH($B986,'Pliegos Tarifarios (Las Condes)'!$A:$A,0))</f>
        <v>7812.9042067999999</v>
      </c>
      <c r="O986" s="19">
        <f>J986*INDEX('Pliegos Tarifarios (Las Condes)'!$D:$D,MATCH($B986,'Pliegos Tarifarios (Las Condes)'!$A:$A,0))</f>
        <v>31652.816013</v>
      </c>
      <c r="P986" s="19">
        <f>H986*INDEX('Pliegos Tarifarios (Las Condes)'!$E:$E,MATCH($B986,'Pliegos Tarifarios (Las Condes)'!$A:$A,0))</f>
        <v>10718.408868799999</v>
      </c>
      <c r="Q986" s="19" cm="1">
        <f t="array" ref="Q986">H986*_xlfn.IFS(H986&lt;=350,INDEX('Pliegos Tarifarios (Las Condes)'!$F:$F,MATCH($B986,'Pliegos Tarifarios (Las Condes)'!$A:$A,0)),H986&lt;=500,INDEX('Pliegos Tarifarios (Las Condes)'!$G:$G,MATCH($B986,'Pliegos Tarifarios (Las Condes)'!$A:$A,0)),H986&lt;=1000,INDEX('Pliegos Tarifarios (Las Condes)'!$H:$H,MATCH($B986,'Pliegos Tarifarios (Las Condes)'!$A:$A,0)),H986&lt;=5000,INDEX('Pliegos Tarifarios (Las Condes)'!$I:$I,MATCH($B986,'Pliegos Tarifarios (Las Condes)'!$A:$A,0)),H986&gt;5000,INDEX('Pliegos Tarifarios (Las Condes)'!$J:$J,MATCH($B986,'Pliegos Tarifarios (Las Condes)'!$A:$A,0)))/1.19</f>
        <v>1943.9160205042022</v>
      </c>
      <c r="R986" s="19">
        <f>INDEX('Pliegos Tarifarios (Las Condes)'!$K:$K,MATCH($B986,'Pliegos Tarifarios (Las Condes)'!$A:$A,0))</f>
        <v>716.899</v>
      </c>
      <c r="S986" s="21">
        <f t="shared" si="48"/>
        <v>151341.25350830419</v>
      </c>
      <c r="T986" s="21">
        <f t="shared" si="49"/>
        <v>28754.838166577796</v>
      </c>
      <c r="U986" s="19">
        <v>0</v>
      </c>
      <c r="V986" s="21">
        <f t="shared" si="50"/>
        <v>180096.09167488199</v>
      </c>
    </row>
    <row r="987" spans="1:22" x14ac:dyDescent="0.3">
      <c r="A987" s="3" t="s">
        <v>142</v>
      </c>
      <c r="B987" s="3">
        <v>3</v>
      </c>
      <c r="C987" s="4" t="s">
        <v>186</v>
      </c>
      <c r="D987" s="3" t="s">
        <v>318</v>
      </c>
      <c r="E987" s="3" t="s">
        <v>121</v>
      </c>
      <c r="F987" s="4" t="s">
        <v>319</v>
      </c>
      <c r="G987" s="3" t="s">
        <v>16</v>
      </c>
      <c r="H987" s="5">
        <v>829.06140000000005</v>
      </c>
      <c r="I987" s="5">
        <v>2.2145000000000001</v>
      </c>
      <c r="J987" s="5">
        <v>2.1753999999999998</v>
      </c>
      <c r="K987" s="6">
        <v>0.98234364416346787</v>
      </c>
      <c r="L987" s="5">
        <v>29.61</v>
      </c>
      <c r="M987" s="19">
        <f>H987*INDEX('Pliegos Tarifarios (Las Condes)'!$B:$B,MATCH($B987,'Pliegos Tarifarios (Las Condes)'!$A:$A,0))</f>
        <v>98523.998653200004</v>
      </c>
      <c r="N987" s="19">
        <f>I987*INDEX('Pliegos Tarifarios (Las Condes)'!$C:$C,MATCH($B987,'Pliegos Tarifarios (Las Condes)'!$A:$A,0))</f>
        <v>7733.6297004999997</v>
      </c>
      <c r="O987" s="19">
        <f>J987*INDEX('Pliegos Tarifarios (Las Condes)'!$D:$D,MATCH($B987,'Pliegos Tarifarios (Las Condes)'!$A:$A,0))</f>
        <v>30875.049750999999</v>
      </c>
      <c r="P987" s="19">
        <f>H987*INDEX('Pliegos Tarifarios (Las Condes)'!$E:$E,MATCH($B987,'Pliegos Tarifarios (Las Condes)'!$A:$A,0))</f>
        <v>10721.4220248</v>
      </c>
      <c r="Q987" s="19" cm="1">
        <f t="array" ref="Q987">H987*_xlfn.IFS(H987&lt;=350,INDEX('Pliegos Tarifarios (Las Condes)'!$F:$F,MATCH($B987,'Pliegos Tarifarios (Las Condes)'!$A:$A,0)),H987&lt;=500,INDEX('Pliegos Tarifarios (Las Condes)'!$G:$G,MATCH($B987,'Pliegos Tarifarios (Las Condes)'!$A:$A,0)),H987&lt;=1000,INDEX('Pliegos Tarifarios (Las Condes)'!$H:$H,MATCH($B987,'Pliegos Tarifarios (Las Condes)'!$A:$A,0)),H987&lt;=5000,INDEX('Pliegos Tarifarios (Las Condes)'!$I:$I,MATCH($B987,'Pliegos Tarifarios (Las Condes)'!$A:$A,0)),H987&gt;5000,INDEX('Pliegos Tarifarios (Las Condes)'!$J:$J,MATCH($B987,'Pliegos Tarifarios (Las Condes)'!$A:$A,0)))/1.19</f>
        <v>1944.4624936134458</v>
      </c>
      <c r="R987" s="19">
        <f>INDEX('Pliegos Tarifarios (Las Condes)'!$K:$K,MATCH($B987,'Pliegos Tarifarios (Las Condes)'!$A:$A,0))</f>
        <v>716.899</v>
      </c>
      <c r="S987" s="21">
        <f t="shared" si="48"/>
        <v>150515.46162311346</v>
      </c>
      <c r="T987" s="21">
        <f t="shared" si="49"/>
        <v>28597.937708391557</v>
      </c>
      <c r="U987" s="19">
        <v>0</v>
      </c>
      <c r="V987" s="21">
        <f t="shared" si="50"/>
        <v>179113.399331505</v>
      </c>
    </row>
    <row r="988" spans="1:22" x14ac:dyDescent="0.3">
      <c r="A988" s="3" t="s">
        <v>142</v>
      </c>
      <c r="B988" s="3">
        <v>3</v>
      </c>
      <c r="C988" s="4" t="s">
        <v>186</v>
      </c>
      <c r="D988" s="3" t="s">
        <v>320</v>
      </c>
      <c r="E988" s="3" t="s">
        <v>121</v>
      </c>
      <c r="F988" s="4" t="s">
        <v>321</v>
      </c>
      <c r="G988" s="3" t="s">
        <v>16</v>
      </c>
      <c r="H988" s="5">
        <v>829.03150000000005</v>
      </c>
      <c r="I988" s="5">
        <v>2.2608999999999999</v>
      </c>
      <c r="J988" s="5">
        <v>2.2572999999999999</v>
      </c>
      <c r="K988" s="6">
        <v>0.99840771374231496</v>
      </c>
      <c r="L988" s="5">
        <v>29.61</v>
      </c>
      <c r="M988" s="19">
        <f>H988*INDEX('Pliegos Tarifarios (Las Condes)'!$B:$B,MATCH($B988,'Pliegos Tarifarios (Las Condes)'!$A:$A,0))</f>
        <v>98520.445397000003</v>
      </c>
      <c r="N988" s="19">
        <f>I988*INDEX('Pliegos Tarifarios (Las Condes)'!$C:$C,MATCH($B988,'Pliegos Tarifarios (Las Condes)'!$A:$A,0))</f>
        <v>7895.6709820999995</v>
      </c>
      <c r="O988" s="19">
        <f>J988*INDEX('Pliegos Tarifarios (Las Condes)'!$D:$D,MATCH($B988,'Pliegos Tarifarios (Las Condes)'!$A:$A,0))</f>
        <v>32037.441299499998</v>
      </c>
      <c r="P988" s="19">
        <f>H988*INDEX('Pliegos Tarifarios (Las Condes)'!$E:$E,MATCH($B988,'Pliegos Tarifarios (Las Condes)'!$A:$A,0))</f>
        <v>10721.035358000001</v>
      </c>
      <c r="Q988" s="19" cm="1">
        <f t="array" ref="Q988">H988*_xlfn.IFS(H988&lt;=350,INDEX('Pliegos Tarifarios (Las Condes)'!$F:$F,MATCH($B988,'Pliegos Tarifarios (Las Condes)'!$A:$A,0)),H988&lt;=500,INDEX('Pliegos Tarifarios (Las Condes)'!$G:$G,MATCH($B988,'Pliegos Tarifarios (Las Condes)'!$A:$A,0)),H988&lt;=1000,INDEX('Pliegos Tarifarios (Las Condes)'!$H:$H,MATCH($B988,'Pliegos Tarifarios (Las Condes)'!$A:$A,0)),H988&lt;=5000,INDEX('Pliegos Tarifarios (Las Condes)'!$I:$I,MATCH($B988,'Pliegos Tarifarios (Las Condes)'!$A:$A,0)),H988&gt;5000,INDEX('Pliegos Tarifarios (Las Condes)'!$J:$J,MATCH($B988,'Pliegos Tarifarios (Las Condes)'!$A:$A,0)))/1.19</f>
        <v>1944.3923668067232</v>
      </c>
      <c r="R988" s="19">
        <f>INDEX('Pliegos Tarifarios (Las Condes)'!$K:$K,MATCH($B988,'Pliegos Tarifarios (Las Condes)'!$A:$A,0))</f>
        <v>716.899</v>
      </c>
      <c r="S988" s="21">
        <f t="shared" si="48"/>
        <v>151835.8844034067</v>
      </c>
      <c r="T988" s="21">
        <f t="shared" si="49"/>
        <v>28848.818036647273</v>
      </c>
      <c r="U988" s="19">
        <v>0</v>
      </c>
      <c r="V988" s="21">
        <f t="shared" si="50"/>
        <v>180684.70244005398</v>
      </c>
    </row>
    <row r="989" spans="1:22" x14ac:dyDescent="0.3">
      <c r="A989" s="3" t="s">
        <v>142</v>
      </c>
      <c r="B989" s="3">
        <v>3</v>
      </c>
      <c r="C989" s="4" t="s">
        <v>186</v>
      </c>
      <c r="D989" s="3" t="s">
        <v>322</v>
      </c>
      <c r="E989" s="3" t="s">
        <v>121</v>
      </c>
      <c r="F989" s="4" t="s">
        <v>323</v>
      </c>
      <c r="G989" s="3" t="s">
        <v>16</v>
      </c>
      <c r="H989" s="5">
        <v>828.4271</v>
      </c>
      <c r="I989" s="5">
        <v>2.2484999999999999</v>
      </c>
      <c r="J989" s="5">
        <v>2.2484999999999999</v>
      </c>
      <c r="K989" s="6">
        <v>1</v>
      </c>
      <c r="L989" s="5">
        <v>29.59</v>
      </c>
      <c r="M989" s="19">
        <f>H989*INDEX('Pliegos Tarifarios (Las Condes)'!$B:$B,MATCH($B989,'Pliegos Tarifarios (Las Condes)'!$A:$A,0))</f>
        <v>98448.619709799998</v>
      </c>
      <c r="N989" s="19">
        <f>I989*INDEX('Pliegos Tarifarios (Las Condes)'!$C:$C,MATCH($B989,'Pliegos Tarifarios (Las Condes)'!$A:$A,0))</f>
        <v>7852.3668464999992</v>
      </c>
      <c r="O989" s="19">
        <f>J989*INDEX('Pliegos Tarifarios (Las Condes)'!$D:$D,MATCH($B989,'Pliegos Tarifarios (Las Condes)'!$A:$A,0))</f>
        <v>31912.544527500002</v>
      </c>
      <c r="P989" s="19">
        <f>H989*INDEX('Pliegos Tarifarios (Las Condes)'!$E:$E,MATCH($B989,'Pliegos Tarifarios (Las Condes)'!$A:$A,0))</f>
        <v>10713.2192572</v>
      </c>
      <c r="Q989" s="19" cm="1">
        <f t="array" ref="Q989">H989*_xlfn.IFS(H989&lt;=350,INDEX('Pliegos Tarifarios (Las Condes)'!$F:$F,MATCH($B989,'Pliegos Tarifarios (Las Condes)'!$A:$A,0)),H989&lt;=500,INDEX('Pliegos Tarifarios (Las Condes)'!$G:$G,MATCH($B989,'Pliegos Tarifarios (Las Condes)'!$A:$A,0)),H989&lt;=1000,INDEX('Pliegos Tarifarios (Las Condes)'!$H:$H,MATCH($B989,'Pliegos Tarifarios (Las Condes)'!$A:$A,0)),H989&lt;=5000,INDEX('Pliegos Tarifarios (Las Condes)'!$I:$I,MATCH($B989,'Pliegos Tarifarios (Las Condes)'!$A:$A,0)),H989&gt;5000,INDEX('Pliegos Tarifarios (Las Condes)'!$J:$J,MATCH($B989,'Pliegos Tarifarios (Las Condes)'!$A:$A,0)))/1.19</f>
        <v>1942.9748202521009</v>
      </c>
      <c r="R989" s="19">
        <f>INDEX('Pliegos Tarifarios (Las Condes)'!$K:$K,MATCH($B989,'Pliegos Tarifarios (Las Condes)'!$A:$A,0))</f>
        <v>716.899</v>
      </c>
      <c r="S989" s="21">
        <f t="shared" si="48"/>
        <v>151586.62416125208</v>
      </c>
      <c r="T989" s="21">
        <f t="shared" si="49"/>
        <v>28801.458590637896</v>
      </c>
      <c r="U989" s="19">
        <v>0</v>
      </c>
      <c r="V989" s="21">
        <f t="shared" si="50"/>
        <v>180388.08275188998</v>
      </c>
    </row>
    <row r="990" spans="1:22" x14ac:dyDescent="0.3">
      <c r="A990" s="3" t="s">
        <v>142</v>
      </c>
      <c r="B990" s="3">
        <v>3</v>
      </c>
      <c r="C990" s="4" t="s">
        <v>186</v>
      </c>
      <c r="D990" s="3" t="s">
        <v>324</v>
      </c>
      <c r="E990" s="3" t="s">
        <v>121</v>
      </c>
      <c r="F990" s="4" t="s">
        <v>325</v>
      </c>
      <c r="G990" s="3" t="s">
        <v>16</v>
      </c>
      <c r="H990" s="5">
        <v>827.13739999999996</v>
      </c>
      <c r="I990" s="5">
        <v>2.2448000000000001</v>
      </c>
      <c r="J990" s="5">
        <v>2.2302</v>
      </c>
      <c r="K990" s="6">
        <v>0.99349607982893795</v>
      </c>
      <c r="L990" s="5">
        <v>29.54</v>
      </c>
      <c r="M990" s="19">
        <f>H990*INDEX('Pliegos Tarifarios (Las Condes)'!$B:$B,MATCH($B990,'Pliegos Tarifarios (Las Condes)'!$A:$A,0))</f>
        <v>98295.354341199985</v>
      </c>
      <c r="N990" s="19">
        <f>I990*INDEX('Pliegos Tarifarios (Las Condes)'!$C:$C,MATCH($B990,'Pliegos Tarifarios (Las Condes)'!$A:$A,0))</f>
        <v>7839.4454512000002</v>
      </c>
      <c r="O990" s="19">
        <f>J990*INDEX('Pliegos Tarifarios (Las Condes)'!$D:$D,MATCH($B990,'Pliegos Tarifarios (Las Condes)'!$A:$A,0))</f>
        <v>31652.816013</v>
      </c>
      <c r="P990" s="19">
        <f>H990*INDEX('Pliegos Tarifarios (Las Condes)'!$E:$E,MATCH($B990,'Pliegos Tarifarios (Las Condes)'!$A:$A,0))</f>
        <v>10696.5408568</v>
      </c>
      <c r="Q990" s="19" cm="1">
        <f t="array" ref="Q990">H990*_xlfn.IFS(H990&lt;=350,INDEX('Pliegos Tarifarios (Las Condes)'!$F:$F,MATCH($B990,'Pliegos Tarifarios (Las Condes)'!$A:$A,0)),H990&lt;=500,INDEX('Pliegos Tarifarios (Las Condes)'!$G:$G,MATCH($B990,'Pliegos Tarifarios (Las Condes)'!$A:$A,0)),H990&lt;=1000,INDEX('Pliegos Tarifarios (Las Condes)'!$H:$H,MATCH($B990,'Pliegos Tarifarios (Las Condes)'!$A:$A,0)),H990&lt;=5000,INDEX('Pliegos Tarifarios (Las Condes)'!$I:$I,MATCH($B990,'Pliegos Tarifarios (Las Condes)'!$A:$A,0)),H990&gt;5000,INDEX('Pliegos Tarifarios (Las Condes)'!$J:$J,MATCH($B990,'Pliegos Tarifarios (Las Condes)'!$A:$A,0)))/1.19</f>
        <v>1939.9499860504204</v>
      </c>
      <c r="R990" s="19">
        <f>INDEX('Pliegos Tarifarios (Las Condes)'!$K:$K,MATCH($B990,'Pliegos Tarifarios (Las Condes)'!$A:$A,0))</f>
        <v>716.899</v>
      </c>
      <c r="S990" s="21">
        <f t="shared" si="48"/>
        <v>151141.00564825043</v>
      </c>
      <c r="T990" s="21">
        <f t="shared" si="49"/>
        <v>28716.79107316758</v>
      </c>
      <c r="U990" s="19">
        <v>0</v>
      </c>
      <c r="V990" s="21">
        <f t="shared" si="50"/>
        <v>179857.79672141801</v>
      </c>
    </row>
    <row r="991" spans="1:22" x14ac:dyDescent="0.3">
      <c r="A991" s="3" t="s">
        <v>142</v>
      </c>
      <c r="B991" s="3">
        <v>3</v>
      </c>
      <c r="C991" s="4" t="s">
        <v>186</v>
      </c>
      <c r="D991" s="3" t="s">
        <v>326</v>
      </c>
      <c r="E991" s="3" t="s">
        <v>121</v>
      </c>
      <c r="F991" s="4" t="s">
        <v>327</v>
      </c>
      <c r="G991" s="3" t="s">
        <v>16</v>
      </c>
      <c r="H991" s="5">
        <v>828.39250000000004</v>
      </c>
      <c r="I991" s="5">
        <v>2.2025000000000001</v>
      </c>
      <c r="J991" s="5">
        <v>2.1983000000000001</v>
      </c>
      <c r="K991" s="6">
        <v>0.99809307604994324</v>
      </c>
      <c r="L991" s="5">
        <v>29.59</v>
      </c>
      <c r="M991" s="19">
        <f>H991*INDEX('Pliegos Tarifarios (Las Condes)'!$B:$B,MATCH($B991,'Pliegos Tarifarios (Las Condes)'!$A:$A,0))</f>
        <v>98444.507914999995</v>
      </c>
      <c r="N991" s="19">
        <f>I991*INDEX('Pliegos Tarifarios (Las Condes)'!$C:$C,MATCH($B991,'Pliegos Tarifarios (Las Condes)'!$A:$A,0))</f>
        <v>7691.7224724999996</v>
      </c>
      <c r="O991" s="19">
        <f>J991*INDEX('Pliegos Tarifarios (Las Condes)'!$D:$D,MATCH($B991,'Pliegos Tarifarios (Las Condes)'!$A:$A,0))</f>
        <v>31200.065214500002</v>
      </c>
      <c r="P991" s="19">
        <f>H991*INDEX('Pliegos Tarifarios (Las Condes)'!$E:$E,MATCH($B991,'Pliegos Tarifarios (Las Condes)'!$A:$A,0))</f>
        <v>10712.77181</v>
      </c>
      <c r="Q991" s="19" cm="1">
        <f t="array" ref="Q991">H991*_xlfn.IFS(H991&lt;=350,INDEX('Pliegos Tarifarios (Las Condes)'!$F:$F,MATCH($B991,'Pliegos Tarifarios (Las Condes)'!$A:$A,0)),H991&lt;=500,INDEX('Pliegos Tarifarios (Las Condes)'!$G:$G,MATCH($B991,'Pliegos Tarifarios (Las Condes)'!$A:$A,0)),H991&lt;=1000,INDEX('Pliegos Tarifarios (Las Condes)'!$H:$H,MATCH($B991,'Pliegos Tarifarios (Las Condes)'!$A:$A,0)),H991&lt;=5000,INDEX('Pliegos Tarifarios (Las Condes)'!$I:$I,MATCH($B991,'Pliegos Tarifarios (Las Condes)'!$A:$A,0)),H991&gt;5000,INDEX('Pliegos Tarifarios (Las Condes)'!$J:$J,MATCH($B991,'Pliegos Tarifarios (Las Condes)'!$A:$A,0)))/1.19</f>
        <v>1942.8936701680677</v>
      </c>
      <c r="R991" s="19">
        <f>INDEX('Pliegos Tarifarios (Las Condes)'!$K:$K,MATCH($B991,'Pliegos Tarifarios (Las Condes)'!$A:$A,0))</f>
        <v>716.899</v>
      </c>
      <c r="S991" s="21">
        <f t="shared" si="48"/>
        <v>150708.86008216807</v>
      </c>
      <c r="T991" s="21">
        <f t="shared" si="49"/>
        <v>28634.683415611933</v>
      </c>
      <c r="U991" s="19">
        <v>0</v>
      </c>
      <c r="V991" s="21">
        <f t="shared" si="50"/>
        <v>179343.54349778002</v>
      </c>
    </row>
    <row r="992" spans="1:22" x14ac:dyDescent="0.3">
      <c r="A992" s="3" t="s">
        <v>142</v>
      </c>
      <c r="B992" s="3">
        <v>3</v>
      </c>
      <c r="C992" s="4" t="s">
        <v>186</v>
      </c>
      <c r="D992" s="3" t="s">
        <v>328</v>
      </c>
      <c r="E992" s="3" t="s">
        <v>121</v>
      </c>
      <c r="F992" s="4" t="s">
        <v>329</v>
      </c>
      <c r="G992" s="3" t="s">
        <v>16</v>
      </c>
      <c r="H992" s="5">
        <v>829.07140000000004</v>
      </c>
      <c r="I992" s="5">
        <v>2.2999999999999998</v>
      </c>
      <c r="J992" s="5">
        <v>2.2212000000000001</v>
      </c>
      <c r="K992" s="6">
        <v>0.96573913043478266</v>
      </c>
      <c r="L992" s="5">
        <v>29.61</v>
      </c>
      <c r="M992" s="19">
        <f>H992*INDEX('Pliegos Tarifarios (Las Condes)'!$B:$B,MATCH($B992,'Pliegos Tarifarios (Las Condes)'!$A:$A,0))</f>
        <v>98525.187033199996</v>
      </c>
      <c r="N992" s="19">
        <f>I992*INDEX('Pliegos Tarifarios (Las Condes)'!$C:$C,MATCH($B992,'Pliegos Tarifarios (Las Condes)'!$A:$A,0))</f>
        <v>8032.2186999999985</v>
      </c>
      <c r="O992" s="19">
        <f>J992*INDEX('Pliegos Tarifarios (Las Condes)'!$D:$D,MATCH($B992,'Pliegos Tarifarios (Las Condes)'!$A:$A,0))</f>
        <v>31525.080678000002</v>
      </c>
      <c r="P992" s="19">
        <f>H992*INDEX('Pliegos Tarifarios (Las Condes)'!$E:$E,MATCH($B992,'Pliegos Tarifarios (Las Condes)'!$A:$A,0))</f>
        <v>10721.5513448</v>
      </c>
      <c r="Q992" s="19" cm="1">
        <f t="array" ref="Q992">H992*_xlfn.IFS(H992&lt;=350,INDEX('Pliegos Tarifarios (Las Condes)'!$F:$F,MATCH($B992,'Pliegos Tarifarios (Las Condes)'!$A:$A,0)),H992&lt;=500,INDEX('Pliegos Tarifarios (Las Condes)'!$G:$G,MATCH($B992,'Pliegos Tarifarios (Las Condes)'!$A:$A,0)),H992&lt;=1000,INDEX('Pliegos Tarifarios (Las Condes)'!$H:$H,MATCH($B992,'Pliegos Tarifarios (Las Condes)'!$A:$A,0)),H992&lt;=5000,INDEX('Pliegos Tarifarios (Las Condes)'!$I:$I,MATCH($B992,'Pliegos Tarifarios (Las Condes)'!$A:$A,0)),H992&gt;5000,INDEX('Pliegos Tarifarios (Las Condes)'!$J:$J,MATCH($B992,'Pliegos Tarifarios (Las Condes)'!$A:$A,0)))/1.19</f>
        <v>1944.4859473949584</v>
      </c>
      <c r="R992" s="19">
        <f>INDEX('Pliegos Tarifarios (Las Condes)'!$K:$K,MATCH($B992,'Pliegos Tarifarios (Las Condes)'!$A:$A,0))</f>
        <v>716.899</v>
      </c>
      <c r="S992" s="21">
        <f t="shared" si="48"/>
        <v>151465.42270339496</v>
      </c>
      <c r="T992" s="21">
        <f t="shared" si="49"/>
        <v>28778.430313645043</v>
      </c>
      <c r="U992" s="19">
        <v>0</v>
      </c>
      <c r="V992" s="21">
        <f t="shared" si="50"/>
        <v>180243.85301704</v>
      </c>
    </row>
    <row r="993" spans="1:22" x14ac:dyDescent="0.3">
      <c r="A993" s="3" t="s">
        <v>142</v>
      </c>
      <c r="B993" s="3">
        <v>3</v>
      </c>
      <c r="C993" s="4" t="s">
        <v>186</v>
      </c>
      <c r="D993" s="3" t="s">
        <v>330</v>
      </c>
      <c r="E993" s="3" t="s">
        <v>121</v>
      </c>
      <c r="F993" s="4" t="s">
        <v>331</v>
      </c>
      <c r="G993" s="3" t="s">
        <v>16</v>
      </c>
      <c r="H993" s="5">
        <v>829.83709999999996</v>
      </c>
      <c r="I993" s="5">
        <v>2.1939000000000002</v>
      </c>
      <c r="J993" s="5">
        <v>2.1587999999999998</v>
      </c>
      <c r="K993" s="6">
        <v>0.9840010939422944</v>
      </c>
      <c r="L993" s="5">
        <v>29.64</v>
      </c>
      <c r="M993" s="19">
        <f>H993*INDEX('Pliegos Tarifarios (Las Condes)'!$B:$B,MATCH($B993,'Pliegos Tarifarios (Las Condes)'!$A:$A,0))</f>
        <v>98616.181289799992</v>
      </c>
      <c r="N993" s="19">
        <f>I993*INDEX('Pliegos Tarifarios (Las Condes)'!$C:$C,MATCH($B993,'Pliegos Tarifarios (Las Condes)'!$A:$A,0))</f>
        <v>7661.6889590999999</v>
      </c>
      <c r="O993" s="19">
        <f>J993*INDEX('Pliegos Tarifarios (Las Condes)'!$D:$D,MATCH($B993,'Pliegos Tarifarios (Las Condes)'!$A:$A,0))</f>
        <v>30639.449021999997</v>
      </c>
      <c r="P993" s="19">
        <f>H993*INDEX('Pliegos Tarifarios (Las Condes)'!$E:$E,MATCH($B993,'Pliegos Tarifarios (Las Condes)'!$A:$A,0))</f>
        <v>10731.4533772</v>
      </c>
      <c r="Q993" s="19" cm="1">
        <f t="array" ref="Q993">H993*_xlfn.IFS(H993&lt;=350,INDEX('Pliegos Tarifarios (Las Condes)'!$F:$F,MATCH($B993,'Pliegos Tarifarios (Las Condes)'!$A:$A,0)),H993&lt;=500,INDEX('Pliegos Tarifarios (Las Condes)'!$G:$G,MATCH($B993,'Pliegos Tarifarios (Las Condes)'!$A:$A,0)),H993&lt;=1000,INDEX('Pliegos Tarifarios (Las Condes)'!$H:$H,MATCH($B993,'Pliegos Tarifarios (Las Condes)'!$A:$A,0)),H993&lt;=5000,INDEX('Pliegos Tarifarios (Las Condes)'!$I:$I,MATCH($B993,'Pliegos Tarifarios (Las Condes)'!$A:$A,0)),H993&gt;5000,INDEX('Pliegos Tarifarios (Las Condes)'!$J:$J,MATCH($B993,'Pliegos Tarifarios (Las Condes)'!$A:$A,0)))/1.19</f>
        <v>1946.2818034453785</v>
      </c>
      <c r="R993" s="19">
        <f>INDEX('Pliegos Tarifarios (Las Condes)'!$K:$K,MATCH($B993,'Pliegos Tarifarios (Las Condes)'!$A:$A,0))</f>
        <v>716.899</v>
      </c>
      <c r="S993" s="21">
        <f t="shared" si="48"/>
        <v>150311.95345154536</v>
      </c>
      <c r="T993" s="21">
        <f t="shared" si="49"/>
        <v>28559.271155793616</v>
      </c>
      <c r="U993" s="19">
        <v>0</v>
      </c>
      <c r="V993" s="21">
        <f t="shared" si="50"/>
        <v>178871.22460733898</v>
      </c>
    </row>
    <row r="994" spans="1:22" x14ac:dyDescent="0.3">
      <c r="A994" s="3" t="s">
        <v>142</v>
      </c>
      <c r="B994" s="3">
        <v>3</v>
      </c>
      <c r="C994" s="4" t="s">
        <v>186</v>
      </c>
      <c r="D994" s="3" t="s">
        <v>332</v>
      </c>
      <c r="E994" s="3" t="s">
        <v>121</v>
      </c>
      <c r="F994" s="4" t="s">
        <v>333</v>
      </c>
      <c r="G994" s="3" t="s">
        <v>16</v>
      </c>
      <c r="H994" s="5">
        <v>828.87289999999996</v>
      </c>
      <c r="I994" s="5">
        <v>2.2069999999999999</v>
      </c>
      <c r="J994" s="5">
        <v>2.2069999999999999</v>
      </c>
      <c r="K994" s="6">
        <v>1</v>
      </c>
      <c r="L994" s="5">
        <v>29.6</v>
      </c>
      <c r="M994" s="19">
        <f>H994*INDEX('Pliegos Tarifarios (Las Condes)'!$B:$B,MATCH($B994,'Pliegos Tarifarios (Las Condes)'!$A:$A,0))</f>
        <v>98501.597690199997</v>
      </c>
      <c r="N994" s="19">
        <f>I994*INDEX('Pliegos Tarifarios (Las Condes)'!$C:$C,MATCH($B994,'Pliegos Tarifarios (Las Condes)'!$A:$A,0))</f>
        <v>7707.4376829999992</v>
      </c>
      <c r="O994" s="19">
        <f>J994*INDEX('Pliegos Tarifarios (Las Condes)'!$D:$D,MATCH($B994,'Pliegos Tarifarios (Las Condes)'!$A:$A,0))</f>
        <v>31323.542705</v>
      </c>
      <c r="P994" s="19">
        <f>H994*INDEX('Pliegos Tarifarios (Las Condes)'!$E:$E,MATCH($B994,'Pliegos Tarifarios (Las Condes)'!$A:$A,0))</f>
        <v>10718.9843428</v>
      </c>
      <c r="Q994" s="19" cm="1">
        <f t="array" ref="Q994">H994*_xlfn.IFS(H994&lt;=350,INDEX('Pliegos Tarifarios (Las Condes)'!$F:$F,MATCH($B994,'Pliegos Tarifarios (Las Condes)'!$A:$A,0)),H994&lt;=500,INDEX('Pliegos Tarifarios (Las Condes)'!$G:$G,MATCH($B994,'Pliegos Tarifarios (Las Condes)'!$A:$A,0)),H994&lt;=1000,INDEX('Pliegos Tarifarios (Las Condes)'!$H:$H,MATCH($B994,'Pliegos Tarifarios (Las Condes)'!$A:$A,0)),H994&lt;=5000,INDEX('Pliegos Tarifarios (Las Condes)'!$I:$I,MATCH($B994,'Pliegos Tarifarios (Las Condes)'!$A:$A,0)),H994&gt;5000,INDEX('Pliegos Tarifarios (Las Condes)'!$J:$J,MATCH($B994,'Pliegos Tarifarios (Las Condes)'!$A:$A,0)))/1.19</f>
        <v>1944.0203898319332</v>
      </c>
      <c r="R994" s="19">
        <f>INDEX('Pliegos Tarifarios (Las Condes)'!$K:$K,MATCH($B994,'Pliegos Tarifarios (Las Condes)'!$A:$A,0))</f>
        <v>716.899</v>
      </c>
      <c r="S994" s="21">
        <f t="shared" si="48"/>
        <v>150912.48181083193</v>
      </c>
      <c r="T994" s="21">
        <f t="shared" si="49"/>
        <v>28673.371544058067</v>
      </c>
      <c r="U994" s="19">
        <v>0</v>
      </c>
      <c r="V994" s="21">
        <f t="shared" si="50"/>
        <v>179585.85335488999</v>
      </c>
    </row>
    <row r="995" spans="1:22" x14ac:dyDescent="0.3">
      <c r="A995" s="3" t="s">
        <v>142</v>
      </c>
      <c r="B995" s="3">
        <v>3</v>
      </c>
      <c r="C995" s="4" t="s">
        <v>186</v>
      </c>
      <c r="D995" s="3" t="s">
        <v>334</v>
      </c>
      <c r="E995" s="3" t="s">
        <v>121</v>
      </c>
      <c r="F995" s="4" t="s">
        <v>335</v>
      </c>
      <c r="G995" s="3" t="s">
        <v>16</v>
      </c>
      <c r="H995" s="5">
        <v>829.22069999999997</v>
      </c>
      <c r="I995" s="5">
        <v>2.2934999999999999</v>
      </c>
      <c r="J995" s="5">
        <v>2.2105000000000001</v>
      </c>
      <c r="K995" s="6">
        <v>0.9638107695661654</v>
      </c>
      <c r="L995" s="5">
        <v>29.62</v>
      </c>
      <c r="M995" s="19">
        <f>H995*INDEX('Pliegos Tarifarios (Las Condes)'!$B:$B,MATCH($B995,'Pliegos Tarifarios (Las Condes)'!$A:$A,0))</f>
        <v>98542.929546599989</v>
      </c>
      <c r="N995" s="19">
        <f>I995*INDEX('Pliegos Tarifarios (Las Condes)'!$C:$C,MATCH($B995,'Pliegos Tarifarios (Las Condes)'!$A:$A,0))</f>
        <v>8009.5189514999993</v>
      </c>
      <c r="O995" s="19">
        <f>J995*INDEX('Pliegos Tarifarios (Las Condes)'!$D:$D,MATCH($B995,'Pliegos Tarifarios (Las Condes)'!$A:$A,0))</f>
        <v>31373.217557500004</v>
      </c>
      <c r="P995" s="19">
        <f>H995*INDEX('Pliegos Tarifarios (Las Condes)'!$E:$E,MATCH($B995,'Pliegos Tarifarios (Las Condes)'!$A:$A,0))</f>
        <v>10723.4820924</v>
      </c>
      <c r="Q995" s="19" cm="1">
        <f t="array" ref="Q995">H995*_xlfn.IFS(H995&lt;=350,INDEX('Pliegos Tarifarios (Las Condes)'!$F:$F,MATCH($B995,'Pliegos Tarifarios (Las Condes)'!$A:$A,0)),H995&lt;=500,INDEX('Pliegos Tarifarios (Las Condes)'!$G:$G,MATCH($B995,'Pliegos Tarifarios (Las Condes)'!$A:$A,0)),H995&lt;=1000,INDEX('Pliegos Tarifarios (Las Condes)'!$H:$H,MATCH($B995,'Pliegos Tarifarios (Las Condes)'!$A:$A,0)),H995&lt;=5000,INDEX('Pliegos Tarifarios (Las Condes)'!$I:$I,MATCH($B995,'Pliegos Tarifarios (Las Condes)'!$A:$A,0)),H995&gt;5000,INDEX('Pliegos Tarifarios (Las Condes)'!$J:$J,MATCH($B995,'Pliegos Tarifarios (Las Condes)'!$A:$A,0)))/1.19</f>
        <v>1944.8361123529414</v>
      </c>
      <c r="R995" s="19">
        <f>INDEX('Pliegos Tarifarios (Las Condes)'!$K:$K,MATCH($B995,'Pliegos Tarifarios (Las Condes)'!$A:$A,0))</f>
        <v>716.899</v>
      </c>
      <c r="S995" s="21">
        <f t="shared" si="48"/>
        <v>151310.88326035292</v>
      </c>
      <c r="T995" s="21">
        <f t="shared" si="49"/>
        <v>28749.067819467055</v>
      </c>
      <c r="U995" s="19">
        <v>0</v>
      </c>
      <c r="V995" s="21">
        <f t="shared" si="50"/>
        <v>180059.95107981996</v>
      </c>
    </row>
    <row r="996" spans="1:22" x14ac:dyDescent="0.3">
      <c r="A996" s="3" t="s">
        <v>142</v>
      </c>
      <c r="B996" s="3">
        <v>3</v>
      </c>
      <c r="C996" s="4" t="s">
        <v>186</v>
      </c>
      <c r="D996" s="3" t="s">
        <v>336</v>
      </c>
      <c r="E996" s="3" t="s">
        <v>121</v>
      </c>
      <c r="F996" s="4" t="s">
        <v>337</v>
      </c>
      <c r="G996" s="3" t="s">
        <v>16</v>
      </c>
      <c r="H996" s="5">
        <v>828.14620000000002</v>
      </c>
      <c r="I996" s="5">
        <v>2.2433999999999998</v>
      </c>
      <c r="J996" s="5">
        <v>2.1903999999999999</v>
      </c>
      <c r="K996" s="6">
        <v>0.9763751448693947</v>
      </c>
      <c r="L996" s="5">
        <v>29.58</v>
      </c>
      <c r="M996" s="19">
        <f>H996*INDEX('Pliegos Tarifarios (Las Condes)'!$B:$B,MATCH($B996,'Pliegos Tarifarios (Las Condes)'!$A:$A,0))</f>
        <v>98415.238115600005</v>
      </c>
      <c r="N996" s="19">
        <f>I996*INDEX('Pliegos Tarifarios (Las Condes)'!$C:$C,MATCH($B996,'Pliegos Tarifarios (Las Condes)'!$A:$A,0))</f>
        <v>7834.5562745999987</v>
      </c>
      <c r="O996" s="19">
        <f>J996*INDEX('Pliegos Tarifarios (Las Condes)'!$D:$D,MATCH($B996,'Pliegos Tarifarios (Las Condes)'!$A:$A,0))</f>
        <v>31087.941975999998</v>
      </c>
      <c r="P996" s="19">
        <f>H996*INDEX('Pliegos Tarifarios (Las Condes)'!$E:$E,MATCH($B996,'Pliegos Tarifarios (Las Condes)'!$A:$A,0))</f>
        <v>10709.586658400001</v>
      </c>
      <c r="Q996" s="19" cm="1">
        <f t="array" ref="Q996">H996*_xlfn.IFS(H996&lt;=350,INDEX('Pliegos Tarifarios (Las Condes)'!$F:$F,MATCH($B996,'Pliegos Tarifarios (Las Condes)'!$A:$A,0)),H996&lt;=500,INDEX('Pliegos Tarifarios (Las Condes)'!$G:$G,MATCH($B996,'Pliegos Tarifarios (Las Condes)'!$A:$A,0)),H996&lt;=1000,INDEX('Pliegos Tarifarios (Las Condes)'!$H:$H,MATCH($B996,'Pliegos Tarifarios (Las Condes)'!$A:$A,0)),H996&lt;=5000,INDEX('Pliegos Tarifarios (Las Condes)'!$I:$I,MATCH($B996,'Pliegos Tarifarios (Las Condes)'!$A:$A,0)),H996&gt;5000,INDEX('Pliegos Tarifarios (Las Condes)'!$J:$J,MATCH($B996,'Pliegos Tarifarios (Las Condes)'!$A:$A,0)))/1.19</f>
        <v>1942.316003529412</v>
      </c>
      <c r="R996" s="19">
        <f>INDEX('Pliegos Tarifarios (Las Condes)'!$K:$K,MATCH($B996,'Pliegos Tarifarios (Las Condes)'!$A:$A,0))</f>
        <v>716.899</v>
      </c>
      <c r="S996" s="21">
        <f t="shared" si="48"/>
        <v>150706.53802812941</v>
      </c>
      <c r="T996" s="21">
        <f t="shared" si="49"/>
        <v>28634.242225344587</v>
      </c>
      <c r="U996" s="19">
        <v>0</v>
      </c>
      <c r="V996" s="21">
        <f t="shared" si="50"/>
        <v>179340.78025347399</v>
      </c>
    </row>
    <row r="997" spans="1:22" x14ac:dyDescent="0.3">
      <c r="A997" s="3" t="s">
        <v>142</v>
      </c>
      <c r="B997" s="3">
        <v>3</v>
      </c>
      <c r="C997" s="4" t="s">
        <v>186</v>
      </c>
      <c r="D997" s="3" t="s">
        <v>338</v>
      </c>
      <c r="E997" s="3" t="s">
        <v>121</v>
      </c>
      <c r="F997" s="4" t="s">
        <v>339</v>
      </c>
      <c r="G997" s="3" t="s">
        <v>16</v>
      </c>
      <c r="H997" s="5">
        <v>828.18610000000001</v>
      </c>
      <c r="I997" s="5">
        <v>2.2618</v>
      </c>
      <c r="J997" s="5">
        <v>2.2618</v>
      </c>
      <c r="K997" s="6">
        <v>1</v>
      </c>
      <c r="L997" s="5">
        <v>29.58</v>
      </c>
      <c r="M997" s="19">
        <f>H997*INDEX('Pliegos Tarifarios (Las Condes)'!$B:$B,MATCH($B997,'Pliegos Tarifarios (Las Condes)'!$A:$A,0))</f>
        <v>98419.979751799998</v>
      </c>
      <c r="N997" s="19">
        <f>I997*INDEX('Pliegos Tarifarios (Las Condes)'!$C:$C,MATCH($B997,'Pliegos Tarifarios (Las Condes)'!$A:$A,0))</f>
        <v>7898.8140241999999</v>
      </c>
      <c r="O997" s="19">
        <f>J997*INDEX('Pliegos Tarifarios (Las Condes)'!$D:$D,MATCH($B997,'Pliegos Tarifarios (Las Condes)'!$A:$A,0))</f>
        <v>32101.308967000001</v>
      </c>
      <c r="P997" s="19">
        <f>H997*INDEX('Pliegos Tarifarios (Las Condes)'!$E:$E,MATCH($B997,'Pliegos Tarifarios (Las Condes)'!$A:$A,0))</f>
        <v>10710.102645200001</v>
      </c>
      <c r="Q997" s="19" cm="1">
        <f t="array" ref="Q997">H997*_xlfn.IFS(H997&lt;=350,INDEX('Pliegos Tarifarios (Las Condes)'!$F:$F,MATCH($B997,'Pliegos Tarifarios (Las Condes)'!$A:$A,0)),H997&lt;=500,INDEX('Pliegos Tarifarios (Las Condes)'!$G:$G,MATCH($B997,'Pliegos Tarifarios (Las Condes)'!$A:$A,0)),H997&lt;=1000,INDEX('Pliegos Tarifarios (Las Condes)'!$H:$H,MATCH($B997,'Pliegos Tarifarios (Las Condes)'!$A:$A,0)),H997&lt;=5000,INDEX('Pliegos Tarifarios (Las Condes)'!$I:$I,MATCH($B997,'Pliegos Tarifarios (Las Condes)'!$A:$A,0)),H997&gt;5000,INDEX('Pliegos Tarifarios (Las Condes)'!$J:$J,MATCH($B997,'Pliegos Tarifarios (Las Condes)'!$A:$A,0)))/1.19</f>
        <v>1942.4095841176472</v>
      </c>
      <c r="R997" s="19">
        <f>INDEX('Pliegos Tarifarios (Las Condes)'!$K:$K,MATCH($B997,'Pliegos Tarifarios (Las Condes)'!$A:$A,0))</f>
        <v>716.899</v>
      </c>
      <c r="S997" s="21">
        <f t="shared" si="48"/>
        <v>151789.51397231765</v>
      </c>
      <c r="T997" s="21">
        <f t="shared" si="49"/>
        <v>28840.007654740355</v>
      </c>
      <c r="U997" s="19">
        <v>0</v>
      </c>
      <c r="V997" s="21">
        <f t="shared" si="50"/>
        <v>180629.52162705801</v>
      </c>
    </row>
    <row r="998" spans="1:22" x14ac:dyDescent="0.3">
      <c r="A998" s="3" t="s">
        <v>142</v>
      </c>
      <c r="B998" s="3">
        <v>3</v>
      </c>
      <c r="C998" s="4" t="s">
        <v>186</v>
      </c>
      <c r="D998" s="3" t="s">
        <v>340</v>
      </c>
      <c r="E998" s="3" t="s">
        <v>121</v>
      </c>
      <c r="F998" s="4" t="s">
        <v>341</v>
      </c>
      <c r="G998" s="3" t="s">
        <v>16</v>
      </c>
      <c r="H998" s="5">
        <v>830.2029</v>
      </c>
      <c r="I998" s="5">
        <v>2.2974000000000001</v>
      </c>
      <c r="J998" s="5">
        <v>2.1968999999999999</v>
      </c>
      <c r="K998" s="6">
        <v>0.95625489683990583</v>
      </c>
      <c r="L998" s="5">
        <v>29.65</v>
      </c>
      <c r="M998" s="19">
        <f>H998*INDEX('Pliegos Tarifarios (Las Condes)'!$B:$B,MATCH($B998,'Pliegos Tarifarios (Las Condes)'!$A:$A,0))</f>
        <v>98659.652230199994</v>
      </c>
      <c r="N998" s="19">
        <f>I998*INDEX('Pliegos Tarifarios (Las Condes)'!$C:$C,MATCH($B998,'Pliegos Tarifarios (Las Condes)'!$A:$A,0))</f>
        <v>8023.1388005999997</v>
      </c>
      <c r="O998" s="19">
        <f>J998*INDEX('Pliegos Tarifarios (Las Condes)'!$D:$D,MATCH($B998,'Pliegos Tarifarios (Las Condes)'!$A:$A,0))</f>
        <v>31180.195273499998</v>
      </c>
      <c r="P998" s="19">
        <f>H998*INDEX('Pliegos Tarifarios (Las Condes)'!$E:$E,MATCH($B998,'Pliegos Tarifarios (Las Condes)'!$A:$A,0))</f>
        <v>10736.183902799999</v>
      </c>
      <c r="Q998" s="19" cm="1">
        <f t="array" ref="Q998">H998*_xlfn.IFS(H998&lt;=350,INDEX('Pliegos Tarifarios (Las Condes)'!$F:$F,MATCH($B998,'Pliegos Tarifarios (Las Condes)'!$A:$A,0)),H998&lt;=500,INDEX('Pliegos Tarifarios (Las Condes)'!$G:$G,MATCH($B998,'Pliegos Tarifarios (Las Condes)'!$A:$A,0)),H998&lt;=1000,INDEX('Pliegos Tarifarios (Las Condes)'!$H:$H,MATCH($B998,'Pliegos Tarifarios (Las Condes)'!$A:$A,0)),H998&lt;=5000,INDEX('Pliegos Tarifarios (Las Condes)'!$I:$I,MATCH($B998,'Pliegos Tarifarios (Las Condes)'!$A:$A,0)),H998&gt;5000,INDEX('Pliegos Tarifarios (Las Condes)'!$J:$J,MATCH($B998,'Pliegos Tarifarios (Las Condes)'!$A:$A,0)))/1.19</f>
        <v>1947.1397427731094</v>
      </c>
      <c r="R998" s="19">
        <f>INDEX('Pliegos Tarifarios (Las Condes)'!$K:$K,MATCH($B998,'Pliegos Tarifarios (Las Condes)'!$A:$A,0))</f>
        <v>716.899</v>
      </c>
      <c r="S998" s="21">
        <f t="shared" si="48"/>
        <v>151263.20894987311</v>
      </c>
      <c r="T998" s="21">
        <f t="shared" si="49"/>
        <v>28740.00970047589</v>
      </c>
      <c r="U998" s="19">
        <v>0</v>
      </c>
      <c r="V998" s="21">
        <f t="shared" si="50"/>
        <v>180003.21865034901</v>
      </c>
    </row>
    <row r="999" spans="1:22" x14ac:dyDescent="0.3">
      <c r="A999" s="3" t="s">
        <v>142</v>
      </c>
      <c r="B999" s="3">
        <v>3</v>
      </c>
      <c r="C999" s="4" t="s">
        <v>186</v>
      </c>
      <c r="D999" s="3" t="s">
        <v>342</v>
      </c>
      <c r="E999" s="3" t="s">
        <v>121</v>
      </c>
      <c r="F999" s="4" t="s">
        <v>343</v>
      </c>
      <c r="G999" s="3" t="s">
        <v>16</v>
      </c>
      <c r="H999" s="5">
        <v>829.62220000000002</v>
      </c>
      <c r="I999" s="5">
        <v>2.2063999999999999</v>
      </c>
      <c r="J999" s="5">
        <v>2.1766999999999999</v>
      </c>
      <c r="K999" s="6">
        <v>0.9865391588107324</v>
      </c>
      <c r="L999" s="5">
        <v>29.63</v>
      </c>
      <c r="M999" s="19">
        <f>H999*INDEX('Pliegos Tarifarios (Las Condes)'!$B:$B,MATCH($B999,'Pliegos Tarifarios (Las Condes)'!$A:$A,0))</f>
        <v>98590.643003599995</v>
      </c>
      <c r="N999" s="19">
        <f>I999*INDEX('Pliegos Tarifarios (Las Condes)'!$C:$C,MATCH($B999,'Pliegos Tarifarios (Las Condes)'!$A:$A,0))</f>
        <v>7705.3423215999992</v>
      </c>
      <c r="O999" s="19">
        <f>J999*INDEX('Pliegos Tarifarios (Las Condes)'!$D:$D,MATCH($B999,'Pliegos Tarifarios (Las Condes)'!$A:$A,0))</f>
        <v>30893.500410500001</v>
      </c>
      <c r="P999" s="19">
        <f>H999*INDEX('Pliegos Tarifarios (Las Condes)'!$E:$E,MATCH($B999,'Pliegos Tarifarios (Las Condes)'!$A:$A,0))</f>
        <v>10728.6742904</v>
      </c>
      <c r="Q999" s="19" cm="1">
        <f t="array" ref="Q999">H999*_xlfn.IFS(H999&lt;=350,INDEX('Pliegos Tarifarios (Las Condes)'!$F:$F,MATCH($B999,'Pliegos Tarifarios (Las Condes)'!$A:$A,0)),H999&lt;=500,INDEX('Pliegos Tarifarios (Las Condes)'!$G:$G,MATCH($B999,'Pliegos Tarifarios (Las Condes)'!$A:$A,0)),H999&lt;=1000,INDEX('Pliegos Tarifarios (Las Condes)'!$H:$H,MATCH($B999,'Pliegos Tarifarios (Las Condes)'!$A:$A,0)),H999&lt;=5000,INDEX('Pliegos Tarifarios (Las Condes)'!$I:$I,MATCH($B999,'Pliegos Tarifarios (Las Condes)'!$A:$A,0)),H999&gt;5000,INDEX('Pliegos Tarifarios (Las Condes)'!$J:$J,MATCH($B999,'Pliegos Tarifarios (Las Condes)'!$A:$A,0)))/1.19</f>
        <v>1945.7777816806727</v>
      </c>
      <c r="R999" s="19">
        <f>INDEX('Pliegos Tarifarios (Las Condes)'!$K:$K,MATCH($B999,'Pliegos Tarifarios (Las Condes)'!$A:$A,0))</f>
        <v>716.899</v>
      </c>
      <c r="S999" s="21">
        <f t="shared" si="48"/>
        <v>150580.83680778067</v>
      </c>
      <c r="T999" s="21">
        <f t="shared" si="49"/>
        <v>28610.358993478327</v>
      </c>
      <c r="U999" s="19">
        <v>0</v>
      </c>
      <c r="V999" s="21">
        <f t="shared" si="50"/>
        <v>179191.19580125899</v>
      </c>
    </row>
    <row r="1000" spans="1:22" x14ac:dyDescent="0.3">
      <c r="A1000" s="3" t="s">
        <v>142</v>
      </c>
      <c r="B1000" s="3">
        <v>3</v>
      </c>
      <c r="C1000" s="4" t="s">
        <v>186</v>
      </c>
      <c r="D1000" s="3" t="s">
        <v>344</v>
      </c>
      <c r="E1000" s="3" t="s">
        <v>121</v>
      </c>
      <c r="F1000" s="4" t="s">
        <v>345</v>
      </c>
      <c r="G1000" s="3" t="s">
        <v>16</v>
      </c>
      <c r="H1000" s="5">
        <v>830.2491</v>
      </c>
      <c r="I1000" s="5">
        <v>2.2242000000000002</v>
      </c>
      <c r="J1000" s="5">
        <v>2.177</v>
      </c>
      <c r="K1000" s="6">
        <v>0.9787788867907562</v>
      </c>
      <c r="L1000" s="5">
        <v>29.65</v>
      </c>
      <c r="M1000" s="19">
        <f>H1000*INDEX('Pliegos Tarifarios (Las Condes)'!$B:$B,MATCH($B1000,'Pliegos Tarifarios (Las Condes)'!$A:$A,0))</f>
        <v>98665.142545800001</v>
      </c>
      <c r="N1000" s="19">
        <f>I1000*INDEX('Pliegos Tarifarios (Las Condes)'!$C:$C,MATCH($B1000,'Pliegos Tarifarios (Las Condes)'!$A:$A,0))</f>
        <v>7767.5047098000005</v>
      </c>
      <c r="O1000" s="19">
        <f>J1000*INDEX('Pliegos Tarifarios (Las Condes)'!$D:$D,MATCH($B1000,'Pliegos Tarifarios (Las Condes)'!$A:$A,0))</f>
        <v>30897.758255000001</v>
      </c>
      <c r="P1000" s="19">
        <f>H1000*INDEX('Pliegos Tarifarios (Las Condes)'!$E:$E,MATCH($B1000,'Pliegos Tarifarios (Las Condes)'!$A:$A,0))</f>
        <v>10736.781361200001</v>
      </c>
      <c r="Q1000" s="19" cm="1">
        <f t="array" ref="Q1000">H1000*_xlfn.IFS(H1000&lt;=350,INDEX('Pliegos Tarifarios (Las Condes)'!$F:$F,MATCH($B1000,'Pliegos Tarifarios (Las Condes)'!$A:$A,0)),H1000&lt;=500,INDEX('Pliegos Tarifarios (Las Condes)'!$G:$G,MATCH($B1000,'Pliegos Tarifarios (Las Condes)'!$A:$A,0)),H1000&lt;=1000,INDEX('Pliegos Tarifarios (Las Condes)'!$H:$H,MATCH($B1000,'Pliegos Tarifarios (Las Condes)'!$A:$A,0)),H1000&lt;=5000,INDEX('Pliegos Tarifarios (Las Condes)'!$I:$I,MATCH($B1000,'Pliegos Tarifarios (Las Condes)'!$A:$A,0)),H1000&gt;5000,INDEX('Pliegos Tarifarios (Las Condes)'!$J:$J,MATCH($B1000,'Pliegos Tarifarios (Las Condes)'!$A:$A,0)))/1.19</f>
        <v>1947.2480992436979</v>
      </c>
      <c r="R1000" s="19">
        <f>INDEX('Pliegos Tarifarios (Las Condes)'!$K:$K,MATCH($B1000,'Pliegos Tarifarios (Las Condes)'!$A:$A,0))</f>
        <v>716.899</v>
      </c>
      <c r="S1000" s="21">
        <f t="shared" si="48"/>
        <v>150731.33397104373</v>
      </c>
      <c r="T1000" s="21">
        <f t="shared" si="49"/>
        <v>28638.953454498307</v>
      </c>
      <c r="U1000" s="19">
        <v>0</v>
      </c>
      <c r="V1000" s="21">
        <f t="shared" si="50"/>
        <v>179370.28742554205</v>
      </c>
    </row>
    <row r="1001" spans="1:22" x14ac:dyDescent="0.3">
      <c r="A1001" s="3" t="s">
        <v>142</v>
      </c>
      <c r="B1001" s="3">
        <v>3</v>
      </c>
      <c r="C1001" s="4" t="s">
        <v>186</v>
      </c>
      <c r="D1001" s="3" t="s">
        <v>346</v>
      </c>
      <c r="E1001" s="3" t="s">
        <v>121</v>
      </c>
      <c r="F1001" s="4" t="s">
        <v>347</v>
      </c>
      <c r="G1001" s="3" t="s">
        <v>16</v>
      </c>
      <c r="H1001" s="5">
        <v>828.51710000000003</v>
      </c>
      <c r="I1001" s="5">
        <v>2.1956000000000002</v>
      </c>
      <c r="J1001" s="5">
        <v>2.1720000000000002</v>
      </c>
      <c r="K1001" s="6">
        <v>0.98925122973219159</v>
      </c>
      <c r="L1001" s="5">
        <v>29.59</v>
      </c>
      <c r="M1001" s="19">
        <f>H1001*INDEX('Pliegos Tarifarios (Las Condes)'!$B:$B,MATCH($B1001,'Pliegos Tarifarios (Las Condes)'!$A:$A,0))</f>
        <v>98459.315129800001</v>
      </c>
      <c r="N1001" s="19">
        <f>I1001*INDEX('Pliegos Tarifarios (Las Condes)'!$C:$C,MATCH($B1001,'Pliegos Tarifarios (Las Condes)'!$A:$A,0))</f>
        <v>7667.6258164000001</v>
      </c>
      <c r="O1001" s="19">
        <f>J1001*INDEX('Pliegos Tarifarios (Las Condes)'!$D:$D,MATCH($B1001,'Pliegos Tarifarios (Las Condes)'!$A:$A,0))</f>
        <v>30826.794180000004</v>
      </c>
      <c r="P1001" s="19">
        <f>H1001*INDEX('Pliegos Tarifarios (Las Condes)'!$E:$E,MATCH($B1001,'Pliegos Tarifarios (Las Condes)'!$A:$A,0))</f>
        <v>10714.3831372</v>
      </c>
      <c r="Q1001" s="19" cm="1">
        <f t="array" ref="Q1001">H1001*_xlfn.IFS(H1001&lt;=350,INDEX('Pliegos Tarifarios (Las Condes)'!$F:$F,MATCH($B1001,'Pliegos Tarifarios (Las Condes)'!$A:$A,0)),H1001&lt;=500,INDEX('Pliegos Tarifarios (Las Condes)'!$G:$G,MATCH($B1001,'Pliegos Tarifarios (Las Condes)'!$A:$A,0)),H1001&lt;=1000,INDEX('Pliegos Tarifarios (Las Condes)'!$H:$H,MATCH($B1001,'Pliegos Tarifarios (Las Condes)'!$A:$A,0)),H1001&lt;=5000,INDEX('Pliegos Tarifarios (Las Condes)'!$I:$I,MATCH($B1001,'Pliegos Tarifarios (Las Condes)'!$A:$A,0)),H1001&gt;5000,INDEX('Pliegos Tarifarios (Las Condes)'!$J:$J,MATCH($B1001,'Pliegos Tarifarios (Las Condes)'!$A:$A,0)))/1.19</f>
        <v>1943.1859042857147</v>
      </c>
      <c r="R1001" s="19">
        <f>INDEX('Pliegos Tarifarios (Las Condes)'!$K:$K,MATCH($B1001,'Pliegos Tarifarios (Las Condes)'!$A:$A,0))</f>
        <v>716.899</v>
      </c>
      <c r="S1001" s="21">
        <f t="shared" si="48"/>
        <v>150328.20316768574</v>
      </c>
      <c r="T1001" s="21">
        <f t="shared" si="49"/>
        <v>28562.358601860291</v>
      </c>
      <c r="U1001" s="19">
        <v>0</v>
      </c>
      <c r="V1001" s="21">
        <f t="shared" si="50"/>
        <v>178890.56176954604</v>
      </c>
    </row>
    <row r="1002" spans="1:22" x14ac:dyDescent="0.3">
      <c r="A1002" s="3" t="s">
        <v>142</v>
      </c>
      <c r="B1002" s="3">
        <v>3</v>
      </c>
      <c r="C1002" s="4" t="s">
        <v>186</v>
      </c>
      <c r="D1002" s="3" t="s">
        <v>348</v>
      </c>
      <c r="E1002" s="3" t="s">
        <v>121</v>
      </c>
      <c r="F1002" s="4" t="s">
        <v>349</v>
      </c>
      <c r="G1002" s="3" t="s">
        <v>16</v>
      </c>
      <c r="H1002" s="5">
        <v>826.51469999999995</v>
      </c>
      <c r="I1002" s="5">
        <v>2.238</v>
      </c>
      <c r="J1002" s="5">
        <v>2.2242999999999999</v>
      </c>
      <c r="K1002" s="6">
        <v>0.99387846291331539</v>
      </c>
      <c r="L1002" s="5">
        <v>29.52</v>
      </c>
      <c r="M1002" s="19">
        <f>H1002*INDEX('Pliegos Tarifarios (Las Condes)'!$B:$B,MATCH($B1002,'Pliegos Tarifarios (Las Condes)'!$A:$A,0))</f>
        <v>98221.353918599983</v>
      </c>
      <c r="N1002" s="19">
        <f>I1002*INDEX('Pliegos Tarifarios (Las Condes)'!$C:$C,MATCH($B1002,'Pliegos Tarifarios (Las Condes)'!$A:$A,0))</f>
        <v>7815.6980219999996</v>
      </c>
      <c r="O1002" s="19">
        <f>J1002*INDEX('Pliegos Tarifarios (Las Condes)'!$D:$D,MATCH($B1002,'Pliegos Tarifarios (Las Condes)'!$A:$A,0))</f>
        <v>31569.0784045</v>
      </c>
      <c r="P1002" s="19">
        <f>H1002*INDEX('Pliegos Tarifarios (Las Condes)'!$E:$E,MATCH($B1002,'Pliegos Tarifarios (Las Condes)'!$A:$A,0))</f>
        <v>10688.4881004</v>
      </c>
      <c r="Q1002" s="19" cm="1">
        <f t="array" ref="Q1002">H1002*_xlfn.IFS(H1002&lt;=350,INDEX('Pliegos Tarifarios (Las Condes)'!$F:$F,MATCH($B1002,'Pliegos Tarifarios (Las Condes)'!$A:$A,0)),H1002&lt;=500,INDEX('Pliegos Tarifarios (Las Condes)'!$G:$G,MATCH($B1002,'Pliegos Tarifarios (Las Condes)'!$A:$A,0)),H1002&lt;=1000,INDEX('Pliegos Tarifarios (Las Condes)'!$H:$H,MATCH($B1002,'Pliegos Tarifarios (Las Condes)'!$A:$A,0)),H1002&lt;=5000,INDEX('Pliegos Tarifarios (Las Condes)'!$I:$I,MATCH($B1002,'Pliegos Tarifarios (Las Condes)'!$A:$A,0)),H1002&gt;5000,INDEX('Pliegos Tarifarios (Las Condes)'!$J:$J,MATCH($B1002,'Pliegos Tarifarios (Las Condes)'!$A:$A,0)))/1.19</f>
        <v>1938.4895190756304</v>
      </c>
      <c r="R1002" s="19">
        <f>INDEX('Pliegos Tarifarios (Las Condes)'!$K:$K,MATCH($B1002,'Pliegos Tarifarios (Las Condes)'!$A:$A,0))</f>
        <v>716.899</v>
      </c>
      <c r="S1002" s="21">
        <f t="shared" si="48"/>
        <v>150950.00696457562</v>
      </c>
      <c r="T1002" s="21">
        <f t="shared" si="49"/>
        <v>28680.501323269367</v>
      </c>
      <c r="U1002" s="19">
        <v>0</v>
      </c>
      <c r="V1002" s="21">
        <f t="shared" si="50"/>
        <v>179630.50828784498</v>
      </c>
    </row>
    <row r="1003" spans="1:22" x14ac:dyDescent="0.3">
      <c r="A1003" s="3" t="s">
        <v>142</v>
      </c>
      <c r="B1003" s="3">
        <v>3</v>
      </c>
      <c r="C1003" s="4" t="s">
        <v>186</v>
      </c>
      <c r="D1003" s="3" t="s">
        <v>350</v>
      </c>
      <c r="E1003" s="3" t="s">
        <v>121</v>
      </c>
      <c r="F1003" s="4" t="s">
        <v>351</v>
      </c>
      <c r="G1003" s="3" t="s">
        <v>16</v>
      </c>
      <c r="H1003" s="5">
        <v>829.31129999999996</v>
      </c>
      <c r="I1003" s="5">
        <v>2.2273999999999998</v>
      </c>
      <c r="J1003" s="5">
        <v>2.1882999999999999</v>
      </c>
      <c r="K1003" s="6">
        <v>0.98244590105055229</v>
      </c>
      <c r="L1003" s="5">
        <v>29.62</v>
      </c>
      <c r="M1003" s="19">
        <f>H1003*INDEX('Pliegos Tarifarios (Las Condes)'!$B:$B,MATCH($B1003,'Pliegos Tarifarios (Las Condes)'!$A:$A,0))</f>
        <v>98553.696269399996</v>
      </c>
      <c r="N1003" s="19">
        <f>I1003*INDEX('Pliegos Tarifarios (Las Condes)'!$C:$C,MATCH($B1003,'Pliegos Tarifarios (Las Condes)'!$A:$A,0))</f>
        <v>7778.6799705999993</v>
      </c>
      <c r="O1003" s="19">
        <f>J1003*INDEX('Pliegos Tarifarios (Las Condes)'!$D:$D,MATCH($B1003,'Pliegos Tarifarios (Las Condes)'!$A:$A,0))</f>
        <v>31058.137064499999</v>
      </c>
      <c r="P1003" s="19">
        <f>H1003*INDEX('Pliegos Tarifarios (Las Condes)'!$E:$E,MATCH($B1003,'Pliegos Tarifarios (Las Condes)'!$A:$A,0))</f>
        <v>10724.653731599999</v>
      </c>
      <c r="Q1003" s="19" cm="1">
        <f t="array" ref="Q1003">H1003*_xlfn.IFS(H1003&lt;=350,INDEX('Pliegos Tarifarios (Las Condes)'!$F:$F,MATCH($B1003,'Pliegos Tarifarios (Las Condes)'!$A:$A,0)),H1003&lt;=500,INDEX('Pliegos Tarifarios (Las Condes)'!$G:$G,MATCH($B1003,'Pliegos Tarifarios (Las Condes)'!$A:$A,0)),H1003&lt;=1000,INDEX('Pliegos Tarifarios (Las Condes)'!$H:$H,MATCH($B1003,'Pliegos Tarifarios (Las Condes)'!$A:$A,0)),H1003&lt;=5000,INDEX('Pliegos Tarifarios (Las Condes)'!$I:$I,MATCH($B1003,'Pliegos Tarifarios (Las Condes)'!$A:$A,0)),H1003&gt;5000,INDEX('Pliegos Tarifarios (Las Condes)'!$J:$J,MATCH($B1003,'Pliegos Tarifarios (Las Condes)'!$A:$A,0)))/1.19</f>
        <v>1945.0486036134457</v>
      </c>
      <c r="R1003" s="19">
        <f>INDEX('Pliegos Tarifarios (Las Condes)'!$K:$K,MATCH($B1003,'Pliegos Tarifarios (Las Condes)'!$A:$A,0))</f>
        <v>716.899</v>
      </c>
      <c r="S1003" s="21">
        <f t="shared" si="48"/>
        <v>150777.11463971346</v>
      </c>
      <c r="T1003" s="21">
        <f t="shared" si="49"/>
        <v>28647.651781545559</v>
      </c>
      <c r="U1003" s="19">
        <v>0</v>
      </c>
      <c r="V1003" s="21">
        <f t="shared" si="50"/>
        <v>179424.76642125903</v>
      </c>
    </row>
    <row r="1004" spans="1:22" x14ac:dyDescent="0.3">
      <c r="A1004" s="3" t="s">
        <v>142</v>
      </c>
      <c r="B1004" s="3">
        <v>3</v>
      </c>
      <c r="C1004" s="4" t="s">
        <v>186</v>
      </c>
      <c r="D1004" s="3" t="s">
        <v>352</v>
      </c>
      <c r="E1004" s="3" t="s">
        <v>121</v>
      </c>
      <c r="F1004" s="4" t="s">
        <v>353</v>
      </c>
      <c r="G1004" s="3" t="s">
        <v>16</v>
      </c>
      <c r="H1004" s="5">
        <v>829.06179999999995</v>
      </c>
      <c r="I1004" s="5">
        <v>2.2204000000000002</v>
      </c>
      <c r="J1004" s="5">
        <v>2.2155999999999998</v>
      </c>
      <c r="K1004" s="6">
        <v>0.99783822734642391</v>
      </c>
      <c r="L1004" s="5">
        <v>29.61</v>
      </c>
      <c r="M1004" s="19">
        <f>H1004*INDEX('Pliegos Tarifarios (Las Condes)'!$B:$B,MATCH($B1004,'Pliegos Tarifarios (Las Condes)'!$A:$A,0))</f>
        <v>98524.046188399996</v>
      </c>
      <c r="N1004" s="19">
        <f>I1004*INDEX('Pliegos Tarifarios (Las Condes)'!$C:$C,MATCH($B1004,'Pliegos Tarifarios (Las Condes)'!$A:$A,0))</f>
        <v>7754.2340875999998</v>
      </c>
      <c r="O1004" s="19">
        <f>J1004*INDEX('Pliegos Tarifarios (Las Condes)'!$D:$D,MATCH($B1004,'Pliegos Tarifarios (Las Condes)'!$A:$A,0))</f>
        <v>31445.600913999999</v>
      </c>
      <c r="P1004" s="19">
        <f>H1004*INDEX('Pliegos Tarifarios (Las Condes)'!$E:$E,MATCH($B1004,'Pliegos Tarifarios (Las Condes)'!$A:$A,0))</f>
        <v>10721.4271976</v>
      </c>
      <c r="Q1004" s="19" cm="1">
        <f t="array" ref="Q1004">H1004*_xlfn.IFS(H1004&lt;=350,INDEX('Pliegos Tarifarios (Las Condes)'!$F:$F,MATCH($B1004,'Pliegos Tarifarios (Las Condes)'!$A:$A,0)),H1004&lt;=500,INDEX('Pliegos Tarifarios (Las Condes)'!$G:$G,MATCH($B1004,'Pliegos Tarifarios (Las Condes)'!$A:$A,0)),H1004&lt;=1000,INDEX('Pliegos Tarifarios (Las Condes)'!$H:$H,MATCH($B1004,'Pliegos Tarifarios (Las Condes)'!$A:$A,0)),H1004&lt;=5000,INDEX('Pliegos Tarifarios (Las Condes)'!$I:$I,MATCH($B1004,'Pliegos Tarifarios (Las Condes)'!$A:$A,0)),H1004&gt;5000,INDEX('Pliegos Tarifarios (Las Condes)'!$J:$J,MATCH($B1004,'Pliegos Tarifarios (Las Condes)'!$A:$A,0)))/1.19</f>
        <v>1944.463431764706</v>
      </c>
      <c r="R1004" s="19">
        <f>INDEX('Pliegos Tarifarios (Las Condes)'!$K:$K,MATCH($B1004,'Pliegos Tarifarios (Las Condes)'!$A:$A,0))</f>
        <v>716.899</v>
      </c>
      <c r="S1004" s="21">
        <f t="shared" si="48"/>
        <v>151106.67081936469</v>
      </c>
      <c r="T1004" s="21">
        <f t="shared" si="49"/>
        <v>28710.267455679292</v>
      </c>
      <c r="U1004" s="19">
        <v>0</v>
      </c>
      <c r="V1004" s="21">
        <f t="shared" si="50"/>
        <v>179816.93827504397</v>
      </c>
    </row>
    <row r="1005" spans="1:22" x14ac:dyDescent="0.3">
      <c r="A1005" s="3" t="s">
        <v>142</v>
      </c>
      <c r="B1005" s="3">
        <v>3</v>
      </c>
      <c r="C1005" s="4" t="s">
        <v>186</v>
      </c>
      <c r="D1005" s="3" t="s">
        <v>354</v>
      </c>
      <c r="E1005" s="3" t="s">
        <v>121</v>
      </c>
      <c r="F1005" s="4" t="s">
        <v>355</v>
      </c>
      <c r="G1005" s="3" t="s">
        <v>16</v>
      </c>
      <c r="H1005" s="5">
        <v>827.98889999999994</v>
      </c>
      <c r="I1005" s="5">
        <v>2.2382</v>
      </c>
      <c r="J1005" s="5">
        <v>2.1977000000000002</v>
      </c>
      <c r="K1005" s="6">
        <v>0.9819051023143599</v>
      </c>
      <c r="L1005" s="5">
        <v>29.57</v>
      </c>
      <c r="M1005" s="19">
        <f>H1005*INDEX('Pliegos Tarifarios (Las Condes)'!$B:$B,MATCH($B1005,'Pliegos Tarifarios (Las Condes)'!$A:$A,0))</f>
        <v>98396.544898199994</v>
      </c>
      <c r="N1005" s="19">
        <f>I1005*INDEX('Pliegos Tarifarios (Las Condes)'!$C:$C,MATCH($B1005,'Pliegos Tarifarios (Las Condes)'!$A:$A,0))</f>
        <v>7816.3964757999993</v>
      </c>
      <c r="O1005" s="19">
        <f>J1005*INDEX('Pliegos Tarifarios (Las Condes)'!$D:$D,MATCH($B1005,'Pliegos Tarifarios (Las Condes)'!$A:$A,0))</f>
        <v>31191.549525500002</v>
      </c>
      <c r="P1005" s="19">
        <f>H1005*INDEX('Pliegos Tarifarios (Las Condes)'!$E:$E,MATCH($B1005,'Pliegos Tarifarios (Las Condes)'!$A:$A,0))</f>
        <v>10707.552454799999</v>
      </c>
      <c r="Q1005" s="19" cm="1">
        <f t="array" ref="Q1005">H1005*_xlfn.IFS(H1005&lt;=350,INDEX('Pliegos Tarifarios (Las Condes)'!$F:$F,MATCH($B1005,'Pliegos Tarifarios (Las Condes)'!$A:$A,0)),H1005&lt;=500,INDEX('Pliegos Tarifarios (Las Condes)'!$G:$G,MATCH($B1005,'Pliegos Tarifarios (Las Condes)'!$A:$A,0)),H1005&lt;=1000,INDEX('Pliegos Tarifarios (Las Condes)'!$H:$H,MATCH($B1005,'Pliegos Tarifarios (Las Condes)'!$A:$A,0)),H1005&lt;=5000,INDEX('Pliegos Tarifarios (Las Condes)'!$I:$I,MATCH($B1005,'Pliegos Tarifarios (Las Condes)'!$A:$A,0)),H1005&gt;5000,INDEX('Pliegos Tarifarios (Las Condes)'!$J:$J,MATCH($B1005,'Pliegos Tarifarios (Las Condes)'!$A:$A,0)))/1.19</f>
        <v>1941.9470755462187</v>
      </c>
      <c r="R1005" s="19">
        <f>INDEX('Pliegos Tarifarios (Las Condes)'!$K:$K,MATCH($B1005,'Pliegos Tarifarios (Las Condes)'!$A:$A,0))</f>
        <v>716.899</v>
      </c>
      <c r="S1005" s="21">
        <f t="shared" si="48"/>
        <v>150770.88942984623</v>
      </c>
      <c r="T1005" s="21">
        <f t="shared" si="49"/>
        <v>28646.468991670783</v>
      </c>
      <c r="U1005" s="19">
        <v>0</v>
      </c>
      <c r="V1005" s="21">
        <f t="shared" si="50"/>
        <v>179417.35842151701</v>
      </c>
    </row>
    <row r="1006" spans="1:22" x14ac:dyDescent="0.3">
      <c r="A1006" s="3" t="s">
        <v>142</v>
      </c>
      <c r="B1006" s="3">
        <v>3</v>
      </c>
      <c r="C1006" s="4" t="s">
        <v>186</v>
      </c>
      <c r="D1006" s="3" t="s">
        <v>356</v>
      </c>
      <c r="E1006" s="3" t="s">
        <v>121</v>
      </c>
      <c r="F1006" s="4" t="s">
        <v>357</v>
      </c>
      <c r="G1006" s="3" t="s">
        <v>16</v>
      </c>
      <c r="H1006" s="5">
        <v>826.92039999999997</v>
      </c>
      <c r="I1006" s="5">
        <v>2.2286999999999999</v>
      </c>
      <c r="J1006" s="5">
        <v>2.1758999999999999</v>
      </c>
      <c r="K1006" s="6">
        <v>0.97630905909274468</v>
      </c>
      <c r="L1006" s="5">
        <v>29.53</v>
      </c>
      <c r="M1006" s="19">
        <f>H1006*INDEX('Pliegos Tarifarios (Las Condes)'!$B:$B,MATCH($B1006,'Pliegos Tarifarios (Las Condes)'!$A:$A,0))</f>
        <v>98269.566495199993</v>
      </c>
      <c r="N1006" s="19">
        <f>I1006*INDEX('Pliegos Tarifarios (Las Condes)'!$C:$C,MATCH($B1006,'Pliegos Tarifarios (Las Condes)'!$A:$A,0))</f>
        <v>7783.2199202999991</v>
      </c>
      <c r="O1006" s="19">
        <f>J1006*INDEX('Pliegos Tarifarios (Las Condes)'!$D:$D,MATCH($B1006,'Pliegos Tarifarios (Las Condes)'!$A:$A,0))</f>
        <v>30882.1461585</v>
      </c>
      <c r="P1006" s="19">
        <f>H1006*INDEX('Pliegos Tarifarios (Las Condes)'!$E:$E,MATCH($B1006,'Pliegos Tarifarios (Las Condes)'!$A:$A,0))</f>
        <v>10693.734612800001</v>
      </c>
      <c r="Q1006" s="19" cm="1">
        <f t="array" ref="Q1006">H1006*_xlfn.IFS(H1006&lt;=350,INDEX('Pliegos Tarifarios (Las Condes)'!$F:$F,MATCH($B1006,'Pliegos Tarifarios (Las Condes)'!$A:$A,0)),H1006&lt;=500,INDEX('Pliegos Tarifarios (Las Condes)'!$G:$G,MATCH($B1006,'Pliegos Tarifarios (Las Condes)'!$A:$A,0)),H1006&lt;=1000,INDEX('Pliegos Tarifarios (Las Condes)'!$H:$H,MATCH($B1006,'Pliegos Tarifarios (Las Condes)'!$A:$A,0)),H1006&lt;=5000,INDEX('Pliegos Tarifarios (Las Condes)'!$I:$I,MATCH($B1006,'Pliegos Tarifarios (Las Condes)'!$A:$A,0)),H1006&gt;5000,INDEX('Pliegos Tarifarios (Las Condes)'!$J:$J,MATCH($B1006,'Pliegos Tarifarios (Las Condes)'!$A:$A,0)))/1.19</f>
        <v>1939.441038991597</v>
      </c>
      <c r="R1006" s="19">
        <f>INDEX('Pliegos Tarifarios (Las Condes)'!$K:$K,MATCH($B1006,'Pliegos Tarifarios (Las Condes)'!$A:$A,0))</f>
        <v>716.899</v>
      </c>
      <c r="S1006" s="21">
        <f t="shared" si="48"/>
        <v>150285.0072257916</v>
      </c>
      <c r="T1006" s="21">
        <f t="shared" si="49"/>
        <v>28554.151372900404</v>
      </c>
      <c r="U1006" s="19">
        <v>0</v>
      </c>
      <c r="V1006" s="21">
        <f t="shared" si="50"/>
        <v>178839.15859869201</v>
      </c>
    </row>
    <row r="1007" spans="1:22" x14ac:dyDescent="0.3">
      <c r="A1007" s="3" t="s">
        <v>142</v>
      </c>
      <c r="B1007" s="3">
        <v>3</v>
      </c>
      <c r="C1007" s="4" t="s">
        <v>186</v>
      </c>
      <c r="D1007" s="3" t="s">
        <v>358</v>
      </c>
      <c r="E1007" s="3" t="s">
        <v>121</v>
      </c>
      <c r="F1007" s="4" t="s">
        <v>359</v>
      </c>
      <c r="G1007" s="3" t="s">
        <v>16</v>
      </c>
      <c r="H1007" s="5">
        <v>827.18889999999999</v>
      </c>
      <c r="I1007" s="5">
        <v>2.2159</v>
      </c>
      <c r="J1007" s="5">
        <v>2.2124000000000001</v>
      </c>
      <c r="K1007" s="6">
        <v>0.99842050634053892</v>
      </c>
      <c r="L1007" s="5">
        <v>29.54</v>
      </c>
      <c r="M1007" s="19">
        <f>H1007*INDEX('Pliegos Tarifarios (Las Condes)'!$B:$B,MATCH($B1007,'Pliegos Tarifarios (Las Condes)'!$A:$A,0))</f>
        <v>98301.474498199997</v>
      </c>
      <c r="N1007" s="19">
        <f>I1007*INDEX('Pliegos Tarifarios (Las Condes)'!$C:$C,MATCH($B1007,'Pliegos Tarifarios (Las Condes)'!$A:$A,0))</f>
        <v>7738.5188770999994</v>
      </c>
      <c r="O1007" s="19">
        <f>J1007*INDEX('Pliegos Tarifarios (Las Condes)'!$D:$D,MATCH($B1007,'Pliegos Tarifarios (Las Condes)'!$A:$A,0))</f>
        <v>31400.183906000002</v>
      </c>
      <c r="P1007" s="19">
        <f>H1007*INDEX('Pliegos Tarifarios (Las Condes)'!$E:$E,MATCH($B1007,'Pliegos Tarifarios (Las Condes)'!$A:$A,0))</f>
        <v>10697.206854800001</v>
      </c>
      <c r="Q1007" s="19" cm="1">
        <f t="array" ref="Q1007">H1007*_xlfn.IFS(H1007&lt;=350,INDEX('Pliegos Tarifarios (Las Condes)'!$F:$F,MATCH($B1007,'Pliegos Tarifarios (Las Condes)'!$A:$A,0)),H1007&lt;=500,INDEX('Pliegos Tarifarios (Las Condes)'!$G:$G,MATCH($B1007,'Pliegos Tarifarios (Las Condes)'!$A:$A,0)),H1007&lt;=1000,INDEX('Pliegos Tarifarios (Las Condes)'!$H:$H,MATCH($B1007,'Pliegos Tarifarios (Las Condes)'!$A:$A,0)),H1007&lt;=5000,INDEX('Pliegos Tarifarios (Las Condes)'!$I:$I,MATCH($B1007,'Pliegos Tarifarios (Las Condes)'!$A:$A,0)),H1007&gt;5000,INDEX('Pliegos Tarifarios (Las Condes)'!$J:$J,MATCH($B1007,'Pliegos Tarifarios (Las Condes)'!$A:$A,0)))/1.19</f>
        <v>1940.0707730252104</v>
      </c>
      <c r="R1007" s="19">
        <f>INDEX('Pliegos Tarifarios (Las Condes)'!$K:$K,MATCH($B1007,'Pliegos Tarifarios (Las Condes)'!$A:$A,0))</f>
        <v>716.899</v>
      </c>
      <c r="S1007" s="21">
        <f t="shared" si="48"/>
        <v>150794.3539091252</v>
      </c>
      <c r="T1007" s="21">
        <f t="shared" si="49"/>
        <v>28650.927242733789</v>
      </c>
      <c r="U1007" s="19">
        <v>0</v>
      </c>
      <c r="V1007" s="21">
        <f t="shared" si="50"/>
        <v>179445.281151859</v>
      </c>
    </row>
    <row r="1008" spans="1:22" x14ac:dyDescent="0.3">
      <c r="A1008" s="3" t="s">
        <v>142</v>
      </c>
      <c r="B1008" s="3">
        <v>3</v>
      </c>
      <c r="C1008" s="4" t="s">
        <v>186</v>
      </c>
      <c r="D1008" s="3" t="s">
        <v>360</v>
      </c>
      <c r="E1008" s="3" t="s">
        <v>121</v>
      </c>
      <c r="F1008" s="4" t="s">
        <v>361</v>
      </c>
      <c r="G1008" s="3" t="s">
        <v>16</v>
      </c>
      <c r="H1008" s="5">
        <v>827.06179999999995</v>
      </c>
      <c r="I1008" s="5">
        <v>2.2810999999999999</v>
      </c>
      <c r="J1008" s="5">
        <v>2.2810999999999999</v>
      </c>
      <c r="K1008" s="6">
        <v>1</v>
      </c>
      <c r="L1008" s="5">
        <v>29.54</v>
      </c>
      <c r="M1008" s="19">
        <f>H1008*INDEX('Pliegos Tarifarios (Las Condes)'!$B:$B,MATCH($B1008,'Pliegos Tarifarios (Las Condes)'!$A:$A,0))</f>
        <v>98286.370188399989</v>
      </c>
      <c r="N1008" s="19">
        <f>I1008*INDEX('Pliegos Tarifarios (Las Condes)'!$C:$C,MATCH($B1008,'Pliegos Tarifarios (Las Condes)'!$A:$A,0))</f>
        <v>7966.2148158999989</v>
      </c>
      <c r="O1008" s="19">
        <f>J1008*INDEX('Pliegos Tarifarios (Las Condes)'!$D:$D,MATCH($B1008,'Pliegos Tarifarios (Las Condes)'!$A:$A,0))</f>
        <v>32375.230296499998</v>
      </c>
      <c r="P1008" s="19">
        <f>H1008*INDEX('Pliegos Tarifarios (Las Condes)'!$E:$E,MATCH($B1008,'Pliegos Tarifarios (Las Condes)'!$A:$A,0))</f>
        <v>10695.5631976</v>
      </c>
      <c r="Q1008" s="19" cm="1">
        <f t="array" ref="Q1008">H1008*_xlfn.IFS(H1008&lt;=350,INDEX('Pliegos Tarifarios (Las Condes)'!$F:$F,MATCH($B1008,'Pliegos Tarifarios (Las Condes)'!$A:$A,0)),H1008&lt;=500,INDEX('Pliegos Tarifarios (Las Condes)'!$G:$G,MATCH($B1008,'Pliegos Tarifarios (Las Condes)'!$A:$A,0)),H1008&lt;=1000,INDEX('Pliegos Tarifarios (Las Condes)'!$H:$H,MATCH($B1008,'Pliegos Tarifarios (Las Condes)'!$A:$A,0)),H1008&lt;=5000,INDEX('Pliegos Tarifarios (Las Condes)'!$I:$I,MATCH($B1008,'Pliegos Tarifarios (Las Condes)'!$A:$A,0)),H1008&gt;5000,INDEX('Pliegos Tarifarios (Las Condes)'!$J:$J,MATCH($B1008,'Pliegos Tarifarios (Las Condes)'!$A:$A,0)))/1.19</f>
        <v>1939.7726754621851</v>
      </c>
      <c r="R1008" s="19">
        <f>INDEX('Pliegos Tarifarios (Las Condes)'!$K:$K,MATCH($B1008,'Pliegos Tarifarios (Las Condes)'!$A:$A,0))</f>
        <v>716.899</v>
      </c>
      <c r="S1008" s="21">
        <f t="shared" si="48"/>
        <v>151980.05017386217</v>
      </c>
      <c r="T1008" s="21">
        <f t="shared" si="49"/>
        <v>28876.209533033812</v>
      </c>
      <c r="U1008" s="19">
        <v>0</v>
      </c>
      <c r="V1008" s="21">
        <f t="shared" si="50"/>
        <v>180856.25970689597</v>
      </c>
    </row>
    <row r="1009" spans="1:22" x14ac:dyDescent="0.3">
      <c r="A1009" s="3" t="s">
        <v>142</v>
      </c>
      <c r="B1009" s="3">
        <v>3</v>
      </c>
      <c r="C1009" s="4" t="s">
        <v>186</v>
      </c>
      <c r="D1009" s="3" t="s">
        <v>362</v>
      </c>
      <c r="E1009" s="3" t="s">
        <v>121</v>
      </c>
      <c r="F1009" s="4" t="s">
        <v>363</v>
      </c>
      <c r="G1009" s="3" t="s">
        <v>16</v>
      </c>
      <c r="H1009" s="5">
        <v>828.06179999999995</v>
      </c>
      <c r="I1009" s="5">
        <v>2.2563</v>
      </c>
      <c r="J1009" s="5">
        <v>2.2563</v>
      </c>
      <c r="K1009" s="6">
        <v>1</v>
      </c>
      <c r="L1009" s="5">
        <v>29.57</v>
      </c>
      <c r="M1009" s="19">
        <f>H1009*INDEX('Pliegos Tarifarios (Las Condes)'!$B:$B,MATCH($B1009,'Pliegos Tarifarios (Las Condes)'!$A:$A,0))</f>
        <v>98405.208188399993</v>
      </c>
      <c r="N1009" s="19">
        <f>I1009*INDEX('Pliegos Tarifarios (Las Condes)'!$C:$C,MATCH($B1009,'Pliegos Tarifarios (Las Condes)'!$A:$A,0))</f>
        <v>7879.6065446999992</v>
      </c>
      <c r="O1009" s="19">
        <f>J1009*INDEX('Pliegos Tarifarios (Las Condes)'!$D:$D,MATCH($B1009,'Pliegos Tarifarios (Las Condes)'!$A:$A,0))</f>
        <v>32023.2484845</v>
      </c>
      <c r="P1009" s="19">
        <f>H1009*INDEX('Pliegos Tarifarios (Las Condes)'!$E:$E,MATCH($B1009,'Pliegos Tarifarios (Las Condes)'!$A:$A,0))</f>
        <v>10708.495197599999</v>
      </c>
      <c r="Q1009" s="19" cm="1">
        <f t="array" ref="Q1009">H1009*_xlfn.IFS(H1009&lt;=350,INDEX('Pliegos Tarifarios (Las Condes)'!$F:$F,MATCH($B1009,'Pliegos Tarifarios (Las Condes)'!$A:$A,0)),H1009&lt;=500,INDEX('Pliegos Tarifarios (Las Condes)'!$G:$G,MATCH($B1009,'Pliegos Tarifarios (Las Condes)'!$A:$A,0)),H1009&lt;=1000,INDEX('Pliegos Tarifarios (Las Condes)'!$H:$H,MATCH($B1009,'Pliegos Tarifarios (Las Condes)'!$A:$A,0)),H1009&lt;=5000,INDEX('Pliegos Tarifarios (Las Condes)'!$I:$I,MATCH($B1009,'Pliegos Tarifarios (Las Condes)'!$A:$A,0)),H1009&gt;5000,INDEX('Pliegos Tarifarios (Las Condes)'!$J:$J,MATCH($B1009,'Pliegos Tarifarios (Las Condes)'!$A:$A,0)))/1.19</f>
        <v>1942.1180536134457</v>
      </c>
      <c r="R1009" s="19">
        <f>INDEX('Pliegos Tarifarios (Las Condes)'!$K:$K,MATCH($B1009,'Pliegos Tarifarios (Las Condes)'!$A:$A,0))</f>
        <v>716.899</v>
      </c>
      <c r="S1009" s="21">
        <f t="shared" si="48"/>
        <v>151675.57546881342</v>
      </c>
      <c r="T1009" s="21">
        <f t="shared" si="49"/>
        <v>28818.359339074548</v>
      </c>
      <c r="U1009" s="19">
        <v>0</v>
      </c>
      <c r="V1009" s="21">
        <f t="shared" si="50"/>
        <v>180493.93480788797</v>
      </c>
    </row>
    <row r="1010" spans="1:22" x14ac:dyDescent="0.3">
      <c r="A1010" s="3" t="s">
        <v>142</v>
      </c>
      <c r="B1010" s="3">
        <v>3</v>
      </c>
      <c r="C1010" s="4" t="s">
        <v>186</v>
      </c>
      <c r="D1010" s="3" t="s">
        <v>364</v>
      </c>
      <c r="E1010" s="3" t="s">
        <v>121</v>
      </c>
      <c r="F1010" s="4" t="s">
        <v>365</v>
      </c>
      <c r="G1010" s="3" t="s">
        <v>16</v>
      </c>
      <c r="H1010" s="5">
        <v>829.70150000000001</v>
      </c>
      <c r="I1010" s="5">
        <v>2.1922999999999999</v>
      </c>
      <c r="J1010" s="5">
        <v>2.1922999999999999</v>
      </c>
      <c r="K1010" s="6">
        <v>1</v>
      </c>
      <c r="L1010" s="5">
        <v>29.63</v>
      </c>
      <c r="M1010" s="19">
        <f>H1010*INDEX('Pliegos Tarifarios (Las Condes)'!$B:$B,MATCH($B1010,'Pliegos Tarifarios (Las Condes)'!$A:$A,0))</f>
        <v>98600.066856999998</v>
      </c>
      <c r="N1010" s="19">
        <f>I1010*INDEX('Pliegos Tarifarios (Las Condes)'!$C:$C,MATCH($B1010,'Pliegos Tarifarios (Las Condes)'!$A:$A,0))</f>
        <v>7656.1013286999996</v>
      </c>
      <c r="O1010" s="19">
        <f>J1010*INDEX('Pliegos Tarifarios (Las Condes)'!$D:$D,MATCH($B1010,'Pliegos Tarifarios (Las Condes)'!$A:$A,0))</f>
        <v>31114.9083245</v>
      </c>
      <c r="P1010" s="19">
        <f>H1010*INDEX('Pliegos Tarifarios (Las Condes)'!$E:$E,MATCH($B1010,'Pliegos Tarifarios (Las Condes)'!$A:$A,0))</f>
        <v>10729.699798</v>
      </c>
      <c r="Q1010" s="19" cm="1">
        <f t="array" ref="Q1010">H1010*_xlfn.IFS(H1010&lt;=350,INDEX('Pliegos Tarifarios (Las Condes)'!$F:$F,MATCH($B1010,'Pliegos Tarifarios (Las Condes)'!$A:$A,0)),H1010&lt;=500,INDEX('Pliegos Tarifarios (Las Condes)'!$G:$G,MATCH($B1010,'Pliegos Tarifarios (Las Condes)'!$A:$A,0)),H1010&lt;=1000,INDEX('Pliegos Tarifarios (Las Condes)'!$H:$H,MATCH($B1010,'Pliegos Tarifarios (Las Condes)'!$A:$A,0)),H1010&lt;=5000,INDEX('Pliegos Tarifarios (Las Condes)'!$I:$I,MATCH($B1010,'Pliegos Tarifarios (Las Condes)'!$A:$A,0)),H1010&gt;5000,INDEX('Pliegos Tarifarios (Las Condes)'!$J:$J,MATCH($B1010,'Pliegos Tarifarios (Las Condes)'!$A:$A,0)))/1.19</f>
        <v>1945.9637701680676</v>
      </c>
      <c r="R1010" s="19">
        <f>INDEX('Pliegos Tarifarios (Las Condes)'!$K:$K,MATCH($B1010,'Pliegos Tarifarios (Las Condes)'!$A:$A,0))</f>
        <v>716.899</v>
      </c>
      <c r="S1010" s="21">
        <f t="shared" si="48"/>
        <v>150763.63907836805</v>
      </c>
      <c r="T1010" s="21">
        <f t="shared" si="49"/>
        <v>28645.091424889932</v>
      </c>
      <c r="U1010" s="19">
        <v>0</v>
      </c>
      <c r="V1010" s="21">
        <f t="shared" si="50"/>
        <v>179408.73050325798</v>
      </c>
    </row>
    <row r="1011" spans="1:22" x14ac:dyDescent="0.3">
      <c r="A1011" s="3" t="s">
        <v>142</v>
      </c>
      <c r="B1011" s="3">
        <v>3</v>
      </c>
      <c r="C1011" s="4" t="s">
        <v>186</v>
      </c>
      <c r="D1011" s="3" t="s">
        <v>366</v>
      </c>
      <c r="E1011" s="3" t="s">
        <v>121</v>
      </c>
      <c r="F1011" s="4" t="s">
        <v>367</v>
      </c>
      <c r="G1011" s="3" t="s">
        <v>16</v>
      </c>
      <c r="H1011" s="5">
        <v>828.29939999999999</v>
      </c>
      <c r="I1011" s="5">
        <v>2.2364999999999999</v>
      </c>
      <c r="J1011" s="5">
        <v>2.2016</v>
      </c>
      <c r="K1011" s="6">
        <v>0.98439526045159853</v>
      </c>
      <c r="L1011" s="5">
        <v>29.58</v>
      </c>
      <c r="M1011" s="19">
        <f>H1011*INDEX('Pliegos Tarifarios (Las Condes)'!$B:$B,MATCH($B1011,'Pliegos Tarifarios (Las Condes)'!$A:$A,0))</f>
        <v>98433.444097200001</v>
      </c>
      <c r="N1011" s="19">
        <f>I1011*INDEX('Pliegos Tarifarios (Las Condes)'!$C:$C,MATCH($B1011,'Pliegos Tarifarios (Las Condes)'!$A:$A,0))</f>
        <v>7810.4596184999991</v>
      </c>
      <c r="O1011" s="19">
        <f>J1011*INDEX('Pliegos Tarifarios (Las Condes)'!$D:$D,MATCH($B1011,'Pliegos Tarifarios (Las Condes)'!$A:$A,0))</f>
        <v>31246.901504000001</v>
      </c>
      <c r="P1011" s="19">
        <f>H1011*INDEX('Pliegos Tarifarios (Las Condes)'!$E:$E,MATCH($B1011,'Pliegos Tarifarios (Las Condes)'!$A:$A,0))</f>
        <v>10711.5678408</v>
      </c>
      <c r="Q1011" s="19" cm="1">
        <f t="array" ref="Q1011">H1011*_xlfn.IFS(H1011&lt;=350,INDEX('Pliegos Tarifarios (Las Condes)'!$F:$F,MATCH($B1011,'Pliegos Tarifarios (Las Condes)'!$A:$A,0)),H1011&lt;=500,INDEX('Pliegos Tarifarios (Las Condes)'!$G:$G,MATCH($B1011,'Pliegos Tarifarios (Las Condes)'!$A:$A,0)),H1011&lt;=1000,INDEX('Pliegos Tarifarios (Las Condes)'!$H:$H,MATCH($B1011,'Pliegos Tarifarios (Las Condes)'!$A:$A,0)),H1011&lt;=5000,INDEX('Pliegos Tarifarios (Las Condes)'!$I:$I,MATCH($B1011,'Pliegos Tarifarios (Las Condes)'!$A:$A,0)),H1011&gt;5000,INDEX('Pliegos Tarifarios (Las Condes)'!$J:$J,MATCH($B1011,'Pliegos Tarifarios (Las Condes)'!$A:$A,0)))/1.19</f>
        <v>1942.6753154621852</v>
      </c>
      <c r="R1011" s="19">
        <f>INDEX('Pliegos Tarifarios (Las Condes)'!$K:$K,MATCH($B1011,'Pliegos Tarifarios (Las Condes)'!$A:$A,0))</f>
        <v>716.899</v>
      </c>
      <c r="S1011" s="21">
        <f t="shared" si="48"/>
        <v>150861.94737596222</v>
      </c>
      <c r="T1011" s="21">
        <f t="shared" si="49"/>
        <v>28663.770001432822</v>
      </c>
      <c r="U1011" s="19">
        <v>0</v>
      </c>
      <c r="V1011" s="21">
        <f t="shared" si="50"/>
        <v>179525.71737739505</v>
      </c>
    </row>
    <row r="1012" spans="1:22" x14ac:dyDescent="0.3">
      <c r="A1012" s="3" t="s">
        <v>142</v>
      </c>
      <c r="B1012" s="3">
        <v>3</v>
      </c>
      <c r="C1012" s="4" t="s">
        <v>186</v>
      </c>
      <c r="D1012" s="3" t="s">
        <v>368</v>
      </c>
      <c r="E1012" s="3" t="s">
        <v>121</v>
      </c>
      <c r="F1012" s="4" t="s">
        <v>369</v>
      </c>
      <c r="G1012" s="3" t="s">
        <v>16</v>
      </c>
      <c r="H1012" s="5">
        <v>829.28139999999996</v>
      </c>
      <c r="I1012" s="5">
        <v>2.2387999999999999</v>
      </c>
      <c r="J1012" s="5">
        <v>2.2387999999999999</v>
      </c>
      <c r="K1012" s="6">
        <v>1</v>
      </c>
      <c r="L1012" s="5">
        <v>29.62</v>
      </c>
      <c r="M1012" s="19">
        <f>H1012*INDEX('Pliegos Tarifarios (Las Condes)'!$B:$B,MATCH($B1012,'Pliegos Tarifarios (Las Condes)'!$A:$A,0))</f>
        <v>98550.143013199995</v>
      </c>
      <c r="N1012" s="19">
        <f>I1012*INDEX('Pliegos Tarifarios (Las Condes)'!$C:$C,MATCH($B1012,'Pliegos Tarifarios (Las Condes)'!$A:$A,0))</f>
        <v>7818.4918371999993</v>
      </c>
      <c r="O1012" s="19">
        <f>J1012*INDEX('Pliegos Tarifarios (Las Condes)'!$D:$D,MATCH($B1012,'Pliegos Tarifarios (Las Condes)'!$A:$A,0))</f>
        <v>31774.874221999999</v>
      </c>
      <c r="P1012" s="19">
        <f>H1012*INDEX('Pliegos Tarifarios (Las Condes)'!$E:$E,MATCH($B1012,'Pliegos Tarifarios (Las Condes)'!$A:$A,0))</f>
        <v>10724.2670648</v>
      </c>
      <c r="Q1012" s="19" cm="1">
        <f t="array" ref="Q1012">H1012*_xlfn.IFS(H1012&lt;=350,INDEX('Pliegos Tarifarios (Las Condes)'!$F:$F,MATCH($B1012,'Pliegos Tarifarios (Las Condes)'!$A:$A,0)),H1012&lt;=500,INDEX('Pliegos Tarifarios (Las Condes)'!$G:$G,MATCH($B1012,'Pliegos Tarifarios (Las Condes)'!$A:$A,0)),H1012&lt;=1000,INDEX('Pliegos Tarifarios (Las Condes)'!$H:$H,MATCH($B1012,'Pliegos Tarifarios (Las Condes)'!$A:$A,0)),H1012&lt;=5000,INDEX('Pliegos Tarifarios (Las Condes)'!$I:$I,MATCH($B1012,'Pliegos Tarifarios (Las Condes)'!$A:$A,0)),H1012&gt;5000,INDEX('Pliegos Tarifarios (Las Condes)'!$J:$J,MATCH($B1012,'Pliegos Tarifarios (Las Condes)'!$A:$A,0)))/1.19</f>
        <v>1944.9784768067229</v>
      </c>
      <c r="R1012" s="19">
        <f>INDEX('Pliegos Tarifarios (Las Condes)'!$K:$K,MATCH($B1012,'Pliegos Tarifarios (Las Condes)'!$A:$A,0))</f>
        <v>716.899</v>
      </c>
      <c r="S1012" s="21">
        <f t="shared" si="48"/>
        <v>151529.6536140067</v>
      </c>
      <c r="T1012" s="21">
        <f t="shared" si="49"/>
        <v>28790.634186661275</v>
      </c>
      <c r="U1012" s="19">
        <v>0</v>
      </c>
      <c r="V1012" s="21">
        <f t="shared" si="50"/>
        <v>180320.28780066798</v>
      </c>
    </row>
    <row r="1013" spans="1:22" x14ac:dyDescent="0.3">
      <c r="A1013" s="3" t="s">
        <v>142</v>
      </c>
      <c r="B1013" s="3">
        <v>3</v>
      </c>
      <c r="C1013" s="4" t="s">
        <v>186</v>
      </c>
      <c r="D1013" s="3" t="s">
        <v>370</v>
      </c>
      <c r="E1013" s="3" t="s">
        <v>121</v>
      </c>
      <c r="F1013" s="4" t="s">
        <v>371</v>
      </c>
      <c r="G1013" s="3" t="s">
        <v>16</v>
      </c>
      <c r="H1013" s="5">
        <v>828.71010000000001</v>
      </c>
      <c r="I1013" s="5">
        <v>2.2921</v>
      </c>
      <c r="J1013" s="5">
        <v>2.2418</v>
      </c>
      <c r="K1013" s="6">
        <v>0.97805505867981324</v>
      </c>
      <c r="L1013" s="5">
        <v>29.6</v>
      </c>
      <c r="M1013" s="19">
        <f>H1013*INDEX('Pliegos Tarifarios (Las Condes)'!$B:$B,MATCH($B1013,'Pliegos Tarifarios (Las Condes)'!$A:$A,0))</f>
        <v>98482.2508638</v>
      </c>
      <c r="N1013" s="19">
        <f>I1013*INDEX('Pliegos Tarifarios (Las Condes)'!$C:$C,MATCH($B1013,'Pliegos Tarifarios (Las Condes)'!$A:$A,0))</f>
        <v>8004.6297748999996</v>
      </c>
      <c r="O1013" s="19">
        <f>J1013*INDEX('Pliegos Tarifarios (Las Condes)'!$D:$D,MATCH($B1013,'Pliegos Tarifarios (Las Condes)'!$A:$A,0))</f>
        <v>31817.452667000001</v>
      </c>
      <c r="P1013" s="19">
        <f>H1013*INDEX('Pliegos Tarifarios (Las Condes)'!$E:$E,MATCH($B1013,'Pliegos Tarifarios (Las Condes)'!$A:$A,0))</f>
        <v>10716.879013200001</v>
      </c>
      <c r="Q1013" s="19" cm="1">
        <f t="array" ref="Q1013">H1013*_xlfn.IFS(H1013&lt;=350,INDEX('Pliegos Tarifarios (Las Condes)'!$F:$F,MATCH($B1013,'Pliegos Tarifarios (Las Condes)'!$A:$A,0)),H1013&lt;=500,INDEX('Pliegos Tarifarios (Las Condes)'!$G:$G,MATCH($B1013,'Pliegos Tarifarios (Las Condes)'!$A:$A,0)),H1013&lt;=1000,INDEX('Pliegos Tarifarios (Las Condes)'!$H:$H,MATCH($B1013,'Pliegos Tarifarios (Las Condes)'!$A:$A,0)),H1013&lt;=5000,INDEX('Pliegos Tarifarios (Las Condes)'!$I:$I,MATCH($B1013,'Pliegos Tarifarios (Las Condes)'!$A:$A,0)),H1013&gt;5000,INDEX('Pliegos Tarifarios (Las Condes)'!$J:$J,MATCH($B1013,'Pliegos Tarifarios (Las Condes)'!$A:$A,0)))/1.19</f>
        <v>1943.6385622689079</v>
      </c>
      <c r="R1013" s="19">
        <f>INDEX('Pliegos Tarifarios (Las Condes)'!$K:$K,MATCH($B1013,'Pliegos Tarifarios (Las Condes)'!$A:$A,0))</f>
        <v>716.899</v>
      </c>
      <c r="S1013" s="21">
        <f t="shared" si="48"/>
        <v>151681.74988116889</v>
      </c>
      <c r="T1013" s="21">
        <f t="shared" si="49"/>
        <v>28819.53247742209</v>
      </c>
      <c r="U1013" s="19">
        <v>0</v>
      </c>
      <c r="V1013" s="21">
        <f t="shared" si="50"/>
        <v>180501.28235859098</v>
      </c>
    </row>
    <row r="1014" spans="1:22" x14ac:dyDescent="0.3">
      <c r="A1014" s="3" t="s">
        <v>142</v>
      </c>
      <c r="B1014" s="3">
        <v>3</v>
      </c>
      <c r="C1014" s="4" t="s">
        <v>186</v>
      </c>
      <c r="D1014" s="3" t="s">
        <v>372</v>
      </c>
      <c r="E1014" s="3" t="s">
        <v>121</v>
      </c>
      <c r="F1014" s="4" t="s">
        <v>373</v>
      </c>
      <c r="G1014" s="3" t="s">
        <v>16</v>
      </c>
      <c r="H1014" s="5">
        <v>828.26869999999997</v>
      </c>
      <c r="I1014" s="5">
        <v>2.2515999999999998</v>
      </c>
      <c r="J1014" s="5">
        <v>2.2139000000000002</v>
      </c>
      <c r="K1014" s="6">
        <v>0.98325635103926112</v>
      </c>
      <c r="L1014" s="5">
        <v>29.58</v>
      </c>
      <c r="M1014" s="19">
        <f>H1014*INDEX('Pliegos Tarifarios (Las Condes)'!$B:$B,MATCH($B1014,'Pliegos Tarifarios (Las Condes)'!$A:$A,0))</f>
        <v>98429.795770599987</v>
      </c>
      <c r="N1014" s="19">
        <f>I1014*INDEX('Pliegos Tarifarios (Las Condes)'!$C:$C,MATCH($B1014,'Pliegos Tarifarios (Las Condes)'!$A:$A,0))</f>
        <v>7863.192880399999</v>
      </c>
      <c r="O1014" s="19">
        <f>J1014*INDEX('Pliegos Tarifarios (Las Condes)'!$D:$D,MATCH($B1014,'Pliegos Tarifarios (Las Condes)'!$A:$A,0))</f>
        <v>31421.473128500005</v>
      </c>
      <c r="P1014" s="19">
        <f>H1014*INDEX('Pliegos Tarifarios (Las Condes)'!$E:$E,MATCH($B1014,'Pliegos Tarifarios (Las Condes)'!$A:$A,0))</f>
        <v>10711.1708284</v>
      </c>
      <c r="Q1014" s="19" cm="1">
        <f t="array" ref="Q1014">H1014*_xlfn.IFS(H1014&lt;=350,INDEX('Pliegos Tarifarios (Las Condes)'!$F:$F,MATCH($B1014,'Pliegos Tarifarios (Las Condes)'!$A:$A,0)),H1014&lt;=500,INDEX('Pliegos Tarifarios (Las Condes)'!$G:$G,MATCH($B1014,'Pliegos Tarifarios (Las Condes)'!$A:$A,0)),H1014&lt;=1000,INDEX('Pliegos Tarifarios (Las Condes)'!$H:$H,MATCH($B1014,'Pliegos Tarifarios (Las Condes)'!$A:$A,0)),H1014&lt;=5000,INDEX('Pliegos Tarifarios (Las Condes)'!$I:$I,MATCH($B1014,'Pliegos Tarifarios (Las Condes)'!$A:$A,0)),H1014&gt;5000,INDEX('Pliegos Tarifarios (Las Condes)'!$J:$J,MATCH($B1014,'Pliegos Tarifarios (Las Condes)'!$A:$A,0)))/1.19</f>
        <v>1942.6033123529414</v>
      </c>
      <c r="R1014" s="19">
        <f>INDEX('Pliegos Tarifarios (Las Condes)'!$K:$K,MATCH($B1014,'Pliegos Tarifarios (Las Condes)'!$A:$A,0))</f>
        <v>716.899</v>
      </c>
      <c r="S1014" s="21">
        <f t="shared" si="48"/>
        <v>151085.13492025295</v>
      </c>
      <c r="T1014" s="21">
        <f t="shared" si="49"/>
        <v>28706.175634848063</v>
      </c>
      <c r="U1014" s="19">
        <v>0</v>
      </c>
      <c r="V1014" s="21">
        <f t="shared" si="50"/>
        <v>179791.31055510102</v>
      </c>
    </row>
    <row r="1015" spans="1:22" x14ac:dyDescent="0.3">
      <c r="A1015" s="3" t="s">
        <v>142</v>
      </c>
      <c r="B1015" s="3">
        <v>3</v>
      </c>
      <c r="C1015" s="4" t="s">
        <v>186</v>
      </c>
      <c r="D1015" s="3" t="s">
        <v>374</v>
      </c>
      <c r="E1015" s="3" t="s">
        <v>121</v>
      </c>
      <c r="F1015" s="4" t="s">
        <v>375</v>
      </c>
      <c r="G1015" s="3" t="s">
        <v>16</v>
      </c>
      <c r="H1015" s="5">
        <v>829.30119999999999</v>
      </c>
      <c r="I1015" s="5">
        <v>2.2170999999999998</v>
      </c>
      <c r="J1015" s="5">
        <v>2.2170999999999998</v>
      </c>
      <c r="K1015" s="6">
        <v>1</v>
      </c>
      <c r="L1015" s="5">
        <v>29.62</v>
      </c>
      <c r="M1015" s="19">
        <f>H1015*INDEX('Pliegos Tarifarios (Las Condes)'!$B:$B,MATCH($B1015,'Pliegos Tarifarios (Las Condes)'!$A:$A,0))</f>
        <v>98552.496005599998</v>
      </c>
      <c r="N1015" s="19">
        <f>I1015*INDEX('Pliegos Tarifarios (Las Condes)'!$C:$C,MATCH($B1015,'Pliegos Tarifarios (Las Condes)'!$A:$A,0))</f>
        <v>7742.7095998999994</v>
      </c>
      <c r="O1015" s="19">
        <f>J1015*INDEX('Pliegos Tarifarios (Las Condes)'!$D:$D,MATCH($B1015,'Pliegos Tarifarios (Las Condes)'!$A:$A,0))</f>
        <v>31466.890136499998</v>
      </c>
      <c r="P1015" s="19">
        <f>H1015*INDEX('Pliegos Tarifarios (Las Condes)'!$E:$E,MATCH($B1015,'Pliegos Tarifarios (Las Condes)'!$A:$A,0))</f>
        <v>10724.5231184</v>
      </c>
      <c r="Q1015" s="19" cm="1">
        <f t="array" ref="Q1015">H1015*_xlfn.IFS(H1015&lt;=350,INDEX('Pliegos Tarifarios (Las Condes)'!$F:$F,MATCH($B1015,'Pliegos Tarifarios (Las Condes)'!$A:$A,0)),H1015&lt;=500,INDEX('Pliegos Tarifarios (Las Condes)'!$G:$G,MATCH($B1015,'Pliegos Tarifarios (Las Condes)'!$A:$A,0)),H1015&lt;=1000,INDEX('Pliegos Tarifarios (Las Condes)'!$H:$H,MATCH($B1015,'Pliegos Tarifarios (Las Condes)'!$A:$A,0)),H1015&lt;=5000,INDEX('Pliegos Tarifarios (Las Condes)'!$I:$I,MATCH($B1015,'Pliegos Tarifarios (Las Condes)'!$A:$A,0)),H1015&gt;5000,INDEX('Pliegos Tarifarios (Las Condes)'!$J:$J,MATCH($B1015,'Pliegos Tarifarios (Las Condes)'!$A:$A,0)))/1.19</f>
        <v>1945.024915294118</v>
      </c>
      <c r="R1015" s="19">
        <f>INDEX('Pliegos Tarifarios (Las Condes)'!$K:$K,MATCH($B1015,'Pliegos Tarifarios (Las Condes)'!$A:$A,0))</f>
        <v>716.899</v>
      </c>
      <c r="S1015" s="21">
        <f t="shared" si="48"/>
        <v>151148.54277569411</v>
      </c>
      <c r="T1015" s="21">
        <f t="shared" si="49"/>
        <v>28718.22312738188</v>
      </c>
      <c r="U1015" s="19">
        <v>0</v>
      </c>
      <c r="V1015" s="21">
        <f t="shared" si="50"/>
        <v>179866.76590307598</v>
      </c>
    </row>
    <row r="1016" spans="1:22" x14ac:dyDescent="0.3">
      <c r="A1016" s="3" t="s">
        <v>142</v>
      </c>
      <c r="B1016" s="3">
        <v>3</v>
      </c>
      <c r="C1016" s="4" t="s">
        <v>186</v>
      </c>
      <c r="D1016" s="3" t="s">
        <v>376</v>
      </c>
      <c r="E1016" s="3" t="s">
        <v>121</v>
      </c>
      <c r="F1016" s="4" t="s">
        <v>377</v>
      </c>
      <c r="G1016" s="3" t="s">
        <v>16</v>
      </c>
      <c r="H1016" s="5">
        <v>830.6395</v>
      </c>
      <c r="I1016" s="5">
        <v>2.2328000000000001</v>
      </c>
      <c r="J1016" s="5">
        <v>2.1894999999999998</v>
      </c>
      <c r="K1016" s="6">
        <v>0.98060730920816896</v>
      </c>
      <c r="L1016" s="5">
        <v>29.67</v>
      </c>
      <c r="M1016" s="19">
        <f>H1016*INDEX('Pliegos Tarifarios (Las Condes)'!$B:$B,MATCH($B1016,'Pliegos Tarifarios (Las Condes)'!$A:$A,0))</f>
        <v>98711.536900999999</v>
      </c>
      <c r="N1016" s="19">
        <f>I1016*INDEX('Pliegos Tarifarios (Las Condes)'!$C:$C,MATCH($B1016,'Pliegos Tarifarios (Las Condes)'!$A:$A,0))</f>
        <v>7797.5382232000002</v>
      </c>
      <c r="O1016" s="19">
        <f>J1016*INDEX('Pliegos Tarifarios (Las Condes)'!$D:$D,MATCH($B1016,'Pliegos Tarifarios (Las Condes)'!$A:$A,0))</f>
        <v>31075.168442499998</v>
      </c>
      <c r="P1016" s="19">
        <f>H1016*INDEX('Pliegos Tarifarios (Las Condes)'!$E:$E,MATCH($B1016,'Pliegos Tarifarios (Las Condes)'!$A:$A,0))</f>
        <v>10741.830014000001</v>
      </c>
      <c r="Q1016" s="19" cm="1">
        <f t="array" ref="Q1016">H1016*_xlfn.IFS(H1016&lt;=350,INDEX('Pliegos Tarifarios (Las Condes)'!$F:$F,MATCH($B1016,'Pliegos Tarifarios (Las Condes)'!$A:$A,0)),H1016&lt;=500,INDEX('Pliegos Tarifarios (Las Condes)'!$G:$G,MATCH($B1016,'Pliegos Tarifarios (Las Condes)'!$A:$A,0)),H1016&lt;=1000,INDEX('Pliegos Tarifarios (Las Condes)'!$H:$H,MATCH($B1016,'Pliegos Tarifarios (Las Condes)'!$A:$A,0)),H1016&lt;=5000,INDEX('Pliegos Tarifarios (Las Condes)'!$I:$I,MATCH($B1016,'Pliegos Tarifarios (Las Condes)'!$A:$A,0)),H1016&gt;5000,INDEX('Pliegos Tarifarios (Las Condes)'!$J:$J,MATCH($B1016,'Pliegos Tarifarios (Las Condes)'!$A:$A,0)))/1.19</f>
        <v>1948.1637348739498</v>
      </c>
      <c r="R1016" s="19">
        <f>INDEX('Pliegos Tarifarios (Las Condes)'!$K:$K,MATCH($B1016,'Pliegos Tarifarios (Las Condes)'!$A:$A,0))</f>
        <v>716.899</v>
      </c>
      <c r="S1016" s="21">
        <f t="shared" si="48"/>
        <v>150991.13631557397</v>
      </c>
      <c r="T1016" s="21">
        <f t="shared" si="49"/>
        <v>28688.315899959052</v>
      </c>
      <c r="U1016" s="19">
        <v>0</v>
      </c>
      <c r="V1016" s="21">
        <f t="shared" si="50"/>
        <v>179679.45221553301</v>
      </c>
    </row>
    <row r="1017" spans="1:22" x14ac:dyDescent="0.3">
      <c r="A1017" s="3" t="s">
        <v>142</v>
      </c>
      <c r="B1017" s="3">
        <v>3</v>
      </c>
      <c r="C1017" s="4" t="s">
        <v>186</v>
      </c>
      <c r="D1017" s="3" t="s">
        <v>378</v>
      </c>
      <c r="E1017" s="3" t="s">
        <v>121</v>
      </c>
      <c r="F1017" s="4" t="s">
        <v>379</v>
      </c>
      <c r="G1017" s="3" t="s">
        <v>16</v>
      </c>
      <c r="H1017" s="5">
        <v>829.90350000000001</v>
      </c>
      <c r="I1017" s="5">
        <v>2.2504</v>
      </c>
      <c r="J1017" s="5">
        <v>2.2023000000000001</v>
      </c>
      <c r="K1017" s="6">
        <v>0.97862602204052618</v>
      </c>
      <c r="L1017" s="5">
        <v>29.64</v>
      </c>
      <c r="M1017" s="19">
        <f>H1017*INDEX('Pliegos Tarifarios (Las Condes)'!$B:$B,MATCH($B1017,'Pliegos Tarifarios (Las Condes)'!$A:$A,0))</f>
        <v>98624.072132999994</v>
      </c>
      <c r="N1017" s="19">
        <f>I1017*INDEX('Pliegos Tarifarios (Las Condes)'!$C:$C,MATCH($B1017,'Pliegos Tarifarios (Las Condes)'!$A:$A,0))</f>
        <v>7859.002157599999</v>
      </c>
      <c r="O1017" s="19">
        <f>J1017*INDEX('Pliegos Tarifarios (Las Condes)'!$D:$D,MATCH($B1017,'Pliegos Tarifarios (Las Condes)'!$A:$A,0))</f>
        <v>31256.836474500004</v>
      </c>
      <c r="P1017" s="19">
        <f>H1017*INDEX('Pliegos Tarifarios (Las Condes)'!$E:$E,MATCH($B1017,'Pliegos Tarifarios (Las Condes)'!$A:$A,0))</f>
        <v>10732.312062000001</v>
      </c>
      <c r="Q1017" s="19" cm="1">
        <f t="array" ref="Q1017">H1017*_xlfn.IFS(H1017&lt;=350,INDEX('Pliegos Tarifarios (Las Condes)'!$F:$F,MATCH($B1017,'Pliegos Tarifarios (Las Condes)'!$A:$A,0)),H1017&lt;=500,INDEX('Pliegos Tarifarios (Las Condes)'!$G:$G,MATCH($B1017,'Pliegos Tarifarios (Las Condes)'!$A:$A,0)),H1017&lt;=1000,INDEX('Pliegos Tarifarios (Las Condes)'!$H:$H,MATCH($B1017,'Pliegos Tarifarios (Las Condes)'!$A:$A,0)),H1017&lt;=5000,INDEX('Pliegos Tarifarios (Las Condes)'!$I:$I,MATCH($B1017,'Pliegos Tarifarios (Las Condes)'!$A:$A,0)),H1017&gt;5000,INDEX('Pliegos Tarifarios (Las Condes)'!$J:$J,MATCH($B1017,'Pliegos Tarifarios (Las Condes)'!$A:$A,0)))/1.19</f>
        <v>1946.4375365546223</v>
      </c>
      <c r="R1017" s="19">
        <f>INDEX('Pliegos Tarifarios (Las Condes)'!$K:$K,MATCH($B1017,'Pliegos Tarifarios (Las Condes)'!$A:$A,0))</f>
        <v>716.899</v>
      </c>
      <c r="S1017" s="21">
        <f t="shared" si="48"/>
        <v>151135.55936365464</v>
      </c>
      <c r="T1017" s="21">
        <f t="shared" si="49"/>
        <v>28715.756279094381</v>
      </c>
      <c r="U1017" s="19">
        <v>0</v>
      </c>
      <c r="V1017" s="21">
        <f t="shared" si="50"/>
        <v>179851.31564274902</v>
      </c>
    </row>
    <row r="1018" spans="1:22" x14ac:dyDescent="0.3">
      <c r="A1018" s="3" t="s">
        <v>142</v>
      </c>
      <c r="B1018" s="3">
        <v>3</v>
      </c>
      <c r="C1018" s="4" t="s">
        <v>186</v>
      </c>
      <c r="D1018" s="3" t="s">
        <v>380</v>
      </c>
      <c r="E1018" s="3" t="s">
        <v>121</v>
      </c>
      <c r="F1018" s="4" t="s">
        <v>381</v>
      </c>
      <c r="G1018" s="3" t="s">
        <v>16</v>
      </c>
      <c r="H1018" s="5">
        <v>829.71379999999999</v>
      </c>
      <c r="I1018" s="5">
        <v>2.2437</v>
      </c>
      <c r="J1018" s="5">
        <v>2.1716000000000002</v>
      </c>
      <c r="K1018" s="6">
        <v>0.96786557917725191</v>
      </c>
      <c r="L1018" s="5">
        <v>29.63</v>
      </c>
      <c r="M1018" s="19">
        <f>H1018*INDEX('Pliegos Tarifarios (Las Condes)'!$B:$B,MATCH($B1018,'Pliegos Tarifarios (Las Condes)'!$A:$A,0))</f>
        <v>98601.528564399996</v>
      </c>
      <c r="N1018" s="19">
        <f>I1018*INDEX('Pliegos Tarifarios (Las Condes)'!$C:$C,MATCH($B1018,'Pliegos Tarifarios (Las Condes)'!$A:$A,0))</f>
        <v>7835.6039553000001</v>
      </c>
      <c r="O1018" s="19">
        <f>J1018*INDEX('Pliegos Tarifarios (Las Condes)'!$D:$D,MATCH($B1018,'Pliegos Tarifarios (Las Condes)'!$A:$A,0))</f>
        <v>30821.117054000002</v>
      </c>
      <c r="P1018" s="19">
        <f>H1018*INDEX('Pliegos Tarifarios (Las Condes)'!$E:$E,MATCH($B1018,'Pliegos Tarifarios (Las Condes)'!$A:$A,0))</f>
        <v>10729.8588616</v>
      </c>
      <c r="Q1018" s="19" cm="1">
        <f t="array" ref="Q1018">H1018*_xlfn.IFS(H1018&lt;=350,INDEX('Pliegos Tarifarios (Las Condes)'!$F:$F,MATCH($B1018,'Pliegos Tarifarios (Las Condes)'!$A:$A,0)),H1018&lt;=500,INDEX('Pliegos Tarifarios (Las Condes)'!$G:$G,MATCH($B1018,'Pliegos Tarifarios (Las Condes)'!$A:$A,0)),H1018&lt;=1000,INDEX('Pliegos Tarifarios (Las Condes)'!$H:$H,MATCH($B1018,'Pliegos Tarifarios (Las Condes)'!$A:$A,0)),H1018&lt;=5000,INDEX('Pliegos Tarifarios (Las Condes)'!$I:$I,MATCH($B1018,'Pliegos Tarifarios (Las Condes)'!$A:$A,0)),H1018&gt;5000,INDEX('Pliegos Tarifarios (Las Condes)'!$J:$J,MATCH($B1018,'Pliegos Tarifarios (Las Condes)'!$A:$A,0)))/1.19</f>
        <v>1945.9926183193281</v>
      </c>
      <c r="R1018" s="19">
        <f>INDEX('Pliegos Tarifarios (Las Condes)'!$K:$K,MATCH($B1018,'Pliegos Tarifarios (Las Condes)'!$A:$A,0))</f>
        <v>716.899</v>
      </c>
      <c r="S1018" s="21">
        <f t="shared" si="48"/>
        <v>150651.00005361933</v>
      </c>
      <c r="T1018" s="21">
        <f t="shared" si="49"/>
        <v>28623.690010187671</v>
      </c>
      <c r="U1018" s="19">
        <v>0</v>
      </c>
      <c r="V1018" s="21">
        <f t="shared" si="50"/>
        <v>179274.69006380701</v>
      </c>
    </row>
    <row r="1019" spans="1:22" x14ac:dyDescent="0.3">
      <c r="A1019" s="3" t="s">
        <v>142</v>
      </c>
      <c r="B1019" s="3">
        <v>3</v>
      </c>
      <c r="C1019" s="4" t="s">
        <v>186</v>
      </c>
      <c r="D1019" s="3" t="s">
        <v>382</v>
      </c>
      <c r="E1019" s="3" t="s">
        <v>121</v>
      </c>
      <c r="F1019" s="4" t="s">
        <v>383</v>
      </c>
      <c r="G1019" s="3" t="s">
        <v>16</v>
      </c>
      <c r="H1019" s="5">
        <v>828.51819999999998</v>
      </c>
      <c r="I1019" s="5">
        <v>2.2612999999999999</v>
      </c>
      <c r="J1019" s="5">
        <v>2.1676000000000002</v>
      </c>
      <c r="K1019" s="6">
        <v>0.95856365807279009</v>
      </c>
      <c r="L1019" s="5">
        <v>29.59</v>
      </c>
      <c r="M1019" s="19">
        <f>H1019*INDEX('Pliegos Tarifarios (Las Condes)'!$B:$B,MATCH($B1019,'Pliegos Tarifarios (Las Condes)'!$A:$A,0))</f>
        <v>98459.445851599987</v>
      </c>
      <c r="N1019" s="19">
        <f>I1019*INDEX('Pliegos Tarifarios (Las Condes)'!$C:$C,MATCH($B1019,'Pliegos Tarifarios (Las Condes)'!$A:$A,0))</f>
        <v>7897.0678896999989</v>
      </c>
      <c r="O1019" s="19">
        <f>J1019*INDEX('Pliegos Tarifarios (Las Condes)'!$D:$D,MATCH($B1019,'Pliegos Tarifarios (Las Condes)'!$A:$A,0))</f>
        <v>30764.345794000004</v>
      </c>
      <c r="P1019" s="19">
        <f>H1019*INDEX('Pliegos Tarifarios (Las Condes)'!$E:$E,MATCH($B1019,'Pliegos Tarifarios (Las Condes)'!$A:$A,0))</f>
        <v>10714.397362400001</v>
      </c>
      <c r="Q1019" s="19" cm="1">
        <f t="array" ref="Q1019">H1019*_xlfn.IFS(H1019&lt;=350,INDEX('Pliegos Tarifarios (Las Condes)'!$F:$F,MATCH($B1019,'Pliegos Tarifarios (Las Condes)'!$A:$A,0)),H1019&lt;=500,INDEX('Pliegos Tarifarios (Las Condes)'!$G:$G,MATCH($B1019,'Pliegos Tarifarios (Las Condes)'!$A:$A,0)),H1019&lt;=1000,INDEX('Pliegos Tarifarios (Las Condes)'!$H:$H,MATCH($B1019,'Pliegos Tarifarios (Las Condes)'!$A:$A,0)),H1019&lt;=5000,INDEX('Pliegos Tarifarios (Las Condes)'!$I:$I,MATCH($B1019,'Pliegos Tarifarios (Las Condes)'!$A:$A,0)),H1019&gt;5000,INDEX('Pliegos Tarifarios (Las Condes)'!$J:$J,MATCH($B1019,'Pliegos Tarifarios (Las Condes)'!$A:$A,0)))/1.19</f>
        <v>1943.1884842016809</v>
      </c>
      <c r="R1019" s="19">
        <f>INDEX('Pliegos Tarifarios (Las Condes)'!$K:$K,MATCH($B1019,'Pliegos Tarifarios (Las Condes)'!$A:$A,0))</f>
        <v>716.899</v>
      </c>
      <c r="S1019" s="21">
        <f t="shared" si="48"/>
        <v>150495.34438190167</v>
      </c>
      <c r="T1019" s="21">
        <f t="shared" si="49"/>
        <v>28594.115432561317</v>
      </c>
      <c r="U1019" s="19">
        <v>0</v>
      </c>
      <c r="V1019" s="21">
        <f t="shared" si="50"/>
        <v>179089.45981446299</v>
      </c>
    </row>
    <row r="1020" spans="1:22" x14ac:dyDescent="0.3">
      <c r="A1020" s="3" t="s">
        <v>142</v>
      </c>
      <c r="B1020" s="3">
        <v>3</v>
      </c>
      <c r="C1020" s="4" t="s">
        <v>186</v>
      </c>
      <c r="D1020" s="3" t="s">
        <v>384</v>
      </c>
      <c r="E1020" s="3" t="s">
        <v>121</v>
      </c>
      <c r="F1020" s="4" t="s">
        <v>385</v>
      </c>
      <c r="G1020" s="3" t="s">
        <v>16</v>
      </c>
      <c r="H1020" s="5">
        <v>830.40940000000001</v>
      </c>
      <c r="I1020" s="5">
        <v>2.2324999999999999</v>
      </c>
      <c r="J1020" s="5">
        <v>2.1554000000000002</v>
      </c>
      <c r="K1020" s="6">
        <v>0.96546472564389707</v>
      </c>
      <c r="L1020" s="5">
        <v>29.66</v>
      </c>
      <c r="M1020" s="19">
        <f>H1020*INDEX('Pliegos Tarifarios (Las Condes)'!$B:$B,MATCH($B1020,'Pliegos Tarifarios (Las Condes)'!$A:$A,0))</f>
        <v>98684.192277199996</v>
      </c>
      <c r="N1020" s="19">
        <f>I1020*INDEX('Pliegos Tarifarios (Las Condes)'!$C:$C,MATCH($B1020,'Pliegos Tarifarios (Las Condes)'!$A:$A,0))</f>
        <v>7796.4905424999988</v>
      </c>
      <c r="O1020" s="19">
        <f>J1020*INDEX('Pliegos Tarifarios (Las Condes)'!$D:$D,MATCH($B1020,'Pliegos Tarifarios (Las Condes)'!$A:$A,0))</f>
        <v>30591.193451000003</v>
      </c>
      <c r="P1020" s="19">
        <f>H1020*INDEX('Pliegos Tarifarios (Las Condes)'!$E:$E,MATCH($B1020,'Pliegos Tarifarios (Las Condes)'!$A:$A,0))</f>
        <v>10738.8543608</v>
      </c>
      <c r="Q1020" s="19" cm="1">
        <f t="array" ref="Q1020">H1020*_xlfn.IFS(H1020&lt;=350,INDEX('Pliegos Tarifarios (Las Condes)'!$F:$F,MATCH($B1020,'Pliegos Tarifarios (Las Condes)'!$A:$A,0)),H1020&lt;=500,INDEX('Pliegos Tarifarios (Las Condes)'!$G:$G,MATCH($B1020,'Pliegos Tarifarios (Las Condes)'!$A:$A,0)),H1020&lt;=1000,INDEX('Pliegos Tarifarios (Las Condes)'!$H:$H,MATCH($B1020,'Pliegos Tarifarios (Las Condes)'!$A:$A,0)),H1020&lt;=5000,INDEX('Pliegos Tarifarios (Las Condes)'!$I:$I,MATCH($B1020,'Pliegos Tarifarios (Las Condes)'!$A:$A,0)),H1020&gt;5000,INDEX('Pliegos Tarifarios (Las Condes)'!$J:$J,MATCH($B1020,'Pliegos Tarifarios (Las Condes)'!$A:$A,0)))/1.19</f>
        <v>1947.6240633613447</v>
      </c>
      <c r="R1020" s="19">
        <f>INDEX('Pliegos Tarifarios (Las Condes)'!$K:$K,MATCH($B1020,'Pliegos Tarifarios (Las Condes)'!$A:$A,0))</f>
        <v>716.899</v>
      </c>
      <c r="S1020" s="21">
        <f t="shared" si="48"/>
        <v>150475.25369486137</v>
      </c>
      <c r="T1020" s="21">
        <f t="shared" si="49"/>
        <v>28590.29820202366</v>
      </c>
      <c r="U1020" s="19">
        <v>0</v>
      </c>
      <c r="V1020" s="21">
        <f t="shared" si="50"/>
        <v>179065.55189688504</v>
      </c>
    </row>
    <row r="1021" spans="1:22" x14ac:dyDescent="0.3">
      <c r="A1021" s="3" t="s">
        <v>142</v>
      </c>
      <c r="B1021" s="3">
        <v>3</v>
      </c>
      <c r="C1021" s="4" t="s">
        <v>186</v>
      </c>
      <c r="D1021" s="3" t="s">
        <v>386</v>
      </c>
      <c r="E1021" s="3" t="s">
        <v>121</v>
      </c>
      <c r="F1021" s="4" t="s">
        <v>387</v>
      </c>
      <c r="G1021" s="3" t="s">
        <v>16</v>
      </c>
      <c r="H1021" s="5">
        <v>829.59900000000005</v>
      </c>
      <c r="I1021" s="5">
        <v>2.2761</v>
      </c>
      <c r="J1021" s="5">
        <v>2.2279</v>
      </c>
      <c r="K1021" s="6">
        <v>0.97882342603576289</v>
      </c>
      <c r="L1021" s="5">
        <v>29.63</v>
      </c>
      <c r="M1021" s="19">
        <f>H1021*INDEX('Pliegos Tarifarios (Las Condes)'!$B:$B,MATCH($B1021,'Pliegos Tarifarios (Las Condes)'!$A:$A,0))</f>
        <v>98587.885962</v>
      </c>
      <c r="N1021" s="19">
        <f>I1021*INDEX('Pliegos Tarifarios (Las Condes)'!$C:$C,MATCH($B1021,'Pliegos Tarifarios (Las Condes)'!$A:$A,0))</f>
        <v>7948.7534708999992</v>
      </c>
      <c r="O1021" s="19">
        <f>J1021*INDEX('Pliegos Tarifarios (Las Condes)'!$D:$D,MATCH($B1021,'Pliegos Tarifarios (Las Condes)'!$A:$A,0))</f>
        <v>31620.172538500003</v>
      </c>
      <c r="P1021" s="19">
        <f>H1021*INDEX('Pliegos Tarifarios (Las Condes)'!$E:$E,MATCH($B1021,'Pliegos Tarifarios (Las Condes)'!$A:$A,0))</f>
        <v>10728.374268000001</v>
      </c>
      <c r="Q1021" s="19" cm="1">
        <f t="array" ref="Q1021">H1021*_xlfn.IFS(H1021&lt;=350,INDEX('Pliegos Tarifarios (Las Condes)'!$F:$F,MATCH($B1021,'Pliegos Tarifarios (Las Condes)'!$A:$A,0)),H1021&lt;=500,INDEX('Pliegos Tarifarios (Las Condes)'!$G:$G,MATCH($B1021,'Pliegos Tarifarios (Las Condes)'!$A:$A,0)),H1021&lt;=1000,INDEX('Pliegos Tarifarios (Las Condes)'!$H:$H,MATCH($B1021,'Pliegos Tarifarios (Las Condes)'!$A:$A,0)),H1021&lt;=5000,INDEX('Pliegos Tarifarios (Las Condes)'!$I:$I,MATCH($B1021,'Pliegos Tarifarios (Las Condes)'!$A:$A,0)),H1021&gt;5000,INDEX('Pliegos Tarifarios (Las Condes)'!$J:$J,MATCH($B1021,'Pliegos Tarifarios (Las Condes)'!$A:$A,0)))/1.19</f>
        <v>1945.7233689075636</v>
      </c>
      <c r="R1021" s="19">
        <f>INDEX('Pliegos Tarifarios (Las Condes)'!$K:$K,MATCH($B1021,'Pliegos Tarifarios (Las Condes)'!$A:$A,0))</f>
        <v>716.899</v>
      </c>
      <c r="S1021" s="21">
        <f t="shared" si="48"/>
        <v>151547.80860830756</v>
      </c>
      <c r="T1021" s="21">
        <f t="shared" si="49"/>
        <v>28794.083635578438</v>
      </c>
      <c r="U1021" s="19">
        <v>0</v>
      </c>
      <c r="V1021" s="21">
        <f t="shared" si="50"/>
        <v>180341.89224388599</v>
      </c>
    </row>
    <row r="1022" spans="1:22" x14ac:dyDescent="0.3">
      <c r="A1022" s="3" t="s">
        <v>142</v>
      </c>
      <c r="B1022" s="3">
        <v>3</v>
      </c>
      <c r="C1022" s="4" t="s">
        <v>186</v>
      </c>
      <c r="D1022" s="3" t="s">
        <v>388</v>
      </c>
      <c r="E1022" s="3" t="s">
        <v>121</v>
      </c>
      <c r="F1022" s="4" t="s">
        <v>389</v>
      </c>
      <c r="G1022" s="3" t="s">
        <v>16</v>
      </c>
      <c r="H1022" s="5">
        <v>830.17070000000001</v>
      </c>
      <c r="I1022" s="5">
        <v>2.3107000000000002</v>
      </c>
      <c r="J1022" s="5">
        <v>2.2029999999999998</v>
      </c>
      <c r="K1022" s="6">
        <v>0.95339074739256491</v>
      </c>
      <c r="L1022" s="5">
        <v>29.65</v>
      </c>
      <c r="M1022" s="19">
        <f>H1022*INDEX('Pliegos Tarifarios (Las Condes)'!$B:$B,MATCH($B1022,'Pliegos Tarifarios (Las Condes)'!$A:$A,0))</f>
        <v>98655.825646600002</v>
      </c>
      <c r="N1022" s="19">
        <f>I1022*INDEX('Pliegos Tarifarios (Las Condes)'!$C:$C,MATCH($B1022,'Pliegos Tarifarios (Las Condes)'!$A:$A,0))</f>
        <v>8069.5859783000005</v>
      </c>
      <c r="O1022" s="19">
        <f>J1022*INDEX('Pliegos Tarifarios (Las Condes)'!$D:$D,MATCH($B1022,'Pliegos Tarifarios (Las Condes)'!$A:$A,0))</f>
        <v>31266.771444999998</v>
      </c>
      <c r="P1022" s="19">
        <f>H1022*INDEX('Pliegos Tarifarios (Las Condes)'!$E:$E,MATCH($B1022,'Pliegos Tarifarios (Las Condes)'!$A:$A,0))</f>
        <v>10735.7674924</v>
      </c>
      <c r="Q1022" s="19" cm="1">
        <f t="array" ref="Q1022">H1022*_xlfn.IFS(H1022&lt;=350,INDEX('Pliegos Tarifarios (Las Condes)'!$F:$F,MATCH($B1022,'Pliegos Tarifarios (Las Condes)'!$A:$A,0)),H1022&lt;=500,INDEX('Pliegos Tarifarios (Las Condes)'!$G:$G,MATCH($B1022,'Pliegos Tarifarios (Las Condes)'!$A:$A,0)),H1022&lt;=1000,INDEX('Pliegos Tarifarios (Las Condes)'!$H:$H,MATCH($B1022,'Pliegos Tarifarios (Las Condes)'!$A:$A,0)),H1022&lt;=5000,INDEX('Pliegos Tarifarios (Las Condes)'!$I:$I,MATCH($B1022,'Pliegos Tarifarios (Las Condes)'!$A:$A,0)),H1022&gt;5000,INDEX('Pliegos Tarifarios (Las Condes)'!$J:$J,MATCH($B1022,'Pliegos Tarifarios (Las Condes)'!$A:$A,0)))/1.19</f>
        <v>1947.0642215966388</v>
      </c>
      <c r="R1022" s="19">
        <f>INDEX('Pliegos Tarifarios (Las Condes)'!$K:$K,MATCH($B1022,'Pliegos Tarifarios (Las Condes)'!$A:$A,0))</f>
        <v>716.899</v>
      </c>
      <c r="S1022" s="21">
        <f t="shared" si="48"/>
        <v>151391.91378389663</v>
      </c>
      <c r="T1022" s="21">
        <f t="shared" si="49"/>
        <v>28764.463618940361</v>
      </c>
      <c r="U1022" s="19">
        <v>0</v>
      </c>
      <c r="V1022" s="21">
        <f t="shared" si="50"/>
        <v>180156.37740283698</v>
      </c>
    </row>
    <row r="1023" spans="1:22" x14ac:dyDescent="0.3">
      <c r="A1023" s="3" t="s">
        <v>142</v>
      </c>
      <c r="B1023" s="3">
        <v>3</v>
      </c>
      <c r="C1023" s="4" t="s">
        <v>186</v>
      </c>
      <c r="D1023" s="3" t="s">
        <v>390</v>
      </c>
      <c r="E1023" s="3" t="s">
        <v>121</v>
      </c>
      <c r="F1023" s="4" t="s">
        <v>391</v>
      </c>
      <c r="G1023" s="3" t="s">
        <v>16</v>
      </c>
      <c r="H1023" s="5">
        <v>827.84320000000002</v>
      </c>
      <c r="I1023" s="5">
        <v>2.2275</v>
      </c>
      <c r="J1023" s="5">
        <v>2.1494</v>
      </c>
      <c r="K1023" s="6">
        <v>0.96493827160493828</v>
      </c>
      <c r="L1023" s="5">
        <v>29.57</v>
      </c>
      <c r="M1023" s="19">
        <f>H1023*INDEX('Pliegos Tarifarios (Las Condes)'!$B:$B,MATCH($B1023,'Pliegos Tarifarios (Las Condes)'!$A:$A,0))</f>
        <v>98379.230201600003</v>
      </c>
      <c r="N1023" s="19">
        <f>I1023*INDEX('Pliegos Tarifarios (Las Condes)'!$C:$C,MATCH($B1023,'Pliegos Tarifarios (Las Condes)'!$A:$A,0))</f>
        <v>7779.0291975</v>
      </c>
      <c r="O1023" s="19">
        <f>J1023*INDEX('Pliegos Tarifarios (Las Condes)'!$D:$D,MATCH($B1023,'Pliegos Tarifarios (Las Condes)'!$A:$A,0))</f>
        <v>30506.036561000001</v>
      </c>
      <c r="P1023" s="19">
        <f>H1023*INDEX('Pliegos Tarifarios (Las Condes)'!$E:$E,MATCH($B1023,'Pliegos Tarifarios (Las Condes)'!$A:$A,0))</f>
        <v>10705.6682624</v>
      </c>
      <c r="Q1023" s="19" cm="1">
        <f t="array" ref="Q1023">H1023*_xlfn.IFS(H1023&lt;=350,INDEX('Pliegos Tarifarios (Las Condes)'!$F:$F,MATCH($B1023,'Pliegos Tarifarios (Las Condes)'!$A:$A,0)),H1023&lt;=500,INDEX('Pliegos Tarifarios (Las Condes)'!$G:$G,MATCH($B1023,'Pliegos Tarifarios (Las Condes)'!$A:$A,0)),H1023&lt;=1000,INDEX('Pliegos Tarifarios (Las Condes)'!$H:$H,MATCH($B1023,'Pliegos Tarifarios (Las Condes)'!$A:$A,0)),H1023&lt;=5000,INDEX('Pliegos Tarifarios (Las Condes)'!$I:$I,MATCH($B1023,'Pliegos Tarifarios (Las Condes)'!$A:$A,0)),H1023&gt;5000,INDEX('Pliegos Tarifarios (Las Condes)'!$J:$J,MATCH($B1023,'Pliegos Tarifarios (Las Condes)'!$A:$A,0)))/1.19</f>
        <v>1941.6053539495804</v>
      </c>
      <c r="R1023" s="19">
        <f>INDEX('Pliegos Tarifarios (Las Condes)'!$K:$K,MATCH($B1023,'Pliegos Tarifarios (Las Condes)'!$A:$A,0))</f>
        <v>716.899</v>
      </c>
      <c r="S1023" s="21">
        <f t="shared" si="48"/>
        <v>150028.46857644961</v>
      </c>
      <c r="T1023" s="21">
        <f t="shared" si="49"/>
        <v>28505.409029525425</v>
      </c>
      <c r="U1023" s="19">
        <v>0</v>
      </c>
      <c r="V1023" s="21">
        <f t="shared" si="50"/>
        <v>178533.87760597502</v>
      </c>
    </row>
    <row r="1024" spans="1:22" x14ac:dyDescent="0.3">
      <c r="A1024" s="3" t="s">
        <v>142</v>
      </c>
      <c r="B1024" s="3">
        <v>3</v>
      </c>
      <c r="C1024" s="4" t="s">
        <v>186</v>
      </c>
      <c r="D1024" s="3" t="s">
        <v>392</v>
      </c>
      <c r="E1024" s="3" t="s">
        <v>121</v>
      </c>
      <c r="F1024" s="4" t="s">
        <v>393</v>
      </c>
      <c r="G1024" s="3" t="s">
        <v>16</v>
      </c>
      <c r="H1024" s="5">
        <v>827.61940000000004</v>
      </c>
      <c r="I1024" s="5">
        <v>2.2301000000000002</v>
      </c>
      <c r="J1024" s="5">
        <v>2.1783999999999999</v>
      </c>
      <c r="K1024" s="6">
        <v>0.97681718308596011</v>
      </c>
      <c r="L1024" s="5">
        <v>29.56</v>
      </c>
      <c r="M1024" s="19">
        <f>H1024*INDEX('Pliegos Tarifarios (Las Condes)'!$B:$B,MATCH($B1024,'Pliegos Tarifarios (Las Condes)'!$A:$A,0))</f>
        <v>98352.634257199999</v>
      </c>
      <c r="N1024" s="19">
        <f>I1024*INDEX('Pliegos Tarifarios (Las Condes)'!$C:$C,MATCH($B1024,'Pliegos Tarifarios (Las Condes)'!$A:$A,0))</f>
        <v>7788.1090969000006</v>
      </c>
      <c r="O1024" s="19">
        <f>J1024*INDEX('Pliegos Tarifarios (Las Condes)'!$D:$D,MATCH($B1024,'Pliegos Tarifarios (Las Condes)'!$A:$A,0))</f>
        <v>30917.628195999998</v>
      </c>
      <c r="P1024" s="19">
        <f>H1024*INDEX('Pliegos Tarifarios (Las Condes)'!$E:$E,MATCH($B1024,'Pliegos Tarifarios (Las Condes)'!$A:$A,0))</f>
        <v>10702.774080800002</v>
      </c>
      <c r="Q1024" s="19" cm="1">
        <f t="array" ref="Q1024">H1024*_xlfn.IFS(H1024&lt;=350,INDEX('Pliegos Tarifarios (Las Condes)'!$F:$F,MATCH($B1024,'Pliegos Tarifarios (Las Condes)'!$A:$A,0)),H1024&lt;=500,INDEX('Pliegos Tarifarios (Las Condes)'!$G:$G,MATCH($B1024,'Pliegos Tarifarios (Las Condes)'!$A:$A,0)),H1024&lt;=1000,INDEX('Pliegos Tarifarios (Las Condes)'!$H:$H,MATCH($B1024,'Pliegos Tarifarios (Las Condes)'!$A:$A,0)),H1024&lt;=5000,INDEX('Pliegos Tarifarios (Las Condes)'!$I:$I,MATCH($B1024,'Pliegos Tarifarios (Las Condes)'!$A:$A,0)),H1024&gt;5000,INDEX('Pliegos Tarifarios (Las Condes)'!$J:$J,MATCH($B1024,'Pliegos Tarifarios (Las Condes)'!$A:$A,0)))/1.19</f>
        <v>1941.080458319328</v>
      </c>
      <c r="R1024" s="19">
        <f>INDEX('Pliegos Tarifarios (Las Condes)'!$K:$K,MATCH($B1024,'Pliegos Tarifarios (Las Condes)'!$A:$A,0))</f>
        <v>716.899</v>
      </c>
      <c r="S1024" s="21">
        <f t="shared" si="48"/>
        <v>150419.12508921936</v>
      </c>
      <c r="T1024" s="21">
        <f t="shared" si="49"/>
        <v>28579.63376695168</v>
      </c>
      <c r="U1024" s="19">
        <v>0</v>
      </c>
      <c r="V1024" s="21">
        <f t="shared" si="50"/>
        <v>178998.75885617104</v>
      </c>
    </row>
    <row r="1025" spans="1:22" x14ac:dyDescent="0.3">
      <c r="A1025" s="3" t="s">
        <v>142</v>
      </c>
      <c r="B1025" s="3">
        <v>3</v>
      </c>
      <c r="C1025" s="4" t="s">
        <v>186</v>
      </c>
      <c r="D1025" s="3" t="s">
        <v>394</v>
      </c>
      <c r="E1025" s="3" t="s">
        <v>121</v>
      </c>
      <c r="F1025" s="4" t="s">
        <v>395</v>
      </c>
      <c r="G1025" s="3" t="s">
        <v>16</v>
      </c>
      <c r="H1025" s="5">
        <v>828.50909999999999</v>
      </c>
      <c r="I1025" s="5">
        <v>2.2231999999999998</v>
      </c>
      <c r="J1025" s="5">
        <v>2.1981999999999999</v>
      </c>
      <c r="K1025" s="6">
        <v>0.98875494782295792</v>
      </c>
      <c r="L1025" s="5">
        <v>29.59</v>
      </c>
      <c r="M1025" s="19">
        <f>H1025*INDEX('Pliegos Tarifarios (Las Condes)'!$B:$B,MATCH($B1025,'Pliegos Tarifarios (Las Condes)'!$A:$A,0))</f>
        <v>98458.364425799999</v>
      </c>
      <c r="N1025" s="19">
        <f>I1025*INDEX('Pliegos Tarifarios (Las Condes)'!$C:$C,MATCH($B1025,'Pliegos Tarifarios (Las Condes)'!$A:$A,0))</f>
        <v>7764.0124407999992</v>
      </c>
      <c r="O1025" s="19">
        <f>J1025*INDEX('Pliegos Tarifarios (Las Condes)'!$D:$D,MATCH($B1025,'Pliegos Tarifarios (Las Condes)'!$A:$A,0))</f>
        <v>31198.645933</v>
      </c>
      <c r="P1025" s="19">
        <f>H1025*INDEX('Pliegos Tarifarios (Las Condes)'!$E:$E,MATCH($B1025,'Pliegos Tarifarios (Las Condes)'!$A:$A,0))</f>
        <v>10714.2796812</v>
      </c>
      <c r="Q1025" s="19" cm="1">
        <f t="array" ref="Q1025">H1025*_xlfn.IFS(H1025&lt;=350,INDEX('Pliegos Tarifarios (Las Condes)'!$F:$F,MATCH($B1025,'Pliegos Tarifarios (Las Condes)'!$A:$A,0)),H1025&lt;=500,INDEX('Pliegos Tarifarios (Las Condes)'!$G:$G,MATCH($B1025,'Pliegos Tarifarios (Las Condes)'!$A:$A,0)),H1025&lt;=1000,INDEX('Pliegos Tarifarios (Las Condes)'!$H:$H,MATCH($B1025,'Pliegos Tarifarios (Las Condes)'!$A:$A,0)),H1025&lt;=5000,INDEX('Pliegos Tarifarios (Las Condes)'!$I:$I,MATCH($B1025,'Pliegos Tarifarios (Las Condes)'!$A:$A,0)),H1025&gt;5000,INDEX('Pliegos Tarifarios (Las Condes)'!$J:$J,MATCH($B1025,'Pliegos Tarifarios (Las Condes)'!$A:$A,0)))/1.19</f>
        <v>1943.1671412605046</v>
      </c>
      <c r="R1025" s="19">
        <f>INDEX('Pliegos Tarifarios (Las Condes)'!$K:$K,MATCH($B1025,'Pliegos Tarifarios (Las Condes)'!$A:$A,0))</f>
        <v>716.899</v>
      </c>
      <c r="S1025" s="21">
        <f t="shared" si="48"/>
        <v>150795.36862206049</v>
      </c>
      <c r="T1025" s="21">
        <f t="shared" si="49"/>
        <v>28651.120038191493</v>
      </c>
      <c r="U1025" s="19">
        <v>0</v>
      </c>
      <c r="V1025" s="21">
        <f t="shared" si="50"/>
        <v>179446.48866025198</v>
      </c>
    </row>
    <row r="1026" spans="1:22" x14ac:dyDescent="0.3">
      <c r="A1026" s="3" t="s">
        <v>142</v>
      </c>
      <c r="B1026" s="3">
        <v>3</v>
      </c>
      <c r="C1026" s="4" t="s">
        <v>186</v>
      </c>
      <c r="D1026" s="3" t="s">
        <v>396</v>
      </c>
      <c r="E1026" s="3" t="s">
        <v>121</v>
      </c>
      <c r="F1026" s="4" t="s">
        <v>397</v>
      </c>
      <c r="G1026" s="3" t="s">
        <v>16</v>
      </c>
      <c r="H1026" s="5">
        <v>828.5883</v>
      </c>
      <c r="I1026" s="5">
        <v>2.2383999999999999</v>
      </c>
      <c r="J1026" s="5">
        <v>2.2383999999999999</v>
      </c>
      <c r="K1026" s="6">
        <v>1</v>
      </c>
      <c r="L1026" s="5">
        <v>29.59</v>
      </c>
      <c r="M1026" s="19">
        <f>H1026*INDEX('Pliegos Tarifarios (Las Condes)'!$B:$B,MATCH($B1026,'Pliegos Tarifarios (Las Condes)'!$A:$A,0))</f>
        <v>98467.776395399997</v>
      </c>
      <c r="N1026" s="19">
        <f>I1026*INDEX('Pliegos Tarifarios (Las Condes)'!$C:$C,MATCH($B1026,'Pliegos Tarifarios (Las Condes)'!$A:$A,0))</f>
        <v>7817.094929599999</v>
      </c>
      <c r="O1026" s="19">
        <f>J1026*INDEX('Pliegos Tarifarios (Las Condes)'!$D:$D,MATCH($B1026,'Pliegos Tarifarios (Las Condes)'!$A:$A,0))</f>
        <v>31769.197096</v>
      </c>
      <c r="P1026" s="19">
        <f>H1026*INDEX('Pliegos Tarifarios (Las Condes)'!$E:$E,MATCH($B1026,'Pliegos Tarifarios (Las Condes)'!$A:$A,0))</f>
        <v>10715.3038956</v>
      </c>
      <c r="Q1026" s="19" cm="1">
        <f t="array" ref="Q1026">H1026*_xlfn.IFS(H1026&lt;=350,INDEX('Pliegos Tarifarios (Las Condes)'!$F:$F,MATCH($B1026,'Pliegos Tarifarios (Las Condes)'!$A:$A,0)),H1026&lt;=500,INDEX('Pliegos Tarifarios (Las Condes)'!$G:$G,MATCH($B1026,'Pliegos Tarifarios (Las Condes)'!$A:$A,0)),H1026&lt;=1000,INDEX('Pliegos Tarifarios (Las Condes)'!$H:$H,MATCH($B1026,'Pliegos Tarifarios (Las Condes)'!$A:$A,0)),H1026&lt;=5000,INDEX('Pliegos Tarifarios (Las Condes)'!$I:$I,MATCH($B1026,'Pliegos Tarifarios (Las Condes)'!$A:$A,0)),H1026&gt;5000,INDEX('Pliegos Tarifarios (Las Condes)'!$J:$J,MATCH($B1026,'Pliegos Tarifarios (Las Condes)'!$A:$A,0)))/1.19</f>
        <v>1943.3528952100842</v>
      </c>
      <c r="R1026" s="19">
        <f>INDEX('Pliegos Tarifarios (Las Condes)'!$K:$K,MATCH($B1026,'Pliegos Tarifarios (Las Condes)'!$A:$A,0))</f>
        <v>716.899</v>
      </c>
      <c r="S1026" s="21">
        <f t="shared" si="48"/>
        <v>151429.62421181009</v>
      </c>
      <c r="T1026" s="21">
        <f t="shared" si="49"/>
        <v>28771.628600243919</v>
      </c>
      <c r="U1026" s="19">
        <v>0</v>
      </c>
      <c r="V1026" s="21">
        <f t="shared" si="50"/>
        <v>180201.25281205401</v>
      </c>
    </row>
    <row r="1027" spans="1:22" x14ac:dyDescent="0.3">
      <c r="A1027" s="3" t="s">
        <v>142</v>
      </c>
      <c r="B1027" s="3">
        <v>3</v>
      </c>
      <c r="C1027" s="4" t="s">
        <v>186</v>
      </c>
      <c r="D1027" s="3" t="s">
        <v>398</v>
      </c>
      <c r="E1027" s="3" t="s">
        <v>121</v>
      </c>
      <c r="F1027" s="4" t="s">
        <v>399</v>
      </c>
      <c r="G1027" s="3" t="s">
        <v>16</v>
      </c>
      <c r="H1027" s="5">
        <v>828.1585</v>
      </c>
      <c r="I1027" s="5">
        <v>2.2134999999999998</v>
      </c>
      <c r="J1027" s="5">
        <v>2.1962999999999999</v>
      </c>
      <c r="K1027" s="6">
        <v>0.99222950079060313</v>
      </c>
      <c r="L1027" s="5">
        <v>29.58</v>
      </c>
      <c r="M1027" s="19">
        <f>H1027*INDEX('Pliegos Tarifarios (Las Condes)'!$B:$B,MATCH($B1027,'Pliegos Tarifarios (Las Condes)'!$A:$A,0))</f>
        <v>98416.699822999988</v>
      </c>
      <c r="N1027" s="19">
        <f>I1027*INDEX('Pliegos Tarifarios (Las Condes)'!$C:$C,MATCH($B1027,'Pliegos Tarifarios (Las Condes)'!$A:$A,0))</f>
        <v>7730.1374314999985</v>
      </c>
      <c r="O1027" s="19">
        <f>J1027*INDEX('Pliegos Tarifarios (Las Condes)'!$D:$D,MATCH($B1027,'Pliegos Tarifarios (Las Condes)'!$A:$A,0))</f>
        <v>31171.679584500002</v>
      </c>
      <c r="P1027" s="19">
        <f>H1027*INDEX('Pliegos Tarifarios (Las Condes)'!$E:$E,MATCH($B1027,'Pliegos Tarifarios (Las Condes)'!$A:$A,0))</f>
        <v>10709.745722</v>
      </c>
      <c r="Q1027" s="19" cm="1">
        <f t="array" ref="Q1027">H1027*_xlfn.IFS(H1027&lt;=350,INDEX('Pliegos Tarifarios (Las Condes)'!$F:$F,MATCH($B1027,'Pliegos Tarifarios (Las Condes)'!$A:$A,0)),H1027&lt;=500,INDEX('Pliegos Tarifarios (Las Condes)'!$G:$G,MATCH($B1027,'Pliegos Tarifarios (Las Condes)'!$A:$A,0)),H1027&lt;=1000,INDEX('Pliegos Tarifarios (Las Condes)'!$H:$H,MATCH($B1027,'Pliegos Tarifarios (Las Condes)'!$A:$A,0)),H1027&lt;=5000,INDEX('Pliegos Tarifarios (Las Condes)'!$I:$I,MATCH($B1027,'Pliegos Tarifarios (Las Condes)'!$A:$A,0)),H1027&gt;5000,INDEX('Pliegos Tarifarios (Las Condes)'!$J:$J,MATCH($B1027,'Pliegos Tarifarios (Las Condes)'!$A:$A,0)))/1.19</f>
        <v>1942.3448516806727</v>
      </c>
      <c r="R1027" s="19">
        <f>INDEX('Pliegos Tarifarios (Las Condes)'!$K:$K,MATCH($B1027,'Pliegos Tarifarios (Las Condes)'!$A:$A,0))</f>
        <v>716.899</v>
      </c>
      <c r="S1027" s="21">
        <f t="shared" si="48"/>
        <v>150687.50641268067</v>
      </c>
      <c r="T1027" s="21">
        <f t="shared" si="49"/>
        <v>28630.626218409328</v>
      </c>
      <c r="U1027" s="19">
        <v>0</v>
      </c>
      <c r="V1027" s="21">
        <f t="shared" si="50"/>
        <v>179318.13263109</v>
      </c>
    </row>
    <row r="1028" spans="1:22" x14ac:dyDescent="0.3">
      <c r="A1028" s="3" t="s">
        <v>142</v>
      </c>
      <c r="B1028" s="3">
        <v>3</v>
      </c>
      <c r="C1028" s="4" t="s">
        <v>186</v>
      </c>
      <c r="D1028" s="3" t="s">
        <v>400</v>
      </c>
      <c r="E1028" s="3" t="s">
        <v>121</v>
      </c>
      <c r="F1028" s="4" t="s">
        <v>401</v>
      </c>
      <c r="G1028" s="3" t="s">
        <v>16</v>
      </c>
      <c r="H1028" s="5">
        <v>828.44949999999994</v>
      </c>
      <c r="I1028" s="5">
        <v>2.2362000000000002</v>
      </c>
      <c r="J1028" s="5">
        <v>2.2229000000000001</v>
      </c>
      <c r="K1028" s="6">
        <v>0.99405241033896785</v>
      </c>
      <c r="L1028" s="5">
        <v>29.59</v>
      </c>
      <c r="M1028" s="19">
        <f>H1028*INDEX('Pliegos Tarifarios (Las Condes)'!$B:$B,MATCH($B1028,'Pliegos Tarifarios (Las Condes)'!$A:$A,0))</f>
        <v>98451.281680999993</v>
      </c>
      <c r="N1028" s="19">
        <f>I1028*INDEX('Pliegos Tarifarios (Las Condes)'!$C:$C,MATCH($B1028,'Pliegos Tarifarios (Las Condes)'!$A:$A,0))</f>
        <v>7809.4119378000005</v>
      </c>
      <c r="O1028" s="19">
        <f>J1028*INDEX('Pliegos Tarifarios (Las Condes)'!$D:$D,MATCH($B1028,'Pliegos Tarifarios (Las Condes)'!$A:$A,0))</f>
        <v>31549.208463500003</v>
      </c>
      <c r="P1028" s="19">
        <f>H1028*INDEX('Pliegos Tarifarios (Las Condes)'!$E:$E,MATCH($B1028,'Pliegos Tarifarios (Las Condes)'!$A:$A,0))</f>
        <v>10713.508933999999</v>
      </c>
      <c r="Q1028" s="19" cm="1">
        <f t="array" ref="Q1028">H1028*_xlfn.IFS(H1028&lt;=350,INDEX('Pliegos Tarifarios (Las Condes)'!$F:$F,MATCH($B1028,'Pliegos Tarifarios (Las Condes)'!$A:$A,0)),H1028&lt;=500,INDEX('Pliegos Tarifarios (Las Condes)'!$G:$G,MATCH($B1028,'Pliegos Tarifarios (Las Condes)'!$A:$A,0)),H1028&lt;=1000,INDEX('Pliegos Tarifarios (Las Condes)'!$H:$H,MATCH($B1028,'Pliegos Tarifarios (Las Condes)'!$A:$A,0)),H1028&lt;=5000,INDEX('Pliegos Tarifarios (Las Condes)'!$I:$I,MATCH($B1028,'Pliegos Tarifarios (Las Condes)'!$A:$A,0)),H1028&gt;5000,INDEX('Pliegos Tarifarios (Las Condes)'!$J:$J,MATCH($B1028,'Pliegos Tarifarios (Las Condes)'!$A:$A,0)))/1.19</f>
        <v>1943.0273567226893</v>
      </c>
      <c r="R1028" s="19">
        <f>INDEX('Pliegos Tarifarios (Las Condes)'!$K:$K,MATCH($B1028,'Pliegos Tarifarios (Las Condes)'!$A:$A,0))</f>
        <v>716.899</v>
      </c>
      <c r="S1028" s="21">
        <f t="shared" si="48"/>
        <v>151183.33737302269</v>
      </c>
      <c r="T1028" s="21">
        <f t="shared" si="49"/>
        <v>28724.834100874312</v>
      </c>
      <c r="U1028" s="19">
        <v>0</v>
      </c>
      <c r="V1028" s="21">
        <f t="shared" si="50"/>
        <v>179908.171473897</v>
      </c>
    </row>
    <row r="1029" spans="1:22" x14ac:dyDescent="0.3">
      <c r="A1029" s="3" t="s">
        <v>142</v>
      </c>
      <c r="B1029" s="3">
        <v>3</v>
      </c>
      <c r="C1029" s="4" t="s">
        <v>186</v>
      </c>
      <c r="D1029" s="3" t="s">
        <v>402</v>
      </c>
      <c r="E1029" s="3" t="s">
        <v>121</v>
      </c>
      <c r="F1029" s="4" t="s">
        <v>403</v>
      </c>
      <c r="G1029" s="3" t="s">
        <v>16</v>
      </c>
      <c r="H1029" s="5">
        <v>827.87490000000003</v>
      </c>
      <c r="I1029" s="5">
        <v>2.2342</v>
      </c>
      <c r="J1029" s="5">
        <v>2.2342</v>
      </c>
      <c r="K1029" s="6">
        <v>1</v>
      </c>
      <c r="L1029" s="5">
        <v>29.57</v>
      </c>
      <c r="M1029" s="19">
        <f>H1029*INDEX('Pliegos Tarifarios (Las Condes)'!$B:$B,MATCH($B1029,'Pliegos Tarifarios (Las Condes)'!$A:$A,0))</f>
        <v>98382.997366199997</v>
      </c>
      <c r="N1029" s="19">
        <f>I1029*INDEX('Pliegos Tarifarios (Las Condes)'!$C:$C,MATCH($B1029,'Pliegos Tarifarios (Las Condes)'!$A:$A,0))</f>
        <v>7802.427399799999</v>
      </c>
      <c r="O1029" s="19">
        <f>J1029*INDEX('Pliegos Tarifarios (Las Condes)'!$D:$D,MATCH($B1029,'Pliegos Tarifarios (Las Condes)'!$A:$A,0))</f>
        <v>31709.587273000001</v>
      </c>
      <c r="P1029" s="19">
        <f>H1029*INDEX('Pliegos Tarifarios (Las Condes)'!$E:$E,MATCH($B1029,'Pliegos Tarifarios (Las Condes)'!$A:$A,0))</f>
        <v>10706.078206800001</v>
      </c>
      <c r="Q1029" s="19" cm="1">
        <f t="array" ref="Q1029">H1029*_xlfn.IFS(H1029&lt;=350,INDEX('Pliegos Tarifarios (Las Condes)'!$F:$F,MATCH($B1029,'Pliegos Tarifarios (Las Condes)'!$A:$A,0)),H1029&lt;=500,INDEX('Pliegos Tarifarios (Las Condes)'!$G:$G,MATCH($B1029,'Pliegos Tarifarios (Las Condes)'!$A:$A,0)),H1029&lt;=1000,INDEX('Pliegos Tarifarios (Las Condes)'!$H:$H,MATCH($B1029,'Pliegos Tarifarios (Las Condes)'!$A:$A,0)),H1029&lt;=5000,INDEX('Pliegos Tarifarios (Las Condes)'!$I:$I,MATCH($B1029,'Pliegos Tarifarios (Las Condes)'!$A:$A,0)),H1029&gt;5000,INDEX('Pliegos Tarifarios (Las Condes)'!$J:$J,MATCH($B1029,'Pliegos Tarifarios (Las Condes)'!$A:$A,0)))/1.19</f>
        <v>1941.6797024369753</v>
      </c>
      <c r="R1029" s="19">
        <f>INDEX('Pliegos Tarifarios (Las Condes)'!$K:$K,MATCH($B1029,'Pliegos Tarifarios (Las Condes)'!$A:$A,0))</f>
        <v>716.899</v>
      </c>
      <c r="S1029" s="21">
        <f t="shared" si="48"/>
        <v>151259.668948237</v>
      </c>
      <c r="T1029" s="21">
        <f t="shared" si="49"/>
        <v>28739.33710016503</v>
      </c>
      <c r="U1029" s="19">
        <v>0</v>
      </c>
      <c r="V1029" s="21">
        <f t="shared" si="50"/>
        <v>179999.00604840202</v>
      </c>
    </row>
    <row r="1030" spans="1:22" x14ac:dyDescent="0.3">
      <c r="A1030" s="3" t="s">
        <v>142</v>
      </c>
      <c r="B1030" s="3">
        <v>3</v>
      </c>
      <c r="C1030" s="4" t="s">
        <v>186</v>
      </c>
      <c r="D1030" s="3" t="s">
        <v>404</v>
      </c>
      <c r="E1030" s="3" t="s">
        <v>121</v>
      </c>
      <c r="F1030" s="4" t="s">
        <v>405</v>
      </c>
      <c r="G1030" s="3" t="s">
        <v>16</v>
      </c>
      <c r="H1030" s="5">
        <v>830.34780000000001</v>
      </c>
      <c r="I1030" s="5">
        <v>2.2113999999999998</v>
      </c>
      <c r="J1030" s="5">
        <v>2.1680999999999999</v>
      </c>
      <c r="K1030" s="6">
        <v>0.98041964366464684</v>
      </c>
      <c r="L1030" s="5">
        <v>29.66</v>
      </c>
      <c r="M1030" s="19">
        <f>H1030*INDEX('Pliegos Tarifarios (Las Condes)'!$B:$B,MATCH($B1030,'Pliegos Tarifarios (Las Condes)'!$A:$A,0))</f>
        <v>98676.871856400001</v>
      </c>
      <c r="N1030" s="19">
        <f>I1030*INDEX('Pliegos Tarifarios (Las Condes)'!$C:$C,MATCH($B1030,'Pliegos Tarifarios (Las Condes)'!$A:$A,0))</f>
        <v>7722.8036665999989</v>
      </c>
      <c r="O1030" s="19">
        <f>J1030*INDEX('Pliegos Tarifarios (Las Condes)'!$D:$D,MATCH($B1030,'Pliegos Tarifarios (Las Condes)'!$A:$A,0))</f>
        <v>30771.442201499998</v>
      </c>
      <c r="P1030" s="19">
        <f>H1030*INDEX('Pliegos Tarifarios (Las Condes)'!$E:$E,MATCH($B1030,'Pliegos Tarifarios (Las Condes)'!$A:$A,0))</f>
        <v>10738.057749600001</v>
      </c>
      <c r="Q1030" s="19" cm="1">
        <f t="array" ref="Q1030">H1030*_xlfn.IFS(H1030&lt;=350,INDEX('Pliegos Tarifarios (Las Condes)'!$F:$F,MATCH($B1030,'Pliegos Tarifarios (Las Condes)'!$A:$A,0)),H1030&lt;=500,INDEX('Pliegos Tarifarios (Las Condes)'!$G:$G,MATCH($B1030,'Pliegos Tarifarios (Las Condes)'!$A:$A,0)),H1030&lt;=1000,INDEX('Pliegos Tarifarios (Las Condes)'!$H:$H,MATCH($B1030,'Pliegos Tarifarios (Las Condes)'!$A:$A,0)),H1030&lt;=5000,INDEX('Pliegos Tarifarios (Las Condes)'!$I:$I,MATCH($B1030,'Pliegos Tarifarios (Las Condes)'!$A:$A,0)),H1030&gt;5000,INDEX('Pliegos Tarifarios (Las Condes)'!$J:$J,MATCH($B1030,'Pliegos Tarifarios (Las Condes)'!$A:$A,0)))/1.19</f>
        <v>1947.4795880672275</v>
      </c>
      <c r="R1030" s="19">
        <f>INDEX('Pliegos Tarifarios (Las Condes)'!$K:$K,MATCH($B1030,'Pliegos Tarifarios (Las Condes)'!$A:$A,0))</f>
        <v>716.899</v>
      </c>
      <c r="S1030" s="21">
        <f t="shared" si="48"/>
        <v>150573.55406216721</v>
      </c>
      <c r="T1030" s="21">
        <f t="shared" si="49"/>
        <v>28608.975271811771</v>
      </c>
      <c r="U1030" s="19">
        <v>0</v>
      </c>
      <c r="V1030" s="21">
        <f t="shared" si="50"/>
        <v>179182.52933397898</v>
      </c>
    </row>
    <row r="1031" spans="1:22" x14ac:dyDescent="0.3">
      <c r="A1031" s="3" t="s">
        <v>142</v>
      </c>
      <c r="B1031" s="3">
        <v>3</v>
      </c>
      <c r="C1031" s="4" t="s">
        <v>186</v>
      </c>
      <c r="D1031" s="3" t="s">
        <v>406</v>
      </c>
      <c r="E1031" s="3" t="s">
        <v>121</v>
      </c>
      <c r="F1031" s="4" t="s">
        <v>407</v>
      </c>
      <c r="G1031" s="3" t="s">
        <v>16</v>
      </c>
      <c r="H1031" s="5">
        <v>829.61320000000001</v>
      </c>
      <c r="I1031" s="5">
        <v>2.1960999999999999</v>
      </c>
      <c r="J1031" s="5">
        <v>2.1797</v>
      </c>
      <c r="K1031" s="6">
        <v>0.99253221620144805</v>
      </c>
      <c r="L1031" s="5">
        <v>29.63</v>
      </c>
      <c r="M1031" s="19">
        <f>H1031*INDEX('Pliegos Tarifarios (Las Condes)'!$B:$B,MATCH($B1031,'Pliegos Tarifarios (Las Condes)'!$A:$A,0))</f>
        <v>98589.573461599997</v>
      </c>
      <c r="N1031" s="19">
        <f>I1031*INDEX('Pliegos Tarifarios (Las Condes)'!$C:$C,MATCH($B1031,'Pliegos Tarifarios (Las Condes)'!$A:$A,0))</f>
        <v>7669.3719508999993</v>
      </c>
      <c r="O1031" s="19">
        <f>J1031*INDEX('Pliegos Tarifarios (Las Condes)'!$D:$D,MATCH($B1031,'Pliegos Tarifarios (Las Condes)'!$A:$A,0))</f>
        <v>30936.0788555</v>
      </c>
      <c r="P1031" s="19">
        <f>H1031*INDEX('Pliegos Tarifarios (Las Condes)'!$E:$E,MATCH($B1031,'Pliegos Tarifarios (Las Condes)'!$A:$A,0))</f>
        <v>10728.5579024</v>
      </c>
      <c r="Q1031" s="19" cm="1">
        <f t="array" ref="Q1031">H1031*_xlfn.IFS(H1031&lt;=350,INDEX('Pliegos Tarifarios (Las Condes)'!$F:$F,MATCH($B1031,'Pliegos Tarifarios (Las Condes)'!$A:$A,0)),H1031&lt;=500,INDEX('Pliegos Tarifarios (Las Condes)'!$G:$G,MATCH($B1031,'Pliegos Tarifarios (Las Condes)'!$A:$A,0)),H1031&lt;=1000,INDEX('Pliegos Tarifarios (Las Condes)'!$H:$H,MATCH($B1031,'Pliegos Tarifarios (Las Condes)'!$A:$A,0)),H1031&lt;=5000,INDEX('Pliegos Tarifarios (Las Condes)'!$I:$I,MATCH($B1031,'Pliegos Tarifarios (Las Condes)'!$A:$A,0)),H1031&gt;5000,INDEX('Pliegos Tarifarios (Las Condes)'!$J:$J,MATCH($B1031,'Pliegos Tarifarios (Las Condes)'!$A:$A,0)))/1.19</f>
        <v>1945.7566732773112</v>
      </c>
      <c r="R1031" s="19">
        <f>INDEX('Pliegos Tarifarios (Las Condes)'!$K:$K,MATCH($B1031,'Pliegos Tarifarios (Las Condes)'!$A:$A,0))</f>
        <v>716.899</v>
      </c>
      <c r="S1031" s="21">
        <f t="shared" si="48"/>
        <v>150586.23784367729</v>
      </c>
      <c r="T1031" s="21">
        <f t="shared" si="49"/>
        <v>28611.385190298686</v>
      </c>
      <c r="U1031" s="19">
        <v>0</v>
      </c>
      <c r="V1031" s="21">
        <f t="shared" si="50"/>
        <v>179197.62303397598</v>
      </c>
    </row>
    <row r="1032" spans="1:22" x14ac:dyDescent="0.3">
      <c r="A1032" s="3" t="s">
        <v>142</v>
      </c>
      <c r="B1032" s="3">
        <v>3</v>
      </c>
      <c r="C1032" s="4" t="s">
        <v>186</v>
      </c>
      <c r="D1032" s="3" t="s">
        <v>408</v>
      </c>
      <c r="E1032" s="3" t="s">
        <v>121</v>
      </c>
      <c r="F1032" s="4" t="s">
        <v>409</v>
      </c>
      <c r="G1032" s="3" t="s">
        <v>16</v>
      </c>
      <c r="H1032" s="5">
        <v>827.80539999999996</v>
      </c>
      <c r="I1032" s="5">
        <v>2.2564000000000002</v>
      </c>
      <c r="J1032" s="5">
        <v>2.2564000000000002</v>
      </c>
      <c r="K1032" s="6">
        <v>1</v>
      </c>
      <c r="L1032" s="5">
        <v>29.56</v>
      </c>
      <c r="M1032" s="19">
        <f>H1032*INDEX('Pliegos Tarifarios (Las Condes)'!$B:$B,MATCH($B1032,'Pliegos Tarifarios (Las Condes)'!$A:$A,0))</f>
        <v>98374.73812519999</v>
      </c>
      <c r="N1032" s="19">
        <f>I1032*INDEX('Pliegos Tarifarios (Las Condes)'!$C:$C,MATCH($B1032,'Pliegos Tarifarios (Las Condes)'!$A:$A,0))</f>
        <v>7879.9557715999999</v>
      </c>
      <c r="O1032" s="19">
        <f>J1032*INDEX('Pliegos Tarifarios (Las Condes)'!$D:$D,MATCH($B1032,'Pliegos Tarifarios (Las Condes)'!$A:$A,0))</f>
        <v>32024.667766000002</v>
      </c>
      <c r="P1032" s="19">
        <f>H1032*INDEX('Pliegos Tarifarios (Las Condes)'!$E:$E,MATCH($B1032,'Pliegos Tarifarios (Las Condes)'!$A:$A,0))</f>
        <v>10705.1794328</v>
      </c>
      <c r="Q1032" s="19" cm="1">
        <f t="array" ref="Q1032">H1032*_xlfn.IFS(H1032&lt;=350,INDEX('Pliegos Tarifarios (Las Condes)'!$F:$F,MATCH($B1032,'Pliegos Tarifarios (Las Condes)'!$A:$A,0)),H1032&lt;=500,INDEX('Pliegos Tarifarios (Las Condes)'!$G:$G,MATCH($B1032,'Pliegos Tarifarios (Las Condes)'!$A:$A,0)),H1032&lt;=1000,INDEX('Pliegos Tarifarios (Las Condes)'!$H:$H,MATCH($B1032,'Pliegos Tarifarios (Las Condes)'!$A:$A,0)),H1032&lt;=5000,INDEX('Pliegos Tarifarios (Las Condes)'!$I:$I,MATCH($B1032,'Pliegos Tarifarios (Las Condes)'!$A:$A,0)),H1032&gt;5000,INDEX('Pliegos Tarifarios (Las Condes)'!$J:$J,MATCH($B1032,'Pliegos Tarifarios (Las Condes)'!$A:$A,0)))/1.19</f>
        <v>1941.5166986554623</v>
      </c>
      <c r="R1032" s="19">
        <f>INDEX('Pliegos Tarifarios (Las Condes)'!$K:$K,MATCH($B1032,'Pliegos Tarifarios (Las Condes)'!$A:$A,0))</f>
        <v>716.899</v>
      </c>
      <c r="S1032" s="21">
        <f t="shared" si="48"/>
        <v>151642.95679425547</v>
      </c>
      <c r="T1032" s="21">
        <f t="shared" si="49"/>
        <v>28812.16179090854</v>
      </c>
      <c r="U1032" s="19">
        <v>0</v>
      </c>
      <c r="V1032" s="21">
        <f t="shared" si="50"/>
        <v>180455.11858516402</v>
      </c>
    </row>
    <row r="1033" spans="1:22" x14ac:dyDescent="0.3">
      <c r="A1033" s="3" t="s">
        <v>142</v>
      </c>
      <c r="B1033" s="3">
        <v>3</v>
      </c>
      <c r="C1033" s="4" t="s">
        <v>186</v>
      </c>
      <c r="D1033" s="3" t="s">
        <v>410</v>
      </c>
      <c r="E1033" s="3" t="s">
        <v>121</v>
      </c>
      <c r="F1033" s="4" t="s">
        <v>411</v>
      </c>
      <c r="G1033" s="3" t="s">
        <v>16</v>
      </c>
      <c r="H1033" s="5">
        <v>828.07399999999996</v>
      </c>
      <c r="I1033" s="5">
        <v>2.2515000000000001</v>
      </c>
      <c r="J1033" s="5">
        <v>2.2155999999999998</v>
      </c>
      <c r="K1033" s="6">
        <v>0.98405507439484774</v>
      </c>
      <c r="L1033" s="5">
        <v>29.57</v>
      </c>
      <c r="M1033" s="19">
        <f>H1033*INDEX('Pliegos Tarifarios (Las Condes)'!$B:$B,MATCH($B1033,'Pliegos Tarifarios (Las Condes)'!$A:$A,0))</f>
        <v>98406.658011999985</v>
      </c>
      <c r="N1033" s="19">
        <f>I1033*INDEX('Pliegos Tarifarios (Las Condes)'!$C:$C,MATCH($B1033,'Pliegos Tarifarios (Las Condes)'!$A:$A,0))</f>
        <v>7862.8436535000001</v>
      </c>
      <c r="O1033" s="19">
        <f>J1033*INDEX('Pliegos Tarifarios (Las Condes)'!$D:$D,MATCH($B1033,'Pliegos Tarifarios (Las Condes)'!$A:$A,0))</f>
        <v>31445.600913999999</v>
      </c>
      <c r="P1033" s="19">
        <f>H1033*INDEX('Pliegos Tarifarios (Las Condes)'!$E:$E,MATCH($B1033,'Pliegos Tarifarios (Las Condes)'!$A:$A,0))</f>
        <v>10708.652968</v>
      </c>
      <c r="Q1033" s="19" cm="1">
        <f t="array" ref="Q1033">H1033*_xlfn.IFS(H1033&lt;=350,INDEX('Pliegos Tarifarios (Las Condes)'!$F:$F,MATCH($B1033,'Pliegos Tarifarios (Las Condes)'!$A:$A,0)),H1033&lt;=500,INDEX('Pliegos Tarifarios (Las Condes)'!$G:$G,MATCH($B1033,'Pliegos Tarifarios (Las Condes)'!$A:$A,0)),H1033&lt;=1000,INDEX('Pliegos Tarifarios (Las Condes)'!$H:$H,MATCH($B1033,'Pliegos Tarifarios (Las Condes)'!$A:$A,0)),H1033&lt;=5000,INDEX('Pliegos Tarifarios (Las Condes)'!$I:$I,MATCH($B1033,'Pliegos Tarifarios (Las Condes)'!$A:$A,0)),H1033&gt;5000,INDEX('Pliegos Tarifarios (Las Condes)'!$J:$J,MATCH($B1033,'Pliegos Tarifarios (Las Condes)'!$A:$A,0)))/1.19</f>
        <v>1942.1466672268909</v>
      </c>
      <c r="R1033" s="19">
        <f>INDEX('Pliegos Tarifarios (Las Condes)'!$K:$K,MATCH($B1033,'Pliegos Tarifarios (Las Condes)'!$A:$A,0))</f>
        <v>716.899</v>
      </c>
      <c r="S1033" s="21">
        <f t="shared" ref="S1033:S1096" si="51">SUM(M1033:R1033)</f>
        <v>151082.8012147269</v>
      </c>
      <c r="T1033" s="21">
        <f t="shared" ref="T1033:T1096" si="52">S1033*0.19</f>
        <v>28705.732230798112</v>
      </c>
      <c r="U1033" s="19">
        <v>0</v>
      </c>
      <c r="V1033" s="21">
        <f t="shared" ref="V1033:V1096" si="53">SUM(S1033:T1033)</f>
        <v>179788.53344552501</v>
      </c>
    </row>
    <row r="1034" spans="1:22" x14ac:dyDescent="0.3">
      <c r="A1034" s="3" t="s">
        <v>142</v>
      </c>
      <c r="B1034" s="3">
        <v>3</v>
      </c>
      <c r="C1034" s="4" t="s">
        <v>186</v>
      </c>
      <c r="D1034" s="3" t="s">
        <v>412</v>
      </c>
      <c r="E1034" s="3" t="s">
        <v>121</v>
      </c>
      <c r="F1034" s="4" t="s">
        <v>413</v>
      </c>
      <c r="G1034" s="3" t="s">
        <v>16</v>
      </c>
      <c r="H1034" s="5">
        <v>829.31830000000002</v>
      </c>
      <c r="I1034" s="5">
        <v>2.2170000000000001</v>
      </c>
      <c r="J1034" s="5">
        <v>2.2170000000000001</v>
      </c>
      <c r="K1034" s="6">
        <v>1</v>
      </c>
      <c r="L1034" s="5">
        <v>29.62</v>
      </c>
      <c r="M1034" s="19">
        <f>H1034*INDEX('Pliegos Tarifarios (Las Condes)'!$B:$B,MATCH($B1034,'Pliegos Tarifarios (Las Condes)'!$A:$A,0))</f>
        <v>98554.528135400004</v>
      </c>
      <c r="N1034" s="19">
        <f>I1034*INDEX('Pliegos Tarifarios (Las Condes)'!$C:$C,MATCH($B1034,'Pliegos Tarifarios (Las Condes)'!$A:$A,0))</f>
        <v>7742.3603729999995</v>
      </c>
      <c r="O1034" s="19">
        <f>J1034*INDEX('Pliegos Tarifarios (Las Condes)'!$D:$D,MATCH($B1034,'Pliegos Tarifarios (Las Condes)'!$A:$A,0))</f>
        <v>31465.470855000003</v>
      </c>
      <c r="P1034" s="19">
        <f>H1034*INDEX('Pliegos Tarifarios (Las Condes)'!$E:$E,MATCH($B1034,'Pliegos Tarifarios (Las Condes)'!$A:$A,0))</f>
        <v>10724.744255600001</v>
      </c>
      <c r="Q1034" s="19" cm="1">
        <f t="array" ref="Q1034">H1034*_xlfn.IFS(H1034&lt;=350,INDEX('Pliegos Tarifarios (Las Condes)'!$F:$F,MATCH($B1034,'Pliegos Tarifarios (Las Condes)'!$A:$A,0)),H1034&lt;=500,INDEX('Pliegos Tarifarios (Las Condes)'!$G:$G,MATCH($B1034,'Pliegos Tarifarios (Las Condes)'!$A:$A,0)),H1034&lt;=1000,INDEX('Pliegos Tarifarios (Las Condes)'!$H:$H,MATCH($B1034,'Pliegos Tarifarios (Las Condes)'!$A:$A,0)),H1034&lt;=5000,INDEX('Pliegos Tarifarios (Las Condes)'!$I:$I,MATCH($B1034,'Pliegos Tarifarios (Las Condes)'!$A:$A,0)),H1034&gt;5000,INDEX('Pliegos Tarifarios (Las Condes)'!$J:$J,MATCH($B1034,'Pliegos Tarifarios (Las Condes)'!$A:$A,0)))/1.19</f>
        <v>1945.0650212605046</v>
      </c>
      <c r="R1034" s="19">
        <f>INDEX('Pliegos Tarifarios (Las Condes)'!$K:$K,MATCH($B1034,'Pliegos Tarifarios (Las Condes)'!$A:$A,0))</f>
        <v>716.899</v>
      </c>
      <c r="S1034" s="21">
        <f t="shared" si="51"/>
        <v>151149.0676402605</v>
      </c>
      <c r="T1034" s="21">
        <f t="shared" si="52"/>
        <v>28718.322851649496</v>
      </c>
      <c r="U1034" s="19">
        <v>0</v>
      </c>
      <c r="V1034" s="21">
        <f t="shared" si="53"/>
        <v>179867.39049190999</v>
      </c>
    </row>
    <row r="1035" spans="1:22" x14ac:dyDescent="0.3">
      <c r="A1035" s="3" t="s">
        <v>142</v>
      </c>
      <c r="B1035" s="3">
        <v>3</v>
      </c>
      <c r="C1035" s="4" t="s">
        <v>186</v>
      </c>
      <c r="D1035" s="3" t="s">
        <v>414</v>
      </c>
      <c r="E1035" s="3" t="s">
        <v>121</v>
      </c>
      <c r="F1035" s="4" t="s">
        <v>415</v>
      </c>
      <c r="G1035" s="3" t="s">
        <v>16</v>
      </c>
      <c r="H1035" s="5">
        <v>829.78620000000001</v>
      </c>
      <c r="I1035" s="5">
        <v>2.2515999999999998</v>
      </c>
      <c r="J1035" s="5">
        <v>2.2515999999999998</v>
      </c>
      <c r="K1035" s="6">
        <v>1</v>
      </c>
      <c r="L1035" s="5">
        <v>29.64</v>
      </c>
      <c r="M1035" s="19">
        <f>H1035*INDEX('Pliegos Tarifarios (Las Condes)'!$B:$B,MATCH($B1035,'Pliegos Tarifarios (Las Condes)'!$A:$A,0))</f>
        <v>98610.132435599997</v>
      </c>
      <c r="N1035" s="19">
        <f>I1035*INDEX('Pliegos Tarifarios (Las Condes)'!$C:$C,MATCH($B1035,'Pliegos Tarifarios (Las Condes)'!$A:$A,0))</f>
        <v>7863.192880399999</v>
      </c>
      <c r="O1035" s="19">
        <f>J1035*INDEX('Pliegos Tarifarios (Las Condes)'!$D:$D,MATCH($B1035,'Pliegos Tarifarios (Las Condes)'!$A:$A,0))</f>
        <v>31956.542254</v>
      </c>
      <c r="P1035" s="19">
        <f>H1035*INDEX('Pliegos Tarifarios (Las Condes)'!$E:$E,MATCH($B1035,'Pliegos Tarifarios (Las Condes)'!$A:$A,0))</f>
        <v>10730.795138400001</v>
      </c>
      <c r="Q1035" s="19" cm="1">
        <f t="array" ref="Q1035">H1035*_xlfn.IFS(H1035&lt;=350,INDEX('Pliegos Tarifarios (Las Condes)'!$F:$F,MATCH($B1035,'Pliegos Tarifarios (Las Condes)'!$A:$A,0)),H1035&lt;=500,INDEX('Pliegos Tarifarios (Las Condes)'!$G:$G,MATCH($B1035,'Pliegos Tarifarios (Las Condes)'!$A:$A,0)),H1035&lt;=1000,INDEX('Pliegos Tarifarios (Las Condes)'!$H:$H,MATCH($B1035,'Pliegos Tarifarios (Las Condes)'!$A:$A,0)),H1035&lt;=5000,INDEX('Pliegos Tarifarios (Las Condes)'!$I:$I,MATCH($B1035,'Pliegos Tarifarios (Las Condes)'!$A:$A,0)),H1035&gt;5000,INDEX('Pliegos Tarifarios (Las Condes)'!$J:$J,MATCH($B1035,'Pliegos Tarifarios (Las Condes)'!$A:$A,0)))/1.19</f>
        <v>1946.1624236974794</v>
      </c>
      <c r="R1035" s="19">
        <f>INDEX('Pliegos Tarifarios (Las Condes)'!$K:$K,MATCH($B1035,'Pliegos Tarifarios (Las Condes)'!$A:$A,0))</f>
        <v>716.899</v>
      </c>
      <c r="S1035" s="21">
        <f t="shared" si="51"/>
        <v>151823.72413209747</v>
      </c>
      <c r="T1035" s="21">
        <f t="shared" si="52"/>
        <v>28846.507585098519</v>
      </c>
      <c r="U1035" s="19">
        <v>0</v>
      </c>
      <c r="V1035" s="21">
        <f t="shared" si="53"/>
        <v>180670.231717196</v>
      </c>
    </row>
    <row r="1036" spans="1:22" x14ac:dyDescent="0.3">
      <c r="A1036" s="3" t="s">
        <v>142</v>
      </c>
      <c r="B1036" s="3">
        <v>3</v>
      </c>
      <c r="C1036" s="4" t="s">
        <v>186</v>
      </c>
      <c r="D1036" s="3" t="s">
        <v>416</v>
      </c>
      <c r="E1036" s="3" t="s">
        <v>121</v>
      </c>
      <c r="F1036" s="4" t="s">
        <v>417</v>
      </c>
      <c r="G1036" s="3" t="s">
        <v>16</v>
      </c>
      <c r="H1036" s="5">
        <v>828.58969999999999</v>
      </c>
      <c r="I1036" s="5">
        <v>2.2513999999999998</v>
      </c>
      <c r="J1036" s="5">
        <v>2.1848999999999998</v>
      </c>
      <c r="K1036" s="6">
        <v>0.97046282313227328</v>
      </c>
      <c r="L1036" s="5">
        <v>29.59</v>
      </c>
      <c r="M1036" s="19">
        <f>H1036*INDEX('Pliegos Tarifarios (Las Condes)'!$B:$B,MATCH($B1036,'Pliegos Tarifarios (Las Condes)'!$A:$A,0))</f>
        <v>98467.942768599998</v>
      </c>
      <c r="N1036" s="19">
        <f>I1036*INDEX('Pliegos Tarifarios (Las Condes)'!$C:$C,MATCH($B1036,'Pliegos Tarifarios (Las Condes)'!$A:$A,0))</f>
        <v>7862.4944265999993</v>
      </c>
      <c r="O1036" s="19">
        <f>J1036*INDEX('Pliegos Tarifarios (Las Condes)'!$D:$D,MATCH($B1036,'Pliegos Tarifarios (Las Condes)'!$A:$A,0))</f>
        <v>31009.881493499997</v>
      </c>
      <c r="P1036" s="19">
        <f>H1036*INDEX('Pliegos Tarifarios (Las Condes)'!$E:$E,MATCH($B1036,'Pliegos Tarifarios (Las Condes)'!$A:$A,0))</f>
        <v>10715.3220004</v>
      </c>
      <c r="Q1036" s="19" cm="1">
        <f t="array" ref="Q1036">H1036*_xlfn.IFS(H1036&lt;=350,INDEX('Pliegos Tarifarios (Las Condes)'!$F:$F,MATCH($B1036,'Pliegos Tarifarios (Las Condes)'!$A:$A,0)),H1036&lt;=500,INDEX('Pliegos Tarifarios (Las Condes)'!$G:$G,MATCH($B1036,'Pliegos Tarifarios (Las Condes)'!$A:$A,0)),H1036&lt;=1000,INDEX('Pliegos Tarifarios (Las Condes)'!$H:$H,MATCH($B1036,'Pliegos Tarifarios (Las Condes)'!$A:$A,0)),H1036&lt;=5000,INDEX('Pliegos Tarifarios (Las Condes)'!$I:$I,MATCH($B1036,'Pliegos Tarifarios (Las Condes)'!$A:$A,0)),H1036&gt;5000,INDEX('Pliegos Tarifarios (Las Condes)'!$J:$J,MATCH($B1036,'Pliegos Tarifarios (Las Condes)'!$A:$A,0)))/1.19</f>
        <v>1943.356178739496</v>
      </c>
      <c r="R1036" s="19">
        <f>INDEX('Pliegos Tarifarios (Las Condes)'!$K:$K,MATCH($B1036,'Pliegos Tarifarios (Las Condes)'!$A:$A,0))</f>
        <v>716.899</v>
      </c>
      <c r="S1036" s="21">
        <f t="shared" si="51"/>
        <v>150715.89586783946</v>
      </c>
      <c r="T1036" s="21">
        <f t="shared" si="52"/>
        <v>28636.020214889497</v>
      </c>
      <c r="U1036" s="19">
        <v>0</v>
      </c>
      <c r="V1036" s="21">
        <f t="shared" si="53"/>
        <v>179351.91608272895</v>
      </c>
    </row>
    <row r="1037" spans="1:22" x14ac:dyDescent="0.3">
      <c r="A1037" s="3" t="s">
        <v>142</v>
      </c>
      <c r="B1037" s="3">
        <v>3</v>
      </c>
      <c r="C1037" s="4" t="s">
        <v>186</v>
      </c>
      <c r="D1037" s="3" t="s">
        <v>418</v>
      </c>
      <c r="E1037" s="3" t="s">
        <v>121</v>
      </c>
      <c r="F1037" s="4" t="s">
        <v>419</v>
      </c>
      <c r="G1037" s="3" t="s">
        <v>16</v>
      </c>
      <c r="H1037" s="5">
        <v>829.31700000000001</v>
      </c>
      <c r="I1037" s="5">
        <v>2.2355999999999998</v>
      </c>
      <c r="J1037" s="5">
        <v>2.2355999999999998</v>
      </c>
      <c r="K1037" s="6">
        <v>1</v>
      </c>
      <c r="L1037" s="5">
        <v>29.62</v>
      </c>
      <c r="M1037" s="19">
        <f>H1037*INDEX('Pliegos Tarifarios (Las Condes)'!$B:$B,MATCH($B1037,'Pliegos Tarifarios (Las Condes)'!$A:$A,0))</f>
        <v>98554.373645999993</v>
      </c>
      <c r="N1037" s="19">
        <f>I1037*INDEX('Pliegos Tarifarios (Las Condes)'!$C:$C,MATCH($B1037,'Pliegos Tarifarios (Las Condes)'!$A:$A,0))</f>
        <v>7807.3165763999987</v>
      </c>
      <c r="O1037" s="19">
        <f>J1037*INDEX('Pliegos Tarifarios (Las Condes)'!$D:$D,MATCH($B1037,'Pliegos Tarifarios (Las Condes)'!$A:$A,0))</f>
        <v>31729.457213999998</v>
      </c>
      <c r="P1037" s="19">
        <f>H1037*INDEX('Pliegos Tarifarios (Las Condes)'!$E:$E,MATCH($B1037,'Pliegos Tarifarios (Las Condes)'!$A:$A,0))</f>
        <v>10724.727444</v>
      </c>
      <c r="Q1037" s="19" cm="1">
        <f t="array" ref="Q1037">H1037*_xlfn.IFS(H1037&lt;=350,INDEX('Pliegos Tarifarios (Las Condes)'!$F:$F,MATCH($B1037,'Pliegos Tarifarios (Las Condes)'!$A:$A,0)),H1037&lt;=500,INDEX('Pliegos Tarifarios (Las Condes)'!$G:$G,MATCH($B1037,'Pliegos Tarifarios (Las Condes)'!$A:$A,0)),H1037&lt;=1000,INDEX('Pliegos Tarifarios (Las Condes)'!$H:$H,MATCH($B1037,'Pliegos Tarifarios (Las Condes)'!$A:$A,0)),H1037&lt;=5000,INDEX('Pliegos Tarifarios (Las Condes)'!$I:$I,MATCH($B1037,'Pliegos Tarifarios (Las Condes)'!$A:$A,0)),H1037&gt;5000,INDEX('Pliegos Tarifarios (Las Condes)'!$J:$J,MATCH($B1037,'Pliegos Tarifarios (Las Condes)'!$A:$A,0)))/1.19</f>
        <v>1945.0619722689082</v>
      </c>
      <c r="R1037" s="19">
        <f>INDEX('Pliegos Tarifarios (Las Condes)'!$K:$K,MATCH($B1037,'Pliegos Tarifarios (Las Condes)'!$A:$A,0))</f>
        <v>716.899</v>
      </c>
      <c r="S1037" s="21">
        <f t="shared" si="51"/>
        <v>151477.83585266891</v>
      </c>
      <c r="T1037" s="21">
        <f t="shared" si="52"/>
        <v>28780.788812007093</v>
      </c>
      <c r="U1037" s="19">
        <v>0</v>
      </c>
      <c r="V1037" s="21">
        <f t="shared" si="53"/>
        <v>180258.624664676</v>
      </c>
    </row>
    <row r="1038" spans="1:22" x14ac:dyDescent="0.3">
      <c r="A1038" s="3" t="s">
        <v>142</v>
      </c>
      <c r="B1038" s="3">
        <v>3</v>
      </c>
      <c r="C1038" s="4" t="s">
        <v>186</v>
      </c>
      <c r="D1038" s="3" t="s">
        <v>420</v>
      </c>
      <c r="E1038" s="3" t="s">
        <v>121</v>
      </c>
      <c r="F1038" s="4" t="s">
        <v>421</v>
      </c>
      <c r="G1038" s="3" t="s">
        <v>16</v>
      </c>
      <c r="H1038" s="5">
        <v>827.95500000000004</v>
      </c>
      <c r="I1038" s="5">
        <v>2.2071999999999998</v>
      </c>
      <c r="J1038" s="5">
        <v>2.1730999999999998</v>
      </c>
      <c r="K1038" s="6">
        <v>0.9845505617977528</v>
      </c>
      <c r="L1038" s="5">
        <v>29.57</v>
      </c>
      <c r="M1038" s="19">
        <f>H1038*INDEX('Pliegos Tarifarios (Las Condes)'!$B:$B,MATCH($B1038,'Pliegos Tarifarios (Las Condes)'!$A:$A,0))</f>
        <v>98392.51629</v>
      </c>
      <c r="N1038" s="19">
        <f>I1038*INDEX('Pliegos Tarifarios (Las Condes)'!$C:$C,MATCH($B1038,'Pliegos Tarifarios (Las Condes)'!$A:$A,0))</f>
        <v>7708.1361367999989</v>
      </c>
      <c r="O1038" s="19">
        <f>J1038*INDEX('Pliegos Tarifarios (Las Condes)'!$D:$D,MATCH($B1038,'Pliegos Tarifarios (Las Condes)'!$A:$A,0))</f>
        <v>30842.406276499998</v>
      </c>
      <c r="P1038" s="19">
        <f>H1038*INDEX('Pliegos Tarifarios (Las Condes)'!$E:$E,MATCH($B1038,'Pliegos Tarifarios (Las Condes)'!$A:$A,0))</f>
        <v>10707.114060000002</v>
      </c>
      <c r="Q1038" s="19" cm="1">
        <f t="array" ref="Q1038">H1038*_xlfn.IFS(H1038&lt;=350,INDEX('Pliegos Tarifarios (Las Condes)'!$F:$F,MATCH($B1038,'Pliegos Tarifarios (Las Condes)'!$A:$A,0)),H1038&lt;=500,INDEX('Pliegos Tarifarios (Las Condes)'!$G:$G,MATCH($B1038,'Pliegos Tarifarios (Las Condes)'!$A:$A,0)),H1038&lt;=1000,INDEX('Pliegos Tarifarios (Las Condes)'!$H:$H,MATCH($B1038,'Pliegos Tarifarios (Las Condes)'!$A:$A,0)),H1038&lt;=5000,INDEX('Pliegos Tarifarios (Las Condes)'!$I:$I,MATCH($B1038,'Pliegos Tarifarios (Las Condes)'!$A:$A,0)),H1038&gt;5000,INDEX('Pliegos Tarifarios (Las Condes)'!$J:$J,MATCH($B1038,'Pliegos Tarifarios (Las Condes)'!$A:$A,0)))/1.19</f>
        <v>1941.8675672268912</v>
      </c>
      <c r="R1038" s="19">
        <f>INDEX('Pliegos Tarifarios (Las Condes)'!$K:$K,MATCH($B1038,'Pliegos Tarifarios (Las Condes)'!$A:$A,0))</f>
        <v>716.899</v>
      </c>
      <c r="S1038" s="21">
        <f t="shared" si="51"/>
        <v>150308.93933052689</v>
      </c>
      <c r="T1038" s="21">
        <f t="shared" si="52"/>
        <v>28558.698472800108</v>
      </c>
      <c r="U1038" s="19">
        <v>0</v>
      </c>
      <c r="V1038" s="21">
        <f t="shared" si="53"/>
        <v>178867.637803327</v>
      </c>
    </row>
    <row r="1039" spans="1:22" x14ac:dyDescent="0.3">
      <c r="A1039" s="3" t="s">
        <v>142</v>
      </c>
      <c r="B1039" s="3">
        <v>3</v>
      </c>
      <c r="C1039" s="4" t="s">
        <v>186</v>
      </c>
      <c r="D1039" s="3" t="s">
        <v>422</v>
      </c>
      <c r="E1039" s="3" t="s">
        <v>121</v>
      </c>
      <c r="F1039" s="4" t="s">
        <v>423</v>
      </c>
      <c r="G1039" s="3" t="s">
        <v>16</v>
      </c>
      <c r="H1039" s="5">
        <v>827.85180000000003</v>
      </c>
      <c r="I1039" s="5">
        <v>2.2694999999999999</v>
      </c>
      <c r="J1039" s="5">
        <v>2.2018</v>
      </c>
      <c r="K1039" s="6">
        <v>0.97016964089006397</v>
      </c>
      <c r="L1039" s="5">
        <v>29.57</v>
      </c>
      <c r="M1039" s="19">
        <f>H1039*INDEX('Pliegos Tarifarios (Las Condes)'!$B:$B,MATCH($B1039,'Pliegos Tarifarios (Las Condes)'!$A:$A,0))</f>
        <v>98380.252208399994</v>
      </c>
      <c r="N1039" s="19">
        <f>I1039*INDEX('Pliegos Tarifarios (Las Condes)'!$C:$C,MATCH($B1039,'Pliegos Tarifarios (Las Condes)'!$A:$A,0))</f>
        <v>7925.7044954999992</v>
      </c>
      <c r="O1039" s="19">
        <f>J1039*INDEX('Pliegos Tarifarios (Las Condes)'!$D:$D,MATCH($B1039,'Pliegos Tarifarios (Las Condes)'!$A:$A,0))</f>
        <v>31249.740067000002</v>
      </c>
      <c r="P1039" s="19">
        <f>H1039*INDEX('Pliegos Tarifarios (Las Condes)'!$E:$E,MATCH($B1039,'Pliegos Tarifarios (Las Condes)'!$A:$A,0))</f>
        <v>10705.779477600001</v>
      </c>
      <c r="Q1039" s="19" cm="1">
        <f t="array" ref="Q1039">H1039*_xlfn.IFS(H1039&lt;=350,INDEX('Pliegos Tarifarios (Las Condes)'!$F:$F,MATCH($B1039,'Pliegos Tarifarios (Las Condes)'!$A:$A,0)),H1039&lt;=500,INDEX('Pliegos Tarifarios (Las Condes)'!$G:$G,MATCH($B1039,'Pliegos Tarifarios (Las Condes)'!$A:$A,0)),H1039&lt;=1000,INDEX('Pliegos Tarifarios (Las Condes)'!$H:$H,MATCH($B1039,'Pliegos Tarifarios (Las Condes)'!$A:$A,0)),H1039&lt;=5000,INDEX('Pliegos Tarifarios (Las Condes)'!$I:$I,MATCH($B1039,'Pliegos Tarifarios (Las Condes)'!$A:$A,0)),H1039&gt;5000,INDEX('Pliegos Tarifarios (Las Condes)'!$J:$J,MATCH($B1039,'Pliegos Tarifarios (Las Condes)'!$A:$A,0)))/1.19</f>
        <v>1941.6255242016812</v>
      </c>
      <c r="R1039" s="19">
        <f>INDEX('Pliegos Tarifarios (Las Condes)'!$K:$K,MATCH($B1039,'Pliegos Tarifarios (Las Condes)'!$A:$A,0))</f>
        <v>716.899</v>
      </c>
      <c r="S1039" s="21">
        <f t="shared" si="51"/>
        <v>150920.00077270169</v>
      </c>
      <c r="T1039" s="21">
        <f t="shared" si="52"/>
        <v>28674.800146813322</v>
      </c>
      <c r="U1039" s="19">
        <v>0</v>
      </c>
      <c r="V1039" s="21">
        <f t="shared" si="53"/>
        <v>179594.80091951502</v>
      </c>
    </row>
    <row r="1040" spans="1:22" x14ac:dyDescent="0.3">
      <c r="A1040" s="3" t="s">
        <v>142</v>
      </c>
      <c r="B1040" s="3">
        <v>3</v>
      </c>
      <c r="C1040" s="4" t="s">
        <v>186</v>
      </c>
      <c r="D1040" s="3" t="s">
        <v>424</v>
      </c>
      <c r="E1040" s="3" t="s">
        <v>121</v>
      </c>
      <c r="F1040" s="4" t="s">
        <v>425</v>
      </c>
      <c r="G1040" s="3" t="s">
        <v>16</v>
      </c>
      <c r="H1040" s="5">
        <v>828.5412</v>
      </c>
      <c r="I1040" s="5">
        <v>2.2572999999999999</v>
      </c>
      <c r="J1040" s="5">
        <v>2.2572999999999999</v>
      </c>
      <c r="K1040" s="6">
        <v>1</v>
      </c>
      <c r="L1040" s="5">
        <v>29.59</v>
      </c>
      <c r="M1040" s="19">
        <f>H1040*INDEX('Pliegos Tarifarios (Las Condes)'!$B:$B,MATCH($B1040,'Pliegos Tarifarios (Las Condes)'!$A:$A,0))</f>
        <v>98462.1791256</v>
      </c>
      <c r="N1040" s="19">
        <f>I1040*INDEX('Pliegos Tarifarios (Las Condes)'!$C:$C,MATCH($B1040,'Pliegos Tarifarios (Las Condes)'!$A:$A,0))</f>
        <v>7883.0988136999986</v>
      </c>
      <c r="O1040" s="19">
        <f>J1040*INDEX('Pliegos Tarifarios (Las Condes)'!$D:$D,MATCH($B1040,'Pliegos Tarifarios (Las Condes)'!$A:$A,0))</f>
        <v>32037.441299499998</v>
      </c>
      <c r="P1040" s="19">
        <f>H1040*INDEX('Pliegos Tarifarios (Las Condes)'!$E:$E,MATCH($B1040,'Pliegos Tarifarios (Las Condes)'!$A:$A,0))</f>
        <v>10714.6947984</v>
      </c>
      <c r="Q1040" s="19" cm="1">
        <f t="array" ref="Q1040">H1040*_xlfn.IFS(H1040&lt;=350,INDEX('Pliegos Tarifarios (Las Condes)'!$F:$F,MATCH($B1040,'Pliegos Tarifarios (Las Condes)'!$A:$A,0)),H1040&lt;=500,INDEX('Pliegos Tarifarios (Las Condes)'!$G:$G,MATCH($B1040,'Pliegos Tarifarios (Las Condes)'!$A:$A,0)),H1040&lt;=1000,INDEX('Pliegos Tarifarios (Las Condes)'!$H:$H,MATCH($B1040,'Pliegos Tarifarios (Las Condes)'!$A:$A,0)),H1040&lt;=5000,INDEX('Pliegos Tarifarios (Las Condes)'!$I:$I,MATCH($B1040,'Pliegos Tarifarios (Las Condes)'!$A:$A,0)),H1040&gt;5000,INDEX('Pliegos Tarifarios (Las Condes)'!$J:$J,MATCH($B1040,'Pliegos Tarifarios (Las Condes)'!$A:$A,0)))/1.19</f>
        <v>1943.24242789916</v>
      </c>
      <c r="R1040" s="19">
        <f>INDEX('Pliegos Tarifarios (Las Condes)'!$K:$K,MATCH($B1040,'Pliegos Tarifarios (Las Condes)'!$A:$A,0))</f>
        <v>716.899</v>
      </c>
      <c r="S1040" s="21">
        <f t="shared" si="51"/>
        <v>151757.55546509914</v>
      </c>
      <c r="T1040" s="21">
        <f t="shared" si="52"/>
        <v>28833.935538368838</v>
      </c>
      <c r="U1040" s="19">
        <v>0</v>
      </c>
      <c r="V1040" s="21">
        <f t="shared" si="53"/>
        <v>180591.49100346799</v>
      </c>
    </row>
    <row r="1041" spans="1:22" x14ac:dyDescent="0.3">
      <c r="A1041" s="3" t="s">
        <v>142</v>
      </c>
      <c r="B1041" s="3">
        <v>3</v>
      </c>
      <c r="C1041" s="4" t="s">
        <v>186</v>
      </c>
      <c r="D1041" s="3" t="s">
        <v>426</v>
      </c>
      <c r="E1041" s="3" t="s">
        <v>121</v>
      </c>
      <c r="F1041" s="4" t="s">
        <v>427</v>
      </c>
      <c r="G1041" s="3" t="s">
        <v>16</v>
      </c>
      <c r="H1041" s="5">
        <v>829.51130000000001</v>
      </c>
      <c r="I1041" s="5">
        <v>2.2503000000000002</v>
      </c>
      <c r="J1041" s="5">
        <v>2.2503000000000002</v>
      </c>
      <c r="K1041" s="6">
        <v>1</v>
      </c>
      <c r="L1041" s="5">
        <v>29.63</v>
      </c>
      <c r="M1041" s="19">
        <f>H1041*INDEX('Pliegos Tarifarios (Las Condes)'!$B:$B,MATCH($B1041,'Pliegos Tarifarios (Las Condes)'!$A:$A,0))</f>
        <v>98577.463869400002</v>
      </c>
      <c r="N1041" s="19">
        <f>I1041*INDEX('Pliegos Tarifarios (Las Condes)'!$C:$C,MATCH($B1041,'Pliegos Tarifarios (Las Condes)'!$A:$A,0))</f>
        <v>7858.6529307000001</v>
      </c>
      <c r="O1041" s="19">
        <f>J1041*INDEX('Pliegos Tarifarios (Las Condes)'!$D:$D,MATCH($B1041,'Pliegos Tarifarios (Las Condes)'!$A:$A,0))</f>
        <v>31938.091594500005</v>
      </c>
      <c r="P1041" s="19">
        <f>H1041*INDEX('Pliegos Tarifarios (Las Condes)'!$E:$E,MATCH($B1041,'Pliegos Tarifarios (Las Condes)'!$A:$A,0))</f>
        <v>10727.2401316</v>
      </c>
      <c r="Q1041" s="19" cm="1">
        <f t="array" ref="Q1041">H1041*_xlfn.IFS(H1041&lt;=350,INDEX('Pliegos Tarifarios (Las Condes)'!$F:$F,MATCH($B1041,'Pliegos Tarifarios (Las Condes)'!$A:$A,0)),H1041&lt;=500,INDEX('Pliegos Tarifarios (Las Condes)'!$G:$G,MATCH($B1041,'Pliegos Tarifarios (Las Condes)'!$A:$A,0)),H1041&lt;=1000,INDEX('Pliegos Tarifarios (Las Condes)'!$H:$H,MATCH($B1041,'Pliegos Tarifarios (Las Condes)'!$A:$A,0)),H1041&lt;=5000,INDEX('Pliegos Tarifarios (Las Condes)'!$I:$I,MATCH($B1041,'Pliegos Tarifarios (Las Condes)'!$A:$A,0)),H1041&gt;5000,INDEX('Pliegos Tarifarios (Las Condes)'!$J:$J,MATCH($B1041,'Pliegos Tarifarios (Las Condes)'!$A:$A,0)))/1.19</f>
        <v>1945.5176792436978</v>
      </c>
      <c r="R1041" s="19">
        <f>INDEX('Pliegos Tarifarios (Las Condes)'!$K:$K,MATCH($B1041,'Pliegos Tarifarios (Las Condes)'!$A:$A,0))</f>
        <v>716.899</v>
      </c>
      <c r="S1041" s="21">
        <f t="shared" si="51"/>
        <v>151763.86520544373</v>
      </c>
      <c r="T1041" s="21">
        <f t="shared" si="52"/>
        <v>28835.134389034309</v>
      </c>
      <c r="U1041" s="19">
        <v>0</v>
      </c>
      <c r="V1041" s="21">
        <f t="shared" si="53"/>
        <v>180598.99959447802</v>
      </c>
    </row>
    <row r="1042" spans="1:22" x14ac:dyDescent="0.3">
      <c r="A1042" s="3" t="s">
        <v>142</v>
      </c>
      <c r="B1042" s="3">
        <v>3</v>
      </c>
      <c r="C1042" s="4" t="s">
        <v>186</v>
      </c>
      <c r="D1042" s="3" t="s">
        <v>428</v>
      </c>
      <c r="E1042" s="3" t="s">
        <v>121</v>
      </c>
      <c r="F1042" s="4" t="s">
        <v>429</v>
      </c>
      <c r="G1042" s="3" t="s">
        <v>16</v>
      </c>
      <c r="H1042" s="5">
        <v>828.38940000000002</v>
      </c>
      <c r="I1042" s="5">
        <v>2.2162000000000002</v>
      </c>
      <c r="J1042" s="5">
        <v>2.1774</v>
      </c>
      <c r="K1042" s="6">
        <v>0.98249255482357178</v>
      </c>
      <c r="L1042" s="5">
        <v>29.59</v>
      </c>
      <c r="M1042" s="19">
        <f>H1042*INDEX('Pliegos Tarifarios (Las Condes)'!$B:$B,MATCH($B1042,'Pliegos Tarifarios (Las Condes)'!$A:$A,0))</f>
        <v>98444.139517200005</v>
      </c>
      <c r="N1042" s="19">
        <f>I1042*INDEX('Pliegos Tarifarios (Las Condes)'!$C:$C,MATCH($B1042,'Pliegos Tarifarios (Las Condes)'!$A:$A,0))</f>
        <v>7739.5665577999998</v>
      </c>
      <c r="O1042" s="19">
        <f>J1042*INDEX('Pliegos Tarifarios (Las Condes)'!$D:$D,MATCH($B1042,'Pliegos Tarifarios (Las Condes)'!$A:$A,0))</f>
        <v>30903.435380999999</v>
      </c>
      <c r="P1042" s="19">
        <f>H1042*INDEX('Pliegos Tarifarios (Las Condes)'!$E:$E,MATCH($B1042,'Pliegos Tarifarios (Las Condes)'!$A:$A,0))</f>
        <v>10712.7317208</v>
      </c>
      <c r="Q1042" s="19" cm="1">
        <f t="array" ref="Q1042">H1042*_xlfn.IFS(H1042&lt;=350,INDEX('Pliegos Tarifarios (Las Condes)'!$F:$F,MATCH($B1042,'Pliegos Tarifarios (Las Condes)'!$A:$A,0)),H1042&lt;=500,INDEX('Pliegos Tarifarios (Las Condes)'!$G:$G,MATCH($B1042,'Pliegos Tarifarios (Las Condes)'!$A:$A,0)),H1042&lt;=1000,INDEX('Pliegos Tarifarios (Las Condes)'!$H:$H,MATCH($B1042,'Pliegos Tarifarios (Las Condes)'!$A:$A,0)),H1042&lt;=5000,INDEX('Pliegos Tarifarios (Las Condes)'!$I:$I,MATCH($B1042,'Pliegos Tarifarios (Las Condes)'!$A:$A,0)),H1042&gt;5000,INDEX('Pliegos Tarifarios (Las Condes)'!$J:$J,MATCH($B1042,'Pliegos Tarifarios (Las Condes)'!$A:$A,0)))/1.19</f>
        <v>1942.8863994957987</v>
      </c>
      <c r="R1042" s="19">
        <f>INDEX('Pliegos Tarifarios (Las Condes)'!$K:$K,MATCH($B1042,'Pliegos Tarifarios (Las Condes)'!$A:$A,0))</f>
        <v>716.899</v>
      </c>
      <c r="S1042" s="21">
        <f t="shared" si="51"/>
        <v>150459.6585762958</v>
      </c>
      <c r="T1042" s="21">
        <f t="shared" si="52"/>
        <v>28587.335129496201</v>
      </c>
      <c r="U1042" s="19">
        <v>0</v>
      </c>
      <c r="V1042" s="21">
        <f t="shared" si="53"/>
        <v>179046.993705792</v>
      </c>
    </row>
    <row r="1043" spans="1:22" x14ac:dyDescent="0.3">
      <c r="A1043" s="3" t="s">
        <v>142</v>
      </c>
      <c r="B1043" s="3">
        <v>3</v>
      </c>
      <c r="C1043" s="4" t="s">
        <v>186</v>
      </c>
      <c r="D1043" s="3" t="s">
        <v>430</v>
      </c>
      <c r="E1043" s="3" t="s">
        <v>121</v>
      </c>
      <c r="F1043" s="4" t="s">
        <v>431</v>
      </c>
      <c r="G1043" s="3" t="s">
        <v>16</v>
      </c>
      <c r="H1043" s="5">
        <v>827.97069999999997</v>
      </c>
      <c r="I1043" s="5">
        <v>2.2208000000000001</v>
      </c>
      <c r="J1043" s="5">
        <v>2.2157</v>
      </c>
      <c r="K1043" s="6">
        <v>0.99770353025936598</v>
      </c>
      <c r="L1043" s="5">
        <v>29.57</v>
      </c>
      <c r="M1043" s="19">
        <f>H1043*INDEX('Pliegos Tarifarios (Las Condes)'!$B:$B,MATCH($B1043,'Pliegos Tarifarios (Las Condes)'!$A:$A,0))</f>
        <v>98394.382046599989</v>
      </c>
      <c r="N1043" s="19">
        <f>I1043*INDEX('Pliegos Tarifarios (Las Condes)'!$C:$C,MATCH($B1043,'Pliegos Tarifarios (Las Condes)'!$A:$A,0))</f>
        <v>7755.6309952000001</v>
      </c>
      <c r="O1043" s="19">
        <f>J1043*INDEX('Pliegos Tarifarios (Las Condes)'!$D:$D,MATCH($B1043,'Pliegos Tarifarios (Las Condes)'!$A:$A,0))</f>
        <v>31447.020195500001</v>
      </c>
      <c r="P1043" s="19">
        <f>H1043*INDEX('Pliegos Tarifarios (Las Condes)'!$E:$E,MATCH($B1043,'Pliegos Tarifarios (Las Condes)'!$A:$A,0))</f>
        <v>10707.317092400001</v>
      </c>
      <c r="Q1043" s="19" cm="1">
        <f t="array" ref="Q1043">H1043*_xlfn.IFS(H1043&lt;=350,INDEX('Pliegos Tarifarios (Las Condes)'!$F:$F,MATCH($B1043,'Pliegos Tarifarios (Las Condes)'!$A:$A,0)),H1043&lt;=500,INDEX('Pliegos Tarifarios (Las Condes)'!$G:$G,MATCH($B1043,'Pliegos Tarifarios (Las Condes)'!$A:$A,0)),H1043&lt;=1000,INDEX('Pliegos Tarifarios (Las Condes)'!$H:$H,MATCH($B1043,'Pliegos Tarifarios (Las Condes)'!$A:$A,0)),H1043&lt;=5000,INDEX('Pliegos Tarifarios (Las Condes)'!$I:$I,MATCH($B1043,'Pliegos Tarifarios (Las Condes)'!$A:$A,0)),H1043&gt;5000,INDEX('Pliegos Tarifarios (Las Condes)'!$J:$J,MATCH($B1043,'Pliegos Tarifarios (Las Condes)'!$A:$A,0)))/1.19</f>
        <v>1941.9043896638659</v>
      </c>
      <c r="R1043" s="19">
        <f>INDEX('Pliegos Tarifarios (Las Condes)'!$K:$K,MATCH($B1043,'Pliegos Tarifarios (Las Condes)'!$A:$A,0))</f>
        <v>716.899</v>
      </c>
      <c r="S1043" s="21">
        <f t="shared" si="51"/>
        <v>150963.15371936385</v>
      </c>
      <c r="T1043" s="21">
        <f t="shared" si="52"/>
        <v>28682.999206679131</v>
      </c>
      <c r="U1043" s="19">
        <v>0</v>
      </c>
      <c r="V1043" s="21">
        <f t="shared" si="53"/>
        <v>179646.15292604297</v>
      </c>
    </row>
    <row r="1044" spans="1:22" x14ac:dyDescent="0.3">
      <c r="A1044" s="3" t="s">
        <v>142</v>
      </c>
      <c r="B1044" s="3">
        <v>3</v>
      </c>
      <c r="C1044" s="4" t="s">
        <v>186</v>
      </c>
      <c r="D1044" s="3" t="s">
        <v>432</v>
      </c>
      <c r="E1044" s="3" t="s">
        <v>121</v>
      </c>
      <c r="F1044" s="4" t="s">
        <v>433</v>
      </c>
      <c r="G1044" s="3" t="s">
        <v>16</v>
      </c>
      <c r="H1044" s="5">
        <v>829.84900000000005</v>
      </c>
      <c r="I1044" s="5">
        <v>2.2507999999999999</v>
      </c>
      <c r="J1044" s="5">
        <v>2.2149000000000001</v>
      </c>
      <c r="K1044" s="6">
        <v>0.98405011551448385</v>
      </c>
      <c r="L1044" s="5">
        <v>29.64</v>
      </c>
      <c r="M1044" s="19">
        <f>H1044*INDEX('Pliegos Tarifarios (Las Condes)'!$B:$B,MATCH($B1044,'Pliegos Tarifarios (Las Condes)'!$A:$A,0))</f>
        <v>98617.595461999997</v>
      </c>
      <c r="N1044" s="19">
        <f>I1044*INDEX('Pliegos Tarifarios (Las Condes)'!$C:$C,MATCH($B1044,'Pliegos Tarifarios (Las Condes)'!$A:$A,0))</f>
        <v>7860.3990651999993</v>
      </c>
      <c r="O1044" s="19">
        <f>J1044*INDEX('Pliegos Tarifarios (Las Condes)'!$D:$D,MATCH($B1044,'Pliegos Tarifarios (Las Condes)'!$A:$A,0))</f>
        <v>31435.665943500004</v>
      </c>
      <c r="P1044" s="19">
        <f>H1044*INDEX('Pliegos Tarifarios (Las Condes)'!$E:$E,MATCH($B1044,'Pliegos Tarifarios (Las Condes)'!$A:$A,0))</f>
        <v>10731.607268000002</v>
      </c>
      <c r="Q1044" s="19" cm="1">
        <f t="array" ref="Q1044">H1044*_xlfn.IFS(H1044&lt;=350,INDEX('Pliegos Tarifarios (Las Condes)'!$F:$F,MATCH($B1044,'Pliegos Tarifarios (Las Condes)'!$A:$A,0)),H1044&lt;=500,INDEX('Pliegos Tarifarios (Las Condes)'!$G:$G,MATCH($B1044,'Pliegos Tarifarios (Las Condes)'!$A:$A,0)),H1044&lt;=1000,INDEX('Pliegos Tarifarios (Las Condes)'!$H:$H,MATCH($B1044,'Pliegos Tarifarios (Las Condes)'!$A:$A,0)),H1044&lt;=5000,INDEX('Pliegos Tarifarios (Las Condes)'!$I:$I,MATCH($B1044,'Pliegos Tarifarios (Las Condes)'!$A:$A,0)),H1044&gt;5000,INDEX('Pliegos Tarifarios (Las Condes)'!$J:$J,MATCH($B1044,'Pliegos Tarifarios (Las Condes)'!$A:$A,0)))/1.19</f>
        <v>1946.3097134453785</v>
      </c>
      <c r="R1044" s="19">
        <f>INDEX('Pliegos Tarifarios (Las Condes)'!$K:$K,MATCH($B1044,'Pliegos Tarifarios (Las Condes)'!$A:$A,0))</f>
        <v>716.899</v>
      </c>
      <c r="S1044" s="21">
        <f t="shared" si="51"/>
        <v>151308.47645214538</v>
      </c>
      <c r="T1044" s="21">
        <f t="shared" si="52"/>
        <v>28748.610525907621</v>
      </c>
      <c r="U1044" s="19">
        <v>0</v>
      </c>
      <c r="V1044" s="21">
        <f t="shared" si="53"/>
        <v>180057.086978053</v>
      </c>
    </row>
    <row r="1045" spans="1:22" x14ac:dyDescent="0.3">
      <c r="A1045" s="3" t="s">
        <v>142</v>
      </c>
      <c r="B1045" s="3">
        <v>3</v>
      </c>
      <c r="C1045" s="4" t="s">
        <v>186</v>
      </c>
      <c r="D1045" s="3" t="s">
        <v>434</v>
      </c>
      <c r="E1045" s="3" t="s">
        <v>121</v>
      </c>
      <c r="F1045" s="4" t="s">
        <v>435</v>
      </c>
      <c r="G1045" s="3" t="s">
        <v>16</v>
      </c>
      <c r="H1045" s="5">
        <v>829.95150000000001</v>
      </c>
      <c r="I1045" s="5">
        <v>2.2147999999999999</v>
      </c>
      <c r="J1045" s="5">
        <v>2.1892999999999998</v>
      </c>
      <c r="K1045" s="6">
        <v>0.98848654506050204</v>
      </c>
      <c r="L1045" s="5">
        <v>29.64</v>
      </c>
      <c r="M1045" s="19">
        <f>H1045*INDEX('Pliegos Tarifarios (Las Condes)'!$B:$B,MATCH($B1045,'Pliegos Tarifarios (Las Condes)'!$A:$A,0))</f>
        <v>98629.776356999995</v>
      </c>
      <c r="N1045" s="19">
        <f>I1045*INDEX('Pliegos Tarifarios (Las Condes)'!$C:$C,MATCH($B1045,'Pliegos Tarifarios (Las Condes)'!$A:$A,0))</f>
        <v>7734.6773811999992</v>
      </c>
      <c r="O1045" s="19">
        <f>J1045*INDEX('Pliegos Tarifarios (Las Condes)'!$D:$D,MATCH($B1045,'Pliegos Tarifarios (Las Condes)'!$A:$A,0))</f>
        <v>31072.329879499997</v>
      </c>
      <c r="P1045" s="19">
        <f>H1045*INDEX('Pliegos Tarifarios (Las Condes)'!$E:$E,MATCH($B1045,'Pliegos Tarifarios (Las Condes)'!$A:$A,0))</f>
        <v>10732.932798</v>
      </c>
      <c r="Q1045" s="19" cm="1">
        <f t="array" ref="Q1045">H1045*_xlfn.IFS(H1045&lt;=350,INDEX('Pliegos Tarifarios (Las Condes)'!$F:$F,MATCH($B1045,'Pliegos Tarifarios (Las Condes)'!$A:$A,0)),H1045&lt;=500,INDEX('Pliegos Tarifarios (Las Condes)'!$G:$G,MATCH($B1045,'Pliegos Tarifarios (Las Condes)'!$A:$A,0)),H1045&lt;=1000,INDEX('Pliegos Tarifarios (Las Condes)'!$H:$H,MATCH($B1045,'Pliegos Tarifarios (Las Condes)'!$A:$A,0)),H1045&lt;=5000,INDEX('Pliegos Tarifarios (Las Condes)'!$I:$I,MATCH($B1045,'Pliegos Tarifarios (Las Condes)'!$A:$A,0)),H1045&gt;5000,INDEX('Pliegos Tarifarios (Las Condes)'!$J:$J,MATCH($B1045,'Pliegos Tarifarios (Las Condes)'!$A:$A,0)))/1.19</f>
        <v>1946.5501147058826</v>
      </c>
      <c r="R1045" s="19">
        <f>INDEX('Pliegos Tarifarios (Las Condes)'!$K:$K,MATCH($B1045,'Pliegos Tarifarios (Las Condes)'!$A:$A,0))</f>
        <v>716.899</v>
      </c>
      <c r="S1045" s="21">
        <f t="shared" si="51"/>
        <v>150833.16553040588</v>
      </c>
      <c r="T1045" s="21">
        <f t="shared" si="52"/>
        <v>28658.301450777119</v>
      </c>
      <c r="U1045" s="19">
        <v>0</v>
      </c>
      <c r="V1045" s="21">
        <f t="shared" si="53"/>
        <v>179491.46698118301</v>
      </c>
    </row>
    <row r="1046" spans="1:22" x14ac:dyDescent="0.3">
      <c r="A1046" s="3" t="s">
        <v>142</v>
      </c>
      <c r="B1046" s="3">
        <v>3</v>
      </c>
      <c r="C1046" s="4" t="s">
        <v>186</v>
      </c>
      <c r="D1046" s="3" t="s">
        <v>436</v>
      </c>
      <c r="E1046" s="3" t="s">
        <v>121</v>
      </c>
      <c r="F1046" s="4" t="s">
        <v>437</v>
      </c>
      <c r="G1046" s="3" t="s">
        <v>16</v>
      </c>
      <c r="H1046" s="5">
        <v>828.23599999999999</v>
      </c>
      <c r="I1046" s="5">
        <v>2.2784</v>
      </c>
      <c r="J1046" s="5">
        <v>2.2521</v>
      </c>
      <c r="K1046" s="6">
        <v>0.9884568117977528</v>
      </c>
      <c r="L1046" s="5">
        <v>29.58</v>
      </c>
      <c r="M1046" s="19">
        <f>H1046*INDEX('Pliegos Tarifarios (Las Condes)'!$B:$B,MATCH($B1046,'Pliegos Tarifarios (Las Condes)'!$A:$A,0))</f>
        <v>98425.909767999998</v>
      </c>
      <c r="N1046" s="19">
        <f>I1046*INDEX('Pliegos Tarifarios (Las Condes)'!$C:$C,MATCH($B1046,'Pliegos Tarifarios (Las Condes)'!$A:$A,0))</f>
        <v>7956.7856895999994</v>
      </c>
      <c r="O1046" s="19">
        <f>J1046*INDEX('Pliegos Tarifarios (Las Condes)'!$D:$D,MATCH($B1046,'Pliegos Tarifarios (Las Condes)'!$A:$A,0))</f>
        <v>31963.638661500001</v>
      </c>
      <c r="P1046" s="19">
        <f>H1046*INDEX('Pliegos Tarifarios (Las Condes)'!$E:$E,MATCH($B1046,'Pliegos Tarifarios (Las Condes)'!$A:$A,0))</f>
        <v>10710.747952</v>
      </c>
      <c r="Q1046" s="19" cm="1">
        <f t="array" ref="Q1046">H1046*_xlfn.IFS(H1046&lt;=350,INDEX('Pliegos Tarifarios (Las Condes)'!$F:$F,MATCH($B1046,'Pliegos Tarifarios (Las Condes)'!$A:$A,0)),H1046&lt;=500,INDEX('Pliegos Tarifarios (Las Condes)'!$G:$G,MATCH($B1046,'Pliegos Tarifarios (Las Condes)'!$A:$A,0)),H1046&lt;=1000,INDEX('Pliegos Tarifarios (Las Condes)'!$H:$H,MATCH($B1046,'Pliegos Tarifarios (Las Condes)'!$A:$A,0)),H1046&lt;=5000,INDEX('Pliegos Tarifarios (Las Condes)'!$I:$I,MATCH($B1046,'Pliegos Tarifarios (Las Condes)'!$A:$A,0)),H1046&gt;5000,INDEX('Pliegos Tarifarios (Las Condes)'!$J:$J,MATCH($B1046,'Pliegos Tarifarios (Las Condes)'!$A:$A,0)))/1.19</f>
        <v>1942.5266184873954</v>
      </c>
      <c r="R1046" s="19">
        <f>INDEX('Pliegos Tarifarios (Las Condes)'!$K:$K,MATCH($B1046,'Pliegos Tarifarios (Las Condes)'!$A:$A,0))</f>
        <v>716.899</v>
      </c>
      <c r="S1046" s="21">
        <f t="shared" si="51"/>
        <v>151716.50768958742</v>
      </c>
      <c r="T1046" s="21">
        <f t="shared" si="52"/>
        <v>28826.136461021611</v>
      </c>
      <c r="U1046" s="19">
        <v>0</v>
      </c>
      <c r="V1046" s="21">
        <f t="shared" si="53"/>
        <v>180542.64415060903</v>
      </c>
    </row>
    <row r="1047" spans="1:22" x14ac:dyDescent="0.3">
      <c r="A1047" s="3" t="s">
        <v>142</v>
      </c>
      <c r="B1047" s="3">
        <v>3</v>
      </c>
      <c r="C1047" s="4" t="s">
        <v>186</v>
      </c>
      <c r="D1047" s="3" t="s">
        <v>438</v>
      </c>
      <c r="E1047" s="3" t="s">
        <v>121</v>
      </c>
      <c r="F1047" s="4" t="s">
        <v>439</v>
      </c>
      <c r="G1047" s="3" t="s">
        <v>16</v>
      </c>
      <c r="H1047" s="5">
        <v>827.3252</v>
      </c>
      <c r="I1047" s="5">
        <v>2.2572999999999999</v>
      </c>
      <c r="J1047" s="5">
        <v>2.2507000000000001</v>
      </c>
      <c r="K1047" s="6">
        <v>0.99707615292606222</v>
      </c>
      <c r="L1047" s="5">
        <v>29.55</v>
      </c>
      <c r="M1047" s="19">
        <f>H1047*INDEX('Pliegos Tarifarios (Las Condes)'!$B:$B,MATCH($B1047,'Pliegos Tarifarios (Las Condes)'!$A:$A,0))</f>
        <v>98317.672117599999</v>
      </c>
      <c r="N1047" s="19">
        <f>I1047*INDEX('Pliegos Tarifarios (Las Condes)'!$C:$C,MATCH($B1047,'Pliegos Tarifarios (Las Condes)'!$A:$A,0))</f>
        <v>7883.0988136999986</v>
      </c>
      <c r="O1047" s="19">
        <f>J1047*INDEX('Pliegos Tarifarios (Las Condes)'!$D:$D,MATCH($B1047,'Pliegos Tarifarios (Las Condes)'!$A:$A,0))</f>
        <v>31943.768720500004</v>
      </c>
      <c r="P1047" s="19">
        <f>H1047*INDEX('Pliegos Tarifarios (Las Condes)'!$E:$E,MATCH($B1047,'Pliegos Tarifarios (Las Condes)'!$A:$A,0))</f>
        <v>10698.969486399999</v>
      </c>
      <c r="Q1047" s="19" cm="1">
        <f t="array" ref="Q1047">H1047*_xlfn.IFS(H1047&lt;=350,INDEX('Pliegos Tarifarios (Las Condes)'!$F:$F,MATCH($B1047,'Pliegos Tarifarios (Las Condes)'!$A:$A,0)),H1047&lt;=500,INDEX('Pliegos Tarifarios (Las Condes)'!$G:$G,MATCH($B1047,'Pliegos Tarifarios (Las Condes)'!$A:$A,0)),H1047&lt;=1000,INDEX('Pliegos Tarifarios (Las Condes)'!$H:$H,MATCH($B1047,'Pliegos Tarifarios (Las Condes)'!$A:$A,0)),H1047&lt;=5000,INDEX('Pliegos Tarifarios (Las Condes)'!$I:$I,MATCH($B1047,'Pliegos Tarifarios (Las Condes)'!$A:$A,0)),H1047&gt;5000,INDEX('Pliegos Tarifarios (Las Condes)'!$J:$J,MATCH($B1047,'Pliegos Tarifarios (Las Condes)'!$A:$A,0)))/1.19</f>
        <v>1940.390448067227</v>
      </c>
      <c r="R1047" s="19">
        <f>INDEX('Pliegos Tarifarios (Las Condes)'!$K:$K,MATCH($B1047,'Pliegos Tarifarios (Las Condes)'!$A:$A,0))</f>
        <v>716.899</v>
      </c>
      <c r="S1047" s="21">
        <f t="shared" si="51"/>
        <v>151500.79858626722</v>
      </c>
      <c r="T1047" s="21">
        <f t="shared" si="52"/>
        <v>28785.151731390772</v>
      </c>
      <c r="U1047" s="19">
        <v>0</v>
      </c>
      <c r="V1047" s="21">
        <f t="shared" si="53"/>
        <v>180285.95031765799</v>
      </c>
    </row>
    <row r="1048" spans="1:22" x14ac:dyDescent="0.3">
      <c r="A1048" s="3" t="s">
        <v>142</v>
      </c>
      <c r="B1048" s="3">
        <v>3</v>
      </c>
      <c r="C1048" s="4" t="s">
        <v>186</v>
      </c>
      <c r="D1048" s="3" t="s">
        <v>440</v>
      </c>
      <c r="E1048" s="3" t="s">
        <v>121</v>
      </c>
      <c r="F1048" s="4" t="s">
        <v>441</v>
      </c>
      <c r="G1048" s="3" t="s">
        <v>16</v>
      </c>
      <c r="H1048" s="5">
        <v>828.95749999999998</v>
      </c>
      <c r="I1048" s="5">
        <v>2.2608000000000001</v>
      </c>
      <c r="J1048" s="5">
        <v>2.1629</v>
      </c>
      <c r="K1048" s="6">
        <v>0.9566967445152158</v>
      </c>
      <c r="L1048" s="5">
        <v>29.61</v>
      </c>
      <c r="M1048" s="19">
        <f>H1048*INDEX('Pliegos Tarifarios (Las Condes)'!$B:$B,MATCH($B1048,'Pliegos Tarifarios (Las Condes)'!$A:$A,0))</f>
        <v>98511.65138499999</v>
      </c>
      <c r="N1048" s="19">
        <f>I1048*INDEX('Pliegos Tarifarios (Las Condes)'!$C:$C,MATCH($B1048,'Pliegos Tarifarios (Las Condes)'!$A:$A,0))</f>
        <v>7895.3217551999996</v>
      </c>
      <c r="O1048" s="19">
        <f>J1048*INDEX('Pliegos Tarifarios (Las Condes)'!$D:$D,MATCH($B1048,'Pliegos Tarifarios (Las Condes)'!$A:$A,0))</f>
        <v>30697.639563500001</v>
      </c>
      <c r="P1048" s="19">
        <f>H1048*INDEX('Pliegos Tarifarios (Las Condes)'!$E:$E,MATCH($B1048,'Pliegos Tarifarios (Las Condes)'!$A:$A,0))</f>
        <v>10720.078390000001</v>
      </c>
      <c r="Q1048" s="19" cm="1">
        <f t="array" ref="Q1048">H1048*_xlfn.IFS(H1048&lt;=350,INDEX('Pliegos Tarifarios (Las Condes)'!$F:$F,MATCH($B1048,'Pliegos Tarifarios (Las Condes)'!$A:$A,0)),H1048&lt;=500,INDEX('Pliegos Tarifarios (Las Condes)'!$G:$G,MATCH($B1048,'Pliegos Tarifarios (Las Condes)'!$A:$A,0)),H1048&lt;=1000,INDEX('Pliegos Tarifarios (Las Condes)'!$H:$H,MATCH($B1048,'Pliegos Tarifarios (Las Condes)'!$A:$A,0)),H1048&lt;=5000,INDEX('Pliegos Tarifarios (Las Condes)'!$I:$I,MATCH($B1048,'Pliegos Tarifarios (Las Condes)'!$A:$A,0)),H1048&gt;5000,INDEX('Pliegos Tarifarios (Las Condes)'!$J:$J,MATCH($B1048,'Pliegos Tarifarios (Las Condes)'!$A:$A,0)))/1.19</f>
        <v>1944.2188088235298</v>
      </c>
      <c r="R1048" s="19">
        <f>INDEX('Pliegos Tarifarios (Las Condes)'!$K:$K,MATCH($B1048,'Pliegos Tarifarios (Las Condes)'!$A:$A,0))</f>
        <v>716.899</v>
      </c>
      <c r="S1048" s="21">
        <f t="shared" si="51"/>
        <v>150485.80890252354</v>
      </c>
      <c r="T1048" s="21">
        <f t="shared" si="52"/>
        <v>28592.303691479472</v>
      </c>
      <c r="U1048" s="19">
        <v>0</v>
      </c>
      <c r="V1048" s="21">
        <f t="shared" si="53"/>
        <v>179078.112594003</v>
      </c>
    </row>
    <row r="1049" spans="1:22" x14ac:dyDescent="0.3">
      <c r="A1049" s="3" t="s">
        <v>142</v>
      </c>
      <c r="B1049" s="3">
        <v>3</v>
      </c>
      <c r="C1049" s="4" t="s">
        <v>186</v>
      </c>
      <c r="D1049" s="3" t="s">
        <v>442</v>
      </c>
      <c r="E1049" s="3" t="s">
        <v>121</v>
      </c>
      <c r="F1049" s="4" t="s">
        <v>443</v>
      </c>
      <c r="G1049" s="3" t="s">
        <v>16</v>
      </c>
      <c r="H1049" s="5">
        <v>828.96370000000002</v>
      </c>
      <c r="I1049" s="5">
        <v>2.2536999999999998</v>
      </c>
      <c r="J1049" s="5">
        <v>2.1907999999999999</v>
      </c>
      <c r="K1049" s="6">
        <v>0.97209034032923636</v>
      </c>
      <c r="L1049" s="5">
        <v>29.61</v>
      </c>
      <c r="M1049" s="19">
        <f>H1049*INDEX('Pliegos Tarifarios (Las Condes)'!$B:$B,MATCH($B1049,'Pliegos Tarifarios (Las Condes)'!$A:$A,0))</f>
        <v>98512.388180599999</v>
      </c>
      <c r="N1049" s="19">
        <f>I1049*INDEX('Pliegos Tarifarios (Las Condes)'!$C:$C,MATCH($B1049,'Pliegos Tarifarios (Las Condes)'!$A:$A,0))</f>
        <v>7870.5266452999986</v>
      </c>
      <c r="O1049" s="19">
        <f>J1049*INDEX('Pliegos Tarifarios (Las Condes)'!$D:$D,MATCH($B1049,'Pliegos Tarifarios (Las Condes)'!$A:$A,0))</f>
        <v>31093.619102000001</v>
      </c>
      <c r="P1049" s="19">
        <f>H1049*INDEX('Pliegos Tarifarios (Las Condes)'!$E:$E,MATCH($B1049,'Pliegos Tarifarios (Las Condes)'!$A:$A,0))</f>
        <v>10720.1585684</v>
      </c>
      <c r="Q1049" s="19" cm="1">
        <f t="array" ref="Q1049">H1049*_xlfn.IFS(H1049&lt;=350,INDEX('Pliegos Tarifarios (Las Condes)'!$F:$F,MATCH($B1049,'Pliegos Tarifarios (Las Condes)'!$A:$A,0)),H1049&lt;=500,INDEX('Pliegos Tarifarios (Las Condes)'!$G:$G,MATCH($B1049,'Pliegos Tarifarios (Las Condes)'!$A:$A,0)),H1049&lt;=1000,INDEX('Pliegos Tarifarios (Las Condes)'!$H:$H,MATCH($B1049,'Pliegos Tarifarios (Las Condes)'!$A:$A,0)),H1049&lt;=5000,INDEX('Pliegos Tarifarios (Las Condes)'!$I:$I,MATCH($B1049,'Pliegos Tarifarios (Las Condes)'!$A:$A,0)),H1049&gt;5000,INDEX('Pliegos Tarifarios (Las Condes)'!$J:$J,MATCH($B1049,'Pliegos Tarifarios (Las Condes)'!$A:$A,0)))/1.19</f>
        <v>1944.2333501680675</v>
      </c>
      <c r="R1049" s="19">
        <f>INDEX('Pliegos Tarifarios (Las Condes)'!$K:$K,MATCH($B1049,'Pliegos Tarifarios (Las Condes)'!$A:$A,0))</f>
        <v>716.899</v>
      </c>
      <c r="S1049" s="21">
        <f t="shared" si="51"/>
        <v>150857.82484646805</v>
      </c>
      <c r="T1049" s="21">
        <f t="shared" si="52"/>
        <v>28662.986720828929</v>
      </c>
      <c r="U1049" s="19">
        <v>0</v>
      </c>
      <c r="V1049" s="21">
        <f t="shared" si="53"/>
        <v>179520.81156729697</v>
      </c>
    </row>
    <row r="1050" spans="1:22" x14ac:dyDescent="0.3">
      <c r="A1050" s="3" t="s">
        <v>142</v>
      </c>
      <c r="B1050" s="3">
        <v>3</v>
      </c>
      <c r="C1050" s="4" t="s">
        <v>186</v>
      </c>
      <c r="D1050" s="3" t="s">
        <v>444</v>
      </c>
      <c r="E1050" s="3" t="s">
        <v>121</v>
      </c>
      <c r="F1050" s="4" t="s">
        <v>445</v>
      </c>
      <c r="G1050" s="3" t="s">
        <v>16</v>
      </c>
      <c r="H1050" s="5">
        <v>828.10709999999995</v>
      </c>
      <c r="I1050" s="5">
        <v>2.2273999999999998</v>
      </c>
      <c r="J1050" s="5">
        <v>2.1435</v>
      </c>
      <c r="K1050" s="6">
        <v>0.96233276465834616</v>
      </c>
      <c r="L1050" s="5">
        <v>29.58</v>
      </c>
      <c r="M1050" s="19">
        <f>H1050*INDEX('Pliegos Tarifarios (Las Condes)'!$B:$B,MATCH($B1050,'Pliegos Tarifarios (Las Condes)'!$A:$A,0))</f>
        <v>98410.591549799981</v>
      </c>
      <c r="N1050" s="19">
        <f>I1050*INDEX('Pliegos Tarifarios (Las Condes)'!$C:$C,MATCH($B1050,'Pliegos Tarifarios (Las Condes)'!$A:$A,0))</f>
        <v>7778.6799705999993</v>
      </c>
      <c r="O1050" s="19">
        <f>J1050*INDEX('Pliegos Tarifarios (Las Condes)'!$D:$D,MATCH($B1050,'Pliegos Tarifarios (Las Condes)'!$A:$A,0))</f>
        <v>30422.298952500001</v>
      </c>
      <c r="P1050" s="19">
        <f>H1050*INDEX('Pliegos Tarifarios (Las Condes)'!$E:$E,MATCH($B1050,'Pliegos Tarifarios (Las Condes)'!$A:$A,0))</f>
        <v>10709.0810172</v>
      </c>
      <c r="Q1050" s="19" cm="1">
        <f t="array" ref="Q1050">H1050*_xlfn.IFS(H1050&lt;=350,INDEX('Pliegos Tarifarios (Las Condes)'!$F:$F,MATCH($B1050,'Pliegos Tarifarios (Las Condes)'!$A:$A,0)),H1050&lt;=500,INDEX('Pliegos Tarifarios (Las Condes)'!$G:$G,MATCH($B1050,'Pliegos Tarifarios (Las Condes)'!$A:$A,0)),H1050&lt;=1000,INDEX('Pliegos Tarifarios (Las Condes)'!$H:$H,MATCH($B1050,'Pliegos Tarifarios (Las Condes)'!$A:$A,0)),H1050&lt;=5000,INDEX('Pliegos Tarifarios (Las Condes)'!$I:$I,MATCH($B1050,'Pliegos Tarifarios (Las Condes)'!$A:$A,0)),H1050&gt;5000,INDEX('Pliegos Tarifarios (Las Condes)'!$J:$J,MATCH($B1050,'Pliegos Tarifarios (Las Condes)'!$A:$A,0)))/1.19</f>
        <v>1942.2242992436979</v>
      </c>
      <c r="R1050" s="19">
        <f>INDEX('Pliegos Tarifarios (Las Condes)'!$K:$K,MATCH($B1050,'Pliegos Tarifarios (Las Condes)'!$A:$A,0))</f>
        <v>716.899</v>
      </c>
      <c r="S1050" s="21">
        <f t="shared" si="51"/>
        <v>149979.7747893437</v>
      </c>
      <c r="T1050" s="21">
        <f t="shared" si="52"/>
        <v>28496.157209975303</v>
      </c>
      <c r="U1050" s="19">
        <v>0</v>
      </c>
      <c r="V1050" s="21">
        <f t="shared" si="53"/>
        <v>178475.931999319</v>
      </c>
    </row>
    <row r="1051" spans="1:22" x14ac:dyDescent="0.3">
      <c r="A1051" s="3" t="s">
        <v>142</v>
      </c>
      <c r="B1051" s="3">
        <v>3</v>
      </c>
      <c r="C1051" s="4" t="s">
        <v>186</v>
      </c>
      <c r="D1051" s="3" t="s">
        <v>446</v>
      </c>
      <c r="E1051" s="3" t="s">
        <v>121</v>
      </c>
      <c r="F1051" s="4" t="s">
        <v>447</v>
      </c>
      <c r="G1051" s="3" t="s">
        <v>16</v>
      </c>
      <c r="H1051" s="5">
        <v>827.01829999999995</v>
      </c>
      <c r="I1051" s="5">
        <v>2.2568999999999999</v>
      </c>
      <c r="J1051" s="5">
        <v>2.1735000000000002</v>
      </c>
      <c r="K1051" s="6">
        <v>0.96304665691878255</v>
      </c>
      <c r="L1051" s="5">
        <v>29.54</v>
      </c>
      <c r="M1051" s="19">
        <f>H1051*INDEX('Pliegos Tarifarios (Las Condes)'!$B:$B,MATCH($B1051,'Pliegos Tarifarios (Las Condes)'!$A:$A,0))</f>
        <v>98281.200735399994</v>
      </c>
      <c r="N1051" s="19">
        <f>I1051*INDEX('Pliegos Tarifarios (Las Condes)'!$C:$C,MATCH($B1051,'Pliegos Tarifarios (Las Condes)'!$A:$A,0))</f>
        <v>7881.7019060999992</v>
      </c>
      <c r="O1051" s="19">
        <f>J1051*INDEX('Pliegos Tarifarios (Las Condes)'!$D:$D,MATCH($B1051,'Pliegos Tarifarios (Las Condes)'!$A:$A,0))</f>
        <v>30848.083402500004</v>
      </c>
      <c r="P1051" s="19">
        <f>H1051*INDEX('Pliegos Tarifarios (Las Condes)'!$E:$E,MATCH($B1051,'Pliegos Tarifarios (Las Condes)'!$A:$A,0))</f>
        <v>10695.000655599999</v>
      </c>
      <c r="Q1051" s="19" cm="1">
        <f t="array" ref="Q1051">H1051*_xlfn.IFS(H1051&lt;=350,INDEX('Pliegos Tarifarios (Las Condes)'!$F:$F,MATCH($B1051,'Pliegos Tarifarios (Las Condes)'!$A:$A,0)),H1051&lt;=500,INDEX('Pliegos Tarifarios (Las Condes)'!$G:$G,MATCH($B1051,'Pliegos Tarifarios (Las Condes)'!$A:$A,0)),H1051&lt;=1000,INDEX('Pliegos Tarifarios (Las Condes)'!$H:$H,MATCH($B1051,'Pliegos Tarifarios (Las Condes)'!$A:$A,0)),H1051&lt;=5000,INDEX('Pliegos Tarifarios (Las Condes)'!$I:$I,MATCH($B1051,'Pliegos Tarifarios (Las Condes)'!$A:$A,0)),H1051&gt;5000,INDEX('Pliegos Tarifarios (Las Condes)'!$J:$J,MATCH($B1051,'Pliegos Tarifarios (Las Condes)'!$A:$A,0)))/1.19</f>
        <v>1939.6706515126052</v>
      </c>
      <c r="R1051" s="19">
        <f>INDEX('Pliegos Tarifarios (Las Condes)'!$K:$K,MATCH($B1051,'Pliegos Tarifarios (Las Condes)'!$A:$A,0))</f>
        <v>716.899</v>
      </c>
      <c r="S1051" s="21">
        <f t="shared" si="51"/>
        <v>150362.55635111258</v>
      </c>
      <c r="T1051" s="21">
        <f t="shared" si="52"/>
        <v>28568.88570671139</v>
      </c>
      <c r="U1051" s="19">
        <v>0</v>
      </c>
      <c r="V1051" s="21">
        <f t="shared" si="53"/>
        <v>178931.44205782397</v>
      </c>
    </row>
    <row r="1052" spans="1:22" x14ac:dyDescent="0.3">
      <c r="A1052" s="3" t="s">
        <v>142</v>
      </c>
      <c r="B1052" s="3">
        <v>3</v>
      </c>
      <c r="C1052" s="4" t="s">
        <v>186</v>
      </c>
      <c r="D1052" s="3" t="s">
        <v>448</v>
      </c>
      <c r="E1052" s="3" t="s">
        <v>121</v>
      </c>
      <c r="F1052" s="4" t="s">
        <v>449</v>
      </c>
      <c r="G1052" s="3" t="s">
        <v>16</v>
      </c>
      <c r="H1052" s="5">
        <v>829.62940000000003</v>
      </c>
      <c r="I1052" s="5">
        <v>2.2532000000000001</v>
      </c>
      <c r="J1052" s="5">
        <v>2.1736</v>
      </c>
      <c r="K1052" s="6">
        <v>0.96467246582638022</v>
      </c>
      <c r="L1052" s="5">
        <v>29.63</v>
      </c>
      <c r="M1052" s="19">
        <f>H1052*INDEX('Pliegos Tarifarios (Las Condes)'!$B:$B,MATCH($B1052,'Pliegos Tarifarios (Las Condes)'!$A:$A,0))</f>
        <v>98591.498637199998</v>
      </c>
      <c r="N1052" s="19">
        <f>I1052*INDEX('Pliegos Tarifarios (Las Condes)'!$C:$C,MATCH($B1052,'Pliegos Tarifarios (Las Condes)'!$A:$A,0))</f>
        <v>7868.7805108000002</v>
      </c>
      <c r="O1052" s="19">
        <f>J1052*INDEX('Pliegos Tarifarios (Las Condes)'!$D:$D,MATCH($B1052,'Pliegos Tarifarios (Las Condes)'!$A:$A,0))</f>
        <v>30849.502683999999</v>
      </c>
      <c r="P1052" s="19">
        <f>H1052*INDEX('Pliegos Tarifarios (Las Condes)'!$E:$E,MATCH($B1052,'Pliegos Tarifarios (Las Condes)'!$A:$A,0))</f>
        <v>10728.767400800001</v>
      </c>
      <c r="Q1052" s="19" cm="1">
        <f t="array" ref="Q1052">H1052*_xlfn.IFS(H1052&lt;=350,INDEX('Pliegos Tarifarios (Las Condes)'!$F:$F,MATCH($B1052,'Pliegos Tarifarios (Las Condes)'!$A:$A,0)),H1052&lt;=500,INDEX('Pliegos Tarifarios (Las Condes)'!$G:$G,MATCH($B1052,'Pliegos Tarifarios (Las Condes)'!$A:$A,0)),H1052&lt;=1000,INDEX('Pliegos Tarifarios (Las Condes)'!$H:$H,MATCH($B1052,'Pliegos Tarifarios (Las Condes)'!$A:$A,0)),H1052&lt;=5000,INDEX('Pliegos Tarifarios (Las Condes)'!$I:$I,MATCH($B1052,'Pliegos Tarifarios (Las Condes)'!$A:$A,0)),H1052&gt;5000,INDEX('Pliegos Tarifarios (Las Condes)'!$J:$J,MATCH($B1052,'Pliegos Tarifarios (Las Condes)'!$A:$A,0)))/1.19</f>
        <v>1945.7946684033618</v>
      </c>
      <c r="R1052" s="19">
        <f>INDEX('Pliegos Tarifarios (Las Condes)'!$K:$K,MATCH($B1052,'Pliegos Tarifarios (Las Condes)'!$A:$A,0))</f>
        <v>716.899</v>
      </c>
      <c r="S1052" s="21">
        <f t="shared" si="51"/>
        <v>150701.24290120337</v>
      </c>
      <c r="T1052" s="21">
        <f t="shared" si="52"/>
        <v>28633.236151228641</v>
      </c>
      <c r="U1052" s="19">
        <v>0</v>
      </c>
      <c r="V1052" s="21">
        <f t="shared" si="53"/>
        <v>179334.479052432</v>
      </c>
    </row>
    <row r="1053" spans="1:22" x14ac:dyDescent="0.3">
      <c r="A1053" s="3" t="s">
        <v>142</v>
      </c>
      <c r="B1053" s="3">
        <v>3</v>
      </c>
      <c r="C1053" s="4" t="s">
        <v>186</v>
      </c>
      <c r="D1053" s="3" t="s">
        <v>450</v>
      </c>
      <c r="E1053" s="3" t="s">
        <v>121</v>
      </c>
      <c r="F1053" s="4" t="s">
        <v>451</v>
      </c>
      <c r="G1053" s="3" t="s">
        <v>16</v>
      </c>
      <c r="H1053" s="5">
        <v>827.75480000000005</v>
      </c>
      <c r="I1053" s="5">
        <v>2.2343000000000002</v>
      </c>
      <c r="J1053" s="5">
        <v>2.2343000000000002</v>
      </c>
      <c r="K1053" s="6">
        <v>1</v>
      </c>
      <c r="L1053" s="5">
        <v>29.56</v>
      </c>
      <c r="M1053" s="19">
        <f>H1053*INDEX('Pliegos Tarifarios (Las Condes)'!$B:$B,MATCH($B1053,'Pliegos Tarifarios (Las Condes)'!$A:$A,0))</f>
        <v>98368.724922399997</v>
      </c>
      <c r="N1053" s="19">
        <f>I1053*INDEX('Pliegos Tarifarios (Las Condes)'!$C:$C,MATCH($B1053,'Pliegos Tarifarios (Las Condes)'!$A:$A,0))</f>
        <v>7802.7766266999997</v>
      </c>
      <c r="O1053" s="19">
        <f>J1053*INDEX('Pliegos Tarifarios (Las Condes)'!$D:$D,MATCH($B1053,'Pliegos Tarifarios (Las Condes)'!$A:$A,0))</f>
        <v>31711.006554500003</v>
      </c>
      <c r="P1053" s="19">
        <f>H1053*INDEX('Pliegos Tarifarios (Las Condes)'!$E:$E,MATCH($B1053,'Pliegos Tarifarios (Las Condes)'!$A:$A,0))</f>
        <v>10704.525073600002</v>
      </c>
      <c r="Q1053" s="19" cm="1">
        <f t="array" ref="Q1053">H1053*_xlfn.IFS(H1053&lt;=350,INDEX('Pliegos Tarifarios (Las Condes)'!$F:$F,MATCH($B1053,'Pliegos Tarifarios (Las Condes)'!$A:$A,0)),H1053&lt;=500,INDEX('Pliegos Tarifarios (Las Condes)'!$G:$G,MATCH($B1053,'Pliegos Tarifarios (Las Condes)'!$A:$A,0)),H1053&lt;=1000,INDEX('Pliegos Tarifarios (Las Condes)'!$H:$H,MATCH($B1053,'Pliegos Tarifarios (Las Condes)'!$A:$A,0)),H1053&lt;=5000,INDEX('Pliegos Tarifarios (Las Condes)'!$I:$I,MATCH($B1053,'Pliegos Tarifarios (Las Condes)'!$A:$A,0)),H1053&gt;5000,INDEX('Pliegos Tarifarios (Las Condes)'!$J:$J,MATCH($B1053,'Pliegos Tarifarios (Las Condes)'!$A:$A,0)))/1.19</f>
        <v>1941.3980225210089</v>
      </c>
      <c r="R1053" s="19">
        <f>INDEX('Pliegos Tarifarios (Las Condes)'!$K:$K,MATCH($B1053,'Pliegos Tarifarios (Las Condes)'!$A:$A,0))</f>
        <v>716.899</v>
      </c>
      <c r="S1053" s="21">
        <f t="shared" si="51"/>
        <v>151245.33019972101</v>
      </c>
      <c r="T1053" s="21">
        <f t="shared" si="52"/>
        <v>28736.612737946991</v>
      </c>
      <c r="U1053" s="19">
        <v>0</v>
      </c>
      <c r="V1053" s="21">
        <f t="shared" si="53"/>
        <v>179981.94293766801</v>
      </c>
    </row>
    <row r="1054" spans="1:22" x14ac:dyDescent="0.3">
      <c r="A1054" s="3" t="s">
        <v>142</v>
      </c>
      <c r="B1054" s="3">
        <v>3</v>
      </c>
      <c r="C1054" s="4" t="s">
        <v>186</v>
      </c>
      <c r="D1054" s="3" t="s">
        <v>452</v>
      </c>
      <c r="E1054" s="3" t="s">
        <v>121</v>
      </c>
      <c r="F1054" s="4" t="s">
        <v>453</v>
      </c>
      <c r="G1054" s="3" t="s">
        <v>16</v>
      </c>
      <c r="H1054" s="5">
        <v>826.99509999999998</v>
      </c>
      <c r="I1054" s="5">
        <v>2.2610000000000001</v>
      </c>
      <c r="J1054" s="5">
        <v>2.2610000000000001</v>
      </c>
      <c r="K1054" s="6">
        <v>1</v>
      </c>
      <c r="L1054" s="5">
        <v>29.54</v>
      </c>
      <c r="M1054" s="19">
        <f>H1054*INDEX('Pliegos Tarifarios (Las Condes)'!$B:$B,MATCH($B1054,'Pliegos Tarifarios (Las Condes)'!$A:$A,0))</f>
        <v>98278.443693799985</v>
      </c>
      <c r="N1054" s="19">
        <f>I1054*INDEX('Pliegos Tarifarios (Las Condes)'!$C:$C,MATCH($B1054,'Pliegos Tarifarios (Las Condes)'!$A:$A,0))</f>
        <v>7896.0202090000002</v>
      </c>
      <c r="O1054" s="19">
        <f>J1054*INDEX('Pliegos Tarifarios (Las Condes)'!$D:$D,MATCH($B1054,'Pliegos Tarifarios (Las Condes)'!$A:$A,0))</f>
        <v>32089.954715000003</v>
      </c>
      <c r="P1054" s="19">
        <f>H1054*INDEX('Pliegos Tarifarios (Las Condes)'!$E:$E,MATCH($B1054,'Pliegos Tarifarios (Las Condes)'!$A:$A,0))</f>
        <v>10694.7006332</v>
      </c>
      <c r="Q1054" s="19" cm="1">
        <f t="array" ref="Q1054">H1054*_xlfn.IFS(H1054&lt;=350,INDEX('Pliegos Tarifarios (Las Condes)'!$F:$F,MATCH($B1054,'Pliegos Tarifarios (Las Condes)'!$A:$A,0)),H1054&lt;=500,INDEX('Pliegos Tarifarios (Las Condes)'!$G:$G,MATCH($B1054,'Pliegos Tarifarios (Las Condes)'!$A:$A,0)),H1054&lt;=1000,INDEX('Pliegos Tarifarios (Las Condes)'!$H:$H,MATCH($B1054,'Pliegos Tarifarios (Las Condes)'!$A:$A,0)),H1054&lt;=5000,INDEX('Pliegos Tarifarios (Las Condes)'!$I:$I,MATCH($B1054,'Pliegos Tarifarios (Las Condes)'!$A:$A,0)),H1054&gt;5000,INDEX('Pliegos Tarifarios (Las Condes)'!$J:$J,MATCH($B1054,'Pliegos Tarifarios (Las Condes)'!$A:$A,0)))/1.19</f>
        <v>1939.6162387394963</v>
      </c>
      <c r="R1054" s="19">
        <f>INDEX('Pliegos Tarifarios (Las Condes)'!$K:$K,MATCH($B1054,'Pliegos Tarifarios (Las Condes)'!$A:$A,0))</f>
        <v>716.899</v>
      </c>
      <c r="S1054" s="21">
        <f t="shared" si="51"/>
        <v>151615.63448973949</v>
      </c>
      <c r="T1054" s="21">
        <f t="shared" si="52"/>
        <v>28806.970553050502</v>
      </c>
      <c r="U1054" s="19">
        <v>0</v>
      </c>
      <c r="V1054" s="21">
        <f t="shared" si="53"/>
        <v>180422.60504279</v>
      </c>
    </row>
    <row r="1055" spans="1:22" x14ac:dyDescent="0.3">
      <c r="A1055" s="3" t="s">
        <v>142</v>
      </c>
      <c r="B1055" s="3">
        <v>3</v>
      </c>
      <c r="C1055" s="4" t="s">
        <v>186</v>
      </c>
      <c r="D1055" s="3" t="s">
        <v>454</v>
      </c>
      <c r="E1055" s="3" t="s">
        <v>121</v>
      </c>
      <c r="F1055" s="4" t="s">
        <v>455</v>
      </c>
      <c r="G1055" s="3" t="s">
        <v>16</v>
      </c>
      <c r="H1055" s="5">
        <v>826.96889999999996</v>
      </c>
      <c r="I1055" s="5">
        <v>2.2202999999999999</v>
      </c>
      <c r="J1055" s="5">
        <v>2.1667999999999998</v>
      </c>
      <c r="K1055" s="6">
        <v>0.97590415709588785</v>
      </c>
      <c r="L1055" s="5">
        <v>29.53</v>
      </c>
      <c r="M1055" s="19">
        <f>H1055*INDEX('Pliegos Tarifarios (Las Condes)'!$B:$B,MATCH($B1055,'Pliegos Tarifarios (Las Condes)'!$A:$A,0))</f>
        <v>98275.330138199992</v>
      </c>
      <c r="N1055" s="19">
        <f>I1055*INDEX('Pliegos Tarifarios (Las Condes)'!$C:$C,MATCH($B1055,'Pliegos Tarifarios (Las Condes)'!$A:$A,0))</f>
        <v>7753.8848606999991</v>
      </c>
      <c r="O1055" s="19">
        <f>J1055*INDEX('Pliegos Tarifarios (Las Condes)'!$D:$D,MATCH($B1055,'Pliegos Tarifarios (Las Condes)'!$A:$A,0))</f>
        <v>30752.991542</v>
      </c>
      <c r="P1055" s="19">
        <f>H1055*INDEX('Pliegos Tarifarios (Las Condes)'!$E:$E,MATCH($B1055,'Pliegos Tarifarios (Las Condes)'!$A:$A,0))</f>
        <v>10694.361814800001</v>
      </c>
      <c r="Q1055" s="19" cm="1">
        <f t="array" ref="Q1055">H1055*_xlfn.IFS(H1055&lt;=350,INDEX('Pliegos Tarifarios (Las Condes)'!$F:$F,MATCH($B1055,'Pliegos Tarifarios (Las Condes)'!$A:$A,0)),H1055&lt;=500,INDEX('Pliegos Tarifarios (Las Condes)'!$G:$G,MATCH($B1055,'Pliegos Tarifarios (Las Condes)'!$A:$A,0)),H1055&lt;=1000,INDEX('Pliegos Tarifarios (Las Condes)'!$H:$H,MATCH($B1055,'Pliegos Tarifarios (Las Condes)'!$A:$A,0)),H1055&lt;=5000,INDEX('Pliegos Tarifarios (Las Condes)'!$I:$I,MATCH($B1055,'Pliegos Tarifarios (Las Condes)'!$A:$A,0)),H1055&gt;5000,INDEX('Pliegos Tarifarios (Las Condes)'!$J:$J,MATCH($B1055,'Pliegos Tarifarios (Las Condes)'!$A:$A,0)))/1.19</f>
        <v>1939.554789831933</v>
      </c>
      <c r="R1055" s="19">
        <f>INDEX('Pliegos Tarifarios (Las Condes)'!$K:$K,MATCH($B1055,'Pliegos Tarifarios (Las Condes)'!$A:$A,0))</f>
        <v>716.899</v>
      </c>
      <c r="S1055" s="21">
        <f t="shared" si="51"/>
        <v>150133.02214553193</v>
      </c>
      <c r="T1055" s="21">
        <f t="shared" si="52"/>
        <v>28525.274207651066</v>
      </c>
      <c r="U1055" s="19">
        <v>0</v>
      </c>
      <c r="V1055" s="21">
        <f t="shared" si="53"/>
        <v>178658.29635318299</v>
      </c>
    </row>
    <row r="1056" spans="1:22" x14ac:dyDescent="0.3">
      <c r="A1056" s="3" t="s">
        <v>142</v>
      </c>
      <c r="B1056" s="3">
        <v>3</v>
      </c>
      <c r="C1056" s="4" t="s">
        <v>186</v>
      </c>
      <c r="D1056" s="3" t="s">
        <v>456</v>
      </c>
      <c r="E1056" s="3" t="s">
        <v>121</v>
      </c>
      <c r="F1056" s="4" t="s">
        <v>457</v>
      </c>
      <c r="G1056" s="3" t="s">
        <v>16</v>
      </c>
      <c r="H1056" s="5">
        <v>829.30219999999997</v>
      </c>
      <c r="I1056" s="5">
        <v>2.2448999999999999</v>
      </c>
      <c r="J1056" s="5">
        <v>2.2035999999999998</v>
      </c>
      <c r="K1056" s="6">
        <v>0.98160274399750536</v>
      </c>
      <c r="L1056" s="5">
        <v>29.62</v>
      </c>
      <c r="M1056" s="19">
        <f>H1056*INDEX('Pliegos Tarifarios (Las Condes)'!$B:$B,MATCH($B1056,'Pliegos Tarifarios (Las Condes)'!$A:$A,0))</f>
        <v>98552.614843599993</v>
      </c>
      <c r="N1056" s="19">
        <f>I1056*INDEX('Pliegos Tarifarios (Las Condes)'!$C:$C,MATCH($B1056,'Pliegos Tarifarios (Las Condes)'!$A:$A,0))</f>
        <v>7839.7946780999991</v>
      </c>
      <c r="O1056" s="19">
        <f>J1056*INDEX('Pliegos Tarifarios (Las Condes)'!$D:$D,MATCH($B1056,'Pliegos Tarifarios (Las Condes)'!$A:$A,0))</f>
        <v>31275.287133999998</v>
      </c>
      <c r="P1056" s="19">
        <f>H1056*INDEX('Pliegos Tarifarios (Las Condes)'!$E:$E,MATCH($B1056,'Pliegos Tarifarios (Las Condes)'!$A:$A,0))</f>
        <v>10724.5360504</v>
      </c>
      <c r="Q1056" s="19" cm="1">
        <f t="array" ref="Q1056">H1056*_xlfn.IFS(H1056&lt;=350,INDEX('Pliegos Tarifarios (Las Condes)'!$F:$F,MATCH($B1056,'Pliegos Tarifarios (Las Condes)'!$A:$A,0)),H1056&lt;=500,INDEX('Pliegos Tarifarios (Las Condes)'!$G:$G,MATCH($B1056,'Pliegos Tarifarios (Las Condes)'!$A:$A,0)),H1056&lt;=1000,INDEX('Pliegos Tarifarios (Las Condes)'!$H:$H,MATCH($B1056,'Pliegos Tarifarios (Las Condes)'!$A:$A,0)),H1056&lt;=5000,INDEX('Pliegos Tarifarios (Las Condes)'!$I:$I,MATCH($B1056,'Pliegos Tarifarios (Las Condes)'!$A:$A,0)),H1056&gt;5000,INDEX('Pliegos Tarifarios (Las Condes)'!$J:$J,MATCH($B1056,'Pliegos Tarifarios (Las Condes)'!$A:$A,0)))/1.19</f>
        <v>1945.0272606722692</v>
      </c>
      <c r="R1056" s="19">
        <f>INDEX('Pliegos Tarifarios (Las Condes)'!$K:$K,MATCH($B1056,'Pliegos Tarifarios (Las Condes)'!$A:$A,0))</f>
        <v>716.899</v>
      </c>
      <c r="S1056" s="21">
        <f t="shared" si="51"/>
        <v>151054.15896677226</v>
      </c>
      <c r="T1056" s="21">
        <f t="shared" si="52"/>
        <v>28700.290203686731</v>
      </c>
      <c r="U1056" s="19">
        <v>0</v>
      </c>
      <c r="V1056" s="21">
        <f t="shared" si="53"/>
        <v>179754.449170459</v>
      </c>
    </row>
    <row r="1057" spans="1:22" x14ac:dyDescent="0.3">
      <c r="A1057" s="3" t="s">
        <v>142</v>
      </c>
      <c r="B1057" s="3">
        <v>3</v>
      </c>
      <c r="C1057" s="4" t="s">
        <v>186</v>
      </c>
      <c r="D1057" s="3" t="s">
        <v>458</v>
      </c>
      <c r="E1057" s="3" t="s">
        <v>121</v>
      </c>
      <c r="F1057" s="4" t="s">
        <v>459</v>
      </c>
      <c r="G1057" s="3" t="s">
        <v>16</v>
      </c>
      <c r="H1057" s="5">
        <v>829.34720000000004</v>
      </c>
      <c r="I1057" s="5">
        <v>2.2248000000000001</v>
      </c>
      <c r="J1057" s="5">
        <v>2.1732999999999998</v>
      </c>
      <c r="K1057" s="6">
        <v>0.97685185185185175</v>
      </c>
      <c r="L1057" s="5">
        <v>29.62</v>
      </c>
      <c r="M1057" s="19">
        <f>H1057*INDEX('Pliegos Tarifarios (Las Condes)'!$B:$B,MATCH($B1057,'Pliegos Tarifarios (Las Condes)'!$A:$A,0))</f>
        <v>98557.962553599995</v>
      </c>
      <c r="N1057" s="19">
        <f>I1057*INDEX('Pliegos Tarifarios (Las Condes)'!$C:$C,MATCH($B1057,'Pliegos Tarifarios (Las Condes)'!$A:$A,0))</f>
        <v>7769.6000711999995</v>
      </c>
      <c r="O1057" s="19">
        <f>J1057*INDEX('Pliegos Tarifarios (Las Condes)'!$D:$D,MATCH($B1057,'Pliegos Tarifarios (Las Condes)'!$A:$A,0))</f>
        <v>30845.244839499999</v>
      </c>
      <c r="P1057" s="19">
        <f>H1057*INDEX('Pliegos Tarifarios (Las Condes)'!$E:$E,MATCH($B1057,'Pliegos Tarifarios (Las Condes)'!$A:$A,0))</f>
        <v>10725.1179904</v>
      </c>
      <c r="Q1057" s="19" cm="1">
        <f t="array" ref="Q1057">H1057*_xlfn.IFS(H1057&lt;=350,INDEX('Pliegos Tarifarios (Las Condes)'!$F:$F,MATCH($B1057,'Pliegos Tarifarios (Las Condes)'!$A:$A,0)),H1057&lt;=500,INDEX('Pliegos Tarifarios (Las Condes)'!$G:$G,MATCH($B1057,'Pliegos Tarifarios (Las Condes)'!$A:$A,0)),H1057&lt;=1000,INDEX('Pliegos Tarifarios (Las Condes)'!$H:$H,MATCH($B1057,'Pliegos Tarifarios (Las Condes)'!$A:$A,0)),H1057&lt;=5000,INDEX('Pliegos Tarifarios (Las Condes)'!$I:$I,MATCH($B1057,'Pliegos Tarifarios (Las Condes)'!$A:$A,0)),H1057&gt;5000,INDEX('Pliegos Tarifarios (Las Condes)'!$J:$J,MATCH($B1057,'Pliegos Tarifarios (Las Condes)'!$A:$A,0)))/1.19</f>
        <v>1945.132802689076</v>
      </c>
      <c r="R1057" s="19">
        <f>INDEX('Pliegos Tarifarios (Las Condes)'!$K:$K,MATCH($B1057,'Pliegos Tarifarios (Las Condes)'!$A:$A,0))</f>
        <v>716.899</v>
      </c>
      <c r="S1057" s="21">
        <f t="shared" si="51"/>
        <v>150559.95725738906</v>
      </c>
      <c r="T1057" s="21">
        <f t="shared" si="52"/>
        <v>28606.391878903923</v>
      </c>
      <c r="U1057" s="19">
        <v>0</v>
      </c>
      <c r="V1057" s="21">
        <f t="shared" si="53"/>
        <v>179166.34913629299</v>
      </c>
    </row>
    <row r="1058" spans="1:22" x14ac:dyDescent="0.3">
      <c r="A1058" s="3" t="s">
        <v>142</v>
      </c>
      <c r="B1058" s="3">
        <v>3</v>
      </c>
      <c r="C1058" s="4" t="s">
        <v>186</v>
      </c>
      <c r="D1058" s="3" t="s">
        <v>460</v>
      </c>
      <c r="E1058" s="3" t="s">
        <v>121</v>
      </c>
      <c r="F1058" s="4" t="s">
        <v>461</v>
      </c>
      <c r="G1058" s="3" t="s">
        <v>16</v>
      </c>
      <c r="H1058" s="5">
        <v>827.66240000000005</v>
      </c>
      <c r="I1058" s="5">
        <v>2.2557999999999998</v>
      </c>
      <c r="J1058" s="5">
        <v>2.2557999999999998</v>
      </c>
      <c r="K1058" s="6">
        <v>1</v>
      </c>
      <c r="L1058" s="5">
        <v>29.56</v>
      </c>
      <c r="M1058" s="19">
        <f>H1058*INDEX('Pliegos Tarifarios (Las Condes)'!$B:$B,MATCH($B1058,'Pliegos Tarifarios (Las Condes)'!$A:$A,0))</f>
        <v>98357.744291199997</v>
      </c>
      <c r="N1058" s="19">
        <f>I1058*INDEX('Pliegos Tarifarios (Las Condes)'!$C:$C,MATCH($B1058,'Pliegos Tarifarios (Las Condes)'!$A:$A,0))</f>
        <v>7877.860410199999</v>
      </c>
      <c r="O1058" s="19">
        <f>J1058*INDEX('Pliegos Tarifarios (Las Condes)'!$D:$D,MATCH($B1058,'Pliegos Tarifarios (Las Condes)'!$A:$A,0))</f>
        <v>32016.152076999999</v>
      </c>
      <c r="P1058" s="19">
        <f>H1058*INDEX('Pliegos Tarifarios (Las Condes)'!$E:$E,MATCH($B1058,'Pliegos Tarifarios (Las Condes)'!$A:$A,0))</f>
        <v>10703.330156800001</v>
      </c>
      <c r="Q1058" s="19" cm="1">
        <f t="array" ref="Q1058">H1058*_xlfn.IFS(H1058&lt;=350,INDEX('Pliegos Tarifarios (Las Condes)'!$F:$F,MATCH($B1058,'Pliegos Tarifarios (Las Condes)'!$A:$A,0)),H1058&lt;=500,INDEX('Pliegos Tarifarios (Las Condes)'!$G:$G,MATCH($B1058,'Pliegos Tarifarios (Las Condes)'!$A:$A,0)),H1058&lt;=1000,INDEX('Pliegos Tarifarios (Las Condes)'!$H:$H,MATCH($B1058,'Pliegos Tarifarios (Las Condes)'!$A:$A,0)),H1058&lt;=5000,INDEX('Pliegos Tarifarios (Las Condes)'!$I:$I,MATCH($B1058,'Pliegos Tarifarios (Las Condes)'!$A:$A,0)),H1058&gt;5000,INDEX('Pliegos Tarifarios (Las Condes)'!$J:$J,MATCH($B1058,'Pliegos Tarifarios (Las Condes)'!$A:$A,0)))/1.19</f>
        <v>1941.1813095798325</v>
      </c>
      <c r="R1058" s="19">
        <f>INDEX('Pliegos Tarifarios (Las Condes)'!$K:$K,MATCH($B1058,'Pliegos Tarifarios (Las Condes)'!$A:$A,0))</f>
        <v>716.899</v>
      </c>
      <c r="S1058" s="21">
        <f t="shared" si="51"/>
        <v>151613.16724477982</v>
      </c>
      <c r="T1058" s="21">
        <f t="shared" si="52"/>
        <v>28806.501776508165</v>
      </c>
      <c r="U1058" s="19">
        <v>0</v>
      </c>
      <c r="V1058" s="21">
        <f t="shared" si="53"/>
        <v>180419.66902128799</v>
      </c>
    </row>
    <row r="1059" spans="1:22" x14ac:dyDescent="0.3">
      <c r="A1059" s="3" t="s">
        <v>142</v>
      </c>
      <c r="B1059" s="3">
        <v>3</v>
      </c>
      <c r="C1059" s="4" t="s">
        <v>186</v>
      </c>
      <c r="D1059" s="3" t="s">
        <v>462</v>
      </c>
      <c r="E1059" s="3" t="s">
        <v>121</v>
      </c>
      <c r="F1059" s="4" t="s">
        <v>463</v>
      </c>
      <c r="G1059" s="3" t="s">
        <v>16</v>
      </c>
      <c r="H1059" s="5">
        <v>828.7405</v>
      </c>
      <c r="I1059" s="5">
        <v>2.2623000000000002</v>
      </c>
      <c r="J1059" s="5">
        <v>2.2136</v>
      </c>
      <c r="K1059" s="6">
        <v>0.9784732352031118</v>
      </c>
      <c r="L1059" s="5">
        <v>29.6</v>
      </c>
      <c r="M1059" s="19">
        <f>H1059*INDEX('Pliegos Tarifarios (Las Condes)'!$B:$B,MATCH($B1059,'Pliegos Tarifarios (Las Condes)'!$A:$A,0))</f>
        <v>98485.863538999998</v>
      </c>
      <c r="N1059" s="19">
        <f>I1059*INDEX('Pliegos Tarifarios (Las Condes)'!$C:$C,MATCH($B1059,'Pliegos Tarifarios (Las Condes)'!$A:$A,0))</f>
        <v>7900.5601587000001</v>
      </c>
      <c r="O1059" s="19">
        <f>J1059*INDEX('Pliegos Tarifarios (Las Condes)'!$D:$D,MATCH($B1059,'Pliegos Tarifarios (Las Condes)'!$A:$A,0))</f>
        <v>31417.215284000002</v>
      </c>
      <c r="P1059" s="19">
        <f>H1059*INDEX('Pliegos Tarifarios (Las Condes)'!$E:$E,MATCH($B1059,'Pliegos Tarifarios (Las Condes)'!$A:$A,0))</f>
        <v>10717.272146000001</v>
      </c>
      <c r="Q1059" s="19" cm="1">
        <f t="array" ref="Q1059">H1059*_xlfn.IFS(H1059&lt;=350,INDEX('Pliegos Tarifarios (Las Condes)'!$F:$F,MATCH($B1059,'Pliegos Tarifarios (Las Condes)'!$A:$A,0)),H1059&lt;=500,INDEX('Pliegos Tarifarios (Las Condes)'!$G:$G,MATCH($B1059,'Pliegos Tarifarios (Las Condes)'!$A:$A,0)),H1059&lt;=1000,INDEX('Pliegos Tarifarios (Las Condes)'!$H:$H,MATCH($B1059,'Pliegos Tarifarios (Las Condes)'!$A:$A,0)),H1059&lt;=5000,INDEX('Pliegos Tarifarios (Las Condes)'!$I:$I,MATCH($B1059,'Pliegos Tarifarios (Las Condes)'!$A:$A,0)),H1059&gt;5000,INDEX('Pliegos Tarifarios (Las Condes)'!$J:$J,MATCH($B1059,'Pliegos Tarifarios (Las Condes)'!$A:$A,0)))/1.19</f>
        <v>1943.7098617647064</v>
      </c>
      <c r="R1059" s="19">
        <f>INDEX('Pliegos Tarifarios (Las Condes)'!$K:$K,MATCH($B1059,'Pliegos Tarifarios (Las Condes)'!$A:$A,0))</f>
        <v>716.899</v>
      </c>
      <c r="S1059" s="21">
        <f t="shared" si="51"/>
        <v>151181.51998946472</v>
      </c>
      <c r="T1059" s="21">
        <f t="shared" si="52"/>
        <v>28724.488797998296</v>
      </c>
      <c r="U1059" s="19">
        <v>0</v>
      </c>
      <c r="V1059" s="21">
        <f t="shared" si="53"/>
        <v>179906.00878746301</v>
      </c>
    </row>
    <row r="1060" spans="1:22" x14ac:dyDescent="0.3">
      <c r="A1060" s="3" t="s">
        <v>142</v>
      </c>
      <c r="B1060" s="3">
        <v>3</v>
      </c>
      <c r="C1060" s="4" t="s">
        <v>186</v>
      </c>
      <c r="D1060" s="3" t="s">
        <v>464</v>
      </c>
      <c r="E1060" s="3" t="s">
        <v>121</v>
      </c>
      <c r="F1060" s="4" t="s">
        <v>465</v>
      </c>
      <c r="G1060" s="3" t="s">
        <v>16</v>
      </c>
      <c r="H1060" s="5">
        <v>826.51239999999996</v>
      </c>
      <c r="I1060" s="5">
        <v>2.2292000000000001</v>
      </c>
      <c r="J1060" s="5">
        <v>2.2292000000000001</v>
      </c>
      <c r="K1060" s="6">
        <v>1</v>
      </c>
      <c r="L1060" s="5">
        <v>29.52</v>
      </c>
      <c r="M1060" s="19">
        <f>H1060*INDEX('Pliegos Tarifarios (Las Condes)'!$B:$B,MATCH($B1060,'Pliegos Tarifarios (Las Condes)'!$A:$A,0))</f>
        <v>98221.080591199992</v>
      </c>
      <c r="N1060" s="19">
        <f>I1060*INDEX('Pliegos Tarifarios (Las Condes)'!$C:$C,MATCH($B1060,'Pliegos Tarifarios (Las Condes)'!$A:$A,0))</f>
        <v>7784.9660548000002</v>
      </c>
      <c r="O1060" s="19">
        <f>J1060*INDEX('Pliegos Tarifarios (Las Condes)'!$D:$D,MATCH($B1060,'Pliegos Tarifarios (Las Condes)'!$A:$A,0))</f>
        <v>31638.623198000001</v>
      </c>
      <c r="P1060" s="19">
        <f>H1060*INDEX('Pliegos Tarifarios (Las Condes)'!$E:$E,MATCH($B1060,'Pliegos Tarifarios (Las Condes)'!$A:$A,0))</f>
        <v>10688.4583568</v>
      </c>
      <c r="Q1060" s="19" cm="1">
        <f t="array" ref="Q1060">H1060*_xlfn.IFS(H1060&lt;=350,INDEX('Pliegos Tarifarios (Las Condes)'!$F:$F,MATCH($B1060,'Pliegos Tarifarios (Las Condes)'!$A:$A,0)),H1060&lt;=500,INDEX('Pliegos Tarifarios (Las Condes)'!$G:$G,MATCH($B1060,'Pliegos Tarifarios (Las Condes)'!$A:$A,0)),H1060&lt;=1000,INDEX('Pliegos Tarifarios (Las Condes)'!$H:$H,MATCH($B1060,'Pliegos Tarifarios (Las Condes)'!$A:$A,0)),H1060&lt;=5000,INDEX('Pliegos Tarifarios (Las Condes)'!$I:$I,MATCH($B1060,'Pliegos Tarifarios (Las Condes)'!$A:$A,0)),H1060&gt;5000,INDEX('Pliegos Tarifarios (Las Condes)'!$J:$J,MATCH($B1060,'Pliegos Tarifarios (Las Condes)'!$A:$A,0)))/1.19</f>
        <v>1938.4841247058828</v>
      </c>
      <c r="R1060" s="19">
        <f>INDEX('Pliegos Tarifarios (Las Condes)'!$K:$K,MATCH($B1060,'Pliegos Tarifarios (Las Condes)'!$A:$A,0))</f>
        <v>716.899</v>
      </c>
      <c r="S1060" s="21">
        <f t="shared" si="51"/>
        <v>150988.51132550588</v>
      </c>
      <c r="T1060" s="21">
        <f t="shared" si="52"/>
        <v>28687.817151846117</v>
      </c>
      <c r="U1060" s="19">
        <v>0</v>
      </c>
      <c r="V1060" s="21">
        <f t="shared" si="53"/>
        <v>179676.32847735198</v>
      </c>
    </row>
    <row r="1061" spans="1:22" x14ac:dyDescent="0.3">
      <c r="A1061" s="3" t="s">
        <v>142</v>
      </c>
      <c r="B1061" s="3">
        <v>3</v>
      </c>
      <c r="C1061" s="4" t="s">
        <v>186</v>
      </c>
      <c r="D1061" s="3" t="s">
        <v>466</v>
      </c>
      <c r="E1061" s="3" t="s">
        <v>121</v>
      </c>
      <c r="F1061" s="4" t="s">
        <v>467</v>
      </c>
      <c r="G1061" s="3" t="s">
        <v>16</v>
      </c>
      <c r="H1061" s="5">
        <v>828.42319999999995</v>
      </c>
      <c r="I1061" s="5">
        <v>2.2267000000000001</v>
      </c>
      <c r="J1061" s="5">
        <v>2.2267000000000001</v>
      </c>
      <c r="K1061" s="6">
        <v>1</v>
      </c>
      <c r="L1061" s="5">
        <v>29.59</v>
      </c>
      <c r="M1061" s="19">
        <f>H1061*INDEX('Pliegos Tarifarios (Las Condes)'!$B:$B,MATCH($B1061,'Pliegos Tarifarios (Las Condes)'!$A:$A,0))</f>
        <v>98448.156241599994</v>
      </c>
      <c r="N1061" s="19">
        <f>I1061*INDEX('Pliegos Tarifarios (Las Condes)'!$C:$C,MATCH($B1061,'Pliegos Tarifarios (Las Condes)'!$A:$A,0))</f>
        <v>7776.2353823000003</v>
      </c>
      <c r="O1061" s="19">
        <f>J1061*INDEX('Pliegos Tarifarios (Las Condes)'!$D:$D,MATCH($B1061,'Pliegos Tarifarios (Las Condes)'!$A:$A,0))</f>
        <v>31603.141160500003</v>
      </c>
      <c r="P1061" s="19">
        <f>H1061*INDEX('Pliegos Tarifarios (Las Condes)'!$E:$E,MATCH($B1061,'Pliegos Tarifarios (Las Condes)'!$A:$A,0))</f>
        <v>10713.168822399999</v>
      </c>
      <c r="Q1061" s="19" cm="1">
        <f t="array" ref="Q1061">H1061*_xlfn.IFS(H1061&lt;=350,INDEX('Pliegos Tarifarios (Las Condes)'!$F:$F,MATCH($B1061,'Pliegos Tarifarios (Las Condes)'!$A:$A,0)),H1061&lt;=500,INDEX('Pliegos Tarifarios (Las Condes)'!$G:$G,MATCH($B1061,'Pliegos Tarifarios (Las Condes)'!$A:$A,0)),H1061&lt;=1000,INDEX('Pliegos Tarifarios (Las Condes)'!$H:$H,MATCH($B1061,'Pliegos Tarifarios (Las Condes)'!$A:$A,0)),H1061&lt;=5000,INDEX('Pliegos Tarifarios (Las Condes)'!$I:$I,MATCH($B1061,'Pliegos Tarifarios (Las Condes)'!$A:$A,0)),H1061&gt;5000,INDEX('Pliegos Tarifarios (Las Condes)'!$J:$J,MATCH($B1061,'Pliegos Tarifarios (Las Condes)'!$A:$A,0)))/1.19</f>
        <v>1942.9656732773112</v>
      </c>
      <c r="R1061" s="19">
        <f>INDEX('Pliegos Tarifarios (Las Condes)'!$K:$K,MATCH($B1061,'Pliegos Tarifarios (Las Condes)'!$A:$A,0))</f>
        <v>716.899</v>
      </c>
      <c r="S1061" s="21">
        <f t="shared" si="51"/>
        <v>151200.5662800773</v>
      </c>
      <c r="T1061" s="21">
        <f t="shared" si="52"/>
        <v>28728.107593214689</v>
      </c>
      <c r="U1061" s="19">
        <v>0</v>
      </c>
      <c r="V1061" s="21">
        <f t="shared" si="53"/>
        <v>179928.67387329199</v>
      </c>
    </row>
    <row r="1062" spans="1:22" x14ac:dyDescent="0.3">
      <c r="A1062" s="3" t="s">
        <v>142</v>
      </c>
      <c r="B1062" s="3">
        <v>3</v>
      </c>
      <c r="C1062" s="4" t="s">
        <v>186</v>
      </c>
      <c r="D1062" s="3" t="s">
        <v>468</v>
      </c>
      <c r="E1062" s="3" t="s">
        <v>121</v>
      </c>
      <c r="F1062" s="4" t="s">
        <v>469</v>
      </c>
      <c r="G1062" s="3" t="s">
        <v>16</v>
      </c>
      <c r="H1062" s="5">
        <v>828.12509999999997</v>
      </c>
      <c r="I1062" s="5">
        <v>2.2679999999999998</v>
      </c>
      <c r="J1062" s="5">
        <v>2.2275999999999998</v>
      </c>
      <c r="K1062" s="6">
        <v>0.98218694885361557</v>
      </c>
      <c r="L1062" s="5">
        <v>29.58</v>
      </c>
      <c r="M1062" s="19">
        <f>H1062*INDEX('Pliegos Tarifarios (Las Condes)'!$B:$B,MATCH($B1062,'Pliegos Tarifarios (Las Condes)'!$A:$A,0))</f>
        <v>98412.730633799991</v>
      </c>
      <c r="N1062" s="19">
        <f>I1062*INDEX('Pliegos Tarifarios (Las Condes)'!$C:$C,MATCH($B1062,'Pliegos Tarifarios (Las Condes)'!$A:$A,0))</f>
        <v>7920.4660919999988</v>
      </c>
      <c r="O1062" s="19">
        <f>J1062*INDEX('Pliegos Tarifarios (Las Condes)'!$D:$D,MATCH($B1062,'Pliegos Tarifarios (Las Condes)'!$A:$A,0))</f>
        <v>31615.914693999999</v>
      </c>
      <c r="P1062" s="19">
        <f>H1062*INDEX('Pliegos Tarifarios (Las Condes)'!$E:$E,MATCH($B1062,'Pliegos Tarifarios (Las Condes)'!$A:$A,0))</f>
        <v>10709.313793200001</v>
      </c>
      <c r="Q1062" s="19" cm="1">
        <f t="array" ref="Q1062">H1062*_xlfn.IFS(H1062&lt;=350,INDEX('Pliegos Tarifarios (Las Condes)'!$F:$F,MATCH($B1062,'Pliegos Tarifarios (Las Condes)'!$A:$A,0)),H1062&lt;=500,INDEX('Pliegos Tarifarios (Las Condes)'!$G:$G,MATCH($B1062,'Pliegos Tarifarios (Las Condes)'!$A:$A,0)),H1062&lt;=1000,INDEX('Pliegos Tarifarios (Las Condes)'!$H:$H,MATCH($B1062,'Pliegos Tarifarios (Las Condes)'!$A:$A,0)),H1062&lt;=5000,INDEX('Pliegos Tarifarios (Las Condes)'!$I:$I,MATCH($B1062,'Pliegos Tarifarios (Las Condes)'!$A:$A,0)),H1062&gt;5000,INDEX('Pliegos Tarifarios (Las Condes)'!$J:$J,MATCH($B1062,'Pliegos Tarifarios (Las Condes)'!$A:$A,0)))/1.19</f>
        <v>1942.2665160504205</v>
      </c>
      <c r="R1062" s="19">
        <f>INDEX('Pliegos Tarifarios (Las Condes)'!$K:$K,MATCH($B1062,'Pliegos Tarifarios (Las Condes)'!$A:$A,0))</f>
        <v>716.899</v>
      </c>
      <c r="S1062" s="21">
        <f t="shared" si="51"/>
        <v>151317.59072905043</v>
      </c>
      <c r="T1062" s="21">
        <f t="shared" si="52"/>
        <v>28750.342238519581</v>
      </c>
      <c r="U1062" s="19">
        <v>0</v>
      </c>
      <c r="V1062" s="21">
        <f t="shared" si="53"/>
        <v>180067.93296757</v>
      </c>
    </row>
    <row r="1063" spans="1:22" x14ac:dyDescent="0.3">
      <c r="A1063" s="3" t="s">
        <v>142</v>
      </c>
      <c r="B1063" s="3">
        <v>3</v>
      </c>
      <c r="C1063" s="4" t="s">
        <v>186</v>
      </c>
      <c r="D1063" s="3" t="s">
        <v>470</v>
      </c>
      <c r="E1063" s="3" t="s">
        <v>121</v>
      </c>
      <c r="F1063" s="4" t="s">
        <v>471</v>
      </c>
      <c r="G1063" s="3" t="s">
        <v>16</v>
      </c>
      <c r="H1063" s="5">
        <v>828.72659999999996</v>
      </c>
      <c r="I1063" s="5">
        <v>2.2136999999999998</v>
      </c>
      <c r="J1063" s="5">
        <v>2.2050999999999998</v>
      </c>
      <c r="K1063" s="6">
        <v>0.99611510141392245</v>
      </c>
      <c r="L1063" s="5">
        <v>29.6</v>
      </c>
      <c r="M1063" s="19">
        <f>H1063*INDEX('Pliegos Tarifarios (Las Condes)'!$B:$B,MATCH($B1063,'Pliegos Tarifarios (Las Condes)'!$A:$A,0))</f>
        <v>98484.211690799988</v>
      </c>
      <c r="N1063" s="19">
        <f>I1063*INDEX('Pliegos Tarifarios (Las Condes)'!$C:$C,MATCH($B1063,'Pliegos Tarifarios (Las Condes)'!$A:$A,0))</f>
        <v>7730.8358852999991</v>
      </c>
      <c r="O1063" s="19">
        <f>J1063*INDEX('Pliegos Tarifarios (Las Condes)'!$D:$D,MATCH($B1063,'Pliegos Tarifarios (Las Condes)'!$A:$A,0))</f>
        <v>31296.576356499998</v>
      </c>
      <c r="P1063" s="19">
        <f>H1063*INDEX('Pliegos Tarifarios (Las Condes)'!$E:$E,MATCH($B1063,'Pliegos Tarifarios (Las Condes)'!$A:$A,0))</f>
        <v>10717.0923912</v>
      </c>
      <c r="Q1063" s="19" cm="1">
        <f t="array" ref="Q1063">H1063*_xlfn.IFS(H1063&lt;=350,INDEX('Pliegos Tarifarios (Las Condes)'!$F:$F,MATCH($B1063,'Pliegos Tarifarios (Las Condes)'!$A:$A,0)),H1063&lt;=500,INDEX('Pliegos Tarifarios (Las Condes)'!$G:$G,MATCH($B1063,'Pliegos Tarifarios (Las Condes)'!$A:$A,0)),H1063&lt;=1000,INDEX('Pliegos Tarifarios (Las Condes)'!$H:$H,MATCH($B1063,'Pliegos Tarifarios (Las Condes)'!$A:$A,0)),H1063&lt;=5000,INDEX('Pliegos Tarifarios (Las Condes)'!$I:$I,MATCH($B1063,'Pliegos Tarifarios (Las Condes)'!$A:$A,0)),H1063&gt;5000,INDEX('Pliegos Tarifarios (Las Condes)'!$J:$J,MATCH($B1063,'Pliegos Tarifarios (Las Condes)'!$A:$A,0)))/1.19</f>
        <v>1943.6772610084038</v>
      </c>
      <c r="R1063" s="19">
        <f>INDEX('Pliegos Tarifarios (Las Condes)'!$K:$K,MATCH($B1063,'Pliegos Tarifarios (Las Condes)'!$A:$A,0))</f>
        <v>716.899</v>
      </c>
      <c r="S1063" s="21">
        <f t="shared" si="51"/>
        <v>150889.2925848084</v>
      </c>
      <c r="T1063" s="21">
        <f t="shared" si="52"/>
        <v>28668.965591113596</v>
      </c>
      <c r="U1063" s="19">
        <v>0</v>
      </c>
      <c r="V1063" s="21">
        <f t="shared" si="53"/>
        <v>179558.258175922</v>
      </c>
    </row>
    <row r="1064" spans="1:22" x14ac:dyDescent="0.3">
      <c r="A1064" s="3" t="s">
        <v>142</v>
      </c>
      <c r="B1064" s="3">
        <v>3</v>
      </c>
      <c r="C1064" s="4" t="s">
        <v>186</v>
      </c>
      <c r="D1064" s="3" t="s">
        <v>472</v>
      </c>
      <c r="E1064" s="3" t="s">
        <v>121</v>
      </c>
      <c r="F1064" s="4" t="s">
        <v>473</v>
      </c>
      <c r="G1064" s="3" t="s">
        <v>16</v>
      </c>
      <c r="H1064" s="5">
        <v>826.27919999999995</v>
      </c>
      <c r="I1064" s="5">
        <v>2.2216999999999998</v>
      </c>
      <c r="J1064" s="5">
        <v>2.2019000000000002</v>
      </c>
      <c r="K1064" s="6">
        <v>0.99108790565782978</v>
      </c>
      <c r="L1064" s="5">
        <v>29.51</v>
      </c>
      <c r="M1064" s="19">
        <f>H1064*INDEX('Pliegos Tarifarios (Las Condes)'!$B:$B,MATCH($B1064,'Pliegos Tarifarios (Las Condes)'!$A:$A,0))</f>
        <v>98193.367569599985</v>
      </c>
      <c r="N1064" s="19">
        <f>I1064*INDEX('Pliegos Tarifarios (Las Condes)'!$C:$C,MATCH($B1064,'Pliegos Tarifarios (Las Condes)'!$A:$A,0))</f>
        <v>7758.7740372999988</v>
      </c>
      <c r="O1064" s="19">
        <f>J1064*INDEX('Pliegos Tarifarios (Las Condes)'!$D:$D,MATCH($B1064,'Pliegos Tarifarios (Las Condes)'!$A:$A,0))</f>
        <v>31251.159348500005</v>
      </c>
      <c r="P1064" s="19">
        <f>H1064*INDEX('Pliegos Tarifarios (Las Condes)'!$E:$E,MATCH($B1064,'Pliegos Tarifarios (Las Condes)'!$A:$A,0))</f>
        <v>10685.442614399999</v>
      </c>
      <c r="Q1064" s="19" cm="1">
        <f t="array" ref="Q1064">H1064*_xlfn.IFS(H1064&lt;=350,INDEX('Pliegos Tarifarios (Las Condes)'!$F:$F,MATCH($B1064,'Pliegos Tarifarios (Las Condes)'!$A:$A,0)),H1064&lt;=500,INDEX('Pliegos Tarifarios (Las Condes)'!$G:$G,MATCH($B1064,'Pliegos Tarifarios (Las Condes)'!$A:$A,0)),H1064&lt;=1000,INDEX('Pliegos Tarifarios (Las Condes)'!$H:$H,MATCH($B1064,'Pliegos Tarifarios (Las Condes)'!$A:$A,0)),H1064&lt;=5000,INDEX('Pliegos Tarifarios (Las Condes)'!$I:$I,MATCH($B1064,'Pliegos Tarifarios (Las Condes)'!$A:$A,0)),H1064&gt;5000,INDEX('Pliegos Tarifarios (Las Condes)'!$J:$J,MATCH($B1064,'Pliegos Tarifarios (Las Condes)'!$A:$A,0)))/1.19</f>
        <v>1937.9371825210085</v>
      </c>
      <c r="R1064" s="19">
        <f>INDEX('Pliegos Tarifarios (Las Condes)'!$K:$K,MATCH($B1064,'Pliegos Tarifarios (Las Condes)'!$A:$A,0))</f>
        <v>716.899</v>
      </c>
      <c r="S1064" s="21">
        <f t="shared" si="51"/>
        <v>150543.57975232101</v>
      </c>
      <c r="T1064" s="21">
        <f t="shared" si="52"/>
        <v>28603.280152940992</v>
      </c>
      <c r="U1064" s="19">
        <v>0</v>
      </c>
      <c r="V1064" s="21">
        <f t="shared" si="53"/>
        <v>179146.85990526201</v>
      </c>
    </row>
    <row r="1065" spans="1:22" x14ac:dyDescent="0.3">
      <c r="A1065" s="3" t="s">
        <v>142</v>
      </c>
      <c r="B1065" s="3">
        <v>3</v>
      </c>
      <c r="C1065" s="4" t="s">
        <v>186</v>
      </c>
      <c r="D1065" s="3" t="s">
        <v>474</v>
      </c>
      <c r="E1065" s="3" t="s">
        <v>121</v>
      </c>
      <c r="F1065" s="4" t="s">
        <v>475</v>
      </c>
      <c r="G1065" s="3" t="s">
        <v>16</v>
      </c>
      <c r="H1065" s="5">
        <v>828.60130000000004</v>
      </c>
      <c r="I1065" s="5">
        <v>2.2122999999999999</v>
      </c>
      <c r="J1065" s="5">
        <v>2.1619000000000002</v>
      </c>
      <c r="K1065" s="6">
        <v>0.97721827961849672</v>
      </c>
      <c r="L1065" s="5">
        <v>29.59</v>
      </c>
      <c r="M1065" s="19">
        <f>H1065*INDEX('Pliegos Tarifarios (Las Condes)'!$B:$B,MATCH($B1065,'Pliegos Tarifarios (Las Condes)'!$A:$A,0))</f>
        <v>98469.321289400003</v>
      </c>
      <c r="N1065" s="19">
        <f>I1065*INDEX('Pliegos Tarifarios (Las Condes)'!$C:$C,MATCH($B1065,'Pliegos Tarifarios (Las Condes)'!$A:$A,0))</f>
        <v>7725.9467086999994</v>
      </c>
      <c r="O1065" s="19">
        <f>J1065*INDEX('Pliegos Tarifarios (Las Condes)'!$D:$D,MATCH($B1065,'Pliegos Tarifarios (Las Condes)'!$A:$A,0))</f>
        <v>30683.446748500002</v>
      </c>
      <c r="P1065" s="19">
        <f>H1065*INDEX('Pliegos Tarifarios (Las Condes)'!$E:$E,MATCH($B1065,'Pliegos Tarifarios (Las Condes)'!$A:$A,0))</f>
        <v>10715.472011600001</v>
      </c>
      <c r="Q1065" s="19" cm="1">
        <f t="array" ref="Q1065">H1065*_xlfn.IFS(H1065&lt;=350,INDEX('Pliegos Tarifarios (Las Condes)'!$F:$F,MATCH($B1065,'Pliegos Tarifarios (Las Condes)'!$A:$A,0)),H1065&lt;=500,INDEX('Pliegos Tarifarios (Las Condes)'!$G:$G,MATCH($B1065,'Pliegos Tarifarios (Las Condes)'!$A:$A,0)),H1065&lt;=1000,INDEX('Pliegos Tarifarios (Las Condes)'!$H:$H,MATCH($B1065,'Pliegos Tarifarios (Las Condes)'!$A:$A,0)),H1065&lt;=5000,INDEX('Pliegos Tarifarios (Las Condes)'!$I:$I,MATCH($B1065,'Pliegos Tarifarios (Las Condes)'!$A:$A,0)),H1065&gt;5000,INDEX('Pliegos Tarifarios (Las Condes)'!$J:$J,MATCH($B1065,'Pliegos Tarifarios (Las Condes)'!$A:$A,0)))/1.19</f>
        <v>1943.3833851260511</v>
      </c>
      <c r="R1065" s="19">
        <f>INDEX('Pliegos Tarifarios (Las Condes)'!$K:$K,MATCH($B1065,'Pliegos Tarifarios (Las Condes)'!$A:$A,0))</f>
        <v>716.899</v>
      </c>
      <c r="S1065" s="21">
        <f t="shared" si="51"/>
        <v>150254.46914332605</v>
      </c>
      <c r="T1065" s="21">
        <f t="shared" si="52"/>
        <v>28548.349137231948</v>
      </c>
      <c r="U1065" s="19">
        <v>0</v>
      </c>
      <c r="V1065" s="21">
        <f t="shared" si="53"/>
        <v>178802.81828055799</v>
      </c>
    </row>
    <row r="1066" spans="1:22" x14ac:dyDescent="0.3">
      <c r="A1066" s="3" t="s">
        <v>142</v>
      </c>
      <c r="B1066" s="3">
        <v>3</v>
      </c>
      <c r="C1066" s="4" t="s">
        <v>186</v>
      </c>
      <c r="D1066" s="3" t="s">
        <v>476</v>
      </c>
      <c r="E1066" s="3" t="s">
        <v>121</v>
      </c>
      <c r="F1066" s="4" t="s">
        <v>477</v>
      </c>
      <c r="G1066" s="3" t="s">
        <v>16</v>
      </c>
      <c r="H1066" s="5">
        <v>828.46270000000004</v>
      </c>
      <c r="I1066" s="5">
        <v>2.2307000000000001</v>
      </c>
      <c r="J1066" s="5">
        <v>2.2307000000000001</v>
      </c>
      <c r="K1066" s="6">
        <v>1</v>
      </c>
      <c r="L1066" s="5">
        <v>29.59</v>
      </c>
      <c r="M1066" s="19">
        <f>H1066*INDEX('Pliegos Tarifarios (Las Condes)'!$B:$B,MATCH($B1066,'Pliegos Tarifarios (Las Condes)'!$A:$A,0))</f>
        <v>98452.850342599995</v>
      </c>
      <c r="N1066" s="19">
        <f>I1066*INDEX('Pliegos Tarifarios (Las Condes)'!$C:$C,MATCH($B1066,'Pliegos Tarifarios (Las Condes)'!$A:$A,0))</f>
        <v>7790.2044582999997</v>
      </c>
      <c r="O1066" s="19">
        <f>J1066*INDEX('Pliegos Tarifarios (Las Condes)'!$D:$D,MATCH($B1066,'Pliegos Tarifarios (Las Condes)'!$A:$A,0))</f>
        <v>31659.912420500004</v>
      </c>
      <c r="P1066" s="19">
        <f>H1066*INDEX('Pliegos Tarifarios (Las Condes)'!$E:$E,MATCH($B1066,'Pliegos Tarifarios (Las Condes)'!$A:$A,0))</f>
        <v>10713.6796364</v>
      </c>
      <c r="Q1066" s="19" cm="1">
        <f t="array" ref="Q1066">H1066*_xlfn.IFS(H1066&lt;=350,INDEX('Pliegos Tarifarios (Las Condes)'!$F:$F,MATCH($B1066,'Pliegos Tarifarios (Las Condes)'!$A:$A,0)),H1066&lt;=500,INDEX('Pliegos Tarifarios (Las Condes)'!$G:$G,MATCH($B1066,'Pliegos Tarifarios (Las Condes)'!$A:$A,0)),H1066&lt;=1000,INDEX('Pliegos Tarifarios (Las Condes)'!$H:$H,MATCH($B1066,'Pliegos Tarifarios (Las Condes)'!$A:$A,0)),H1066&lt;=5000,INDEX('Pliegos Tarifarios (Las Condes)'!$I:$I,MATCH($B1066,'Pliegos Tarifarios (Las Condes)'!$A:$A,0)),H1066&gt;5000,INDEX('Pliegos Tarifarios (Las Condes)'!$J:$J,MATCH($B1066,'Pliegos Tarifarios (Las Condes)'!$A:$A,0)))/1.19</f>
        <v>1943.0583157142862</v>
      </c>
      <c r="R1066" s="19">
        <f>INDEX('Pliegos Tarifarios (Las Condes)'!$K:$K,MATCH($B1066,'Pliegos Tarifarios (Las Condes)'!$A:$A,0))</f>
        <v>716.899</v>
      </c>
      <c r="S1066" s="21">
        <f t="shared" si="51"/>
        <v>151276.60417351429</v>
      </c>
      <c r="T1066" s="21">
        <f t="shared" si="52"/>
        <v>28742.554792967716</v>
      </c>
      <c r="U1066" s="19">
        <v>0</v>
      </c>
      <c r="V1066" s="21">
        <f t="shared" si="53"/>
        <v>180019.15896648201</v>
      </c>
    </row>
    <row r="1067" spans="1:22" x14ac:dyDescent="0.3">
      <c r="A1067" s="3" t="s">
        <v>142</v>
      </c>
      <c r="B1067" s="3">
        <v>3</v>
      </c>
      <c r="C1067" s="4" t="s">
        <v>186</v>
      </c>
      <c r="D1067" s="3" t="s">
        <v>478</v>
      </c>
      <c r="E1067" s="3" t="s">
        <v>121</v>
      </c>
      <c r="F1067" s="4" t="s">
        <v>479</v>
      </c>
      <c r="G1067" s="3" t="s">
        <v>16</v>
      </c>
      <c r="H1067" s="5">
        <v>830.87170000000003</v>
      </c>
      <c r="I1067" s="5">
        <v>2.2917999999999998</v>
      </c>
      <c r="J1067" s="5">
        <v>2.2164999999999999</v>
      </c>
      <c r="K1067" s="6">
        <v>0.96714372981935604</v>
      </c>
      <c r="L1067" s="5">
        <v>29.67</v>
      </c>
      <c r="M1067" s="19">
        <f>H1067*INDEX('Pliegos Tarifarios (Las Condes)'!$B:$B,MATCH($B1067,'Pliegos Tarifarios (Las Condes)'!$A:$A,0))</f>
        <v>98739.131084599998</v>
      </c>
      <c r="N1067" s="19">
        <f>I1067*INDEX('Pliegos Tarifarios (Las Condes)'!$C:$C,MATCH($B1067,'Pliegos Tarifarios (Las Condes)'!$A:$A,0))</f>
        <v>8003.5820941999991</v>
      </c>
      <c r="O1067" s="19">
        <f>J1067*INDEX('Pliegos Tarifarios (Las Condes)'!$D:$D,MATCH($B1067,'Pliegos Tarifarios (Las Condes)'!$A:$A,0))</f>
        <v>31458.374447499998</v>
      </c>
      <c r="P1067" s="19">
        <f>H1067*INDEX('Pliegos Tarifarios (Las Condes)'!$E:$E,MATCH($B1067,'Pliegos Tarifarios (Las Condes)'!$A:$A,0))</f>
        <v>10744.8328244</v>
      </c>
      <c r="Q1067" s="19" cm="1">
        <f t="array" ref="Q1067">H1067*_xlfn.IFS(H1067&lt;=350,INDEX('Pliegos Tarifarios (Las Condes)'!$F:$F,MATCH($B1067,'Pliegos Tarifarios (Las Condes)'!$A:$A,0)),H1067&lt;=500,INDEX('Pliegos Tarifarios (Las Condes)'!$G:$G,MATCH($B1067,'Pliegos Tarifarios (Las Condes)'!$A:$A,0)),H1067&lt;=1000,INDEX('Pliegos Tarifarios (Las Condes)'!$H:$H,MATCH($B1067,'Pliegos Tarifarios (Las Condes)'!$A:$A,0)),H1067&lt;=5000,INDEX('Pliegos Tarifarios (Las Condes)'!$I:$I,MATCH($B1067,'Pliegos Tarifarios (Las Condes)'!$A:$A,0)),H1067&gt;5000,INDEX('Pliegos Tarifarios (Las Condes)'!$J:$J,MATCH($B1067,'Pliegos Tarifarios (Las Condes)'!$A:$A,0)))/1.19</f>
        <v>1948.7083316806727</v>
      </c>
      <c r="R1067" s="19">
        <f>INDEX('Pliegos Tarifarios (Las Condes)'!$K:$K,MATCH($B1067,'Pliegos Tarifarios (Las Condes)'!$A:$A,0))</f>
        <v>716.899</v>
      </c>
      <c r="S1067" s="21">
        <f t="shared" si="51"/>
        <v>151611.52778238067</v>
      </c>
      <c r="T1067" s="21">
        <f t="shared" si="52"/>
        <v>28806.190278652328</v>
      </c>
      <c r="U1067" s="19">
        <v>0</v>
      </c>
      <c r="V1067" s="21">
        <f t="shared" si="53"/>
        <v>180417.718061033</v>
      </c>
    </row>
    <row r="1068" spans="1:22" x14ac:dyDescent="0.3">
      <c r="A1068" s="3" t="s">
        <v>142</v>
      </c>
      <c r="B1068" s="3">
        <v>3</v>
      </c>
      <c r="C1068" s="4" t="s">
        <v>186</v>
      </c>
      <c r="D1068" s="3" t="s">
        <v>480</v>
      </c>
      <c r="E1068" s="3" t="s">
        <v>121</v>
      </c>
      <c r="F1068" s="4" t="s">
        <v>481</v>
      </c>
      <c r="G1068" s="3" t="s">
        <v>16</v>
      </c>
      <c r="H1068" s="5">
        <v>829.07650000000001</v>
      </c>
      <c r="I1068" s="5">
        <v>2.2086000000000001</v>
      </c>
      <c r="J1068" s="5">
        <v>2.1579000000000002</v>
      </c>
      <c r="K1068" s="6">
        <v>0.97704428144525945</v>
      </c>
      <c r="L1068" s="5">
        <v>29.61</v>
      </c>
      <c r="M1068" s="19">
        <f>H1068*INDEX('Pliegos Tarifarios (Las Condes)'!$B:$B,MATCH($B1068,'Pliegos Tarifarios (Las Condes)'!$A:$A,0))</f>
        <v>98525.79310699999</v>
      </c>
      <c r="N1068" s="19">
        <f>I1068*INDEX('Pliegos Tarifarios (Las Condes)'!$C:$C,MATCH($B1068,'Pliegos Tarifarios (Las Condes)'!$A:$A,0))</f>
        <v>7713.0253133999995</v>
      </c>
      <c r="O1068" s="19">
        <f>J1068*INDEX('Pliegos Tarifarios (Las Condes)'!$D:$D,MATCH($B1068,'Pliegos Tarifarios (Las Condes)'!$A:$A,0))</f>
        <v>30626.675488500005</v>
      </c>
      <c r="P1068" s="19">
        <f>H1068*INDEX('Pliegos Tarifarios (Las Condes)'!$E:$E,MATCH($B1068,'Pliegos Tarifarios (Las Condes)'!$A:$A,0))</f>
        <v>10721.617298000001</v>
      </c>
      <c r="Q1068" s="19" cm="1">
        <f t="array" ref="Q1068">H1068*_xlfn.IFS(H1068&lt;=350,INDEX('Pliegos Tarifarios (Las Condes)'!$F:$F,MATCH($B1068,'Pliegos Tarifarios (Las Condes)'!$A:$A,0)),H1068&lt;=500,INDEX('Pliegos Tarifarios (Las Condes)'!$G:$G,MATCH($B1068,'Pliegos Tarifarios (Las Condes)'!$A:$A,0)),H1068&lt;=1000,INDEX('Pliegos Tarifarios (Las Condes)'!$H:$H,MATCH($B1068,'Pliegos Tarifarios (Las Condes)'!$A:$A,0)),H1068&lt;=5000,INDEX('Pliegos Tarifarios (Las Condes)'!$I:$I,MATCH($B1068,'Pliegos Tarifarios (Las Condes)'!$A:$A,0)),H1068&gt;5000,INDEX('Pliegos Tarifarios (Las Condes)'!$J:$J,MATCH($B1068,'Pliegos Tarifarios (Las Condes)'!$A:$A,0)))/1.19</f>
        <v>1944.4979088235295</v>
      </c>
      <c r="R1068" s="19">
        <f>INDEX('Pliegos Tarifarios (Las Condes)'!$K:$K,MATCH($B1068,'Pliegos Tarifarios (Las Condes)'!$A:$A,0))</f>
        <v>716.899</v>
      </c>
      <c r="S1068" s="21">
        <f t="shared" si="51"/>
        <v>150248.50811572353</v>
      </c>
      <c r="T1068" s="21">
        <f t="shared" si="52"/>
        <v>28547.216541987469</v>
      </c>
      <c r="U1068" s="19">
        <v>0</v>
      </c>
      <c r="V1068" s="21">
        <f t="shared" si="53"/>
        <v>178795.72465771099</v>
      </c>
    </row>
    <row r="1069" spans="1:22" x14ac:dyDescent="0.3">
      <c r="A1069" s="3" t="s">
        <v>142</v>
      </c>
      <c r="B1069" s="3">
        <v>3</v>
      </c>
      <c r="C1069" s="4" t="s">
        <v>186</v>
      </c>
      <c r="D1069" s="3" t="s">
        <v>482</v>
      </c>
      <c r="E1069" s="3" t="s">
        <v>121</v>
      </c>
      <c r="F1069" s="4" t="s">
        <v>483</v>
      </c>
      <c r="G1069" s="3" t="s">
        <v>16</v>
      </c>
      <c r="H1069" s="5">
        <v>828.6979</v>
      </c>
      <c r="I1069" s="5">
        <v>2.2465000000000002</v>
      </c>
      <c r="J1069" s="5">
        <v>2.1850000000000001</v>
      </c>
      <c r="K1069" s="6">
        <v>0.97262408190518579</v>
      </c>
      <c r="L1069" s="5">
        <v>29.6</v>
      </c>
      <c r="M1069" s="19">
        <f>H1069*INDEX('Pliegos Tarifarios (Las Condes)'!$B:$B,MATCH($B1069,'Pliegos Tarifarios (Las Condes)'!$A:$A,0))</f>
        <v>98480.801040199993</v>
      </c>
      <c r="N1069" s="19">
        <f>I1069*INDEX('Pliegos Tarifarios (Las Condes)'!$C:$C,MATCH($B1069,'Pliegos Tarifarios (Las Condes)'!$A:$A,0))</f>
        <v>7845.3823085000004</v>
      </c>
      <c r="O1069" s="19">
        <f>J1069*INDEX('Pliegos Tarifarios (Las Condes)'!$D:$D,MATCH($B1069,'Pliegos Tarifarios (Las Condes)'!$A:$A,0))</f>
        <v>31011.300775000003</v>
      </c>
      <c r="P1069" s="19">
        <f>H1069*INDEX('Pliegos Tarifarios (Las Condes)'!$E:$E,MATCH($B1069,'Pliegos Tarifarios (Las Condes)'!$A:$A,0))</f>
        <v>10716.7212428</v>
      </c>
      <c r="Q1069" s="19" cm="1">
        <f t="array" ref="Q1069">H1069*_xlfn.IFS(H1069&lt;=350,INDEX('Pliegos Tarifarios (Las Condes)'!$F:$F,MATCH($B1069,'Pliegos Tarifarios (Las Condes)'!$A:$A,0)),H1069&lt;=500,INDEX('Pliegos Tarifarios (Las Condes)'!$G:$G,MATCH($B1069,'Pliegos Tarifarios (Las Condes)'!$A:$A,0)),H1069&lt;=1000,INDEX('Pliegos Tarifarios (Las Condes)'!$H:$H,MATCH($B1069,'Pliegos Tarifarios (Las Condes)'!$A:$A,0)),H1069&lt;=5000,INDEX('Pliegos Tarifarios (Las Condes)'!$I:$I,MATCH($B1069,'Pliegos Tarifarios (Las Condes)'!$A:$A,0)),H1069&gt;5000,INDEX('Pliegos Tarifarios (Las Condes)'!$J:$J,MATCH($B1069,'Pliegos Tarifarios (Las Condes)'!$A:$A,0)))/1.19</f>
        <v>1943.6099486554626</v>
      </c>
      <c r="R1069" s="19">
        <f>INDEX('Pliegos Tarifarios (Las Condes)'!$K:$K,MATCH($B1069,'Pliegos Tarifarios (Las Condes)'!$A:$A,0))</f>
        <v>716.899</v>
      </c>
      <c r="S1069" s="21">
        <f t="shared" si="51"/>
        <v>150714.71431515549</v>
      </c>
      <c r="T1069" s="21">
        <f t="shared" si="52"/>
        <v>28635.795719879545</v>
      </c>
      <c r="U1069" s="19">
        <v>0</v>
      </c>
      <c r="V1069" s="21">
        <f t="shared" si="53"/>
        <v>179350.51003503503</v>
      </c>
    </row>
    <row r="1070" spans="1:22" x14ac:dyDescent="0.3">
      <c r="A1070" s="3" t="s">
        <v>142</v>
      </c>
      <c r="B1070" s="3">
        <v>3</v>
      </c>
      <c r="C1070" s="4" t="s">
        <v>186</v>
      </c>
      <c r="D1070" s="3" t="s">
        <v>484</v>
      </c>
      <c r="E1070" s="3" t="s">
        <v>121</v>
      </c>
      <c r="F1070" s="4" t="s">
        <v>485</v>
      </c>
      <c r="G1070" s="3" t="s">
        <v>16</v>
      </c>
      <c r="H1070" s="5">
        <v>829.47069999999997</v>
      </c>
      <c r="I1070" s="5">
        <v>2.2650000000000001</v>
      </c>
      <c r="J1070" s="5">
        <v>2.1576</v>
      </c>
      <c r="K1070" s="6">
        <v>0.95258278145695352</v>
      </c>
      <c r="L1070" s="5">
        <v>29.62</v>
      </c>
      <c r="M1070" s="19">
        <f>H1070*INDEX('Pliegos Tarifarios (Las Condes)'!$B:$B,MATCH($B1070,'Pliegos Tarifarios (Las Condes)'!$A:$A,0))</f>
        <v>98572.639046599987</v>
      </c>
      <c r="N1070" s="19">
        <f>I1070*INDEX('Pliegos Tarifarios (Las Condes)'!$C:$C,MATCH($B1070,'Pliegos Tarifarios (Las Condes)'!$A:$A,0))</f>
        <v>7909.9892849999997</v>
      </c>
      <c r="O1070" s="19">
        <f>J1070*INDEX('Pliegos Tarifarios (Las Condes)'!$D:$D,MATCH($B1070,'Pliegos Tarifarios (Las Condes)'!$A:$A,0))</f>
        <v>30622.417644000001</v>
      </c>
      <c r="P1070" s="19">
        <f>H1070*INDEX('Pliegos Tarifarios (Las Condes)'!$E:$E,MATCH($B1070,'Pliegos Tarifarios (Las Condes)'!$A:$A,0))</f>
        <v>10726.7150924</v>
      </c>
      <c r="Q1070" s="19" cm="1">
        <f t="array" ref="Q1070">H1070*_xlfn.IFS(H1070&lt;=350,INDEX('Pliegos Tarifarios (Las Condes)'!$F:$F,MATCH($B1070,'Pliegos Tarifarios (Las Condes)'!$A:$A,0)),H1070&lt;=500,INDEX('Pliegos Tarifarios (Las Condes)'!$G:$G,MATCH($B1070,'Pliegos Tarifarios (Las Condes)'!$A:$A,0)),H1070&lt;=1000,INDEX('Pliegos Tarifarios (Las Condes)'!$H:$H,MATCH($B1070,'Pliegos Tarifarios (Las Condes)'!$A:$A,0)),H1070&lt;=5000,INDEX('Pliegos Tarifarios (Las Condes)'!$I:$I,MATCH($B1070,'Pliegos Tarifarios (Las Condes)'!$A:$A,0)),H1070&gt;5000,INDEX('Pliegos Tarifarios (Las Condes)'!$J:$J,MATCH($B1070,'Pliegos Tarifarios (Las Condes)'!$A:$A,0)))/1.19</f>
        <v>1945.4224568907564</v>
      </c>
      <c r="R1070" s="19">
        <f>INDEX('Pliegos Tarifarios (Las Condes)'!$K:$K,MATCH($B1070,'Pliegos Tarifarios (Las Condes)'!$A:$A,0))</f>
        <v>716.899</v>
      </c>
      <c r="S1070" s="21">
        <f t="shared" si="51"/>
        <v>150494.08252489075</v>
      </c>
      <c r="T1070" s="21">
        <f t="shared" si="52"/>
        <v>28593.875679729244</v>
      </c>
      <c r="U1070" s="19">
        <v>0</v>
      </c>
      <c r="V1070" s="21">
        <f t="shared" si="53"/>
        <v>179087.95820461999</v>
      </c>
    </row>
    <row r="1071" spans="1:22" x14ac:dyDescent="0.3">
      <c r="A1071" s="3" t="s">
        <v>142</v>
      </c>
      <c r="B1071" s="3">
        <v>3</v>
      </c>
      <c r="C1071" s="4" t="s">
        <v>186</v>
      </c>
      <c r="D1071" s="3" t="s">
        <v>486</v>
      </c>
      <c r="E1071" s="3" t="s">
        <v>121</v>
      </c>
      <c r="F1071" s="4" t="s">
        <v>487</v>
      </c>
      <c r="G1071" s="3" t="s">
        <v>16</v>
      </c>
      <c r="H1071" s="5">
        <v>827.85080000000005</v>
      </c>
      <c r="I1071" s="5">
        <v>2.2136999999999998</v>
      </c>
      <c r="J1071" s="5">
        <v>2.1876000000000002</v>
      </c>
      <c r="K1071" s="6">
        <v>0.98820978452364838</v>
      </c>
      <c r="L1071" s="5">
        <v>29.57</v>
      </c>
      <c r="M1071" s="19">
        <f>H1071*INDEX('Pliegos Tarifarios (Las Condes)'!$B:$B,MATCH($B1071,'Pliegos Tarifarios (Las Condes)'!$A:$A,0))</f>
        <v>98380.133370399999</v>
      </c>
      <c r="N1071" s="19">
        <f>I1071*INDEX('Pliegos Tarifarios (Las Condes)'!$C:$C,MATCH($B1071,'Pliegos Tarifarios (Las Condes)'!$A:$A,0))</f>
        <v>7730.8358852999991</v>
      </c>
      <c r="O1071" s="19">
        <f>J1071*INDEX('Pliegos Tarifarios (Las Condes)'!$D:$D,MATCH($B1071,'Pliegos Tarifarios (Las Condes)'!$A:$A,0))</f>
        <v>31048.202094000004</v>
      </c>
      <c r="P1071" s="19">
        <f>H1071*INDEX('Pliegos Tarifarios (Las Condes)'!$E:$E,MATCH($B1071,'Pliegos Tarifarios (Las Condes)'!$A:$A,0))</f>
        <v>10705.766545600001</v>
      </c>
      <c r="Q1071" s="19" cm="1">
        <f t="array" ref="Q1071">H1071*_xlfn.IFS(H1071&lt;=350,INDEX('Pliegos Tarifarios (Las Condes)'!$F:$F,MATCH($B1071,'Pliegos Tarifarios (Las Condes)'!$A:$A,0)),H1071&lt;=500,INDEX('Pliegos Tarifarios (Las Condes)'!$G:$G,MATCH($B1071,'Pliegos Tarifarios (Las Condes)'!$A:$A,0)),H1071&lt;=1000,INDEX('Pliegos Tarifarios (Las Condes)'!$H:$H,MATCH($B1071,'Pliegos Tarifarios (Las Condes)'!$A:$A,0)),H1071&lt;=5000,INDEX('Pliegos Tarifarios (Las Condes)'!$I:$I,MATCH($B1071,'Pliegos Tarifarios (Las Condes)'!$A:$A,0)),H1071&gt;5000,INDEX('Pliegos Tarifarios (Las Condes)'!$J:$J,MATCH($B1071,'Pliegos Tarifarios (Las Condes)'!$A:$A,0)))/1.19</f>
        <v>1941.6231788235298</v>
      </c>
      <c r="R1071" s="19">
        <f>INDEX('Pliegos Tarifarios (Las Condes)'!$K:$K,MATCH($B1071,'Pliegos Tarifarios (Las Condes)'!$A:$A,0))</f>
        <v>716.899</v>
      </c>
      <c r="S1071" s="21">
        <f t="shared" si="51"/>
        <v>150523.46007412352</v>
      </c>
      <c r="T1071" s="21">
        <f t="shared" si="52"/>
        <v>28599.45741408347</v>
      </c>
      <c r="U1071" s="19">
        <v>0</v>
      </c>
      <c r="V1071" s="21">
        <f t="shared" si="53"/>
        <v>179122.91748820699</v>
      </c>
    </row>
    <row r="1072" spans="1:22" x14ac:dyDescent="0.3">
      <c r="A1072" s="3" t="s">
        <v>142</v>
      </c>
      <c r="B1072" s="3">
        <v>3</v>
      </c>
      <c r="C1072" s="4" t="s">
        <v>186</v>
      </c>
      <c r="D1072" s="3" t="s">
        <v>488</v>
      </c>
      <c r="E1072" s="3" t="s">
        <v>121</v>
      </c>
      <c r="F1072" s="4" t="s">
        <v>489</v>
      </c>
      <c r="G1072" s="3" t="s">
        <v>16</v>
      </c>
      <c r="H1072" s="5">
        <v>828.08349999999996</v>
      </c>
      <c r="I1072" s="5">
        <v>2.2242999999999999</v>
      </c>
      <c r="J1072" s="5">
        <v>2.2118000000000002</v>
      </c>
      <c r="K1072" s="6">
        <v>0.99438025446207812</v>
      </c>
      <c r="L1072" s="5">
        <v>29.57</v>
      </c>
      <c r="M1072" s="19">
        <f>H1072*INDEX('Pliegos Tarifarios (Las Condes)'!$B:$B,MATCH($B1072,'Pliegos Tarifarios (Las Condes)'!$A:$A,0))</f>
        <v>98407.786972999995</v>
      </c>
      <c r="N1072" s="19">
        <f>I1072*INDEX('Pliegos Tarifarios (Las Condes)'!$C:$C,MATCH($B1072,'Pliegos Tarifarios (Las Condes)'!$A:$A,0))</f>
        <v>7767.8539366999994</v>
      </c>
      <c r="O1072" s="19">
        <f>J1072*INDEX('Pliegos Tarifarios (Las Condes)'!$D:$D,MATCH($B1072,'Pliegos Tarifarios (Las Condes)'!$A:$A,0))</f>
        <v>31391.668217000006</v>
      </c>
      <c r="P1072" s="19">
        <f>H1072*INDEX('Pliegos Tarifarios (Las Condes)'!$E:$E,MATCH($B1072,'Pliegos Tarifarios (Las Condes)'!$A:$A,0))</f>
        <v>10708.775822</v>
      </c>
      <c r="Q1072" s="19" cm="1">
        <f t="array" ref="Q1072">H1072*_xlfn.IFS(H1072&lt;=350,INDEX('Pliegos Tarifarios (Las Condes)'!$F:$F,MATCH($B1072,'Pliegos Tarifarios (Las Condes)'!$A:$A,0)),H1072&lt;=500,INDEX('Pliegos Tarifarios (Las Condes)'!$G:$G,MATCH($B1072,'Pliegos Tarifarios (Las Condes)'!$A:$A,0)),H1072&lt;=1000,INDEX('Pliegos Tarifarios (Las Condes)'!$H:$H,MATCH($B1072,'Pliegos Tarifarios (Las Condes)'!$A:$A,0)),H1072&lt;=5000,INDEX('Pliegos Tarifarios (Las Condes)'!$I:$I,MATCH($B1072,'Pliegos Tarifarios (Las Condes)'!$A:$A,0)),H1072&gt;5000,INDEX('Pliegos Tarifarios (Las Condes)'!$J:$J,MATCH($B1072,'Pliegos Tarifarios (Las Condes)'!$A:$A,0)))/1.19</f>
        <v>1942.1689483193279</v>
      </c>
      <c r="R1072" s="19">
        <f>INDEX('Pliegos Tarifarios (Las Condes)'!$K:$K,MATCH($B1072,'Pliegos Tarifarios (Las Condes)'!$A:$A,0))</f>
        <v>716.899</v>
      </c>
      <c r="S1072" s="21">
        <f t="shared" si="51"/>
        <v>150935.15289701935</v>
      </c>
      <c r="T1072" s="21">
        <f t="shared" si="52"/>
        <v>28677.679050433675</v>
      </c>
      <c r="U1072" s="19">
        <v>0</v>
      </c>
      <c r="V1072" s="21">
        <f t="shared" si="53"/>
        <v>179612.83194745303</v>
      </c>
    </row>
    <row r="1073" spans="1:22" x14ac:dyDescent="0.3">
      <c r="A1073" s="3" t="s">
        <v>142</v>
      </c>
      <c r="B1073" s="3">
        <v>3</v>
      </c>
      <c r="C1073" s="4" t="s">
        <v>186</v>
      </c>
      <c r="D1073" s="3" t="s">
        <v>490</v>
      </c>
      <c r="E1073" s="3" t="s">
        <v>121</v>
      </c>
      <c r="F1073" s="4" t="s">
        <v>491</v>
      </c>
      <c r="G1073" s="3" t="s">
        <v>16</v>
      </c>
      <c r="H1073" s="5">
        <v>829.3356</v>
      </c>
      <c r="I1073" s="5">
        <v>2.2726000000000002</v>
      </c>
      <c r="J1073" s="5">
        <v>2.1947000000000001</v>
      </c>
      <c r="K1073" s="6">
        <v>0.96572208043650443</v>
      </c>
      <c r="L1073" s="5">
        <v>29.62</v>
      </c>
      <c r="M1073" s="19">
        <f>H1073*INDEX('Pliegos Tarifarios (Las Condes)'!$B:$B,MATCH($B1073,'Pliegos Tarifarios (Las Condes)'!$A:$A,0))</f>
        <v>98556.58403279999</v>
      </c>
      <c r="N1073" s="19">
        <f>I1073*INDEX('Pliegos Tarifarios (Las Condes)'!$C:$C,MATCH($B1073,'Pliegos Tarifarios (Las Condes)'!$A:$A,0))</f>
        <v>7936.5305294</v>
      </c>
      <c r="O1073" s="19">
        <f>J1073*INDEX('Pliegos Tarifarios (Las Condes)'!$D:$D,MATCH($B1073,'Pliegos Tarifarios (Las Condes)'!$A:$A,0))</f>
        <v>31148.971080500003</v>
      </c>
      <c r="P1073" s="19">
        <f>H1073*INDEX('Pliegos Tarifarios (Las Condes)'!$E:$E,MATCH($B1073,'Pliegos Tarifarios (Las Condes)'!$A:$A,0))</f>
        <v>10724.967979200001</v>
      </c>
      <c r="Q1073" s="19" cm="1">
        <f t="array" ref="Q1073">H1073*_xlfn.IFS(H1073&lt;=350,INDEX('Pliegos Tarifarios (Las Condes)'!$F:$F,MATCH($B1073,'Pliegos Tarifarios (Las Condes)'!$A:$A,0)),H1073&lt;=500,INDEX('Pliegos Tarifarios (Las Condes)'!$G:$G,MATCH($B1073,'Pliegos Tarifarios (Las Condes)'!$A:$A,0)),H1073&lt;=1000,INDEX('Pliegos Tarifarios (Las Condes)'!$H:$H,MATCH($B1073,'Pliegos Tarifarios (Las Condes)'!$A:$A,0)),H1073&lt;=5000,INDEX('Pliegos Tarifarios (Las Condes)'!$I:$I,MATCH($B1073,'Pliegos Tarifarios (Las Condes)'!$A:$A,0)),H1073&gt;5000,INDEX('Pliegos Tarifarios (Las Condes)'!$J:$J,MATCH($B1073,'Pliegos Tarifarios (Las Condes)'!$A:$A,0)))/1.19</f>
        <v>1945.1055963025215</v>
      </c>
      <c r="R1073" s="19">
        <f>INDEX('Pliegos Tarifarios (Las Condes)'!$K:$K,MATCH($B1073,'Pliegos Tarifarios (Las Condes)'!$A:$A,0))</f>
        <v>716.899</v>
      </c>
      <c r="S1073" s="21">
        <f t="shared" si="51"/>
        <v>151029.05821820252</v>
      </c>
      <c r="T1073" s="21">
        <f t="shared" si="52"/>
        <v>28695.521061458479</v>
      </c>
      <c r="U1073" s="19">
        <v>0</v>
      </c>
      <c r="V1073" s="21">
        <f t="shared" si="53"/>
        <v>179724.579279661</v>
      </c>
    </row>
    <row r="1074" spans="1:22" x14ac:dyDescent="0.3">
      <c r="A1074" s="3" t="s">
        <v>142</v>
      </c>
      <c r="B1074" s="3">
        <v>3</v>
      </c>
      <c r="C1074" s="4" t="s">
        <v>186</v>
      </c>
      <c r="D1074" s="3" t="s">
        <v>492</v>
      </c>
      <c r="E1074" s="3" t="s">
        <v>121</v>
      </c>
      <c r="F1074" s="4" t="s">
        <v>493</v>
      </c>
      <c r="G1074" s="3" t="s">
        <v>16</v>
      </c>
      <c r="H1074" s="5">
        <v>828.73199999999997</v>
      </c>
      <c r="I1074" s="5">
        <v>2.2509000000000001</v>
      </c>
      <c r="J1074" s="5">
        <v>2.1808000000000001</v>
      </c>
      <c r="K1074" s="6">
        <v>0.96885690168377092</v>
      </c>
      <c r="L1074" s="5">
        <v>29.6</v>
      </c>
      <c r="M1074" s="19">
        <f>H1074*INDEX('Pliegos Tarifarios (Las Condes)'!$B:$B,MATCH($B1074,'Pliegos Tarifarios (Las Condes)'!$A:$A,0))</f>
        <v>98484.853415999998</v>
      </c>
      <c r="N1074" s="19">
        <f>I1074*INDEX('Pliegos Tarifarios (Las Condes)'!$C:$C,MATCH($B1074,'Pliegos Tarifarios (Las Condes)'!$A:$A,0))</f>
        <v>7860.7482921000001</v>
      </c>
      <c r="O1074" s="19">
        <f>J1074*INDEX('Pliegos Tarifarios (Las Condes)'!$D:$D,MATCH($B1074,'Pliegos Tarifarios (Las Condes)'!$A:$A,0))</f>
        <v>30951.690952000001</v>
      </c>
      <c r="P1074" s="19">
        <f>H1074*INDEX('Pliegos Tarifarios (Las Condes)'!$E:$E,MATCH($B1074,'Pliegos Tarifarios (Las Condes)'!$A:$A,0))</f>
        <v>10717.162224</v>
      </c>
      <c r="Q1074" s="19" cm="1">
        <f t="array" ref="Q1074">H1074*_xlfn.IFS(H1074&lt;=350,INDEX('Pliegos Tarifarios (Las Condes)'!$F:$F,MATCH($B1074,'Pliegos Tarifarios (Las Condes)'!$A:$A,0)),H1074&lt;=500,INDEX('Pliegos Tarifarios (Las Condes)'!$G:$G,MATCH($B1074,'Pliegos Tarifarios (Las Condes)'!$A:$A,0)),H1074&lt;=1000,INDEX('Pliegos Tarifarios (Las Condes)'!$H:$H,MATCH($B1074,'Pliegos Tarifarios (Las Condes)'!$A:$A,0)),H1074&lt;=5000,INDEX('Pliegos Tarifarios (Las Condes)'!$I:$I,MATCH($B1074,'Pliegos Tarifarios (Las Condes)'!$A:$A,0)),H1074&gt;5000,INDEX('Pliegos Tarifarios (Las Condes)'!$J:$J,MATCH($B1074,'Pliegos Tarifarios (Las Condes)'!$A:$A,0)))/1.19</f>
        <v>1943.6899260504206</v>
      </c>
      <c r="R1074" s="19">
        <f>INDEX('Pliegos Tarifarios (Las Condes)'!$K:$K,MATCH($B1074,'Pliegos Tarifarios (Las Condes)'!$A:$A,0))</f>
        <v>716.899</v>
      </c>
      <c r="S1074" s="21">
        <f t="shared" si="51"/>
        <v>150675.04381015044</v>
      </c>
      <c r="T1074" s="21">
        <f t="shared" si="52"/>
        <v>28628.258323928585</v>
      </c>
      <c r="U1074" s="19">
        <v>0</v>
      </c>
      <c r="V1074" s="21">
        <f t="shared" si="53"/>
        <v>179303.30213407901</v>
      </c>
    </row>
    <row r="1075" spans="1:22" x14ac:dyDescent="0.3">
      <c r="A1075" s="3" t="s">
        <v>142</v>
      </c>
      <c r="B1075" s="3">
        <v>3</v>
      </c>
      <c r="C1075" s="4" t="s">
        <v>186</v>
      </c>
      <c r="D1075" s="3" t="s">
        <v>494</v>
      </c>
      <c r="E1075" s="3" t="s">
        <v>121</v>
      </c>
      <c r="F1075" s="4" t="s">
        <v>495</v>
      </c>
      <c r="G1075" s="3" t="s">
        <v>16</v>
      </c>
      <c r="H1075" s="5">
        <v>826.13580000000002</v>
      </c>
      <c r="I1075" s="5">
        <v>2.2092999999999998</v>
      </c>
      <c r="J1075" s="5">
        <v>2.1863000000000001</v>
      </c>
      <c r="K1075" s="6">
        <v>0.98958946272575032</v>
      </c>
      <c r="L1075" s="5">
        <v>29.5</v>
      </c>
      <c r="M1075" s="19">
        <f>H1075*INDEX('Pliegos Tarifarios (Las Condes)'!$B:$B,MATCH($B1075,'Pliegos Tarifarios (Las Condes)'!$A:$A,0))</f>
        <v>98176.326200399999</v>
      </c>
      <c r="N1075" s="19">
        <f>I1075*INDEX('Pliegos Tarifarios (Las Condes)'!$C:$C,MATCH($B1075,'Pliegos Tarifarios (Las Condes)'!$A:$A,0))</f>
        <v>7715.4699016999984</v>
      </c>
      <c r="O1075" s="19">
        <f>J1075*INDEX('Pliegos Tarifarios (Las Condes)'!$D:$D,MATCH($B1075,'Pliegos Tarifarios (Las Condes)'!$A:$A,0))</f>
        <v>31029.751434500002</v>
      </c>
      <c r="P1075" s="19">
        <f>H1075*INDEX('Pliegos Tarifarios (Las Condes)'!$E:$E,MATCH($B1075,'Pliegos Tarifarios (Las Condes)'!$A:$A,0))</f>
        <v>10683.5881656</v>
      </c>
      <c r="Q1075" s="19" cm="1">
        <f t="array" ref="Q1075">H1075*_xlfn.IFS(H1075&lt;=350,INDEX('Pliegos Tarifarios (Las Condes)'!$F:$F,MATCH($B1075,'Pliegos Tarifarios (Las Condes)'!$A:$A,0)),H1075&lt;=500,INDEX('Pliegos Tarifarios (Las Condes)'!$G:$G,MATCH($B1075,'Pliegos Tarifarios (Las Condes)'!$A:$A,0)),H1075&lt;=1000,INDEX('Pliegos Tarifarios (Las Condes)'!$H:$H,MATCH($B1075,'Pliegos Tarifarios (Las Condes)'!$A:$A,0)),H1075&lt;=5000,INDEX('Pliegos Tarifarios (Las Condes)'!$I:$I,MATCH($B1075,'Pliegos Tarifarios (Las Condes)'!$A:$A,0)),H1075&gt;5000,INDEX('Pliegos Tarifarios (Las Condes)'!$J:$J,MATCH($B1075,'Pliegos Tarifarios (Las Condes)'!$A:$A,0)))/1.19</f>
        <v>1937.600855294118</v>
      </c>
      <c r="R1075" s="19">
        <f>INDEX('Pliegos Tarifarios (Las Condes)'!$K:$K,MATCH($B1075,'Pliegos Tarifarios (Las Condes)'!$A:$A,0))</f>
        <v>716.899</v>
      </c>
      <c r="S1075" s="21">
        <f t="shared" si="51"/>
        <v>150259.63555749413</v>
      </c>
      <c r="T1075" s="21">
        <f t="shared" si="52"/>
        <v>28549.330755923886</v>
      </c>
      <c r="U1075" s="19">
        <v>0</v>
      </c>
      <c r="V1075" s="21">
        <f t="shared" si="53"/>
        <v>178808.966313418</v>
      </c>
    </row>
    <row r="1076" spans="1:22" x14ac:dyDescent="0.3">
      <c r="A1076" s="3" t="s">
        <v>142</v>
      </c>
      <c r="B1076" s="3">
        <v>3</v>
      </c>
      <c r="C1076" s="4" t="s">
        <v>186</v>
      </c>
      <c r="D1076" s="3" t="s">
        <v>496</v>
      </c>
      <c r="E1076" s="3" t="s">
        <v>121</v>
      </c>
      <c r="F1076" s="4" t="s">
        <v>497</v>
      </c>
      <c r="G1076" s="3" t="s">
        <v>16</v>
      </c>
      <c r="H1076" s="5">
        <v>830.40089999999998</v>
      </c>
      <c r="I1076" s="5">
        <v>2.2629000000000001</v>
      </c>
      <c r="J1076" s="5">
        <v>2.1673</v>
      </c>
      <c r="K1076" s="6">
        <v>0.95775332537893842</v>
      </c>
      <c r="L1076" s="5">
        <v>29.66</v>
      </c>
      <c r="M1076" s="19">
        <f>H1076*INDEX('Pliegos Tarifarios (Las Condes)'!$B:$B,MATCH($B1076,'Pliegos Tarifarios (Las Condes)'!$A:$A,0))</f>
        <v>98683.182154199996</v>
      </c>
      <c r="N1076" s="19">
        <f>I1076*INDEX('Pliegos Tarifarios (Las Condes)'!$C:$C,MATCH($B1076,'Pliegos Tarifarios (Las Condes)'!$A:$A,0))</f>
        <v>7902.6555201000001</v>
      </c>
      <c r="O1076" s="19">
        <f>J1076*INDEX('Pliegos Tarifarios (Las Condes)'!$D:$D,MATCH($B1076,'Pliegos Tarifarios (Las Condes)'!$A:$A,0))</f>
        <v>30760.087949500001</v>
      </c>
      <c r="P1076" s="19">
        <f>H1076*INDEX('Pliegos Tarifarios (Las Condes)'!$E:$E,MATCH($B1076,'Pliegos Tarifarios (Las Condes)'!$A:$A,0))</f>
        <v>10738.7444388</v>
      </c>
      <c r="Q1076" s="19" cm="1">
        <f t="array" ref="Q1076">H1076*_xlfn.IFS(H1076&lt;=350,INDEX('Pliegos Tarifarios (Las Condes)'!$F:$F,MATCH($B1076,'Pliegos Tarifarios (Las Condes)'!$A:$A,0)),H1076&lt;=500,INDEX('Pliegos Tarifarios (Las Condes)'!$G:$G,MATCH($B1076,'Pliegos Tarifarios (Las Condes)'!$A:$A,0)),H1076&lt;=1000,INDEX('Pliegos Tarifarios (Las Condes)'!$H:$H,MATCH($B1076,'Pliegos Tarifarios (Las Condes)'!$A:$A,0)),H1076&lt;=5000,INDEX('Pliegos Tarifarios (Las Condes)'!$I:$I,MATCH($B1076,'Pliegos Tarifarios (Las Condes)'!$A:$A,0)),H1076&gt;5000,INDEX('Pliegos Tarifarios (Las Condes)'!$J:$J,MATCH($B1076,'Pliegos Tarifarios (Las Condes)'!$A:$A,0)))/1.19</f>
        <v>1947.6041276470592</v>
      </c>
      <c r="R1076" s="19">
        <f>INDEX('Pliegos Tarifarios (Las Condes)'!$K:$K,MATCH($B1076,'Pliegos Tarifarios (Las Condes)'!$A:$A,0))</f>
        <v>716.899</v>
      </c>
      <c r="S1076" s="21">
        <f t="shared" si="51"/>
        <v>150749.17319024706</v>
      </c>
      <c r="T1076" s="21">
        <f t="shared" si="52"/>
        <v>28642.342906146943</v>
      </c>
      <c r="U1076" s="19">
        <v>0</v>
      </c>
      <c r="V1076" s="21">
        <f t="shared" si="53"/>
        <v>179391.51609639401</v>
      </c>
    </row>
    <row r="1077" spans="1:22" x14ac:dyDescent="0.3">
      <c r="A1077" s="3" t="s">
        <v>142</v>
      </c>
      <c r="B1077" s="3">
        <v>3</v>
      </c>
      <c r="C1077" s="4" t="s">
        <v>186</v>
      </c>
      <c r="D1077" s="3" t="s">
        <v>498</v>
      </c>
      <c r="E1077" s="3" t="s">
        <v>121</v>
      </c>
      <c r="F1077" s="4" t="s">
        <v>499</v>
      </c>
      <c r="G1077" s="3" t="s">
        <v>16</v>
      </c>
      <c r="H1077" s="5">
        <v>826.38149999999996</v>
      </c>
      <c r="I1077" s="5">
        <v>2.2263999999999999</v>
      </c>
      <c r="J1077" s="5">
        <v>2.1674000000000002</v>
      </c>
      <c r="K1077" s="6">
        <v>0.97349982033776516</v>
      </c>
      <c r="L1077" s="5">
        <v>29.51</v>
      </c>
      <c r="M1077" s="19">
        <f>H1077*INDEX('Pliegos Tarifarios (Las Condes)'!$B:$B,MATCH($B1077,'Pliegos Tarifarios (Las Condes)'!$A:$A,0))</f>
        <v>98205.524696999986</v>
      </c>
      <c r="N1077" s="19">
        <f>I1077*INDEX('Pliegos Tarifarios (Las Condes)'!$C:$C,MATCH($B1077,'Pliegos Tarifarios (Las Condes)'!$A:$A,0))</f>
        <v>7775.1877015999989</v>
      </c>
      <c r="O1077" s="19">
        <f>J1077*INDEX('Pliegos Tarifarios (Las Condes)'!$D:$D,MATCH($B1077,'Pliegos Tarifarios (Las Condes)'!$A:$A,0))</f>
        <v>30761.507231000003</v>
      </c>
      <c r="P1077" s="19">
        <f>H1077*INDEX('Pliegos Tarifarios (Las Condes)'!$E:$E,MATCH($B1077,'Pliegos Tarifarios (Las Condes)'!$A:$A,0))</f>
        <v>10686.765557999999</v>
      </c>
      <c r="Q1077" s="19" cm="1">
        <f t="array" ref="Q1077">H1077*_xlfn.IFS(H1077&lt;=350,INDEX('Pliegos Tarifarios (Las Condes)'!$F:$F,MATCH($B1077,'Pliegos Tarifarios (Las Condes)'!$A:$A,0)),H1077&lt;=500,INDEX('Pliegos Tarifarios (Las Condes)'!$G:$G,MATCH($B1077,'Pliegos Tarifarios (Las Condes)'!$A:$A,0)),H1077&lt;=1000,INDEX('Pliegos Tarifarios (Las Condes)'!$H:$H,MATCH($B1077,'Pliegos Tarifarios (Las Condes)'!$A:$A,0)),H1077&lt;=5000,INDEX('Pliegos Tarifarios (Las Condes)'!$I:$I,MATCH($B1077,'Pliegos Tarifarios (Las Condes)'!$A:$A,0)),H1077&gt;5000,INDEX('Pliegos Tarifarios (Las Condes)'!$J:$J,MATCH($B1077,'Pliegos Tarifarios (Las Condes)'!$A:$A,0)))/1.19</f>
        <v>1938.1771147058826</v>
      </c>
      <c r="R1077" s="19">
        <f>INDEX('Pliegos Tarifarios (Las Condes)'!$K:$K,MATCH($B1077,'Pliegos Tarifarios (Las Condes)'!$A:$A,0))</f>
        <v>716.899</v>
      </c>
      <c r="S1077" s="21">
        <f t="shared" si="51"/>
        <v>150084.06130230584</v>
      </c>
      <c r="T1077" s="21">
        <f t="shared" si="52"/>
        <v>28515.971647438109</v>
      </c>
      <c r="U1077" s="19">
        <v>0</v>
      </c>
      <c r="V1077" s="21">
        <f t="shared" si="53"/>
        <v>178600.03294974394</v>
      </c>
    </row>
    <row r="1078" spans="1:22" x14ac:dyDescent="0.3">
      <c r="A1078" s="3" t="s">
        <v>142</v>
      </c>
      <c r="B1078" s="3">
        <v>3</v>
      </c>
      <c r="C1078" s="4" t="s">
        <v>186</v>
      </c>
      <c r="D1078" s="3" t="s">
        <v>500</v>
      </c>
      <c r="E1078" s="3" t="s">
        <v>121</v>
      </c>
      <c r="F1078" s="4" t="s">
        <v>501</v>
      </c>
      <c r="G1078" s="3" t="s">
        <v>16</v>
      </c>
      <c r="H1078" s="5">
        <v>829.45820000000003</v>
      </c>
      <c r="I1078" s="5">
        <v>2.2759</v>
      </c>
      <c r="J1078" s="5">
        <v>2.2277999999999998</v>
      </c>
      <c r="K1078" s="6">
        <v>0.97886550375675541</v>
      </c>
      <c r="L1078" s="5">
        <v>29.62</v>
      </c>
      <c r="M1078" s="19">
        <f>H1078*INDEX('Pliegos Tarifarios (Las Condes)'!$B:$B,MATCH($B1078,'Pliegos Tarifarios (Las Condes)'!$A:$A,0))</f>
        <v>98571.153571599993</v>
      </c>
      <c r="N1078" s="19">
        <f>I1078*INDEX('Pliegos Tarifarios (Las Condes)'!$C:$C,MATCH($B1078,'Pliegos Tarifarios (Las Condes)'!$A:$A,0))</f>
        <v>7948.0550170999995</v>
      </c>
      <c r="O1078" s="19">
        <f>J1078*INDEX('Pliegos Tarifarios (Las Condes)'!$D:$D,MATCH($B1078,'Pliegos Tarifarios (Las Condes)'!$A:$A,0))</f>
        <v>31618.753256999997</v>
      </c>
      <c r="P1078" s="19">
        <f>H1078*INDEX('Pliegos Tarifarios (Las Condes)'!$E:$E,MATCH($B1078,'Pliegos Tarifarios (Las Condes)'!$A:$A,0))</f>
        <v>10726.553442400002</v>
      </c>
      <c r="Q1078" s="19" cm="1">
        <f t="array" ref="Q1078">H1078*_xlfn.IFS(H1078&lt;=350,INDEX('Pliegos Tarifarios (Las Condes)'!$F:$F,MATCH($B1078,'Pliegos Tarifarios (Las Condes)'!$A:$A,0)),H1078&lt;=500,INDEX('Pliegos Tarifarios (Las Condes)'!$G:$G,MATCH($B1078,'Pliegos Tarifarios (Las Condes)'!$A:$A,0)),H1078&lt;=1000,INDEX('Pliegos Tarifarios (Las Condes)'!$H:$H,MATCH($B1078,'Pliegos Tarifarios (Las Condes)'!$A:$A,0)),H1078&lt;=5000,INDEX('Pliegos Tarifarios (Las Condes)'!$I:$I,MATCH($B1078,'Pliegos Tarifarios (Las Condes)'!$A:$A,0)),H1078&gt;5000,INDEX('Pliegos Tarifarios (Las Condes)'!$J:$J,MATCH($B1078,'Pliegos Tarifarios (Las Condes)'!$A:$A,0)))/1.19</f>
        <v>1945.3931396638661</v>
      </c>
      <c r="R1078" s="19">
        <f>INDEX('Pliegos Tarifarios (Las Condes)'!$K:$K,MATCH($B1078,'Pliegos Tarifarios (Las Condes)'!$A:$A,0))</f>
        <v>716.899</v>
      </c>
      <c r="S1078" s="21">
        <f t="shared" si="51"/>
        <v>151526.80742776388</v>
      </c>
      <c r="T1078" s="21">
        <f t="shared" si="52"/>
        <v>28790.093411275138</v>
      </c>
      <c r="U1078" s="19">
        <v>0</v>
      </c>
      <c r="V1078" s="21">
        <f t="shared" si="53"/>
        <v>180316.90083903901</v>
      </c>
    </row>
    <row r="1079" spans="1:22" x14ac:dyDescent="0.3">
      <c r="A1079" s="3" t="s">
        <v>142</v>
      </c>
      <c r="B1079" s="3">
        <v>3</v>
      </c>
      <c r="C1079" s="4" t="s">
        <v>186</v>
      </c>
      <c r="D1079" s="3" t="s">
        <v>502</v>
      </c>
      <c r="E1079" s="3" t="s">
        <v>121</v>
      </c>
      <c r="F1079" s="4" t="s">
        <v>503</v>
      </c>
      <c r="G1079" s="3" t="s">
        <v>16</v>
      </c>
      <c r="H1079" s="5">
        <v>827.25030000000004</v>
      </c>
      <c r="I1079" s="5">
        <v>2.2149000000000001</v>
      </c>
      <c r="J1079" s="5">
        <v>2.1892</v>
      </c>
      <c r="K1079" s="6">
        <v>0.98839676734841297</v>
      </c>
      <c r="L1079" s="5">
        <v>29.54</v>
      </c>
      <c r="M1079" s="19">
        <f>H1079*INDEX('Pliegos Tarifarios (Las Condes)'!$B:$B,MATCH($B1079,'Pliegos Tarifarios (Las Condes)'!$A:$A,0))</f>
        <v>98308.771151399997</v>
      </c>
      <c r="N1079" s="19">
        <f>I1079*INDEX('Pliegos Tarifarios (Las Condes)'!$C:$C,MATCH($B1079,'Pliegos Tarifarios (Las Condes)'!$A:$A,0))</f>
        <v>7735.0266081</v>
      </c>
      <c r="O1079" s="19">
        <f>J1079*INDEX('Pliegos Tarifarios (Las Condes)'!$D:$D,MATCH($B1079,'Pliegos Tarifarios (Las Condes)'!$A:$A,0))</f>
        <v>31070.910598000002</v>
      </c>
      <c r="P1079" s="19">
        <f>H1079*INDEX('Pliegos Tarifarios (Las Condes)'!$E:$E,MATCH($B1079,'Pliegos Tarifarios (Las Condes)'!$A:$A,0))</f>
        <v>10698.0008796</v>
      </c>
      <c r="Q1079" s="19" cm="1">
        <f t="array" ref="Q1079">H1079*_xlfn.IFS(H1079&lt;=350,INDEX('Pliegos Tarifarios (Las Condes)'!$F:$F,MATCH($B1079,'Pliegos Tarifarios (Las Condes)'!$A:$A,0)),H1079&lt;=500,INDEX('Pliegos Tarifarios (Las Condes)'!$G:$G,MATCH($B1079,'Pliegos Tarifarios (Las Condes)'!$A:$A,0)),H1079&lt;=1000,INDEX('Pliegos Tarifarios (Las Condes)'!$H:$H,MATCH($B1079,'Pliegos Tarifarios (Las Condes)'!$A:$A,0)),H1079&lt;=5000,INDEX('Pliegos Tarifarios (Las Condes)'!$I:$I,MATCH($B1079,'Pliegos Tarifarios (Las Condes)'!$A:$A,0)),H1079&gt;5000,INDEX('Pliegos Tarifarios (Las Condes)'!$J:$J,MATCH($B1079,'Pliegos Tarifarios (Las Condes)'!$A:$A,0)))/1.19</f>
        <v>1940.2147792436979</v>
      </c>
      <c r="R1079" s="19">
        <f>INDEX('Pliegos Tarifarios (Las Condes)'!$K:$K,MATCH($B1079,'Pliegos Tarifarios (Las Condes)'!$A:$A,0))</f>
        <v>716.899</v>
      </c>
      <c r="S1079" s="21">
        <f t="shared" si="51"/>
        <v>150469.8230163437</v>
      </c>
      <c r="T1079" s="21">
        <f t="shared" si="52"/>
        <v>28589.266373105304</v>
      </c>
      <c r="U1079" s="19">
        <v>0</v>
      </c>
      <c r="V1079" s="21">
        <f t="shared" si="53"/>
        <v>179059.08938944899</v>
      </c>
    </row>
    <row r="1080" spans="1:22" x14ac:dyDescent="0.3">
      <c r="A1080" s="3" t="s">
        <v>142</v>
      </c>
      <c r="B1080" s="3">
        <v>3</v>
      </c>
      <c r="C1080" s="4" t="s">
        <v>186</v>
      </c>
      <c r="D1080" s="3" t="s">
        <v>504</v>
      </c>
      <c r="E1080" s="3" t="s">
        <v>121</v>
      </c>
      <c r="F1080" s="4" t="s">
        <v>505</v>
      </c>
      <c r="G1080" s="3" t="s">
        <v>16</v>
      </c>
      <c r="H1080" s="5">
        <v>828.77459999999996</v>
      </c>
      <c r="I1080" s="5">
        <v>2.1818</v>
      </c>
      <c r="J1080" s="5">
        <v>2.1818</v>
      </c>
      <c r="K1080" s="6">
        <v>1</v>
      </c>
      <c r="L1080" s="5">
        <v>29.6</v>
      </c>
      <c r="M1080" s="19">
        <f>H1080*INDEX('Pliegos Tarifarios (Las Condes)'!$B:$B,MATCH($B1080,'Pliegos Tarifarios (Las Condes)'!$A:$A,0))</f>
        <v>98489.915914799989</v>
      </c>
      <c r="N1080" s="19">
        <f>I1080*INDEX('Pliegos Tarifarios (Las Condes)'!$C:$C,MATCH($B1080,'Pliegos Tarifarios (Las Condes)'!$A:$A,0))</f>
        <v>7619.4325041999991</v>
      </c>
      <c r="O1080" s="19">
        <f>J1080*INDEX('Pliegos Tarifarios (Las Condes)'!$D:$D,MATCH($B1080,'Pliegos Tarifarios (Las Condes)'!$A:$A,0))</f>
        <v>30965.883766999999</v>
      </c>
      <c r="P1080" s="19">
        <f>H1080*INDEX('Pliegos Tarifarios (Las Condes)'!$E:$E,MATCH($B1080,'Pliegos Tarifarios (Las Condes)'!$A:$A,0))</f>
        <v>10717.713127200001</v>
      </c>
      <c r="Q1080" s="19" cm="1">
        <f t="array" ref="Q1080">H1080*_xlfn.IFS(H1080&lt;=350,INDEX('Pliegos Tarifarios (Las Condes)'!$F:$F,MATCH($B1080,'Pliegos Tarifarios (Las Condes)'!$A:$A,0)),H1080&lt;=500,INDEX('Pliegos Tarifarios (Las Condes)'!$G:$G,MATCH($B1080,'Pliegos Tarifarios (Las Condes)'!$A:$A,0)),H1080&lt;=1000,INDEX('Pliegos Tarifarios (Las Condes)'!$H:$H,MATCH($B1080,'Pliegos Tarifarios (Las Condes)'!$A:$A,0)),H1080&lt;=5000,INDEX('Pliegos Tarifarios (Las Condes)'!$I:$I,MATCH($B1080,'Pliegos Tarifarios (Las Condes)'!$A:$A,0)),H1080&gt;5000,INDEX('Pliegos Tarifarios (Las Condes)'!$J:$J,MATCH($B1080,'Pliegos Tarifarios (Las Condes)'!$A:$A,0)))/1.19</f>
        <v>1943.7898391596643</v>
      </c>
      <c r="R1080" s="19">
        <f>INDEX('Pliegos Tarifarios (Las Condes)'!$K:$K,MATCH($B1080,'Pliegos Tarifarios (Las Condes)'!$A:$A,0))</f>
        <v>716.899</v>
      </c>
      <c r="S1080" s="21">
        <f t="shared" si="51"/>
        <v>150453.63415235965</v>
      </c>
      <c r="T1080" s="21">
        <f t="shared" si="52"/>
        <v>28586.190488948334</v>
      </c>
      <c r="U1080" s="19">
        <v>0</v>
      </c>
      <c r="V1080" s="21">
        <f t="shared" si="53"/>
        <v>179039.82464130799</v>
      </c>
    </row>
    <row r="1081" spans="1:22" x14ac:dyDescent="0.3">
      <c r="A1081" s="3" t="s">
        <v>142</v>
      </c>
      <c r="B1081" s="3">
        <v>3</v>
      </c>
      <c r="C1081" s="4" t="s">
        <v>186</v>
      </c>
      <c r="D1081" s="3" t="s">
        <v>506</v>
      </c>
      <c r="E1081" s="3" t="s">
        <v>121</v>
      </c>
      <c r="F1081" s="4" t="s">
        <v>507</v>
      </c>
      <c r="G1081" s="3" t="s">
        <v>16</v>
      </c>
      <c r="H1081" s="5">
        <v>828.16909999999996</v>
      </c>
      <c r="I1081" s="5">
        <v>2.2593999999999999</v>
      </c>
      <c r="J1081" s="5">
        <v>2.2593999999999999</v>
      </c>
      <c r="K1081" s="6">
        <v>1</v>
      </c>
      <c r="L1081" s="5">
        <v>29.58</v>
      </c>
      <c r="M1081" s="19">
        <f>H1081*INDEX('Pliegos Tarifarios (Las Condes)'!$B:$B,MATCH($B1081,'Pliegos Tarifarios (Las Condes)'!$A:$A,0))</f>
        <v>98417.959505799983</v>
      </c>
      <c r="N1081" s="19">
        <f>I1081*INDEX('Pliegos Tarifarios (Las Condes)'!$C:$C,MATCH($B1081,'Pliegos Tarifarios (Las Condes)'!$A:$A,0))</f>
        <v>7890.432578599999</v>
      </c>
      <c r="O1081" s="19">
        <f>J1081*INDEX('Pliegos Tarifarios (Las Condes)'!$D:$D,MATCH($B1081,'Pliegos Tarifarios (Las Condes)'!$A:$A,0))</f>
        <v>32067.246210999998</v>
      </c>
      <c r="P1081" s="19">
        <f>H1081*INDEX('Pliegos Tarifarios (Las Condes)'!$E:$E,MATCH($B1081,'Pliegos Tarifarios (Las Condes)'!$A:$A,0))</f>
        <v>10709.882801199999</v>
      </c>
      <c r="Q1081" s="19" cm="1">
        <f t="array" ref="Q1081">H1081*_xlfn.IFS(H1081&lt;=350,INDEX('Pliegos Tarifarios (Las Condes)'!$F:$F,MATCH($B1081,'Pliegos Tarifarios (Las Condes)'!$A:$A,0)),H1081&lt;=500,INDEX('Pliegos Tarifarios (Las Condes)'!$G:$G,MATCH($B1081,'Pliegos Tarifarios (Las Condes)'!$A:$A,0)),H1081&lt;=1000,INDEX('Pliegos Tarifarios (Las Condes)'!$H:$H,MATCH($B1081,'Pliegos Tarifarios (Las Condes)'!$A:$A,0)),H1081&lt;=5000,INDEX('Pliegos Tarifarios (Las Condes)'!$I:$I,MATCH($B1081,'Pliegos Tarifarios (Las Condes)'!$A:$A,0)),H1081&gt;5000,INDEX('Pliegos Tarifarios (Las Condes)'!$J:$J,MATCH($B1081,'Pliegos Tarifarios (Las Condes)'!$A:$A,0)))/1.19</f>
        <v>1942.3697126890759</v>
      </c>
      <c r="R1081" s="19">
        <f>INDEX('Pliegos Tarifarios (Las Condes)'!$K:$K,MATCH($B1081,'Pliegos Tarifarios (Las Condes)'!$A:$A,0))</f>
        <v>716.899</v>
      </c>
      <c r="S1081" s="21">
        <f t="shared" si="51"/>
        <v>151744.78980928907</v>
      </c>
      <c r="T1081" s="21">
        <f t="shared" si="52"/>
        <v>28831.510063764923</v>
      </c>
      <c r="U1081" s="19">
        <v>0</v>
      </c>
      <c r="V1081" s="21">
        <f t="shared" si="53"/>
        <v>180576.299873054</v>
      </c>
    </row>
    <row r="1082" spans="1:22" x14ac:dyDescent="0.3">
      <c r="A1082" s="3" t="s">
        <v>142</v>
      </c>
      <c r="B1082" s="3">
        <v>3</v>
      </c>
      <c r="C1082" s="4" t="s">
        <v>186</v>
      </c>
      <c r="D1082" s="3" t="s">
        <v>508</v>
      </c>
      <c r="E1082" s="3" t="s">
        <v>121</v>
      </c>
      <c r="F1082" s="4" t="s">
        <v>509</v>
      </c>
      <c r="G1082" s="3" t="s">
        <v>16</v>
      </c>
      <c r="H1082" s="5">
        <v>829.26900000000001</v>
      </c>
      <c r="I1082" s="5">
        <v>2.2179000000000002</v>
      </c>
      <c r="J1082" s="5">
        <v>2.2179000000000002</v>
      </c>
      <c r="K1082" s="6">
        <v>1</v>
      </c>
      <c r="L1082" s="5">
        <v>29.62</v>
      </c>
      <c r="M1082" s="19">
        <f>H1082*INDEX('Pliegos Tarifarios (Las Condes)'!$B:$B,MATCH($B1082,'Pliegos Tarifarios (Las Condes)'!$A:$A,0))</f>
        <v>98548.669421999992</v>
      </c>
      <c r="N1082" s="19">
        <f>I1082*INDEX('Pliegos Tarifarios (Las Condes)'!$C:$C,MATCH($B1082,'Pliegos Tarifarios (Las Condes)'!$A:$A,0))</f>
        <v>7745.5034151</v>
      </c>
      <c r="O1082" s="19">
        <f>J1082*INDEX('Pliegos Tarifarios (Las Condes)'!$D:$D,MATCH($B1082,'Pliegos Tarifarios (Las Condes)'!$A:$A,0))</f>
        <v>31478.244388500003</v>
      </c>
      <c r="P1082" s="19">
        <f>H1082*INDEX('Pliegos Tarifarios (Las Condes)'!$E:$E,MATCH($B1082,'Pliegos Tarifarios (Las Condes)'!$A:$A,0))</f>
        <v>10724.106708000001</v>
      </c>
      <c r="Q1082" s="19" cm="1">
        <f t="array" ref="Q1082">H1082*_xlfn.IFS(H1082&lt;=350,INDEX('Pliegos Tarifarios (Las Condes)'!$F:$F,MATCH($B1082,'Pliegos Tarifarios (Las Condes)'!$A:$A,0)),H1082&lt;=500,INDEX('Pliegos Tarifarios (Las Condes)'!$G:$G,MATCH($B1082,'Pliegos Tarifarios (Las Condes)'!$A:$A,0)),H1082&lt;=1000,INDEX('Pliegos Tarifarios (Las Condes)'!$H:$H,MATCH($B1082,'Pliegos Tarifarios (Las Condes)'!$A:$A,0)),H1082&lt;=5000,INDEX('Pliegos Tarifarios (Las Condes)'!$I:$I,MATCH($B1082,'Pliegos Tarifarios (Las Condes)'!$A:$A,0)),H1082&gt;5000,INDEX('Pliegos Tarifarios (Las Condes)'!$J:$J,MATCH($B1082,'Pliegos Tarifarios (Las Condes)'!$A:$A,0)))/1.19</f>
        <v>1944.9493941176474</v>
      </c>
      <c r="R1082" s="19">
        <f>INDEX('Pliegos Tarifarios (Las Condes)'!$K:$K,MATCH($B1082,'Pliegos Tarifarios (Las Condes)'!$A:$A,0))</f>
        <v>716.899</v>
      </c>
      <c r="S1082" s="21">
        <f t="shared" si="51"/>
        <v>151158.37232771763</v>
      </c>
      <c r="T1082" s="21">
        <f t="shared" si="52"/>
        <v>28720.090742266351</v>
      </c>
      <c r="U1082" s="19">
        <v>0</v>
      </c>
      <c r="V1082" s="21">
        <f t="shared" si="53"/>
        <v>179878.46306998399</v>
      </c>
    </row>
    <row r="1083" spans="1:22" x14ac:dyDescent="0.3">
      <c r="A1083" s="3" t="s">
        <v>142</v>
      </c>
      <c r="B1083" s="3">
        <v>3</v>
      </c>
      <c r="C1083" s="4" t="s">
        <v>186</v>
      </c>
      <c r="D1083" s="3" t="s">
        <v>510</v>
      </c>
      <c r="E1083" s="3" t="s">
        <v>121</v>
      </c>
      <c r="F1083" s="4" t="s">
        <v>511</v>
      </c>
      <c r="G1083" s="3" t="s">
        <v>16</v>
      </c>
      <c r="H1083" s="5">
        <v>828.17359999999996</v>
      </c>
      <c r="I1083" s="5">
        <v>2.2252999999999998</v>
      </c>
      <c r="J1083" s="5">
        <v>2.2103000000000002</v>
      </c>
      <c r="K1083" s="6">
        <v>0.99325933581988957</v>
      </c>
      <c r="L1083" s="5">
        <v>29.58</v>
      </c>
      <c r="M1083" s="19">
        <f>H1083*INDEX('Pliegos Tarifarios (Las Condes)'!$B:$B,MATCH($B1083,'Pliegos Tarifarios (Las Condes)'!$A:$A,0))</f>
        <v>98418.494276799989</v>
      </c>
      <c r="N1083" s="19">
        <f>I1083*INDEX('Pliegos Tarifarios (Las Condes)'!$C:$C,MATCH($B1083,'Pliegos Tarifarios (Las Condes)'!$A:$A,0))</f>
        <v>7771.3462056999988</v>
      </c>
      <c r="O1083" s="19">
        <f>J1083*INDEX('Pliegos Tarifarios (Las Condes)'!$D:$D,MATCH($B1083,'Pliegos Tarifarios (Las Condes)'!$A:$A,0))</f>
        <v>31370.378994500003</v>
      </c>
      <c r="P1083" s="19">
        <f>H1083*INDEX('Pliegos Tarifarios (Las Condes)'!$E:$E,MATCH($B1083,'Pliegos Tarifarios (Las Condes)'!$A:$A,0))</f>
        <v>10709.940995200001</v>
      </c>
      <c r="Q1083" s="19" cm="1">
        <f t="array" ref="Q1083">H1083*_xlfn.IFS(H1083&lt;=350,INDEX('Pliegos Tarifarios (Las Condes)'!$F:$F,MATCH($B1083,'Pliegos Tarifarios (Las Condes)'!$A:$A,0)),H1083&lt;=500,INDEX('Pliegos Tarifarios (Las Condes)'!$G:$G,MATCH($B1083,'Pliegos Tarifarios (Las Condes)'!$A:$A,0)),H1083&lt;=1000,INDEX('Pliegos Tarifarios (Las Condes)'!$H:$H,MATCH($B1083,'Pliegos Tarifarios (Las Condes)'!$A:$A,0)),H1083&lt;=5000,INDEX('Pliegos Tarifarios (Las Condes)'!$I:$I,MATCH($B1083,'Pliegos Tarifarios (Las Condes)'!$A:$A,0)),H1083&gt;5000,INDEX('Pliegos Tarifarios (Las Condes)'!$J:$J,MATCH($B1083,'Pliegos Tarifarios (Las Condes)'!$A:$A,0)))/1.19</f>
        <v>1942.3802668907565</v>
      </c>
      <c r="R1083" s="19">
        <f>INDEX('Pliegos Tarifarios (Las Condes)'!$K:$K,MATCH($B1083,'Pliegos Tarifarios (Las Condes)'!$A:$A,0))</f>
        <v>716.899</v>
      </c>
      <c r="S1083" s="21">
        <f t="shared" si="51"/>
        <v>150929.43973909077</v>
      </c>
      <c r="T1083" s="21">
        <f t="shared" si="52"/>
        <v>28676.593550427246</v>
      </c>
      <c r="U1083" s="19">
        <v>0</v>
      </c>
      <c r="V1083" s="21">
        <f t="shared" si="53"/>
        <v>179606.033289518</v>
      </c>
    </row>
    <row r="1084" spans="1:22" x14ac:dyDescent="0.3">
      <c r="A1084" s="3" t="s">
        <v>142</v>
      </c>
      <c r="B1084" s="3">
        <v>3</v>
      </c>
      <c r="C1084" s="4" t="s">
        <v>186</v>
      </c>
      <c r="D1084" s="3" t="s">
        <v>512</v>
      </c>
      <c r="E1084" s="3" t="s">
        <v>121</v>
      </c>
      <c r="F1084" s="4" t="s">
        <v>513</v>
      </c>
      <c r="G1084" s="3" t="s">
        <v>16</v>
      </c>
      <c r="H1084" s="5">
        <v>829.22050000000002</v>
      </c>
      <c r="I1084" s="5">
        <v>2.2017000000000002</v>
      </c>
      <c r="J1084" s="5">
        <v>2.1543000000000001</v>
      </c>
      <c r="K1084" s="6">
        <v>0.97847118135985822</v>
      </c>
      <c r="L1084" s="5">
        <v>29.62</v>
      </c>
      <c r="M1084" s="19">
        <f>H1084*INDEX('Pliegos Tarifarios (Las Condes)'!$B:$B,MATCH($B1084,'Pliegos Tarifarios (Las Condes)'!$A:$A,0))</f>
        <v>98542.905778999993</v>
      </c>
      <c r="N1084" s="19">
        <f>I1084*INDEX('Pliegos Tarifarios (Las Condes)'!$C:$C,MATCH($B1084,'Pliegos Tarifarios (Las Condes)'!$A:$A,0))</f>
        <v>7688.9286572999999</v>
      </c>
      <c r="O1084" s="19">
        <f>J1084*INDEX('Pliegos Tarifarios (Las Condes)'!$D:$D,MATCH($B1084,'Pliegos Tarifarios (Las Condes)'!$A:$A,0))</f>
        <v>30575.581354500002</v>
      </c>
      <c r="P1084" s="19">
        <f>H1084*INDEX('Pliegos Tarifarios (Las Condes)'!$E:$E,MATCH($B1084,'Pliegos Tarifarios (Las Condes)'!$A:$A,0))</f>
        <v>10723.479506</v>
      </c>
      <c r="Q1084" s="19" cm="1">
        <f t="array" ref="Q1084">H1084*_xlfn.IFS(H1084&lt;=350,INDEX('Pliegos Tarifarios (Las Condes)'!$F:$F,MATCH($B1084,'Pliegos Tarifarios (Las Condes)'!$A:$A,0)),H1084&lt;=500,INDEX('Pliegos Tarifarios (Las Condes)'!$G:$G,MATCH($B1084,'Pliegos Tarifarios (Las Condes)'!$A:$A,0)),H1084&lt;=1000,INDEX('Pliegos Tarifarios (Las Condes)'!$H:$H,MATCH($B1084,'Pliegos Tarifarios (Las Condes)'!$A:$A,0)),H1084&lt;=5000,INDEX('Pliegos Tarifarios (Las Condes)'!$I:$I,MATCH($B1084,'Pliegos Tarifarios (Las Condes)'!$A:$A,0)),H1084&gt;5000,INDEX('Pliegos Tarifarios (Las Condes)'!$J:$J,MATCH($B1084,'Pliegos Tarifarios (Las Condes)'!$A:$A,0)))/1.19</f>
        <v>1944.8356432773114</v>
      </c>
      <c r="R1084" s="19">
        <f>INDEX('Pliegos Tarifarios (Las Condes)'!$K:$K,MATCH($B1084,'Pliegos Tarifarios (Las Condes)'!$A:$A,0))</f>
        <v>716.899</v>
      </c>
      <c r="S1084" s="21">
        <f t="shared" si="51"/>
        <v>150192.62994007731</v>
      </c>
      <c r="T1084" s="21">
        <f t="shared" si="52"/>
        <v>28536.59968861469</v>
      </c>
      <c r="U1084" s="19">
        <v>0</v>
      </c>
      <c r="V1084" s="21">
        <f t="shared" si="53"/>
        <v>178729.229628692</v>
      </c>
    </row>
    <row r="1085" spans="1:22" x14ac:dyDescent="0.3">
      <c r="A1085" s="3" t="s">
        <v>142</v>
      </c>
      <c r="B1085" s="3">
        <v>3</v>
      </c>
      <c r="C1085" s="4" t="s">
        <v>186</v>
      </c>
      <c r="D1085" s="3" t="s">
        <v>514</v>
      </c>
      <c r="E1085" s="3" t="s">
        <v>121</v>
      </c>
      <c r="F1085" s="4" t="s">
        <v>515</v>
      </c>
      <c r="G1085" s="3" t="s">
        <v>16</v>
      </c>
      <c r="H1085" s="5">
        <v>828.76620000000003</v>
      </c>
      <c r="I1085" s="5">
        <v>2.2599999999999998</v>
      </c>
      <c r="J1085" s="5">
        <v>2.2381000000000002</v>
      </c>
      <c r="K1085" s="6">
        <v>0.99030973451327453</v>
      </c>
      <c r="L1085" s="5">
        <v>29.6</v>
      </c>
      <c r="M1085" s="19">
        <f>H1085*INDEX('Pliegos Tarifarios (Las Condes)'!$B:$B,MATCH($B1085,'Pliegos Tarifarios (Las Condes)'!$A:$A,0))</f>
        <v>98488.917675599994</v>
      </c>
      <c r="N1085" s="19">
        <f>I1085*INDEX('Pliegos Tarifarios (Las Condes)'!$C:$C,MATCH($B1085,'Pliegos Tarifarios (Las Condes)'!$A:$A,0))</f>
        <v>7892.527939999999</v>
      </c>
      <c r="O1085" s="19">
        <f>J1085*INDEX('Pliegos Tarifarios (Las Condes)'!$D:$D,MATCH($B1085,'Pliegos Tarifarios (Las Condes)'!$A:$A,0))</f>
        <v>31764.939251500004</v>
      </c>
      <c r="P1085" s="19">
        <f>H1085*INDEX('Pliegos Tarifarios (Las Condes)'!$E:$E,MATCH($B1085,'Pliegos Tarifarios (Las Condes)'!$A:$A,0))</f>
        <v>10717.6044984</v>
      </c>
      <c r="Q1085" s="19" cm="1">
        <f t="array" ref="Q1085">H1085*_xlfn.IFS(H1085&lt;=350,INDEX('Pliegos Tarifarios (Las Condes)'!$F:$F,MATCH($B1085,'Pliegos Tarifarios (Las Condes)'!$A:$A,0)),H1085&lt;=500,INDEX('Pliegos Tarifarios (Las Condes)'!$G:$G,MATCH($B1085,'Pliegos Tarifarios (Las Condes)'!$A:$A,0)),H1085&lt;=1000,INDEX('Pliegos Tarifarios (Las Condes)'!$H:$H,MATCH($B1085,'Pliegos Tarifarios (Las Condes)'!$A:$A,0)),H1085&lt;=5000,INDEX('Pliegos Tarifarios (Las Condes)'!$I:$I,MATCH($B1085,'Pliegos Tarifarios (Las Condes)'!$A:$A,0)),H1085&gt;5000,INDEX('Pliegos Tarifarios (Las Condes)'!$J:$J,MATCH($B1085,'Pliegos Tarifarios (Las Condes)'!$A:$A,0)))/1.19</f>
        <v>1943.7701379831938</v>
      </c>
      <c r="R1085" s="19">
        <f>INDEX('Pliegos Tarifarios (Las Condes)'!$K:$K,MATCH($B1085,'Pliegos Tarifarios (Las Condes)'!$A:$A,0))</f>
        <v>716.899</v>
      </c>
      <c r="S1085" s="21">
        <f t="shared" si="51"/>
        <v>151524.6585034832</v>
      </c>
      <c r="T1085" s="21">
        <f t="shared" si="52"/>
        <v>28789.685115661807</v>
      </c>
      <c r="U1085" s="19">
        <v>0</v>
      </c>
      <c r="V1085" s="21">
        <f t="shared" si="53"/>
        <v>180314.34361914499</v>
      </c>
    </row>
    <row r="1086" spans="1:22" x14ac:dyDescent="0.3">
      <c r="A1086" s="3" t="s">
        <v>142</v>
      </c>
      <c r="B1086" s="3">
        <v>3</v>
      </c>
      <c r="C1086" s="4" t="s">
        <v>186</v>
      </c>
      <c r="D1086" s="3" t="s">
        <v>516</v>
      </c>
      <c r="E1086" s="3" t="s">
        <v>121</v>
      </c>
      <c r="F1086" s="4" t="s">
        <v>517</v>
      </c>
      <c r="G1086" s="3" t="s">
        <v>16</v>
      </c>
      <c r="H1086" s="5">
        <v>829.60530000000006</v>
      </c>
      <c r="I1086" s="5">
        <v>2.1951999999999998</v>
      </c>
      <c r="J1086" s="5">
        <v>2.1810999999999998</v>
      </c>
      <c r="K1086" s="6">
        <v>0.99357689504373181</v>
      </c>
      <c r="L1086" s="5">
        <v>29.63</v>
      </c>
      <c r="M1086" s="19">
        <f>H1086*INDEX('Pliegos Tarifarios (Las Condes)'!$B:$B,MATCH($B1086,'Pliegos Tarifarios (Las Condes)'!$A:$A,0))</f>
        <v>98588.6346414</v>
      </c>
      <c r="N1086" s="19">
        <f>I1086*INDEX('Pliegos Tarifarios (Las Condes)'!$C:$C,MATCH($B1086,'Pliegos Tarifarios (Las Condes)'!$A:$A,0))</f>
        <v>7666.2289087999989</v>
      </c>
      <c r="O1086" s="19">
        <f>J1086*INDEX('Pliegos Tarifarios (Las Condes)'!$D:$D,MATCH($B1086,'Pliegos Tarifarios (Las Condes)'!$A:$A,0))</f>
        <v>30955.948796499997</v>
      </c>
      <c r="P1086" s="19">
        <f>H1086*INDEX('Pliegos Tarifarios (Las Condes)'!$E:$E,MATCH($B1086,'Pliegos Tarifarios (Las Condes)'!$A:$A,0))</f>
        <v>10728.455739600002</v>
      </c>
      <c r="Q1086" s="19" cm="1">
        <f t="array" ref="Q1086">H1086*_xlfn.IFS(H1086&lt;=350,INDEX('Pliegos Tarifarios (Las Condes)'!$F:$F,MATCH($B1086,'Pliegos Tarifarios (Las Condes)'!$A:$A,0)),H1086&lt;=500,INDEX('Pliegos Tarifarios (Las Condes)'!$G:$G,MATCH($B1086,'Pliegos Tarifarios (Las Condes)'!$A:$A,0)),H1086&lt;=1000,INDEX('Pliegos Tarifarios (Las Condes)'!$H:$H,MATCH($B1086,'Pliegos Tarifarios (Las Condes)'!$A:$A,0)),H1086&lt;=5000,INDEX('Pliegos Tarifarios (Las Condes)'!$I:$I,MATCH($B1086,'Pliegos Tarifarios (Las Condes)'!$A:$A,0)),H1086&gt;5000,INDEX('Pliegos Tarifarios (Las Condes)'!$J:$J,MATCH($B1086,'Pliegos Tarifarios (Las Condes)'!$A:$A,0)))/1.19</f>
        <v>1945.7381447899163</v>
      </c>
      <c r="R1086" s="19">
        <f>INDEX('Pliegos Tarifarios (Las Condes)'!$K:$K,MATCH($B1086,'Pliegos Tarifarios (Las Condes)'!$A:$A,0))</f>
        <v>716.899</v>
      </c>
      <c r="S1086" s="21">
        <f t="shared" si="51"/>
        <v>150601.90523108991</v>
      </c>
      <c r="T1086" s="21">
        <f t="shared" si="52"/>
        <v>28614.361993907085</v>
      </c>
      <c r="U1086" s="19">
        <v>0</v>
      </c>
      <c r="V1086" s="21">
        <f t="shared" si="53"/>
        <v>179216.26722499699</v>
      </c>
    </row>
    <row r="1087" spans="1:22" x14ac:dyDescent="0.3">
      <c r="A1087" s="3" t="s">
        <v>142</v>
      </c>
      <c r="B1087" s="3">
        <v>3</v>
      </c>
      <c r="C1087" s="4" t="s">
        <v>186</v>
      </c>
      <c r="D1087" s="3" t="s">
        <v>518</v>
      </c>
      <c r="E1087" s="3" t="s">
        <v>121</v>
      </c>
      <c r="F1087" s="4" t="s">
        <v>519</v>
      </c>
      <c r="G1087" s="3" t="s">
        <v>16</v>
      </c>
      <c r="H1087" s="5">
        <v>829.38499999999999</v>
      </c>
      <c r="I1087" s="5">
        <v>2.2208000000000001</v>
      </c>
      <c r="J1087" s="5">
        <v>2.1781999999999999</v>
      </c>
      <c r="K1087" s="6">
        <v>0.98081772334293937</v>
      </c>
      <c r="L1087" s="5">
        <v>29.62</v>
      </c>
      <c r="M1087" s="19">
        <f>H1087*INDEX('Pliegos Tarifarios (Las Condes)'!$B:$B,MATCH($B1087,'Pliegos Tarifarios (Las Condes)'!$A:$A,0))</f>
        <v>98562.454629999993</v>
      </c>
      <c r="N1087" s="19">
        <f>I1087*INDEX('Pliegos Tarifarios (Las Condes)'!$C:$C,MATCH($B1087,'Pliegos Tarifarios (Las Condes)'!$A:$A,0))</f>
        <v>7755.6309952000001</v>
      </c>
      <c r="O1087" s="19">
        <f>J1087*INDEX('Pliegos Tarifarios (Las Condes)'!$D:$D,MATCH($B1087,'Pliegos Tarifarios (Las Condes)'!$A:$A,0))</f>
        <v>30914.789633</v>
      </c>
      <c r="P1087" s="19">
        <f>H1087*INDEX('Pliegos Tarifarios (Las Condes)'!$E:$E,MATCH($B1087,'Pliegos Tarifarios (Las Condes)'!$A:$A,0))</f>
        <v>10725.606820000001</v>
      </c>
      <c r="Q1087" s="19" cm="1">
        <f t="array" ref="Q1087">H1087*_xlfn.IFS(H1087&lt;=350,INDEX('Pliegos Tarifarios (Las Condes)'!$F:$F,MATCH($B1087,'Pliegos Tarifarios (Las Condes)'!$A:$A,0)),H1087&lt;=500,INDEX('Pliegos Tarifarios (Las Condes)'!$G:$G,MATCH($B1087,'Pliegos Tarifarios (Las Condes)'!$A:$A,0)),H1087&lt;=1000,INDEX('Pliegos Tarifarios (Las Condes)'!$H:$H,MATCH($B1087,'Pliegos Tarifarios (Las Condes)'!$A:$A,0)),H1087&lt;=5000,INDEX('Pliegos Tarifarios (Las Condes)'!$I:$I,MATCH($B1087,'Pliegos Tarifarios (Las Condes)'!$A:$A,0)),H1087&gt;5000,INDEX('Pliegos Tarifarios (Las Condes)'!$J:$J,MATCH($B1087,'Pliegos Tarifarios (Las Condes)'!$A:$A,0)))/1.19</f>
        <v>1945.2214579831937</v>
      </c>
      <c r="R1087" s="19">
        <f>INDEX('Pliegos Tarifarios (Las Condes)'!$K:$K,MATCH($B1087,'Pliegos Tarifarios (Las Condes)'!$A:$A,0))</f>
        <v>716.899</v>
      </c>
      <c r="S1087" s="21">
        <f t="shared" si="51"/>
        <v>150620.60253618317</v>
      </c>
      <c r="T1087" s="21">
        <f t="shared" si="52"/>
        <v>28617.914481874803</v>
      </c>
      <c r="U1087" s="19">
        <v>0</v>
      </c>
      <c r="V1087" s="21">
        <f t="shared" si="53"/>
        <v>179238.51701805799</v>
      </c>
    </row>
    <row r="1088" spans="1:22" x14ac:dyDescent="0.3">
      <c r="A1088" s="3" t="s">
        <v>142</v>
      </c>
      <c r="B1088" s="3">
        <v>3</v>
      </c>
      <c r="C1088" s="4" t="s">
        <v>186</v>
      </c>
      <c r="D1088" s="3" t="s">
        <v>520</v>
      </c>
      <c r="E1088" s="3" t="s">
        <v>121</v>
      </c>
      <c r="F1088" s="4" t="s">
        <v>521</v>
      </c>
      <c r="G1088" s="3" t="s">
        <v>16</v>
      </c>
      <c r="H1088" s="5">
        <v>828.78790000000004</v>
      </c>
      <c r="I1088" s="5">
        <v>2.2328999999999999</v>
      </c>
      <c r="J1088" s="5">
        <v>2.226</v>
      </c>
      <c r="K1088" s="6">
        <v>0.99690984817949757</v>
      </c>
      <c r="L1088" s="5">
        <v>29.6</v>
      </c>
      <c r="M1088" s="19">
        <f>H1088*INDEX('Pliegos Tarifarios (Las Condes)'!$B:$B,MATCH($B1088,'Pliegos Tarifarios (Las Condes)'!$A:$A,0))</f>
        <v>98491.496460199996</v>
      </c>
      <c r="N1088" s="19">
        <f>I1088*INDEX('Pliegos Tarifarios (Las Condes)'!$C:$C,MATCH($B1088,'Pliegos Tarifarios (Las Condes)'!$A:$A,0))</f>
        <v>7797.8874500999991</v>
      </c>
      <c r="O1088" s="19">
        <f>J1088*INDEX('Pliegos Tarifarios (Las Condes)'!$D:$D,MATCH($B1088,'Pliegos Tarifarios (Las Condes)'!$A:$A,0))</f>
        <v>31593.206190000001</v>
      </c>
      <c r="P1088" s="19">
        <f>H1088*INDEX('Pliegos Tarifarios (Las Condes)'!$E:$E,MATCH($B1088,'Pliegos Tarifarios (Las Condes)'!$A:$A,0))</f>
        <v>10717.8851228</v>
      </c>
      <c r="Q1088" s="19" cm="1">
        <f t="array" ref="Q1088">H1088*_xlfn.IFS(H1088&lt;=350,INDEX('Pliegos Tarifarios (Las Condes)'!$F:$F,MATCH($B1088,'Pliegos Tarifarios (Las Condes)'!$A:$A,0)),H1088&lt;=500,INDEX('Pliegos Tarifarios (Las Condes)'!$G:$G,MATCH($B1088,'Pliegos Tarifarios (Las Condes)'!$A:$A,0)),H1088&lt;=1000,INDEX('Pliegos Tarifarios (Las Condes)'!$H:$H,MATCH($B1088,'Pliegos Tarifarios (Las Condes)'!$A:$A,0)),H1088&lt;=5000,INDEX('Pliegos Tarifarios (Las Condes)'!$I:$I,MATCH($B1088,'Pliegos Tarifarios (Las Condes)'!$A:$A,0)),H1088&gt;5000,INDEX('Pliegos Tarifarios (Las Condes)'!$J:$J,MATCH($B1088,'Pliegos Tarifarios (Las Condes)'!$A:$A,0)))/1.19</f>
        <v>1943.821032689076</v>
      </c>
      <c r="R1088" s="19">
        <f>INDEX('Pliegos Tarifarios (Las Condes)'!$K:$K,MATCH($B1088,'Pliegos Tarifarios (Las Condes)'!$A:$A,0))</f>
        <v>716.899</v>
      </c>
      <c r="S1088" s="21">
        <f t="shared" si="51"/>
        <v>151261.19525578909</v>
      </c>
      <c r="T1088" s="21">
        <f t="shared" si="52"/>
        <v>28739.627098599929</v>
      </c>
      <c r="U1088" s="19">
        <v>0</v>
      </c>
      <c r="V1088" s="21">
        <f t="shared" si="53"/>
        <v>180000.82235438901</v>
      </c>
    </row>
    <row r="1089" spans="1:22" x14ac:dyDescent="0.3">
      <c r="A1089" s="3" t="s">
        <v>142</v>
      </c>
      <c r="B1089" s="3">
        <v>3</v>
      </c>
      <c r="C1089" s="4" t="s">
        <v>186</v>
      </c>
      <c r="D1089" s="3" t="s">
        <v>522</v>
      </c>
      <c r="E1089" s="3" t="s">
        <v>121</v>
      </c>
      <c r="F1089" s="4" t="s">
        <v>523</v>
      </c>
      <c r="G1089" s="3" t="s">
        <v>16</v>
      </c>
      <c r="H1089" s="5">
        <v>828.69060000000002</v>
      </c>
      <c r="I1089" s="5">
        <v>2.2469999999999999</v>
      </c>
      <c r="J1089" s="5">
        <v>2.2231000000000001</v>
      </c>
      <c r="K1089" s="6">
        <v>0.98936359590565204</v>
      </c>
      <c r="L1089" s="5">
        <v>29.6</v>
      </c>
      <c r="M1089" s="19">
        <f>H1089*INDEX('Pliegos Tarifarios (Las Condes)'!$B:$B,MATCH($B1089,'Pliegos Tarifarios (Las Condes)'!$A:$A,0))</f>
        <v>98479.933522799998</v>
      </c>
      <c r="N1089" s="19">
        <f>I1089*INDEX('Pliegos Tarifarios (Las Condes)'!$C:$C,MATCH($B1089,'Pliegos Tarifarios (Las Condes)'!$A:$A,0))</f>
        <v>7847.1284429999987</v>
      </c>
      <c r="O1089" s="19">
        <f>J1089*INDEX('Pliegos Tarifarios (Las Condes)'!$D:$D,MATCH($B1089,'Pliegos Tarifarios (Las Condes)'!$A:$A,0))</f>
        <v>31552.047026500004</v>
      </c>
      <c r="P1089" s="19">
        <f>H1089*INDEX('Pliegos Tarifarios (Las Condes)'!$E:$E,MATCH($B1089,'Pliegos Tarifarios (Las Condes)'!$A:$A,0))</f>
        <v>10716.6268392</v>
      </c>
      <c r="Q1089" s="19" cm="1">
        <f t="array" ref="Q1089">H1089*_xlfn.IFS(H1089&lt;=350,INDEX('Pliegos Tarifarios (Las Condes)'!$F:$F,MATCH($B1089,'Pliegos Tarifarios (Las Condes)'!$A:$A,0)),H1089&lt;=500,INDEX('Pliegos Tarifarios (Las Condes)'!$G:$G,MATCH($B1089,'Pliegos Tarifarios (Las Condes)'!$A:$A,0)),H1089&lt;=1000,INDEX('Pliegos Tarifarios (Las Condes)'!$H:$H,MATCH($B1089,'Pliegos Tarifarios (Las Condes)'!$A:$A,0)),H1089&lt;=5000,INDEX('Pliegos Tarifarios (Las Condes)'!$I:$I,MATCH($B1089,'Pliegos Tarifarios (Las Condes)'!$A:$A,0)),H1089&gt;5000,INDEX('Pliegos Tarifarios (Las Condes)'!$J:$J,MATCH($B1089,'Pliegos Tarifarios (Las Condes)'!$A:$A,0)))/1.19</f>
        <v>1943.5928273949582</v>
      </c>
      <c r="R1089" s="19">
        <f>INDEX('Pliegos Tarifarios (Las Condes)'!$K:$K,MATCH($B1089,'Pliegos Tarifarios (Las Condes)'!$A:$A,0))</f>
        <v>716.899</v>
      </c>
      <c r="S1089" s="21">
        <f t="shared" si="51"/>
        <v>151256.22765889496</v>
      </c>
      <c r="T1089" s="21">
        <f t="shared" si="52"/>
        <v>28738.683255190044</v>
      </c>
      <c r="U1089" s="19">
        <v>0</v>
      </c>
      <c r="V1089" s="21">
        <f t="shared" si="53"/>
        <v>179994.91091408499</v>
      </c>
    </row>
    <row r="1090" spans="1:22" x14ac:dyDescent="0.3">
      <c r="A1090" s="3" t="s">
        <v>142</v>
      </c>
      <c r="B1090" s="3">
        <v>3</v>
      </c>
      <c r="C1090" s="4" t="s">
        <v>186</v>
      </c>
      <c r="D1090" s="3" t="s">
        <v>524</v>
      </c>
      <c r="E1090" s="3" t="s">
        <v>121</v>
      </c>
      <c r="F1090" s="4" t="s">
        <v>525</v>
      </c>
      <c r="G1090" s="3" t="s">
        <v>16</v>
      </c>
      <c r="H1090" s="5">
        <v>826.98749999999995</v>
      </c>
      <c r="I1090" s="5">
        <v>2.2722000000000002</v>
      </c>
      <c r="J1090" s="5">
        <v>2.2185999999999999</v>
      </c>
      <c r="K1090" s="6">
        <v>0.97641052724232014</v>
      </c>
      <c r="L1090" s="5">
        <v>29.54</v>
      </c>
      <c r="M1090" s="19">
        <f>H1090*INDEX('Pliegos Tarifarios (Las Condes)'!$B:$B,MATCH($B1090,'Pliegos Tarifarios (Las Condes)'!$A:$A,0))</f>
        <v>98277.540524999989</v>
      </c>
      <c r="N1090" s="19">
        <f>I1090*INDEX('Pliegos Tarifarios (Las Condes)'!$C:$C,MATCH($B1090,'Pliegos Tarifarios (Las Condes)'!$A:$A,0))</f>
        <v>7935.1336218000006</v>
      </c>
      <c r="O1090" s="19">
        <f>J1090*INDEX('Pliegos Tarifarios (Las Condes)'!$D:$D,MATCH($B1090,'Pliegos Tarifarios (Las Condes)'!$A:$A,0))</f>
        <v>31488.179359000002</v>
      </c>
      <c r="P1090" s="19">
        <f>H1090*INDEX('Pliegos Tarifarios (Las Condes)'!$E:$E,MATCH($B1090,'Pliegos Tarifarios (Las Condes)'!$A:$A,0))</f>
        <v>10694.602349999999</v>
      </c>
      <c r="Q1090" s="19" cm="1">
        <f t="array" ref="Q1090">H1090*_xlfn.IFS(H1090&lt;=350,INDEX('Pliegos Tarifarios (Las Condes)'!$F:$F,MATCH($B1090,'Pliegos Tarifarios (Las Condes)'!$A:$A,0)),H1090&lt;=500,INDEX('Pliegos Tarifarios (Las Condes)'!$G:$G,MATCH($B1090,'Pliegos Tarifarios (Las Condes)'!$A:$A,0)),H1090&lt;=1000,INDEX('Pliegos Tarifarios (Las Condes)'!$H:$H,MATCH($B1090,'Pliegos Tarifarios (Las Condes)'!$A:$A,0)),H1090&lt;=5000,INDEX('Pliegos Tarifarios (Las Condes)'!$I:$I,MATCH($B1090,'Pliegos Tarifarios (Las Condes)'!$A:$A,0)),H1090&gt;5000,INDEX('Pliegos Tarifarios (Las Condes)'!$J:$J,MATCH($B1090,'Pliegos Tarifarios (Las Condes)'!$A:$A,0)))/1.19</f>
        <v>1939.5984138655465</v>
      </c>
      <c r="R1090" s="19">
        <f>INDEX('Pliegos Tarifarios (Las Condes)'!$K:$K,MATCH($B1090,'Pliegos Tarifarios (Las Condes)'!$A:$A,0))</f>
        <v>716.899</v>
      </c>
      <c r="S1090" s="21">
        <f t="shared" si="51"/>
        <v>151051.95326966557</v>
      </c>
      <c r="T1090" s="21">
        <f t="shared" si="52"/>
        <v>28699.871121236458</v>
      </c>
      <c r="U1090" s="19">
        <v>0</v>
      </c>
      <c r="V1090" s="21">
        <f t="shared" si="53"/>
        <v>179751.82439090201</v>
      </c>
    </row>
    <row r="1091" spans="1:22" x14ac:dyDescent="0.3">
      <c r="A1091" s="3" t="s">
        <v>142</v>
      </c>
      <c r="B1091" s="3">
        <v>3</v>
      </c>
      <c r="C1091" s="4" t="s">
        <v>186</v>
      </c>
      <c r="D1091" s="3" t="s">
        <v>526</v>
      </c>
      <c r="E1091" s="3" t="s">
        <v>121</v>
      </c>
      <c r="F1091" s="4" t="s">
        <v>527</v>
      </c>
      <c r="G1091" s="3" t="s">
        <v>16</v>
      </c>
      <c r="H1091" s="5">
        <v>829.43439999999998</v>
      </c>
      <c r="I1091" s="5">
        <v>2.1804999999999999</v>
      </c>
      <c r="J1091" s="5">
        <v>2.1785999999999999</v>
      </c>
      <c r="K1091" s="6">
        <v>0.99912864022013304</v>
      </c>
      <c r="L1091" s="5">
        <v>29.62</v>
      </c>
      <c r="M1091" s="19">
        <f>H1091*INDEX('Pliegos Tarifarios (Las Condes)'!$B:$B,MATCH($B1091,'Pliegos Tarifarios (Las Condes)'!$A:$A,0))</f>
        <v>98568.325227199995</v>
      </c>
      <c r="N1091" s="19">
        <f>I1091*INDEX('Pliegos Tarifarios (Las Condes)'!$C:$C,MATCH($B1091,'Pliegos Tarifarios (Las Condes)'!$A:$A,0))</f>
        <v>7614.8925544999993</v>
      </c>
      <c r="O1091" s="19">
        <f>J1091*INDEX('Pliegos Tarifarios (Las Condes)'!$D:$D,MATCH($B1091,'Pliegos Tarifarios (Las Condes)'!$A:$A,0))</f>
        <v>30920.466758999999</v>
      </c>
      <c r="P1091" s="19">
        <f>H1091*INDEX('Pliegos Tarifarios (Las Condes)'!$E:$E,MATCH($B1091,'Pliegos Tarifarios (Las Condes)'!$A:$A,0))</f>
        <v>10726.245660799999</v>
      </c>
      <c r="Q1091" s="19" cm="1">
        <f t="array" ref="Q1091">H1091*_xlfn.IFS(H1091&lt;=350,INDEX('Pliegos Tarifarios (Las Condes)'!$F:$F,MATCH($B1091,'Pliegos Tarifarios (Las Condes)'!$A:$A,0)),H1091&lt;=500,INDEX('Pliegos Tarifarios (Las Condes)'!$G:$G,MATCH($B1091,'Pliegos Tarifarios (Las Condes)'!$A:$A,0)),H1091&lt;=1000,INDEX('Pliegos Tarifarios (Las Condes)'!$H:$H,MATCH($B1091,'Pliegos Tarifarios (Las Condes)'!$A:$A,0)),H1091&lt;=5000,INDEX('Pliegos Tarifarios (Las Condes)'!$I:$I,MATCH($B1091,'Pliegos Tarifarios (Las Condes)'!$A:$A,0)),H1091&gt;5000,INDEX('Pliegos Tarifarios (Las Condes)'!$J:$J,MATCH($B1091,'Pliegos Tarifarios (Las Condes)'!$A:$A,0)))/1.19</f>
        <v>1945.3373196638661</v>
      </c>
      <c r="R1091" s="19">
        <f>INDEX('Pliegos Tarifarios (Las Condes)'!$K:$K,MATCH($B1091,'Pliegos Tarifarios (Las Condes)'!$A:$A,0))</f>
        <v>716.899</v>
      </c>
      <c r="S1091" s="21">
        <f t="shared" si="51"/>
        <v>150492.16652116386</v>
      </c>
      <c r="T1091" s="21">
        <f t="shared" si="52"/>
        <v>28593.511639021133</v>
      </c>
      <c r="U1091" s="19">
        <v>0</v>
      </c>
      <c r="V1091" s="21">
        <f t="shared" si="53"/>
        <v>179085.67816018499</v>
      </c>
    </row>
    <row r="1092" spans="1:22" x14ac:dyDescent="0.3">
      <c r="A1092" s="3" t="s">
        <v>142</v>
      </c>
      <c r="B1092" s="3">
        <v>3</v>
      </c>
      <c r="C1092" s="4" t="s">
        <v>186</v>
      </c>
      <c r="D1092" s="3" t="s">
        <v>528</v>
      </c>
      <c r="E1092" s="3" t="s">
        <v>121</v>
      </c>
      <c r="F1092" s="4" t="s">
        <v>529</v>
      </c>
      <c r="G1092" s="3" t="s">
        <v>16</v>
      </c>
      <c r="H1092" s="5">
        <v>830.3451</v>
      </c>
      <c r="I1092" s="5">
        <v>2.2334000000000001</v>
      </c>
      <c r="J1092" s="5">
        <v>2.1699000000000002</v>
      </c>
      <c r="K1092" s="6">
        <v>0.9715680128951375</v>
      </c>
      <c r="L1092" s="5">
        <v>29.66</v>
      </c>
      <c r="M1092" s="19">
        <f>H1092*INDEX('Pliegos Tarifarios (Las Condes)'!$B:$B,MATCH($B1092,'Pliegos Tarifarios (Las Condes)'!$A:$A,0))</f>
        <v>98676.550993799989</v>
      </c>
      <c r="N1092" s="19">
        <f>I1092*INDEX('Pliegos Tarifarios (Las Condes)'!$C:$C,MATCH($B1092,'Pliegos Tarifarios (Las Condes)'!$A:$A,0))</f>
        <v>7799.6335845999993</v>
      </c>
      <c r="O1092" s="19">
        <f>J1092*INDEX('Pliegos Tarifarios (Las Condes)'!$D:$D,MATCH($B1092,'Pliegos Tarifarios (Las Condes)'!$A:$A,0))</f>
        <v>30796.989268500005</v>
      </c>
      <c r="P1092" s="19">
        <f>H1092*INDEX('Pliegos Tarifarios (Las Condes)'!$E:$E,MATCH($B1092,'Pliegos Tarifarios (Las Condes)'!$A:$A,0))</f>
        <v>10738.022833200001</v>
      </c>
      <c r="Q1092" s="19" cm="1">
        <f t="array" ref="Q1092">H1092*_xlfn.IFS(H1092&lt;=350,INDEX('Pliegos Tarifarios (Las Condes)'!$F:$F,MATCH($B1092,'Pliegos Tarifarios (Las Condes)'!$A:$A,0)),H1092&lt;=500,INDEX('Pliegos Tarifarios (Las Condes)'!$G:$G,MATCH($B1092,'Pliegos Tarifarios (Las Condes)'!$A:$A,0)),H1092&lt;=1000,INDEX('Pliegos Tarifarios (Las Condes)'!$H:$H,MATCH($B1092,'Pliegos Tarifarios (Las Condes)'!$A:$A,0)),H1092&lt;=5000,INDEX('Pliegos Tarifarios (Las Condes)'!$I:$I,MATCH($B1092,'Pliegos Tarifarios (Las Condes)'!$A:$A,0)),H1092&gt;5000,INDEX('Pliegos Tarifarios (Las Condes)'!$J:$J,MATCH($B1092,'Pliegos Tarifarios (Las Condes)'!$A:$A,0)))/1.19</f>
        <v>1947.473255546219</v>
      </c>
      <c r="R1092" s="19">
        <f>INDEX('Pliegos Tarifarios (Las Condes)'!$K:$K,MATCH($B1092,'Pliegos Tarifarios (Las Condes)'!$A:$A,0))</f>
        <v>716.899</v>
      </c>
      <c r="S1092" s="21">
        <f t="shared" si="51"/>
        <v>150675.56893564621</v>
      </c>
      <c r="T1092" s="21">
        <f t="shared" si="52"/>
        <v>28628.35809777278</v>
      </c>
      <c r="U1092" s="19">
        <v>0</v>
      </c>
      <c r="V1092" s="21">
        <f t="shared" si="53"/>
        <v>179303.92703341899</v>
      </c>
    </row>
    <row r="1093" spans="1:22" x14ac:dyDescent="0.3">
      <c r="A1093" s="3" t="s">
        <v>142</v>
      </c>
      <c r="B1093" s="3">
        <v>3</v>
      </c>
      <c r="C1093" s="4" t="s">
        <v>186</v>
      </c>
      <c r="D1093" s="3" t="s">
        <v>530</v>
      </c>
      <c r="E1093" s="3" t="s">
        <v>121</v>
      </c>
      <c r="F1093" s="4" t="s">
        <v>531</v>
      </c>
      <c r="G1093" s="3" t="s">
        <v>16</v>
      </c>
      <c r="H1093" s="5">
        <v>830.39250000000004</v>
      </c>
      <c r="I1093" s="5">
        <v>2.2223000000000002</v>
      </c>
      <c r="J1093" s="5">
        <v>2.1705999999999999</v>
      </c>
      <c r="K1093" s="6">
        <v>0.97673581424650124</v>
      </c>
      <c r="L1093" s="5">
        <v>29.66</v>
      </c>
      <c r="M1093" s="19">
        <f>H1093*INDEX('Pliegos Tarifarios (Las Condes)'!$B:$B,MATCH($B1093,'Pliegos Tarifarios (Las Condes)'!$A:$A,0))</f>
        <v>98682.183915000001</v>
      </c>
      <c r="N1093" s="19">
        <f>I1093*INDEX('Pliegos Tarifarios (Las Condes)'!$C:$C,MATCH($B1093,'Pliegos Tarifarios (Las Condes)'!$A:$A,0))</f>
        <v>7760.8693986999997</v>
      </c>
      <c r="O1093" s="19">
        <f>J1093*INDEX('Pliegos Tarifarios (Las Condes)'!$D:$D,MATCH($B1093,'Pliegos Tarifarios (Las Condes)'!$A:$A,0))</f>
        <v>30806.924239</v>
      </c>
      <c r="P1093" s="19">
        <f>H1093*INDEX('Pliegos Tarifarios (Las Condes)'!$E:$E,MATCH($B1093,'Pliegos Tarifarios (Las Condes)'!$A:$A,0))</f>
        <v>10738.635810000002</v>
      </c>
      <c r="Q1093" s="19" cm="1">
        <f t="array" ref="Q1093">H1093*_xlfn.IFS(H1093&lt;=350,INDEX('Pliegos Tarifarios (Las Condes)'!$F:$F,MATCH($B1093,'Pliegos Tarifarios (Las Condes)'!$A:$A,0)),H1093&lt;=500,INDEX('Pliegos Tarifarios (Las Condes)'!$G:$G,MATCH($B1093,'Pliegos Tarifarios (Las Condes)'!$A:$A,0)),H1093&lt;=1000,INDEX('Pliegos Tarifarios (Las Condes)'!$H:$H,MATCH($B1093,'Pliegos Tarifarios (Las Condes)'!$A:$A,0)),H1093&lt;=5000,INDEX('Pliegos Tarifarios (Las Condes)'!$I:$I,MATCH($B1093,'Pliegos Tarifarios (Las Condes)'!$A:$A,0)),H1093&gt;5000,INDEX('Pliegos Tarifarios (Las Condes)'!$J:$J,MATCH($B1093,'Pliegos Tarifarios (Las Condes)'!$A:$A,0)))/1.19</f>
        <v>1947.5844264705888</v>
      </c>
      <c r="R1093" s="19">
        <f>INDEX('Pliegos Tarifarios (Las Condes)'!$K:$K,MATCH($B1093,'Pliegos Tarifarios (Las Condes)'!$A:$A,0))</f>
        <v>716.899</v>
      </c>
      <c r="S1093" s="21">
        <f t="shared" si="51"/>
        <v>150653.09678917061</v>
      </c>
      <c r="T1093" s="21">
        <f t="shared" si="52"/>
        <v>28624.088389942415</v>
      </c>
      <c r="U1093" s="19">
        <v>0</v>
      </c>
      <c r="V1093" s="21">
        <f t="shared" si="53"/>
        <v>179277.18517911303</v>
      </c>
    </row>
    <row r="1094" spans="1:22" x14ac:dyDescent="0.3">
      <c r="A1094" s="3" t="s">
        <v>142</v>
      </c>
      <c r="B1094" s="3">
        <v>3</v>
      </c>
      <c r="C1094" s="4" t="s">
        <v>186</v>
      </c>
      <c r="D1094" s="3" t="s">
        <v>532</v>
      </c>
      <c r="E1094" s="3" t="s">
        <v>121</v>
      </c>
      <c r="F1094" s="4" t="s">
        <v>533</v>
      </c>
      <c r="G1094" s="3" t="s">
        <v>16</v>
      </c>
      <c r="H1094" s="5">
        <v>830.08370000000002</v>
      </c>
      <c r="I1094" s="5">
        <v>2.2288999999999999</v>
      </c>
      <c r="J1094" s="5">
        <v>2.2012</v>
      </c>
      <c r="K1094" s="6">
        <v>0.98757234510296565</v>
      </c>
      <c r="L1094" s="5">
        <v>29.65</v>
      </c>
      <c r="M1094" s="19">
        <f>H1094*INDEX('Pliegos Tarifarios (Las Condes)'!$B:$B,MATCH($B1094,'Pliegos Tarifarios (Las Condes)'!$A:$A,0))</f>
        <v>98645.486740599998</v>
      </c>
      <c r="N1094" s="19">
        <f>I1094*INDEX('Pliegos Tarifarios (Las Condes)'!$C:$C,MATCH($B1094,'Pliegos Tarifarios (Las Condes)'!$A:$A,0))</f>
        <v>7783.9183740999988</v>
      </c>
      <c r="O1094" s="19">
        <f>J1094*INDEX('Pliegos Tarifarios (Las Condes)'!$D:$D,MATCH($B1094,'Pliegos Tarifarios (Las Condes)'!$A:$A,0))</f>
        <v>31241.224378000003</v>
      </c>
      <c r="P1094" s="19">
        <f>H1094*INDEX('Pliegos Tarifarios (Las Condes)'!$E:$E,MATCH($B1094,'Pliegos Tarifarios (Las Condes)'!$A:$A,0))</f>
        <v>10734.642408400001</v>
      </c>
      <c r="Q1094" s="19" cm="1">
        <f t="array" ref="Q1094">H1094*_xlfn.IFS(H1094&lt;=350,INDEX('Pliegos Tarifarios (Las Condes)'!$F:$F,MATCH($B1094,'Pliegos Tarifarios (Las Condes)'!$A:$A,0)),H1094&lt;=500,INDEX('Pliegos Tarifarios (Las Condes)'!$G:$G,MATCH($B1094,'Pliegos Tarifarios (Las Condes)'!$A:$A,0)),H1094&lt;=1000,INDEX('Pliegos Tarifarios (Las Condes)'!$H:$H,MATCH($B1094,'Pliegos Tarifarios (Las Condes)'!$A:$A,0)),H1094&lt;=5000,INDEX('Pliegos Tarifarios (Las Condes)'!$I:$I,MATCH($B1094,'Pliegos Tarifarios (Las Condes)'!$A:$A,0)),H1094&gt;5000,INDEX('Pliegos Tarifarios (Las Condes)'!$J:$J,MATCH($B1094,'Pliegos Tarifarios (Las Condes)'!$A:$A,0)))/1.19</f>
        <v>1946.8601736974792</v>
      </c>
      <c r="R1094" s="19">
        <f>INDEX('Pliegos Tarifarios (Las Condes)'!$K:$K,MATCH($B1094,'Pliegos Tarifarios (Las Condes)'!$A:$A,0))</f>
        <v>716.899</v>
      </c>
      <c r="S1094" s="21">
        <f t="shared" si="51"/>
        <v>151069.03107479747</v>
      </c>
      <c r="T1094" s="21">
        <f t="shared" si="52"/>
        <v>28703.115904211521</v>
      </c>
      <c r="U1094" s="19">
        <v>0</v>
      </c>
      <c r="V1094" s="21">
        <f t="shared" si="53"/>
        <v>179772.14697900901</v>
      </c>
    </row>
    <row r="1095" spans="1:22" x14ac:dyDescent="0.3">
      <c r="A1095" s="3" t="s">
        <v>142</v>
      </c>
      <c r="B1095" s="3">
        <v>3</v>
      </c>
      <c r="C1095" s="4" t="s">
        <v>186</v>
      </c>
      <c r="D1095" s="3" t="s">
        <v>534</v>
      </c>
      <c r="E1095" s="3" t="s">
        <v>121</v>
      </c>
      <c r="F1095" s="4" t="s">
        <v>535</v>
      </c>
      <c r="G1095" s="3" t="s">
        <v>16</v>
      </c>
      <c r="H1095" s="5">
        <v>827.78049999999996</v>
      </c>
      <c r="I1095" s="5">
        <v>2.2238000000000002</v>
      </c>
      <c r="J1095" s="5">
        <v>2.1928999999999998</v>
      </c>
      <c r="K1095" s="6">
        <v>0.98610486554546251</v>
      </c>
      <c r="L1095" s="5">
        <v>29.56</v>
      </c>
      <c r="M1095" s="19">
        <f>H1095*INDEX('Pliegos Tarifarios (Las Condes)'!$B:$B,MATCH($B1095,'Pliegos Tarifarios (Las Condes)'!$A:$A,0))</f>
        <v>98371.779058999993</v>
      </c>
      <c r="N1095" s="19">
        <f>I1095*INDEX('Pliegos Tarifarios (Las Condes)'!$C:$C,MATCH($B1095,'Pliegos Tarifarios (Las Condes)'!$A:$A,0))</f>
        <v>7766.1078022000002</v>
      </c>
      <c r="O1095" s="19">
        <f>J1095*INDEX('Pliegos Tarifarios (Las Condes)'!$D:$D,MATCH($B1095,'Pliegos Tarifarios (Las Condes)'!$A:$A,0))</f>
        <v>31123.4240135</v>
      </c>
      <c r="P1095" s="19">
        <f>H1095*INDEX('Pliegos Tarifarios (Las Condes)'!$E:$E,MATCH($B1095,'Pliegos Tarifarios (Las Condes)'!$A:$A,0))</f>
        <v>10704.857426</v>
      </c>
      <c r="Q1095" s="19" cm="1">
        <f t="array" ref="Q1095">H1095*_xlfn.IFS(H1095&lt;=350,INDEX('Pliegos Tarifarios (Las Condes)'!$F:$F,MATCH($B1095,'Pliegos Tarifarios (Las Condes)'!$A:$A,0)),H1095&lt;=500,INDEX('Pliegos Tarifarios (Las Condes)'!$G:$G,MATCH($B1095,'Pliegos Tarifarios (Las Condes)'!$A:$A,0)),H1095&lt;=1000,INDEX('Pliegos Tarifarios (Las Condes)'!$H:$H,MATCH($B1095,'Pliegos Tarifarios (Las Condes)'!$A:$A,0)),H1095&lt;=5000,INDEX('Pliegos Tarifarios (Las Condes)'!$I:$I,MATCH($B1095,'Pliegos Tarifarios (Las Condes)'!$A:$A,0)),H1095&gt;5000,INDEX('Pliegos Tarifarios (Las Condes)'!$J:$J,MATCH($B1095,'Pliegos Tarifarios (Las Condes)'!$A:$A,0)))/1.19</f>
        <v>1941.4582987394961</v>
      </c>
      <c r="R1095" s="19">
        <f>INDEX('Pliegos Tarifarios (Las Condes)'!$K:$K,MATCH($B1095,'Pliegos Tarifarios (Las Condes)'!$A:$A,0))</f>
        <v>716.899</v>
      </c>
      <c r="S1095" s="21">
        <f t="shared" si="51"/>
        <v>150624.52559943948</v>
      </c>
      <c r="T1095" s="21">
        <f t="shared" si="52"/>
        <v>28618.659863893503</v>
      </c>
      <c r="U1095" s="19">
        <v>0</v>
      </c>
      <c r="V1095" s="21">
        <f t="shared" si="53"/>
        <v>179243.18546333298</v>
      </c>
    </row>
    <row r="1096" spans="1:22" x14ac:dyDescent="0.3">
      <c r="A1096" s="3" t="s">
        <v>142</v>
      </c>
      <c r="B1096" s="3">
        <v>3</v>
      </c>
      <c r="C1096" s="4" t="s">
        <v>186</v>
      </c>
      <c r="D1096" s="3" t="s">
        <v>536</v>
      </c>
      <c r="E1096" s="3" t="s">
        <v>121</v>
      </c>
      <c r="F1096" s="4" t="s">
        <v>537</v>
      </c>
      <c r="G1096" s="3" t="s">
        <v>16</v>
      </c>
      <c r="H1096" s="5">
        <v>828.46559999999999</v>
      </c>
      <c r="I1096" s="5">
        <v>2.2328000000000001</v>
      </c>
      <c r="J1096" s="5">
        <v>2.2328000000000001</v>
      </c>
      <c r="K1096" s="6">
        <v>1</v>
      </c>
      <c r="L1096" s="5">
        <v>29.59</v>
      </c>
      <c r="M1096" s="19">
        <f>H1096*INDEX('Pliegos Tarifarios (Las Condes)'!$B:$B,MATCH($B1096,'Pliegos Tarifarios (Las Condes)'!$A:$A,0))</f>
        <v>98453.194972799989</v>
      </c>
      <c r="N1096" s="19">
        <f>I1096*INDEX('Pliegos Tarifarios (Las Condes)'!$C:$C,MATCH($B1096,'Pliegos Tarifarios (Las Condes)'!$A:$A,0))</f>
        <v>7797.5382232000002</v>
      </c>
      <c r="O1096" s="19">
        <f>J1096*INDEX('Pliegos Tarifarios (Las Condes)'!$D:$D,MATCH($B1096,'Pliegos Tarifarios (Las Condes)'!$A:$A,0))</f>
        <v>31689.717332000004</v>
      </c>
      <c r="P1096" s="19">
        <f>H1096*INDEX('Pliegos Tarifarios (Las Condes)'!$E:$E,MATCH($B1096,'Pliegos Tarifarios (Las Condes)'!$A:$A,0))</f>
        <v>10713.7171392</v>
      </c>
      <c r="Q1096" s="19" cm="1">
        <f t="array" ref="Q1096">H1096*_xlfn.IFS(H1096&lt;=350,INDEX('Pliegos Tarifarios (Las Condes)'!$F:$F,MATCH($B1096,'Pliegos Tarifarios (Las Condes)'!$A:$A,0)),H1096&lt;=500,INDEX('Pliegos Tarifarios (Las Condes)'!$G:$G,MATCH($B1096,'Pliegos Tarifarios (Las Condes)'!$A:$A,0)),H1096&lt;=1000,INDEX('Pliegos Tarifarios (Las Condes)'!$H:$H,MATCH($B1096,'Pliegos Tarifarios (Las Condes)'!$A:$A,0)),H1096&lt;=5000,INDEX('Pliegos Tarifarios (Las Condes)'!$I:$I,MATCH($B1096,'Pliegos Tarifarios (Las Condes)'!$A:$A,0)),H1096&gt;5000,INDEX('Pliegos Tarifarios (Las Condes)'!$J:$J,MATCH($B1096,'Pliegos Tarifarios (Las Condes)'!$A:$A,0)))/1.19</f>
        <v>1943.0651173109247</v>
      </c>
      <c r="R1096" s="19">
        <f>INDEX('Pliegos Tarifarios (Las Condes)'!$K:$K,MATCH($B1096,'Pliegos Tarifarios (Las Condes)'!$A:$A,0))</f>
        <v>716.899</v>
      </c>
      <c r="S1096" s="21">
        <f t="shared" si="51"/>
        <v>151314.13178451092</v>
      </c>
      <c r="T1096" s="21">
        <f t="shared" si="52"/>
        <v>28749.685039057073</v>
      </c>
      <c r="U1096" s="19">
        <v>0</v>
      </c>
      <c r="V1096" s="21">
        <f t="shared" si="53"/>
        <v>180063.81682356799</v>
      </c>
    </row>
    <row r="1097" spans="1:22" x14ac:dyDescent="0.3">
      <c r="A1097" s="3" t="s">
        <v>142</v>
      </c>
      <c r="B1097" s="3">
        <v>3</v>
      </c>
      <c r="C1097" s="4" t="s">
        <v>186</v>
      </c>
      <c r="D1097" s="3" t="s">
        <v>538</v>
      </c>
      <c r="E1097" s="3" t="s">
        <v>121</v>
      </c>
      <c r="F1097" s="4" t="s">
        <v>539</v>
      </c>
      <c r="G1097" s="3" t="s">
        <v>16</v>
      </c>
      <c r="H1097" s="5">
        <v>828.0453</v>
      </c>
      <c r="I1097" s="5">
        <v>2.2355</v>
      </c>
      <c r="J1097" s="5">
        <v>2.2227999999999999</v>
      </c>
      <c r="K1097" s="6">
        <v>0.99431894430776102</v>
      </c>
      <c r="L1097" s="5">
        <v>29.57</v>
      </c>
      <c r="M1097" s="19">
        <f>H1097*INDEX('Pliegos Tarifarios (Las Condes)'!$B:$B,MATCH($B1097,'Pliegos Tarifarios (Las Condes)'!$A:$A,0))</f>
        <v>98403.24736139999</v>
      </c>
      <c r="N1097" s="19">
        <f>I1097*INDEX('Pliegos Tarifarios (Las Condes)'!$C:$C,MATCH($B1097,'Pliegos Tarifarios (Las Condes)'!$A:$A,0))</f>
        <v>7806.9673494999997</v>
      </c>
      <c r="O1097" s="19">
        <f>J1097*INDEX('Pliegos Tarifarios (Las Condes)'!$D:$D,MATCH($B1097,'Pliegos Tarifarios (Las Condes)'!$A:$A,0))</f>
        <v>31547.789182</v>
      </c>
      <c r="P1097" s="19">
        <f>H1097*INDEX('Pliegos Tarifarios (Las Condes)'!$E:$E,MATCH($B1097,'Pliegos Tarifarios (Las Condes)'!$A:$A,0))</f>
        <v>10708.281819600001</v>
      </c>
      <c r="Q1097" s="19" cm="1">
        <f t="array" ref="Q1097">H1097*_xlfn.IFS(H1097&lt;=350,INDEX('Pliegos Tarifarios (Las Condes)'!$F:$F,MATCH($B1097,'Pliegos Tarifarios (Las Condes)'!$A:$A,0)),H1097&lt;=500,INDEX('Pliegos Tarifarios (Las Condes)'!$G:$G,MATCH($B1097,'Pliegos Tarifarios (Las Condes)'!$A:$A,0)),H1097&lt;=1000,INDEX('Pliegos Tarifarios (Las Condes)'!$H:$H,MATCH($B1097,'Pliegos Tarifarios (Las Condes)'!$A:$A,0)),H1097&lt;=5000,INDEX('Pliegos Tarifarios (Las Condes)'!$I:$I,MATCH($B1097,'Pliegos Tarifarios (Las Condes)'!$A:$A,0)),H1097&gt;5000,INDEX('Pliegos Tarifarios (Las Condes)'!$J:$J,MATCH($B1097,'Pliegos Tarifarios (Las Condes)'!$A:$A,0)))/1.19</f>
        <v>1942.07935487395</v>
      </c>
      <c r="R1097" s="19">
        <f>INDEX('Pliegos Tarifarios (Las Condes)'!$K:$K,MATCH($B1097,'Pliegos Tarifarios (Las Condes)'!$A:$A,0))</f>
        <v>716.899</v>
      </c>
      <c r="S1097" s="21">
        <f t="shared" ref="S1097:S1160" si="54">SUM(M1097:R1097)</f>
        <v>151125.26406737394</v>
      </c>
      <c r="T1097" s="21">
        <f t="shared" ref="T1097:T1160" si="55">S1097*0.19</f>
        <v>28713.800172801049</v>
      </c>
      <c r="U1097" s="19">
        <v>0</v>
      </c>
      <c r="V1097" s="21">
        <f t="shared" ref="V1097:V1160" si="56">SUM(S1097:T1097)</f>
        <v>179839.06424017498</v>
      </c>
    </row>
    <row r="1098" spans="1:22" x14ac:dyDescent="0.3">
      <c r="A1098" s="3" t="s">
        <v>142</v>
      </c>
      <c r="B1098" s="3">
        <v>3</v>
      </c>
      <c r="C1098" s="4" t="s">
        <v>186</v>
      </c>
      <c r="D1098" s="3" t="s">
        <v>540</v>
      </c>
      <c r="E1098" s="3" t="s">
        <v>121</v>
      </c>
      <c r="F1098" s="4" t="s">
        <v>541</v>
      </c>
      <c r="G1098" s="3" t="s">
        <v>16</v>
      </c>
      <c r="H1098" s="5">
        <v>828.58450000000005</v>
      </c>
      <c r="I1098" s="5">
        <v>2.2664</v>
      </c>
      <c r="J1098" s="5">
        <v>2.1722000000000001</v>
      </c>
      <c r="K1098" s="6">
        <v>0.95843628662195557</v>
      </c>
      <c r="L1098" s="5">
        <v>29.59</v>
      </c>
      <c r="M1098" s="19">
        <f>H1098*INDEX('Pliegos Tarifarios (Las Condes)'!$B:$B,MATCH($B1098,'Pliegos Tarifarios (Las Condes)'!$A:$A,0))</f>
        <v>98467.324810999999</v>
      </c>
      <c r="N1098" s="19">
        <f>I1098*INDEX('Pliegos Tarifarios (Las Condes)'!$C:$C,MATCH($B1098,'Pliegos Tarifarios (Las Condes)'!$A:$A,0))</f>
        <v>7914.8784615999994</v>
      </c>
      <c r="O1098" s="19">
        <f>J1098*INDEX('Pliegos Tarifarios (Las Condes)'!$D:$D,MATCH($B1098,'Pliegos Tarifarios (Las Condes)'!$A:$A,0))</f>
        <v>30829.632743000002</v>
      </c>
      <c r="P1098" s="19">
        <f>H1098*INDEX('Pliegos Tarifarios (Las Condes)'!$E:$E,MATCH($B1098,'Pliegos Tarifarios (Las Condes)'!$A:$A,0))</f>
        <v>10715.254754000001</v>
      </c>
      <c r="Q1098" s="19" cm="1">
        <f t="array" ref="Q1098">H1098*_xlfn.IFS(H1098&lt;=350,INDEX('Pliegos Tarifarios (Las Condes)'!$F:$F,MATCH($B1098,'Pliegos Tarifarios (Las Condes)'!$A:$A,0)),H1098&lt;=500,INDEX('Pliegos Tarifarios (Las Condes)'!$G:$G,MATCH($B1098,'Pliegos Tarifarios (Las Condes)'!$A:$A,0)),H1098&lt;=1000,INDEX('Pliegos Tarifarios (Las Condes)'!$H:$H,MATCH($B1098,'Pliegos Tarifarios (Las Condes)'!$A:$A,0)),H1098&lt;=5000,INDEX('Pliegos Tarifarios (Las Condes)'!$I:$I,MATCH($B1098,'Pliegos Tarifarios (Las Condes)'!$A:$A,0)),H1098&gt;5000,INDEX('Pliegos Tarifarios (Las Condes)'!$J:$J,MATCH($B1098,'Pliegos Tarifarios (Las Condes)'!$A:$A,0)))/1.19</f>
        <v>1943.3439827731097</v>
      </c>
      <c r="R1098" s="19">
        <f>INDEX('Pliegos Tarifarios (Las Condes)'!$K:$K,MATCH($B1098,'Pliegos Tarifarios (Las Condes)'!$A:$A,0))</f>
        <v>716.899</v>
      </c>
      <c r="S1098" s="21">
        <f t="shared" si="54"/>
        <v>150587.33375237312</v>
      </c>
      <c r="T1098" s="21">
        <f t="shared" si="55"/>
        <v>28611.593412950893</v>
      </c>
      <c r="U1098" s="19">
        <v>0</v>
      </c>
      <c r="V1098" s="21">
        <f t="shared" si="56"/>
        <v>179198.92716532401</v>
      </c>
    </row>
    <row r="1099" spans="1:22" x14ac:dyDescent="0.3">
      <c r="A1099" s="3" t="s">
        <v>142</v>
      </c>
      <c r="B1099" s="3">
        <v>3</v>
      </c>
      <c r="C1099" s="4" t="s">
        <v>186</v>
      </c>
      <c r="D1099" s="3" t="s">
        <v>542</v>
      </c>
      <c r="E1099" s="3" t="s">
        <v>121</v>
      </c>
      <c r="F1099" s="4" t="s">
        <v>543</v>
      </c>
      <c r="G1099" s="3" t="s">
        <v>16</v>
      </c>
      <c r="H1099" s="5">
        <v>828.57749999999999</v>
      </c>
      <c r="I1099" s="5">
        <v>2.2275999999999998</v>
      </c>
      <c r="J1099" s="5">
        <v>2.1686000000000001</v>
      </c>
      <c r="K1099" s="6">
        <v>0.97351409588795124</v>
      </c>
      <c r="L1099" s="5">
        <v>29.59</v>
      </c>
      <c r="M1099" s="19">
        <f>H1099*INDEX('Pliegos Tarifarios (Las Condes)'!$B:$B,MATCH($B1099,'Pliegos Tarifarios (Las Condes)'!$A:$A,0))</f>
        <v>98466.492944999991</v>
      </c>
      <c r="N1099" s="19">
        <f>I1099*INDEX('Pliegos Tarifarios (Las Condes)'!$C:$C,MATCH($B1099,'Pliegos Tarifarios (Las Condes)'!$A:$A,0))</f>
        <v>7779.3784243999989</v>
      </c>
      <c r="O1099" s="19">
        <f>J1099*INDEX('Pliegos Tarifarios (Las Condes)'!$D:$D,MATCH($B1099,'Pliegos Tarifarios (Las Condes)'!$A:$A,0))</f>
        <v>30778.538609000003</v>
      </c>
      <c r="P1099" s="19">
        <f>H1099*INDEX('Pliegos Tarifarios (Las Condes)'!$E:$E,MATCH($B1099,'Pliegos Tarifarios (Las Condes)'!$A:$A,0))</f>
        <v>10715.16423</v>
      </c>
      <c r="Q1099" s="19" cm="1">
        <f t="array" ref="Q1099">H1099*_xlfn.IFS(H1099&lt;=350,INDEX('Pliegos Tarifarios (Las Condes)'!$F:$F,MATCH($B1099,'Pliegos Tarifarios (Las Condes)'!$A:$A,0)),H1099&lt;=500,INDEX('Pliegos Tarifarios (Las Condes)'!$G:$G,MATCH($B1099,'Pliegos Tarifarios (Las Condes)'!$A:$A,0)),H1099&lt;=1000,INDEX('Pliegos Tarifarios (Las Condes)'!$H:$H,MATCH($B1099,'Pliegos Tarifarios (Las Condes)'!$A:$A,0)),H1099&lt;=5000,INDEX('Pliegos Tarifarios (Las Condes)'!$I:$I,MATCH($B1099,'Pliegos Tarifarios (Las Condes)'!$A:$A,0)),H1099&gt;5000,INDEX('Pliegos Tarifarios (Las Condes)'!$J:$J,MATCH($B1099,'Pliegos Tarifarios (Las Condes)'!$A:$A,0)))/1.19</f>
        <v>1943.3275651260508</v>
      </c>
      <c r="R1099" s="19">
        <f>INDEX('Pliegos Tarifarios (Las Condes)'!$K:$K,MATCH($B1099,'Pliegos Tarifarios (Las Condes)'!$A:$A,0))</f>
        <v>716.899</v>
      </c>
      <c r="S1099" s="21">
        <f t="shared" si="54"/>
        <v>150399.80077352605</v>
      </c>
      <c r="T1099" s="21">
        <f t="shared" si="55"/>
        <v>28575.962146969949</v>
      </c>
      <c r="U1099" s="19">
        <v>0</v>
      </c>
      <c r="V1099" s="21">
        <f t="shared" si="56"/>
        <v>178975.762920496</v>
      </c>
    </row>
    <row r="1100" spans="1:22" x14ac:dyDescent="0.3">
      <c r="A1100" s="3" t="s">
        <v>142</v>
      </c>
      <c r="B1100" s="3">
        <v>3</v>
      </c>
      <c r="C1100" s="4" t="s">
        <v>186</v>
      </c>
      <c r="D1100" s="3" t="s">
        <v>544</v>
      </c>
      <c r="E1100" s="3" t="s">
        <v>121</v>
      </c>
      <c r="F1100" s="4" t="s">
        <v>545</v>
      </c>
      <c r="G1100" s="3" t="s">
        <v>16</v>
      </c>
      <c r="H1100" s="5">
        <v>827.82680000000005</v>
      </c>
      <c r="I1100" s="5">
        <v>2.2193999999999998</v>
      </c>
      <c r="J1100" s="5">
        <v>2.1785999999999999</v>
      </c>
      <c r="K1100" s="6">
        <v>0.98161665314949986</v>
      </c>
      <c r="L1100" s="5">
        <v>29.57</v>
      </c>
      <c r="M1100" s="19">
        <f>H1100*INDEX('Pliegos Tarifarios (Las Condes)'!$B:$B,MATCH($B1100,'Pliegos Tarifarios (Las Condes)'!$A:$A,0))</f>
        <v>98377.281258400006</v>
      </c>
      <c r="N1100" s="19">
        <f>I1100*INDEX('Pliegos Tarifarios (Las Condes)'!$C:$C,MATCH($B1100,'Pliegos Tarifarios (Las Condes)'!$A:$A,0))</f>
        <v>7750.7418185999986</v>
      </c>
      <c r="O1100" s="19">
        <f>J1100*INDEX('Pliegos Tarifarios (Las Condes)'!$D:$D,MATCH($B1100,'Pliegos Tarifarios (Las Condes)'!$A:$A,0))</f>
        <v>30920.466758999999</v>
      </c>
      <c r="P1100" s="19">
        <f>H1100*INDEX('Pliegos Tarifarios (Las Condes)'!$E:$E,MATCH($B1100,'Pliegos Tarifarios (Las Condes)'!$A:$A,0))</f>
        <v>10705.456177600001</v>
      </c>
      <c r="Q1100" s="19" cm="1">
        <f t="array" ref="Q1100">H1100*_xlfn.IFS(H1100&lt;=350,INDEX('Pliegos Tarifarios (Las Condes)'!$F:$F,MATCH($B1100,'Pliegos Tarifarios (Las Condes)'!$A:$A,0)),H1100&lt;=500,INDEX('Pliegos Tarifarios (Las Condes)'!$G:$G,MATCH($B1100,'Pliegos Tarifarios (Las Condes)'!$A:$A,0)),H1100&lt;=1000,INDEX('Pliegos Tarifarios (Las Condes)'!$H:$H,MATCH($B1100,'Pliegos Tarifarios (Las Condes)'!$A:$A,0)),H1100&lt;=5000,INDEX('Pliegos Tarifarios (Las Condes)'!$I:$I,MATCH($B1100,'Pliegos Tarifarios (Las Condes)'!$A:$A,0)),H1100&gt;5000,INDEX('Pliegos Tarifarios (Las Condes)'!$J:$J,MATCH($B1100,'Pliegos Tarifarios (Las Condes)'!$A:$A,0)))/1.19</f>
        <v>1941.5668897478997</v>
      </c>
      <c r="R1100" s="19">
        <f>INDEX('Pliegos Tarifarios (Las Condes)'!$K:$K,MATCH($B1100,'Pliegos Tarifarios (Las Condes)'!$A:$A,0))</f>
        <v>716.899</v>
      </c>
      <c r="S1100" s="21">
        <f t="shared" si="54"/>
        <v>150412.41190334788</v>
      </c>
      <c r="T1100" s="21">
        <f t="shared" si="55"/>
        <v>28578.358261636098</v>
      </c>
      <c r="U1100" s="19">
        <v>0</v>
      </c>
      <c r="V1100" s="21">
        <f t="shared" si="56"/>
        <v>178990.77016498399</v>
      </c>
    </row>
    <row r="1101" spans="1:22" x14ac:dyDescent="0.3">
      <c r="A1101" s="3" t="s">
        <v>142</v>
      </c>
      <c r="B1101" s="3">
        <v>3</v>
      </c>
      <c r="C1101" s="4" t="s">
        <v>186</v>
      </c>
      <c r="D1101" s="3" t="s">
        <v>546</v>
      </c>
      <c r="E1101" s="3" t="s">
        <v>121</v>
      </c>
      <c r="F1101" s="4" t="s">
        <v>547</v>
      </c>
      <c r="G1101" s="3" t="s">
        <v>16</v>
      </c>
      <c r="H1101" s="5">
        <v>828.60619999999994</v>
      </c>
      <c r="I1101" s="5">
        <v>2.2679999999999998</v>
      </c>
      <c r="J1101" s="5">
        <v>2.2122000000000002</v>
      </c>
      <c r="K1101" s="6">
        <v>0.9753968253968256</v>
      </c>
      <c r="L1101" s="5">
        <v>29.59</v>
      </c>
      <c r="M1101" s="19">
        <f>H1101*INDEX('Pliegos Tarifarios (Las Condes)'!$B:$B,MATCH($B1101,'Pliegos Tarifarios (Las Condes)'!$A:$A,0))</f>
        <v>98469.903595599986</v>
      </c>
      <c r="N1101" s="19">
        <f>I1101*INDEX('Pliegos Tarifarios (Las Condes)'!$C:$C,MATCH($B1101,'Pliegos Tarifarios (Las Condes)'!$A:$A,0))</f>
        <v>7920.4660919999988</v>
      </c>
      <c r="O1101" s="19">
        <f>J1101*INDEX('Pliegos Tarifarios (Las Condes)'!$D:$D,MATCH($B1101,'Pliegos Tarifarios (Las Condes)'!$A:$A,0))</f>
        <v>31397.345343000005</v>
      </c>
      <c r="P1101" s="19">
        <f>H1101*INDEX('Pliegos Tarifarios (Las Condes)'!$E:$E,MATCH($B1101,'Pliegos Tarifarios (Las Condes)'!$A:$A,0))</f>
        <v>10715.5353784</v>
      </c>
      <c r="Q1101" s="19" cm="1">
        <f t="array" ref="Q1101">H1101*_xlfn.IFS(H1101&lt;=350,INDEX('Pliegos Tarifarios (Las Condes)'!$F:$F,MATCH($B1101,'Pliegos Tarifarios (Las Condes)'!$A:$A,0)),H1101&lt;=500,INDEX('Pliegos Tarifarios (Las Condes)'!$G:$G,MATCH($B1101,'Pliegos Tarifarios (Las Condes)'!$A:$A,0)),H1101&lt;=1000,INDEX('Pliegos Tarifarios (Las Condes)'!$H:$H,MATCH($B1101,'Pliegos Tarifarios (Las Condes)'!$A:$A,0)),H1101&lt;=5000,INDEX('Pliegos Tarifarios (Las Condes)'!$I:$I,MATCH($B1101,'Pliegos Tarifarios (Las Condes)'!$A:$A,0)),H1101&gt;5000,INDEX('Pliegos Tarifarios (Las Condes)'!$J:$J,MATCH($B1101,'Pliegos Tarifarios (Las Condes)'!$A:$A,0)))/1.19</f>
        <v>1943.3948774789919</v>
      </c>
      <c r="R1101" s="19">
        <f>INDEX('Pliegos Tarifarios (Las Condes)'!$K:$K,MATCH($B1101,'Pliegos Tarifarios (Las Condes)'!$A:$A,0))</f>
        <v>716.899</v>
      </c>
      <c r="S1101" s="21">
        <f t="shared" si="54"/>
        <v>151163.54428647901</v>
      </c>
      <c r="T1101" s="21">
        <f t="shared" si="55"/>
        <v>28721.073414431012</v>
      </c>
      <c r="U1101" s="19">
        <v>0</v>
      </c>
      <c r="V1101" s="21">
        <f t="shared" si="56"/>
        <v>179884.61770091002</v>
      </c>
    </row>
    <row r="1102" spans="1:22" x14ac:dyDescent="0.3">
      <c r="A1102" s="3" t="s">
        <v>142</v>
      </c>
      <c r="B1102" s="3">
        <v>3</v>
      </c>
      <c r="C1102" s="4" t="s">
        <v>186</v>
      </c>
      <c r="D1102" s="3" t="s">
        <v>548</v>
      </c>
      <c r="E1102" s="3" t="s">
        <v>121</v>
      </c>
      <c r="F1102" s="4" t="s">
        <v>549</v>
      </c>
      <c r="G1102" s="3" t="s">
        <v>16</v>
      </c>
      <c r="H1102" s="5">
        <v>825.65800000000002</v>
      </c>
      <c r="I1102" s="5">
        <v>2.2349000000000001</v>
      </c>
      <c r="J1102" s="5">
        <v>2.1840999999999999</v>
      </c>
      <c r="K1102" s="6">
        <v>0.9772696764955926</v>
      </c>
      <c r="L1102" s="5">
        <v>29.49</v>
      </c>
      <c r="M1102" s="19">
        <f>H1102*INDEX('Pliegos Tarifarios (Las Condes)'!$B:$B,MATCH($B1102,'Pliegos Tarifarios (Las Condes)'!$A:$A,0))</f>
        <v>98119.54540399999</v>
      </c>
      <c r="N1102" s="19">
        <f>I1102*INDEX('Pliegos Tarifarios (Las Condes)'!$C:$C,MATCH($B1102,'Pliegos Tarifarios (Las Condes)'!$A:$A,0))</f>
        <v>7804.8719880999997</v>
      </c>
      <c r="O1102" s="19">
        <f>J1102*INDEX('Pliegos Tarifarios (Las Condes)'!$D:$D,MATCH($B1102,'Pliegos Tarifarios (Las Condes)'!$A:$A,0))</f>
        <v>30998.5272415</v>
      </c>
      <c r="P1102" s="19">
        <f>H1102*INDEX('Pliegos Tarifarios (Las Condes)'!$E:$E,MATCH($B1102,'Pliegos Tarifarios (Las Condes)'!$A:$A,0))</f>
        <v>10677.409256000001</v>
      </c>
      <c r="Q1102" s="19" cm="1">
        <f t="array" ref="Q1102">H1102*_xlfn.IFS(H1102&lt;=350,INDEX('Pliegos Tarifarios (Las Condes)'!$F:$F,MATCH($B1102,'Pliegos Tarifarios (Las Condes)'!$A:$A,0)),H1102&lt;=500,INDEX('Pliegos Tarifarios (Las Condes)'!$G:$G,MATCH($B1102,'Pliegos Tarifarios (Las Condes)'!$A:$A,0)),H1102&lt;=1000,INDEX('Pliegos Tarifarios (Las Condes)'!$H:$H,MATCH($B1102,'Pliegos Tarifarios (Las Condes)'!$A:$A,0)),H1102&lt;=5000,INDEX('Pliegos Tarifarios (Las Condes)'!$I:$I,MATCH($B1102,'Pliegos Tarifarios (Las Condes)'!$A:$A,0)),H1102&gt;5000,INDEX('Pliegos Tarifarios (Las Condes)'!$J:$J,MATCH($B1102,'Pliegos Tarifarios (Las Condes)'!$A:$A,0)))/1.19</f>
        <v>1936.4802336134458</v>
      </c>
      <c r="R1102" s="19">
        <f>INDEX('Pliegos Tarifarios (Las Condes)'!$K:$K,MATCH($B1102,'Pliegos Tarifarios (Las Condes)'!$A:$A,0))</f>
        <v>716.899</v>
      </c>
      <c r="S1102" s="21">
        <f t="shared" si="54"/>
        <v>150253.73312321346</v>
      </c>
      <c r="T1102" s="21">
        <f t="shared" si="55"/>
        <v>28548.209293410557</v>
      </c>
      <c r="U1102" s="19">
        <v>0</v>
      </c>
      <c r="V1102" s="21">
        <f t="shared" si="56"/>
        <v>178801.94241662402</v>
      </c>
    </row>
    <row r="1103" spans="1:22" x14ac:dyDescent="0.3">
      <c r="A1103" s="3" t="s">
        <v>142</v>
      </c>
      <c r="B1103" s="3">
        <v>3</v>
      </c>
      <c r="C1103" s="4" t="s">
        <v>186</v>
      </c>
      <c r="D1103" s="3" t="s">
        <v>550</v>
      </c>
      <c r="E1103" s="3" t="s">
        <v>121</v>
      </c>
      <c r="F1103" s="4" t="s">
        <v>551</v>
      </c>
      <c r="G1103" s="3" t="s">
        <v>16</v>
      </c>
      <c r="H1103" s="5">
        <v>828.69590000000005</v>
      </c>
      <c r="I1103" s="5">
        <v>2.2204999999999999</v>
      </c>
      <c r="J1103" s="5">
        <v>2.1741999999999999</v>
      </c>
      <c r="K1103" s="6">
        <v>0.97914884035127225</v>
      </c>
      <c r="L1103" s="5">
        <v>29.6</v>
      </c>
      <c r="M1103" s="19">
        <f>H1103*INDEX('Pliegos Tarifarios (Las Condes)'!$B:$B,MATCH($B1103,'Pliegos Tarifarios (Las Condes)'!$A:$A,0))</f>
        <v>98480.563364200003</v>
      </c>
      <c r="N1103" s="19">
        <f>I1103*INDEX('Pliegos Tarifarios (Las Condes)'!$C:$C,MATCH($B1103,'Pliegos Tarifarios (Las Condes)'!$A:$A,0))</f>
        <v>7754.5833144999988</v>
      </c>
      <c r="O1103" s="19">
        <f>J1103*INDEX('Pliegos Tarifarios (Las Condes)'!$D:$D,MATCH($B1103,'Pliegos Tarifarios (Las Condes)'!$A:$A,0))</f>
        <v>30858.018372999999</v>
      </c>
      <c r="P1103" s="19">
        <f>H1103*INDEX('Pliegos Tarifarios (Las Condes)'!$E:$E,MATCH($B1103,'Pliegos Tarifarios (Las Condes)'!$A:$A,0))</f>
        <v>10716.695378800001</v>
      </c>
      <c r="Q1103" s="19" cm="1">
        <f t="array" ref="Q1103">H1103*_xlfn.IFS(H1103&lt;=350,INDEX('Pliegos Tarifarios (Las Condes)'!$F:$F,MATCH($B1103,'Pliegos Tarifarios (Las Condes)'!$A:$A,0)),H1103&lt;=500,INDEX('Pliegos Tarifarios (Las Condes)'!$G:$G,MATCH($B1103,'Pliegos Tarifarios (Las Condes)'!$A:$A,0)),H1103&lt;=1000,INDEX('Pliegos Tarifarios (Las Condes)'!$H:$H,MATCH($B1103,'Pliegos Tarifarios (Las Condes)'!$A:$A,0)),H1103&lt;=5000,INDEX('Pliegos Tarifarios (Las Condes)'!$I:$I,MATCH($B1103,'Pliegos Tarifarios (Las Condes)'!$A:$A,0)),H1103&gt;5000,INDEX('Pliegos Tarifarios (Las Condes)'!$J:$J,MATCH($B1103,'Pliegos Tarifarios (Las Condes)'!$A:$A,0)))/1.19</f>
        <v>1943.6052578991603</v>
      </c>
      <c r="R1103" s="19">
        <f>INDEX('Pliegos Tarifarios (Las Condes)'!$K:$K,MATCH($B1103,'Pliegos Tarifarios (Las Condes)'!$A:$A,0))</f>
        <v>716.899</v>
      </c>
      <c r="S1103" s="21">
        <f t="shared" si="54"/>
        <v>150470.36468839916</v>
      </c>
      <c r="T1103" s="21">
        <f t="shared" si="55"/>
        <v>28589.369290795839</v>
      </c>
      <c r="U1103" s="19">
        <v>0</v>
      </c>
      <c r="V1103" s="21">
        <f t="shared" si="56"/>
        <v>179059.73397919501</v>
      </c>
    </row>
    <row r="1104" spans="1:22" x14ac:dyDescent="0.3">
      <c r="A1104" s="3" t="s">
        <v>142</v>
      </c>
      <c r="B1104" s="3">
        <v>3</v>
      </c>
      <c r="C1104" s="4" t="s">
        <v>186</v>
      </c>
      <c r="D1104" s="3" t="s">
        <v>552</v>
      </c>
      <c r="E1104" s="3" t="s">
        <v>121</v>
      </c>
      <c r="F1104" s="4" t="s">
        <v>553</v>
      </c>
      <c r="G1104" s="3" t="s">
        <v>16</v>
      </c>
      <c r="H1104" s="5">
        <v>827.8895</v>
      </c>
      <c r="I1104" s="5">
        <v>2.2542</v>
      </c>
      <c r="J1104" s="5">
        <v>2.2027000000000001</v>
      </c>
      <c r="K1104" s="6">
        <v>0.97715375743057409</v>
      </c>
      <c r="L1104" s="5">
        <v>29.57</v>
      </c>
      <c r="M1104" s="19">
        <f>H1104*INDEX('Pliegos Tarifarios (Las Condes)'!$B:$B,MATCH($B1104,'Pliegos Tarifarios (Las Condes)'!$A:$A,0))</f>
        <v>98384.732401000001</v>
      </c>
      <c r="N1104" s="19">
        <f>I1104*INDEX('Pliegos Tarifarios (Las Condes)'!$C:$C,MATCH($B1104,'Pliegos Tarifarios (Las Condes)'!$A:$A,0))</f>
        <v>7872.2727797999996</v>
      </c>
      <c r="O1104" s="19">
        <f>J1104*INDEX('Pliegos Tarifarios (Las Condes)'!$D:$D,MATCH($B1104,'Pliegos Tarifarios (Las Condes)'!$A:$A,0))</f>
        <v>31262.513600500002</v>
      </c>
      <c r="P1104" s="19">
        <f>H1104*INDEX('Pliegos Tarifarios (Las Condes)'!$E:$E,MATCH($B1104,'Pliegos Tarifarios (Las Condes)'!$A:$A,0))</f>
        <v>10706.267014000001</v>
      </c>
      <c r="Q1104" s="19" cm="1">
        <f t="array" ref="Q1104">H1104*_xlfn.IFS(H1104&lt;=350,INDEX('Pliegos Tarifarios (Las Condes)'!$F:$F,MATCH($B1104,'Pliegos Tarifarios (Las Condes)'!$A:$A,0)),H1104&lt;=500,INDEX('Pliegos Tarifarios (Las Condes)'!$G:$G,MATCH($B1104,'Pliegos Tarifarios (Las Condes)'!$A:$A,0)),H1104&lt;=1000,INDEX('Pliegos Tarifarios (Las Condes)'!$H:$H,MATCH($B1104,'Pliegos Tarifarios (Las Condes)'!$A:$A,0)),H1104&lt;=5000,INDEX('Pliegos Tarifarios (Las Condes)'!$I:$I,MATCH($B1104,'Pliegos Tarifarios (Las Condes)'!$A:$A,0)),H1104&gt;5000,INDEX('Pliegos Tarifarios (Las Condes)'!$J:$J,MATCH($B1104,'Pliegos Tarifarios (Las Condes)'!$A:$A,0)))/1.19</f>
        <v>1941.7139449579836</v>
      </c>
      <c r="R1104" s="19">
        <f>INDEX('Pliegos Tarifarios (Las Condes)'!$K:$K,MATCH($B1104,'Pliegos Tarifarios (Las Condes)'!$A:$A,0))</f>
        <v>716.899</v>
      </c>
      <c r="S1104" s="21">
        <f t="shared" si="54"/>
        <v>150884.39874025798</v>
      </c>
      <c r="T1104" s="21">
        <f t="shared" si="55"/>
        <v>28668.035760649018</v>
      </c>
      <c r="U1104" s="19">
        <v>0</v>
      </c>
      <c r="V1104" s="21">
        <f t="shared" si="56"/>
        <v>179552.43450090699</v>
      </c>
    </row>
    <row r="1105" spans="1:22" x14ac:dyDescent="0.3">
      <c r="A1105" s="3" t="s">
        <v>142</v>
      </c>
      <c r="B1105" s="3">
        <v>3</v>
      </c>
      <c r="C1105" s="4" t="s">
        <v>186</v>
      </c>
      <c r="D1105" s="3" t="s">
        <v>554</v>
      </c>
      <c r="E1105" s="3" t="s">
        <v>121</v>
      </c>
      <c r="F1105" s="4" t="s">
        <v>555</v>
      </c>
      <c r="G1105" s="3" t="s">
        <v>16</v>
      </c>
      <c r="H1105" s="5">
        <v>829.25660000000005</v>
      </c>
      <c r="I1105" s="5">
        <v>2.2915999999999999</v>
      </c>
      <c r="J1105" s="5">
        <v>2.2915999999999999</v>
      </c>
      <c r="K1105" s="6">
        <v>1</v>
      </c>
      <c r="L1105" s="5">
        <v>29.62</v>
      </c>
      <c r="M1105" s="19">
        <f>H1105*INDEX('Pliegos Tarifarios (Las Condes)'!$B:$B,MATCH($B1105,'Pliegos Tarifarios (Las Condes)'!$A:$A,0))</f>
        <v>98547.195830800003</v>
      </c>
      <c r="N1105" s="19">
        <f>I1105*INDEX('Pliegos Tarifarios (Las Condes)'!$C:$C,MATCH($B1105,'Pliegos Tarifarios (Las Condes)'!$A:$A,0))</f>
        <v>8002.8836403999994</v>
      </c>
      <c r="O1105" s="19">
        <f>J1105*INDEX('Pliegos Tarifarios (Las Condes)'!$D:$D,MATCH($B1105,'Pliegos Tarifarios (Las Condes)'!$A:$A,0))</f>
        <v>32524.254853999999</v>
      </c>
      <c r="P1105" s="19">
        <f>H1105*INDEX('Pliegos Tarifarios (Las Condes)'!$E:$E,MATCH($B1105,'Pliegos Tarifarios (Las Condes)'!$A:$A,0))</f>
        <v>10723.9463512</v>
      </c>
      <c r="Q1105" s="19" cm="1">
        <f t="array" ref="Q1105">H1105*_xlfn.IFS(H1105&lt;=350,INDEX('Pliegos Tarifarios (Las Condes)'!$F:$F,MATCH($B1105,'Pliegos Tarifarios (Las Condes)'!$A:$A,0)),H1105&lt;=500,INDEX('Pliegos Tarifarios (Las Condes)'!$G:$G,MATCH($B1105,'Pliegos Tarifarios (Las Condes)'!$A:$A,0)),H1105&lt;=1000,INDEX('Pliegos Tarifarios (Las Condes)'!$H:$H,MATCH($B1105,'Pliegos Tarifarios (Las Condes)'!$A:$A,0)),H1105&lt;=5000,INDEX('Pliegos Tarifarios (Las Condes)'!$I:$I,MATCH($B1105,'Pliegos Tarifarios (Las Condes)'!$A:$A,0)),H1105&gt;5000,INDEX('Pliegos Tarifarios (Las Condes)'!$J:$J,MATCH($B1105,'Pliegos Tarifarios (Las Condes)'!$A:$A,0)))/1.19</f>
        <v>1944.9203114285722</v>
      </c>
      <c r="R1105" s="19">
        <f>INDEX('Pliegos Tarifarios (Las Condes)'!$K:$K,MATCH($B1105,'Pliegos Tarifarios (Las Condes)'!$A:$A,0))</f>
        <v>716.899</v>
      </c>
      <c r="S1105" s="21">
        <f t="shared" si="54"/>
        <v>152460.09998782858</v>
      </c>
      <c r="T1105" s="21">
        <f t="shared" si="55"/>
        <v>28967.41899768743</v>
      </c>
      <c r="U1105" s="19">
        <v>0</v>
      </c>
      <c r="V1105" s="21">
        <f t="shared" si="56"/>
        <v>181427.51898551601</v>
      </c>
    </row>
    <row r="1106" spans="1:22" x14ac:dyDescent="0.3">
      <c r="A1106" s="3" t="s">
        <v>142</v>
      </c>
      <c r="B1106" s="3">
        <v>3</v>
      </c>
      <c r="C1106" s="4" t="s">
        <v>186</v>
      </c>
      <c r="D1106" s="3" t="s">
        <v>556</v>
      </c>
      <c r="E1106" s="3" t="s">
        <v>121</v>
      </c>
      <c r="F1106" s="4" t="s">
        <v>557</v>
      </c>
      <c r="G1106" s="3" t="s">
        <v>16</v>
      </c>
      <c r="H1106" s="5">
        <v>829.38980000000004</v>
      </c>
      <c r="I1106" s="5">
        <v>2.2206999999999999</v>
      </c>
      <c r="J1106" s="5">
        <v>2.1909999999999998</v>
      </c>
      <c r="K1106" s="6">
        <v>0.98662583869950915</v>
      </c>
      <c r="L1106" s="5">
        <v>29.62</v>
      </c>
      <c r="M1106" s="19">
        <f>H1106*INDEX('Pliegos Tarifarios (Las Condes)'!$B:$B,MATCH($B1106,'Pliegos Tarifarios (Las Condes)'!$A:$A,0))</f>
        <v>98563.0250524</v>
      </c>
      <c r="N1106" s="19">
        <f>I1106*INDEX('Pliegos Tarifarios (Las Condes)'!$C:$C,MATCH($B1106,'Pliegos Tarifarios (Las Condes)'!$A:$A,0))</f>
        <v>7755.2817682999994</v>
      </c>
      <c r="O1106" s="19">
        <f>J1106*INDEX('Pliegos Tarifarios (Las Condes)'!$D:$D,MATCH($B1106,'Pliegos Tarifarios (Las Condes)'!$A:$A,0))</f>
        <v>31096.457664999998</v>
      </c>
      <c r="P1106" s="19">
        <f>H1106*INDEX('Pliegos Tarifarios (Las Condes)'!$E:$E,MATCH($B1106,'Pliegos Tarifarios (Las Condes)'!$A:$A,0))</f>
        <v>10725.668893600001</v>
      </c>
      <c r="Q1106" s="19" cm="1">
        <f t="array" ref="Q1106">H1106*_xlfn.IFS(H1106&lt;=350,INDEX('Pliegos Tarifarios (Las Condes)'!$F:$F,MATCH($B1106,'Pliegos Tarifarios (Las Condes)'!$A:$A,0)),H1106&lt;=500,INDEX('Pliegos Tarifarios (Las Condes)'!$G:$G,MATCH($B1106,'Pliegos Tarifarios (Las Condes)'!$A:$A,0)),H1106&lt;=1000,INDEX('Pliegos Tarifarios (Las Condes)'!$H:$H,MATCH($B1106,'Pliegos Tarifarios (Las Condes)'!$A:$A,0)),H1106&lt;=5000,INDEX('Pliegos Tarifarios (Las Condes)'!$I:$I,MATCH($B1106,'Pliegos Tarifarios (Las Condes)'!$A:$A,0)),H1106&gt;5000,INDEX('Pliegos Tarifarios (Las Condes)'!$J:$J,MATCH($B1106,'Pliegos Tarifarios (Las Condes)'!$A:$A,0)))/1.19</f>
        <v>1945.2327157983195</v>
      </c>
      <c r="R1106" s="19">
        <f>INDEX('Pliegos Tarifarios (Las Condes)'!$K:$K,MATCH($B1106,'Pliegos Tarifarios (Las Condes)'!$A:$A,0))</f>
        <v>716.899</v>
      </c>
      <c r="S1106" s="21">
        <f t="shared" si="54"/>
        <v>150802.56509509831</v>
      </c>
      <c r="T1106" s="21">
        <f t="shared" si="55"/>
        <v>28652.48736806868</v>
      </c>
      <c r="U1106" s="19">
        <v>0</v>
      </c>
      <c r="V1106" s="21">
        <f t="shared" si="56"/>
        <v>179455.052463167</v>
      </c>
    </row>
    <row r="1107" spans="1:22" x14ac:dyDescent="0.3">
      <c r="A1107" s="3" t="s">
        <v>142</v>
      </c>
      <c r="B1107" s="3">
        <v>3</v>
      </c>
      <c r="C1107" s="4" t="s">
        <v>186</v>
      </c>
      <c r="D1107" s="3" t="s">
        <v>558</v>
      </c>
      <c r="E1107" s="3" t="s">
        <v>121</v>
      </c>
      <c r="F1107" s="4" t="s">
        <v>559</v>
      </c>
      <c r="G1107" s="3" t="s">
        <v>16</v>
      </c>
      <c r="H1107" s="5">
        <v>829.07090000000005</v>
      </c>
      <c r="I1107" s="5">
        <v>2.2187000000000001</v>
      </c>
      <c r="J1107" s="5">
        <v>2.1838000000000002</v>
      </c>
      <c r="K1107" s="6">
        <v>0.98427006805787176</v>
      </c>
      <c r="L1107" s="5">
        <v>29.61</v>
      </c>
      <c r="M1107" s="19">
        <f>H1107*INDEX('Pliegos Tarifarios (Las Condes)'!$B:$B,MATCH($B1107,'Pliegos Tarifarios (Las Condes)'!$A:$A,0))</f>
        <v>98525.127614199999</v>
      </c>
      <c r="N1107" s="19">
        <f>I1107*INDEX('Pliegos Tarifarios (Las Condes)'!$C:$C,MATCH($B1107,'Pliegos Tarifarios (Las Condes)'!$A:$A,0))</f>
        <v>7748.2972302999997</v>
      </c>
      <c r="O1107" s="19">
        <f>J1107*INDEX('Pliegos Tarifarios (Las Condes)'!$D:$D,MATCH($B1107,'Pliegos Tarifarios (Las Condes)'!$A:$A,0))</f>
        <v>30994.269397000004</v>
      </c>
      <c r="P1107" s="19">
        <f>H1107*INDEX('Pliegos Tarifarios (Las Condes)'!$E:$E,MATCH($B1107,'Pliegos Tarifarios (Las Condes)'!$A:$A,0))</f>
        <v>10721.544878800001</v>
      </c>
      <c r="Q1107" s="19" cm="1">
        <f t="array" ref="Q1107">H1107*_xlfn.IFS(H1107&lt;=350,INDEX('Pliegos Tarifarios (Las Condes)'!$F:$F,MATCH($B1107,'Pliegos Tarifarios (Las Condes)'!$A:$A,0)),H1107&lt;=500,INDEX('Pliegos Tarifarios (Las Condes)'!$G:$G,MATCH($B1107,'Pliegos Tarifarios (Las Condes)'!$A:$A,0)),H1107&lt;=1000,INDEX('Pliegos Tarifarios (Las Condes)'!$H:$H,MATCH($B1107,'Pliegos Tarifarios (Las Condes)'!$A:$A,0)),H1107&lt;=5000,INDEX('Pliegos Tarifarios (Las Condes)'!$I:$I,MATCH($B1107,'Pliegos Tarifarios (Las Condes)'!$A:$A,0)),H1107&gt;5000,INDEX('Pliegos Tarifarios (Las Condes)'!$J:$J,MATCH($B1107,'Pliegos Tarifarios (Las Condes)'!$A:$A,0)))/1.19</f>
        <v>1944.484774705883</v>
      </c>
      <c r="R1107" s="19">
        <f>INDEX('Pliegos Tarifarios (Las Condes)'!$K:$K,MATCH($B1107,'Pliegos Tarifarios (Las Condes)'!$A:$A,0))</f>
        <v>716.899</v>
      </c>
      <c r="S1107" s="21">
        <f t="shared" si="54"/>
        <v>150650.62289500589</v>
      </c>
      <c r="T1107" s="21">
        <f t="shared" si="55"/>
        <v>28623.618350051118</v>
      </c>
      <c r="U1107" s="19">
        <v>0</v>
      </c>
      <c r="V1107" s="21">
        <f t="shared" si="56"/>
        <v>179274.241245057</v>
      </c>
    </row>
    <row r="1108" spans="1:22" x14ac:dyDescent="0.3">
      <c r="A1108" s="3" t="s">
        <v>142</v>
      </c>
      <c r="B1108" s="3">
        <v>3</v>
      </c>
      <c r="C1108" s="4" t="s">
        <v>186</v>
      </c>
      <c r="D1108" s="3" t="s">
        <v>560</v>
      </c>
      <c r="E1108" s="3" t="s">
        <v>121</v>
      </c>
      <c r="F1108" s="4" t="s">
        <v>561</v>
      </c>
      <c r="G1108" s="3" t="s">
        <v>16</v>
      </c>
      <c r="H1108" s="5">
        <v>829.69010000000003</v>
      </c>
      <c r="I1108" s="5">
        <v>2.2416999999999998</v>
      </c>
      <c r="J1108" s="5">
        <v>2.2416999999999998</v>
      </c>
      <c r="K1108" s="6">
        <v>1</v>
      </c>
      <c r="L1108" s="5">
        <v>29.63</v>
      </c>
      <c r="M1108" s="19">
        <f>H1108*INDEX('Pliegos Tarifarios (Las Condes)'!$B:$B,MATCH($B1108,'Pliegos Tarifarios (Las Condes)'!$A:$A,0))</f>
        <v>98598.712103800004</v>
      </c>
      <c r="N1108" s="19">
        <f>I1108*INDEX('Pliegos Tarifarios (Las Condes)'!$C:$C,MATCH($B1108,'Pliegos Tarifarios (Las Condes)'!$A:$A,0))</f>
        <v>7828.6194172999985</v>
      </c>
      <c r="O1108" s="19">
        <f>J1108*INDEX('Pliegos Tarifarios (Las Condes)'!$D:$D,MATCH($B1108,'Pliegos Tarifarios (Las Condes)'!$A:$A,0))</f>
        <v>31816.033385499999</v>
      </c>
      <c r="P1108" s="19">
        <f>H1108*INDEX('Pliegos Tarifarios (Las Condes)'!$E:$E,MATCH($B1108,'Pliegos Tarifarios (Las Condes)'!$A:$A,0))</f>
        <v>10729.5523732</v>
      </c>
      <c r="Q1108" s="19" cm="1">
        <f t="array" ref="Q1108">H1108*_xlfn.IFS(H1108&lt;=350,INDEX('Pliegos Tarifarios (Las Condes)'!$F:$F,MATCH($B1108,'Pliegos Tarifarios (Las Condes)'!$A:$A,0)),H1108&lt;=500,INDEX('Pliegos Tarifarios (Las Condes)'!$G:$G,MATCH($B1108,'Pliegos Tarifarios (Las Condes)'!$A:$A,0)),H1108&lt;=1000,INDEX('Pliegos Tarifarios (Las Condes)'!$H:$H,MATCH($B1108,'Pliegos Tarifarios (Las Condes)'!$A:$A,0)),H1108&lt;=5000,INDEX('Pliegos Tarifarios (Las Condes)'!$I:$I,MATCH($B1108,'Pliegos Tarifarios (Las Condes)'!$A:$A,0)),H1108&gt;5000,INDEX('Pliegos Tarifarios (Las Condes)'!$J:$J,MATCH($B1108,'Pliegos Tarifarios (Las Condes)'!$A:$A,0)))/1.19</f>
        <v>1945.9370328571433</v>
      </c>
      <c r="R1108" s="19">
        <f>INDEX('Pliegos Tarifarios (Las Condes)'!$K:$K,MATCH($B1108,'Pliegos Tarifarios (Las Condes)'!$A:$A,0))</f>
        <v>716.899</v>
      </c>
      <c r="S1108" s="21">
        <f t="shared" si="54"/>
        <v>151635.75331265715</v>
      </c>
      <c r="T1108" s="21">
        <f t="shared" si="55"/>
        <v>28810.793129404858</v>
      </c>
      <c r="U1108" s="19">
        <v>0</v>
      </c>
      <c r="V1108" s="21">
        <f t="shared" si="56"/>
        <v>180446.54644206201</v>
      </c>
    </row>
    <row r="1109" spans="1:22" x14ac:dyDescent="0.3">
      <c r="A1109" s="3" t="s">
        <v>142</v>
      </c>
      <c r="B1109" s="3">
        <v>3</v>
      </c>
      <c r="C1109" s="4" t="s">
        <v>186</v>
      </c>
      <c r="D1109" s="3" t="s">
        <v>562</v>
      </c>
      <c r="E1109" s="3" t="s">
        <v>121</v>
      </c>
      <c r="F1109" s="4" t="s">
        <v>563</v>
      </c>
      <c r="G1109" s="3" t="s">
        <v>16</v>
      </c>
      <c r="H1109" s="5">
        <v>828.16489999999999</v>
      </c>
      <c r="I1109" s="5">
        <v>2.2136999999999998</v>
      </c>
      <c r="J1109" s="5">
        <v>2.2021999999999999</v>
      </c>
      <c r="K1109" s="6">
        <v>0.99480507747210556</v>
      </c>
      <c r="L1109" s="5">
        <v>29.58</v>
      </c>
      <c r="M1109" s="19">
        <f>H1109*INDEX('Pliegos Tarifarios (Las Condes)'!$B:$B,MATCH($B1109,'Pliegos Tarifarios (Las Condes)'!$A:$A,0))</f>
        <v>98417.460386199993</v>
      </c>
      <c r="N1109" s="19">
        <f>I1109*INDEX('Pliegos Tarifarios (Las Condes)'!$C:$C,MATCH($B1109,'Pliegos Tarifarios (Las Condes)'!$A:$A,0))</f>
        <v>7730.8358852999991</v>
      </c>
      <c r="O1109" s="19">
        <f>J1109*INDEX('Pliegos Tarifarios (Las Condes)'!$D:$D,MATCH($B1109,'Pliegos Tarifarios (Las Condes)'!$A:$A,0))</f>
        <v>31255.417193000001</v>
      </c>
      <c r="P1109" s="19">
        <f>H1109*INDEX('Pliegos Tarifarios (Las Condes)'!$E:$E,MATCH($B1109,'Pliegos Tarifarios (Las Condes)'!$A:$A,0))</f>
        <v>10709.828486800001</v>
      </c>
      <c r="Q1109" s="19" cm="1">
        <f t="array" ref="Q1109">H1109*_xlfn.IFS(H1109&lt;=350,INDEX('Pliegos Tarifarios (Las Condes)'!$F:$F,MATCH($B1109,'Pliegos Tarifarios (Las Condes)'!$A:$A,0)),H1109&lt;=500,INDEX('Pliegos Tarifarios (Las Condes)'!$G:$G,MATCH($B1109,'Pliegos Tarifarios (Las Condes)'!$A:$A,0)),H1109&lt;=1000,INDEX('Pliegos Tarifarios (Las Condes)'!$H:$H,MATCH($B1109,'Pliegos Tarifarios (Las Condes)'!$A:$A,0)),H1109&lt;=5000,INDEX('Pliegos Tarifarios (Las Condes)'!$I:$I,MATCH($B1109,'Pliegos Tarifarios (Las Condes)'!$A:$A,0)),H1109&gt;5000,INDEX('Pliegos Tarifarios (Las Condes)'!$J:$J,MATCH($B1109,'Pliegos Tarifarios (Las Condes)'!$A:$A,0)))/1.19</f>
        <v>1942.3598621008407</v>
      </c>
      <c r="R1109" s="19">
        <f>INDEX('Pliegos Tarifarios (Las Condes)'!$K:$K,MATCH($B1109,'Pliegos Tarifarios (Las Condes)'!$A:$A,0))</f>
        <v>716.899</v>
      </c>
      <c r="S1109" s="21">
        <f t="shared" si="54"/>
        <v>150772.8008134008</v>
      </c>
      <c r="T1109" s="21">
        <f t="shared" si="55"/>
        <v>28646.832154546151</v>
      </c>
      <c r="U1109" s="19">
        <v>0</v>
      </c>
      <c r="V1109" s="21">
        <f t="shared" si="56"/>
        <v>179419.63296794693</v>
      </c>
    </row>
    <row r="1110" spans="1:22" x14ac:dyDescent="0.3">
      <c r="A1110" s="3" t="s">
        <v>142</v>
      </c>
      <c r="B1110" s="3">
        <v>3</v>
      </c>
      <c r="C1110" s="4" t="s">
        <v>186</v>
      </c>
      <c r="D1110" s="3" t="s">
        <v>564</v>
      </c>
      <c r="E1110" s="3" t="s">
        <v>121</v>
      </c>
      <c r="F1110" s="4" t="s">
        <v>565</v>
      </c>
      <c r="G1110" s="3" t="s">
        <v>16</v>
      </c>
      <c r="H1110" s="5">
        <v>826.96780000000001</v>
      </c>
      <c r="I1110" s="5">
        <v>2.2663000000000002</v>
      </c>
      <c r="J1110" s="5">
        <v>2.1543000000000001</v>
      </c>
      <c r="K1110" s="6">
        <v>0.95058024092132543</v>
      </c>
      <c r="L1110" s="5">
        <v>29.53</v>
      </c>
      <c r="M1110" s="19">
        <f>H1110*INDEX('Pliegos Tarifarios (Las Condes)'!$B:$B,MATCH($B1110,'Pliegos Tarifarios (Las Condes)'!$A:$A,0))</f>
        <v>98275.199416399992</v>
      </c>
      <c r="N1110" s="19">
        <f>I1110*INDEX('Pliegos Tarifarios (Las Condes)'!$C:$C,MATCH($B1110,'Pliegos Tarifarios (Las Condes)'!$A:$A,0))</f>
        <v>7914.5292347000004</v>
      </c>
      <c r="O1110" s="19">
        <f>J1110*INDEX('Pliegos Tarifarios (Las Condes)'!$D:$D,MATCH($B1110,'Pliegos Tarifarios (Las Condes)'!$A:$A,0))</f>
        <v>30575.581354500002</v>
      </c>
      <c r="P1110" s="19">
        <f>H1110*INDEX('Pliegos Tarifarios (Las Condes)'!$E:$E,MATCH($B1110,'Pliegos Tarifarios (Las Condes)'!$A:$A,0))</f>
        <v>10694.3475896</v>
      </c>
      <c r="Q1110" s="19" cm="1">
        <f t="array" ref="Q1110">H1110*_xlfn.IFS(H1110&lt;=350,INDEX('Pliegos Tarifarios (Las Condes)'!$F:$F,MATCH($B1110,'Pliegos Tarifarios (Las Condes)'!$A:$A,0)),H1110&lt;=500,INDEX('Pliegos Tarifarios (Las Condes)'!$G:$G,MATCH($B1110,'Pliegos Tarifarios (Las Condes)'!$A:$A,0)),H1110&lt;=1000,INDEX('Pliegos Tarifarios (Las Condes)'!$H:$H,MATCH($B1110,'Pliegos Tarifarios (Las Condes)'!$A:$A,0)),H1110&lt;=5000,INDEX('Pliegos Tarifarios (Las Condes)'!$I:$I,MATCH($B1110,'Pliegos Tarifarios (Las Condes)'!$A:$A,0)),H1110&gt;5000,INDEX('Pliegos Tarifarios (Las Condes)'!$J:$J,MATCH($B1110,'Pliegos Tarifarios (Las Condes)'!$A:$A,0)))/1.19</f>
        <v>1939.5522099159666</v>
      </c>
      <c r="R1110" s="19">
        <f>INDEX('Pliegos Tarifarios (Las Condes)'!$K:$K,MATCH($B1110,'Pliegos Tarifarios (Las Condes)'!$A:$A,0))</f>
        <v>716.899</v>
      </c>
      <c r="S1110" s="21">
        <f t="shared" si="54"/>
        <v>150116.10880511597</v>
      </c>
      <c r="T1110" s="21">
        <f t="shared" si="55"/>
        <v>28522.060672972035</v>
      </c>
      <c r="U1110" s="19">
        <v>0</v>
      </c>
      <c r="V1110" s="21">
        <f t="shared" si="56"/>
        <v>178638.16947808801</v>
      </c>
    </row>
    <row r="1111" spans="1:22" x14ac:dyDescent="0.3">
      <c r="A1111" s="3" t="s">
        <v>142</v>
      </c>
      <c r="B1111" s="3">
        <v>3</v>
      </c>
      <c r="C1111" s="4" t="s">
        <v>186</v>
      </c>
      <c r="D1111" s="3" t="s">
        <v>566</v>
      </c>
      <c r="E1111" s="3" t="s">
        <v>121</v>
      </c>
      <c r="F1111" s="4" t="s">
        <v>567</v>
      </c>
      <c r="G1111" s="3" t="s">
        <v>16</v>
      </c>
      <c r="H1111" s="5">
        <v>828.74670000000003</v>
      </c>
      <c r="I1111" s="5">
        <v>2.3161999999999998</v>
      </c>
      <c r="J1111" s="5">
        <v>2.2050999999999998</v>
      </c>
      <c r="K1111" s="6">
        <v>0.95203350315171398</v>
      </c>
      <c r="L1111" s="5">
        <v>29.6</v>
      </c>
      <c r="M1111" s="19">
        <f>H1111*INDEX('Pliegos Tarifarios (Las Condes)'!$B:$B,MATCH($B1111,'Pliegos Tarifarios (Las Condes)'!$A:$A,0))</f>
        <v>98486.600334599992</v>
      </c>
      <c r="N1111" s="19">
        <f>I1111*INDEX('Pliegos Tarifarios (Las Condes)'!$C:$C,MATCH($B1111,'Pliegos Tarifarios (Las Condes)'!$A:$A,0))</f>
        <v>8088.7934577999986</v>
      </c>
      <c r="O1111" s="19">
        <f>J1111*INDEX('Pliegos Tarifarios (Las Condes)'!$D:$D,MATCH($B1111,'Pliegos Tarifarios (Las Condes)'!$A:$A,0))</f>
        <v>31296.576356499998</v>
      </c>
      <c r="P1111" s="19">
        <f>H1111*INDEX('Pliegos Tarifarios (Las Condes)'!$E:$E,MATCH($B1111,'Pliegos Tarifarios (Las Condes)'!$A:$A,0))</f>
        <v>10717.352324400001</v>
      </c>
      <c r="Q1111" s="19" cm="1">
        <f t="array" ref="Q1111">H1111*_xlfn.IFS(H1111&lt;=350,INDEX('Pliegos Tarifarios (Las Condes)'!$F:$F,MATCH($B1111,'Pliegos Tarifarios (Las Condes)'!$A:$A,0)),H1111&lt;=500,INDEX('Pliegos Tarifarios (Las Condes)'!$G:$G,MATCH($B1111,'Pliegos Tarifarios (Las Condes)'!$A:$A,0)),H1111&lt;=1000,INDEX('Pliegos Tarifarios (Las Condes)'!$H:$H,MATCH($B1111,'Pliegos Tarifarios (Las Condes)'!$A:$A,0)),H1111&lt;=5000,INDEX('Pliegos Tarifarios (Las Condes)'!$I:$I,MATCH($B1111,'Pliegos Tarifarios (Las Condes)'!$A:$A,0)),H1111&gt;5000,INDEX('Pliegos Tarifarios (Las Condes)'!$J:$J,MATCH($B1111,'Pliegos Tarifarios (Las Condes)'!$A:$A,0)))/1.19</f>
        <v>1943.7244031092441</v>
      </c>
      <c r="R1111" s="19">
        <f>INDEX('Pliegos Tarifarios (Las Condes)'!$K:$K,MATCH($B1111,'Pliegos Tarifarios (Las Condes)'!$A:$A,0))</f>
        <v>716.899</v>
      </c>
      <c r="S1111" s="21">
        <f t="shared" si="54"/>
        <v>151249.94587640927</v>
      </c>
      <c r="T1111" s="21">
        <f t="shared" si="55"/>
        <v>28737.489716517761</v>
      </c>
      <c r="U1111" s="19">
        <v>0</v>
      </c>
      <c r="V1111" s="21">
        <f t="shared" si="56"/>
        <v>179987.43559292704</v>
      </c>
    </row>
    <row r="1112" spans="1:22" x14ac:dyDescent="0.3">
      <c r="A1112" s="3" t="s">
        <v>142</v>
      </c>
      <c r="B1112" s="3">
        <v>3</v>
      </c>
      <c r="C1112" s="4" t="s">
        <v>186</v>
      </c>
      <c r="D1112" s="3" t="s">
        <v>568</v>
      </c>
      <c r="E1112" s="3" t="s">
        <v>121</v>
      </c>
      <c r="F1112" s="4" t="s">
        <v>569</v>
      </c>
      <c r="G1112" s="3" t="s">
        <v>16</v>
      </c>
      <c r="H1112" s="5">
        <v>829.851</v>
      </c>
      <c r="I1112" s="5">
        <v>2.2147999999999999</v>
      </c>
      <c r="J1112" s="5">
        <v>2.2126999999999999</v>
      </c>
      <c r="K1112" s="6">
        <v>0.99905183312262957</v>
      </c>
      <c r="L1112" s="5">
        <v>29.64</v>
      </c>
      <c r="M1112" s="19">
        <f>H1112*INDEX('Pliegos Tarifarios (Las Condes)'!$B:$B,MATCH($B1112,'Pliegos Tarifarios (Las Condes)'!$A:$A,0))</f>
        <v>98617.833138000002</v>
      </c>
      <c r="N1112" s="19">
        <f>I1112*INDEX('Pliegos Tarifarios (Las Condes)'!$C:$C,MATCH($B1112,'Pliegos Tarifarios (Las Condes)'!$A:$A,0))</f>
        <v>7734.6773811999992</v>
      </c>
      <c r="O1112" s="19">
        <f>J1112*INDEX('Pliegos Tarifarios (Las Condes)'!$D:$D,MATCH($B1112,'Pliegos Tarifarios (Las Condes)'!$A:$A,0))</f>
        <v>31404.441750499998</v>
      </c>
      <c r="P1112" s="19">
        <f>H1112*INDEX('Pliegos Tarifarios (Las Condes)'!$E:$E,MATCH($B1112,'Pliegos Tarifarios (Las Condes)'!$A:$A,0))</f>
        <v>10731.633132000001</v>
      </c>
      <c r="Q1112" s="19" cm="1">
        <f t="array" ref="Q1112">H1112*_xlfn.IFS(H1112&lt;=350,INDEX('Pliegos Tarifarios (Las Condes)'!$F:$F,MATCH($B1112,'Pliegos Tarifarios (Las Condes)'!$A:$A,0)),H1112&lt;=500,INDEX('Pliegos Tarifarios (Las Condes)'!$G:$G,MATCH($B1112,'Pliegos Tarifarios (Las Condes)'!$A:$A,0)),H1112&lt;=1000,INDEX('Pliegos Tarifarios (Las Condes)'!$H:$H,MATCH($B1112,'Pliegos Tarifarios (Las Condes)'!$A:$A,0)),H1112&lt;=5000,INDEX('Pliegos Tarifarios (Las Condes)'!$I:$I,MATCH($B1112,'Pliegos Tarifarios (Las Condes)'!$A:$A,0)),H1112&gt;5000,INDEX('Pliegos Tarifarios (Las Condes)'!$J:$J,MATCH($B1112,'Pliegos Tarifarios (Las Condes)'!$A:$A,0)))/1.19</f>
        <v>1946.3144042016811</v>
      </c>
      <c r="R1112" s="19">
        <f>INDEX('Pliegos Tarifarios (Las Condes)'!$K:$K,MATCH($B1112,'Pliegos Tarifarios (Las Condes)'!$A:$A,0))</f>
        <v>716.899</v>
      </c>
      <c r="S1112" s="21">
        <f t="shared" si="54"/>
        <v>151151.79880590169</v>
      </c>
      <c r="T1112" s="21">
        <f t="shared" si="55"/>
        <v>28718.841773121323</v>
      </c>
      <c r="U1112" s="19">
        <v>0</v>
      </c>
      <c r="V1112" s="21">
        <f t="shared" si="56"/>
        <v>179870.64057902302</v>
      </c>
    </row>
    <row r="1113" spans="1:22" x14ac:dyDescent="0.3">
      <c r="A1113" s="3" t="s">
        <v>142</v>
      </c>
      <c r="B1113" s="3">
        <v>3</v>
      </c>
      <c r="C1113" s="4" t="s">
        <v>186</v>
      </c>
      <c r="D1113" s="3" t="s">
        <v>570</v>
      </c>
      <c r="E1113" s="3" t="s">
        <v>121</v>
      </c>
      <c r="F1113" s="4" t="s">
        <v>571</v>
      </c>
      <c r="G1113" s="3" t="s">
        <v>16</v>
      </c>
      <c r="H1113" s="5">
        <v>827.9171</v>
      </c>
      <c r="I1113" s="5">
        <v>2.2118000000000002</v>
      </c>
      <c r="J1113" s="5">
        <v>2.1869999999999998</v>
      </c>
      <c r="K1113" s="6">
        <v>0.98878741296681416</v>
      </c>
      <c r="L1113" s="5">
        <v>29.57</v>
      </c>
      <c r="M1113" s="19">
        <f>H1113*INDEX('Pliegos Tarifarios (Las Condes)'!$B:$B,MATCH($B1113,'Pliegos Tarifarios (Las Condes)'!$A:$A,0))</f>
        <v>98388.012329799996</v>
      </c>
      <c r="N1113" s="19">
        <f>I1113*INDEX('Pliegos Tarifarios (Las Condes)'!$C:$C,MATCH($B1113,'Pliegos Tarifarios (Las Condes)'!$A:$A,0))</f>
        <v>7724.2005742000001</v>
      </c>
      <c r="O1113" s="19">
        <f>J1113*INDEX('Pliegos Tarifarios (Las Condes)'!$D:$D,MATCH($B1113,'Pliegos Tarifarios (Las Condes)'!$A:$A,0))</f>
        <v>31039.686405</v>
      </c>
      <c r="P1113" s="19">
        <f>H1113*INDEX('Pliegos Tarifarios (Las Condes)'!$E:$E,MATCH($B1113,'Pliegos Tarifarios (Las Condes)'!$A:$A,0))</f>
        <v>10706.6239372</v>
      </c>
      <c r="Q1113" s="19" cm="1">
        <f t="array" ref="Q1113">H1113*_xlfn.IFS(H1113&lt;=350,INDEX('Pliegos Tarifarios (Las Condes)'!$F:$F,MATCH($B1113,'Pliegos Tarifarios (Las Condes)'!$A:$A,0)),H1113&lt;=500,INDEX('Pliegos Tarifarios (Las Condes)'!$G:$G,MATCH($B1113,'Pliegos Tarifarios (Las Condes)'!$A:$A,0)),H1113&lt;=1000,INDEX('Pliegos Tarifarios (Las Condes)'!$H:$H,MATCH($B1113,'Pliegos Tarifarios (Las Condes)'!$A:$A,0)),H1113&lt;=5000,INDEX('Pliegos Tarifarios (Las Condes)'!$I:$I,MATCH($B1113,'Pliegos Tarifarios (Las Condes)'!$A:$A,0)),H1113&gt;5000,INDEX('Pliegos Tarifarios (Las Condes)'!$J:$J,MATCH($B1113,'Pliegos Tarifarios (Las Condes)'!$A:$A,0)))/1.19</f>
        <v>1941.7786773949583</v>
      </c>
      <c r="R1113" s="19">
        <f>INDEX('Pliegos Tarifarios (Las Condes)'!$K:$K,MATCH($B1113,'Pliegos Tarifarios (Las Condes)'!$A:$A,0))</f>
        <v>716.899</v>
      </c>
      <c r="S1113" s="21">
        <f t="shared" si="54"/>
        <v>150517.20092359497</v>
      </c>
      <c r="T1113" s="21">
        <f t="shared" si="55"/>
        <v>28598.268175483045</v>
      </c>
      <c r="U1113" s="19">
        <v>0</v>
      </c>
      <c r="V1113" s="21">
        <f t="shared" si="56"/>
        <v>179115.46909907801</v>
      </c>
    </row>
    <row r="1114" spans="1:22" x14ac:dyDescent="0.3">
      <c r="A1114" s="3" t="s">
        <v>142</v>
      </c>
      <c r="B1114" s="3">
        <v>3</v>
      </c>
      <c r="C1114" s="4" t="s">
        <v>186</v>
      </c>
      <c r="D1114" s="3" t="s">
        <v>572</v>
      </c>
      <c r="E1114" s="3" t="s">
        <v>121</v>
      </c>
      <c r="F1114" s="4" t="s">
        <v>573</v>
      </c>
      <c r="G1114" s="3" t="s">
        <v>16</v>
      </c>
      <c r="H1114" s="5">
        <v>829.21339999999998</v>
      </c>
      <c r="I1114" s="5">
        <v>2.2023000000000001</v>
      </c>
      <c r="J1114" s="5">
        <v>2.2023000000000001</v>
      </c>
      <c r="K1114" s="6">
        <v>1</v>
      </c>
      <c r="L1114" s="5">
        <v>29.61</v>
      </c>
      <c r="M1114" s="19">
        <f>H1114*INDEX('Pliegos Tarifarios (Las Condes)'!$B:$B,MATCH($B1114,'Pliegos Tarifarios (Las Condes)'!$A:$A,0))</f>
        <v>98542.062029199995</v>
      </c>
      <c r="N1114" s="19">
        <f>I1114*INDEX('Pliegos Tarifarios (Las Condes)'!$C:$C,MATCH($B1114,'Pliegos Tarifarios (Las Condes)'!$A:$A,0))</f>
        <v>7691.0240186999999</v>
      </c>
      <c r="O1114" s="19">
        <f>J1114*INDEX('Pliegos Tarifarios (Las Condes)'!$D:$D,MATCH($B1114,'Pliegos Tarifarios (Las Condes)'!$A:$A,0))</f>
        <v>31256.836474500004</v>
      </c>
      <c r="P1114" s="19">
        <f>H1114*INDEX('Pliegos Tarifarios (Las Condes)'!$E:$E,MATCH($B1114,'Pliegos Tarifarios (Las Condes)'!$A:$A,0))</f>
        <v>10723.3876888</v>
      </c>
      <c r="Q1114" s="19" cm="1">
        <f t="array" ref="Q1114">H1114*_xlfn.IFS(H1114&lt;=350,INDEX('Pliegos Tarifarios (Las Condes)'!$F:$F,MATCH($B1114,'Pliegos Tarifarios (Las Condes)'!$A:$A,0)),H1114&lt;=500,INDEX('Pliegos Tarifarios (Las Condes)'!$G:$G,MATCH($B1114,'Pliegos Tarifarios (Las Condes)'!$A:$A,0)),H1114&lt;=1000,INDEX('Pliegos Tarifarios (Las Condes)'!$H:$H,MATCH($B1114,'Pliegos Tarifarios (Las Condes)'!$A:$A,0)),H1114&lt;=5000,INDEX('Pliegos Tarifarios (Las Condes)'!$I:$I,MATCH($B1114,'Pliegos Tarifarios (Las Condes)'!$A:$A,0)),H1114&gt;5000,INDEX('Pliegos Tarifarios (Las Condes)'!$J:$J,MATCH($B1114,'Pliegos Tarifarios (Las Condes)'!$A:$A,0)))/1.19</f>
        <v>1944.8189910924373</v>
      </c>
      <c r="R1114" s="19">
        <f>INDEX('Pliegos Tarifarios (Las Condes)'!$K:$K,MATCH($B1114,'Pliegos Tarifarios (Las Condes)'!$A:$A,0))</f>
        <v>716.899</v>
      </c>
      <c r="S1114" s="21">
        <f t="shared" si="54"/>
        <v>150875.02820229245</v>
      </c>
      <c r="T1114" s="21">
        <f t="shared" si="55"/>
        <v>28666.255358435566</v>
      </c>
      <c r="U1114" s="19">
        <v>0</v>
      </c>
      <c r="V1114" s="21">
        <f t="shared" si="56"/>
        <v>179541.28356072801</v>
      </c>
    </row>
    <row r="1115" spans="1:22" x14ac:dyDescent="0.3">
      <c r="A1115" s="3" t="s">
        <v>142</v>
      </c>
      <c r="B1115" s="3">
        <v>3</v>
      </c>
      <c r="C1115" s="4" t="s">
        <v>186</v>
      </c>
      <c r="D1115" s="3" t="s">
        <v>574</v>
      </c>
      <c r="E1115" s="3" t="s">
        <v>121</v>
      </c>
      <c r="F1115" s="4" t="s">
        <v>575</v>
      </c>
      <c r="G1115" s="3" t="s">
        <v>16</v>
      </c>
      <c r="H1115" s="5">
        <v>827.15340000000003</v>
      </c>
      <c r="I1115" s="5">
        <v>2.2465000000000002</v>
      </c>
      <c r="J1115" s="5">
        <v>2.2191999999999998</v>
      </c>
      <c r="K1115" s="6">
        <v>0.98784776318717993</v>
      </c>
      <c r="L1115" s="5">
        <v>29.54</v>
      </c>
      <c r="M1115" s="19">
        <f>H1115*INDEX('Pliegos Tarifarios (Las Condes)'!$B:$B,MATCH($B1115,'Pliegos Tarifarios (Las Condes)'!$A:$A,0))</f>
        <v>98297.255749200005</v>
      </c>
      <c r="N1115" s="19">
        <f>I1115*INDEX('Pliegos Tarifarios (Las Condes)'!$C:$C,MATCH($B1115,'Pliegos Tarifarios (Las Condes)'!$A:$A,0))</f>
        <v>7845.3823085000004</v>
      </c>
      <c r="O1115" s="19">
        <f>J1115*INDEX('Pliegos Tarifarios (Las Condes)'!$D:$D,MATCH($B1115,'Pliegos Tarifarios (Las Condes)'!$A:$A,0))</f>
        <v>31496.695047999998</v>
      </c>
      <c r="P1115" s="19">
        <f>H1115*INDEX('Pliegos Tarifarios (Las Condes)'!$E:$E,MATCH($B1115,'Pliegos Tarifarios (Las Condes)'!$A:$A,0))</f>
        <v>10696.7477688</v>
      </c>
      <c r="Q1115" s="19" cm="1">
        <f t="array" ref="Q1115">H1115*_xlfn.IFS(H1115&lt;=350,INDEX('Pliegos Tarifarios (Las Condes)'!$F:$F,MATCH($B1115,'Pliegos Tarifarios (Las Condes)'!$A:$A,0)),H1115&lt;=500,INDEX('Pliegos Tarifarios (Las Condes)'!$G:$G,MATCH($B1115,'Pliegos Tarifarios (Las Condes)'!$A:$A,0)),H1115&lt;=1000,INDEX('Pliegos Tarifarios (Las Condes)'!$H:$H,MATCH($B1115,'Pliegos Tarifarios (Las Condes)'!$A:$A,0)),H1115&lt;=5000,INDEX('Pliegos Tarifarios (Las Condes)'!$I:$I,MATCH($B1115,'Pliegos Tarifarios (Las Condes)'!$A:$A,0)),H1115&gt;5000,INDEX('Pliegos Tarifarios (Las Condes)'!$J:$J,MATCH($B1115,'Pliegos Tarifarios (Las Condes)'!$A:$A,0)))/1.19</f>
        <v>1939.9875121008408</v>
      </c>
      <c r="R1115" s="19">
        <f>INDEX('Pliegos Tarifarios (Las Condes)'!$K:$K,MATCH($B1115,'Pliegos Tarifarios (Las Condes)'!$A:$A,0))</f>
        <v>716.899</v>
      </c>
      <c r="S1115" s="21">
        <f t="shared" si="54"/>
        <v>150992.96738660085</v>
      </c>
      <c r="T1115" s="21">
        <f t="shared" si="55"/>
        <v>28688.663803454161</v>
      </c>
      <c r="U1115" s="19">
        <v>0</v>
      </c>
      <c r="V1115" s="21">
        <f t="shared" si="56"/>
        <v>179681.63119005502</v>
      </c>
    </row>
    <row r="1116" spans="1:22" x14ac:dyDescent="0.3">
      <c r="A1116" s="3" t="s">
        <v>142</v>
      </c>
      <c r="B1116" s="3">
        <v>3</v>
      </c>
      <c r="C1116" s="4" t="s">
        <v>186</v>
      </c>
      <c r="D1116" s="3" t="s">
        <v>576</v>
      </c>
      <c r="E1116" s="3" t="s">
        <v>121</v>
      </c>
      <c r="F1116" s="4" t="s">
        <v>577</v>
      </c>
      <c r="G1116" s="3" t="s">
        <v>16</v>
      </c>
      <c r="H1116" s="5">
        <v>828.24130000000002</v>
      </c>
      <c r="I1116" s="5">
        <v>2.2126999999999999</v>
      </c>
      <c r="J1116" s="5">
        <v>2.1835</v>
      </c>
      <c r="K1116" s="6">
        <v>0.98680345279522763</v>
      </c>
      <c r="L1116" s="5">
        <v>29.58</v>
      </c>
      <c r="M1116" s="19">
        <f>H1116*INDEX('Pliegos Tarifarios (Las Condes)'!$B:$B,MATCH($B1116,'Pliegos Tarifarios (Las Condes)'!$A:$A,0))</f>
        <v>98426.539609400003</v>
      </c>
      <c r="N1116" s="19">
        <f>I1116*INDEX('Pliegos Tarifarios (Las Condes)'!$C:$C,MATCH($B1116,'Pliegos Tarifarios (Las Condes)'!$A:$A,0))</f>
        <v>7727.3436162999988</v>
      </c>
      <c r="O1116" s="19">
        <f>J1116*INDEX('Pliegos Tarifarios (Las Condes)'!$D:$D,MATCH($B1116,'Pliegos Tarifarios (Las Condes)'!$A:$A,0))</f>
        <v>30990.0115525</v>
      </c>
      <c r="P1116" s="19">
        <f>H1116*INDEX('Pliegos Tarifarios (Las Condes)'!$E:$E,MATCH($B1116,'Pliegos Tarifarios (Las Condes)'!$A:$A,0))</f>
        <v>10710.816491600001</v>
      </c>
      <c r="Q1116" s="19" cm="1">
        <f t="array" ref="Q1116">H1116*_xlfn.IFS(H1116&lt;=350,INDEX('Pliegos Tarifarios (Las Condes)'!$F:$F,MATCH($B1116,'Pliegos Tarifarios (Las Condes)'!$A:$A,0)),H1116&lt;=500,INDEX('Pliegos Tarifarios (Las Condes)'!$G:$G,MATCH($B1116,'Pliegos Tarifarios (Las Condes)'!$A:$A,0)),H1116&lt;=1000,INDEX('Pliegos Tarifarios (Las Condes)'!$H:$H,MATCH($B1116,'Pliegos Tarifarios (Las Condes)'!$A:$A,0)),H1116&lt;=5000,INDEX('Pliegos Tarifarios (Las Condes)'!$I:$I,MATCH($B1116,'Pliegos Tarifarios (Las Condes)'!$A:$A,0)),H1116&gt;5000,INDEX('Pliegos Tarifarios (Las Condes)'!$J:$J,MATCH($B1116,'Pliegos Tarifarios (Las Condes)'!$A:$A,0)))/1.19</f>
        <v>1942.5390489915969</v>
      </c>
      <c r="R1116" s="19">
        <f>INDEX('Pliegos Tarifarios (Las Condes)'!$K:$K,MATCH($B1116,'Pliegos Tarifarios (Las Condes)'!$A:$A,0))</f>
        <v>716.899</v>
      </c>
      <c r="S1116" s="21">
        <f t="shared" si="54"/>
        <v>150514.14931879163</v>
      </c>
      <c r="T1116" s="21">
        <f t="shared" si="55"/>
        <v>28597.688370570409</v>
      </c>
      <c r="U1116" s="19">
        <v>0</v>
      </c>
      <c r="V1116" s="21">
        <f t="shared" si="56"/>
        <v>179111.83768936206</v>
      </c>
    </row>
    <row r="1117" spans="1:22" x14ac:dyDescent="0.3">
      <c r="A1117" s="3" t="s">
        <v>142</v>
      </c>
      <c r="B1117" s="3">
        <v>3</v>
      </c>
      <c r="C1117" s="4" t="s">
        <v>186</v>
      </c>
      <c r="D1117" s="3" t="s">
        <v>578</v>
      </c>
      <c r="E1117" s="3" t="s">
        <v>121</v>
      </c>
      <c r="F1117" s="4" t="s">
        <v>579</v>
      </c>
      <c r="G1117" s="3" t="s">
        <v>16</v>
      </c>
      <c r="H1117" s="5">
        <v>829.57399999999996</v>
      </c>
      <c r="I1117" s="5">
        <v>2.2035</v>
      </c>
      <c r="J1117" s="5">
        <v>2.2012999999999998</v>
      </c>
      <c r="K1117" s="6">
        <v>0.99900158838211928</v>
      </c>
      <c r="L1117" s="5">
        <v>29.63</v>
      </c>
      <c r="M1117" s="19">
        <f>H1117*INDEX('Pliegos Tarifarios (Las Condes)'!$B:$B,MATCH($B1117,'Pliegos Tarifarios (Las Condes)'!$A:$A,0))</f>
        <v>98584.915011999983</v>
      </c>
      <c r="N1117" s="19">
        <f>I1117*INDEX('Pliegos Tarifarios (Las Condes)'!$C:$C,MATCH($B1117,'Pliegos Tarifarios (Las Condes)'!$A:$A,0))</f>
        <v>7695.2147414999999</v>
      </c>
      <c r="O1117" s="19">
        <f>J1117*INDEX('Pliegos Tarifarios (Las Condes)'!$D:$D,MATCH($B1117,'Pliegos Tarifarios (Las Condes)'!$A:$A,0))</f>
        <v>31242.643659499998</v>
      </c>
      <c r="P1117" s="19">
        <f>H1117*INDEX('Pliegos Tarifarios (Las Condes)'!$E:$E,MATCH($B1117,'Pliegos Tarifarios (Las Condes)'!$A:$A,0))</f>
        <v>10728.050968</v>
      </c>
      <c r="Q1117" s="19" cm="1">
        <f t="array" ref="Q1117">H1117*_xlfn.IFS(H1117&lt;=350,INDEX('Pliegos Tarifarios (Las Condes)'!$F:$F,MATCH($B1117,'Pliegos Tarifarios (Las Condes)'!$A:$A,0)),H1117&lt;=500,INDEX('Pliegos Tarifarios (Las Condes)'!$G:$G,MATCH($B1117,'Pliegos Tarifarios (Las Condes)'!$A:$A,0)),H1117&lt;=1000,INDEX('Pliegos Tarifarios (Las Condes)'!$H:$H,MATCH($B1117,'Pliegos Tarifarios (Las Condes)'!$A:$A,0)),H1117&lt;=5000,INDEX('Pliegos Tarifarios (Las Condes)'!$I:$I,MATCH($B1117,'Pliegos Tarifarios (Las Condes)'!$A:$A,0)),H1117&gt;5000,INDEX('Pliegos Tarifarios (Las Condes)'!$J:$J,MATCH($B1117,'Pliegos Tarifarios (Las Condes)'!$A:$A,0)))/1.19</f>
        <v>1945.6647344537816</v>
      </c>
      <c r="R1117" s="19">
        <f>INDEX('Pliegos Tarifarios (Las Condes)'!$K:$K,MATCH($B1117,'Pliegos Tarifarios (Las Condes)'!$A:$A,0))</f>
        <v>716.899</v>
      </c>
      <c r="S1117" s="21">
        <f t="shared" si="54"/>
        <v>150913.38811545377</v>
      </c>
      <c r="T1117" s="21">
        <f t="shared" si="55"/>
        <v>28673.543741936217</v>
      </c>
      <c r="U1117" s="19">
        <v>0</v>
      </c>
      <c r="V1117" s="21">
        <f t="shared" si="56"/>
        <v>179586.93185738998</v>
      </c>
    </row>
    <row r="1118" spans="1:22" x14ac:dyDescent="0.3">
      <c r="A1118" s="3" t="s">
        <v>142</v>
      </c>
      <c r="B1118" s="3">
        <v>3</v>
      </c>
      <c r="C1118" s="4" t="s">
        <v>186</v>
      </c>
      <c r="D1118" s="3" t="s">
        <v>580</v>
      </c>
      <c r="E1118" s="3" t="s">
        <v>121</v>
      </c>
      <c r="F1118" s="4" t="s">
        <v>581</v>
      </c>
      <c r="G1118" s="3" t="s">
        <v>16</v>
      </c>
      <c r="H1118" s="5">
        <v>828.64430000000004</v>
      </c>
      <c r="I1118" s="5">
        <v>2.2019000000000002</v>
      </c>
      <c r="J1118" s="5">
        <v>2.1623000000000001</v>
      </c>
      <c r="K1118" s="6">
        <v>0.9820155320405104</v>
      </c>
      <c r="L1118" s="5">
        <v>29.59</v>
      </c>
      <c r="M1118" s="19">
        <f>H1118*INDEX('Pliegos Tarifarios (Las Condes)'!$B:$B,MATCH($B1118,'Pliegos Tarifarios (Las Condes)'!$A:$A,0))</f>
        <v>98474.4313234</v>
      </c>
      <c r="N1118" s="19">
        <f>I1118*INDEX('Pliegos Tarifarios (Las Condes)'!$C:$C,MATCH($B1118,'Pliegos Tarifarios (Las Condes)'!$A:$A,0))</f>
        <v>7689.6271111000005</v>
      </c>
      <c r="O1118" s="19">
        <f>J1118*INDEX('Pliegos Tarifarios (Las Condes)'!$D:$D,MATCH($B1118,'Pliegos Tarifarios (Las Condes)'!$A:$A,0))</f>
        <v>30689.123874500001</v>
      </c>
      <c r="P1118" s="19">
        <f>H1118*INDEX('Pliegos Tarifarios (Las Condes)'!$E:$E,MATCH($B1118,'Pliegos Tarifarios (Las Condes)'!$A:$A,0))</f>
        <v>10716.028087600002</v>
      </c>
      <c r="Q1118" s="19" cm="1">
        <f t="array" ref="Q1118">H1118*_xlfn.IFS(H1118&lt;=350,INDEX('Pliegos Tarifarios (Las Condes)'!$F:$F,MATCH($B1118,'Pliegos Tarifarios (Las Condes)'!$A:$A,0)),H1118&lt;=500,INDEX('Pliegos Tarifarios (Las Condes)'!$G:$G,MATCH($B1118,'Pliegos Tarifarios (Las Condes)'!$A:$A,0)),H1118&lt;=1000,INDEX('Pliegos Tarifarios (Las Condes)'!$H:$H,MATCH($B1118,'Pliegos Tarifarios (Las Condes)'!$A:$A,0)),H1118&lt;=5000,INDEX('Pliegos Tarifarios (Las Condes)'!$I:$I,MATCH($B1118,'Pliegos Tarifarios (Las Condes)'!$A:$A,0)),H1118&gt;5000,INDEX('Pliegos Tarifarios (Las Condes)'!$J:$J,MATCH($B1118,'Pliegos Tarifarios (Las Condes)'!$A:$A,0)))/1.19</f>
        <v>1943.484236386555</v>
      </c>
      <c r="R1118" s="19">
        <f>INDEX('Pliegos Tarifarios (Las Condes)'!$K:$K,MATCH($B1118,'Pliegos Tarifarios (Las Condes)'!$A:$A,0))</f>
        <v>716.899</v>
      </c>
      <c r="S1118" s="21">
        <f t="shared" si="54"/>
        <v>150229.59363298654</v>
      </c>
      <c r="T1118" s="21">
        <f t="shared" si="55"/>
        <v>28543.622790267444</v>
      </c>
      <c r="U1118" s="19">
        <v>0</v>
      </c>
      <c r="V1118" s="21">
        <f t="shared" si="56"/>
        <v>178773.21642325399</v>
      </c>
    </row>
    <row r="1119" spans="1:22" x14ac:dyDescent="0.3">
      <c r="A1119" s="3" t="s">
        <v>142</v>
      </c>
      <c r="B1119" s="3">
        <v>3</v>
      </c>
      <c r="C1119" s="4" t="s">
        <v>186</v>
      </c>
      <c r="D1119" s="3" t="s">
        <v>582</v>
      </c>
      <c r="E1119" s="3" t="s">
        <v>121</v>
      </c>
      <c r="F1119" s="4" t="s">
        <v>583</v>
      </c>
      <c r="G1119" s="3" t="s">
        <v>16</v>
      </c>
      <c r="H1119" s="5">
        <v>830.90899999999999</v>
      </c>
      <c r="I1119" s="5">
        <v>2.2585000000000002</v>
      </c>
      <c r="J1119" s="5">
        <v>2.2585000000000002</v>
      </c>
      <c r="K1119" s="6">
        <v>1</v>
      </c>
      <c r="L1119" s="5">
        <v>29.68</v>
      </c>
      <c r="M1119" s="19">
        <f>H1119*INDEX('Pliegos Tarifarios (Las Condes)'!$B:$B,MATCH($B1119,'Pliegos Tarifarios (Las Condes)'!$A:$A,0))</f>
        <v>98743.563741999998</v>
      </c>
      <c r="N1119" s="19">
        <f>I1119*INDEX('Pliegos Tarifarios (Las Condes)'!$C:$C,MATCH($B1119,'Pliegos Tarifarios (Las Condes)'!$A:$A,0))</f>
        <v>7887.2895365000004</v>
      </c>
      <c r="O1119" s="19">
        <f>J1119*INDEX('Pliegos Tarifarios (Las Condes)'!$D:$D,MATCH($B1119,'Pliegos Tarifarios (Las Condes)'!$A:$A,0))</f>
        <v>32054.472677500005</v>
      </c>
      <c r="P1119" s="19">
        <f>H1119*INDEX('Pliegos Tarifarios (Las Condes)'!$E:$E,MATCH($B1119,'Pliegos Tarifarios (Las Condes)'!$A:$A,0))</f>
        <v>10745.315188</v>
      </c>
      <c r="Q1119" s="19" cm="1">
        <f t="array" ref="Q1119">H1119*_xlfn.IFS(H1119&lt;=350,INDEX('Pliegos Tarifarios (Las Condes)'!$F:$F,MATCH($B1119,'Pliegos Tarifarios (Las Condes)'!$A:$A,0)),H1119&lt;=500,INDEX('Pliegos Tarifarios (Las Condes)'!$G:$G,MATCH($B1119,'Pliegos Tarifarios (Las Condes)'!$A:$A,0)),H1119&lt;=1000,INDEX('Pliegos Tarifarios (Las Condes)'!$H:$H,MATCH($B1119,'Pliegos Tarifarios (Las Condes)'!$A:$A,0)),H1119&lt;=5000,INDEX('Pliegos Tarifarios (Las Condes)'!$I:$I,MATCH($B1119,'Pliegos Tarifarios (Las Condes)'!$A:$A,0)),H1119&gt;5000,INDEX('Pliegos Tarifarios (Las Condes)'!$J:$J,MATCH($B1119,'Pliegos Tarifarios (Las Condes)'!$A:$A,0)))/1.19</f>
        <v>1948.7958142857144</v>
      </c>
      <c r="R1119" s="19">
        <f>INDEX('Pliegos Tarifarios (Las Condes)'!$K:$K,MATCH($B1119,'Pliegos Tarifarios (Las Condes)'!$A:$A,0))</f>
        <v>716.899</v>
      </c>
      <c r="S1119" s="21">
        <f t="shared" si="54"/>
        <v>152096.33595828575</v>
      </c>
      <c r="T1119" s="21">
        <f t="shared" si="55"/>
        <v>28898.303832074293</v>
      </c>
      <c r="U1119" s="19">
        <v>0</v>
      </c>
      <c r="V1119" s="21">
        <f t="shared" si="56"/>
        <v>180994.63979036006</v>
      </c>
    </row>
    <row r="1120" spans="1:22" x14ac:dyDescent="0.3">
      <c r="A1120" s="3" t="s">
        <v>142</v>
      </c>
      <c r="B1120" s="3">
        <v>3</v>
      </c>
      <c r="C1120" s="4" t="s">
        <v>186</v>
      </c>
      <c r="D1120" s="3" t="s">
        <v>584</v>
      </c>
      <c r="E1120" s="3" t="s">
        <v>121</v>
      </c>
      <c r="F1120" s="4" t="s">
        <v>585</v>
      </c>
      <c r="G1120" s="3" t="s">
        <v>16</v>
      </c>
      <c r="H1120" s="5">
        <v>826.78530000000001</v>
      </c>
      <c r="I1120" s="5">
        <v>2.1945000000000001</v>
      </c>
      <c r="J1120" s="5">
        <v>2.1945000000000001</v>
      </c>
      <c r="K1120" s="6">
        <v>1</v>
      </c>
      <c r="L1120" s="5">
        <v>29.53</v>
      </c>
      <c r="M1120" s="19">
        <f>H1120*INDEX('Pliegos Tarifarios (Las Condes)'!$B:$B,MATCH($B1120,'Pliegos Tarifarios (Las Condes)'!$A:$A,0))</f>
        <v>98253.511481399997</v>
      </c>
      <c r="N1120" s="19">
        <f>I1120*INDEX('Pliegos Tarifarios (Las Condes)'!$C:$C,MATCH($B1120,'Pliegos Tarifarios (Las Condes)'!$A:$A,0))</f>
        <v>7663.7843204999999</v>
      </c>
      <c r="O1120" s="19">
        <f>J1120*INDEX('Pliegos Tarifarios (Las Condes)'!$D:$D,MATCH($B1120,'Pliegos Tarifarios (Las Condes)'!$A:$A,0))</f>
        <v>31146.132517500002</v>
      </c>
      <c r="P1120" s="19">
        <f>H1120*INDEX('Pliegos Tarifarios (Las Condes)'!$E:$E,MATCH($B1120,'Pliegos Tarifarios (Las Condes)'!$A:$A,0))</f>
        <v>10691.9874996</v>
      </c>
      <c r="Q1120" s="19" cm="1">
        <f t="array" ref="Q1120">H1120*_xlfn.IFS(H1120&lt;=350,INDEX('Pliegos Tarifarios (Las Condes)'!$F:$F,MATCH($B1120,'Pliegos Tarifarios (Las Condes)'!$A:$A,0)),H1120&lt;=500,INDEX('Pliegos Tarifarios (Las Condes)'!$G:$G,MATCH($B1120,'Pliegos Tarifarios (Las Condes)'!$A:$A,0)),H1120&lt;=1000,INDEX('Pliegos Tarifarios (Las Condes)'!$H:$H,MATCH($B1120,'Pliegos Tarifarios (Las Condes)'!$A:$A,0)),H1120&lt;=5000,INDEX('Pliegos Tarifarios (Las Condes)'!$I:$I,MATCH($B1120,'Pliegos Tarifarios (Las Condes)'!$A:$A,0)),H1120&gt;5000,INDEX('Pliegos Tarifarios (Las Condes)'!$J:$J,MATCH($B1120,'Pliegos Tarifarios (Las Condes)'!$A:$A,0)))/1.19</f>
        <v>1939.1241784033616</v>
      </c>
      <c r="R1120" s="19">
        <f>INDEX('Pliegos Tarifarios (Las Condes)'!$K:$K,MATCH($B1120,'Pliegos Tarifarios (Las Condes)'!$A:$A,0))</f>
        <v>716.899</v>
      </c>
      <c r="S1120" s="21">
        <f t="shared" si="54"/>
        <v>150411.43899740334</v>
      </c>
      <c r="T1120" s="21">
        <f t="shared" si="55"/>
        <v>28578.173409506635</v>
      </c>
      <c r="U1120" s="19">
        <v>0</v>
      </c>
      <c r="V1120" s="21">
        <f t="shared" si="56"/>
        <v>178989.61240690999</v>
      </c>
    </row>
    <row r="1121" spans="1:22" x14ac:dyDescent="0.3">
      <c r="A1121" s="3" t="s">
        <v>142</v>
      </c>
      <c r="B1121" s="3">
        <v>3</v>
      </c>
      <c r="C1121" s="4" t="s">
        <v>186</v>
      </c>
      <c r="D1121" s="3" t="s">
        <v>586</v>
      </c>
      <c r="E1121" s="3" t="s">
        <v>121</v>
      </c>
      <c r="F1121" s="4" t="s">
        <v>587</v>
      </c>
      <c r="G1121" s="3" t="s">
        <v>16</v>
      </c>
      <c r="H1121" s="5">
        <v>828.56230000000005</v>
      </c>
      <c r="I1121" s="5">
        <v>2.2498</v>
      </c>
      <c r="J1121" s="5">
        <v>2.2040999999999999</v>
      </c>
      <c r="K1121" s="6">
        <v>0.97968708329629295</v>
      </c>
      <c r="L1121" s="5">
        <v>29.59</v>
      </c>
      <c r="M1121" s="19">
        <f>H1121*INDEX('Pliegos Tarifarios (Las Condes)'!$B:$B,MATCH($B1121,'Pliegos Tarifarios (Las Condes)'!$A:$A,0))</f>
        <v>98464.686607399999</v>
      </c>
      <c r="N1121" s="19">
        <f>I1121*INDEX('Pliegos Tarifarios (Las Condes)'!$C:$C,MATCH($B1121,'Pliegos Tarifarios (Las Condes)'!$A:$A,0))</f>
        <v>7856.9067961999999</v>
      </c>
      <c r="O1121" s="19">
        <f>J1121*INDEX('Pliegos Tarifarios (Las Condes)'!$D:$D,MATCH($B1121,'Pliegos Tarifarios (Las Condes)'!$A:$A,0))</f>
        <v>31282.383541499999</v>
      </c>
      <c r="P1121" s="19">
        <f>H1121*INDEX('Pliegos Tarifarios (Las Condes)'!$E:$E,MATCH($B1121,'Pliegos Tarifarios (Las Condes)'!$A:$A,0))</f>
        <v>10714.9676636</v>
      </c>
      <c r="Q1121" s="19" cm="1">
        <f t="array" ref="Q1121">H1121*_xlfn.IFS(H1121&lt;=350,INDEX('Pliegos Tarifarios (Las Condes)'!$F:$F,MATCH($B1121,'Pliegos Tarifarios (Las Condes)'!$A:$A,0)),H1121&lt;=500,INDEX('Pliegos Tarifarios (Las Condes)'!$G:$G,MATCH($B1121,'Pliegos Tarifarios (Las Condes)'!$A:$A,0)),H1121&lt;=1000,INDEX('Pliegos Tarifarios (Las Condes)'!$H:$H,MATCH($B1121,'Pliegos Tarifarios (Las Condes)'!$A:$A,0)),H1121&lt;=5000,INDEX('Pliegos Tarifarios (Las Condes)'!$I:$I,MATCH($B1121,'Pliegos Tarifarios (Las Condes)'!$A:$A,0)),H1121&gt;5000,INDEX('Pliegos Tarifarios (Las Condes)'!$J:$J,MATCH($B1121,'Pliegos Tarifarios (Las Condes)'!$A:$A,0)))/1.19</f>
        <v>1943.2919153781515</v>
      </c>
      <c r="R1121" s="19">
        <f>INDEX('Pliegos Tarifarios (Las Condes)'!$K:$K,MATCH($B1121,'Pliegos Tarifarios (Las Condes)'!$A:$A,0))</f>
        <v>716.899</v>
      </c>
      <c r="S1121" s="21">
        <f t="shared" si="54"/>
        <v>150979.13552407816</v>
      </c>
      <c r="T1121" s="21">
        <f t="shared" si="55"/>
        <v>28686.03574957485</v>
      </c>
      <c r="U1121" s="19">
        <v>0</v>
      </c>
      <c r="V1121" s="21">
        <f t="shared" si="56"/>
        <v>179665.17127365302</v>
      </c>
    </row>
    <row r="1122" spans="1:22" x14ac:dyDescent="0.3">
      <c r="A1122" s="3" t="s">
        <v>142</v>
      </c>
      <c r="B1122" s="3">
        <v>3</v>
      </c>
      <c r="C1122" s="4" t="s">
        <v>186</v>
      </c>
      <c r="D1122" s="3" t="s">
        <v>588</v>
      </c>
      <c r="E1122" s="3" t="s">
        <v>121</v>
      </c>
      <c r="F1122" s="4" t="s">
        <v>589</v>
      </c>
      <c r="G1122" s="3" t="s">
        <v>16</v>
      </c>
      <c r="H1122" s="5">
        <v>828.7106</v>
      </c>
      <c r="I1122" s="5">
        <v>2.2282999999999999</v>
      </c>
      <c r="J1122" s="5">
        <v>2.1663999999999999</v>
      </c>
      <c r="K1122" s="6">
        <v>0.97222097563164744</v>
      </c>
      <c r="L1122" s="5">
        <v>29.6</v>
      </c>
      <c r="M1122" s="19">
        <f>H1122*INDEX('Pliegos Tarifarios (Las Condes)'!$B:$B,MATCH($B1122,'Pliegos Tarifarios (Las Condes)'!$A:$A,0))</f>
        <v>98482.310282799997</v>
      </c>
      <c r="N1122" s="19">
        <f>I1122*INDEX('Pliegos Tarifarios (Las Condes)'!$C:$C,MATCH($B1122,'Pliegos Tarifarios (Las Condes)'!$A:$A,0))</f>
        <v>7781.8230126999997</v>
      </c>
      <c r="O1122" s="19">
        <f>J1122*INDEX('Pliegos Tarifarios (Las Condes)'!$D:$D,MATCH($B1122,'Pliegos Tarifarios (Las Condes)'!$A:$A,0))</f>
        <v>30747.314416000001</v>
      </c>
      <c r="P1122" s="19">
        <f>H1122*INDEX('Pliegos Tarifarios (Las Condes)'!$E:$E,MATCH($B1122,'Pliegos Tarifarios (Las Condes)'!$A:$A,0))</f>
        <v>10716.8854792</v>
      </c>
      <c r="Q1122" s="19" cm="1">
        <f t="array" ref="Q1122">H1122*_xlfn.IFS(H1122&lt;=350,INDEX('Pliegos Tarifarios (Las Condes)'!$F:$F,MATCH($B1122,'Pliegos Tarifarios (Las Condes)'!$A:$A,0)),H1122&lt;=500,INDEX('Pliegos Tarifarios (Las Condes)'!$G:$G,MATCH($B1122,'Pliegos Tarifarios (Las Condes)'!$A:$A,0)),H1122&lt;=1000,INDEX('Pliegos Tarifarios (Las Condes)'!$H:$H,MATCH($B1122,'Pliegos Tarifarios (Las Condes)'!$A:$A,0)),H1122&lt;=5000,INDEX('Pliegos Tarifarios (Las Condes)'!$I:$I,MATCH($B1122,'Pliegos Tarifarios (Las Condes)'!$A:$A,0)),H1122&gt;5000,INDEX('Pliegos Tarifarios (Las Condes)'!$J:$J,MATCH($B1122,'Pliegos Tarifarios (Las Condes)'!$A:$A,0)))/1.19</f>
        <v>1943.6397349579836</v>
      </c>
      <c r="R1122" s="19">
        <f>INDEX('Pliegos Tarifarios (Las Condes)'!$K:$K,MATCH($B1122,'Pliegos Tarifarios (Las Condes)'!$A:$A,0))</f>
        <v>716.899</v>
      </c>
      <c r="S1122" s="21">
        <f t="shared" si="54"/>
        <v>150388.87192565796</v>
      </c>
      <c r="T1122" s="21">
        <f t="shared" si="55"/>
        <v>28573.885665875012</v>
      </c>
      <c r="U1122" s="19">
        <v>0</v>
      </c>
      <c r="V1122" s="21">
        <f t="shared" si="56"/>
        <v>178962.75759153298</v>
      </c>
    </row>
    <row r="1123" spans="1:22" x14ac:dyDescent="0.3">
      <c r="A1123" s="3" t="s">
        <v>142</v>
      </c>
      <c r="B1123" s="3">
        <v>3</v>
      </c>
      <c r="C1123" s="4" t="s">
        <v>186</v>
      </c>
      <c r="D1123" s="3" t="s">
        <v>590</v>
      </c>
      <c r="E1123" s="3" t="s">
        <v>121</v>
      </c>
      <c r="F1123" s="4" t="s">
        <v>591</v>
      </c>
      <c r="G1123" s="3" t="s">
        <v>16</v>
      </c>
      <c r="H1123" s="5">
        <v>828.84730000000002</v>
      </c>
      <c r="I1123" s="5">
        <v>2.2286999999999999</v>
      </c>
      <c r="J1123" s="5">
        <v>2.1779999999999999</v>
      </c>
      <c r="K1123" s="6">
        <v>0.9772513124242832</v>
      </c>
      <c r="L1123" s="5">
        <v>29.6</v>
      </c>
      <c r="M1123" s="19">
        <f>H1123*INDEX('Pliegos Tarifarios (Las Condes)'!$B:$B,MATCH($B1123,'Pliegos Tarifarios (Las Condes)'!$A:$A,0))</f>
        <v>98498.555437399991</v>
      </c>
      <c r="N1123" s="19">
        <f>I1123*INDEX('Pliegos Tarifarios (Las Condes)'!$C:$C,MATCH($B1123,'Pliegos Tarifarios (Las Condes)'!$A:$A,0))</f>
        <v>7783.2199202999991</v>
      </c>
      <c r="O1123" s="19">
        <f>J1123*INDEX('Pliegos Tarifarios (Las Condes)'!$D:$D,MATCH($B1123,'Pliegos Tarifarios (Las Condes)'!$A:$A,0))</f>
        <v>30911.951069999999</v>
      </c>
      <c r="P1123" s="19">
        <f>H1123*INDEX('Pliegos Tarifarios (Las Condes)'!$E:$E,MATCH($B1123,'Pliegos Tarifarios (Las Condes)'!$A:$A,0))</f>
        <v>10718.653283600001</v>
      </c>
      <c r="Q1123" s="19" cm="1">
        <f t="array" ref="Q1123">H1123*_xlfn.IFS(H1123&lt;=350,INDEX('Pliegos Tarifarios (Las Condes)'!$F:$F,MATCH($B1123,'Pliegos Tarifarios (Las Condes)'!$A:$A,0)),H1123&lt;=500,INDEX('Pliegos Tarifarios (Las Condes)'!$G:$G,MATCH($B1123,'Pliegos Tarifarios (Las Condes)'!$A:$A,0)),H1123&lt;=1000,INDEX('Pliegos Tarifarios (Las Condes)'!$H:$H,MATCH($B1123,'Pliegos Tarifarios (Las Condes)'!$A:$A,0)),H1123&lt;=5000,INDEX('Pliegos Tarifarios (Las Condes)'!$I:$I,MATCH($B1123,'Pliegos Tarifarios (Las Condes)'!$A:$A,0)),H1123&gt;5000,INDEX('Pliegos Tarifarios (Las Condes)'!$J:$J,MATCH($B1123,'Pliegos Tarifarios (Las Condes)'!$A:$A,0)))/1.19</f>
        <v>1943.9603481512609</v>
      </c>
      <c r="R1123" s="19">
        <f>INDEX('Pliegos Tarifarios (Las Condes)'!$K:$K,MATCH($B1123,'Pliegos Tarifarios (Las Condes)'!$A:$A,0))</f>
        <v>716.899</v>
      </c>
      <c r="S1123" s="21">
        <f t="shared" si="54"/>
        <v>150573.23905945127</v>
      </c>
      <c r="T1123" s="21">
        <f t="shared" si="55"/>
        <v>28608.91542129574</v>
      </c>
      <c r="U1123" s="19">
        <v>0</v>
      </c>
      <c r="V1123" s="21">
        <f t="shared" si="56"/>
        <v>179182.15448074701</v>
      </c>
    </row>
    <row r="1124" spans="1:22" x14ac:dyDescent="0.3">
      <c r="A1124" s="3" t="s">
        <v>142</v>
      </c>
      <c r="B1124" s="3">
        <v>3</v>
      </c>
      <c r="C1124" s="4" t="s">
        <v>186</v>
      </c>
      <c r="D1124" s="3" t="s">
        <v>592</v>
      </c>
      <c r="E1124" s="3" t="s">
        <v>121</v>
      </c>
      <c r="F1124" s="4" t="s">
        <v>593</v>
      </c>
      <c r="G1124" s="3" t="s">
        <v>16</v>
      </c>
      <c r="H1124" s="5">
        <v>830.46169999999995</v>
      </c>
      <c r="I1124" s="5">
        <v>2.2330000000000001</v>
      </c>
      <c r="J1124" s="5">
        <v>2.2330000000000001</v>
      </c>
      <c r="K1124" s="6">
        <v>1</v>
      </c>
      <c r="L1124" s="5">
        <v>29.66</v>
      </c>
      <c r="M1124" s="19">
        <f>H1124*INDEX('Pliegos Tarifarios (Las Condes)'!$B:$B,MATCH($B1124,'Pliegos Tarifarios (Las Condes)'!$A:$A,0))</f>
        <v>98690.407504599993</v>
      </c>
      <c r="N1124" s="19">
        <f>I1124*INDEX('Pliegos Tarifarios (Las Condes)'!$C:$C,MATCH($B1124,'Pliegos Tarifarios (Las Condes)'!$A:$A,0))</f>
        <v>7798.2366769999999</v>
      </c>
      <c r="O1124" s="19">
        <f>J1124*INDEX('Pliegos Tarifarios (Las Condes)'!$D:$D,MATCH($B1124,'Pliegos Tarifarios (Las Condes)'!$A:$A,0))</f>
        <v>31692.555895000001</v>
      </c>
      <c r="P1124" s="19">
        <f>H1124*INDEX('Pliegos Tarifarios (Las Condes)'!$E:$E,MATCH($B1124,'Pliegos Tarifarios (Las Condes)'!$A:$A,0))</f>
        <v>10739.5307044</v>
      </c>
      <c r="Q1124" s="19" cm="1">
        <f t="array" ref="Q1124">H1124*_xlfn.IFS(H1124&lt;=350,INDEX('Pliegos Tarifarios (Las Condes)'!$F:$F,MATCH($B1124,'Pliegos Tarifarios (Las Condes)'!$A:$A,0)),H1124&lt;=500,INDEX('Pliegos Tarifarios (Las Condes)'!$G:$G,MATCH($B1124,'Pliegos Tarifarios (Las Condes)'!$A:$A,0)),H1124&lt;=1000,INDEX('Pliegos Tarifarios (Las Condes)'!$H:$H,MATCH($B1124,'Pliegos Tarifarios (Las Condes)'!$A:$A,0)),H1124&lt;=5000,INDEX('Pliegos Tarifarios (Las Condes)'!$I:$I,MATCH($B1124,'Pliegos Tarifarios (Las Condes)'!$A:$A,0)),H1124&gt;5000,INDEX('Pliegos Tarifarios (Las Condes)'!$J:$J,MATCH($B1124,'Pliegos Tarifarios (Las Condes)'!$A:$A,0)))/1.19</f>
        <v>1947.7467266386559</v>
      </c>
      <c r="R1124" s="19">
        <f>INDEX('Pliegos Tarifarios (Las Condes)'!$K:$K,MATCH($B1124,'Pliegos Tarifarios (Las Condes)'!$A:$A,0))</f>
        <v>716.899</v>
      </c>
      <c r="S1124" s="21">
        <f t="shared" si="54"/>
        <v>151585.37650763866</v>
      </c>
      <c r="T1124" s="21">
        <f t="shared" si="55"/>
        <v>28801.221536451347</v>
      </c>
      <c r="U1124" s="19">
        <v>0</v>
      </c>
      <c r="V1124" s="21">
        <f t="shared" si="56"/>
        <v>180386.59804409</v>
      </c>
    </row>
    <row r="1125" spans="1:22" x14ac:dyDescent="0.3">
      <c r="A1125" s="3" t="s">
        <v>142</v>
      </c>
      <c r="B1125" s="3">
        <v>3</v>
      </c>
      <c r="C1125" s="4" t="s">
        <v>186</v>
      </c>
      <c r="D1125" s="3" t="s">
        <v>594</v>
      </c>
      <c r="E1125" s="3" t="s">
        <v>121</v>
      </c>
      <c r="F1125" s="4" t="s">
        <v>595</v>
      </c>
      <c r="G1125" s="3" t="s">
        <v>16</v>
      </c>
      <c r="H1125" s="5">
        <v>831.15039999999999</v>
      </c>
      <c r="I1125" s="5">
        <v>2.2212000000000001</v>
      </c>
      <c r="J1125" s="5">
        <v>2.181</v>
      </c>
      <c r="K1125" s="6">
        <v>0.98190167477039436</v>
      </c>
      <c r="L1125" s="5">
        <v>29.68</v>
      </c>
      <c r="M1125" s="19">
        <f>H1125*INDEX('Pliegos Tarifarios (Las Condes)'!$B:$B,MATCH($B1125,'Pliegos Tarifarios (Las Condes)'!$A:$A,0))</f>
        <v>98772.25123519999</v>
      </c>
      <c r="N1125" s="19">
        <f>I1125*INDEX('Pliegos Tarifarios (Las Condes)'!$C:$C,MATCH($B1125,'Pliegos Tarifarios (Las Condes)'!$A:$A,0))</f>
        <v>7757.0279027999995</v>
      </c>
      <c r="O1125" s="19">
        <f>J1125*INDEX('Pliegos Tarifarios (Las Condes)'!$D:$D,MATCH($B1125,'Pliegos Tarifarios (Las Condes)'!$A:$A,0))</f>
        <v>30954.529515000002</v>
      </c>
      <c r="P1125" s="19">
        <f>H1125*INDEX('Pliegos Tarifarios (Las Condes)'!$E:$E,MATCH($B1125,'Pliegos Tarifarios (Las Condes)'!$A:$A,0))</f>
        <v>10748.4369728</v>
      </c>
      <c r="Q1125" s="19" cm="1">
        <f t="array" ref="Q1125">H1125*_xlfn.IFS(H1125&lt;=350,INDEX('Pliegos Tarifarios (Las Condes)'!$F:$F,MATCH($B1125,'Pliegos Tarifarios (Las Condes)'!$A:$A,0)),H1125&lt;=500,INDEX('Pliegos Tarifarios (Las Condes)'!$G:$G,MATCH($B1125,'Pliegos Tarifarios (Las Condes)'!$A:$A,0)),H1125&lt;=1000,INDEX('Pliegos Tarifarios (Las Condes)'!$H:$H,MATCH($B1125,'Pliegos Tarifarios (Las Condes)'!$A:$A,0)),H1125&lt;=5000,INDEX('Pliegos Tarifarios (Las Condes)'!$I:$I,MATCH($B1125,'Pliegos Tarifarios (Las Condes)'!$A:$A,0)),H1125&gt;5000,INDEX('Pliegos Tarifarios (Las Condes)'!$J:$J,MATCH($B1125,'Pliegos Tarifarios (Las Condes)'!$A:$A,0)))/1.19</f>
        <v>1949.3619885714288</v>
      </c>
      <c r="R1125" s="19">
        <f>INDEX('Pliegos Tarifarios (Las Condes)'!$K:$K,MATCH($B1125,'Pliegos Tarifarios (Las Condes)'!$A:$A,0))</f>
        <v>716.899</v>
      </c>
      <c r="S1125" s="21">
        <f t="shared" si="54"/>
        <v>150898.50661437141</v>
      </c>
      <c r="T1125" s="21">
        <f t="shared" si="55"/>
        <v>28670.716256730568</v>
      </c>
      <c r="U1125" s="19">
        <v>0</v>
      </c>
      <c r="V1125" s="21">
        <f t="shared" si="56"/>
        <v>179569.22287110199</v>
      </c>
    </row>
    <row r="1126" spans="1:22" x14ac:dyDescent="0.3">
      <c r="A1126" s="3" t="s">
        <v>142</v>
      </c>
      <c r="B1126" s="3">
        <v>3</v>
      </c>
      <c r="C1126" s="4" t="s">
        <v>186</v>
      </c>
      <c r="D1126" s="3" t="s">
        <v>596</v>
      </c>
      <c r="E1126" s="3" t="s">
        <v>121</v>
      </c>
      <c r="F1126" s="4" t="s">
        <v>597</v>
      </c>
      <c r="G1126" s="3" t="s">
        <v>16</v>
      </c>
      <c r="H1126" s="5">
        <v>828.18709999999999</v>
      </c>
      <c r="I1126" s="5">
        <v>2.2197</v>
      </c>
      <c r="J1126" s="5">
        <v>2.1941999999999999</v>
      </c>
      <c r="K1126" s="6">
        <v>0.98851196107582107</v>
      </c>
      <c r="L1126" s="5">
        <v>29.58</v>
      </c>
      <c r="M1126" s="19">
        <f>H1126*INDEX('Pliegos Tarifarios (Las Condes)'!$B:$B,MATCH($B1126,'Pliegos Tarifarios (Las Condes)'!$A:$A,0))</f>
        <v>98420.098589799993</v>
      </c>
      <c r="N1126" s="19">
        <f>I1126*INDEX('Pliegos Tarifarios (Las Condes)'!$C:$C,MATCH($B1126,'Pliegos Tarifarios (Las Condes)'!$A:$A,0))</f>
        <v>7751.7894992999991</v>
      </c>
      <c r="O1126" s="19">
        <f>J1126*INDEX('Pliegos Tarifarios (Las Condes)'!$D:$D,MATCH($B1126,'Pliegos Tarifarios (Las Condes)'!$A:$A,0))</f>
        <v>31141.874672999998</v>
      </c>
      <c r="P1126" s="19">
        <f>H1126*INDEX('Pliegos Tarifarios (Las Condes)'!$E:$E,MATCH($B1126,'Pliegos Tarifarios (Las Condes)'!$A:$A,0))</f>
        <v>10710.1155772</v>
      </c>
      <c r="Q1126" s="19" cm="1">
        <f t="array" ref="Q1126">H1126*_xlfn.IFS(H1126&lt;=350,INDEX('Pliegos Tarifarios (Las Condes)'!$F:$F,MATCH($B1126,'Pliegos Tarifarios (Las Condes)'!$A:$A,0)),H1126&lt;=500,INDEX('Pliegos Tarifarios (Las Condes)'!$G:$G,MATCH($B1126,'Pliegos Tarifarios (Las Condes)'!$A:$A,0)),H1126&lt;=1000,INDEX('Pliegos Tarifarios (Las Condes)'!$H:$H,MATCH($B1126,'Pliegos Tarifarios (Las Condes)'!$A:$A,0)),H1126&lt;=5000,INDEX('Pliegos Tarifarios (Las Condes)'!$I:$I,MATCH($B1126,'Pliegos Tarifarios (Las Condes)'!$A:$A,0)),H1126&gt;5000,INDEX('Pliegos Tarifarios (Las Condes)'!$J:$J,MATCH($B1126,'Pliegos Tarifarios (Las Condes)'!$A:$A,0)))/1.19</f>
        <v>1942.4119294957984</v>
      </c>
      <c r="R1126" s="19">
        <f>INDEX('Pliegos Tarifarios (Las Condes)'!$K:$K,MATCH($B1126,'Pliegos Tarifarios (Las Condes)'!$A:$A,0))</f>
        <v>716.899</v>
      </c>
      <c r="S1126" s="21">
        <f t="shared" si="54"/>
        <v>150683.18926879577</v>
      </c>
      <c r="T1126" s="21">
        <f t="shared" si="55"/>
        <v>28629.805961071197</v>
      </c>
      <c r="U1126" s="19">
        <v>0</v>
      </c>
      <c r="V1126" s="21">
        <f t="shared" si="56"/>
        <v>179312.99522986697</v>
      </c>
    </row>
    <row r="1127" spans="1:22" x14ac:dyDescent="0.3">
      <c r="A1127" s="3" t="s">
        <v>142</v>
      </c>
      <c r="B1127" s="3">
        <v>3</v>
      </c>
      <c r="C1127" s="4" t="s">
        <v>186</v>
      </c>
      <c r="D1127" s="3" t="s">
        <v>598</v>
      </c>
      <c r="E1127" s="3" t="s">
        <v>121</v>
      </c>
      <c r="F1127" s="4" t="s">
        <v>599</v>
      </c>
      <c r="G1127" s="3" t="s">
        <v>16</v>
      </c>
      <c r="H1127" s="5">
        <v>828.78269999999998</v>
      </c>
      <c r="I1127" s="5">
        <v>2.2534000000000001</v>
      </c>
      <c r="J1127" s="5">
        <v>2.2349000000000001</v>
      </c>
      <c r="K1127" s="6">
        <v>0.99179018372237504</v>
      </c>
      <c r="L1127" s="5">
        <v>29.6</v>
      </c>
      <c r="M1127" s="19">
        <f>H1127*INDEX('Pliegos Tarifarios (Las Condes)'!$B:$B,MATCH($B1127,'Pliegos Tarifarios (Las Condes)'!$A:$A,0))</f>
        <v>98490.878502599997</v>
      </c>
      <c r="N1127" s="19">
        <f>I1127*INDEX('Pliegos Tarifarios (Las Condes)'!$C:$C,MATCH($B1127,'Pliegos Tarifarios (Las Condes)'!$A:$A,0))</f>
        <v>7869.4789645999999</v>
      </c>
      <c r="O1127" s="19">
        <f>J1127*INDEX('Pliegos Tarifarios (Las Condes)'!$D:$D,MATCH($B1127,'Pliegos Tarifarios (Las Condes)'!$A:$A,0))</f>
        <v>31719.522243500003</v>
      </c>
      <c r="P1127" s="19">
        <f>H1127*INDEX('Pliegos Tarifarios (Las Condes)'!$E:$E,MATCH($B1127,'Pliegos Tarifarios (Las Condes)'!$A:$A,0))</f>
        <v>10717.8178764</v>
      </c>
      <c r="Q1127" s="19" cm="1">
        <f t="array" ref="Q1127">H1127*_xlfn.IFS(H1127&lt;=350,INDEX('Pliegos Tarifarios (Las Condes)'!$F:$F,MATCH($B1127,'Pliegos Tarifarios (Las Condes)'!$A:$A,0)),H1127&lt;=500,INDEX('Pliegos Tarifarios (Las Condes)'!$G:$G,MATCH($B1127,'Pliegos Tarifarios (Las Condes)'!$A:$A,0)),H1127&lt;=1000,INDEX('Pliegos Tarifarios (Las Condes)'!$H:$H,MATCH($B1127,'Pliegos Tarifarios (Las Condes)'!$A:$A,0)),H1127&lt;=5000,INDEX('Pliegos Tarifarios (Las Condes)'!$I:$I,MATCH($B1127,'Pliegos Tarifarios (Las Condes)'!$A:$A,0)),H1127&gt;5000,INDEX('Pliegos Tarifarios (Las Condes)'!$J:$J,MATCH($B1127,'Pliegos Tarifarios (Las Condes)'!$A:$A,0)))/1.19</f>
        <v>1943.8088367226892</v>
      </c>
      <c r="R1127" s="19">
        <f>INDEX('Pliegos Tarifarios (Las Condes)'!$K:$K,MATCH($B1127,'Pliegos Tarifarios (Las Condes)'!$A:$A,0))</f>
        <v>716.899</v>
      </c>
      <c r="S1127" s="21">
        <f t="shared" si="54"/>
        <v>151458.4054238227</v>
      </c>
      <c r="T1127" s="21">
        <f t="shared" si="55"/>
        <v>28777.097030526311</v>
      </c>
      <c r="U1127" s="19">
        <v>0</v>
      </c>
      <c r="V1127" s="21">
        <f t="shared" si="56"/>
        <v>180235.50245434901</v>
      </c>
    </row>
    <row r="1128" spans="1:22" x14ac:dyDescent="0.3">
      <c r="A1128" s="3" t="s">
        <v>142</v>
      </c>
      <c r="B1128" s="3">
        <v>3</v>
      </c>
      <c r="C1128" s="4" t="s">
        <v>186</v>
      </c>
      <c r="D1128" s="3" t="s">
        <v>600</v>
      </c>
      <c r="E1128" s="3" t="s">
        <v>121</v>
      </c>
      <c r="F1128" s="4" t="s">
        <v>601</v>
      </c>
      <c r="G1128" s="3" t="s">
        <v>16</v>
      </c>
      <c r="H1128" s="5">
        <v>829.76</v>
      </c>
      <c r="I1128" s="5">
        <v>2.2595999999999998</v>
      </c>
      <c r="J1128" s="5">
        <v>2.2595999999999998</v>
      </c>
      <c r="K1128" s="6">
        <v>1</v>
      </c>
      <c r="L1128" s="5">
        <v>29.63</v>
      </c>
      <c r="M1128" s="19">
        <f>H1128*INDEX('Pliegos Tarifarios (Las Condes)'!$B:$B,MATCH($B1128,'Pliegos Tarifarios (Las Condes)'!$A:$A,0))</f>
        <v>98607.018879999989</v>
      </c>
      <c r="N1128" s="19">
        <f>I1128*INDEX('Pliegos Tarifarios (Las Condes)'!$C:$C,MATCH($B1128,'Pliegos Tarifarios (Las Condes)'!$A:$A,0))</f>
        <v>7891.1310323999987</v>
      </c>
      <c r="O1128" s="19">
        <f>J1128*INDEX('Pliegos Tarifarios (Las Condes)'!$D:$D,MATCH($B1128,'Pliegos Tarifarios (Las Condes)'!$A:$A,0))</f>
        <v>32070.084773999999</v>
      </c>
      <c r="P1128" s="19">
        <f>H1128*INDEX('Pliegos Tarifarios (Las Condes)'!$E:$E,MATCH($B1128,'Pliegos Tarifarios (Las Condes)'!$A:$A,0))</f>
        <v>10730.456319999999</v>
      </c>
      <c r="Q1128" s="19" cm="1">
        <f t="array" ref="Q1128">H1128*_xlfn.IFS(H1128&lt;=350,INDEX('Pliegos Tarifarios (Las Condes)'!$F:$F,MATCH($B1128,'Pliegos Tarifarios (Las Condes)'!$A:$A,0)),H1128&lt;=500,INDEX('Pliegos Tarifarios (Las Condes)'!$G:$G,MATCH($B1128,'Pliegos Tarifarios (Las Condes)'!$A:$A,0)),H1128&lt;=1000,INDEX('Pliegos Tarifarios (Las Condes)'!$H:$H,MATCH($B1128,'Pliegos Tarifarios (Las Condes)'!$A:$A,0)),H1128&lt;=5000,INDEX('Pliegos Tarifarios (Las Condes)'!$I:$I,MATCH($B1128,'Pliegos Tarifarios (Las Condes)'!$A:$A,0)),H1128&gt;5000,INDEX('Pliegos Tarifarios (Las Condes)'!$J:$J,MATCH($B1128,'Pliegos Tarifarios (Las Condes)'!$A:$A,0)))/1.19</f>
        <v>1946.1009747899161</v>
      </c>
      <c r="R1128" s="19">
        <f>INDEX('Pliegos Tarifarios (Las Condes)'!$K:$K,MATCH($B1128,'Pliegos Tarifarios (Las Condes)'!$A:$A,0))</f>
        <v>716.899</v>
      </c>
      <c r="S1128" s="21">
        <f t="shared" si="54"/>
        <v>151961.69098118989</v>
      </c>
      <c r="T1128" s="21">
        <f t="shared" si="55"/>
        <v>28872.72128642608</v>
      </c>
      <c r="U1128" s="19">
        <v>0</v>
      </c>
      <c r="V1128" s="21">
        <f t="shared" si="56"/>
        <v>180834.41226761596</v>
      </c>
    </row>
    <row r="1129" spans="1:22" x14ac:dyDescent="0.3">
      <c r="A1129" s="3" t="s">
        <v>142</v>
      </c>
      <c r="B1129" s="3">
        <v>3</v>
      </c>
      <c r="C1129" s="4" t="s">
        <v>186</v>
      </c>
      <c r="D1129" s="3" t="s">
        <v>602</v>
      </c>
      <c r="E1129" s="3" t="s">
        <v>121</v>
      </c>
      <c r="F1129" s="4" t="s">
        <v>603</v>
      </c>
      <c r="G1129" s="3" t="s">
        <v>16</v>
      </c>
      <c r="H1129" s="5">
        <v>827.52449999999999</v>
      </c>
      <c r="I1129" s="5">
        <v>2.2290999999999999</v>
      </c>
      <c r="J1129" s="5">
        <v>2.2115999999999998</v>
      </c>
      <c r="K1129" s="6">
        <v>0.9921492979229285</v>
      </c>
      <c r="L1129" s="5">
        <v>29.55</v>
      </c>
      <c r="M1129" s="19">
        <f>H1129*INDEX('Pliegos Tarifarios (Las Condes)'!$B:$B,MATCH($B1129,'Pliegos Tarifarios (Las Condes)'!$A:$A,0))</f>
        <v>98341.356530999998</v>
      </c>
      <c r="N1129" s="19">
        <f>I1129*INDEX('Pliegos Tarifarios (Las Condes)'!$C:$C,MATCH($B1129,'Pliegos Tarifarios (Las Condes)'!$A:$A,0))</f>
        <v>7784.6168278999994</v>
      </c>
      <c r="O1129" s="19">
        <f>J1129*INDEX('Pliegos Tarifarios (Las Condes)'!$D:$D,MATCH($B1129,'Pliegos Tarifarios (Las Condes)'!$A:$A,0))</f>
        <v>31388.829653999997</v>
      </c>
      <c r="P1129" s="19">
        <f>H1129*INDEX('Pliegos Tarifarios (Las Condes)'!$E:$E,MATCH($B1129,'Pliegos Tarifarios (Las Condes)'!$A:$A,0))</f>
        <v>10701.546834000001</v>
      </c>
      <c r="Q1129" s="19" cm="1">
        <f t="array" ref="Q1129">H1129*_xlfn.IFS(H1129&lt;=350,INDEX('Pliegos Tarifarios (Las Condes)'!$F:$F,MATCH($B1129,'Pliegos Tarifarios (Las Condes)'!$A:$A,0)),H1129&lt;=500,INDEX('Pliegos Tarifarios (Las Condes)'!$G:$G,MATCH($B1129,'Pliegos Tarifarios (Las Condes)'!$A:$A,0)),H1129&lt;=1000,INDEX('Pliegos Tarifarios (Las Condes)'!$H:$H,MATCH($B1129,'Pliegos Tarifarios (Las Condes)'!$A:$A,0)),H1129&lt;=5000,INDEX('Pliegos Tarifarios (Las Condes)'!$I:$I,MATCH($B1129,'Pliegos Tarifarios (Las Condes)'!$A:$A,0)),H1129&gt;5000,INDEX('Pliegos Tarifarios (Las Condes)'!$J:$J,MATCH($B1129,'Pliegos Tarifarios (Las Condes)'!$A:$A,0)))/1.19</f>
        <v>1940.8578819327734</v>
      </c>
      <c r="R1129" s="19">
        <f>INDEX('Pliegos Tarifarios (Las Condes)'!$K:$K,MATCH($B1129,'Pliegos Tarifarios (Las Condes)'!$A:$A,0))</f>
        <v>716.899</v>
      </c>
      <c r="S1129" s="21">
        <f t="shared" si="54"/>
        <v>150874.10672883279</v>
      </c>
      <c r="T1129" s="21">
        <f t="shared" si="55"/>
        <v>28666.080278478232</v>
      </c>
      <c r="U1129" s="19">
        <v>0</v>
      </c>
      <c r="V1129" s="21">
        <f t="shared" si="56"/>
        <v>179540.18700731103</v>
      </c>
    </row>
    <row r="1130" spans="1:22" x14ac:dyDescent="0.3">
      <c r="A1130" s="3" t="s">
        <v>142</v>
      </c>
      <c r="B1130" s="3">
        <v>3</v>
      </c>
      <c r="C1130" s="4" t="s">
        <v>186</v>
      </c>
      <c r="D1130" s="3" t="s">
        <v>604</v>
      </c>
      <c r="E1130" s="3" t="s">
        <v>121</v>
      </c>
      <c r="F1130" s="4" t="s">
        <v>605</v>
      </c>
      <c r="G1130" s="3" t="s">
        <v>16</v>
      </c>
      <c r="H1130" s="5">
        <v>829.56370000000004</v>
      </c>
      <c r="I1130" s="5">
        <v>2.2698999999999998</v>
      </c>
      <c r="J1130" s="5">
        <v>2.1682000000000001</v>
      </c>
      <c r="K1130" s="6">
        <v>0.95519626415260594</v>
      </c>
      <c r="L1130" s="5">
        <v>29.63</v>
      </c>
      <c r="M1130" s="19">
        <f>H1130*INDEX('Pliegos Tarifarios (Las Condes)'!$B:$B,MATCH($B1130,'Pliegos Tarifarios (Las Condes)'!$A:$A,0))</f>
        <v>98583.690980600004</v>
      </c>
      <c r="N1130" s="19">
        <f>I1130*INDEX('Pliegos Tarifarios (Las Condes)'!$C:$C,MATCH($B1130,'Pliegos Tarifarios (Las Condes)'!$A:$A,0))</f>
        <v>7927.1014030999986</v>
      </c>
      <c r="O1130" s="19">
        <f>J1130*INDEX('Pliegos Tarifarios (Las Condes)'!$D:$D,MATCH($B1130,'Pliegos Tarifarios (Las Condes)'!$A:$A,0))</f>
        <v>30772.861483000004</v>
      </c>
      <c r="P1130" s="19">
        <f>H1130*INDEX('Pliegos Tarifarios (Las Condes)'!$E:$E,MATCH($B1130,'Pliegos Tarifarios (Las Condes)'!$A:$A,0))</f>
        <v>10727.917768400001</v>
      </c>
      <c r="Q1130" s="19" cm="1">
        <f t="array" ref="Q1130">H1130*_xlfn.IFS(H1130&lt;=350,INDEX('Pliegos Tarifarios (Las Condes)'!$F:$F,MATCH($B1130,'Pliegos Tarifarios (Las Condes)'!$A:$A,0)),H1130&lt;=500,INDEX('Pliegos Tarifarios (Las Condes)'!$G:$G,MATCH($B1130,'Pliegos Tarifarios (Las Condes)'!$A:$A,0)),H1130&lt;=1000,INDEX('Pliegos Tarifarios (Las Condes)'!$H:$H,MATCH($B1130,'Pliegos Tarifarios (Las Condes)'!$A:$A,0)),H1130&lt;=5000,INDEX('Pliegos Tarifarios (Las Condes)'!$I:$I,MATCH($B1130,'Pliegos Tarifarios (Las Condes)'!$A:$A,0)),H1130&gt;5000,INDEX('Pliegos Tarifarios (Las Condes)'!$J:$J,MATCH($B1130,'Pliegos Tarifarios (Las Condes)'!$A:$A,0)))/1.19</f>
        <v>1945.6405770588242</v>
      </c>
      <c r="R1130" s="19">
        <f>INDEX('Pliegos Tarifarios (Las Condes)'!$K:$K,MATCH($B1130,'Pliegos Tarifarios (Las Condes)'!$A:$A,0))</f>
        <v>716.899</v>
      </c>
      <c r="S1130" s="21">
        <f t="shared" si="54"/>
        <v>150674.11121215884</v>
      </c>
      <c r="T1130" s="21">
        <f t="shared" si="55"/>
        <v>28628.08113031018</v>
      </c>
      <c r="U1130" s="19">
        <v>0</v>
      </c>
      <c r="V1130" s="21">
        <f t="shared" si="56"/>
        <v>179302.192342469</v>
      </c>
    </row>
    <row r="1131" spans="1:22" x14ac:dyDescent="0.3">
      <c r="A1131" s="3" t="s">
        <v>142</v>
      </c>
      <c r="B1131" s="3">
        <v>3</v>
      </c>
      <c r="C1131" s="4" t="s">
        <v>186</v>
      </c>
      <c r="D1131" s="3" t="s">
        <v>606</v>
      </c>
      <c r="E1131" s="3" t="s">
        <v>121</v>
      </c>
      <c r="F1131" s="4" t="s">
        <v>607</v>
      </c>
      <c r="G1131" s="3" t="s">
        <v>16</v>
      </c>
      <c r="H1131" s="5">
        <v>827.60230000000001</v>
      </c>
      <c r="I1131" s="5">
        <v>2.2877000000000001</v>
      </c>
      <c r="J1131" s="5">
        <v>2.1993999999999998</v>
      </c>
      <c r="K1131" s="6">
        <v>0.96140228176771414</v>
      </c>
      <c r="L1131" s="5">
        <v>29.56</v>
      </c>
      <c r="M1131" s="19">
        <f>H1131*INDEX('Pliegos Tarifarios (Las Condes)'!$B:$B,MATCH($B1131,'Pliegos Tarifarios (Las Condes)'!$A:$A,0))</f>
        <v>98350.602127399994</v>
      </c>
      <c r="N1131" s="19">
        <f>I1131*INDEX('Pliegos Tarifarios (Las Condes)'!$C:$C,MATCH($B1131,'Pliegos Tarifarios (Las Condes)'!$A:$A,0))</f>
        <v>7989.2637912999999</v>
      </c>
      <c r="O1131" s="19">
        <f>J1131*INDEX('Pliegos Tarifarios (Las Condes)'!$D:$D,MATCH($B1131,'Pliegos Tarifarios (Las Condes)'!$A:$A,0))</f>
        <v>31215.677310999999</v>
      </c>
      <c r="P1131" s="19">
        <f>H1131*INDEX('Pliegos Tarifarios (Las Condes)'!$E:$E,MATCH($B1131,'Pliegos Tarifarios (Las Condes)'!$A:$A,0))</f>
        <v>10702.5529436</v>
      </c>
      <c r="Q1131" s="19" cm="1">
        <f t="array" ref="Q1131">H1131*_xlfn.IFS(H1131&lt;=350,INDEX('Pliegos Tarifarios (Las Condes)'!$F:$F,MATCH($B1131,'Pliegos Tarifarios (Las Condes)'!$A:$A,0)),H1131&lt;=500,INDEX('Pliegos Tarifarios (Las Condes)'!$G:$G,MATCH($B1131,'Pliegos Tarifarios (Las Condes)'!$A:$A,0)),H1131&lt;=1000,INDEX('Pliegos Tarifarios (Las Condes)'!$H:$H,MATCH($B1131,'Pliegos Tarifarios (Las Condes)'!$A:$A,0)),H1131&lt;=5000,INDEX('Pliegos Tarifarios (Las Condes)'!$I:$I,MATCH($B1131,'Pliegos Tarifarios (Las Condes)'!$A:$A,0)),H1131&gt;5000,INDEX('Pliegos Tarifarios (Las Condes)'!$J:$J,MATCH($B1131,'Pliegos Tarifarios (Las Condes)'!$A:$A,0)))/1.19</f>
        <v>1941.0403523529415</v>
      </c>
      <c r="R1131" s="19">
        <f>INDEX('Pliegos Tarifarios (Las Condes)'!$K:$K,MATCH($B1131,'Pliegos Tarifarios (Las Condes)'!$A:$A,0))</f>
        <v>716.899</v>
      </c>
      <c r="S1131" s="21">
        <f t="shared" si="54"/>
        <v>150916.03552565296</v>
      </c>
      <c r="T1131" s="21">
        <f t="shared" si="55"/>
        <v>28674.046749874062</v>
      </c>
      <c r="U1131" s="19">
        <v>0</v>
      </c>
      <c r="V1131" s="21">
        <f t="shared" si="56"/>
        <v>179590.08227552701</v>
      </c>
    </row>
    <row r="1132" spans="1:22" x14ac:dyDescent="0.3">
      <c r="A1132" s="3" t="s">
        <v>142</v>
      </c>
      <c r="B1132" s="3">
        <v>3</v>
      </c>
      <c r="C1132" s="4" t="s">
        <v>186</v>
      </c>
      <c r="D1132" s="3" t="s">
        <v>608</v>
      </c>
      <c r="E1132" s="3" t="s">
        <v>121</v>
      </c>
      <c r="F1132" s="4" t="s">
        <v>609</v>
      </c>
      <c r="G1132" s="3" t="s">
        <v>16</v>
      </c>
      <c r="H1132" s="5">
        <v>828.81500000000005</v>
      </c>
      <c r="I1132" s="5">
        <v>2.2168999999999999</v>
      </c>
      <c r="J1132" s="5">
        <v>2.1698</v>
      </c>
      <c r="K1132" s="6">
        <v>0.97875411610807883</v>
      </c>
      <c r="L1132" s="5">
        <v>29.6</v>
      </c>
      <c r="M1132" s="19">
        <f>H1132*INDEX('Pliegos Tarifarios (Las Condes)'!$B:$B,MATCH($B1132,'Pliegos Tarifarios (Las Condes)'!$A:$A,0))</f>
        <v>98494.716970000009</v>
      </c>
      <c r="N1132" s="19">
        <f>I1132*INDEX('Pliegos Tarifarios (Las Condes)'!$C:$C,MATCH($B1132,'Pliegos Tarifarios (Las Condes)'!$A:$A,0))</f>
        <v>7742.0111460999988</v>
      </c>
      <c r="O1132" s="19">
        <f>J1132*INDEX('Pliegos Tarifarios (Las Condes)'!$D:$D,MATCH($B1132,'Pliegos Tarifarios (Las Condes)'!$A:$A,0))</f>
        <v>30795.569986999999</v>
      </c>
      <c r="P1132" s="19">
        <f>H1132*INDEX('Pliegos Tarifarios (Las Condes)'!$E:$E,MATCH($B1132,'Pliegos Tarifarios (Las Condes)'!$A:$A,0))</f>
        <v>10718.23558</v>
      </c>
      <c r="Q1132" s="19" cm="1">
        <f t="array" ref="Q1132">H1132*_xlfn.IFS(H1132&lt;=350,INDEX('Pliegos Tarifarios (Las Condes)'!$F:$F,MATCH($B1132,'Pliegos Tarifarios (Las Condes)'!$A:$A,0)),H1132&lt;=500,INDEX('Pliegos Tarifarios (Las Condes)'!$G:$G,MATCH($B1132,'Pliegos Tarifarios (Las Condes)'!$A:$A,0)),H1132&lt;=1000,INDEX('Pliegos Tarifarios (Las Condes)'!$H:$H,MATCH($B1132,'Pliegos Tarifarios (Las Condes)'!$A:$A,0)),H1132&lt;=5000,INDEX('Pliegos Tarifarios (Las Condes)'!$I:$I,MATCH($B1132,'Pliegos Tarifarios (Las Condes)'!$A:$A,0)),H1132&gt;5000,INDEX('Pliegos Tarifarios (Las Condes)'!$J:$J,MATCH($B1132,'Pliegos Tarifarios (Las Condes)'!$A:$A,0)))/1.19</f>
        <v>1943.884592436975</v>
      </c>
      <c r="R1132" s="19">
        <f>INDEX('Pliegos Tarifarios (Las Condes)'!$K:$K,MATCH($B1132,'Pliegos Tarifarios (Las Condes)'!$A:$A,0))</f>
        <v>716.899</v>
      </c>
      <c r="S1132" s="21">
        <f t="shared" si="54"/>
        <v>150411.317275537</v>
      </c>
      <c r="T1132" s="21">
        <f t="shared" si="55"/>
        <v>28578.150282352031</v>
      </c>
      <c r="U1132" s="19">
        <v>0</v>
      </c>
      <c r="V1132" s="21">
        <f t="shared" si="56"/>
        <v>178989.46755788903</v>
      </c>
    </row>
    <row r="1133" spans="1:22" x14ac:dyDescent="0.3">
      <c r="A1133" s="3" t="s">
        <v>142</v>
      </c>
      <c r="B1133" s="3">
        <v>3</v>
      </c>
      <c r="C1133" s="4" t="s">
        <v>186</v>
      </c>
      <c r="D1133" s="3" t="s">
        <v>610</v>
      </c>
      <c r="E1133" s="3" t="s">
        <v>121</v>
      </c>
      <c r="F1133" s="4" t="s">
        <v>611</v>
      </c>
      <c r="G1133" s="3" t="s">
        <v>16</v>
      </c>
      <c r="H1133" s="5">
        <v>826.17769999999996</v>
      </c>
      <c r="I1133" s="5">
        <v>2.202</v>
      </c>
      <c r="J1133" s="5">
        <v>2.1831</v>
      </c>
      <c r="K1133" s="6">
        <v>0.99141689373297004</v>
      </c>
      <c r="L1133" s="5">
        <v>29.51</v>
      </c>
      <c r="M1133" s="19">
        <f>H1133*INDEX('Pliegos Tarifarios (Las Condes)'!$B:$B,MATCH($B1133,'Pliegos Tarifarios (Las Condes)'!$A:$A,0))</f>
        <v>98181.305512599996</v>
      </c>
      <c r="N1133" s="19">
        <f>I1133*INDEX('Pliegos Tarifarios (Las Condes)'!$C:$C,MATCH($B1133,'Pliegos Tarifarios (Las Condes)'!$A:$A,0))</f>
        <v>7689.9763379999995</v>
      </c>
      <c r="O1133" s="19">
        <f>J1133*INDEX('Pliegos Tarifarios (Las Condes)'!$D:$D,MATCH($B1133,'Pliegos Tarifarios (Las Condes)'!$A:$A,0))</f>
        <v>30984.334426500001</v>
      </c>
      <c r="P1133" s="19">
        <f>H1133*INDEX('Pliegos Tarifarios (Las Condes)'!$E:$E,MATCH($B1133,'Pliegos Tarifarios (Las Condes)'!$A:$A,0))</f>
        <v>10684.1300164</v>
      </c>
      <c r="Q1133" s="19" cm="1">
        <f t="array" ref="Q1133">H1133*_xlfn.IFS(H1133&lt;=350,INDEX('Pliegos Tarifarios (Las Condes)'!$F:$F,MATCH($B1133,'Pliegos Tarifarios (Las Condes)'!$A:$A,0)),H1133&lt;=500,INDEX('Pliegos Tarifarios (Las Condes)'!$G:$G,MATCH($B1133,'Pliegos Tarifarios (Las Condes)'!$A:$A,0)),H1133&lt;=1000,INDEX('Pliegos Tarifarios (Las Condes)'!$H:$H,MATCH($B1133,'Pliegos Tarifarios (Las Condes)'!$A:$A,0)),H1133&lt;=5000,INDEX('Pliegos Tarifarios (Las Condes)'!$I:$I,MATCH($B1133,'Pliegos Tarifarios (Las Condes)'!$A:$A,0)),H1133&gt;5000,INDEX('Pliegos Tarifarios (Las Condes)'!$J:$J,MATCH($B1133,'Pliegos Tarifarios (Las Condes)'!$A:$A,0)))/1.19</f>
        <v>1937.6991266386556</v>
      </c>
      <c r="R1133" s="19">
        <f>INDEX('Pliegos Tarifarios (Las Condes)'!$K:$K,MATCH($B1133,'Pliegos Tarifarios (Las Condes)'!$A:$A,0))</f>
        <v>716.899</v>
      </c>
      <c r="S1133" s="21">
        <f t="shared" si="54"/>
        <v>150194.34442013866</v>
      </c>
      <c r="T1133" s="21">
        <f t="shared" si="55"/>
        <v>28536.925439826344</v>
      </c>
      <c r="U1133" s="19">
        <v>0</v>
      </c>
      <c r="V1133" s="21">
        <f t="shared" si="56"/>
        <v>178731.26985996502</v>
      </c>
    </row>
    <row r="1134" spans="1:22" x14ac:dyDescent="0.3">
      <c r="A1134" s="3" t="s">
        <v>142</v>
      </c>
      <c r="B1134" s="3">
        <v>3</v>
      </c>
      <c r="C1134" s="4" t="s">
        <v>186</v>
      </c>
      <c r="D1134" s="3" t="s">
        <v>612</v>
      </c>
      <c r="E1134" s="3" t="s">
        <v>121</v>
      </c>
      <c r="F1134" s="4" t="s">
        <v>613</v>
      </c>
      <c r="G1134" s="3" t="s">
        <v>16</v>
      </c>
      <c r="H1134" s="5">
        <v>829.87379999999996</v>
      </c>
      <c r="I1134" s="5">
        <v>2.2504</v>
      </c>
      <c r="J1134" s="5">
        <v>2.1884999999999999</v>
      </c>
      <c r="K1134" s="6">
        <v>0.97249377888375399</v>
      </c>
      <c r="L1134" s="5">
        <v>29.64</v>
      </c>
      <c r="M1134" s="19">
        <f>H1134*INDEX('Pliegos Tarifarios (Las Condes)'!$B:$B,MATCH($B1134,'Pliegos Tarifarios (Las Condes)'!$A:$A,0))</f>
        <v>98620.54264439999</v>
      </c>
      <c r="N1134" s="19">
        <f>I1134*INDEX('Pliegos Tarifarios (Las Condes)'!$C:$C,MATCH($B1134,'Pliegos Tarifarios (Las Condes)'!$A:$A,0))</f>
        <v>7859.002157599999</v>
      </c>
      <c r="O1134" s="19">
        <f>J1134*INDEX('Pliegos Tarifarios (Las Condes)'!$D:$D,MATCH($B1134,'Pliegos Tarifarios (Las Condes)'!$A:$A,0))</f>
        <v>31060.9756275</v>
      </c>
      <c r="P1134" s="19">
        <f>H1134*INDEX('Pliegos Tarifarios (Las Condes)'!$E:$E,MATCH($B1134,'Pliegos Tarifarios (Las Condes)'!$A:$A,0))</f>
        <v>10731.9279816</v>
      </c>
      <c r="Q1134" s="19" cm="1">
        <f t="array" ref="Q1134">H1134*_xlfn.IFS(H1134&lt;=350,INDEX('Pliegos Tarifarios (Las Condes)'!$F:$F,MATCH($B1134,'Pliegos Tarifarios (Las Condes)'!$A:$A,0)),H1134&lt;=500,INDEX('Pliegos Tarifarios (Las Condes)'!$G:$G,MATCH($B1134,'Pliegos Tarifarios (Las Condes)'!$A:$A,0)),H1134&lt;=1000,INDEX('Pliegos Tarifarios (Las Condes)'!$H:$H,MATCH($B1134,'Pliegos Tarifarios (Las Condes)'!$A:$A,0)),H1134&lt;=5000,INDEX('Pliegos Tarifarios (Las Condes)'!$I:$I,MATCH($B1134,'Pliegos Tarifarios (Las Condes)'!$A:$A,0)),H1134&gt;5000,INDEX('Pliegos Tarifarios (Las Condes)'!$J:$J,MATCH($B1134,'Pliegos Tarifarios (Las Condes)'!$A:$A,0)))/1.19</f>
        <v>1946.3678788235297</v>
      </c>
      <c r="R1134" s="19">
        <f>INDEX('Pliegos Tarifarios (Las Condes)'!$K:$K,MATCH($B1134,'Pliegos Tarifarios (Las Condes)'!$A:$A,0))</f>
        <v>716.899</v>
      </c>
      <c r="S1134" s="21">
        <f t="shared" si="54"/>
        <v>150935.71528992354</v>
      </c>
      <c r="T1134" s="21">
        <f t="shared" si="55"/>
        <v>28677.785905085471</v>
      </c>
      <c r="U1134" s="19">
        <v>0</v>
      </c>
      <c r="V1134" s="21">
        <f t="shared" si="56"/>
        <v>179613.50119500901</v>
      </c>
    </row>
    <row r="1135" spans="1:22" x14ac:dyDescent="0.3">
      <c r="A1135" s="3" t="s">
        <v>142</v>
      </c>
      <c r="B1135" s="3">
        <v>3</v>
      </c>
      <c r="C1135" s="4" t="s">
        <v>186</v>
      </c>
      <c r="D1135" s="3" t="s">
        <v>614</v>
      </c>
      <c r="E1135" s="3" t="s">
        <v>121</v>
      </c>
      <c r="F1135" s="4" t="s">
        <v>615</v>
      </c>
      <c r="G1135" s="3" t="s">
        <v>16</v>
      </c>
      <c r="H1135" s="5">
        <v>828.96510000000001</v>
      </c>
      <c r="I1135" s="5">
        <v>2.2040999999999999</v>
      </c>
      <c r="J1135" s="5">
        <v>2.1993999999999998</v>
      </c>
      <c r="K1135" s="6">
        <v>0.99786761036250615</v>
      </c>
      <c r="L1135" s="5">
        <v>29.61</v>
      </c>
      <c r="M1135" s="19">
        <f>H1135*INDEX('Pliegos Tarifarios (Las Condes)'!$B:$B,MATCH($B1135,'Pliegos Tarifarios (Las Condes)'!$A:$A,0))</f>
        <v>98512.554553800001</v>
      </c>
      <c r="N1135" s="19">
        <f>I1135*INDEX('Pliegos Tarifarios (Las Condes)'!$C:$C,MATCH($B1135,'Pliegos Tarifarios (Las Condes)'!$A:$A,0))</f>
        <v>7697.310102899999</v>
      </c>
      <c r="O1135" s="19">
        <f>J1135*INDEX('Pliegos Tarifarios (Las Condes)'!$D:$D,MATCH($B1135,'Pliegos Tarifarios (Las Condes)'!$A:$A,0))</f>
        <v>31215.677310999999</v>
      </c>
      <c r="P1135" s="19">
        <f>H1135*INDEX('Pliegos Tarifarios (Las Condes)'!$E:$E,MATCH($B1135,'Pliegos Tarifarios (Las Condes)'!$A:$A,0))</f>
        <v>10720.1766732</v>
      </c>
      <c r="Q1135" s="19" cm="1">
        <f t="array" ref="Q1135">H1135*_xlfn.IFS(H1135&lt;=350,INDEX('Pliegos Tarifarios (Las Condes)'!$F:$F,MATCH($B1135,'Pliegos Tarifarios (Las Condes)'!$A:$A,0)),H1135&lt;=500,INDEX('Pliegos Tarifarios (Las Condes)'!$G:$G,MATCH($B1135,'Pliegos Tarifarios (Las Condes)'!$A:$A,0)),H1135&lt;=1000,INDEX('Pliegos Tarifarios (Las Condes)'!$H:$H,MATCH($B1135,'Pliegos Tarifarios (Las Condes)'!$A:$A,0)),H1135&lt;=5000,INDEX('Pliegos Tarifarios (Las Condes)'!$I:$I,MATCH($B1135,'Pliegos Tarifarios (Las Condes)'!$A:$A,0)),H1135&gt;5000,INDEX('Pliegos Tarifarios (Las Condes)'!$J:$J,MATCH($B1135,'Pliegos Tarifarios (Las Condes)'!$A:$A,0)))/1.19</f>
        <v>1944.2366336974794</v>
      </c>
      <c r="R1135" s="19">
        <f>INDEX('Pliegos Tarifarios (Las Condes)'!$K:$K,MATCH($B1135,'Pliegos Tarifarios (Las Condes)'!$A:$A,0))</f>
        <v>716.899</v>
      </c>
      <c r="S1135" s="21">
        <f t="shared" si="54"/>
        <v>150806.85427459748</v>
      </c>
      <c r="T1135" s="21">
        <f t="shared" si="55"/>
        <v>28653.302312173524</v>
      </c>
      <c r="U1135" s="19">
        <v>0</v>
      </c>
      <c r="V1135" s="21">
        <f t="shared" si="56"/>
        <v>179460.15658677102</v>
      </c>
    </row>
    <row r="1136" spans="1:22" x14ac:dyDescent="0.3">
      <c r="A1136" s="3" t="s">
        <v>142</v>
      </c>
      <c r="B1136" s="3">
        <v>3</v>
      </c>
      <c r="C1136" s="4" t="s">
        <v>186</v>
      </c>
      <c r="D1136" s="3" t="s">
        <v>616</v>
      </c>
      <c r="E1136" s="3" t="s">
        <v>121</v>
      </c>
      <c r="F1136" s="4" t="s">
        <v>617</v>
      </c>
      <c r="G1136" s="3" t="s">
        <v>16</v>
      </c>
      <c r="H1136" s="5">
        <v>827.77440000000001</v>
      </c>
      <c r="I1136" s="5">
        <v>2.2492999999999999</v>
      </c>
      <c r="J1136" s="5">
        <v>2.2492999999999999</v>
      </c>
      <c r="K1136" s="6">
        <v>1</v>
      </c>
      <c r="L1136" s="5">
        <v>29.56</v>
      </c>
      <c r="M1136" s="19">
        <f>H1136*INDEX('Pliegos Tarifarios (Las Condes)'!$B:$B,MATCH($B1136,'Pliegos Tarifarios (Las Condes)'!$A:$A,0))</f>
        <v>98371.05414719999</v>
      </c>
      <c r="N1136" s="19">
        <f>I1136*INDEX('Pliegos Tarifarios (Las Condes)'!$C:$C,MATCH($B1136,'Pliegos Tarifarios (Las Condes)'!$A:$A,0))</f>
        <v>7855.1606616999989</v>
      </c>
      <c r="O1136" s="19">
        <f>J1136*INDEX('Pliegos Tarifarios (Las Condes)'!$D:$D,MATCH($B1136,'Pliegos Tarifarios (Las Condes)'!$A:$A,0))</f>
        <v>31923.898779499999</v>
      </c>
      <c r="P1136" s="19">
        <f>H1136*INDEX('Pliegos Tarifarios (Las Condes)'!$E:$E,MATCH($B1136,'Pliegos Tarifarios (Las Condes)'!$A:$A,0))</f>
        <v>10704.7785408</v>
      </c>
      <c r="Q1136" s="19" cm="1">
        <f t="array" ref="Q1136">H1136*_xlfn.IFS(H1136&lt;=350,INDEX('Pliegos Tarifarios (Las Condes)'!$F:$F,MATCH($B1136,'Pliegos Tarifarios (Las Condes)'!$A:$A,0)),H1136&lt;=500,INDEX('Pliegos Tarifarios (Las Condes)'!$G:$G,MATCH($B1136,'Pliegos Tarifarios (Las Condes)'!$A:$A,0)),H1136&lt;=1000,INDEX('Pliegos Tarifarios (Las Condes)'!$H:$H,MATCH($B1136,'Pliegos Tarifarios (Las Condes)'!$A:$A,0)),H1136&lt;=5000,INDEX('Pliegos Tarifarios (Las Condes)'!$I:$I,MATCH($B1136,'Pliegos Tarifarios (Las Condes)'!$A:$A,0)),H1136&gt;5000,INDEX('Pliegos Tarifarios (Las Condes)'!$J:$J,MATCH($B1136,'Pliegos Tarifarios (Las Condes)'!$A:$A,0)))/1.19</f>
        <v>1941.4439919327735</v>
      </c>
      <c r="R1136" s="19">
        <f>INDEX('Pliegos Tarifarios (Las Condes)'!$K:$K,MATCH($B1136,'Pliegos Tarifarios (Las Condes)'!$A:$A,0))</f>
        <v>716.899</v>
      </c>
      <c r="S1136" s="21">
        <f t="shared" si="54"/>
        <v>151513.23512113278</v>
      </c>
      <c r="T1136" s="21">
        <f t="shared" si="55"/>
        <v>28787.514673015226</v>
      </c>
      <c r="U1136" s="19">
        <v>0</v>
      </c>
      <c r="V1136" s="21">
        <f t="shared" si="56"/>
        <v>180300.749794148</v>
      </c>
    </row>
    <row r="1137" spans="1:22" x14ac:dyDescent="0.3">
      <c r="A1137" s="3" t="s">
        <v>142</v>
      </c>
      <c r="B1137" s="3">
        <v>3</v>
      </c>
      <c r="C1137" s="4" t="s">
        <v>186</v>
      </c>
      <c r="D1137" s="3" t="s">
        <v>618</v>
      </c>
      <c r="E1137" s="3" t="s">
        <v>121</v>
      </c>
      <c r="F1137" s="4" t="s">
        <v>619</v>
      </c>
      <c r="G1137" s="3" t="s">
        <v>16</v>
      </c>
      <c r="H1137" s="5">
        <v>829.21799999999996</v>
      </c>
      <c r="I1137" s="5">
        <v>2.2317999999999998</v>
      </c>
      <c r="J1137" s="5">
        <v>2.1398999999999999</v>
      </c>
      <c r="K1137" s="6">
        <v>0.95882247513218033</v>
      </c>
      <c r="L1137" s="5">
        <v>29.61</v>
      </c>
      <c r="M1137" s="19">
        <f>H1137*INDEX('Pliegos Tarifarios (Las Condes)'!$B:$B,MATCH($B1137,'Pliegos Tarifarios (Las Condes)'!$A:$A,0))</f>
        <v>98542.608683999992</v>
      </c>
      <c r="N1137" s="19">
        <f>I1137*INDEX('Pliegos Tarifarios (Las Condes)'!$C:$C,MATCH($B1137,'Pliegos Tarifarios (Las Condes)'!$A:$A,0))</f>
        <v>7794.045954199999</v>
      </c>
      <c r="O1137" s="19">
        <f>J1137*INDEX('Pliegos Tarifarios (Las Condes)'!$D:$D,MATCH($B1137,'Pliegos Tarifarios (Las Condes)'!$A:$A,0))</f>
        <v>30371.204818499999</v>
      </c>
      <c r="P1137" s="19">
        <f>H1137*INDEX('Pliegos Tarifarios (Las Condes)'!$E:$E,MATCH($B1137,'Pliegos Tarifarios (Las Condes)'!$A:$A,0))</f>
        <v>10723.447176</v>
      </c>
      <c r="Q1137" s="19" cm="1">
        <f t="array" ref="Q1137">H1137*_xlfn.IFS(H1137&lt;=350,INDEX('Pliegos Tarifarios (Las Condes)'!$F:$F,MATCH($B1137,'Pliegos Tarifarios (Las Condes)'!$A:$A,0)),H1137&lt;=500,INDEX('Pliegos Tarifarios (Las Condes)'!$G:$G,MATCH($B1137,'Pliegos Tarifarios (Las Condes)'!$A:$A,0)),H1137&lt;=1000,INDEX('Pliegos Tarifarios (Las Condes)'!$H:$H,MATCH($B1137,'Pliegos Tarifarios (Las Condes)'!$A:$A,0)),H1137&lt;=5000,INDEX('Pliegos Tarifarios (Las Condes)'!$I:$I,MATCH($B1137,'Pliegos Tarifarios (Las Condes)'!$A:$A,0)),H1137&gt;5000,INDEX('Pliegos Tarifarios (Las Condes)'!$J:$J,MATCH($B1137,'Pliegos Tarifarios (Las Condes)'!$A:$A,0)))/1.19</f>
        <v>1944.8297798319331</v>
      </c>
      <c r="R1137" s="19">
        <f>INDEX('Pliegos Tarifarios (Las Condes)'!$K:$K,MATCH($B1137,'Pliegos Tarifarios (Las Condes)'!$A:$A,0))</f>
        <v>716.899</v>
      </c>
      <c r="S1137" s="21">
        <f t="shared" si="54"/>
        <v>150093.0354125319</v>
      </c>
      <c r="T1137" s="21">
        <f t="shared" si="55"/>
        <v>28517.676728381062</v>
      </c>
      <c r="U1137" s="19">
        <v>0</v>
      </c>
      <c r="V1137" s="21">
        <f t="shared" si="56"/>
        <v>178610.71214091295</v>
      </c>
    </row>
    <row r="1138" spans="1:22" x14ac:dyDescent="0.3">
      <c r="A1138" s="3" t="s">
        <v>142</v>
      </c>
      <c r="B1138" s="3">
        <v>3</v>
      </c>
      <c r="C1138" s="4" t="s">
        <v>186</v>
      </c>
      <c r="D1138" s="3" t="s">
        <v>620</v>
      </c>
      <c r="E1138" s="3" t="s">
        <v>121</v>
      </c>
      <c r="F1138" s="4" t="s">
        <v>621</v>
      </c>
      <c r="G1138" s="3" t="s">
        <v>16</v>
      </c>
      <c r="H1138" s="5">
        <v>828.00890000000004</v>
      </c>
      <c r="I1138" s="5">
        <v>2.2959000000000001</v>
      </c>
      <c r="J1138" s="5">
        <v>2.1484999999999999</v>
      </c>
      <c r="K1138" s="6">
        <v>0.93579859749989103</v>
      </c>
      <c r="L1138" s="5">
        <v>29.57</v>
      </c>
      <c r="M1138" s="19">
        <f>H1138*INDEX('Pliegos Tarifarios (Las Condes)'!$B:$B,MATCH($B1138,'Pliegos Tarifarios (Las Condes)'!$A:$A,0))</f>
        <v>98398.921658199994</v>
      </c>
      <c r="N1138" s="19">
        <f>I1138*INDEX('Pliegos Tarifarios (Las Condes)'!$C:$C,MATCH($B1138,'Pliegos Tarifarios (Las Condes)'!$A:$A,0))</f>
        <v>8017.9003970999993</v>
      </c>
      <c r="O1138" s="19">
        <f>J1138*INDEX('Pliegos Tarifarios (Las Condes)'!$D:$D,MATCH($B1138,'Pliegos Tarifarios (Las Condes)'!$A:$A,0))</f>
        <v>30493.263027499997</v>
      </c>
      <c r="P1138" s="19">
        <f>H1138*INDEX('Pliegos Tarifarios (Las Condes)'!$E:$E,MATCH($B1138,'Pliegos Tarifarios (Las Condes)'!$A:$A,0))</f>
        <v>10707.811094800001</v>
      </c>
      <c r="Q1138" s="19" cm="1">
        <f t="array" ref="Q1138">H1138*_xlfn.IFS(H1138&lt;=350,INDEX('Pliegos Tarifarios (Las Condes)'!$F:$F,MATCH($B1138,'Pliegos Tarifarios (Las Condes)'!$A:$A,0)),H1138&lt;=500,INDEX('Pliegos Tarifarios (Las Condes)'!$G:$G,MATCH($B1138,'Pliegos Tarifarios (Las Condes)'!$A:$A,0)),H1138&lt;=1000,INDEX('Pliegos Tarifarios (Las Condes)'!$H:$H,MATCH($B1138,'Pliegos Tarifarios (Las Condes)'!$A:$A,0)),H1138&lt;=5000,INDEX('Pliegos Tarifarios (Las Condes)'!$I:$I,MATCH($B1138,'Pliegos Tarifarios (Las Condes)'!$A:$A,0)),H1138&gt;5000,INDEX('Pliegos Tarifarios (Las Condes)'!$J:$J,MATCH($B1138,'Pliegos Tarifarios (Las Condes)'!$A:$A,0)))/1.19</f>
        <v>1941.9939831092443</v>
      </c>
      <c r="R1138" s="19">
        <f>INDEX('Pliegos Tarifarios (Las Condes)'!$K:$K,MATCH($B1138,'Pliegos Tarifarios (Las Condes)'!$A:$A,0))</f>
        <v>716.899</v>
      </c>
      <c r="S1138" s="21">
        <f t="shared" si="54"/>
        <v>150276.78916070928</v>
      </c>
      <c r="T1138" s="21">
        <f t="shared" si="55"/>
        <v>28552.589940534763</v>
      </c>
      <c r="U1138" s="19">
        <v>0</v>
      </c>
      <c r="V1138" s="21">
        <f t="shared" si="56"/>
        <v>178829.37910124403</v>
      </c>
    </row>
    <row r="1139" spans="1:22" x14ac:dyDescent="0.3">
      <c r="A1139" s="3" t="s">
        <v>142</v>
      </c>
      <c r="B1139" s="3">
        <v>3</v>
      </c>
      <c r="C1139" s="4" t="s">
        <v>186</v>
      </c>
      <c r="D1139" s="3" t="s">
        <v>622</v>
      </c>
      <c r="E1139" s="3" t="s">
        <v>121</v>
      </c>
      <c r="F1139" s="4" t="s">
        <v>623</v>
      </c>
      <c r="G1139" s="3" t="s">
        <v>16</v>
      </c>
      <c r="H1139" s="5">
        <v>829.89089999999999</v>
      </c>
      <c r="I1139" s="5">
        <v>2.2692999999999999</v>
      </c>
      <c r="J1139" s="5">
        <v>2.2111000000000001</v>
      </c>
      <c r="K1139" s="6">
        <v>0.97435332481381931</v>
      </c>
      <c r="L1139" s="5">
        <v>29.64</v>
      </c>
      <c r="M1139" s="19">
        <f>H1139*INDEX('Pliegos Tarifarios (Las Condes)'!$B:$B,MATCH($B1139,'Pliegos Tarifarios (Las Condes)'!$A:$A,0))</f>
        <v>98622.574774199995</v>
      </c>
      <c r="N1139" s="19">
        <f>I1139*INDEX('Pliegos Tarifarios (Las Condes)'!$C:$C,MATCH($B1139,'Pliegos Tarifarios (Las Condes)'!$A:$A,0))</f>
        <v>7925.0060416999986</v>
      </c>
      <c r="O1139" s="19">
        <f>J1139*INDEX('Pliegos Tarifarios (Las Condes)'!$D:$D,MATCH($B1139,'Pliegos Tarifarios (Las Condes)'!$A:$A,0))</f>
        <v>31381.733246500004</v>
      </c>
      <c r="P1139" s="19">
        <f>H1139*INDEX('Pliegos Tarifarios (Las Condes)'!$E:$E,MATCH($B1139,'Pliegos Tarifarios (Las Condes)'!$A:$A,0))</f>
        <v>10732.1491188</v>
      </c>
      <c r="Q1139" s="19" cm="1">
        <f t="array" ref="Q1139">H1139*_xlfn.IFS(H1139&lt;=350,INDEX('Pliegos Tarifarios (Las Condes)'!$F:$F,MATCH($B1139,'Pliegos Tarifarios (Las Condes)'!$A:$A,0)),H1139&lt;=500,INDEX('Pliegos Tarifarios (Las Condes)'!$G:$G,MATCH($B1139,'Pliegos Tarifarios (Las Condes)'!$A:$A,0)),H1139&lt;=1000,INDEX('Pliegos Tarifarios (Las Condes)'!$H:$H,MATCH($B1139,'Pliegos Tarifarios (Las Condes)'!$A:$A,0)),H1139&lt;=5000,INDEX('Pliegos Tarifarios (Las Condes)'!$I:$I,MATCH($B1139,'Pliegos Tarifarios (Las Condes)'!$A:$A,0)),H1139&gt;5000,INDEX('Pliegos Tarifarios (Las Condes)'!$J:$J,MATCH($B1139,'Pliegos Tarifarios (Las Condes)'!$A:$A,0)))/1.19</f>
        <v>1946.4079847899163</v>
      </c>
      <c r="R1139" s="19">
        <f>INDEX('Pliegos Tarifarios (Las Condes)'!$K:$K,MATCH($B1139,'Pliegos Tarifarios (Las Condes)'!$A:$A,0))</f>
        <v>716.899</v>
      </c>
      <c r="S1139" s="21">
        <f t="shared" si="54"/>
        <v>151324.77016598993</v>
      </c>
      <c r="T1139" s="21">
        <f t="shared" si="55"/>
        <v>28751.706331538087</v>
      </c>
      <c r="U1139" s="19">
        <v>0</v>
      </c>
      <c r="V1139" s="21">
        <f t="shared" si="56"/>
        <v>180076.47649752803</v>
      </c>
    </row>
    <row r="1140" spans="1:22" x14ac:dyDescent="0.3">
      <c r="A1140" s="3" t="s">
        <v>142</v>
      </c>
      <c r="B1140" s="3">
        <v>3</v>
      </c>
      <c r="C1140" s="4" t="s">
        <v>186</v>
      </c>
      <c r="D1140" s="3" t="s">
        <v>624</v>
      </c>
      <c r="E1140" s="3" t="s">
        <v>121</v>
      </c>
      <c r="F1140" s="4" t="s">
        <v>625</v>
      </c>
      <c r="G1140" s="3" t="s">
        <v>16</v>
      </c>
      <c r="H1140" s="5">
        <v>828.61260000000004</v>
      </c>
      <c r="I1140" s="5">
        <v>2.1778</v>
      </c>
      <c r="J1140" s="5">
        <v>2.1522000000000001</v>
      </c>
      <c r="K1140" s="6">
        <v>0.98824501790798058</v>
      </c>
      <c r="L1140" s="5">
        <v>29.59</v>
      </c>
      <c r="M1140" s="19">
        <f>H1140*INDEX('Pliegos Tarifarios (Las Condes)'!$B:$B,MATCH($B1140,'Pliegos Tarifarios (Las Condes)'!$A:$A,0))</f>
        <v>98470.664158800006</v>
      </c>
      <c r="N1140" s="19">
        <f>I1140*INDEX('Pliegos Tarifarios (Las Condes)'!$C:$C,MATCH($B1140,'Pliegos Tarifarios (Las Condes)'!$A:$A,0))</f>
        <v>7605.4634281999997</v>
      </c>
      <c r="O1140" s="19">
        <f>J1140*INDEX('Pliegos Tarifarios (Las Condes)'!$D:$D,MATCH($B1140,'Pliegos Tarifarios (Las Condes)'!$A:$A,0))</f>
        <v>30545.776443000002</v>
      </c>
      <c r="P1140" s="19">
        <f>H1140*INDEX('Pliegos Tarifarios (Las Condes)'!$E:$E,MATCH($B1140,'Pliegos Tarifarios (Las Condes)'!$A:$A,0))</f>
        <v>10715.618143200001</v>
      </c>
      <c r="Q1140" s="19" cm="1">
        <f t="array" ref="Q1140">H1140*_xlfn.IFS(H1140&lt;=350,INDEX('Pliegos Tarifarios (Las Condes)'!$F:$F,MATCH($B1140,'Pliegos Tarifarios (Las Condes)'!$A:$A,0)),H1140&lt;=500,INDEX('Pliegos Tarifarios (Las Condes)'!$G:$G,MATCH($B1140,'Pliegos Tarifarios (Las Condes)'!$A:$A,0)),H1140&lt;=1000,INDEX('Pliegos Tarifarios (Las Condes)'!$H:$H,MATCH($B1140,'Pliegos Tarifarios (Las Condes)'!$A:$A,0)),H1140&lt;=5000,INDEX('Pliegos Tarifarios (Las Condes)'!$I:$I,MATCH($B1140,'Pliegos Tarifarios (Las Condes)'!$A:$A,0)),H1140&gt;5000,INDEX('Pliegos Tarifarios (Las Condes)'!$J:$J,MATCH($B1140,'Pliegos Tarifarios (Las Condes)'!$A:$A,0)))/1.19</f>
        <v>1943.4098878991599</v>
      </c>
      <c r="R1140" s="19">
        <f>INDEX('Pliegos Tarifarios (Las Condes)'!$K:$K,MATCH($B1140,'Pliegos Tarifarios (Las Condes)'!$A:$A,0))</f>
        <v>716.899</v>
      </c>
      <c r="S1140" s="21">
        <f t="shared" si="54"/>
        <v>149997.83106109916</v>
      </c>
      <c r="T1140" s="21">
        <f t="shared" si="55"/>
        <v>28499.58790160884</v>
      </c>
      <c r="U1140" s="19">
        <v>0</v>
      </c>
      <c r="V1140" s="21">
        <f t="shared" si="56"/>
        <v>178497.418962708</v>
      </c>
    </row>
    <row r="1141" spans="1:22" x14ac:dyDescent="0.3">
      <c r="A1141" s="3" t="s">
        <v>142</v>
      </c>
      <c r="B1141" s="3">
        <v>3</v>
      </c>
      <c r="C1141" s="4" t="s">
        <v>186</v>
      </c>
      <c r="D1141" s="3" t="s">
        <v>626</v>
      </c>
      <c r="E1141" s="3" t="s">
        <v>121</v>
      </c>
      <c r="F1141" s="4" t="s">
        <v>627</v>
      </c>
      <c r="G1141" s="3" t="s">
        <v>16</v>
      </c>
      <c r="H1141" s="5">
        <v>830.28489999999999</v>
      </c>
      <c r="I1141" s="5">
        <v>2.2343000000000002</v>
      </c>
      <c r="J1141" s="5">
        <v>2.2176</v>
      </c>
      <c r="K1141" s="6">
        <v>0.99252562323770299</v>
      </c>
      <c r="L1141" s="5">
        <v>29.65</v>
      </c>
      <c r="M1141" s="19">
        <f>H1141*INDEX('Pliegos Tarifarios (Las Condes)'!$B:$B,MATCH($B1141,'Pliegos Tarifarios (Las Condes)'!$A:$A,0))</f>
        <v>98669.396946199995</v>
      </c>
      <c r="N1141" s="19">
        <f>I1141*INDEX('Pliegos Tarifarios (Las Condes)'!$C:$C,MATCH($B1141,'Pliegos Tarifarios (Las Condes)'!$A:$A,0))</f>
        <v>7802.7766266999997</v>
      </c>
      <c r="O1141" s="19">
        <f>J1141*INDEX('Pliegos Tarifarios (Las Condes)'!$D:$D,MATCH($B1141,'Pliegos Tarifarios (Las Condes)'!$A:$A,0))</f>
        <v>31473.986544000003</v>
      </c>
      <c r="P1141" s="19">
        <f>H1141*INDEX('Pliegos Tarifarios (Las Condes)'!$E:$E,MATCH($B1141,'Pliegos Tarifarios (Las Condes)'!$A:$A,0))</f>
        <v>10737.244326800001</v>
      </c>
      <c r="Q1141" s="19" cm="1">
        <f t="array" ref="Q1141">H1141*_xlfn.IFS(H1141&lt;=350,INDEX('Pliegos Tarifarios (Las Condes)'!$F:$F,MATCH($B1141,'Pliegos Tarifarios (Las Condes)'!$A:$A,0)),H1141&lt;=500,INDEX('Pliegos Tarifarios (Las Condes)'!$G:$G,MATCH($B1141,'Pliegos Tarifarios (Las Condes)'!$A:$A,0)),H1141&lt;=1000,INDEX('Pliegos Tarifarios (Las Condes)'!$H:$H,MATCH($B1141,'Pliegos Tarifarios (Las Condes)'!$A:$A,0)),H1141&lt;=5000,INDEX('Pliegos Tarifarios (Las Condes)'!$I:$I,MATCH($B1141,'Pliegos Tarifarios (Las Condes)'!$A:$A,0)),H1141&gt;5000,INDEX('Pliegos Tarifarios (Las Condes)'!$J:$J,MATCH($B1141,'Pliegos Tarifarios (Las Condes)'!$A:$A,0)))/1.19</f>
        <v>1947.3320637815132</v>
      </c>
      <c r="R1141" s="19">
        <f>INDEX('Pliegos Tarifarios (Las Condes)'!$K:$K,MATCH($B1141,'Pliegos Tarifarios (Las Condes)'!$A:$A,0))</f>
        <v>716.899</v>
      </c>
      <c r="S1141" s="21">
        <f t="shared" si="54"/>
        <v>151347.63550748149</v>
      </c>
      <c r="T1141" s="21">
        <f t="shared" si="55"/>
        <v>28756.050746421482</v>
      </c>
      <c r="U1141" s="19">
        <v>0</v>
      </c>
      <c r="V1141" s="21">
        <f t="shared" si="56"/>
        <v>180103.68625390297</v>
      </c>
    </row>
    <row r="1142" spans="1:22" x14ac:dyDescent="0.3">
      <c r="A1142" s="3" t="s">
        <v>142</v>
      </c>
      <c r="B1142" s="3">
        <v>3</v>
      </c>
      <c r="C1142" s="4" t="s">
        <v>186</v>
      </c>
      <c r="D1142" s="3" t="s">
        <v>628</v>
      </c>
      <c r="E1142" s="3" t="s">
        <v>121</v>
      </c>
      <c r="F1142" s="4" t="s">
        <v>629</v>
      </c>
      <c r="G1142" s="3" t="s">
        <v>16</v>
      </c>
      <c r="H1142" s="5">
        <v>827.75559999999996</v>
      </c>
      <c r="I1142" s="5">
        <v>2.1920999999999999</v>
      </c>
      <c r="J1142" s="5">
        <v>2.1368999999999998</v>
      </c>
      <c r="K1142" s="6">
        <v>0.97481866703161346</v>
      </c>
      <c r="L1142" s="5">
        <v>29.56</v>
      </c>
      <c r="M1142" s="19">
        <f>H1142*INDEX('Pliegos Tarifarios (Las Condes)'!$B:$B,MATCH($B1142,'Pliegos Tarifarios (Las Condes)'!$A:$A,0))</f>
        <v>98368.819992799996</v>
      </c>
      <c r="N1142" s="19">
        <f>I1142*INDEX('Pliegos Tarifarios (Las Condes)'!$C:$C,MATCH($B1142,'Pliegos Tarifarios (Las Condes)'!$A:$A,0))</f>
        <v>7655.402874899999</v>
      </c>
      <c r="O1142" s="19">
        <f>J1142*INDEX('Pliegos Tarifarios (Las Condes)'!$D:$D,MATCH($B1142,'Pliegos Tarifarios (Las Condes)'!$A:$A,0))</f>
        <v>30328.626373499999</v>
      </c>
      <c r="P1142" s="19">
        <f>H1142*INDEX('Pliegos Tarifarios (Las Condes)'!$E:$E,MATCH($B1142,'Pliegos Tarifarios (Las Condes)'!$A:$A,0))</f>
        <v>10704.5354192</v>
      </c>
      <c r="Q1142" s="19" cm="1">
        <f t="array" ref="Q1142">H1142*_xlfn.IFS(H1142&lt;=350,INDEX('Pliegos Tarifarios (Las Condes)'!$F:$F,MATCH($B1142,'Pliegos Tarifarios (Las Condes)'!$A:$A,0)),H1142&lt;=500,INDEX('Pliegos Tarifarios (Las Condes)'!$G:$G,MATCH($B1142,'Pliegos Tarifarios (Las Condes)'!$A:$A,0)),H1142&lt;=1000,INDEX('Pliegos Tarifarios (Las Condes)'!$H:$H,MATCH($B1142,'Pliegos Tarifarios (Las Condes)'!$A:$A,0)),H1142&lt;=5000,INDEX('Pliegos Tarifarios (Las Condes)'!$I:$I,MATCH($B1142,'Pliegos Tarifarios (Las Condes)'!$A:$A,0)),H1142&gt;5000,INDEX('Pliegos Tarifarios (Las Condes)'!$J:$J,MATCH($B1142,'Pliegos Tarifarios (Las Condes)'!$A:$A,0)))/1.19</f>
        <v>1941.3998988235296</v>
      </c>
      <c r="R1142" s="19">
        <f>INDEX('Pliegos Tarifarios (Las Condes)'!$K:$K,MATCH($B1142,'Pliegos Tarifarios (Las Condes)'!$A:$A,0))</f>
        <v>716.899</v>
      </c>
      <c r="S1142" s="21">
        <f t="shared" si="54"/>
        <v>149715.68355922351</v>
      </c>
      <c r="T1142" s="21">
        <f t="shared" si="55"/>
        <v>28445.97987625247</v>
      </c>
      <c r="U1142" s="19">
        <v>0</v>
      </c>
      <c r="V1142" s="21">
        <f t="shared" si="56"/>
        <v>178161.66343547599</v>
      </c>
    </row>
    <row r="1143" spans="1:22" x14ac:dyDescent="0.3">
      <c r="A1143" s="3" t="s">
        <v>142</v>
      </c>
      <c r="B1143" s="3">
        <v>3</v>
      </c>
      <c r="C1143" s="4" t="s">
        <v>186</v>
      </c>
      <c r="D1143" s="3" t="s">
        <v>630</v>
      </c>
      <c r="E1143" s="3" t="s">
        <v>121</v>
      </c>
      <c r="F1143" s="4" t="s">
        <v>631</v>
      </c>
      <c r="G1143" s="3" t="s">
        <v>16</v>
      </c>
      <c r="H1143" s="5">
        <v>828.46799999999996</v>
      </c>
      <c r="I1143" s="5">
        <v>2.2101000000000002</v>
      </c>
      <c r="J1143" s="5">
        <v>2.2101000000000002</v>
      </c>
      <c r="K1143" s="6">
        <v>1</v>
      </c>
      <c r="L1143" s="5">
        <v>29.59</v>
      </c>
      <c r="M1143" s="19">
        <f>H1143*INDEX('Pliegos Tarifarios (Las Condes)'!$B:$B,MATCH($B1143,'Pliegos Tarifarios (Las Condes)'!$A:$A,0))</f>
        <v>98453.480183999985</v>
      </c>
      <c r="N1143" s="19">
        <f>I1143*INDEX('Pliegos Tarifarios (Las Condes)'!$C:$C,MATCH($B1143,'Pliegos Tarifarios (Las Condes)'!$A:$A,0))</f>
        <v>7718.2637169</v>
      </c>
      <c r="O1143" s="19">
        <f>J1143*INDEX('Pliegos Tarifarios (Las Condes)'!$D:$D,MATCH($B1143,'Pliegos Tarifarios (Las Condes)'!$A:$A,0))</f>
        <v>31367.540431500005</v>
      </c>
      <c r="P1143" s="19">
        <f>H1143*INDEX('Pliegos Tarifarios (Las Condes)'!$E:$E,MATCH($B1143,'Pliegos Tarifarios (Las Condes)'!$A:$A,0))</f>
        <v>10713.748175999999</v>
      </c>
      <c r="Q1143" s="19" cm="1">
        <f t="array" ref="Q1143">H1143*_xlfn.IFS(H1143&lt;=350,INDEX('Pliegos Tarifarios (Las Condes)'!$F:$F,MATCH($B1143,'Pliegos Tarifarios (Las Condes)'!$A:$A,0)),H1143&lt;=500,INDEX('Pliegos Tarifarios (Las Condes)'!$G:$G,MATCH($B1143,'Pliegos Tarifarios (Las Condes)'!$A:$A,0)),H1143&lt;=1000,INDEX('Pliegos Tarifarios (Las Condes)'!$H:$H,MATCH($B1143,'Pliegos Tarifarios (Las Condes)'!$A:$A,0)),H1143&lt;=5000,INDEX('Pliegos Tarifarios (Las Condes)'!$I:$I,MATCH($B1143,'Pliegos Tarifarios (Las Condes)'!$A:$A,0)),H1143&gt;5000,INDEX('Pliegos Tarifarios (Las Condes)'!$J:$J,MATCH($B1143,'Pliegos Tarifarios (Las Condes)'!$A:$A,0)))/1.19</f>
        <v>1943.0707462184878</v>
      </c>
      <c r="R1143" s="19">
        <f>INDEX('Pliegos Tarifarios (Las Condes)'!$K:$K,MATCH($B1143,'Pliegos Tarifarios (Las Condes)'!$A:$A,0))</f>
        <v>716.899</v>
      </c>
      <c r="S1143" s="21">
        <f t="shared" si="54"/>
        <v>150913.00225461848</v>
      </c>
      <c r="T1143" s="21">
        <f t="shared" si="55"/>
        <v>28673.47042837751</v>
      </c>
      <c r="U1143" s="19">
        <v>0</v>
      </c>
      <c r="V1143" s="21">
        <f t="shared" si="56"/>
        <v>179586.47268299598</v>
      </c>
    </row>
    <row r="1144" spans="1:22" x14ac:dyDescent="0.3">
      <c r="A1144" s="3" t="s">
        <v>142</v>
      </c>
      <c r="B1144" s="3">
        <v>3</v>
      </c>
      <c r="C1144" s="4" t="s">
        <v>186</v>
      </c>
      <c r="D1144" s="3" t="s">
        <v>632</v>
      </c>
      <c r="E1144" s="3" t="s">
        <v>121</v>
      </c>
      <c r="F1144" s="4" t="s">
        <v>633</v>
      </c>
      <c r="G1144" s="3" t="s">
        <v>16</v>
      </c>
      <c r="H1144" s="5">
        <v>826.91449999999998</v>
      </c>
      <c r="I1144" s="5">
        <v>2.2281</v>
      </c>
      <c r="J1144" s="5">
        <v>2.1991999999999998</v>
      </c>
      <c r="K1144" s="6">
        <v>0.9870293074817108</v>
      </c>
      <c r="L1144" s="5">
        <v>29.53</v>
      </c>
      <c r="M1144" s="19">
        <f>H1144*INDEX('Pliegos Tarifarios (Las Condes)'!$B:$B,MATCH($B1144,'Pliegos Tarifarios (Las Condes)'!$A:$A,0))</f>
        <v>98268.865350999986</v>
      </c>
      <c r="N1144" s="19">
        <f>I1144*INDEX('Pliegos Tarifarios (Las Condes)'!$C:$C,MATCH($B1144,'Pliegos Tarifarios (Las Condes)'!$A:$A,0))</f>
        <v>7781.1245588999991</v>
      </c>
      <c r="O1144" s="19">
        <f>J1144*INDEX('Pliegos Tarifarios (Las Condes)'!$D:$D,MATCH($B1144,'Pliegos Tarifarios (Las Condes)'!$A:$A,0))</f>
        <v>31212.838747999998</v>
      </c>
      <c r="P1144" s="19">
        <f>H1144*INDEX('Pliegos Tarifarios (Las Condes)'!$E:$E,MATCH($B1144,'Pliegos Tarifarios (Las Condes)'!$A:$A,0))</f>
        <v>10693.658314</v>
      </c>
      <c r="Q1144" s="19" cm="1">
        <f t="array" ref="Q1144">H1144*_xlfn.IFS(H1144&lt;=350,INDEX('Pliegos Tarifarios (Las Condes)'!$F:$F,MATCH($B1144,'Pliegos Tarifarios (Las Condes)'!$A:$A,0)),H1144&lt;=500,INDEX('Pliegos Tarifarios (Las Condes)'!$G:$G,MATCH($B1144,'Pliegos Tarifarios (Las Condes)'!$A:$A,0)),H1144&lt;=1000,INDEX('Pliegos Tarifarios (Las Condes)'!$H:$H,MATCH($B1144,'Pliegos Tarifarios (Las Condes)'!$A:$A,0)),H1144&lt;=5000,INDEX('Pliegos Tarifarios (Las Condes)'!$I:$I,MATCH($B1144,'Pliegos Tarifarios (Las Condes)'!$A:$A,0)),H1144&gt;5000,INDEX('Pliegos Tarifarios (Las Condes)'!$J:$J,MATCH($B1144,'Pliegos Tarifarios (Las Condes)'!$A:$A,0)))/1.19</f>
        <v>1939.4272012605045</v>
      </c>
      <c r="R1144" s="19">
        <f>INDEX('Pliegos Tarifarios (Las Condes)'!$K:$K,MATCH($B1144,'Pliegos Tarifarios (Las Condes)'!$A:$A,0))</f>
        <v>716.899</v>
      </c>
      <c r="S1144" s="21">
        <f t="shared" si="54"/>
        <v>150612.81317316048</v>
      </c>
      <c r="T1144" s="21">
        <f t="shared" si="55"/>
        <v>28616.434502900491</v>
      </c>
      <c r="U1144" s="19">
        <v>0</v>
      </c>
      <c r="V1144" s="21">
        <f t="shared" si="56"/>
        <v>179229.24767606097</v>
      </c>
    </row>
    <row r="1145" spans="1:22" x14ac:dyDescent="0.3">
      <c r="A1145" s="3" t="s">
        <v>142</v>
      </c>
      <c r="B1145" s="3">
        <v>3</v>
      </c>
      <c r="C1145" s="4" t="s">
        <v>186</v>
      </c>
      <c r="D1145" s="3" t="s">
        <v>634</v>
      </c>
      <c r="E1145" s="3" t="s">
        <v>121</v>
      </c>
      <c r="F1145" s="4" t="s">
        <v>635</v>
      </c>
      <c r="G1145" s="3" t="s">
        <v>16</v>
      </c>
      <c r="H1145" s="5">
        <v>827.60730000000001</v>
      </c>
      <c r="I1145" s="5">
        <v>2.3292000000000002</v>
      </c>
      <c r="J1145" s="5">
        <v>2.1848000000000001</v>
      </c>
      <c r="K1145" s="6">
        <v>0.93800446505237844</v>
      </c>
      <c r="L1145" s="5">
        <v>29.56</v>
      </c>
      <c r="M1145" s="19">
        <f>H1145*INDEX('Pliegos Tarifarios (Las Condes)'!$B:$B,MATCH($B1145,'Pliegos Tarifarios (Las Condes)'!$A:$A,0))</f>
        <v>98351.196317399997</v>
      </c>
      <c r="N1145" s="19">
        <f>I1145*INDEX('Pliegos Tarifarios (Las Condes)'!$C:$C,MATCH($B1145,'Pliegos Tarifarios (Las Condes)'!$A:$A,0))</f>
        <v>8134.1929547999998</v>
      </c>
      <c r="O1145" s="19">
        <f>J1145*INDEX('Pliegos Tarifarios (Las Condes)'!$D:$D,MATCH($B1145,'Pliegos Tarifarios (Las Condes)'!$A:$A,0))</f>
        <v>31008.462212000002</v>
      </c>
      <c r="P1145" s="19">
        <f>H1145*INDEX('Pliegos Tarifarios (Las Condes)'!$E:$E,MATCH($B1145,'Pliegos Tarifarios (Las Condes)'!$A:$A,0))</f>
        <v>10702.6176036</v>
      </c>
      <c r="Q1145" s="19" cm="1">
        <f t="array" ref="Q1145">H1145*_xlfn.IFS(H1145&lt;=350,INDEX('Pliegos Tarifarios (Las Condes)'!$F:$F,MATCH($B1145,'Pliegos Tarifarios (Las Condes)'!$A:$A,0)),H1145&lt;=500,INDEX('Pliegos Tarifarios (Las Condes)'!$G:$G,MATCH($B1145,'Pliegos Tarifarios (Las Condes)'!$A:$A,0)),H1145&lt;=1000,INDEX('Pliegos Tarifarios (Las Condes)'!$H:$H,MATCH($B1145,'Pliegos Tarifarios (Las Condes)'!$A:$A,0)),H1145&lt;=5000,INDEX('Pliegos Tarifarios (Las Condes)'!$I:$I,MATCH($B1145,'Pliegos Tarifarios (Las Condes)'!$A:$A,0)),H1145&gt;5000,INDEX('Pliegos Tarifarios (Las Condes)'!$J:$J,MATCH($B1145,'Pliegos Tarifarios (Las Condes)'!$A:$A,0)))/1.19</f>
        <v>1941.0520792436978</v>
      </c>
      <c r="R1145" s="19">
        <f>INDEX('Pliegos Tarifarios (Las Condes)'!$K:$K,MATCH($B1145,'Pliegos Tarifarios (Las Condes)'!$A:$A,0))</f>
        <v>716.899</v>
      </c>
      <c r="S1145" s="21">
        <f t="shared" si="54"/>
        <v>150854.42016704372</v>
      </c>
      <c r="T1145" s="21">
        <f t="shared" si="55"/>
        <v>28662.339831738307</v>
      </c>
      <c r="U1145" s="19">
        <v>0</v>
      </c>
      <c r="V1145" s="21">
        <f t="shared" si="56"/>
        <v>179516.75999878201</v>
      </c>
    </row>
    <row r="1146" spans="1:22" x14ac:dyDescent="0.3">
      <c r="A1146" s="3" t="s">
        <v>142</v>
      </c>
      <c r="B1146" s="3">
        <v>3</v>
      </c>
      <c r="C1146" s="4" t="s">
        <v>186</v>
      </c>
      <c r="D1146" s="3" t="s">
        <v>636</v>
      </c>
      <c r="E1146" s="3" t="s">
        <v>121</v>
      </c>
      <c r="F1146" s="4" t="s">
        <v>637</v>
      </c>
      <c r="G1146" s="3" t="s">
        <v>16</v>
      </c>
      <c r="H1146" s="5">
        <v>827.55679999999995</v>
      </c>
      <c r="I1146" s="5">
        <v>2.2523</v>
      </c>
      <c r="J1146" s="5">
        <v>2.1732</v>
      </c>
      <c r="K1146" s="6">
        <v>0.9648803445366958</v>
      </c>
      <c r="L1146" s="5">
        <v>29.56</v>
      </c>
      <c r="M1146" s="19">
        <f>H1146*INDEX('Pliegos Tarifarios (Las Condes)'!$B:$B,MATCH($B1146,'Pliegos Tarifarios (Las Condes)'!$A:$A,0))</f>
        <v>98345.194998399995</v>
      </c>
      <c r="N1146" s="19">
        <f>I1146*INDEX('Pliegos Tarifarios (Las Condes)'!$C:$C,MATCH($B1146,'Pliegos Tarifarios (Las Condes)'!$A:$A,0))</f>
        <v>7865.6374686999998</v>
      </c>
      <c r="O1146" s="19">
        <f>J1146*INDEX('Pliegos Tarifarios (Las Condes)'!$D:$D,MATCH($B1146,'Pliegos Tarifarios (Las Condes)'!$A:$A,0))</f>
        <v>30843.825558</v>
      </c>
      <c r="P1146" s="19">
        <f>H1146*INDEX('Pliegos Tarifarios (Las Condes)'!$E:$E,MATCH($B1146,'Pliegos Tarifarios (Las Condes)'!$A:$A,0))</f>
        <v>10701.964537599999</v>
      </c>
      <c r="Q1146" s="19" cm="1">
        <f t="array" ref="Q1146">H1146*_xlfn.IFS(H1146&lt;=350,INDEX('Pliegos Tarifarios (Las Condes)'!$F:$F,MATCH($B1146,'Pliegos Tarifarios (Las Condes)'!$A:$A,0)),H1146&lt;=500,INDEX('Pliegos Tarifarios (Las Condes)'!$G:$G,MATCH($B1146,'Pliegos Tarifarios (Las Condes)'!$A:$A,0)),H1146&lt;=1000,INDEX('Pliegos Tarifarios (Las Condes)'!$H:$H,MATCH($B1146,'Pliegos Tarifarios (Las Condes)'!$A:$A,0)),H1146&lt;=5000,INDEX('Pliegos Tarifarios (Las Condes)'!$I:$I,MATCH($B1146,'Pliegos Tarifarios (Las Condes)'!$A:$A,0)),H1146&gt;5000,INDEX('Pliegos Tarifarios (Las Condes)'!$J:$J,MATCH($B1146,'Pliegos Tarifarios (Las Condes)'!$A:$A,0)))/1.19</f>
        <v>1940.9336376470592</v>
      </c>
      <c r="R1146" s="19">
        <f>INDEX('Pliegos Tarifarios (Las Condes)'!$K:$K,MATCH($B1146,'Pliegos Tarifarios (Las Condes)'!$A:$A,0))</f>
        <v>716.899</v>
      </c>
      <c r="S1146" s="21">
        <f t="shared" si="54"/>
        <v>150414.45520034706</v>
      </c>
      <c r="T1146" s="21">
        <f t="shared" si="55"/>
        <v>28578.746488065943</v>
      </c>
      <c r="U1146" s="19">
        <v>0</v>
      </c>
      <c r="V1146" s="21">
        <f t="shared" si="56"/>
        <v>178993.20168841301</v>
      </c>
    </row>
    <row r="1147" spans="1:22" x14ac:dyDescent="0.3">
      <c r="A1147" s="3" t="s">
        <v>142</v>
      </c>
      <c r="B1147" s="3">
        <v>3</v>
      </c>
      <c r="C1147" s="4" t="s">
        <v>186</v>
      </c>
      <c r="D1147" s="3" t="s">
        <v>638</v>
      </c>
      <c r="E1147" s="3" t="s">
        <v>121</v>
      </c>
      <c r="F1147" s="4" t="s">
        <v>639</v>
      </c>
      <c r="G1147" s="3" t="s">
        <v>16</v>
      </c>
      <c r="H1147" s="5">
        <v>829.10350000000005</v>
      </c>
      <c r="I1147" s="5">
        <v>2.1951999999999998</v>
      </c>
      <c r="J1147" s="5">
        <v>2.1951999999999998</v>
      </c>
      <c r="K1147" s="6">
        <v>1</v>
      </c>
      <c r="L1147" s="5">
        <v>29.61</v>
      </c>
      <c r="M1147" s="19">
        <f>H1147*INDEX('Pliegos Tarifarios (Las Condes)'!$B:$B,MATCH($B1147,'Pliegos Tarifarios (Las Condes)'!$A:$A,0))</f>
        <v>98529.001732999997</v>
      </c>
      <c r="N1147" s="19">
        <f>I1147*INDEX('Pliegos Tarifarios (Las Condes)'!$C:$C,MATCH($B1147,'Pliegos Tarifarios (Las Condes)'!$A:$A,0))</f>
        <v>7666.2289087999989</v>
      </c>
      <c r="O1147" s="19">
        <f>J1147*INDEX('Pliegos Tarifarios (Las Condes)'!$D:$D,MATCH($B1147,'Pliegos Tarifarios (Las Condes)'!$A:$A,0))</f>
        <v>31156.067487999997</v>
      </c>
      <c r="P1147" s="19">
        <f>H1147*INDEX('Pliegos Tarifarios (Las Condes)'!$E:$E,MATCH($B1147,'Pliegos Tarifarios (Las Condes)'!$A:$A,0))</f>
        <v>10721.966462</v>
      </c>
      <c r="Q1147" s="19" cm="1">
        <f t="array" ref="Q1147">H1147*_xlfn.IFS(H1147&lt;=350,INDEX('Pliegos Tarifarios (Las Condes)'!$F:$F,MATCH($B1147,'Pliegos Tarifarios (Las Condes)'!$A:$A,0)),H1147&lt;=500,INDEX('Pliegos Tarifarios (Las Condes)'!$G:$G,MATCH($B1147,'Pliegos Tarifarios (Las Condes)'!$A:$A,0)),H1147&lt;=1000,INDEX('Pliegos Tarifarios (Las Condes)'!$H:$H,MATCH($B1147,'Pliegos Tarifarios (Las Condes)'!$A:$A,0)),H1147&lt;=5000,INDEX('Pliegos Tarifarios (Las Condes)'!$I:$I,MATCH($B1147,'Pliegos Tarifarios (Las Condes)'!$A:$A,0)),H1147&gt;5000,INDEX('Pliegos Tarifarios (Las Condes)'!$J:$J,MATCH($B1147,'Pliegos Tarifarios (Las Condes)'!$A:$A,0)))/1.19</f>
        <v>1944.5612340336138</v>
      </c>
      <c r="R1147" s="19">
        <f>INDEX('Pliegos Tarifarios (Las Condes)'!$K:$K,MATCH($B1147,'Pliegos Tarifarios (Las Condes)'!$A:$A,0))</f>
        <v>716.899</v>
      </c>
      <c r="S1147" s="21">
        <f t="shared" si="54"/>
        <v>150734.7248258336</v>
      </c>
      <c r="T1147" s="21">
        <f t="shared" si="55"/>
        <v>28639.597716908385</v>
      </c>
      <c r="U1147" s="19">
        <v>0</v>
      </c>
      <c r="V1147" s="21">
        <f t="shared" si="56"/>
        <v>179374.32254274198</v>
      </c>
    </row>
    <row r="1148" spans="1:22" x14ac:dyDescent="0.3">
      <c r="A1148" s="3" t="s">
        <v>142</v>
      </c>
      <c r="B1148" s="3">
        <v>3</v>
      </c>
      <c r="C1148" s="4" t="s">
        <v>186</v>
      </c>
      <c r="D1148" s="3" t="s">
        <v>640</v>
      </c>
      <c r="E1148" s="3" t="s">
        <v>121</v>
      </c>
      <c r="F1148" s="4" t="s">
        <v>641</v>
      </c>
      <c r="G1148" s="3" t="s">
        <v>16</v>
      </c>
      <c r="H1148" s="5">
        <v>829.87459999999999</v>
      </c>
      <c r="I1148" s="5">
        <v>2.2035999999999998</v>
      </c>
      <c r="J1148" s="5">
        <v>2.1726000000000001</v>
      </c>
      <c r="K1148" s="6">
        <v>0.98593211109094225</v>
      </c>
      <c r="L1148" s="5">
        <v>29.64</v>
      </c>
      <c r="M1148" s="19">
        <f>H1148*INDEX('Pliegos Tarifarios (Las Condes)'!$B:$B,MATCH($B1148,'Pliegos Tarifarios (Las Condes)'!$A:$A,0))</f>
        <v>98620.637714799988</v>
      </c>
      <c r="N1148" s="19">
        <f>I1148*INDEX('Pliegos Tarifarios (Las Condes)'!$C:$C,MATCH($B1148,'Pliegos Tarifarios (Las Condes)'!$A:$A,0))</f>
        <v>7695.5639683999989</v>
      </c>
      <c r="O1148" s="19">
        <f>J1148*INDEX('Pliegos Tarifarios (Las Condes)'!$D:$D,MATCH($B1148,'Pliegos Tarifarios (Las Condes)'!$A:$A,0))</f>
        <v>30835.309869000001</v>
      </c>
      <c r="P1148" s="19">
        <f>H1148*INDEX('Pliegos Tarifarios (Las Condes)'!$E:$E,MATCH($B1148,'Pliegos Tarifarios (Las Condes)'!$A:$A,0))</f>
        <v>10731.9383272</v>
      </c>
      <c r="Q1148" s="19" cm="1">
        <f t="array" ref="Q1148">H1148*_xlfn.IFS(H1148&lt;=350,INDEX('Pliegos Tarifarios (Las Condes)'!$F:$F,MATCH($B1148,'Pliegos Tarifarios (Las Condes)'!$A:$A,0)),H1148&lt;=500,INDEX('Pliegos Tarifarios (Las Condes)'!$G:$G,MATCH($B1148,'Pliegos Tarifarios (Las Condes)'!$A:$A,0)),H1148&lt;=1000,INDEX('Pliegos Tarifarios (Las Condes)'!$H:$H,MATCH($B1148,'Pliegos Tarifarios (Las Condes)'!$A:$A,0)),H1148&lt;=5000,INDEX('Pliegos Tarifarios (Las Condes)'!$I:$I,MATCH($B1148,'Pliegos Tarifarios (Las Condes)'!$A:$A,0)),H1148&gt;5000,INDEX('Pliegos Tarifarios (Las Condes)'!$J:$J,MATCH($B1148,'Pliegos Tarifarios (Las Condes)'!$A:$A,0)))/1.19</f>
        <v>1946.3697551260507</v>
      </c>
      <c r="R1148" s="19">
        <f>INDEX('Pliegos Tarifarios (Las Condes)'!$K:$K,MATCH($B1148,'Pliegos Tarifarios (Las Condes)'!$A:$A,0))</f>
        <v>716.899</v>
      </c>
      <c r="S1148" s="21">
        <f t="shared" si="54"/>
        <v>150546.71863452604</v>
      </c>
      <c r="T1148" s="21">
        <f t="shared" si="55"/>
        <v>28603.876540559948</v>
      </c>
      <c r="U1148" s="19">
        <v>0</v>
      </c>
      <c r="V1148" s="21">
        <f t="shared" si="56"/>
        <v>179150.595175086</v>
      </c>
    </row>
    <row r="1149" spans="1:22" x14ac:dyDescent="0.3">
      <c r="A1149" s="3" t="s">
        <v>142</v>
      </c>
      <c r="B1149" s="3">
        <v>3</v>
      </c>
      <c r="C1149" s="4" t="s">
        <v>186</v>
      </c>
      <c r="D1149" s="3" t="s">
        <v>642</v>
      </c>
      <c r="E1149" s="3" t="s">
        <v>121</v>
      </c>
      <c r="F1149" s="4" t="s">
        <v>643</v>
      </c>
      <c r="G1149" s="3" t="s">
        <v>16</v>
      </c>
      <c r="H1149" s="5">
        <v>829.02629999999999</v>
      </c>
      <c r="I1149" s="5">
        <v>2.1934999999999998</v>
      </c>
      <c r="J1149" s="5">
        <v>2.1934999999999998</v>
      </c>
      <c r="K1149" s="6">
        <v>1</v>
      </c>
      <c r="L1149" s="5">
        <v>29.61</v>
      </c>
      <c r="M1149" s="19">
        <f>H1149*INDEX('Pliegos Tarifarios (Las Condes)'!$B:$B,MATCH($B1149,'Pliegos Tarifarios (Las Condes)'!$A:$A,0))</f>
        <v>98519.827439399989</v>
      </c>
      <c r="N1149" s="19">
        <f>I1149*INDEX('Pliegos Tarifarios (Las Condes)'!$C:$C,MATCH($B1149,'Pliegos Tarifarios (Las Condes)'!$A:$A,0))</f>
        <v>7660.2920514999987</v>
      </c>
      <c r="O1149" s="19">
        <f>J1149*INDEX('Pliegos Tarifarios (Las Condes)'!$D:$D,MATCH($B1149,'Pliegos Tarifarios (Las Condes)'!$A:$A,0))</f>
        <v>31131.9397025</v>
      </c>
      <c r="P1149" s="19">
        <f>H1149*INDEX('Pliegos Tarifarios (Las Condes)'!$E:$E,MATCH($B1149,'Pliegos Tarifarios (Las Condes)'!$A:$A,0))</f>
        <v>10720.968111600001</v>
      </c>
      <c r="Q1149" s="19" cm="1">
        <f t="array" ref="Q1149">H1149*_xlfn.IFS(H1149&lt;=350,INDEX('Pliegos Tarifarios (Las Condes)'!$F:$F,MATCH($B1149,'Pliegos Tarifarios (Las Condes)'!$A:$A,0)),H1149&lt;=500,INDEX('Pliegos Tarifarios (Las Condes)'!$G:$G,MATCH($B1149,'Pliegos Tarifarios (Las Condes)'!$A:$A,0)),H1149&lt;=1000,INDEX('Pliegos Tarifarios (Las Condes)'!$H:$H,MATCH($B1149,'Pliegos Tarifarios (Las Condes)'!$A:$A,0)),H1149&lt;=5000,INDEX('Pliegos Tarifarios (Las Condes)'!$I:$I,MATCH($B1149,'Pliegos Tarifarios (Las Condes)'!$A:$A,0)),H1149&gt;5000,INDEX('Pliegos Tarifarios (Las Condes)'!$J:$J,MATCH($B1149,'Pliegos Tarifarios (Las Condes)'!$A:$A,0)))/1.19</f>
        <v>1944.3801708403366</v>
      </c>
      <c r="R1149" s="19">
        <f>INDEX('Pliegos Tarifarios (Las Condes)'!$K:$K,MATCH($B1149,'Pliegos Tarifarios (Las Condes)'!$A:$A,0))</f>
        <v>716.899</v>
      </c>
      <c r="S1149" s="21">
        <f t="shared" si="54"/>
        <v>150694.30647584033</v>
      </c>
      <c r="T1149" s="21">
        <f t="shared" si="55"/>
        <v>28631.918230409665</v>
      </c>
      <c r="U1149" s="19">
        <v>0</v>
      </c>
      <c r="V1149" s="21">
        <f t="shared" si="56"/>
        <v>179326.22470625001</v>
      </c>
    </row>
    <row r="1150" spans="1:22" x14ac:dyDescent="0.3">
      <c r="A1150" s="3" t="s">
        <v>142</v>
      </c>
      <c r="B1150" s="3">
        <v>3</v>
      </c>
      <c r="C1150" s="4" t="s">
        <v>186</v>
      </c>
      <c r="D1150" s="3" t="s">
        <v>644</v>
      </c>
      <c r="E1150" s="3" t="s">
        <v>121</v>
      </c>
      <c r="F1150" s="4" t="s">
        <v>645</v>
      </c>
      <c r="G1150" s="3" t="s">
        <v>16</v>
      </c>
      <c r="H1150" s="5">
        <v>828.44219999999996</v>
      </c>
      <c r="I1150" s="5">
        <v>2.2450000000000001</v>
      </c>
      <c r="J1150" s="5">
        <v>2.2450000000000001</v>
      </c>
      <c r="K1150" s="6">
        <v>1</v>
      </c>
      <c r="L1150" s="5">
        <v>29.59</v>
      </c>
      <c r="M1150" s="19">
        <f>H1150*INDEX('Pliegos Tarifarios (Las Condes)'!$B:$B,MATCH($B1150,'Pliegos Tarifarios (Las Condes)'!$A:$A,0))</f>
        <v>98450.414163599984</v>
      </c>
      <c r="N1150" s="19">
        <f>I1150*INDEX('Pliegos Tarifarios (Las Condes)'!$C:$C,MATCH($B1150,'Pliegos Tarifarios (Las Condes)'!$A:$A,0))</f>
        <v>7840.1439049999999</v>
      </c>
      <c r="O1150" s="19">
        <f>J1150*INDEX('Pliegos Tarifarios (Las Condes)'!$D:$D,MATCH($B1150,'Pliegos Tarifarios (Las Condes)'!$A:$A,0))</f>
        <v>31862.869675000002</v>
      </c>
      <c r="P1150" s="19">
        <f>H1150*INDEX('Pliegos Tarifarios (Las Condes)'!$E:$E,MATCH($B1150,'Pliegos Tarifarios (Las Condes)'!$A:$A,0))</f>
        <v>10713.414530399999</v>
      </c>
      <c r="Q1150" s="19" cm="1">
        <f t="array" ref="Q1150">H1150*_xlfn.IFS(H1150&lt;=350,INDEX('Pliegos Tarifarios (Las Condes)'!$F:$F,MATCH($B1150,'Pliegos Tarifarios (Las Condes)'!$A:$A,0)),H1150&lt;=500,INDEX('Pliegos Tarifarios (Las Condes)'!$G:$G,MATCH($B1150,'Pliegos Tarifarios (Las Condes)'!$A:$A,0)),H1150&lt;=1000,INDEX('Pliegos Tarifarios (Las Condes)'!$H:$H,MATCH($B1150,'Pliegos Tarifarios (Las Condes)'!$A:$A,0)),H1150&lt;=5000,INDEX('Pliegos Tarifarios (Las Condes)'!$I:$I,MATCH($B1150,'Pliegos Tarifarios (Las Condes)'!$A:$A,0)),H1150&gt;5000,INDEX('Pliegos Tarifarios (Las Condes)'!$J:$J,MATCH($B1150,'Pliegos Tarifarios (Las Condes)'!$A:$A,0)))/1.19</f>
        <v>1943.0102354621854</v>
      </c>
      <c r="R1150" s="19">
        <f>INDEX('Pliegos Tarifarios (Las Condes)'!$K:$K,MATCH($B1150,'Pliegos Tarifarios (Las Condes)'!$A:$A,0))</f>
        <v>716.899</v>
      </c>
      <c r="S1150" s="21">
        <f t="shared" si="54"/>
        <v>151526.75150946219</v>
      </c>
      <c r="T1150" s="21">
        <f t="shared" si="55"/>
        <v>28790.082786797815</v>
      </c>
      <c r="U1150" s="19">
        <v>0</v>
      </c>
      <c r="V1150" s="21">
        <f t="shared" si="56"/>
        <v>180316.83429626</v>
      </c>
    </row>
    <row r="1151" spans="1:22" x14ac:dyDescent="0.3">
      <c r="A1151" s="3" t="s">
        <v>142</v>
      </c>
      <c r="B1151" s="3">
        <v>3</v>
      </c>
      <c r="C1151" s="4" t="s">
        <v>186</v>
      </c>
      <c r="D1151" s="3" t="s">
        <v>646</v>
      </c>
      <c r="E1151" s="3" t="s">
        <v>121</v>
      </c>
      <c r="F1151" s="4" t="s">
        <v>647</v>
      </c>
      <c r="G1151" s="3" t="s">
        <v>16</v>
      </c>
      <c r="H1151" s="5">
        <v>829.08789999999999</v>
      </c>
      <c r="I1151" s="5">
        <v>2.2427000000000001</v>
      </c>
      <c r="J1151" s="5">
        <v>2.2223000000000002</v>
      </c>
      <c r="K1151" s="6">
        <v>0.99090382128684174</v>
      </c>
      <c r="L1151" s="5">
        <v>29.61</v>
      </c>
      <c r="M1151" s="19">
        <f>H1151*INDEX('Pliegos Tarifarios (Las Condes)'!$B:$B,MATCH($B1151,'Pliegos Tarifarios (Las Condes)'!$A:$A,0))</f>
        <v>98527.147860199999</v>
      </c>
      <c r="N1151" s="19">
        <f>I1151*INDEX('Pliegos Tarifarios (Las Condes)'!$C:$C,MATCH($B1151,'Pliegos Tarifarios (Las Condes)'!$A:$A,0))</f>
        <v>7832.1116862999997</v>
      </c>
      <c r="O1151" s="19">
        <f>J1151*INDEX('Pliegos Tarifarios (Las Condes)'!$D:$D,MATCH($B1151,'Pliegos Tarifarios (Las Condes)'!$A:$A,0))</f>
        <v>31540.692774500003</v>
      </c>
      <c r="P1151" s="19">
        <f>H1151*INDEX('Pliegos Tarifarios (Las Condes)'!$E:$E,MATCH($B1151,'Pliegos Tarifarios (Las Condes)'!$A:$A,0))</f>
        <v>10721.764722800001</v>
      </c>
      <c r="Q1151" s="19" cm="1">
        <f t="array" ref="Q1151">H1151*_xlfn.IFS(H1151&lt;=350,INDEX('Pliegos Tarifarios (Las Condes)'!$F:$F,MATCH($B1151,'Pliegos Tarifarios (Las Condes)'!$A:$A,0)),H1151&lt;=500,INDEX('Pliegos Tarifarios (Las Condes)'!$G:$G,MATCH($B1151,'Pliegos Tarifarios (Las Condes)'!$A:$A,0)),H1151&lt;=1000,INDEX('Pliegos Tarifarios (Las Condes)'!$H:$H,MATCH($B1151,'Pliegos Tarifarios (Las Condes)'!$A:$A,0)),H1151&lt;=5000,INDEX('Pliegos Tarifarios (Las Condes)'!$I:$I,MATCH($B1151,'Pliegos Tarifarios (Las Condes)'!$A:$A,0)),H1151&gt;5000,INDEX('Pliegos Tarifarios (Las Condes)'!$J:$J,MATCH($B1151,'Pliegos Tarifarios (Las Condes)'!$A:$A,0)))/1.19</f>
        <v>1944.5246461344543</v>
      </c>
      <c r="R1151" s="19">
        <f>INDEX('Pliegos Tarifarios (Las Condes)'!$K:$K,MATCH($B1151,'Pliegos Tarifarios (Las Condes)'!$A:$A,0))</f>
        <v>716.899</v>
      </c>
      <c r="S1151" s="21">
        <f t="shared" si="54"/>
        <v>151283.14068993449</v>
      </c>
      <c r="T1151" s="21">
        <f t="shared" si="55"/>
        <v>28743.796731087554</v>
      </c>
      <c r="U1151" s="19">
        <v>0</v>
      </c>
      <c r="V1151" s="21">
        <f t="shared" si="56"/>
        <v>180026.93742102204</v>
      </c>
    </row>
    <row r="1152" spans="1:22" x14ac:dyDescent="0.3">
      <c r="A1152" s="3" t="s">
        <v>142</v>
      </c>
      <c r="B1152" s="3">
        <v>3</v>
      </c>
      <c r="C1152" s="4" t="s">
        <v>186</v>
      </c>
      <c r="D1152" s="3" t="s">
        <v>648</v>
      </c>
      <c r="E1152" s="3" t="s">
        <v>121</v>
      </c>
      <c r="F1152" s="4" t="s">
        <v>649</v>
      </c>
      <c r="G1152" s="3" t="s">
        <v>16</v>
      </c>
      <c r="H1152" s="5">
        <v>829.07690000000002</v>
      </c>
      <c r="I1152" s="5">
        <v>2.2094999999999998</v>
      </c>
      <c r="J1152" s="5">
        <v>2.2094999999999998</v>
      </c>
      <c r="K1152" s="6">
        <v>1</v>
      </c>
      <c r="L1152" s="5">
        <v>29.61</v>
      </c>
      <c r="M1152" s="19">
        <f>H1152*INDEX('Pliegos Tarifarios (Las Condes)'!$B:$B,MATCH($B1152,'Pliegos Tarifarios (Las Condes)'!$A:$A,0))</f>
        <v>98525.840642199997</v>
      </c>
      <c r="N1152" s="19">
        <f>I1152*INDEX('Pliegos Tarifarios (Las Condes)'!$C:$C,MATCH($B1152,'Pliegos Tarifarios (Las Condes)'!$A:$A,0))</f>
        <v>7716.1683554999991</v>
      </c>
      <c r="O1152" s="19">
        <f>J1152*INDEX('Pliegos Tarifarios (Las Condes)'!$D:$D,MATCH($B1152,'Pliegos Tarifarios (Las Condes)'!$A:$A,0))</f>
        <v>31359.024742499998</v>
      </c>
      <c r="P1152" s="19">
        <f>H1152*INDEX('Pliegos Tarifarios (Las Condes)'!$E:$E,MATCH($B1152,'Pliegos Tarifarios (Las Condes)'!$A:$A,0))</f>
        <v>10721.622470800001</v>
      </c>
      <c r="Q1152" s="19" cm="1">
        <f t="array" ref="Q1152">H1152*_xlfn.IFS(H1152&lt;=350,INDEX('Pliegos Tarifarios (Las Condes)'!$F:$F,MATCH($B1152,'Pliegos Tarifarios (Las Condes)'!$A:$A,0)),H1152&lt;=500,INDEX('Pliegos Tarifarios (Las Condes)'!$G:$G,MATCH($B1152,'Pliegos Tarifarios (Las Condes)'!$A:$A,0)),H1152&lt;=1000,INDEX('Pliegos Tarifarios (Las Condes)'!$H:$H,MATCH($B1152,'Pliegos Tarifarios (Las Condes)'!$A:$A,0)),H1152&lt;=5000,INDEX('Pliegos Tarifarios (Las Condes)'!$I:$I,MATCH($B1152,'Pliegos Tarifarios (Las Condes)'!$A:$A,0)),H1152&gt;5000,INDEX('Pliegos Tarifarios (Las Condes)'!$J:$J,MATCH($B1152,'Pliegos Tarifarios (Las Condes)'!$A:$A,0)))/1.19</f>
        <v>1944.4988469747902</v>
      </c>
      <c r="R1152" s="19">
        <f>INDEX('Pliegos Tarifarios (Las Condes)'!$K:$K,MATCH($B1152,'Pliegos Tarifarios (Las Condes)'!$A:$A,0))</f>
        <v>716.899</v>
      </c>
      <c r="S1152" s="21">
        <f t="shared" si="54"/>
        <v>150984.05405797478</v>
      </c>
      <c r="T1152" s="21">
        <f t="shared" si="55"/>
        <v>28686.970271015209</v>
      </c>
      <c r="U1152" s="19">
        <v>0</v>
      </c>
      <c r="V1152" s="21">
        <f t="shared" si="56"/>
        <v>179671.02432899</v>
      </c>
    </row>
    <row r="1153" spans="1:22" x14ac:dyDescent="0.3">
      <c r="A1153" s="3" t="s">
        <v>142</v>
      </c>
      <c r="B1153" s="3">
        <v>3</v>
      </c>
      <c r="C1153" s="4" t="s">
        <v>186</v>
      </c>
      <c r="D1153" s="3" t="s">
        <v>650</v>
      </c>
      <c r="E1153" s="3" t="s">
        <v>121</v>
      </c>
      <c r="F1153" s="4" t="s">
        <v>651</v>
      </c>
      <c r="G1153" s="3" t="s">
        <v>16</v>
      </c>
      <c r="H1153" s="5">
        <v>827.58590000000004</v>
      </c>
      <c r="I1153" s="5">
        <v>2.2585000000000002</v>
      </c>
      <c r="J1153" s="5">
        <v>2.2488999999999999</v>
      </c>
      <c r="K1153" s="6">
        <v>0.99574939118884198</v>
      </c>
      <c r="L1153" s="5">
        <v>29.56</v>
      </c>
      <c r="M1153" s="19">
        <f>H1153*INDEX('Pliegos Tarifarios (Las Condes)'!$B:$B,MATCH($B1153,'Pliegos Tarifarios (Las Condes)'!$A:$A,0))</f>
        <v>98348.653184199997</v>
      </c>
      <c r="N1153" s="19">
        <f>I1153*INDEX('Pliegos Tarifarios (Las Condes)'!$C:$C,MATCH($B1153,'Pliegos Tarifarios (Las Condes)'!$A:$A,0))</f>
        <v>7887.2895365000004</v>
      </c>
      <c r="O1153" s="19">
        <f>J1153*INDEX('Pliegos Tarifarios (Las Condes)'!$D:$D,MATCH($B1153,'Pliegos Tarifarios (Las Condes)'!$A:$A,0))</f>
        <v>31918.221653500001</v>
      </c>
      <c r="P1153" s="19">
        <f>H1153*INDEX('Pliegos Tarifarios (Las Condes)'!$E:$E,MATCH($B1153,'Pliegos Tarifarios (Las Condes)'!$A:$A,0))</f>
        <v>10702.3408588</v>
      </c>
      <c r="Q1153" s="19" cm="1">
        <f t="array" ref="Q1153">H1153*_xlfn.IFS(H1153&lt;=350,INDEX('Pliegos Tarifarios (Las Condes)'!$F:$F,MATCH($B1153,'Pliegos Tarifarios (Las Condes)'!$A:$A,0)),H1153&lt;=500,INDEX('Pliegos Tarifarios (Las Condes)'!$G:$G,MATCH($B1153,'Pliegos Tarifarios (Las Condes)'!$A:$A,0)),H1153&lt;=1000,INDEX('Pliegos Tarifarios (Las Condes)'!$H:$H,MATCH($B1153,'Pliegos Tarifarios (Las Condes)'!$A:$A,0)),H1153&lt;=5000,INDEX('Pliegos Tarifarios (Las Condes)'!$I:$I,MATCH($B1153,'Pliegos Tarifarios (Las Condes)'!$A:$A,0)),H1153&gt;5000,INDEX('Pliegos Tarifarios (Las Condes)'!$J:$J,MATCH($B1153,'Pliegos Tarifarios (Las Condes)'!$A:$A,0)))/1.19</f>
        <v>1941.001888151261</v>
      </c>
      <c r="R1153" s="19">
        <f>INDEX('Pliegos Tarifarios (Las Condes)'!$K:$K,MATCH($B1153,'Pliegos Tarifarios (Las Condes)'!$A:$A,0))</f>
        <v>716.899</v>
      </c>
      <c r="S1153" s="21">
        <f t="shared" si="54"/>
        <v>151514.40612115123</v>
      </c>
      <c r="T1153" s="21">
        <f t="shared" si="55"/>
        <v>28787.737163018734</v>
      </c>
      <c r="U1153" s="19">
        <v>0</v>
      </c>
      <c r="V1153" s="21">
        <f t="shared" si="56"/>
        <v>180302.14328416996</v>
      </c>
    </row>
    <row r="1154" spans="1:22" x14ac:dyDescent="0.3">
      <c r="A1154" s="3" t="s">
        <v>142</v>
      </c>
      <c r="B1154" s="3">
        <v>3</v>
      </c>
      <c r="C1154" s="4" t="s">
        <v>186</v>
      </c>
      <c r="D1154" s="3" t="s">
        <v>652</v>
      </c>
      <c r="E1154" s="3" t="s">
        <v>121</v>
      </c>
      <c r="F1154" s="4" t="s">
        <v>653</v>
      </c>
      <c r="G1154" s="3" t="s">
        <v>16</v>
      </c>
      <c r="H1154" s="5">
        <v>828.27850000000001</v>
      </c>
      <c r="I1154" s="5">
        <v>2.2376</v>
      </c>
      <c r="J1154" s="5">
        <v>2.2376</v>
      </c>
      <c r="K1154" s="6">
        <v>1</v>
      </c>
      <c r="L1154" s="5">
        <v>29.58</v>
      </c>
      <c r="M1154" s="19">
        <f>H1154*INDEX('Pliegos Tarifarios (Las Condes)'!$B:$B,MATCH($B1154,'Pliegos Tarifarios (Las Condes)'!$A:$A,0))</f>
        <v>98430.960382999998</v>
      </c>
      <c r="N1154" s="19">
        <f>I1154*INDEX('Pliegos Tarifarios (Las Condes)'!$C:$C,MATCH($B1154,'Pliegos Tarifarios (Las Condes)'!$A:$A,0))</f>
        <v>7814.3011143999993</v>
      </c>
      <c r="O1154" s="19">
        <f>J1154*INDEX('Pliegos Tarifarios (Las Condes)'!$D:$D,MATCH($B1154,'Pliegos Tarifarios (Las Condes)'!$A:$A,0))</f>
        <v>31757.842844000003</v>
      </c>
      <c r="P1154" s="19">
        <f>H1154*INDEX('Pliegos Tarifarios (Las Condes)'!$E:$E,MATCH($B1154,'Pliegos Tarifarios (Las Condes)'!$A:$A,0))</f>
        <v>10711.297562</v>
      </c>
      <c r="Q1154" s="19" cm="1">
        <f t="array" ref="Q1154">H1154*_xlfn.IFS(H1154&lt;=350,INDEX('Pliegos Tarifarios (Las Condes)'!$F:$F,MATCH($B1154,'Pliegos Tarifarios (Las Condes)'!$A:$A,0)),H1154&lt;=500,INDEX('Pliegos Tarifarios (Las Condes)'!$G:$G,MATCH($B1154,'Pliegos Tarifarios (Las Condes)'!$A:$A,0)),H1154&lt;=1000,INDEX('Pliegos Tarifarios (Las Condes)'!$H:$H,MATCH($B1154,'Pliegos Tarifarios (Las Condes)'!$A:$A,0)),H1154&lt;=5000,INDEX('Pliegos Tarifarios (Las Condes)'!$I:$I,MATCH($B1154,'Pliegos Tarifarios (Las Condes)'!$A:$A,0)),H1154&gt;5000,INDEX('Pliegos Tarifarios (Las Condes)'!$J:$J,MATCH($B1154,'Pliegos Tarifarios (Las Condes)'!$A:$A,0)))/1.19</f>
        <v>1942.6262970588236</v>
      </c>
      <c r="R1154" s="19">
        <f>INDEX('Pliegos Tarifarios (Las Condes)'!$K:$K,MATCH($B1154,'Pliegos Tarifarios (Las Condes)'!$A:$A,0))</f>
        <v>716.899</v>
      </c>
      <c r="S1154" s="21">
        <f t="shared" si="54"/>
        <v>151373.92720045883</v>
      </c>
      <c r="T1154" s="21">
        <f t="shared" si="55"/>
        <v>28761.046168087178</v>
      </c>
      <c r="U1154" s="19">
        <v>0</v>
      </c>
      <c r="V1154" s="21">
        <f t="shared" si="56"/>
        <v>180134.97336854599</v>
      </c>
    </row>
    <row r="1155" spans="1:22" x14ac:dyDescent="0.3">
      <c r="A1155" s="3" t="s">
        <v>142</v>
      </c>
      <c r="B1155" s="3">
        <v>3</v>
      </c>
      <c r="C1155" s="4" t="s">
        <v>186</v>
      </c>
      <c r="D1155" s="3" t="s">
        <v>654</v>
      </c>
      <c r="E1155" s="3" t="s">
        <v>121</v>
      </c>
      <c r="F1155" s="4" t="s">
        <v>655</v>
      </c>
      <c r="G1155" s="3" t="s">
        <v>16</v>
      </c>
      <c r="H1155" s="5">
        <v>828.13139999999999</v>
      </c>
      <c r="I1155" s="5">
        <v>2.2021000000000002</v>
      </c>
      <c r="J1155" s="5">
        <v>2.1892</v>
      </c>
      <c r="K1155" s="6">
        <v>0.99414195540620309</v>
      </c>
      <c r="L1155" s="5">
        <v>29.58</v>
      </c>
      <c r="M1155" s="19">
        <f>H1155*INDEX('Pliegos Tarifarios (Las Condes)'!$B:$B,MATCH($B1155,'Pliegos Tarifarios (Las Condes)'!$A:$A,0))</f>
        <v>98413.47931319999</v>
      </c>
      <c r="N1155" s="19">
        <f>I1155*INDEX('Pliegos Tarifarios (Las Condes)'!$C:$C,MATCH($B1155,'Pliegos Tarifarios (Las Condes)'!$A:$A,0))</f>
        <v>7690.3255649000002</v>
      </c>
      <c r="O1155" s="19">
        <f>J1155*INDEX('Pliegos Tarifarios (Las Condes)'!$D:$D,MATCH($B1155,'Pliegos Tarifarios (Las Condes)'!$A:$A,0))</f>
        <v>31070.910598000002</v>
      </c>
      <c r="P1155" s="19">
        <f>H1155*INDEX('Pliegos Tarifarios (Las Condes)'!$E:$E,MATCH($B1155,'Pliegos Tarifarios (Las Condes)'!$A:$A,0))</f>
        <v>10709.395264799999</v>
      </c>
      <c r="Q1155" s="19" cm="1">
        <f t="array" ref="Q1155">H1155*_xlfn.IFS(H1155&lt;=350,INDEX('Pliegos Tarifarios (Las Condes)'!$F:$F,MATCH($B1155,'Pliegos Tarifarios (Las Condes)'!$A:$A,0)),H1155&lt;=500,INDEX('Pliegos Tarifarios (Las Condes)'!$G:$G,MATCH($B1155,'Pliegos Tarifarios (Las Condes)'!$A:$A,0)),H1155&lt;=1000,INDEX('Pliegos Tarifarios (Las Condes)'!$H:$H,MATCH($B1155,'Pliegos Tarifarios (Las Condes)'!$A:$A,0)),H1155&lt;=5000,INDEX('Pliegos Tarifarios (Las Condes)'!$I:$I,MATCH($B1155,'Pliegos Tarifarios (Las Condes)'!$A:$A,0)),H1155&gt;5000,INDEX('Pliegos Tarifarios (Las Condes)'!$J:$J,MATCH($B1155,'Pliegos Tarifarios (Las Condes)'!$A:$A,0)))/1.19</f>
        <v>1942.2812919327737</v>
      </c>
      <c r="R1155" s="19">
        <f>INDEX('Pliegos Tarifarios (Las Condes)'!$K:$K,MATCH($B1155,'Pliegos Tarifarios (Las Condes)'!$A:$A,0))</f>
        <v>716.899</v>
      </c>
      <c r="S1155" s="21">
        <f t="shared" si="54"/>
        <v>150543.29103283276</v>
      </c>
      <c r="T1155" s="21">
        <f t="shared" si="55"/>
        <v>28603.225296238223</v>
      </c>
      <c r="U1155" s="19">
        <v>0</v>
      </c>
      <c r="V1155" s="21">
        <f t="shared" si="56"/>
        <v>179146.51632907099</v>
      </c>
    </row>
    <row r="1156" spans="1:22" x14ac:dyDescent="0.3">
      <c r="A1156" s="3" t="s">
        <v>142</v>
      </c>
      <c r="B1156" s="3">
        <v>3</v>
      </c>
      <c r="C1156" s="4" t="s">
        <v>186</v>
      </c>
      <c r="D1156" s="3" t="s">
        <v>656</v>
      </c>
      <c r="E1156" s="3" t="s">
        <v>121</v>
      </c>
      <c r="F1156" s="4" t="s">
        <v>657</v>
      </c>
      <c r="G1156" s="3" t="s">
        <v>16</v>
      </c>
      <c r="H1156" s="5">
        <v>826.13229999999999</v>
      </c>
      <c r="I1156" s="5">
        <v>2.3963999999999999</v>
      </c>
      <c r="J1156" s="5">
        <v>2.3963999999999999</v>
      </c>
      <c r="K1156" s="6">
        <v>1</v>
      </c>
      <c r="L1156" s="5">
        <v>29.5</v>
      </c>
      <c r="M1156" s="19">
        <f>H1156*INDEX('Pliegos Tarifarios (Las Condes)'!$B:$B,MATCH($B1156,'Pliegos Tarifarios (Las Condes)'!$A:$A,0))</f>
        <v>98175.910267399988</v>
      </c>
      <c r="N1156" s="19">
        <f>I1156*INDEX('Pliegos Tarifarios (Las Condes)'!$C:$C,MATCH($B1156,'Pliegos Tarifarios (Las Condes)'!$A:$A,0))</f>
        <v>8368.8734315999991</v>
      </c>
      <c r="O1156" s="19">
        <f>J1156*INDEX('Pliegos Tarifarios (Las Condes)'!$D:$D,MATCH($B1156,'Pliegos Tarifarios (Las Condes)'!$A:$A,0))</f>
        <v>34011.661866000002</v>
      </c>
      <c r="P1156" s="19">
        <f>H1156*INDEX('Pliegos Tarifarios (Las Condes)'!$E:$E,MATCH($B1156,'Pliegos Tarifarios (Las Condes)'!$A:$A,0))</f>
        <v>10683.5429036</v>
      </c>
      <c r="Q1156" s="19" cm="1">
        <f t="array" ref="Q1156">H1156*_xlfn.IFS(H1156&lt;=350,INDEX('Pliegos Tarifarios (Las Condes)'!$F:$F,MATCH($B1156,'Pliegos Tarifarios (Las Condes)'!$A:$A,0)),H1156&lt;=500,INDEX('Pliegos Tarifarios (Las Condes)'!$G:$G,MATCH($B1156,'Pliegos Tarifarios (Las Condes)'!$A:$A,0)),H1156&lt;=1000,INDEX('Pliegos Tarifarios (Las Condes)'!$H:$H,MATCH($B1156,'Pliegos Tarifarios (Las Condes)'!$A:$A,0)),H1156&lt;=5000,INDEX('Pliegos Tarifarios (Las Condes)'!$I:$I,MATCH($B1156,'Pliegos Tarifarios (Las Condes)'!$A:$A,0)),H1156&gt;5000,INDEX('Pliegos Tarifarios (Las Condes)'!$J:$J,MATCH($B1156,'Pliegos Tarifarios (Las Condes)'!$A:$A,0)))/1.19</f>
        <v>1937.5926464705885</v>
      </c>
      <c r="R1156" s="19">
        <f>INDEX('Pliegos Tarifarios (Las Condes)'!$K:$K,MATCH($B1156,'Pliegos Tarifarios (Las Condes)'!$A:$A,0))</f>
        <v>716.899</v>
      </c>
      <c r="S1156" s="21">
        <f t="shared" si="54"/>
        <v>153894.48011507059</v>
      </c>
      <c r="T1156" s="21">
        <f t="shared" si="55"/>
        <v>29239.951221863412</v>
      </c>
      <c r="U1156" s="19">
        <v>0</v>
      </c>
      <c r="V1156" s="21">
        <f t="shared" si="56"/>
        <v>183134.43133693401</v>
      </c>
    </row>
    <row r="1157" spans="1:22" x14ac:dyDescent="0.3">
      <c r="A1157" s="3" t="s">
        <v>142</v>
      </c>
      <c r="B1157" s="3">
        <v>3</v>
      </c>
      <c r="C1157" s="4" t="s">
        <v>186</v>
      </c>
      <c r="D1157" s="3" t="s">
        <v>658</v>
      </c>
      <c r="E1157" s="3" t="s">
        <v>121</v>
      </c>
      <c r="F1157" s="4" t="s">
        <v>659</v>
      </c>
      <c r="G1157" s="3" t="s">
        <v>16</v>
      </c>
      <c r="H1157" s="5">
        <v>828.71969999999999</v>
      </c>
      <c r="I1157" s="5">
        <v>2.2566999999999999</v>
      </c>
      <c r="J1157" s="5">
        <v>2.2566999999999999</v>
      </c>
      <c r="K1157" s="6">
        <v>1</v>
      </c>
      <c r="L1157" s="5">
        <v>29.6</v>
      </c>
      <c r="M1157" s="19">
        <f>H1157*INDEX('Pliegos Tarifarios (Las Condes)'!$B:$B,MATCH($B1157,'Pliegos Tarifarios (Las Condes)'!$A:$A,0))</f>
        <v>98483.3917086</v>
      </c>
      <c r="N1157" s="19">
        <f>I1157*INDEX('Pliegos Tarifarios (Las Condes)'!$C:$C,MATCH($B1157,'Pliegos Tarifarios (Las Condes)'!$A:$A,0))</f>
        <v>7881.0034522999995</v>
      </c>
      <c r="O1157" s="19">
        <f>J1157*INDEX('Pliegos Tarifarios (Las Condes)'!$D:$D,MATCH($B1157,'Pliegos Tarifarios (Las Condes)'!$A:$A,0))</f>
        <v>32028.925610499999</v>
      </c>
      <c r="P1157" s="19">
        <f>H1157*INDEX('Pliegos Tarifarios (Las Condes)'!$E:$E,MATCH($B1157,'Pliegos Tarifarios (Las Condes)'!$A:$A,0))</f>
        <v>10717.0031604</v>
      </c>
      <c r="Q1157" s="19" cm="1">
        <f t="array" ref="Q1157">H1157*_xlfn.IFS(H1157&lt;=350,INDEX('Pliegos Tarifarios (Las Condes)'!$F:$F,MATCH($B1157,'Pliegos Tarifarios (Las Condes)'!$A:$A,0)),H1157&lt;=500,INDEX('Pliegos Tarifarios (Las Condes)'!$G:$G,MATCH($B1157,'Pliegos Tarifarios (Las Condes)'!$A:$A,0)),H1157&lt;=1000,INDEX('Pliegos Tarifarios (Las Condes)'!$H:$H,MATCH($B1157,'Pliegos Tarifarios (Las Condes)'!$A:$A,0)),H1157&lt;=5000,INDEX('Pliegos Tarifarios (Las Condes)'!$I:$I,MATCH($B1157,'Pliegos Tarifarios (Las Condes)'!$A:$A,0)),H1157&gt;5000,INDEX('Pliegos Tarifarios (Las Condes)'!$J:$J,MATCH($B1157,'Pliegos Tarifarios (Las Condes)'!$A:$A,0)))/1.19</f>
        <v>1943.6610778991601</v>
      </c>
      <c r="R1157" s="19">
        <f>INDEX('Pliegos Tarifarios (Las Condes)'!$K:$K,MATCH($B1157,'Pliegos Tarifarios (Las Condes)'!$A:$A,0))</f>
        <v>716.899</v>
      </c>
      <c r="S1157" s="21">
        <f t="shared" si="54"/>
        <v>151770.88400969916</v>
      </c>
      <c r="T1157" s="21">
        <f t="shared" si="55"/>
        <v>28836.467961842842</v>
      </c>
      <c r="U1157" s="19">
        <v>0</v>
      </c>
      <c r="V1157" s="21">
        <f t="shared" si="56"/>
        <v>180607.351971542</v>
      </c>
    </row>
    <row r="1158" spans="1:22" x14ac:dyDescent="0.3">
      <c r="A1158" s="3" t="s">
        <v>142</v>
      </c>
      <c r="B1158" s="3">
        <v>3</v>
      </c>
      <c r="C1158" s="4" t="s">
        <v>186</v>
      </c>
      <c r="D1158" s="3" t="s">
        <v>660</v>
      </c>
      <c r="E1158" s="3" t="s">
        <v>121</v>
      </c>
      <c r="F1158" s="4" t="s">
        <v>661</v>
      </c>
      <c r="G1158" s="3" t="s">
        <v>16</v>
      </c>
      <c r="H1158" s="5">
        <v>828.5797</v>
      </c>
      <c r="I1158" s="5">
        <v>2.2397999999999998</v>
      </c>
      <c r="J1158" s="5">
        <v>2.2033</v>
      </c>
      <c r="K1158" s="6">
        <v>0.98370390213411918</v>
      </c>
      <c r="L1158" s="5">
        <v>29.59</v>
      </c>
      <c r="M1158" s="19">
        <f>H1158*INDEX('Pliegos Tarifarios (Las Condes)'!$B:$B,MATCH($B1158,'Pliegos Tarifarios (Las Condes)'!$A:$A,0))</f>
        <v>98466.754388599991</v>
      </c>
      <c r="N1158" s="19">
        <f>I1158*INDEX('Pliegos Tarifarios (Las Condes)'!$C:$C,MATCH($B1158,'Pliegos Tarifarios (Las Condes)'!$A:$A,0))</f>
        <v>7821.9841061999987</v>
      </c>
      <c r="O1158" s="19">
        <f>J1158*INDEX('Pliegos Tarifarios (Las Condes)'!$D:$D,MATCH($B1158,'Pliegos Tarifarios (Las Condes)'!$A:$A,0))</f>
        <v>31271.029289500002</v>
      </c>
      <c r="P1158" s="19">
        <f>H1158*INDEX('Pliegos Tarifarios (Las Condes)'!$E:$E,MATCH($B1158,'Pliegos Tarifarios (Las Condes)'!$A:$A,0))</f>
        <v>10715.1926804</v>
      </c>
      <c r="Q1158" s="19" cm="1">
        <f t="array" ref="Q1158">H1158*_xlfn.IFS(H1158&lt;=350,INDEX('Pliegos Tarifarios (Las Condes)'!$F:$F,MATCH($B1158,'Pliegos Tarifarios (Las Condes)'!$A:$A,0)),H1158&lt;=500,INDEX('Pliegos Tarifarios (Las Condes)'!$G:$G,MATCH($B1158,'Pliegos Tarifarios (Las Condes)'!$A:$A,0)),H1158&lt;=1000,INDEX('Pliegos Tarifarios (Las Condes)'!$H:$H,MATCH($B1158,'Pliegos Tarifarios (Las Condes)'!$A:$A,0)),H1158&lt;=5000,INDEX('Pliegos Tarifarios (Las Condes)'!$I:$I,MATCH($B1158,'Pliegos Tarifarios (Las Condes)'!$A:$A,0)),H1158&gt;5000,INDEX('Pliegos Tarifarios (Las Condes)'!$J:$J,MATCH($B1158,'Pliegos Tarifarios (Las Condes)'!$A:$A,0)))/1.19</f>
        <v>1943.3327249579836</v>
      </c>
      <c r="R1158" s="19">
        <f>INDEX('Pliegos Tarifarios (Las Condes)'!$K:$K,MATCH($B1158,'Pliegos Tarifarios (Las Condes)'!$A:$A,0))</f>
        <v>716.899</v>
      </c>
      <c r="S1158" s="21">
        <f t="shared" si="54"/>
        <v>150935.192189658</v>
      </c>
      <c r="T1158" s="21">
        <f t="shared" si="55"/>
        <v>28677.686516035021</v>
      </c>
      <c r="U1158" s="19">
        <v>0</v>
      </c>
      <c r="V1158" s="21">
        <f t="shared" si="56"/>
        <v>179612.87870569303</v>
      </c>
    </row>
    <row r="1159" spans="1:22" x14ac:dyDescent="0.3">
      <c r="A1159" s="3" t="s">
        <v>142</v>
      </c>
      <c r="B1159" s="3">
        <v>3</v>
      </c>
      <c r="C1159" s="4" t="s">
        <v>186</v>
      </c>
      <c r="D1159" s="3" t="s">
        <v>662</v>
      </c>
      <c r="E1159" s="3" t="s">
        <v>121</v>
      </c>
      <c r="F1159" s="4" t="s">
        <v>663</v>
      </c>
      <c r="G1159" s="3" t="s">
        <v>16</v>
      </c>
      <c r="H1159" s="5">
        <v>828.97130000000004</v>
      </c>
      <c r="I1159" s="5">
        <v>2.2635000000000001</v>
      </c>
      <c r="J1159" s="5">
        <v>2.2124999999999999</v>
      </c>
      <c r="K1159" s="6">
        <v>0.97746852220013247</v>
      </c>
      <c r="L1159" s="5">
        <v>29.61</v>
      </c>
      <c r="M1159" s="19">
        <f>H1159*INDEX('Pliegos Tarifarios (Las Condes)'!$B:$B,MATCH($B1159,'Pliegos Tarifarios (Las Condes)'!$A:$A,0))</f>
        <v>98513.291349399995</v>
      </c>
      <c r="N1159" s="19">
        <f>I1159*INDEX('Pliegos Tarifarios (Las Condes)'!$C:$C,MATCH($B1159,'Pliegos Tarifarios (Las Condes)'!$A:$A,0))</f>
        <v>7904.7508815000001</v>
      </c>
      <c r="O1159" s="19">
        <f>J1159*INDEX('Pliegos Tarifarios (Las Condes)'!$D:$D,MATCH($B1159,'Pliegos Tarifarios (Las Condes)'!$A:$A,0))</f>
        <v>31401.603187500001</v>
      </c>
      <c r="P1159" s="19">
        <f>H1159*INDEX('Pliegos Tarifarios (Las Condes)'!$E:$E,MATCH($B1159,'Pliegos Tarifarios (Las Condes)'!$A:$A,0))</f>
        <v>10720.256851600001</v>
      </c>
      <c r="Q1159" s="19" cm="1">
        <f t="array" ref="Q1159">H1159*_xlfn.IFS(H1159&lt;=350,INDEX('Pliegos Tarifarios (Las Condes)'!$F:$F,MATCH($B1159,'Pliegos Tarifarios (Las Condes)'!$A:$A,0)),H1159&lt;=500,INDEX('Pliegos Tarifarios (Las Condes)'!$G:$G,MATCH($B1159,'Pliegos Tarifarios (Las Condes)'!$A:$A,0)),H1159&lt;=1000,INDEX('Pliegos Tarifarios (Las Condes)'!$H:$H,MATCH($B1159,'Pliegos Tarifarios (Las Condes)'!$A:$A,0)),H1159&lt;=5000,INDEX('Pliegos Tarifarios (Las Condes)'!$I:$I,MATCH($B1159,'Pliegos Tarifarios (Las Condes)'!$A:$A,0)),H1159&gt;5000,INDEX('Pliegos Tarifarios (Las Condes)'!$J:$J,MATCH($B1159,'Pliegos Tarifarios (Las Condes)'!$A:$A,0)))/1.19</f>
        <v>1944.2511750420174</v>
      </c>
      <c r="R1159" s="19">
        <f>INDEX('Pliegos Tarifarios (Las Condes)'!$K:$K,MATCH($B1159,'Pliegos Tarifarios (Las Condes)'!$A:$A,0))</f>
        <v>716.899</v>
      </c>
      <c r="S1159" s="21">
        <f t="shared" si="54"/>
        <v>151201.05244504201</v>
      </c>
      <c r="T1159" s="21">
        <f t="shared" si="55"/>
        <v>28728.199964557982</v>
      </c>
      <c r="U1159" s="19">
        <v>0</v>
      </c>
      <c r="V1159" s="21">
        <f t="shared" si="56"/>
        <v>179929.25240959998</v>
      </c>
    </row>
    <row r="1160" spans="1:22" x14ac:dyDescent="0.3">
      <c r="A1160" s="3" t="s">
        <v>142</v>
      </c>
      <c r="B1160" s="3">
        <v>3</v>
      </c>
      <c r="C1160" s="4" t="s">
        <v>186</v>
      </c>
      <c r="D1160" s="3" t="s">
        <v>664</v>
      </c>
      <c r="E1160" s="3" t="s">
        <v>121</v>
      </c>
      <c r="F1160" s="4" t="s">
        <v>665</v>
      </c>
      <c r="G1160" s="3" t="s">
        <v>16</v>
      </c>
      <c r="H1160" s="5">
        <v>829.76239999999996</v>
      </c>
      <c r="I1160" s="5">
        <v>2.2925</v>
      </c>
      <c r="J1160" s="5">
        <v>2.2075999999999998</v>
      </c>
      <c r="K1160" s="6">
        <v>0.96296619411123219</v>
      </c>
      <c r="L1160" s="5">
        <v>29.63</v>
      </c>
      <c r="M1160" s="19">
        <f>H1160*INDEX('Pliegos Tarifarios (Las Condes)'!$B:$B,MATCH($B1160,'Pliegos Tarifarios (Las Condes)'!$A:$A,0))</f>
        <v>98607.304091199985</v>
      </c>
      <c r="N1160" s="19">
        <f>I1160*INDEX('Pliegos Tarifarios (Las Condes)'!$C:$C,MATCH($B1160,'Pliegos Tarifarios (Las Condes)'!$A:$A,0))</f>
        <v>8006.0266824999999</v>
      </c>
      <c r="O1160" s="19">
        <f>J1160*INDEX('Pliegos Tarifarios (Las Condes)'!$D:$D,MATCH($B1160,'Pliegos Tarifarios (Las Condes)'!$A:$A,0))</f>
        <v>31332.058394</v>
      </c>
      <c r="P1160" s="19">
        <f>H1160*INDEX('Pliegos Tarifarios (Las Condes)'!$E:$E,MATCH($B1160,'Pliegos Tarifarios (Las Condes)'!$A:$A,0))</f>
        <v>10730.4873568</v>
      </c>
      <c r="Q1160" s="19" cm="1">
        <f t="array" ref="Q1160">H1160*_xlfn.IFS(H1160&lt;=350,INDEX('Pliegos Tarifarios (Las Condes)'!$F:$F,MATCH($B1160,'Pliegos Tarifarios (Las Condes)'!$A:$A,0)),H1160&lt;=500,INDEX('Pliegos Tarifarios (Las Condes)'!$G:$G,MATCH($B1160,'Pliegos Tarifarios (Las Condes)'!$A:$A,0)),H1160&lt;=1000,INDEX('Pliegos Tarifarios (Las Condes)'!$H:$H,MATCH($B1160,'Pliegos Tarifarios (Las Condes)'!$A:$A,0)),H1160&lt;=5000,INDEX('Pliegos Tarifarios (Las Condes)'!$I:$I,MATCH($B1160,'Pliegos Tarifarios (Las Condes)'!$A:$A,0)),H1160&gt;5000,INDEX('Pliegos Tarifarios (Las Condes)'!$J:$J,MATCH($B1160,'Pliegos Tarifarios (Las Condes)'!$A:$A,0)))/1.19</f>
        <v>1946.1066036974792</v>
      </c>
      <c r="R1160" s="19">
        <f>INDEX('Pliegos Tarifarios (Las Condes)'!$K:$K,MATCH($B1160,'Pliegos Tarifarios (Las Condes)'!$A:$A,0))</f>
        <v>716.899</v>
      </c>
      <c r="S1160" s="21">
        <f t="shared" si="54"/>
        <v>151338.88212819747</v>
      </c>
      <c r="T1160" s="21">
        <f t="shared" si="55"/>
        <v>28754.387604357518</v>
      </c>
      <c r="U1160" s="19">
        <v>0</v>
      </c>
      <c r="V1160" s="21">
        <f t="shared" si="56"/>
        <v>180093.269732555</v>
      </c>
    </row>
    <row r="1161" spans="1:22" x14ac:dyDescent="0.3">
      <c r="A1161" s="3" t="s">
        <v>142</v>
      </c>
      <c r="B1161" s="3">
        <v>3</v>
      </c>
      <c r="C1161" s="4" t="s">
        <v>186</v>
      </c>
      <c r="D1161" s="3" t="s">
        <v>666</v>
      </c>
      <c r="E1161" s="3" t="s">
        <v>121</v>
      </c>
      <c r="F1161" s="4" t="s">
        <v>667</v>
      </c>
      <c r="G1161" s="3" t="s">
        <v>16</v>
      </c>
      <c r="H1161" s="5">
        <v>828.01499999999999</v>
      </c>
      <c r="I1161" s="5">
        <v>2.2454999999999998</v>
      </c>
      <c r="J1161" s="5">
        <v>2.1606999999999998</v>
      </c>
      <c r="K1161" s="6">
        <v>0.96223558227566242</v>
      </c>
      <c r="L1161" s="5">
        <v>29.57</v>
      </c>
      <c r="M1161" s="19">
        <f>H1161*INDEX('Pliegos Tarifarios (Las Condes)'!$B:$B,MATCH($B1161,'Pliegos Tarifarios (Las Condes)'!$A:$A,0))</f>
        <v>98399.646569999997</v>
      </c>
      <c r="N1161" s="19">
        <f>I1161*INDEX('Pliegos Tarifarios (Las Condes)'!$C:$C,MATCH($B1161,'Pliegos Tarifarios (Las Condes)'!$A:$A,0))</f>
        <v>7841.8900394999991</v>
      </c>
      <c r="O1161" s="19">
        <f>J1161*INDEX('Pliegos Tarifarios (Las Condes)'!$D:$D,MATCH($B1161,'Pliegos Tarifarios (Las Condes)'!$A:$A,0))</f>
        <v>30666.415370499999</v>
      </c>
      <c r="P1161" s="19">
        <f>H1161*INDEX('Pliegos Tarifarios (Las Condes)'!$E:$E,MATCH($B1161,'Pliegos Tarifarios (Las Condes)'!$A:$A,0))</f>
        <v>10707.88998</v>
      </c>
      <c r="Q1161" s="19" cm="1">
        <f t="array" ref="Q1161">H1161*_xlfn.IFS(H1161&lt;=350,INDEX('Pliegos Tarifarios (Las Condes)'!$F:$F,MATCH($B1161,'Pliegos Tarifarios (Las Condes)'!$A:$A,0)),H1161&lt;=500,INDEX('Pliegos Tarifarios (Las Condes)'!$G:$G,MATCH($B1161,'Pliegos Tarifarios (Las Condes)'!$A:$A,0)),H1161&lt;=1000,INDEX('Pliegos Tarifarios (Las Condes)'!$H:$H,MATCH($B1161,'Pliegos Tarifarios (Las Condes)'!$A:$A,0)),H1161&lt;=5000,INDEX('Pliegos Tarifarios (Las Condes)'!$I:$I,MATCH($B1161,'Pliegos Tarifarios (Las Condes)'!$A:$A,0)),H1161&gt;5000,INDEX('Pliegos Tarifarios (Las Condes)'!$J:$J,MATCH($B1161,'Pliegos Tarifarios (Las Condes)'!$A:$A,0)))/1.19</f>
        <v>1942.0082899159668</v>
      </c>
      <c r="R1161" s="19">
        <f>INDEX('Pliegos Tarifarios (Las Condes)'!$K:$K,MATCH($B1161,'Pliegos Tarifarios (Las Condes)'!$A:$A,0))</f>
        <v>716.899</v>
      </c>
      <c r="S1161" s="21">
        <f t="shared" ref="S1161:S1224" si="57">SUM(M1161:R1161)</f>
        <v>150274.74924991597</v>
      </c>
      <c r="T1161" s="21">
        <f t="shared" ref="T1161:T1224" si="58">S1161*0.19</f>
        <v>28552.202357484035</v>
      </c>
      <c r="U1161" s="19">
        <v>0</v>
      </c>
      <c r="V1161" s="21">
        <f t="shared" ref="V1161:V1224" si="59">SUM(S1161:T1161)</f>
        <v>178826.9516074</v>
      </c>
    </row>
    <row r="1162" spans="1:22" x14ac:dyDescent="0.3">
      <c r="A1162" s="3" t="s">
        <v>142</v>
      </c>
      <c r="B1162" s="3">
        <v>3</v>
      </c>
      <c r="C1162" s="4" t="s">
        <v>186</v>
      </c>
      <c r="D1162" s="3" t="s">
        <v>668</v>
      </c>
      <c r="E1162" s="3" t="s">
        <v>121</v>
      </c>
      <c r="F1162" s="4" t="s">
        <v>669</v>
      </c>
      <c r="G1162" s="3" t="s">
        <v>16</v>
      </c>
      <c r="H1162" s="5">
        <v>827.93240000000003</v>
      </c>
      <c r="I1162" s="5">
        <v>2.2168000000000001</v>
      </c>
      <c r="J1162" s="5">
        <v>2.1922000000000001</v>
      </c>
      <c r="K1162" s="6">
        <v>0.98890292313244321</v>
      </c>
      <c r="L1162" s="5">
        <v>29.57</v>
      </c>
      <c r="M1162" s="19">
        <f>H1162*INDEX('Pliegos Tarifarios (Las Condes)'!$B:$B,MATCH($B1162,'Pliegos Tarifarios (Las Condes)'!$A:$A,0))</f>
        <v>98389.830551199993</v>
      </c>
      <c r="N1162" s="19">
        <f>I1162*INDEX('Pliegos Tarifarios (Las Condes)'!$C:$C,MATCH($B1162,'Pliegos Tarifarios (Las Condes)'!$A:$A,0))</f>
        <v>7741.6619191999998</v>
      </c>
      <c r="O1162" s="19">
        <f>J1162*INDEX('Pliegos Tarifarios (Las Condes)'!$D:$D,MATCH($B1162,'Pliegos Tarifarios (Las Condes)'!$A:$A,0))</f>
        <v>31113.489043000005</v>
      </c>
      <c r="P1162" s="19">
        <f>H1162*INDEX('Pliegos Tarifarios (Las Condes)'!$E:$E,MATCH($B1162,'Pliegos Tarifarios (Las Condes)'!$A:$A,0))</f>
        <v>10706.821796800001</v>
      </c>
      <c r="Q1162" s="19" cm="1">
        <f t="array" ref="Q1162">H1162*_xlfn.IFS(H1162&lt;=350,INDEX('Pliegos Tarifarios (Las Condes)'!$F:$F,MATCH($B1162,'Pliegos Tarifarios (Las Condes)'!$A:$A,0)),H1162&lt;=500,INDEX('Pliegos Tarifarios (Las Condes)'!$G:$G,MATCH($B1162,'Pliegos Tarifarios (Las Condes)'!$A:$A,0)),H1162&lt;=1000,INDEX('Pliegos Tarifarios (Las Condes)'!$H:$H,MATCH($B1162,'Pliegos Tarifarios (Las Condes)'!$A:$A,0)),H1162&lt;=5000,INDEX('Pliegos Tarifarios (Las Condes)'!$I:$I,MATCH($B1162,'Pliegos Tarifarios (Las Condes)'!$A:$A,0)),H1162&gt;5000,INDEX('Pliegos Tarifarios (Las Condes)'!$J:$J,MATCH($B1162,'Pliegos Tarifarios (Las Condes)'!$A:$A,0)))/1.19</f>
        <v>1941.8145616806728</v>
      </c>
      <c r="R1162" s="19">
        <f>INDEX('Pliegos Tarifarios (Las Condes)'!$K:$K,MATCH($B1162,'Pliegos Tarifarios (Las Condes)'!$A:$A,0))</f>
        <v>716.899</v>
      </c>
      <c r="S1162" s="21">
        <f t="shared" si="57"/>
        <v>150610.51687188071</v>
      </c>
      <c r="T1162" s="21">
        <f t="shared" si="58"/>
        <v>28615.998205657335</v>
      </c>
      <c r="U1162" s="19">
        <v>0</v>
      </c>
      <c r="V1162" s="21">
        <f t="shared" si="59"/>
        <v>179226.51507753803</v>
      </c>
    </row>
    <row r="1163" spans="1:22" x14ac:dyDescent="0.3">
      <c r="A1163" s="3" t="s">
        <v>142</v>
      </c>
      <c r="B1163" s="3">
        <v>3</v>
      </c>
      <c r="C1163" s="4" t="s">
        <v>186</v>
      </c>
      <c r="D1163" s="3" t="s">
        <v>670</v>
      </c>
      <c r="E1163" s="3" t="s">
        <v>121</v>
      </c>
      <c r="F1163" s="4" t="s">
        <v>671</v>
      </c>
      <c r="G1163" s="3" t="s">
        <v>16</v>
      </c>
      <c r="H1163" s="5">
        <v>829.01499999999999</v>
      </c>
      <c r="I1163" s="5">
        <v>2.2490000000000001</v>
      </c>
      <c r="J1163" s="5">
        <v>2.1463000000000001</v>
      </c>
      <c r="K1163" s="6">
        <v>0.95433526011560699</v>
      </c>
      <c r="L1163" s="5">
        <v>29.61</v>
      </c>
      <c r="M1163" s="19">
        <f>H1163*INDEX('Pliegos Tarifarios (Las Condes)'!$B:$B,MATCH($B1163,'Pliegos Tarifarios (Las Condes)'!$A:$A,0))</f>
        <v>98518.484570000001</v>
      </c>
      <c r="N1163" s="19">
        <f>I1163*INDEX('Pliegos Tarifarios (Las Condes)'!$C:$C,MATCH($B1163,'Pliegos Tarifarios (Las Condes)'!$A:$A,0))</f>
        <v>7854.1129810000002</v>
      </c>
      <c r="O1163" s="19">
        <f>J1163*INDEX('Pliegos Tarifarios (Las Condes)'!$D:$D,MATCH($B1163,'Pliegos Tarifarios (Las Condes)'!$A:$A,0))</f>
        <v>30462.038834500003</v>
      </c>
      <c r="P1163" s="19">
        <f>H1163*INDEX('Pliegos Tarifarios (Las Condes)'!$E:$E,MATCH($B1163,'Pliegos Tarifarios (Las Condes)'!$A:$A,0))</f>
        <v>10720.821980000001</v>
      </c>
      <c r="Q1163" s="19" cm="1">
        <f t="array" ref="Q1163">H1163*_xlfn.IFS(H1163&lt;=350,INDEX('Pliegos Tarifarios (Las Condes)'!$F:$F,MATCH($B1163,'Pliegos Tarifarios (Las Condes)'!$A:$A,0)),H1163&lt;=500,INDEX('Pliegos Tarifarios (Las Condes)'!$G:$G,MATCH($B1163,'Pliegos Tarifarios (Las Condes)'!$A:$A,0)),H1163&lt;=1000,INDEX('Pliegos Tarifarios (Las Condes)'!$H:$H,MATCH($B1163,'Pliegos Tarifarios (Las Condes)'!$A:$A,0)),H1163&lt;=5000,INDEX('Pliegos Tarifarios (Las Condes)'!$I:$I,MATCH($B1163,'Pliegos Tarifarios (Las Condes)'!$A:$A,0)),H1163&gt;5000,INDEX('Pliegos Tarifarios (Las Condes)'!$J:$J,MATCH($B1163,'Pliegos Tarifarios (Las Condes)'!$A:$A,0)))/1.19</f>
        <v>1944.3536680672271</v>
      </c>
      <c r="R1163" s="19">
        <f>INDEX('Pliegos Tarifarios (Las Condes)'!$K:$K,MATCH($B1163,'Pliegos Tarifarios (Las Condes)'!$A:$A,0))</f>
        <v>716.899</v>
      </c>
      <c r="S1163" s="21">
        <f t="shared" si="57"/>
        <v>150216.71103356723</v>
      </c>
      <c r="T1163" s="21">
        <f t="shared" si="58"/>
        <v>28541.175096377774</v>
      </c>
      <c r="U1163" s="19">
        <v>0</v>
      </c>
      <c r="V1163" s="21">
        <f t="shared" si="59"/>
        <v>178757.88612994499</v>
      </c>
    </row>
    <row r="1164" spans="1:22" x14ac:dyDescent="0.3">
      <c r="A1164" s="3" t="s">
        <v>142</v>
      </c>
      <c r="B1164" s="3">
        <v>3</v>
      </c>
      <c r="C1164" s="4" t="s">
        <v>186</v>
      </c>
      <c r="D1164" s="3" t="s">
        <v>672</v>
      </c>
      <c r="E1164" s="3" t="s">
        <v>121</v>
      </c>
      <c r="F1164" s="4" t="s">
        <v>673</v>
      </c>
      <c r="G1164" s="3" t="s">
        <v>16</v>
      </c>
      <c r="H1164" s="5">
        <v>830.37210000000005</v>
      </c>
      <c r="I1164" s="5">
        <v>2.2799999999999998</v>
      </c>
      <c r="J1164" s="5">
        <v>2.2075999999999998</v>
      </c>
      <c r="K1164" s="6">
        <v>0.96824561403508769</v>
      </c>
      <c r="L1164" s="5">
        <v>29.66</v>
      </c>
      <c r="M1164" s="19">
        <f>H1164*INDEX('Pliegos Tarifarios (Las Condes)'!$B:$B,MATCH($B1164,'Pliegos Tarifarios (Las Condes)'!$A:$A,0))</f>
        <v>98679.759619799996</v>
      </c>
      <c r="N1164" s="19">
        <f>I1164*INDEX('Pliegos Tarifarios (Las Condes)'!$C:$C,MATCH($B1164,'Pliegos Tarifarios (Las Condes)'!$A:$A,0))</f>
        <v>7962.3733199999988</v>
      </c>
      <c r="O1164" s="19">
        <f>J1164*INDEX('Pliegos Tarifarios (Las Condes)'!$D:$D,MATCH($B1164,'Pliegos Tarifarios (Las Condes)'!$A:$A,0))</f>
        <v>31332.058394</v>
      </c>
      <c r="P1164" s="19">
        <f>H1164*INDEX('Pliegos Tarifarios (Las Condes)'!$E:$E,MATCH($B1164,'Pliegos Tarifarios (Las Condes)'!$A:$A,0))</f>
        <v>10738.371997200002</v>
      </c>
      <c r="Q1164" s="19" cm="1">
        <f t="array" ref="Q1164">H1164*_xlfn.IFS(H1164&lt;=350,INDEX('Pliegos Tarifarios (Las Condes)'!$F:$F,MATCH($B1164,'Pliegos Tarifarios (Las Condes)'!$A:$A,0)),H1164&lt;=500,INDEX('Pliegos Tarifarios (Las Condes)'!$G:$G,MATCH($B1164,'Pliegos Tarifarios (Las Condes)'!$A:$A,0)),H1164&lt;=1000,INDEX('Pliegos Tarifarios (Las Condes)'!$H:$H,MATCH($B1164,'Pliegos Tarifarios (Las Condes)'!$A:$A,0)),H1164&lt;=5000,INDEX('Pliegos Tarifarios (Las Condes)'!$I:$I,MATCH($B1164,'Pliegos Tarifarios (Las Condes)'!$A:$A,0)),H1164&gt;5000,INDEX('Pliegos Tarifarios (Las Condes)'!$J:$J,MATCH($B1164,'Pliegos Tarifarios (Las Condes)'!$A:$A,0)))/1.19</f>
        <v>1947.5365807563032</v>
      </c>
      <c r="R1164" s="19">
        <f>INDEX('Pliegos Tarifarios (Las Condes)'!$K:$K,MATCH($B1164,'Pliegos Tarifarios (Las Condes)'!$A:$A,0))</f>
        <v>716.899</v>
      </c>
      <c r="S1164" s="21">
        <f t="shared" si="57"/>
        <v>151376.99891175632</v>
      </c>
      <c r="T1164" s="21">
        <f t="shared" si="58"/>
        <v>28761.6297932337</v>
      </c>
      <c r="U1164" s="19">
        <v>0</v>
      </c>
      <c r="V1164" s="21">
        <f t="shared" si="59"/>
        <v>180138.62870499003</v>
      </c>
    </row>
    <row r="1165" spans="1:22" x14ac:dyDescent="0.3">
      <c r="A1165" s="3" t="s">
        <v>142</v>
      </c>
      <c r="B1165" s="3">
        <v>3</v>
      </c>
      <c r="C1165" s="4" t="s">
        <v>186</v>
      </c>
      <c r="D1165" s="3" t="s">
        <v>674</v>
      </c>
      <c r="E1165" s="3" t="s">
        <v>121</v>
      </c>
      <c r="F1165" s="4" t="s">
        <v>675</v>
      </c>
      <c r="G1165" s="3" t="s">
        <v>16</v>
      </c>
      <c r="H1165" s="5">
        <v>827.97190000000001</v>
      </c>
      <c r="I1165" s="5">
        <v>2.2465999999999999</v>
      </c>
      <c r="J1165" s="5">
        <v>2.1985999999999999</v>
      </c>
      <c r="K1165" s="6">
        <v>0.97863438084216148</v>
      </c>
      <c r="L1165" s="5">
        <v>29.57</v>
      </c>
      <c r="M1165" s="19">
        <f>H1165*INDEX('Pliegos Tarifarios (Las Condes)'!$B:$B,MATCH($B1165,'Pliegos Tarifarios (Las Condes)'!$A:$A,0))</f>
        <v>98394.524652199994</v>
      </c>
      <c r="N1165" s="19">
        <f>I1165*INDEX('Pliegos Tarifarios (Las Condes)'!$C:$C,MATCH($B1165,'Pliegos Tarifarios (Las Condes)'!$A:$A,0))</f>
        <v>7845.7315353999993</v>
      </c>
      <c r="O1165" s="19">
        <f>J1165*INDEX('Pliegos Tarifarios (Las Condes)'!$D:$D,MATCH($B1165,'Pliegos Tarifarios (Las Condes)'!$A:$A,0))</f>
        <v>31204.323058999998</v>
      </c>
      <c r="P1165" s="19">
        <f>H1165*INDEX('Pliegos Tarifarios (Las Condes)'!$E:$E,MATCH($B1165,'Pliegos Tarifarios (Las Condes)'!$A:$A,0))</f>
        <v>10707.3326108</v>
      </c>
      <c r="Q1165" s="19" cm="1">
        <f t="array" ref="Q1165">H1165*_xlfn.IFS(H1165&lt;=350,INDEX('Pliegos Tarifarios (Las Condes)'!$F:$F,MATCH($B1165,'Pliegos Tarifarios (Las Condes)'!$A:$A,0)),H1165&lt;=500,INDEX('Pliegos Tarifarios (Las Condes)'!$G:$G,MATCH($B1165,'Pliegos Tarifarios (Las Condes)'!$A:$A,0)),H1165&lt;=1000,INDEX('Pliegos Tarifarios (Las Condes)'!$H:$H,MATCH($B1165,'Pliegos Tarifarios (Las Condes)'!$A:$A,0)),H1165&lt;=5000,INDEX('Pliegos Tarifarios (Las Condes)'!$I:$I,MATCH($B1165,'Pliegos Tarifarios (Las Condes)'!$A:$A,0)),H1165&gt;5000,INDEX('Pliegos Tarifarios (Las Condes)'!$J:$J,MATCH($B1165,'Pliegos Tarifarios (Las Condes)'!$A:$A,0)))/1.19</f>
        <v>1941.9072041176473</v>
      </c>
      <c r="R1165" s="19">
        <f>INDEX('Pliegos Tarifarios (Las Condes)'!$K:$K,MATCH($B1165,'Pliegos Tarifarios (Las Condes)'!$A:$A,0))</f>
        <v>716.899</v>
      </c>
      <c r="S1165" s="21">
        <f t="shared" si="57"/>
        <v>150810.71806151763</v>
      </c>
      <c r="T1165" s="21">
        <f t="shared" si="58"/>
        <v>28654.03643168835</v>
      </c>
      <c r="U1165" s="19">
        <v>0</v>
      </c>
      <c r="V1165" s="21">
        <f t="shared" si="59"/>
        <v>179464.75449320598</v>
      </c>
    </row>
    <row r="1166" spans="1:22" x14ac:dyDescent="0.3">
      <c r="A1166" s="3" t="s">
        <v>142</v>
      </c>
      <c r="B1166" s="3">
        <v>3</v>
      </c>
      <c r="C1166" s="4" t="s">
        <v>186</v>
      </c>
      <c r="D1166" s="3" t="s">
        <v>676</v>
      </c>
      <c r="E1166" s="3" t="s">
        <v>121</v>
      </c>
      <c r="F1166" s="4" t="s">
        <v>677</v>
      </c>
      <c r="G1166" s="3" t="s">
        <v>16</v>
      </c>
      <c r="H1166" s="5">
        <v>827.94939999999997</v>
      </c>
      <c r="I1166" s="5">
        <v>2.2155999999999998</v>
      </c>
      <c r="J1166" s="5">
        <v>2.1692</v>
      </c>
      <c r="K1166" s="6">
        <v>0.97905759162303674</v>
      </c>
      <c r="L1166" s="5">
        <v>29.57</v>
      </c>
      <c r="M1166" s="19">
        <f>H1166*INDEX('Pliegos Tarifarios (Las Condes)'!$B:$B,MATCH($B1166,'Pliegos Tarifarios (Las Condes)'!$A:$A,0))</f>
        <v>98391.850797199993</v>
      </c>
      <c r="N1166" s="19">
        <f>I1166*INDEX('Pliegos Tarifarios (Las Condes)'!$C:$C,MATCH($B1166,'Pliegos Tarifarios (Las Condes)'!$A:$A,0))</f>
        <v>7737.4711963999989</v>
      </c>
      <c r="O1166" s="19">
        <f>J1166*INDEX('Pliegos Tarifarios (Las Condes)'!$D:$D,MATCH($B1166,'Pliegos Tarifarios (Las Condes)'!$A:$A,0))</f>
        <v>30787.054298000003</v>
      </c>
      <c r="P1166" s="19">
        <f>H1166*INDEX('Pliegos Tarifarios (Las Condes)'!$E:$E,MATCH($B1166,'Pliegos Tarifarios (Las Condes)'!$A:$A,0))</f>
        <v>10707.0416408</v>
      </c>
      <c r="Q1166" s="19" cm="1">
        <f t="array" ref="Q1166">H1166*_xlfn.IFS(H1166&lt;=350,INDEX('Pliegos Tarifarios (Las Condes)'!$F:$F,MATCH($B1166,'Pliegos Tarifarios (Las Condes)'!$A:$A,0)),H1166&lt;=500,INDEX('Pliegos Tarifarios (Las Condes)'!$G:$G,MATCH($B1166,'Pliegos Tarifarios (Las Condes)'!$A:$A,0)),H1166&lt;=1000,INDEX('Pliegos Tarifarios (Las Condes)'!$H:$H,MATCH($B1166,'Pliegos Tarifarios (Las Condes)'!$A:$A,0)),H1166&lt;=5000,INDEX('Pliegos Tarifarios (Las Condes)'!$I:$I,MATCH($B1166,'Pliegos Tarifarios (Las Condes)'!$A:$A,0)),H1166&gt;5000,INDEX('Pliegos Tarifarios (Las Condes)'!$J:$J,MATCH($B1166,'Pliegos Tarifarios (Las Condes)'!$A:$A,0)))/1.19</f>
        <v>1941.8544331092442</v>
      </c>
      <c r="R1166" s="19">
        <f>INDEX('Pliegos Tarifarios (Las Condes)'!$K:$K,MATCH($B1166,'Pliegos Tarifarios (Las Condes)'!$A:$A,0))</f>
        <v>716.899</v>
      </c>
      <c r="S1166" s="21">
        <f t="shared" si="57"/>
        <v>150282.17136550925</v>
      </c>
      <c r="T1166" s="21">
        <f t="shared" si="58"/>
        <v>28553.612559446756</v>
      </c>
      <c r="U1166" s="19">
        <v>0</v>
      </c>
      <c r="V1166" s="21">
        <f t="shared" si="59"/>
        <v>178835.78392495599</v>
      </c>
    </row>
    <row r="1167" spans="1:22" x14ac:dyDescent="0.3">
      <c r="A1167" s="3" t="s">
        <v>142</v>
      </c>
      <c r="B1167" s="3">
        <v>3</v>
      </c>
      <c r="C1167" s="4" t="s">
        <v>186</v>
      </c>
      <c r="D1167" s="3" t="s">
        <v>678</v>
      </c>
      <c r="E1167" s="3" t="s">
        <v>121</v>
      </c>
      <c r="F1167" s="4" t="s">
        <v>679</v>
      </c>
      <c r="G1167" s="3" t="s">
        <v>16</v>
      </c>
      <c r="H1167" s="5">
        <v>825.9828</v>
      </c>
      <c r="I1167" s="5">
        <v>2.2328999999999999</v>
      </c>
      <c r="J1167" s="5">
        <v>2.2328999999999999</v>
      </c>
      <c r="K1167" s="6">
        <v>1</v>
      </c>
      <c r="L1167" s="5">
        <v>29.5</v>
      </c>
      <c r="M1167" s="19">
        <f>H1167*INDEX('Pliegos Tarifarios (Las Condes)'!$B:$B,MATCH($B1167,'Pliegos Tarifarios (Las Condes)'!$A:$A,0))</f>
        <v>98158.143986399999</v>
      </c>
      <c r="N1167" s="19">
        <f>I1167*INDEX('Pliegos Tarifarios (Las Condes)'!$C:$C,MATCH($B1167,'Pliegos Tarifarios (Las Condes)'!$A:$A,0))</f>
        <v>7797.8874500999991</v>
      </c>
      <c r="O1167" s="19">
        <f>J1167*INDEX('Pliegos Tarifarios (Las Condes)'!$D:$D,MATCH($B1167,'Pliegos Tarifarios (Las Condes)'!$A:$A,0))</f>
        <v>31691.136613499999</v>
      </c>
      <c r="P1167" s="19">
        <f>H1167*INDEX('Pliegos Tarifarios (Las Condes)'!$E:$E,MATCH($B1167,'Pliegos Tarifarios (Las Condes)'!$A:$A,0))</f>
        <v>10681.609569600001</v>
      </c>
      <c r="Q1167" s="19" cm="1">
        <f t="array" ref="Q1167">H1167*_xlfn.IFS(H1167&lt;=350,INDEX('Pliegos Tarifarios (Las Condes)'!$F:$F,MATCH($B1167,'Pliegos Tarifarios (Las Condes)'!$A:$A,0)),H1167&lt;=500,INDEX('Pliegos Tarifarios (Las Condes)'!$G:$G,MATCH($B1167,'Pliegos Tarifarios (Las Condes)'!$A:$A,0)),H1167&lt;=1000,INDEX('Pliegos Tarifarios (Las Condes)'!$H:$H,MATCH($B1167,'Pliegos Tarifarios (Las Condes)'!$A:$A,0)),H1167&lt;=5000,INDEX('Pliegos Tarifarios (Las Condes)'!$I:$I,MATCH($B1167,'Pliegos Tarifarios (Las Condes)'!$A:$A,0)),H1167&gt;5000,INDEX('Pliegos Tarifarios (Las Condes)'!$J:$J,MATCH($B1167,'Pliegos Tarifarios (Las Condes)'!$A:$A,0)))/1.19</f>
        <v>1937.2420124369751</v>
      </c>
      <c r="R1167" s="19">
        <f>INDEX('Pliegos Tarifarios (Las Condes)'!$K:$K,MATCH($B1167,'Pliegos Tarifarios (Las Condes)'!$A:$A,0))</f>
        <v>716.899</v>
      </c>
      <c r="S1167" s="21">
        <f t="shared" si="57"/>
        <v>150982.91863203695</v>
      </c>
      <c r="T1167" s="21">
        <f t="shared" si="58"/>
        <v>28686.754540087022</v>
      </c>
      <c r="U1167" s="19">
        <v>0</v>
      </c>
      <c r="V1167" s="21">
        <f t="shared" si="59"/>
        <v>179669.67317212396</v>
      </c>
    </row>
    <row r="1168" spans="1:22" x14ac:dyDescent="0.3">
      <c r="A1168" s="3" t="s">
        <v>142</v>
      </c>
      <c r="B1168" s="3">
        <v>3</v>
      </c>
      <c r="C1168" s="4" t="s">
        <v>186</v>
      </c>
      <c r="D1168" s="3" t="s">
        <v>680</v>
      </c>
      <c r="E1168" s="3" t="s">
        <v>121</v>
      </c>
      <c r="F1168" s="4" t="s">
        <v>681</v>
      </c>
      <c r="G1168" s="3" t="s">
        <v>16</v>
      </c>
      <c r="H1168" s="5">
        <v>829.29840000000002</v>
      </c>
      <c r="I1168" s="5">
        <v>2.2732000000000001</v>
      </c>
      <c r="J1168" s="5">
        <v>2.2732000000000001</v>
      </c>
      <c r="K1168" s="6">
        <v>1</v>
      </c>
      <c r="L1168" s="5">
        <v>29.62</v>
      </c>
      <c r="M1168" s="19">
        <f>H1168*INDEX('Pliegos Tarifarios (Las Condes)'!$B:$B,MATCH($B1168,'Pliegos Tarifarios (Las Condes)'!$A:$A,0))</f>
        <v>98552.163259199995</v>
      </c>
      <c r="N1168" s="19">
        <f>I1168*INDEX('Pliegos Tarifarios (Las Condes)'!$C:$C,MATCH($B1168,'Pliegos Tarifarios (Las Condes)'!$A:$A,0))</f>
        <v>7938.6258908</v>
      </c>
      <c r="O1168" s="19">
        <f>J1168*INDEX('Pliegos Tarifarios (Las Condes)'!$D:$D,MATCH($B1168,'Pliegos Tarifarios (Las Condes)'!$A:$A,0))</f>
        <v>32263.107058000001</v>
      </c>
      <c r="P1168" s="19">
        <f>H1168*INDEX('Pliegos Tarifarios (Las Condes)'!$E:$E,MATCH($B1168,'Pliegos Tarifarios (Las Condes)'!$A:$A,0))</f>
        <v>10724.486908800001</v>
      </c>
      <c r="Q1168" s="19" cm="1">
        <f t="array" ref="Q1168">H1168*_xlfn.IFS(H1168&lt;=350,INDEX('Pliegos Tarifarios (Las Condes)'!$F:$F,MATCH($B1168,'Pliegos Tarifarios (Las Condes)'!$A:$A,0)),H1168&lt;=500,INDEX('Pliegos Tarifarios (Las Condes)'!$G:$G,MATCH($B1168,'Pliegos Tarifarios (Las Condes)'!$A:$A,0)),H1168&lt;=1000,INDEX('Pliegos Tarifarios (Las Condes)'!$H:$H,MATCH($B1168,'Pliegos Tarifarios (Las Condes)'!$A:$A,0)),H1168&lt;=5000,INDEX('Pliegos Tarifarios (Las Condes)'!$I:$I,MATCH($B1168,'Pliegos Tarifarios (Las Condes)'!$A:$A,0)),H1168&gt;5000,INDEX('Pliegos Tarifarios (Las Condes)'!$J:$J,MATCH($B1168,'Pliegos Tarifarios (Las Condes)'!$A:$A,0)))/1.19</f>
        <v>1945.0183482352943</v>
      </c>
      <c r="R1168" s="19">
        <f>INDEX('Pliegos Tarifarios (Las Condes)'!$K:$K,MATCH($B1168,'Pliegos Tarifarios (Las Condes)'!$A:$A,0))</f>
        <v>716.899</v>
      </c>
      <c r="S1168" s="21">
        <f t="shared" si="57"/>
        <v>152140.30046503528</v>
      </c>
      <c r="T1168" s="21">
        <f t="shared" si="58"/>
        <v>28906.657088356704</v>
      </c>
      <c r="U1168" s="19">
        <v>0</v>
      </c>
      <c r="V1168" s="21">
        <f t="shared" si="59"/>
        <v>181046.95755339199</v>
      </c>
    </row>
    <row r="1169" spans="1:22" x14ac:dyDescent="0.3">
      <c r="A1169" s="3" t="s">
        <v>142</v>
      </c>
      <c r="B1169" s="3">
        <v>3</v>
      </c>
      <c r="C1169" s="4" t="s">
        <v>186</v>
      </c>
      <c r="D1169" s="3" t="s">
        <v>682</v>
      </c>
      <c r="E1169" s="3" t="s">
        <v>121</v>
      </c>
      <c r="F1169" s="4" t="s">
        <v>683</v>
      </c>
      <c r="G1169" s="3" t="s">
        <v>16</v>
      </c>
      <c r="H1169" s="5">
        <v>828.7885</v>
      </c>
      <c r="I1169" s="5">
        <v>2.2705000000000002</v>
      </c>
      <c r="J1169" s="5">
        <v>2.2057000000000002</v>
      </c>
      <c r="K1169" s="6">
        <v>0.97146003083021359</v>
      </c>
      <c r="L1169" s="5">
        <v>29.6</v>
      </c>
      <c r="M1169" s="19">
        <f>H1169*INDEX('Pliegos Tarifarios (Las Condes)'!$B:$B,MATCH($B1169,'Pliegos Tarifarios (Las Condes)'!$A:$A,0))</f>
        <v>98491.567762999999</v>
      </c>
      <c r="N1169" s="19">
        <f>I1169*INDEX('Pliegos Tarifarios (Las Condes)'!$C:$C,MATCH($B1169,'Pliegos Tarifarios (Las Condes)'!$A:$A,0))</f>
        <v>7929.1967645000004</v>
      </c>
      <c r="O1169" s="19">
        <f>J1169*INDEX('Pliegos Tarifarios (Las Condes)'!$D:$D,MATCH($B1169,'Pliegos Tarifarios (Las Condes)'!$A:$A,0))</f>
        <v>31305.092045500005</v>
      </c>
      <c r="P1169" s="19">
        <f>H1169*INDEX('Pliegos Tarifarios (Las Condes)'!$E:$E,MATCH($B1169,'Pliegos Tarifarios (Las Condes)'!$A:$A,0))</f>
        <v>10717.892882</v>
      </c>
      <c r="Q1169" s="19" cm="1">
        <f t="array" ref="Q1169">H1169*_xlfn.IFS(H1169&lt;=350,INDEX('Pliegos Tarifarios (Las Condes)'!$F:$F,MATCH($B1169,'Pliegos Tarifarios (Las Condes)'!$A:$A,0)),H1169&lt;=500,INDEX('Pliegos Tarifarios (Las Condes)'!$G:$G,MATCH($B1169,'Pliegos Tarifarios (Las Condes)'!$A:$A,0)),H1169&lt;=1000,INDEX('Pliegos Tarifarios (Las Condes)'!$H:$H,MATCH($B1169,'Pliegos Tarifarios (Las Condes)'!$A:$A,0)),H1169&lt;=5000,INDEX('Pliegos Tarifarios (Las Condes)'!$I:$I,MATCH($B1169,'Pliegos Tarifarios (Las Condes)'!$A:$A,0)),H1169&gt;5000,INDEX('Pliegos Tarifarios (Las Condes)'!$J:$J,MATCH($B1169,'Pliegos Tarifarios (Las Condes)'!$A:$A,0)))/1.19</f>
        <v>1943.8224399159669</v>
      </c>
      <c r="R1169" s="19">
        <f>INDEX('Pliegos Tarifarios (Las Condes)'!$K:$K,MATCH($B1169,'Pliegos Tarifarios (Las Condes)'!$A:$A,0))</f>
        <v>716.899</v>
      </c>
      <c r="S1169" s="21">
        <f t="shared" si="57"/>
        <v>151104.47089491595</v>
      </c>
      <c r="T1169" s="21">
        <f t="shared" si="58"/>
        <v>28709.849470034031</v>
      </c>
      <c r="U1169" s="19">
        <v>0</v>
      </c>
      <c r="V1169" s="21">
        <f t="shared" si="59"/>
        <v>179814.32036494999</v>
      </c>
    </row>
    <row r="1170" spans="1:22" x14ac:dyDescent="0.3">
      <c r="A1170" s="3" t="s">
        <v>142</v>
      </c>
      <c r="B1170" s="3">
        <v>3</v>
      </c>
      <c r="C1170" s="4" t="s">
        <v>186</v>
      </c>
      <c r="D1170" s="3" t="s">
        <v>684</v>
      </c>
      <c r="E1170" s="3" t="s">
        <v>121</v>
      </c>
      <c r="F1170" s="4" t="s">
        <v>685</v>
      </c>
      <c r="G1170" s="3" t="s">
        <v>16</v>
      </c>
      <c r="H1170" s="5">
        <v>826.50890000000004</v>
      </c>
      <c r="I1170" s="5">
        <v>2.2559</v>
      </c>
      <c r="J1170" s="5">
        <v>2.2403</v>
      </c>
      <c r="K1170" s="6">
        <v>0.99308479985814968</v>
      </c>
      <c r="L1170" s="5">
        <v>29.52</v>
      </c>
      <c r="M1170" s="19">
        <f>H1170*INDEX('Pliegos Tarifarios (Las Condes)'!$B:$B,MATCH($B1170,'Pliegos Tarifarios (Las Condes)'!$A:$A,0))</f>
        <v>98220.664658199996</v>
      </c>
      <c r="N1170" s="19">
        <f>I1170*INDEX('Pliegos Tarifarios (Las Condes)'!$C:$C,MATCH($B1170,'Pliegos Tarifarios (Las Condes)'!$A:$A,0))</f>
        <v>7878.2096370999998</v>
      </c>
      <c r="O1170" s="19">
        <f>J1170*INDEX('Pliegos Tarifarios (Las Condes)'!$D:$D,MATCH($B1170,'Pliegos Tarifarios (Las Condes)'!$A:$A,0))</f>
        <v>31796.163444500002</v>
      </c>
      <c r="P1170" s="19">
        <f>H1170*INDEX('Pliegos Tarifarios (Las Condes)'!$E:$E,MATCH($B1170,'Pliegos Tarifarios (Las Condes)'!$A:$A,0))</f>
        <v>10688.4130948</v>
      </c>
      <c r="Q1170" s="19" cm="1">
        <f t="array" ref="Q1170">H1170*_xlfn.IFS(H1170&lt;=350,INDEX('Pliegos Tarifarios (Las Condes)'!$F:$F,MATCH($B1170,'Pliegos Tarifarios (Las Condes)'!$A:$A,0)),H1170&lt;=500,INDEX('Pliegos Tarifarios (Las Condes)'!$G:$G,MATCH($B1170,'Pliegos Tarifarios (Las Condes)'!$A:$A,0)),H1170&lt;=1000,INDEX('Pliegos Tarifarios (Las Condes)'!$H:$H,MATCH($B1170,'Pliegos Tarifarios (Las Condes)'!$A:$A,0)),H1170&lt;=5000,INDEX('Pliegos Tarifarios (Las Condes)'!$I:$I,MATCH($B1170,'Pliegos Tarifarios (Las Condes)'!$A:$A,0)),H1170&gt;5000,INDEX('Pliegos Tarifarios (Las Condes)'!$J:$J,MATCH($B1170,'Pliegos Tarifarios (Las Condes)'!$A:$A,0)))/1.19</f>
        <v>1938.4759158823533</v>
      </c>
      <c r="R1170" s="19">
        <f>INDEX('Pliegos Tarifarios (Las Condes)'!$K:$K,MATCH($B1170,'Pliegos Tarifarios (Las Condes)'!$A:$A,0))</f>
        <v>716.899</v>
      </c>
      <c r="S1170" s="21">
        <f t="shared" si="57"/>
        <v>151238.82575048236</v>
      </c>
      <c r="T1170" s="21">
        <f t="shared" si="58"/>
        <v>28735.376892591648</v>
      </c>
      <c r="U1170" s="19">
        <v>0</v>
      </c>
      <c r="V1170" s="21">
        <f t="shared" si="59"/>
        <v>179974.20264307401</v>
      </c>
    </row>
    <row r="1171" spans="1:22" x14ac:dyDescent="0.3">
      <c r="A1171" s="3" t="s">
        <v>142</v>
      </c>
      <c r="B1171" s="3">
        <v>3</v>
      </c>
      <c r="C1171" s="4" t="s">
        <v>186</v>
      </c>
      <c r="D1171" s="3" t="s">
        <v>686</v>
      </c>
      <c r="E1171" s="3" t="s">
        <v>121</v>
      </c>
      <c r="F1171" s="4" t="s">
        <v>687</v>
      </c>
      <c r="G1171" s="3" t="s">
        <v>16</v>
      </c>
      <c r="H1171" s="5">
        <v>827.41880000000003</v>
      </c>
      <c r="I1171" s="5">
        <v>2.1943999999999999</v>
      </c>
      <c r="J1171" s="5">
        <v>2.1697000000000002</v>
      </c>
      <c r="K1171" s="6">
        <v>0.98874407582938406</v>
      </c>
      <c r="L1171" s="5">
        <v>29.55</v>
      </c>
      <c r="M1171" s="19">
        <f>H1171*INDEX('Pliegos Tarifarios (Las Condes)'!$B:$B,MATCH($B1171,'Pliegos Tarifarios (Las Condes)'!$A:$A,0))</f>
        <v>98328.795354400005</v>
      </c>
      <c r="N1171" s="19">
        <f>I1171*INDEX('Pliegos Tarifarios (Las Condes)'!$C:$C,MATCH($B1171,'Pliegos Tarifarios (Las Condes)'!$A:$A,0))</f>
        <v>7663.4350935999992</v>
      </c>
      <c r="O1171" s="19">
        <f>J1171*INDEX('Pliegos Tarifarios (Las Condes)'!$D:$D,MATCH($B1171,'Pliegos Tarifarios (Las Condes)'!$A:$A,0))</f>
        <v>30794.150705500004</v>
      </c>
      <c r="P1171" s="19">
        <f>H1171*INDEX('Pliegos Tarifarios (Las Condes)'!$E:$E,MATCH($B1171,'Pliegos Tarifarios (Las Condes)'!$A:$A,0))</f>
        <v>10700.1799216</v>
      </c>
      <c r="Q1171" s="19" cm="1">
        <f t="array" ref="Q1171">H1171*_xlfn.IFS(H1171&lt;=350,INDEX('Pliegos Tarifarios (Las Condes)'!$F:$F,MATCH($B1171,'Pliegos Tarifarios (Las Condes)'!$A:$A,0)),H1171&lt;=500,INDEX('Pliegos Tarifarios (Las Condes)'!$G:$G,MATCH($B1171,'Pliegos Tarifarios (Las Condes)'!$A:$A,0)),H1171&lt;=1000,INDEX('Pliegos Tarifarios (Las Condes)'!$H:$H,MATCH($B1171,'Pliegos Tarifarios (Las Condes)'!$A:$A,0)),H1171&lt;=5000,INDEX('Pliegos Tarifarios (Las Condes)'!$I:$I,MATCH($B1171,'Pliegos Tarifarios (Las Condes)'!$A:$A,0)),H1171&gt;5000,INDEX('Pliegos Tarifarios (Las Condes)'!$J:$J,MATCH($B1171,'Pliegos Tarifarios (Las Condes)'!$A:$A,0)))/1.19</f>
        <v>1940.6099754621853</v>
      </c>
      <c r="R1171" s="19">
        <f>INDEX('Pliegos Tarifarios (Las Condes)'!$K:$K,MATCH($B1171,'Pliegos Tarifarios (Las Condes)'!$A:$A,0))</f>
        <v>716.899</v>
      </c>
      <c r="S1171" s="21">
        <f t="shared" si="57"/>
        <v>150144.07005056221</v>
      </c>
      <c r="T1171" s="21">
        <f t="shared" si="58"/>
        <v>28527.373309606821</v>
      </c>
      <c r="U1171" s="19">
        <v>0</v>
      </c>
      <c r="V1171" s="21">
        <f t="shared" si="59"/>
        <v>178671.44336016904</v>
      </c>
    </row>
    <row r="1172" spans="1:22" x14ac:dyDescent="0.3">
      <c r="A1172" s="3" t="s">
        <v>142</v>
      </c>
      <c r="B1172" s="3">
        <v>3</v>
      </c>
      <c r="C1172" s="4" t="s">
        <v>186</v>
      </c>
      <c r="D1172" s="3" t="s">
        <v>688</v>
      </c>
      <c r="E1172" s="3" t="s">
        <v>121</v>
      </c>
      <c r="F1172" s="4" t="s">
        <v>689</v>
      </c>
      <c r="G1172" s="3" t="s">
        <v>16</v>
      </c>
      <c r="H1172" s="5">
        <v>829.32470000000001</v>
      </c>
      <c r="I1172" s="5">
        <v>2.2267999999999999</v>
      </c>
      <c r="J1172" s="5">
        <v>2.2267999999999999</v>
      </c>
      <c r="K1172" s="6">
        <v>1</v>
      </c>
      <c r="L1172" s="5">
        <v>29.62</v>
      </c>
      <c r="M1172" s="19">
        <f>H1172*INDEX('Pliegos Tarifarios (Las Condes)'!$B:$B,MATCH($B1172,'Pliegos Tarifarios (Las Condes)'!$A:$A,0))</f>
        <v>98555.288698599994</v>
      </c>
      <c r="N1172" s="19">
        <f>I1172*INDEX('Pliegos Tarifarios (Las Condes)'!$C:$C,MATCH($B1172,'Pliegos Tarifarios (Las Condes)'!$A:$A,0))</f>
        <v>7776.5846091999992</v>
      </c>
      <c r="O1172" s="19">
        <f>J1172*INDEX('Pliegos Tarifarios (Las Condes)'!$D:$D,MATCH($B1172,'Pliegos Tarifarios (Las Condes)'!$A:$A,0))</f>
        <v>31604.560441999998</v>
      </c>
      <c r="P1172" s="19">
        <f>H1172*INDEX('Pliegos Tarifarios (Las Condes)'!$E:$E,MATCH($B1172,'Pliegos Tarifarios (Las Condes)'!$A:$A,0))</f>
        <v>10724.8270204</v>
      </c>
      <c r="Q1172" s="19" cm="1">
        <f t="array" ref="Q1172">H1172*_xlfn.IFS(H1172&lt;=350,INDEX('Pliegos Tarifarios (Las Condes)'!$F:$F,MATCH($B1172,'Pliegos Tarifarios (Las Condes)'!$A:$A,0)),H1172&lt;=500,INDEX('Pliegos Tarifarios (Las Condes)'!$G:$G,MATCH($B1172,'Pliegos Tarifarios (Las Condes)'!$A:$A,0)),H1172&lt;=1000,INDEX('Pliegos Tarifarios (Las Condes)'!$H:$H,MATCH($B1172,'Pliegos Tarifarios (Las Condes)'!$A:$A,0)),H1172&lt;=5000,INDEX('Pliegos Tarifarios (Las Condes)'!$I:$I,MATCH($B1172,'Pliegos Tarifarios (Las Condes)'!$A:$A,0)),H1172&gt;5000,INDEX('Pliegos Tarifarios (Las Condes)'!$J:$J,MATCH($B1172,'Pliegos Tarifarios (Las Condes)'!$A:$A,0)))/1.19</f>
        <v>1945.0800316806728</v>
      </c>
      <c r="R1172" s="19">
        <f>INDEX('Pliegos Tarifarios (Las Condes)'!$K:$K,MATCH($B1172,'Pliegos Tarifarios (Las Condes)'!$A:$A,0))</f>
        <v>716.899</v>
      </c>
      <c r="S1172" s="21">
        <f t="shared" si="57"/>
        <v>151323.23980188067</v>
      </c>
      <c r="T1172" s="21">
        <f t="shared" si="58"/>
        <v>28751.415562357328</v>
      </c>
      <c r="U1172" s="19">
        <v>0</v>
      </c>
      <c r="V1172" s="21">
        <f t="shared" si="59"/>
        <v>180074.65536423799</v>
      </c>
    </row>
    <row r="1173" spans="1:22" x14ac:dyDescent="0.3">
      <c r="A1173" s="3" t="s">
        <v>142</v>
      </c>
      <c r="B1173" s="3">
        <v>3</v>
      </c>
      <c r="C1173" s="4" t="s">
        <v>186</v>
      </c>
      <c r="D1173" s="3" t="s">
        <v>690</v>
      </c>
      <c r="E1173" s="3" t="s">
        <v>121</v>
      </c>
      <c r="F1173" s="4" t="s">
        <v>691</v>
      </c>
      <c r="G1173" s="3" t="s">
        <v>16</v>
      </c>
      <c r="H1173" s="5">
        <v>829.35760000000005</v>
      </c>
      <c r="I1173" s="5">
        <v>2.2355</v>
      </c>
      <c r="J1173" s="5">
        <v>2.1705999999999999</v>
      </c>
      <c r="K1173" s="6">
        <v>0.97096846343099974</v>
      </c>
      <c r="L1173" s="5">
        <v>29.62</v>
      </c>
      <c r="M1173" s="19">
        <f>H1173*INDEX('Pliegos Tarifarios (Las Condes)'!$B:$B,MATCH($B1173,'Pliegos Tarifarios (Las Condes)'!$A:$A,0))</f>
        <v>98559.198468799994</v>
      </c>
      <c r="N1173" s="19">
        <f>I1173*INDEX('Pliegos Tarifarios (Las Condes)'!$C:$C,MATCH($B1173,'Pliegos Tarifarios (Las Condes)'!$A:$A,0))</f>
        <v>7806.9673494999997</v>
      </c>
      <c r="O1173" s="19">
        <f>J1173*INDEX('Pliegos Tarifarios (Las Condes)'!$D:$D,MATCH($B1173,'Pliegos Tarifarios (Las Condes)'!$A:$A,0))</f>
        <v>30806.924239</v>
      </c>
      <c r="P1173" s="19">
        <f>H1173*INDEX('Pliegos Tarifarios (Las Condes)'!$E:$E,MATCH($B1173,'Pliegos Tarifarios (Las Condes)'!$A:$A,0))</f>
        <v>10725.252483200002</v>
      </c>
      <c r="Q1173" s="19" cm="1">
        <f t="array" ref="Q1173">H1173*_xlfn.IFS(H1173&lt;=350,INDEX('Pliegos Tarifarios (Las Condes)'!$F:$F,MATCH($B1173,'Pliegos Tarifarios (Las Condes)'!$A:$A,0)),H1173&lt;=500,INDEX('Pliegos Tarifarios (Las Condes)'!$G:$G,MATCH($B1173,'Pliegos Tarifarios (Las Condes)'!$A:$A,0)),H1173&lt;=1000,INDEX('Pliegos Tarifarios (Las Condes)'!$H:$H,MATCH($B1173,'Pliegos Tarifarios (Las Condes)'!$A:$A,0)),H1173&lt;=5000,INDEX('Pliegos Tarifarios (Las Condes)'!$I:$I,MATCH($B1173,'Pliegos Tarifarios (Las Condes)'!$A:$A,0)),H1173&gt;5000,INDEX('Pliegos Tarifarios (Las Condes)'!$J:$J,MATCH($B1173,'Pliegos Tarifarios (Las Condes)'!$A:$A,0)))/1.19</f>
        <v>1945.1571946218492</v>
      </c>
      <c r="R1173" s="19">
        <f>INDEX('Pliegos Tarifarios (Las Condes)'!$K:$K,MATCH($B1173,'Pliegos Tarifarios (Las Condes)'!$A:$A,0))</f>
        <v>716.899</v>
      </c>
      <c r="S1173" s="21">
        <f t="shared" si="57"/>
        <v>150560.39873512185</v>
      </c>
      <c r="T1173" s="21">
        <f t="shared" si="58"/>
        <v>28606.475759673151</v>
      </c>
      <c r="U1173" s="19">
        <v>0</v>
      </c>
      <c r="V1173" s="21">
        <f t="shared" si="59"/>
        <v>179166.87449479499</v>
      </c>
    </row>
    <row r="1174" spans="1:22" x14ac:dyDescent="0.3">
      <c r="A1174" s="3" t="s">
        <v>142</v>
      </c>
      <c r="B1174" s="3">
        <v>3</v>
      </c>
      <c r="C1174" s="4" t="s">
        <v>186</v>
      </c>
      <c r="D1174" s="3" t="s">
        <v>692</v>
      </c>
      <c r="E1174" s="3" t="s">
        <v>121</v>
      </c>
      <c r="F1174" s="4" t="s">
        <v>693</v>
      </c>
      <c r="G1174" s="3" t="s">
        <v>16</v>
      </c>
      <c r="H1174" s="5">
        <v>828.56269999999995</v>
      </c>
      <c r="I1174" s="5">
        <v>2.1932999999999998</v>
      </c>
      <c r="J1174" s="5">
        <v>2.1848000000000001</v>
      </c>
      <c r="K1174" s="6">
        <v>0.99612456116354364</v>
      </c>
      <c r="L1174" s="5">
        <v>29.59</v>
      </c>
      <c r="M1174" s="19">
        <f>H1174*INDEX('Pliegos Tarifarios (Las Condes)'!$B:$B,MATCH($B1174,'Pliegos Tarifarios (Las Condes)'!$A:$A,0))</f>
        <v>98464.734142599991</v>
      </c>
      <c r="N1174" s="19">
        <f>I1174*INDEX('Pliegos Tarifarios (Las Condes)'!$C:$C,MATCH($B1174,'Pliegos Tarifarios (Las Condes)'!$A:$A,0))</f>
        <v>7659.593597699999</v>
      </c>
      <c r="O1174" s="19">
        <f>J1174*INDEX('Pliegos Tarifarios (Las Condes)'!$D:$D,MATCH($B1174,'Pliegos Tarifarios (Las Condes)'!$A:$A,0))</f>
        <v>31008.462212000002</v>
      </c>
      <c r="P1174" s="19">
        <f>H1174*INDEX('Pliegos Tarifarios (Las Condes)'!$E:$E,MATCH($B1174,'Pliegos Tarifarios (Las Condes)'!$A:$A,0))</f>
        <v>10714.9728364</v>
      </c>
      <c r="Q1174" s="19" cm="1">
        <f t="array" ref="Q1174">H1174*_xlfn.IFS(H1174&lt;=350,INDEX('Pliegos Tarifarios (Las Condes)'!$F:$F,MATCH($B1174,'Pliegos Tarifarios (Las Condes)'!$A:$A,0)),H1174&lt;=500,INDEX('Pliegos Tarifarios (Las Condes)'!$G:$G,MATCH($B1174,'Pliegos Tarifarios (Las Condes)'!$A:$A,0)),H1174&lt;=1000,INDEX('Pliegos Tarifarios (Las Condes)'!$H:$H,MATCH($B1174,'Pliegos Tarifarios (Las Condes)'!$A:$A,0)),H1174&lt;=5000,INDEX('Pliegos Tarifarios (Las Condes)'!$I:$I,MATCH($B1174,'Pliegos Tarifarios (Las Condes)'!$A:$A,0)),H1174&gt;5000,INDEX('Pliegos Tarifarios (Las Condes)'!$J:$J,MATCH($B1174,'Pliegos Tarifarios (Las Condes)'!$A:$A,0)))/1.19</f>
        <v>1943.292853529412</v>
      </c>
      <c r="R1174" s="19">
        <f>INDEX('Pliegos Tarifarios (Las Condes)'!$K:$K,MATCH($B1174,'Pliegos Tarifarios (Las Condes)'!$A:$A,0))</f>
        <v>716.899</v>
      </c>
      <c r="S1174" s="21">
        <f t="shared" si="57"/>
        <v>150507.95464222942</v>
      </c>
      <c r="T1174" s="21">
        <f t="shared" si="58"/>
        <v>28596.511382023589</v>
      </c>
      <c r="U1174" s="19">
        <v>0</v>
      </c>
      <c r="V1174" s="21">
        <f t="shared" si="59"/>
        <v>179104.46602425302</v>
      </c>
    </row>
    <row r="1175" spans="1:22" x14ac:dyDescent="0.3">
      <c r="A1175" s="3" t="s">
        <v>142</v>
      </c>
      <c r="B1175" s="3">
        <v>3</v>
      </c>
      <c r="C1175" s="4" t="s">
        <v>186</v>
      </c>
      <c r="D1175" s="3" t="s">
        <v>694</v>
      </c>
      <c r="E1175" s="3" t="s">
        <v>121</v>
      </c>
      <c r="F1175" s="4" t="s">
        <v>695</v>
      </c>
      <c r="G1175" s="3" t="s">
        <v>16</v>
      </c>
      <c r="H1175" s="5">
        <v>826.56830000000002</v>
      </c>
      <c r="I1175" s="5">
        <v>2.2397</v>
      </c>
      <c r="J1175" s="5">
        <v>2.1947999999999999</v>
      </c>
      <c r="K1175" s="6">
        <v>0.97995267223288829</v>
      </c>
      <c r="L1175" s="5">
        <v>29.52</v>
      </c>
      <c r="M1175" s="19">
        <f>H1175*INDEX('Pliegos Tarifarios (Las Condes)'!$B:$B,MATCH($B1175,'Pliegos Tarifarios (Las Condes)'!$A:$A,0))</f>
        <v>98227.723635399991</v>
      </c>
      <c r="N1175" s="19">
        <f>I1175*INDEX('Pliegos Tarifarios (Las Condes)'!$C:$C,MATCH($B1175,'Pliegos Tarifarios (Las Condes)'!$A:$A,0))</f>
        <v>7821.6348792999997</v>
      </c>
      <c r="O1175" s="19">
        <f>J1175*INDEX('Pliegos Tarifarios (Las Condes)'!$D:$D,MATCH($B1175,'Pliegos Tarifarios (Las Condes)'!$A:$A,0))</f>
        <v>31150.390361999998</v>
      </c>
      <c r="P1175" s="19">
        <f>H1175*INDEX('Pliegos Tarifarios (Las Condes)'!$E:$E,MATCH($B1175,'Pliegos Tarifarios (Las Condes)'!$A:$A,0))</f>
        <v>10689.1812556</v>
      </c>
      <c r="Q1175" s="19" cm="1">
        <f t="array" ref="Q1175">H1175*_xlfn.IFS(H1175&lt;=350,INDEX('Pliegos Tarifarios (Las Condes)'!$F:$F,MATCH($B1175,'Pliegos Tarifarios (Las Condes)'!$A:$A,0)),H1175&lt;=500,INDEX('Pliegos Tarifarios (Las Condes)'!$G:$G,MATCH($B1175,'Pliegos Tarifarios (Las Condes)'!$A:$A,0)),H1175&lt;=1000,INDEX('Pliegos Tarifarios (Las Condes)'!$H:$H,MATCH($B1175,'Pliegos Tarifarios (Las Condes)'!$A:$A,0)),H1175&lt;=5000,INDEX('Pliegos Tarifarios (Las Condes)'!$I:$I,MATCH($B1175,'Pliegos Tarifarios (Las Condes)'!$A:$A,0)),H1175&gt;5000,INDEX('Pliegos Tarifarios (Las Condes)'!$J:$J,MATCH($B1175,'Pliegos Tarifarios (Las Condes)'!$A:$A,0)))/1.19</f>
        <v>1938.6152313445382</v>
      </c>
      <c r="R1175" s="19">
        <f>INDEX('Pliegos Tarifarios (Las Condes)'!$K:$K,MATCH($B1175,'Pliegos Tarifarios (Las Condes)'!$A:$A,0))</f>
        <v>716.899</v>
      </c>
      <c r="S1175" s="21">
        <f t="shared" si="57"/>
        <v>150544.44436364455</v>
      </c>
      <c r="T1175" s="21">
        <f t="shared" si="58"/>
        <v>28603.444429092466</v>
      </c>
      <c r="U1175" s="19">
        <v>0</v>
      </c>
      <c r="V1175" s="21">
        <f t="shared" si="59"/>
        <v>179147.88879273701</v>
      </c>
    </row>
    <row r="1176" spans="1:22" x14ac:dyDescent="0.3">
      <c r="A1176" s="3" t="s">
        <v>142</v>
      </c>
      <c r="B1176" s="3">
        <v>3</v>
      </c>
      <c r="C1176" s="4" t="s">
        <v>186</v>
      </c>
      <c r="D1176" s="3" t="s">
        <v>696</v>
      </c>
      <c r="E1176" s="3" t="s">
        <v>121</v>
      </c>
      <c r="F1176" s="4" t="s">
        <v>697</v>
      </c>
      <c r="G1176" s="3" t="s">
        <v>16</v>
      </c>
      <c r="H1176" s="5">
        <v>829.18039999999996</v>
      </c>
      <c r="I1176" s="5">
        <v>2.1989999999999998</v>
      </c>
      <c r="J1176" s="5">
        <v>2.1850000000000001</v>
      </c>
      <c r="K1176" s="6">
        <v>0.99363346975898148</v>
      </c>
      <c r="L1176" s="5">
        <v>29.61</v>
      </c>
      <c r="M1176" s="19">
        <f>H1176*INDEX('Pliegos Tarifarios (Las Condes)'!$B:$B,MATCH($B1176,'Pliegos Tarifarios (Las Condes)'!$A:$A,0))</f>
        <v>98538.14037519999</v>
      </c>
      <c r="N1176" s="19">
        <f>I1176*INDEX('Pliegos Tarifarios (Las Condes)'!$C:$C,MATCH($B1176,'Pliegos Tarifarios (Las Condes)'!$A:$A,0))</f>
        <v>7679.4995309999986</v>
      </c>
      <c r="O1176" s="19">
        <f>J1176*INDEX('Pliegos Tarifarios (Las Condes)'!$D:$D,MATCH($B1176,'Pliegos Tarifarios (Las Condes)'!$A:$A,0))</f>
        <v>31011.300775000003</v>
      </c>
      <c r="P1176" s="19">
        <f>H1176*INDEX('Pliegos Tarifarios (Las Condes)'!$E:$E,MATCH($B1176,'Pliegos Tarifarios (Las Condes)'!$A:$A,0))</f>
        <v>10722.960932800001</v>
      </c>
      <c r="Q1176" s="19" cm="1">
        <f t="array" ref="Q1176">H1176*_xlfn.IFS(H1176&lt;=350,INDEX('Pliegos Tarifarios (Las Condes)'!$F:$F,MATCH($B1176,'Pliegos Tarifarios (Las Condes)'!$A:$A,0)),H1176&lt;=500,INDEX('Pliegos Tarifarios (Las Condes)'!$G:$G,MATCH($B1176,'Pliegos Tarifarios (Las Condes)'!$A:$A,0)),H1176&lt;=1000,INDEX('Pliegos Tarifarios (Las Condes)'!$H:$H,MATCH($B1176,'Pliegos Tarifarios (Las Condes)'!$A:$A,0)),H1176&lt;=5000,INDEX('Pliegos Tarifarios (Las Condes)'!$I:$I,MATCH($B1176,'Pliegos Tarifarios (Las Condes)'!$A:$A,0)),H1176&gt;5000,INDEX('Pliegos Tarifarios (Las Condes)'!$J:$J,MATCH($B1176,'Pliegos Tarifarios (Las Condes)'!$A:$A,0)))/1.19</f>
        <v>1944.7415936134455</v>
      </c>
      <c r="R1176" s="19">
        <f>INDEX('Pliegos Tarifarios (Las Condes)'!$K:$K,MATCH($B1176,'Pliegos Tarifarios (Las Condes)'!$A:$A,0))</f>
        <v>716.899</v>
      </c>
      <c r="S1176" s="21">
        <f t="shared" si="57"/>
        <v>150613.54220761341</v>
      </c>
      <c r="T1176" s="21">
        <f t="shared" si="58"/>
        <v>28616.57301944655</v>
      </c>
      <c r="U1176" s="19">
        <v>0</v>
      </c>
      <c r="V1176" s="21">
        <f t="shared" si="59"/>
        <v>179230.11522705996</v>
      </c>
    </row>
    <row r="1177" spans="1:22" x14ac:dyDescent="0.3">
      <c r="A1177" s="3" t="s">
        <v>142</v>
      </c>
      <c r="B1177" s="3">
        <v>3</v>
      </c>
      <c r="C1177" s="4" t="s">
        <v>186</v>
      </c>
      <c r="D1177" s="3" t="s">
        <v>698</v>
      </c>
      <c r="E1177" s="3" t="s">
        <v>121</v>
      </c>
      <c r="F1177" s="4" t="s">
        <v>699</v>
      </c>
      <c r="G1177" s="3" t="s">
        <v>16</v>
      </c>
      <c r="H1177" s="5">
        <v>828.16470000000004</v>
      </c>
      <c r="I1177" s="5">
        <v>2.2160000000000002</v>
      </c>
      <c r="J1177" s="5">
        <v>2.1736</v>
      </c>
      <c r="K1177" s="6">
        <v>0.98086642599277973</v>
      </c>
      <c r="L1177" s="5">
        <v>29.58</v>
      </c>
      <c r="M1177" s="19">
        <f>H1177*INDEX('Pliegos Tarifarios (Las Condes)'!$B:$B,MATCH($B1177,'Pliegos Tarifarios (Las Condes)'!$A:$A,0))</f>
        <v>98417.436618599997</v>
      </c>
      <c r="N1177" s="19">
        <f>I1177*INDEX('Pliegos Tarifarios (Las Condes)'!$C:$C,MATCH($B1177,'Pliegos Tarifarios (Las Condes)'!$A:$A,0))</f>
        <v>7738.8681040000001</v>
      </c>
      <c r="O1177" s="19">
        <f>J1177*INDEX('Pliegos Tarifarios (Las Condes)'!$D:$D,MATCH($B1177,'Pliegos Tarifarios (Las Condes)'!$A:$A,0))</f>
        <v>30849.502683999999</v>
      </c>
      <c r="P1177" s="19">
        <f>H1177*INDEX('Pliegos Tarifarios (Las Condes)'!$E:$E,MATCH($B1177,'Pliegos Tarifarios (Las Condes)'!$A:$A,0))</f>
        <v>10709.825900400001</v>
      </c>
      <c r="Q1177" s="19" cm="1">
        <f t="array" ref="Q1177">H1177*_xlfn.IFS(H1177&lt;=350,INDEX('Pliegos Tarifarios (Las Condes)'!$F:$F,MATCH($B1177,'Pliegos Tarifarios (Las Condes)'!$A:$A,0)),H1177&lt;=500,INDEX('Pliegos Tarifarios (Las Condes)'!$G:$G,MATCH($B1177,'Pliegos Tarifarios (Las Condes)'!$A:$A,0)),H1177&lt;=1000,INDEX('Pliegos Tarifarios (Las Condes)'!$H:$H,MATCH($B1177,'Pliegos Tarifarios (Las Condes)'!$A:$A,0)),H1177&lt;=5000,INDEX('Pliegos Tarifarios (Las Condes)'!$I:$I,MATCH($B1177,'Pliegos Tarifarios (Las Condes)'!$A:$A,0)),H1177&gt;5000,INDEX('Pliegos Tarifarios (Las Condes)'!$J:$J,MATCH($B1177,'Pliegos Tarifarios (Las Condes)'!$A:$A,0)))/1.19</f>
        <v>1942.3593930252105</v>
      </c>
      <c r="R1177" s="19">
        <f>INDEX('Pliegos Tarifarios (Las Condes)'!$K:$K,MATCH($B1177,'Pliegos Tarifarios (Las Condes)'!$A:$A,0))</f>
        <v>716.899</v>
      </c>
      <c r="S1177" s="21">
        <f t="shared" si="57"/>
        <v>150374.89170002521</v>
      </c>
      <c r="T1177" s="21">
        <f t="shared" si="58"/>
        <v>28571.229423004792</v>
      </c>
      <c r="U1177" s="19">
        <v>0</v>
      </c>
      <c r="V1177" s="21">
        <f t="shared" si="59"/>
        <v>178946.12112303</v>
      </c>
    </row>
    <row r="1178" spans="1:22" x14ac:dyDescent="0.3">
      <c r="A1178" s="3" t="s">
        <v>142</v>
      </c>
      <c r="B1178" s="3">
        <v>3</v>
      </c>
      <c r="C1178" s="4" t="s">
        <v>186</v>
      </c>
      <c r="D1178" s="3" t="s">
        <v>700</v>
      </c>
      <c r="E1178" s="3" t="s">
        <v>121</v>
      </c>
      <c r="F1178" s="4" t="s">
        <v>701</v>
      </c>
      <c r="G1178" s="3" t="s">
        <v>16</v>
      </c>
      <c r="H1178" s="5">
        <v>828.96709999999996</v>
      </c>
      <c r="I1178" s="5">
        <v>2.2593999999999999</v>
      </c>
      <c r="J1178" s="5">
        <v>2.1879</v>
      </c>
      <c r="K1178" s="6">
        <v>0.96835443037974689</v>
      </c>
      <c r="L1178" s="5">
        <v>29.61</v>
      </c>
      <c r="M1178" s="19">
        <f>H1178*INDEX('Pliegos Tarifarios (Las Condes)'!$B:$B,MATCH($B1178,'Pliegos Tarifarios (Las Condes)'!$A:$A,0))</f>
        <v>98512.79222979999</v>
      </c>
      <c r="N1178" s="19">
        <f>I1178*INDEX('Pliegos Tarifarios (Las Condes)'!$C:$C,MATCH($B1178,'Pliegos Tarifarios (Las Condes)'!$A:$A,0))</f>
        <v>7890.432578599999</v>
      </c>
      <c r="O1178" s="19">
        <f>J1178*INDEX('Pliegos Tarifarios (Las Condes)'!$D:$D,MATCH($B1178,'Pliegos Tarifarios (Las Condes)'!$A:$A,0))</f>
        <v>31052.4599385</v>
      </c>
      <c r="P1178" s="19">
        <f>H1178*INDEX('Pliegos Tarifarios (Las Condes)'!$E:$E,MATCH($B1178,'Pliegos Tarifarios (Las Condes)'!$A:$A,0))</f>
        <v>10720.202537199999</v>
      </c>
      <c r="Q1178" s="19" cm="1">
        <f t="array" ref="Q1178">H1178*_xlfn.IFS(H1178&lt;=350,INDEX('Pliegos Tarifarios (Las Condes)'!$F:$F,MATCH($B1178,'Pliegos Tarifarios (Las Condes)'!$A:$A,0)),H1178&lt;=500,INDEX('Pliegos Tarifarios (Las Condes)'!$G:$G,MATCH($B1178,'Pliegos Tarifarios (Las Condes)'!$A:$A,0)),H1178&lt;=1000,INDEX('Pliegos Tarifarios (Las Condes)'!$H:$H,MATCH($B1178,'Pliegos Tarifarios (Las Condes)'!$A:$A,0)),H1178&lt;=5000,INDEX('Pliegos Tarifarios (Las Condes)'!$I:$I,MATCH($B1178,'Pliegos Tarifarios (Las Condes)'!$A:$A,0)),H1178&gt;5000,INDEX('Pliegos Tarifarios (Las Condes)'!$J:$J,MATCH($B1178,'Pliegos Tarifarios (Las Condes)'!$A:$A,0)))/1.19</f>
        <v>1944.2413244537818</v>
      </c>
      <c r="R1178" s="19">
        <f>INDEX('Pliegos Tarifarios (Las Condes)'!$K:$K,MATCH($B1178,'Pliegos Tarifarios (Las Condes)'!$A:$A,0))</f>
        <v>716.899</v>
      </c>
      <c r="S1178" s="21">
        <f t="shared" si="57"/>
        <v>150837.02760855379</v>
      </c>
      <c r="T1178" s="21">
        <f t="shared" si="58"/>
        <v>28659.035245625222</v>
      </c>
      <c r="U1178" s="19">
        <v>0</v>
      </c>
      <c r="V1178" s="21">
        <f t="shared" si="59"/>
        <v>179496.06285417901</v>
      </c>
    </row>
    <row r="1179" spans="1:22" x14ac:dyDescent="0.3">
      <c r="A1179" s="3" t="s">
        <v>142</v>
      </c>
      <c r="B1179" s="3">
        <v>3</v>
      </c>
      <c r="C1179" s="4" t="s">
        <v>186</v>
      </c>
      <c r="D1179" s="3" t="s">
        <v>702</v>
      </c>
      <c r="E1179" s="3" t="s">
        <v>121</v>
      </c>
      <c r="F1179" s="4" t="s">
        <v>703</v>
      </c>
      <c r="G1179" s="3" t="s">
        <v>16</v>
      </c>
      <c r="H1179" s="5">
        <v>827.49180000000001</v>
      </c>
      <c r="I1179" s="5">
        <v>2.2080000000000002</v>
      </c>
      <c r="J1179" s="5">
        <v>2.2080000000000002</v>
      </c>
      <c r="K1179" s="6">
        <v>1</v>
      </c>
      <c r="L1179" s="5">
        <v>29.55</v>
      </c>
      <c r="M1179" s="19">
        <f>H1179*INDEX('Pliegos Tarifarios (Las Condes)'!$B:$B,MATCH($B1179,'Pliegos Tarifarios (Las Condes)'!$A:$A,0))</f>
        <v>98337.470528399994</v>
      </c>
      <c r="N1179" s="19">
        <f>I1179*INDEX('Pliegos Tarifarios (Las Condes)'!$C:$C,MATCH($B1179,'Pliegos Tarifarios (Las Condes)'!$A:$A,0))</f>
        <v>7710.9299520000004</v>
      </c>
      <c r="O1179" s="19">
        <f>J1179*INDEX('Pliegos Tarifarios (Las Condes)'!$D:$D,MATCH($B1179,'Pliegos Tarifarios (Las Condes)'!$A:$A,0))</f>
        <v>31337.735520000002</v>
      </c>
      <c r="P1179" s="19">
        <f>H1179*INDEX('Pliegos Tarifarios (Las Condes)'!$E:$E,MATCH($B1179,'Pliegos Tarifarios (Las Condes)'!$A:$A,0))</f>
        <v>10701.123957600001</v>
      </c>
      <c r="Q1179" s="19" cm="1">
        <f t="array" ref="Q1179">H1179*_xlfn.IFS(H1179&lt;=350,INDEX('Pliegos Tarifarios (Las Condes)'!$F:$F,MATCH($B1179,'Pliegos Tarifarios (Las Condes)'!$A:$A,0)),H1179&lt;=500,INDEX('Pliegos Tarifarios (Las Condes)'!$G:$G,MATCH($B1179,'Pliegos Tarifarios (Las Condes)'!$A:$A,0)),H1179&lt;=1000,INDEX('Pliegos Tarifarios (Las Condes)'!$H:$H,MATCH($B1179,'Pliegos Tarifarios (Las Condes)'!$A:$A,0)),H1179&lt;=5000,INDEX('Pliegos Tarifarios (Las Condes)'!$I:$I,MATCH($B1179,'Pliegos Tarifarios (Las Condes)'!$A:$A,0)),H1179&gt;5000,INDEX('Pliegos Tarifarios (Las Condes)'!$J:$J,MATCH($B1179,'Pliegos Tarifarios (Las Condes)'!$A:$A,0)))/1.19</f>
        <v>1940.7811880672273</v>
      </c>
      <c r="R1179" s="19">
        <f>INDEX('Pliegos Tarifarios (Las Condes)'!$K:$K,MATCH($B1179,'Pliegos Tarifarios (Las Condes)'!$A:$A,0))</f>
        <v>716.899</v>
      </c>
      <c r="S1179" s="21">
        <f t="shared" si="57"/>
        <v>150744.94014606724</v>
      </c>
      <c r="T1179" s="21">
        <f t="shared" si="58"/>
        <v>28641.538627752776</v>
      </c>
      <c r="U1179" s="19">
        <v>0</v>
      </c>
      <c r="V1179" s="21">
        <f t="shared" si="59"/>
        <v>179386.47877382001</v>
      </c>
    </row>
    <row r="1180" spans="1:22" x14ac:dyDescent="0.3">
      <c r="A1180" s="3" t="s">
        <v>142</v>
      </c>
      <c r="B1180" s="3">
        <v>3</v>
      </c>
      <c r="C1180" s="4" t="s">
        <v>186</v>
      </c>
      <c r="D1180" s="3" t="s">
        <v>704</v>
      </c>
      <c r="E1180" s="3" t="s">
        <v>121</v>
      </c>
      <c r="F1180" s="4" t="s">
        <v>705</v>
      </c>
      <c r="G1180" s="3" t="s">
        <v>16</v>
      </c>
      <c r="H1180" s="5">
        <v>827.20979999999997</v>
      </c>
      <c r="I1180" s="5">
        <v>2.2433000000000001</v>
      </c>
      <c r="J1180" s="5">
        <v>2.1985000000000001</v>
      </c>
      <c r="K1180" s="6">
        <v>0.98002942094236167</v>
      </c>
      <c r="L1180" s="5">
        <v>29.54</v>
      </c>
      <c r="M1180" s="19">
        <f>H1180*INDEX('Pliegos Tarifarios (Las Condes)'!$B:$B,MATCH($B1180,'Pliegos Tarifarios (Las Condes)'!$A:$A,0))</f>
        <v>98303.958212399986</v>
      </c>
      <c r="N1180" s="19">
        <f>I1180*INDEX('Pliegos Tarifarios (Las Condes)'!$C:$C,MATCH($B1180,'Pliegos Tarifarios (Las Condes)'!$A:$A,0))</f>
        <v>7834.2070476999997</v>
      </c>
      <c r="O1180" s="19">
        <f>J1180*INDEX('Pliegos Tarifarios (Las Condes)'!$D:$D,MATCH($B1180,'Pliegos Tarifarios (Las Condes)'!$A:$A,0))</f>
        <v>31202.903777500003</v>
      </c>
      <c r="P1180" s="19">
        <f>H1180*INDEX('Pliegos Tarifarios (Las Condes)'!$E:$E,MATCH($B1180,'Pliegos Tarifarios (Las Condes)'!$A:$A,0))</f>
        <v>10697.477133599999</v>
      </c>
      <c r="Q1180" s="19" cm="1">
        <f t="array" ref="Q1180">H1180*_xlfn.IFS(H1180&lt;=350,INDEX('Pliegos Tarifarios (Las Condes)'!$F:$F,MATCH($B1180,'Pliegos Tarifarios (Las Condes)'!$A:$A,0)),H1180&lt;=500,INDEX('Pliegos Tarifarios (Las Condes)'!$G:$G,MATCH($B1180,'Pliegos Tarifarios (Las Condes)'!$A:$A,0)),H1180&lt;=1000,INDEX('Pliegos Tarifarios (Las Condes)'!$H:$H,MATCH($B1180,'Pliegos Tarifarios (Las Condes)'!$A:$A,0)),H1180&lt;=5000,INDEX('Pliegos Tarifarios (Las Condes)'!$I:$I,MATCH($B1180,'Pliegos Tarifarios (Las Condes)'!$A:$A,0)),H1180&gt;5000,INDEX('Pliegos Tarifarios (Las Condes)'!$J:$J,MATCH($B1180,'Pliegos Tarifarios (Las Condes)'!$A:$A,0)))/1.19</f>
        <v>1940.1197914285719</v>
      </c>
      <c r="R1180" s="19">
        <f>INDEX('Pliegos Tarifarios (Las Condes)'!$K:$K,MATCH($B1180,'Pliegos Tarifarios (Las Condes)'!$A:$A,0))</f>
        <v>716.899</v>
      </c>
      <c r="S1180" s="21">
        <f t="shared" si="57"/>
        <v>150695.56496262856</v>
      </c>
      <c r="T1180" s="21">
        <f t="shared" si="58"/>
        <v>28632.157342899427</v>
      </c>
      <c r="U1180" s="19">
        <v>0</v>
      </c>
      <c r="V1180" s="21">
        <f t="shared" si="59"/>
        <v>179327.72230552798</v>
      </c>
    </row>
    <row r="1181" spans="1:22" x14ac:dyDescent="0.3">
      <c r="A1181" s="3" t="s">
        <v>142</v>
      </c>
      <c r="B1181" s="3">
        <v>3</v>
      </c>
      <c r="C1181" s="4" t="s">
        <v>186</v>
      </c>
      <c r="D1181" s="3" t="s">
        <v>706</v>
      </c>
      <c r="E1181" s="3" t="s">
        <v>121</v>
      </c>
      <c r="F1181" s="4" t="s">
        <v>707</v>
      </c>
      <c r="G1181" s="3" t="s">
        <v>16</v>
      </c>
      <c r="H1181" s="5">
        <v>829.54430000000002</v>
      </c>
      <c r="I1181" s="5">
        <v>2.2101999999999999</v>
      </c>
      <c r="J1181" s="5">
        <v>2.1852</v>
      </c>
      <c r="K1181" s="6">
        <v>0.98868880644285584</v>
      </c>
      <c r="L1181" s="5">
        <v>29.63</v>
      </c>
      <c r="M1181" s="19">
        <f>H1181*INDEX('Pliegos Tarifarios (Las Condes)'!$B:$B,MATCH($B1181,'Pliegos Tarifarios (Las Condes)'!$A:$A,0))</f>
        <v>98581.385523399993</v>
      </c>
      <c r="N1181" s="19">
        <f>I1181*INDEX('Pliegos Tarifarios (Las Condes)'!$C:$C,MATCH($B1181,'Pliegos Tarifarios (Las Condes)'!$A:$A,0))</f>
        <v>7718.6129437999989</v>
      </c>
      <c r="O1181" s="19">
        <f>J1181*INDEX('Pliegos Tarifarios (Las Condes)'!$D:$D,MATCH($B1181,'Pliegos Tarifarios (Las Condes)'!$A:$A,0))</f>
        <v>31014.139338000001</v>
      </c>
      <c r="P1181" s="19">
        <f>H1181*INDEX('Pliegos Tarifarios (Las Condes)'!$E:$E,MATCH($B1181,'Pliegos Tarifarios (Las Condes)'!$A:$A,0))</f>
        <v>10727.6668876</v>
      </c>
      <c r="Q1181" s="19" cm="1">
        <f t="array" ref="Q1181">H1181*_xlfn.IFS(H1181&lt;=350,INDEX('Pliegos Tarifarios (Las Condes)'!$F:$F,MATCH($B1181,'Pliegos Tarifarios (Las Condes)'!$A:$A,0)),H1181&lt;=500,INDEX('Pliegos Tarifarios (Las Condes)'!$G:$G,MATCH($B1181,'Pliegos Tarifarios (Las Condes)'!$A:$A,0)),H1181&lt;=1000,INDEX('Pliegos Tarifarios (Las Condes)'!$H:$H,MATCH($B1181,'Pliegos Tarifarios (Las Condes)'!$A:$A,0)),H1181&lt;=5000,INDEX('Pliegos Tarifarios (Las Condes)'!$I:$I,MATCH($B1181,'Pliegos Tarifarios (Las Condes)'!$A:$A,0)),H1181&gt;5000,INDEX('Pliegos Tarifarios (Las Condes)'!$J:$J,MATCH($B1181,'Pliegos Tarifarios (Las Condes)'!$A:$A,0)))/1.19</f>
        <v>1945.5950767226893</v>
      </c>
      <c r="R1181" s="19">
        <f>INDEX('Pliegos Tarifarios (Las Condes)'!$K:$K,MATCH($B1181,'Pliegos Tarifarios (Las Condes)'!$A:$A,0))</f>
        <v>716.899</v>
      </c>
      <c r="S1181" s="21">
        <f t="shared" si="57"/>
        <v>150704.29876952269</v>
      </c>
      <c r="T1181" s="21">
        <f t="shared" si="58"/>
        <v>28633.816766209311</v>
      </c>
      <c r="U1181" s="19">
        <v>0</v>
      </c>
      <c r="V1181" s="21">
        <f t="shared" si="59"/>
        <v>179338.11553573201</v>
      </c>
    </row>
    <row r="1182" spans="1:22" x14ac:dyDescent="0.3">
      <c r="A1182" s="3" t="s">
        <v>142</v>
      </c>
      <c r="B1182" s="3">
        <v>3</v>
      </c>
      <c r="C1182" s="4" t="s">
        <v>186</v>
      </c>
      <c r="D1182" s="3" t="s">
        <v>708</v>
      </c>
      <c r="E1182" s="3" t="s">
        <v>121</v>
      </c>
      <c r="F1182" s="4" t="s">
        <v>709</v>
      </c>
      <c r="G1182" s="3" t="s">
        <v>16</v>
      </c>
      <c r="H1182" s="5">
        <v>826.76859999999999</v>
      </c>
      <c r="I1182" s="5">
        <v>2.2576999999999998</v>
      </c>
      <c r="J1182" s="5">
        <v>2.2088999999999999</v>
      </c>
      <c r="K1182" s="6">
        <v>0.97838508216326348</v>
      </c>
      <c r="L1182" s="5">
        <v>29.53</v>
      </c>
      <c r="M1182" s="19">
        <f>H1182*INDEX('Pliegos Tarifarios (Las Condes)'!$B:$B,MATCH($B1182,'Pliegos Tarifarios (Las Condes)'!$A:$A,0))</f>
        <v>98251.526886799998</v>
      </c>
      <c r="N1182" s="19">
        <f>I1182*INDEX('Pliegos Tarifarios (Las Condes)'!$C:$C,MATCH($B1182,'Pliegos Tarifarios (Las Condes)'!$A:$A,0))</f>
        <v>7884.4957212999989</v>
      </c>
      <c r="O1182" s="19">
        <f>J1182*INDEX('Pliegos Tarifarios (Las Condes)'!$D:$D,MATCH($B1182,'Pliegos Tarifarios (Las Condes)'!$A:$A,0))</f>
        <v>31350.509053499998</v>
      </c>
      <c r="P1182" s="19">
        <f>H1182*INDEX('Pliegos Tarifarios (Las Condes)'!$E:$E,MATCH($B1182,'Pliegos Tarifarios (Las Condes)'!$A:$A,0))</f>
        <v>10691.7715352</v>
      </c>
      <c r="Q1182" s="19" cm="1">
        <f t="array" ref="Q1182">H1182*_xlfn.IFS(H1182&lt;=350,INDEX('Pliegos Tarifarios (Las Condes)'!$F:$F,MATCH($B1182,'Pliegos Tarifarios (Las Condes)'!$A:$A,0)),H1182&lt;=500,INDEX('Pliegos Tarifarios (Las Condes)'!$G:$G,MATCH($B1182,'Pliegos Tarifarios (Las Condes)'!$A:$A,0)),H1182&lt;=1000,INDEX('Pliegos Tarifarios (Las Condes)'!$H:$H,MATCH($B1182,'Pliegos Tarifarios (Las Condes)'!$A:$A,0)),H1182&lt;=5000,INDEX('Pliegos Tarifarios (Las Condes)'!$I:$I,MATCH($B1182,'Pliegos Tarifarios (Las Condes)'!$A:$A,0)),H1182&gt;5000,INDEX('Pliegos Tarifarios (Las Condes)'!$J:$J,MATCH($B1182,'Pliegos Tarifarios (Las Condes)'!$A:$A,0)))/1.19</f>
        <v>1939.0850105882355</v>
      </c>
      <c r="R1182" s="19">
        <f>INDEX('Pliegos Tarifarios (Las Condes)'!$K:$K,MATCH($B1182,'Pliegos Tarifarios (Las Condes)'!$A:$A,0))</f>
        <v>716.899</v>
      </c>
      <c r="S1182" s="21">
        <f t="shared" si="57"/>
        <v>150834.28720738823</v>
      </c>
      <c r="T1182" s="21">
        <f t="shared" si="58"/>
        <v>28658.514569403764</v>
      </c>
      <c r="U1182" s="19">
        <v>0</v>
      </c>
      <c r="V1182" s="21">
        <f t="shared" si="59"/>
        <v>179492.80177679198</v>
      </c>
    </row>
    <row r="1183" spans="1:22" x14ac:dyDescent="0.3">
      <c r="A1183" s="3" t="s">
        <v>142</v>
      </c>
      <c r="B1183" s="3">
        <v>3</v>
      </c>
      <c r="C1183" s="4" t="s">
        <v>186</v>
      </c>
      <c r="D1183" s="3" t="s">
        <v>710</v>
      </c>
      <c r="E1183" s="3" t="s">
        <v>121</v>
      </c>
      <c r="F1183" s="4" t="s">
        <v>711</v>
      </c>
      <c r="G1183" s="3" t="s">
        <v>16</v>
      </c>
      <c r="H1183" s="5">
        <v>828.7201</v>
      </c>
      <c r="I1183" s="5">
        <v>2.2263000000000002</v>
      </c>
      <c r="J1183" s="5">
        <v>2.1865999999999999</v>
      </c>
      <c r="K1183" s="6">
        <v>0.98216772222970838</v>
      </c>
      <c r="L1183" s="5">
        <v>29.6</v>
      </c>
      <c r="M1183" s="19">
        <f>H1183*INDEX('Pliegos Tarifarios (Las Condes)'!$B:$B,MATCH($B1183,'Pliegos Tarifarios (Las Condes)'!$A:$A,0))</f>
        <v>98483.439243799992</v>
      </c>
      <c r="N1183" s="19">
        <f>I1183*INDEX('Pliegos Tarifarios (Las Condes)'!$C:$C,MATCH($B1183,'Pliegos Tarifarios (Las Condes)'!$A:$A,0))</f>
        <v>7774.8384747</v>
      </c>
      <c r="O1183" s="19">
        <f>J1183*INDEX('Pliegos Tarifarios (Las Condes)'!$D:$D,MATCH($B1183,'Pliegos Tarifarios (Las Condes)'!$A:$A,0))</f>
        <v>31034.009278999998</v>
      </c>
      <c r="P1183" s="19">
        <f>H1183*INDEX('Pliegos Tarifarios (Las Condes)'!$E:$E,MATCH($B1183,'Pliegos Tarifarios (Las Condes)'!$A:$A,0))</f>
        <v>10717.008333199999</v>
      </c>
      <c r="Q1183" s="19" cm="1">
        <f t="array" ref="Q1183">H1183*_xlfn.IFS(H1183&lt;=350,INDEX('Pliegos Tarifarios (Las Condes)'!$F:$F,MATCH($B1183,'Pliegos Tarifarios (Las Condes)'!$A:$A,0)),H1183&lt;=500,INDEX('Pliegos Tarifarios (Las Condes)'!$G:$G,MATCH($B1183,'Pliegos Tarifarios (Las Condes)'!$A:$A,0)),H1183&lt;=1000,INDEX('Pliegos Tarifarios (Las Condes)'!$H:$H,MATCH($B1183,'Pliegos Tarifarios (Las Condes)'!$A:$A,0)),H1183&lt;=5000,INDEX('Pliegos Tarifarios (Las Condes)'!$I:$I,MATCH($B1183,'Pliegos Tarifarios (Las Condes)'!$A:$A,0)),H1183&gt;5000,INDEX('Pliegos Tarifarios (Las Condes)'!$J:$J,MATCH($B1183,'Pliegos Tarifarios (Las Condes)'!$A:$A,0)))/1.19</f>
        <v>1943.6620160504203</v>
      </c>
      <c r="R1183" s="19">
        <f>INDEX('Pliegos Tarifarios (Las Condes)'!$K:$K,MATCH($B1183,'Pliegos Tarifarios (Las Condes)'!$A:$A,0))</f>
        <v>716.899</v>
      </c>
      <c r="S1183" s="21">
        <f t="shared" si="57"/>
        <v>150669.85634675043</v>
      </c>
      <c r="T1183" s="21">
        <f t="shared" si="58"/>
        <v>28627.27270588258</v>
      </c>
      <c r="U1183" s="19">
        <v>0</v>
      </c>
      <c r="V1183" s="21">
        <f t="shared" si="59"/>
        <v>179297.12905263301</v>
      </c>
    </row>
    <row r="1184" spans="1:22" x14ac:dyDescent="0.3">
      <c r="A1184" s="3" t="s">
        <v>142</v>
      </c>
      <c r="B1184" s="3">
        <v>3</v>
      </c>
      <c r="C1184" s="4" t="s">
        <v>186</v>
      </c>
      <c r="D1184" s="3" t="s">
        <v>712</v>
      </c>
      <c r="E1184" s="3" t="s">
        <v>121</v>
      </c>
      <c r="F1184" s="4" t="s">
        <v>713</v>
      </c>
      <c r="G1184" s="3" t="s">
        <v>16</v>
      </c>
      <c r="H1184" s="5">
        <v>828.6739</v>
      </c>
      <c r="I1184" s="5">
        <v>2.2216999999999998</v>
      </c>
      <c r="J1184" s="5">
        <v>2.2216999999999998</v>
      </c>
      <c r="K1184" s="6">
        <v>1</v>
      </c>
      <c r="L1184" s="5">
        <v>29.6</v>
      </c>
      <c r="M1184" s="19">
        <f>H1184*INDEX('Pliegos Tarifarios (Las Condes)'!$B:$B,MATCH($B1184,'Pliegos Tarifarios (Las Condes)'!$A:$A,0))</f>
        <v>98477.9489282</v>
      </c>
      <c r="N1184" s="19">
        <f>I1184*INDEX('Pliegos Tarifarios (Las Condes)'!$C:$C,MATCH($B1184,'Pliegos Tarifarios (Las Condes)'!$A:$A,0))</f>
        <v>7758.7740372999988</v>
      </c>
      <c r="O1184" s="19">
        <f>J1184*INDEX('Pliegos Tarifarios (Las Condes)'!$D:$D,MATCH($B1184,'Pliegos Tarifarios (Las Condes)'!$A:$A,0))</f>
        <v>31532.1770855</v>
      </c>
      <c r="P1184" s="19">
        <f>H1184*INDEX('Pliegos Tarifarios (Las Condes)'!$E:$E,MATCH($B1184,'Pliegos Tarifarios (Las Condes)'!$A:$A,0))</f>
        <v>10716.4108748</v>
      </c>
      <c r="Q1184" s="19" cm="1">
        <f t="array" ref="Q1184">H1184*_xlfn.IFS(H1184&lt;=350,INDEX('Pliegos Tarifarios (Las Condes)'!$F:$F,MATCH($B1184,'Pliegos Tarifarios (Las Condes)'!$A:$A,0)),H1184&lt;=500,INDEX('Pliegos Tarifarios (Las Condes)'!$G:$G,MATCH($B1184,'Pliegos Tarifarios (Las Condes)'!$A:$A,0)),H1184&lt;=1000,INDEX('Pliegos Tarifarios (Las Condes)'!$H:$H,MATCH($B1184,'Pliegos Tarifarios (Las Condes)'!$A:$A,0)),H1184&lt;=5000,INDEX('Pliegos Tarifarios (Las Condes)'!$I:$I,MATCH($B1184,'Pliegos Tarifarios (Las Condes)'!$A:$A,0)),H1184&gt;5000,INDEX('Pliegos Tarifarios (Las Condes)'!$J:$J,MATCH($B1184,'Pliegos Tarifarios (Las Condes)'!$A:$A,0)))/1.19</f>
        <v>1943.5536595798324</v>
      </c>
      <c r="R1184" s="19">
        <f>INDEX('Pliegos Tarifarios (Las Condes)'!$K:$K,MATCH($B1184,'Pliegos Tarifarios (Las Condes)'!$A:$A,0))</f>
        <v>716.899</v>
      </c>
      <c r="S1184" s="21">
        <f t="shared" si="57"/>
        <v>151145.76358537984</v>
      </c>
      <c r="T1184" s="21">
        <f t="shared" si="58"/>
        <v>28717.695081222169</v>
      </c>
      <c r="U1184" s="19">
        <v>0</v>
      </c>
      <c r="V1184" s="21">
        <f t="shared" si="59"/>
        <v>179863.458666602</v>
      </c>
    </row>
    <row r="1185" spans="1:22" x14ac:dyDescent="0.3">
      <c r="A1185" s="3" t="s">
        <v>142</v>
      </c>
      <c r="B1185" s="3">
        <v>3</v>
      </c>
      <c r="C1185" s="4" t="s">
        <v>186</v>
      </c>
      <c r="D1185" s="3" t="s">
        <v>714</v>
      </c>
      <c r="E1185" s="3" t="s">
        <v>121</v>
      </c>
      <c r="F1185" s="4" t="s">
        <v>715</v>
      </c>
      <c r="G1185" s="3" t="s">
        <v>16</v>
      </c>
      <c r="H1185" s="5">
        <v>829.9375</v>
      </c>
      <c r="I1185" s="5">
        <v>2.2595000000000001</v>
      </c>
      <c r="J1185" s="5">
        <v>2.2595000000000001</v>
      </c>
      <c r="K1185" s="6">
        <v>1</v>
      </c>
      <c r="L1185" s="5">
        <v>29.64</v>
      </c>
      <c r="M1185" s="19">
        <f>H1185*INDEX('Pliegos Tarifarios (Las Condes)'!$B:$B,MATCH($B1185,'Pliegos Tarifarios (Las Condes)'!$A:$A,0))</f>
        <v>98628.112624999994</v>
      </c>
      <c r="N1185" s="19">
        <f>I1185*INDEX('Pliegos Tarifarios (Las Condes)'!$C:$C,MATCH($B1185,'Pliegos Tarifarios (Las Condes)'!$A:$A,0))</f>
        <v>7890.7818054999998</v>
      </c>
      <c r="O1185" s="19">
        <f>J1185*INDEX('Pliegos Tarifarios (Las Condes)'!$D:$D,MATCH($B1185,'Pliegos Tarifarios (Las Condes)'!$A:$A,0))</f>
        <v>32068.6654925</v>
      </c>
      <c r="P1185" s="19">
        <f>H1185*INDEX('Pliegos Tarifarios (Las Condes)'!$E:$E,MATCH($B1185,'Pliegos Tarifarios (Las Condes)'!$A:$A,0))</f>
        <v>10732.751749999999</v>
      </c>
      <c r="Q1185" s="19" cm="1">
        <f t="array" ref="Q1185">H1185*_xlfn.IFS(H1185&lt;=350,INDEX('Pliegos Tarifarios (Las Condes)'!$F:$F,MATCH($B1185,'Pliegos Tarifarios (Las Condes)'!$A:$A,0)),H1185&lt;=500,INDEX('Pliegos Tarifarios (Las Condes)'!$G:$G,MATCH($B1185,'Pliegos Tarifarios (Las Condes)'!$A:$A,0)),H1185&lt;=1000,INDEX('Pliegos Tarifarios (Las Condes)'!$H:$H,MATCH($B1185,'Pliegos Tarifarios (Las Condes)'!$A:$A,0)),H1185&lt;=5000,INDEX('Pliegos Tarifarios (Las Condes)'!$I:$I,MATCH($B1185,'Pliegos Tarifarios (Las Condes)'!$A:$A,0)),H1185&gt;5000,INDEX('Pliegos Tarifarios (Las Condes)'!$J:$J,MATCH($B1185,'Pliegos Tarifarios (Las Condes)'!$A:$A,0)))/1.19</f>
        <v>1946.517279411765</v>
      </c>
      <c r="R1185" s="19">
        <f>INDEX('Pliegos Tarifarios (Las Condes)'!$K:$K,MATCH($B1185,'Pliegos Tarifarios (Las Condes)'!$A:$A,0))</f>
        <v>716.899</v>
      </c>
      <c r="S1185" s="21">
        <f t="shared" si="57"/>
        <v>151983.72795241175</v>
      </c>
      <c r="T1185" s="21">
        <f t="shared" si="58"/>
        <v>28876.908310958232</v>
      </c>
      <c r="U1185" s="19">
        <v>0</v>
      </c>
      <c r="V1185" s="21">
        <f t="shared" si="59"/>
        <v>180860.63626336999</v>
      </c>
    </row>
    <row r="1186" spans="1:22" x14ac:dyDescent="0.3">
      <c r="A1186" s="3" t="s">
        <v>142</v>
      </c>
      <c r="B1186" s="3">
        <v>3</v>
      </c>
      <c r="C1186" s="4" t="s">
        <v>186</v>
      </c>
      <c r="D1186" s="3" t="s">
        <v>716</v>
      </c>
      <c r="E1186" s="3" t="s">
        <v>121</v>
      </c>
      <c r="F1186" s="4" t="s">
        <v>717</v>
      </c>
      <c r="G1186" s="3" t="s">
        <v>16</v>
      </c>
      <c r="H1186" s="5">
        <v>828.95219999999995</v>
      </c>
      <c r="I1186" s="5">
        <v>2.2292999999999998</v>
      </c>
      <c r="J1186" s="5">
        <v>2.2256999999999998</v>
      </c>
      <c r="K1186" s="6">
        <v>0.99838514331853045</v>
      </c>
      <c r="L1186" s="5">
        <v>29.61</v>
      </c>
      <c r="M1186" s="19">
        <f>H1186*INDEX('Pliegos Tarifarios (Las Condes)'!$B:$B,MATCH($B1186,'Pliegos Tarifarios (Las Condes)'!$A:$A,0))</f>
        <v>98511.021543599985</v>
      </c>
      <c r="N1186" s="19">
        <f>I1186*INDEX('Pliegos Tarifarios (Las Condes)'!$C:$C,MATCH($B1186,'Pliegos Tarifarios (Las Condes)'!$A:$A,0))</f>
        <v>7785.3152816999991</v>
      </c>
      <c r="O1186" s="19">
        <f>J1186*INDEX('Pliegos Tarifarios (Las Condes)'!$D:$D,MATCH($B1186,'Pliegos Tarifarios (Las Condes)'!$A:$A,0))</f>
        <v>31588.948345499997</v>
      </c>
      <c r="P1186" s="19">
        <f>H1186*INDEX('Pliegos Tarifarios (Las Condes)'!$E:$E,MATCH($B1186,'Pliegos Tarifarios (Las Condes)'!$A:$A,0))</f>
        <v>10720.0098504</v>
      </c>
      <c r="Q1186" s="19" cm="1">
        <f t="array" ref="Q1186">H1186*_xlfn.IFS(H1186&lt;=350,INDEX('Pliegos Tarifarios (Las Condes)'!$F:$F,MATCH($B1186,'Pliegos Tarifarios (Las Condes)'!$A:$A,0)),H1186&lt;=500,INDEX('Pliegos Tarifarios (Las Condes)'!$G:$G,MATCH($B1186,'Pliegos Tarifarios (Las Condes)'!$A:$A,0)),H1186&lt;=1000,INDEX('Pliegos Tarifarios (Las Condes)'!$H:$H,MATCH($B1186,'Pliegos Tarifarios (Las Condes)'!$A:$A,0)),H1186&lt;=5000,INDEX('Pliegos Tarifarios (Las Condes)'!$I:$I,MATCH($B1186,'Pliegos Tarifarios (Las Condes)'!$A:$A,0)),H1186&gt;5000,INDEX('Pliegos Tarifarios (Las Condes)'!$J:$J,MATCH($B1186,'Pliegos Tarifarios (Las Condes)'!$A:$A,0)))/1.19</f>
        <v>1944.206378319328</v>
      </c>
      <c r="R1186" s="19">
        <f>INDEX('Pliegos Tarifarios (Las Condes)'!$K:$K,MATCH($B1186,'Pliegos Tarifarios (Las Condes)'!$A:$A,0))</f>
        <v>716.899</v>
      </c>
      <c r="S1186" s="21">
        <f t="shared" si="57"/>
        <v>151266.40039951931</v>
      </c>
      <c r="T1186" s="21">
        <f t="shared" si="58"/>
        <v>28740.616075908667</v>
      </c>
      <c r="U1186" s="19">
        <v>0</v>
      </c>
      <c r="V1186" s="21">
        <f t="shared" si="59"/>
        <v>180007.01647542798</v>
      </c>
    </row>
    <row r="1187" spans="1:22" x14ac:dyDescent="0.3">
      <c r="A1187" s="3" t="s">
        <v>142</v>
      </c>
      <c r="B1187" s="3">
        <v>3</v>
      </c>
      <c r="C1187" s="4" t="s">
        <v>186</v>
      </c>
      <c r="D1187" s="3" t="s">
        <v>718</v>
      </c>
      <c r="E1187" s="3" t="s">
        <v>121</v>
      </c>
      <c r="F1187" s="4" t="s">
        <v>719</v>
      </c>
      <c r="G1187" s="3" t="s">
        <v>16</v>
      </c>
      <c r="H1187" s="5">
        <v>829.01020000000005</v>
      </c>
      <c r="I1187" s="5">
        <v>2.2349000000000001</v>
      </c>
      <c r="J1187" s="5">
        <v>2.1934</v>
      </c>
      <c r="K1187" s="6">
        <v>0.98143093650722624</v>
      </c>
      <c r="L1187" s="5">
        <v>29.61</v>
      </c>
      <c r="M1187" s="19">
        <f>H1187*INDEX('Pliegos Tarifarios (Las Condes)'!$B:$B,MATCH($B1187,'Pliegos Tarifarios (Las Condes)'!$A:$A,0))</f>
        <v>98517.914147600008</v>
      </c>
      <c r="N1187" s="19">
        <f>I1187*INDEX('Pliegos Tarifarios (Las Condes)'!$C:$C,MATCH($B1187,'Pliegos Tarifarios (Las Condes)'!$A:$A,0))</f>
        <v>7804.8719880999997</v>
      </c>
      <c r="O1187" s="19">
        <f>J1187*INDEX('Pliegos Tarifarios (Las Condes)'!$D:$D,MATCH($B1187,'Pliegos Tarifarios (Las Condes)'!$A:$A,0))</f>
        <v>31130.520421000001</v>
      </c>
      <c r="P1187" s="19">
        <f>H1187*INDEX('Pliegos Tarifarios (Las Condes)'!$E:$E,MATCH($B1187,'Pliegos Tarifarios (Las Condes)'!$A:$A,0))</f>
        <v>10720.759906400001</v>
      </c>
      <c r="Q1187" s="19" cm="1">
        <f t="array" ref="Q1187">H1187*_xlfn.IFS(H1187&lt;=350,INDEX('Pliegos Tarifarios (Las Condes)'!$F:$F,MATCH($B1187,'Pliegos Tarifarios (Las Condes)'!$A:$A,0)),H1187&lt;=500,INDEX('Pliegos Tarifarios (Las Condes)'!$G:$G,MATCH($B1187,'Pliegos Tarifarios (Las Condes)'!$A:$A,0)),H1187&lt;=1000,INDEX('Pliegos Tarifarios (Las Condes)'!$H:$H,MATCH($B1187,'Pliegos Tarifarios (Las Condes)'!$A:$A,0)),H1187&lt;=5000,INDEX('Pliegos Tarifarios (Las Condes)'!$I:$I,MATCH($B1187,'Pliegos Tarifarios (Las Condes)'!$A:$A,0)),H1187&gt;5000,INDEX('Pliegos Tarifarios (Las Condes)'!$J:$J,MATCH($B1187,'Pliegos Tarifarios (Las Condes)'!$A:$A,0)))/1.19</f>
        <v>1944.3424102521014</v>
      </c>
      <c r="R1187" s="19">
        <f>INDEX('Pliegos Tarifarios (Las Condes)'!$K:$K,MATCH($B1187,'Pliegos Tarifarios (Las Condes)'!$A:$A,0))</f>
        <v>716.899</v>
      </c>
      <c r="S1187" s="21">
        <f t="shared" si="57"/>
        <v>150835.30787335211</v>
      </c>
      <c r="T1187" s="21">
        <f t="shared" si="58"/>
        <v>28658.708495936902</v>
      </c>
      <c r="U1187" s="19">
        <v>0</v>
      </c>
      <c r="V1187" s="21">
        <f t="shared" si="59"/>
        <v>179494.01636928902</v>
      </c>
    </row>
    <row r="1188" spans="1:22" x14ac:dyDescent="0.3">
      <c r="A1188" s="3" t="s">
        <v>142</v>
      </c>
      <c r="B1188" s="3">
        <v>3</v>
      </c>
      <c r="C1188" s="4" t="s">
        <v>186</v>
      </c>
      <c r="D1188" s="3" t="s">
        <v>720</v>
      </c>
      <c r="E1188" s="3" t="s">
        <v>121</v>
      </c>
      <c r="F1188" s="4" t="s">
        <v>721</v>
      </c>
      <c r="G1188" s="3" t="s">
        <v>16</v>
      </c>
      <c r="H1188" s="5">
        <v>828.20129999999995</v>
      </c>
      <c r="I1188" s="5">
        <v>2.1873999999999998</v>
      </c>
      <c r="J1188" s="5">
        <v>2.1873999999999998</v>
      </c>
      <c r="K1188" s="6">
        <v>1</v>
      </c>
      <c r="L1188" s="5">
        <v>29.58</v>
      </c>
      <c r="M1188" s="19">
        <f>H1188*INDEX('Pliegos Tarifarios (Las Condes)'!$B:$B,MATCH($B1188,'Pliegos Tarifarios (Las Condes)'!$A:$A,0))</f>
        <v>98421.78608939999</v>
      </c>
      <c r="N1188" s="19">
        <f>I1188*INDEX('Pliegos Tarifarios (Las Condes)'!$C:$C,MATCH($B1188,'Pliegos Tarifarios (Las Condes)'!$A:$A,0))</f>
        <v>7638.9892105999988</v>
      </c>
      <c r="O1188" s="19">
        <f>J1188*INDEX('Pliegos Tarifarios (Las Condes)'!$D:$D,MATCH($B1188,'Pliegos Tarifarios (Las Condes)'!$A:$A,0))</f>
        <v>31045.363530999999</v>
      </c>
      <c r="P1188" s="19">
        <f>H1188*INDEX('Pliegos Tarifarios (Las Condes)'!$E:$E,MATCH($B1188,'Pliegos Tarifarios (Las Condes)'!$A:$A,0))</f>
        <v>10710.2992116</v>
      </c>
      <c r="Q1188" s="19" cm="1">
        <f t="array" ref="Q1188">H1188*_xlfn.IFS(H1188&lt;=350,INDEX('Pliegos Tarifarios (Las Condes)'!$F:$F,MATCH($B1188,'Pliegos Tarifarios (Las Condes)'!$A:$A,0)),H1188&lt;=500,INDEX('Pliegos Tarifarios (Las Condes)'!$G:$G,MATCH($B1188,'Pliegos Tarifarios (Las Condes)'!$A:$A,0)),H1188&lt;=1000,INDEX('Pliegos Tarifarios (Las Condes)'!$H:$H,MATCH($B1188,'Pliegos Tarifarios (Las Condes)'!$A:$A,0)),H1188&lt;=5000,INDEX('Pliegos Tarifarios (Las Condes)'!$I:$I,MATCH($B1188,'Pliegos Tarifarios (Las Condes)'!$A:$A,0)),H1188&gt;5000,INDEX('Pliegos Tarifarios (Las Condes)'!$J:$J,MATCH($B1188,'Pliegos Tarifarios (Las Condes)'!$A:$A,0)))/1.19</f>
        <v>1942.4452338655465</v>
      </c>
      <c r="R1188" s="19">
        <f>INDEX('Pliegos Tarifarios (Las Condes)'!$K:$K,MATCH($B1188,'Pliegos Tarifarios (Las Condes)'!$A:$A,0))</f>
        <v>716.899</v>
      </c>
      <c r="S1188" s="21">
        <f t="shared" si="57"/>
        <v>150475.78227646556</v>
      </c>
      <c r="T1188" s="21">
        <f t="shared" si="58"/>
        <v>28590.398632528457</v>
      </c>
      <c r="U1188" s="19">
        <v>0</v>
      </c>
      <c r="V1188" s="21">
        <f t="shared" si="59"/>
        <v>179066.18090899402</v>
      </c>
    </row>
    <row r="1189" spans="1:22" x14ac:dyDescent="0.3">
      <c r="A1189" s="3" t="s">
        <v>142</v>
      </c>
      <c r="B1189" s="3">
        <v>3</v>
      </c>
      <c r="C1189" s="4" t="s">
        <v>186</v>
      </c>
      <c r="D1189" s="3" t="s">
        <v>722</v>
      </c>
      <c r="E1189" s="3" t="s">
        <v>121</v>
      </c>
      <c r="F1189" s="4" t="s">
        <v>723</v>
      </c>
      <c r="G1189" s="3" t="s">
        <v>16</v>
      </c>
      <c r="H1189" s="5">
        <v>830.91089999999997</v>
      </c>
      <c r="I1189" s="5">
        <v>2.2740999999999998</v>
      </c>
      <c r="J1189" s="5">
        <v>2.2740999999999998</v>
      </c>
      <c r="K1189" s="6">
        <v>1</v>
      </c>
      <c r="L1189" s="5">
        <v>29.68</v>
      </c>
      <c r="M1189" s="19">
        <f>H1189*INDEX('Pliegos Tarifarios (Las Condes)'!$B:$B,MATCH($B1189,'Pliegos Tarifarios (Las Condes)'!$A:$A,0))</f>
        <v>98743.789534199997</v>
      </c>
      <c r="N1189" s="19">
        <f>I1189*INDEX('Pliegos Tarifarios (Las Condes)'!$C:$C,MATCH($B1189,'Pliegos Tarifarios (Las Condes)'!$A:$A,0))</f>
        <v>7941.7689328999986</v>
      </c>
      <c r="O1189" s="19">
        <f>J1189*INDEX('Pliegos Tarifarios (Las Condes)'!$D:$D,MATCH($B1189,'Pliegos Tarifarios (Las Condes)'!$A:$A,0))</f>
        <v>32275.880591499998</v>
      </c>
      <c r="P1189" s="19">
        <f>H1189*INDEX('Pliegos Tarifarios (Las Condes)'!$E:$E,MATCH($B1189,'Pliegos Tarifarios (Las Condes)'!$A:$A,0))</f>
        <v>10745.339758800001</v>
      </c>
      <c r="Q1189" s="19" cm="1">
        <f t="array" ref="Q1189">H1189*_xlfn.IFS(H1189&lt;=350,INDEX('Pliegos Tarifarios (Las Condes)'!$F:$F,MATCH($B1189,'Pliegos Tarifarios (Las Condes)'!$A:$A,0)),H1189&lt;=500,INDEX('Pliegos Tarifarios (Las Condes)'!$G:$G,MATCH($B1189,'Pliegos Tarifarios (Las Condes)'!$A:$A,0)),H1189&lt;=1000,INDEX('Pliegos Tarifarios (Las Condes)'!$H:$H,MATCH($B1189,'Pliegos Tarifarios (Las Condes)'!$A:$A,0)),H1189&lt;=5000,INDEX('Pliegos Tarifarios (Las Condes)'!$I:$I,MATCH($B1189,'Pliegos Tarifarios (Las Condes)'!$A:$A,0)),H1189&gt;5000,INDEX('Pliegos Tarifarios (Las Condes)'!$J:$J,MATCH($B1189,'Pliegos Tarifarios (Las Condes)'!$A:$A,0)))/1.19</f>
        <v>1948.800270504202</v>
      </c>
      <c r="R1189" s="19">
        <f>INDEX('Pliegos Tarifarios (Las Condes)'!$K:$K,MATCH($B1189,'Pliegos Tarifarios (Las Condes)'!$A:$A,0))</f>
        <v>716.899</v>
      </c>
      <c r="S1189" s="21">
        <f t="shared" si="57"/>
        <v>152372.47808790419</v>
      </c>
      <c r="T1189" s="21">
        <f t="shared" si="58"/>
        <v>28950.770836701799</v>
      </c>
      <c r="U1189" s="19">
        <v>0</v>
      </c>
      <c r="V1189" s="21">
        <f t="shared" si="59"/>
        <v>181323.24892460598</v>
      </c>
    </row>
    <row r="1190" spans="1:22" x14ac:dyDescent="0.3">
      <c r="A1190" s="3" t="s">
        <v>142</v>
      </c>
      <c r="B1190" s="3">
        <v>3</v>
      </c>
      <c r="C1190" s="4" t="s">
        <v>186</v>
      </c>
      <c r="D1190" s="3" t="s">
        <v>724</v>
      </c>
      <c r="E1190" s="3" t="s">
        <v>121</v>
      </c>
      <c r="F1190" s="4" t="s">
        <v>725</v>
      </c>
      <c r="G1190" s="3" t="s">
        <v>16</v>
      </c>
      <c r="H1190" s="5">
        <v>829.12270000000001</v>
      </c>
      <c r="I1190" s="5">
        <v>2.2267000000000001</v>
      </c>
      <c r="J1190" s="5">
        <v>2.2267000000000001</v>
      </c>
      <c r="K1190" s="6">
        <v>1</v>
      </c>
      <c r="L1190" s="5">
        <v>29.61</v>
      </c>
      <c r="M1190" s="19">
        <f>H1190*INDEX('Pliegos Tarifarios (Las Condes)'!$B:$B,MATCH($B1190,'Pliegos Tarifarios (Las Condes)'!$A:$A,0))</f>
        <v>98531.283422599998</v>
      </c>
      <c r="N1190" s="19">
        <f>I1190*INDEX('Pliegos Tarifarios (Las Condes)'!$C:$C,MATCH($B1190,'Pliegos Tarifarios (Las Condes)'!$A:$A,0))</f>
        <v>7776.2353823000003</v>
      </c>
      <c r="O1190" s="19">
        <f>J1190*INDEX('Pliegos Tarifarios (Las Condes)'!$D:$D,MATCH($B1190,'Pliegos Tarifarios (Las Condes)'!$A:$A,0))</f>
        <v>31603.141160500003</v>
      </c>
      <c r="P1190" s="19">
        <f>H1190*INDEX('Pliegos Tarifarios (Las Condes)'!$E:$E,MATCH($B1190,'Pliegos Tarifarios (Las Condes)'!$A:$A,0))</f>
        <v>10722.214756400001</v>
      </c>
      <c r="Q1190" s="19" cm="1">
        <f t="array" ref="Q1190">H1190*_xlfn.IFS(H1190&lt;=350,INDEX('Pliegos Tarifarios (Las Condes)'!$F:$F,MATCH($B1190,'Pliegos Tarifarios (Las Condes)'!$A:$A,0)),H1190&lt;=500,INDEX('Pliegos Tarifarios (Las Condes)'!$G:$G,MATCH($B1190,'Pliegos Tarifarios (Las Condes)'!$A:$A,0)),H1190&lt;=1000,INDEX('Pliegos Tarifarios (Las Condes)'!$H:$H,MATCH($B1190,'Pliegos Tarifarios (Las Condes)'!$A:$A,0)),H1190&lt;=5000,INDEX('Pliegos Tarifarios (Las Condes)'!$I:$I,MATCH($B1190,'Pliegos Tarifarios (Las Condes)'!$A:$A,0)),H1190&gt;5000,INDEX('Pliegos Tarifarios (Las Condes)'!$J:$J,MATCH($B1190,'Pliegos Tarifarios (Las Condes)'!$A:$A,0)))/1.19</f>
        <v>1944.606265294118</v>
      </c>
      <c r="R1190" s="19">
        <f>INDEX('Pliegos Tarifarios (Las Condes)'!$K:$K,MATCH($B1190,'Pliegos Tarifarios (Las Condes)'!$A:$A,0))</f>
        <v>716.899</v>
      </c>
      <c r="S1190" s="21">
        <f t="shared" si="57"/>
        <v>151294.37998709411</v>
      </c>
      <c r="T1190" s="21">
        <f t="shared" si="58"/>
        <v>28745.932197547882</v>
      </c>
      <c r="U1190" s="19">
        <v>0</v>
      </c>
      <c r="V1190" s="21">
        <f t="shared" si="59"/>
        <v>180040.31218464201</v>
      </c>
    </row>
    <row r="1191" spans="1:22" x14ac:dyDescent="0.3">
      <c r="A1191" s="3" t="s">
        <v>142</v>
      </c>
      <c r="B1191" s="3">
        <v>3</v>
      </c>
      <c r="C1191" s="4" t="s">
        <v>186</v>
      </c>
      <c r="D1191" s="3" t="s">
        <v>726</v>
      </c>
      <c r="E1191" s="3" t="s">
        <v>121</v>
      </c>
      <c r="F1191" s="4" t="s">
        <v>727</v>
      </c>
      <c r="G1191" s="3" t="s">
        <v>16</v>
      </c>
      <c r="H1191" s="5">
        <v>828.04830000000004</v>
      </c>
      <c r="I1191" s="5">
        <v>2.2290999999999999</v>
      </c>
      <c r="J1191" s="5">
        <v>2.2290999999999999</v>
      </c>
      <c r="K1191" s="6">
        <v>1</v>
      </c>
      <c r="L1191" s="5">
        <v>29.57</v>
      </c>
      <c r="M1191" s="19">
        <f>H1191*INDEX('Pliegos Tarifarios (Las Condes)'!$B:$B,MATCH($B1191,'Pliegos Tarifarios (Las Condes)'!$A:$A,0))</f>
        <v>98403.603875400004</v>
      </c>
      <c r="N1191" s="19">
        <f>I1191*INDEX('Pliegos Tarifarios (Las Condes)'!$C:$C,MATCH($B1191,'Pliegos Tarifarios (Las Condes)'!$A:$A,0))</f>
        <v>7784.6168278999994</v>
      </c>
      <c r="O1191" s="19">
        <f>J1191*INDEX('Pliegos Tarifarios (Las Condes)'!$D:$D,MATCH($B1191,'Pliegos Tarifarios (Las Condes)'!$A:$A,0))</f>
        <v>31637.203916499999</v>
      </c>
      <c r="P1191" s="19">
        <f>H1191*INDEX('Pliegos Tarifarios (Las Condes)'!$E:$E,MATCH($B1191,'Pliegos Tarifarios (Las Condes)'!$A:$A,0))</f>
        <v>10708.320615600001</v>
      </c>
      <c r="Q1191" s="19" cm="1">
        <f t="array" ref="Q1191">H1191*_xlfn.IFS(H1191&lt;=350,INDEX('Pliegos Tarifarios (Las Condes)'!$F:$F,MATCH($B1191,'Pliegos Tarifarios (Las Condes)'!$A:$A,0)),H1191&lt;=500,INDEX('Pliegos Tarifarios (Las Condes)'!$G:$G,MATCH($B1191,'Pliegos Tarifarios (Las Condes)'!$A:$A,0)),H1191&lt;=1000,INDEX('Pliegos Tarifarios (Las Condes)'!$H:$H,MATCH($B1191,'Pliegos Tarifarios (Las Condes)'!$A:$A,0)),H1191&lt;=5000,INDEX('Pliegos Tarifarios (Las Condes)'!$I:$I,MATCH($B1191,'Pliegos Tarifarios (Las Condes)'!$A:$A,0)),H1191&gt;5000,INDEX('Pliegos Tarifarios (Las Condes)'!$J:$J,MATCH($B1191,'Pliegos Tarifarios (Las Condes)'!$A:$A,0)))/1.19</f>
        <v>1942.0863910084038</v>
      </c>
      <c r="R1191" s="19">
        <f>INDEX('Pliegos Tarifarios (Las Condes)'!$K:$K,MATCH($B1191,'Pliegos Tarifarios (Las Condes)'!$A:$A,0))</f>
        <v>716.899</v>
      </c>
      <c r="S1191" s="21">
        <f t="shared" si="57"/>
        <v>151192.73062640842</v>
      </c>
      <c r="T1191" s="21">
        <f t="shared" si="58"/>
        <v>28726.6188190176</v>
      </c>
      <c r="U1191" s="19">
        <v>0</v>
      </c>
      <c r="V1191" s="21">
        <f t="shared" si="59"/>
        <v>179919.34944542602</v>
      </c>
    </row>
    <row r="1192" spans="1:22" x14ac:dyDescent="0.3">
      <c r="A1192" s="3" t="s">
        <v>142</v>
      </c>
      <c r="B1192" s="3">
        <v>3</v>
      </c>
      <c r="C1192" s="4" t="s">
        <v>186</v>
      </c>
      <c r="D1192" s="3" t="s">
        <v>728</v>
      </c>
      <c r="E1192" s="3" t="s">
        <v>121</v>
      </c>
      <c r="F1192" s="4" t="s">
        <v>729</v>
      </c>
      <c r="G1192" s="3" t="s">
        <v>16</v>
      </c>
      <c r="H1192" s="5">
        <v>828.36609999999996</v>
      </c>
      <c r="I1192" s="5">
        <v>2.2061999999999999</v>
      </c>
      <c r="J1192" s="5">
        <v>2.2061999999999999</v>
      </c>
      <c r="K1192" s="6">
        <v>1</v>
      </c>
      <c r="L1192" s="5">
        <v>29.58</v>
      </c>
      <c r="M1192" s="19">
        <f>H1192*INDEX('Pliegos Tarifarios (Las Condes)'!$B:$B,MATCH($B1192,'Pliegos Tarifarios (Las Condes)'!$A:$A,0))</f>
        <v>98441.370591799991</v>
      </c>
      <c r="N1192" s="19">
        <f>I1192*INDEX('Pliegos Tarifarios (Las Condes)'!$C:$C,MATCH($B1192,'Pliegos Tarifarios (Las Condes)'!$A:$A,0))</f>
        <v>7704.6438677999995</v>
      </c>
      <c r="O1192" s="19">
        <f>J1192*INDEX('Pliegos Tarifarios (Las Condes)'!$D:$D,MATCH($B1192,'Pliegos Tarifarios (Las Condes)'!$A:$A,0))</f>
        <v>31312.188452999999</v>
      </c>
      <c r="P1192" s="19">
        <f>H1192*INDEX('Pliegos Tarifarios (Las Condes)'!$E:$E,MATCH($B1192,'Pliegos Tarifarios (Las Condes)'!$A:$A,0))</f>
        <v>10712.430405200001</v>
      </c>
      <c r="Q1192" s="19" cm="1">
        <f t="array" ref="Q1192">H1192*_xlfn.IFS(H1192&lt;=350,INDEX('Pliegos Tarifarios (Las Condes)'!$F:$F,MATCH($B1192,'Pliegos Tarifarios (Las Condes)'!$A:$A,0)),H1192&lt;=500,INDEX('Pliegos Tarifarios (Las Condes)'!$G:$G,MATCH($B1192,'Pliegos Tarifarios (Las Condes)'!$A:$A,0)),H1192&lt;=1000,INDEX('Pliegos Tarifarios (Las Condes)'!$H:$H,MATCH($B1192,'Pliegos Tarifarios (Las Condes)'!$A:$A,0)),H1192&lt;=5000,INDEX('Pliegos Tarifarios (Las Condes)'!$I:$I,MATCH($B1192,'Pliegos Tarifarios (Las Condes)'!$A:$A,0)),H1192&gt;5000,INDEX('Pliegos Tarifarios (Las Condes)'!$J:$J,MATCH($B1192,'Pliegos Tarifarios (Las Condes)'!$A:$A,0)))/1.19</f>
        <v>1942.8317521848742</v>
      </c>
      <c r="R1192" s="19">
        <f>INDEX('Pliegos Tarifarios (Las Condes)'!$K:$K,MATCH($B1192,'Pliegos Tarifarios (Las Condes)'!$A:$A,0))</f>
        <v>716.899</v>
      </c>
      <c r="S1192" s="21">
        <f t="shared" si="57"/>
        <v>150830.36406998485</v>
      </c>
      <c r="T1192" s="21">
        <f t="shared" si="58"/>
        <v>28657.769173297122</v>
      </c>
      <c r="U1192" s="19">
        <v>0</v>
      </c>
      <c r="V1192" s="21">
        <f t="shared" si="59"/>
        <v>179488.13324328198</v>
      </c>
    </row>
    <row r="1193" spans="1:22" x14ac:dyDescent="0.3">
      <c r="A1193" s="3" t="s">
        <v>142</v>
      </c>
      <c r="B1193" s="3">
        <v>3</v>
      </c>
      <c r="C1193" s="4" t="s">
        <v>186</v>
      </c>
      <c r="D1193" s="3" t="s">
        <v>730</v>
      </c>
      <c r="E1193" s="3" t="s">
        <v>121</v>
      </c>
      <c r="F1193" s="4" t="s">
        <v>731</v>
      </c>
      <c r="G1193" s="3" t="s">
        <v>16</v>
      </c>
      <c r="H1193" s="5">
        <v>826.36410000000001</v>
      </c>
      <c r="I1193" s="5">
        <v>2.2128000000000001</v>
      </c>
      <c r="J1193" s="5">
        <v>2.2000999999999999</v>
      </c>
      <c r="K1193" s="6">
        <v>0.99426066522053502</v>
      </c>
      <c r="L1193" s="5">
        <v>29.51</v>
      </c>
      <c r="M1193" s="19">
        <f>H1193*INDEX('Pliegos Tarifarios (Las Condes)'!$B:$B,MATCH($B1193,'Pliegos Tarifarios (Las Condes)'!$A:$A,0))</f>
        <v>98203.456915799994</v>
      </c>
      <c r="N1193" s="19">
        <f>I1193*INDEX('Pliegos Tarifarios (Las Condes)'!$C:$C,MATCH($B1193,'Pliegos Tarifarios (Las Condes)'!$A:$A,0))</f>
        <v>7727.6928431999995</v>
      </c>
      <c r="O1193" s="19">
        <f>J1193*INDEX('Pliegos Tarifarios (Las Condes)'!$D:$D,MATCH($B1193,'Pliegos Tarifarios (Las Condes)'!$A:$A,0))</f>
        <v>31225.612281500002</v>
      </c>
      <c r="P1193" s="19">
        <f>H1193*INDEX('Pliegos Tarifarios (Las Condes)'!$E:$E,MATCH($B1193,'Pliegos Tarifarios (Las Condes)'!$A:$A,0))</f>
        <v>10686.5405412</v>
      </c>
      <c r="Q1193" s="19" cm="1">
        <f t="array" ref="Q1193">H1193*_xlfn.IFS(H1193&lt;=350,INDEX('Pliegos Tarifarios (Las Condes)'!$F:$F,MATCH($B1193,'Pliegos Tarifarios (Las Condes)'!$A:$A,0)),H1193&lt;=500,INDEX('Pliegos Tarifarios (Las Condes)'!$G:$G,MATCH($B1193,'Pliegos Tarifarios (Las Condes)'!$A:$A,0)),H1193&lt;=1000,INDEX('Pliegos Tarifarios (Las Condes)'!$H:$H,MATCH($B1193,'Pliegos Tarifarios (Las Condes)'!$A:$A,0)),H1193&lt;=5000,INDEX('Pliegos Tarifarios (Las Condes)'!$I:$I,MATCH($B1193,'Pliegos Tarifarios (Las Condes)'!$A:$A,0)),H1193&gt;5000,INDEX('Pliegos Tarifarios (Las Condes)'!$J:$J,MATCH($B1193,'Pliegos Tarifarios (Las Condes)'!$A:$A,0)))/1.19</f>
        <v>1938.136305126051</v>
      </c>
      <c r="R1193" s="19">
        <f>INDEX('Pliegos Tarifarios (Las Condes)'!$K:$K,MATCH($B1193,'Pliegos Tarifarios (Las Condes)'!$A:$A,0))</f>
        <v>716.899</v>
      </c>
      <c r="S1193" s="21">
        <f t="shared" si="57"/>
        <v>150498.33788682605</v>
      </c>
      <c r="T1193" s="21">
        <f t="shared" si="58"/>
        <v>28594.684198496951</v>
      </c>
      <c r="U1193" s="19">
        <v>0</v>
      </c>
      <c r="V1193" s="21">
        <f t="shared" si="59"/>
        <v>179093.022085323</v>
      </c>
    </row>
    <row r="1194" spans="1:22" x14ac:dyDescent="0.3">
      <c r="A1194" s="3" t="s">
        <v>142</v>
      </c>
      <c r="B1194" s="3">
        <v>3</v>
      </c>
      <c r="C1194" s="4" t="s">
        <v>186</v>
      </c>
      <c r="D1194" s="3" t="s">
        <v>732</v>
      </c>
      <c r="E1194" s="3" t="s">
        <v>121</v>
      </c>
      <c r="F1194" s="4" t="s">
        <v>733</v>
      </c>
      <c r="G1194" s="3" t="s">
        <v>16</v>
      </c>
      <c r="H1194" s="5">
        <v>829.69129999999996</v>
      </c>
      <c r="I1194" s="5">
        <v>2.2957999999999998</v>
      </c>
      <c r="J1194" s="5">
        <v>2.2000999999999999</v>
      </c>
      <c r="K1194" s="6">
        <v>0.95831518424949913</v>
      </c>
      <c r="L1194" s="5">
        <v>29.63</v>
      </c>
      <c r="M1194" s="19">
        <f>H1194*INDEX('Pliegos Tarifarios (Las Condes)'!$B:$B,MATCH($B1194,'Pliegos Tarifarios (Las Condes)'!$A:$A,0))</f>
        <v>98598.854709399995</v>
      </c>
      <c r="N1194" s="19">
        <f>I1194*INDEX('Pliegos Tarifarios (Las Condes)'!$C:$C,MATCH($B1194,'Pliegos Tarifarios (Las Condes)'!$A:$A,0))</f>
        <v>8017.5511701999985</v>
      </c>
      <c r="O1194" s="19">
        <f>J1194*INDEX('Pliegos Tarifarios (Las Condes)'!$D:$D,MATCH($B1194,'Pliegos Tarifarios (Las Condes)'!$A:$A,0))</f>
        <v>31225.612281500002</v>
      </c>
      <c r="P1194" s="19">
        <f>H1194*INDEX('Pliegos Tarifarios (Las Condes)'!$E:$E,MATCH($B1194,'Pliegos Tarifarios (Las Condes)'!$A:$A,0))</f>
        <v>10729.5678916</v>
      </c>
      <c r="Q1194" s="19" cm="1">
        <f t="array" ref="Q1194">H1194*_xlfn.IFS(H1194&lt;=350,INDEX('Pliegos Tarifarios (Las Condes)'!$F:$F,MATCH($B1194,'Pliegos Tarifarios (Las Condes)'!$A:$A,0)),H1194&lt;=500,INDEX('Pliegos Tarifarios (Las Condes)'!$G:$G,MATCH($B1194,'Pliegos Tarifarios (Las Condes)'!$A:$A,0)),H1194&lt;=1000,INDEX('Pliegos Tarifarios (Las Condes)'!$H:$H,MATCH($B1194,'Pliegos Tarifarios (Las Condes)'!$A:$A,0)),H1194&lt;=5000,INDEX('Pliegos Tarifarios (Las Condes)'!$I:$I,MATCH($B1194,'Pliegos Tarifarios (Las Condes)'!$A:$A,0)),H1194&gt;5000,INDEX('Pliegos Tarifarios (Las Condes)'!$J:$J,MATCH($B1194,'Pliegos Tarifarios (Las Condes)'!$A:$A,0)))/1.19</f>
        <v>1945.9398473109247</v>
      </c>
      <c r="R1194" s="19">
        <f>INDEX('Pliegos Tarifarios (Las Condes)'!$K:$K,MATCH($B1194,'Pliegos Tarifarios (Las Condes)'!$A:$A,0))</f>
        <v>716.899</v>
      </c>
      <c r="S1194" s="21">
        <f t="shared" si="57"/>
        <v>151234.4249000109</v>
      </c>
      <c r="T1194" s="21">
        <f t="shared" si="58"/>
        <v>28734.540731002071</v>
      </c>
      <c r="U1194" s="19">
        <v>0</v>
      </c>
      <c r="V1194" s="21">
        <f t="shared" si="59"/>
        <v>179968.96563101298</v>
      </c>
    </row>
    <row r="1195" spans="1:22" x14ac:dyDescent="0.3">
      <c r="A1195" s="3" t="s">
        <v>142</v>
      </c>
      <c r="B1195" s="3">
        <v>3</v>
      </c>
      <c r="C1195" s="4" t="s">
        <v>186</v>
      </c>
      <c r="D1195" s="3" t="s">
        <v>734</v>
      </c>
      <c r="E1195" s="3" t="s">
        <v>121</v>
      </c>
      <c r="F1195" s="4" t="s">
        <v>735</v>
      </c>
      <c r="G1195" s="3" t="s">
        <v>16</v>
      </c>
      <c r="H1195" s="5">
        <v>828.86009999999999</v>
      </c>
      <c r="I1195" s="5">
        <v>2.2597</v>
      </c>
      <c r="J1195" s="5">
        <v>2.1894999999999998</v>
      </c>
      <c r="K1195" s="6">
        <v>0.96893392928264799</v>
      </c>
      <c r="L1195" s="5">
        <v>29.6</v>
      </c>
      <c r="M1195" s="19">
        <f>H1195*INDEX('Pliegos Tarifarios (Las Condes)'!$B:$B,MATCH($B1195,'Pliegos Tarifarios (Las Condes)'!$A:$A,0))</f>
        <v>98500.076563799987</v>
      </c>
      <c r="N1195" s="19">
        <f>I1195*INDEX('Pliegos Tarifarios (Las Condes)'!$C:$C,MATCH($B1195,'Pliegos Tarifarios (Las Condes)'!$A:$A,0))</f>
        <v>7891.4802592999995</v>
      </c>
      <c r="O1195" s="19">
        <f>J1195*INDEX('Pliegos Tarifarios (Las Condes)'!$D:$D,MATCH($B1195,'Pliegos Tarifarios (Las Condes)'!$A:$A,0))</f>
        <v>31075.168442499998</v>
      </c>
      <c r="P1195" s="19">
        <f>H1195*INDEX('Pliegos Tarifarios (Las Condes)'!$E:$E,MATCH($B1195,'Pliegos Tarifarios (Las Condes)'!$A:$A,0))</f>
        <v>10718.8188132</v>
      </c>
      <c r="Q1195" s="19" cm="1">
        <f t="array" ref="Q1195">H1195*_xlfn.IFS(H1195&lt;=350,INDEX('Pliegos Tarifarios (Las Condes)'!$F:$F,MATCH($B1195,'Pliegos Tarifarios (Las Condes)'!$A:$A,0)),H1195&lt;=500,INDEX('Pliegos Tarifarios (Las Condes)'!$G:$G,MATCH($B1195,'Pliegos Tarifarios (Las Condes)'!$A:$A,0)),H1195&lt;=1000,INDEX('Pliegos Tarifarios (Las Condes)'!$H:$H,MATCH($B1195,'Pliegos Tarifarios (Las Condes)'!$A:$A,0)),H1195&lt;=5000,INDEX('Pliegos Tarifarios (Las Condes)'!$I:$I,MATCH($B1195,'Pliegos Tarifarios (Las Condes)'!$A:$A,0)),H1195&gt;5000,INDEX('Pliegos Tarifarios (Las Condes)'!$J:$J,MATCH($B1195,'Pliegos Tarifarios (Las Condes)'!$A:$A,0)))/1.19</f>
        <v>1943.9903689915971</v>
      </c>
      <c r="R1195" s="19">
        <f>INDEX('Pliegos Tarifarios (Las Condes)'!$K:$K,MATCH($B1195,'Pliegos Tarifarios (Las Condes)'!$A:$A,0))</f>
        <v>716.899</v>
      </c>
      <c r="S1195" s="21">
        <f t="shared" si="57"/>
        <v>150846.43344779158</v>
      </c>
      <c r="T1195" s="21">
        <f t="shared" si="58"/>
        <v>28660.8223550804</v>
      </c>
      <c r="U1195" s="19">
        <v>0</v>
      </c>
      <c r="V1195" s="21">
        <f t="shared" si="59"/>
        <v>179507.25580287198</v>
      </c>
    </row>
    <row r="1196" spans="1:22" x14ac:dyDescent="0.3">
      <c r="A1196" s="3" t="s">
        <v>142</v>
      </c>
      <c r="B1196" s="3">
        <v>3</v>
      </c>
      <c r="C1196" s="4" t="s">
        <v>186</v>
      </c>
      <c r="D1196" s="3" t="s">
        <v>736</v>
      </c>
      <c r="E1196" s="3" t="s">
        <v>121</v>
      </c>
      <c r="F1196" s="4" t="s">
        <v>737</v>
      </c>
      <c r="G1196" s="3" t="s">
        <v>16</v>
      </c>
      <c r="H1196" s="5">
        <v>831.5625</v>
      </c>
      <c r="I1196" s="5">
        <v>2.2416</v>
      </c>
      <c r="J1196" s="5">
        <v>2.1718999999999999</v>
      </c>
      <c r="K1196" s="6">
        <v>0.96890613847251961</v>
      </c>
      <c r="L1196" s="5">
        <v>29.7</v>
      </c>
      <c r="M1196" s="19">
        <f>H1196*INDEX('Pliegos Tarifarios (Las Condes)'!$B:$B,MATCH($B1196,'Pliegos Tarifarios (Las Condes)'!$A:$A,0))</f>
        <v>98821.224374999991</v>
      </c>
      <c r="N1196" s="19">
        <f>I1196*INDEX('Pliegos Tarifarios (Las Condes)'!$C:$C,MATCH($B1196,'Pliegos Tarifarios (Las Condes)'!$A:$A,0))</f>
        <v>7828.2701903999996</v>
      </c>
      <c r="O1196" s="19">
        <f>J1196*INDEX('Pliegos Tarifarios (Las Condes)'!$D:$D,MATCH($B1196,'Pliegos Tarifarios (Las Condes)'!$A:$A,0))</f>
        <v>30825.374898500002</v>
      </c>
      <c r="P1196" s="19">
        <f>H1196*INDEX('Pliegos Tarifarios (Las Condes)'!$E:$E,MATCH($B1196,'Pliegos Tarifarios (Las Condes)'!$A:$A,0))</f>
        <v>10753.766250000001</v>
      </c>
      <c r="Q1196" s="19" cm="1">
        <f t="array" ref="Q1196">H1196*_xlfn.IFS(H1196&lt;=350,INDEX('Pliegos Tarifarios (Las Condes)'!$F:$F,MATCH($B1196,'Pliegos Tarifarios (Las Condes)'!$A:$A,0)),H1196&lt;=500,INDEX('Pliegos Tarifarios (Las Condes)'!$G:$G,MATCH($B1196,'Pliegos Tarifarios (Las Condes)'!$A:$A,0)),H1196&lt;=1000,INDEX('Pliegos Tarifarios (Las Condes)'!$H:$H,MATCH($B1196,'Pliegos Tarifarios (Las Condes)'!$A:$A,0)),H1196&lt;=5000,INDEX('Pliegos Tarifarios (Las Condes)'!$I:$I,MATCH($B1196,'Pliegos Tarifarios (Las Condes)'!$A:$A,0)),H1196&gt;5000,INDEX('Pliegos Tarifarios (Las Condes)'!$J:$J,MATCH($B1196,'Pliegos Tarifarios (Las Condes)'!$A:$A,0)))/1.19</f>
        <v>1950.3285189075634</v>
      </c>
      <c r="R1196" s="19">
        <f>INDEX('Pliegos Tarifarios (Las Condes)'!$K:$K,MATCH($B1196,'Pliegos Tarifarios (Las Condes)'!$A:$A,0))</f>
        <v>716.899</v>
      </c>
      <c r="S1196" s="21">
        <f t="shared" si="57"/>
        <v>150895.86323280755</v>
      </c>
      <c r="T1196" s="21">
        <f t="shared" si="58"/>
        <v>28670.214014233436</v>
      </c>
      <c r="U1196" s="19">
        <v>0</v>
      </c>
      <c r="V1196" s="21">
        <f t="shared" si="59"/>
        <v>179566.07724704099</v>
      </c>
    </row>
    <row r="1197" spans="1:22" x14ac:dyDescent="0.3">
      <c r="A1197" s="3" t="s">
        <v>142</v>
      </c>
      <c r="B1197" s="3">
        <v>3</v>
      </c>
      <c r="C1197" s="4" t="s">
        <v>186</v>
      </c>
      <c r="D1197" s="3" t="s">
        <v>738</v>
      </c>
      <c r="E1197" s="3" t="s">
        <v>121</v>
      </c>
      <c r="F1197" s="4" t="s">
        <v>739</v>
      </c>
      <c r="G1197" s="3" t="s">
        <v>16</v>
      </c>
      <c r="H1197" s="5">
        <v>829.55359999999996</v>
      </c>
      <c r="I1197" s="5">
        <v>2.2336</v>
      </c>
      <c r="J1197" s="5">
        <v>2.2222</v>
      </c>
      <c r="K1197" s="6">
        <v>0.99489613180515757</v>
      </c>
      <c r="L1197" s="5">
        <v>29.63</v>
      </c>
      <c r="M1197" s="19">
        <f>H1197*INDEX('Pliegos Tarifarios (Las Condes)'!$B:$B,MATCH($B1197,'Pliegos Tarifarios (Las Condes)'!$A:$A,0))</f>
        <v>98582.490716799992</v>
      </c>
      <c r="N1197" s="19">
        <f>I1197*INDEX('Pliegos Tarifarios (Las Condes)'!$C:$C,MATCH($B1197,'Pliegos Tarifarios (Las Condes)'!$A:$A,0))</f>
        <v>7800.3320383999999</v>
      </c>
      <c r="O1197" s="19">
        <f>J1197*INDEX('Pliegos Tarifarios (Las Condes)'!$D:$D,MATCH($B1197,'Pliegos Tarifarios (Las Condes)'!$A:$A,0))</f>
        <v>31539.273493000001</v>
      </c>
      <c r="P1197" s="19">
        <f>H1197*INDEX('Pliegos Tarifarios (Las Condes)'!$E:$E,MATCH($B1197,'Pliegos Tarifarios (Las Condes)'!$A:$A,0))</f>
        <v>10727.7871552</v>
      </c>
      <c r="Q1197" s="19" cm="1">
        <f t="array" ref="Q1197">H1197*_xlfn.IFS(H1197&lt;=350,INDEX('Pliegos Tarifarios (Las Condes)'!$F:$F,MATCH($B1197,'Pliegos Tarifarios (Las Condes)'!$A:$A,0)),H1197&lt;=500,INDEX('Pliegos Tarifarios (Las Condes)'!$G:$G,MATCH($B1197,'Pliegos Tarifarios (Las Condes)'!$A:$A,0)),H1197&lt;=1000,INDEX('Pliegos Tarifarios (Las Condes)'!$H:$H,MATCH($B1197,'Pliegos Tarifarios (Las Condes)'!$A:$A,0)),H1197&lt;=5000,INDEX('Pliegos Tarifarios (Las Condes)'!$I:$I,MATCH($B1197,'Pliegos Tarifarios (Las Condes)'!$A:$A,0)),H1197&gt;5000,INDEX('Pliegos Tarifarios (Las Condes)'!$J:$J,MATCH($B1197,'Pliegos Tarifarios (Las Condes)'!$A:$A,0)))/1.19</f>
        <v>1945.6168887394961</v>
      </c>
      <c r="R1197" s="19">
        <f>INDEX('Pliegos Tarifarios (Las Condes)'!$K:$K,MATCH($B1197,'Pliegos Tarifarios (Las Condes)'!$A:$A,0))</f>
        <v>716.899</v>
      </c>
      <c r="S1197" s="21">
        <f t="shared" si="57"/>
        <v>151312.39929213948</v>
      </c>
      <c r="T1197" s="21">
        <f t="shared" si="58"/>
        <v>28749.355865506503</v>
      </c>
      <c r="U1197" s="19">
        <v>0</v>
      </c>
      <c r="V1197" s="21">
        <f t="shared" si="59"/>
        <v>180061.755157646</v>
      </c>
    </row>
    <row r="1198" spans="1:22" x14ac:dyDescent="0.3">
      <c r="A1198" s="3" t="s">
        <v>142</v>
      </c>
      <c r="B1198" s="3">
        <v>3</v>
      </c>
      <c r="C1198" s="4" t="s">
        <v>186</v>
      </c>
      <c r="D1198" s="3" t="s">
        <v>740</v>
      </c>
      <c r="E1198" s="3" t="s">
        <v>121</v>
      </c>
      <c r="F1198" s="4" t="s">
        <v>741</v>
      </c>
      <c r="G1198" s="3" t="s">
        <v>16</v>
      </c>
      <c r="H1198" s="5">
        <v>829.10699999999997</v>
      </c>
      <c r="I1198" s="5">
        <v>2.2469000000000001</v>
      </c>
      <c r="J1198" s="5">
        <v>2.2061000000000002</v>
      </c>
      <c r="K1198" s="6">
        <v>0.98184164849347988</v>
      </c>
      <c r="L1198" s="5">
        <v>29.61</v>
      </c>
      <c r="M1198" s="19">
        <f>H1198*INDEX('Pliegos Tarifarios (Las Condes)'!$B:$B,MATCH($B1198,'Pliegos Tarifarios (Las Condes)'!$A:$A,0))</f>
        <v>98529.417665999994</v>
      </c>
      <c r="N1198" s="19">
        <f>I1198*INDEX('Pliegos Tarifarios (Las Condes)'!$C:$C,MATCH($B1198,'Pliegos Tarifarios (Las Condes)'!$A:$A,0))</f>
        <v>7846.7792160999998</v>
      </c>
      <c r="O1198" s="19">
        <f>J1198*INDEX('Pliegos Tarifarios (Las Condes)'!$D:$D,MATCH($B1198,'Pliegos Tarifarios (Las Condes)'!$A:$A,0))</f>
        <v>31310.769171500004</v>
      </c>
      <c r="P1198" s="19">
        <f>H1198*INDEX('Pliegos Tarifarios (Las Condes)'!$E:$E,MATCH($B1198,'Pliegos Tarifarios (Las Condes)'!$A:$A,0))</f>
        <v>10722.011724</v>
      </c>
      <c r="Q1198" s="19" cm="1">
        <f t="array" ref="Q1198">H1198*_xlfn.IFS(H1198&lt;=350,INDEX('Pliegos Tarifarios (Las Condes)'!$F:$F,MATCH($B1198,'Pliegos Tarifarios (Las Condes)'!$A:$A,0)),H1198&lt;=500,INDEX('Pliegos Tarifarios (Las Condes)'!$G:$G,MATCH($B1198,'Pliegos Tarifarios (Las Condes)'!$A:$A,0)),H1198&lt;=1000,INDEX('Pliegos Tarifarios (Las Condes)'!$H:$H,MATCH($B1198,'Pliegos Tarifarios (Las Condes)'!$A:$A,0)),H1198&lt;=5000,INDEX('Pliegos Tarifarios (Las Condes)'!$I:$I,MATCH($B1198,'Pliegos Tarifarios (Las Condes)'!$A:$A,0)),H1198&gt;5000,INDEX('Pliegos Tarifarios (Las Condes)'!$J:$J,MATCH($B1198,'Pliegos Tarifarios (Las Condes)'!$A:$A,0)))/1.19</f>
        <v>1944.5694428571433</v>
      </c>
      <c r="R1198" s="19">
        <f>INDEX('Pliegos Tarifarios (Las Condes)'!$K:$K,MATCH($B1198,'Pliegos Tarifarios (Las Condes)'!$A:$A,0))</f>
        <v>716.899</v>
      </c>
      <c r="S1198" s="21">
        <f t="shared" si="57"/>
        <v>151070.44622045715</v>
      </c>
      <c r="T1198" s="21">
        <f t="shared" si="58"/>
        <v>28703.38478188686</v>
      </c>
      <c r="U1198" s="19">
        <v>0</v>
      </c>
      <c r="V1198" s="21">
        <f t="shared" si="59"/>
        <v>179773.831002344</v>
      </c>
    </row>
    <row r="1199" spans="1:22" x14ac:dyDescent="0.3">
      <c r="A1199" s="3" t="s">
        <v>142</v>
      </c>
      <c r="B1199" s="3">
        <v>3</v>
      </c>
      <c r="C1199" s="4" t="s">
        <v>186</v>
      </c>
      <c r="D1199" s="3" t="s">
        <v>742</v>
      </c>
      <c r="E1199" s="3" t="s">
        <v>121</v>
      </c>
      <c r="F1199" s="4" t="s">
        <v>743</v>
      </c>
      <c r="G1199" s="3" t="s">
        <v>16</v>
      </c>
      <c r="H1199" s="5">
        <v>828.18759999999997</v>
      </c>
      <c r="I1199" s="5">
        <v>2.2355999999999998</v>
      </c>
      <c r="J1199" s="5">
        <v>2.1991000000000001</v>
      </c>
      <c r="K1199" s="6">
        <v>0.98367328681338351</v>
      </c>
      <c r="L1199" s="5">
        <v>29.58</v>
      </c>
      <c r="M1199" s="19">
        <f>H1199*INDEX('Pliegos Tarifarios (Las Condes)'!$B:$B,MATCH($B1199,'Pliegos Tarifarios (Las Condes)'!$A:$A,0))</f>
        <v>98420.15800879999</v>
      </c>
      <c r="N1199" s="19">
        <f>I1199*INDEX('Pliegos Tarifarios (Las Condes)'!$C:$C,MATCH($B1199,'Pliegos Tarifarios (Las Condes)'!$A:$A,0))</f>
        <v>7807.3165763999987</v>
      </c>
      <c r="O1199" s="19">
        <f>J1199*INDEX('Pliegos Tarifarios (Las Condes)'!$D:$D,MATCH($B1199,'Pliegos Tarifarios (Las Condes)'!$A:$A,0))</f>
        <v>31211.419466500003</v>
      </c>
      <c r="P1199" s="19">
        <f>H1199*INDEX('Pliegos Tarifarios (Las Condes)'!$E:$E,MATCH($B1199,'Pliegos Tarifarios (Las Condes)'!$A:$A,0))</f>
        <v>10710.122043199999</v>
      </c>
      <c r="Q1199" s="19" cm="1">
        <f t="array" ref="Q1199">H1199*_xlfn.IFS(H1199&lt;=350,INDEX('Pliegos Tarifarios (Las Condes)'!$F:$F,MATCH($B1199,'Pliegos Tarifarios (Las Condes)'!$A:$A,0)),H1199&lt;=500,INDEX('Pliegos Tarifarios (Las Condes)'!$G:$G,MATCH($B1199,'Pliegos Tarifarios (Las Condes)'!$A:$A,0)),H1199&lt;=1000,INDEX('Pliegos Tarifarios (Las Condes)'!$H:$H,MATCH($B1199,'Pliegos Tarifarios (Las Condes)'!$A:$A,0)),H1199&lt;=5000,INDEX('Pliegos Tarifarios (Las Condes)'!$I:$I,MATCH($B1199,'Pliegos Tarifarios (Las Condes)'!$A:$A,0)),H1199&gt;5000,INDEX('Pliegos Tarifarios (Las Condes)'!$J:$J,MATCH($B1199,'Pliegos Tarifarios (Las Condes)'!$A:$A,0)))/1.19</f>
        <v>1942.4131021848741</v>
      </c>
      <c r="R1199" s="19">
        <f>INDEX('Pliegos Tarifarios (Las Condes)'!$K:$K,MATCH($B1199,'Pliegos Tarifarios (Las Condes)'!$A:$A,0))</f>
        <v>716.899</v>
      </c>
      <c r="S1199" s="21">
        <f t="shared" si="57"/>
        <v>150808.32819708489</v>
      </c>
      <c r="T1199" s="21">
        <f t="shared" si="58"/>
        <v>28653.582357446128</v>
      </c>
      <c r="U1199" s="19">
        <v>0</v>
      </c>
      <c r="V1199" s="21">
        <f t="shared" si="59"/>
        <v>179461.91055453103</v>
      </c>
    </row>
    <row r="1200" spans="1:22" x14ac:dyDescent="0.3">
      <c r="A1200" s="3" t="s">
        <v>142</v>
      </c>
      <c r="B1200" s="3">
        <v>3</v>
      </c>
      <c r="C1200" s="4" t="s">
        <v>186</v>
      </c>
      <c r="D1200" s="3" t="s">
        <v>744</v>
      </c>
      <c r="E1200" s="3" t="s">
        <v>121</v>
      </c>
      <c r="F1200" s="4" t="s">
        <v>745</v>
      </c>
      <c r="G1200" s="3" t="s">
        <v>16</v>
      </c>
      <c r="H1200" s="5">
        <v>830.23839999999996</v>
      </c>
      <c r="I1200" s="5">
        <v>2.2408000000000001</v>
      </c>
      <c r="J1200" s="5">
        <v>2.2359</v>
      </c>
      <c r="K1200" s="6">
        <v>0.99781328097108168</v>
      </c>
      <c r="L1200" s="5">
        <v>29.65</v>
      </c>
      <c r="M1200" s="19">
        <f>H1200*INDEX('Pliegos Tarifarios (Las Condes)'!$B:$B,MATCH($B1200,'Pliegos Tarifarios (Las Condes)'!$A:$A,0))</f>
        <v>98663.870979199986</v>
      </c>
      <c r="N1200" s="19">
        <f>I1200*INDEX('Pliegos Tarifarios (Las Condes)'!$C:$C,MATCH($B1200,'Pliegos Tarifarios (Las Condes)'!$A:$A,0))</f>
        <v>7825.4763751999999</v>
      </c>
      <c r="O1200" s="19">
        <f>J1200*INDEX('Pliegos Tarifarios (Las Condes)'!$D:$D,MATCH($B1200,'Pliegos Tarifarios (Las Condes)'!$A:$A,0))</f>
        <v>31733.715058500002</v>
      </c>
      <c r="P1200" s="19">
        <f>H1200*INDEX('Pliegos Tarifarios (Las Condes)'!$E:$E,MATCH($B1200,'Pliegos Tarifarios (Las Condes)'!$A:$A,0))</f>
        <v>10736.6429888</v>
      </c>
      <c r="Q1200" s="19" cm="1">
        <f t="array" ref="Q1200">H1200*_xlfn.IFS(H1200&lt;=350,INDEX('Pliegos Tarifarios (Las Condes)'!$F:$F,MATCH($B1200,'Pliegos Tarifarios (Las Condes)'!$A:$A,0)),H1200&lt;=500,INDEX('Pliegos Tarifarios (Las Condes)'!$G:$G,MATCH($B1200,'Pliegos Tarifarios (Las Condes)'!$A:$A,0)),H1200&lt;=1000,INDEX('Pliegos Tarifarios (Las Condes)'!$H:$H,MATCH($B1200,'Pliegos Tarifarios (Las Condes)'!$A:$A,0)),H1200&lt;=5000,INDEX('Pliegos Tarifarios (Las Condes)'!$I:$I,MATCH($B1200,'Pliegos Tarifarios (Las Condes)'!$A:$A,0)),H1200&gt;5000,INDEX('Pliegos Tarifarios (Las Condes)'!$J:$J,MATCH($B1200,'Pliegos Tarifarios (Las Condes)'!$A:$A,0)))/1.19</f>
        <v>1947.2230036974793</v>
      </c>
      <c r="R1200" s="19">
        <f>INDEX('Pliegos Tarifarios (Las Condes)'!$K:$K,MATCH($B1200,'Pliegos Tarifarios (Las Condes)'!$A:$A,0))</f>
        <v>716.899</v>
      </c>
      <c r="S1200" s="21">
        <f t="shared" si="57"/>
        <v>151623.82740539746</v>
      </c>
      <c r="T1200" s="21">
        <f t="shared" si="58"/>
        <v>28808.527207025516</v>
      </c>
      <c r="U1200" s="19">
        <v>0</v>
      </c>
      <c r="V1200" s="21">
        <f t="shared" si="59"/>
        <v>180432.35461242299</v>
      </c>
    </row>
    <row r="1201" spans="1:22" x14ac:dyDescent="0.3">
      <c r="A1201" s="3" t="s">
        <v>142</v>
      </c>
      <c r="B1201" s="3">
        <v>3</v>
      </c>
      <c r="C1201" s="4" t="s">
        <v>186</v>
      </c>
      <c r="D1201" s="3" t="s">
        <v>746</v>
      </c>
      <c r="E1201" s="3" t="s">
        <v>121</v>
      </c>
      <c r="F1201" s="4" t="s">
        <v>747</v>
      </c>
      <c r="G1201" s="3" t="s">
        <v>16</v>
      </c>
      <c r="H1201" s="5">
        <v>829.29899999999998</v>
      </c>
      <c r="I1201" s="5">
        <v>2.3117999999999999</v>
      </c>
      <c r="J1201" s="5">
        <v>2.1739000000000002</v>
      </c>
      <c r="K1201" s="6">
        <v>0.94034951120339139</v>
      </c>
      <c r="L1201" s="5">
        <v>29.62</v>
      </c>
      <c r="M1201" s="19">
        <f>H1201*INDEX('Pliegos Tarifarios (Las Condes)'!$B:$B,MATCH($B1201,'Pliegos Tarifarios (Las Condes)'!$A:$A,0))</f>
        <v>98552.234561999998</v>
      </c>
      <c r="N1201" s="19">
        <f>I1201*INDEX('Pliegos Tarifarios (Las Condes)'!$C:$C,MATCH($B1201,'Pliegos Tarifarios (Las Condes)'!$A:$A,0))</f>
        <v>8073.4274741999989</v>
      </c>
      <c r="O1201" s="19">
        <f>J1201*INDEX('Pliegos Tarifarios (Las Condes)'!$D:$D,MATCH($B1201,'Pliegos Tarifarios (Las Condes)'!$A:$A,0))</f>
        <v>30853.760528500003</v>
      </c>
      <c r="P1201" s="19">
        <f>H1201*INDEX('Pliegos Tarifarios (Las Condes)'!$E:$E,MATCH($B1201,'Pliegos Tarifarios (Las Condes)'!$A:$A,0))</f>
        <v>10724.494667999999</v>
      </c>
      <c r="Q1201" s="19" cm="1">
        <f t="array" ref="Q1201">H1201*_xlfn.IFS(H1201&lt;=350,INDEX('Pliegos Tarifarios (Las Condes)'!$F:$F,MATCH($B1201,'Pliegos Tarifarios (Las Condes)'!$A:$A,0)),H1201&lt;=500,INDEX('Pliegos Tarifarios (Las Condes)'!$G:$G,MATCH($B1201,'Pliegos Tarifarios (Las Condes)'!$A:$A,0)),H1201&lt;=1000,INDEX('Pliegos Tarifarios (Las Condes)'!$H:$H,MATCH($B1201,'Pliegos Tarifarios (Las Condes)'!$A:$A,0)),H1201&lt;=5000,INDEX('Pliegos Tarifarios (Las Condes)'!$I:$I,MATCH($B1201,'Pliegos Tarifarios (Las Condes)'!$A:$A,0)),H1201&gt;5000,INDEX('Pliegos Tarifarios (Las Condes)'!$J:$J,MATCH($B1201,'Pliegos Tarifarios (Las Condes)'!$A:$A,0)))/1.19</f>
        <v>1945.0197554621852</v>
      </c>
      <c r="R1201" s="19">
        <f>INDEX('Pliegos Tarifarios (Las Condes)'!$K:$K,MATCH($B1201,'Pliegos Tarifarios (Las Condes)'!$A:$A,0))</f>
        <v>716.899</v>
      </c>
      <c r="S1201" s="21">
        <f t="shared" si="57"/>
        <v>150865.8359881622</v>
      </c>
      <c r="T1201" s="21">
        <f t="shared" si="58"/>
        <v>28664.508837750818</v>
      </c>
      <c r="U1201" s="19">
        <v>0</v>
      </c>
      <c r="V1201" s="21">
        <f t="shared" si="59"/>
        <v>179530.34482591302</v>
      </c>
    </row>
    <row r="1202" spans="1:22" x14ac:dyDescent="0.3">
      <c r="A1202" s="3" t="s">
        <v>142</v>
      </c>
      <c r="B1202" s="3">
        <v>3</v>
      </c>
      <c r="C1202" s="4" t="s">
        <v>186</v>
      </c>
      <c r="D1202" s="3" t="s">
        <v>748</v>
      </c>
      <c r="E1202" s="3" t="s">
        <v>121</v>
      </c>
      <c r="F1202" s="4" t="s">
        <v>749</v>
      </c>
      <c r="G1202" s="3" t="s">
        <v>16</v>
      </c>
      <c r="H1202" s="5">
        <v>827.649</v>
      </c>
      <c r="I1202" s="5">
        <v>2.2149000000000001</v>
      </c>
      <c r="J1202" s="5">
        <v>2.1966999999999999</v>
      </c>
      <c r="K1202" s="6">
        <v>0.99178292473700835</v>
      </c>
      <c r="L1202" s="5">
        <v>29.56</v>
      </c>
      <c r="M1202" s="19">
        <f>H1202*INDEX('Pliegos Tarifarios (Las Condes)'!$B:$B,MATCH($B1202,'Pliegos Tarifarios (Las Condes)'!$A:$A,0))</f>
        <v>98356.151861999999</v>
      </c>
      <c r="N1202" s="19">
        <f>I1202*INDEX('Pliegos Tarifarios (Las Condes)'!$C:$C,MATCH($B1202,'Pliegos Tarifarios (Las Condes)'!$A:$A,0))</f>
        <v>7735.0266081</v>
      </c>
      <c r="O1202" s="19">
        <f>J1202*INDEX('Pliegos Tarifarios (Las Condes)'!$D:$D,MATCH($B1202,'Pliegos Tarifarios (Las Condes)'!$A:$A,0))</f>
        <v>31177.3567105</v>
      </c>
      <c r="P1202" s="19">
        <f>H1202*INDEX('Pliegos Tarifarios (Las Condes)'!$E:$E,MATCH($B1202,'Pliegos Tarifarios (Las Condes)'!$A:$A,0))</f>
        <v>10703.156868</v>
      </c>
      <c r="Q1202" s="19" cm="1">
        <f t="array" ref="Q1202">H1202*_xlfn.IFS(H1202&lt;=350,INDEX('Pliegos Tarifarios (Las Condes)'!$F:$F,MATCH($B1202,'Pliegos Tarifarios (Las Condes)'!$A:$A,0)),H1202&lt;=500,INDEX('Pliegos Tarifarios (Las Condes)'!$G:$G,MATCH($B1202,'Pliegos Tarifarios (Las Condes)'!$A:$A,0)),H1202&lt;=1000,INDEX('Pliegos Tarifarios (Las Condes)'!$H:$H,MATCH($B1202,'Pliegos Tarifarios (Las Condes)'!$A:$A,0)),H1202&lt;=5000,INDEX('Pliegos Tarifarios (Las Condes)'!$I:$I,MATCH($B1202,'Pliegos Tarifarios (Las Condes)'!$A:$A,0)),H1202&gt;5000,INDEX('Pliegos Tarifarios (Las Condes)'!$J:$J,MATCH($B1202,'Pliegos Tarifarios (Las Condes)'!$A:$A,0)))/1.19</f>
        <v>1941.1498815126056</v>
      </c>
      <c r="R1202" s="19">
        <f>INDEX('Pliegos Tarifarios (Las Condes)'!$K:$K,MATCH($B1202,'Pliegos Tarifarios (Las Condes)'!$A:$A,0))</f>
        <v>716.899</v>
      </c>
      <c r="S1202" s="21">
        <f t="shared" si="57"/>
        <v>150629.7409301126</v>
      </c>
      <c r="T1202" s="21">
        <f t="shared" si="58"/>
        <v>28619.650776721395</v>
      </c>
      <c r="U1202" s="19">
        <v>0</v>
      </c>
      <c r="V1202" s="21">
        <f t="shared" si="59"/>
        <v>179249.39170683399</v>
      </c>
    </row>
    <row r="1203" spans="1:22" x14ac:dyDescent="0.3">
      <c r="A1203" s="3" t="s">
        <v>142</v>
      </c>
      <c r="B1203" s="3">
        <v>3</v>
      </c>
      <c r="C1203" s="4" t="s">
        <v>186</v>
      </c>
      <c r="D1203" s="3" t="s">
        <v>750</v>
      </c>
      <c r="E1203" s="3" t="s">
        <v>121</v>
      </c>
      <c r="F1203" s="4" t="s">
        <v>751</v>
      </c>
      <c r="G1203" s="3" t="s">
        <v>16</v>
      </c>
      <c r="H1203" s="5">
        <v>829.45169999999996</v>
      </c>
      <c r="I1203" s="5">
        <v>2.2115999999999998</v>
      </c>
      <c r="J1203" s="5">
        <v>2.2115999999999998</v>
      </c>
      <c r="K1203" s="6">
        <v>1</v>
      </c>
      <c r="L1203" s="5">
        <v>29.62</v>
      </c>
      <c r="M1203" s="19">
        <f>H1203*INDEX('Pliegos Tarifarios (Las Condes)'!$B:$B,MATCH($B1203,'Pliegos Tarifarios (Las Condes)'!$A:$A,0))</f>
        <v>98570.381124599997</v>
      </c>
      <c r="N1203" s="19">
        <f>I1203*INDEX('Pliegos Tarifarios (Las Condes)'!$C:$C,MATCH($B1203,'Pliegos Tarifarios (Las Condes)'!$A:$A,0))</f>
        <v>7723.5021203999986</v>
      </c>
      <c r="O1203" s="19">
        <f>J1203*INDEX('Pliegos Tarifarios (Las Condes)'!$D:$D,MATCH($B1203,'Pliegos Tarifarios (Las Condes)'!$A:$A,0))</f>
        <v>31388.829653999997</v>
      </c>
      <c r="P1203" s="19">
        <f>H1203*INDEX('Pliegos Tarifarios (Las Condes)'!$E:$E,MATCH($B1203,'Pliegos Tarifarios (Las Condes)'!$A:$A,0))</f>
        <v>10726.469384399999</v>
      </c>
      <c r="Q1203" s="19" cm="1">
        <f t="array" ref="Q1203">H1203*_xlfn.IFS(H1203&lt;=350,INDEX('Pliegos Tarifarios (Las Condes)'!$F:$F,MATCH($B1203,'Pliegos Tarifarios (Las Condes)'!$A:$A,0)),H1203&lt;=500,INDEX('Pliegos Tarifarios (Las Condes)'!$G:$G,MATCH($B1203,'Pliegos Tarifarios (Las Condes)'!$A:$A,0)),H1203&lt;=1000,INDEX('Pliegos Tarifarios (Las Condes)'!$H:$H,MATCH($B1203,'Pliegos Tarifarios (Las Condes)'!$A:$A,0)),H1203&lt;=5000,INDEX('Pliegos Tarifarios (Las Condes)'!$I:$I,MATCH($B1203,'Pliegos Tarifarios (Las Condes)'!$A:$A,0)),H1203&gt;5000,INDEX('Pliegos Tarifarios (Las Condes)'!$J:$J,MATCH($B1203,'Pliegos Tarifarios (Las Condes)'!$A:$A,0)))/1.19</f>
        <v>1945.3778947058827</v>
      </c>
      <c r="R1203" s="19">
        <f>INDEX('Pliegos Tarifarios (Las Condes)'!$K:$K,MATCH($B1203,'Pliegos Tarifarios (Las Condes)'!$A:$A,0))</f>
        <v>716.899</v>
      </c>
      <c r="S1203" s="21">
        <f t="shared" si="57"/>
        <v>151071.45917810587</v>
      </c>
      <c r="T1203" s="21">
        <f t="shared" si="58"/>
        <v>28703.577243840115</v>
      </c>
      <c r="U1203" s="19">
        <v>0</v>
      </c>
      <c r="V1203" s="21">
        <f t="shared" si="59"/>
        <v>179775.03642194599</v>
      </c>
    </row>
    <row r="1204" spans="1:22" x14ac:dyDescent="0.3">
      <c r="A1204" s="3" t="s">
        <v>142</v>
      </c>
      <c r="B1204" s="3">
        <v>3</v>
      </c>
      <c r="C1204" s="4" t="s">
        <v>186</v>
      </c>
      <c r="D1204" s="3" t="s">
        <v>752</v>
      </c>
      <c r="E1204" s="3" t="s">
        <v>121</v>
      </c>
      <c r="F1204" s="4" t="s">
        <v>753</v>
      </c>
      <c r="G1204" s="3" t="s">
        <v>16</v>
      </c>
      <c r="H1204" s="5">
        <v>826.5847</v>
      </c>
      <c r="I1204" s="5">
        <v>2.2050999999999998</v>
      </c>
      <c r="J1204" s="5">
        <v>2.2050999999999998</v>
      </c>
      <c r="K1204" s="6">
        <v>1</v>
      </c>
      <c r="L1204" s="5">
        <v>29.52</v>
      </c>
      <c r="M1204" s="19">
        <f>H1204*INDEX('Pliegos Tarifarios (Las Condes)'!$B:$B,MATCH($B1204,'Pliegos Tarifarios (Las Condes)'!$A:$A,0))</f>
        <v>98229.672578599988</v>
      </c>
      <c r="N1204" s="19">
        <f>I1204*INDEX('Pliegos Tarifarios (Las Condes)'!$C:$C,MATCH($B1204,'Pliegos Tarifarios (Las Condes)'!$A:$A,0))</f>
        <v>7700.8023718999993</v>
      </c>
      <c r="O1204" s="19">
        <f>J1204*INDEX('Pliegos Tarifarios (Las Condes)'!$D:$D,MATCH($B1204,'Pliegos Tarifarios (Las Condes)'!$A:$A,0))</f>
        <v>31296.576356499998</v>
      </c>
      <c r="P1204" s="19">
        <f>H1204*INDEX('Pliegos Tarifarios (Las Condes)'!$E:$E,MATCH($B1204,'Pliegos Tarifarios (Las Condes)'!$A:$A,0))</f>
        <v>10689.3933404</v>
      </c>
      <c r="Q1204" s="19" cm="1">
        <f t="array" ref="Q1204">H1204*_xlfn.IFS(H1204&lt;=350,INDEX('Pliegos Tarifarios (Las Condes)'!$F:$F,MATCH($B1204,'Pliegos Tarifarios (Las Condes)'!$A:$A,0)),H1204&lt;=500,INDEX('Pliegos Tarifarios (Las Condes)'!$G:$G,MATCH($B1204,'Pliegos Tarifarios (Las Condes)'!$A:$A,0)),H1204&lt;=1000,INDEX('Pliegos Tarifarios (Las Condes)'!$H:$H,MATCH($B1204,'Pliegos Tarifarios (Las Condes)'!$A:$A,0)),H1204&lt;=5000,INDEX('Pliegos Tarifarios (Las Condes)'!$I:$I,MATCH($B1204,'Pliegos Tarifarios (Las Condes)'!$A:$A,0)),H1204&gt;5000,INDEX('Pliegos Tarifarios (Las Condes)'!$J:$J,MATCH($B1204,'Pliegos Tarifarios (Las Condes)'!$A:$A,0)))/1.19</f>
        <v>1938.6536955462191</v>
      </c>
      <c r="R1204" s="19">
        <f>INDEX('Pliegos Tarifarios (Las Condes)'!$K:$K,MATCH($B1204,'Pliegos Tarifarios (Las Condes)'!$A:$A,0))</f>
        <v>716.899</v>
      </c>
      <c r="S1204" s="21">
        <f t="shared" si="57"/>
        <v>150571.99734294621</v>
      </c>
      <c r="T1204" s="21">
        <f t="shared" si="58"/>
        <v>28608.67949515978</v>
      </c>
      <c r="U1204" s="19">
        <v>0</v>
      </c>
      <c r="V1204" s="21">
        <f t="shared" si="59"/>
        <v>179180.67683810598</v>
      </c>
    </row>
    <row r="1205" spans="1:22" x14ac:dyDescent="0.3">
      <c r="A1205" s="3" t="s">
        <v>142</v>
      </c>
      <c r="B1205" s="3">
        <v>3</v>
      </c>
      <c r="C1205" s="4" t="s">
        <v>186</v>
      </c>
      <c r="D1205" s="3" t="s">
        <v>754</v>
      </c>
      <c r="E1205" s="3" t="s">
        <v>121</v>
      </c>
      <c r="F1205" s="4" t="s">
        <v>755</v>
      </c>
      <c r="G1205" s="3" t="s">
        <v>16</v>
      </c>
      <c r="H1205" s="5">
        <v>829.42240000000004</v>
      </c>
      <c r="I1205" s="5">
        <v>2.2378999999999998</v>
      </c>
      <c r="J1205" s="5">
        <v>2.2164000000000001</v>
      </c>
      <c r="K1205" s="6">
        <v>0.99039277894454636</v>
      </c>
      <c r="L1205" s="5">
        <v>29.62</v>
      </c>
      <c r="M1205" s="19">
        <f>H1205*INDEX('Pliegos Tarifarios (Las Condes)'!$B:$B,MATCH($B1205,'Pliegos Tarifarios (Las Condes)'!$A:$A,0))</f>
        <v>98566.899171199999</v>
      </c>
      <c r="N1205" s="19">
        <f>I1205*INDEX('Pliegos Tarifarios (Las Condes)'!$C:$C,MATCH($B1205,'Pliegos Tarifarios (Las Condes)'!$A:$A,0))</f>
        <v>7815.3487950999988</v>
      </c>
      <c r="O1205" s="19">
        <f>J1205*INDEX('Pliegos Tarifarios (Las Condes)'!$D:$D,MATCH($B1205,'Pliegos Tarifarios (Las Condes)'!$A:$A,0))</f>
        <v>31456.955166000003</v>
      </c>
      <c r="P1205" s="19">
        <f>H1205*INDEX('Pliegos Tarifarios (Las Condes)'!$E:$E,MATCH($B1205,'Pliegos Tarifarios (Las Condes)'!$A:$A,0))</f>
        <v>10726.0904768</v>
      </c>
      <c r="Q1205" s="19" cm="1">
        <f t="array" ref="Q1205">H1205*_xlfn.IFS(H1205&lt;=350,INDEX('Pliegos Tarifarios (Las Condes)'!$F:$F,MATCH($B1205,'Pliegos Tarifarios (Las Condes)'!$A:$A,0)),H1205&lt;=500,INDEX('Pliegos Tarifarios (Las Condes)'!$G:$G,MATCH($B1205,'Pliegos Tarifarios (Las Condes)'!$A:$A,0)),H1205&lt;=1000,INDEX('Pliegos Tarifarios (Las Condes)'!$H:$H,MATCH($B1205,'Pliegos Tarifarios (Las Condes)'!$A:$A,0)),H1205&lt;=5000,INDEX('Pliegos Tarifarios (Las Condes)'!$I:$I,MATCH($B1205,'Pliegos Tarifarios (Las Condes)'!$A:$A,0)),H1205&gt;5000,INDEX('Pliegos Tarifarios (Las Condes)'!$J:$J,MATCH($B1205,'Pliegos Tarifarios (Las Condes)'!$A:$A,0)))/1.19</f>
        <v>1945.3091751260508</v>
      </c>
      <c r="R1205" s="19">
        <f>INDEX('Pliegos Tarifarios (Las Condes)'!$K:$K,MATCH($B1205,'Pliegos Tarifarios (Las Condes)'!$A:$A,0))</f>
        <v>716.899</v>
      </c>
      <c r="S1205" s="21">
        <f t="shared" si="57"/>
        <v>151227.50178422604</v>
      </c>
      <c r="T1205" s="21">
        <f t="shared" si="58"/>
        <v>28733.225339002947</v>
      </c>
      <c r="U1205" s="19">
        <v>0</v>
      </c>
      <c r="V1205" s="21">
        <f t="shared" si="59"/>
        <v>179960.72712322898</v>
      </c>
    </row>
    <row r="1206" spans="1:22" x14ac:dyDescent="0.3">
      <c r="A1206" s="3" t="s">
        <v>142</v>
      </c>
      <c r="B1206" s="3">
        <v>3</v>
      </c>
      <c r="C1206" s="4" t="s">
        <v>186</v>
      </c>
      <c r="D1206" s="3" t="s">
        <v>756</v>
      </c>
      <c r="E1206" s="3" t="s">
        <v>121</v>
      </c>
      <c r="F1206" s="4" t="s">
        <v>757</v>
      </c>
      <c r="G1206" s="3" t="s">
        <v>16</v>
      </c>
      <c r="H1206" s="5">
        <v>826.93060000000003</v>
      </c>
      <c r="I1206" s="5">
        <v>2.2412000000000001</v>
      </c>
      <c r="J1206" s="5">
        <v>2.2088000000000001</v>
      </c>
      <c r="K1206" s="6">
        <v>0.98554345886132433</v>
      </c>
      <c r="L1206" s="5">
        <v>29.53</v>
      </c>
      <c r="M1206" s="19">
        <f>H1206*INDEX('Pliegos Tarifarios (Las Condes)'!$B:$B,MATCH($B1206,'Pliegos Tarifarios (Las Condes)'!$A:$A,0))</f>
        <v>98270.778642799996</v>
      </c>
      <c r="N1206" s="19">
        <f>I1206*INDEX('Pliegos Tarifarios (Las Condes)'!$C:$C,MATCH($B1206,'Pliegos Tarifarios (Las Condes)'!$A:$A,0))</f>
        <v>7826.8732828000002</v>
      </c>
      <c r="O1206" s="19">
        <f>J1206*INDEX('Pliegos Tarifarios (Las Condes)'!$D:$D,MATCH($B1206,'Pliegos Tarifarios (Las Condes)'!$A:$A,0))</f>
        <v>31349.089772000003</v>
      </c>
      <c r="P1206" s="19">
        <f>H1206*INDEX('Pliegos Tarifarios (Las Condes)'!$E:$E,MATCH($B1206,'Pliegos Tarifarios (Las Condes)'!$A:$A,0))</f>
        <v>10693.866519200001</v>
      </c>
      <c r="Q1206" s="19" cm="1">
        <f t="array" ref="Q1206">H1206*_xlfn.IFS(H1206&lt;=350,INDEX('Pliegos Tarifarios (Las Condes)'!$F:$F,MATCH($B1206,'Pliegos Tarifarios (Las Condes)'!$A:$A,0)),H1206&lt;=500,INDEX('Pliegos Tarifarios (Las Condes)'!$G:$G,MATCH($B1206,'Pliegos Tarifarios (Las Condes)'!$A:$A,0)),H1206&lt;=1000,INDEX('Pliegos Tarifarios (Las Condes)'!$H:$H,MATCH($B1206,'Pliegos Tarifarios (Las Condes)'!$A:$A,0)),H1206&lt;=5000,INDEX('Pliegos Tarifarios (Las Condes)'!$I:$I,MATCH($B1206,'Pliegos Tarifarios (Las Condes)'!$A:$A,0)),H1206&gt;5000,INDEX('Pliegos Tarifarios (Las Condes)'!$J:$J,MATCH($B1206,'Pliegos Tarifarios (Las Condes)'!$A:$A,0)))/1.19</f>
        <v>1939.4649618487399</v>
      </c>
      <c r="R1206" s="19">
        <f>INDEX('Pliegos Tarifarios (Las Condes)'!$K:$K,MATCH($B1206,'Pliegos Tarifarios (Las Condes)'!$A:$A,0))</f>
        <v>716.899</v>
      </c>
      <c r="S1206" s="21">
        <f t="shared" si="57"/>
        <v>150796.97217864875</v>
      </c>
      <c r="T1206" s="21">
        <f t="shared" si="58"/>
        <v>28651.424713943263</v>
      </c>
      <c r="U1206" s="19">
        <v>0</v>
      </c>
      <c r="V1206" s="21">
        <f t="shared" si="59"/>
        <v>179448.39689259202</v>
      </c>
    </row>
    <row r="1207" spans="1:22" x14ac:dyDescent="0.3">
      <c r="A1207" s="3" t="s">
        <v>142</v>
      </c>
      <c r="B1207" s="3">
        <v>3</v>
      </c>
      <c r="C1207" s="4" t="s">
        <v>186</v>
      </c>
      <c r="D1207" s="3" t="s">
        <v>758</v>
      </c>
      <c r="E1207" s="3" t="s">
        <v>121</v>
      </c>
      <c r="F1207" s="4" t="s">
        <v>759</v>
      </c>
      <c r="G1207" s="3" t="s">
        <v>16</v>
      </c>
      <c r="H1207" s="5">
        <v>830.29280000000006</v>
      </c>
      <c r="I1207" s="5">
        <v>2.2416999999999998</v>
      </c>
      <c r="J1207" s="5">
        <v>2.1637</v>
      </c>
      <c r="K1207" s="6">
        <v>0.96520497836463404</v>
      </c>
      <c r="L1207" s="5">
        <v>29.65</v>
      </c>
      <c r="M1207" s="19">
        <f>H1207*INDEX('Pliegos Tarifarios (Las Condes)'!$B:$B,MATCH($B1207,'Pliegos Tarifarios (Las Condes)'!$A:$A,0))</f>
        <v>98670.335766400007</v>
      </c>
      <c r="N1207" s="19">
        <f>I1207*INDEX('Pliegos Tarifarios (Las Condes)'!$C:$C,MATCH($B1207,'Pliegos Tarifarios (Las Condes)'!$A:$A,0))</f>
        <v>7828.6194172999985</v>
      </c>
      <c r="O1207" s="19">
        <f>J1207*INDEX('Pliegos Tarifarios (Las Condes)'!$D:$D,MATCH($B1207,'Pliegos Tarifarios (Las Condes)'!$A:$A,0))</f>
        <v>30708.993815500002</v>
      </c>
      <c r="P1207" s="19">
        <f>H1207*INDEX('Pliegos Tarifarios (Las Condes)'!$E:$E,MATCH($B1207,'Pliegos Tarifarios (Las Condes)'!$A:$A,0))</f>
        <v>10737.3464896</v>
      </c>
      <c r="Q1207" s="19" cm="1">
        <f t="array" ref="Q1207">H1207*_xlfn.IFS(H1207&lt;=350,INDEX('Pliegos Tarifarios (Las Condes)'!$F:$F,MATCH($B1207,'Pliegos Tarifarios (Las Condes)'!$A:$A,0)),H1207&lt;=500,INDEX('Pliegos Tarifarios (Las Condes)'!$G:$G,MATCH($B1207,'Pliegos Tarifarios (Las Condes)'!$A:$A,0)),H1207&lt;=1000,INDEX('Pliegos Tarifarios (Las Condes)'!$H:$H,MATCH($B1207,'Pliegos Tarifarios (Las Condes)'!$A:$A,0)),H1207&lt;=5000,INDEX('Pliegos Tarifarios (Las Condes)'!$I:$I,MATCH($B1207,'Pliegos Tarifarios (Las Condes)'!$A:$A,0)),H1207&gt;5000,INDEX('Pliegos Tarifarios (Las Condes)'!$J:$J,MATCH($B1207,'Pliegos Tarifarios (Las Condes)'!$A:$A,0)))/1.19</f>
        <v>1947.350592268908</v>
      </c>
      <c r="R1207" s="19">
        <f>INDEX('Pliegos Tarifarios (Las Condes)'!$K:$K,MATCH($B1207,'Pliegos Tarifarios (Las Condes)'!$A:$A,0))</f>
        <v>716.899</v>
      </c>
      <c r="S1207" s="21">
        <f t="shared" si="57"/>
        <v>150609.54508106894</v>
      </c>
      <c r="T1207" s="21">
        <f t="shared" si="58"/>
        <v>28615.813565403099</v>
      </c>
      <c r="U1207" s="19">
        <v>0</v>
      </c>
      <c r="V1207" s="21">
        <f t="shared" si="59"/>
        <v>179225.35864647204</v>
      </c>
    </row>
    <row r="1208" spans="1:22" x14ac:dyDescent="0.3">
      <c r="A1208" s="3" t="s">
        <v>142</v>
      </c>
      <c r="B1208" s="3">
        <v>3</v>
      </c>
      <c r="C1208" s="4" t="s">
        <v>186</v>
      </c>
      <c r="D1208" s="3" t="s">
        <v>760</v>
      </c>
      <c r="E1208" s="3" t="s">
        <v>121</v>
      </c>
      <c r="F1208" s="4" t="s">
        <v>761</v>
      </c>
      <c r="G1208" s="3" t="s">
        <v>16</v>
      </c>
      <c r="H1208" s="5">
        <v>827.62860000000001</v>
      </c>
      <c r="I1208" s="5">
        <v>2.2195999999999998</v>
      </c>
      <c r="J1208" s="5">
        <v>2.1937000000000002</v>
      </c>
      <c r="K1208" s="6">
        <v>0.98833123085240604</v>
      </c>
      <c r="L1208" s="5">
        <v>29.56</v>
      </c>
      <c r="M1208" s="19">
        <f>H1208*INDEX('Pliegos Tarifarios (Las Condes)'!$B:$B,MATCH($B1208,'Pliegos Tarifarios (Las Condes)'!$A:$A,0))</f>
        <v>98353.727566799993</v>
      </c>
      <c r="N1208" s="19">
        <f>I1208*INDEX('Pliegos Tarifarios (Las Condes)'!$C:$C,MATCH($B1208,'Pliegos Tarifarios (Las Condes)'!$A:$A,0))</f>
        <v>7751.4402723999992</v>
      </c>
      <c r="O1208" s="19">
        <f>J1208*INDEX('Pliegos Tarifarios (Las Condes)'!$D:$D,MATCH($B1208,'Pliegos Tarifarios (Las Condes)'!$A:$A,0))</f>
        <v>31134.778265500005</v>
      </c>
      <c r="P1208" s="19">
        <f>H1208*INDEX('Pliegos Tarifarios (Las Condes)'!$E:$E,MATCH($B1208,'Pliegos Tarifarios (Las Condes)'!$A:$A,0))</f>
        <v>10702.8930552</v>
      </c>
      <c r="Q1208" s="19" cm="1">
        <f t="array" ref="Q1208">H1208*_xlfn.IFS(H1208&lt;=350,INDEX('Pliegos Tarifarios (Las Condes)'!$F:$F,MATCH($B1208,'Pliegos Tarifarios (Las Condes)'!$A:$A,0)),H1208&lt;=500,INDEX('Pliegos Tarifarios (Las Condes)'!$G:$G,MATCH($B1208,'Pliegos Tarifarios (Las Condes)'!$A:$A,0)),H1208&lt;=1000,INDEX('Pliegos Tarifarios (Las Condes)'!$H:$H,MATCH($B1208,'Pliegos Tarifarios (Las Condes)'!$A:$A,0)),H1208&lt;=5000,INDEX('Pliegos Tarifarios (Las Condes)'!$I:$I,MATCH($B1208,'Pliegos Tarifarios (Las Condes)'!$A:$A,0)),H1208&gt;5000,INDEX('Pliegos Tarifarios (Las Condes)'!$J:$J,MATCH($B1208,'Pliegos Tarifarios (Las Condes)'!$A:$A,0)))/1.19</f>
        <v>1941.1020357983195</v>
      </c>
      <c r="R1208" s="19">
        <f>INDEX('Pliegos Tarifarios (Las Condes)'!$K:$K,MATCH($B1208,'Pliegos Tarifarios (Las Condes)'!$A:$A,0))</f>
        <v>716.899</v>
      </c>
      <c r="S1208" s="21">
        <f t="shared" si="57"/>
        <v>150600.84019569829</v>
      </c>
      <c r="T1208" s="21">
        <f t="shared" si="58"/>
        <v>28614.159637182674</v>
      </c>
      <c r="U1208" s="19">
        <v>0</v>
      </c>
      <c r="V1208" s="21">
        <f t="shared" si="59"/>
        <v>179214.99983288097</v>
      </c>
    </row>
    <row r="1209" spans="1:22" x14ac:dyDescent="0.3">
      <c r="A1209" s="3" t="s">
        <v>142</v>
      </c>
      <c r="B1209" s="3">
        <v>3</v>
      </c>
      <c r="C1209" s="4" t="s">
        <v>186</v>
      </c>
      <c r="D1209" s="3" t="s">
        <v>762</v>
      </c>
      <c r="E1209" s="3" t="s">
        <v>121</v>
      </c>
      <c r="F1209" s="4" t="s">
        <v>763</v>
      </c>
      <c r="G1209" s="3" t="s">
        <v>16</v>
      </c>
      <c r="H1209" s="5">
        <v>828.43920000000003</v>
      </c>
      <c r="I1209" s="5">
        <v>2.2764000000000002</v>
      </c>
      <c r="J1209" s="5">
        <v>2.1623000000000001</v>
      </c>
      <c r="K1209" s="6">
        <v>0.94987699876998766</v>
      </c>
      <c r="L1209" s="5">
        <v>29.59</v>
      </c>
      <c r="M1209" s="19">
        <f>H1209*INDEX('Pliegos Tarifarios (Las Condes)'!$B:$B,MATCH($B1209,'Pliegos Tarifarios (Las Condes)'!$A:$A,0))</f>
        <v>98450.057649599999</v>
      </c>
      <c r="N1209" s="19">
        <f>I1209*INDEX('Pliegos Tarifarios (Las Condes)'!$C:$C,MATCH($B1209,'Pliegos Tarifarios (Las Condes)'!$A:$A,0))</f>
        <v>7949.8011516000006</v>
      </c>
      <c r="O1209" s="19">
        <f>J1209*INDEX('Pliegos Tarifarios (Las Condes)'!$D:$D,MATCH($B1209,'Pliegos Tarifarios (Las Condes)'!$A:$A,0))</f>
        <v>30689.123874500001</v>
      </c>
      <c r="P1209" s="19">
        <f>H1209*INDEX('Pliegos Tarifarios (Las Condes)'!$E:$E,MATCH($B1209,'Pliegos Tarifarios (Las Condes)'!$A:$A,0))</f>
        <v>10713.375734400001</v>
      </c>
      <c r="Q1209" s="19" cm="1">
        <f t="array" ref="Q1209">H1209*_xlfn.IFS(H1209&lt;=350,INDEX('Pliegos Tarifarios (Las Condes)'!$F:$F,MATCH($B1209,'Pliegos Tarifarios (Las Condes)'!$A:$A,0)),H1209&lt;=500,INDEX('Pliegos Tarifarios (Las Condes)'!$G:$G,MATCH($B1209,'Pliegos Tarifarios (Las Condes)'!$A:$A,0)),H1209&lt;=1000,INDEX('Pliegos Tarifarios (Las Condes)'!$H:$H,MATCH($B1209,'Pliegos Tarifarios (Las Condes)'!$A:$A,0)),H1209&lt;=5000,INDEX('Pliegos Tarifarios (Las Condes)'!$I:$I,MATCH($B1209,'Pliegos Tarifarios (Las Condes)'!$A:$A,0)),H1209&gt;5000,INDEX('Pliegos Tarifarios (Las Condes)'!$J:$J,MATCH($B1209,'Pliegos Tarifarios (Las Condes)'!$A:$A,0)))/1.19</f>
        <v>1943.0031993277314</v>
      </c>
      <c r="R1209" s="19">
        <f>INDEX('Pliegos Tarifarios (Las Condes)'!$K:$K,MATCH($B1209,'Pliegos Tarifarios (Las Condes)'!$A:$A,0))</f>
        <v>716.899</v>
      </c>
      <c r="S1209" s="21">
        <f t="shared" si="57"/>
        <v>150462.26060942773</v>
      </c>
      <c r="T1209" s="21">
        <f t="shared" si="58"/>
        <v>28587.829515791269</v>
      </c>
      <c r="U1209" s="19">
        <v>0</v>
      </c>
      <c r="V1209" s="21">
        <f t="shared" si="59"/>
        <v>179050.09012521899</v>
      </c>
    </row>
    <row r="1210" spans="1:22" x14ac:dyDescent="0.3">
      <c r="A1210" s="3" t="s">
        <v>142</v>
      </c>
      <c r="B1210" s="3">
        <v>3</v>
      </c>
      <c r="C1210" s="4" t="s">
        <v>186</v>
      </c>
      <c r="D1210" s="3" t="s">
        <v>764</v>
      </c>
      <c r="E1210" s="3" t="s">
        <v>121</v>
      </c>
      <c r="F1210" s="4" t="s">
        <v>765</v>
      </c>
      <c r="G1210" s="3" t="s">
        <v>16</v>
      </c>
      <c r="H1210" s="5">
        <v>829.17650000000003</v>
      </c>
      <c r="I1210" s="5">
        <v>2.2288000000000001</v>
      </c>
      <c r="J1210" s="5">
        <v>2.2288000000000001</v>
      </c>
      <c r="K1210" s="6">
        <v>1</v>
      </c>
      <c r="L1210" s="5">
        <v>29.61</v>
      </c>
      <c r="M1210" s="19">
        <f>H1210*INDEX('Pliegos Tarifarios (Las Condes)'!$B:$B,MATCH($B1210,'Pliegos Tarifarios (Las Condes)'!$A:$A,0))</f>
        <v>98537.676907000001</v>
      </c>
      <c r="N1210" s="19">
        <f>I1210*INDEX('Pliegos Tarifarios (Las Condes)'!$C:$C,MATCH($B1210,'Pliegos Tarifarios (Las Condes)'!$A:$A,0))</f>
        <v>7783.5691471999999</v>
      </c>
      <c r="O1210" s="19">
        <f>J1210*INDEX('Pliegos Tarifarios (Las Condes)'!$D:$D,MATCH($B1210,'Pliegos Tarifarios (Las Condes)'!$A:$A,0))</f>
        <v>31632.946072000002</v>
      </c>
      <c r="P1210" s="19">
        <f>H1210*INDEX('Pliegos Tarifarios (Las Condes)'!$E:$E,MATCH($B1210,'Pliegos Tarifarios (Las Condes)'!$A:$A,0))</f>
        <v>10722.910498000001</v>
      </c>
      <c r="Q1210" s="19" cm="1">
        <f t="array" ref="Q1210">H1210*_xlfn.IFS(H1210&lt;=350,INDEX('Pliegos Tarifarios (Las Condes)'!$F:$F,MATCH($B1210,'Pliegos Tarifarios (Las Condes)'!$A:$A,0)),H1210&lt;=500,INDEX('Pliegos Tarifarios (Las Condes)'!$G:$G,MATCH($B1210,'Pliegos Tarifarios (Las Condes)'!$A:$A,0)),H1210&lt;=1000,INDEX('Pliegos Tarifarios (Las Condes)'!$H:$H,MATCH($B1210,'Pliegos Tarifarios (Las Condes)'!$A:$A,0)),H1210&lt;=5000,INDEX('Pliegos Tarifarios (Las Condes)'!$I:$I,MATCH($B1210,'Pliegos Tarifarios (Las Condes)'!$A:$A,0)),H1210&gt;5000,INDEX('Pliegos Tarifarios (Las Condes)'!$J:$J,MATCH($B1210,'Pliegos Tarifarios (Las Condes)'!$A:$A,0)))/1.19</f>
        <v>1944.7324466386558</v>
      </c>
      <c r="R1210" s="19">
        <f>INDEX('Pliegos Tarifarios (Las Condes)'!$K:$K,MATCH($B1210,'Pliegos Tarifarios (Las Condes)'!$A:$A,0))</f>
        <v>716.899</v>
      </c>
      <c r="S1210" s="21">
        <f t="shared" si="57"/>
        <v>151338.73407083869</v>
      </c>
      <c r="T1210" s="21">
        <f t="shared" si="58"/>
        <v>28754.35947345935</v>
      </c>
      <c r="U1210" s="19">
        <v>0</v>
      </c>
      <c r="V1210" s="21">
        <f t="shared" si="59"/>
        <v>180093.09354429803</v>
      </c>
    </row>
    <row r="1211" spans="1:22" x14ac:dyDescent="0.3">
      <c r="A1211" s="3" t="s">
        <v>142</v>
      </c>
      <c r="B1211" s="3">
        <v>3</v>
      </c>
      <c r="C1211" s="4" t="s">
        <v>186</v>
      </c>
      <c r="D1211" s="3" t="s">
        <v>766</v>
      </c>
      <c r="E1211" s="3" t="s">
        <v>121</v>
      </c>
      <c r="F1211" s="4" t="s">
        <v>767</v>
      </c>
      <c r="G1211" s="3" t="s">
        <v>16</v>
      </c>
      <c r="H1211" s="5">
        <v>828.39819999999997</v>
      </c>
      <c r="I1211" s="5">
        <v>2.1936</v>
      </c>
      <c r="J1211" s="5">
        <v>2.1907000000000001</v>
      </c>
      <c r="K1211" s="6">
        <v>0.99867797228300514</v>
      </c>
      <c r="L1211" s="5">
        <v>29.59</v>
      </c>
      <c r="M1211" s="19">
        <f>H1211*INDEX('Pliegos Tarifarios (Las Condes)'!$B:$B,MATCH($B1211,'Pliegos Tarifarios (Las Condes)'!$A:$A,0))</f>
        <v>98445.185291599992</v>
      </c>
      <c r="N1211" s="19">
        <f>I1211*INDEX('Pliegos Tarifarios (Las Condes)'!$C:$C,MATCH($B1211,'Pliegos Tarifarios (Las Condes)'!$A:$A,0))</f>
        <v>7660.6412783999995</v>
      </c>
      <c r="O1211" s="19">
        <f>J1211*INDEX('Pliegos Tarifarios (Las Condes)'!$D:$D,MATCH($B1211,'Pliegos Tarifarios (Las Condes)'!$A:$A,0))</f>
        <v>31092.199820500002</v>
      </c>
      <c r="P1211" s="19">
        <f>H1211*INDEX('Pliegos Tarifarios (Las Condes)'!$E:$E,MATCH($B1211,'Pliegos Tarifarios (Las Condes)'!$A:$A,0))</f>
        <v>10712.845522400001</v>
      </c>
      <c r="Q1211" s="19" cm="1">
        <f t="array" ref="Q1211">H1211*_xlfn.IFS(H1211&lt;=350,INDEX('Pliegos Tarifarios (Las Condes)'!$F:$F,MATCH($B1211,'Pliegos Tarifarios (Las Condes)'!$A:$A,0)),H1211&lt;=500,INDEX('Pliegos Tarifarios (Las Condes)'!$G:$G,MATCH($B1211,'Pliegos Tarifarios (Las Condes)'!$A:$A,0)),H1211&lt;=1000,INDEX('Pliegos Tarifarios (Las Condes)'!$H:$H,MATCH($B1211,'Pliegos Tarifarios (Las Condes)'!$A:$A,0)),H1211&lt;=5000,INDEX('Pliegos Tarifarios (Las Condes)'!$I:$I,MATCH($B1211,'Pliegos Tarifarios (Las Condes)'!$A:$A,0)),H1211&gt;5000,INDEX('Pliegos Tarifarios (Las Condes)'!$J:$J,MATCH($B1211,'Pliegos Tarifarios (Las Condes)'!$A:$A,0)))/1.19</f>
        <v>1942.9070388235298</v>
      </c>
      <c r="R1211" s="19">
        <f>INDEX('Pliegos Tarifarios (Las Condes)'!$K:$K,MATCH($B1211,'Pliegos Tarifarios (Las Condes)'!$A:$A,0))</f>
        <v>716.899</v>
      </c>
      <c r="S1211" s="21">
        <f t="shared" si="57"/>
        <v>150570.67795172351</v>
      </c>
      <c r="T1211" s="21">
        <f t="shared" si="58"/>
        <v>28608.428810827467</v>
      </c>
      <c r="U1211" s="19">
        <v>0</v>
      </c>
      <c r="V1211" s="21">
        <f t="shared" si="59"/>
        <v>179179.10676255097</v>
      </c>
    </row>
    <row r="1212" spans="1:22" x14ac:dyDescent="0.3">
      <c r="A1212" s="3" t="s">
        <v>142</v>
      </c>
      <c r="B1212" s="3">
        <v>3</v>
      </c>
      <c r="C1212" s="4" t="s">
        <v>186</v>
      </c>
      <c r="D1212" s="3" t="s">
        <v>768</v>
      </c>
      <c r="E1212" s="3" t="s">
        <v>121</v>
      </c>
      <c r="F1212" s="4" t="s">
        <v>769</v>
      </c>
      <c r="G1212" s="3" t="s">
        <v>16</v>
      </c>
      <c r="H1212" s="5">
        <v>828.40170000000001</v>
      </c>
      <c r="I1212" s="5">
        <v>2.2357999999999998</v>
      </c>
      <c r="J1212" s="5">
        <v>2.1806000000000001</v>
      </c>
      <c r="K1212" s="6">
        <v>0.97531085070220969</v>
      </c>
      <c r="L1212" s="5">
        <v>29.59</v>
      </c>
      <c r="M1212" s="19">
        <f>H1212*INDEX('Pliegos Tarifarios (Las Condes)'!$B:$B,MATCH($B1212,'Pliegos Tarifarios (Las Condes)'!$A:$A,0))</f>
        <v>98445.601224600003</v>
      </c>
      <c r="N1212" s="19">
        <f>I1212*INDEX('Pliegos Tarifarios (Las Condes)'!$C:$C,MATCH($B1212,'Pliegos Tarifarios (Las Condes)'!$A:$A,0))</f>
        <v>7808.0150301999984</v>
      </c>
      <c r="O1212" s="19">
        <f>J1212*INDEX('Pliegos Tarifarios (Las Condes)'!$D:$D,MATCH($B1212,'Pliegos Tarifarios (Las Condes)'!$A:$A,0))</f>
        <v>30948.852389000003</v>
      </c>
      <c r="P1212" s="19">
        <f>H1212*INDEX('Pliegos Tarifarios (Las Condes)'!$E:$E,MATCH($B1212,'Pliegos Tarifarios (Las Condes)'!$A:$A,0))</f>
        <v>10712.8907844</v>
      </c>
      <c r="Q1212" s="19" cm="1">
        <f t="array" ref="Q1212">H1212*_xlfn.IFS(H1212&lt;=350,INDEX('Pliegos Tarifarios (Las Condes)'!$F:$F,MATCH($B1212,'Pliegos Tarifarios (Las Condes)'!$A:$A,0)),H1212&lt;=500,INDEX('Pliegos Tarifarios (Las Condes)'!$G:$G,MATCH($B1212,'Pliegos Tarifarios (Las Condes)'!$A:$A,0)),H1212&lt;=1000,INDEX('Pliegos Tarifarios (Las Condes)'!$H:$H,MATCH($B1212,'Pliegos Tarifarios (Las Condes)'!$A:$A,0)),H1212&lt;=5000,INDEX('Pliegos Tarifarios (Las Condes)'!$I:$I,MATCH($B1212,'Pliegos Tarifarios (Las Condes)'!$A:$A,0)),H1212&gt;5000,INDEX('Pliegos Tarifarios (Las Condes)'!$J:$J,MATCH($B1212,'Pliegos Tarifarios (Las Condes)'!$A:$A,0)))/1.19</f>
        <v>1942.9152476470592</v>
      </c>
      <c r="R1212" s="19">
        <f>INDEX('Pliegos Tarifarios (Las Condes)'!$K:$K,MATCH($B1212,'Pliegos Tarifarios (Las Condes)'!$A:$A,0))</f>
        <v>716.899</v>
      </c>
      <c r="S1212" s="21">
        <f t="shared" si="57"/>
        <v>150575.17367584707</v>
      </c>
      <c r="T1212" s="21">
        <f t="shared" si="58"/>
        <v>28609.282998410941</v>
      </c>
      <c r="U1212" s="19">
        <v>0</v>
      </c>
      <c r="V1212" s="21">
        <f t="shared" si="59"/>
        <v>179184.45667425799</v>
      </c>
    </row>
    <row r="1213" spans="1:22" x14ac:dyDescent="0.3">
      <c r="A1213" s="3" t="s">
        <v>142</v>
      </c>
      <c r="B1213" s="3">
        <v>3</v>
      </c>
      <c r="C1213" s="4" t="s">
        <v>186</v>
      </c>
      <c r="D1213" s="3" t="s">
        <v>770</v>
      </c>
      <c r="E1213" s="3" t="s">
        <v>121</v>
      </c>
      <c r="F1213" s="4" t="s">
        <v>771</v>
      </c>
      <c r="G1213" s="3" t="s">
        <v>16</v>
      </c>
      <c r="H1213" s="5">
        <v>829.56690000000003</v>
      </c>
      <c r="I1213" s="5">
        <v>2.2166000000000001</v>
      </c>
      <c r="J1213" s="5">
        <v>2.1665000000000001</v>
      </c>
      <c r="K1213" s="6">
        <v>0.97739781647568347</v>
      </c>
      <c r="L1213" s="5">
        <v>29.63</v>
      </c>
      <c r="M1213" s="19">
        <f>H1213*INDEX('Pliegos Tarifarios (Las Condes)'!$B:$B,MATCH($B1213,'Pliegos Tarifarios (Las Condes)'!$A:$A,0))</f>
        <v>98584.071262199999</v>
      </c>
      <c r="N1213" s="19">
        <f>I1213*INDEX('Pliegos Tarifarios (Las Condes)'!$C:$C,MATCH($B1213,'Pliegos Tarifarios (Las Condes)'!$A:$A,0))</f>
        <v>7740.9634654000001</v>
      </c>
      <c r="O1213" s="19">
        <f>J1213*INDEX('Pliegos Tarifarios (Las Condes)'!$D:$D,MATCH($B1213,'Pliegos Tarifarios (Las Condes)'!$A:$A,0))</f>
        <v>30748.733697500003</v>
      </c>
      <c r="P1213" s="19">
        <f>H1213*INDEX('Pliegos Tarifarios (Las Condes)'!$E:$E,MATCH($B1213,'Pliegos Tarifarios (Las Condes)'!$A:$A,0))</f>
        <v>10727.959150800001</v>
      </c>
      <c r="Q1213" s="19" cm="1">
        <f t="array" ref="Q1213">H1213*_xlfn.IFS(H1213&lt;=350,INDEX('Pliegos Tarifarios (Las Condes)'!$F:$F,MATCH($B1213,'Pliegos Tarifarios (Las Condes)'!$A:$A,0)),H1213&lt;=500,INDEX('Pliegos Tarifarios (Las Condes)'!$G:$G,MATCH($B1213,'Pliegos Tarifarios (Las Condes)'!$A:$A,0)),H1213&lt;=1000,INDEX('Pliegos Tarifarios (Las Condes)'!$H:$H,MATCH($B1213,'Pliegos Tarifarios (Las Condes)'!$A:$A,0)),H1213&lt;=5000,INDEX('Pliegos Tarifarios (Las Condes)'!$I:$I,MATCH($B1213,'Pliegos Tarifarios (Las Condes)'!$A:$A,0)),H1213&gt;5000,INDEX('Pliegos Tarifarios (Las Condes)'!$J:$J,MATCH($B1213,'Pliegos Tarifarios (Las Condes)'!$A:$A,0)))/1.19</f>
        <v>1945.6480822689077</v>
      </c>
      <c r="R1213" s="19">
        <f>INDEX('Pliegos Tarifarios (Las Condes)'!$K:$K,MATCH($B1213,'Pliegos Tarifarios (Las Condes)'!$A:$A,0))</f>
        <v>716.899</v>
      </c>
      <c r="S1213" s="21">
        <f t="shared" si="57"/>
        <v>150464.2746581689</v>
      </c>
      <c r="T1213" s="21">
        <f t="shared" si="58"/>
        <v>28588.212185052093</v>
      </c>
      <c r="U1213" s="19">
        <v>0</v>
      </c>
      <c r="V1213" s="21">
        <f t="shared" si="59"/>
        <v>179052.48684322101</v>
      </c>
    </row>
    <row r="1214" spans="1:22" x14ac:dyDescent="0.3">
      <c r="A1214" s="3" t="s">
        <v>142</v>
      </c>
      <c r="B1214" s="3">
        <v>3</v>
      </c>
      <c r="C1214" s="4" t="s">
        <v>186</v>
      </c>
      <c r="D1214" s="3" t="s">
        <v>772</v>
      </c>
      <c r="E1214" s="3" t="s">
        <v>121</v>
      </c>
      <c r="F1214" s="4" t="s">
        <v>773</v>
      </c>
      <c r="G1214" s="3" t="s">
        <v>16</v>
      </c>
      <c r="H1214" s="5">
        <v>830.01880000000006</v>
      </c>
      <c r="I1214" s="5">
        <v>2.2042999999999999</v>
      </c>
      <c r="J1214" s="5">
        <v>2.2042999999999999</v>
      </c>
      <c r="K1214" s="6">
        <v>1</v>
      </c>
      <c r="L1214" s="5">
        <v>29.64</v>
      </c>
      <c r="M1214" s="19">
        <f>H1214*INDEX('Pliegos Tarifarios (Las Condes)'!$B:$B,MATCH($B1214,'Pliegos Tarifarios (Las Condes)'!$A:$A,0))</f>
        <v>98637.774154400002</v>
      </c>
      <c r="N1214" s="19">
        <f>I1214*INDEX('Pliegos Tarifarios (Las Condes)'!$C:$C,MATCH($B1214,'Pliegos Tarifarios (Las Condes)'!$A:$A,0))</f>
        <v>7698.0085566999996</v>
      </c>
      <c r="O1214" s="19">
        <f>J1214*INDEX('Pliegos Tarifarios (Las Condes)'!$D:$D,MATCH($B1214,'Pliegos Tarifarios (Las Condes)'!$A:$A,0))</f>
        <v>31285.222104500001</v>
      </c>
      <c r="P1214" s="19">
        <f>H1214*INDEX('Pliegos Tarifarios (Las Condes)'!$E:$E,MATCH($B1214,'Pliegos Tarifarios (Las Condes)'!$A:$A,0))</f>
        <v>10733.803121600002</v>
      </c>
      <c r="Q1214" s="19" cm="1">
        <f t="array" ref="Q1214">H1214*_xlfn.IFS(H1214&lt;=350,INDEX('Pliegos Tarifarios (Las Condes)'!$F:$F,MATCH($B1214,'Pliegos Tarifarios (Las Condes)'!$A:$A,0)),H1214&lt;=500,INDEX('Pliegos Tarifarios (Las Condes)'!$G:$G,MATCH($B1214,'Pliegos Tarifarios (Las Condes)'!$A:$A,0)),H1214&lt;=1000,INDEX('Pliegos Tarifarios (Las Condes)'!$H:$H,MATCH($B1214,'Pliegos Tarifarios (Las Condes)'!$A:$A,0)),H1214&lt;=5000,INDEX('Pliegos Tarifarios (Las Condes)'!$I:$I,MATCH($B1214,'Pliegos Tarifarios (Las Condes)'!$A:$A,0)),H1214&gt;5000,INDEX('Pliegos Tarifarios (Las Condes)'!$J:$J,MATCH($B1214,'Pliegos Tarifarios (Las Condes)'!$A:$A,0)))/1.19</f>
        <v>1946.7079586554626</v>
      </c>
      <c r="R1214" s="19">
        <f>INDEX('Pliegos Tarifarios (Las Condes)'!$K:$K,MATCH($B1214,'Pliegos Tarifarios (Las Condes)'!$A:$A,0))</f>
        <v>716.899</v>
      </c>
      <c r="S1214" s="21">
        <f t="shared" si="57"/>
        <v>151018.41489585547</v>
      </c>
      <c r="T1214" s="21">
        <f t="shared" si="58"/>
        <v>28693.498830212538</v>
      </c>
      <c r="U1214" s="19">
        <v>0</v>
      </c>
      <c r="V1214" s="21">
        <f t="shared" si="59"/>
        <v>179711.91372606801</v>
      </c>
    </row>
    <row r="1215" spans="1:22" x14ac:dyDescent="0.3">
      <c r="A1215" s="3" t="s">
        <v>142</v>
      </c>
      <c r="B1215" s="3">
        <v>3</v>
      </c>
      <c r="C1215" s="4" t="s">
        <v>186</v>
      </c>
      <c r="D1215" s="3" t="s">
        <v>774</v>
      </c>
      <c r="E1215" s="3" t="s">
        <v>121</v>
      </c>
      <c r="F1215" s="4" t="s">
        <v>775</v>
      </c>
      <c r="G1215" s="3" t="s">
        <v>16</v>
      </c>
      <c r="H1215" s="5">
        <v>827.44320000000005</v>
      </c>
      <c r="I1215" s="5">
        <v>2.1943000000000001</v>
      </c>
      <c r="J1215" s="5">
        <v>2.1545000000000001</v>
      </c>
      <c r="K1215" s="6">
        <v>0.98186209725197104</v>
      </c>
      <c r="L1215" s="5">
        <v>29.55</v>
      </c>
      <c r="M1215" s="19">
        <f>H1215*INDEX('Pliegos Tarifarios (Las Condes)'!$B:$B,MATCH($B1215,'Pliegos Tarifarios (Las Condes)'!$A:$A,0))</f>
        <v>98331.695001600005</v>
      </c>
      <c r="N1215" s="19">
        <f>I1215*INDEX('Pliegos Tarifarios (Las Condes)'!$C:$C,MATCH($B1215,'Pliegos Tarifarios (Las Condes)'!$A:$A,0))</f>
        <v>7663.0858667000002</v>
      </c>
      <c r="O1215" s="19">
        <f>J1215*INDEX('Pliegos Tarifarios (Las Condes)'!$D:$D,MATCH($B1215,'Pliegos Tarifarios (Las Condes)'!$A:$A,0))</f>
        <v>30578.419917500003</v>
      </c>
      <c r="P1215" s="19">
        <f>H1215*INDEX('Pliegos Tarifarios (Las Condes)'!$E:$E,MATCH($B1215,'Pliegos Tarifarios (Las Condes)'!$A:$A,0))</f>
        <v>10700.4954624</v>
      </c>
      <c r="Q1215" s="19" cm="1">
        <f t="array" ref="Q1215">H1215*_xlfn.IFS(H1215&lt;=350,INDEX('Pliegos Tarifarios (Las Condes)'!$F:$F,MATCH($B1215,'Pliegos Tarifarios (Las Condes)'!$A:$A,0)),H1215&lt;=500,INDEX('Pliegos Tarifarios (Las Condes)'!$G:$G,MATCH($B1215,'Pliegos Tarifarios (Las Condes)'!$A:$A,0)),H1215&lt;=1000,INDEX('Pliegos Tarifarios (Las Condes)'!$H:$H,MATCH($B1215,'Pliegos Tarifarios (Las Condes)'!$A:$A,0)),H1215&lt;=5000,INDEX('Pliegos Tarifarios (Las Condes)'!$I:$I,MATCH($B1215,'Pliegos Tarifarios (Las Condes)'!$A:$A,0)),H1215&gt;5000,INDEX('Pliegos Tarifarios (Las Condes)'!$J:$J,MATCH($B1215,'Pliegos Tarifarios (Las Condes)'!$A:$A,0)))/1.19</f>
        <v>1940.6672026890762</v>
      </c>
      <c r="R1215" s="19">
        <f>INDEX('Pliegos Tarifarios (Las Condes)'!$K:$K,MATCH($B1215,'Pliegos Tarifarios (Las Condes)'!$A:$A,0))</f>
        <v>716.899</v>
      </c>
      <c r="S1215" s="21">
        <f t="shared" si="57"/>
        <v>149931.26245088907</v>
      </c>
      <c r="T1215" s="21">
        <f t="shared" si="58"/>
        <v>28486.939865668923</v>
      </c>
      <c r="U1215" s="19">
        <v>0</v>
      </c>
      <c r="V1215" s="21">
        <f t="shared" si="59"/>
        <v>178418.20231655799</v>
      </c>
    </row>
    <row r="1216" spans="1:22" x14ac:dyDescent="0.3">
      <c r="A1216" s="3" t="s">
        <v>142</v>
      </c>
      <c r="B1216" s="3">
        <v>3</v>
      </c>
      <c r="C1216" s="4" t="s">
        <v>186</v>
      </c>
      <c r="D1216" s="3" t="s">
        <v>776</v>
      </c>
      <c r="E1216" s="3" t="s">
        <v>121</v>
      </c>
      <c r="F1216" s="4" t="s">
        <v>777</v>
      </c>
      <c r="G1216" s="3" t="s">
        <v>16</v>
      </c>
      <c r="H1216" s="5">
        <v>828.90329999999994</v>
      </c>
      <c r="I1216" s="5">
        <v>2.2467000000000001</v>
      </c>
      <c r="J1216" s="5">
        <v>2.1757</v>
      </c>
      <c r="K1216" s="6">
        <v>0.96839809498375384</v>
      </c>
      <c r="L1216" s="5">
        <v>29.6</v>
      </c>
      <c r="M1216" s="19">
        <f>H1216*INDEX('Pliegos Tarifarios (Las Condes)'!$B:$B,MATCH($B1216,'Pliegos Tarifarios (Las Condes)'!$A:$A,0))</f>
        <v>98505.210365399995</v>
      </c>
      <c r="N1216" s="19">
        <f>I1216*INDEX('Pliegos Tarifarios (Las Condes)'!$C:$C,MATCH($B1216,'Pliegos Tarifarios (Las Condes)'!$A:$A,0))</f>
        <v>7846.0807623000001</v>
      </c>
      <c r="O1216" s="19">
        <f>J1216*INDEX('Pliegos Tarifarios (Las Condes)'!$D:$D,MATCH($B1216,'Pliegos Tarifarios (Las Condes)'!$A:$A,0))</f>
        <v>30879.307595500002</v>
      </c>
      <c r="P1216" s="19">
        <f>H1216*INDEX('Pliegos Tarifarios (Las Condes)'!$E:$E,MATCH($B1216,'Pliegos Tarifarios (Las Condes)'!$A:$A,0))</f>
        <v>10719.3774756</v>
      </c>
      <c r="Q1216" s="19" cm="1">
        <f t="array" ref="Q1216">H1216*_xlfn.IFS(H1216&lt;=350,INDEX('Pliegos Tarifarios (Las Condes)'!$F:$F,MATCH($B1216,'Pliegos Tarifarios (Las Condes)'!$A:$A,0)),H1216&lt;=500,INDEX('Pliegos Tarifarios (Las Condes)'!$G:$G,MATCH($B1216,'Pliegos Tarifarios (Las Condes)'!$A:$A,0)),H1216&lt;=1000,INDEX('Pliegos Tarifarios (Las Condes)'!$H:$H,MATCH($B1216,'Pliegos Tarifarios (Las Condes)'!$A:$A,0)),H1216&lt;=5000,INDEX('Pliegos Tarifarios (Las Condes)'!$I:$I,MATCH($B1216,'Pliegos Tarifarios (Las Condes)'!$A:$A,0)),H1216&gt;5000,INDEX('Pliegos Tarifarios (Las Condes)'!$J:$J,MATCH($B1216,'Pliegos Tarifarios (Las Condes)'!$A:$A,0)))/1.19</f>
        <v>1944.0916893277313</v>
      </c>
      <c r="R1216" s="19">
        <f>INDEX('Pliegos Tarifarios (Las Condes)'!$K:$K,MATCH($B1216,'Pliegos Tarifarios (Las Condes)'!$A:$A,0))</f>
        <v>716.899</v>
      </c>
      <c r="S1216" s="21">
        <f t="shared" si="57"/>
        <v>150610.96688812773</v>
      </c>
      <c r="T1216" s="21">
        <f t="shared" si="58"/>
        <v>28616.083708744271</v>
      </c>
      <c r="U1216" s="19">
        <v>0</v>
      </c>
      <c r="V1216" s="21">
        <f t="shared" si="59"/>
        <v>179227.050596872</v>
      </c>
    </row>
    <row r="1217" spans="1:22" x14ac:dyDescent="0.3">
      <c r="A1217" s="3" t="s">
        <v>142</v>
      </c>
      <c r="B1217" s="3">
        <v>3</v>
      </c>
      <c r="C1217" s="4" t="s">
        <v>186</v>
      </c>
      <c r="D1217" s="3" t="s">
        <v>778</v>
      </c>
      <c r="E1217" s="3" t="s">
        <v>121</v>
      </c>
      <c r="F1217" s="4" t="s">
        <v>779</v>
      </c>
      <c r="G1217" s="3" t="s">
        <v>16</v>
      </c>
      <c r="H1217" s="5">
        <v>829.60839999999996</v>
      </c>
      <c r="I1217" s="5">
        <v>2.2323</v>
      </c>
      <c r="J1217" s="5">
        <v>2.2323</v>
      </c>
      <c r="K1217" s="6">
        <v>1</v>
      </c>
      <c r="L1217" s="5">
        <v>29.63</v>
      </c>
      <c r="M1217" s="19">
        <f>H1217*INDEX('Pliegos Tarifarios (Las Condes)'!$B:$B,MATCH($B1217,'Pliegos Tarifarios (Las Condes)'!$A:$A,0))</f>
        <v>98589.00303919999</v>
      </c>
      <c r="N1217" s="19">
        <f>I1217*INDEX('Pliegos Tarifarios (Las Condes)'!$C:$C,MATCH($B1217,'Pliegos Tarifarios (Las Condes)'!$A:$A,0))</f>
        <v>7795.7920886999991</v>
      </c>
      <c r="O1217" s="19">
        <f>J1217*INDEX('Pliegos Tarifarios (Las Condes)'!$D:$D,MATCH($B1217,'Pliegos Tarifarios (Las Condes)'!$A:$A,0))</f>
        <v>31682.620924499999</v>
      </c>
      <c r="P1217" s="19">
        <f>H1217*INDEX('Pliegos Tarifarios (Las Condes)'!$E:$E,MATCH($B1217,'Pliegos Tarifarios (Las Condes)'!$A:$A,0))</f>
        <v>10728.4958288</v>
      </c>
      <c r="Q1217" s="19" cm="1">
        <f t="array" ref="Q1217">H1217*_xlfn.IFS(H1217&lt;=350,INDEX('Pliegos Tarifarios (Las Condes)'!$F:$F,MATCH($B1217,'Pliegos Tarifarios (Las Condes)'!$A:$A,0)),H1217&lt;=500,INDEX('Pliegos Tarifarios (Las Condes)'!$G:$G,MATCH($B1217,'Pliegos Tarifarios (Las Condes)'!$A:$A,0)),H1217&lt;=1000,INDEX('Pliegos Tarifarios (Las Condes)'!$H:$H,MATCH($B1217,'Pliegos Tarifarios (Las Condes)'!$A:$A,0)),H1217&lt;=5000,INDEX('Pliegos Tarifarios (Las Condes)'!$I:$I,MATCH($B1217,'Pliegos Tarifarios (Las Condes)'!$A:$A,0)),H1217&gt;5000,INDEX('Pliegos Tarifarios (Las Condes)'!$J:$J,MATCH($B1217,'Pliegos Tarifarios (Las Condes)'!$A:$A,0)))/1.19</f>
        <v>1945.7454154621851</v>
      </c>
      <c r="R1217" s="19">
        <f>INDEX('Pliegos Tarifarios (Las Condes)'!$K:$K,MATCH($B1217,'Pliegos Tarifarios (Las Condes)'!$A:$A,0))</f>
        <v>716.899</v>
      </c>
      <c r="S1217" s="21">
        <f t="shared" si="57"/>
        <v>151458.55629666217</v>
      </c>
      <c r="T1217" s="21">
        <f t="shared" si="58"/>
        <v>28777.125696365812</v>
      </c>
      <c r="U1217" s="19">
        <v>0</v>
      </c>
      <c r="V1217" s="21">
        <f t="shared" si="59"/>
        <v>180235.68199302797</v>
      </c>
    </row>
    <row r="1218" spans="1:22" x14ac:dyDescent="0.3">
      <c r="A1218" s="3" t="s">
        <v>142</v>
      </c>
      <c r="B1218" s="3">
        <v>3</v>
      </c>
      <c r="C1218" s="4" t="s">
        <v>186</v>
      </c>
      <c r="D1218" s="3" t="s">
        <v>780</v>
      </c>
      <c r="E1218" s="3" t="s">
        <v>121</v>
      </c>
      <c r="F1218" s="4" t="s">
        <v>781</v>
      </c>
      <c r="G1218" s="3" t="s">
        <v>16</v>
      </c>
      <c r="H1218" s="5">
        <v>829.07979999999998</v>
      </c>
      <c r="I1218" s="5">
        <v>2.2618</v>
      </c>
      <c r="J1218" s="5">
        <v>2.2063999999999999</v>
      </c>
      <c r="K1218" s="6">
        <v>0.97550623397294189</v>
      </c>
      <c r="L1218" s="5">
        <v>29.61</v>
      </c>
      <c r="M1218" s="19">
        <f>H1218*INDEX('Pliegos Tarifarios (Las Condes)'!$B:$B,MATCH($B1218,'Pliegos Tarifarios (Las Condes)'!$A:$A,0))</f>
        <v>98526.185272399991</v>
      </c>
      <c r="N1218" s="19">
        <f>I1218*INDEX('Pliegos Tarifarios (Las Condes)'!$C:$C,MATCH($B1218,'Pliegos Tarifarios (Las Condes)'!$A:$A,0))</f>
        <v>7898.8140241999999</v>
      </c>
      <c r="O1218" s="19">
        <f>J1218*INDEX('Pliegos Tarifarios (Las Condes)'!$D:$D,MATCH($B1218,'Pliegos Tarifarios (Las Condes)'!$A:$A,0))</f>
        <v>31315.027016</v>
      </c>
      <c r="P1218" s="19">
        <f>H1218*INDEX('Pliegos Tarifarios (Las Condes)'!$E:$E,MATCH($B1218,'Pliegos Tarifarios (Las Condes)'!$A:$A,0))</f>
        <v>10721.659973600001</v>
      </c>
      <c r="Q1218" s="19" cm="1">
        <f t="array" ref="Q1218">H1218*_xlfn.IFS(H1218&lt;=350,INDEX('Pliegos Tarifarios (Las Condes)'!$F:$F,MATCH($B1218,'Pliegos Tarifarios (Las Condes)'!$A:$A,0)),H1218&lt;=500,INDEX('Pliegos Tarifarios (Las Condes)'!$G:$G,MATCH($B1218,'Pliegos Tarifarios (Las Condes)'!$A:$A,0)),H1218&lt;=1000,INDEX('Pliegos Tarifarios (Las Condes)'!$H:$H,MATCH($B1218,'Pliegos Tarifarios (Las Condes)'!$A:$A,0)),H1218&lt;=5000,INDEX('Pliegos Tarifarios (Las Condes)'!$I:$I,MATCH($B1218,'Pliegos Tarifarios (Las Condes)'!$A:$A,0)),H1218&gt;5000,INDEX('Pliegos Tarifarios (Las Condes)'!$J:$J,MATCH($B1218,'Pliegos Tarifarios (Las Condes)'!$A:$A,0)))/1.19</f>
        <v>1944.505648571429</v>
      </c>
      <c r="R1218" s="19">
        <f>INDEX('Pliegos Tarifarios (Las Condes)'!$K:$K,MATCH($B1218,'Pliegos Tarifarios (Las Condes)'!$A:$A,0))</f>
        <v>716.899</v>
      </c>
      <c r="S1218" s="21">
        <f t="shared" si="57"/>
        <v>151123.0909347714</v>
      </c>
      <c r="T1218" s="21">
        <f t="shared" si="58"/>
        <v>28713.387277606565</v>
      </c>
      <c r="U1218" s="19">
        <v>0</v>
      </c>
      <c r="V1218" s="21">
        <f t="shared" si="59"/>
        <v>179836.47821237796</v>
      </c>
    </row>
    <row r="1219" spans="1:22" x14ac:dyDescent="0.3">
      <c r="A1219" s="3" t="s">
        <v>142</v>
      </c>
      <c r="B1219" s="3">
        <v>3</v>
      </c>
      <c r="C1219" s="4" t="s">
        <v>186</v>
      </c>
      <c r="D1219" s="3" t="s">
        <v>782</v>
      </c>
      <c r="E1219" s="3" t="s">
        <v>121</v>
      </c>
      <c r="F1219" s="4" t="s">
        <v>783</v>
      </c>
      <c r="G1219" s="3" t="s">
        <v>16</v>
      </c>
      <c r="H1219" s="5">
        <v>829.05629999999996</v>
      </c>
      <c r="I1219" s="5">
        <v>2.2764000000000002</v>
      </c>
      <c r="J1219" s="5">
        <v>2.214</v>
      </c>
      <c r="K1219" s="6">
        <v>0.97258829731154439</v>
      </c>
      <c r="L1219" s="5">
        <v>29.61</v>
      </c>
      <c r="M1219" s="19">
        <f>H1219*INDEX('Pliegos Tarifarios (Las Condes)'!$B:$B,MATCH($B1219,'Pliegos Tarifarios (Las Condes)'!$A:$A,0))</f>
        <v>98523.392579399995</v>
      </c>
      <c r="N1219" s="19">
        <f>I1219*INDEX('Pliegos Tarifarios (Las Condes)'!$C:$C,MATCH($B1219,'Pliegos Tarifarios (Las Condes)'!$A:$A,0))</f>
        <v>7949.8011516000006</v>
      </c>
      <c r="O1219" s="19">
        <f>J1219*INDEX('Pliegos Tarifarios (Las Condes)'!$D:$D,MATCH($B1219,'Pliegos Tarifarios (Las Condes)'!$A:$A,0))</f>
        <v>31422.89241</v>
      </c>
      <c r="P1219" s="19">
        <f>H1219*INDEX('Pliegos Tarifarios (Las Condes)'!$E:$E,MATCH($B1219,'Pliegos Tarifarios (Las Condes)'!$A:$A,0))</f>
        <v>10721.356071599999</v>
      </c>
      <c r="Q1219" s="19" cm="1">
        <f t="array" ref="Q1219">H1219*_xlfn.IFS(H1219&lt;=350,INDEX('Pliegos Tarifarios (Las Condes)'!$F:$F,MATCH($B1219,'Pliegos Tarifarios (Las Condes)'!$A:$A,0)),H1219&lt;=500,INDEX('Pliegos Tarifarios (Las Condes)'!$G:$G,MATCH($B1219,'Pliegos Tarifarios (Las Condes)'!$A:$A,0)),H1219&lt;=1000,INDEX('Pliegos Tarifarios (Las Condes)'!$H:$H,MATCH($B1219,'Pliegos Tarifarios (Las Condes)'!$A:$A,0)),H1219&lt;=5000,INDEX('Pliegos Tarifarios (Las Condes)'!$I:$I,MATCH($B1219,'Pliegos Tarifarios (Las Condes)'!$A:$A,0)),H1219&gt;5000,INDEX('Pliegos Tarifarios (Las Condes)'!$J:$J,MATCH($B1219,'Pliegos Tarifarios (Las Condes)'!$A:$A,0)))/1.19</f>
        <v>1944.4505321848742</v>
      </c>
      <c r="R1219" s="19">
        <f>INDEX('Pliegos Tarifarios (Las Condes)'!$K:$K,MATCH($B1219,'Pliegos Tarifarios (Las Condes)'!$A:$A,0))</f>
        <v>716.899</v>
      </c>
      <c r="S1219" s="21">
        <f t="shared" si="57"/>
        <v>151278.79174478486</v>
      </c>
      <c r="T1219" s="21">
        <f t="shared" si="58"/>
        <v>28742.970431509122</v>
      </c>
      <c r="U1219" s="19">
        <v>0</v>
      </c>
      <c r="V1219" s="21">
        <f t="shared" si="59"/>
        <v>180021.762176294</v>
      </c>
    </row>
    <row r="1220" spans="1:22" x14ac:dyDescent="0.3">
      <c r="A1220" s="3" t="s">
        <v>142</v>
      </c>
      <c r="B1220" s="3">
        <v>3</v>
      </c>
      <c r="C1220" s="4" t="s">
        <v>186</v>
      </c>
      <c r="D1220" s="3" t="s">
        <v>784</v>
      </c>
      <c r="E1220" s="3" t="s">
        <v>121</v>
      </c>
      <c r="F1220" s="4" t="s">
        <v>785</v>
      </c>
      <c r="G1220" s="3" t="s">
        <v>16</v>
      </c>
      <c r="H1220" s="5">
        <v>829.73599999999999</v>
      </c>
      <c r="I1220" s="5">
        <v>2.2069000000000001</v>
      </c>
      <c r="J1220" s="5">
        <v>2.1966999999999999</v>
      </c>
      <c r="K1220" s="6">
        <v>0.99537813222166827</v>
      </c>
      <c r="L1220" s="5">
        <v>29.63</v>
      </c>
      <c r="M1220" s="19">
        <f>H1220*INDEX('Pliegos Tarifarios (Las Condes)'!$B:$B,MATCH($B1220,'Pliegos Tarifarios (Las Condes)'!$A:$A,0))</f>
        <v>98604.166767999995</v>
      </c>
      <c r="N1220" s="19">
        <f>I1220*INDEX('Pliegos Tarifarios (Las Condes)'!$C:$C,MATCH($B1220,'Pliegos Tarifarios (Las Condes)'!$A:$A,0))</f>
        <v>7707.0884561000003</v>
      </c>
      <c r="O1220" s="19">
        <f>J1220*INDEX('Pliegos Tarifarios (Las Condes)'!$D:$D,MATCH($B1220,'Pliegos Tarifarios (Las Condes)'!$A:$A,0))</f>
        <v>31177.3567105</v>
      </c>
      <c r="P1220" s="19">
        <f>H1220*INDEX('Pliegos Tarifarios (Las Condes)'!$E:$E,MATCH($B1220,'Pliegos Tarifarios (Las Condes)'!$A:$A,0))</f>
        <v>10730.145952000001</v>
      </c>
      <c r="Q1220" s="19" cm="1">
        <f t="array" ref="Q1220">H1220*_xlfn.IFS(H1220&lt;=350,INDEX('Pliegos Tarifarios (Las Condes)'!$F:$F,MATCH($B1220,'Pliegos Tarifarios (Las Condes)'!$A:$A,0)),H1220&lt;=500,INDEX('Pliegos Tarifarios (Las Condes)'!$G:$G,MATCH($B1220,'Pliegos Tarifarios (Las Condes)'!$A:$A,0)),H1220&lt;=1000,INDEX('Pliegos Tarifarios (Las Condes)'!$H:$H,MATCH($B1220,'Pliegos Tarifarios (Las Condes)'!$A:$A,0)),H1220&lt;=5000,INDEX('Pliegos Tarifarios (Las Condes)'!$I:$I,MATCH($B1220,'Pliegos Tarifarios (Las Condes)'!$A:$A,0)),H1220&gt;5000,INDEX('Pliegos Tarifarios (Las Condes)'!$J:$J,MATCH($B1220,'Pliegos Tarifarios (Las Condes)'!$A:$A,0)))/1.19</f>
        <v>1946.0446857142858</v>
      </c>
      <c r="R1220" s="19">
        <f>INDEX('Pliegos Tarifarios (Las Condes)'!$K:$K,MATCH($B1220,'Pliegos Tarifarios (Las Condes)'!$A:$A,0))</f>
        <v>716.899</v>
      </c>
      <c r="S1220" s="21">
        <f t="shared" si="57"/>
        <v>150881.70157231428</v>
      </c>
      <c r="T1220" s="21">
        <f t="shared" si="58"/>
        <v>28667.523298739714</v>
      </c>
      <c r="U1220" s="19">
        <v>0</v>
      </c>
      <c r="V1220" s="21">
        <f t="shared" si="59"/>
        <v>179549.224871054</v>
      </c>
    </row>
    <row r="1221" spans="1:22" x14ac:dyDescent="0.3">
      <c r="A1221" s="3" t="s">
        <v>142</v>
      </c>
      <c r="B1221" s="3">
        <v>3</v>
      </c>
      <c r="C1221" s="4" t="s">
        <v>186</v>
      </c>
      <c r="D1221" s="3" t="s">
        <v>786</v>
      </c>
      <c r="E1221" s="3" t="s">
        <v>121</v>
      </c>
      <c r="F1221" s="4" t="s">
        <v>787</v>
      </c>
      <c r="G1221" s="3" t="s">
        <v>16</v>
      </c>
      <c r="H1221" s="5">
        <v>828.80970000000002</v>
      </c>
      <c r="I1221" s="5">
        <v>2.2566999999999999</v>
      </c>
      <c r="J1221" s="5">
        <v>2.2035999999999998</v>
      </c>
      <c r="K1221" s="6">
        <v>0.97647006691186233</v>
      </c>
      <c r="L1221" s="5">
        <v>29.6</v>
      </c>
      <c r="M1221" s="19">
        <f>H1221*INDEX('Pliegos Tarifarios (Las Condes)'!$B:$B,MATCH($B1221,'Pliegos Tarifarios (Las Condes)'!$A:$A,0))</f>
        <v>98494.087128600004</v>
      </c>
      <c r="N1221" s="19">
        <f>I1221*INDEX('Pliegos Tarifarios (Las Condes)'!$C:$C,MATCH($B1221,'Pliegos Tarifarios (Las Condes)'!$A:$A,0))</f>
        <v>7881.0034522999995</v>
      </c>
      <c r="O1221" s="19">
        <f>J1221*INDEX('Pliegos Tarifarios (Las Condes)'!$D:$D,MATCH($B1221,'Pliegos Tarifarios (Las Condes)'!$A:$A,0))</f>
        <v>31275.287133999998</v>
      </c>
      <c r="P1221" s="19">
        <f>H1221*INDEX('Pliegos Tarifarios (Las Condes)'!$E:$E,MATCH($B1221,'Pliegos Tarifarios (Las Condes)'!$A:$A,0))</f>
        <v>10718.1670404</v>
      </c>
      <c r="Q1221" s="19" cm="1">
        <f t="array" ref="Q1221">H1221*_xlfn.IFS(H1221&lt;=350,INDEX('Pliegos Tarifarios (Las Condes)'!$F:$F,MATCH($B1221,'Pliegos Tarifarios (Las Condes)'!$A:$A,0)),H1221&lt;=500,INDEX('Pliegos Tarifarios (Las Condes)'!$G:$G,MATCH($B1221,'Pliegos Tarifarios (Las Condes)'!$A:$A,0)),H1221&lt;=1000,INDEX('Pliegos Tarifarios (Las Condes)'!$H:$H,MATCH($B1221,'Pliegos Tarifarios (Las Condes)'!$A:$A,0)),H1221&lt;=5000,INDEX('Pliegos Tarifarios (Las Condes)'!$I:$I,MATCH($B1221,'Pliegos Tarifarios (Las Condes)'!$A:$A,0)),H1221&gt;5000,INDEX('Pliegos Tarifarios (Las Condes)'!$J:$J,MATCH($B1221,'Pliegos Tarifarios (Las Condes)'!$A:$A,0)))/1.19</f>
        <v>1943.8721619327735</v>
      </c>
      <c r="R1221" s="19">
        <f>INDEX('Pliegos Tarifarios (Las Condes)'!$K:$K,MATCH($B1221,'Pliegos Tarifarios (Las Condes)'!$A:$A,0))</f>
        <v>716.899</v>
      </c>
      <c r="S1221" s="21">
        <f t="shared" si="57"/>
        <v>151029.3159172328</v>
      </c>
      <c r="T1221" s="21">
        <f t="shared" si="58"/>
        <v>28695.570024274231</v>
      </c>
      <c r="U1221" s="19">
        <v>0</v>
      </c>
      <c r="V1221" s="21">
        <f t="shared" si="59"/>
        <v>179724.88594150703</v>
      </c>
    </row>
    <row r="1222" spans="1:22" x14ac:dyDescent="0.3">
      <c r="A1222" s="3" t="s">
        <v>142</v>
      </c>
      <c r="B1222" s="3">
        <v>3</v>
      </c>
      <c r="C1222" s="4" t="s">
        <v>186</v>
      </c>
      <c r="D1222" s="3" t="s">
        <v>788</v>
      </c>
      <c r="E1222" s="3" t="s">
        <v>121</v>
      </c>
      <c r="F1222" s="4" t="s">
        <v>789</v>
      </c>
      <c r="G1222" s="3" t="s">
        <v>16</v>
      </c>
      <c r="H1222" s="5">
        <v>827.99770000000001</v>
      </c>
      <c r="I1222" s="5">
        <v>2.2098</v>
      </c>
      <c r="J1222" s="5">
        <v>2.1629</v>
      </c>
      <c r="K1222" s="6">
        <v>0.9787763598515703</v>
      </c>
      <c r="L1222" s="5">
        <v>29.57</v>
      </c>
      <c r="M1222" s="19">
        <f>H1222*INDEX('Pliegos Tarifarios (Las Condes)'!$B:$B,MATCH($B1222,'Pliegos Tarifarios (Las Condes)'!$A:$A,0))</f>
        <v>98397.590672599996</v>
      </c>
      <c r="N1222" s="19">
        <f>I1222*INDEX('Pliegos Tarifarios (Las Condes)'!$C:$C,MATCH($B1222,'Pliegos Tarifarios (Las Condes)'!$A:$A,0))</f>
        <v>7717.2160361999995</v>
      </c>
      <c r="O1222" s="19">
        <f>J1222*INDEX('Pliegos Tarifarios (Las Condes)'!$D:$D,MATCH($B1222,'Pliegos Tarifarios (Las Condes)'!$A:$A,0))</f>
        <v>30697.639563500001</v>
      </c>
      <c r="P1222" s="19">
        <f>H1222*INDEX('Pliegos Tarifarios (Las Condes)'!$E:$E,MATCH($B1222,'Pliegos Tarifarios (Las Condes)'!$A:$A,0))</f>
        <v>10707.6662564</v>
      </c>
      <c r="Q1222" s="19" cm="1">
        <f t="array" ref="Q1222">H1222*_xlfn.IFS(H1222&lt;=350,INDEX('Pliegos Tarifarios (Las Condes)'!$F:$F,MATCH($B1222,'Pliegos Tarifarios (Las Condes)'!$A:$A,0)),H1222&lt;=500,INDEX('Pliegos Tarifarios (Las Condes)'!$G:$G,MATCH($B1222,'Pliegos Tarifarios (Las Condes)'!$A:$A,0)),H1222&lt;=1000,INDEX('Pliegos Tarifarios (Las Condes)'!$H:$H,MATCH($B1222,'Pliegos Tarifarios (Las Condes)'!$A:$A,0)),H1222&lt;=5000,INDEX('Pliegos Tarifarios (Las Condes)'!$I:$I,MATCH($B1222,'Pliegos Tarifarios (Las Condes)'!$A:$A,0)),H1222&gt;5000,INDEX('Pliegos Tarifarios (Las Condes)'!$J:$J,MATCH($B1222,'Pliegos Tarifarios (Las Condes)'!$A:$A,0)))/1.19</f>
        <v>1941.9677148739502</v>
      </c>
      <c r="R1222" s="19">
        <f>INDEX('Pliegos Tarifarios (Las Condes)'!$K:$K,MATCH($B1222,'Pliegos Tarifarios (Las Condes)'!$A:$A,0))</f>
        <v>716.899</v>
      </c>
      <c r="S1222" s="21">
        <f t="shared" si="57"/>
        <v>150178.97924357397</v>
      </c>
      <c r="T1222" s="21">
        <f t="shared" si="58"/>
        <v>28534.006056279053</v>
      </c>
      <c r="U1222" s="19">
        <v>0</v>
      </c>
      <c r="V1222" s="21">
        <f t="shared" si="59"/>
        <v>178712.98529985303</v>
      </c>
    </row>
    <row r="1223" spans="1:22" x14ac:dyDescent="0.3">
      <c r="A1223" s="3" t="s">
        <v>142</v>
      </c>
      <c r="B1223" s="3">
        <v>3</v>
      </c>
      <c r="C1223" s="4" t="s">
        <v>186</v>
      </c>
      <c r="D1223" s="3" t="s">
        <v>790</v>
      </c>
      <c r="E1223" s="3" t="s">
        <v>121</v>
      </c>
      <c r="F1223" s="4" t="s">
        <v>791</v>
      </c>
      <c r="G1223" s="3" t="s">
        <v>16</v>
      </c>
      <c r="H1223" s="5">
        <v>827.52300000000002</v>
      </c>
      <c r="I1223" s="5">
        <v>2.2339000000000002</v>
      </c>
      <c r="J1223" s="5">
        <v>2.1886000000000001</v>
      </c>
      <c r="K1223" s="6">
        <v>0.97972156318546033</v>
      </c>
      <c r="L1223" s="5">
        <v>29.55</v>
      </c>
      <c r="M1223" s="19">
        <f>H1223*INDEX('Pliegos Tarifarios (Las Condes)'!$B:$B,MATCH($B1223,'Pliegos Tarifarios (Las Condes)'!$A:$A,0))</f>
        <v>98341.178273999991</v>
      </c>
      <c r="N1223" s="19">
        <f>I1223*INDEX('Pliegos Tarifarios (Las Condes)'!$C:$C,MATCH($B1223,'Pliegos Tarifarios (Las Condes)'!$A:$A,0))</f>
        <v>7801.3797191000003</v>
      </c>
      <c r="O1223" s="19">
        <f>J1223*INDEX('Pliegos Tarifarios (Las Condes)'!$D:$D,MATCH($B1223,'Pliegos Tarifarios (Las Condes)'!$A:$A,0))</f>
        <v>31062.394909000002</v>
      </c>
      <c r="P1223" s="19">
        <f>H1223*INDEX('Pliegos Tarifarios (Las Condes)'!$E:$E,MATCH($B1223,'Pliegos Tarifarios (Las Condes)'!$A:$A,0))</f>
        <v>10701.527436</v>
      </c>
      <c r="Q1223" s="19" cm="1">
        <f t="array" ref="Q1223">H1223*_xlfn.IFS(H1223&lt;=350,INDEX('Pliegos Tarifarios (Las Condes)'!$F:$F,MATCH($B1223,'Pliegos Tarifarios (Las Condes)'!$A:$A,0)),H1223&lt;=500,INDEX('Pliegos Tarifarios (Las Condes)'!$G:$G,MATCH($B1223,'Pliegos Tarifarios (Las Condes)'!$A:$A,0)),H1223&lt;=1000,INDEX('Pliegos Tarifarios (Las Condes)'!$H:$H,MATCH($B1223,'Pliegos Tarifarios (Las Condes)'!$A:$A,0)),H1223&lt;=5000,INDEX('Pliegos Tarifarios (Las Condes)'!$I:$I,MATCH($B1223,'Pliegos Tarifarios (Las Condes)'!$A:$A,0)),H1223&gt;5000,INDEX('Pliegos Tarifarios (Las Condes)'!$J:$J,MATCH($B1223,'Pliegos Tarifarios (Las Condes)'!$A:$A,0)))/1.19</f>
        <v>1940.8543638655467</v>
      </c>
      <c r="R1223" s="19">
        <f>INDEX('Pliegos Tarifarios (Las Condes)'!$K:$K,MATCH($B1223,'Pliegos Tarifarios (Las Condes)'!$A:$A,0))</f>
        <v>716.899</v>
      </c>
      <c r="S1223" s="21">
        <f t="shared" si="57"/>
        <v>150564.23370196554</v>
      </c>
      <c r="T1223" s="21">
        <f t="shared" si="58"/>
        <v>28607.204403373453</v>
      </c>
      <c r="U1223" s="19">
        <v>0</v>
      </c>
      <c r="V1223" s="21">
        <f t="shared" si="59"/>
        <v>179171.43810533898</v>
      </c>
    </row>
    <row r="1224" spans="1:22" x14ac:dyDescent="0.3">
      <c r="A1224" s="3" t="s">
        <v>142</v>
      </c>
      <c r="B1224" s="3">
        <v>3</v>
      </c>
      <c r="C1224" s="4" t="s">
        <v>186</v>
      </c>
      <c r="D1224" s="3" t="s">
        <v>792</v>
      </c>
      <c r="E1224" s="3" t="s">
        <v>121</v>
      </c>
      <c r="F1224" s="4" t="s">
        <v>793</v>
      </c>
      <c r="G1224" s="3" t="s">
        <v>16</v>
      </c>
      <c r="H1224" s="5">
        <v>828.95060000000001</v>
      </c>
      <c r="I1224" s="5">
        <v>2.2128000000000001</v>
      </c>
      <c r="J1224" s="5">
        <v>2.1452</v>
      </c>
      <c r="K1224" s="6">
        <v>0.96945046999276929</v>
      </c>
      <c r="L1224" s="5">
        <v>29.61</v>
      </c>
      <c r="M1224" s="19">
        <f>H1224*INDEX('Pliegos Tarifarios (Las Condes)'!$B:$B,MATCH($B1224,'Pliegos Tarifarios (Las Condes)'!$A:$A,0))</f>
        <v>98510.831402800002</v>
      </c>
      <c r="N1224" s="19">
        <f>I1224*INDEX('Pliegos Tarifarios (Las Condes)'!$C:$C,MATCH($B1224,'Pliegos Tarifarios (Las Condes)'!$A:$A,0))</f>
        <v>7727.6928431999995</v>
      </c>
      <c r="O1224" s="19">
        <f>J1224*INDEX('Pliegos Tarifarios (Las Condes)'!$D:$D,MATCH($B1224,'Pliegos Tarifarios (Las Condes)'!$A:$A,0))</f>
        <v>30446.426738000002</v>
      </c>
      <c r="P1224" s="19">
        <f>H1224*INDEX('Pliegos Tarifarios (Las Condes)'!$E:$E,MATCH($B1224,'Pliegos Tarifarios (Las Condes)'!$A:$A,0))</f>
        <v>10719.9891592</v>
      </c>
      <c r="Q1224" s="19" cm="1">
        <f t="array" ref="Q1224">H1224*_xlfn.IFS(H1224&lt;=350,INDEX('Pliegos Tarifarios (Las Condes)'!$F:$F,MATCH($B1224,'Pliegos Tarifarios (Las Condes)'!$A:$A,0)),H1224&lt;=500,INDEX('Pliegos Tarifarios (Las Condes)'!$G:$G,MATCH($B1224,'Pliegos Tarifarios (Las Condes)'!$A:$A,0)),H1224&lt;=1000,INDEX('Pliegos Tarifarios (Las Condes)'!$H:$H,MATCH($B1224,'Pliegos Tarifarios (Las Condes)'!$A:$A,0)),H1224&lt;=5000,INDEX('Pliegos Tarifarios (Las Condes)'!$I:$I,MATCH($B1224,'Pliegos Tarifarios (Las Condes)'!$A:$A,0)),H1224&gt;5000,INDEX('Pliegos Tarifarios (Las Condes)'!$J:$J,MATCH($B1224,'Pliegos Tarifarios (Las Condes)'!$A:$A,0)))/1.19</f>
        <v>1944.2026257142861</v>
      </c>
      <c r="R1224" s="19">
        <f>INDEX('Pliegos Tarifarios (Las Condes)'!$K:$K,MATCH($B1224,'Pliegos Tarifarios (Las Condes)'!$A:$A,0))</f>
        <v>716.899</v>
      </c>
      <c r="S1224" s="21">
        <f t="shared" si="57"/>
        <v>150066.04176891429</v>
      </c>
      <c r="T1224" s="21">
        <f t="shared" si="58"/>
        <v>28512.547936093717</v>
      </c>
      <c r="U1224" s="19">
        <v>0</v>
      </c>
      <c r="V1224" s="21">
        <f t="shared" si="59"/>
        <v>178578.58970500802</v>
      </c>
    </row>
    <row r="1225" spans="1:22" x14ac:dyDescent="0.3">
      <c r="A1225" s="3" t="s">
        <v>142</v>
      </c>
      <c r="B1225" s="3">
        <v>3</v>
      </c>
      <c r="C1225" s="4" t="s">
        <v>186</v>
      </c>
      <c r="D1225" s="3" t="s">
        <v>794</v>
      </c>
      <c r="E1225" s="3" t="s">
        <v>121</v>
      </c>
      <c r="F1225" s="4" t="s">
        <v>795</v>
      </c>
      <c r="G1225" s="3" t="s">
        <v>16</v>
      </c>
      <c r="H1225" s="5">
        <v>828.62540000000001</v>
      </c>
      <c r="I1225" s="5">
        <v>2.2549000000000001</v>
      </c>
      <c r="J1225" s="5">
        <v>2.2549000000000001</v>
      </c>
      <c r="K1225" s="6">
        <v>1</v>
      </c>
      <c r="L1225" s="5">
        <v>29.59</v>
      </c>
      <c r="M1225" s="19">
        <f>H1225*INDEX('Pliegos Tarifarios (Las Condes)'!$B:$B,MATCH($B1225,'Pliegos Tarifarios (Las Condes)'!$A:$A,0))</f>
        <v>98472.185285200001</v>
      </c>
      <c r="N1225" s="19">
        <f>I1225*INDEX('Pliegos Tarifarios (Las Condes)'!$C:$C,MATCH($B1225,'Pliegos Tarifarios (Las Condes)'!$A:$A,0))</f>
        <v>7874.7173681000004</v>
      </c>
      <c r="O1225" s="19">
        <f>J1225*INDEX('Pliegos Tarifarios (Las Condes)'!$D:$D,MATCH($B1225,'Pliegos Tarifarios (Las Condes)'!$A:$A,0))</f>
        <v>32003.378543500003</v>
      </c>
      <c r="P1225" s="19">
        <f>H1225*INDEX('Pliegos Tarifarios (Las Condes)'!$E:$E,MATCH($B1225,'Pliegos Tarifarios (Las Condes)'!$A:$A,0))</f>
        <v>10715.7836728</v>
      </c>
      <c r="Q1225" s="19" cm="1">
        <f t="array" ref="Q1225">H1225*_xlfn.IFS(H1225&lt;=350,INDEX('Pliegos Tarifarios (Las Condes)'!$F:$F,MATCH($B1225,'Pliegos Tarifarios (Las Condes)'!$A:$A,0)),H1225&lt;=500,INDEX('Pliegos Tarifarios (Las Condes)'!$G:$G,MATCH($B1225,'Pliegos Tarifarios (Las Condes)'!$A:$A,0)),H1225&lt;=1000,INDEX('Pliegos Tarifarios (Las Condes)'!$H:$H,MATCH($B1225,'Pliegos Tarifarios (Las Condes)'!$A:$A,0)),H1225&lt;=5000,INDEX('Pliegos Tarifarios (Las Condes)'!$I:$I,MATCH($B1225,'Pliegos Tarifarios (Las Condes)'!$A:$A,0)),H1225&gt;5000,INDEX('Pliegos Tarifarios (Las Condes)'!$J:$J,MATCH($B1225,'Pliegos Tarifarios (Las Condes)'!$A:$A,0)))/1.19</f>
        <v>1943.4399087394961</v>
      </c>
      <c r="R1225" s="19">
        <f>INDEX('Pliegos Tarifarios (Las Condes)'!$K:$K,MATCH($B1225,'Pliegos Tarifarios (Las Condes)'!$A:$A,0))</f>
        <v>716.899</v>
      </c>
      <c r="S1225" s="21">
        <f t="shared" ref="S1225:S1288" si="60">SUM(M1225:R1225)</f>
        <v>151726.4037783395</v>
      </c>
      <c r="T1225" s="21">
        <f t="shared" ref="T1225:T1288" si="61">S1225*0.19</f>
        <v>28828.016717884508</v>
      </c>
      <c r="U1225" s="19">
        <v>0</v>
      </c>
      <c r="V1225" s="21">
        <f t="shared" ref="V1225:V1288" si="62">SUM(S1225:T1225)</f>
        <v>180554.42049622402</v>
      </c>
    </row>
    <row r="1226" spans="1:22" x14ac:dyDescent="0.3">
      <c r="A1226" s="3" t="s">
        <v>142</v>
      </c>
      <c r="B1226" s="3">
        <v>3</v>
      </c>
      <c r="C1226" s="4" t="s">
        <v>186</v>
      </c>
      <c r="D1226" s="3" t="s">
        <v>796</v>
      </c>
      <c r="E1226" s="3" t="s">
        <v>121</v>
      </c>
      <c r="F1226" s="4" t="s">
        <v>797</v>
      </c>
      <c r="G1226" s="3" t="s">
        <v>16</v>
      </c>
      <c r="H1226" s="5">
        <v>829.14149999999995</v>
      </c>
      <c r="I1226" s="5">
        <v>2.2602000000000002</v>
      </c>
      <c r="J1226" s="5">
        <v>2.1983999999999999</v>
      </c>
      <c r="K1226" s="6">
        <v>0.97265728696575515</v>
      </c>
      <c r="L1226" s="5">
        <v>29.61</v>
      </c>
      <c r="M1226" s="19">
        <f>H1226*INDEX('Pliegos Tarifarios (Las Condes)'!$B:$B,MATCH($B1226,'Pliegos Tarifarios (Las Condes)'!$A:$A,0))</f>
        <v>98533.517576999991</v>
      </c>
      <c r="N1226" s="19">
        <f>I1226*INDEX('Pliegos Tarifarios (Las Condes)'!$C:$C,MATCH($B1226,'Pliegos Tarifarios (Las Condes)'!$A:$A,0))</f>
        <v>7893.2263938000006</v>
      </c>
      <c r="O1226" s="19">
        <f>J1226*INDEX('Pliegos Tarifarios (Las Condes)'!$D:$D,MATCH($B1226,'Pliegos Tarifarios (Las Condes)'!$A:$A,0))</f>
        <v>31201.484496000001</v>
      </c>
      <c r="P1226" s="19">
        <f>H1226*INDEX('Pliegos Tarifarios (Las Condes)'!$E:$E,MATCH($B1226,'Pliegos Tarifarios (Las Condes)'!$A:$A,0))</f>
        <v>10722.457877999999</v>
      </c>
      <c r="Q1226" s="19" cm="1">
        <f t="array" ref="Q1226">H1226*_xlfn.IFS(H1226&lt;=350,INDEX('Pliegos Tarifarios (Las Condes)'!$F:$F,MATCH($B1226,'Pliegos Tarifarios (Las Condes)'!$A:$A,0)),H1226&lt;=500,INDEX('Pliegos Tarifarios (Las Condes)'!$G:$G,MATCH($B1226,'Pliegos Tarifarios (Las Condes)'!$A:$A,0)),H1226&lt;=1000,INDEX('Pliegos Tarifarios (Las Condes)'!$H:$H,MATCH($B1226,'Pliegos Tarifarios (Las Condes)'!$A:$A,0)),H1226&lt;=5000,INDEX('Pliegos Tarifarios (Las Condes)'!$I:$I,MATCH($B1226,'Pliegos Tarifarios (Las Condes)'!$A:$A,0)),H1226&gt;5000,INDEX('Pliegos Tarifarios (Las Condes)'!$J:$J,MATCH($B1226,'Pliegos Tarifarios (Las Condes)'!$A:$A,0)))/1.19</f>
        <v>1944.6503584033615</v>
      </c>
      <c r="R1226" s="19">
        <f>INDEX('Pliegos Tarifarios (Las Condes)'!$K:$K,MATCH($B1226,'Pliegos Tarifarios (Las Condes)'!$A:$A,0))</f>
        <v>716.899</v>
      </c>
      <c r="S1226" s="21">
        <f t="shared" si="60"/>
        <v>151012.23570320333</v>
      </c>
      <c r="T1226" s="21">
        <f t="shared" si="61"/>
        <v>28692.324783608634</v>
      </c>
      <c r="U1226" s="19">
        <v>0</v>
      </c>
      <c r="V1226" s="21">
        <f t="shared" si="62"/>
        <v>179704.56048681197</v>
      </c>
    </row>
    <row r="1227" spans="1:22" x14ac:dyDescent="0.3">
      <c r="A1227" s="3" t="s">
        <v>142</v>
      </c>
      <c r="B1227" s="3">
        <v>3</v>
      </c>
      <c r="C1227" s="4" t="s">
        <v>186</v>
      </c>
      <c r="D1227" s="3" t="s">
        <v>798</v>
      </c>
      <c r="E1227" s="3" t="s">
        <v>121</v>
      </c>
      <c r="F1227" s="4" t="s">
        <v>799</v>
      </c>
      <c r="G1227" s="3" t="s">
        <v>16</v>
      </c>
      <c r="H1227" s="5">
        <v>827.75139999999999</v>
      </c>
      <c r="I1227" s="5">
        <v>2.2846000000000002</v>
      </c>
      <c r="J1227" s="5">
        <v>2.2109999999999999</v>
      </c>
      <c r="K1227" s="6">
        <v>0.96778429484373618</v>
      </c>
      <c r="L1227" s="5">
        <v>29.56</v>
      </c>
      <c r="M1227" s="19">
        <f>H1227*INDEX('Pliegos Tarifarios (Las Condes)'!$B:$B,MATCH($B1227,'Pliegos Tarifarios (Las Condes)'!$A:$A,0))</f>
        <v>98368.320873199991</v>
      </c>
      <c r="N1227" s="19">
        <f>I1227*INDEX('Pliegos Tarifarios (Las Condes)'!$C:$C,MATCH($B1227,'Pliegos Tarifarios (Las Condes)'!$A:$A,0))</f>
        <v>7978.4377574</v>
      </c>
      <c r="O1227" s="19">
        <f>J1227*INDEX('Pliegos Tarifarios (Las Condes)'!$D:$D,MATCH($B1227,'Pliegos Tarifarios (Las Condes)'!$A:$A,0))</f>
        <v>31380.313964999998</v>
      </c>
      <c r="P1227" s="19">
        <f>H1227*INDEX('Pliegos Tarifarios (Las Condes)'!$E:$E,MATCH($B1227,'Pliegos Tarifarios (Las Condes)'!$A:$A,0))</f>
        <v>10704.481104800001</v>
      </c>
      <c r="Q1227" s="19" cm="1">
        <f t="array" ref="Q1227">H1227*_xlfn.IFS(H1227&lt;=350,INDEX('Pliegos Tarifarios (Las Condes)'!$F:$F,MATCH($B1227,'Pliegos Tarifarios (Las Condes)'!$A:$A,0)),H1227&lt;=500,INDEX('Pliegos Tarifarios (Las Condes)'!$G:$G,MATCH($B1227,'Pliegos Tarifarios (Las Condes)'!$A:$A,0)),H1227&lt;=1000,INDEX('Pliegos Tarifarios (Las Condes)'!$H:$H,MATCH($B1227,'Pliegos Tarifarios (Las Condes)'!$A:$A,0)),H1227&lt;=5000,INDEX('Pliegos Tarifarios (Las Condes)'!$I:$I,MATCH($B1227,'Pliegos Tarifarios (Las Condes)'!$A:$A,0)),H1227&gt;5000,INDEX('Pliegos Tarifarios (Las Condes)'!$J:$J,MATCH($B1227,'Pliegos Tarifarios (Las Condes)'!$A:$A,0)))/1.19</f>
        <v>1941.3900482352944</v>
      </c>
      <c r="R1227" s="19">
        <f>INDEX('Pliegos Tarifarios (Las Condes)'!$K:$K,MATCH($B1227,'Pliegos Tarifarios (Las Condes)'!$A:$A,0))</f>
        <v>716.899</v>
      </c>
      <c r="S1227" s="21">
        <f t="shared" si="60"/>
        <v>151089.8427486353</v>
      </c>
      <c r="T1227" s="21">
        <f t="shared" si="61"/>
        <v>28707.070122240708</v>
      </c>
      <c r="U1227" s="19">
        <v>0</v>
      </c>
      <c r="V1227" s="21">
        <f t="shared" si="62"/>
        <v>179796.91287087603</v>
      </c>
    </row>
    <row r="1228" spans="1:22" x14ac:dyDescent="0.3">
      <c r="A1228" s="3" t="s">
        <v>142</v>
      </c>
      <c r="B1228" s="3">
        <v>3</v>
      </c>
      <c r="C1228" s="4" t="s">
        <v>186</v>
      </c>
      <c r="D1228" s="3" t="s">
        <v>800</v>
      </c>
      <c r="E1228" s="3" t="s">
        <v>121</v>
      </c>
      <c r="F1228" s="4" t="s">
        <v>801</v>
      </c>
      <c r="G1228" s="3" t="s">
        <v>16</v>
      </c>
      <c r="H1228" s="5">
        <v>829.59529999999995</v>
      </c>
      <c r="I1228" s="5">
        <v>2.2597</v>
      </c>
      <c r="J1228" s="5">
        <v>2.1802000000000001</v>
      </c>
      <c r="K1228" s="6">
        <v>0.96481833871752887</v>
      </c>
      <c r="L1228" s="5">
        <v>29.63</v>
      </c>
      <c r="M1228" s="19">
        <f>H1228*INDEX('Pliegos Tarifarios (Las Condes)'!$B:$B,MATCH($B1228,'Pliegos Tarifarios (Las Condes)'!$A:$A,0))</f>
        <v>98587.446261399993</v>
      </c>
      <c r="N1228" s="19">
        <f>I1228*INDEX('Pliegos Tarifarios (Las Condes)'!$C:$C,MATCH($B1228,'Pliegos Tarifarios (Las Condes)'!$A:$A,0))</f>
        <v>7891.4802592999995</v>
      </c>
      <c r="O1228" s="19">
        <f>J1228*INDEX('Pliegos Tarifarios (Las Condes)'!$D:$D,MATCH($B1228,'Pliegos Tarifarios (Las Condes)'!$A:$A,0))</f>
        <v>30943.175263000005</v>
      </c>
      <c r="P1228" s="19">
        <f>H1228*INDEX('Pliegos Tarifarios (Las Condes)'!$E:$E,MATCH($B1228,'Pliegos Tarifarios (Las Condes)'!$A:$A,0))</f>
        <v>10728.3264196</v>
      </c>
      <c r="Q1228" s="19" cm="1">
        <f t="array" ref="Q1228">H1228*_xlfn.IFS(H1228&lt;=350,INDEX('Pliegos Tarifarios (Las Condes)'!$F:$F,MATCH($B1228,'Pliegos Tarifarios (Las Condes)'!$A:$A,0)),H1228&lt;=500,INDEX('Pliegos Tarifarios (Las Condes)'!$G:$G,MATCH($B1228,'Pliegos Tarifarios (Las Condes)'!$A:$A,0)),H1228&lt;=1000,INDEX('Pliegos Tarifarios (Las Condes)'!$H:$H,MATCH($B1228,'Pliegos Tarifarios (Las Condes)'!$A:$A,0)),H1228&lt;=5000,INDEX('Pliegos Tarifarios (Las Condes)'!$I:$I,MATCH($B1228,'Pliegos Tarifarios (Las Condes)'!$A:$A,0)),H1228&gt;5000,INDEX('Pliegos Tarifarios (Las Condes)'!$J:$J,MATCH($B1228,'Pliegos Tarifarios (Las Condes)'!$A:$A,0)))/1.19</f>
        <v>1945.7146910084034</v>
      </c>
      <c r="R1228" s="19">
        <f>INDEX('Pliegos Tarifarios (Las Condes)'!$K:$K,MATCH($B1228,'Pliegos Tarifarios (Las Condes)'!$A:$A,0))</f>
        <v>716.899</v>
      </c>
      <c r="S1228" s="21">
        <f t="shared" si="60"/>
        <v>150813.04189430841</v>
      </c>
      <c r="T1228" s="21">
        <f t="shared" si="61"/>
        <v>28654.477959918597</v>
      </c>
      <c r="U1228" s="19">
        <v>0</v>
      </c>
      <c r="V1228" s="21">
        <f t="shared" si="62"/>
        <v>179467.51985422699</v>
      </c>
    </row>
    <row r="1229" spans="1:22" x14ac:dyDescent="0.3">
      <c r="A1229" s="3" t="s">
        <v>142</v>
      </c>
      <c r="B1229" s="3">
        <v>3</v>
      </c>
      <c r="C1229" s="4" t="s">
        <v>186</v>
      </c>
      <c r="D1229" s="3" t="s">
        <v>802</v>
      </c>
      <c r="E1229" s="3" t="s">
        <v>121</v>
      </c>
      <c r="F1229" s="4" t="s">
        <v>803</v>
      </c>
      <c r="G1229" s="3" t="s">
        <v>16</v>
      </c>
      <c r="H1229" s="5">
        <v>830.0498</v>
      </c>
      <c r="I1229" s="5">
        <v>2.1916000000000002</v>
      </c>
      <c r="J1229" s="5">
        <v>2.1796000000000002</v>
      </c>
      <c r="K1229" s="6">
        <v>0.99452454827523273</v>
      </c>
      <c r="L1229" s="5">
        <v>29.64</v>
      </c>
      <c r="M1229" s="19">
        <f>H1229*INDEX('Pliegos Tarifarios (Las Condes)'!$B:$B,MATCH($B1229,'Pliegos Tarifarios (Las Condes)'!$A:$A,0))</f>
        <v>98641.458132399988</v>
      </c>
      <c r="N1229" s="19">
        <f>I1229*INDEX('Pliegos Tarifarios (Las Condes)'!$C:$C,MATCH($B1229,'Pliegos Tarifarios (Las Condes)'!$A:$A,0))</f>
        <v>7653.6567404000007</v>
      </c>
      <c r="O1229" s="19">
        <f>J1229*INDEX('Pliegos Tarifarios (Las Condes)'!$D:$D,MATCH($B1229,'Pliegos Tarifarios (Las Condes)'!$A:$A,0))</f>
        <v>30934.659574000005</v>
      </c>
      <c r="P1229" s="19">
        <f>H1229*INDEX('Pliegos Tarifarios (Las Condes)'!$E:$E,MATCH($B1229,'Pliegos Tarifarios (Las Condes)'!$A:$A,0))</f>
        <v>10734.2040136</v>
      </c>
      <c r="Q1229" s="19" cm="1">
        <f t="array" ref="Q1229">H1229*_xlfn.IFS(H1229&lt;=350,INDEX('Pliegos Tarifarios (Las Condes)'!$F:$F,MATCH($B1229,'Pliegos Tarifarios (Las Condes)'!$A:$A,0)),H1229&lt;=500,INDEX('Pliegos Tarifarios (Las Condes)'!$G:$G,MATCH($B1229,'Pliegos Tarifarios (Las Condes)'!$A:$A,0)),H1229&lt;=1000,INDEX('Pliegos Tarifarios (Las Condes)'!$H:$H,MATCH($B1229,'Pliegos Tarifarios (Las Condes)'!$A:$A,0)),H1229&lt;=5000,INDEX('Pliegos Tarifarios (Las Condes)'!$I:$I,MATCH($B1229,'Pliegos Tarifarios (Las Condes)'!$A:$A,0)),H1229&gt;5000,INDEX('Pliegos Tarifarios (Las Condes)'!$J:$J,MATCH($B1229,'Pliegos Tarifarios (Las Condes)'!$A:$A,0)))/1.19</f>
        <v>1946.7806653781515</v>
      </c>
      <c r="R1229" s="19">
        <f>INDEX('Pliegos Tarifarios (Las Condes)'!$K:$K,MATCH($B1229,'Pliegos Tarifarios (Las Condes)'!$A:$A,0))</f>
        <v>716.899</v>
      </c>
      <c r="S1229" s="21">
        <f t="shared" si="60"/>
        <v>150627.65812577817</v>
      </c>
      <c r="T1229" s="21">
        <f t="shared" si="61"/>
        <v>28619.255043897851</v>
      </c>
      <c r="U1229" s="19">
        <v>0</v>
      </c>
      <c r="V1229" s="21">
        <f t="shared" si="62"/>
        <v>179246.91316967603</v>
      </c>
    </row>
    <row r="1230" spans="1:22" x14ac:dyDescent="0.3">
      <c r="A1230" s="3" t="s">
        <v>142</v>
      </c>
      <c r="B1230" s="3">
        <v>3</v>
      </c>
      <c r="C1230" s="4" t="s">
        <v>186</v>
      </c>
      <c r="D1230" s="3" t="s">
        <v>804</v>
      </c>
      <c r="E1230" s="3" t="s">
        <v>121</v>
      </c>
      <c r="F1230" s="4" t="s">
        <v>805</v>
      </c>
      <c r="G1230" s="3" t="s">
        <v>16</v>
      </c>
      <c r="H1230" s="5">
        <v>829.95439999999996</v>
      </c>
      <c r="I1230" s="5">
        <v>2.2244000000000002</v>
      </c>
      <c r="J1230" s="5">
        <v>2.1829000000000001</v>
      </c>
      <c r="K1230" s="6">
        <v>0.98134328358208955</v>
      </c>
      <c r="L1230" s="5">
        <v>29.64</v>
      </c>
      <c r="M1230" s="19">
        <f>H1230*INDEX('Pliegos Tarifarios (Las Condes)'!$B:$B,MATCH($B1230,'Pliegos Tarifarios (Las Condes)'!$A:$A,0))</f>
        <v>98630.120987199989</v>
      </c>
      <c r="N1230" s="19">
        <f>I1230*INDEX('Pliegos Tarifarios (Las Condes)'!$C:$C,MATCH($B1230,'Pliegos Tarifarios (Las Condes)'!$A:$A,0))</f>
        <v>7768.2031636000002</v>
      </c>
      <c r="O1230" s="19">
        <f>J1230*INDEX('Pliegos Tarifarios (Las Condes)'!$D:$D,MATCH($B1230,'Pliegos Tarifarios (Las Condes)'!$A:$A,0))</f>
        <v>30981.4958635</v>
      </c>
      <c r="P1230" s="19">
        <f>H1230*INDEX('Pliegos Tarifarios (Las Condes)'!$E:$E,MATCH($B1230,'Pliegos Tarifarios (Las Condes)'!$A:$A,0))</f>
        <v>10732.9703008</v>
      </c>
      <c r="Q1230" s="19" cm="1">
        <f t="array" ref="Q1230">H1230*_xlfn.IFS(H1230&lt;=350,INDEX('Pliegos Tarifarios (Las Condes)'!$F:$F,MATCH($B1230,'Pliegos Tarifarios (Las Condes)'!$A:$A,0)),H1230&lt;=500,INDEX('Pliegos Tarifarios (Las Condes)'!$G:$G,MATCH($B1230,'Pliegos Tarifarios (Las Condes)'!$A:$A,0)),H1230&lt;=1000,INDEX('Pliegos Tarifarios (Las Condes)'!$H:$H,MATCH($B1230,'Pliegos Tarifarios (Las Condes)'!$A:$A,0)),H1230&lt;=5000,INDEX('Pliegos Tarifarios (Las Condes)'!$I:$I,MATCH($B1230,'Pliegos Tarifarios (Las Condes)'!$A:$A,0)),H1230&gt;5000,INDEX('Pliegos Tarifarios (Las Condes)'!$J:$J,MATCH($B1230,'Pliegos Tarifarios (Las Condes)'!$A:$A,0)))/1.19</f>
        <v>1946.5569163025211</v>
      </c>
      <c r="R1230" s="19">
        <f>INDEX('Pliegos Tarifarios (Las Condes)'!$K:$K,MATCH($B1230,'Pliegos Tarifarios (Las Condes)'!$A:$A,0))</f>
        <v>716.899</v>
      </c>
      <c r="S1230" s="21">
        <f t="shared" si="60"/>
        <v>150776.24623140253</v>
      </c>
      <c r="T1230" s="21">
        <f t="shared" si="61"/>
        <v>28647.48678396648</v>
      </c>
      <c r="U1230" s="19">
        <v>0</v>
      </c>
      <c r="V1230" s="21">
        <f t="shared" si="62"/>
        <v>179423.73301536901</v>
      </c>
    </row>
    <row r="1231" spans="1:22" x14ac:dyDescent="0.3">
      <c r="A1231" s="3" t="s">
        <v>142</v>
      </c>
      <c r="B1231" s="3">
        <v>3</v>
      </c>
      <c r="C1231" s="4" t="s">
        <v>186</v>
      </c>
      <c r="D1231" s="3" t="s">
        <v>806</v>
      </c>
      <c r="E1231" s="3" t="s">
        <v>121</v>
      </c>
      <c r="F1231" s="4" t="s">
        <v>807</v>
      </c>
      <c r="G1231" s="3" t="s">
        <v>16</v>
      </c>
      <c r="H1231" s="5">
        <v>828.10799999999995</v>
      </c>
      <c r="I1231" s="5">
        <v>2.2294999999999998</v>
      </c>
      <c r="J1231" s="5">
        <v>2.2294999999999998</v>
      </c>
      <c r="K1231" s="6">
        <v>1</v>
      </c>
      <c r="L1231" s="5">
        <v>29.58</v>
      </c>
      <c r="M1231" s="19">
        <f>H1231*INDEX('Pliegos Tarifarios (Las Condes)'!$B:$B,MATCH($B1231,'Pliegos Tarifarios (Las Condes)'!$A:$A,0))</f>
        <v>98410.698503999985</v>
      </c>
      <c r="N1231" s="19">
        <f>I1231*INDEX('Pliegos Tarifarios (Las Condes)'!$C:$C,MATCH($B1231,'Pliegos Tarifarios (Las Condes)'!$A:$A,0))</f>
        <v>7786.0137354999988</v>
      </c>
      <c r="O1231" s="19">
        <f>J1231*INDEX('Pliegos Tarifarios (Las Condes)'!$D:$D,MATCH($B1231,'Pliegos Tarifarios (Las Condes)'!$A:$A,0))</f>
        <v>31642.881042499997</v>
      </c>
      <c r="P1231" s="19">
        <f>H1231*INDEX('Pliegos Tarifarios (Las Condes)'!$E:$E,MATCH($B1231,'Pliegos Tarifarios (Las Condes)'!$A:$A,0))</f>
        <v>10709.092655999999</v>
      </c>
      <c r="Q1231" s="19" cm="1">
        <f t="array" ref="Q1231">H1231*_xlfn.IFS(H1231&lt;=350,INDEX('Pliegos Tarifarios (Las Condes)'!$F:$F,MATCH($B1231,'Pliegos Tarifarios (Las Condes)'!$A:$A,0)),H1231&lt;=500,INDEX('Pliegos Tarifarios (Las Condes)'!$G:$G,MATCH($B1231,'Pliegos Tarifarios (Las Condes)'!$A:$A,0)),H1231&lt;=1000,INDEX('Pliegos Tarifarios (Las Condes)'!$H:$H,MATCH($B1231,'Pliegos Tarifarios (Las Condes)'!$A:$A,0)),H1231&lt;=5000,INDEX('Pliegos Tarifarios (Las Condes)'!$I:$I,MATCH($B1231,'Pliegos Tarifarios (Las Condes)'!$A:$A,0)),H1231&gt;5000,INDEX('Pliegos Tarifarios (Las Condes)'!$J:$J,MATCH($B1231,'Pliegos Tarifarios (Las Condes)'!$A:$A,0)))/1.19</f>
        <v>1942.2264100840337</v>
      </c>
      <c r="R1231" s="19">
        <f>INDEX('Pliegos Tarifarios (Las Condes)'!$K:$K,MATCH($B1231,'Pliegos Tarifarios (Las Condes)'!$A:$A,0))</f>
        <v>716.899</v>
      </c>
      <c r="S1231" s="21">
        <f t="shared" si="60"/>
        <v>151207.81134808401</v>
      </c>
      <c r="T1231" s="21">
        <f t="shared" si="61"/>
        <v>28729.484156135961</v>
      </c>
      <c r="U1231" s="19">
        <v>0</v>
      </c>
      <c r="V1231" s="21">
        <f t="shared" si="62"/>
        <v>179937.29550421998</v>
      </c>
    </row>
    <row r="1232" spans="1:22" x14ac:dyDescent="0.3">
      <c r="A1232" s="3" t="s">
        <v>142</v>
      </c>
      <c r="B1232" s="3">
        <v>3</v>
      </c>
      <c r="C1232" s="4" t="s">
        <v>186</v>
      </c>
      <c r="D1232" s="3" t="s">
        <v>808</v>
      </c>
      <c r="E1232" s="3" t="s">
        <v>121</v>
      </c>
      <c r="F1232" s="4" t="s">
        <v>809</v>
      </c>
      <c r="G1232" s="3" t="s">
        <v>16</v>
      </c>
      <c r="H1232" s="5">
        <v>829.82410000000004</v>
      </c>
      <c r="I1232" s="5">
        <v>2.2105000000000001</v>
      </c>
      <c r="J1232" s="5">
        <v>2.1444000000000001</v>
      </c>
      <c r="K1232" s="6">
        <v>0.97009726306265553</v>
      </c>
      <c r="L1232" s="5">
        <v>29.64</v>
      </c>
      <c r="M1232" s="19">
        <f>H1232*INDEX('Pliegos Tarifarios (Las Condes)'!$B:$B,MATCH($B1232,'Pliegos Tarifarios (Las Condes)'!$A:$A,0))</f>
        <v>98614.6363958</v>
      </c>
      <c r="N1232" s="19">
        <f>I1232*INDEX('Pliegos Tarifarios (Las Condes)'!$C:$C,MATCH($B1232,'Pliegos Tarifarios (Las Condes)'!$A:$A,0))</f>
        <v>7719.6606245000003</v>
      </c>
      <c r="O1232" s="19">
        <f>J1232*INDEX('Pliegos Tarifarios (Las Condes)'!$D:$D,MATCH($B1232,'Pliegos Tarifarios (Las Condes)'!$A:$A,0))</f>
        <v>30435.072486000001</v>
      </c>
      <c r="P1232" s="19">
        <f>H1232*INDEX('Pliegos Tarifarios (Las Condes)'!$E:$E,MATCH($B1232,'Pliegos Tarifarios (Las Condes)'!$A:$A,0))</f>
        <v>10731.285261200001</v>
      </c>
      <c r="Q1232" s="19" cm="1">
        <f t="array" ref="Q1232">H1232*_xlfn.IFS(H1232&lt;=350,INDEX('Pliegos Tarifarios (Las Condes)'!$F:$F,MATCH($B1232,'Pliegos Tarifarios (Las Condes)'!$A:$A,0)),H1232&lt;=500,INDEX('Pliegos Tarifarios (Las Condes)'!$G:$G,MATCH($B1232,'Pliegos Tarifarios (Las Condes)'!$A:$A,0)),H1232&lt;=1000,INDEX('Pliegos Tarifarios (Las Condes)'!$H:$H,MATCH($B1232,'Pliegos Tarifarios (Las Condes)'!$A:$A,0)),H1232&lt;=5000,INDEX('Pliegos Tarifarios (Las Condes)'!$I:$I,MATCH($B1232,'Pliegos Tarifarios (Las Condes)'!$A:$A,0)),H1232&gt;5000,INDEX('Pliegos Tarifarios (Las Condes)'!$J:$J,MATCH($B1232,'Pliegos Tarifarios (Las Condes)'!$A:$A,0)))/1.19</f>
        <v>1946.2513135294123</v>
      </c>
      <c r="R1232" s="19">
        <f>INDEX('Pliegos Tarifarios (Las Condes)'!$K:$K,MATCH($B1232,'Pliegos Tarifarios (Las Condes)'!$A:$A,0))</f>
        <v>716.899</v>
      </c>
      <c r="S1232" s="21">
        <f t="shared" si="60"/>
        <v>150163.80508102942</v>
      </c>
      <c r="T1232" s="21">
        <f t="shared" si="61"/>
        <v>28531.122965395589</v>
      </c>
      <c r="U1232" s="19">
        <v>0</v>
      </c>
      <c r="V1232" s="21">
        <f t="shared" si="62"/>
        <v>178694.92804642502</v>
      </c>
    </row>
    <row r="1233" spans="1:22" x14ac:dyDescent="0.3">
      <c r="A1233" s="3" t="s">
        <v>142</v>
      </c>
      <c r="B1233" s="3">
        <v>3</v>
      </c>
      <c r="C1233" s="4" t="s">
        <v>186</v>
      </c>
      <c r="D1233" s="3" t="s">
        <v>810</v>
      </c>
      <c r="E1233" s="3" t="s">
        <v>121</v>
      </c>
      <c r="F1233" s="4" t="s">
        <v>811</v>
      </c>
      <c r="G1233" s="3" t="s">
        <v>16</v>
      </c>
      <c r="H1233" s="5">
        <v>829.26229999999998</v>
      </c>
      <c r="I1233" s="5">
        <v>2.2301000000000002</v>
      </c>
      <c r="J1233" s="5">
        <v>2.2269000000000001</v>
      </c>
      <c r="K1233" s="6">
        <v>0.99856508676740952</v>
      </c>
      <c r="L1233" s="5">
        <v>29.62</v>
      </c>
      <c r="M1233" s="19">
        <f>H1233*INDEX('Pliegos Tarifarios (Las Condes)'!$B:$B,MATCH($B1233,'Pliegos Tarifarios (Las Condes)'!$A:$A,0))</f>
        <v>98547.8732074</v>
      </c>
      <c r="N1233" s="19">
        <f>I1233*INDEX('Pliegos Tarifarios (Las Condes)'!$C:$C,MATCH($B1233,'Pliegos Tarifarios (Las Condes)'!$A:$A,0))</f>
        <v>7788.1090969000006</v>
      </c>
      <c r="O1233" s="19">
        <f>J1233*INDEX('Pliegos Tarifarios (Las Condes)'!$D:$D,MATCH($B1233,'Pliegos Tarifarios (Las Condes)'!$A:$A,0))</f>
        <v>31605.979723500004</v>
      </c>
      <c r="P1233" s="19">
        <f>H1233*INDEX('Pliegos Tarifarios (Las Condes)'!$E:$E,MATCH($B1233,'Pliegos Tarifarios (Las Condes)'!$A:$A,0))</f>
        <v>10724.020063600001</v>
      </c>
      <c r="Q1233" s="19" cm="1">
        <f t="array" ref="Q1233">H1233*_xlfn.IFS(H1233&lt;=350,INDEX('Pliegos Tarifarios (Las Condes)'!$F:$F,MATCH($B1233,'Pliegos Tarifarios (Las Condes)'!$A:$A,0)),H1233&lt;=500,INDEX('Pliegos Tarifarios (Las Condes)'!$G:$G,MATCH($B1233,'Pliegos Tarifarios (Las Condes)'!$A:$A,0)),H1233&lt;=1000,INDEX('Pliegos Tarifarios (Las Condes)'!$H:$H,MATCH($B1233,'Pliegos Tarifarios (Las Condes)'!$A:$A,0)),H1233&lt;=5000,INDEX('Pliegos Tarifarios (Las Condes)'!$I:$I,MATCH($B1233,'Pliegos Tarifarios (Las Condes)'!$A:$A,0)),H1233&gt;5000,INDEX('Pliegos Tarifarios (Las Condes)'!$J:$J,MATCH($B1233,'Pliegos Tarifarios (Las Condes)'!$A:$A,0)))/1.19</f>
        <v>1944.933680084034</v>
      </c>
      <c r="R1233" s="19">
        <f>INDEX('Pliegos Tarifarios (Las Condes)'!$K:$K,MATCH($B1233,'Pliegos Tarifarios (Las Condes)'!$A:$A,0))</f>
        <v>716.899</v>
      </c>
      <c r="S1233" s="21">
        <f t="shared" si="60"/>
        <v>151327.81477148406</v>
      </c>
      <c r="T1233" s="21">
        <f t="shared" si="61"/>
        <v>28752.284806581971</v>
      </c>
      <c r="U1233" s="19">
        <v>0</v>
      </c>
      <c r="V1233" s="21">
        <f t="shared" si="62"/>
        <v>180080.09957806603</v>
      </c>
    </row>
    <row r="1234" spans="1:22" x14ac:dyDescent="0.3">
      <c r="A1234" s="3" t="s">
        <v>142</v>
      </c>
      <c r="B1234" s="3">
        <v>3</v>
      </c>
      <c r="C1234" s="4" t="s">
        <v>186</v>
      </c>
      <c r="D1234" s="3" t="s">
        <v>812</v>
      </c>
      <c r="E1234" s="3" t="s">
        <v>121</v>
      </c>
      <c r="F1234" s="4" t="s">
        <v>813</v>
      </c>
      <c r="G1234" s="3" t="s">
        <v>16</v>
      </c>
      <c r="H1234" s="5">
        <v>827.37099999999998</v>
      </c>
      <c r="I1234" s="5">
        <v>2.2374999999999998</v>
      </c>
      <c r="J1234" s="5">
        <v>2.1983999999999999</v>
      </c>
      <c r="K1234" s="6">
        <v>0.98252513966480448</v>
      </c>
      <c r="L1234" s="5">
        <v>29.55</v>
      </c>
      <c r="M1234" s="19">
        <f>H1234*INDEX('Pliegos Tarifarios (Las Condes)'!$B:$B,MATCH($B1234,'Pliegos Tarifarios (Las Condes)'!$A:$A,0))</f>
        <v>98323.114898</v>
      </c>
      <c r="N1234" s="19">
        <f>I1234*INDEX('Pliegos Tarifarios (Las Condes)'!$C:$C,MATCH($B1234,'Pliegos Tarifarios (Las Condes)'!$A:$A,0))</f>
        <v>7813.9518874999985</v>
      </c>
      <c r="O1234" s="19">
        <f>J1234*INDEX('Pliegos Tarifarios (Las Condes)'!$D:$D,MATCH($B1234,'Pliegos Tarifarios (Las Condes)'!$A:$A,0))</f>
        <v>31201.484496000001</v>
      </c>
      <c r="P1234" s="19">
        <f>H1234*INDEX('Pliegos Tarifarios (Las Condes)'!$E:$E,MATCH($B1234,'Pliegos Tarifarios (Las Condes)'!$A:$A,0))</f>
        <v>10699.561772000001</v>
      </c>
      <c r="Q1234" s="19" cm="1">
        <f t="array" ref="Q1234">H1234*_xlfn.IFS(H1234&lt;=350,INDEX('Pliegos Tarifarios (Las Condes)'!$F:$F,MATCH($B1234,'Pliegos Tarifarios (Las Condes)'!$A:$A,0)),H1234&lt;=500,INDEX('Pliegos Tarifarios (Las Condes)'!$G:$G,MATCH($B1234,'Pliegos Tarifarios (Las Condes)'!$A:$A,0)),H1234&lt;=1000,INDEX('Pliegos Tarifarios (Las Condes)'!$H:$H,MATCH($B1234,'Pliegos Tarifarios (Las Condes)'!$A:$A,0)),H1234&lt;=5000,INDEX('Pliegos Tarifarios (Las Condes)'!$I:$I,MATCH($B1234,'Pliegos Tarifarios (Las Condes)'!$A:$A,0)),H1234&gt;5000,INDEX('Pliegos Tarifarios (Las Condes)'!$J:$J,MATCH($B1234,'Pliegos Tarifarios (Las Condes)'!$A:$A,0)))/1.19</f>
        <v>1940.4978663865547</v>
      </c>
      <c r="R1234" s="19">
        <f>INDEX('Pliegos Tarifarios (Las Condes)'!$K:$K,MATCH($B1234,'Pliegos Tarifarios (Las Condes)'!$A:$A,0))</f>
        <v>716.899</v>
      </c>
      <c r="S1234" s="21">
        <f t="shared" si="60"/>
        <v>150695.50991988656</v>
      </c>
      <c r="T1234" s="21">
        <f t="shared" si="61"/>
        <v>28632.146884778449</v>
      </c>
      <c r="U1234" s="19">
        <v>0</v>
      </c>
      <c r="V1234" s="21">
        <f t="shared" si="62"/>
        <v>179327.65680466502</v>
      </c>
    </row>
    <row r="1235" spans="1:22" x14ac:dyDescent="0.3">
      <c r="A1235" s="3" t="s">
        <v>142</v>
      </c>
      <c r="B1235" s="3">
        <v>3</v>
      </c>
      <c r="C1235" s="4" t="s">
        <v>186</v>
      </c>
      <c r="D1235" s="3" t="s">
        <v>814</v>
      </c>
      <c r="E1235" s="3" t="s">
        <v>121</v>
      </c>
      <c r="F1235" s="4" t="s">
        <v>815</v>
      </c>
      <c r="G1235" s="3" t="s">
        <v>16</v>
      </c>
      <c r="H1235" s="5">
        <v>829.00969999999995</v>
      </c>
      <c r="I1235" s="5">
        <v>2.2602000000000002</v>
      </c>
      <c r="J1235" s="5">
        <v>2.1905999999999999</v>
      </c>
      <c r="K1235" s="6">
        <v>0.96920626493230677</v>
      </c>
      <c r="L1235" s="5">
        <v>29.61</v>
      </c>
      <c r="M1235" s="19">
        <f>H1235*INDEX('Pliegos Tarifarios (Las Condes)'!$B:$B,MATCH($B1235,'Pliegos Tarifarios (Las Condes)'!$A:$A,0))</f>
        <v>98517.854728599996</v>
      </c>
      <c r="N1235" s="19">
        <f>I1235*INDEX('Pliegos Tarifarios (Las Condes)'!$C:$C,MATCH($B1235,'Pliegos Tarifarios (Las Condes)'!$A:$A,0))</f>
        <v>7893.2263938000006</v>
      </c>
      <c r="O1235" s="19">
        <f>J1235*INDEX('Pliegos Tarifarios (Las Condes)'!$D:$D,MATCH($B1235,'Pliegos Tarifarios (Las Condes)'!$A:$A,0))</f>
        <v>31090.780538999999</v>
      </c>
      <c r="P1235" s="19">
        <f>H1235*INDEX('Pliegos Tarifarios (Las Condes)'!$E:$E,MATCH($B1235,'Pliegos Tarifarios (Las Condes)'!$A:$A,0))</f>
        <v>10720.7534404</v>
      </c>
      <c r="Q1235" s="19" cm="1">
        <f t="array" ref="Q1235">H1235*_xlfn.IFS(H1235&lt;=350,INDEX('Pliegos Tarifarios (Las Condes)'!$F:$F,MATCH($B1235,'Pliegos Tarifarios (Las Condes)'!$A:$A,0)),H1235&lt;=500,INDEX('Pliegos Tarifarios (Las Condes)'!$G:$G,MATCH($B1235,'Pliegos Tarifarios (Las Condes)'!$A:$A,0)),H1235&lt;=1000,INDEX('Pliegos Tarifarios (Las Condes)'!$H:$H,MATCH($B1235,'Pliegos Tarifarios (Las Condes)'!$A:$A,0)),H1235&lt;=5000,INDEX('Pliegos Tarifarios (Las Condes)'!$I:$I,MATCH($B1235,'Pliegos Tarifarios (Las Condes)'!$A:$A,0)),H1235&gt;5000,INDEX('Pliegos Tarifarios (Las Condes)'!$J:$J,MATCH($B1235,'Pliegos Tarifarios (Las Condes)'!$A:$A,0)))/1.19</f>
        <v>1944.3412375630255</v>
      </c>
      <c r="R1235" s="19">
        <f>INDEX('Pliegos Tarifarios (Las Condes)'!$K:$K,MATCH($B1235,'Pliegos Tarifarios (Las Condes)'!$A:$A,0))</f>
        <v>716.899</v>
      </c>
      <c r="S1235" s="21">
        <f t="shared" si="60"/>
        <v>150883.85533936304</v>
      </c>
      <c r="T1235" s="21">
        <f t="shared" si="61"/>
        <v>28667.93251447898</v>
      </c>
      <c r="U1235" s="19">
        <v>0</v>
      </c>
      <c r="V1235" s="21">
        <f t="shared" si="62"/>
        <v>179551.78785384202</v>
      </c>
    </row>
    <row r="1236" spans="1:22" x14ac:dyDescent="0.3">
      <c r="A1236" s="3" t="s">
        <v>142</v>
      </c>
      <c r="B1236" s="3">
        <v>3</v>
      </c>
      <c r="C1236" s="4" t="s">
        <v>186</v>
      </c>
      <c r="D1236" s="3" t="s">
        <v>816</v>
      </c>
      <c r="E1236" s="3" t="s">
        <v>121</v>
      </c>
      <c r="F1236" s="4" t="s">
        <v>817</v>
      </c>
      <c r="G1236" s="3" t="s">
        <v>16</v>
      </c>
      <c r="H1236" s="5">
        <v>830.40840000000003</v>
      </c>
      <c r="I1236" s="5">
        <v>2.2202000000000002</v>
      </c>
      <c r="J1236" s="5">
        <v>2.2202000000000002</v>
      </c>
      <c r="K1236" s="6">
        <v>1</v>
      </c>
      <c r="L1236" s="5">
        <v>29.66</v>
      </c>
      <c r="M1236" s="19">
        <f>H1236*INDEX('Pliegos Tarifarios (Las Condes)'!$B:$B,MATCH($B1236,'Pliegos Tarifarios (Las Condes)'!$A:$A,0))</f>
        <v>98684.073439200001</v>
      </c>
      <c r="N1236" s="19">
        <f>I1236*INDEX('Pliegos Tarifarios (Las Condes)'!$C:$C,MATCH($B1236,'Pliegos Tarifarios (Las Condes)'!$A:$A,0))</f>
        <v>7753.5356338000001</v>
      </c>
      <c r="O1236" s="19">
        <f>J1236*INDEX('Pliegos Tarifarios (Las Condes)'!$D:$D,MATCH($B1236,'Pliegos Tarifarios (Las Condes)'!$A:$A,0))</f>
        <v>31510.887863000004</v>
      </c>
      <c r="P1236" s="19">
        <f>H1236*INDEX('Pliegos Tarifarios (Las Condes)'!$E:$E,MATCH($B1236,'Pliegos Tarifarios (Las Condes)'!$A:$A,0))</f>
        <v>10738.8414288</v>
      </c>
      <c r="Q1236" s="19" cm="1">
        <f t="array" ref="Q1236">H1236*_xlfn.IFS(H1236&lt;=350,INDEX('Pliegos Tarifarios (Las Condes)'!$F:$F,MATCH($B1236,'Pliegos Tarifarios (Las Condes)'!$A:$A,0)),H1236&lt;=500,INDEX('Pliegos Tarifarios (Las Condes)'!$G:$G,MATCH($B1236,'Pliegos Tarifarios (Las Condes)'!$A:$A,0)),H1236&lt;=1000,INDEX('Pliegos Tarifarios (Las Condes)'!$H:$H,MATCH($B1236,'Pliegos Tarifarios (Las Condes)'!$A:$A,0)),H1236&lt;=5000,INDEX('Pliegos Tarifarios (Las Condes)'!$I:$I,MATCH($B1236,'Pliegos Tarifarios (Las Condes)'!$A:$A,0)),H1236&gt;5000,INDEX('Pliegos Tarifarios (Las Condes)'!$J:$J,MATCH($B1236,'Pliegos Tarifarios (Las Condes)'!$A:$A,0)))/1.19</f>
        <v>1947.6217179831935</v>
      </c>
      <c r="R1236" s="19">
        <f>INDEX('Pliegos Tarifarios (Las Condes)'!$K:$K,MATCH($B1236,'Pliegos Tarifarios (Las Condes)'!$A:$A,0))</f>
        <v>716.899</v>
      </c>
      <c r="S1236" s="21">
        <f t="shared" si="60"/>
        <v>151351.85908278319</v>
      </c>
      <c r="T1236" s="21">
        <f t="shared" si="61"/>
        <v>28756.853225728806</v>
      </c>
      <c r="U1236" s="19">
        <v>0</v>
      </c>
      <c r="V1236" s="21">
        <f t="shared" si="62"/>
        <v>180108.71230851201</v>
      </c>
    </row>
    <row r="1237" spans="1:22" x14ac:dyDescent="0.3">
      <c r="A1237" s="3" t="s">
        <v>142</v>
      </c>
      <c r="B1237" s="3">
        <v>3</v>
      </c>
      <c r="C1237" s="4" t="s">
        <v>186</v>
      </c>
      <c r="D1237" s="3" t="s">
        <v>818</v>
      </c>
      <c r="E1237" s="3" t="s">
        <v>121</v>
      </c>
      <c r="F1237" s="4" t="s">
        <v>819</v>
      </c>
      <c r="G1237" s="3" t="s">
        <v>16</v>
      </c>
      <c r="H1237" s="5">
        <v>830.14790000000005</v>
      </c>
      <c r="I1237" s="5">
        <v>2.2101000000000002</v>
      </c>
      <c r="J1237" s="5">
        <v>2.2101000000000002</v>
      </c>
      <c r="K1237" s="6">
        <v>1</v>
      </c>
      <c r="L1237" s="5">
        <v>29.65</v>
      </c>
      <c r="M1237" s="19">
        <f>H1237*INDEX('Pliegos Tarifarios (Las Condes)'!$B:$B,MATCH($B1237,'Pliegos Tarifarios (Las Condes)'!$A:$A,0))</f>
        <v>98653.1161402</v>
      </c>
      <c r="N1237" s="19">
        <f>I1237*INDEX('Pliegos Tarifarios (Las Condes)'!$C:$C,MATCH($B1237,'Pliegos Tarifarios (Las Condes)'!$A:$A,0))</f>
        <v>7718.2637169</v>
      </c>
      <c r="O1237" s="19">
        <f>J1237*INDEX('Pliegos Tarifarios (Las Condes)'!$D:$D,MATCH($B1237,'Pliegos Tarifarios (Las Condes)'!$A:$A,0))</f>
        <v>31367.540431500005</v>
      </c>
      <c r="P1237" s="19">
        <f>H1237*INDEX('Pliegos Tarifarios (Las Condes)'!$E:$E,MATCH($B1237,'Pliegos Tarifarios (Las Condes)'!$A:$A,0))</f>
        <v>10735.472642800001</v>
      </c>
      <c r="Q1237" s="19" cm="1">
        <f t="array" ref="Q1237">H1237*_xlfn.IFS(H1237&lt;=350,INDEX('Pliegos Tarifarios (Las Condes)'!$F:$F,MATCH($B1237,'Pliegos Tarifarios (Las Condes)'!$A:$A,0)),H1237&lt;=500,INDEX('Pliegos Tarifarios (Las Condes)'!$G:$G,MATCH($B1237,'Pliegos Tarifarios (Las Condes)'!$A:$A,0)),H1237&lt;=1000,INDEX('Pliegos Tarifarios (Las Condes)'!$H:$H,MATCH($B1237,'Pliegos Tarifarios (Las Condes)'!$A:$A,0)),H1237&lt;=5000,INDEX('Pliegos Tarifarios (Las Condes)'!$I:$I,MATCH($B1237,'Pliegos Tarifarios (Las Condes)'!$A:$A,0)),H1237&gt;5000,INDEX('Pliegos Tarifarios (Las Condes)'!$J:$J,MATCH($B1237,'Pliegos Tarifarios (Las Condes)'!$A:$A,0)))/1.19</f>
        <v>1947.0107469747902</v>
      </c>
      <c r="R1237" s="19">
        <f>INDEX('Pliegos Tarifarios (Las Condes)'!$K:$K,MATCH($B1237,'Pliegos Tarifarios (Las Condes)'!$A:$A,0))</f>
        <v>716.899</v>
      </c>
      <c r="S1237" s="21">
        <f t="shared" si="60"/>
        <v>151138.30267837481</v>
      </c>
      <c r="T1237" s="21">
        <f t="shared" si="61"/>
        <v>28716.277508891213</v>
      </c>
      <c r="U1237" s="19">
        <v>0</v>
      </c>
      <c r="V1237" s="21">
        <f t="shared" si="62"/>
        <v>179854.58018726602</v>
      </c>
    </row>
    <row r="1238" spans="1:22" x14ac:dyDescent="0.3">
      <c r="A1238" s="3" t="s">
        <v>142</v>
      </c>
      <c r="B1238" s="3">
        <v>3</v>
      </c>
      <c r="C1238" s="4" t="s">
        <v>186</v>
      </c>
      <c r="D1238" s="3" t="s">
        <v>820</v>
      </c>
      <c r="E1238" s="3" t="s">
        <v>121</v>
      </c>
      <c r="F1238" s="4" t="s">
        <v>821</v>
      </c>
      <c r="G1238" s="3" t="s">
        <v>16</v>
      </c>
      <c r="H1238" s="5">
        <v>829.0181</v>
      </c>
      <c r="I1238" s="5">
        <v>2.2161</v>
      </c>
      <c r="J1238" s="5">
        <v>2.1772999999999998</v>
      </c>
      <c r="K1238" s="6">
        <v>0.98249176481205713</v>
      </c>
      <c r="L1238" s="5">
        <v>29.61</v>
      </c>
      <c r="M1238" s="19">
        <f>H1238*INDEX('Pliegos Tarifarios (Las Condes)'!$B:$B,MATCH($B1238,'Pliegos Tarifarios (Las Condes)'!$A:$A,0))</f>
        <v>98518.85296779999</v>
      </c>
      <c r="N1238" s="19">
        <f>I1238*INDEX('Pliegos Tarifarios (Las Condes)'!$C:$C,MATCH($B1238,'Pliegos Tarifarios (Las Condes)'!$A:$A,0))</f>
        <v>7739.2173308999991</v>
      </c>
      <c r="O1238" s="19">
        <f>J1238*INDEX('Pliegos Tarifarios (Las Condes)'!$D:$D,MATCH($B1238,'Pliegos Tarifarios (Las Condes)'!$A:$A,0))</f>
        <v>30902.016099499997</v>
      </c>
      <c r="P1238" s="19">
        <f>H1238*INDEX('Pliegos Tarifarios (Las Condes)'!$E:$E,MATCH($B1238,'Pliegos Tarifarios (Las Condes)'!$A:$A,0))</f>
        <v>10720.8620692</v>
      </c>
      <c r="Q1238" s="19" cm="1">
        <f t="array" ref="Q1238">H1238*_xlfn.IFS(H1238&lt;=350,INDEX('Pliegos Tarifarios (Las Condes)'!$F:$F,MATCH($B1238,'Pliegos Tarifarios (Las Condes)'!$A:$A,0)),H1238&lt;=500,INDEX('Pliegos Tarifarios (Las Condes)'!$G:$G,MATCH($B1238,'Pliegos Tarifarios (Las Condes)'!$A:$A,0)),H1238&lt;=1000,INDEX('Pliegos Tarifarios (Las Condes)'!$H:$H,MATCH($B1238,'Pliegos Tarifarios (Las Condes)'!$A:$A,0)),H1238&lt;=5000,INDEX('Pliegos Tarifarios (Las Condes)'!$I:$I,MATCH($B1238,'Pliegos Tarifarios (Las Condes)'!$A:$A,0)),H1238&gt;5000,INDEX('Pliegos Tarifarios (Las Condes)'!$J:$J,MATCH($B1238,'Pliegos Tarifarios (Las Condes)'!$A:$A,0)))/1.19</f>
        <v>1944.3609387394963</v>
      </c>
      <c r="R1238" s="19">
        <f>INDEX('Pliegos Tarifarios (Las Condes)'!$K:$K,MATCH($B1238,'Pliegos Tarifarios (Las Condes)'!$A:$A,0))</f>
        <v>716.899</v>
      </c>
      <c r="S1238" s="21">
        <f t="shared" si="60"/>
        <v>150542.20840613949</v>
      </c>
      <c r="T1238" s="21">
        <f t="shared" si="61"/>
        <v>28603.019597166502</v>
      </c>
      <c r="U1238" s="19">
        <v>0</v>
      </c>
      <c r="V1238" s="21">
        <f t="shared" si="62"/>
        <v>179145.22800330599</v>
      </c>
    </row>
    <row r="1239" spans="1:22" x14ac:dyDescent="0.3">
      <c r="A1239" s="3" t="s">
        <v>142</v>
      </c>
      <c r="B1239" s="3">
        <v>3</v>
      </c>
      <c r="C1239" s="4" t="s">
        <v>186</v>
      </c>
      <c r="D1239" s="3" t="s">
        <v>822</v>
      </c>
      <c r="E1239" s="3" t="s">
        <v>121</v>
      </c>
      <c r="F1239" s="4" t="s">
        <v>823</v>
      </c>
      <c r="G1239" s="3" t="s">
        <v>16</v>
      </c>
      <c r="H1239" s="5">
        <v>828.22349999999994</v>
      </c>
      <c r="I1239" s="5">
        <v>2.2303000000000002</v>
      </c>
      <c r="J1239" s="5">
        <v>2.2284000000000002</v>
      </c>
      <c r="K1239" s="6">
        <v>0.9991480966686096</v>
      </c>
      <c r="L1239" s="5">
        <v>29.58</v>
      </c>
      <c r="M1239" s="19">
        <f>H1239*INDEX('Pliegos Tarifarios (Las Condes)'!$B:$B,MATCH($B1239,'Pliegos Tarifarios (Las Condes)'!$A:$A,0))</f>
        <v>98424.424292999989</v>
      </c>
      <c r="N1239" s="19">
        <f>I1239*INDEX('Pliegos Tarifarios (Las Condes)'!$C:$C,MATCH($B1239,'Pliegos Tarifarios (Las Condes)'!$A:$A,0))</f>
        <v>7788.8075507000003</v>
      </c>
      <c r="O1239" s="19">
        <f>J1239*INDEX('Pliegos Tarifarios (Las Condes)'!$D:$D,MATCH($B1239,'Pliegos Tarifarios (Las Condes)'!$A:$A,0))</f>
        <v>31627.268946000004</v>
      </c>
      <c r="P1239" s="19">
        <f>H1239*INDEX('Pliegos Tarifarios (Las Condes)'!$E:$E,MATCH($B1239,'Pliegos Tarifarios (Las Condes)'!$A:$A,0))</f>
        <v>10710.586302</v>
      </c>
      <c r="Q1239" s="19" cm="1">
        <f t="array" ref="Q1239">H1239*_xlfn.IFS(H1239&lt;=350,INDEX('Pliegos Tarifarios (Las Condes)'!$F:$F,MATCH($B1239,'Pliegos Tarifarios (Las Condes)'!$A:$A,0)),H1239&lt;=500,INDEX('Pliegos Tarifarios (Las Condes)'!$G:$G,MATCH($B1239,'Pliegos Tarifarios (Las Condes)'!$A:$A,0)),H1239&lt;=1000,INDEX('Pliegos Tarifarios (Las Condes)'!$H:$H,MATCH($B1239,'Pliegos Tarifarios (Las Condes)'!$A:$A,0)),H1239&lt;=5000,INDEX('Pliegos Tarifarios (Las Condes)'!$I:$I,MATCH($B1239,'Pliegos Tarifarios (Las Condes)'!$A:$A,0)),H1239&gt;5000,INDEX('Pliegos Tarifarios (Las Condes)'!$J:$J,MATCH($B1239,'Pliegos Tarifarios (Las Condes)'!$A:$A,0)))/1.19</f>
        <v>1942.4973012605046</v>
      </c>
      <c r="R1239" s="19">
        <f>INDEX('Pliegos Tarifarios (Las Condes)'!$K:$K,MATCH($B1239,'Pliegos Tarifarios (Las Condes)'!$A:$A,0))</f>
        <v>716.899</v>
      </c>
      <c r="S1239" s="21">
        <f t="shared" si="60"/>
        <v>151210.48339296051</v>
      </c>
      <c r="T1239" s="21">
        <f t="shared" si="61"/>
        <v>28729.991844662498</v>
      </c>
      <c r="U1239" s="19">
        <v>0</v>
      </c>
      <c r="V1239" s="21">
        <f t="shared" si="62"/>
        <v>179940.475237623</v>
      </c>
    </row>
    <row r="1240" spans="1:22" x14ac:dyDescent="0.3">
      <c r="A1240" s="3" t="s">
        <v>142</v>
      </c>
      <c r="B1240" s="3">
        <v>3</v>
      </c>
      <c r="C1240" s="4" t="s">
        <v>186</v>
      </c>
      <c r="D1240" s="3" t="s">
        <v>824</v>
      </c>
      <c r="E1240" s="3" t="s">
        <v>121</v>
      </c>
      <c r="F1240" s="4" t="s">
        <v>825</v>
      </c>
      <c r="G1240" s="3" t="s">
        <v>16</v>
      </c>
      <c r="H1240" s="5">
        <v>827.76850000000002</v>
      </c>
      <c r="I1240" s="5">
        <v>2.2698999999999998</v>
      </c>
      <c r="J1240" s="5">
        <v>2.1753999999999998</v>
      </c>
      <c r="K1240" s="6">
        <v>0.9583682100533063</v>
      </c>
      <c r="L1240" s="5">
        <v>29.56</v>
      </c>
      <c r="M1240" s="19">
        <f>H1240*INDEX('Pliegos Tarifarios (Las Condes)'!$B:$B,MATCH($B1240,'Pliegos Tarifarios (Las Condes)'!$A:$A,0))</f>
        <v>98370.353002999997</v>
      </c>
      <c r="N1240" s="19">
        <f>I1240*INDEX('Pliegos Tarifarios (Las Condes)'!$C:$C,MATCH($B1240,'Pliegos Tarifarios (Las Condes)'!$A:$A,0))</f>
        <v>7927.1014030999986</v>
      </c>
      <c r="O1240" s="19">
        <f>J1240*INDEX('Pliegos Tarifarios (Las Condes)'!$D:$D,MATCH($B1240,'Pliegos Tarifarios (Las Condes)'!$A:$A,0))</f>
        <v>30875.049750999999</v>
      </c>
      <c r="P1240" s="19">
        <f>H1240*INDEX('Pliegos Tarifarios (Las Condes)'!$E:$E,MATCH($B1240,'Pliegos Tarifarios (Las Condes)'!$A:$A,0))</f>
        <v>10704.702242000001</v>
      </c>
      <c r="Q1240" s="19" cm="1">
        <f t="array" ref="Q1240">H1240*_xlfn.IFS(H1240&lt;=350,INDEX('Pliegos Tarifarios (Las Condes)'!$F:$F,MATCH($B1240,'Pliegos Tarifarios (Las Condes)'!$A:$A,0)),H1240&lt;=500,INDEX('Pliegos Tarifarios (Las Condes)'!$G:$G,MATCH($B1240,'Pliegos Tarifarios (Las Condes)'!$A:$A,0)),H1240&lt;=1000,INDEX('Pliegos Tarifarios (Las Condes)'!$H:$H,MATCH($B1240,'Pliegos Tarifarios (Las Condes)'!$A:$A,0)),H1240&lt;=5000,INDEX('Pliegos Tarifarios (Las Condes)'!$I:$I,MATCH($B1240,'Pliegos Tarifarios (Las Condes)'!$A:$A,0)),H1240&gt;5000,INDEX('Pliegos Tarifarios (Las Condes)'!$J:$J,MATCH($B1240,'Pliegos Tarifarios (Las Condes)'!$A:$A,0)))/1.19</f>
        <v>1941.430154201681</v>
      </c>
      <c r="R1240" s="19">
        <f>INDEX('Pliegos Tarifarios (Las Condes)'!$K:$K,MATCH($B1240,'Pliegos Tarifarios (Las Condes)'!$A:$A,0))</f>
        <v>716.899</v>
      </c>
      <c r="S1240" s="21">
        <f t="shared" si="60"/>
        <v>150535.53555330168</v>
      </c>
      <c r="T1240" s="21">
        <f t="shared" si="61"/>
        <v>28601.751755127319</v>
      </c>
      <c r="U1240" s="19">
        <v>0</v>
      </c>
      <c r="V1240" s="21">
        <f t="shared" si="62"/>
        <v>179137.28730842902</v>
      </c>
    </row>
    <row r="1241" spans="1:22" x14ac:dyDescent="0.3">
      <c r="A1241" s="3" t="s">
        <v>142</v>
      </c>
      <c r="B1241" s="3">
        <v>3</v>
      </c>
      <c r="C1241" s="4" t="s">
        <v>186</v>
      </c>
      <c r="D1241" s="3" t="s">
        <v>826</v>
      </c>
      <c r="E1241" s="3" t="s">
        <v>121</v>
      </c>
      <c r="F1241" s="4" t="s">
        <v>827</v>
      </c>
      <c r="G1241" s="3" t="s">
        <v>16</v>
      </c>
      <c r="H1241" s="5">
        <v>829.41780000000006</v>
      </c>
      <c r="I1241" s="5">
        <v>2.2241</v>
      </c>
      <c r="J1241" s="5">
        <v>2.2241</v>
      </c>
      <c r="K1241" s="6">
        <v>1</v>
      </c>
      <c r="L1241" s="5">
        <v>29.62</v>
      </c>
      <c r="M1241" s="19">
        <f>H1241*INDEX('Pliegos Tarifarios (Las Condes)'!$B:$B,MATCH($B1241,'Pliegos Tarifarios (Las Condes)'!$A:$A,0))</f>
        <v>98566.352516400002</v>
      </c>
      <c r="N1241" s="19">
        <f>I1241*INDEX('Pliegos Tarifarios (Las Condes)'!$C:$C,MATCH($B1241,'Pliegos Tarifarios (Las Condes)'!$A:$A,0))</f>
        <v>7767.1554828999997</v>
      </c>
      <c r="O1241" s="19">
        <f>J1241*INDEX('Pliegos Tarifarios (Las Condes)'!$D:$D,MATCH($B1241,'Pliegos Tarifarios (Las Condes)'!$A:$A,0))</f>
        <v>31566.239841499999</v>
      </c>
      <c r="P1241" s="19">
        <f>H1241*INDEX('Pliegos Tarifarios (Las Condes)'!$E:$E,MATCH($B1241,'Pliegos Tarifarios (Las Condes)'!$A:$A,0))</f>
        <v>10726.030989600002</v>
      </c>
      <c r="Q1241" s="19" cm="1">
        <f t="array" ref="Q1241">H1241*_xlfn.IFS(H1241&lt;=350,INDEX('Pliegos Tarifarios (Las Condes)'!$F:$F,MATCH($B1241,'Pliegos Tarifarios (Las Condes)'!$A:$A,0)),H1241&lt;=500,INDEX('Pliegos Tarifarios (Las Condes)'!$G:$G,MATCH($B1241,'Pliegos Tarifarios (Las Condes)'!$A:$A,0)),H1241&lt;=1000,INDEX('Pliegos Tarifarios (Las Condes)'!$H:$H,MATCH($B1241,'Pliegos Tarifarios (Las Condes)'!$A:$A,0)),H1241&lt;=5000,INDEX('Pliegos Tarifarios (Las Condes)'!$I:$I,MATCH($B1241,'Pliegos Tarifarios (Las Condes)'!$A:$A,0)),H1241&gt;5000,INDEX('Pliegos Tarifarios (Las Condes)'!$J:$J,MATCH($B1241,'Pliegos Tarifarios (Las Condes)'!$A:$A,0)))/1.19</f>
        <v>1945.298386386555</v>
      </c>
      <c r="R1241" s="19">
        <f>INDEX('Pliegos Tarifarios (Las Condes)'!$K:$K,MATCH($B1241,'Pliegos Tarifarios (Las Condes)'!$A:$A,0))</f>
        <v>716.899</v>
      </c>
      <c r="S1241" s="21">
        <f t="shared" si="60"/>
        <v>151287.97621678657</v>
      </c>
      <c r="T1241" s="21">
        <f t="shared" si="61"/>
        <v>28744.715481189447</v>
      </c>
      <c r="U1241" s="19">
        <v>0</v>
      </c>
      <c r="V1241" s="21">
        <f t="shared" si="62"/>
        <v>180032.69169797603</v>
      </c>
    </row>
    <row r="1242" spans="1:22" x14ac:dyDescent="0.3">
      <c r="A1242" s="3" t="s">
        <v>142</v>
      </c>
      <c r="B1242" s="3">
        <v>3</v>
      </c>
      <c r="C1242" s="4" t="s">
        <v>186</v>
      </c>
      <c r="D1242" s="3" t="s">
        <v>828</v>
      </c>
      <c r="E1242" s="3" t="s">
        <v>121</v>
      </c>
      <c r="F1242" s="4" t="s">
        <v>829</v>
      </c>
      <c r="G1242" s="3" t="s">
        <v>16</v>
      </c>
      <c r="H1242" s="5">
        <v>829.39440000000002</v>
      </c>
      <c r="I1242" s="5">
        <v>2.2360000000000002</v>
      </c>
      <c r="J1242" s="5">
        <v>2.2360000000000002</v>
      </c>
      <c r="K1242" s="6">
        <v>1</v>
      </c>
      <c r="L1242" s="5">
        <v>29.62</v>
      </c>
      <c r="M1242" s="19">
        <f>H1242*INDEX('Pliegos Tarifarios (Las Condes)'!$B:$B,MATCH($B1242,'Pliegos Tarifarios (Las Condes)'!$A:$A,0))</f>
        <v>98563.571707199997</v>
      </c>
      <c r="N1242" s="19">
        <f>I1242*INDEX('Pliegos Tarifarios (Las Condes)'!$C:$C,MATCH($B1242,'Pliegos Tarifarios (Las Condes)'!$A:$A,0))</f>
        <v>7808.7134839999999</v>
      </c>
      <c r="O1242" s="19">
        <f>J1242*INDEX('Pliegos Tarifarios (Las Condes)'!$D:$D,MATCH($B1242,'Pliegos Tarifarios (Las Condes)'!$A:$A,0))</f>
        <v>31735.134340000004</v>
      </c>
      <c r="P1242" s="19">
        <f>H1242*INDEX('Pliegos Tarifarios (Las Condes)'!$E:$E,MATCH($B1242,'Pliegos Tarifarios (Las Condes)'!$A:$A,0))</f>
        <v>10725.728380800001</v>
      </c>
      <c r="Q1242" s="19" cm="1">
        <f t="array" ref="Q1242">H1242*_xlfn.IFS(H1242&lt;=350,INDEX('Pliegos Tarifarios (Las Condes)'!$F:$F,MATCH($B1242,'Pliegos Tarifarios (Las Condes)'!$A:$A,0)),H1242&lt;=500,INDEX('Pliegos Tarifarios (Las Condes)'!$G:$G,MATCH($B1242,'Pliegos Tarifarios (Las Condes)'!$A:$A,0)),H1242&lt;=1000,INDEX('Pliegos Tarifarios (Las Condes)'!$H:$H,MATCH($B1242,'Pliegos Tarifarios (Las Condes)'!$A:$A,0)),H1242&lt;=5000,INDEX('Pliegos Tarifarios (Las Condes)'!$I:$I,MATCH($B1242,'Pliegos Tarifarios (Las Condes)'!$A:$A,0)),H1242&gt;5000,INDEX('Pliegos Tarifarios (Las Condes)'!$J:$J,MATCH($B1242,'Pliegos Tarifarios (Las Condes)'!$A:$A,0)))/1.19</f>
        <v>1945.2435045378156</v>
      </c>
      <c r="R1242" s="19">
        <f>INDEX('Pliegos Tarifarios (Las Condes)'!$K:$K,MATCH($B1242,'Pliegos Tarifarios (Las Condes)'!$A:$A,0))</f>
        <v>716.899</v>
      </c>
      <c r="S1242" s="21">
        <f t="shared" si="60"/>
        <v>151495.29041653784</v>
      </c>
      <c r="T1242" s="21">
        <f t="shared" si="61"/>
        <v>28784.105179142189</v>
      </c>
      <c r="U1242" s="19">
        <v>0</v>
      </c>
      <c r="V1242" s="21">
        <f t="shared" si="62"/>
        <v>180279.39559568002</v>
      </c>
    </row>
    <row r="1243" spans="1:22" x14ac:dyDescent="0.3">
      <c r="A1243" s="3" t="s">
        <v>142</v>
      </c>
      <c r="B1243" s="3">
        <v>3</v>
      </c>
      <c r="C1243" s="4" t="s">
        <v>186</v>
      </c>
      <c r="D1243" s="3" t="s">
        <v>830</v>
      </c>
      <c r="E1243" s="3" t="s">
        <v>121</v>
      </c>
      <c r="F1243" s="4" t="s">
        <v>831</v>
      </c>
      <c r="G1243" s="3" t="s">
        <v>16</v>
      </c>
      <c r="H1243" s="5">
        <v>829.3732</v>
      </c>
      <c r="I1243" s="5">
        <v>2.2199</v>
      </c>
      <c r="J1243" s="5">
        <v>2.2199</v>
      </c>
      <c r="K1243" s="6">
        <v>1</v>
      </c>
      <c r="L1243" s="5">
        <v>29.62</v>
      </c>
      <c r="M1243" s="19">
        <f>H1243*INDEX('Pliegos Tarifarios (Las Condes)'!$B:$B,MATCH($B1243,'Pliegos Tarifarios (Las Condes)'!$A:$A,0))</f>
        <v>98561.052341599992</v>
      </c>
      <c r="N1243" s="19">
        <f>I1243*INDEX('Pliegos Tarifarios (Las Condes)'!$C:$C,MATCH($B1243,'Pliegos Tarifarios (Las Condes)'!$A:$A,0))</f>
        <v>7752.4879530999997</v>
      </c>
      <c r="O1243" s="19">
        <f>J1243*INDEX('Pliegos Tarifarios (Las Condes)'!$D:$D,MATCH($B1243,'Pliegos Tarifarios (Las Condes)'!$A:$A,0))</f>
        <v>31506.6300185</v>
      </c>
      <c r="P1243" s="19">
        <f>H1243*INDEX('Pliegos Tarifarios (Las Condes)'!$E:$E,MATCH($B1243,'Pliegos Tarifarios (Las Condes)'!$A:$A,0))</f>
        <v>10725.4542224</v>
      </c>
      <c r="Q1243" s="19" cm="1">
        <f t="array" ref="Q1243">H1243*_xlfn.IFS(H1243&lt;=350,INDEX('Pliegos Tarifarios (Las Condes)'!$F:$F,MATCH($B1243,'Pliegos Tarifarios (Las Condes)'!$A:$A,0)),H1243&lt;=500,INDEX('Pliegos Tarifarios (Las Condes)'!$G:$G,MATCH($B1243,'Pliegos Tarifarios (Las Condes)'!$A:$A,0)),H1243&lt;=1000,INDEX('Pliegos Tarifarios (Las Condes)'!$H:$H,MATCH($B1243,'Pliegos Tarifarios (Las Condes)'!$A:$A,0)),H1243&lt;=5000,INDEX('Pliegos Tarifarios (Las Condes)'!$I:$I,MATCH($B1243,'Pliegos Tarifarios (Las Condes)'!$A:$A,0)),H1243&gt;5000,INDEX('Pliegos Tarifarios (Las Condes)'!$J:$J,MATCH($B1243,'Pliegos Tarifarios (Las Condes)'!$A:$A,0)))/1.19</f>
        <v>1945.1937825210086</v>
      </c>
      <c r="R1243" s="19">
        <f>INDEX('Pliegos Tarifarios (Las Condes)'!$K:$K,MATCH($B1243,'Pliegos Tarifarios (Las Condes)'!$A:$A,0))</f>
        <v>716.899</v>
      </c>
      <c r="S1243" s="21">
        <f t="shared" si="60"/>
        <v>151207.71731812099</v>
      </c>
      <c r="T1243" s="21">
        <f t="shared" si="61"/>
        <v>28729.46629044299</v>
      </c>
      <c r="U1243" s="19">
        <v>0</v>
      </c>
      <c r="V1243" s="21">
        <f t="shared" si="62"/>
        <v>179937.183608564</v>
      </c>
    </row>
    <row r="1244" spans="1:22" x14ac:dyDescent="0.3">
      <c r="A1244" s="3" t="s">
        <v>142</v>
      </c>
      <c r="B1244" s="3">
        <v>3</v>
      </c>
      <c r="C1244" s="4" t="s">
        <v>186</v>
      </c>
      <c r="D1244" s="3" t="s">
        <v>832</v>
      </c>
      <c r="E1244" s="3" t="s">
        <v>121</v>
      </c>
      <c r="F1244" s="4" t="s">
        <v>833</v>
      </c>
      <c r="G1244" s="3" t="s">
        <v>16</v>
      </c>
      <c r="H1244" s="5">
        <v>829.58640000000003</v>
      </c>
      <c r="I1244" s="5">
        <v>2.3088000000000002</v>
      </c>
      <c r="J1244" s="5">
        <v>2.1661999999999999</v>
      </c>
      <c r="K1244" s="6">
        <v>0.93823631323631307</v>
      </c>
      <c r="L1244" s="5">
        <v>29.63</v>
      </c>
      <c r="M1244" s="19">
        <f>H1244*INDEX('Pliegos Tarifarios (Las Condes)'!$B:$B,MATCH($B1244,'Pliegos Tarifarios (Las Condes)'!$A:$A,0))</f>
        <v>98586.388603200001</v>
      </c>
      <c r="N1244" s="19">
        <f>I1244*INDEX('Pliegos Tarifarios (Las Condes)'!$C:$C,MATCH($B1244,'Pliegos Tarifarios (Las Condes)'!$A:$A,0))</f>
        <v>8062.9506671999998</v>
      </c>
      <c r="O1244" s="19">
        <f>J1244*INDEX('Pliegos Tarifarios (Las Condes)'!$D:$D,MATCH($B1244,'Pliegos Tarifarios (Las Condes)'!$A:$A,0))</f>
        <v>30744.475853</v>
      </c>
      <c r="P1244" s="19">
        <f>H1244*INDEX('Pliegos Tarifarios (Las Condes)'!$E:$E,MATCH($B1244,'Pliegos Tarifarios (Las Condes)'!$A:$A,0))</f>
        <v>10728.211324800001</v>
      </c>
      <c r="Q1244" s="19" cm="1">
        <f t="array" ref="Q1244">H1244*_xlfn.IFS(H1244&lt;=350,INDEX('Pliegos Tarifarios (Las Condes)'!$F:$F,MATCH($B1244,'Pliegos Tarifarios (Las Condes)'!$A:$A,0)),H1244&lt;=500,INDEX('Pliegos Tarifarios (Las Condes)'!$G:$G,MATCH($B1244,'Pliegos Tarifarios (Las Condes)'!$A:$A,0)),H1244&lt;=1000,INDEX('Pliegos Tarifarios (Las Condes)'!$H:$H,MATCH($B1244,'Pliegos Tarifarios (Las Condes)'!$A:$A,0)),H1244&lt;=5000,INDEX('Pliegos Tarifarios (Las Condes)'!$I:$I,MATCH($B1244,'Pliegos Tarifarios (Las Condes)'!$A:$A,0)),H1244&gt;5000,INDEX('Pliegos Tarifarios (Las Condes)'!$J:$J,MATCH($B1244,'Pliegos Tarifarios (Las Condes)'!$A:$A,0)))/1.19</f>
        <v>1945.6938171428574</v>
      </c>
      <c r="R1244" s="19">
        <f>INDEX('Pliegos Tarifarios (Las Condes)'!$K:$K,MATCH($B1244,'Pliegos Tarifarios (Las Condes)'!$A:$A,0))</f>
        <v>716.899</v>
      </c>
      <c r="S1244" s="21">
        <f t="shared" si="60"/>
        <v>150784.61926534289</v>
      </c>
      <c r="T1244" s="21">
        <f t="shared" si="61"/>
        <v>28649.077660415151</v>
      </c>
      <c r="U1244" s="19">
        <v>0</v>
      </c>
      <c r="V1244" s="21">
        <f t="shared" si="62"/>
        <v>179433.69692575803</v>
      </c>
    </row>
    <row r="1245" spans="1:22" x14ac:dyDescent="0.3">
      <c r="A1245" s="3" t="s">
        <v>142</v>
      </c>
      <c r="B1245" s="3">
        <v>3</v>
      </c>
      <c r="C1245" s="4" t="s">
        <v>186</v>
      </c>
      <c r="D1245" s="3" t="s">
        <v>834</v>
      </c>
      <c r="E1245" s="3" t="s">
        <v>121</v>
      </c>
      <c r="F1245" s="4" t="s">
        <v>835</v>
      </c>
      <c r="G1245" s="3" t="s">
        <v>16</v>
      </c>
      <c r="H1245" s="5">
        <v>828.71029999999996</v>
      </c>
      <c r="I1245" s="5">
        <v>2.2105000000000001</v>
      </c>
      <c r="J1245" s="5">
        <v>2.1949000000000001</v>
      </c>
      <c r="K1245" s="6">
        <v>0.99294277312825152</v>
      </c>
      <c r="L1245" s="5">
        <v>29.6</v>
      </c>
      <c r="M1245" s="19">
        <f>H1245*INDEX('Pliegos Tarifarios (Las Condes)'!$B:$B,MATCH($B1245,'Pliegos Tarifarios (Las Condes)'!$A:$A,0))</f>
        <v>98482.274631399996</v>
      </c>
      <c r="N1245" s="19">
        <f>I1245*INDEX('Pliegos Tarifarios (Las Condes)'!$C:$C,MATCH($B1245,'Pliegos Tarifarios (Las Condes)'!$A:$A,0))</f>
        <v>7719.6606245000003</v>
      </c>
      <c r="O1245" s="19">
        <f>J1245*INDEX('Pliegos Tarifarios (Las Condes)'!$D:$D,MATCH($B1245,'Pliegos Tarifarios (Las Condes)'!$A:$A,0))</f>
        <v>31151.809643500001</v>
      </c>
      <c r="P1245" s="19">
        <f>H1245*INDEX('Pliegos Tarifarios (Las Condes)'!$E:$E,MATCH($B1245,'Pliegos Tarifarios (Las Condes)'!$A:$A,0))</f>
        <v>10716.881599599999</v>
      </c>
      <c r="Q1245" s="19" cm="1">
        <f t="array" ref="Q1245">H1245*_xlfn.IFS(H1245&lt;=350,INDEX('Pliegos Tarifarios (Las Condes)'!$F:$F,MATCH($B1245,'Pliegos Tarifarios (Las Condes)'!$A:$A,0)),H1245&lt;=500,INDEX('Pliegos Tarifarios (Las Condes)'!$G:$G,MATCH($B1245,'Pliegos Tarifarios (Las Condes)'!$A:$A,0)),H1245&lt;=1000,INDEX('Pliegos Tarifarios (Las Condes)'!$H:$H,MATCH($B1245,'Pliegos Tarifarios (Las Condes)'!$A:$A,0)),H1245&lt;=5000,INDEX('Pliegos Tarifarios (Las Condes)'!$I:$I,MATCH($B1245,'Pliegos Tarifarios (Las Condes)'!$A:$A,0)),H1245&gt;5000,INDEX('Pliegos Tarifarios (Las Condes)'!$J:$J,MATCH($B1245,'Pliegos Tarifarios (Las Condes)'!$A:$A,0)))/1.19</f>
        <v>1943.6390313445381</v>
      </c>
      <c r="R1245" s="19">
        <f>INDEX('Pliegos Tarifarios (Las Condes)'!$K:$K,MATCH($B1245,'Pliegos Tarifarios (Las Condes)'!$A:$A,0))</f>
        <v>716.899</v>
      </c>
      <c r="S1245" s="21">
        <f t="shared" si="60"/>
        <v>150731.16453034451</v>
      </c>
      <c r="T1245" s="21">
        <f t="shared" si="61"/>
        <v>28638.921260765459</v>
      </c>
      <c r="U1245" s="19">
        <v>0</v>
      </c>
      <c r="V1245" s="21">
        <f t="shared" si="62"/>
        <v>179370.08579110997</v>
      </c>
    </row>
    <row r="1246" spans="1:22" x14ac:dyDescent="0.3">
      <c r="A1246" s="3" t="s">
        <v>142</v>
      </c>
      <c r="B1246" s="3">
        <v>3</v>
      </c>
      <c r="C1246" s="4" t="s">
        <v>186</v>
      </c>
      <c r="D1246" s="3" t="s">
        <v>836</v>
      </c>
      <c r="E1246" s="3" t="s">
        <v>121</v>
      </c>
      <c r="F1246" s="4" t="s">
        <v>837</v>
      </c>
      <c r="G1246" s="3" t="s">
        <v>16</v>
      </c>
      <c r="H1246" s="5">
        <v>828.56809999999996</v>
      </c>
      <c r="I1246" s="5">
        <v>2.2562000000000002</v>
      </c>
      <c r="J1246" s="5">
        <v>2.2562000000000002</v>
      </c>
      <c r="K1246" s="6">
        <v>1</v>
      </c>
      <c r="L1246" s="5">
        <v>29.59</v>
      </c>
      <c r="M1246" s="19">
        <f>H1246*INDEX('Pliegos Tarifarios (Las Condes)'!$B:$B,MATCH($B1246,'Pliegos Tarifarios (Las Condes)'!$A:$A,0))</f>
        <v>98465.375867799987</v>
      </c>
      <c r="N1246" s="19">
        <f>I1246*INDEX('Pliegos Tarifarios (Las Condes)'!$C:$C,MATCH($B1246,'Pliegos Tarifarios (Las Condes)'!$A:$A,0))</f>
        <v>7879.2573178000002</v>
      </c>
      <c r="O1246" s="19">
        <f>J1246*INDEX('Pliegos Tarifarios (Las Condes)'!$D:$D,MATCH($B1246,'Pliegos Tarifarios (Las Condes)'!$A:$A,0))</f>
        <v>32021.829203000005</v>
      </c>
      <c r="P1246" s="19">
        <f>H1246*INDEX('Pliegos Tarifarios (Las Condes)'!$E:$E,MATCH($B1246,'Pliegos Tarifarios (Las Condes)'!$A:$A,0))</f>
        <v>10715.0426692</v>
      </c>
      <c r="Q1246" s="19" cm="1">
        <f t="array" ref="Q1246">H1246*_xlfn.IFS(H1246&lt;=350,INDEX('Pliegos Tarifarios (Las Condes)'!$F:$F,MATCH($B1246,'Pliegos Tarifarios (Las Condes)'!$A:$A,0)),H1246&lt;=500,INDEX('Pliegos Tarifarios (Las Condes)'!$G:$G,MATCH($B1246,'Pliegos Tarifarios (Las Condes)'!$A:$A,0)),H1246&lt;=1000,INDEX('Pliegos Tarifarios (Las Condes)'!$H:$H,MATCH($B1246,'Pliegos Tarifarios (Las Condes)'!$A:$A,0)),H1246&lt;=5000,INDEX('Pliegos Tarifarios (Las Condes)'!$I:$I,MATCH($B1246,'Pliegos Tarifarios (Las Condes)'!$A:$A,0)),H1246&gt;5000,INDEX('Pliegos Tarifarios (Las Condes)'!$J:$J,MATCH($B1246,'Pliegos Tarifarios (Las Condes)'!$A:$A,0)))/1.19</f>
        <v>1943.3055185714288</v>
      </c>
      <c r="R1246" s="19">
        <f>INDEX('Pliegos Tarifarios (Las Condes)'!$K:$K,MATCH($B1246,'Pliegos Tarifarios (Las Condes)'!$A:$A,0))</f>
        <v>716.899</v>
      </c>
      <c r="S1246" s="21">
        <f t="shared" si="60"/>
        <v>151741.70957637142</v>
      </c>
      <c r="T1246" s="21">
        <f t="shared" si="61"/>
        <v>28830.924819510568</v>
      </c>
      <c r="U1246" s="19">
        <v>0</v>
      </c>
      <c r="V1246" s="21">
        <f t="shared" si="62"/>
        <v>180572.63439588199</v>
      </c>
    </row>
    <row r="1247" spans="1:22" x14ac:dyDescent="0.3">
      <c r="A1247" s="3" t="s">
        <v>142</v>
      </c>
      <c r="B1247" s="3">
        <v>3</v>
      </c>
      <c r="C1247" s="4" t="s">
        <v>186</v>
      </c>
      <c r="D1247" s="3" t="s">
        <v>838</v>
      </c>
      <c r="E1247" s="3" t="s">
        <v>121</v>
      </c>
      <c r="F1247" s="4" t="s">
        <v>839</v>
      </c>
      <c r="G1247" s="3" t="s">
        <v>16</v>
      </c>
      <c r="H1247" s="5">
        <v>830.37810000000002</v>
      </c>
      <c r="I1247" s="5">
        <v>2.2099000000000002</v>
      </c>
      <c r="J1247" s="5">
        <v>2.1932999999999998</v>
      </c>
      <c r="K1247" s="6">
        <v>0.99248834788904461</v>
      </c>
      <c r="L1247" s="5">
        <v>29.66</v>
      </c>
      <c r="M1247" s="19">
        <f>H1247*INDEX('Pliegos Tarifarios (Las Condes)'!$B:$B,MATCH($B1247,'Pliegos Tarifarios (Las Condes)'!$A:$A,0))</f>
        <v>98680.472647799994</v>
      </c>
      <c r="N1247" s="19">
        <f>I1247*INDEX('Pliegos Tarifarios (Las Condes)'!$C:$C,MATCH($B1247,'Pliegos Tarifarios (Las Condes)'!$A:$A,0))</f>
        <v>7717.5652631000003</v>
      </c>
      <c r="O1247" s="19">
        <f>J1247*INDEX('Pliegos Tarifarios (Las Condes)'!$D:$D,MATCH($B1247,'Pliegos Tarifarios (Las Condes)'!$A:$A,0))</f>
        <v>31129.101139499999</v>
      </c>
      <c r="P1247" s="19">
        <f>H1247*INDEX('Pliegos Tarifarios (Las Condes)'!$E:$E,MATCH($B1247,'Pliegos Tarifarios (Las Condes)'!$A:$A,0))</f>
        <v>10738.449589200001</v>
      </c>
      <c r="Q1247" s="19" cm="1">
        <f t="array" ref="Q1247">H1247*_xlfn.IFS(H1247&lt;=350,INDEX('Pliegos Tarifarios (Las Condes)'!$F:$F,MATCH($B1247,'Pliegos Tarifarios (Las Condes)'!$A:$A,0)),H1247&lt;=500,INDEX('Pliegos Tarifarios (Las Condes)'!$G:$G,MATCH($B1247,'Pliegos Tarifarios (Las Condes)'!$A:$A,0)),H1247&lt;=1000,INDEX('Pliegos Tarifarios (Las Condes)'!$H:$H,MATCH($B1247,'Pliegos Tarifarios (Las Condes)'!$A:$A,0)),H1247&lt;=5000,INDEX('Pliegos Tarifarios (Las Condes)'!$I:$I,MATCH($B1247,'Pliegos Tarifarios (Las Condes)'!$A:$A,0)),H1247&gt;5000,INDEX('Pliegos Tarifarios (Las Condes)'!$J:$J,MATCH($B1247,'Pliegos Tarifarios (Las Condes)'!$A:$A,0)))/1.19</f>
        <v>1947.5506530252105</v>
      </c>
      <c r="R1247" s="19">
        <f>INDEX('Pliegos Tarifarios (Las Condes)'!$K:$K,MATCH($B1247,'Pliegos Tarifarios (Las Condes)'!$A:$A,0))</f>
        <v>716.899</v>
      </c>
      <c r="S1247" s="21">
        <f t="shared" si="60"/>
        <v>150930.03829262522</v>
      </c>
      <c r="T1247" s="21">
        <f t="shared" si="61"/>
        <v>28676.707275598794</v>
      </c>
      <c r="U1247" s="19">
        <v>0</v>
      </c>
      <c r="V1247" s="21">
        <f t="shared" si="62"/>
        <v>179606.74556822403</v>
      </c>
    </row>
    <row r="1248" spans="1:22" x14ac:dyDescent="0.3">
      <c r="A1248" s="3" t="s">
        <v>142</v>
      </c>
      <c r="B1248" s="3">
        <v>3</v>
      </c>
      <c r="C1248" s="4" t="s">
        <v>186</v>
      </c>
      <c r="D1248" s="3" t="s">
        <v>840</v>
      </c>
      <c r="E1248" s="3" t="s">
        <v>121</v>
      </c>
      <c r="F1248" s="4" t="s">
        <v>841</v>
      </c>
      <c r="G1248" s="3" t="s">
        <v>16</v>
      </c>
      <c r="H1248" s="5">
        <v>829.26089999999999</v>
      </c>
      <c r="I1248" s="5">
        <v>2.2151999999999998</v>
      </c>
      <c r="J1248" s="5">
        <v>2.2151999999999998</v>
      </c>
      <c r="K1248" s="6">
        <v>1</v>
      </c>
      <c r="L1248" s="5">
        <v>29.62</v>
      </c>
      <c r="M1248" s="19">
        <f>H1248*INDEX('Pliegos Tarifarios (Las Condes)'!$B:$B,MATCH($B1248,'Pliegos Tarifarios (Las Condes)'!$A:$A,0))</f>
        <v>98547.706834199998</v>
      </c>
      <c r="N1248" s="19">
        <f>I1248*INDEX('Pliegos Tarifarios (Las Condes)'!$C:$C,MATCH($B1248,'Pliegos Tarifarios (Las Condes)'!$A:$A,0))</f>
        <v>7736.0742887999986</v>
      </c>
      <c r="O1248" s="19">
        <f>J1248*INDEX('Pliegos Tarifarios (Las Condes)'!$D:$D,MATCH($B1248,'Pliegos Tarifarios (Las Condes)'!$A:$A,0))</f>
        <v>31439.923788</v>
      </c>
      <c r="P1248" s="19">
        <f>H1248*INDEX('Pliegos Tarifarios (Las Condes)'!$E:$E,MATCH($B1248,'Pliegos Tarifarios (Las Condes)'!$A:$A,0))</f>
        <v>10724.0019588</v>
      </c>
      <c r="Q1248" s="19" cm="1">
        <f t="array" ref="Q1248">H1248*_xlfn.IFS(H1248&lt;=350,INDEX('Pliegos Tarifarios (Las Condes)'!$F:$F,MATCH($B1248,'Pliegos Tarifarios (Las Condes)'!$A:$A,0)),H1248&lt;=500,INDEX('Pliegos Tarifarios (Las Condes)'!$G:$G,MATCH($B1248,'Pliegos Tarifarios (Las Condes)'!$A:$A,0)),H1248&lt;=1000,INDEX('Pliegos Tarifarios (Las Condes)'!$H:$H,MATCH($B1248,'Pliegos Tarifarios (Las Condes)'!$A:$A,0)),H1248&lt;=5000,INDEX('Pliegos Tarifarios (Las Condes)'!$I:$I,MATCH($B1248,'Pliegos Tarifarios (Las Condes)'!$A:$A,0)),H1248&gt;5000,INDEX('Pliegos Tarifarios (Las Condes)'!$J:$J,MATCH($B1248,'Pliegos Tarifarios (Las Condes)'!$A:$A,0)))/1.19</f>
        <v>1944.9303965546221</v>
      </c>
      <c r="R1248" s="19">
        <f>INDEX('Pliegos Tarifarios (Las Condes)'!$K:$K,MATCH($B1248,'Pliegos Tarifarios (Las Condes)'!$A:$A,0))</f>
        <v>716.899</v>
      </c>
      <c r="S1248" s="21">
        <f t="shared" si="60"/>
        <v>151109.53626635461</v>
      </c>
      <c r="T1248" s="21">
        <f t="shared" si="61"/>
        <v>28710.811890607376</v>
      </c>
      <c r="U1248" s="19">
        <v>0</v>
      </c>
      <c r="V1248" s="21">
        <f t="shared" si="62"/>
        <v>179820.34815696199</v>
      </c>
    </row>
    <row r="1249" spans="1:22" x14ac:dyDescent="0.3">
      <c r="A1249" s="3" t="s">
        <v>142</v>
      </c>
      <c r="B1249" s="3">
        <v>3</v>
      </c>
      <c r="C1249" s="4" t="s">
        <v>186</v>
      </c>
      <c r="D1249" s="3" t="s">
        <v>842</v>
      </c>
      <c r="E1249" s="3" t="s">
        <v>121</v>
      </c>
      <c r="F1249" s="4" t="s">
        <v>843</v>
      </c>
      <c r="G1249" s="3" t="s">
        <v>16</v>
      </c>
      <c r="H1249" s="5">
        <v>828.4701</v>
      </c>
      <c r="I1249" s="5">
        <v>2.2877000000000001</v>
      </c>
      <c r="J1249" s="5">
        <v>2.1617999999999999</v>
      </c>
      <c r="K1249" s="6">
        <v>0.94496656030073867</v>
      </c>
      <c r="L1249" s="5">
        <v>29.59</v>
      </c>
      <c r="M1249" s="19">
        <f>H1249*INDEX('Pliegos Tarifarios (Las Condes)'!$B:$B,MATCH($B1249,'Pliegos Tarifarios (Las Condes)'!$A:$A,0))</f>
        <v>98453.729743799995</v>
      </c>
      <c r="N1249" s="19">
        <f>I1249*INDEX('Pliegos Tarifarios (Las Condes)'!$C:$C,MATCH($B1249,'Pliegos Tarifarios (Las Condes)'!$A:$A,0))</f>
        <v>7989.2637912999999</v>
      </c>
      <c r="O1249" s="19">
        <f>J1249*INDEX('Pliegos Tarifarios (Las Condes)'!$D:$D,MATCH($B1249,'Pliegos Tarifarios (Las Condes)'!$A:$A,0))</f>
        <v>30682.027467</v>
      </c>
      <c r="P1249" s="19">
        <f>H1249*INDEX('Pliegos Tarifarios (Las Condes)'!$E:$E,MATCH($B1249,'Pliegos Tarifarios (Las Condes)'!$A:$A,0))</f>
        <v>10713.775333200001</v>
      </c>
      <c r="Q1249" s="19" cm="1">
        <f t="array" ref="Q1249">H1249*_xlfn.IFS(H1249&lt;=350,INDEX('Pliegos Tarifarios (Las Condes)'!$F:$F,MATCH($B1249,'Pliegos Tarifarios (Las Condes)'!$A:$A,0)),H1249&lt;=500,INDEX('Pliegos Tarifarios (Las Condes)'!$G:$G,MATCH($B1249,'Pliegos Tarifarios (Las Condes)'!$A:$A,0)),H1249&lt;=1000,INDEX('Pliegos Tarifarios (Las Condes)'!$H:$H,MATCH($B1249,'Pliegos Tarifarios (Las Condes)'!$A:$A,0)),H1249&lt;=5000,INDEX('Pliegos Tarifarios (Las Condes)'!$I:$I,MATCH($B1249,'Pliegos Tarifarios (Las Condes)'!$A:$A,0)),H1249&gt;5000,INDEX('Pliegos Tarifarios (Las Condes)'!$J:$J,MATCH($B1249,'Pliegos Tarifarios (Las Condes)'!$A:$A,0)))/1.19</f>
        <v>1943.0756715126054</v>
      </c>
      <c r="R1249" s="19">
        <f>INDEX('Pliegos Tarifarios (Las Condes)'!$K:$K,MATCH($B1249,'Pliegos Tarifarios (Las Condes)'!$A:$A,0))</f>
        <v>716.899</v>
      </c>
      <c r="S1249" s="21">
        <f t="shared" si="60"/>
        <v>150498.7710068126</v>
      </c>
      <c r="T1249" s="21">
        <f t="shared" si="61"/>
        <v>28594.766491294395</v>
      </c>
      <c r="U1249" s="19">
        <v>0</v>
      </c>
      <c r="V1249" s="21">
        <f t="shared" si="62"/>
        <v>179093.53749810701</v>
      </c>
    </row>
    <row r="1250" spans="1:22" x14ac:dyDescent="0.3">
      <c r="A1250" s="3" t="s">
        <v>142</v>
      </c>
      <c r="B1250" s="3">
        <v>3</v>
      </c>
      <c r="C1250" s="4" t="s">
        <v>186</v>
      </c>
      <c r="D1250" s="3" t="s">
        <v>844</v>
      </c>
      <c r="E1250" s="3" t="s">
        <v>121</v>
      </c>
      <c r="F1250" s="4" t="s">
        <v>845</v>
      </c>
      <c r="G1250" s="3" t="s">
        <v>16</v>
      </c>
      <c r="H1250" s="5">
        <v>829.42259999999999</v>
      </c>
      <c r="I1250" s="5">
        <v>2.2677999999999998</v>
      </c>
      <c r="J1250" s="5">
        <v>2.1377999999999999</v>
      </c>
      <c r="K1250" s="6">
        <v>0.94267572096304797</v>
      </c>
      <c r="L1250" s="5">
        <v>29.62</v>
      </c>
      <c r="M1250" s="19">
        <f>H1250*INDEX('Pliegos Tarifarios (Las Condes)'!$B:$B,MATCH($B1250,'Pliegos Tarifarios (Las Condes)'!$A:$A,0))</f>
        <v>98566.922938799995</v>
      </c>
      <c r="N1250" s="19">
        <f>I1250*INDEX('Pliegos Tarifarios (Las Condes)'!$C:$C,MATCH($B1250,'Pliegos Tarifarios (Las Condes)'!$A:$A,0))</f>
        <v>7919.7676381999991</v>
      </c>
      <c r="O1250" s="19">
        <f>J1250*INDEX('Pliegos Tarifarios (Las Condes)'!$D:$D,MATCH($B1250,'Pliegos Tarifarios (Las Condes)'!$A:$A,0))</f>
        <v>30341.399906999999</v>
      </c>
      <c r="P1250" s="19">
        <f>H1250*INDEX('Pliegos Tarifarios (Las Condes)'!$E:$E,MATCH($B1250,'Pliegos Tarifarios (Las Condes)'!$A:$A,0))</f>
        <v>10726.0930632</v>
      </c>
      <c r="Q1250" s="19" cm="1">
        <f t="array" ref="Q1250">H1250*_xlfn.IFS(H1250&lt;=350,INDEX('Pliegos Tarifarios (Las Condes)'!$F:$F,MATCH($B1250,'Pliegos Tarifarios (Las Condes)'!$A:$A,0)),H1250&lt;=500,INDEX('Pliegos Tarifarios (Las Condes)'!$G:$G,MATCH($B1250,'Pliegos Tarifarios (Las Condes)'!$A:$A,0)),H1250&lt;=1000,INDEX('Pliegos Tarifarios (Las Condes)'!$H:$H,MATCH($B1250,'Pliegos Tarifarios (Las Condes)'!$A:$A,0)),H1250&lt;=5000,INDEX('Pliegos Tarifarios (Las Condes)'!$I:$I,MATCH($B1250,'Pliegos Tarifarios (Las Condes)'!$A:$A,0)),H1250&gt;5000,INDEX('Pliegos Tarifarios (Las Condes)'!$J:$J,MATCH($B1250,'Pliegos Tarifarios (Las Condes)'!$A:$A,0)))/1.19</f>
        <v>1945.3096442016811</v>
      </c>
      <c r="R1250" s="19">
        <f>INDEX('Pliegos Tarifarios (Las Condes)'!$K:$K,MATCH($B1250,'Pliegos Tarifarios (Las Condes)'!$A:$A,0))</f>
        <v>716.899</v>
      </c>
      <c r="S1250" s="21">
        <f t="shared" si="60"/>
        <v>150216.39219140168</v>
      </c>
      <c r="T1250" s="21">
        <f t="shared" si="61"/>
        <v>28541.11451636632</v>
      </c>
      <c r="U1250" s="19">
        <v>0</v>
      </c>
      <c r="V1250" s="21">
        <f t="shared" si="62"/>
        <v>178757.50670776801</v>
      </c>
    </row>
    <row r="1251" spans="1:22" x14ac:dyDescent="0.3">
      <c r="A1251" s="3" t="s">
        <v>142</v>
      </c>
      <c r="B1251" s="3">
        <v>3</v>
      </c>
      <c r="C1251" s="4" t="s">
        <v>186</v>
      </c>
      <c r="D1251" s="3" t="s">
        <v>846</v>
      </c>
      <c r="E1251" s="3" t="s">
        <v>121</v>
      </c>
      <c r="F1251" s="4" t="s">
        <v>847</v>
      </c>
      <c r="G1251" s="3" t="s">
        <v>16</v>
      </c>
      <c r="H1251" s="5">
        <v>831.19650000000001</v>
      </c>
      <c r="I1251" s="5">
        <v>2.2263000000000002</v>
      </c>
      <c r="J1251" s="5">
        <v>2.2263000000000002</v>
      </c>
      <c r="K1251" s="6">
        <v>1</v>
      </c>
      <c r="L1251" s="5">
        <v>29.69</v>
      </c>
      <c r="M1251" s="19">
        <f>H1251*INDEX('Pliegos Tarifarios (Las Condes)'!$B:$B,MATCH($B1251,'Pliegos Tarifarios (Las Condes)'!$A:$A,0))</f>
        <v>98777.729666999992</v>
      </c>
      <c r="N1251" s="19">
        <f>I1251*INDEX('Pliegos Tarifarios (Las Condes)'!$C:$C,MATCH($B1251,'Pliegos Tarifarios (Las Condes)'!$A:$A,0))</f>
        <v>7774.8384747</v>
      </c>
      <c r="O1251" s="19">
        <f>J1251*INDEX('Pliegos Tarifarios (Las Condes)'!$D:$D,MATCH($B1251,'Pliegos Tarifarios (Las Condes)'!$A:$A,0))</f>
        <v>31597.464034500004</v>
      </c>
      <c r="P1251" s="19">
        <f>H1251*INDEX('Pliegos Tarifarios (Las Condes)'!$E:$E,MATCH($B1251,'Pliegos Tarifarios (Las Condes)'!$A:$A,0))</f>
        <v>10749.033138000001</v>
      </c>
      <c r="Q1251" s="19" cm="1">
        <f t="array" ref="Q1251">H1251*_xlfn.IFS(H1251&lt;=350,INDEX('Pliegos Tarifarios (Las Condes)'!$F:$F,MATCH($B1251,'Pliegos Tarifarios (Las Condes)'!$A:$A,0)),H1251&lt;=500,INDEX('Pliegos Tarifarios (Las Condes)'!$G:$G,MATCH($B1251,'Pliegos Tarifarios (Las Condes)'!$A:$A,0)),H1251&lt;=1000,INDEX('Pliegos Tarifarios (Las Condes)'!$H:$H,MATCH($B1251,'Pliegos Tarifarios (Las Condes)'!$A:$A,0)),H1251&lt;=5000,INDEX('Pliegos Tarifarios (Las Condes)'!$I:$I,MATCH($B1251,'Pliegos Tarifarios (Las Condes)'!$A:$A,0)),H1251&gt;5000,INDEX('Pliegos Tarifarios (Las Condes)'!$J:$J,MATCH($B1251,'Pliegos Tarifarios (Las Condes)'!$A:$A,0)))/1.19</f>
        <v>1949.470110504202</v>
      </c>
      <c r="R1251" s="19">
        <f>INDEX('Pliegos Tarifarios (Las Condes)'!$K:$K,MATCH($B1251,'Pliegos Tarifarios (Las Condes)'!$A:$A,0))</f>
        <v>716.899</v>
      </c>
      <c r="S1251" s="21">
        <f t="shared" si="60"/>
        <v>151565.43442470417</v>
      </c>
      <c r="T1251" s="21">
        <f t="shared" si="61"/>
        <v>28797.432540693793</v>
      </c>
      <c r="U1251" s="19">
        <v>0</v>
      </c>
      <c r="V1251" s="21">
        <f t="shared" si="62"/>
        <v>180362.86696539796</v>
      </c>
    </row>
    <row r="1252" spans="1:22" x14ac:dyDescent="0.3">
      <c r="A1252" s="3" t="s">
        <v>142</v>
      </c>
      <c r="B1252" s="3">
        <v>3</v>
      </c>
      <c r="C1252" s="4" t="s">
        <v>186</v>
      </c>
      <c r="D1252" s="3" t="s">
        <v>848</v>
      </c>
      <c r="E1252" s="3" t="s">
        <v>121</v>
      </c>
      <c r="F1252" s="4" t="s">
        <v>849</v>
      </c>
      <c r="G1252" s="3" t="s">
        <v>16</v>
      </c>
      <c r="H1252" s="5">
        <v>828.89580000000001</v>
      </c>
      <c r="I1252" s="5">
        <v>2.2682000000000002</v>
      </c>
      <c r="J1252" s="5">
        <v>2.2682000000000002</v>
      </c>
      <c r="K1252" s="6">
        <v>1</v>
      </c>
      <c r="L1252" s="5">
        <v>29.6</v>
      </c>
      <c r="M1252" s="19">
        <f>H1252*INDEX('Pliegos Tarifarios (Las Condes)'!$B:$B,MATCH($B1252,'Pliegos Tarifarios (Las Condes)'!$A:$A,0))</f>
        <v>98504.31908039999</v>
      </c>
      <c r="N1252" s="19">
        <f>I1252*INDEX('Pliegos Tarifarios (Las Condes)'!$C:$C,MATCH($B1252,'Pliegos Tarifarios (Las Condes)'!$A:$A,0))</f>
        <v>7921.1645458000003</v>
      </c>
      <c r="O1252" s="19">
        <f>J1252*INDEX('Pliegos Tarifarios (Las Condes)'!$D:$D,MATCH($B1252,'Pliegos Tarifarios (Las Condes)'!$A:$A,0))</f>
        <v>32192.142983000005</v>
      </c>
      <c r="P1252" s="19">
        <f>H1252*INDEX('Pliegos Tarifarios (Las Condes)'!$E:$E,MATCH($B1252,'Pliegos Tarifarios (Las Condes)'!$A:$A,0))</f>
        <v>10719.2804856</v>
      </c>
      <c r="Q1252" s="19" cm="1">
        <f t="array" ref="Q1252">H1252*_xlfn.IFS(H1252&lt;=350,INDEX('Pliegos Tarifarios (Las Condes)'!$F:$F,MATCH($B1252,'Pliegos Tarifarios (Las Condes)'!$A:$A,0)),H1252&lt;=500,INDEX('Pliegos Tarifarios (Las Condes)'!$G:$G,MATCH($B1252,'Pliegos Tarifarios (Las Condes)'!$A:$A,0)),H1252&lt;=1000,INDEX('Pliegos Tarifarios (Las Condes)'!$H:$H,MATCH($B1252,'Pliegos Tarifarios (Las Condes)'!$A:$A,0)),H1252&lt;=5000,INDEX('Pliegos Tarifarios (Las Condes)'!$I:$I,MATCH($B1252,'Pliegos Tarifarios (Las Condes)'!$A:$A,0)),H1252&gt;5000,INDEX('Pliegos Tarifarios (Las Condes)'!$J:$J,MATCH($B1252,'Pliegos Tarifarios (Las Condes)'!$A:$A,0)))/1.19</f>
        <v>1944.0740989915971</v>
      </c>
      <c r="R1252" s="19">
        <f>INDEX('Pliegos Tarifarios (Las Condes)'!$K:$K,MATCH($B1252,'Pliegos Tarifarios (Las Condes)'!$A:$A,0))</f>
        <v>716.899</v>
      </c>
      <c r="S1252" s="21">
        <f t="shared" si="60"/>
        <v>151997.88019379161</v>
      </c>
      <c r="T1252" s="21">
        <f t="shared" si="61"/>
        <v>28879.597236820406</v>
      </c>
      <c r="U1252" s="19">
        <v>0</v>
      </c>
      <c r="V1252" s="21">
        <f t="shared" si="62"/>
        <v>180877.47743061202</v>
      </c>
    </row>
    <row r="1253" spans="1:22" x14ac:dyDescent="0.3">
      <c r="A1253" s="3" t="s">
        <v>142</v>
      </c>
      <c r="B1253" s="3">
        <v>3</v>
      </c>
      <c r="C1253" s="4" t="s">
        <v>186</v>
      </c>
      <c r="D1253" s="3" t="s">
        <v>850</v>
      </c>
      <c r="E1253" s="3" t="s">
        <v>121</v>
      </c>
      <c r="F1253" s="4" t="s">
        <v>851</v>
      </c>
      <c r="G1253" s="3" t="s">
        <v>16</v>
      </c>
      <c r="H1253" s="5">
        <v>829.01819999999998</v>
      </c>
      <c r="I1253" s="5">
        <v>2.2376</v>
      </c>
      <c r="J1253" s="5">
        <v>2.194</v>
      </c>
      <c r="K1253" s="6">
        <v>0.9805148373257061</v>
      </c>
      <c r="L1253" s="5">
        <v>29.61</v>
      </c>
      <c r="M1253" s="19">
        <f>H1253*INDEX('Pliegos Tarifarios (Las Condes)'!$B:$B,MATCH($B1253,'Pliegos Tarifarios (Las Condes)'!$A:$A,0))</f>
        <v>98518.864851599996</v>
      </c>
      <c r="N1253" s="19">
        <f>I1253*INDEX('Pliegos Tarifarios (Las Condes)'!$C:$C,MATCH($B1253,'Pliegos Tarifarios (Las Condes)'!$A:$A,0))</f>
        <v>7814.3011143999993</v>
      </c>
      <c r="O1253" s="19">
        <f>J1253*INDEX('Pliegos Tarifarios (Las Condes)'!$D:$D,MATCH($B1253,'Pliegos Tarifarios (Las Condes)'!$A:$A,0))</f>
        <v>31139.036110000001</v>
      </c>
      <c r="P1253" s="19">
        <f>H1253*INDEX('Pliegos Tarifarios (Las Condes)'!$E:$E,MATCH($B1253,'Pliegos Tarifarios (Las Condes)'!$A:$A,0))</f>
        <v>10720.863362399999</v>
      </c>
      <c r="Q1253" s="19" cm="1">
        <f t="array" ref="Q1253">H1253*_xlfn.IFS(H1253&lt;=350,INDEX('Pliegos Tarifarios (Las Condes)'!$F:$F,MATCH($B1253,'Pliegos Tarifarios (Las Condes)'!$A:$A,0)),H1253&lt;=500,INDEX('Pliegos Tarifarios (Las Condes)'!$G:$G,MATCH($B1253,'Pliegos Tarifarios (Las Condes)'!$A:$A,0)),H1253&lt;=1000,INDEX('Pliegos Tarifarios (Las Condes)'!$H:$H,MATCH($B1253,'Pliegos Tarifarios (Las Condes)'!$A:$A,0)),H1253&lt;=5000,INDEX('Pliegos Tarifarios (Las Condes)'!$I:$I,MATCH($B1253,'Pliegos Tarifarios (Las Condes)'!$A:$A,0)),H1253&gt;5000,INDEX('Pliegos Tarifarios (Las Condes)'!$J:$J,MATCH($B1253,'Pliegos Tarifarios (Las Condes)'!$A:$A,0)))/1.19</f>
        <v>1944.3611732773111</v>
      </c>
      <c r="R1253" s="19">
        <f>INDEX('Pliegos Tarifarios (Las Condes)'!$K:$K,MATCH($B1253,'Pliegos Tarifarios (Las Condes)'!$A:$A,0))</f>
        <v>716.899</v>
      </c>
      <c r="S1253" s="21">
        <f t="shared" si="60"/>
        <v>150854.32561167731</v>
      </c>
      <c r="T1253" s="21">
        <f t="shared" si="61"/>
        <v>28662.321866218688</v>
      </c>
      <c r="U1253" s="19">
        <v>0</v>
      </c>
      <c r="V1253" s="21">
        <f t="shared" si="62"/>
        <v>179516.64747789601</v>
      </c>
    </row>
    <row r="1254" spans="1:22" x14ac:dyDescent="0.3">
      <c r="A1254" s="3" t="s">
        <v>142</v>
      </c>
      <c r="B1254" s="3">
        <v>3</v>
      </c>
      <c r="C1254" s="4" t="s">
        <v>186</v>
      </c>
      <c r="D1254" s="3" t="s">
        <v>852</v>
      </c>
      <c r="E1254" s="3" t="s">
        <v>121</v>
      </c>
      <c r="F1254" s="4" t="s">
        <v>853</v>
      </c>
      <c r="G1254" s="3" t="s">
        <v>16</v>
      </c>
      <c r="H1254" s="5">
        <v>829.55089999999996</v>
      </c>
      <c r="I1254" s="5">
        <v>2.2513999999999998</v>
      </c>
      <c r="J1254" s="5">
        <v>2.2164999999999999</v>
      </c>
      <c r="K1254" s="6">
        <v>0.98449853424535849</v>
      </c>
      <c r="L1254" s="5">
        <v>29.63</v>
      </c>
      <c r="M1254" s="19">
        <f>H1254*INDEX('Pliegos Tarifarios (Las Condes)'!$B:$B,MATCH($B1254,'Pliegos Tarifarios (Las Condes)'!$A:$A,0))</f>
        <v>98582.169854199994</v>
      </c>
      <c r="N1254" s="19">
        <f>I1254*INDEX('Pliegos Tarifarios (Las Condes)'!$C:$C,MATCH($B1254,'Pliegos Tarifarios (Las Condes)'!$A:$A,0))</f>
        <v>7862.4944265999993</v>
      </c>
      <c r="O1254" s="19">
        <f>J1254*INDEX('Pliegos Tarifarios (Las Condes)'!$D:$D,MATCH($B1254,'Pliegos Tarifarios (Las Condes)'!$A:$A,0))</f>
        <v>31458.374447499998</v>
      </c>
      <c r="P1254" s="19">
        <f>H1254*INDEX('Pliegos Tarifarios (Las Condes)'!$E:$E,MATCH($B1254,'Pliegos Tarifarios (Las Condes)'!$A:$A,0))</f>
        <v>10727.7522388</v>
      </c>
      <c r="Q1254" s="19" cm="1">
        <f t="array" ref="Q1254">H1254*_xlfn.IFS(H1254&lt;=350,INDEX('Pliegos Tarifarios (Las Condes)'!$F:$F,MATCH($B1254,'Pliegos Tarifarios (Las Condes)'!$A:$A,0)),H1254&lt;=500,INDEX('Pliegos Tarifarios (Las Condes)'!$G:$G,MATCH($B1254,'Pliegos Tarifarios (Las Condes)'!$A:$A,0)),H1254&lt;=1000,INDEX('Pliegos Tarifarios (Las Condes)'!$H:$H,MATCH($B1254,'Pliegos Tarifarios (Las Condes)'!$A:$A,0)),H1254&lt;=5000,INDEX('Pliegos Tarifarios (Las Condes)'!$I:$I,MATCH($B1254,'Pliegos Tarifarios (Las Condes)'!$A:$A,0)),H1254&gt;5000,INDEX('Pliegos Tarifarios (Las Condes)'!$J:$J,MATCH($B1254,'Pliegos Tarifarios (Las Condes)'!$A:$A,0)))/1.19</f>
        <v>1945.6105562184875</v>
      </c>
      <c r="R1254" s="19">
        <f>INDEX('Pliegos Tarifarios (Las Condes)'!$K:$K,MATCH($B1254,'Pliegos Tarifarios (Las Condes)'!$A:$A,0))</f>
        <v>716.899</v>
      </c>
      <c r="S1254" s="21">
        <f t="shared" si="60"/>
        <v>151293.30052331847</v>
      </c>
      <c r="T1254" s="21">
        <f t="shared" si="61"/>
        <v>28745.727099430507</v>
      </c>
      <c r="U1254" s="19">
        <v>0</v>
      </c>
      <c r="V1254" s="21">
        <f t="shared" si="62"/>
        <v>180039.02762274898</v>
      </c>
    </row>
    <row r="1255" spans="1:22" x14ac:dyDescent="0.3">
      <c r="A1255" s="3" t="s">
        <v>142</v>
      </c>
      <c r="B1255" s="3">
        <v>3</v>
      </c>
      <c r="C1255" s="4" t="s">
        <v>186</v>
      </c>
      <c r="D1255" s="3" t="s">
        <v>854</v>
      </c>
      <c r="E1255" s="3" t="s">
        <v>121</v>
      </c>
      <c r="F1255" s="4" t="s">
        <v>855</v>
      </c>
      <c r="G1255" s="3" t="s">
        <v>16</v>
      </c>
      <c r="H1255" s="5">
        <v>829.67179999999996</v>
      </c>
      <c r="I1255" s="5">
        <v>2.202</v>
      </c>
      <c r="J1255" s="5">
        <v>2.202</v>
      </c>
      <c r="K1255" s="6">
        <v>1</v>
      </c>
      <c r="L1255" s="5">
        <v>29.63</v>
      </c>
      <c r="M1255" s="19">
        <f>H1255*INDEX('Pliegos Tarifarios (Las Condes)'!$B:$B,MATCH($B1255,'Pliegos Tarifarios (Las Condes)'!$A:$A,0))</f>
        <v>98596.537368399993</v>
      </c>
      <c r="N1255" s="19">
        <f>I1255*INDEX('Pliegos Tarifarios (Las Condes)'!$C:$C,MATCH($B1255,'Pliegos Tarifarios (Las Condes)'!$A:$A,0))</f>
        <v>7689.9763379999995</v>
      </c>
      <c r="O1255" s="19">
        <f>J1255*INDEX('Pliegos Tarifarios (Las Condes)'!$D:$D,MATCH($B1255,'Pliegos Tarifarios (Las Condes)'!$A:$A,0))</f>
        <v>31252.57863</v>
      </c>
      <c r="P1255" s="19">
        <f>H1255*INDEX('Pliegos Tarifarios (Las Condes)'!$E:$E,MATCH($B1255,'Pliegos Tarifarios (Las Condes)'!$A:$A,0))</f>
        <v>10729.3157176</v>
      </c>
      <c r="Q1255" s="19" cm="1">
        <f t="array" ref="Q1255">H1255*_xlfn.IFS(H1255&lt;=350,INDEX('Pliegos Tarifarios (Las Condes)'!$F:$F,MATCH($B1255,'Pliegos Tarifarios (Las Condes)'!$A:$A,0)),H1255&lt;=500,INDEX('Pliegos Tarifarios (Las Condes)'!$G:$G,MATCH($B1255,'Pliegos Tarifarios (Las Condes)'!$A:$A,0)),H1255&lt;=1000,INDEX('Pliegos Tarifarios (Las Condes)'!$H:$H,MATCH($B1255,'Pliegos Tarifarios (Las Condes)'!$A:$A,0)),H1255&lt;=5000,INDEX('Pliegos Tarifarios (Las Condes)'!$I:$I,MATCH($B1255,'Pliegos Tarifarios (Las Condes)'!$A:$A,0)),H1255&gt;5000,INDEX('Pliegos Tarifarios (Las Condes)'!$J:$J,MATCH($B1255,'Pliegos Tarifarios (Las Condes)'!$A:$A,0)))/1.19</f>
        <v>1945.8941124369749</v>
      </c>
      <c r="R1255" s="19">
        <f>INDEX('Pliegos Tarifarios (Las Condes)'!$K:$K,MATCH($B1255,'Pliegos Tarifarios (Las Condes)'!$A:$A,0))</f>
        <v>716.899</v>
      </c>
      <c r="S1255" s="21">
        <f t="shared" si="60"/>
        <v>150931.20116643695</v>
      </c>
      <c r="T1255" s="21">
        <f t="shared" si="61"/>
        <v>28676.92822162302</v>
      </c>
      <c r="U1255" s="19">
        <v>0</v>
      </c>
      <c r="V1255" s="21">
        <f t="shared" si="62"/>
        <v>179608.12938805996</v>
      </c>
    </row>
    <row r="1256" spans="1:22" x14ac:dyDescent="0.3">
      <c r="A1256" s="3" t="s">
        <v>142</v>
      </c>
      <c r="B1256" s="3">
        <v>3</v>
      </c>
      <c r="C1256" s="4" t="s">
        <v>186</v>
      </c>
      <c r="D1256" s="3" t="s">
        <v>856</v>
      </c>
      <c r="E1256" s="3" t="s">
        <v>121</v>
      </c>
      <c r="F1256" s="4" t="s">
        <v>857</v>
      </c>
      <c r="G1256" s="3" t="s">
        <v>16</v>
      </c>
      <c r="H1256" s="5">
        <v>829.64170000000001</v>
      </c>
      <c r="I1256" s="5">
        <v>2.2641</v>
      </c>
      <c r="J1256" s="5">
        <v>2.1745999999999999</v>
      </c>
      <c r="K1256" s="6">
        <v>0.96046994390707119</v>
      </c>
      <c r="L1256" s="5">
        <v>29.63</v>
      </c>
      <c r="M1256" s="19">
        <f>H1256*INDEX('Pliegos Tarifarios (Las Condes)'!$B:$B,MATCH($B1256,'Pliegos Tarifarios (Las Condes)'!$A:$A,0))</f>
        <v>98592.960344599996</v>
      </c>
      <c r="N1256" s="19">
        <f>I1256*INDEX('Pliegos Tarifarios (Las Condes)'!$C:$C,MATCH($B1256,'Pliegos Tarifarios (Las Condes)'!$A:$A,0))</f>
        <v>7906.8462428999992</v>
      </c>
      <c r="O1256" s="19">
        <f>J1256*INDEX('Pliegos Tarifarios (Las Condes)'!$D:$D,MATCH($B1256,'Pliegos Tarifarios (Las Condes)'!$A:$A,0))</f>
        <v>30863.695498999998</v>
      </c>
      <c r="P1256" s="19">
        <f>H1256*INDEX('Pliegos Tarifarios (Las Condes)'!$E:$E,MATCH($B1256,'Pliegos Tarifarios (Las Condes)'!$A:$A,0))</f>
        <v>10728.926464400001</v>
      </c>
      <c r="Q1256" s="19" cm="1">
        <f t="array" ref="Q1256">H1256*_xlfn.IFS(H1256&lt;=350,INDEX('Pliegos Tarifarios (Las Condes)'!$F:$F,MATCH($B1256,'Pliegos Tarifarios (Las Condes)'!$A:$A,0)),H1256&lt;=500,INDEX('Pliegos Tarifarios (Las Condes)'!$G:$G,MATCH($B1256,'Pliegos Tarifarios (Las Condes)'!$A:$A,0)),H1256&lt;=1000,INDEX('Pliegos Tarifarios (Las Condes)'!$H:$H,MATCH($B1256,'Pliegos Tarifarios (Las Condes)'!$A:$A,0)),H1256&lt;=5000,INDEX('Pliegos Tarifarios (Las Condes)'!$I:$I,MATCH($B1256,'Pliegos Tarifarios (Las Condes)'!$A:$A,0)),H1256&gt;5000,INDEX('Pliegos Tarifarios (Las Condes)'!$J:$J,MATCH($B1256,'Pliegos Tarifarios (Las Condes)'!$A:$A,0)))/1.19</f>
        <v>1945.8235165546223</v>
      </c>
      <c r="R1256" s="19">
        <f>INDEX('Pliegos Tarifarios (Las Condes)'!$K:$K,MATCH($B1256,'Pliegos Tarifarios (Las Condes)'!$A:$A,0))</f>
        <v>716.899</v>
      </c>
      <c r="S1256" s="21">
        <f t="shared" si="60"/>
        <v>150755.15106745463</v>
      </c>
      <c r="T1256" s="21">
        <f t="shared" si="61"/>
        <v>28643.478702816381</v>
      </c>
      <c r="U1256" s="19">
        <v>0</v>
      </c>
      <c r="V1256" s="21">
        <f t="shared" si="62"/>
        <v>179398.62977027101</v>
      </c>
    </row>
    <row r="1257" spans="1:22" x14ac:dyDescent="0.3">
      <c r="A1257" s="3" t="s">
        <v>142</v>
      </c>
      <c r="B1257" s="3">
        <v>3</v>
      </c>
      <c r="C1257" s="4" t="s">
        <v>186</v>
      </c>
      <c r="D1257" s="3" t="s">
        <v>858</v>
      </c>
      <c r="E1257" s="3" t="s">
        <v>121</v>
      </c>
      <c r="F1257" s="4" t="s">
        <v>859</v>
      </c>
      <c r="G1257" s="3" t="s">
        <v>16</v>
      </c>
      <c r="H1257" s="5">
        <v>830.54870000000005</v>
      </c>
      <c r="I1257" s="5">
        <v>2.2134</v>
      </c>
      <c r="J1257" s="5">
        <v>2.1909999999999998</v>
      </c>
      <c r="K1257" s="6">
        <v>0.98987982289690057</v>
      </c>
      <c r="L1257" s="5">
        <v>29.66</v>
      </c>
      <c r="M1257" s="19">
        <f>H1257*INDEX('Pliegos Tarifarios (Las Condes)'!$B:$B,MATCH($B1257,'Pliegos Tarifarios (Las Condes)'!$A:$A,0))</f>
        <v>98700.746410599997</v>
      </c>
      <c r="N1257" s="19">
        <f>I1257*INDEX('Pliegos Tarifarios (Las Condes)'!$C:$C,MATCH($B1257,'Pliegos Tarifarios (Las Condes)'!$A:$A,0))</f>
        <v>7729.7882045999995</v>
      </c>
      <c r="O1257" s="19">
        <f>J1257*INDEX('Pliegos Tarifarios (Las Condes)'!$D:$D,MATCH($B1257,'Pliegos Tarifarios (Las Condes)'!$A:$A,0))</f>
        <v>31096.457664999998</v>
      </c>
      <c r="P1257" s="19">
        <f>H1257*INDEX('Pliegos Tarifarios (Las Condes)'!$E:$E,MATCH($B1257,'Pliegos Tarifarios (Las Condes)'!$A:$A,0))</f>
        <v>10740.655788400001</v>
      </c>
      <c r="Q1257" s="19" cm="1">
        <f t="array" ref="Q1257">H1257*_xlfn.IFS(H1257&lt;=350,INDEX('Pliegos Tarifarios (Las Condes)'!$F:$F,MATCH($B1257,'Pliegos Tarifarios (Las Condes)'!$A:$A,0)),H1257&lt;=500,INDEX('Pliegos Tarifarios (Las Condes)'!$G:$G,MATCH($B1257,'Pliegos Tarifarios (Las Condes)'!$A:$A,0)),H1257&lt;=1000,INDEX('Pliegos Tarifarios (Las Condes)'!$H:$H,MATCH($B1257,'Pliegos Tarifarios (Las Condes)'!$A:$A,0)),H1257&lt;=5000,INDEX('Pliegos Tarifarios (Las Condes)'!$I:$I,MATCH($B1257,'Pliegos Tarifarios (Las Condes)'!$A:$A,0)),H1257&gt;5000,INDEX('Pliegos Tarifarios (Las Condes)'!$J:$J,MATCH($B1257,'Pliegos Tarifarios (Las Condes)'!$A:$A,0)))/1.19</f>
        <v>1947.9507745378157</v>
      </c>
      <c r="R1257" s="19">
        <f>INDEX('Pliegos Tarifarios (Las Condes)'!$K:$K,MATCH($B1257,'Pliegos Tarifarios (Las Condes)'!$A:$A,0))</f>
        <v>716.899</v>
      </c>
      <c r="S1257" s="21">
        <f t="shared" si="60"/>
        <v>150932.49784313783</v>
      </c>
      <c r="T1257" s="21">
        <f t="shared" si="61"/>
        <v>28677.174590196188</v>
      </c>
      <c r="U1257" s="19">
        <v>0</v>
      </c>
      <c r="V1257" s="21">
        <f t="shared" si="62"/>
        <v>179609.67243333402</v>
      </c>
    </row>
    <row r="1258" spans="1:22" x14ac:dyDescent="0.3">
      <c r="A1258" s="3" t="s">
        <v>142</v>
      </c>
      <c r="B1258" s="3">
        <v>3</v>
      </c>
      <c r="C1258" s="4" t="s">
        <v>186</v>
      </c>
      <c r="D1258" s="3" t="s">
        <v>860</v>
      </c>
      <c r="E1258" s="3" t="s">
        <v>121</v>
      </c>
      <c r="F1258" s="4" t="s">
        <v>861</v>
      </c>
      <c r="G1258" s="3" t="s">
        <v>16</v>
      </c>
      <c r="H1258" s="5">
        <v>828.03409999999997</v>
      </c>
      <c r="I1258" s="5">
        <v>2.2421000000000002</v>
      </c>
      <c r="J1258" s="5">
        <v>2.2347999999999999</v>
      </c>
      <c r="K1258" s="6">
        <v>0.99674412381249711</v>
      </c>
      <c r="L1258" s="5">
        <v>29.57</v>
      </c>
      <c r="M1258" s="19">
        <f>H1258*INDEX('Pliegos Tarifarios (Las Condes)'!$B:$B,MATCH($B1258,'Pliegos Tarifarios (Las Condes)'!$A:$A,0))</f>
        <v>98401.916375799992</v>
      </c>
      <c r="N1258" s="19">
        <f>I1258*INDEX('Pliegos Tarifarios (Las Condes)'!$C:$C,MATCH($B1258,'Pliegos Tarifarios (Las Condes)'!$A:$A,0))</f>
        <v>7830.0163249000007</v>
      </c>
      <c r="O1258" s="19">
        <f>J1258*INDEX('Pliegos Tarifarios (Las Condes)'!$D:$D,MATCH($B1258,'Pliegos Tarifarios (Las Condes)'!$A:$A,0))</f>
        <v>31718.102962000001</v>
      </c>
      <c r="P1258" s="19">
        <f>H1258*INDEX('Pliegos Tarifarios (Las Condes)'!$E:$E,MATCH($B1258,'Pliegos Tarifarios (Las Condes)'!$A:$A,0))</f>
        <v>10708.136981199999</v>
      </c>
      <c r="Q1258" s="19" cm="1">
        <f t="array" ref="Q1258">H1258*_xlfn.IFS(H1258&lt;=350,INDEX('Pliegos Tarifarios (Las Condes)'!$F:$F,MATCH($B1258,'Pliegos Tarifarios (Las Condes)'!$A:$A,0)),H1258&lt;=500,INDEX('Pliegos Tarifarios (Las Condes)'!$G:$G,MATCH($B1258,'Pliegos Tarifarios (Las Condes)'!$A:$A,0)),H1258&lt;=1000,INDEX('Pliegos Tarifarios (Las Condes)'!$H:$H,MATCH($B1258,'Pliegos Tarifarios (Las Condes)'!$A:$A,0)),H1258&lt;=5000,INDEX('Pliegos Tarifarios (Las Condes)'!$I:$I,MATCH($B1258,'Pliegos Tarifarios (Las Condes)'!$A:$A,0)),H1258&gt;5000,INDEX('Pliegos Tarifarios (Las Condes)'!$J:$J,MATCH($B1258,'Pliegos Tarifarios (Las Condes)'!$A:$A,0)))/1.19</f>
        <v>1942.0530866386557</v>
      </c>
      <c r="R1258" s="19">
        <f>INDEX('Pliegos Tarifarios (Las Condes)'!$K:$K,MATCH($B1258,'Pliegos Tarifarios (Las Condes)'!$A:$A,0))</f>
        <v>716.899</v>
      </c>
      <c r="S1258" s="21">
        <f t="shared" si="60"/>
        <v>151317.12473053864</v>
      </c>
      <c r="T1258" s="21">
        <f t="shared" si="61"/>
        <v>28750.253698802342</v>
      </c>
      <c r="U1258" s="19">
        <v>0</v>
      </c>
      <c r="V1258" s="21">
        <f t="shared" si="62"/>
        <v>180067.37842934098</v>
      </c>
    </row>
    <row r="1259" spans="1:22" x14ac:dyDescent="0.3">
      <c r="A1259" s="3" t="s">
        <v>142</v>
      </c>
      <c r="B1259" s="3">
        <v>3</v>
      </c>
      <c r="C1259" s="4" t="s">
        <v>186</v>
      </c>
      <c r="D1259" s="3" t="s">
        <v>862</v>
      </c>
      <c r="E1259" s="3" t="s">
        <v>121</v>
      </c>
      <c r="F1259" s="4" t="s">
        <v>863</v>
      </c>
      <c r="G1259" s="3" t="s">
        <v>16</v>
      </c>
      <c r="H1259" s="5">
        <v>828.57510000000002</v>
      </c>
      <c r="I1259" s="5">
        <v>2.2349999999999999</v>
      </c>
      <c r="J1259" s="5">
        <v>2.2349999999999999</v>
      </c>
      <c r="K1259" s="6">
        <v>1</v>
      </c>
      <c r="L1259" s="5">
        <v>29.59</v>
      </c>
      <c r="M1259" s="19">
        <f>H1259*INDEX('Pliegos Tarifarios (Las Condes)'!$B:$B,MATCH($B1259,'Pliegos Tarifarios (Las Condes)'!$A:$A,0))</f>
        <v>98466.207733799994</v>
      </c>
      <c r="N1259" s="19">
        <f>I1259*INDEX('Pliegos Tarifarios (Las Condes)'!$C:$C,MATCH($B1259,'Pliegos Tarifarios (Las Condes)'!$A:$A,0))</f>
        <v>7805.2212149999987</v>
      </c>
      <c r="O1259" s="19">
        <f>J1259*INDEX('Pliegos Tarifarios (Las Condes)'!$D:$D,MATCH($B1259,'Pliegos Tarifarios (Las Condes)'!$A:$A,0))</f>
        <v>31720.941524999998</v>
      </c>
      <c r="P1259" s="19">
        <f>H1259*INDEX('Pliegos Tarifarios (Las Condes)'!$E:$E,MATCH($B1259,'Pliegos Tarifarios (Las Condes)'!$A:$A,0))</f>
        <v>10715.133193200001</v>
      </c>
      <c r="Q1259" s="19" cm="1">
        <f t="array" ref="Q1259">H1259*_xlfn.IFS(H1259&lt;=350,INDEX('Pliegos Tarifarios (Las Condes)'!$F:$F,MATCH($B1259,'Pliegos Tarifarios (Las Condes)'!$A:$A,0)),H1259&lt;=500,INDEX('Pliegos Tarifarios (Las Condes)'!$G:$G,MATCH($B1259,'Pliegos Tarifarios (Las Condes)'!$A:$A,0)),H1259&lt;=1000,INDEX('Pliegos Tarifarios (Las Condes)'!$H:$H,MATCH($B1259,'Pliegos Tarifarios (Las Condes)'!$A:$A,0)),H1259&lt;=5000,INDEX('Pliegos Tarifarios (Las Condes)'!$I:$I,MATCH($B1259,'Pliegos Tarifarios (Las Condes)'!$A:$A,0)),H1259&gt;5000,INDEX('Pliegos Tarifarios (Las Condes)'!$J:$J,MATCH($B1259,'Pliegos Tarifarios (Las Condes)'!$A:$A,0)))/1.19</f>
        <v>1943.3219362184877</v>
      </c>
      <c r="R1259" s="19">
        <f>INDEX('Pliegos Tarifarios (Las Condes)'!$K:$K,MATCH($B1259,'Pliegos Tarifarios (Las Condes)'!$A:$A,0))</f>
        <v>716.899</v>
      </c>
      <c r="S1259" s="21">
        <f t="shared" si="60"/>
        <v>151367.72460321846</v>
      </c>
      <c r="T1259" s="21">
        <f t="shared" si="61"/>
        <v>28759.867674611509</v>
      </c>
      <c r="U1259" s="19">
        <v>0</v>
      </c>
      <c r="V1259" s="21">
        <f t="shared" si="62"/>
        <v>180127.59227782997</v>
      </c>
    </row>
    <row r="1260" spans="1:22" x14ac:dyDescent="0.3">
      <c r="A1260" s="3" t="s">
        <v>142</v>
      </c>
      <c r="B1260" s="3">
        <v>3</v>
      </c>
      <c r="C1260" s="4" t="s">
        <v>186</v>
      </c>
      <c r="D1260" s="3" t="s">
        <v>864</v>
      </c>
      <c r="E1260" s="3" t="s">
        <v>121</v>
      </c>
      <c r="F1260" s="4" t="s">
        <v>865</v>
      </c>
      <c r="G1260" s="3" t="s">
        <v>16</v>
      </c>
      <c r="H1260" s="5">
        <v>828.10239999999999</v>
      </c>
      <c r="I1260" s="5">
        <v>2.2797000000000001</v>
      </c>
      <c r="J1260" s="5">
        <v>2.2797000000000001</v>
      </c>
      <c r="K1260" s="6">
        <v>1</v>
      </c>
      <c r="L1260" s="5">
        <v>29.58</v>
      </c>
      <c r="M1260" s="19">
        <f>H1260*INDEX('Pliegos Tarifarios (Las Condes)'!$B:$B,MATCH($B1260,'Pliegos Tarifarios (Las Condes)'!$A:$A,0))</f>
        <v>98410.033011199994</v>
      </c>
      <c r="N1260" s="19">
        <f>I1260*INDEX('Pliegos Tarifarios (Las Condes)'!$C:$C,MATCH($B1260,'Pliegos Tarifarios (Las Condes)'!$A:$A,0))</f>
        <v>7961.3256393000001</v>
      </c>
      <c r="O1260" s="19">
        <f>J1260*INDEX('Pliegos Tarifarios (Las Condes)'!$D:$D,MATCH($B1260,'Pliegos Tarifarios (Las Condes)'!$A:$A,0))</f>
        <v>32355.360355500001</v>
      </c>
      <c r="P1260" s="19">
        <f>H1260*INDEX('Pliegos Tarifarios (Las Condes)'!$E:$E,MATCH($B1260,'Pliegos Tarifarios (Las Condes)'!$A:$A,0))</f>
        <v>10709.020236800001</v>
      </c>
      <c r="Q1260" s="19" cm="1">
        <f t="array" ref="Q1260">H1260*_xlfn.IFS(H1260&lt;=350,INDEX('Pliegos Tarifarios (Las Condes)'!$F:$F,MATCH($B1260,'Pliegos Tarifarios (Las Condes)'!$A:$A,0)),H1260&lt;=500,INDEX('Pliegos Tarifarios (Las Condes)'!$G:$G,MATCH($B1260,'Pliegos Tarifarios (Las Condes)'!$A:$A,0)),H1260&lt;=1000,INDEX('Pliegos Tarifarios (Las Condes)'!$H:$H,MATCH($B1260,'Pliegos Tarifarios (Las Condes)'!$A:$A,0)),H1260&lt;=5000,INDEX('Pliegos Tarifarios (Las Condes)'!$I:$I,MATCH($B1260,'Pliegos Tarifarios (Las Condes)'!$A:$A,0)),H1260&gt;5000,INDEX('Pliegos Tarifarios (Las Condes)'!$J:$J,MATCH($B1260,'Pliegos Tarifarios (Las Condes)'!$A:$A,0)))/1.19</f>
        <v>1942.2132759663866</v>
      </c>
      <c r="R1260" s="19">
        <f>INDEX('Pliegos Tarifarios (Las Condes)'!$K:$K,MATCH($B1260,'Pliegos Tarifarios (Las Condes)'!$A:$A,0))</f>
        <v>716.899</v>
      </c>
      <c r="S1260" s="21">
        <f t="shared" si="60"/>
        <v>152094.85151876637</v>
      </c>
      <c r="T1260" s="21">
        <f t="shared" si="61"/>
        <v>28898.021788565609</v>
      </c>
      <c r="U1260" s="19">
        <v>0</v>
      </c>
      <c r="V1260" s="21">
        <f t="shared" si="62"/>
        <v>180992.87330733199</v>
      </c>
    </row>
    <row r="1261" spans="1:22" x14ac:dyDescent="0.3">
      <c r="A1261" s="3" t="s">
        <v>142</v>
      </c>
      <c r="B1261" s="3">
        <v>3</v>
      </c>
      <c r="C1261" s="4" t="s">
        <v>186</v>
      </c>
      <c r="D1261" s="3" t="s">
        <v>866</v>
      </c>
      <c r="E1261" s="3" t="s">
        <v>121</v>
      </c>
      <c r="F1261" s="4" t="s">
        <v>867</v>
      </c>
      <c r="G1261" s="3" t="s">
        <v>16</v>
      </c>
      <c r="H1261" s="5">
        <v>826.52459999999996</v>
      </c>
      <c r="I1261" s="5">
        <v>2.2174999999999998</v>
      </c>
      <c r="J1261" s="5">
        <v>2.2174999999999998</v>
      </c>
      <c r="K1261" s="6">
        <v>1</v>
      </c>
      <c r="L1261" s="5">
        <v>29.52</v>
      </c>
      <c r="M1261" s="19">
        <f>H1261*INDEX('Pliegos Tarifarios (Las Condes)'!$B:$B,MATCH($B1261,'Pliegos Tarifarios (Las Condes)'!$A:$A,0))</f>
        <v>98222.530414799985</v>
      </c>
      <c r="N1261" s="19">
        <f>I1261*INDEX('Pliegos Tarifarios (Las Condes)'!$C:$C,MATCH($B1261,'Pliegos Tarifarios (Las Condes)'!$A:$A,0))</f>
        <v>7744.1065074999988</v>
      </c>
      <c r="O1261" s="19">
        <f>J1261*INDEX('Pliegos Tarifarios (Las Condes)'!$D:$D,MATCH($B1261,'Pliegos Tarifarios (Las Condes)'!$A:$A,0))</f>
        <v>31472.567262499997</v>
      </c>
      <c r="P1261" s="19">
        <f>H1261*INDEX('Pliegos Tarifarios (Las Condes)'!$E:$E,MATCH($B1261,'Pliegos Tarifarios (Las Condes)'!$A:$A,0))</f>
        <v>10688.616127199999</v>
      </c>
      <c r="Q1261" s="19" cm="1">
        <f t="array" ref="Q1261">H1261*_xlfn.IFS(H1261&lt;=350,INDEX('Pliegos Tarifarios (Las Condes)'!$F:$F,MATCH($B1261,'Pliegos Tarifarios (Las Condes)'!$A:$A,0)),H1261&lt;=500,INDEX('Pliegos Tarifarios (Las Condes)'!$G:$G,MATCH($B1261,'Pliegos Tarifarios (Las Condes)'!$A:$A,0)),H1261&lt;=1000,INDEX('Pliegos Tarifarios (Las Condes)'!$H:$H,MATCH($B1261,'Pliegos Tarifarios (Las Condes)'!$A:$A,0)),H1261&lt;=5000,INDEX('Pliegos Tarifarios (Las Condes)'!$I:$I,MATCH($B1261,'Pliegos Tarifarios (Las Condes)'!$A:$A,0)),H1261&gt;5000,INDEX('Pliegos Tarifarios (Las Condes)'!$J:$J,MATCH($B1261,'Pliegos Tarifarios (Las Condes)'!$A:$A,0)))/1.19</f>
        <v>1938.512738319328</v>
      </c>
      <c r="R1261" s="19">
        <f>INDEX('Pliegos Tarifarios (Las Condes)'!$K:$K,MATCH($B1261,'Pliegos Tarifarios (Las Condes)'!$A:$A,0))</f>
        <v>716.899</v>
      </c>
      <c r="S1261" s="21">
        <f t="shared" si="60"/>
        <v>150783.23205031929</v>
      </c>
      <c r="T1261" s="21">
        <f t="shared" si="61"/>
        <v>28648.814089560667</v>
      </c>
      <c r="U1261" s="19">
        <v>0</v>
      </c>
      <c r="V1261" s="21">
        <f t="shared" si="62"/>
        <v>179432.04613987997</v>
      </c>
    </row>
    <row r="1262" spans="1:22" x14ac:dyDescent="0.3">
      <c r="A1262" s="3" t="s">
        <v>142</v>
      </c>
      <c r="B1262" s="3">
        <v>3</v>
      </c>
      <c r="C1262" s="4" t="s">
        <v>186</v>
      </c>
      <c r="D1262" s="3" t="s">
        <v>868</v>
      </c>
      <c r="E1262" s="3" t="s">
        <v>121</v>
      </c>
      <c r="F1262" s="4" t="s">
        <v>869</v>
      </c>
      <c r="G1262" s="3" t="s">
        <v>16</v>
      </c>
      <c r="H1262" s="5">
        <v>827.80460000000005</v>
      </c>
      <c r="I1262" s="5">
        <v>2.2349999999999999</v>
      </c>
      <c r="J1262" s="5">
        <v>2.1730999999999998</v>
      </c>
      <c r="K1262" s="6">
        <v>0.97230425055928404</v>
      </c>
      <c r="L1262" s="5">
        <v>29.56</v>
      </c>
      <c r="M1262" s="19">
        <f>H1262*INDEX('Pliegos Tarifarios (Las Condes)'!$B:$B,MATCH($B1262,'Pliegos Tarifarios (Las Condes)'!$A:$A,0))</f>
        <v>98374.643054800006</v>
      </c>
      <c r="N1262" s="19">
        <f>I1262*INDEX('Pliegos Tarifarios (Las Condes)'!$C:$C,MATCH($B1262,'Pliegos Tarifarios (Las Condes)'!$A:$A,0))</f>
        <v>7805.2212149999987</v>
      </c>
      <c r="O1262" s="19">
        <f>J1262*INDEX('Pliegos Tarifarios (Las Condes)'!$D:$D,MATCH($B1262,'Pliegos Tarifarios (Las Condes)'!$A:$A,0))</f>
        <v>30842.406276499998</v>
      </c>
      <c r="P1262" s="19">
        <f>H1262*INDEX('Pliegos Tarifarios (Las Condes)'!$E:$E,MATCH($B1262,'Pliegos Tarifarios (Las Condes)'!$A:$A,0))</f>
        <v>10705.169087200002</v>
      </c>
      <c r="Q1262" s="19" cm="1">
        <f t="array" ref="Q1262">H1262*_xlfn.IFS(H1262&lt;=350,INDEX('Pliegos Tarifarios (Las Condes)'!$F:$F,MATCH($B1262,'Pliegos Tarifarios (Las Condes)'!$A:$A,0)),H1262&lt;=500,INDEX('Pliegos Tarifarios (Las Condes)'!$G:$G,MATCH($B1262,'Pliegos Tarifarios (Las Condes)'!$A:$A,0)),H1262&lt;=1000,INDEX('Pliegos Tarifarios (Las Condes)'!$H:$H,MATCH($B1262,'Pliegos Tarifarios (Las Condes)'!$A:$A,0)),H1262&lt;=5000,INDEX('Pliegos Tarifarios (Las Condes)'!$I:$I,MATCH($B1262,'Pliegos Tarifarios (Las Condes)'!$A:$A,0)),H1262&gt;5000,INDEX('Pliegos Tarifarios (Las Condes)'!$J:$J,MATCH($B1262,'Pliegos Tarifarios (Las Condes)'!$A:$A,0)))/1.19</f>
        <v>1941.5148223529418</v>
      </c>
      <c r="R1262" s="19">
        <f>INDEX('Pliegos Tarifarios (Las Condes)'!$K:$K,MATCH($B1262,'Pliegos Tarifarios (Las Condes)'!$A:$A,0))</f>
        <v>716.899</v>
      </c>
      <c r="S1262" s="21">
        <f t="shared" si="60"/>
        <v>150385.85345585292</v>
      </c>
      <c r="T1262" s="21">
        <f t="shared" si="61"/>
        <v>28573.312156612054</v>
      </c>
      <c r="U1262" s="19">
        <v>0</v>
      </c>
      <c r="V1262" s="21">
        <f t="shared" si="62"/>
        <v>178959.16561246497</v>
      </c>
    </row>
    <row r="1263" spans="1:22" x14ac:dyDescent="0.3">
      <c r="A1263" s="3" t="s">
        <v>142</v>
      </c>
      <c r="B1263" s="3">
        <v>3</v>
      </c>
      <c r="C1263" s="4" t="s">
        <v>186</v>
      </c>
      <c r="D1263" s="3" t="s">
        <v>870</v>
      </c>
      <c r="E1263" s="3" t="s">
        <v>121</v>
      </c>
      <c r="F1263" s="4" t="s">
        <v>871</v>
      </c>
      <c r="G1263" s="3" t="s">
        <v>16</v>
      </c>
      <c r="H1263" s="5">
        <v>829.35410000000002</v>
      </c>
      <c r="I1263" s="5">
        <v>2.2269999999999999</v>
      </c>
      <c r="J1263" s="5">
        <v>2.2265000000000001</v>
      </c>
      <c r="K1263" s="6">
        <v>0.99977548271216898</v>
      </c>
      <c r="L1263" s="5">
        <v>29.62</v>
      </c>
      <c r="M1263" s="19">
        <f>H1263*INDEX('Pliegos Tarifarios (Las Condes)'!$B:$B,MATCH($B1263,'Pliegos Tarifarios (Las Condes)'!$A:$A,0))</f>
        <v>98558.782535799997</v>
      </c>
      <c r="N1263" s="19">
        <f>I1263*INDEX('Pliegos Tarifarios (Las Condes)'!$C:$C,MATCH($B1263,'Pliegos Tarifarios (Las Condes)'!$A:$A,0))</f>
        <v>7777.2830629999989</v>
      </c>
      <c r="O1263" s="19">
        <f>J1263*INDEX('Pliegos Tarifarios (Las Condes)'!$D:$D,MATCH($B1263,'Pliegos Tarifarios (Las Condes)'!$A:$A,0))</f>
        <v>31600.302597500002</v>
      </c>
      <c r="P1263" s="19">
        <f>H1263*INDEX('Pliegos Tarifarios (Las Condes)'!$E:$E,MATCH($B1263,'Pliegos Tarifarios (Las Condes)'!$A:$A,0))</f>
        <v>10725.2072212</v>
      </c>
      <c r="Q1263" s="19" cm="1">
        <f t="array" ref="Q1263">H1263*_xlfn.IFS(H1263&lt;=350,INDEX('Pliegos Tarifarios (Las Condes)'!$F:$F,MATCH($B1263,'Pliegos Tarifarios (Las Condes)'!$A:$A,0)),H1263&lt;=500,INDEX('Pliegos Tarifarios (Las Condes)'!$G:$G,MATCH($B1263,'Pliegos Tarifarios (Las Condes)'!$A:$A,0)),H1263&lt;=1000,INDEX('Pliegos Tarifarios (Las Condes)'!$H:$H,MATCH($B1263,'Pliegos Tarifarios (Las Condes)'!$A:$A,0)),H1263&lt;=5000,INDEX('Pliegos Tarifarios (Las Condes)'!$I:$I,MATCH($B1263,'Pliegos Tarifarios (Las Condes)'!$A:$A,0)),H1263&gt;5000,INDEX('Pliegos Tarifarios (Las Condes)'!$J:$J,MATCH($B1263,'Pliegos Tarifarios (Las Condes)'!$A:$A,0)))/1.19</f>
        <v>1945.1489857983197</v>
      </c>
      <c r="R1263" s="19">
        <f>INDEX('Pliegos Tarifarios (Las Condes)'!$K:$K,MATCH($B1263,'Pliegos Tarifarios (Las Condes)'!$A:$A,0))</f>
        <v>716.899</v>
      </c>
      <c r="S1263" s="21">
        <f t="shared" si="60"/>
        <v>151323.62340329832</v>
      </c>
      <c r="T1263" s="21">
        <f t="shared" si="61"/>
        <v>28751.488446626681</v>
      </c>
      <c r="U1263" s="19">
        <v>0</v>
      </c>
      <c r="V1263" s="21">
        <f t="shared" si="62"/>
        <v>180075.11184992502</v>
      </c>
    </row>
    <row r="1264" spans="1:22" x14ac:dyDescent="0.3">
      <c r="A1264" s="3" t="s">
        <v>142</v>
      </c>
      <c r="B1264" s="3">
        <v>3</v>
      </c>
      <c r="C1264" s="4" t="s">
        <v>186</v>
      </c>
      <c r="D1264" s="3" t="s">
        <v>872</v>
      </c>
      <c r="E1264" s="3" t="s">
        <v>121</v>
      </c>
      <c r="F1264" s="4" t="s">
        <v>873</v>
      </c>
      <c r="G1264" s="3" t="s">
        <v>16</v>
      </c>
      <c r="H1264" s="5">
        <v>829.81690000000003</v>
      </c>
      <c r="I1264" s="5">
        <v>2.2208000000000001</v>
      </c>
      <c r="J1264" s="5">
        <v>2.2208000000000001</v>
      </c>
      <c r="K1264" s="6">
        <v>1</v>
      </c>
      <c r="L1264" s="5">
        <v>29.64</v>
      </c>
      <c r="M1264" s="19">
        <f>H1264*INDEX('Pliegos Tarifarios (Las Condes)'!$B:$B,MATCH($B1264,'Pliegos Tarifarios (Las Condes)'!$A:$A,0))</f>
        <v>98613.780762199996</v>
      </c>
      <c r="N1264" s="19">
        <f>I1264*INDEX('Pliegos Tarifarios (Las Condes)'!$C:$C,MATCH($B1264,'Pliegos Tarifarios (Las Condes)'!$A:$A,0))</f>
        <v>7755.6309952000001</v>
      </c>
      <c r="O1264" s="19">
        <f>J1264*INDEX('Pliegos Tarifarios (Las Condes)'!$D:$D,MATCH($B1264,'Pliegos Tarifarios (Las Condes)'!$A:$A,0))</f>
        <v>31519.403552000003</v>
      </c>
      <c r="P1264" s="19">
        <f>H1264*INDEX('Pliegos Tarifarios (Las Condes)'!$E:$E,MATCH($B1264,'Pliegos Tarifarios (Las Condes)'!$A:$A,0))</f>
        <v>10731.192150800001</v>
      </c>
      <c r="Q1264" s="19" cm="1">
        <f t="array" ref="Q1264">H1264*_xlfn.IFS(H1264&lt;=350,INDEX('Pliegos Tarifarios (Las Condes)'!$F:$F,MATCH($B1264,'Pliegos Tarifarios (Las Condes)'!$A:$A,0)),H1264&lt;=500,INDEX('Pliegos Tarifarios (Las Condes)'!$G:$G,MATCH($B1264,'Pliegos Tarifarios (Las Condes)'!$A:$A,0)),H1264&lt;=1000,INDEX('Pliegos Tarifarios (Las Condes)'!$H:$H,MATCH($B1264,'Pliegos Tarifarios (Las Condes)'!$A:$A,0)),H1264&lt;=5000,INDEX('Pliegos Tarifarios (Las Condes)'!$I:$I,MATCH($B1264,'Pliegos Tarifarios (Las Condes)'!$A:$A,0)),H1264&gt;5000,INDEX('Pliegos Tarifarios (Las Condes)'!$J:$J,MATCH($B1264,'Pliegos Tarifarios (Las Condes)'!$A:$A,0)))/1.19</f>
        <v>1946.2344268067231</v>
      </c>
      <c r="R1264" s="19">
        <f>INDEX('Pliegos Tarifarios (Las Condes)'!$K:$K,MATCH($B1264,'Pliegos Tarifarios (Las Condes)'!$A:$A,0))</f>
        <v>716.899</v>
      </c>
      <c r="S1264" s="21">
        <f t="shared" si="60"/>
        <v>151283.14088700671</v>
      </c>
      <c r="T1264" s="21">
        <f t="shared" si="61"/>
        <v>28743.796768531276</v>
      </c>
      <c r="U1264" s="19">
        <v>0</v>
      </c>
      <c r="V1264" s="21">
        <f t="shared" si="62"/>
        <v>180026.93765553797</v>
      </c>
    </row>
    <row r="1265" spans="1:22" x14ac:dyDescent="0.3">
      <c r="A1265" s="3" t="s">
        <v>142</v>
      </c>
      <c r="B1265" s="3">
        <v>3</v>
      </c>
      <c r="C1265" s="4" t="s">
        <v>186</v>
      </c>
      <c r="D1265" s="3" t="s">
        <v>874</v>
      </c>
      <c r="E1265" s="3" t="s">
        <v>121</v>
      </c>
      <c r="F1265" s="4" t="s">
        <v>875</v>
      </c>
      <c r="G1265" s="3" t="s">
        <v>16</v>
      </c>
      <c r="H1265" s="5">
        <v>828.81330000000003</v>
      </c>
      <c r="I1265" s="5">
        <v>2.1976</v>
      </c>
      <c r="J1265" s="5">
        <v>2.1886000000000001</v>
      </c>
      <c r="K1265" s="6">
        <v>0.99590462322533679</v>
      </c>
      <c r="L1265" s="5">
        <v>29.6</v>
      </c>
      <c r="M1265" s="19">
        <f>H1265*INDEX('Pliegos Tarifarios (Las Condes)'!$B:$B,MATCH($B1265,'Pliegos Tarifarios (Las Condes)'!$A:$A,0))</f>
        <v>98494.514945399991</v>
      </c>
      <c r="N1265" s="19">
        <f>I1265*INDEX('Pliegos Tarifarios (Las Condes)'!$C:$C,MATCH($B1265,'Pliegos Tarifarios (Las Condes)'!$A:$A,0))</f>
        <v>7674.6103543999998</v>
      </c>
      <c r="O1265" s="19">
        <f>J1265*INDEX('Pliegos Tarifarios (Las Condes)'!$D:$D,MATCH($B1265,'Pliegos Tarifarios (Las Condes)'!$A:$A,0))</f>
        <v>31062.394909000002</v>
      </c>
      <c r="P1265" s="19">
        <f>H1265*INDEX('Pliegos Tarifarios (Las Condes)'!$E:$E,MATCH($B1265,'Pliegos Tarifarios (Las Condes)'!$A:$A,0))</f>
        <v>10718.2135956</v>
      </c>
      <c r="Q1265" s="19" cm="1">
        <f t="array" ref="Q1265">H1265*_xlfn.IFS(H1265&lt;=350,INDEX('Pliegos Tarifarios (Las Condes)'!$F:$F,MATCH($B1265,'Pliegos Tarifarios (Las Condes)'!$A:$A,0)),H1265&lt;=500,INDEX('Pliegos Tarifarios (Las Condes)'!$G:$G,MATCH($B1265,'Pliegos Tarifarios (Las Condes)'!$A:$A,0)),H1265&lt;=1000,INDEX('Pliegos Tarifarios (Las Condes)'!$H:$H,MATCH($B1265,'Pliegos Tarifarios (Las Condes)'!$A:$A,0)),H1265&lt;=5000,INDEX('Pliegos Tarifarios (Las Condes)'!$I:$I,MATCH($B1265,'Pliegos Tarifarios (Las Condes)'!$A:$A,0)),H1265&gt;5000,INDEX('Pliegos Tarifarios (Las Condes)'!$J:$J,MATCH($B1265,'Pliegos Tarifarios (Las Condes)'!$A:$A,0)))/1.19</f>
        <v>1943.8806052941181</v>
      </c>
      <c r="R1265" s="19">
        <f>INDEX('Pliegos Tarifarios (Las Condes)'!$K:$K,MATCH($B1265,'Pliegos Tarifarios (Las Condes)'!$A:$A,0))</f>
        <v>716.899</v>
      </c>
      <c r="S1265" s="21">
        <f t="shared" si="60"/>
        <v>150610.5134096941</v>
      </c>
      <c r="T1265" s="21">
        <f t="shared" si="61"/>
        <v>28615.997547841878</v>
      </c>
      <c r="U1265" s="19">
        <v>0</v>
      </c>
      <c r="V1265" s="21">
        <f t="shared" si="62"/>
        <v>179226.510957536</v>
      </c>
    </row>
    <row r="1266" spans="1:22" x14ac:dyDescent="0.3">
      <c r="A1266" s="3" t="s">
        <v>142</v>
      </c>
      <c r="B1266" s="3">
        <v>3</v>
      </c>
      <c r="C1266" s="4" t="s">
        <v>186</v>
      </c>
      <c r="D1266" s="3" t="s">
        <v>876</v>
      </c>
      <c r="E1266" s="3" t="s">
        <v>121</v>
      </c>
      <c r="F1266" s="4" t="s">
        <v>877</v>
      </c>
      <c r="G1266" s="3" t="s">
        <v>16</v>
      </c>
      <c r="H1266" s="5">
        <v>827.83870000000002</v>
      </c>
      <c r="I1266" s="5">
        <v>2.1835</v>
      </c>
      <c r="J1266" s="5">
        <v>2.1644000000000001</v>
      </c>
      <c r="K1266" s="6">
        <v>0.99125257613922602</v>
      </c>
      <c r="L1266" s="5">
        <v>29.57</v>
      </c>
      <c r="M1266" s="19">
        <f>H1266*INDEX('Pliegos Tarifarios (Las Condes)'!$B:$B,MATCH($B1266,'Pliegos Tarifarios (Las Condes)'!$A:$A,0))</f>
        <v>98378.695430599997</v>
      </c>
      <c r="N1266" s="19">
        <f>I1266*INDEX('Pliegos Tarifarios (Las Condes)'!$C:$C,MATCH($B1266,'Pliegos Tarifarios (Las Condes)'!$A:$A,0))</f>
        <v>7625.3693614999993</v>
      </c>
      <c r="O1266" s="19">
        <f>J1266*INDEX('Pliegos Tarifarios (Las Condes)'!$D:$D,MATCH($B1266,'Pliegos Tarifarios (Las Condes)'!$A:$A,0))</f>
        <v>30718.928786000004</v>
      </c>
      <c r="P1266" s="19">
        <f>H1266*INDEX('Pliegos Tarifarios (Las Condes)'!$E:$E,MATCH($B1266,'Pliegos Tarifarios (Las Condes)'!$A:$A,0))</f>
        <v>10705.610068400001</v>
      </c>
      <c r="Q1266" s="19" cm="1">
        <f t="array" ref="Q1266">H1266*_xlfn.IFS(H1266&lt;=350,INDEX('Pliegos Tarifarios (Las Condes)'!$F:$F,MATCH($B1266,'Pliegos Tarifarios (Las Condes)'!$A:$A,0)),H1266&lt;=500,INDEX('Pliegos Tarifarios (Las Condes)'!$G:$G,MATCH($B1266,'Pliegos Tarifarios (Las Condes)'!$A:$A,0)),H1266&lt;=1000,INDEX('Pliegos Tarifarios (Las Condes)'!$H:$H,MATCH($B1266,'Pliegos Tarifarios (Las Condes)'!$A:$A,0)),H1266&lt;=5000,INDEX('Pliegos Tarifarios (Las Condes)'!$I:$I,MATCH($B1266,'Pliegos Tarifarios (Las Condes)'!$A:$A,0)),H1266&gt;5000,INDEX('Pliegos Tarifarios (Las Condes)'!$J:$J,MATCH($B1266,'Pliegos Tarifarios (Las Condes)'!$A:$A,0)))/1.19</f>
        <v>1941.5947997478997</v>
      </c>
      <c r="R1266" s="19">
        <f>INDEX('Pliegos Tarifarios (Las Condes)'!$K:$K,MATCH($B1266,'Pliegos Tarifarios (Las Condes)'!$A:$A,0))</f>
        <v>716.899</v>
      </c>
      <c r="S1266" s="21">
        <f t="shared" si="60"/>
        <v>150087.09744624791</v>
      </c>
      <c r="T1266" s="21">
        <f t="shared" si="61"/>
        <v>28516.548514787104</v>
      </c>
      <c r="U1266" s="19">
        <v>0</v>
      </c>
      <c r="V1266" s="21">
        <f t="shared" si="62"/>
        <v>178603.64596103501</v>
      </c>
    </row>
    <row r="1267" spans="1:22" x14ac:dyDescent="0.3">
      <c r="A1267" s="3" t="s">
        <v>142</v>
      </c>
      <c r="B1267" s="3">
        <v>3</v>
      </c>
      <c r="C1267" s="4" t="s">
        <v>186</v>
      </c>
      <c r="D1267" s="3" t="s">
        <v>878</v>
      </c>
      <c r="E1267" s="3" t="s">
        <v>121</v>
      </c>
      <c r="F1267" s="4" t="s">
        <v>879</v>
      </c>
      <c r="G1267" s="3" t="s">
        <v>16</v>
      </c>
      <c r="H1267" s="5">
        <v>827.84649999999999</v>
      </c>
      <c r="I1267" s="5">
        <v>2.2444999999999999</v>
      </c>
      <c r="J1267" s="5">
        <v>2.1838000000000002</v>
      </c>
      <c r="K1267" s="6">
        <v>0.97295611494764989</v>
      </c>
      <c r="L1267" s="5">
        <v>29.57</v>
      </c>
      <c r="M1267" s="19">
        <f>H1267*INDEX('Pliegos Tarifarios (Las Condes)'!$B:$B,MATCH($B1267,'Pliegos Tarifarios (Las Condes)'!$A:$A,0))</f>
        <v>98379.622366999989</v>
      </c>
      <c r="N1267" s="19">
        <f>I1267*INDEX('Pliegos Tarifarios (Las Condes)'!$C:$C,MATCH($B1267,'Pliegos Tarifarios (Las Condes)'!$A:$A,0))</f>
        <v>7838.3977704999988</v>
      </c>
      <c r="O1267" s="19">
        <f>J1267*INDEX('Pliegos Tarifarios (Las Condes)'!$D:$D,MATCH($B1267,'Pliegos Tarifarios (Las Condes)'!$A:$A,0))</f>
        <v>30994.269397000004</v>
      </c>
      <c r="P1267" s="19">
        <f>H1267*INDEX('Pliegos Tarifarios (Las Condes)'!$E:$E,MATCH($B1267,'Pliegos Tarifarios (Las Condes)'!$A:$A,0))</f>
        <v>10705.710938</v>
      </c>
      <c r="Q1267" s="19" cm="1">
        <f t="array" ref="Q1267">H1267*_xlfn.IFS(H1267&lt;=350,INDEX('Pliegos Tarifarios (Las Condes)'!$F:$F,MATCH($B1267,'Pliegos Tarifarios (Las Condes)'!$A:$A,0)),H1267&lt;=500,INDEX('Pliegos Tarifarios (Las Condes)'!$G:$G,MATCH($B1267,'Pliegos Tarifarios (Las Condes)'!$A:$A,0)),H1267&lt;=1000,INDEX('Pliegos Tarifarios (Las Condes)'!$H:$H,MATCH($B1267,'Pliegos Tarifarios (Las Condes)'!$A:$A,0)),H1267&lt;=5000,INDEX('Pliegos Tarifarios (Las Condes)'!$I:$I,MATCH($B1267,'Pliegos Tarifarios (Las Condes)'!$A:$A,0)),H1267&gt;5000,INDEX('Pliegos Tarifarios (Las Condes)'!$J:$J,MATCH($B1267,'Pliegos Tarifarios (Las Condes)'!$A:$A,0)))/1.19</f>
        <v>1941.6130936974791</v>
      </c>
      <c r="R1267" s="19">
        <f>INDEX('Pliegos Tarifarios (Las Condes)'!$K:$K,MATCH($B1267,'Pliegos Tarifarios (Las Condes)'!$A:$A,0))</f>
        <v>716.899</v>
      </c>
      <c r="S1267" s="21">
        <f t="shared" si="60"/>
        <v>150576.51256619746</v>
      </c>
      <c r="T1267" s="21">
        <f t="shared" si="61"/>
        <v>28609.537387577519</v>
      </c>
      <c r="U1267" s="19">
        <v>0</v>
      </c>
      <c r="V1267" s="21">
        <f t="shared" si="62"/>
        <v>179186.04995377499</v>
      </c>
    </row>
    <row r="1268" spans="1:22" x14ac:dyDescent="0.3">
      <c r="A1268" s="3" t="s">
        <v>142</v>
      </c>
      <c r="B1268" s="3">
        <v>3</v>
      </c>
      <c r="C1268" s="4" t="s">
        <v>186</v>
      </c>
      <c r="D1268" s="3" t="s">
        <v>880</v>
      </c>
      <c r="E1268" s="3" t="s">
        <v>121</v>
      </c>
      <c r="F1268" s="4" t="s">
        <v>881</v>
      </c>
      <c r="G1268" s="3" t="s">
        <v>16</v>
      </c>
      <c r="H1268" s="5">
        <v>830.29459999999995</v>
      </c>
      <c r="I1268" s="5">
        <v>2.1934999999999998</v>
      </c>
      <c r="J1268" s="5">
        <v>2.1779999999999999</v>
      </c>
      <c r="K1268" s="6">
        <v>0.99293366765443358</v>
      </c>
      <c r="L1268" s="5">
        <v>29.65</v>
      </c>
      <c r="M1268" s="19">
        <f>H1268*INDEX('Pliegos Tarifarios (Las Condes)'!$B:$B,MATCH($B1268,'Pliegos Tarifarios (Las Condes)'!$A:$A,0))</f>
        <v>98670.549674799986</v>
      </c>
      <c r="N1268" s="19">
        <f>I1268*INDEX('Pliegos Tarifarios (Las Condes)'!$C:$C,MATCH($B1268,'Pliegos Tarifarios (Las Condes)'!$A:$A,0))</f>
        <v>7660.2920514999987</v>
      </c>
      <c r="O1268" s="19">
        <f>J1268*INDEX('Pliegos Tarifarios (Las Condes)'!$D:$D,MATCH($B1268,'Pliegos Tarifarios (Las Condes)'!$A:$A,0))</f>
        <v>30911.951069999999</v>
      </c>
      <c r="P1268" s="19">
        <f>H1268*INDEX('Pliegos Tarifarios (Las Condes)'!$E:$E,MATCH($B1268,'Pliegos Tarifarios (Las Condes)'!$A:$A,0))</f>
        <v>10737.3697672</v>
      </c>
      <c r="Q1268" s="19" cm="1">
        <f t="array" ref="Q1268">H1268*_xlfn.IFS(H1268&lt;=350,INDEX('Pliegos Tarifarios (Las Condes)'!$F:$F,MATCH($B1268,'Pliegos Tarifarios (Las Condes)'!$A:$A,0)),H1268&lt;=500,INDEX('Pliegos Tarifarios (Las Condes)'!$G:$G,MATCH($B1268,'Pliegos Tarifarios (Las Condes)'!$A:$A,0)),H1268&lt;=1000,INDEX('Pliegos Tarifarios (Las Condes)'!$H:$H,MATCH($B1268,'Pliegos Tarifarios (Las Condes)'!$A:$A,0)),H1268&lt;=5000,INDEX('Pliegos Tarifarios (Las Condes)'!$I:$I,MATCH($B1268,'Pliegos Tarifarios (Las Condes)'!$A:$A,0)),H1268&gt;5000,INDEX('Pliegos Tarifarios (Las Condes)'!$J:$J,MATCH($B1268,'Pliegos Tarifarios (Las Condes)'!$A:$A,0)))/1.19</f>
        <v>1947.3548139495801</v>
      </c>
      <c r="R1268" s="19">
        <f>INDEX('Pliegos Tarifarios (Las Condes)'!$K:$K,MATCH($B1268,'Pliegos Tarifarios (Las Condes)'!$A:$A,0))</f>
        <v>716.899</v>
      </c>
      <c r="S1268" s="21">
        <f t="shared" si="60"/>
        <v>150644.41637744958</v>
      </c>
      <c r="T1268" s="21">
        <f t="shared" si="61"/>
        <v>28622.439111715423</v>
      </c>
      <c r="U1268" s="19">
        <v>0</v>
      </c>
      <c r="V1268" s="21">
        <f t="shared" si="62"/>
        <v>179266.855489165</v>
      </c>
    </row>
    <row r="1269" spans="1:22" x14ac:dyDescent="0.3">
      <c r="A1269" s="3" t="s">
        <v>142</v>
      </c>
      <c r="B1269" s="3">
        <v>3</v>
      </c>
      <c r="C1269" s="4" t="s">
        <v>186</v>
      </c>
      <c r="D1269" s="3" t="s">
        <v>882</v>
      </c>
      <c r="E1269" s="3" t="s">
        <v>121</v>
      </c>
      <c r="F1269" s="4" t="s">
        <v>883</v>
      </c>
      <c r="G1269" s="3" t="s">
        <v>16</v>
      </c>
      <c r="H1269" s="5">
        <v>828.36509999999998</v>
      </c>
      <c r="I1269" s="5">
        <v>2.2378</v>
      </c>
      <c r="J1269" s="5">
        <v>2.2256</v>
      </c>
      <c r="K1269" s="6">
        <v>0.99454821699883811</v>
      </c>
      <c r="L1269" s="5">
        <v>29.58</v>
      </c>
      <c r="M1269" s="19">
        <f>H1269*INDEX('Pliegos Tarifarios (Las Condes)'!$B:$B,MATCH($B1269,'Pliegos Tarifarios (Las Condes)'!$A:$A,0))</f>
        <v>98441.251753799996</v>
      </c>
      <c r="N1269" s="19">
        <f>I1269*INDEX('Pliegos Tarifarios (Las Condes)'!$C:$C,MATCH($B1269,'Pliegos Tarifarios (Las Condes)'!$A:$A,0))</f>
        <v>7814.9995681999999</v>
      </c>
      <c r="O1269" s="19">
        <f>J1269*INDEX('Pliegos Tarifarios (Las Condes)'!$D:$D,MATCH($B1269,'Pliegos Tarifarios (Las Condes)'!$A:$A,0))</f>
        <v>31587.529064000002</v>
      </c>
      <c r="P1269" s="19">
        <f>H1269*INDEX('Pliegos Tarifarios (Las Condes)'!$E:$E,MATCH($B1269,'Pliegos Tarifarios (Las Condes)'!$A:$A,0))</f>
        <v>10712.417473199999</v>
      </c>
      <c r="Q1269" s="19" cm="1">
        <f t="array" ref="Q1269">H1269*_xlfn.IFS(H1269&lt;=350,INDEX('Pliegos Tarifarios (Las Condes)'!$F:$F,MATCH($B1269,'Pliegos Tarifarios (Las Condes)'!$A:$A,0)),H1269&lt;=500,INDEX('Pliegos Tarifarios (Las Condes)'!$G:$G,MATCH($B1269,'Pliegos Tarifarios (Las Condes)'!$A:$A,0)),H1269&lt;=1000,INDEX('Pliegos Tarifarios (Las Condes)'!$H:$H,MATCH($B1269,'Pliegos Tarifarios (Las Condes)'!$A:$A,0)),H1269&lt;=5000,INDEX('Pliegos Tarifarios (Las Condes)'!$I:$I,MATCH($B1269,'Pliegos Tarifarios (Las Condes)'!$A:$A,0)),H1269&gt;5000,INDEX('Pliegos Tarifarios (Las Condes)'!$J:$J,MATCH($B1269,'Pliegos Tarifarios (Las Condes)'!$A:$A,0)))/1.19</f>
        <v>1942.829406806723</v>
      </c>
      <c r="R1269" s="19">
        <f>INDEX('Pliegos Tarifarios (Las Condes)'!$K:$K,MATCH($B1269,'Pliegos Tarifarios (Las Condes)'!$A:$A,0))</f>
        <v>716.899</v>
      </c>
      <c r="S1269" s="21">
        <f t="shared" si="60"/>
        <v>151215.92626600675</v>
      </c>
      <c r="T1269" s="21">
        <f t="shared" si="61"/>
        <v>28731.025990541282</v>
      </c>
      <c r="U1269" s="19">
        <v>0</v>
      </c>
      <c r="V1269" s="21">
        <f t="shared" si="62"/>
        <v>179946.95225654804</v>
      </c>
    </row>
    <row r="1270" spans="1:22" x14ac:dyDescent="0.3">
      <c r="A1270" s="3" t="s">
        <v>142</v>
      </c>
      <c r="B1270" s="3">
        <v>3</v>
      </c>
      <c r="C1270" s="4" t="s">
        <v>186</v>
      </c>
      <c r="D1270" s="3" t="s">
        <v>884</v>
      </c>
      <c r="E1270" s="3" t="s">
        <v>121</v>
      </c>
      <c r="F1270" s="4" t="s">
        <v>885</v>
      </c>
      <c r="G1270" s="3" t="s">
        <v>16</v>
      </c>
      <c r="H1270" s="5">
        <v>826.11099999999999</v>
      </c>
      <c r="I1270" s="5">
        <v>2.2027000000000001</v>
      </c>
      <c r="J1270" s="5">
        <v>2.1634000000000002</v>
      </c>
      <c r="K1270" s="6">
        <v>0.98215826031688391</v>
      </c>
      <c r="L1270" s="5">
        <v>29.5</v>
      </c>
      <c r="M1270" s="19">
        <f>H1270*INDEX('Pliegos Tarifarios (Las Condes)'!$B:$B,MATCH($B1270,'Pliegos Tarifarios (Las Condes)'!$A:$A,0))</f>
        <v>98173.379017999992</v>
      </c>
      <c r="N1270" s="19">
        <f>I1270*INDEX('Pliegos Tarifarios (Las Condes)'!$C:$C,MATCH($B1270,'Pliegos Tarifarios (Las Condes)'!$A:$A,0))</f>
        <v>7692.4209263000002</v>
      </c>
      <c r="O1270" s="19">
        <f>J1270*INDEX('Pliegos Tarifarios (Las Condes)'!$D:$D,MATCH($B1270,'Pliegos Tarifarios (Las Condes)'!$A:$A,0))</f>
        <v>30704.735971000006</v>
      </c>
      <c r="P1270" s="19">
        <f>H1270*INDEX('Pliegos Tarifarios (Las Condes)'!$E:$E,MATCH($B1270,'Pliegos Tarifarios (Las Condes)'!$A:$A,0))</f>
        <v>10683.267452</v>
      </c>
      <c r="Q1270" s="19" cm="1">
        <f t="array" ref="Q1270">H1270*_xlfn.IFS(H1270&lt;=350,INDEX('Pliegos Tarifarios (Las Condes)'!$F:$F,MATCH($B1270,'Pliegos Tarifarios (Las Condes)'!$A:$A,0)),H1270&lt;=500,INDEX('Pliegos Tarifarios (Las Condes)'!$G:$G,MATCH($B1270,'Pliegos Tarifarios (Las Condes)'!$A:$A,0)),H1270&lt;=1000,INDEX('Pliegos Tarifarios (Las Condes)'!$H:$H,MATCH($B1270,'Pliegos Tarifarios (Las Condes)'!$A:$A,0)),H1270&lt;=5000,INDEX('Pliegos Tarifarios (Las Condes)'!$I:$I,MATCH($B1270,'Pliegos Tarifarios (Las Condes)'!$A:$A,0)),H1270&gt;5000,INDEX('Pliegos Tarifarios (Las Condes)'!$J:$J,MATCH($B1270,'Pliegos Tarifarios (Las Condes)'!$A:$A,0)))/1.19</f>
        <v>1937.5426899159668</v>
      </c>
      <c r="R1270" s="19">
        <f>INDEX('Pliegos Tarifarios (Las Condes)'!$K:$K,MATCH($B1270,'Pliegos Tarifarios (Las Condes)'!$A:$A,0))</f>
        <v>716.899</v>
      </c>
      <c r="S1270" s="21">
        <f t="shared" si="60"/>
        <v>149908.24505721597</v>
      </c>
      <c r="T1270" s="21">
        <f t="shared" si="61"/>
        <v>28482.566560871033</v>
      </c>
      <c r="U1270" s="19">
        <v>0</v>
      </c>
      <c r="V1270" s="21">
        <f t="shared" si="62"/>
        <v>178390.811618087</v>
      </c>
    </row>
    <row r="1271" spans="1:22" x14ac:dyDescent="0.3">
      <c r="A1271" s="3" t="s">
        <v>142</v>
      </c>
      <c r="B1271" s="3">
        <v>3</v>
      </c>
      <c r="C1271" s="4" t="s">
        <v>186</v>
      </c>
      <c r="D1271" s="3" t="s">
        <v>886</v>
      </c>
      <c r="E1271" s="3" t="s">
        <v>121</v>
      </c>
      <c r="F1271" s="4" t="s">
        <v>887</v>
      </c>
      <c r="G1271" s="3" t="s">
        <v>16</v>
      </c>
      <c r="H1271" s="5">
        <v>830.17219999999998</v>
      </c>
      <c r="I1271" s="5">
        <v>2.2688999999999999</v>
      </c>
      <c r="J1271" s="5">
        <v>2.2688999999999999</v>
      </c>
      <c r="K1271" s="6">
        <v>1</v>
      </c>
      <c r="L1271" s="5">
        <v>29.65</v>
      </c>
      <c r="M1271" s="19">
        <f>H1271*INDEX('Pliegos Tarifarios (Las Condes)'!$B:$B,MATCH($B1271,'Pliegos Tarifarios (Las Condes)'!$A:$A,0))</f>
        <v>98656.003903599994</v>
      </c>
      <c r="N1271" s="19">
        <f>I1271*INDEX('Pliegos Tarifarios (Las Condes)'!$C:$C,MATCH($B1271,'Pliegos Tarifarios (Las Condes)'!$A:$A,0))</f>
        <v>7923.6091340999992</v>
      </c>
      <c r="O1271" s="19">
        <f>J1271*INDEX('Pliegos Tarifarios (Las Condes)'!$D:$D,MATCH($B1271,'Pliegos Tarifarios (Las Condes)'!$A:$A,0))</f>
        <v>32202.0779535</v>
      </c>
      <c r="P1271" s="19">
        <f>H1271*INDEX('Pliegos Tarifarios (Las Condes)'!$E:$E,MATCH($B1271,'Pliegos Tarifarios (Las Condes)'!$A:$A,0))</f>
        <v>10735.786890400001</v>
      </c>
      <c r="Q1271" s="19" cm="1">
        <f t="array" ref="Q1271">H1271*_xlfn.IFS(H1271&lt;=350,INDEX('Pliegos Tarifarios (Las Condes)'!$F:$F,MATCH($B1271,'Pliegos Tarifarios (Las Condes)'!$A:$A,0)),H1271&lt;=500,INDEX('Pliegos Tarifarios (Las Condes)'!$G:$G,MATCH($B1271,'Pliegos Tarifarios (Las Condes)'!$A:$A,0)),H1271&lt;=1000,INDEX('Pliegos Tarifarios (Las Condes)'!$H:$H,MATCH($B1271,'Pliegos Tarifarios (Las Condes)'!$A:$A,0)),H1271&lt;=5000,INDEX('Pliegos Tarifarios (Las Condes)'!$I:$I,MATCH($B1271,'Pliegos Tarifarios (Las Condes)'!$A:$A,0)),H1271&gt;5000,INDEX('Pliegos Tarifarios (Las Condes)'!$J:$J,MATCH($B1271,'Pliegos Tarifarios (Las Condes)'!$A:$A,0)))/1.19</f>
        <v>1947.067739663866</v>
      </c>
      <c r="R1271" s="19">
        <f>INDEX('Pliegos Tarifarios (Las Condes)'!$K:$K,MATCH($B1271,'Pliegos Tarifarios (Las Condes)'!$A:$A,0))</f>
        <v>716.899</v>
      </c>
      <c r="S1271" s="21">
        <f t="shared" si="60"/>
        <v>152181.44462126386</v>
      </c>
      <c r="T1271" s="21">
        <f t="shared" si="61"/>
        <v>28914.474478040134</v>
      </c>
      <c r="U1271" s="19">
        <v>0</v>
      </c>
      <c r="V1271" s="21">
        <f t="shared" si="62"/>
        <v>181095.91909930398</v>
      </c>
    </row>
    <row r="1272" spans="1:22" x14ac:dyDescent="0.3">
      <c r="A1272" s="3" t="s">
        <v>142</v>
      </c>
      <c r="B1272" s="3">
        <v>3</v>
      </c>
      <c r="C1272" s="4" t="s">
        <v>186</v>
      </c>
      <c r="D1272" s="3" t="s">
        <v>888</v>
      </c>
      <c r="E1272" s="3" t="s">
        <v>121</v>
      </c>
      <c r="F1272" s="4" t="s">
        <v>889</v>
      </c>
      <c r="G1272" s="3" t="s">
        <v>16</v>
      </c>
      <c r="H1272" s="5">
        <v>829.00969999999995</v>
      </c>
      <c r="I1272" s="5">
        <v>2.2387999999999999</v>
      </c>
      <c r="J1272" s="5">
        <v>2.1903000000000001</v>
      </c>
      <c r="K1272" s="6">
        <v>0.97833660889762386</v>
      </c>
      <c r="L1272" s="5">
        <v>29.61</v>
      </c>
      <c r="M1272" s="19">
        <f>H1272*INDEX('Pliegos Tarifarios (Las Condes)'!$B:$B,MATCH($B1272,'Pliegos Tarifarios (Las Condes)'!$A:$A,0))</f>
        <v>98517.854728599996</v>
      </c>
      <c r="N1272" s="19">
        <f>I1272*INDEX('Pliegos Tarifarios (Las Condes)'!$C:$C,MATCH($B1272,'Pliegos Tarifarios (Las Condes)'!$A:$A,0))</f>
        <v>7818.4918371999993</v>
      </c>
      <c r="O1272" s="19">
        <f>J1272*INDEX('Pliegos Tarifarios (Las Condes)'!$D:$D,MATCH($B1272,'Pliegos Tarifarios (Las Condes)'!$A:$A,0))</f>
        <v>31086.522694500003</v>
      </c>
      <c r="P1272" s="19">
        <f>H1272*INDEX('Pliegos Tarifarios (Las Condes)'!$E:$E,MATCH($B1272,'Pliegos Tarifarios (Las Condes)'!$A:$A,0))</f>
        <v>10720.7534404</v>
      </c>
      <c r="Q1272" s="19" cm="1">
        <f t="array" ref="Q1272">H1272*_xlfn.IFS(H1272&lt;=350,INDEX('Pliegos Tarifarios (Las Condes)'!$F:$F,MATCH($B1272,'Pliegos Tarifarios (Las Condes)'!$A:$A,0)),H1272&lt;=500,INDEX('Pliegos Tarifarios (Las Condes)'!$G:$G,MATCH($B1272,'Pliegos Tarifarios (Las Condes)'!$A:$A,0)),H1272&lt;=1000,INDEX('Pliegos Tarifarios (Las Condes)'!$H:$H,MATCH($B1272,'Pliegos Tarifarios (Las Condes)'!$A:$A,0)),H1272&lt;=5000,INDEX('Pliegos Tarifarios (Las Condes)'!$I:$I,MATCH($B1272,'Pliegos Tarifarios (Las Condes)'!$A:$A,0)),H1272&gt;5000,INDEX('Pliegos Tarifarios (Las Condes)'!$J:$J,MATCH($B1272,'Pliegos Tarifarios (Las Condes)'!$A:$A,0)))/1.19</f>
        <v>1944.3412375630255</v>
      </c>
      <c r="R1272" s="19">
        <f>INDEX('Pliegos Tarifarios (Las Condes)'!$K:$K,MATCH($B1272,'Pliegos Tarifarios (Las Condes)'!$A:$A,0))</f>
        <v>716.899</v>
      </c>
      <c r="S1272" s="21">
        <f t="shared" si="60"/>
        <v>150804.86293826305</v>
      </c>
      <c r="T1272" s="21">
        <f t="shared" si="61"/>
        <v>28652.923958269977</v>
      </c>
      <c r="U1272" s="19">
        <v>0</v>
      </c>
      <c r="V1272" s="21">
        <f t="shared" si="62"/>
        <v>179457.78689653301</v>
      </c>
    </row>
    <row r="1273" spans="1:22" x14ac:dyDescent="0.3">
      <c r="A1273" s="3" t="s">
        <v>142</v>
      </c>
      <c r="B1273" s="3">
        <v>3</v>
      </c>
      <c r="C1273" s="4" t="s">
        <v>186</v>
      </c>
      <c r="D1273" s="3" t="s">
        <v>890</v>
      </c>
      <c r="E1273" s="3" t="s">
        <v>121</v>
      </c>
      <c r="F1273" s="4" t="s">
        <v>891</v>
      </c>
      <c r="G1273" s="3" t="s">
        <v>16</v>
      </c>
      <c r="H1273" s="5">
        <v>827.74069999999995</v>
      </c>
      <c r="I1273" s="5">
        <v>2.2328999999999999</v>
      </c>
      <c r="J1273" s="5">
        <v>2.2155</v>
      </c>
      <c r="K1273" s="6">
        <v>0.99220744323525467</v>
      </c>
      <c r="L1273" s="5">
        <v>29.56</v>
      </c>
      <c r="M1273" s="19">
        <f>H1273*INDEX('Pliegos Tarifarios (Las Condes)'!$B:$B,MATCH($B1273,'Pliegos Tarifarios (Las Condes)'!$A:$A,0))</f>
        <v>98367.049306599991</v>
      </c>
      <c r="N1273" s="19">
        <f>I1273*INDEX('Pliegos Tarifarios (Las Condes)'!$C:$C,MATCH($B1273,'Pliegos Tarifarios (Las Condes)'!$A:$A,0))</f>
        <v>7797.8874500999991</v>
      </c>
      <c r="O1273" s="19">
        <f>J1273*INDEX('Pliegos Tarifarios (Las Condes)'!$D:$D,MATCH($B1273,'Pliegos Tarifarios (Las Condes)'!$A:$A,0))</f>
        <v>31444.1816325</v>
      </c>
      <c r="P1273" s="19">
        <f>H1273*INDEX('Pliegos Tarifarios (Las Condes)'!$E:$E,MATCH($B1273,'Pliegos Tarifarios (Las Condes)'!$A:$A,0))</f>
        <v>10704.3427324</v>
      </c>
      <c r="Q1273" s="19" cm="1">
        <f t="array" ref="Q1273">H1273*_xlfn.IFS(H1273&lt;=350,INDEX('Pliegos Tarifarios (Las Condes)'!$F:$F,MATCH($B1273,'Pliegos Tarifarios (Las Condes)'!$A:$A,0)),H1273&lt;=500,INDEX('Pliegos Tarifarios (Las Condes)'!$G:$G,MATCH($B1273,'Pliegos Tarifarios (Las Condes)'!$A:$A,0)),H1273&lt;=1000,INDEX('Pliegos Tarifarios (Las Condes)'!$H:$H,MATCH($B1273,'Pliegos Tarifarios (Las Condes)'!$A:$A,0)),H1273&lt;=5000,INDEX('Pliegos Tarifarios (Las Condes)'!$I:$I,MATCH($B1273,'Pliegos Tarifarios (Las Condes)'!$A:$A,0)),H1273&gt;5000,INDEX('Pliegos Tarifarios (Las Condes)'!$J:$J,MATCH($B1273,'Pliegos Tarifarios (Las Condes)'!$A:$A,0)))/1.19</f>
        <v>1941.3649526890758</v>
      </c>
      <c r="R1273" s="19">
        <f>INDEX('Pliegos Tarifarios (Las Condes)'!$K:$K,MATCH($B1273,'Pliegos Tarifarios (Las Condes)'!$A:$A,0))</f>
        <v>716.899</v>
      </c>
      <c r="S1273" s="21">
        <f t="shared" si="60"/>
        <v>150971.72507428905</v>
      </c>
      <c r="T1273" s="21">
        <f t="shared" si="61"/>
        <v>28684.627764114921</v>
      </c>
      <c r="U1273" s="19">
        <v>0</v>
      </c>
      <c r="V1273" s="21">
        <f t="shared" si="62"/>
        <v>179656.35283840395</v>
      </c>
    </row>
    <row r="1274" spans="1:22" x14ac:dyDescent="0.3">
      <c r="A1274" s="3" t="s">
        <v>142</v>
      </c>
      <c r="B1274" s="3">
        <v>3</v>
      </c>
      <c r="C1274" s="4" t="s">
        <v>186</v>
      </c>
      <c r="D1274" s="3" t="s">
        <v>892</v>
      </c>
      <c r="E1274" s="3" t="s">
        <v>121</v>
      </c>
      <c r="F1274" s="4" t="s">
        <v>893</v>
      </c>
      <c r="G1274" s="3" t="s">
        <v>16</v>
      </c>
      <c r="H1274" s="5">
        <v>828.4298</v>
      </c>
      <c r="I1274" s="5">
        <v>2.2696999999999998</v>
      </c>
      <c r="J1274" s="5">
        <v>2.1974999999999998</v>
      </c>
      <c r="K1274" s="6">
        <v>0.96818962858527557</v>
      </c>
      <c r="L1274" s="5">
        <v>29.59</v>
      </c>
      <c r="M1274" s="19">
        <f>H1274*INDEX('Pliegos Tarifarios (Las Condes)'!$B:$B,MATCH($B1274,'Pliegos Tarifarios (Las Condes)'!$A:$A,0))</f>
        <v>98448.940572399995</v>
      </c>
      <c r="N1274" s="19">
        <f>I1274*INDEX('Pliegos Tarifarios (Las Condes)'!$C:$C,MATCH($B1274,'Pliegos Tarifarios (Las Condes)'!$A:$A,0))</f>
        <v>7926.4029492999989</v>
      </c>
      <c r="O1274" s="19">
        <f>J1274*INDEX('Pliegos Tarifarios (Las Condes)'!$D:$D,MATCH($B1274,'Pliegos Tarifarios (Las Condes)'!$A:$A,0))</f>
        <v>31188.710962499998</v>
      </c>
      <c r="P1274" s="19">
        <f>H1274*INDEX('Pliegos Tarifarios (Las Condes)'!$E:$E,MATCH($B1274,'Pliegos Tarifarios (Las Condes)'!$A:$A,0))</f>
        <v>10713.2541736</v>
      </c>
      <c r="Q1274" s="19" cm="1">
        <f t="array" ref="Q1274">H1274*_xlfn.IFS(H1274&lt;=350,INDEX('Pliegos Tarifarios (Las Condes)'!$F:$F,MATCH($B1274,'Pliegos Tarifarios (Las Condes)'!$A:$A,0)),H1274&lt;=500,INDEX('Pliegos Tarifarios (Las Condes)'!$G:$G,MATCH($B1274,'Pliegos Tarifarios (Las Condes)'!$A:$A,0)),H1274&lt;=1000,INDEX('Pliegos Tarifarios (Las Condes)'!$H:$H,MATCH($B1274,'Pliegos Tarifarios (Las Condes)'!$A:$A,0)),H1274&lt;=5000,INDEX('Pliegos Tarifarios (Las Condes)'!$I:$I,MATCH($B1274,'Pliegos Tarifarios (Las Condes)'!$A:$A,0)),H1274&gt;5000,INDEX('Pliegos Tarifarios (Las Condes)'!$J:$J,MATCH($B1274,'Pliegos Tarifarios (Las Condes)'!$A:$A,0)))/1.19</f>
        <v>1942.9811527731094</v>
      </c>
      <c r="R1274" s="19">
        <f>INDEX('Pliegos Tarifarios (Las Condes)'!$K:$K,MATCH($B1274,'Pliegos Tarifarios (Las Condes)'!$A:$A,0))</f>
        <v>716.899</v>
      </c>
      <c r="S1274" s="21">
        <f t="shared" si="60"/>
        <v>150937.18881057311</v>
      </c>
      <c r="T1274" s="21">
        <f t="shared" si="61"/>
        <v>28678.065874008891</v>
      </c>
      <c r="U1274" s="19">
        <v>0</v>
      </c>
      <c r="V1274" s="21">
        <f t="shared" si="62"/>
        <v>179615.254684582</v>
      </c>
    </row>
    <row r="1275" spans="1:22" x14ac:dyDescent="0.3">
      <c r="A1275" s="3" t="s">
        <v>142</v>
      </c>
      <c r="B1275" s="3">
        <v>3</v>
      </c>
      <c r="C1275" s="4" t="s">
        <v>186</v>
      </c>
      <c r="D1275" s="3" t="s">
        <v>894</v>
      </c>
      <c r="E1275" s="3" t="s">
        <v>121</v>
      </c>
      <c r="F1275" s="4" t="s">
        <v>895</v>
      </c>
      <c r="G1275" s="3" t="s">
        <v>16</v>
      </c>
      <c r="H1275" s="5">
        <v>828.40350000000001</v>
      </c>
      <c r="I1275" s="5">
        <v>2.2208000000000001</v>
      </c>
      <c r="J1275" s="5">
        <v>2.1997</v>
      </c>
      <c r="K1275" s="6">
        <v>0.99049891930835732</v>
      </c>
      <c r="L1275" s="5">
        <v>29.59</v>
      </c>
      <c r="M1275" s="19">
        <f>H1275*INDEX('Pliegos Tarifarios (Las Condes)'!$B:$B,MATCH($B1275,'Pliegos Tarifarios (Las Condes)'!$A:$A,0))</f>
        <v>98445.815132999996</v>
      </c>
      <c r="N1275" s="19">
        <f>I1275*INDEX('Pliegos Tarifarios (Las Condes)'!$C:$C,MATCH($B1275,'Pliegos Tarifarios (Las Condes)'!$A:$A,0))</f>
        <v>7755.6309952000001</v>
      </c>
      <c r="O1275" s="19">
        <f>J1275*INDEX('Pliegos Tarifarios (Las Condes)'!$D:$D,MATCH($B1275,'Pliegos Tarifarios (Las Condes)'!$A:$A,0))</f>
        <v>31219.935155499999</v>
      </c>
      <c r="P1275" s="19">
        <f>H1275*INDEX('Pliegos Tarifarios (Las Condes)'!$E:$E,MATCH($B1275,'Pliegos Tarifarios (Las Condes)'!$A:$A,0))</f>
        <v>10712.914062</v>
      </c>
      <c r="Q1275" s="19" cm="1">
        <f t="array" ref="Q1275">H1275*_xlfn.IFS(H1275&lt;=350,INDEX('Pliegos Tarifarios (Las Condes)'!$F:$F,MATCH($B1275,'Pliegos Tarifarios (Las Condes)'!$A:$A,0)),H1275&lt;=500,INDEX('Pliegos Tarifarios (Las Condes)'!$G:$G,MATCH($B1275,'Pliegos Tarifarios (Las Condes)'!$A:$A,0)),H1275&lt;=1000,INDEX('Pliegos Tarifarios (Las Condes)'!$H:$H,MATCH($B1275,'Pliegos Tarifarios (Las Condes)'!$A:$A,0)),H1275&lt;=5000,INDEX('Pliegos Tarifarios (Las Condes)'!$I:$I,MATCH($B1275,'Pliegos Tarifarios (Las Condes)'!$A:$A,0)),H1275&gt;5000,INDEX('Pliegos Tarifarios (Las Condes)'!$J:$J,MATCH($B1275,'Pliegos Tarifarios (Las Condes)'!$A:$A,0)))/1.19</f>
        <v>1942.9194693277313</v>
      </c>
      <c r="R1275" s="19">
        <f>INDEX('Pliegos Tarifarios (Las Condes)'!$K:$K,MATCH($B1275,'Pliegos Tarifarios (Las Condes)'!$A:$A,0))</f>
        <v>716.899</v>
      </c>
      <c r="S1275" s="21">
        <f t="shared" si="60"/>
        <v>150794.11381502773</v>
      </c>
      <c r="T1275" s="21">
        <f t="shared" si="61"/>
        <v>28650.881624855268</v>
      </c>
      <c r="U1275" s="19">
        <v>0</v>
      </c>
      <c r="V1275" s="21">
        <f t="shared" si="62"/>
        <v>179444.995439883</v>
      </c>
    </row>
    <row r="1276" spans="1:22" x14ac:dyDescent="0.3">
      <c r="A1276" s="3" t="s">
        <v>142</v>
      </c>
      <c r="B1276" s="3">
        <v>3</v>
      </c>
      <c r="C1276" s="4" t="s">
        <v>186</v>
      </c>
      <c r="D1276" s="3" t="s">
        <v>896</v>
      </c>
      <c r="E1276" s="3" t="s">
        <v>121</v>
      </c>
      <c r="F1276" s="4" t="s">
        <v>897</v>
      </c>
      <c r="G1276" s="3" t="s">
        <v>16</v>
      </c>
      <c r="H1276" s="5">
        <v>828.12819999999999</v>
      </c>
      <c r="I1276" s="5">
        <v>2.21</v>
      </c>
      <c r="J1276" s="5">
        <v>2.1985000000000001</v>
      </c>
      <c r="K1276" s="6">
        <v>0.99479638009049776</v>
      </c>
      <c r="L1276" s="5">
        <v>29.58</v>
      </c>
      <c r="M1276" s="19">
        <f>H1276*INDEX('Pliegos Tarifarios (Las Condes)'!$B:$B,MATCH($B1276,'Pliegos Tarifarios (Las Condes)'!$A:$A,0))</f>
        <v>98413.099031599995</v>
      </c>
      <c r="N1276" s="19">
        <f>I1276*INDEX('Pliegos Tarifarios (Las Condes)'!$C:$C,MATCH($B1276,'Pliegos Tarifarios (Las Condes)'!$A:$A,0))</f>
        <v>7717.9144899999992</v>
      </c>
      <c r="O1276" s="19">
        <f>J1276*INDEX('Pliegos Tarifarios (Las Condes)'!$D:$D,MATCH($B1276,'Pliegos Tarifarios (Las Condes)'!$A:$A,0))</f>
        <v>31202.903777500003</v>
      </c>
      <c r="P1276" s="19">
        <f>H1276*INDEX('Pliegos Tarifarios (Las Condes)'!$E:$E,MATCH($B1276,'Pliegos Tarifarios (Las Condes)'!$A:$A,0))</f>
        <v>10709.353882400001</v>
      </c>
      <c r="Q1276" s="19" cm="1">
        <f t="array" ref="Q1276">H1276*_xlfn.IFS(H1276&lt;=350,INDEX('Pliegos Tarifarios (Las Condes)'!$F:$F,MATCH($B1276,'Pliegos Tarifarios (Las Condes)'!$A:$A,0)),H1276&lt;=500,INDEX('Pliegos Tarifarios (Las Condes)'!$G:$G,MATCH($B1276,'Pliegos Tarifarios (Las Condes)'!$A:$A,0)),H1276&lt;=1000,INDEX('Pliegos Tarifarios (Las Condes)'!$H:$H,MATCH($B1276,'Pliegos Tarifarios (Las Condes)'!$A:$A,0)),H1276&lt;=5000,INDEX('Pliegos Tarifarios (Las Condes)'!$I:$I,MATCH($B1276,'Pliegos Tarifarios (Las Condes)'!$A:$A,0)),H1276&gt;5000,INDEX('Pliegos Tarifarios (Las Condes)'!$J:$J,MATCH($B1276,'Pliegos Tarifarios (Las Condes)'!$A:$A,0)))/1.19</f>
        <v>1942.2737867226895</v>
      </c>
      <c r="R1276" s="19">
        <f>INDEX('Pliegos Tarifarios (Las Condes)'!$K:$K,MATCH($B1276,'Pliegos Tarifarios (Las Condes)'!$A:$A,0))</f>
        <v>716.899</v>
      </c>
      <c r="S1276" s="21">
        <f t="shared" si="60"/>
        <v>150702.44396822268</v>
      </c>
      <c r="T1276" s="21">
        <f t="shared" si="61"/>
        <v>28633.46435396231</v>
      </c>
      <c r="U1276" s="19">
        <v>0</v>
      </c>
      <c r="V1276" s="21">
        <f t="shared" si="62"/>
        <v>179335.90832218499</v>
      </c>
    </row>
    <row r="1277" spans="1:22" x14ac:dyDescent="0.3">
      <c r="A1277" s="3" t="s">
        <v>142</v>
      </c>
      <c r="B1277" s="3">
        <v>3</v>
      </c>
      <c r="C1277" s="4" t="s">
        <v>186</v>
      </c>
      <c r="D1277" s="3" t="s">
        <v>898</v>
      </c>
      <c r="E1277" s="3" t="s">
        <v>121</v>
      </c>
      <c r="F1277" s="4" t="s">
        <v>899</v>
      </c>
      <c r="G1277" s="3" t="s">
        <v>16</v>
      </c>
      <c r="H1277" s="5">
        <v>827.54849999999999</v>
      </c>
      <c r="I1277" s="5">
        <v>2.2435999999999998</v>
      </c>
      <c r="J1277" s="5">
        <v>2.1743999999999999</v>
      </c>
      <c r="K1277" s="6">
        <v>0.96915671242645751</v>
      </c>
      <c r="L1277" s="5">
        <v>29.56</v>
      </c>
      <c r="M1277" s="19">
        <f>H1277*INDEX('Pliegos Tarifarios (Las Condes)'!$B:$B,MATCH($B1277,'Pliegos Tarifarios (Las Condes)'!$A:$A,0))</f>
        <v>98344.208642999991</v>
      </c>
      <c r="N1277" s="19">
        <f>I1277*INDEX('Pliegos Tarifarios (Las Condes)'!$C:$C,MATCH($B1277,'Pliegos Tarifarios (Las Condes)'!$A:$A,0))</f>
        <v>7835.2547283999993</v>
      </c>
      <c r="O1277" s="19">
        <f>J1277*INDEX('Pliegos Tarifarios (Las Condes)'!$D:$D,MATCH($B1277,'Pliegos Tarifarios (Las Condes)'!$A:$A,0))</f>
        <v>30860.856936</v>
      </c>
      <c r="P1277" s="19">
        <f>H1277*INDEX('Pliegos Tarifarios (Las Condes)'!$E:$E,MATCH($B1277,'Pliegos Tarifarios (Las Condes)'!$A:$A,0))</f>
        <v>10701.857202000001</v>
      </c>
      <c r="Q1277" s="19" cm="1">
        <f t="array" ref="Q1277">H1277*_xlfn.IFS(H1277&lt;=350,INDEX('Pliegos Tarifarios (Las Condes)'!$F:$F,MATCH($B1277,'Pliegos Tarifarios (Las Condes)'!$A:$A,0)),H1277&lt;=500,INDEX('Pliegos Tarifarios (Las Condes)'!$G:$G,MATCH($B1277,'Pliegos Tarifarios (Las Condes)'!$A:$A,0)),H1277&lt;=1000,INDEX('Pliegos Tarifarios (Las Condes)'!$H:$H,MATCH($B1277,'Pliegos Tarifarios (Las Condes)'!$A:$A,0)),H1277&lt;=5000,INDEX('Pliegos Tarifarios (Las Condes)'!$I:$I,MATCH($B1277,'Pliegos Tarifarios (Las Condes)'!$A:$A,0)),H1277&gt;5000,INDEX('Pliegos Tarifarios (Las Condes)'!$J:$J,MATCH($B1277,'Pliegos Tarifarios (Las Condes)'!$A:$A,0)))/1.19</f>
        <v>1940.9141710084036</v>
      </c>
      <c r="R1277" s="19">
        <f>INDEX('Pliegos Tarifarios (Las Condes)'!$K:$K,MATCH($B1277,'Pliegos Tarifarios (Las Condes)'!$A:$A,0))</f>
        <v>716.899</v>
      </c>
      <c r="S1277" s="21">
        <f t="shared" si="60"/>
        <v>150399.9906804084</v>
      </c>
      <c r="T1277" s="21">
        <f t="shared" si="61"/>
        <v>28575.998229277597</v>
      </c>
      <c r="U1277" s="19">
        <v>0</v>
      </c>
      <c r="V1277" s="21">
        <f t="shared" si="62"/>
        <v>178975.98890968598</v>
      </c>
    </row>
    <row r="1278" spans="1:22" x14ac:dyDescent="0.3">
      <c r="A1278" s="3" t="s">
        <v>142</v>
      </c>
      <c r="B1278" s="3">
        <v>3</v>
      </c>
      <c r="C1278" s="4" t="s">
        <v>186</v>
      </c>
      <c r="D1278" s="3" t="s">
        <v>900</v>
      </c>
      <c r="E1278" s="3" t="s">
        <v>121</v>
      </c>
      <c r="F1278" s="4" t="s">
        <v>901</v>
      </c>
      <c r="G1278" s="3" t="s">
        <v>16</v>
      </c>
      <c r="H1278" s="5">
        <v>827.29060000000004</v>
      </c>
      <c r="I1278" s="5">
        <v>2.2111000000000001</v>
      </c>
      <c r="J1278" s="5">
        <v>2.2082000000000002</v>
      </c>
      <c r="K1278" s="6">
        <v>0.99868843562027954</v>
      </c>
      <c r="L1278" s="5">
        <v>29.55</v>
      </c>
      <c r="M1278" s="19">
        <f>H1278*INDEX('Pliegos Tarifarios (Las Condes)'!$B:$B,MATCH($B1278,'Pliegos Tarifarios (Las Condes)'!$A:$A,0))</f>
        <v>98313.560322799996</v>
      </c>
      <c r="N1278" s="19">
        <f>I1278*INDEX('Pliegos Tarifarios (Las Condes)'!$C:$C,MATCH($B1278,'Pliegos Tarifarios (Las Condes)'!$A:$A,0))</f>
        <v>7721.7559858999994</v>
      </c>
      <c r="O1278" s="19">
        <f>J1278*INDEX('Pliegos Tarifarios (Las Condes)'!$D:$D,MATCH($B1278,'Pliegos Tarifarios (Las Condes)'!$A:$A,0))</f>
        <v>31340.574083000003</v>
      </c>
      <c r="P1278" s="19">
        <f>H1278*INDEX('Pliegos Tarifarios (Las Condes)'!$E:$E,MATCH($B1278,'Pliegos Tarifarios (Las Condes)'!$A:$A,0))</f>
        <v>10698.522039200001</v>
      </c>
      <c r="Q1278" s="19" cm="1">
        <f t="array" ref="Q1278">H1278*_xlfn.IFS(H1278&lt;=350,INDEX('Pliegos Tarifarios (Las Condes)'!$F:$F,MATCH($B1278,'Pliegos Tarifarios (Las Condes)'!$A:$A,0)),H1278&lt;=500,INDEX('Pliegos Tarifarios (Las Condes)'!$G:$G,MATCH($B1278,'Pliegos Tarifarios (Las Condes)'!$A:$A,0)),H1278&lt;=1000,INDEX('Pliegos Tarifarios (Las Condes)'!$H:$H,MATCH($B1278,'Pliegos Tarifarios (Las Condes)'!$A:$A,0)),H1278&lt;=5000,INDEX('Pliegos Tarifarios (Las Condes)'!$I:$I,MATCH($B1278,'Pliegos Tarifarios (Las Condes)'!$A:$A,0)),H1278&gt;5000,INDEX('Pliegos Tarifarios (Las Condes)'!$J:$J,MATCH($B1278,'Pliegos Tarifarios (Las Condes)'!$A:$A,0)))/1.19</f>
        <v>1940.3092979831938</v>
      </c>
      <c r="R1278" s="19">
        <f>INDEX('Pliegos Tarifarios (Las Condes)'!$K:$K,MATCH($B1278,'Pliegos Tarifarios (Las Condes)'!$A:$A,0))</f>
        <v>716.899</v>
      </c>
      <c r="S1278" s="21">
        <f t="shared" si="60"/>
        <v>150731.62072888319</v>
      </c>
      <c r="T1278" s="21">
        <f t="shared" si="61"/>
        <v>28639.007938487808</v>
      </c>
      <c r="U1278" s="19">
        <v>0</v>
      </c>
      <c r="V1278" s="21">
        <f t="shared" si="62"/>
        <v>179370.628667371</v>
      </c>
    </row>
    <row r="1279" spans="1:22" x14ac:dyDescent="0.3">
      <c r="A1279" s="3" t="s">
        <v>142</v>
      </c>
      <c r="B1279" s="3">
        <v>3</v>
      </c>
      <c r="C1279" s="4" t="s">
        <v>186</v>
      </c>
      <c r="D1279" s="3" t="s">
        <v>902</v>
      </c>
      <c r="E1279" s="3" t="s">
        <v>121</v>
      </c>
      <c r="F1279" s="4" t="s">
        <v>903</v>
      </c>
      <c r="G1279" s="3" t="s">
        <v>16</v>
      </c>
      <c r="H1279" s="5">
        <v>827.8501</v>
      </c>
      <c r="I1279" s="5">
        <v>2.2225999999999999</v>
      </c>
      <c r="J1279" s="5">
        <v>2.1560999999999999</v>
      </c>
      <c r="K1279" s="6">
        <v>0.97008008638531451</v>
      </c>
      <c r="L1279" s="5">
        <v>29.57</v>
      </c>
      <c r="M1279" s="19">
        <f>H1279*INDEX('Pliegos Tarifarios (Las Condes)'!$B:$B,MATCH($B1279,'Pliegos Tarifarios (Las Condes)'!$A:$A,0))</f>
        <v>98380.050183799991</v>
      </c>
      <c r="N1279" s="19">
        <f>I1279*INDEX('Pliegos Tarifarios (Las Condes)'!$C:$C,MATCH($B1279,'Pliegos Tarifarios (Las Condes)'!$A:$A,0))</f>
        <v>7761.9170793999992</v>
      </c>
      <c r="O1279" s="19">
        <f>J1279*INDEX('Pliegos Tarifarios (Las Condes)'!$D:$D,MATCH($B1279,'Pliegos Tarifarios (Las Condes)'!$A:$A,0))</f>
        <v>30601.128421500001</v>
      </c>
      <c r="P1279" s="19">
        <f>H1279*INDEX('Pliegos Tarifarios (Las Condes)'!$E:$E,MATCH($B1279,'Pliegos Tarifarios (Las Condes)'!$A:$A,0))</f>
        <v>10705.757493200001</v>
      </c>
      <c r="Q1279" s="19" cm="1">
        <f t="array" ref="Q1279">H1279*_xlfn.IFS(H1279&lt;=350,INDEX('Pliegos Tarifarios (Las Condes)'!$F:$F,MATCH($B1279,'Pliegos Tarifarios (Las Condes)'!$A:$A,0)),H1279&lt;=500,INDEX('Pliegos Tarifarios (Las Condes)'!$G:$G,MATCH($B1279,'Pliegos Tarifarios (Las Condes)'!$A:$A,0)),H1279&lt;=1000,INDEX('Pliegos Tarifarios (Las Condes)'!$H:$H,MATCH($B1279,'Pliegos Tarifarios (Las Condes)'!$A:$A,0)),H1279&lt;=5000,INDEX('Pliegos Tarifarios (Las Condes)'!$I:$I,MATCH($B1279,'Pliegos Tarifarios (Las Condes)'!$A:$A,0)),H1279&gt;5000,INDEX('Pliegos Tarifarios (Las Condes)'!$J:$J,MATCH($B1279,'Pliegos Tarifarios (Las Condes)'!$A:$A,0)))/1.19</f>
        <v>1941.6215370588241</v>
      </c>
      <c r="R1279" s="19">
        <f>INDEX('Pliegos Tarifarios (Las Condes)'!$K:$K,MATCH($B1279,'Pliegos Tarifarios (Las Condes)'!$A:$A,0))</f>
        <v>716.899</v>
      </c>
      <c r="S1279" s="21">
        <f t="shared" si="60"/>
        <v>150107.37371495881</v>
      </c>
      <c r="T1279" s="21">
        <f t="shared" si="61"/>
        <v>28520.401005842174</v>
      </c>
      <c r="U1279" s="19">
        <v>0</v>
      </c>
      <c r="V1279" s="21">
        <f t="shared" si="62"/>
        <v>178627.77472080098</v>
      </c>
    </row>
    <row r="1280" spans="1:22" x14ac:dyDescent="0.3">
      <c r="A1280" s="3" t="s">
        <v>142</v>
      </c>
      <c r="B1280" s="3">
        <v>3</v>
      </c>
      <c r="C1280" s="4" t="s">
        <v>186</v>
      </c>
      <c r="D1280" s="3" t="s">
        <v>904</v>
      </c>
      <c r="E1280" s="3" t="s">
        <v>121</v>
      </c>
      <c r="F1280" s="4" t="s">
        <v>905</v>
      </c>
      <c r="G1280" s="3" t="s">
        <v>16</v>
      </c>
      <c r="H1280" s="5">
        <v>828.06029999999998</v>
      </c>
      <c r="I1280" s="5">
        <v>2.2029000000000001</v>
      </c>
      <c r="J1280" s="5">
        <v>2.1964999999999999</v>
      </c>
      <c r="K1280" s="6">
        <v>0.99709473875346122</v>
      </c>
      <c r="L1280" s="5">
        <v>29.57</v>
      </c>
      <c r="M1280" s="19">
        <f>H1280*INDEX('Pliegos Tarifarios (Las Condes)'!$B:$B,MATCH($B1280,'Pliegos Tarifarios (Las Condes)'!$A:$A,0))</f>
        <v>98405.029931399986</v>
      </c>
      <c r="N1280" s="19">
        <f>I1280*INDEX('Pliegos Tarifarios (Las Condes)'!$C:$C,MATCH($B1280,'Pliegos Tarifarios (Las Condes)'!$A:$A,0))</f>
        <v>7693.1193800999999</v>
      </c>
      <c r="O1280" s="19">
        <f>J1280*INDEX('Pliegos Tarifarios (Las Condes)'!$D:$D,MATCH($B1280,'Pliegos Tarifarios (Las Condes)'!$A:$A,0))</f>
        <v>31174.518147499999</v>
      </c>
      <c r="P1280" s="19">
        <f>H1280*INDEX('Pliegos Tarifarios (Las Condes)'!$E:$E,MATCH($B1280,'Pliegos Tarifarios (Las Condes)'!$A:$A,0))</f>
        <v>10708.475799600001</v>
      </c>
      <c r="Q1280" s="19" cm="1">
        <f t="array" ref="Q1280">H1280*_xlfn.IFS(H1280&lt;=350,INDEX('Pliegos Tarifarios (Las Condes)'!$F:$F,MATCH($B1280,'Pliegos Tarifarios (Las Condes)'!$A:$A,0)),H1280&lt;=500,INDEX('Pliegos Tarifarios (Las Condes)'!$G:$G,MATCH($B1280,'Pliegos Tarifarios (Las Condes)'!$A:$A,0)),H1280&lt;=1000,INDEX('Pliegos Tarifarios (Las Condes)'!$H:$H,MATCH($B1280,'Pliegos Tarifarios (Las Condes)'!$A:$A,0)),H1280&lt;=5000,INDEX('Pliegos Tarifarios (Las Condes)'!$I:$I,MATCH($B1280,'Pliegos Tarifarios (Las Condes)'!$A:$A,0)),H1280&gt;5000,INDEX('Pliegos Tarifarios (Las Condes)'!$J:$J,MATCH($B1280,'Pliegos Tarifarios (Las Condes)'!$A:$A,0)))/1.19</f>
        <v>1942.1145355462186</v>
      </c>
      <c r="R1280" s="19">
        <f>INDEX('Pliegos Tarifarios (Las Condes)'!$K:$K,MATCH($B1280,'Pliegos Tarifarios (Las Condes)'!$A:$A,0))</f>
        <v>716.899</v>
      </c>
      <c r="S1280" s="21">
        <f t="shared" si="60"/>
        <v>150640.15679414623</v>
      </c>
      <c r="T1280" s="21">
        <f t="shared" si="61"/>
        <v>28621.629790887782</v>
      </c>
      <c r="U1280" s="19">
        <v>0</v>
      </c>
      <c r="V1280" s="21">
        <f t="shared" si="62"/>
        <v>179261.78658503402</v>
      </c>
    </row>
    <row r="1281" spans="1:22" x14ac:dyDescent="0.3">
      <c r="A1281" s="3" t="s">
        <v>142</v>
      </c>
      <c r="B1281" s="3">
        <v>3</v>
      </c>
      <c r="C1281" s="4" t="s">
        <v>186</v>
      </c>
      <c r="D1281" s="3" t="s">
        <v>906</v>
      </c>
      <c r="E1281" s="3" t="s">
        <v>121</v>
      </c>
      <c r="F1281" s="4" t="s">
        <v>907</v>
      </c>
      <c r="G1281" s="3" t="s">
        <v>16</v>
      </c>
      <c r="H1281" s="5">
        <v>826.75</v>
      </c>
      <c r="I1281" s="5">
        <v>2.2368000000000001</v>
      </c>
      <c r="J1281" s="5">
        <v>2.2067999999999999</v>
      </c>
      <c r="K1281" s="6">
        <v>0.98658798283261795</v>
      </c>
      <c r="L1281" s="5">
        <v>29.53</v>
      </c>
      <c r="M1281" s="19">
        <f>H1281*INDEX('Pliegos Tarifarios (Las Condes)'!$B:$B,MATCH($B1281,'Pliegos Tarifarios (Las Condes)'!$A:$A,0))</f>
        <v>98249.316500000001</v>
      </c>
      <c r="N1281" s="19">
        <f>I1281*INDEX('Pliegos Tarifarios (Las Condes)'!$C:$C,MATCH($B1281,'Pliegos Tarifarios (Las Condes)'!$A:$A,0))</f>
        <v>7811.5072991999996</v>
      </c>
      <c r="O1281" s="19">
        <f>J1281*INDEX('Pliegos Tarifarios (Las Condes)'!$D:$D,MATCH($B1281,'Pliegos Tarifarios (Las Condes)'!$A:$A,0))</f>
        <v>31320.704141999999</v>
      </c>
      <c r="P1281" s="19">
        <f>H1281*INDEX('Pliegos Tarifarios (Las Condes)'!$E:$E,MATCH($B1281,'Pliegos Tarifarios (Las Condes)'!$A:$A,0))</f>
        <v>10691.531000000001</v>
      </c>
      <c r="Q1281" s="19" cm="1">
        <f t="array" ref="Q1281">H1281*_xlfn.IFS(H1281&lt;=350,INDEX('Pliegos Tarifarios (Las Condes)'!$F:$F,MATCH($B1281,'Pliegos Tarifarios (Las Condes)'!$A:$A,0)),H1281&lt;=500,INDEX('Pliegos Tarifarios (Las Condes)'!$G:$G,MATCH($B1281,'Pliegos Tarifarios (Las Condes)'!$A:$A,0)),H1281&lt;=1000,INDEX('Pliegos Tarifarios (Las Condes)'!$H:$H,MATCH($B1281,'Pliegos Tarifarios (Las Condes)'!$A:$A,0)),H1281&lt;=5000,INDEX('Pliegos Tarifarios (Las Condes)'!$I:$I,MATCH($B1281,'Pliegos Tarifarios (Las Condes)'!$A:$A,0)),H1281&gt;5000,INDEX('Pliegos Tarifarios (Las Condes)'!$J:$J,MATCH($B1281,'Pliegos Tarifarios (Las Condes)'!$A:$A,0)))/1.19</f>
        <v>1939.0413865546222</v>
      </c>
      <c r="R1281" s="19">
        <f>INDEX('Pliegos Tarifarios (Las Condes)'!$K:$K,MATCH($B1281,'Pliegos Tarifarios (Las Condes)'!$A:$A,0))</f>
        <v>716.899</v>
      </c>
      <c r="S1281" s="21">
        <f t="shared" si="60"/>
        <v>150728.99932775463</v>
      </c>
      <c r="T1281" s="21">
        <f t="shared" si="61"/>
        <v>28638.509872273382</v>
      </c>
      <c r="U1281" s="19">
        <v>0</v>
      </c>
      <c r="V1281" s="21">
        <f t="shared" si="62"/>
        <v>179367.50920002803</v>
      </c>
    </row>
    <row r="1282" spans="1:22" x14ac:dyDescent="0.3">
      <c r="A1282" s="3" t="s">
        <v>142</v>
      </c>
      <c r="B1282" s="3">
        <v>3</v>
      </c>
      <c r="C1282" s="4" t="s">
        <v>186</v>
      </c>
      <c r="D1282" s="3" t="s">
        <v>908</v>
      </c>
      <c r="E1282" s="3" t="s">
        <v>121</v>
      </c>
      <c r="F1282" s="4" t="s">
        <v>909</v>
      </c>
      <c r="G1282" s="3" t="s">
        <v>16</v>
      </c>
      <c r="H1282" s="5">
        <v>826.5317</v>
      </c>
      <c r="I1282" s="5">
        <v>2.2092000000000001</v>
      </c>
      <c r="J1282" s="5">
        <v>2.1745000000000001</v>
      </c>
      <c r="K1282" s="6">
        <v>0.98429295672641681</v>
      </c>
      <c r="L1282" s="5">
        <v>29.52</v>
      </c>
      <c r="M1282" s="19">
        <f>H1282*INDEX('Pliegos Tarifarios (Las Condes)'!$B:$B,MATCH($B1282,'Pliegos Tarifarios (Las Condes)'!$A:$A,0))</f>
        <v>98223.374164599998</v>
      </c>
      <c r="N1282" s="19">
        <f>I1282*INDEX('Pliegos Tarifarios (Las Condes)'!$C:$C,MATCH($B1282,'Pliegos Tarifarios (Las Condes)'!$A:$A,0))</f>
        <v>7715.1206747999995</v>
      </c>
      <c r="O1282" s="19">
        <f>J1282*INDEX('Pliegos Tarifarios (Las Condes)'!$D:$D,MATCH($B1282,'Pliegos Tarifarios (Las Condes)'!$A:$A,0))</f>
        <v>30862.276217500003</v>
      </c>
      <c r="P1282" s="19">
        <f>H1282*INDEX('Pliegos Tarifarios (Las Condes)'!$E:$E,MATCH($B1282,'Pliegos Tarifarios (Las Condes)'!$A:$A,0))</f>
        <v>10688.707944400001</v>
      </c>
      <c r="Q1282" s="19" cm="1">
        <f t="array" ref="Q1282">H1282*_xlfn.IFS(H1282&lt;=350,INDEX('Pliegos Tarifarios (Las Condes)'!$F:$F,MATCH($B1282,'Pliegos Tarifarios (Las Condes)'!$A:$A,0)),H1282&lt;=500,INDEX('Pliegos Tarifarios (Las Condes)'!$G:$G,MATCH($B1282,'Pliegos Tarifarios (Las Condes)'!$A:$A,0)),H1282&lt;=1000,INDEX('Pliegos Tarifarios (Las Condes)'!$H:$H,MATCH($B1282,'Pliegos Tarifarios (Las Condes)'!$A:$A,0)),H1282&lt;=5000,INDEX('Pliegos Tarifarios (Las Condes)'!$I:$I,MATCH($B1282,'Pliegos Tarifarios (Las Condes)'!$A:$A,0)),H1282&gt;5000,INDEX('Pliegos Tarifarios (Las Condes)'!$J:$J,MATCH($B1282,'Pliegos Tarifarios (Las Condes)'!$A:$A,0)))/1.19</f>
        <v>1938.5293905042022</v>
      </c>
      <c r="R1282" s="19">
        <f>INDEX('Pliegos Tarifarios (Las Condes)'!$K:$K,MATCH($B1282,'Pliegos Tarifarios (Las Condes)'!$A:$A,0))</f>
        <v>716.899</v>
      </c>
      <c r="S1282" s="21">
        <f t="shared" si="60"/>
        <v>150144.90739180421</v>
      </c>
      <c r="T1282" s="21">
        <f t="shared" si="61"/>
        <v>28527.532404442802</v>
      </c>
      <c r="U1282" s="19">
        <v>0</v>
      </c>
      <c r="V1282" s="21">
        <f t="shared" si="62"/>
        <v>178672.43979624702</v>
      </c>
    </row>
    <row r="1283" spans="1:22" x14ac:dyDescent="0.3">
      <c r="A1283" s="3" t="s">
        <v>142</v>
      </c>
      <c r="B1283" s="3">
        <v>3</v>
      </c>
      <c r="C1283" s="4" t="s">
        <v>186</v>
      </c>
      <c r="D1283" s="3" t="s">
        <v>910</v>
      </c>
      <c r="E1283" s="3" t="s">
        <v>121</v>
      </c>
      <c r="F1283" s="4" t="s">
        <v>911</v>
      </c>
      <c r="G1283" s="3" t="s">
        <v>16</v>
      </c>
      <c r="H1283" s="5">
        <v>829.5779</v>
      </c>
      <c r="I1283" s="5">
        <v>2.2334000000000001</v>
      </c>
      <c r="J1283" s="5">
        <v>2.2019000000000002</v>
      </c>
      <c r="K1283" s="6">
        <v>0.98589594340467457</v>
      </c>
      <c r="L1283" s="5">
        <v>29.63</v>
      </c>
      <c r="M1283" s="19">
        <f>H1283*INDEX('Pliegos Tarifarios (Las Condes)'!$B:$B,MATCH($B1283,'Pliegos Tarifarios (Las Condes)'!$A:$A,0))</f>
        <v>98585.378480200001</v>
      </c>
      <c r="N1283" s="19">
        <f>I1283*INDEX('Pliegos Tarifarios (Las Condes)'!$C:$C,MATCH($B1283,'Pliegos Tarifarios (Las Condes)'!$A:$A,0))</f>
        <v>7799.6335845999993</v>
      </c>
      <c r="O1283" s="19">
        <f>J1283*INDEX('Pliegos Tarifarios (Las Condes)'!$D:$D,MATCH($B1283,'Pliegos Tarifarios (Las Condes)'!$A:$A,0))</f>
        <v>31251.159348500005</v>
      </c>
      <c r="P1283" s="19">
        <f>H1283*INDEX('Pliegos Tarifarios (Las Condes)'!$E:$E,MATCH($B1283,'Pliegos Tarifarios (Las Condes)'!$A:$A,0))</f>
        <v>10728.101402800001</v>
      </c>
      <c r="Q1283" s="19" cm="1">
        <f t="array" ref="Q1283">H1283*_xlfn.IFS(H1283&lt;=350,INDEX('Pliegos Tarifarios (Las Condes)'!$F:$F,MATCH($B1283,'Pliegos Tarifarios (Las Condes)'!$A:$A,0)),H1283&lt;=500,INDEX('Pliegos Tarifarios (Las Condes)'!$G:$G,MATCH($B1283,'Pliegos Tarifarios (Las Condes)'!$A:$A,0)),H1283&lt;=1000,INDEX('Pliegos Tarifarios (Las Condes)'!$H:$H,MATCH($B1283,'Pliegos Tarifarios (Las Condes)'!$A:$A,0)),H1283&lt;=5000,INDEX('Pliegos Tarifarios (Las Condes)'!$I:$I,MATCH($B1283,'Pliegos Tarifarios (Las Condes)'!$A:$A,0)),H1283&gt;5000,INDEX('Pliegos Tarifarios (Las Condes)'!$J:$J,MATCH($B1283,'Pliegos Tarifarios (Las Condes)'!$A:$A,0)))/1.19</f>
        <v>1945.6738814285718</v>
      </c>
      <c r="R1283" s="19">
        <f>INDEX('Pliegos Tarifarios (Las Condes)'!$K:$K,MATCH($B1283,'Pliegos Tarifarios (Las Condes)'!$A:$A,0))</f>
        <v>716.899</v>
      </c>
      <c r="S1283" s="21">
        <f t="shared" si="60"/>
        <v>151026.8456975286</v>
      </c>
      <c r="T1283" s="21">
        <f t="shared" si="61"/>
        <v>28695.100682530432</v>
      </c>
      <c r="U1283" s="19">
        <v>0</v>
      </c>
      <c r="V1283" s="21">
        <f t="shared" si="62"/>
        <v>179721.94638005903</v>
      </c>
    </row>
    <row r="1284" spans="1:22" x14ac:dyDescent="0.3">
      <c r="A1284" s="3" t="s">
        <v>142</v>
      </c>
      <c r="B1284" s="3">
        <v>3</v>
      </c>
      <c r="C1284" s="4" t="s">
        <v>186</v>
      </c>
      <c r="D1284" s="3" t="s">
        <v>912</v>
      </c>
      <c r="E1284" s="3" t="s">
        <v>121</v>
      </c>
      <c r="F1284" s="4" t="s">
        <v>913</v>
      </c>
      <c r="G1284" s="3" t="s">
        <v>16</v>
      </c>
      <c r="H1284" s="5">
        <v>828.99959999999999</v>
      </c>
      <c r="I1284" s="5">
        <v>2.2690999999999999</v>
      </c>
      <c r="J1284" s="5">
        <v>2.1503000000000001</v>
      </c>
      <c r="K1284" s="6">
        <v>0.9476444405270813</v>
      </c>
      <c r="L1284" s="5">
        <v>29.61</v>
      </c>
      <c r="M1284" s="19">
        <f>H1284*INDEX('Pliegos Tarifarios (Las Condes)'!$B:$B,MATCH($B1284,'Pliegos Tarifarios (Las Condes)'!$A:$A,0))</f>
        <v>98516.654464799998</v>
      </c>
      <c r="N1284" s="19">
        <f>I1284*INDEX('Pliegos Tarifarios (Las Condes)'!$C:$C,MATCH($B1284,'Pliegos Tarifarios (Las Condes)'!$A:$A,0))</f>
        <v>7924.3075878999989</v>
      </c>
      <c r="O1284" s="19">
        <f>J1284*INDEX('Pliegos Tarifarios (Las Condes)'!$D:$D,MATCH($B1284,'Pliegos Tarifarios (Las Condes)'!$A:$A,0))</f>
        <v>30518.810094500004</v>
      </c>
      <c r="P1284" s="19">
        <f>H1284*INDEX('Pliegos Tarifarios (Las Condes)'!$E:$E,MATCH($B1284,'Pliegos Tarifarios (Las Condes)'!$A:$A,0))</f>
        <v>10720.622827200001</v>
      </c>
      <c r="Q1284" s="19" cm="1">
        <f t="array" ref="Q1284">H1284*_xlfn.IFS(H1284&lt;=350,INDEX('Pliegos Tarifarios (Las Condes)'!$F:$F,MATCH($B1284,'Pliegos Tarifarios (Las Condes)'!$A:$A,0)),H1284&lt;=500,INDEX('Pliegos Tarifarios (Las Condes)'!$G:$G,MATCH($B1284,'Pliegos Tarifarios (Las Condes)'!$A:$A,0)),H1284&lt;=1000,INDEX('Pliegos Tarifarios (Las Condes)'!$H:$H,MATCH($B1284,'Pliegos Tarifarios (Las Condes)'!$A:$A,0)),H1284&lt;=5000,INDEX('Pliegos Tarifarios (Las Condes)'!$I:$I,MATCH($B1284,'Pliegos Tarifarios (Las Condes)'!$A:$A,0)),H1284&gt;5000,INDEX('Pliegos Tarifarios (Las Condes)'!$J:$J,MATCH($B1284,'Pliegos Tarifarios (Las Condes)'!$A:$A,0)))/1.19</f>
        <v>1944.3175492436978</v>
      </c>
      <c r="R1284" s="19">
        <f>INDEX('Pliegos Tarifarios (Las Condes)'!$K:$K,MATCH($B1284,'Pliegos Tarifarios (Las Condes)'!$A:$A,0))</f>
        <v>716.899</v>
      </c>
      <c r="S1284" s="21">
        <f t="shared" si="60"/>
        <v>150341.61152364369</v>
      </c>
      <c r="T1284" s="21">
        <f t="shared" si="61"/>
        <v>28564.9061894923</v>
      </c>
      <c r="U1284" s="19">
        <v>0</v>
      </c>
      <c r="V1284" s="21">
        <f t="shared" si="62"/>
        <v>178906.51771313598</v>
      </c>
    </row>
    <row r="1285" spans="1:22" x14ac:dyDescent="0.3">
      <c r="A1285" s="3" t="s">
        <v>142</v>
      </c>
      <c r="B1285" s="3">
        <v>3</v>
      </c>
      <c r="C1285" s="4" t="s">
        <v>186</v>
      </c>
      <c r="D1285" s="3" t="s">
        <v>914</v>
      </c>
      <c r="E1285" s="3" t="s">
        <v>121</v>
      </c>
      <c r="F1285" s="4" t="s">
        <v>915</v>
      </c>
      <c r="G1285" s="3" t="s">
        <v>16</v>
      </c>
      <c r="H1285" s="5">
        <v>830.53809999999999</v>
      </c>
      <c r="I1285" s="5">
        <v>2.2319</v>
      </c>
      <c r="J1285" s="5">
        <v>2.2261000000000002</v>
      </c>
      <c r="K1285" s="6">
        <v>0.99740131726331838</v>
      </c>
      <c r="L1285" s="5">
        <v>29.66</v>
      </c>
      <c r="M1285" s="19">
        <f>H1285*INDEX('Pliegos Tarifarios (Las Condes)'!$B:$B,MATCH($B1285,'Pliegos Tarifarios (Las Condes)'!$A:$A,0))</f>
        <v>98699.486727799987</v>
      </c>
      <c r="N1285" s="19">
        <f>I1285*INDEX('Pliegos Tarifarios (Las Condes)'!$C:$C,MATCH($B1285,'Pliegos Tarifarios (Las Condes)'!$A:$A,0))</f>
        <v>7794.3951810999997</v>
      </c>
      <c r="O1285" s="19">
        <f>J1285*INDEX('Pliegos Tarifarios (Las Condes)'!$D:$D,MATCH($B1285,'Pliegos Tarifarios (Las Condes)'!$A:$A,0))</f>
        <v>31594.625471500003</v>
      </c>
      <c r="P1285" s="19">
        <f>H1285*INDEX('Pliegos Tarifarios (Las Condes)'!$E:$E,MATCH($B1285,'Pliegos Tarifarios (Las Condes)'!$A:$A,0))</f>
        <v>10740.5187092</v>
      </c>
      <c r="Q1285" s="19" cm="1">
        <f t="array" ref="Q1285">H1285*_xlfn.IFS(H1285&lt;=350,INDEX('Pliegos Tarifarios (Las Condes)'!$F:$F,MATCH($B1285,'Pliegos Tarifarios (Las Condes)'!$A:$A,0)),H1285&lt;=500,INDEX('Pliegos Tarifarios (Las Condes)'!$G:$G,MATCH($B1285,'Pliegos Tarifarios (Las Condes)'!$A:$A,0)),H1285&lt;=1000,INDEX('Pliegos Tarifarios (Las Condes)'!$H:$H,MATCH($B1285,'Pliegos Tarifarios (Las Condes)'!$A:$A,0)),H1285&lt;=5000,INDEX('Pliegos Tarifarios (Las Condes)'!$I:$I,MATCH($B1285,'Pliegos Tarifarios (Las Condes)'!$A:$A,0)),H1285&gt;5000,INDEX('Pliegos Tarifarios (Las Condes)'!$J:$J,MATCH($B1285,'Pliegos Tarifarios (Las Condes)'!$A:$A,0)))/1.19</f>
        <v>1947.9259135294121</v>
      </c>
      <c r="R1285" s="19">
        <f>INDEX('Pliegos Tarifarios (Las Condes)'!$K:$K,MATCH($B1285,'Pliegos Tarifarios (Las Condes)'!$A:$A,0))</f>
        <v>716.899</v>
      </c>
      <c r="S1285" s="21">
        <f t="shared" si="60"/>
        <v>151493.85100312941</v>
      </c>
      <c r="T1285" s="21">
        <f t="shared" si="61"/>
        <v>28783.83169059459</v>
      </c>
      <c r="U1285" s="19">
        <v>0</v>
      </c>
      <c r="V1285" s="21">
        <f t="shared" si="62"/>
        <v>180277.682693724</v>
      </c>
    </row>
    <row r="1286" spans="1:22" x14ac:dyDescent="0.3">
      <c r="A1286" s="3" t="s">
        <v>142</v>
      </c>
      <c r="B1286" s="3">
        <v>3</v>
      </c>
      <c r="C1286" s="4" t="s">
        <v>186</v>
      </c>
      <c r="D1286" s="3" t="s">
        <v>916</v>
      </c>
      <c r="E1286" s="3" t="s">
        <v>121</v>
      </c>
      <c r="F1286" s="4" t="s">
        <v>917</v>
      </c>
      <c r="G1286" s="3" t="s">
        <v>16</v>
      </c>
      <c r="H1286" s="5">
        <v>828.34389999999996</v>
      </c>
      <c r="I1286" s="5">
        <v>2.2343000000000002</v>
      </c>
      <c r="J1286" s="5">
        <v>2.1991999999999998</v>
      </c>
      <c r="K1286" s="6">
        <v>0.98429038177505246</v>
      </c>
      <c r="L1286" s="5">
        <v>29.58</v>
      </c>
      <c r="M1286" s="19">
        <f>H1286*INDEX('Pliegos Tarifarios (Las Condes)'!$B:$B,MATCH($B1286,'Pliegos Tarifarios (Las Condes)'!$A:$A,0))</f>
        <v>98438.732388199991</v>
      </c>
      <c r="N1286" s="19">
        <f>I1286*INDEX('Pliegos Tarifarios (Las Condes)'!$C:$C,MATCH($B1286,'Pliegos Tarifarios (Las Condes)'!$A:$A,0))</f>
        <v>7802.7766266999997</v>
      </c>
      <c r="O1286" s="19">
        <f>J1286*INDEX('Pliegos Tarifarios (Las Condes)'!$D:$D,MATCH($B1286,'Pliegos Tarifarios (Las Condes)'!$A:$A,0))</f>
        <v>31212.838747999998</v>
      </c>
      <c r="P1286" s="19">
        <f>H1286*INDEX('Pliegos Tarifarios (Las Condes)'!$E:$E,MATCH($B1286,'Pliegos Tarifarios (Las Condes)'!$A:$A,0))</f>
        <v>10712.1433148</v>
      </c>
      <c r="Q1286" s="19" cm="1">
        <f t="array" ref="Q1286">H1286*_xlfn.IFS(H1286&lt;=350,INDEX('Pliegos Tarifarios (Las Condes)'!$F:$F,MATCH($B1286,'Pliegos Tarifarios (Las Condes)'!$A:$A,0)),H1286&lt;=500,INDEX('Pliegos Tarifarios (Las Condes)'!$G:$G,MATCH($B1286,'Pliegos Tarifarios (Las Condes)'!$A:$A,0)),H1286&lt;=1000,INDEX('Pliegos Tarifarios (Las Condes)'!$H:$H,MATCH($B1286,'Pliegos Tarifarios (Las Condes)'!$A:$A,0)),H1286&lt;=5000,INDEX('Pliegos Tarifarios (Las Condes)'!$I:$I,MATCH($B1286,'Pliegos Tarifarios (Las Condes)'!$A:$A,0)),H1286&gt;5000,INDEX('Pliegos Tarifarios (Las Condes)'!$J:$J,MATCH($B1286,'Pliegos Tarifarios (Las Condes)'!$A:$A,0)))/1.19</f>
        <v>1942.7796847899165</v>
      </c>
      <c r="R1286" s="19">
        <f>INDEX('Pliegos Tarifarios (Las Condes)'!$K:$K,MATCH($B1286,'Pliegos Tarifarios (Las Condes)'!$A:$A,0))</f>
        <v>716.899</v>
      </c>
      <c r="S1286" s="21">
        <f t="shared" si="60"/>
        <v>150826.16976248991</v>
      </c>
      <c r="T1286" s="21">
        <f t="shared" si="61"/>
        <v>28656.972254873082</v>
      </c>
      <c r="U1286" s="19">
        <v>0</v>
      </c>
      <c r="V1286" s="21">
        <f t="shared" si="62"/>
        <v>179483.14201736299</v>
      </c>
    </row>
    <row r="1287" spans="1:22" x14ac:dyDescent="0.3">
      <c r="A1287" s="3" t="s">
        <v>142</v>
      </c>
      <c r="B1287" s="3">
        <v>3</v>
      </c>
      <c r="C1287" s="4" t="s">
        <v>186</v>
      </c>
      <c r="D1287" s="3" t="s">
        <v>918</v>
      </c>
      <c r="E1287" s="3" t="s">
        <v>121</v>
      </c>
      <c r="F1287" s="4" t="s">
        <v>919</v>
      </c>
      <c r="G1287" s="3" t="s">
        <v>16</v>
      </c>
      <c r="H1287" s="5">
        <v>829.75040000000001</v>
      </c>
      <c r="I1287" s="5">
        <v>2.2644000000000002</v>
      </c>
      <c r="J1287" s="5">
        <v>2.1892999999999998</v>
      </c>
      <c r="K1287" s="6">
        <v>0.96683448154036378</v>
      </c>
      <c r="L1287" s="5">
        <v>29.63</v>
      </c>
      <c r="M1287" s="19">
        <f>H1287*INDEX('Pliegos Tarifarios (Las Condes)'!$B:$B,MATCH($B1287,'Pliegos Tarifarios (Las Condes)'!$A:$A,0))</f>
        <v>98605.878035200003</v>
      </c>
      <c r="N1287" s="19">
        <f>I1287*INDEX('Pliegos Tarifarios (Las Condes)'!$C:$C,MATCH($B1287,'Pliegos Tarifarios (Las Condes)'!$A:$A,0))</f>
        <v>7907.8939236000006</v>
      </c>
      <c r="O1287" s="19">
        <f>J1287*INDEX('Pliegos Tarifarios (Las Condes)'!$D:$D,MATCH($B1287,'Pliegos Tarifarios (Las Condes)'!$A:$A,0))</f>
        <v>31072.329879499997</v>
      </c>
      <c r="P1287" s="19">
        <f>H1287*INDEX('Pliegos Tarifarios (Las Condes)'!$E:$E,MATCH($B1287,'Pliegos Tarifarios (Las Condes)'!$A:$A,0))</f>
        <v>10730.332172800001</v>
      </c>
      <c r="Q1287" s="19" cm="1">
        <f t="array" ref="Q1287">H1287*_xlfn.IFS(H1287&lt;=350,INDEX('Pliegos Tarifarios (Las Condes)'!$F:$F,MATCH($B1287,'Pliegos Tarifarios (Las Condes)'!$A:$A,0)),H1287&lt;=500,INDEX('Pliegos Tarifarios (Las Condes)'!$G:$G,MATCH($B1287,'Pliegos Tarifarios (Las Condes)'!$A:$A,0)),H1287&lt;=1000,INDEX('Pliegos Tarifarios (Las Condes)'!$H:$H,MATCH($B1287,'Pliegos Tarifarios (Las Condes)'!$A:$A,0)),H1287&lt;=5000,INDEX('Pliegos Tarifarios (Las Condes)'!$I:$I,MATCH($B1287,'Pliegos Tarifarios (Las Condes)'!$A:$A,0)),H1287&gt;5000,INDEX('Pliegos Tarifarios (Las Condes)'!$J:$J,MATCH($B1287,'Pliegos Tarifarios (Las Condes)'!$A:$A,0)))/1.19</f>
        <v>1946.0784591596641</v>
      </c>
      <c r="R1287" s="19">
        <f>INDEX('Pliegos Tarifarios (Las Condes)'!$K:$K,MATCH($B1287,'Pliegos Tarifarios (Las Condes)'!$A:$A,0))</f>
        <v>716.899</v>
      </c>
      <c r="S1287" s="21">
        <f t="shared" si="60"/>
        <v>150979.41147025969</v>
      </c>
      <c r="T1287" s="21">
        <f t="shared" si="61"/>
        <v>28686.088179349339</v>
      </c>
      <c r="U1287" s="19">
        <v>0</v>
      </c>
      <c r="V1287" s="21">
        <f t="shared" si="62"/>
        <v>179665.49964960903</v>
      </c>
    </row>
    <row r="1288" spans="1:22" x14ac:dyDescent="0.3">
      <c r="A1288" s="3" t="s">
        <v>142</v>
      </c>
      <c r="B1288" s="3">
        <v>3</v>
      </c>
      <c r="C1288" s="4" t="s">
        <v>186</v>
      </c>
      <c r="D1288" s="3" t="s">
        <v>920</v>
      </c>
      <c r="E1288" s="3" t="s">
        <v>121</v>
      </c>
      <c r="F1288" s="4" t="s">
        <v>921</v>
      </c>
      <c r="G1288" s="3" t="s">
        <v>16</v>
      </c>
      <c r="H1288" s="5">
        <v>829.05790000000002</v>
      </c>
      <c r="I1288" s="5">
        <v>2.1916000000000002</v>
      </c>
      <c r="J1288" s="5">
        <v>2.1916000000000002</v>
      </c>
      <c r="K1288" s="6">
        <v>1</v>
      </c>
      <c r="L1288" s="5">
        <v>29.61</v>
      </c>
      <c r="M1288" s="19">
        <f>H1288*INDEX('Pliegos Tarifarios (Las Condes)'!$B:$B,MATCH($B1288,'Pliegos Tarifarios (Las Condes)'!$A:$A,0))</f>
        <v>98523.582720199993</v>
      </c>
      <c r="N1288" s="19">
        <f>I1288*INDEX('Pliegos Tarifarios (Las Condes)'!$C:$C,MATCH($B1288,'Pliegos Tarifarios (Las Condes)'!$A:$A,0))</f>
        <v>7653.6567404000007</v>
      </c>
      <c r="O1288" s="19">
        <f>J1288*INDEX('Pliegos Tarifarios (Las Condes)'!$D:$D,MATCH($B1288,'Pliegos Tarifarios (Las Condes)'!$A:$A,0))</f>
        <v>31104.973354000005</v>
      </c>
      <c r="P1288" s="19">
        <f>H1288*INDEX('Pliegos Tarifarios (Las Condes)'!$E:$E,MATCH($B1288,'Pliegos Tarifarios (Las Condes)'!$A:$A,0))</f>
        <v>10721.376762800001</v>
      </c>
      <c r="Q1288" s="19" cm="1">
        <f t="array" ref="Q1288">H1288*_xlfn.IFS(H1288&lt;=350,INDEX('Pliegos Tarifarios (Las Condes)'!$F:$F,MATCH($B1288,'Pliegos Tarifarios (Las Condes)'!$A:$A,0)),H1288&lt;=500,INDEX('Pliegos Tarifarios (Las Condes)'!$G:$G,MATCH($B1288,'Pliegos Tarifarios (Las Condes)'!$A:$A,0)),H1288&lt;=1000,INDEX('Pliegos Tarifarios (Las Condes)'!$H:$H,MATCH($B1288,'Pliegos Tarifarios (Las Condes)'!$A:$A,0)),H1288&lt;=5000,INDEX('Pliegos Tarifarios (Las Condes)'!$I:$I,MATCH($B1288,'Pliegos Tarifarios (Las Condes)'!$A:$A,0)),H1288&gt;5000,INDEX('Pliegos Tarifarios (Las Condes)'!$J:$J,MATCH($B1288,'Pliegos Tarifarios (Las Condes)'!$A:$A,0)))/1.19</f>
        <v>1944.4542847899163</v>
      </c>
      <c r="R1288" s="19">
        <f>INDEX('Pliegos Tarifarios (Las Condes)'!$K:$K,MATCH($B1288,'Pliegos Tarifarios (Las Condes)'!$A:$A,0))</f>
        <v>716.899</v>
      </c>
      <c r="S1288" s="21">
        <f t="shared" si="60"/>
        <v>150664.94286218993</v>
      </c>
      <c r="T1288" s="21">
        <f t="shared" si="61"/>
        <v>28626.339143816087</v>
      </c>
      <c r="U1288" s="19">
        <v>0</v>
      </c>
      <c r="V1288" s="21">
        <f t="shared" si="62"/>
        <v>179291.28200600602</v>
      </c>
    </row>
    <row r="1289" spans="1:22" x14ac:dyDescent="0.3">
      <c r="A1289" s="3" t="s">
        <v>142</v>
      </c>
      <c r="B1289" s="3">
        <v>3</v>
      </c>
      <c r="C1289" s="4" t="s">
        <v>186</v>
      </c>
      <c r="D1289" s="3" t="s">
        <v>922</v>
      </c>
      <c r="E1289" s="3" t="s">
        <v>121</v>
      </c>
      <c r="F1289" s="4" t="s">
        <v>923</v>
      </c>
      <c r="G1289" s="3" t="s">
        <v>16</v>
      </c>
      <c r="H1289" s="5">
        <v>828.17660000000001</v>
      </c>
      <c r="I1289" s="5">
        <v>2.2608000000000001</v>
      </c>
      <c r="J1289" s="5">
        <v>2.1522000000000001</v>
      </c>
      <c r="K1289" s="6">
        <v>0.95196390658174102</v>
      </c>
      <c r="L1289" s="5">
        <v>29.58</v>
      </c>
      <c r="M1289" s="19">
        <f>H1289*INDEX('Pliegos Tarifarios (Las Condes)'!$B:$B,MATCH($B1289,'Pliegos Tarifarios (Las Condes)'!$A:$A,0))</f>
        <v>98418.850790800003</v>
      </c>
      <c r="N1289" s="19">
        <f>I1289*INDEX('Pliegos Tarifarios (Las Condes)'!$C:$C,MATCH($B1289,'Pliegos Tarifarios (Las Condes)'!$A:$A,0))</f>
        <v>7895.3217551999996</v>
      </c>
      <c r="O1289" s="19">
        <f>J1289*INDEX('Pliegos Tarifarios (Las Condes)'!$D:$D,MATCH($B1289,'Pliegos Tarifarios (Las Condes)'!$A:$A,0))</f>
        <v>30545.776443000002</v>
      </c>
      <c r="P1289" s="19">
        <f>H1289*INDEX('Pliegos Tarifarios (Las Condes)'!$E:$E,MATCH($B1289,'Pliegos Tarifarios (Las Condes)'!$A:$A,0))</f>
        <v>10709.979791200001</v>
      </c>
      <c r="Q1289" s="19" cm="1">
        <f t="array" ref="Q1289">H1289*_xlfn.IFS(H1289&lt;=350,INDEX('Pliegos Tarifarios (Las Condes)'!$F:$F,MATCH($B1289,'Pliegos Tarifarios (Las Condes)'!$A:$A,0)),H1289&lt;=500,INDEX('Pliegos Tarifarios (Las Condes)'!$G:$G,MATCH($B1289,'Pliegos Tarifarios (Las Condes)'!$A:$A,0)),H1289&lt;=1000,INDEX('Pliegos Tarifarios (Las Condes)'!$H:$H,MATCH($B1289,'Pliegos Tarifarios (Las Condes)'!$A:$A,0)),H1289&lt;=5000,INDEX('Pliegos Tarifarios (Las Condes)'!$I:$I,MATCH($B1289,'Pliegos Tarifarios (Las Condes)'!$A:$A,0)),H1289&gt;5000,INDEX('Pliegos Tarifarios (Las Condes)'!$J:$J,MATCH($B1289,'Pliegos Tarifarios (Las Condes)'!$A:$A,0)))/1.19</f>
        <v>1942.3873030252105</v>
      </c>
      <c r="R1289" s="19">
        <f>INDEX('Pliegos Tarifarios (Las Condes)'!$K:$K,MATCH($B1289,'Pliegos Tarifarios (Las Condes)'!$A:$A,0))</f>
        <v>716.899</v>
      </c>
      <c r="S1289" s="21">
        <f t="shared" ref="S1289:S1352" si="63">SUM(M1289:R1289)</f>
        <v>150229.21508322519</v>
      </c>
      <c r="T1289" s="21">
        <f t="shared" ref="T1289:T1352" si="64">S1289*0.19</f>
        <v>28543.550865812787</v>
      </c>
      <c r="U1289" s="19">
        <v>0</v>
      </c>
      <c r="V1289" s="21">
        <f t="shared" ref="V1289:V1352" si="65">SUM(S1289:T1289)</f>
        <v>178772.76594903797</v>
      </c>
    </row>
    <row r="1290" spans="1:22" x14ac:dyDescent="0.3">
      <c r="A1290" s="3" t="s">
        <v>142</v>
      </c>
      <c r="B1290" s="3">
        <v>3</v>
      </c>
      <c r="C1290" s="4" t="s">
        <v>186</v>
      </c>
      <c r="D1290" s="3" t="s">
        <v>924</v>
      </c>
      <c r="E1290" s="3" t="s">
        <v>121</v>
      </c>
      <c r="F1290" s="4" t="s">
        <v>925</v>
      </c>
      <c r="G1290" s="3" t="s">
        <v>16</v>
      </c>
      <c r="H1290" s="5">
        <v>830.12850000000003</v>
      </c>
      <c r="I1290" s="5">
        <v>2.2254</v>
      </c>
      <c r="J1290" s="5">
        <v>2.1785999999999999</v>
      </c>
      <c r="K1290" s="6">
        <v>0.97897007279590176</v>
      </c>
      <c r="L1290" s="5">
        <v>29.65</v>
      </c>
      <c r="M1290" s="19">
        <f>H1290*INDEX('Pliegos Tarifarios (Las Condes)'!$B:$B,MATCH($B1290,'Pliegos Tarifarios (Las Condes)'!$A:$A,0))</f>
        <v>98650.810683000003</v>
      </c>
      <c r="N1290" s="19">
        <f>I1290*INDEX('Pliegos Tarifarios (Las Condes)'!$C:$C,MATCH($B1290,'Pliegos Tarifarios (Las Condes)'!$A:$A,0))</f>
        <v>7771.6954325999995</v>
      </c>
      <c r="O1290" s="19">
        <f>J1290*INDEX('Pliegos Tarifarios (Las Condes)'!$D:$D,MATCH($B1290,'Pliegos Tarifarios (Las Condes)'!$A:$A,0))</f>
        <v>30920.466758999999</v>
      </c>
      <c r="P1290" s="19">
        <f>H1290*INDEX('Pliegos Tarifarios (Las Condes)'!$E:$E,MATCH($B1290,'Pliegos Tarifarios (Las Condes)'!$A:$A,0))</f>
        <v>10735.221762000001</v>
      </c>
      <c r="Q1290" s="19" cm="1">
        <f t="array" ref="Q1290">H1290*_xlfn.IFS(H1290&lt;=350,INDEX('Pliegos Tarifarios (Las Condes)'!$F:$F,MATCH($B1290,'Pliegos Tarifarios (Las Condes)'!$A:$A,0)),H1290&lt;=500,INDEX('Pliegos Tarifarios (Las Condes)'!$G:$G,MATCH($B1290,'Pliegos Tarifarios (Las Condes)'!$A:$A,0)),H1290&lt;=1000,INDEX('Pliegos Tarifarios (Las Condes)'!$H:$H,MATCH($B1290,'Pliegos Tarifarios (Las Condes)'!$A:$A,0)),H1290&lt;=5000,INDEX('Pliegos Tarifarios (Las Condes)'!$I:$I,MATCH($B1290,'Pliegos Tarifarios (Las Condes)'!$A:$A,0)),H1290&gt;5000,INDEX('Pliegos Tarifarios (Las Condes)'!$J:$J,MATCH($B1290,'Pliegos Tarifarios (Las Condes)'!$A:$A,0)))/1.19</f>
        <v>1946.9652466386558</v>
      </c>
      <c r="R1290" s="19">
        <f>INDEX('Pliegos Tarifarios (Las Condes)'!$K:$K,MATCH($B1290,'Pliegos Tarifarios (Las Condes)'!$A:$A,0))</f>
        <v>716.899</v>
      </c>
      <c r="S1290" s="21">
        <f t="shared" si="63"/>
        <v>150742.05888323867</v>
      </c>
      <c r="T1290" s="21">
        <f t="shared" si="64"/>
        <v>28640.991187815347</v>
      </c>
      <c r="U1290" s="19">
        <v>0</v>
      </c>
      <c r="V1290" s="21">
        <f t="shared" si="65"/>
        <v>179383.05007105402</v>
      </c>
    </row>
    <row r="1291" spans="1:22" x14ac:dyDescent="0.3">
      <c r="A1291" s="3" t="s">
        <v>142</v>
      </c>
      <c r="B1291" s="3">
        <v>3</v>
      </c>
      <c r="C1291" s="4" t="s">
        <v>186</v>
      </c>
      <c r="D1291" s="3" t="s">
        <v>926</v>
      </c>
      <c r="E1291" s="3" t="s">
        <v>121</v>
      </c>
      <c r="F1291" s="4" t="s">
        <v>927</v>
      </c>
      <c r="G1291" s="3" t="s">
        <v>16</v>
      </c>
      <c r="H1291" s="5">
        <v>825.61159999999995</v>
      </c>
      <c r="I1291" s="5">
        <v>2.2235999999999998</v>
      </c>
      <c r="J1291" s="5">
        <v>2.1987999999999999</v>
      </c>
      <c r="K1291" s="6">
        <v>0.98884691491275412</v>
      </c>
      <c r="L1291" s="5">
        <v>29.49</v>
      </c>
      <c r="M1291" s="19">
        <f>H1291*INDEX('Pliegos Tarifarios (Las Condes)'!$B:$B,MATCH($B1291,'Pliegos Tarifarios (Las Condes)'!$A:$A,0))</f>
        <v>98114.031320799986</v>
      </c>
      <c r="N1291" s="19">
        <f>I1291*INDEX('Pliegos Tarifarios (Las Condes)'!$C:$C,MATCH($B1291,'Pliegos Tarifarios (Las Condes)'!$A:$A,0))</f>
        <v>7765.4093483999986</v>
      </c>
      <c r="O1291" s="19">
        <f>J1291*INDEX('Pliegos Tarifarios (Las Condes)'!$D:$D,MATCH($B1291,'Pliegos Tarifarios (Las Condes)'!$A:$A,0))</f>
        <v>31207.161622</v>
      </c>
      <c r="P1291" s="19">
        <f>H1291*INDEX('Pliegos Tarifarios (Las Condes)'!$E:$E,MATCH($B1291,'Pliegos Tarifarios (Las Condes)'!$A:$A,0))</f>
        <v>10676.809211199999</v>
      </c>
      <c r="Q1291" s="19" cm="1">
        <f t="array" ref="Q1291">H1291*_xlfn.IFS(H1291&lt;=350,INDEX('Pliegos Tarifarios (Las Condes)'!$F:$F,MATCH($B1291,'Pliegos Tarifarios (Las Condes)'!$A:$A,0)),H1291&lt;=500,INDEX('Pliegos Tarifarios (Las Condes)'!$G:$G,MATCH($B1291,'Pliegos Tarifarios (Las Condes)'!$A:$A,0)),H1291&lt;=1000,INDEX('Pliegos Tarifarios (Las Condes)'!$H:$H,MATCH($B1291,'Pliegos Tarifarios (Las Condes)'!$A:$A,0)),H1291&lt;=5000,INDEX('Pliegos Tarifarios (Las Condes)'!$I:$I,MATCH($B1291,'Pliegos Tarifarios (Las Condes)'!$A:$A,0)),H1291&gt;5000,INDEX('Pliegos Tarifarios (Las Condes)'!$J:$J,MATCH($B1291,'Pliegos Tarifarios (Las Condes)'!$A:$A,0)))/1.19</f>
        <v>1936.3714080672273</v>
      </c>
      <c r="R1291" s="19">
        <f>INDEX('Pliegos Tarifarios (Las Condes)'!$K:$K,MATCH($B1291,'Pliegos Tarifarios (Las Condes)'!$A:$A,0))</f>
        <v>716.899</v>
      </c>
      <c r="S1291" s="21">
        <f t="shared" si="63"/>
        <v>150416.68191046722</v>
      </c>
      <c r="T1291" s="21">
        <f t="shared" si="64"/>
        <v>28579.169562988773</v>
      </c>
      <c r="U1291" s="19">
        <v>0</v>
      </c>
      <c r="V1291" s="21">
        <f t="shared" si="65"/>
        <v>178995.85147345599</v>
      </c>
    </row>
    <row r="1292" spans="1:22" x14ac:dyDescent="0.3">
      <c r="A1292" s="3" t="s">
        <v>142</v>
      </c>
      <c r="B1292" s="3">
        <v>3</v>
      </c>
      <c r="C1292" s="4" t="s">
        <v>186</v>
      </c>
      <c r="D1292" s="3" t="s">
        <v>928</v>
      </c>
      <c r="E1292" s="3" t="s">
        <v>121</v>
      </c>
      <c r="F1292" s="4" t="s">
        <v>929</v>
      </c>
      <c r="G1292" s="3" t="s">
        <v>16</v>
      </c>
      <c r="H1292" s="5">
        <v>827.09019999999998</v>
      </c>
      <c r="I1292" s="5">
        <v>2.1981000000000002</v>
      </c>
      <c r="J1292" s="5">
        <v>2.1890000000000001</v>
      </c>
      <c r="K1292" s="6">
        <v>0.99586006096173962</v>
      </c>
      <c r="L1292" s="5">
        <v>29.54</v>
      </c>
      <c r="M1292" s="19">
        <f>H1292*INDEX('Pliegos Tarifarios (Las Condes)'!$B:$B,MATCH($B1292,'Pliegos Tarifarios (Las Condes)'!$A:$A,0))</f>
        <v>98289.745187599998</v>
      </c>
      <c r="N1292" s="19">
        <f>I1292*INDEX('Pliegos Tarifarios (Las Condes)'!$C:$C,MATCH($B1292,'Pliegos Tarifarios (Las Condes)'!$A:$A,0))</f>
        <v>7676.3564888999999</v>
      </c>
      <c r="O1292" s="19">
        <f>J1292*INDEX('Pliegos Tarifarios (Las Condes)'!$D:$D,MATCH($B1292,'Pliegos Tarifarios (Las Condes)'!$A:$A,0))</f>
        <v>31068.072035000001</v>
      </c>
      <c r="P1292" s="19">
        <f>H1292*INDEX('Pliegos Tarifarios (Las Condes)'!$E:$E,MATCH($B1292,'Pliegos Tarifarios (Las Condes)'!$A:$A,0))</f>
        <v>10695.930466399999</v>
      </c>
      <c r="Q1292" s="19" cm="1">
        <f t="array" ref="Q1292">H1292*_xlfn.IFS(H1292&lt;=350,INDEX('Pliegos Tarifarios (Las Condes)'!$F:$F,MATCH($B1292,'Pliegos Tarifarios (Las Condes)'!$A:$A,0)),H1292&lt;=500,INDEX('Pliegos Tarifarios (Las Condes)'!$G:$G,MATCH($B1292,'Pliegos Tarifarios (Las Condes)'!$A:$A,0)),H1292&lt;=1000,INDEX('Pliegos Tarifarios (Las Condes)'!$H:$H,MATCH($B1292,'Pliegos Tarifarios (Las Condes)'!$A:$A,0)),H1292&lt;=5000,INDEX('Pliegos Tarifarios (Las Condes)'!$I:$I,MATCH($B1292,'Pliegos Tarifarios (Las Condes)'!$A:$A,0)),H1292&gt;5000,INDEX('Pliegos Tarifarios (Las Condes)'!$J:$J,MATCH($B1292,'Pliegos Tarifarios (Las Condes)'!$A:$A,0)))/1.19</f>
        <v>1939.839284201681</v>
      </c>
      <c r="R1292" s="19">
        <f>INDEX('Pliegos Tarifarios (Las Condes)'!$K:$K,MATCH($B1292,'Pliegos Tarifarios (Las Condes)'!$A:$A,0))</f>
        <v>716.899</v>
      </c>
      <c r="S1292" s="21">
        <f t="shared" si="63"/>
        <v>150386.84246210166</v>
      </c>
      <c r="T1292" s="21">
        <f t="shared" si="64"/>
        <v>28573.500067799316</v>
      </c>
      <c r="U1292" s="19">
        <v>0</v>
      </c>
      <c r="V1292" s="21">
        <f t="shared" si="65"/>
        <v>178960.34252990098</v>
      </c>
    </row>
    <row r="1293" spans="1:22" x14ac:dyDescent="0.3">
      <c r="A1293" s="3" t="s">
        <v>142</v>
      </c>
      <c r="B1293" s="3">
        <v>3</v>
      </c>
      <c r="C1293" s="4" t="s">
        <v>186</v>
      </c>
      <c r="D1293" s="3" t="s">
        <v>930</v>
      </c>
      <c r="E1293" s="3" t="s">
        <v>121</v>
      </c>
      <c r="F1293" s="4" t="s">
        <v>931</v>
      </c>
      <c r="G1293" s="3" t="s">
        <v>16</v>
      </c>
      <c r="H1293" s="5">
        <v>828.94960000000003</v>
      </c>
      <c r="I1293" s="5">
        <v>2.2086999999999999</v>
      </c>
      <c r="J1293" s="5">
        <v>2.2086999999999999</v>
      </c>
      <c r="K1293" s="6">
        <v>1</v>
      </c>
      <c r="L1293" s="5">
        <v>29.61</v>
      </c>
      <c r="M1293" s="19">
        <f>H1293*INDEX('Pliegos Tarifarios (Las Condes)'!$B:$B,MATCH($B1293,'Pliegos Tarifarios (Las Condes)'!$A:$A,0))</f>
        <v>98510.712564799993</v>
      </c>
      <c r="N1293" s="19">
        <f>I1293*INDEX('Pliegos Tarifarios (Las Condes)'!$C:$C,MATCH($B1293,'Pliegos Tarifarios (Las Condes)'!$A:$A,0))</f>
        <v>7713.3745402999994</v>
      </c>
      <c r="O1293" s="19">
        <f>J1293*INDEX('Pliegos Tarifarios (Las Condes)'!$D:$D,MATCH($B1293,'Pliegos Tarifarios (Las Condes)'!$A:$A,0))</f>
        <v>31347.670490500001</v>
      </c>
      <c r="P1293" s="19">
        <f>H1293*INDEX('Pliegos Tarifarios (Las Condes)'!$E:$E,MATCH($B1293,'Pliegos Tarifarios (Las Condes)'!$A:$A,0))</f>
        <v>10719.976227200001</v>
      </c>
      <c r="Q1293" s="19" cm="1">
        <f t="array" ref="Q1293">H1293*_xlfn.IFS(H1293&lt;=350,INDEX('Pliegos Tarifarios (Las Condes)'!$F:$F,MATCH($B1293,'Pliegos Tarifarios (Las Condes)'!$A:$A,0)),H1293&lt;=500,INDEX('Pliegos Tarifarios (Las Condes)'!$G:$G,MATCH($B1293,'Pliegos Tarifarios (Las Condes)'!$A:$A,0)),H1293&lt;=1000,INDEX('Pliegos Tarifarios (Las Condes)'!$H:$H,MATCH($B1293,'Pliegos Tarifarios (Las Condes)'!$A:$A,0)),H1293&lt;=5000,INDEX('Pliegos Tarifarios (Las Condes)'!$I:$I,MATCH($B1293,'Pliegos Tarifarios (Las Condes)'!$A:$A,0)),H1293&gt;5000,INDEX('Pliegos Tarifarios (Las Condes)'!$J:$J,MATCH($B1293,'Pliegos Tarifarios (Las Condes)'!$A:$A,0)))/1.19</f>
        <v>1944.2002803361349</v>
      </c>
      <c r="R1293" s="19">
        <f>INDEX('Pliegos Tarifarios (Las Condes)'!$K:$K,MATCH($B1293,'Pliegos Tarifarios (Las Condes)'!$A:$A,0))</f>
        <v>716.899</v>
      </c>
      <c r="S1293" s="21">
        <f t="shared" si="63"/>
        <v>150952.83310313613</v>
      </c>
      <c r="T1293" s="21">
        <f t="shared" si="64"/>
        <v>28681.038289595865</v>
      </c>
      <c r="U1293" s="19">
        <v>0</v>
      </c>
      <c r="V1293" s="21">
        <f t="shared" si="65"/>
        <v>179633.87139273199</v>
      </c>
    </row>
    <row r="1294" spans="1:22" x14ac:dyDescent="0.3">
      <c r="A1294" s="3" t="s">
        <v>142</v>
      </c>
      <c r="B1294" s="3">
        <v>3</v>
      </c>
      <c r="C1294" s="4" t="s">
        <v>186</v>
      </c>
      <c r="D1294" s="3" t="s">
        <v>932</v>
      </c>
      <c r="E1294" s="3" t="s">
        <v>121</v>
      </c>
      <c r="F1294" s="4" t="s">
        <v>933</v>
      </c>
      <c r="G1294" s="3" t="s">
        <v>16</v>
      </c>
      <c r="H1294" s="5">
        <v>828.05060000000003</v>
      </c>
      <c r="I1294" s="5">
        <v>2.2831999999999999</v>
      </c>
      <c r="J1294" s="5">
        <v>2.1907999999999999</v>
      </c>
      <c r="K1294" s="6">
        <v>0.95953048353188508</v>
      </c>
      <c r="L1294" s="5">
        <v>29.57</v>
      </c>
      <c r="M1294" s="19">
        <f>H1294*INDEX('Pliegos Tarifarios (Las Condes)'!$B:$B,MATCH($B1294,'Pliegos Tarifarios (Las Condes)'!$A:$A,0))</f>
        <v>98403.877202799995</v>
      </c>
      <c r="N1294" s="19">
        <f>I1294*INDEX('Pliegos Tarifarios (Las Condes)'!$C:$C,MATCH($B1294,'Pliegos Tarifarios (Las Condes)'!$A:$A,0))</f>
        <v>7973.5485807999994</v>
      </c>
      <c r="O1294" s="19">
        <f>J1294*INDEX('Pliegos Tarifarios (Las Condes)'!$D:$D,MATCH($B1294,'Pliegos Tarifarios (Las Condes)'!$A:$A,0))</f>
        <v>31093.619102000001</v>
      </c>
      <c r="P1294" s="19">
        <f>H1294*INDEX('Pliegos Tarifarios (Las Condes)'!$E:$E,MATCH($B1294,'Pliegos Tarifarios (Las Condes)'!$A:$A,0))</f>
        <v>10708.350359200002</v>
      </c>
      <c r="Q1294" s="19" cm="1">
        <f t="array" ref="Q1294">H1294*_xlfn.IFS(H1294&lt;=350,INDEX('Pliegos Tarifarios (Las Condes)'!$F:$F,MATCH($B1294,'Pliegos Tarifarios (Las Condes)'!$A:$A,0)),H1294&lt;=500,INDEX('Pliegos Tarifarios (Las Condes)'!$G:$G,MATCH($B1294,'Pliegos Tarifarios (Las Condes)'!$A:$A,0)),H1294&lt;=1000,INDEX('Pliegos Tarifarios (Las Condes)'!$H:$H,MATCH($B1294,'Pliegos Tarifarios (Las Condes)'!$A:$A,0)),H1294&lt;=5000,INDEX('Pliegos Tarifarios (Las Condes)'!$I:$I,MATCH($B1294,'Pliegos Tarifarios (Las Condes)'!$A:$A,0)),H1294&gt;5000,INDEX('Pliegos Tarifarios (Las Condes)'!$J:$J,MATCH($B1294,'Pliegos Tarifarios (Las Condes)'!$A:$A,0)))/1.19</f>
        <v>1942.0917853781516</v>
      </c>
      <c r="R1294" s="19">
        <f>INDEX('Pliegos Tarifarios (Las Condes)'!$K:$K,MATCH($B1294,'Pliegos Tarifarios (Las Condes)'!$A:$A,0))</f>
        <v>716.899</v>
      </c>
      <c r="S1294" s="21">
        <f t="shared" si="63"/>
        <v>150838.38603017814</v>
      </c>
      <c r="T1294" s="21">
        <f t="shared" si="64"/>
        <v>28659.293345733848</v>
      </c>
      <c r="U1294" s="19">
        <v>0</v>
      </c>
      <c r="V1294" s="21">
        <f t="shared" si="65"/>
        <v>179497.67937591198</v>
      </c>
    </row>
    <row r="1295" spans="1:22" x14ac:dyDescent="0.3">
      <c r="A1295" s="3" t="s">
        <v>142</v>
      </c>
      <c r="B1295" s="3">
        <v>3</v>
      </c>
      <c r="C1295" s="4" t="s">
        <v>186</v>
      </c>
      <c r="D1295" s="3" t="s">
        <v>934</v>
      </c>
      <c r="E1295" s="3" t="s">
        <v>121</v>
      </c>
      <c r="F1295" s="4" t="s">
        <v>935</v>
      </c>
      <c r="G1295" s="3" t="s">
        <v>16</v>
      </c>
      <c r="H1295" s="5">
        <v>828.63459999999998</v>
      </c>
      <c r="I1295" s="5">
        <v>2.2675000000000001</v>
      </c>
      <c r="J1295" s="5">
        <v>2.2675000000000001</v>
      </c>
      <c r="K1295" s="6">
        <v>1</v>
      </c>
      <c r="L1295" s="5">
        <v>29.59</v>
      </c>
      <c r="M1295" s="19">
        <f>H1295*INDEX('Pliegos Tarifarios (Las Condes)'!$B:$B,MATCH($B1295,'Pliegos Tarifarios (Las Condes)'!$A:$A,0))</f>
        <v>98473.278594799995</v>
      </c>
      <c r="N1295" s="19">
        <f>I1295*INDEX('Pliegos Tarifarios (Las Condes)'!$C:$C,MATCH($B1295,'Pliegos Tarifarios (Las Condes)'!$A:$A,0))</f>
        <v>7918.7199574999995</v>
      </c>
      <c r="O1295" s="19">
        <f>J1295*INDEX('Pliegos Tarifarios (Las Condes)'!$D:$D,MATCH($B1295,'Pliegos Tarifarios (Las Condes)'!$A:$A,0))</f>
        <v>32182.208012500003</v>
      </c>
      <c r="P1295" s="19">
        <f>H1295*INDEX('Pliegos Tarifarios (Las Condes)'!$E:$E,MATCH($B1295,'Pliegos Tarifarios (Las Condes)'!$A:$A,0))</f>
        <v>10715.902647200001</v>
      </c>
      <c r="Q1295" s="19" cm="1">
        <f t="array" ref="Q1295">H1295*_xlfn.IFS(H1295&lt;=350,INDEX('Pliegos Tarifarios (Las Condes)'!$F:$F,MATCH($B1295,'Pliegos Tarifarios (Las Condes)'!$A:$A,0)),H1295&lt;=500,INDEX('Pliegos Tarifarios (Las Condes)'!$G:$G,MATCH($B1295,'Pliegos Tarifarios (Las Condes)'!$A:$A,0)),H1295&lt;=1000,INDEX('Pliegos Tarifarios (Las Condes)'!$H:$H,MATCH($B1295,'Pliegos Tarifarios (Las Condes)'!$A:$A,0)),H1295&lt;=5000,INDEX('Pliegos Tarifarios (Las Condes)'!$I:$I,MATCH($B1295,'Pliegos Tarifarios (Las Condes)'!$A:$A,0)),H1295&gt;5000,INDEX('Pliegos Tarifarios (Las Condes)'!$J:$J,MATCH($B1295,'Pliegos Tarifarios (Las Condes)'!$A:$A,0)))/1.19</f>
        <v>1943.4614862184876</v>
      </c>
      <c r="R1295" s="19">
        <f>INDEX('Pliegos Tarifarios (Las Condes)'!$K:$K,MATCH($B1295,'Pliegos Tarifarios (Las Condes)'!$A:$A,0))</f>
        <v>716.899</v>
      </c>
      <c r="S1295" s="21">
        <f t="shared" si="63"/>
        <v>151950.46969821851</v>
      </c>
      <c r="T1295" s="21">
        <f t="shared" si="64"/>
        <v>28870.589242661517</v>
      </c>
      <c r="U1295" s="19">
        <v>0</v>
      </c>
      <c r="V1295" s="21">
        <f t="shared" si="65"/>
        <v>180821.05894088003</v>
      </c>
    </row>
    <row r="1296" spans="1:22" x14ac:dyDescent="0.3">
      <c r="A1296" s="3" t="s">
        <v>142</v>
      </c>
      <c r="B1296" s="3">
        <v>3</v>
      </c>
      <c r="C1296" s="4" t="s">
        <v>186</v>
      </c>
      <c r="D1296" s="3" t="s">
        <v>936</v>
      </c>
      <c r="E1296" s="3" t="s">
        <v>121</v>
      </c>
      <c r="F1296" s="4" t="s">
        <v>937</v>
      </c>
      <c r="G1296" s="3" t="s">
        <v>16</v>
      </c>
      <c r="H1296" s="5">
        <v>828.52639999999997</v>
      </c>
      <c r="I1296" s="5">
        <v>2.2393999999999998</v>
      </c>
      <c r="J1296" s="5">
        <v>2.2393999999999998</v>
      </c>
      <c r="K1296" s="6">
        <v>1</v>
      </c>
      <c r="L1296" s="5">
        <v>29.59</v>
      </c>
      <c r="M1296" s="19">
        <f>H1296*INDEX('Pliegos Tarifarios (Las Condes)'!$B:$B,MATCH($B1296,'Pliegos Tarifarios (Las Condes)'!$A:$A,0))</f>
        <v>98460.420323199985</v>
      </c>
      <c r="N1296" s="19">
        <f>I1296*INDEX('Pliegos Tarifarios (Las Condes)'!$C:$C,MATCH($B1296,'Pliegos Tarifarios (Las Condes)'!$A:$A,0))</f>
        <v>7820.5871985999993</v>
      </c>
      <c r="O1296" s="19">
        <f>J1296*INDEX('Pliegos Tarifarios (Las Condes)'!$D:$D,MATCH($B1296,'Pliegos Tarifarios (Las Condes)'!$A:$A,0))</f>
        <v>31783.389910999998</v>
      </c>
      <c r="P1296" s="19">
        <f>H1296*INDEX('Pliegos Tarifarios (Las Condes)'!$E:$E,MATCH($B1296,'Pliegos Tarifarios (Las Condes)'!$A:$A,0))</f>
        <v>10714.5034048</v>
      </c>
      <c r="Q1296" s="19" cm="1">
        <f t="array" ref="Q1296">H1296*_xlfn.IFS(H1296&lt;=350,INDEX('Pliegos Tarifarios (Las Condes)'!$F:$F,MATCH($B1296,'Pliegos Tarifarios (Las Condes)'!$A:$A,0)),H1296&lt;=500,INDEX('Pliegos Tarifarios (Las Condes)'!$G:$G,MATCH($B1296,'Pliegos Tarifarios (Las Condes)'!$A:$A,0)),H1296&lt;=1000,INDEX('Pliegos Tarifarios (Las Condes)'!$H:$H,MATCH($B1296,'Pliegos Tarifarios (Las Condes)'!$A:$A,0)),H1296&lt;=5000,INDEX('Pliegos Tarifarios (Las Condes)'!$I:$I,MATCH($B1296,'Pliegos Tarifarios (Las Condes)'!$A:$A,0)),H1296&gt;5000,INDEX('Pliegos Tarifarios (Las Condes)'!$J:$J,MATCH($B1296,'Pliegos Tarifarios (Las Condes)'!$A:$A,0)))/1.19</f>
        <v>1943.207716302521</v>
      </c>
      <c r="R1296" s="19">
        <f>INDEX('Pliegos Tarifarios (Las Condes)'!$K:$K,MATCH($B1296,'Pliegos Tarifarios (Las Condes)'!$A:$A,0))</f>
        <v>716.899</v>
      </c>
      <c r="S1296" s="21">
        <f t="shared" si="63"/>
        <v>151439.00755390248</v>
      </c>
      <c r="T1296" s="21">
        <f t="shared" si="64"/>
        <v>28773.411435241473</v>
      </c>
      <c r="U1296" s="19">
        <v>0</v>
      </c>
      <c r="V1296" s="21">
        <f t="shared" si="65"/>
        <v>180212.41898914395</v>
      </c>
    </row>
    <row r="1297" spans="1:22" x14ac:dyDescent="0.3">
      <c r="A1297" s="3" t="s">
        <v>142</v>
      </c>
      <c r="B1297" s="3">
        <v>3</v>
      </c>
      <c r="C1297" s="4" t="s">
        <v>186</v>
      </c>
      <c r="D1297" s="3" t="s">
        <v>938</v>
      </c>
      <c r="E1297" s="3" t="s">
        <v>121</v>
      </c>
      <c r="F1297" s="4" t="s">
        <v>939</v>
      </c>
      <c r="G1297" s="3" t="s">
        <v>16</v>
      </c>
      <c r="H1297" s="5">
        <v>828.53959999999995</v>
      </c>
      <c r="I1297" s="5">
        <v>2.2223999999999999</v>
      </c>
      <c r="J1297" s="5">
        <v>2.2219000000000002</v>
      </c>
      <c r="K1297" s="6">
        <v>0.99977501799856028</v>
      </c>
      <c r="L1297" s="5">
        <v>29.59</v>
      </c>
      <c r="M1297" s="19">
        <f>H1297*INDEX('Pliegos Tarifarios (Las Condes)'!$B:$B,MATCH($B1297,'Pliegos Tarifarios (Las Condes)'!$A:$A,0))</f>
        <v>98461.988984799988</v>
      </c>
      <c r="N1297" s="19">
        <f>I1297*INDEX('Pliegos Tarifarios (Las Condes)'!$C:$C,MATCH($B1297,'Pliegos Tarifarios (Las Condes)'!$A:$A,0))</f>
        <v>7761.2186255999995</v>
      </c>
      <c r="O1297" s="19">
        <f>J1297*INDEX('Pliegos Tarifarios (Las Condes)'!$D:$D,MATCH($B1297,'Pliegos Tarifarios (Las Condes)'!$A:$A,0))</f>
        <v>31535.015648500004</v>
      </c>
      <c r="P1297" s="19">
        <f>H1297*INDEX('Pliegos Tarifarios (Las Condes)'!$E:$E,MATCH($B1297,'Pliegos Tarifarios (Las Condes)'!$A:$A,0))</f>
        <v>10714.6741072</v>
      </c>
      <c r="Q1297" s="19" cm="1">
        <f t="array" ref="Q1297">H1297*_xlfn.IFS(H1297&lt;=350,INDEX('Pliegos Tarifarios (Las Condes)'!$F:$F,MATCH($B1297,'Pliegos Tarifarios (Las Condes)'!$A:$A,0)),H1297&lt;=500,INDEX('Pliegos Tarifarios (Las Condes)'!$G:$G,MATCH($B1297,'Pliegos Tarifarios (Las Condes)'!$A:$A,0)),H1297&lt;=1000,INDEX('Pliegos Tarifarios (Las Condes)'!$H:$H,MATCH($B1297,'Pliegos Tarifarios (Las Condes)'!$A:$A,0)),H1297&lt;=5000,INDEX('Pliegos Tarifarios (Las Condes)'!$I:$I,MATCH($B1297,'Pliegos Tarifarios (Las Condes)'!$A:$A,0)),H1297&gt;5000,INDEX('Pliegos Tarifarios (Las Condes)'!$J:$J,MATCH($B1297,'Pliegos Tarifarios (Las Condes)'!$A:$A,0)))/1.19</f>
        <v>1943.2386752941179</v>
      </c>
      <c r="R1297" s="19">
        <f>INDEX('Pliegos Tarifarios (Las Condes)'!$K:$K,MATCH($B1297,'Pliegos Tarifarios (Las Condes)'!$A:$A,0))</f>
        <v>716.899</v>
      </c>
      <c r="S1297" s="21">
        <f t="shared" si="63"/>
        <v>151133.03504139412</v>
      </c>
      <c r="T1297" s="21">
        <f t="shared" si="64"/>
        <v>28715.276657864884</v>
      </c>
      <c r="U1297" s="19">
        <v>0</v>
      </c>
      <c r="V1297" s="21">
        <f t="shared" si="65"/>
        <v>179848.31169925901</v>
      </c>
    </row>
    <row r="1298" spans="1:22" x14ac:dyDescent="0.3">
      <c r="A1298" s="3" t="s">
        <v>142</v>
      </c>
      <c r="B1298" s="3">
        <v>3</v>
      </c>
      <c r="C1298" s="4" t="s">
        <v>186</v>
      </c>
      <c r="D1298" s="3" t="s">
        <v>940</v>
      </c>
      <c r="E1298" s="3" t="s">
        <v>121</v>
      </c>
      <c r="F1298" s="4" t="s">
        <v>941</v>
      </c>
      <c r="G1298" s="3" t="s">
        <v>16</v>
      </c>
      <c r="H1298" s="5">
        <v>826.39729999999997</v>
      </c>
      <c r="I1298" s="5">
        <v>2.2422</v>
      </c>
      <c r="J1298" s="5">
        <v>2.1398000000000001</v>
      </c>
      <c r="K1298" s="6">
        <v>0.95433056819195439</v>
      </c>
      <c r="L1298" s="5">
        <v>29.51</v>
      </c>
      <c r="M1298" s="19">
        <f>H1298*INDEX('Pliegos Tarifarios (Las Condes)'!$B:$B,MATCH($B1298,'Pliegos Tarifarios (Las Condes)'!$A:$A,0))</f>
        <v>98207.402337399995</v>
      </c>
      <c r="N1298" s="19">
        <f>I1298*INDEX('Pliegos Tarifarios (Las Condes)'!$C:$C,MATCH($B1298,'Pliegos Tarifarios (Las Condes)'!$A:$A,0))</f>
        <v>7830.3655517999996</v>
      </c>
      <c r="O1298" s="19">
        <f>J1298*INDEX('Pliegos Tarifarios (Las Condes)'!$D:$D,MATCH($B1298,'Pliegos Tarifarios (Las Condes)'!$A:$A,0))</f>
        <v>30369.785537000003</v>
      </c>
      <c r="P1298" s="19">
        <f>H1298*INDEX('Pliegos Tarifarios (Las Condes)'!$E:$E,MATCH($B1298,'Pliegos Tarifarios (Las Condes)'!$A:$A,0))</f>
        <v>10686.969883600001</v>
      </c>
      <c r="Q1298" s="19" cm="1">
        <f t="array" ref="Q1298">H1298*_xlfn.IFS(H1298&lt;=350,INDEX('Pliegos Tarifarios (Las Condes)'!$F:$F,MATCH($B1298,'Pliegos Tarifarios (Las Condes)'!$A:$A,0)),H1298&lt;=500,INDEX('Pliegos Tarifarios (Las Condes)'!$G:$G,MATCH($B1298,'Pliegos Tarifarios (Las Condes)'!$A:$A,0)),H1298&lt;=1000,INDEX('Pliegos Tarifarios (Las Condes)'!$H:$H,MATCH($B1298,'Pliegos Tarifarios (Las Condes)'!$A:$A,0)),H1298&lt;=5000,INDEX('Pliegos Tarifarios (Las Condes)'!$I:$I,MATCH($B1298,'Pliegos Tarifarios (Las Condes)'!$A:$A,0)),H1298&gt;5000,INDEX('Pliegos Tarifarios (Las Condes)'!$J:$J,MATCH($B1298,'Pliegos Tarifarios (Las Condes)'!$A:$A,0)))/1.19</f>
        <v>1938.2141716806725</v>
      </c>
      <c r="R1298" s="19">
        <f>INDEX('Pliegos Tarifarios (Las Condes)'!$K:$K,MATCH($B1298,'Pliegos Tarifarios (Las Condes)'!$A:$A,0))</f>
        <v>716.899</v>
      </c>
      <c r="S1298" s="21">
        <f t="shared" si="63"/>
        <v>149749.63648148067</v>
      </c>
      <c r="T1298" s="21">
        <f t="shared" si="64"/>
        <v>28452.430931481329</v>
      </c>
      <c r="U1298" s="19">
        <v>0</v>
      </c>
      <c r="V1298" s="21">
        <f t="shared" si="65"/>
        <v>178202.067412962</v>
      </c>
    </row>
    <row r="1299" spans="1:22" x14ac:dyDescent="0.3">
      <c r="A1299" s="3" t="s">
        <v>142</v>
      </c>
      <c r="B1299" s="3">
        <v>3</v>
      </c>
      <c r="C1299" s="4" t="s">
        <v>186</v>
      </c>
      <c r="D1299" s="3" t="s">
        <v>942</v>
      </c>
      <c r="E1299" s="3" t="s">
        <v>121</v>
      </c>
      <c r="F1299" s="4" t="s">
        <v>943</v>
      </c>
      <c r="G1299" s="3" t="s">
        <v>16</v>
      </c>
      <c r="H1299" s="5">
        <v>827.9126</v>
      </c>
      <c r="I1299" s="5">
        <v>2.2759</v>
      </c>
      <c r="J1299" s="5">
        <v>2.1909999999999998</v>
      </c>
      <c r="K1299" s="6">
        <v>0.96269607627751652</v>
      </c>
      <c r="L1299" s="5">
        <v>29.57</v>
      </c>
      <c r="M1299" s="19">
        <f>H1299*INDEX('Pliegos Tarifarios (Las Condes)'!$B:$B,MATCH($B1299,'Pliegos Tarifarios (Las Condes)'!$A:$A,0))</f>
        <v>98387.47755879999</v>
      </c>
      <c r="N1299" s="19">
        <f>I1299*INDEX('Pliegos Tarifarios (Las Condes)'!$C:$C,MATCH($B1299,'Pliegos Tarifarios (Las Condes)'!$A:$A,0))</f>
        <v>7948.0550170999995</v>
      </c>
      <c r="O1299" s="19">
        <f>J1299*INDEX('Pliegos Tarifarios (Las Condes)'!$D:$D,MATCH($B1299,'Pliegos Tarifarios (Las Condes)'!$A:$A,0))</f>
        <v>31096.457664999998</v>
      </c>
      <c r="P1299" s="19">
        <f>H1299*INDEX('Pliegos Tarifarios (Las Condes)'!$E:$E,MATCH($B1299,'Pliegos Tarifarios (Las Condes)'!$A:$A,0))</f>
        <v>10706.565743200001</v>
      </c>
      <c r="Q1299" s="19" cm="1">
        <f t="array" ref="Q1299">H1299*_xlfn.IFS(H1299&lt;=350,INDEX('Pliegos Tarifarios (Las Condes)'!$F:$F,MATCH($B1299,'Pliegos Tarifarios (Las Condes)'!$A:$A,0)),H1299&lt;=500,INDEX('Pliegos Tarifarios (Las Condes)'!$G:$G,MATCH($B1299,'Pliegos Tarifarios (Las Condes)'!$A:$A,0)),H1299&lt;=1000,INDEX('Pliegos Tarifarios (Las Condes)'!$H:$H,MATCH($B1299,'Pliegos Tarifarios (Las Condes)'!$A:$A,0)),H1299&lt;=5000,INDEX('Pliegos Tarifarios (Las Condes)'!$I:$I,MATCH($B1299,'Pliegos Tarifarios (Las Condes)'!$A:$A,0)),H1299&gt;5000,INDEX('Pliegos Tarifarios (Las Condes)'!$J:$J,MATCH($B1299,'Pliegos Tarifarios (Las Condes)'!$A:$A,0)))/1.19</f>
        <v>1941.7681231932777</v>
      </c>
      <c r="R1299" s="19">
        <f>INDEX('Pliegos Tarifarios (Las Condes)'!$K:$K,MATCH($B1299,'Pliegos Tarifarios (Las Condes)'!$A:$A,0))</f>
        <v>716.899</v>
      </c>
      <c r="S1299" s="21">
        <f t="shared" si="63"/>
        <v>150797.22310729325</v>
      </c>
      <c r="T1299" s="21">
        <f t="shared" si="64"/>
        <v>28651.472390385716</v>
      </c>
      <c r="U1299" s="19">
        <v>0</v>
      </c>
      <c r="V1299" s="21">
        <f t="shared" si="65"/>
        <v>179448.69549767897</v>
      </c>
    </row>
    <row r="1300" spans="1:22" x14ac:dyDescent="0.3">
      <c r="A1300" s="3" t="s">
        <v>142</v>
      </c>
      <c r="B1300" s="3">
        <v>3</v>
      </c>
      <c r="C1300" s="4" t="s">
        <v>186</v>
      </c>
      <c r="D1300" s="3" t="s">
        <v>944</v>
      </c>
      <c r="E1300" s="3" t="s">
        <v>121</v>
      </c>
      <c r="F1300" s="4" t="s">
        <v>945</v>
      </c>
      <c r="G1300" s="3" t="s">
        <v>16</v>
      </c>
      <c r="H1300" s="5">
        <v>829.59879999999998</v>
      </c>
      <c r="I1300" s="5">
        <v>2.2770000000000001</v>
      </c>
      <c r="J1300" s="5">
        <v>2.1602000000000001</v>
      </c>
      <c r="K1300" s="6">
        <v>0.94870443566095741</v>
      </c>
      <c r="L1300" s="5">
        <v>29.63</v>
      </c>
      <c r="M1300" s="19">
        <f>H1300*INDEX('Pliegos Tarifarios (Las Condes)'!$B:$B,MATCH($B1300,'Pliegos Tarifarios (Las Condes)'!$A:$A,0))</f>
        <v>98587.86219439999</v>
      </c>
      <c r="N1300" s="19">
        <f>I1300*INDEX('Pliegos Tarifarios (Las Condes)'!$C:$C,MATCH($B1300,'Pliegos Tarifarios (Las Condes)'!$A:$A,0))</f>
        <v>7951.8965129999997</v>
      </c>
      <c r="O1300" s="19">
        <f>J1300*INDEX('Pliegos Tarifarios (Las Condes)'!$D:$D,MATCH($B1300,'Pliegos Tarifarios (Las Condes)'!$A:$A,0))</f>
        <v>30659.318963000002</v>
      </c>
      <c r="P1300" s="19">
        <f>H1300*INDEX('Pliegos Tarifarios (Las Condes)'!$E:$E,MATCH($B1300,'Pliegos Tarifarios (Las Condes)'!$A:$A,0))</f>
        <v>10728.3716816</v>
      </c>
      <c r="Q1300" s="19" cm="1">
        <f t="array" ref="Q1300">H1300*_xlfn.IFS(H1300&lt;=350,INDEX('Pliegos Tarifarios (Las Condes)'!$F:$F,MATCH($B1300,'Pliegos Tarifarios (Las Condes)'!$A:$A,0)),H1300&lt;=500,INDEX('Pliegos Tarifarios (Las Condes)'!$G:$G,MATCH($B1300,'Pliegos Tarifarios (Las Condes)'!$A:$A,0)),H1300&lt;=1000,INDEX('Pliegos Tarifarios (Las Condes)'!$H:$H,MATCH($B1300,'Pliegos Tarifarios (Las Condes)'!$A:$A,0)),H1300&lt;=5000,INDEX('Pliegos Tarifarios (Las Condes)'!$I:$I,MATCH($B1300,'Pliegos Tarifarios (Las Condes)'!$A:$A,0)),H1300&gt;5000,INDEX('Pliegos Tarifarios (Las Condes)'!$J:$J,MATCH($B1300,'Pliegos Tarifarios (Las Condes)'!$A:$A,0)))/1.19</f>
        <v>1945.7228998319329</v>
      </c>
      <c r="R1300" s="19">
        <f>INDEX('Pliegos Tarifarios (Las Condes)'!$K:$K,MATCH($B1300,'Pliegos Tarifarios (Las Condes)'!$A:$A,0))</f>
        <v>716.899</v>
      </c>
      <c r="S1300" s="21">
        <f t="shared" si="63"/>
        <v>150590.07125183192</v>
      </c>
      <c r="T1300" s="21">
        <f t="shared" si="64"/>
        <v>28612.113537848065</v>
      </c>
      <c r="U1300" s="19">
        <v>0</v>
      </c>
      <c r="V1300" s="21">
        <f t="shared" si="65"/>
        <v>179202.18478967997</v>
      </c>
    </row>
    <row r="1301" spans="1:22" x14ac:dyDescent="0.3">
      <c r="A1301" s="3" t="s">
        <v>142</v>
      </c>
      <c r="B1301" s="3">
        <v>3</v>
      </c>
      <c r="C1301" s="4" t="s">
        <v>186</v>
      </c>
      <c r="D1301" s="3" t="s">
        <v>946</v>
      </c>
      <c r="E1301" s="3" t="s">
        <v>121</v>
      </c>
      <c r="F1301" s="4" t="s">
        <v>947</v>
      </c>
      <c r="G1301" s="3" t="s">
        <v>16</v>
      </c>
      <c r="H1301" s="5">
        <v>826.95150000000001</v>
      </c>
      <c r="I1301" s="5">
        <v>2.2589000000000001</v>
      </c>
      <c r="J1301" s="5">
        <v>2.153</v>
      </c>
      <c r="K1301" s="6">
        <v>0.95311877462481731</v>
      </c>
      <c r="L1301" s="5">
        <v>29.53</v>
      </c>
      <c r="M1301" s="19">
        <f>H1301*INDEX('Pliegos Tarifarios (Las Condes)'!$B:$B,MATCH($B1301,'Pliegos Tarifarios (Las Condes)'!$A:$A,0))</f>
        <v>98273.262357</v>
      </c>
      <c r="N1301" s="19">
        <f>I1301*INDEX('Pliegos Tarifarios (Las Condes)'!$C:$C,MATCH($B1301,'Pliegos Tarifarios (Las Condes)'!$A:$A,0))</f>
        <v>7888.6864440999998</v>
      </c>
      <c r="O1301" s="19">
        <f>J1301*INDEX('Pliegos Tarifarios (Las Condes)'!$D:$D,MATCH($B1301,'Pliegos Tarifarios (Las Condes)'!$A:$A,0))</f>
        <v>30557.130695</v>
      </c>
      <c r="P1301" s="19">
        <f>H1301*INDEX('Pliegos Tarifarios (Las Condes)'!$E:$E,MATCH($B1301,'Pliegos Tarifarios (Las Condes)'!$A:$A,0))</f>
        <v>10694.136798</v>
      </c>
      <c r="Q1301" s="19" cm="1">
        <f t="array" ref="Q1301">H1301*_xlfn.IFS(H1301&lt;=350,INDEX('Pliegos Tarifarios (Las Condes)'!$F:$F,MATCH($B1301,'Pliegos Tarifarios (Las Condes)'!$A:$A,0)),H1301&lt;=500,INDEX('Pliegos Tarifarios (Las Condes)'!$G:$G,MATCH($B1301,'Pliegos Tarifarios (Las Condes)'!$A:$A,0)),H1301&lt;=1000,INDEX('Pliegos Tarifarios (Las Condes)'!$H:$H,MATCH($B1301,'Pliegos Tarifarios (Las Condes)'!$A:$A,0)),H1301&lt;=5000,INDEX('Pliegos Tarifarios (Las Condes)'!$I:$I,MATCH($B1301,'Pliegos Tarifarios (Las Condes)'!$A:$A,0)),H1301&gt;5000,INDEX('Pliegos Tarifarios (Las Condes)'!$J:$J,MATCH($B1301,'Pliegos Tarifarios (Las Condes)'!$A:$A,0)))/1.19</f>
        <v>1939.513980252101</v>
      </c>
      <c r="R1301" s="19">
        <f>INDEX('Pliegos Tarifarios (Las Condes)'!$K:$K,MATCH($B1301,'Pliegos Tarifarios (Las Condes)'!$A:$A,0))</f>
        <v>716.899</v>
      </c>
      <c r="S1301" s="21">
        <f t="shared" si="63"/>
        <v>150069.6292743521</v>
      </c>
      <c r="T1301" s="21">
        <f t="shared" si="64"/>
        <v>28513.2295621269</v>
      </c>
      <c r="U1301" s="19">
        <v>0</v>
      </c>
      <c r="V1301" s="21">
        <f t="shared" si="65"/>
        <v>178582.85883647902</v>
      </c>
    </row>
    <row r="1302" spans="1:22" x14ac:dyDescent="0.3">
      <c r="A1302" s="3" t="s">
        <v>142</v>
      </c>
      <c r="B1302" s="3">
        <v>3</v>
      </c>
      <c r="C1302" s="4" t="s">
        <v>186</v>
      </c>
      <c r="D1302" s="3" t="s">
        <v>948</v>
      </c>
      <c r="E1302" s="3" t="s">
        <v>121</v>
      </c>
      <c r="F1302" s="4" t="s">
        <v>949</v>
      </c>
      <c r="G1302" s="3" t="s">
        <v>16</v>
      </c>
      <c r="H1302" s="5">
        <v>828.19330000000002</v>
      </c>
      <c r="I1302" s="5">
        <v>2.2599</v>
      </c>
      <c r="J1302" s="5">
        <v>2.1938</v>
      </c>
      <c r="K1302" s="6">
        <v>0.97075091818222048</v>
      </c>
      <c r="L1302" s="5">
        <v>29.58</v>
      </c>
      <c r="M1302" s="19">
        <f>H1302*INDEX('Pliegos Tarifarios (Las Condes)'!$B:$B,MATCH($B1302,'Pliegos Tarifarios (Las Condes)'!$A:$A,0))</f>
        <v>98420.835385400002</v>
      </c>
      <c r="N1302" s="19">
        <f>I1302*INDEX('Pliegos Tarifarios (Las Condes)'!$C:$C,MATCH($B1302,'Pliegos Tarifarios (Las Condes)'!$A:$A,0))</f>
        <v>7892.1787130999992</v>
      </c>
      <c r="O1302" s="19">
        <f>J1302*INDEX('Pliegos Tarifarios (Las Condes)'!$D:$D,MATCH($B1302,'Pliegos Tarifarios (Las Condes)'!$A:$A,0))</f>
        <v>31136.197547</v>
      </c>
      <c r="P1302" s="19">
        <f>H1302*INDEX('Pliegos Tarifarios (Las Condes)'!$E:$E,MATCH($B1302,'Pliegos Tarifarios (Las Condes)'!$A:$A,0))</f>
        <v>10710.1957556</v>
      </c>
      <c r="Q1302" s="19" cm="1">
        <f t="array" ref="Q1302">H1302*_xlfn.IFS(H1302&lt;=350,INDEX('Pliegos Tarifarios (Las Condes)'!$F:$F,MATCH($B1302,'Pliegos Tarifarios (Las Condes)'!$A:$A,0)),H1302&lt;=500,INDEX('Pliegos Tarifarios (Las Condes)'!$G:$G,MATCH($B1302,'Pliegos Tarifarios (Las Condes)'!$A:$A,0)),H1302&lt;=1000,INDEX('Pliegos Tarifarios (Las Condes)'!$H:$H,MATCH($B1302,'Pliegos Tarifarios (Las Condes)'!$A:$A,0)),H1302&lt;=5000,INDEX('Pliegos Tarifarios (Las Condes)'!$I:$I,MATCH($B1302,'Pliegos Tarifarios (Las Condes)'!$A:$A,0)),H1302&gt;5000,INDEX('Pliegos Tarifarios (Las Condes)'!$J:$J,MATCH($B1302,'Pliegos Tarifarios (Las Condes)'!$A:$A,0)))/1.19</f>
        <v>1942.4264708403364</v>
      </c>
      <c r="R1302" s="19">
        <f>INDEX('Pliegos Tarifarios (Las Condes)'!$K:$K,MATCH($B1302,'Pliegos Tarifarios (Las Condes)'!$A:$A,0))</f>
        <v>716.899</v>
      </c>
      <c r="S1302" s="21">
        <f t="shared" si="63"/>
        <v>150818.73287194036</v>
      </c>
      <c r="T1302" s="21">
        <f t="shared" si="64"/>
        <v>28655.559245668668</v>
      </c>
      <c r="U1302" s="19">
        <v>0</v>
      </c>
      <c r="V1302" s="21">
        <f t="shared" si="65"/>
        <v>179474.29211760903</v>
      </c>
    </row>
    <row r="1303" spans="1:22" x14ac:dyDescent="0.3">
      <c r="A1303" s="3" t="s">
        <v>142</v>
      </c>
      <c r="B1303" s="3">
        <v>3</v>
      </c>
      <c r="C1303" s="4" t="s">
        <v>186</v>
      </c>
      <c r="D1303" s="3" t="s">
        <v>950</v>
      </c>
      <c r="E1303" s="3" t="s">
        <v>121</v>
      </c>
      <c r="F1303" s="4" t="s">
        <v>951</v>
      </c>
      <c r="G1303" s="3" t="s">
        <v>16</v>
      </c>
      <c r="H1303" s="5">
        <v>828.44590000000005</v>
      </c>
      <c r="I1303" s="5">
        <v>2.2078000000000002</v>
      </c>
      <c r="J1303" s="5">
        <v>2.1638000000000002</v>
      </c>
      <c r="K1303" s="6">
        <v>0.98007065857414621</v>
      </c>
      <c r="L1303" s="5">
        <v>29.59</v>
      </c>
      <c r="M1303" s="19">
        <f>H1303*INDEX('Pliegos Tarifarios (Las Condes)'!$B:$B,MATCH($B1303,'Pliegos Tarifarios (Las Condes)'!$A:$A,0))</f>
        <v>98450.853864200006</v>
      </c>
      <c r="N1303" s="19">
        <f>I1303*INDEX('Pliegos Tarifarios (Las Condes)'!$C:$C,MATCH($B1303,'Pliegos Tarifarios (Las Condes)'!$A:$A,0))</f>
        <v>7710.2314981999998</v>
      </c>
      <c r="O1303" s="19">
        <f>J1303*INDEX('Pliegos Tarifarios (Las Condes)'!$D:$D,MATCH($B1303,'Pliegos Tarifarios (Las Condes)'!$A:$A,0))</f>
        <v>30710.413097000004</v>
      </c>
      <c r="P1303" s="19">
        <f>H1303*INDEX('Pliegos Tarifarios (Las Condes)'!$E:$E,MATCH($B1303,'Pliegos Tarifarios (Las Condes)'!$A:$A,0))</f>
        <v>10713.462378800001</v>
      </c>
      <c r="Q1303" s="19" cm="1">
        <f t="array" ref="Q1303">H1303*_xlfn.IFS(H1303&lt;=350,INDEX('Pliegos Tarifarios (Las Condes)'!$F:$F,MATCH($B1303,'Pliegos Tarifarios (Las Condes)'!$A:$A,0)),H1303&lt;=500,INDEX('Pliegos Tarifarios (Las Condes)'!$G:$G,MATCH($B1303,'Pliegos Tarifarios (Las Condes)'!$A:$A,0)),H1303&lt;=1000,INDEX('Pliegos Tarifarios (Las Condes)'!$H:$H,MATCH($B1303,'Pliegos Tarifarios (Las Condes)'!$A:$A,0)),H1303&lt;=5000,INDEX('Pliegos Tarifarios (Las Condes)'!$I:$I,MATCH($B1303,'Pliegos Tarifarios (Las Condes)'!$A:$A,0)),H1303&gt;5000,INDEX('Pliegos Tarifarios (Las Condes)'!$J:$J,MATCH($B1303,'Pliegos Tarifarios (Las Condes)'!$A:$A,0)))/1.19</f>
        <v>1943.0189133613449</v>
      </c>
      <c r="R1303" s="19">
        <f>INDEX('Pliegos Tarifarios (Las Condes)'!$K:$K,MATCH($B1303,'Pliegos Tarifarios (Las Condes)'!$A:$A,0))</f>
        <v>716.899</v>
      </c>
      <c r="S1303" s="21">
        <f t="shared" si="63"/>
        <v>150244.87875156134</v>
      </c>
      <c r="T1303" s="21">
        <f t="shared" si="64"/>
        <v>28546.526962796655</v>
      </c>
      <c r="U1303" s="19">
        <v>0</v>
      </c>
      <c r="V1303" s="21">
        <f t="shared" si="65"/>
        <v>178791.405714358</v>
      </c>
    </row>
    <row r="1304" spans="1:22" x14ac:dyDescent="0.3">
      <c r="A1304" s="3" t="s">
        <v>142</v>
      </c>
      <c r="B1304" s="3">
        <v>3</v>
      </c>
      <c r="C1304" s="4" t="s">
        <v>186</v>
      </c>
      <c r="D1304" s="3" t="s">
        <v>952</v>
      </c>
      <c r="E1304" s="3" t="s">
        <v>121</v>
      </c>
      <c r="F1304" s="4" t="s">
        <v>953</v>
      </c>
      <c r="G1304" s="3" t="s">
        <v>16</v>
      </c>
      <c r="H1304" s="5">
        <v>825.86829999999998</v>
      </c>
      <c r="I1304" s="5">
        <v>2.2435999999999998</v>
      </c>
      <c r="J1304" s="5">
        <v>2.2435999999999998</v>
      </c>
      <c r="K1304" s="6">
        <v>1</v>
      </c>
      <c r="L1304" s="5">
        <v>29.5</v>
      </c>
      <c r="M1304" s="19">
        <f>H1304*INDEX('Pliegos Tarifarios (Las Condes)'!$B:$B,MATCH($B1304,'Pliegos Tarifarios (Las Condes)'!$A:$A,0))</f>
        <v>98144.53703539999</v>
      </c>
      <c r="N1304" s="19">
        <f>I1304*INDEX('Pliegos Tarifarios (Las Condes)'!$C:$C,MATCH($B1304,'Pliegos Tarifarios (Las Condes)'!$A:$A,0))</f>
        <v>7835.2547283999993</v>
      </c>
      <c r="O1304" s="19">
        <f>J1304*INDEX('Pliegos Tarifarios (Las Condes)'!$D:$D,MATCH($B1304,'Pliegos Tarifarios (Las Condes)'!$A:$A,0))</f>
        <v>31842.999733999997</v>
      </c>
      <c r="P1304" s="19">
        <f>H1304*INDEX('Pliegos Tarifarios (Las Condes)'!$E:$E,MATCH($B1304,'Pliegos Tarifarios (Las Condes)'!$A:$A,0))</f>
        <v>10680.1288556</v>
      </c>
      <c r="Q1304" s="19" cm="1">
        <f t="array" ref="Q1304">H1304*_xlfn.IFS(H1304&lt;=350,INDEX('Pliegos Tarifarios (Las Condes)'!$F:$F,MATCH($B1304,'Pliegos Tarifarios (Las Condes)'!$A:$A,0)),H1304&lt;=500,INDEX('Pliegos Tarifarios (Las Condes)'!$G:$G,MATCH($B1304,'Pliegos Tarifarios (Las Condes)'!$A:$A,0)),H1304&lt;=1000,INDEX('Pliegos Tarifarios (Las Condes)'!$H:$H,MATCH($B1304,'Pliegos Tarifarios (Las Condes)'!$A:$A,0)),H1304&lt;=5000,INDEX('Pliegos Tarifarios (Las Condes)'!$I:$I,MATCH($B1304,'Pliegos Tarifarios (Las Condes)'!$A:$A,0)),H1304&gt;5000,INDEX('Pliegos Tarifarios (Las Condes)'!$J:$J,MATCH($B1304,'Pliegos Tarifarios (Las Condes)'!$A:$A,0)))/1.19</f>
        <v>1936.9734666386557</v>
      </c>
      <c r="R1304" s="19">
        <f>INDEX('Pliegos Tarifarios (Las Condes)'!$K:$K,MATCH($B1304,'Pliegos Tarifarios (Las Condes)'!$A:$A,0))</f>
        <v>716.899</v>
      </c>
      <c r="S1304" s="21">
        <f t="shared" si="63"/>
        <v>151156.79282003862</v>
      </c>
      <c r="T1304" s="21">
        <f t="shared" si="64"/>
        <v>28719.790635807338</v>
      </c>
      <c r="U1304" s="19">
        <v>0</v>
      </c>
      <c r="V1304" s="21">
        <f t="shared" si="65"/>
        <v>179876.58345584595</v>
      </c>
    </row>
    <row r="1305" spans="1:22" x14ac:dyDescent="0.3">
      <c r="A1305" s="3" t="s">
        <v>142</v>
      </c>
      <c r="B1305" s="3">
        <v>3</v>
      </c>
      <c r="C1305" s="4" t="s">
        <v>186</v>
      </c>
      <c r="D1305" s="3" t="s">
        <v>954</v>
      </c>
      <c r="E1305" s="3" t="s">
        <v>121</v>
      </c>
      <c r="F1305" s="4" t="s">
        <v>955</v>
      </c>
      <c r="G1305" s="3" t="s">
        <v>16</v>
      </c>
      <c r="H1305" s="5">
        <v>830.92660000000001</v>
      </c>
      <c r="I1305" s="5">
        <v>2.1970999999999998</v>
      </c>
      <c r="J1305" s="5">
        <v>2.1897000000000002</v>
      </c>
      <c r="K1305" s="6">
        <v>0.99663192389968613</v>
      </c>
      <c r="L1305" s="5">
        <v>29.68</v>
      </c>
      <c r="M1305" s="19">
        <f>H1305*INDEX('Pliegos Tarifarios (Las Condes)'!$B:$B,MATCH($B1305,'Pliegos Tarifarios (Las Condes)'!$A:$A,0))</f>
        <v>98745.655290800001</v>
      </c>
      <c r="N1305" s="19">
        <f>I1305*INDEX('Pliegos Tarifarios (Las Condes)'!$C:$C,MATCH($B1305,'Pliegos Tarifarios (Las Condes)'!$A:$A,0))</f>
        <v>7672.8642198999987</v>
      </c>
      <c r="O1305" s="19">
        <f>J1305*INDEX('Pliegos Tarifarios (Las Condes)'!$D:$D,MATCH($B1305,'Pliegos Tarifarios (Las Condes)'!$A:$A,0))</f>
        <v>31078.007005500003</v>
      </c>
      <c r="P1305" s="19">
        <f>H1305*INDEX('Pliegos Tarifarios (Las Condes)'!$E:$E,MATCH($B1305,'Pliegos Tarifarios (Las Condes)'!$A:$A,0))</f>
        <v>10745.5427912</v>
      </c>
      <c r="Q1305" s="19" cm="1">
        <f t="array" ref="Q1305">H1305*_xlfn.IFS(H1305&lt;=350,INDEX('Pliegos Tarifarios (Las Condes)'!$F:$F,MATCH($B1305,'Pliegos Tarifarios (Las Condes)'!$A:$A,0)),H1305&lt;=500,INDEX('Pliegos Tarifarios (Las Condes)'!$G:$G,MATCH($B1305,'Pliegos Tarifarios (Las Condes)'!$A:$A,0)),H1305&lt;=1000,INDEX('Pliegos Tarifarios (Las Condes)'!$H:$H,MATCH($B1305,'Pliegos Tarifarios (Las Condes)'!$A:$A,0)),H1305&lt;=5000,INDEX('Pliegos Tarifarios (Las Condes)'!$I:$I,MATCH($B1305,'Pliegos Tarifarios (Las Condes)'!$A:$A,0)),H1305&gt;5000,INDEX('Pliegos Tarifarios (Las Condes)'!$J:$J,MATCH($B1305,'Pliegos Tarifarios (Las Condes)'!$A:$A,0)))/1.19</f>
        <v>1948.8370929411767</v>
      </c>
      <c r="R1305" s="19">
        <f>INDEX('Pliegos Tarifarios (Las Condes)'!$K:$K,MATCH($B1305,'Pliegos Tarifarios (Las Condes)'!$A:$A,0))</f>
        <v>716.899</v>
      </c>
      <c r="S1305" s="21">
        <f t="shared" si="63"/>
        <v>150907.8054003412</v>
      </c>
      <c r="T1305" s="21">
        <f t="shared" si="64"/>
        <v>28672.483026064827</v>
      </c>
      <c r="U1305" s="19">
        <v>0</v>
      </c>
      <c r="V1305" s="21">
        <f t="shared" si="65"/>
        <v>179580.28842640601</v>
      </c>
    </row>
    <row r="1306" spans="1:22" x14ac:dyDescent="0.3">
      <c r="A1306" s="3" t="s">
        <v>142</v>
      </c>
      <c r="B1306" s="3">
        <v>3</v>
      </c>
      <c r="C1306" s="4" t="s">
        <v>186</v>
      </c>
      <c r="D1306" s="3" t="s">
        <v>956</v>
      </c>
      <c r="E1306" s="3" t="s">
        <v>121</v>
      </c>
      <c r="F1306" s="4" t="s">
        <v>957</v>
      </c>
      <c r="G1306" s="3" t="s">
        <v>16</v>
      </c>
      <c r="H1306" s="5">
        <v>826.65800000000002</v>
      </c>
      <c r="I1306" s="5">
        <v>2.2473000000000001</v>
      </c>
      <c r="J1306" s="5">
        <v>2.1642999999999999</v>
      </c>
      <c r="K1306" s="6">
        <v>0.96306679126062378</v>
      </c>
      <c r="L1306" s="5">
        <v>29.52</v>
      </c>
      <c r="M1306" s="19">
        <f>H1306*INDEX('Pliegos Tarifarios (Las Condes)'!$B:$B,MATCH($B1306,'Pliegos Tarifarios (Las Condes)'!$A:$A,0))</f>
        <v>98238.383403999993</v>
      </c>
      <c r="N1306" s="19">
        <f>I1306*INDEX('Pliegos Tarifarios (Las Condes)'!$C:$C,MATCH($B1306,'Pliegos Tarifarios (Las Condes)'!$A:$A,0))</f>
        <v>7848.1761237000001</v>
      </c>
      <c r="O1306" s="19">
        <f>J1306*INDEX('Pliegos Tarifarios (Las Condes)'!$D:$D,MATCH($B1306,'Pliegos Tarifarios (Las Condes)'!$A:$A,0))</f>
        <v>30717.509504499998</v>
      </c>
      <c r="P1306" s="19">
        <f>H1306*INDEX('Pliegos Tarifarios (Las Condes)'!$E:$E,MATCH($B1306,'Pliegos Tarifarios (Las Condes)'!$A:$A,0))</f>
        <v>10690.341256</v>
      </c>
      <c r="Q1306" s="19" cm="1">
        <f t="array" ref="Q1306">H1306*_xlfn.IFS(H1306&lt;=350,INDEX('Pliegos Tarifarios (Las Condes)'!$F:$F,MATCH($B1306,'Pliegos Tarifarios (Las Condes)'!$A:$A,0)),H1306&lt;=500,INDEX('Pliegos Tarifarios (Las Condes)'!$G:$G,MATCH($B1306,'Pliegos Tarifarios (Las Condes)'!$A:$A,0)),H1306&lt;=1000,INDEX('Pliegos Tarifarios (Las Condes)'!$H:$H,MATCH($B1306,'Pliegos Tarifarios (Las Condes)'!$A:$A,0)),H1306&lt;=5000,INDEX('Pliegos Tarifarios (Las Condes)'!$I:$I,MATCH($B1306,'Pliegos Tarifarios (Las Condes)'!$A:$A,0)),H1306&gt;5000,INDEX('Pliegos Tarifarios (Las Condes)'!$J:$J,MATCH($B1306,'Pliegos Tarifarios (Las Condes)'!$A:$A,0)))/1.19</f>
        <v>1938.8256117647061</v>
      </c>
      <c r="R1306" s="19">
        <f>INDEX('Pliegos Tarifarios (Las Condes)'!$K:$K,MATCH($B1306,'Pliegos Tarifarios (Las Condes)'!$A:$A,0))</f>
        <v>716.899</v>
      </c>
      <c r="S1306" s="21">
        <f t="shared" si="63"/>
        <v>150150.13489996473</v>
      </c>
      <c r="T1306" s="21">
        <f t="shared" si="64"/>
        <v>28528.525630993299</v>
      </c>
      <c r="U1306" s="19">
        <v>0</v>
      </c>
      <c r="V1306" s="21">
        <f t="shared" si="65"/>
        <v>178678.66053095803</v>
      </c>
    </row>
    <row r="1307" spans="1:22" x14ac:dyDescent="0.3">
      <c r="A1307" s="3" t="s">
        <v>142</v>
      </c>
      <c r="B1307" s="3">
        <v>3</v>
      </c>
      <c r="C1307" s="4" t="s">
        <v>186</v>
      </c>
      <c r="D1307" s="3" t="s">
        <v>958</v>
      </c>
      <c r="E1307" s="3" t="s">
        <v>121</v>
      </c>
      <c r="F1307" s="4" t="s">
        <v>959</v>
      </c>
      <c r="G1307" s="3" t="s">
        <v>16</v>
      </c>
      <c r="H1307" s="5">
        <v>828.99509999999998</v>
      </c>
      <c r="I1307" s="5">
        <v>2.2214</v>
      </c>
      <c r="J1307" s="5">
        <v>2.2031000000000001</v>
      </c>
      <c r="K1307" s="6">
        <v>0.99176195192221117</v>
      </c>
      <c r="L1307" s="5">
        <v>29.61</v>
      </c>
      <c r="M1307" s="19">
        <f>H1307*INDEX('Pliegos Tarifarios (Las Condes)'!$B:$B,MATCH($B1307,'Pliegos Tarifarios (Las Condes)'!$A:$A,0))</f>
        <v>98516.119693799992</v>
      </c>
      <c r="N1307" s="19">
        <f>I1307*INDEX('Pliegos Tarifarios (Las Condes)'!$C:$C,MATCH($B1307,'Pliegos Tarifarios (Las Condes)'!$A:$A,0))</f>
        <v>7757.7263565999992</v>
      </c>
      <c r="O1307" s="19">
        <f>J1307*INDEX('Pliegos Tarifarios (Las Condes)'!$D:$D,MATCH($B1307,'Pliegos Tarifarios (Las Condes)'!$A:$A,0))</f>
        <v>31268.190726500001</v>
      </c>
      <c r="P1307" s="19">
        <f>H1307*INDEX('Pliegos Tarifarios (Las Condes)'!$E:$E,MATCH($B1307,'Pliegos Tarifarios (Las Condes)'!$A:$A,0))</f>
        <v>10720.5646332</v>
      </c>
      <c r="Q1307" s="19" cm="1">
        <f t="array" ref="Q1307">H1307*_xlfn.IFS(H1307&lt;=350,INDEX('Pliegos Tarifarios (Las Condes)'!$F:$F,MATCH($B1307,'Pliegos Tarifarios (Las Condes)'!$A:$A,0)),H1307&lt;=500,INDEX('Pliegos Tarifarios (Las Condes)'!$G:$G,MATCH($B1307,'Pliegos Tarifarios (Las Condes)'!$A:$A,0)),H1307&lt;=1000,INDEX('Pliegos Tarifarios (Las Condes)'!$H:$H,MATCH($B1307,'Pliegos Tarifarios (Las Condes)'!$A:$A,0)),H1307&lt;=5000,INDEX('Pliegos Tarifarios (Las Condes)'!$I:$I,MATCH($B1307,'Pliegos Tarifarios (Las Condes)'!$A:$A,0)),H1307&gt;5000,INDEX('Pliegos Tarifarios (Las Condes)'!$J:$J,MATCH($B1307,'Pliegos Tarifarios (Las Condes)'!$A:$A,0)))/1.19</f>
        <v>1944.3069950420172</v>
      </c>
      <c r="R1307" s="19">
        <f>INDEX('Pliegos Tarifarios (Las Condes)'!$K:$K,MATCH($B1307,'Pliegos Tarifarios (Las Condes)'!$A:$A,0))</f>
        <v>716.899</v>
      </c>
      <c r="S1307" s="21">
        <f t="shared" si="63"/>
        <v>150923.80740514203</v>
      </c>
      <c r="T1307" s="21">
        <f t="shared" si="64"/>
        <v>28675.523406976987</v>
      </c>
      <c r="U1307" s="19">
        <v>0</v>
      </c>
      <c r="V1307" s="21">
        <f t="shared" si="65"/>
        <v>179599.33081211901</v>
      </c>
    </row>
    <row r="1308" spans="1:22" x14ac:dyDescent="0.3">
      <c r="A1308" s="3" t="s">
        <v>142</v>
      </c>
      <c r="B1308" s="3">
        <v>3</v>
      </c>
      <c r="C1308" s="4" t="s">
        <v>186</v>
      </c>
      <c r="D1308" s="3" t="s">
        <v>960</v>
      </c>
      <c r="E1308" s="3" t="s">
        <v>121</v>
      </c>
      <c r="F1308" s="4" t="s">
        <v>961</v>
      </c>
      <c r="G1308" s="3" t="s">
        <v>16</v>
      </c>
      <c r="H1308" s="5">
        <v>827.87580000000003</v>
      </c>
      <c r="I1308" s="5">
        <v>2.2443</v>
      </c>
      <c r="J1308" s="5">
        <v>2.1698</v>
      </c>
      <c r="K1308" s="6">
        <v>0.96680479436795441</v>
      </c>
      <c r="L1308" s="5">
        <v>29.57</v>
      </c>
      <c r="M1308" s="19">
        <f>H1308*INDEX('Pliegos Tarifarios (Las Condes)'!$B:$B,MATCH($B1308,'Pliegos Tarifarios (Las Condes)'!$A:$A,0))</f>
        <v>98383.104320400002</v>
      </c>
      <c r="N1308" s="19">
        <f>I1308*INDEX('Pliegos Tarifarios (Las Condes)'!$C:$C,MATCH($B1308,'Pliegos Tarifarios (Las Condes)'!$A:$A,0))</f>
        <v>7837.6993166999991</v>
      </c>
      <c r="O1308" s="19">
        <f>J1308*INDEX('Pliegos Tarifarios (Las Condes)'!$D:$D,MATCH($B1308,'Pliegos Tarifarios (Las Condes)'!$A:$A,0))</f>
        <v>30795.569986999999</v>
      </c>
      <c r="P1308" s="19">
        <f>H1308*INDEX('Pliegos Tarifarios (Las Condes)'!$E:$E,MATCH($B1308,'Pliegos Tarifarios (Las Condes)'!$A:$A,0))</f>
        <v>10706.089845600001</v>
      </c>
      <c r="Q1308" s="19" cm="1">
        <f t="array" ref="Q1308">H1308*_xlfn.IFS(H1308&lt;=350,INDEX('Pliegos Tarifarios (Las Condes)'!$F:$F,MATCH($B1308,'Pliegos Tarifarios (Las Condes)'!$A:$A,0)),H1308&lt;=500,INDEX('Pliegos Tarifarios (Las Condes)'!$G:$G,MATCH($B1308,'Pliegos Tarifarios (Las Condes)'!$A:$A,0)),H1308&lt;=1000,INDEX('Pliegos Tarifarios (Las Condes)'!$H:$H,MATCH($B1308,'Pliegos Tarifarios (Las Condes)'!$A:$A,0)),H1308&lt;=5000,INDEX('Pliegos Tarifarios (Las Condes)'!$I:$I,MATCH($B1308,'Pliegos Tarifarios (Las Condes)'!$A:$A,0)),H1308&gt;5000,INDEX('Pliegos Tarifarios (Las Condes)'!$J:$J,MATCH($B1308,'Pliegos Tarifarios (Las Condes)'!$A:$A,0)))/1.19</f>
        <v>1941.6818132773112</v>
      </c>
      <c r="R1308" s="19">
        <f>INDEX('Pliegos Tarifarios (Las Condes)'!$K:$K,MATCH($B1308,'Pliegos Tarifarios (Las Condes)'!$A:$A,0))</f>
        <v>716.899</v>
      </c>
      <c r="S1308" s="21">
        <f t="shared" si="63"/>
        <v>150381.04428297732</v>
      </c>
      <c r="T1308" s="21">
        <f t="shared" si="64"/>
        <v>28572.398413765692</v>
      </c>
      <c r="U1308" s="19">
        <v>0</v>
      </c>
      <c r="V1308" s="21">
        <f t="shared" si="65"/>
        <v>178953.442696743</v>
      </c>
    </row>
    <row r="1309" spans="1:22" x14ac:dyDescent="0.3">
      <c r="A1309" s="3" t="s">
        <v>142</v>
      </c>
      <c r="B1309" s="3">
        <v>3</v>
      </c>
      <c r="C1309" s="4" t="s">
        <v>186</v>
      </c>
      <c r="D1309" s="3" t="s">
        <v>962</v>
      </c>
      <c r="E1309" s="3" t="s">
        <v>121</v>
      </c>
      <c r="F1309" s="4" t="s">
        <v>963</v>
      </c>
      <c r="G1309" s="3" t="s">
        <v>16</v>
      </c>
      <c r="H1309" s="5">
        <v>827.30669999999998</v>
      </c>
      <c r="I1309" s="5">
        <v>2.2130000000000001</v>
      </c>
      <c r="J1309" s="5">
        <v>2.2130000000000001</v>
      </c>
      <c r="K1309" s="6">
        <v>1</v>
      </c>
      <c r="L1309" s="5">
        <v>29.55</v>
      </c>
      <c r="M1309" s="19">
        <f>H1309*INDEX('Pliegos Tarifarios (Las Condes)'!$B:$B,MATCH($B1309,'Pliegos Tarifarios (Las Condes)'!$A:$A,0))</f>
        <v>98315.473614599992</v>
      </c>
      <c r="N1309" s="19">
        <f>I1309*INDEX('Pliegos Tarifarios (Las Condes)'!$C:$C,MATCH($B1309,'Pliegos Tarifarios (Las Condes)'!$A:$A,0))</f>
        <v>7728.3912970000001</v>
      </c>
      <c r="O1309" s="19">
        <f>J1309*INDEX('Pliegos Tarifarios (Las Condes)'!$D:$D,MATCH($B1309,'Pliegos Tarifarios (Las Condes)'!$A:$A,0))</f>
        <v>31408.699595000002</v>
      </c>
      <c r="P1309" s="19">
        <f>H1309*INDEX('Pliegos Tarifarios (Las Condes)'!$E:$E,MATCH($B1309,'Pliegos Tarifarios (Las Condes)'!$A:$A,0))</f>
        <v>10698.7302444</v>
      </c>
      <c r="Q1309" s="19" cm="1">
        <f t="array" ref="Q1309">H1309*_xlfn.IFS(H1309&lt;=350,INDEX('Pliegos Tarifarios (Las Condes)'!$F:$F,MATCH($B1309,'Pliegos Tarifarios (Las Condes)'!$A:$A,0)),H1309&lt;=500,INDEX('Pliegos Tarifarios (Las Condes)'!$G:$G,MATCH($B1309,'Pliegos Tarifarios (Las Condes)'!$A:$A,0)),H1309&lt;=1000,INDEX('Pliegos Tarifarios (Las Condes)'!$H:$H,MATCH($B1309,'Pliegos Tarifarios (Las Condes)'!$A:$A,0)),H1309&lt;=5000,INDEX('Pliegos Tarifarios (Las Condes)'!$I:$I,MATCH($B1309,'Pliegos Tarifarios (Las Condes)'!$A:$A,0)),H1309&gt;5000,INDEX('Pliegos Tarifarios (Las Condes)'!$J:$J,MATCH($B1309,'Pliegos Tarifarios (Las Condes)'!$A:$A,0)))/1.19</f>
        <v>1940.347058571429</v>
      </c>
      <c r="R1309" s="19">
        <f>INDEX('Pliegos Tarifarios (Las Condes)'!$K:$K,MATCH($B1309,'Pliegos Tarifarios (Las Condes)'!$A:$A,0))</f>
        <v>716.899</v>
      </c>
      <c r="S1309" s="21">
        <f t="shared" si="63"/>
        <v>150808.54080957145</v>
      </c>
      <c r="T1309" s="21">
        <f t="shared" si="64"/>
        <v>28653.622753818578</v>
      </c>
      <c r="U1309" s="19">
        <v>0</v>
      </c>
      <c r="V1309" s="21">
        <f t="shared" si="65"/>
        <v>179462.16356339003</v>
      </c>
    </row>
    <row r="1310" spans="1:22" x14ac:dyDescent="0.3">
      <c r="A1310" s="3" t="s">
        <v>142</v>
      </c>
      <c r="B1310" s="3">
        <v>3</v>
      </c>
      <c r="C1310" s="4" t="s">
        <v>186</v>
      </c>
      <c r="D1310" s="3" t="s">
        <v>964</v>
      </c>
      <c r="E1310" s="3" t="s">
        <v>121</v>
      </c>
      <c r="F1310" s="4" t="s">
        <v>965</v>
      </c>
      <c r="G1310" s="3" t="s">
        <v>16</v>
      </c>
      <c r="H1310" s="5">
        <v>830.32560000000001</v>
      </c>
      <c r="I1310" s="5">
        <v>2.19</v>
      </c>
      <c r="J1310" s="5">
        <v>2.19</v>
      </c>
      <c r="K1310" s="6">
        <v>1</v>
      </c>
      <c r="L1310" s="5">
        <v>29.65</v>
      </c>
      <c r="M1310" s="19">
        <f>H1310*INDEX('Pliegos Tarifarios (Las Condes)'!$B:$B,MATCH($B1310,'Pliegos Tarifarios (Las Condes)'!$A:$A,0))</f>
        <v>98674.233652800001</v>
      </c>
      <c r="N1310" s="19">
        <f>I1310*INDEX('Pliegos Tarifarios (Las Condes)'!$C:$C,MATCH($B1310,'Pliegos Tarifarios (Las Condes)'!$A:$A,0))</f>
        <v>7648.0691099999995</v>
      </c>
      <c r="O1310" s="19">
        <f>J1310*INDEX('Pliegos Tarifarios (Las Condes)'!$D:$D,MATCH($B1310,'Pliegos Tarifarios (Las Condes)'!$A:$A,0))</f>
        <v>31082.26485</v>
      </c>
      <c r="P1310" s="19">
        <f>H1310*INDEX('Pliegos Tarifarios (Las Condes)'!$E:$E,MATCH($B1310,'Pliegos Tarifarios (Las Condes)'!$A:$A,0))</f>
        <v>10737.770659200001</v>
      </c>
      <c r="Q1310" s="19" cm="1">
        <f t="array" ref="Q1310">H1310*_xlfn.IFS(H1310&lt;=350,INDEX('Pliegos Tarifarios (Las Condes)'!$F:$F,MATCH($B1310,'Pliegos Tarifarios (Las Condes)'!$A:$A,0)),H1310&lt;=500,INDEX('Pliegos Tarifarios (Las Condes)'!$G:$G,MATCH($B1310,'Pliegos Tarifarios (Las Condes)'!$A:$A,0)),H1310&lt;=1000,INDEX('Pliegos Tarifarios (Las Condes)'!$H:$H,MATCH($B1310,'Pliegos Tarifarios (Las Condes)'!$A:$A,0)),H1310&lt;=5000,INDEX('Pliegos Tarifarios (Las Condes)'!$I:$I,MATCH($B1310,'Pliegos Tarifarios (Las Condes)'!$A:$A,0)),H1310&gt;5000,INDEX('Pliegos Tarifarios (Las Condes)'!$J:$J,MATCH($B1310,'Pliegos Tarifarios (Las Condes)'!$A:$A,0)))/1.19</f>
        <v>1947.4275206722693</v>
      </c>
      <c r="R1310" s="19">
        <f>INDEX('Pliegos Tarifarios (Las Condes)'!$K:$K,MATCH($B1310,'Pliegos Tarifarios (Las Condes)'!$A:$A,0))</f>
        <v>716.899</v>
      </c>
      <c r="S1310" s="21">
        <f t="shared" si="63"/>
        <v>150806.66479267227</v>
      </c>
      <c r="T1310" s="21">
        <f t="shared" si="64"/>
        <v>28653.266310607731</v>
      </c>
      <c r="U1310" s="19">
        <v>0</v>
      </c>
      <c r="V1310" s="21">
        <f t="shared" si="65"/>
        <v>179459.93110327999</v>
      </c>
    </row>
    <row r="1311" spans="1:22" x14ac:dyDescent="0.3">
      <c r="A1311" s="3" t="s">
        <v>142</v>
      </c>
      <c r="B1311" s="3">
        <v>3</v>
      </c>
      <c r="C1311" s="4" t="s">
        <v>186</v>
      </c>
      <c r="D1311" s="3" t="s">
        <v>966</v>
      </c>
      <c r="E1311" s="3" t="s">
        <v>121</v>
      </c>
      <c r="F1311" s="4" t="s">
        <v>967</v>
      </c>
      <c r="G1311" s="3" t="s">
        <v>16</v>
      </c>
      <c r="H1311" s="5">
        <v>829.25869999999998</v>
      </c>
      <c r="I1311" s="5">
        <v>2.3090999999999999</v>
      </c>
      <c r="J1311" s="5">
        <v>2.3090999999999999</v>
      </c>
      <c r="K1311" s="6">
        <v>1</v>
      </c>
      <c r="L1311" s="5">
        <v>29.62</v>
      </c>
      <c r="M1311" s="19">
        <f>H1311*INDEX('Pliegos Tarifarios (Las Condes)'!$B:$B,MATCH($B1311,'Pliegos Tarifarios (Las Condes)'!$A:$A,0))</f>
        <v>98547.445390599998</v>
      </c>
      <c r="N1311" s="19">
        <f>I1311*INDEX('Pliegos Tarifarios (Las Condes)'!$C:$C,MATCH($B1311,'Pliegos Tarifarios (Las Condes)'!$A:$A,0))</f>
        <v>8063.9983478999993</v>
      </c>
      <c r="O1311" s="19">
        <f>J1311*INDEX('Pliegos Tarifarios (Las Condes)'!$D:$D,MATCH($B1311,'Pliegos Tarifarios (Las Condes)'!$A:$A,0))</f>
        <v>32772.6291165</v>
      </c>
      <c r="P1311" s="19">
        <f>H1311*INDEX('Pliegos Tarifarios (Las Condes)'!$E:$E,MATCH($B1311,'Pliegos Tarifarios (Las Condes)'!$A:$A,0))</f>
        <v>10723.9735084</v>
      </c>
      <c r="Q1311" s="19" cm="1">
        <f t="array" ref="Q1311">H1311*_xlfn.IFS(H1311&lt;=350,INDEX('Pliegos Tarifarios (Las Condes)'!$F:$F,MATCH($B1311,'Pliegos Tarifarios (Las Condes)'!$A:$A,0)),H1311&lt;=500,INDEX('Pliegos Tarifarios (Las Condes)'!$G:$G,MATCH($B1311,'Pliegos Tarifarios (Las Condes)'!$A:$A,0)),H1311&lt;=1000,INDEX('Pliegos Tarifarios (Las Condes)'!$H:$H,MATCH($B1311,'Pliegos Tarifarios (Las Condes)'!$A:$A,0)),H1311&lt;=5000,INDEX('Pliegos Tarifarios (Las Condes)'!$I:$I,MATCH($B1311,'Pliegos Tarifarios (Las Condes)'!$A:$A,0)),H1311&gt;5000,INDEX('Pliegos Tarifarios (Las Condes)'!$J:$J,MATCH($B1311,'Pliegos Tarifarios (Las Condes)'!$A:$A,0)))/1.19</f>
        <v>1944.9252367226893</v>
      </c>
      <c r="R1311" s="19">
        <f>INDEX('Pliegos Tarifarios (Las Condes)'!$K:$K,MATCH($B1311,'Pliegos Tarifarios (Las Condes)'!$A:$A,0))</f>
        <v>716.899</v>
      </c>
      <c r="S1311" s="21">
        <f t="shared" si="63"/>
        <v>152769.87060012267</v>
      </c>
      <c r="T1311" s="21">
        <f t="shared" si="64"/>
        <v>29026.275414023308</v>
      </c>
      <c r="U1311" s="19">
        <v>0</v>
      </c>
      <c r="V1311" s="21">
        <f t="shared" si="65"/>
        <v>181796.14601414598</v>
      </c>
    </row>
    <row r="1312" spans="1:22" x14ac:dyDescent="0.3">
      <c r="A1312" s="3" t="s">
        <v>142</v>
      </c>
      <c r="B1312" s="3">
        <v>3</v>
      </c>
      <c r="C1312" s="4" t="s">
        <v>186</v>
      </c>
      <c r="D1312" s="3" t="s">
        <v>968</v>
      </c>
      <c r="E1312" s="3" t="s">
        <v>121</v>
      </c>
      <c r="F1312" s="4" t="s">
        <v>969</v>
      </c>
      <c r="G1312" s="3" t="s">
        <v>16</v>
      </c>
      <c r="H1312" s="5">
        <v>826.46220000000005</v>
      </c>
      <c r="I1312" s="5">
        <v>2.2023000000000001</v>
      </c>
      <c r="J1312" s="5">
        <v>2.2023000000000001</v>
      </c>
      <c r="K1312" s="6">
        <v>1</v>
      </c>
      <c r="L1312" s="5">
        <v>29.52</v>
      </c>
      <c r="M1312" s="19">
        <f>H1312*INDEX('Pliegos Tarifarios (Las Condes)'!$B:$B,MATCH($B1312,'Pliegos Tarifarios (Las Condes)'!$A:$A,0))</f>
        <v>98215.114923600006</v>
      </c>
      <c r="N1312" s="19">
        <f>I1312*INDEX('Pliegos Tarifarios (Las Condes)'!$C:$C,MATCH($B1312,'Pliegos Tarifarios (Las Condes)'!$A:$A,0))</f>
        <v>7691.0240186999999</v>
      </c>
      <c r="O1312" s="19">
        <f>J1312*INDEX('Pliegos Tarifarios (Las Condes)'!$D:$D,MATCH($B1312,'Pliegos Tarifarios (Las Condes)'!$A:$A,0))</f>
        <v>31256.836474500004</v>
      </c>
      <c r="P1312" s="19">
        <f>H1312*INDEX('Pliegos Tarifarios (Las Condes)'!$E:$E,MATCH($B1312,'Pliegos Tarifarios (Las Condes)'!$A:$A,0))</f>
        <v>10687.809170400002</v>
      </c>
      <c r="Q1312" s="19" cm="1">
        <f t="array" ref="Q1312">H1312*_xlfn.IFS(H1312&lt;=350,INDEX('Pliegos Tarifarios (Las Condes)'!$F:$F,MATCH($B1312,'Pliegos Tarifarios (Las Condes)'!$A:$A,0)),H1312&lt;=500,INDEX('Pliegos Tarifarios (Las Condes)'!$G:$G,MATCH($B1312,'Pliegos Tarifarios (Las Condes)'!$A:$A,0)),H1312&lt;=1000,INDEX('Pliegos Tarifarios (Las Condes)'!$H:$H,MATCH($B1312,'Pliegos Tarifarios (Las Condes)'!$A:$A,0)),H1312&lt;=5000,INDEX('Pliegos Tarifarios (Las Condes)'!$I:$I,MATCH($B1312,'Pliegos Tarifarios (Las Condes)'!$A:$A,0)),H1312&gt;5000,INDEX('Pliegos Tarifarios (Las Condes)'!$J:$J,MATCH($B1312,'Pliegos Tarifarios (Las Condes)'!$A:$A,0)))/1.19</f>
        <v>1938.3663867226896</v>
      </c>
      <c r="R1312" s="19">
        <f>INDEX('Pliegos Tarifarios (Las Condes)'!$K:$K,MATCH($B1312,'Pliegos Tarifarios (Las Condes)'!$A:$A,0))</f>
        <v>716.899</v>
      </c>
      <c r="S1312" s="21">
        <f t="shared" si="63"/>
        <v>150506.04997392269</v>
      </c>
      <c r="T1312" s="21">
        <f t="shared" si="64"/>
        <v>28596.149495045313</v>
      </c>
      <c r="U1312" s="19">
        <v>0</v>
      </c>
      <c r="V1312" s="21">
        <f t="shared" si="65"/>
        <v>179102.199468968</v>
      </c>
    </row>
    <row r="1313" spans="1:22" x14ac:dyDescent="0.3">
      <c r="A1313" s="3" t="s">
        <v>142</v>
      </c>
      <c r="B1313" s="3">
        <v>3</v>
      </c>
      <c r="C1313" s="4" t="s">
        <v>186</v>
      </c>
      <c r="D1313" s="3" t="s">
        <v>970</v>
      </c>
      <c r="E1313" s="3" t="s">
        <v>121</v>
      </c>
      <c r="F1313" s="4" t="s">
        <v>971</v>
      </c>
      <c r="G1313" s="3" t="s">
        <v>16</v>
      </c>
      <c r="H1313" s="5">
        <v>827.23109999999997</v>
      </c>
      <c r="I1313" s="5">
        <v>2.2389000000000001</v>
      </c>
      <c r="J1313" s="5">
        <v>2.1768999999999998</v>
      </c>
      <c r="K1313" s="6">
        <v>0.9723078297378176</v>
      </c>
      <c r="L1313" s="5">
        <v>29.54</v>
      </c>
      <c r="M1313" s="19">
        <f>H1313*INDEX('Pliegos Tarifarios (Las Condes)'!$B:$B,MATCH($B1313,'Pliegos Tarifarios (Las Condes)'!$A:$A,0))</f>
        <v>98306.489461799996</v>
      </c>
      <c r="N1313" s="19">
        <f>I1313*INDEX('Pliegos Tarifarios (Las Condes)'!$C:$C,MATCH($B1313,'Pliegos Tarifarios (Las Condes)'!$A:$A,0))</f>
        <v>7818.8410641</v>
      </c>
      <c r="O1313" s="19">
        <f>J1313*INDEX('Pliegos Tarifarios (Las Condes)'!$D:$D,MATCH($B1313,'Pliegos Tarifarios (Las Condes)'!$A:$A,0))</f>
        <v>30896.338973499998</v>
      </c>
      <c r="P1313" s="19">
        <f>H1313*INDEX('Pliegos Tarifarios (Las Condes)'!$E:$E,MATCH($B1313,'Pliegos Tarifarios (Las Condes)'!$A:$A,0))</f>
        <v>10697.7525852</v>
      </c>
      <c r="Q1313" s="19" cm="1">
        <f t="array" ref="Q1313">H1313*_xlfn.IFS(H1313&lt;=350,INDEX('Pliegos Tarifarios (Las Condes)'!$F:$F,MATCH($B1313,'Pliegos Tarifarios (Las Condes)'!$A:$A,0)),H1313&lt;=500,INDEX('Pliegos Tarifarios (Las Condes)'!$G:$G,MATCH($B1313,'Pliegos Tarifarios (Las Condes)'!$A:$A,0)),H1313&lt;=1000,INDEX('Pliegos Tarifarios (Las Condes)'!$H:$H,MATCH($B1313,'Pliegos Tarifarios (Las Condes)'!$A:$A,0)),H1313&lt;=5000,INDEX('Pliegos Tarifarios (Las Condes)'!$I:$I,MATCH($B1313,'Pliegos Tarifarios (Las Condes)'!$A:$A,0)),H1313&gt;5000,INDEX('Pliegos Tarifarios (Las Condes)'!$J:$J,MATCH($B1313,'Pliegos Tarifarios (Las Condes)'!$A:$A,0)))/1.19</f>
        <v>1940.1697479831937</v>
      </c>
      <c r="R1313" s="19">
        <f>INDEX('Pliegos Tarifarios (Las Condes)'!$K:$K,MATCH($B1313,'Pliegos Tarifarios (Las Condes)'!$A:$A,0))</f>
        <v>716.899</v>
      </c>
      <c r="S1313" s="21">
        <f t="shared" si="63"/>
        <v>150376.49083258319</v>
      </c>
      <c r="T1313" s="21">
        <f t="shared" si="64"/>
        <v>28571.533258190808</v>
      </c>
      <c r="U1313" s="19">
        <v>0</v>
      </c>
      <c r="V1313" s="21">
        <f t="shared" si="65"/>
        <v>178948.02409077401</v>
      </c>
    </row>
    <row r="1314" spans="1:22" x14ac:dyDescent="0.3">
      <c r="A1314" s="3" t="s">
        <v>142</v>
      </c>
      <c r="B1314" s="3">
        <v>3</v>
      </c>
      <c r="C1314" s="4" t="s">
        <v>186</v>
      </c>
      <c r="D1314" s="3" t="s">
        <v>972</v>
      </c>
      <c r="E1314" s="3" t="s">
        <v>121</v>
      </c>
      <c r="F1314" s="4" t="s">
        <v>973</v>
      </c>
      <c r="G1314" s="3" t="s">
        <v>16</v>
      </c>
      <c r="H1314" s="5">
        <v>829.91920000000005</v>
      </c>
      <c r="I1314" s="5">
        <v>2.2050999999999998</v>
      </c>
      <c r="J1314" s="5">
        <v>2.1938</v>
      </c>
      <c r="K1314" s="6">
        <v>0.99487551584962142</v>
      </c>
      <c r="L1314" s="5">
        <v>29.64</v>
      </c>
      <c r="M1314" s="19">
        <f>H1314*INDEX('Pliegos Tarifarios (Las Condes)'!$B:$B,MATCH($B1314,'Pliegos Tarifarios (Las Condes)'!$A:$A,0))</f>
        <v>98625.937889599998</v>
      </c>
      <c r="N1314" s="19">
        <f>I1314*INDEX('Pliegos Tarifarios (Las Condes)'!$C:$C,MATCH($B1314,'Pliegos Tarifarios (Las Condes)'!$A:$A,0))</f>
        <v>7700.8023718999993</v>
      </c>
      <c r="O1314" s="19">
        <f>J1314*INDEX('Pliegos Tarifarios (Las Condes)'!$D:$D,MATCH($B1314,'Pliegos Tarifarios (Las Condes)'!$A:$A,0))</f>
        <v>31136.197547</v>
      </c>
      <c r="P1314" s="19">
        <f>H1314*INDEX('Pliegos Tarifarios (Las Condes)'!$E:$E,MATCH($B1314,'Pliegos Tarifarios (Las Condes)'!$A:$A,0))</f>
        <v>10732.515094400002</v>
      </c>
      <c r="Q1314" s="19" cm="1">
        <f t="array" ref="Q1314">H1314*_xlfn.IFS(H1314&lt;=350,INDEX('Pliegos Tarifarios (Las Condes)'!$F:$F,MATCH($B1314,'Pliegos Tarifarios (Las Condes)'!$A:$A,0)),H1314&lt;=500,INDEX('Pliegos Tarifarios (Las Condes)'!$G:$G,MATCH($B1314,'Pliegos Tarifarios (Las Condes)'!$A:$A,0)),H1314&lt;=1000,INDEX('Pliegos Tarifarios (Las Condes)'!$H:$H,MATCH($B1314,'Pliegos Tarifarios (Las Condes)'!$A:$A,0)),H1314&lt;=5000,INDEX('Pliegos Tarifarios (Las Condes)'!$I:$I,MATCH($B1314,'Pliegos Tarifarios (Las Condes)'!$A:$A,0)),H1314&gt;5000,INDEX('Pliegos Tarifarios (Las Condes)'!$J:$J,MATCH($B1314,'Pliegos Tarifarios (Las Condes)'!$A:$A,0)))/1.19</f>
        <v>1946.4743589915972</v>
      </c>
      <c r="R1314" s="19">
        <f>INDEX('Pliegos Tarifarios (Las Condes)'!$K:$K,MATCH($B1314,'Pliegos Tarifarios (Las Condes)'!$A:$A,0))</f>
        <v>716.899</v>
      </c>
      <c r="S1314" s="21">
        <f t="shared" si="63"/>
        <v>150858.82626189161</v>
      </c>
      <c r="T1314" s="21">
        <f t="shared" si="64"/>
        <v>28663.176989759406</v>
      </c>
      <c r="U1314" s="19">
        <v>0</v>
      </c>
      <c r="V1314" s="21">
        <f t="shared" si="65"/>
        <v>179522.00325165101</v>
      </c>
    </row>
    <row r="1315" spans="1:22" x14ac:dyDescent="0.3">
      <c r="A1315" s="3" t="s">
        <v>142</v>
      </c>
      <c r="B1315" s="3">
        <v>3</v>
      </c>
      <c r="C1315" s="4" t="s">
        <v>186</v>
      </c>
      <c r="D1315" s="3" t="s">
        <v>974</v>
      </c>
      <c r="E1315" s="3" t="s">
        <v>121</v>
      </c>
      <c r="F1315" s="4" t="s">
        <v>975</v>
      </c>
      <c r="G1315" s="3" t="s">
        <v>16</v>
      </c>
      <c r="H1315" s="5">
        <v>827.75030000000004</v>
      </c>
      <c r="I1315" s="5">
        <v>2.2033</v>
      </c>
      <c r="J1315" s="5">
        <v>2.2033</v>
      </c>
      <c r="K1315" s="6">
        <v>1</v>
      </c>
      <c r="L1315" s="5">
        <v>29.56</v>
      </c>
      <c r="M1315" s="19">
        <f>H1315*INDEX('Pliegos Tarifarios (Las Condes)'!$B:$B,MATCH($B1315,'Pliegos Tarifarios (Las Condes)'!$A:$A,0))</f>
        <v>98368.190151400006</v>
      </c>
      <c r="N1315" s="19">
        <f>I1315*INDEX('Pliegos Tarifarios (Las Condes)'!$C:$C,MATCH($B1315,'Pliegos Tarifarios (Las Condes)'!$A:$A,0))</f>
        <v>7694.5162876999993</v>
      </c>
      <c r="O1315" s="19">
        <f>J1315*INDEX('Pliegos Tarifarios (Las Condes)'!$D:$D,MATCH($B1315,'Pliegos Tarifarios (Las Condes)'!$A:$A,0))</f>
        <v>31271.029289500002</v>
      </c>
      <c r="P1315" s="19">
        <f>H1315*INDEX('Pliegos Tarifarios (Las Condes)'!$E:$E,MATCH($B1315,'Pliegos Tarifarios (Las Condes)'!$A:$A,0))</f>
        <v>10704.466879600001</v>
      </c>
      <c r="Q1315" s="19" cm="1">
        <f t="array" ref="Q1315">H1315*_xlfn.IFS(H1315&lt;=350,INDEX('Pliegos Tarifarios (Las Condes)'!$F:$F,MATCH($B1315,'Pliegos Tarifarios (Las Condes)'!$A:$A,0)),H1315&lt;=500,INDEX('Pliegos Tarifarios (Las Condes)'!$G:$G,MATCH($B1315,'Pliegos Tarifarios (Las Condes)'!$A:$A,0)),H1315&lt;=1000,INDEX('Pliegos Tarifarios (Las Condes)'!$H:$H,MATCH($B1315,'Pliegos Tarifarios (Las Condes)'!$A:$A,0)),H1315&lt;=5000,INDEX('Pliegos Tarifarios (Las Condes)'!$I:$I,MATCH($B1315,'Pliegos Tarifarios (Las Condes)'!$A:$A,0)),H1315&gt;5000,INDEX('Pliegos Tarifarios (Las Condes)'!$J:$J,MATCH($B1315,'Pliegos Tarifarios (Las Condes)'!$A:$A,0)))/1.19</f>
        <v>1941.3874683193283</v>
      </c>
      <c r="R1315" s="19">
        <f>INDEX('Pliegos Tarifarios (Las Condes)'!$K:$K,MATCH($B1315,'Pliegos Tarifarios (Las Condes)'!$A:$A,0))</f>
        <v>716.899</v>
      </c>
      <c r="S1315" s="21">
        <f t="shared" si="63"/>
        <v>150696.48907651933</v>
      </c>
      <c r="T1315" s="21">
        <f t="shared" si="64"/>
        <v>28632.332924538674</v>
      </c>
      <c r="U1315" s="19">
        <v>0</v>
      </c>
      <c r="V1315" s="21">
        <f t="shared" si="65"/>
        <v>179328.822001058</v>
      </c>
    </row>
    <row r="1316" spans="1:22" x14ac:dyDescent="0.3">
      <c r="A1316" s="3" t="s">
        <v>142</v>
      </c>
      <c r="B1316" s="3">
        <v>3</v>
      </c>
      <c r="C1316" s="4" t="s">
        <v>186</v>
      </c>
      <c r="D1316" s="3" t="s">
        <v>976</v>
      </c>
      <c r="E1316" s="3" t="s">
        <v>121</v>
      </c>
      <c r="F1316" s="4" t="s">
        <v>977</v>
      </c>
      <c r="G1316" s="3" t="s">
        <v>16</v>
      </c>
      <c r="H1316" s="5">
        <v>827.58609999999999</v>
      </c>
      <c r="I1316" s="5">
        <v>2.1924999999999999</v>
      </c>
      <c r="J1316" s="5">
        <v>2.1924999999999999</v>
      </c>
      <c r="K1316" s="6">
        <v>1</v>
      </c>
      <c r="L1316" s="5">
        <v>29.56</v>
      </c>
      <c r="M1316" s="19">
        <f>H1316*INDEX('Pliegos Tarifarios (Las Condes)'!$B:$B,MATCH($B1316,'Pliegos Tarifarios (Las Condes)'!$A:$A,0))</f>
        <v>98348.676951799993</v>
      </c>
      <c r="N1316" s="19">
        <f>I1316*INDEX('Pliegos Tarifarios (Las Condes)'!$C:$C,MATCH($B1316,'Pliegos Tarifarios (Las Condes)'!$A:$A,0))</f>
        <v>7656.7997824999993</v>
      </c>
      <c r="O1316" s="19">
        <f>J1316*INDEX('Pliegos Tarifarios (Las Condes)'!$D:$D,MATCH($B1316,'Pliegos Tarifarios (Las Condes)'!$A:$A,0))</f>
        <v>31117.746887500001</v>
      </c>
      <c r="P1316" s="19">
        <f>H1316*INDEX('Pliegos Tarifarios (Las Condes)'!$E:$E,MATCH($B1316,'Pliegos Tarifarios (Las Condes)'!$A:$A,0))</f>
        <v>10702.3434452</v>
      </c>
      <c r="Q1316" s="19" cm="1">
        <f t="array" ref="Q1316">H1316*_xlfn.IFS(H1316&lt;=350,INDEX('Pliegos Tarifarios (Las Condes)'!$F:$F,MATCH($B1316,'Pliegos Tarifarios (Las Condes)'!$A:$A,0)),H1316&lt;=500,INDEX('Pliegos Tarifarios (Las Condes)'!$G:$G,MATCH($B1316,'Pliegos Tarifarios (Las Condes)'!$A:$A,0)),H1316&lt;=1000,INDEX('Pliegos Tarifarios (Las Condes)'!$H:$H,MATCH($B1316,'Pliegos Tarifarios (Las Condes)'!$A:$A,0)),H1316&lt;=5000,INDEX('Pliegos Tarifarios (Las Condes)'!$I:$I,MATCH($B1316,'Pliegos Tarifarios (Las Condes)'!$A:$A,0)),H1316&gt;5000,INDEX('Pliegos Tarifarios (Las Condes)'!$J:$J,MATCH($B1316,'Pliegos Tarifarios (Las Condes)'!$A:$A,0)))/1.19</f>
        <v>1941.002357226891</v>
      </c>
      <c r="R1316" s="19">
        <f>INDEX('Pliegos Tarifarios (Las Condes)'!$K:$K,MATCH($B1316,'Pliegos Tarifarios (Las Condes)'!$A:$A,0))</f>
        <v>716.899</v>
      </c>
      <c r="S1316" s="21">
        <f t="shared" si="63"/>
        <v>150483.46842422688</v>
      </c>
      <c r="T1316" s="21">
        <f t="shared" si="64"/>
        <v>28591.859000603108</v>
      </c>
      <c r="U1316" s="19">
        <v>0</v>
      </c>
      <c r="V1316" s="21">
        <f t="shared" si="65"/>
        <v>179075.32742483</v>
      </c>
    </row>
    <row r="1317" spans="1:22" x14ac:dyDescent="0.3">
      <c r="A1317" s="3" t="s">
        <v>142</v>
      </c>
      <c r="B1317" s="3">
        <v>3</v>
      </c>
      <c r="C1317" s="4" t="s">
        <v>186</v>
      </c>
      <c r="D1317" s="3" t="s">
        <v>978</v>
      </c>
      <c r="E1317" s="3" t="s">
        <v>121</v>
      </c>
      <c r="F1317" s="4" t="s">
        <v>979</v>
      </c>
      <c r="G1317" s="3" t="s">
        <v>16</v>
      </c>
      <c r="H1317" s="5">
        <v>827.77629999999999</v>
      </c>
      <c r="I1317" s="5">
        <v>2.2400000000000002</v>
      </c>
      <c r="J1317" s="5">
        <v>2.2029000000000001</v>
      </c>
      <c r="K1317" s="6">
        <v>0.98343749999999996</v>
      </c>
      <c r="L1317" s="5">
        <v>29.56</v>
      </c>
      <c r="M1317" s="19">
        <f>H1317*INDEX('Pliegos Tarifarios (Las Condes)'!$B:$B,MATCH($B1317,'Pliegos Tarifarios (Las Condes)'!$A:$A,0))</f>
        <v>98371.279939399989</v>
      </c>
      <c r="N1317" s="19">
        <f>I1317*INDEX('Pliegos Tarifarios (Las Condes)'!$C:$C,MATCH($B1317,'Pliegos Tarifarios (Las Condes)'!$A:$A,0))</f>
        <v>7822.6825600000002</v>
      </c>
      <c r="O1317" s="19">
        <f>J1317*INDEX('Pliegos Tarifarios (Las Condes)'!$D:$D,MATCH($B1317,'Pliegos Tarifarios (Las Condes)'!$A:$A,0))</f>
        <v>31265.352163500003</v>
      </c>
      <c r="P1317" s="19">
        <f>H1317*INDEX('Pliegos Tarifarios (Las Condes)'!$E:$E,MATCH($B1317,'Pliegos Tarifarios (Las Condes)'!$A:$A,0))</f>
        <v>10704.8031116</v>
      </c>
      <c r="Q1317" s="19" cm="1">
        <f t="array" ref="Q1317">H1317*_xlfn.IFS(H1317&lt;=350,INDEX('Pliegos Tarifarios (Las Condes)'!$F:$F,MATCH($B1317,'Pliegos Tarifarios (Las Condes)'!$A:$A,0)),H1317&lt;=500,INDEX('Pliegos Tarifarios (Las Condes)'!$G:$G,MATCH($B1317,'Pliegos Tarifarios (Las Condes)'!$A:$A,0)),H1317&lt;=1000,INDEX('Pliegos Tarifarios (Las Condes)'!$H:$H,MATCH($B1317,'Pliegos Tarifarios (Las Condes)'!$A:$A,0)),H1317&lt;=5000,INDEX('Pliegos Tarifarios (Las Condes)'!$I:$I,MATCH($B1317,'Pliegos Tarifarios (Las Condes)'!$A:$A,0)),H1317&gt;5000,INDEX('Pliegos Tarifarios (Las Condes)'!$J:$J,MATCH($B1317,'Pliegos Tarifarios (Las Condes)'!$A:$A,0)))/1.19</f>
        <v>1941.4484481512609</v>
      </c>
      <c r="R1317" s="19">
        <f>INDEX('Pliegos Tarifarios (Las Condes)'!$K:$K,MATCH($B1317,'Pliegos Tarifarios (Las Condes)'!$A:$A,0))</f>
        <v>716.899</v>
      </c>
      <c r="S1317" s="21">
        <f t="shared" si="63"/>
        <v>150822.46522265126</v>
      </c>
      <c r="T1317" s="21">
        <f t="shared" si="64"/>
        <v>28656.26839230374</v>
      </c>
      <c r="U1317" s="19">
        <v>0</v>
      </c>
      <c r="V1317" s="21">
        <f t="shared" si="65"/>
        <v>179478.73361495498</v>
      </c>
    </row>
    <row r="1318" spans="1:22" x14ac:dyDescent="0.3">
      <c r="A1318" s="3" t="s">
        <v>142</v>
      </c>
      <c r="B1318" s="3">
        <v>3</v>
      </c>
      <c r="C1318" s="4" t="s">
        <v>186</v>
      </c>
      <c r="D1318" s="3" t="s">
        <v>980</v>
      </c>
      <c r="E1318" s="3" t="s">
        <v>121</v>
      </c>
      <c r="F1318" s="4" t="s">
        <v>981</v>
      </c>
      <c r="G1318" s="3" t="s">
        <v>16</v>
      </c>
      <c r="H1318" s="5">
        <v>829.07399999999996</v>
      </c>
      <c r="I1318" s="5">
        <v>2.2324000000000002</v>
      </c>
      <c r="J1318" s="5">
        <v>2.1781000000000001</v>
      </c>
      <c r="K1318" s="6">
        <v>0.97567640207848061</v>
      </c>
      <c r="L1318" s="5">
        <v>29.61</v>
      </c>
      <c r="M1318" s="19">
        <f>H1318*INDEX('Pliegos Tarifarios (Las Condes)'!$B:$B,MATCH($B1318,'Pliegos Tarifarios (Las Condes)'!$A:$A,0))</f>
        <v>98525.496011999989</v>
      </c>
      <c r="N1318" s="19">
        <f>I1318*INDEX('Pliegos Tarifarios (Las Condes)'!$C:$C,MATCH($B1318,'Pliegos Tarifarios (Las Condes)'!$A:$A,0))</f>
        <v>7796.1413155999999</v>
      </c>
      <c r="O1318" s="19">
        <f>J1318*INDEX('Pliegos Tarifarios (Las Condes)'!$D:$D,MATCH($B1318,'Pliegos Tarifarios (Las Condes)'!$A:$A,0))</f>
        <v>30913.370351500002</v>
      </c>
      <c r="P1318" s="19">
        <f>H1318*INDEX('Pliegos Tarifarios (Las Condes)'!$E:$E,MATCH($B1318,'Pliegos Tarifarios (Las Condes)'!$A:$A,0))</f>
        <v>10721.584967999999</v>
      </c>
      <c r="Q1318" s="19" cm="1">
        <f t="array" ref="Q1318">H1318*_xlfn.IFS(H1318&lt;=350,INDEX('Pliegos Tarifarios (Las Condes)'!$F:$F,MATCH($B1318,'Pliegos Tarifarios (Las Condes)'!$A:$A,0)),H1318&lt;=500,INDEX('Pliegos Tarifarios (Las Condes)'!$G:$G,MATCH($B1318,'Pliegos Tarifarios (Las Condes)'!$A:$A,0)),H1318&lt;=1000,INDEX('Pliegos Tarifarios (Las Condes)'!$H:$H,MATCH($B1318,'Pliegos Tarifarios (Las Condes)'!$A:$A,0)),H1318&lt;=5000,INDEX('Pliegos Tarifarios (Las Condes)'!$I:$I,MATCH($B1318,'Pliegos Tarifarios (Las Condes)'!$A:$A,0)),H1318&gt;5000,INDEX('Pliegos Tarifarios (Las Condes)'!$J:$J,MATCH($B1318,'Pliegos Tarifarios (Las Condes)'!$A:$A,0)))/1.19</f>
        <v>1944.4920453781517</v>
      </c>
      <c r="R1318" s="19">
        <f>INDEX('Pliegos Tarifarios (Las Condes)'!$K:$K,MATCH($B1318,'Pliegos Tarifarios (Las Condes)'!$A:$A,0))</f>
        <v>716.899</v>
      </c>
      <c r="S1318" s="21">
        <f t="shared" si="63"/>
        <v>150617.98369247816</v>
      </c>
      <c r="T1318" s="21">
        <f t="shared" si="64"/>
        <v>28617.41690157085</v>
      </c>
      <c r="U1318" s="19">
        <v>0</v>
      </c>
      <c r="V1318" s="21">
        <f t="shared" si="65"/>
        <v>179235.40059404902</v>
      </c>
    </row>
    <row r="1319" spans="1:22" x14ac:dyDescent="0.3">
      <c r="A1319" s="3" t="s">
        <v>142</v>
      </c>
      <c r="B1319" s="3">
        <v>3</v>
      </c>
      <c r="C1319" s="4" t="s">
        <v>186</v>
      </c>
      <c r="D1319" s="3" t="s">
        <v>982</v>
      </c>
      <c r="E1319" s="3" t="s">
        <v>121</v>
      </c>
      <c r="F1319" s="4" t="s">
        <v>983</v>
      </c>
      <c r="G1319" s="3" t="s">
        <v>16</v>
      </c>
      <c r="H1319" s="5">
        <v>827.87779999999998</v>
      </c>
      <c r="I1319" s="5">
        <v>2.2904</v>
      </c>
      <c r="J1319" s="5">
        <v>2.1812999999999998</v>
      </c>
      <c r="K1319" s="6">
        <v>0.95236639888229124</v>
      </c>
      <c r="L1319" s="5">
        <v>29.57</v>
      </c>
      <c r="M1319" s="19">
        <f>H1319*INDEX('Pliegos Tarifarios (Las Condes)'!$B:$B,MATCH($B1319,'Pliegos Tarifarios (Las Condes)'!$A:$A,0))</f>
        <v>98383.341996399991</v>
      </c>
      <c r="N1319" s="19">
        <f>I1319*INDEX('Pliegos Tarifarios (Las Condes)'!$C:$C,MATCH($B1319,'Pliegos Tarifarios (Las Condes)'!$A:$A,0))</f>
        <v>7998.6929175999994</v>
      </c>
      <c r="O1319" s="19">
        <f>J1319*INDEX('Pliegos Tarifarios (Las Condes)'!$D:$D,MATCH($B1319,'Pliegos Tarifarios (Las Condes)'!$A:$A,0))</f>
        <v>30958.787359499998</v>
      </c>
      <c r="P1319" s="19">
        <f>H1319*INDEX('Pliegos Tarifarios (Las Condes)'!$E:$E,MATCH($B1319,'Pliegos Tarifarios (Las Condes)'!$A:$A,0))</f>
        <v>10706.115709600001</v>
      </c>
      <c r="Q1319" s="19" cm="1">
        <f t="array" ref="Q1319">H1319*_xlfn.IFS(H1319&lt;=350,INDEX('Pliegos Tarifarios (Las Condes)'!$F:$F,MATCH($B1319,'Pliegos Tarifarios (Las Condes)'!$A:$A,0)),H1319&lt;=500,INDEX('Pliegos Tarifarios (Las Condes)'!$G:$G,MATCH($B1319,'Pliegos Tarifarios (Las Condes)'!$A:$A,0)),H1319&lt;=1000,INDEX('Pliegos Tarifarios (Las Condes)'!$H:$H,MATCH($B1319,'Pliegos Tarifarios (Las Condes)'!$A:$A,0)),H1319&lt;=5000,INDEX('Pliegos Tarifarios (Las Condes)'!$I:$I,MATCH($B1319,'Pliegos Tarifarios (Las Condes)'!$A:$A,0)),H1319&gt;5000,INDEX('Pliegos Tarifarios (Las Condes)'!$J:$J,MATCH($B1319,'Pliegos Tarifarios (Las Condes)'!$A:$A,0)))/1.19</f>
        <v>1941.6865040336138</v>
      </c>
      <c r="R1319" s="19">
        <f>INDEX('Pliegos Tarifarios (Las Condes)'!$K:$K,MATCH($B1319,'Pliegos Tarifarios (Las Condes)'!$A:$A,0))</f>
        <v>716.899</v>
      </c>
      <c r="S1319" s="21">
        <f t="shared" si="63"/>
        <v>150705.52348713361</v>
      </c>
      <c r="T1319" s="21">
        <f t="shared" si="64"/>
        <v>28634.049462555387</v>
      </c>
      <c r="U1319" s="19">
        <v>0</v>
      </c>
      <c r="V1319" s="21">
        <f t="shared" si="65"/>
        <v>179339.572949689</v>
      </c>
    </row>
    <row r="1320" spans="1:22" x14ac:dyDescent="0.3">
      <c r="A1320" s="3" t="s">
        <v>142</v>
      </c>
      <c r="B1320" s="3">
        <v>3</v>
      </c>
      <c r="C1320" s="4" t="s">
        <v>186</v>
      </c>
      <c r="D1320" s="3" t="s">
        <v>984</v>
      </c>
      <c r="E1320" s="3" t="s">
        <v>121</v>
      </c>
      <c r="F1320" s="4" t="s">
        <v>985</v>
      </c>
      <c r="G1320" s="3" t="s">
        <v>16</v>
      </c>
      <c r="H1320" s="5">
        <v>827.49369999999999</v>
      </c>
      <c r="I1320" s="5">
        <v>2.2648000000000001</v>
      </c>
      <c r="J1320" s="5">
        <v>2.2050000000000001</v>
      </c>
      <c r="K1320" s="6">
        <v>0.9735959025079477</v>
      </c>
      <c r="L1320" s="5">
        <v>29.55</v>
      </c>
      <c r="M1320" s="19">
        <f>H1320*INDEX('Pliegos Tarifarios (Las Condes)'!$B:$B,MATCH($B1320,'Pliegos Tarifarios (Las Condes)'!$A:$A,0))</f>
        <v>98337.696320599993</v>
      </c>
      <c r="N1320" s="19">
        <f>I1320*INDEX('Pliegos Tarifarios (Las Condes)'!$C:$C,MATCH($B1320,'Pliegos Tarifarios (Las Condes)'!$A:$A,0))</f>
        <v>7909.2908312</v>
      </c>
      <c r="O1320" s="19">
        <f>J1320*INDEX('Pliegos Tarifarios (Las Condes)'!$D:$D,MATCH($B1320,'Pliegos Tarifarios (Las Condes)'!$A:$A,0))</f>
        <v>31295.157075000003</v>
      </c>
      <c r="P1320" s="19">
        <f>H1320*INDEX('Pliegos Tarifarios (Las Condes)'!$E:$E,MATCH($B1320,'Pliegos Tarifarios (Las Condes)'!$A:$A,0))</f>
        <v>10701.148528400001</v>
      </c>
      <c r="Q1320" s="19" cm="1">
        <f t="array" ref="Q1320">H1320*_xlfn.IFS(H1320&lt;=350,INDEX('Pliegos Tarifarios (Las Condes)'!$F:$F,MATCH($B1320,'Pliegos Tarifarios (Las Condes)'!$A:$A,0)),H1320&lt;=500,INDEX('Pliegos Tarifarios (Las Condes)'!$G:$G,MATCH($B1320,'Pliegos Tarifarios (Las Condes)'!$A:$A,0)),H1320&lt;=1000,INDEX('Pliegos Tarifarios (Las Condes)'!$H:$H,MATCH($B1320,'Pliegos Tarifarios (Las Condes)'!$A:$A,0)),H1320&lt;=5000,INDEX('Pliegos Tarifarios (Las Condes)'!$I:$I,MATCH($B1320,'Pliegos Tarifarios (Las Condes)'!$A:$A,0)),H1320&gt;5000,INDEX('Pliegos Tarifarios (Las Condes)'!$J:$J,MATCH($B1320,'Pliegos Tarifarios (Las Condes)'!$A:$A,0)))/1.19</f>
        <v>1940.7856442857146</v>
      </c>
      <c r="R1320" s="19">
        <f>INDEX('Pliegos Tarifarios (Las Condes)'!$K:$K,MATCH($B1320,'Pliegos Tarifarios (Las Condes)'!$A:$A,0))</f>
        <v>716.899</v>
      </c>
      <c r="S1320" s="21">
        <f t="shared" si="63"/>
        <v>150900.97739948568</v>
      </c>
      <c r="T1320" s="21">
        <f t="shared" si="64"/>
        <v>28671.18570590228</v>
      </c>
      <c r="U1320" s="19">
        <v>0</v>
      </c>
      <c r="V1320" s="21">
        <f t="shared" si="65"/>
        <v>179572.16310538797</v>
      </c>
    </row>
    <row r="1321" spans="1:22" x14ac:dyDescent="0.3">
      <c r="A1321" s="3" t="s">
        <v>142</v>
      </c>
      <c r="B1321" s="3">
        <v>3</v>
      </c>
      <c r="C1321" s="4" t="s">
        <v>186</v>
      </c>
      <c r="D1321" s="3" t="s">
        <v>986</v>
      </c>
      <c r="E1321" s="3" t="s">
        <v>121</v>
      </c>
      <c r="F1321" s="4" t="s">
        <v>987</v>
      </c>
      <c r="G1321" s="3" t="s">
        <v>16</v>
      </c>
      <c r="H1321" s="5">
        <v>827.44960000000003</v>
      </c>
      <c r="I1321" s="5">
        <v>2.1901000000000002</v>
      </c>
      <c r="J1321" s="5">
        <v>2.1518000000000002</v>
      </c>
      <c r="K1321" s="6">
        <v>0.98251221405415279</v>
      </c>
      <c r="L1321" s="5">
        <v>29.55</v>
      </c>
      <c r="M1321" s="19">
        <f>H1321*INDEX('Pliegos Tarifarios (Las Condes)'!$B:$B,MATCH($B1321,'Pliegos Tarifarios (Las Condes)'!$A:$A,0))</f>
        <v>98332.455564799995</v>
      </c>
      <c r="N1321" s="19">
        <f>I1321*INDEX('Pliegos Tarifarios (Las Condes)'!$C:$C,MATCH($B1321,'Pliegos Tarifarios (Las Condes)'!$A:$A,0))</f>
        <v>7648.4183369000002</v>
      </c>
      <c r="O1321" s="19">
        <f>J1321*INDEX('Pliegos Tarifarios (Las Condes)'!$D:$D,MATCH($B1321,'Pliegos Tarifarios (Las Condes)'!$A:$A,0))</f>
        <v>30540.099317000004</v>
      </c>
      <c r="P1321" s="19">
        <f>H1321*INDEX('Pliegos Tarifarios (Las Condes)'!$E:$E,MATCH($B1321,'Pliegos Tarifarios (Las Condes)'!$A:$A,0))</f>
        <v>10700.578227200001</v>
      </c>
      <c r="Q1321" s="19" cm="1">
        <f t="array" ref="Q1321">H1321*_xlfn.IFS(H1321&lt;=350,INDEX('Pliegos Tarifarios (Las Condes)'!$F:$F,MATCH($B1321,'Pliegos Tarifarios (Las Condes)'!$A:$A,0)),H1321&lt;=500,INDEX('Pliegos Tarifarios (Las Condes)'!$G:$G,MATCH($B1321,'Pliegos Tarifarios (Las Condes)'!$A:$A,0)),H1321&lt;=1000,INDEX('Pliegos Tarifarios (Las Condes)'!$H:$H,MATCH($B1321,'Pliegos Tarifarios (Las Condes)'!$A:$A,0)),H1321&lt;=5000,INDEX('Pliegos Tarifarios (Las Condes)'!$I:$I,MATCH($B1321,'Pliegos Tarifarios (Las Condes)'!$A:$A,0)),H1321&gt;5000,INDEX('Pliegos Tarifarios (Las Condes)'!$J:$J,MATCH($B1321,'Pliegos Tarifarios (Las Condes)'!$A:$A,0)))/1.19</f>
        <v>1940.6822131092442</v>
      </c>
      <c r="R1321" s="19">
        <f>INDEX('Pliegos Tarifarios (Las Condes)'!$K:$K,MATCH($B1321,'Pliegos Tarifarios (Las Condes)'!$A:$A,0))</f>
        <v>716.899</v>
      </c>
      <c r="S1321" s="21">
        <f t="shared" si="63"/>
        <v>149879.13265900925</v>
      </c>
      <c r="T1321" s="21">
        <f t="shared" si="64"/>
        <v>28477.03520521176</v>
      </c>
      <c r="U1321" s="19">
        <v>0</v>
      </c>
      <c r="V1321" s="21">
        <f t="shared" si="65"/>
        <v>178356.167864221</v>
      </c>
    </row>
    <row r="1322" spans="1:22" x14ac:dyDescent="0.3">
      <c r="A1322" s="3" t="s">
        <v>142</v>
      </c>
      <c r="B1322" s="3">
        <v>3</v>
      </c>
      <c r="C1322" s="4" t="s">
        <v>186</v>
      </c>
      <c r="D1322" s="3" t="s">
        <v>988</v>
      </c>
      <c r="E1322" s="3" t="s">
        <v>121</v>
      </c>
      <c r="F1322" s="4" t="s">
        <v>989</v>
      </c>
      <c r="G1322" s="3" t="s">
        <v>16</v>
      </c>
      <c r="H1322" s="5">
        <v>829.73320000000001</v>
      </c>
      <c r="I1322" s="5">
        <v>2.2761999999999998</v>
      </c>
      <c r="J1322" s="5">
        <v>2.2134</v>
      </c>
      <c r="K1322" s="6">
        <v>0.97241015727967672</v>
      </c>
      <c r="L1322" s="5">
        <v>29.63</v>
      </c>
      <c r="M1322" s="19">
        <f>H1322*INDEX('Pliegos Tarifarios (Las Condes)'!$B:$B,MATCH($B1322,'Pliegos Tarifarios (Las Condes)'!$A:$A,0))</f>
        <v>98603.834021599992</v>
      </c>
      <c r="N1322" s="19">
        <f>I1322*INDEX('Pliegos Tarifarios (Las Condes)'!$C:$C,MATCH($B1322,'Pliegos Tarifarios (Las Condes)'!$A:$A,0))</f>
        <v>7949.1026977999991</v>
      </c>
      <c r="O1322" s="19">
        <f>J1322*INDEX('Pliegos Tarifarios (Las Condes)'!$D:$D,MATCH($B1322,'Pliegos Tarifarios (Las Condes)'!$A:$A,0))</f>
        <v>31414.376721000001</v>
      </c>
      <c r="P1322" s="19">
        <f>H1322*INDEX('Pliegos Tarifarios (Las Condes)'!$E:$E,MATCH($B1322,'Pliegos Tarifarios (Las Condes)'!$A:$A,0))</f>
        <v>10730.1097424</v>
      </c>
      <c r="Q1322" s="19" cm="1">
        <f t="array" ref="Q1322">H1322*_xlfn.IFS(H1322&lt;=350,INDEX('Pliegos Tarifarios (Las Condes)'!$F:$F,MATCH($B1322,'Pliegos Tarifarios (Las Condes)'!$A:$A,0)),H1322&lt;=500,INDEX('Pliegos Tarifarios (Las Condes)'!$G:$G,MATCH($B1322,'Pliegos Tarifarios (Las Condes)'!$A:$A,0)),H1322&lt;=1000,INDEX('Pliegos Tarifarios (Las Condes)'!$H:$H,MATCH($B1322,'Pliegos Tarifarios (Las Condes)'!$A:$A,0)),H1322&lt;=5000,INDEX('Pliegos Tarifarios (Las Condes)'!$I:$I,MATCH($B1322,'Pliegos Tarifarios (Las Condes)'!$A:$A,0)),H1322&gt;5000,INDEX('Pliegos Tarifarios (Las Condes)'!$J:$J,MATCH($B1322,'Pliegos Tarifarios (Las Condes)'!$A:$A,0)))/1.19</f>
        <v>1946.0381186554625</v>
      </c>
      <c r="R1322" s="19">
        <f>INDEX('Pliegos Tarifarios (Las Condes)'!$K:$K,MATCH($B1322,'Pliegos Tarifarios (Las Condes)'!$A:$A,0))</f>
        <v>716.899</v>
      </c>
      <c r="S1322" s="21">
        <f t="shared" si="63"/>
        <v>151360.36030145548</v>
      </c>
      <c r="T1322" s="21">
        <f t="shared" si="64"/>
        <v>28758.468457276544</v>
      </c>
      <c r="U1322" s="19">
        <v>0</v>
      </c>
      <c r="V1322" s="21">
        <f t="shared" si="65"/>
        <v>180118.82875873204</v>
      </c>
    </row>
    <row r="1323" spans="1:22" x14ac:dyDescent="0.3">
      <c r="A1323" s="3" t="s">
        <v>142</v>
      </c>
      <c r="B1323" s="3">
        <v>3</v>
      </c>
      <c r="C1323" s="4" t="s">
        <v>186</v>
      </c>
      <c r="D1323" s="3" t="s">
        <v>990</v>
      </c>
      <c r="E1323" s="3" t="s">
        <v>121</v>
      </c>
      <c r="F1323" s="4" t="s">
        <v>991</v>
      </c>
      <c r="G1323" s="3" t="s">
        <v>16</v>
      </c>
      <c r="H1323" s="5">
        <v>828.18029999999999</v>
      </c>
      <c r="I1323" s="5">
        <v>2.1968000000000001</v>
      </c>
      <c r="J1323" s="5">
        <v>2.1968000000000001</v>
      </c>
      <c r="K1323" s="6">
        <v>1</v>
      </c>
      <c r="L1323" s="5">
        <v>29.58</v>
      </c>
      <c r="M1323" s="19">
        <f>H1323*INDEX('Pliegos Tarifarios (Las Condes)'!$B:$B,MATCH($B1323,'Pliegos Tarifarios (Las Condes)'!$A:$A,0))</f>
        <v>98419.290491399996</v>
      </c>
      <c r="N1323" s="19">
        <f>I1323*INDEX('Pliegos Tarifarios (Las Condes)'!$C:$C,MATCH($B1323,'Pliegos Tarifarios (Las Condes)'!$A:$A,0))</f>
        <v>7671.8165392000001</v>
      </c>
      <c r="O1323" s="19">
        <f>J1323*INDEX('Pliegos Tarifarios (Las Condes)'!$D:$D,MATCH($B1323,'Pliegos Tarifarios (Las Condes)'!$A:$A,0))</f>
        <v>31178.775992000003</v>
      </c>
      <c r="P1323" s="19">
        <f>H1323*INDEX('Pliegos Tarifarios (Las Condes)'!$E:$E,MATCH($B1323,'Pliegos Tarifarios (Las Condes)'!$A:$A,0))</f>
        <v>10710.027639600001</v>
      </c>
      <c r="Q1323" s="19" cm="1">
        <f t="array" ref="Q1323">H1323*_xlfn.IFS(H1323&lt;=350,INDEX('Pliegos Tarifarios (Las Condes)'!$F:$F,MATCH($B1323,'Pliegos Tarifarios (Las Condes)'!$A:$A,0)),H1323&lt;=500,INDEX('Pliegos Tarifarios (Las Condes)'!$G:$G,MATCH($B1323,'Pliegos Tarifarios (Las Condes)'!$A:$A,0)),H1323&lt;=1000,INDEX('Pliegos Tarifarios (Las Condes)'!$H:$H,MATCH($B1323,'Pliegos Tarifarios (Las Condes)'!$A:$A,0)),H1323&lt;=5000,INDEX('Pliegos Tarifarios (Las Condes)'!$I:$I,MATCH($B1323,'Pliegos Tarifarios (Las Condes)'!$A:$A,0)),H1323&gt;5000,INDEX('Pliegos Tarifarios (Las Condes)'!$J:$J,MATCH($B1323,'Pliegos Tarifarios (Las Condes)'!$A:$A,0)))/1.19</f>
        <v>1942.3959809243702</v>
      </c>
      <c r="R1323" s="19">
        <f>INDEX('Pliegos Tarifarios (Las Condes)'!$K:$K,MATCH($B1323,'Pliegos Tarifarios (Las Condes)'!$A:$A,0))</f>
        <v>716.899</v>
      </c>
      <c r="S1323" s="21">
        <f t="shared" si="63"/>
        <v>150639.20564312438</v>
      </c>
      <c r="T1323" s="21">
        <f t="shared" si="64"/>
        <v>28621.449072193634</v>
      </c>
      <c r="U1323" s="19">
        <v>0</v>
      </c>
      <c r="V1323" s="21">
        <f t="shared" si="65"/>
        <v>179260.65471531803</v>
      </c>
    </row>
    <row r="1324" spans="1:22" x14ac:dyDescent="0.3">
      <c r="A1324" s="3" t="s">
        <v>142</v>
      </c>
      <c r="B1324" s="3">
        <v>3</v>
      </c>
      <c r="C1324" s="4" t="s">
        <v>186</v>
      </c>
      <c r="D1324" s="3" t="s">
        <v>992</v>
      </c>
      <c r="E1324" s="3" t="s">
        <v>121</v>
      </c>
      <c r="F1324" s="4" t="s">
        <v>993</v>
      </c>
      <c r="G1324" s="3" t="s">
        <v>16</v>
      </c>
      <c r="H1324" s="5">
        <v>827.73509999999999</v>
      </c>
      <c r="I1324" s="5">
        <v>2.2528999999999999</v>
      </c>
      <c r="J1324" s="5">
        <v>2.1741000000000001</v>
      </c>
      <c r="K1324" s="6">
        <v>0.96502285942562926</v>
      </c>
      <c r="L1324" s="5">
        <v>29.56</v>
      </c>
      <c r="M1324" s="19">
        <f>H1324*INDEX('Pliegos Tarifarios (Las Condes)'!$B:$B,MATCH($B1324,'Pliegos Tarifarios (Las Condes)'!$A:$A,0))</f>
        <v>98366.383813799999</v>
      </c>
      <c r="N1324" s="19">
        <f>I1324*INDEX('Pliegos Tarifarios (Las Condes)'!$C:$C,MATCH($B1324,'Pliegos Tarifarios (Las Condes)'!$A:$A,0))</f>
        <v>7867.7328300999989</v>
      </c>
      <c r="O1324" s="19">
        <f>J1324*INDEX('Pliegos Tarifarios (Las Condes)'!$D:$D,MATCH($B1324,'Pliegos Tarifarios (Las Condes)'!$A:$A,0))</f>
        <v>30856.599091500004</v>
      </c>
      <c r="P1324" s="19">
        <f>H1324*INDEX('Pliegos Tarifarios (Las Condes)'!$E:$E,MATCH($B1324,'Pliegos Tarifarios (Las Condes)'!$A:$A,0))</f>
        <v>10704.270313200001</v>
      </c>
      <c r="Q1324" s="19" cm="1">
        <f t="array" ref="Q1324">H1324*_xlfn.IFS(H1324&lt;=350,INDEX('Pliegos Tarifarios (Las Condes)'!$F:$F,MATCH($B1324,'Pliegos Tarifarios (Las Condes)'!$A:$A,0)),H1324&lt;=500,INDEX('Pliegos Tarifarios (Las Condes)'!$G:$G,MATCH($B1324,'Pliegos Tarifarios (Las Condes)'!$A:$A,0)),H1324&lt;=1000,INDEX('Pliegos Tarifarios (Las Condes)'!$H:$H,MATCH($B1324,'Pliegos Tarifarios (Las Condes)'!$A:$A,0)),H1324&lt;=5000,INDEX('Pliegos Tarifarios (Las Condes)'!$I:$I,MATCH($B1324,'Pliegos Tarifarios (Las Condes)'!$A:$A,0)),H1324&gt;5000,INDEX('Pliegos Tarifarios (Las Condes)'!$J:$J,MATCH($B1324,'Pliegos Tarifarios (Las Condes)'!$A:$A,0)))/1.19</f>
        <v>1941.3518185714288</v>
      </c>
      <c r="R1324" s="19">
        <f>INDEX('Pliegos Tarifarios (Las Condes)'!$K:$K,MATCH($B1324,'Pliegos Tarifarios (Las Condes)'!$A:$A,0))</f>
        <v>716.899</v>
      </c>
      <c r="S1324" s="21">
        <f t="shared" si="63"/>
        <v>150453.23686717142</v>
      </c>
      <c r="T1324" s="21">
        <f t="shared" si="64"/>
        <v>28586.115004762571</v>
      </c>
      <c r="U1324" s="19">
        <v>0</v>
      </c>
      <c r="V1324" s="21">
        <f t="shared" si="65"/>
        <v>179039.35187193399</v>
      </c>
    </row>
    <row r="1325" spans="1:22" x14ac:dyDescent="0.3">
      <c r="A1325" s="3" t="s">
        <v>142</v>
      </c>
      <c r="B1325" s="3">
        <v>3</v>
      </c>
      <c r="C1325" s="4" t="s">
        <v>186</v>
      </c>
      <c r="D1325" s="3" t="s">
        <v>994</v>
      </c>
      <c r="E1325" s="3" t="s">
        <v>121</v>
      </c>
      <c r="F1325" s="4" t="s">
        <v>995</v>
      </c>
      <c r="G1325" s="3" t="s">
        <v>16</v>
      </c>
      <c r="H1325" s="5">
        <v>828.33399999999995</v>
      </c>
      <c r="I1325" s="5">
        <v>2.2542</v>
      </c>
      <c r="J1325" s="5">
        <v>2.1928999999999998</v>
      </c>
      <c r="K1325" s="6">
        <v>0.97280631709697452</v>
      </c>
      <c r="L1325" s="5">
        <v>29.58</v>
      </c>
      <c r="M1325" s="19">
        <f>H1325*INDEX('Pliegos Tarifarios (Las Condes)'!$B:$B,MATCH($B1325,'Pliegos Tarifarios (Las Condes)'!$A:$A,0))</f>
        <v>98437.555891999989</v>
      </c>
      <c r="N1325" s="19">
        <f>I1325*INDEX('Pliegos Tarifarios (Las Condes)'!$C:$C,MATCH($B1325,'Pliegos Tarifarios (Las Condes)'!$A:$A,0))</f>
        <v>7872.2727797999996</v>
      </c>
      <c r="O1325" s="19">
        <f>J1325*INDEX('Pliegos Tarifarios (Las Condes)'!$D:$D,MATCH($B1325,'Pliegos Tarifarios (Las Condes)'!$A:$A,0))</f>
        <v>31123.4240135</v>
      </c>
      <c r="P1325" s="19">
        <f>H1325*INDEX('Pliegos Tarifarios (Las Condes)'!$E:$E,MATCH($B1325,'Pliegos Tarifarios (Las Condes)'!$A:$A,0))</f>
        <v>10712.015288000001</v>
      </c>
      <c r="Q1325" s="19" cm="1">
        <f t="array" ref="Q1325">H1325*_xlfn.IFS(H1325&lt;=350,INDEX('Pliegos Tarifarios (Las Condes)'!$F:$F,MATCH($B1325,'Pliegos Tarifarios (Las Condes)'!$A:$A,0)),H1325&lt;=500,INDEX('Pliegos Tarifarios (Las Condes)'!$G:$G,MATCH($B1325,'Pliegos Tarifarios (Las Condes)'!$A:$A,0)),H1325&lt;=1000,INDEX('Pliegos Tarifarios (Las Condes)'!$H:$H,MATCH($B1325,'Pliegos Tarifarios (Las Condes)'!$A:$A,0)),H1325&lt;=5000,INDEX('Pliegos Tarifarios (Las Condes)'!$I:$I,MATCH($B1325,'Pliegos Tarifarios (Las Condes)'!$A:$A,0)),H1325&gt;5000,INDEX('Pliegos Tarifarios (Las Condes)'!$J:$J,MATCH($B1325,'Pliegos Tarifarios (Las Condes)'!$A:$A,0)))/1.19</f>
        <v>1942.7564655462188</v>
      </c>
      <c r="R1325" s="19">
        <f>INDEX('Pliegos Tarifarios (Las Condes)'!$K:$K,MATCH($B1325,'Pliegos Tarifarios (Las Condes)'!$A:$A,0))</f>
        <v>716.899</v>
      </c>
      <c r="S1325" s="21">
        <f t="shared" si="63"/>
        <v>150804.92343884619</v>
      </c>
      <c r="T1325" s="21">
        <f t="shared" si="64"/>
        <v>28652.935453380778</v>
      </c>
      <c r="U1325" s="19">
        <v>0</v>
      </c>
      <c r="V1325" s="21">
        <f t="shared" si="65"/>
        <v>179457.85889222697</v>
      </c>
    </row>
    <row r="1326" spans="1:22" x14ac:dyDescent="0.3">
      <c r="A1326" s="3" t="s">
        <v>142</v>
      </c>
      <c r="B1326" s="3">
        <v>3</v>
      </c>
      <c r="C1326" s="4" t="s">
        <v>186</v>
      </c>
      <c r="D1326" s="3" t="s">
        <v>996</v>
      </c>
      <c r="E1326" s="3" t="s">
        <v>121</v>
      </c>
      <c r="F1326" s="4" t="s">
        <v>997</v>
      </c>
      <c r="G1326" s="3" t="s">
        <v>16</v>
      </c>
      <c r="H1326" s="5">
        <v>827.73410000000001</v>
      </c>
      <c r="I1326" s="5">
        <v>2.2683</v>
      </c>
      <c r="J1326" s="5">
        <v>2.1686999999999999</v>
      </c>
      <c r="K1326" s="6">
        <v>0.95609046422430888</v>
      </c>
      <c r="L1326" s="5">
        <v>29.56</v>
      </c>
      <c r="M1326" s="19">
        <f>H1326*INDEX('Pliegos Tarifarios (Las Condes)'!$B:$B,MATCH($B1326,'Pliegos Tarifarios (Las Condes)'!$A:$A,0))</f>
        <v>98366.26497579999</v>
      </c>
      <c r="N1326" s="19">
        <f>I1326*INDEX('Pliegos Tarifarios (Las Condes)'!$C:$C,MATCH($B1326,'Pliegos Tarifarios (Las Condes)'!$A:$A,0))</f>
        <v>7921.5137726999992</v>
      </c>
      <c r="O1326" s="19">
        <f>J1326*INDEX('Pliegos Tarifarios (Las Condes)'!$D:$D,MATCH($B1326,'Pliegos Tarifarios (Las Condes)'!$A:$A,0))</f>
        <v>30779.957890499998</v>
      </c>
      <c r="P1326" s="19">
        <f>H1326*INDEX('Pliegos Tarifarios (Las Condes)'!$E:$E,MATCH($B1326,'Pliegos Tarifarios (Las Condes)'!$A:$A,0))</f>
        <v>10704.257381200001</v>
      </c>
      <c r="Q1326" s="19" cm="1">
        <f t="array" ref="Q1326">H1326*_xlfn.IFS(H1326&lt;=350,INDEX('Pliegos Tarifarios (Las Condes)'!$F:$F,MATCH($B1326,'Pliegos Tarifarios (Las Condes)'!$A:$A,0)),H1326&lt;=500,INDEX('Pliegos Tarifarios (Las Condes)'!$G:$G,MATCH($B1326,'Pliegos Tarifarios (Las Condes)'!$A:$A,0)),H1326&lt;=1000,INDEX('Pliegos Tarifarios (Las Condes)'!$H:$H,MATCH($B1326,'Pliegos Tarifarios (Las Condes)'!$A:$A,0)),H1326&lt;=5000,INDEX('Pliegos Tarifarios (Las Condes)'!$I:$I,MATCH($B1326,'Pliegos Tarifarios (Las Condes)'!$A:$A,0)),H1326&gt;5000,INDEX('Pliegos Tarifarios (Las Condes)'!$J:$J,MATCH($B1326,'Pliegos Tarifarios (Las Condes)'!$A:$A,0)))/1.19</f>
        <v>1941.3494731932776</v>
      </c>
      <c r="R1326" s="19">
        <f>INDEX('Pliegos Tarifarios (Las Condes)'!$K:$K,MATCH($B1326,'Pliegos Tarifarios (Las Condes)'!$A:$A,0))</f>
        <v>716.899</v>
      </c>
      <c r="S1326" s="21">
        <f t="shared" si="63"/>
        <v>150430.24249339328</v>
      </c>
      <c r="T1326" s="21">
        <f t="shared" si="64"/>
        <v>28581.746073744722</v>
      </c>
      <c r="U1326" s="19">
        <v>0</v>
      </c>
      <c r="V1326" s="21">
        <f t="shared" si="65"/>
        <v>179011.988567138</v>
      </c>
    </row>
    <row r="1327" spans="1:22" x14ac:dyDescent="0.3">
      <c r="A1327" s="3" t="s">
        <v>142</v>
      </c>
      <c r="B1327" s="3">
        <v>3</v>
      </c>
      <c r="C1327" s="4" t="s">
        <v>186</v>
      </c>
      <c r="D1327" s="3" t="s">
        <v>998</v>
      </c>
      <c r="E1327" s="3" t="s">
        <v>121</v>
      </c>
      <c r="F1327" s="4" t="s">
        <v>999</v>
      </c>
      <c r="G1327" s="3" t="s">
        <v>16</v>
      </c>
      <c r="H1327" s="5">
        <v>830.78639999999996</v>
      </c>
      <c r="I1327" s="5">
        <v>2.2667999999999999</v>
      </c>
      <c r="J1327" s="5">
        <v>2.1785000000000001</v>
      </c>
      <c r="K1327" s="6">
        <v>0.96104640903476268</v>
      </c>
      <c r="L1327" s="5">
        <v>29.67</v>
      </c>
      <c r="M1327" s="19">
        <f>H1327*INDEX('Pliegos Tarifarios (Las Condes)'!$B:$B,MATCH($B1327,'Pliegos Tarifarios (Las Condes)'!$A:$A,0))</f>
        <v>98728.994203199996</v>
      </c>
      <c r="N1327" s="19">
        <f>I1327*INDEX('Pliegos Tarifarios (Las Condes)'!$C:$C,MATCH($B1327,'Pliegos Tarifarios (Las Condes)'!$A:$A,0))</f>
        <v>7916.2753691999997</v>
      </c>
      <c r="O1327" s="19">
        <f>J1327*INDEX('Pliegos Tarifarios (Las Condes)'!$D:$D,MATCH($B1327,'Pliegos Tarifarios (Las Condes)'!$A:$A,0))</f>
        <v>30919.047477500004</v>
      </c>
      <c r="P1327" s="19">
        <f>H1327*INDEX('Pliegos Tarifarios (Las Condes)'!$E:$E,MATCH($B1327,'Pliegos Tarifarios (Las Condes)'!$A:$A,0))</f>
        <v>10743.7297248</v>
      </c>
      <c r="Q1327" s="19" cm="1">
        <f t="array" ref="Q1327">H1327*_xlfn.IFS(H1327&lt;=350,INDEX('Pliegos Tarifarios (Las Condes)'!$F:$F,MATCH($B1327,'Pliegos Tarifarios (Las Condes)'!$A:$A,0)),H1327&lt;=500,INDEX('Pliegos Tarifarios (Las Condes)'!$G:$G,MATCH($B1327,'Pliegos Tarifarios (Las Condes)'!$A:$A,0)),H1327&lt;=1000,INDEX('Pliegos Tarifarios (Las Condes)'!$H:$H,MATCH($B1327,'Pliegos Tarifarios (Las Condes)'!$A:$A,0)),H1327&lt;=5000,INDEX('Pliegos Tarifarios (Las Condes)'!$I:$I,MATCH($B1327,'Pliegos Tarifarios (Las Condes)'!$A:$A,0)),H1327&gt;5000,INDEX('Pliegos Tarifarios (Las Condes)'!$J:$J,MATCH($B1327,'Pliegos Tarifarios (Las Condes)'!$A:$A,0)))/1.19</f>
        <v>1948.5082709243702</v>
      </c>
      <c r="R1327" s="19">
        <f>INDEX('Pliegos Tarifarios (Las Condes)'!$K:$K,MATCH($B1327,'Pliegos Tarifarios (Las Condes)'!$A:$A,0))</f>
        <v>716.899</v>
      </c>
      <c r="S1327" s="21">
        <f t="shared" si="63"/>
        <v>150973.45404562438</v>
      </c>
      <c r="T1327" s="21">
        <f t="shared" si="64"/>
        <v>28684.956268668633</v>
      </c>
      <c r="U1327" s="19">
        <v>0</v>
      </c>
      <c r="V1327" s="21">
        <f t="shared" si="65"/>
        <v>179658.41031429303</v>
      </c>
    </row>
    <row r="1328" spans="1:22" x14ac:dyDescent="0.3">
      <c r="A1328" s="3" t="s">
        <v>142</v>
      </c>
      <c r="B1328" s="3">
        <v>3</v>
      </c>
      <c r="C1328" s="4" t="s">
        <v>186</v>
      </c>
      <c r="D1328" s="3" t="s">
        <v>1000</v>
      </c>
      <c r="E1328" s="3" t="s">
        <v>121</v>
      </c>
      <c r="F1328" s="4" t="s">
        <v>1001</v>
      </c>
      <c r="G1328" s="3" t="s">
        <v>16</v>
      </c>
      <c r="H1328" s="5">
        <v>829.33190000000002</v>
      </c>
      <c r="I1328" s="5">
        <v>2.2389999999999999</v>
      </c>
      <c r="J1328" s="5">
        <v>2.1602999999999999</v>
      </c>
      <c r="K1328" s="6">
        <v>0.96485037963376508</v>
      </c>
      <c r="L1328" s="5">
        <v>29.62</v>
      </c>
      <c r="M1328" s="19">
        <f>H1328*INDEX('Pliegos Tarifarios (Las Condes)'!$B:$B,MATCH($B1328,'Pliegos Tarifarios (Las Condes)'!$A:$A,0))</f>
        <v>98556.144332199998</v>
      </c>
      <c r="N1328" s="19">
        <f>I1328*INDEX('Pliegos Tarifarios (Las Condes)'!$C:$C,MATCH($B1328,'Pliegos Tarifarios (Las Condes)'!$A:$A,0))</f>
        <v>7819.190290999999</v>
      </c>
      <c r="O1328" s="19">
        <f>J1328*INDEX('Pliegos Tarifarios (Las Condes)'!$D:$D,MATCH($B1328,'Pliegos Tarifarios (Las Condes)'!$A:$A,0))</f>
        <v>30660.7382445</v>
      </c>
      <c r="P1328" s="19">
        <f>H1328*INDEX('Pliegos Tarifarios (Las Condes)'!$E:$E,MATCH($B1328,'Pliegos Tarifarios (Las Condes)'!$A:$A,0))</f>
        <v>10724.920130800001</v>
      </c>
      <c r="Q1328" s="19" cm="1">
        <f t="array" ref="Q1328">H1328*_xlfn.IFS(H1328&lt;=350,INDEX('Pliegos Tarifarios (Las Condes)'!$F:$F,MATCH($B1328,'Pliegos Tarifarios (Las Condes)'!$A:$A,0)),H1328&lt;=500,INDEX('Pliegos Tarifarios (Las Condes)'!$G:$G,MATCH($B1328,'Pliegos Tarifarios (Las Condes)'!$A:$A,0)),H1328&lt;=1000,INDEX('Pliegos Tarifarios (Las Condes)'!$H:$H,MATCH($B1328,'Pliegos Tarifarios (Las Condes)'!$A:$A,0)),H1328&lt;=5000,INDEX('Pliegos Tarifarios (Las Condes)'!$I:$I,MATCH($B1328,'Pliegos Tarifarios (Las Condes)'!$A:$A,0)),H1328&gt;5000,INDEX('Pliegos Tarifarios (Las Condes)'!$J:$J,MATCH($B1328,'Pliegos Tarifarios (Las Condes)'!$A:$A,0)))/1.19</f>
        <v>1945.0969184033618</v>
      </c>
      <c r="R1328" s="19">
        <f>INDEX('Pliegos Tarifarios (Las Condes)'!$K:$K,MATCH($B1328,'Pliegos Tarifarios (Las Condes)'!$A:$A,0))</f>
        <v>716.899</v>
      </c>
      <c r="S1328" s="21">
        <f t="shared" si="63"/>
        <v>150422.98891690338</v>
      </c>
      <c r="T1328" s="21">
        <f t="shared" si="64"/>
        <v>28580.367894211642</v>
      </c>
      <c r="U1328" s="19">
        <v>0</v>
      </c>
      <c r="V1328" s="21">
        <f t="shared" si="65"/>
        <v>179003.35681111502</v>
      </c>
    </row>
    <row r="1329" spans="1:22" x14ac:dyDescent="0.3">
      <c r="A1329" s="3" t="s">
        <v>142</v>
      </c>
      <c r="B1329" s="3">
        <v>3</v>
      </c>
      <c r="C1329" s="4" t="s">
        <v>186</v>
      </c>
      <c r="D1329" s="3" t="s">
        <v>1002</v>
      </c>
      <c r="E1329" s="3" t="s">
        <v>121</v>
      </c>
      <c r="F1329" s="4" t="s">
        <v>1003</v>
      </c>
      <c r="G1329" s="3" t="s">
        <v>16</v>
      </c>
      <c r="H1329" s="5">
        <v>830.01779999999997</v>
      </c>
      <c r="I1329" s="5">
        <v>2.2418</v>
      </c>
      <c r="J1329" s="5">
        <v>2.222</v>
      </c>
      <c r="K1329" s="6">
        <v>0.99116781157998035</v>
      </c>
      <c r="L1329" s="5">
        <v>29.64</v>
      </c>
      <c r="M1329" s="19">
        <f>H1329*INDEX('Pliegos Tarifarios (Las Condes)'!$B:$B,MATCH($B1329,'Pliegos Tarifarios (Las Condes)'!$A:$A,0))</f>
        <v>98637.655316399992</v>
      </c>
      <c r="N1329" s="19">
        <f>I1329*INDEX('Pliegos Tarifarios (Las Condes)'!$C:$C,MATCH($B1329,'Pliegos Tarifarios (Las Condes)'!$A:$A,0))</f>
        <v>7828.9686441999993</v>
      </c>
      <c r="O1329" s="19">
        <f>J1329*INDEX('Pliegos Tarifarios (Las Condes)'!$D:$D,MATCH($B1329,'Pliegos Tarifarios (Las Condes)'!$A:$A,0))</f>
        <v>31536.434929999999</v>
      </c>
      <c r="P1329" s="19">
        <f>H1329*INDEX('Pliegos Tarifarios (Las Condes)'!$E:$E,MATCH($B1329,'Pliegos Tarifarios (Las Condes)'!$A:$A,0))</f>
        <v>10733.7901896</v>
      </c>
      <c r="Q1329" s="19" cm="1">
        <f t="array" ref="Q1329">H1329*_xlfn.IFS(H1329&lt;=350,INDEX('Pliegos Tarifarios (Las Condes)'!$F:$F,MATCH($B1329,'Pliegos Tarifarios (Las Condes)'!$A:$A,0)),H1329&lt;=500,INDEX('Pliegos Tarifarios (Las Condes)'!$G:$G,MATCH($B1329,'Pliegos Tarifarios (Las Condes)'!$A:$A,0)),H1329&lt;=1000,INDEX('Pliegos Tarifarios (Las Condes)'!$H:$H,MATCH($B1329,'Pliegos Tarifarios (Las Condes)'!$A:$A,0)),H1329&lt;=5000,INDEX('Pliegos Tarifarios (Las Condes)'!$I:$I,MATCH($B1329,'Pliegos Tarifarios (Las Condes)'!$A:$A,0)),H1329&gt;5000,INDEX('Pliegos Tarifarios (Las Condes)'!$J:$J,MATCH($B1329,'Pliegos Tarifarios (Las Condes)'!$A:$A,0)))/1.19</f>
        <v>1946.7056132773112</v>
      </c>
      <c r="R1329" s="19">
        <f>INDEX('Pliegos Tarifarios (Las Condes)'!$K:$K,MATCH($B1329,'Pliegos Tarifarios (Las Condes)'!$A:$A,0))</f>
        <v>716.899</v>
      </c>
      <c r="S1329" s="21">
        <f t="shared" si="63"/>
        <v>151400.45369347729</v>
      </c>
      <c r="T1329" s="21">
        <f t="shared" si="64"/>
        <v>28766.086201760685</v>
      </c>
      <c r="U1329" s="19">
        <v>0</v>
      </c>
      <c r="V1329" s="21">
        <f t="shared" si="65"/>
        <v>180166.53989523798</v>
      </c>
    </row>
    <row r="1330" spans="1:22" x14ac:dyDescent="0.3">
      <c r="A1330" s="3" t="s">
        <v>142</v>
      </c>
      <c r="B1330" s="3">
        <v>3</v>
      </c>
      <c r="C1330" s="4" t="s">
        <v>186</v>
      </c>
      <c r="D1330" s="3" t="s">
        <v>1004</v>
      </c>
      <c r="E1330" s="3" t="s">
        <v>121</v>
      </c>
      <c r="F1330" s="4" t="s">
        <v>1005</v>
      </c>
      <c r="G1330" s="3" t="s">
        <v>16</v>
      </c>
      <c r="H1330" s="5">
        <v>830.5231</v>
      </c>
      <c r="I1330" s="5">
        <v>2.2334999999999998</v>
      </c>
      <c r="J1330" s="5">
        <v>2.2250000000000001</v>
      </c>
      <c r="K1330" s="6">
        <v>0.99619431385717494</v>
      </c>
      <c r="L1330" s="5">
        <v>29.66</v>
      </c>
      <c r="M1330" s="19">
        <f>H1330*INDEX('Pliegos Tarifarios (Las Condes)'!$B:$B,MATCH($B1330,'Pliegos Tarifarios (Las Condes)'!$A:$A,0))</f>
        <v>98697.704157799992</v>
      </c>
      <c r="N1330" s="19">
        <f>I1330*INDEX('Pliegos Tarifarios (Las Condes)'!$C:$C,MATCH($B1330,'Pliegos Tarifarios (Las Condes)'!$A:$A,0))</f>
        <v>7799.9828114999991</v>
      </c>
      <c r="O1330" s="19">
        <f>J1330*INDEX('Pliegos Tarifarios (Las Condes)'!$D:$D,MATCH($B1330,'Pliegos Tarifarios (Las Condes)'!$A:$A,0))</f>
        <v>31579.013375000002</v>
      </c>
      <c r="P1330" s="19">
        <f>H1330*INDEX('Pliegos Tarifarios (Las Condes)'!$E:$E,MATCH($B1330,'Pliegos Tarifarios (Las Condes)'!$A:$A,0))</f>
        <v>10740.3247292</v>
      </c>
      <c r="Q1330" s="19" cm="1">
        <f t="array" ref="Q1330">H1330*_xlfn.IFS(H1330&lt;=350,INDEX('Pliegos Tarifarios (Las Condes)'!$F:$F,MATCH($B1330,'Pliegos Tarifarios (Las Condes)'!$A:$A,0)),H1330&lt;=500,INDEX('Pliegos Tarifarios (Las Condes)'!$G:$G,MATCH($B1330,'Pliegos Tarifarios (Las Condes)'!$A:$A,0)),H1330&lt;=1000,INDEX('Pliegos Tarifarios (Las Condes)'!$H:$H,MATCH($B1330,'Pliegos Tarifarios (Las Condes)'!$A:$A,0)),H1330&lt;=5000,INDEX('Pliegos Tarifarios (Las Condes)'!$I:$I,MATCH($B1330,'Pliegos Tarifarios (Las Condes)'!$A:$A,0)),H1330&gt;5000,INDEX('Pliegos Tarifarios (Las Condes)'!$J:$J,MATCH($B1330,'Pliegos Tarifarios (Las Condes)'!$A:$A,0)))/1.19</f>
        <v>1947.8907328571431</v>
      </c>
      <c r="R1330" s="19">
        <f>INDEX('Pliegos Tarifarios (Las Condes)'!$K:$K,MATCH($B1330,'Pliegos Tarifarios (Las Condes)'!$A:$A,0))</f>
        <v>716.899</v>
      </c>
      <c r="S1330" s="21">
        <f t="shared" si="63"/>
        <v>151481.81480635711</v>
      </c>
      <c r="T1330" s="21">
        <f t="shared" si="64"/>
        <v>28781.544813207853</v>
      </c>
      <c r="U1330" s="19">
        <v>0</v>
      </c>
      <c r="V1330" s="21">
        <f t="shared" si="65"/>
        <v>180263.35961956496</v>
      </c>
    </row>
    <row r="1331" spans="1:22" x14ac:dyDescent="0.3">
      <c r="A1331" s="3" t="s">
        <v>142</v>
      </c>
      <c r="B1331" s="3">
        <v>3</v>
      </c>
      <c r="C1331" s="4" t="s">
        <v>186</v>
      </c>
      <c r="D1331" s="3" t="s">
        <v>1006</v>
      </c>
      <c r="E1331" s="3" t="s">
        <v>121</v>
      </c>
      <c r="F1331" s="4" t="s">
        <v>1007</v>
      </c>
      <c r="G1331" s="3" t="s">
        <v>16</v>
      </c>
      <c r="H1331" s="5">
        <v>827.41669999999999</v>
      </c>
      <c r="I1331" s="5">
        <v>2.2368999999999999</v>
      </c>
      <c r="J1331" s="5">
        <v>2.2174999999999998</v>
      </c>
      <c r="K1331" s="6">
        <v>0.99132728329384412</v>
      </c>
      <c r="L1331" s="5">
        <v>29.55</v>
      </c>
      <c r="M1331" s="19">
        <f>H1331*INDEX('Pliegos Tarifarios (Las Condes)'!$B:$B,MATCH($B1331,'Pliegos Tarifarios (Las Condes)'!$A:$A,0))</f>
        <v>98328.545794599995</v>
      </c>
      <c r="N1331" s="19">
        <f>I1331*INDEX('Pliegos Tarifarios (Las Condes)'!$C:$C,MATCH($B1331,'Pliegos Tarifarios (Las Condes)'!$A:$A,0))</f>
        <v>7811.8565260999994</v>
      </c>
      <c r="O1331" s="19">
        <f>J1331*INDEX('Pliegos Tarifarios (Las Condes)'!$D:$D,MATCH($B1331,'Pliegos Tarifarios (Las Condes)'!$A:$A,0))</f>
        <v>31472.567262499997</v>
      </c>
      <c r="P1331" s="19">
        <f>H1331*INDEX('Pliegos Tarifarios (Las Condes)'!$E:$E,MATCH($B1331,'Pliegos Tarifarios (Las Condes)'!$A:$A,0))</f>
        <v>10700.1527644</v>
      </c>
      <c r="Q1331" s="19" cm="1">
        <f t="array" ref="Q1331">H1331*_xlfn.IFS(H1331&lt;=350,INDEX('Pliegos Tarifarios (Las Condes)'!$F:$F,MATCH($B1331,'Pliegos Tarifarios (Las Condes)'!$A:$A,0)),H1331&lt;=500,INDEX('Pliegos Tarifarios (Las Condes)'!$G:$G,MATCH($B1331,'Pliegos Tarifarios (Las Condes)'!$A:$A,0)),H1331&lt;=1000,INDEX('Pliegos Tarifarios (Las Condes)'!$H:$H,MATCH($B1331,'Pliegos Tarifarios (Las Condes)'!$A:$A,0)),H1331&lt;=5000,INDEX('Pliegos Tarifarios (Las Condes)'!$I:$I,MATCH($B1331,'Pliegos Tarifarios (Las Condes)'!$A:$A,0)),H1331&gt;5000,INDEX('Pliegos Tarifarios (Las Condes)'!$J:$J,MATCH($B1331,'Pliegos Tarifarios (Las Condes)'!$A:$A,0)))/1.19</f>
        <v>1940.6050501680677</v>
      </c>
      <c r="R1331" s="19">
        <f>INDEX('Pliegos Tarifarios (Las Condes)'!$K:$K,MATCH($B1331,'Pliegos Tarifarios (Las Condes)'!$A:$A,0))</f>
        <v>716.899</v>
      </c>
      <c r="S1331" s="21">
        <f t="shared" si="63"/>
        <v>150970.62639776806</v>
      </c>
      <c r="T1331" s="21">
        <f t="shared" si="64"/>
        <v>28684.419015575932</v>
      </c>
      <c r="U1331" s="19">
        <v>0</v>
      </c>
      <c r="V1331" s="21">
        <f t="shared" si="65"/>
        <v>179655.04541334399</v>
      </c>
    </row>
    <row r="1332" spans="1:22" x14ac:dyDescent="0.3">
      <c r="A1332" s="3" t="s">
        <v>142</v>
      </c>
      <c r="B1332" s="3">
        <v>3</v>
      </c>
      <c r="C1332" s="4" t="s">
        <v>186</v>
      </c>
      <c r="D1332" s="3" t="s">
        <v>1008</v>
      </c>
      <c r="E1332" s="3" t="s">
        <v>121</v>
      </c>
      <c r="F1332" s="4" t="s">
        <v>1009</v>
      </c>
      <c r="G1332" s="3" t="s">
        <v>16</v>
      </c>
      <c r="H1332" s="5">
        <v>828.37940000000003</v>
      </c>
      <c r="I1332" s="5">
        <v>2.2585999999999999</v>
      </c>
      <c r="J1332" s="5">
        <v>2.1579000000000002</v>
      </c>
      <c r="K1332" s="6">
        <v>0.95541485876206511</v>
      </c>
      <c r="L1332" s="5">
        <v>29.58</v>
      </c>
      <c r="M1332" s="19">
        <f>H1332*INDEX('Pliegos Tarifarios (Las Condes)'!$B:$B,MATCH($B1332,'Pliegos Tarifarios (Las Condes)'!$A:$A,0))</f>
        <v>98442.951137199998</v>
      </c>
      <c r="N1332" s="19">
        <f>I1332*INDEX('Pliegos Tarifarios (Las Condes)'!$C:$C,MATCH($B1332,'Pliegos Tarifarios (Las Condes)'!$A:$A,0))</f>
        <v>7887.6387633999993</v>
      </c>
      <c r="O1332" s="19">
        <f>J1332*INDEX('Pliegos Tarifarios (Las Condes)'!$D:$D,MATCH($B1332,'Pliegos Tarifarios (Las Condes)'!$A:$A,0))</f>
        <v>30626.675488500005</v>
      </c>
      <c r="P1332" s="19">
        <f>H1332*INDEX('Pliegos Tarifarios (Las Condes)'!$E:$E,MATCH($B1332,'Pliegos Tarifarios (Las Condes)'!$A:$A,0))</f>
        <v>10712.6024008</v>
      </c>
      <c r="Q1332" s="19" cm="1">
        <f t="array" ref="Q1332">H1332*_xlfn.IFS(H1332&lt;=350,INDEX('Pliegos Tarifarios (Las Condes)'!$F:$F,MATCH($B1332,'Pliegos Tarifarios (Las Condes)'!$A:$A,0)),H1332&lt;=500,INDEX('Pliegos Tarifarios (Las Condes)'!$G:$G,MATCH($B1332,'Pliegos Tarifarios (Las Condes)'!$A:$A,0)),H1332&lt;=1000,INDEX('Pliegos Tarifarios (Las Condes)'!$H:$H,MATCH($B1332,'Pliegos Tarifarios (Las Condes)'!$A:$A,0)),H1332&lt;=5000,INDEX('Pliegos Tarifarios (Las Condes)'!$I:$I,MATCH($B1332,'Pliegos Tarifarios (Las Condes)'!$A:$A,0)),H1332&gt;5000,INDEX('Pliegos Tarifarios (Las Condes)'!$J:$J,MATCH($B1332,'Pliegos Tarifarios (Las Condes)'!$A:$A,0)))/1.19</f>
        <v>1942.8629457142863</v>
      </c>
      <c r="R1332" s="19">
        <f>INDEX('Pliegos Tarifarios (Las Condes)'!$K:$K,MATCH($B1332,'Pliegos Tarifarios (Las Condes)'!$A:$A,0))</f>
        <v>716.899</v>
      </c>
      <c r="S1332" s="21">
        <f t="shared" si="63"/>
        <v>150329.62973561432</v>
      </c>
      <c r="T1332" s="21">
        <f t="shared" si="64"/>
        <v>28562.629649766721</v>
      </c>
      <c r="U1332" s="19">
        <v>0</v>
      </c>
      <c r="V1332" s="21">
        <f t="shared" si="65"/>
        <v>178892.25938538104</v>
      </c>
    </row>
    <row r="1333" spans="1:22" x14ac:dyDescent="0.3">
      <c r="A1333" s="3" t="s">
        <v>142</v>
      </c>
      <c r="B1333" s="3">
        <v>3</v>
      </c>
      <c r="C1333" s="4" t="s">
        <v>186</v>
      </c>
      <c r="D1333" s="3" t="s">
        <v>1010</v>
      </c>
      <c r="E1333" s="3" t="s">
        <v>121</v>
      </c>
      <c r="F1333" s="4" t="s">
        <v>1011</v>
      </c>
      <c r="G1333" s="3" t="s">
        <v>16</v>
      </c>
      <c r="H1333" s="5">
        <v>829.34069999999997</v>
      </c>
      <c r="I1333" s="5">
        <v>2.2132999999999998</v>
      </c>
      <c r="J1333" s="5">
        <v>2.2035999999999998</v>
      </c>
      <c r="K1333" s="6">
        <v>0.99561740387656439</v>
      </c>
      <c r="L1333" s="5">
        <v>29.62</v>
      </c>
      <c r="M1333" s="19">
        <f>H1333*INDEX('Pliegos Tarifarios (Las Condes)'!$B:$B,MATCH($B1333,'Pliegos Tarifarios (Las Condes)'!$A:$A,0))</f>
        <v>98557.190106599985</v>
      </c>
      <c r="N1333" s="19">
        <f>I1333*INDEX('Pliegos Tarifarios (Las Condes)'!$C:$C,MATCH($B1333,'Pliegos Tarifarios (Las Condes)'!$A:$A,0))</f>
        <v>7729.4389776999988</v>
      </c>
      <c r="O1333" s="19">
        <f>J1333*INDEX('Pliegos Tarifarios (Las Condes)'!$D:$D,MATCH($B1333,'Pliegos Tarifarios (Las Condes)'!$A:$A,0))</f>
        <v>31275.287133999998</v>
      </c>
      <c r="P1333" s="19">
        <f>H1333*INDEX('Pliegos Tarifarios (Las Condes)'!$E:$E,MATCH($B1333,'Pliegos Tarifarios (Las Condes)'!$A:$A,0))</f>
        <v>10725.0339324</v>
      </c>
      <c r="Q1333" s="19" cm="1">
        <f t="array" ref="Q1333">H1333*_xlfn.IFS(H1333&lt;=350,INDEX('Pliegos Tarifarios (Las Condes)'!$F:$F,MATCH($B1333,'Pliegos Tarifarios (Las Condes)'!$A:$A,0)),H1333&lt;=500,INDEX('Pliegos Tarifarios (Las Condes)'!$G:$G,MATCH($B1333,'Pliegos Tarifarios (Las Condes)'!$A:$A,0)),H1333&lt;=1000,INDEX('Pliegos Tarifarios (Las Condes)'!$H:$H,MATCH($B1333,'Pliegos Tarifarios (Las Condes)'!$A:$A,0)),H1333&lt;=5000,INDEX('Pliegos Tarifarios (Las Condes)'!$I:$I,MATCH($B1333,'Pliegos Tarifarios (Las Condes)'!$A:$A,0)),H1333&gt;5000,INDEX('Pliegos Tarifarios (Las Condes)'!$J:$J,MATCH($B1333,'Pliegos Tarifarios (Las Condes)'!$A:$A,0)))/1.19</f>
        <v>1945.1175577310926</v>
      </c>
      <c r="R1333" s="19">
        <f>INDEX('Pliegos Tarifarios (Las Condes)'!$K:$K,MATCH($B1333,'Pliegos Tarifarios (Las Condes)'!$A:$A,0))</f>
        <v>716.899</v>
      </c>
      <c r="S1333" s="21">
        <f t="shared" si="63"/>
        <v>150948.96670843108</v>
      </c>
      <c r="T1333" s="21">
        <f t="shared" si="64"/>
        <v>28680.303674601906</v>
      </c>
      <c r="U1333" s="19">
        <v>0</v>
      </c>
      <c r="V1333" s="21">
        <f t="shared" si="65"/>
        <v>179629.27038303297</v>
      </c>
    </row>
    <row r="1334" spans="1:22" x14ac:dyDescent="0.3">
      <c r="A1334" s="3" t="s">
        <v>142</v>
      </c>
      <c r="B1334" s="3">
        <v>3</v>
      </c>
      <c r="C1334" s="4" t="s">
        <v>186</v>
      </c>
      <c r="D1334" s="3" t="s">
        <v>1012</v>
      </c>
      <c r="E1334" s="3" t="s">
        <v>121</v>
      </c>
      <c r="F1334" s="4" t="s">
        <v>1013</v>
      </c>
      <c r="G1334" s="3" t="s">
        <v>16</v>
      </c>
      <c r="H1334" s="5">
        <v>826.35969999999998</v>
      </c>
      <c r="I1334" s="5">
        <v>2.2132999999999998</v>
      </c>
      <c r="J1334" s="5">
        <v>2.2132999999999998</v>
      </c>
      <c r="K1334" s="6">
        <v>1</v>
      </c>
      <c r="L1334" s="5">
        <v>29.51</v>
      </c>
      <c r="M1334" s="19">
        <f>H1334*INDEX('Pliegos Tarifarios (Las Condes)'!$B:$B,MATCH($B1334,'Pliegos Tarifarios (Las Condes)'!$A:$A,0))</f>
        <v>98202.934028599993</v>
      </c>
      <c r="N1334" s="19">
        <f>I1334*INDEX('Pliegos Tarifarios (Las Condes)'!$C:$C,MATCH($B1334,'Pliegos Tarifarios (Las Condes)'!$A:$A,0))</f>
        <v>7729.4389776999988</v>
      </c>
      <c r="O1334" s="19">
        <f>J1334*INDEX('Pliegos Tarifarios (Las Condes)'!$D:$D,MATCH($B1334,'Pliegos Tarifarios (Las Condes)'!$A:$A,0))</f>
        <v>31412.957439499998</v>
      </c>
      <c r="P1334" s="19">
        <f>H1334*INDEX('Pliegos Tarifarios (Las Condes)'!$E:$E,MATCH($B1334,'Pliegos Tarifarios (Las Condes)'!$A:$A,0))</f>
        <v>10686.4836404</v>
      </c>
      <c r="Q1334" s="19" cm="1">
        <f t="array" ref="Q1334">H1334*_xlfn.IFS(H1334&lt;=350,INDEX('Pliegos Tarifarios (Las Condes)'!$F:$F,MATCH($B1334,'Pliegos Tarifarios (Las Condes)'!$A:$A,0)),H1334&lt;=500,INDEX('Pliegos Tarifarios (Las Condes)'!$G:$G,MATCH($B1334,'Pliegos Tarifarios (Las Condes)'!$A:$A,0)),H1334&lt;=1000,INDEX('Pliegos Tarifarios (Las Condes)'!$H:$H,MATCH($B1334,'Pliegos Tarifarios (Las Condes)'!$A:$A,0)),H1334&lt;=5000,INDEX('Pliegos Tarifarios (Las Condes)'!$I:$I,MATCH($B1334,'Pliegos Tarifarios (Las Condes)'!$A:$A,0)),H1334&gt;5000,INDEX('Pliegos Tarifarios (Las Condes)'!$J:$J,MATCH($B1334,'Pliegos Tarifarios (Las Condes)'!$A:$A,0)))/1.19</f>
        <v>1938.1259854621851</v>
      </c>
      <c r="R1334" s="19">
        <f>INDEX('Pliegos Tarifarios (Las Condes)'!$K:$K,MATCH($B1334,'Pliegos Tarifarios (Las Condes)'!$A:$A,0))</f>
        <v>716.899</v>
      </c>
      <c r="S1334" s="21">
        <f t="shared" si="63"/>
        <v>150686.83907166219</v>
      </c>
      <c r="T1334" s="21">
        <f t="shared" si="64"/>
        <v>28630.499423615816</v>
      </c>
      <c r="U1334" s="19">
        <v>0</v>
      </c>
      <c r="V1334" s="21">
        <f t="shared" si="65"/>
        <v>179317.338495278</v>
      </c>
    </row>
    <row r="1335" spans="1:22" x14ac:dyDescent="0.3">
      <c r="A1335" s="3" t="s">
        <v>142</v>
      </c>
      <c r="B1335" s="3">
        <v>3</v>
      </c>
      <c r="C1335" s="4" t="s">
        <v>186</v>
      </c>
      <c r="D1335" s="3" t="s">
        <v>1014</v>
      </c>
      <c r="E1335" s="3" t="s">
        <v>121</v>
      </c>
      <c r="F1335" s="4" t="s">
        <v>1015</v>
      </c>
      <c r="G1335" s="3" t="s">
        <v>16</v>
      </c>
      <c r="H1335" s="5">
        <v>829.38570000000004</v>
      </c>
      <c r="I1335" s="5">
        <v>2.2132999999999998</v>
      </c>
      <c r="J1335" s="5">
        <v>2.2094999999999998</v>
      </c>
      <c r="K1335" s="6">
        <v>0.99828310667329323</v>
      </c>
      <c r="L1335" s="5">
        <v>29.62</v>
      </c>
      <c r="M1335" s="19">
        <f>H1335*INDEX('Pliegos Tarifarios (Las Condes)'!$B:$B,MATCH($B1335,'Pliegos Tarifarios (Las Condes)'!$A:$A,0))</f>
        <v>98562.537816600001</v>
      </c>
      <c r="N1335" s="19">
        <f>I1335*INDEX('Pliegos Tarifarios (Las Condes)'!$C:$C,MATCH($B1335,'Pliegos Tarifarios (Las Condes)'!$A:$A,0))</f>
        <v>7729.4389776999988</v>
      </c>
      <c r="O1335" s="19">
        <f>J1335*INDEX('Pliegos Tarifarios (Las Condes)'!$D:$D,MATCH($B1335,'Pliegos Tarifarios (Las Condes)'!$A:$A,0))</f>
        <v>31359.024742499998</v>
      </c>
      <c r="P1335" s="19">
        <f>H1335*INDEX('Pliegos Tarifarios (Las Condes)'!$E:$E,MATCH($B1335,'Pliegos Tarifarios (Las Condes)'!$A:$A,0))</f>
        <v>10725.615872400002</v>
      </c>
      <c r="Q1335" s="19" cm="1">
        <f t="array" ref="Q1335">H1335*_xlfn.IFS(H1335&lt;=350,INDEX('Pliegos Tarifarios (Las Condes)'!$F:$F,MATCH($B1335,'Pliegos Tarifarios (Las Condes)'!$A:$A,0)),H1335&lt;=500,INDEX('Pliegos Tarifarios (Las Condes)'!$G:$G,MATCH($B1335,'Pliegos Tarifarios (Las Condes)'!$A:$A,0)),H1335&lt;=1000,INDEX('Pliegos Tarifarios (Las Condes)'!$H:$H,MATCH($B1335,'Pliegos Tarifarios (Las Condes)'!$A:$A,0)),H1335&lt;=5000,INDEX('Pliegos Tarifarios (Las Condes)'!$I:$I,MATCH($B1335,'Pliegos Tarifarios (Las Condes)'!$A:$A,0)),H1335&gt;5000,INDEX('Pliegos Tarifarios (Las Condes)'!$J:$J,MATCH($B1335,'Pliegos Tarifarios (Las Condes)'!$A:$A,0)))/1.19</f>
        <v>1945.2230997478996</v>
      </c>
      <c r="R1335" s="19">
        <f>INDEX('Pliegos Tarifarios (Las Condes)'!$K:$K,MATCH($B1335,'Pliegos Tarifarios (Las Condes)'!$A:$A,0))</f>
        <v>716.899</v>
      </c>
      <c r="S1335" s="21">
        <f t="shared" si="63"/>
        <v>151038.73950894791</v>
      </c>
      <c r="T1335" s="21">
        <f t="shared" si="64"/>
        <v>28697.360506700104</v>
      </c>
      <c r="U1335" s="19">
        <v>0</v>
      </c>
      <c r="V1335" s="21">
        <f t="shared" si="65"/>
        <v>179736.100015648</v>
      </c>
    </row>
    <row r="1336" spans="1:22" x14ac:dyDescent="0.3">
      <c r="A1336" s="3" t="s">
        <v>142</v>
      </c>
      <c r="B1336" s="3">
        <v>3</v>
      </c>
      <c r="C1336" s="4" t="s">
        <v>186</v>
      </c>
      <c r="D1336" s="3" t="s">
        <v>1016</v>
      </c>
      <c r="E1336" s="3" t="s">
        <v>121</v>
      </c>
      <c r="F1336" s="4" t="s">
        <v>1017</v>
      </c>
      <c r="G1336" s="3" t="s">
        <v>16</v>
      </c>
      <c r="H1336" s="5">
        <v>828.33619999999996</v>
      </c>
      <c r="I1336" s="5">
        <v>2.2294</v>
      </c>
      <c r="J1336" s="5">
        <v>2.2294</v>
      </c>
      <c r="K1336" s="6">
        <v>1</v>
      </c>
      <c r="L1336" s="5">
        <v>29.58</v>
      </c>
      <c r="M1336" s="19">
        <f>H1336*INDEX('Pliegos Tarifarios (Las Condes)'!$B:$B,MATCH($B1336,'Pliegos Tarifarios (Las Condes)'!$A:$A,0))</f>
        <v>98437.81733559999</v>
      </c>
      <c r="N1336" s="19">
        <f>I1336*INDEX('Pliegos Tarifarios (Las Condes)'!$C:$C,MATCH($B1336,'Pliegos Tarifarios (Las Condes)'!$A:$A,0))</f>
        <v>7785.6645085999999</v>
      </c>
      <c r="O1336" s="19">
        <f>J1336*INDEX('Pliegos Tarifarios (Las Condes)'!$D:$D,MATCH($B1336,'Pliegos Tarifarios (Las Condes)'!$A:$A,0))</f>
        <v>31641.461761000002</v>
      </c>
      <c r="P1336" s="19">
        <f>H1336*INDEX('Pliegos Tarifarios (Las Condes)'!$E:$E,MATCH($B1336,'Pliegos Tarifarios (Las Condes)'!$A:$A,0))</f>
        <v>10712.0437384</v>
      </c>
      <c r="Q1336" s="19" cm="1">
        <f t="array" ref="Q1336">H1336*_xlfn.IFS(H1336&lt;=350,INDEX('Pliegos Tarifarios (Las Condes)'!$F:$F,MATCH($B1336,'Pliegos Tarifarios (Las Condes)'!$A:$A,0)),H1336&lt;=500,INDEX('Pliegos Tarifarios (Las Condes)'!$G:$G,MATCH($B1336,'Pliegos Tarifarios (Las Condes)'!$A:$A,0)),H1336&lt;=1000,INDEX('Pliegos Tarifarios (Las Condes)'!$H:$H,MATCH($B1336,'Pliegos Tarifarios (Las Condes)'!$A:$A,0)),H1336&lt;=5000,INDEX('Pliegos Tarifarios (Las Condes)'!$I:$I,MATCH($B1336,'Pliegos Tarifarios (Las Condes)'!$A:$A,0)),H1336&gt;5000,INDEX('Pliegos Tarifarios (Las Condes)'!$J:$J,MATCH($B1336,'Pliegos Tarifarios (Las Condes)'!$A:$A,0)))/1.19</f>
        <v>1942.7616253781516</v>
      </c>
      <c r="R1336" s="19">
        <f>INDEX('Pliegos Tarifarios (Las Condes)'!$K:$K,MATCH($B1336,'Pliegos Tarifarios (Las Condes)'!$A:$A,0))</f>
        <v>716.899</v>
      </c>
      <c r="S1336" s="21">
        <f t="shared" si="63"/>
        <v>151236.64796897818</v>
      </c>
      <c r="T1336" s="21">
        <f t="shared" si="64"/>
        <v>28734.963114105856</v>
      </c>
      <c r="U1336" s="19">
        <v>0</v>
      </c>
      <c r="V1336" s="21">
        <f t="shared" si="65"/>
        <v>179971.61108308405</v>
      </c>
    </row>
    <row r="1337" spans="1:22" x14ac:dyDescent="0.3">
      <c r="A1337" s="3" t="s">
        <v>142</v>
      </c>
      <c r="B1337" s="3">
        <v>3</v>
      </c>
      <c r="C1337" s="4" t="s">
        <v>186</v>
      </c>
      <c r="D1337" s="3" t="s">
        <v>1018</v>
      </c>
      <c r="E1337" s="3" t="s">
        <v>121</v>
      </c>
      <c r="F1337" s="4" t="s">
        <v>1019</v>
      </c>
      <c r="G1337" s="3" t="s">
        <v>16</v>
      </c>
      <c r="H1337" s="5">
        <v>829.45669999999996</v>
      </c>
      <c r="I1337" s="5">
        <v>2.2759</v>
      </c>
      <c r="J1337" s="5">
        <v>2.2759</v>
      </c>
      <c r="K1337" s="6">
        <v>1</v>
      </c>
      <c r="L1337" s="5">
        <v>29.62</v>
      </c>
      <c r="M1337" s="19">
        <f>H1337*INDEX('Pliegos Tarifarios (Las Condes)'!$B:$B,MATCH($B1337,'Pliegos Tarifarios (Las Condes)'!$A:$A,0))</f>
        <v>98570.975314599986</v>
      </c>
      <c r="N1337" s="19">
        <f>I1337*INDEX('Pliegos Tarifarios (Las Condes)'!$C:$C,MATCH($B1337,'Pliegos Tarifarios (Las Condes)'!$A:$A,0))</f>
        <v>7948.0550170999995</v>
      </c>
      <c r="O1337" s="19">
        <f>J1337*INDEX('Pliegos Tarifarios (Las Condes)'!$D:$D,MATCH($B1337,'Pliegos Tarifarios (Las Condes)'!$A:$A,0))</f>
        <v>32301.427658500001</v>
      </c>
      <c r="P1337" s="19">
        <f>H1337*INDEX('Pliegos Tarifarios (Las Condes)'!$E:$E,MATCH($B1337,'Pliegos Tarifarios (Las Condes)'!$A:$A,0))</f>
        <v>10726.534044399999</v>
      </c>
      <c r="Q1337" s="19" cm="1">
        <f t="array" ref="Q1337">H1337*_xlfn.IFS(H1337&lt;=350,INDEX('Pliegos Tarifarios (Las Condes)'!$F:$F,MATCH($B1337,'Pliegos Tarifarios (Las Condes)'!$A:$A,0)),H1337&lt;=500,INDEX('Pliegos Tarifarios (Las Condes)'!$G:$G,MATCH($B1337,'Pliegos Tarifarios (Las Condes)'!$A:$A,0)),H1337&lt;=1000,INDEX('Pliegos Tarifarios (Las Condes)'!$H:$H,MATCH($B1337,'Pliegos Tarifarios (Las Condes)'!$A:$A,0)),H1337&lt;=5000,INDEX('Pliegos Tarifarios (Las Condes)'!$I:$I,MATCH($B1337,'Pliegos Tarifarios (Las Condes)'!$A:$A,0)),H1337&gt;5000,INDEX('Pliegos Tarifarios (Las Condes)'!$J:$J,MATCH($B1337,'Pliegos Tarifarios (Las Condes)'!$A:$A,0)))/1.19</f>
        <v>1945.389621596639</v>
      </c>
      <c r="R1337" s="19">
        <f>INDEX('Pliegos Tarifarios (Las Condes)'!$K:$K,MATCH($B1337,'Pliegos Tarifarios (Las Condes)'!$A:$A,0))</f>
        <v>716.899</v>
      </c>
      <c r="S1337" s="21">
        <f t="shared" si="63"/>
        <v>152209.28065619664</v>
      </c>
      <c r="T1337" s="21">
        <f t="shared" si="64"/>
        <v>28919.763324677362</v>
      </c>
      <c r="U1337" s="19">
        <v>0</v>
      </c>
      <c r="V1337" s="21">
        <f t="shared" si="65"/>
        <v>181129.043980874</v>
      </c>
    </row>
    <row r="1338" spans="1:22" x14ac:dyDescent="0.3">
      <c r="A1338" s="3" t="s">
        <v>142</v>
      </c>
      <c r="B1338" s="3">
        <v>3</v>
      </c>
      <c r="C1338" s="4" t="s">
        <v>186</v>
      </c>
      <c r="D1338" s="3" t="s">
        <v>1020</v>
      </c>
      <c r="E1338" s="3" t="s">
        <v>121</v>
      </c>
      <c r="F1338" s="4" t="s">
        <v>1021</v>
      </c>
      <c r="G1338" s="3" t="s">
        <v>16</v>
      </c>
      <c r="H1338" s="5">
        <v>827.58879999999999</v>
      </c>
      <c r="I1338" s="5">
        <v>2.2059000000000002</v>
      </c>
      <c r="J1338" s="5">
        <v>2.2048000000000001</v>
      </c>
      <c r="K1338" s="6">
        <v>0.99950133732263469</v>
      </c>
      <c r="L1338" s="5">
        <v>29.56</v>
      </c>
      <c r="M1338" s="19">
        <f>H1338*INDEX('Pliegos Tarifarios (Las Condes)'!$B:$B,MATCH($B1338,'Pliegos Tarifarios (Las Condes)'!$A:$A,0))</f>
        <v>98348.997814399991</v>
      </c>
      <c r="N1338" s="19">
        <f>I1338*INDEX('Pliegos Tarifarios (Las Condes)'!$C:$C,MATCH($B1338,'Pliegos Tarifarios (Las Condes)'!$A:$A,0))</f>
        <v>7703.5961871</v>
      </c>
      <c r="O1338" s="19">
        <f>J1338*INDEX('Pliegos Tarifarios (Las Condes)'!$D:$D,MATCH($B1338,'Pliegos Tarifarios (Las Condes)'!$A:$A,0))</f>
        <v>31292.318512000002</v>
      </c>
      <c r="P1338" s="19">
        <f>H1338*INDEX('Pliegos Tarifarios (Las Condes)'!$E:$E,MATCH($B1338,'Pliegos Tarifarios (Las Condes)'!$A:$A,0))</f>
        <v>10702.3783616</v>
      </c>
      <c r="Q1338" s="19" cm="1">
        <f t="array" ref="Q1338">H1338*_xlfn.IFS(H1338&lt;=350,INDEX('Pliegos Tarifarios (Las Condes)'!$F:$F,MATCH($B1338,'Pliegos Tarifarios (Las Condes)'!$A:$A,0)),H1338&lt;=500,INDEX('Pliegos Tarifarios (Las Condes)'!$G:$G,MATCH($B1338,'Pliegos Tarifarios (Las Condes)'!$A:$A,0)),H1338&lt;=1000,INDEX('Pliegos Tarifarios (Las Condes)'!$H:$H,MATCH($B1338,'Pliegos Tarifarios (Las Condes)'!$A:$A,0)),H1338&lt;=5000,INDEX('Pliegos Tarifarios (Las Condes)'!$I:$I,MATCH($B1338,'Pliegos Tarifarios (Las Condes)'!$A:$A,0)),H1338&gt;5000,INDEX('Pliegos Tarifarios (Las Condes)'!$J:$J,MATCH($B1338,'Pliegos Tarifarios (Las Condes)'!$A:$A,0)))/1.19</f>
        <v>1941.0086897478996</v>
      </c>
      <c r="R1338" s="19">
        <f>INDEX('Pliegos Tarifarios (Las Condes)'!$K:$K,MATCH($B1338,'Pliegos Tarifarios (Las Condes)'!$A:$A,0))</f>
        <v>716.899</v>
      </c>
      <c r="S1338" s="21">
        <f t="shared" si="63"/>
        <v>150705.1985648479</v>
      </c>
      <c r="T1338" s="21">
        <f t="shared" si="64"/>
        <v>28633.987727321102</v>
      </c>
      <c r="U1338" s="19">
        <v>0</v>
      </c>
      <c r="V1338" s="21">
        <f t="shared" si="65"/>
        <v>179339.186292169</v>
      </c>
    </row>
    <row r="1339" spans="1:22" x14ac:dyDescent="0.3">
      <c r="A1339" s="3" t="s">
        <v>142</v>
      </c>
      <c r="B1339" s="3">
        <v>3</v>
      </c>
      <c r="C1339" s="4" t="s">
        <v>186</v>
      </c>
      <c r="D1339" s="3" t="s">
        <v>1022</v>
      </c>
      <c r="E1339" s="3" t="s">
        <v>121</v>
      </c>
      <c r="F1339" s="4" t="s">
        <v>1023</v>
      </c>
      <c r="G1339" s="3" t="s">
        <v>16</v>
      </c>
      <c r="H1339" s="5">
        <v>830.16060000000004</v>
      </c>
      <c r="I1339" s="5">
        <v>2.1995</v>
      </c>
      <c r="J1339" s="5">
        <v>2.1968000000000001</v>
      </c>
      <c r="K1339" s="6">
        <v>0.99877244828370082</v>
      </c>
      <c r="L1339" s="5">
        <v>29.65</v>
      </c>
      <c r="M1339" s="19">
        <f>H1339*INDEX('Pliegos Tarifarios (Las Condes)'!$B:$B,MATCH($B1339,'Pliegos Tarifarios (Las Condes)'!$A:$A,0))</f>
        <v>98654.625382800004</v>
      </c>
      <c r="N1339" s="19">
        <f>I1339*INDEX('Pliegos Tarifarios (Las Condes)'!$C:$C,MATCH($B1339,'Pliegos Tarifarios (Las Condes)'!$A:$A,0))</f>
        <v>7681.2456654999996</v>
      </c>
      <c r="O1339" s="19">
        <f>J1339*INDEX('Pliegos Tarifarios (Las Condes)'!$D:$D,MATCH($B1339,'Pliegos Tarifarios (Las Condes)'!$A:$A,0))</f>
        <v>31178.775992000003</v>
      </c>
      <c r="P1339" s="19">
        <f>H1339*INDEX('Pliegos Tarifarios (Las Condes)'!$E:$E,MATCH($B1339,'Pliegos Tarifarios (Las Condes)'!$A:$A,0))</f>
        <v>10735.636879200001</v>
      </c>
      <c r="Q1339" s="19" cm="1">
        <f t="array" ref="Q1339">H1339*_xlfn.IFS(H1339&lt;=350,INDEX('Pliegos Tarifarios (Las Condes)'!$F:$F,MATCH($B1339,'Pliegos Tarifarios (Las Condes)'!$A:$A,0)),H1339&lt;=500,INDEX('Pliegos Tarifarios (Las Condes)'!$G:$G,MATCH($B1339,'Pliegos Tarifarios (Las Condes)'!$A:$A,0)),H1339&lt;=1000,INDEX('Pliegos Tarifarios (Las Condes)'!$H:$H,MATCH($B1339,'Pliegos Tarifarios (Las Condes)'!$A:$A,0)),H1339&lt;=5000,INDEX('Pliegos Tarifarios (Las Condes)'!$I:$I,MATCH($B1339,'Pliegos Tarifarios (Las Condes)'!$A:$A,0)),H1339&gt;5000,INDEX('Pliegos Tarifarios (Las Condes)'!$J:$J,MATCH($B1339,'Pliegos Tarifarios (Las Condes)'!$A:$A,0)))/1.19</f>
        <v>1947.0405332773116</v>
      </c>
      <c r="R1339" s="19">
        <f>INDEX('Pliegos Tarifarios (Las Condes)'!$K:$K,MATCH($B1339,'Pliegos Tarifarios (Las Condes)'!$A:$A,0))</f>
        <v>716.899</v>
      </c>
      <c r="S1339" s="21">
        <f t="shared" si="63"/>
        <v>150914.22345277734</v>
      </c>
      <c r="T1339" s="21">
        <f t="shared" si="64"/>
        <v>28673.702456027695</v>
      </c>
      <c r="U1339" s="19">
        <v>0</v>
      </c>
      <c r="V1339" s="21">
        <f t="shared" si="65"/>
        <v>179587.92590880505</v>
      </c>
    </row>
    <row r="1340" spans="1:22" x14ac:dyDescent="0.3">
      <c r="A1340" s="3" t="s">
        <v>142</v>
      </c>
      <c r="B1340" s="3">
        <v>3</v>
      </c>
      <c r="C1340" s="4" t="s">
        <v>186</v>
      </c>
      <c r="D1340" s="3" t="s">
        <v>1024</v>
      </c>
      <c r="E1340" s="3" t="s">
        <v>121</v>
      </c>
      <c r="F1340" s="4" t="s">
        <v>1025</v>
      </c>
      <c r="G1340" s="3" t="s">
        <v>16</v>
      </c>
      <c r="H1340" s="5">
        <v>829.13739999999996</v>
      </c>
      <c r="I1340" s="5">
        <v>2.2267999999999999</v>
      </c>
      <c r="J1340" s="5">
        <v>2.1541000000000001</v>
      </c>
      <c r="K1340" s="6">
        <v>0.96735225435602668</v>
      </c>
      <c r="L1340" s="5">
        <v>29.61</v>
      </c>
      <c r="M1340" s="19">
        <f>H1340*INDEX('Pliegos Tarifarios (Las Condes)'!$B:$B,MATCH($B1340,'Pliegos Tarifarios (Las Condes)'!$A:$A,0))</f>
        <v>98533.030341199992</v>
      </c>
      <c r="N1340" s="19">
        <f>I1340*INDEX('Pliegos Tarifarios (Las Condes)'!$C:$C,MATCH($B1340,'Pliegos Tarifarios (Las Condes)'!$A:$A,0))</f>
        <v>7776.5846091999992</v>
      </c>
      <c r="O1340" s="19">
        <f>J1340*INDEX('Pliegos Tarifarios (Las Condes)'!$D:$D,MATCH($B1340,'Pliegos Tarifarios (Las Condes)'!$A:$A,0))</f>
        <v>30572.742791500004</v>
      </c>
      <c r="P1340" s="19">
        <f>H1340*INDEX('Pliegos Tarifarios (Las Condes)'!$E:$E,MATCH($B1340,'Pliegos Tarifarios (Las Condes)'!$A:$A,0))</f>
        <v>10722.4048568</v>
      </c>
      <c r="Q1340" s="19" cm="1">
        <f t="array" ref="Q1340">H1340*_xlfn.IFS(H1340&lt;=350,INDEX('Pliegos Tarifarios (Las Condes)'!$F:$F,MATCH($B1340,'Pliegos Tarifarios (Las Condes)'!$A:$A,0)),H1340&lt;=500,INDEX('Pliegos Tarifarios (Las Condes)'!$G:$G,MATCH($B1340,'Pliegos Tarifarios (Las Condes)'!$A:$A,0)),H1340&lt;=1000,INDEX('Pliegos Tarifarios (Las Condes)'!$H:$H,MATCH($B1340,'Pliegos Tarifarios (Las Condes)'!$A:$A,0)),H1340&lt;=5000,INDEX('Pliegos Tarifarios (Las Condes)'!$I:$I,MATCH($B1340,'Pliegos Tarifarios (Las Condes)'!$A:$A,0)),H1340&gt;5000,INDEX('Pliegos Tarifarios (Las Condes)'!$J:$J,MATCH($B1340,'Pliegos Tarifarios (Las Condes)'!$A:$A,0)))/1.19</f>
        <v>1944.6407423529413</v>
      </c>
      <c r="R1340" s="19">
        <f>INDEX('Pliegos Tarifarios (Las Condes)'!$K:$K,MATCH($B1340,'Pliegos Tarifarios (Las Condes)'!$A:$A,0))</f>
        <v>716.899</v>
      </c>
      <c r="S1340" s="21">
        <f t="shared" si="63"/>
        <v>150266.30234105294</v>
      </c>
      <c r="T1340" s="21">
        <f t="shared" si="64"/>
        <v>28550.59744480006</v>
      </c>
      <c r="U1340" s="19">
        <v>0</v>
      </c>
      <c r="V1340" s="21">
        <f t="shared" si="65"/>
        <v>178816.89978585299</v>
      </c>
    </row>
    <row r="1341" spans="1:22" x14ac:dyDescent="0.3">
      <c r="A1341" s="3" t="s">
        <v>142</v>
      </c>
      <c r="B1341" s="3">
        <v>3</v>
      </c>
      <c r="C1341" s="4" t="s">
        <v>186</v>
      </c>
      <c r="D1341" s="3" t="s">
        <v>1026</v>
      </c>
      <c r="E1341" s="3" t="s">
        <v>121</v>
      </c>
      <c r="F1341" s="4" t="s">
        <v>1027</v>
      </c>
      <c r="G1341" s="3" t="s">
        <v>16</v>
      </c>
      <c r="H1341" s="5">
        <v>827.91</v>
      </c>
      <c r="I1341" s="5">
        <v>2.2054999999999998</v>
      </c>
      <c r="J1341" s="5">
        <v>2.1579999999999999</v>
      </c>
      <c r="K1341" s="6">
        <v>0.97846293357515313</v>
      </c>
      <c r="L1341" s="5">
        <v>29.57</v>
      </c>
      <c r="M1341" s="19">
        <f>H1341*INDEX('Pliegos Tarifarios (Las Condes)'!$B:$B,MATCH($B1341,'Pliegos Tarifarios (Las Condes)'!$A:$A,0))</f>
        <v>98387.168579999998</v>
      </c>
      <c r="N1341" s="19">
        <f>I1341*INDEX('Pliegos Tarifarios (Las Condes)'!$C:$C,MATCH($B1341,'Pliegos Tarifarios (Las Condes)'!$A:$A,0))</f>
        <v>7702.1992794999987</v>
      </c>
      <c r="O1341" s="19">
        <f>J1341*INDEX('Pliegos Tarifarios (Las Condes)'!$D:$D,MATCH($B1341,'Pliegos Tarifarios (Las Condes)'!$A:$A,0))</f>
        <v>30628.09477</v>
      </c>
      <c r="P1341" s="19">
        <f>H1341*INDEX('Pliegos Tarifarios (Las Condes)'!$E:$E,MATCH($B1341,'Pliegos Tarifarios (Las Condes)'!$A:$A,0))</f>
        <v>10706.53212</v>
      </c>
      <c r="Q1341" s="19" cm="1">
        <f t="array" ref="Q1341">H1341*_xlfn.IFS(H1341&lt;=350,INDEX('Pliegos Tarifarios (Las Condes)'!$F:$F,MATCH($B1341,'Pliegos Tarifarios (Las Condes)'!$A:$A,0)),H1341&lt;=500,INDEX('Pliegos Tarifarios (Las Condes)'!$G:$G,MATCH($B1341,'Pliegos Tarifarios (Las Condes)'!$A:$A,0)),H1341&lt;=1000,INDEX('Pliegos Tarifarios (Las Condes)'!$H:$H,MATCH($B1341,'Pliegos Tarifarios (Las Condes)'!$A:$A,0)),H1341&lt;=5000,INDEX('Pliegos Tarifarios (Las Condes)'!$I:$I,MATCH($B1341,'Pliegos Tarifarios (Las Condes)'!$A:$A,0)),H1341&gt;5000,INDEX('Pliegos Tarifarios (Las Condes)'!$J:$J,MATCH($B1341,'Pliegos Tarifarios (Las Condes)'!$A:$A,0)))/1.19</f>
        <v>1941.7620252100844</v>
      </c>
      <c r="R1341" s="19">
        <f>INDEX('Pliegos Tarifarios (Las Condes)'!$K:$K,MATCH($B1341,'Pliegos Tarifarios (Las Condes)'!$A:$A,0))</f>
        <v>716.899</v>
      </c>
      <c r="S1341" s="21">
        <f t="shared" si="63"/>
        <v>150082.65577471006</v>
      </c>
      <c r="T1341" s="21">
        <f t="shared" si="64"/>
        <v>28515.704597194912</v>
      </c>
      <c r="U1341" s="19">
        <v>0</v>
      </c>
      <c r="V1341" s="21">
        <f t="shared" si="65"/>
        <v>178598.36037190497</v>
      </c>
    </row>
    <row r="1342" spans="1:22" x14ac:dyDescent="0.3">
      <c r="A1342" s="7" t="s">
        <v>143</v>
      </c>
      <c r="B1342" s="7">
        <v>4</v>
      </c>
      <c r="C1342" s="8" t="s">
        <v>186</v>
      </c>
      <c r="D1342" s="7" t="s">
        <v>187</v>
      </c>
      <c r="E1342" s="7" t="s">
        <v>14</v>
      </c>
      <c r="F1342" s="8" t="s">
        <v>15</v>
      </c>
      <c r="G1342" s="7" t="s">
        <v>16</v>
      </c>
      <c r="H1342" s="9">
        <v>77824.912599999996</v>
      </c>
      <c r="I1342" s="9">
        <v>222.0429</v>
      </c>
      <c r="J1342" s="9">
        <v>222.0429</v>
      </c>
      <c r="K1342" s="10">
        <v>1</v>
      </c>
      <c r="L1342" s="9">
        <v>2510.48</v>
      </c>
      <c r="M1342" s="19">
        <f>H1342*INDEX('Pliegos Tarifarios (Las Condes)'!$B:$B,MATCH($B1342,'Pliegos Tarifarios (Las Condes)'!$A:$A,0))</f>
        <v>9248556.9635587987</v>
      </c>
      <c r="N1342" s="19">
        <f>I1342*INDEX('Pliegos Tarifarios (Las Condes)'!$C:$C,MATCH($B1342,'Pliegos Tarifarios (Las Condes)'!$A:$A,0))</f>
        <v>761575.39486530004</v>
      </c>
      <c r="O1342" s="19">
        <f>J1342*INDEX('Pliegos Tarifarios (Las Condes)'!$D:$D,MATCH($B1342,'Pliegos Tarifarios (Las Condes)'!$A:$A,0))</f>
        <v>3137115.3492180002</v>
      </c>
      <c r="P1342" s="19">
        <f>H1342*INDEX('Pliegos Tarifarios (Las Condes)'!$E:$E,MATCH($B1342,'Pliegos Tarifarios (Las Condes)'!$A:$A,0))</f>
        <v>1006431.7697431999</v>
      </c>
      <c r="Q1342" s="19" cm="1">
        <f t="array" ref="Q1342">H1342*_xlfn.IFS(H1342&lt;=350,INDEX('Pliegos Tarifarios (Las Condes)'!$F:$F,MATCH($B1342,'Pliegos Tarifarios (Las Condes)'!$A:$A,0)),H1342&lt;=500,INDEX('Pliegos Tarifarios (Las Condes)'!$G:$G,MATCH($B1342,'Pliegos Tarifarios (Las Condes)'!$A:$A,0)),H1342&lt;=1000,INDEX('Pliegos Tarifarios (Las Condes)'!$H:$H,MATCH($B1342,'Pliegos Tarifarios (Las Condes)'!$A:$A,0)),H1342&lt;=5000,INDEX('Pliegos Tarifarios (Las Condes)'!$I:$I,MATCH($B1342,'Pliegos Tarifarios (Las Condes)'!$A:$A,0)),H1342&gt;5000,INDEX('Pliegos Tarifarios (Las Condes)'!$J:$J,MATCH($B1342,'Pliegos Tarifarios (Las Condes)'!$A:$A,0)))/1.19</f>
        <v>255383.43168319328</v>
      </c>
      <c r="R1342" s="19">
        <f>INDEX('Pliegos Tarifarios (Las Condes)'!$K:$K,MATCH($B1342,'Pliegos Tarifarios (Las Condes)'!$A:$A,0))</f>
        <v>719.68899999999996</v>
      </c>
      <c r="S1342" s="21">
        <f t="shared" si="63"/>
        <v>14409782.598068492</v>
      </c>
      <c r="T1342" s="21">
        <f t="shared" si="64"/>
        <v>2737858.6936330134</v>
      </c>
      <c r="U1342" s="19">
        <v>0</v>
      </c>
      <c r="V1342" s="21">
        <f t="shared" si="65"/>
        <v>17147641.291701507</v>
      </c>
    </row>
    <row r="1343" spans="1:22" x14ac:dyDescent="0.3">
      <c r="A1343" s="7" t="s">
        <v>143</v>
      </c>
      <c r="B1343" s="7">
        <v>4</v>
      </c>
      <c r="C1343" s="8" t="s">
        <v>186</v>
      </c>
      <c r="D1343" s="7" t="s">
        <v>188</v>
      </c>
      <c r="E1343" s="7" t="s">
        <v>18</v>
      </c>
      <c r="F1343" s="8" t="s">
        <v>189</v>
      </c>
      <c r="G1343" s="7" t="s">
        <v>16</v>
      </c>
      <c r="H1343" s="9">
        <v>12936.328799999999</v>
      </c>
      <c r="I1343" s="9">
        <v>37.846499999999999</v>
      </c>
      <c r="J1343" s="9">
        <v>35.028100000000002</v>
      </c>
      <c r="K1343" s="10">
        <v>0.92553076242188848</v>
      </c>
      <c r="L1343" s="9">
        <v>417.3</v>
      </c>
      <c r="M1343" s="19">
        <f>H1343*INDEX('Pliegos Tarifarios (Las Condes)'!$B:$B,MATCH($B1343,'Pliegos Tarifarios (Las Condes)'!$A:$A,0))</f>
        <v>1537327.4419343998</v>
      </c>
      <c r="N1343" s="19">
        <f>I1343*INDEX('Pliegos Tarifarios (Las Condes)'!$C:$C,MATCH($B1343,'Pliegos Tarifarios (Las Condes)'!$A:$A,0))</f>
        <v>129808.0829505</v>
      </c>
      <c r="O1343" s="19">
        <f>J1343*INDEX('Pliegos Tarifarios (Las Condes)'!$D:$D,MATCH($B1343,'Pliegos Tarifarios (Las Condes)'!$A:$A,0))</f>
        <v>494891.70860200003</v>
      </c>
      <c r="P1343" s="19">
        <f>H1343*INDEX('Pliegos Tarifarios (Las Condes)'!$E:$E,MATCH($B1343,'Pliegos Tarifarios (Las Condes)'!$A:$A,0))</f>
        <v>167292.60404159999</v>
      </c>
      <c r="Q1343" s="19" cm="1">
        <f t="array" ref="Q1343">H1343*_xlfn.IFS(H1343&lt;=350,INDEX('Pliegos Tarifarios (Las Condes)'!$F:$F,MATCH($B1343,'Pliegos Tarifarios (Las Condes)'!$A:$A,0)),H1343&lt;=500,INDEX('Pliegos Tarifarios (Las Condes)'!$G:$G,MATCH($B1343,'Pliegos Tarifarios (Las Condes)'!$A:$A,0)),H1343&lt;=1000,INDEX('Pliegos Tarifarios (Las Condes)'!$H:$H,MATCH($B1343,'Pliegos Tarifarios (Las Condes)'!$A:$A,0)),H1343&lt;=5000,INDEX('Pliegos Tarifarios (Las Condes)'!$I:$I,MATCH($B1343,'Pliegos Tarifarios (Las Condes)'!$A:$A,0)),H1343&gt;5000,INDEX('Pliegos Tarifarios (Las Condes)'!$J:$J,MATCH($B1343,'Pliegos Tarifarios (Las Condes)'!$A:$A,0)))/1.19</f>
        <v>42450.726020168069</v>
      </c>
      <c r="R1343" s="19">
        <f>INDEX('Pliegos Tarifarios (Las Condes)'!$K:$K,MATCH($B1343,'Pliegos Tarifarios (Las Condes)'!$A:$A,0))</f>
        <v>719.68899999999996</v>
      </c>
      <c r="S1343" s="21">
        <f t="shared" si="63"/>
        <v>2372490.2525486681</v>
      </c>
      <c r="T1343" s="21">
        <f t="shared" si="64"/>
        <v>450773.14798424696</v>
      </c>
      <c r="U1343" s="19">
        <v>0</v>
      </c>
      <c r="V1343" s="21">
        <f t="shared" si="65"/>
        <v>2823263.4005329153</v>
      </c>
    </row>
    <row r="1344" spans="1:22" x14ac:dyDescent="0.3">
      <c r="A1344" s="7" t="s">
        <v>143</v>
      </c>
      <c r="B1344" s="7">
        <v>4</v>
      </c>
      <c r="C1344" s="8" t="s">
        <v>186</v>
      </c>
      <c r="D1344" s="7" t="s">
        <v>190</v>
      </c>
      <c r="E1344" s="7" t="s">
        <v>18</v>
      </c>
      <c r="F1344" s="8" t="s">
        <v>191</v>
      </c>
      <c r="G1344" s="7" t="s">
        <v>16</v>
      </c>
      <c r="H1344" s="9">
        <v>10354.254300000001</v>
      </c>
      <c r="I1344" s="9">
        <v>29.549700000000001</v>
      </c>
      <c r="J1344" s="9">
        <v>29.353899999999999</v>
      </c>
      <c r="K1344" s="10">
        <v>0.99337387520008658</v>
      </c>
      <c r="L1344" s="9">
        <v>334.01</v>
      </c>
      <c r="M1344" s="19">
        <f>H1344*INDEX('Pliegos Tarifarios (Las Condes)'!$B:$B,MATCH($B1344,'Pliegos Tarifarios (Las Condes)'!$A:$A,0))</f>
        <v>1230478.8725034001</v>
      </c>
      <c r="N1344" s="19">
        <f>I1344*INDEX('Pliegos Tarifarios (Las Condes)'!$C:$C,MATCH($B1344,'Pliegos Tarifarios (Las Condes)'!$A:$A,0))</f>
        <v>101351.2453929</v>
      </c>
      <c r="O1344" s="19">
        <f>J1344*INDEX('Pliegos Tarifarios (Las Condes)'!$D:$D,MATCH($B1344,'Pliegos Tarifarios (Las Condes)'!$A:$A,0))</f>
        <v>414724.22783799999</v>
      </c>
      <c r="P1344" s="19">
        <f>H1344*INDEX('Pliegos Tarifarios (Las Condes)'!$E:$E,MATCH($B1344,'Pliegos Tarifarios (Las Condes)'!$A:$A,0))</f>
        <v>133901.21660760001</v>
      </c>
      <c r="Q1344" s="19" cm="1">
        <f t="array" ref="Q1344">H1344*_xlfn.IFS(H1344&lt;=350,INDEX('Pliegos Tarifarios (Las Condes)'!$F:$F,MATCH($B1344,'Pliegos Tarifarios (Las Condes)'!$A:$A,0)),H1344&lt;=500,INDEX('Pliegos Tarifarios (Las Condes)'!$G:$G,MATCH($B1344,'Pliegos Tarifarios (Las Condes)'!$A:$A,0)),H1344&lt;=1000,INDEX('Pliegos Tarifarios (Las Condes)'!$H:$H,MATCH($B1344,'Pliegos Tarifarios (Las Condes)'!$A:$A,0)),H1344&lt;=5000,INDEX('Pliegos Tarifarios (Las Condes)'!$I:$I,MATCH($B1344,'Pliegos Tarifarios (Las Condes)'!$A:$A,0)),H1344&gt;5000,INDEX('Pliegos Tarifarios (Las Condes)'!$J:$J,MATCH($B1344,'Pliegos Tarifarios (Las Condes)'!$A:$A,0)))/1.19</f>
        <v>33977.616001260511</v>
      </c>
      <c r="R1344" s="19">
        <f>INDEX('Pliegos Tarifarios (Las Condes)'!$K:$K,MATCH($B1344,'Pliegos Tarifarios (Las Condes)'!$A:$A,0))</f>
        <v>719.68899999999996</v>
      </c>
      <c r="S1344" s="21">
        <f t="shared" si="63"/>
        <v>1915152.8673431606</v>
      </c>
      <c r="T1344" s="21">
        <f t="shared" si="64"/>
        <v>363879.04479520052</v>
      </c>
      <c r="U1344" s="19">
        <v>0</v>
      </c>
      <c r="V1344" s="21">
        <f t="shared" si="65"/>
        <v>2279031.912138361</v>
      </c>
    </row>
    <row r="1345" spans="1:22" x14ac:dyDescent="0.3">
      <c r="A1345" s="7" t="s">
        <v>143</v>
      </c>
      <c r="B1345" s="7">
        <v>4</v>
      </c>
      <c r="C1345" s="8" t="s">
        <v>186</v>
      </c>
      <c r="D1345" s="7" t="s">
        <v>192</v>
      </c>
      <c r="E1345" s="7" t="s">
        <v>18</v>
      </c>
      <c r="F1345" s="8" t="s">
        <v>23</v>
      </c>
      <c r="G1345" s="7" t="s">
        <v>16</v>
      </c>
      <c r="H1345" s="9">
        <v>10342.938899999999</v>
      </c>
      <c r="I1345" s="9">
        <v>29.036000000000001</v>
      </c>
      <c r="J1345" s="9">
        <v>28.624500000000001</v>
      </c>
      <c r="K1345" s="10">
        <v>0.98582793773247002</v>
      </c>
      <c r="L1345" s="9">
        <v>333.64</v>
      </c>
      <c r="M1345" s="19">
        <f>H1345*INDEX('Pliegos Tarifarios (Las Condes)'!$B:$B,MATCH($B1345,'Pliegos Tarifarios (Las Condes)'!$A:$A,0))</f>
        <v>1229134.1729981999</v>
      </c>
      <c r="N1345" s="19">
        <f>I1345*INDEX('Pliegos Tarifarios (Las Condes)'!$C:$C,MATCH($B1345,'Pliegos Tarifarios (Las Condes)'!$A:$A,0))</f>
        <v>99589.327852000002</v>
      </c>
      <c r="O1345" s="19">
        <f>J1345*INDEX('Pliegos Tarifarios (Las Condes)'!$D:$D,MATCH($B1345,'Pliegos Tarifarios (Las Condes)'!$A:$A,0))</f>
        <v>404418.95829000004</v>
      </c>
      <c r="P1345" s="19">
        <f>H1345*INDEX('Pliegos Tarifarios (Las Condes)'!$E:$E,MATCH($B1345,'Pliegos Tarifarios (Las Condes)'!$A:$A,0))</f>
        <v>133754.8858548</v>
      </c>
      <c r="Q1345" s="19" cm="1">
        <f t="array" ref="Q1345">H1345*_xlfn.IFS(H1345&lt;=350,INDEX('Pliegos Tarifarios (Las Condes)'!$F:$F,MATCH($B1345,'Pliegos Tarifarios (Las Condes)'!$A:$A,0)),H1345&lt;=500,INDEX('Pliegos Tarifarios (Las Condes)'!$G:$G,MATCH($B1345,'Pliegos Tarifarios (Las Condes)'!$A:$A,0)),H1345&lt;=1000,INDEX('Pliegos Tarifarios (Las Condes)'!$H:$H,MATCH($B1345,'Pliegos Tarifarios (Las Condes)'!$A:$A,0)),H1345&lt;=5000,INDEX('Pliegos Tarifarios (Las Condes)'!$I:$I,MATCH($B1345,'Pliegos Tarifarios (Las Condes)'!$A:$A,0)),H1345&gt;5000,INDEX('Pliegos Tarifarios (Las Condes)'!$J:$J,MATCH($B1345,'Pliegos Tarifarios (Las Condes)'!$A:$A,0)))/1.19</f>
        <v>33940.484373529413</v>
      </c>
      <c r="R1345" s="19">
        <f>INDEX('Pliegos Tarifarios (Las Condes)'!$K:$K,MATCH($B1345,'Pliegos Tarifarios (Las Condes)'!$A:$A,0))</f>
        <v>719.68899999999996</v>
      </c>
      <c r="S1345" s="21">
        <f t="shared" si="63"/>
        <v>1901557.5183685294</v>
      </c>
      <c r="T1345" s="21">
        <f t="shared" si="64"/>
        <v>361295.92849002057</v>
      </c>
      <c r="U1345" s="19">
        <v>0</v>
      </c>
      <c r="V1345" s="21">
        <f t="shared" si="65"/>
        <v>2262853.44685855</v>
      </c>
    </row>
    <row r="1346" spans="1:22" x14ac:dyDescent="0.3">
      <c r="A1346" s="7" t="s">
        <v>143</v>
      </c>
      <c r="B1346" s="7">
        <v>4</v>
      </c>
      <c r="C1346" s="8" t="s">
        <v>186</v>
      </c>
      <c r="D1346" s="7" t="s">
        <v>193</v>
      </c>
      <c r="E1346" s="7" t="s">
        <v>18</v>
      </c>
      <c r="F1346" s="8" t="s">
        <v>25</v>
      </c>
      <c r="G1346" s="7" t="s">
        <v>16</v>
      </c>
      <c r="H1346" s="9">
        <v>9293.3138999999992</v>
      </c>
      <c r="I1346" s="9">
        <v>25.668800000000001</v>
      </c>
      <c r="J1346" s="9">
        <v>25.668800000000001</v>
      </c>
      <c r="K1346" s="10">
        <v>1</v>
      </c>
      <c r="L1346" s="9">
        <v>299.77999999999997</v>
      </c>
      <c r="M1346" s="19">
        <f>H1346*INDEX('Pliegos Tarifarios (Las Condes)'!$B:$B,MATCH($B1346,'Pliegos Tarifarios (Las Condes)'!$A:$A,0))</f>
        <v>1104398.8372481999</v>
      </c>
      <c r="N1346" s="19">
        <f>I1346*INDEX('Pliegos Tarifarios (Las Condes)'!$C:$C,MATCH($B1346,'Pliegos Tarifarios (Las Condes)'!$A:$A,0))</f>
        <v>88040.313361599998</v>
      </c>
      <c r="O1346" s="19">
        <f>J1346*INDEX('Pliegos Tarifarios (Las Condes)'!$D:$D,MATCH($B1346,'Pliegos Tarifarios (Las Condes)'!$A:$A,0))</f>
        <v>362659.58729600004</v>
      </c>
      <c r="P1346" s="19">
        <f>H1346*INDEX('Pliegos Tarifarios (Las Condes)'!$E:$E,MATCH($B1346,'Pliegos Tarifarios (Las Condes)'!$A:$A,0))</f>
        <v>120181.13535479999</v>
      </c>
      <c r="Q1346" s="19" cm="1">
        <f t="array" ref="Q1346">H1346*_xlfn.IFS(H1346&lt;=350,INDEX('Pliegos Tarifarios (Las Condes)'!$F:$F,MATCH($B1346,'Pliegos Tarifarios (Las Condes)'!$A:$A,0)),H1346&lt;=500,INDEX('Pliegos Tarifarios (Las Condes)'!$G:$G,MATCH($B1346,'Pliegos Tarifarios (Las Condes)'!$A:$A,0)),H1346&lt;=1000,INDEX('Pliegos Tarifarios (Las Condes)'!$H:$H,MATCH($B1346,'Pliegos Tarifarios (Las Condes)'!$A:$A,0)),H1346&lt;=5000,INDEX('Pliegos Tarifarios (Las Condes)'!$I:$I,MATCH($B1346,'Pliegos Tarifarios (Las Condes)'!$A:$A,0)),H1346&gt;5000,INDEX('Pliegos Tarifarios (Las Condes)'!$J:$J,MATCH($B1346,'Pliegos Tarifarios (Las Condes)'!$A:$A,0)))/1.19</f>
        <v>30496.126705462186</v>
      </c>
      <c r="R1346" s="19">
        <f>INDEX('Pliegos Tarifarios (Las Condes)'!$K:$K,MATCH($B1346,'Pliegos Tarifarios (Las Condes)'!$A:$A,0))</f>
        <v>719.68899999999996</v>
      </c>
      <c r="S1346" s="21">
        <f t="shared" si="63"/>
        <v>1706495.6889660619</v>
      </c>
      <c r="T1346" s="21">
        <f t="shared" si="64"/>
        <v>324234.18090355175</v>
      </c>
      <c r="U1346" s="19">
        <v>0</v>
      </c>
      <c r="V1346" s="21">
        <f t="shared" si="65"/>
        <v>2030729.8698696136</v>
      </c>
    </row>
    <row r="1347" spans="1:22" x14ac:dyDescent="0.3">
      <c r="A1347" s="7" t="s">
        <v>143</v>
      </c>
      <c r="B1347" s="7">
        <v>4</v>
      </c>
      <c r="C1347" s="8" t="s">
        <v>186</v>
      </c>
      <c r="D1347" s="7" t="s">
        <v>194</v>
      </c>
      <c r="E1347" s="7" t="s">
        <v>18</v>
      </c>
      <c r="F1347" s="8" t="s">
        <v>27</v>
      </c>
      <c r="G1347" s="7" t="s">
        <v>16</v>
      </c>
      <c r="H1347" s="9">
        <v>6215.6352999999999</v>
      </c>
      <c r="I1347" s="9">
        <v>17.394500000000001</v>
      </c>
      <c r="J1347" s="9">
        <v>17.394500000000001</v>
      </c>
      <c r="K1347" s="10">
        <v>1</v>
      </c>
      <c r="L1347" s="9">
        <v>200.5</v>
      </c>
      <c r="M1347" s="19">
        <f>H1347*INDEX('Pliegos Tarifarios (Las Condes)'!$B:$B,MATCH($B1347,'Pliegos Tarifarios (Las Condes)'!$A:$A,0))</f>
        <v>738653.66778139991</v>
      </c>
      <c r="N1347" s="19">
        <f>I1347*INDEX('Pliegos Tarifarios (Las Condes)'!$C:$C,MATCH($B1347,'Pliegos Tarifarios (Las Condes)'!$A:$A,0))</f>
        <v>59660.647586500003</v>
      </c>
      <c r="O1347" s="19">
        <f>J1347*INDEX('Pliegos Tarifarios (Las Condes)'!$D:$D,MATCH($B1347,'Pliegos Tarifarios (Las Condes)'!$A:$A,0))</f>
        <v>245756.80169000002</v>
      </c>
      <c r="P1347" s="19">
        <f>H1347*INDEX('Pliegos Tarifarios (Las Condes)'!$E:$E,MATCH($B1347,'Pliegos Tarifarios (Las Condes)'!$A:$A,0))</f>
        <v>80380.595699600002</v>
      </c>
      <c r="Q1347" s="19" cm="1">
        <f t="array" ref="Q1347">H1347*_xlfn.IFS(H1347&lt;=350,INDEX('Pliegos Tarifarios (Las Condes)'!$F:$F,MATCH($B1347,'Pliegos Tarifarios (Las Condes)'!$A:$A,0)),H1347&lt;=500,INDEX('Pliegos Tarifarios (Las Condes)'!$G:$G,MATCH($B1347,'Pliegos Tarifarios (Las Condes)'!$A:$A,0)),H1347&lt;=1000,INDEX('Pliegos Tarifarios (Las Condes)'!$H:$H,MATCH($B1347,'Pliegos Tarifarios (Las Condes)'!$A:$A,0)),H1347&lt;=5000,INDEX('Pliegos Tarifarios (Las Condes)'!$I:$I,MATCH($B1347,'Pliegos Tarifarios (Las Condes)'!$A:$A,0)),H1347&gt;5000,INDEX('Pliegos Tarifarios (Las Condes)'!$J:$J,MATCH($B1347,'Pliegos Tarifarios (Las Condes)'!$A:$A,0)))/1.19</f>
        <v>20396.685585294119</v>
      </c>
      <c r="R1347" s="19">
        <f>INDEX('Pliegos Tarifarios (Las Condes)'!$K:$K,MATCH($B1347,'Pliegos Tarifarios (Las Condes)'!$A:$A,0))</f>
        <v>719.68899999999996</v>
      </c>
      <c r="S1347" s="21">
        <f t="shared" si="63"/>
        <v>1145568.0873427941</v>
      </c>
      <c r="T1347" s="21">
        <f t="shared" si="64"/>
        <v>217657.93659513089</v>
      </c>
      <c r="U1347" s="19">
        <v>0</v>
      </c>
      <c r="V1347" s="21">
        <f t="shared" si="65"/>
        <v>1363226.023937925</v>
      </c>
    </row>
    <row r="1348" spans="1:22" x14ac:dyDescent="0.3">
      <c r="A1348" s="7" t="s">
        <v>143</v>
      </c>
      <c r="B1348" s="7">
        <v>4</v>
      </c>
      <c r="C1348" s="8" t="s">
        <v>186</v>
      </c>
      <c r="D1348" s="7" t="s">
        <v>195</v>
      </c>
      <c r="E1348" s="7" t="s">
        <v>18</v>
      </c>
      <c r="F1348" s="8" t="s">
        <v>29</v>
      </c>
      <c r="G1348" s="7" t="s">
        <v>30</v>
      </c>
      <c r="H1348" s="9">
        <v>2069.7878000000001</v>
      </c>
      <c r="I1348" s="9">
        <v>5.7964000000000002</v>
      </c>
      <c r="J1348" s="9">
        <v>5.7897999999999996</v>
      </c>
      <c r="K1348" s="10">
        <v>0.99886136222482913</v>
      </c>
      <c r="L1348" s="9">
        <v>66.77</v>
      </c>
      <c r="M1348" s="19">
        <f>H1348*INDEX('Pliegos Tarifarios (Las Condes)'!$B:$B,MATCH($B1348,'Pliegos Tarifarios (Las Condes)'!$A:$A,0))</f>
        <v>245969.4425764</v>
      </c>
      <c r="N1348" s="19">
        <f>I1348*INDEX('Pliegos Tarifarios (Las Condes)'!$C:$C,MATCH($B1348,'Pliegos Tarifarios (Las Condes)'!$A:$A,0))</f>
        <v>19880.823114800001</v>
      </c>
      <c r="O1348" s="19">
        <f>J1348*INDEX('Pliegos Tarifarios (Las Condes)'!$D:$D,MATCH($B1348,'Pliegos Tarifarios (Las Condes)'!$A:$A,0))</f>
        <v>81800.726115999991</v>
      </c>
      <c r="P1348" s="19">
        <f>H1348*INDEX('Pliegos Tarifarios (Las Condes)'!$E:$E,MATCH($B1348,'Pliegos Tarifarios (Las Condes)'!$A:$A,0))</f>
        <v>26766.4958296</v>
      </c>
      <c r="Q1348" s="19" cm="1">
        <f t="array" ref="Q1348">H1348*_xlfn.IFS(H1348&lt;=350,INDEX('Pliegos Tarifarios (Las Condes)'!$F:$F,MATCH($B1348,'Pliegos Tarifarios (Las Condes)'!$A:$A,0)),H1348&lt;=500,INDEX('Pliegos Tarifarios (Las Condes)'!$G:$G,MATCH($B1348,'Pliegos Tarifarios (Las Condes)'!$A:$A,0)),H1348&lt;=1000,INDEX('Pliegos Tarifarios (Las Condes)'!$H:$H,MATCH($B1348,'Pliegos Tarifarios (Las Condes)'!$A:$A,0)),H1348&lt;=5000,INDEX('Pliegos Tarifarios (Las Condes)'!$I:$I,MATCH($B1348,'Pliegos Tarifarios (Las Condes)'!$A:$A,0)),H1348&gt;5000,INDEX('Pliegos Tarifarios (Las Condes)'!$J:$J,MATCH($B1348,'Pliegos Tarifarios (Las Condes)'!$A:$A,0)))/1.19</f>
        <v>6211.1027174789915</v>
      </c>
      <c r="R1348" s="19">
        <f>INDEX('Pliegos Tarifarios (Las Condes)'!$K:$K,MATCH($B1348,'Pliegos Tarifarios (Las Condes)'!$A:$A,0))</f>
        <v>719.68899999999996</v>
      </c>
      <c r="S1348" s="21">
        <f t="shared" si="63"/>
        <v>381348.27935427899</v>
      </c>
      <c r="T1348" s="21">
        <f t="shared" si="64"/>
        <v>72456.173077313011</v>
      </c>
      <c r="U1348" s="19">
        <v>0</v>
      </c>
      <c r="V1348" s="21">
        <f t="shared" si="65"/>
        <v>453804.45243159198</v>
      </c>
    </row>
    <row r="1349" spans="1:22" x14ac:dyDescent="0.3">
      <c r="A1349" s="7" t="s">
        <v>143</v>
      </c>
      <c r="B1349" s="7">
        <v>4</v>
      </c>
      <c r="C1349" s="8" t="s">
        <v>186</v>
      </c>
      <c r="D1349" s="7" t="s">
        <v>196</v>
      </c>
      <c r="E1349" s="7" t="s">
        <v>18</v>
      </c>
      <c r="F1349" s="8" t="s">
        <v>32</v>
      </c>
      <c r="G1349" s="7" t="s">
        <v>16</v>
      </c>
      <c r="H1349" s="9">
        <v>6203.4561999999996</v>
      </c>
      <c r="I1349" s="9">
        <v>17.561800000000002</v>
      </c>
      <c r="J1349" s="9">
        <v>17.378</v>
      </c>
      <c r="K1349" s="10">
        <v>0.98953410242685824</v>
      </c>
      <c r="L1349" s="9">
        <v>200.11</v>
      </c>
      <c r="M1349" s="19">
        <f>H1349*INDEX('Pliegos Tarifarios (Las Condes)'!$B:$B,MATCH($B1349,'Pliegos Tarifarios (Las Condes)'!$A:$A,0))</f>
        <v>737206.32789559988</v>
      </c>
      <c r="N1349" s="19">
        <f>I1349*INDEX('Pliegos Tarifarios (Las Condes)'!$C:$C,MATCH($B1349,'Pliegos Tarifarios (Las Condes)'!$A:$A,0))</f>
        <v>60234.462662600003</v>
      </c>
      <c r="O1349" s="19">
        <f>J1349*INDEX('Pliegos Tarifarios (Las Condes)'!$D:$D,MATCH($B1349,'Pliegos Tarifarios (Las Condes)'!$A:$A,0))</f>
        <v>245523.68276</v>
      </c>
      <c r="P1349" s="19">
        <f>H1349*INDEX('Pliegos Tarifarios (Las Condes)'!$E:$E,MATCH($B1349,'Pliegos Tarifarios (Las Condes)'!$A:$A,0))</f>
        <v>80223.095578399996</v>
      </c>
      <c r="Q1349" s="19" cm="1">
        <f t="array" ref="Q1349">H1349*_xlfn.IFS(H1349&lt;=350,INDEX('Pliegos Tarifarios (Las Condes)'!$F:$F,MATCH($B1349,'Pliegos Tarifarios (Las Condes)'!$A:$A,0)),H1349&lt;=500,INDEX('Pliegos Tarifarios (Las Condes)'!$G:$G,MATCH($B1349,'Pliegos Tarifarios (Las Condes)'!$A:$A,0)),H1349&lt;=1000,INDEX('Pliegos Tarifarios (Las Condes)'!$H:$H,MATCH($B1349,'Pliegos Tarifarios (Las Condes)'!$A:$A,0)),H1349&lt;=5000,INDEX('Pliegos Tarifarios (Las Condes)'!$I:$I,MATCH($B1349,'Pliegos Tarifarios (Las Condes)'!$A:$A,0)),H1349&gt;5000,INDEX('Pliegos Tarifarios (Las Condes)'!$J:$J,MATCH($B1349,'Pliegos Tarifarios (Las Condes)'!$A:$A,0)))/1.19</f>
        <v>20356.719715126052</v>
      </c>
      <c r="R1349" s="19">
        <f>INDEX('Pliegos Tarifarios (Las Condes)'!$K:$K,MATCH($B1349,'Pliegos Tarifarios (Las Condes)'!$A:$A,0))</f>
        <v>719.68899999999996</v>
      </c>
      <c r="S1349" s="21">
        <f t="shared" si="63"/>
        <v>1144263.9776117259</v>
      </c>
      <c r="T1349" s="21">
        <f t="shared" si="64"/>
        <v>217410.15574622792</v>
      </c>
      <c r="U1349" s="19">
        <v>0</v>
      </c>
      <c r="V1349" s="21">
        <f t="shared" si="65"/>
        <v>1361674.1333579537</v>
      </c>
    </row>
    <row r="1350" spans="1:22" x14ac:dyDescent="0.3">
      <c r="A1350" s="7" t="s">
        <v>143</v>
      </c>
      <c r="B1350" s="7">
        <v>4</v>
      </c>
      <c r="C1350" s="8" t="s">
        <v>186</v>
      </c>
      <c r="D1350" s="7" t="s">
        <v>197</v>
      </c>
      <c r="E1350" s="7" t="s">
        <v>34</v>
      </c>
      <c r="F1350" s="8" t="s">
        <v>35</v>
      </c>
      <c r="G1350" s="7" t="s">
        <v>30</v>
      </c>
      <c r="H1350" s="9">
        <v>2589.3861999999999</v>
      </c>
      <c r="I1350" s="9">
        <v>7.3932000000000002</v>
      </c>
      <c r="J1350" s="9">
        <v>7.3932000000000002</v>
      </c>
      <c r="K1350" s="10">
        <v>1</v>
      </c>
      <c r="L1350" s="9">
        <v>83.53</v>
      </c>
      <c r="M1350" s="19">
        <f>H1350*INDEX('Pliegos Tarifarios (Las Condes)'!$B:$B,MATCH($B1350,'Pliegos Tarifarios (Las Condes)'!$A:$A,0))</f>
        <v>307717.4772356</v>
      </c>
      <c r="N1350" s="19">
        <f>I1350*INDEX('Pliegos Tarifarios (Las Condes)'!$C:$C,MATCH($B1350,'Pliegos Tarifarios (Las Condes)'!$A:$A,0))</f>
        <v>25357.618772400001</v>
      </c>
      <c r="O1350" s="19">
        <f>J1350*INDEX('Pliegos Tarifarios (Las Condes)'!$D:$D,MATCH($B1350,'Pliegos Tarifarios (Las Condes)'!$A:$A,0))</f>
        <v>104454.234744</v>
      </c>
      <c r="P1350" s="19">
        <f>H1350*INDEX('Pliegos Tarifarios (Las Condes)'!$E:$E,MATCH($B1350,'Pliegos Tarifarios (Las Condes)'!$A:$A,0))</f>
        <v>33485.942338399997</v>
      </c>
      <c r="Q1350" s="19" cm="1">
        <f t="array" ref="Q1350">H1350*_xlfn.IFS(H1350&lt;=350,INDEX('Pliegos Tarifarios (Las Condes)'!$F:$F,MATCH($B1350,'Pliegos Tarifarios (Las Condes)'!$A:$A,0)),H1350&lt;=500,INDEX('Pliegos Tarifarios (Las Condes)'!$G:$G,MATCH($B1350,'Pliegos Tarifarios (Las Condes)'!$A:$A,0)),H1350&lt;=1000,INDEX('Pliegos Tarifarios (Las Condes)'!$H:$H,MATCH($B1350,'Pliegos Tarifarios (Las Condes)'!$A:$A,0)),H1350&lt;=5000,INDEX('Pliegos Tarifarios (Las Condes)'!$I:$I,MATCH($B1350,'Pliegos Tarifarios (Las Condes)'!$A:$A,0)),H1350&gt;5000,INDEX('Pliegos Tarifarios (Las Condes)'!$J:$J,MATCH($B1350,'Pliegos Tarifarios (Las Condes)'!$A:$A,0)))/1.19</f>
        <v>7770.3345547899153</v>
      </c>
      <c r="R1350" s="19">
        <f>INDEX('Pliegos Tarifarios (Las Condes)'!$K:$K,MATCH($B1350,'Pliegos Tarifarios (Las Condes)'!$A:$A,0))</f>
        <v>719.68899999999996</v>
      </c>
      <c r="S1350" s="21">
        <f t="shared" si="63"/>
        <v>479505.29664518998</v>
      </c>
      <c r="T1350" s="21">
        <f t="shared" si="64"/>
        <v>91106.006362586093</v>
      </c>
      <c r="U1350" s="19">
        <v>0</v>
      </c>
      <c r="V1350" s="21">
        <f t="shared" si="65"/>
        <v>570611.30300777603</v>
      </c>
    </row>
    <row r="1351" spans="1:22" x14ac:dyDescent="0.3">
      <c r="A1351" s="7" t="s">
        <v>143</v>
      </c>
      <c r="B1351" s="7">
        <v>4</v>
      </c>
      <c r="C1351" s="8" t="s">
        <v>186</v>
      </c>
      <c r="D1351" s="7" t="s">
        <v>198</v>
      </c>
      <c r="E1351" s="7" t="s">
        <v>34</v>
      </c>
      <c r="F1351" s="8" t="s">
        <v>37</v>
      </c>
      <c r="G1351" s="7" t="s">
        <v>30</v>
      </c>
      <c r="H1351" s="9">
        <v>2073.1487000000002</v>
      </c>
      <c r="I1351" s="9">
        <v>5.8226000000000004</v>
      </c>
      <c r="J1351" s="9">
        <v>5.7766000000000002</v>
      </c>
      <c r="K1351" s="10">
        <v>0.992099749252911</v>
      </c>
      <c r="L1351" s="9">
        <v>66.88</v>
      </c>
      <c r="M1351" s="19">
        <f>H1351*INDEX('Pliegos Tarifarios (Las Condes)'!$B:$B,MATCH($B1351,'Pliegos Tarifarios (Las Condes)'!$A:$A,0))</f>
        <v>246368.8452106</v>
      </c>
      <c r="N1351" s="19">
        <f>I1351*INDEX('Pliegos Tarifarios (Las Condes)'!$C:$C,MATCH($B1351,'Pliegos Tarifarios (Las Condes)'!$A:$A,0))</f>
        <v>19970.6853682</v>
      </c>
      <c r="O1351" s="19">
        <f>J1351*INDEX('Pliegos Tarifarios (Las Condes)'!$D:$D,MATCH($B1351,'Pliegos Tarifarios (Las Condes)'!$A:$A,0))</f>
        <v>81614.230972000005</v>
      </c>
      <c r="P1351" s="19">
        <f>H1351*INDEX('Pliegos Tarifarios (Las Condes)'!$E:$E,MATCH($B1351,'Pliegos Tarifarios (Las Condes)'!$A:$A,0))</f>
        <v>26809.958988400002</v>
      </c>
      <c r="Q1351" s="19" cm="1">
        <f t="array" ref="Q1351">H1351*_xlfn.IFS(H1351&lt;=350,INDEX('Pliegos Tarifarios (Las Condes)'!$F:$F,MATCH($B1351,'Pliegos Tarifarios (Las Condes)'!$A:$A,0)),H1351&lt;=500,INDEX('Pliegos Tarifarios (Las Condes)'!$G:$G,MATCH($B1351,'Pliegos Tarifarios (Las Condes)'!$A:$A,0)),H1351&lt;=1000,INDEX('Pliegos Tarifarios (Las Condes)'!$H:$H,MATCH($B1351,'Pliegos Tarifarios (Las Condes)'!$A:$A,0)),H1351&lt;=5000,INDEX('Pliegos Tarifarios (Las Condes)'!$I:$I,MATCH($B1351,'Pliegos Tarifarios (Las Condes)'!$A:$A,0)),H1351&gt;5000,INDEX('Pliegos Tarifarios (Las Condes)'!$J:$J,MATCH($B1351,'Pliegos Tarifarios (Las Condes)'!$A:$A,0)))/1.19</f>
        <v>6221.1882417647066</v>
      </c>
      <c r="R1351" s="19">
        <f>INDEX('Pliegos Tarifarios (Las Condes)'!$K:$K,MATCH($B1351,'Pliegos Tarifarios (Las Condes)'!$A:$A,0))</f>
        <v>719.68899999999996</v>
      </c>
      <c r="S1351" s="21">
        <f t="shared" si="63"/>
        <v>381704.59778096474</v>
      </c>
      <c r="T1351" s="21">
        <f t="shared" si="64"/>
        <v>72523.873578383296</v>
      </c>
      <c r="U1351" s="19">
        <v>0</v>
      </c>
      <c r="V1351" s="21">
        <f t="shared" si="65"/>
        <v>454228.47135934804</v>
      </c>
    </row>
    <row r="1352" spans="1:22" x14ac:dyDescent="0.3">
      <c r="A1352" s="7" t="s">
        <v>143</v>
      </c>
      <c r="B1352" s="7">
        <v>4</v>
      </c>
      <c r="C1352" s="8" t="s">
        <v>186</v>
      </c>
      <c r="D1352" s="7" t="s">
        <v>199</v>
      </c>
      <c r="E1352" s="7" t="s">
        <v>34</v>
      </c>
      <c r="F1352" s="8" t="s">
        <v>39</v>
      </c>
      <c r="G1352" s="7" t="s">
        <v>30</v>
      </c>
      <c r="H1352" s="9">
        <v>2074.3519000000001</v>
      </c>
      <c r="I1352" s="9">
        <v>5.8784000000000001</v>
      </c>
      <c r="J1352" s="9">
        <v>5.7977999999999996</v>
      </c>
      <c r="K1352" s="10">
        <v>0.98628878606423509</v>
      </c>
      <c r="L1352" s="9">
        <v>66.91</v>
      </c>
      <c r="M1352" s="19">
        <f>H1352*INDEX('Pliegos Tarifarios (Las Condes)'!$B:$B,MATCH($B1352,'Pliegos Tarifarios (Las Condes)'!$A:$A,0))</f>
        <v>246511.83109220001</v>
      </c>
      <c r="N1352" s="19">
        <f>I1352*INDEX('Pliegos Tarifarios (Las Condes)'!$C:$C,MATCH($B1352,'Pliegos Tarifarios (Las Condes)'!$A:$A,0))</f>
        <v>20162.071388799999</v>
      </c>
      <c r="O1352" s="19">
        <f>J1352*INDEX('Pliegos Tarifarios (Las Condes)'!$D:$D,MATCH($B1352,'Pliegos Tarifarios (Las Condes)'!$A:$A,0))</f>
        <v>81913.753475999998</v>
      </c>
      <c r="P1352" s="19">
        <f>H1352*INDEX('Pliegos Tarifarios (Las Condes)'!$E:$E,MATCH($B1352,'Pliegos Tarifarios (Las Condes)'!$A:$A,0))</f>
        <v>26825.518770800001</v>
      </c>
      <c r="Q1352" s="19" cm="1">
        <f t="array" ref="Q1352">H1352*_xlfn.IFS(H1352&lt;=350,INDEX('Pliegos Tarifarios (Las Condes)'!$F:$F,MATCH($B1352,'Pliegos Tarifarios (Las Condes)'!$A:$A,0)),H1352&lt;=500,INDEX('Pliegos Tarifarios (Las Condes)'!$G:$G,MATCH($B1352,'Pliegos Tarifarios (Las Condes)'!$A:$A,0)),H1352&lt;=1000,INDEX('Pliegos Tarifarios (Las Condes)'!$H:$H,MATCH($B1352,'Pliegos Tarifarios (Las Condes)'!$A:$A,0)),H1352&lt;=5000,INDEX('Pliegos Tarifarios (Las Condes)'!$I:$I,MATCH($B1352,'Pliegos Tarifarios (Las Condes)'!$A:$A,0)),H1352&gt;5000,INDEX('Pliegos Tarifarios (Las Condes)'!$J:$J,MATCH($B1352,'Pliegos Tarifarios (Las Condes)'!$A:$A,0)))/1.19</f>
        <v>6224.7988528571432</v>
      </c>
      <c r="R1352" s="19">
        <f>INDEX('Pliegos Tarifarios (Las Condes)'!$K:$K,MATCH($B1352,'Pliegos Tarifarios (Las Condes)'!$A:$A,0))</f>
        <v>719.68899999999996</v>
      </c>
      <c r="S1352" s="21">
        <f t="shared" si="63"/>
        <v>382357.66258065711</v>
      </c>
      <c r="T1352" s="21">
        <f t="shared" si="64"/>
        <v>72647.955890324854</v>
      </c>
      <c r="U1352" s="19">
        <v>0</v>
      </c>
      <c r="V1352" s="21">
        <f t="shared" si="65"/>
        <v>455005.61847098195</v>
      </c>
    </row>
    <row r="1353" spans="1:22" x14ac:dyDescent="0.3">
      <c r="A1353" s="7" t="s">
        <v>143</v>
      </c>
      <c r="B1353" s="7">
        <v>4</v>
      </c>
      <c r="C1353" s="8" t="s">
        <v>186</v>
      </c>
      <c r="D1353" s="7" t="s">
        <v>200</v>
      </c>
      <c r="E1353" s="7" t="s">
        <v>34</v>
      </c>
      <c r="F1353" s="8" t="s">
        <v>41</v>
      </c>
      <c r="G1353" s="7" t="s">
        <v>30</v>
      </c>
      <c r="H1353" s="9">
        <v>1552.3688</v>
      </c>
      <c r="I1353" s="9">
        <v>4.3941999999999997</v>
      </c>
      <c r="J1353" s="9">
        <v>4.3941999999999997</v>
      </c>
      <c r="K1353" s="10">
        <v>1</v>
      </c>
      <c r="L1353" s="9">
        <v>50.08</v>
      </c>
      <c r="M1353" s="19">
        <f>H1353*INDEX('Pliegos Tarifarios (Las Condes)'!$B:$B,MATCH($B1353,'Pliegos Tarifarios (Las Condes)'!$A:$A,0))</f>
        <v>184480.40345439999</v>
      </c>
      <c r="N1353" s="19">
        <f>I1353*INDEX('Pliegos Tarifarios (Las Condes)'!$C:$C,MATCH($B1353,'Pliegos Tarifarios (Las Condes)'!$A:$A,0))</f>
        <v>15071.477629399998</v>
      </c>
      <c r="O1353" s="19">
        <f>J1353*INDEX('Pliegos Tarifarios (Las Condes)'!$D:$D,MATCH($B1353,'Pliegos Tarifarios (Las Condes)'!$A:$A,0))</f>
        <v>62083.103163999993</v>
      </c>
      <c r="P1353" s="19">
        <f>H1353*INDEX('Pliegos Tarifarios (Las Condes)'!$E:$E,MATCH($B1353,'Pliegos Tarifarios (Las Condes)'!$A:$A,0))</f>
        <v>20075.233321600001</v>
      </c>
      <c r="Q1353" s="19" cm="1">
        <f t="array" ref="Q1353">H1353*_xlfn.IFS(H1353&lt;=350,INDEX('Pliegos Tarifarios (Las Condes)'!$F:$F,MATCH($B1353,'Pliegos Tarifarios (Las Condes)'!$A:$A,0)),H1353&lt;=500,INDEX('Pliegos Tarifarios (Las Condes)'!$G:$G,MATCH($B1353,'Pliegos Tarifarios (Las Condes)'!$A:$A,0)),H1353&lt;=1000,INDEX('Pliegos Tarifarios (Las Condes)'!$H:$H,MATCH($B1353,'Pliegos Tarifarios (Las Condes)'!$A:$A,0)),H1353&lt;=5000,INDEX('Pliegos Tarifarios (Las Condes)'!$I:$I,MATCH($B1353,'Pliegos Tarifarios (Las Condes)'!$A:$A,0)),H1353&gt;5000,INDEX('Pliegos Tarifarios (Las Condes)'!$J:$J,MATCH($B1353,'Pliegos Tarifarios (Las Condes)'!$A:$A,0)))/1.19</f>
        <v>4658.4109115966385</v>
      </c>
      <c r="R1353" s="19">
        <f>INDEX('Pliegos Tarifarios (Las Condes)'!$K:$K,MATCH($B1353,'Pliegos Tarifarios (Las Condes)'!$A:$A,0))</f>
        <v>719.68899999999996</v>
      </c>
      <c r="S1353" s="21">
        <f t="shared" ref="S1353:S1416" si="66">SUM(M1353:R1353)</f>
        <v>287088.3174809966</v>
      </c>
      <c r="T1353" s="21">
        <f t="shared" ref="T1353:T1416" si="67">S1353*0.19</f>
        <v>54546.780321389357</v>
      </c>
      <c r="U1353" s="19">
        <v>0</v>
      </c>
      <c r="V1353" s="21">
        <f t="shared" ref="V1353:V1416" si="68">SUM(S1353:T1353)</f>
        <v>341635.09780238598</v>
      </c>
    </row>
    <row r="1354" spans="1:22" x14ac:dyDescent="0.3">
      <c r="A1354" s="7" t="s">
        <v>143</v>
      </c>
      <c r="B1354" s="7">
        <v>4</v>
      </c>
      <c r="C1354" s="8" t="s">
        <v>186</v>
      </c>
      <c r="D1354" s="7" t="s">
        <v>201</v>
      </c>
      <c r="E1354" s="7" t="s">
        <v>34</v>
      </c>
      <c r="F1354" s="8" t="s">
        <v>43</v>
      </c>
      <c r="G1354" s="7" t="s">
        <v>30</v>
      </c>
      <c r="H1354" s="9">
        <v>1559.1054999999999</v>
      </c>
      <c r="I1354" s="9">
        <v>4.4082999999999997</v>
      </c>
      <c r="J1354" s="9">
        <v>4.2839</v>
      </c>
      <c r="K1354" s="10">
        <v>0.97178050495655932</v>
      </c>
      <c r="L1354" s="9">
        <v>50.29</v>
      </c>
      <c r="M1354" s="19">
        <f>H1354*INDEX('Pliegos Tarifarios (Las Condes)'!$B:$B,MATCH($B1354,'Pliegos Tarifarios (Las Condes)'!$A:$A,0))</f>
        <v>185280.97940899996</v>
      </c>
      <c r="N1354" s="19">
        <f>I1354*INDEX('Pliegos Tarifarios (Las Condes)'!$C:$C,MATCH($B1354,'Pliegos Tarifarios (Las Condes)'!$A:$A,0))</f>
        <v>15119.838613099999</v>
      </c>
      <c r="O1354" s="19">
        <f>J1354*INDEX('Pliegos Tarifarios (Las Condes)'!$D:$D,MATCH($B1354,'Pliegos Tarifarios (Las Condes)'!$A:$A,0))</f>
        <v>60524.738438</v>
      </c>
      <c r="P1354" s="19">
        <f>H1354*INDEX('Pliegos Tarifarios (Las Condes)'!$E:$E,MATCH($B1354,'Pliegos Tarifarios (Las Condes)'!$A:$A,0))</f>
        <v>20162.352326</v>
      </c>
      <c r="Q1354" s="19" cm="1">
        <f t="array" ref="Q1354">H1354*_xlfn.IFS(H1354&lt;=350,INDEX('Pliegos Tarifarios (Las Condes)'!$F:$F,MATCH($B1354,'Pliegos Tarifarios (Las Condes)'!$A:$A,0)),H1354&lt;=500,INDEX('Pliegos Tarifarios (Las Condes)'!$G:$G,MATCH($B1354,'Pliegos Tarifarios (Las Condes)'!$A:$A,0)),H1354&lt;=1000,INDEX('Pliegos Tarifarios (Las Condes)'!$H:$H,MATCH($B1354,'Pliegos Tarifarios (Las Condes)'!$A:$A,0)),H1354&lt;=5000,INDEX('Pliegos Tarifarios (Las Condes)'!$I:$I,MATCH($B1354,'Pliegos Tarifarios (Las Condes)'!$A:$A,0)),H1354&gt;5000,INDEX('Pliegos Tarifarios (Las Condes)'!$J:$J,MATCH($B1354,'Pliegos Tarifarios (Las Condes)'!$A:$A,0)))/1.19</f>
        <v>4678.6266726890753</v>
      </c>
      <c r="R1354" s="19">
        <f>INDEX('Pliegos Tarifarios (Las Condes)'!$K:$K,MATCH($B1354,'Pliegos Tarifarios (Las Condes)'!$A:$A,0))</f>
        <v>719.68899999999996</v>
      </c>
      <c r="S1354" s="21">
        <f t="shared" si="66"/>
        <v>286486.2244587891</v>
      </c>
      <c r="T1354" s="21">
        <f t="shared" si="67"/>
        <v>54432.382647169929</v>
      </c>
      <c r="U1354" s="19">
        <v>0</v>
      </c>
      <c r="V1354" s="21">
        <f t="shared" si="68"/>
        <v>340918.60710595903</v>
      </c>
    </row>
    <row r="1355" spans="1:22" x14ac:dyDescent="0.3">
      <c r="A1355" s="7" t="s">
        <v>143</v>
      </c>
      <c r="B1355" s="7">
        <v>4</v>
      </c>
      <c r="C1355" s="8" t="s">
        <v>186</v>
      </c>
      <c r="D1355" s="7" t="s">
        <v>202</v>
      </c>
      <c r="E1355" s="7" t="s">
        <v>34</v>
      </c>
      <c r="F1355" s="8" t="s">
        <v>45</v>
      </c>
      <c r="G1355" s="7" t="s">
        <v>30</v>
      </c>
      <c r="H1355" s="9">
        <v>1553.2893999999999</v>
      </c>
      <c r="I1355" s="9">
        <v>4.3308999999999997</v>
      </c>
      <c r="J1355" s="9">
        <v>4.3308999999999997</v>
      </c>
      <c r="K1355" s="10">
        <v>1</v>
      </c>
      <c r="L1355" s="9">
        <v>50.11</v>
      </c>
      <c r="M1355" s="19">
        <f>H1355*INDEX('Pliegos Tarifarios (Las Condes)'!$B:$B,MATCH($B1355,'Pliegos Tarifarios (Las Condes)'!$A:$A,0))</f>
        <v>184589.80571719998</v>
      </c>
      <c r="N1355" s="19">
        <f>I1355*INDEX('Pliegos Tarifarios (Las Condes)'!$C:$C,MATCH($B1355,'Pliegos Tarifarios (Las Condes)'!$A:$A,0))</f>
        <v>14854.367681299998</v>
      </c>
      <c r="O1355" s="19">
        <f>J1355*INDEX('Pliegos Tarifarios (Las Condes)'!$D:$D,MATCH($B1355,'Pliegos Tarifarios (Las Condes)'!$A:$A,0))</f>
        <v>61188.774178</v>
      </c>
      <c r="P1355" s="19">
        <f>H1355*INDEX('Pliegos Tarifarios (Las Condes)'!$E:$E,MATCH($B1355,'Pliegos Tarifarios (Las Condes)'!$A:$A,0))</f>
        <v>20087.138520799999</v>
      </c>
      <c r="Q1355" s="19" cm="1">
        <f t="array" ref="Q1355">H1355*_xlfn.IFS(H1355&lt;=350,INDEX('Pliegos Tarifarios (Las Condes)'!$F:$F,MATCH($B1355,'Pliegos Tarifarios (Las Condes)'!$A:$A,0)),H1355&lt;=500,INDEX('Pliegos Tarifarios (Las Condes)'!$G:$G,MATCH($B1355,'Pliegos Tarifarios (Las Condes)'!$A:$A,0)),H1355&lt;=1000,INDEX('Pliegos Tarifarios (Las Condes)'!$H:$H,MATCH($B1355,'Pliegos Tarifarios (Las Condes)'!$A:$A,0)),H1355&lt;=5000,INDEX('Pliegos Tarifarios (Las Condes)'!$I:$I,MATCH($B1355,'Pliegos Tarifarios (Las Condes)'!$A:$A,0)),H1355&gt;5000,INDEX('Pliegos Tarifarios (Las Condes)'!$J:$J,MATCH($B1355,'Pliegos Tarifarios (Las Condes)'!$A:$A,0)))/1.19</f>
        <v>4661.1734852100835</v>
      </c>
      <c r="R1355" s="19">
        <f>INDEX('Pliegos Tarifarios (Las Condes)'!$K:$K,MATCH($B1355,'Pliegos Tarifarios (Las Condes)'!$A:$A,0))</f>
        <v>719.68899999999996</v>
      </c>
      <c r="S1355" s="21">
        <f t="shared" si="66"/>
        <v>286100.94858251011</v>
      </c>
      <c r="T1355" s="21">
        <f t="shared" si="67"/>
        <v>54359.180230676924</v>
      </c>
      <c r="U1355" s="19">
        <v>0</v>
      </c>
      <c r="V1355" s="21">
        <f t="shared" si="68"/>
        <v>340460.12881318701</v>
      </c>
    </row>
    <row r="1356" spans="1:22" x14ac:dyDescent="0.3">
      <c r="A1356" s="7" t="s">
        <v>143</v>
      </c>
      <c r="B1356" s="7">
        <v>4</v>
      </c>
      <c r="C1356" s="8" t="s">
        <v>186</v>
      </c>
      <c r="D1356" s="7" t="s">
        <v>203</v>
      </c>
      <c r="E1356" s="7" t="s">
        <v>47</v>
      </c>
      <c r="F1356" s="8" t="s">
        <v>48</v>
      </c>
      <c r="G1356" s="7" t="s">
        <v>30</v>
      </c>
      <c r="H1356" s="9">
        <v>1554.7460000000001</v>
      </c>
      <c r="I1356" s="9">
        <v>4.3733000000000004</v>
      </c>
      <c r="J1356" s="9">
        <v>4.2965999999999998</v>
      </c>
      <c r="K1356" s="10">
        <v>0.9824617565682664</v>
      </c>
      <c r="L1356" s="9">
        <v>50.15</v>
      </c>
      <c r="M1356" s="19">
        <f>H1356*INDEX('Pliegos Tarifarios (Las Condes)'!$B:$B,MATCH($B1356,'Pliegos Tarifarios (Las Condes)'!$A:$A,0))</f>
        <v>184762.90514799999</v>
      </c>
      <c r="N1356" s="19">
        <f>I1356*INDEX('Pliegos Tarifarios (Las Condes)'!$C:$C,MATCH($B1356,'Pliegos Tarifarios (Las Condes)'!$A:$A,0))</f>
        <v>14999.7936181</v>
      </c>
      <c r="O1356" s="19">
        <f>J1356*INDEX('Pliegos Tarifarios (Las Condes)'!$D:$D,MATCH($B1356,'Pliegos Tarifarios (Las Condes)'!$A:$A,0))</f>
        <v>60704.169371999997</v>
      </c>
      <c r="P1356" s="19">
        <f>H1356*INDEX('Pliegos Tarifarios (Las Condes)'!$E:$E,MATCH($B1356,'Pliegos Tarifarios (Las Condes)'!$A:$A,0))</f>
        <v>20105.975272000003</v>
      </c>
      <c r="Q1356" s="19" cm="1">
        <f t="array" ref="Q1356">H1356*_xlfn.IFS(H1356&lt;=350,INDEX('Pliegos Tarifarios (Las Condes)'!$F:$F,MATCH($B1356,'Pliegos Tarifarios (Las Condes)'!$A:$A,0)),H1356&lt;=500,INDEX('Pliegos Tarifarios (Las Condes)'!$G:$G,MATCH($B1356,'Pliegos Tarifarios (Las Condes)'!$A:$A,0)),H1356&lt;=1000,INDEX('Pliegos Tarifarios (Las Condes)'!$H:$H,MATCH($B1356,'Pliegos Tarifarios (Las Condes)'!$A:$A,0)),H1356&lt;=5000,INDEX('Pliegos Tarifarios (Las Condes)'!$I:$I,MATCH($B1356,'Pliegos Tarifarios (Las Condes)'!$A:$A,0)),H1356&gt;5000,INDEX('Pliegos Tarifarios (Las Condes)'!$J:$J,MATCH($B1356,'Pliegos Tarifarios (Las Condes)'!$A:$A,0)))/1.19</f>
        <v>4665.5445092436976</v>
      </c>
      <c r="R1356" s="19">
        <f>INDEX('Pliegos Tarifarios (Las Condes)'!$K:$K,MATCH($B1356,'Pliegos Tarifarios (Las Condes)'!$A:$A,0))</f>
        <v>719.68899999999996</v>
      </c>
      <c r="S1356" s="21">
        <f t="shared" si="66"/>
        <v>285958.07691934367</v>
      </c>
      <c r="T1356" s="21">
        <f t="shared" si="67"/>
        <v>54332.0346146753</v>
      </c>
      <c r="U1356" s="19">
        <v>0</v>
      </c>
      <c r="V1356" s="21">
        <f t="shared" si="68"/>
        <v>340290.111534019</v>
      </c>
    </row>
    <row r="1357" spans="1:22" x14ac:dyDescent="0.3">
      <c r="A1357" s="7" t="s">
        <v>143</v>
      </c>
      <c r="B1357" s="7">
        <v>4</v>
      </c>
      <c r="C1357" s="8" t="s">
        <v>186</v>
      </c>
      <c r="D1357" s="7" t="s">
        <v>204</v>
      </c>
      <c r="E1357" s="7" t="s">
        <v>47</v>
      </c>
      <c r="F1357" s="8" t="s">
        <v>50</v>
      </c>
      <c r="G1357" s="7" t="s">
        <v>30</v>
      </c>
      <c r="H1357" s="9">
        <v>1554.2499</v>
      </c>
      <c r="I1357" s="9">
        <v>4.3666999999999998</v>
      </c>
      <c r="J1357" s="9">
        <v>4.3666999999999998</v>
      </c>
      <c r="K1357" s="10">
        <v>1</v>
      </c>
      <c r="L1357" s="9">
        <v>50.14</v>
      </c>
      <c r="M1357" s="19">
        <f>H1357*INDEX('Pliegos Tarifarios (Las Condes)'!$B:$B,MATCH($B1357,'Pliegos Tarifarios (Las Condes)'!$A:$A,0))</f>
        <v>184703.9496162</v>
      </c>
      <c r="N1357" s="19">
        <f>I1357*INDEX('Pliegos Tarifarios (Las Condes)'!$C:$C,MATCH($B1357,'Pliegos Tarifarios (Las Condes)'!$A:$A,0))</f>
        <v>14977.156561899999</v>
      </c>
      <c r="O1357" s="19">
        <f>J1357*INDEX('Pliegos Tarifarios (Las Condes)'!$D:$D,MATCH($B1357,'Pliegos Tarifarios (Las Condes)'!$A:$A,0))</f>
        <v>61694.571614</v>
      </c>
      <c r="P1357" s="19">
        <f>H1357*INDEX('Pliegos Tarifarios (Las Condes)'!$E:$E,MATCH($B1357,'Pliegos Tarifarios (Las Condes)'!$A:$A,0))</f>
        <v>20099.559706800002</v>
      </c>
      <c r="Q1357" s="19" cm="1">
        <f t="array" ref="Q1357">H1357*_xlfn.IFS(H1357&lt;=350,INDEX('Pliegos Tarifarios (Las Condes)'!$F:$F,MATCH($B1357,'Pliegos Tarifarios (Las Condes)'!$A:$A,0)),H1357&lt;=500,INDEX('Pliegos Tarifarios (Las Condes)'!$G:$G,MATCH($B1357,'Pliegos Tarifarios (Las Condes)'!$A:$A,0)),H1357&lt;=1000,INDEX('Pliegos Tarifarios (Las Condes)'!$H:$H,MATCH($B1357,'Pliegos Tarifarios (Las Condes)'!$A:$A,0)),H1357&lt;=5000,INDEX('Pliegos Tarifarios (Las Condes)'!$I:$I,MATCH($B1357,'Pliegos Tarifarios (Las Condes)'!$A:$A,0)),H1357&gt;5000,INDEX('Pliegos Tarifarios (Las Condes)'!$J:$J,MATCH($B1357,'Pliegos Tarifarios (Las Condes)'!$A:$A,0)))/1.19</f>
        <v>4664.0557923529414</v>
      </c>
      <c r="R1357" s="19">
        <f>INDEX('Pliegos Tarifarios (Las Condes)'!$K:$K,MATCH($B1357,'Pliegos Tarifarios (Las Condes)'!$A:$A,0))</f>
        <v>719.68899999999996</v>
      </c>
      <c r="S1357" s="21">
        <f t="shared" si="66"/>
        <v>286858.98229125293</v>
      </c>
      <c r="T1357" s="21">
        <f t="shared" si="67"/>
        <v>54503.206635338058</v>
      </c>
      <c r="U1357" s="19">
        <v>0</v>
      </c>
      <c r="V1357" s="21">
        <f t="shared" si="68"/>
        <v>341362.18892659101</v>
      </c>
    </row>
    <row r="1358" spans="1:22" x14ac:dyDescent="0.3">
      <c r="A1358" s="7" t="s">
        <v>143</v>
      </c>
      <c r="B1358" s="7">
        <v>4</v>
      </c>
      <c r="C1358" s="8" t="s">
        <v>186</v>
      </c>
      <c r="D1358" s="7" t="s">
        <v>205</v>
      </c>
      <c r="E1358" s="7" t="s">
        <v>52</v>
      </c>
      <c r="F1358" s="8" t="s">
        <v>53</v>
      </c>
      <c r="G1358" s="7" t="s">
        <v>30</v>
      </c>
      <c r="H1358" s="9">
        <v>1557.1373000000001</v>
      </c>
      <c r="I1358" s="9">
        <v>4.4447000000000001</v>
      </c>
      <c r="J1358" s="9">
        <v>4.2881</v>
      </c>
      <c r="K1358" s="10">
        <v>0.96476702589601093</v>
      </c>
      <c r="L1358" s="9">
        <v>50.23</v>
      </c>
      <c r="M1358" s="19">
        <f>H1358*INDEX('Pliegos Tarifarios (Las Condes)'!$B:$B,MATCH($B1358,'Pliegos Tarifarios (Las Condes)'!$A:$A,0))</f>
        <v>185047.08245740001</v>
      </c>
      <c r="N1358" s="19">
        <f>I1358*INDEX('Pliegos Tarifarios (Las Condes)'!$C:$C,MATCH($B1358,'Pliegos Tarifarios (Las Condes)'!$A:$A,0))</f>
        <v>15244.6854079</v>
      </c>
      <c r="O1358" s="19">
        <f>J1358*INDEX('Pliegos Tarifarios (Las Condes)'!$D:$D,MATCH($B1358,'Pliegos Tarifarios (Las Condes)'!$A:$A,0))</f>
        <v>60584.077802</v>
      </c>
      <c r="P1358" s="19">
        <f>H1358*INDEX('Pliegos Tarifarios (Las Condes)'!$E:$E,MATCH($B1358,'Pliegos Tarifarios (Las Condes)'!$A:$A,0))</f>
        <v>20136.899563600004</v>
      </c>
      <c r="Q1358" s="19" cm="1">
        <f t="array" ref="Q1358">H1358*_xlfn.IFS(H1358&lt;=350,INDEX('Pliegos Tarifarios (Las Condes)'!$F:$F,MATCH($B1358,'Pliegos Tarifarios (Las Condes)'!$A:$A,0)),H1358&lt;=500,INDEX('Pliegos Tarifarios (Las Condes)'!$G:$G,MATCH($B1358,'Pliegos Tarifarios (Las Condes)'!$A:$A,0)),H1358&lt;=1000,INDEX('Pliegos Tarifarios (Las Condes)'!$H:$H,MATCH($B1358,'Pliegos Tarifarios (Las Condes)'!$A:$A,0)),H1358&lt;=5000,INDEX('Pliegos Tarifarios (Las Condes)'!$I:$I,MATCH($B1358,'Pliegos Tarifarios (Las Condes)'!$A:$A,0)),H1358&gt;5000,INDEX('Pliegos Tarifarios (Las Condes)'!$J:$J,MATCH($B1358,'Pliegos Tarifarios (Las Condes)'!$A:$A,0)))/1.19</f>
        <v>4672.7204187394955</v>
      </c>
      <c r="R1358" s="19">
        <f>INDEX('Pliegos Tarifarios (Las Condes)'!$K:$K,MATCH($B1358,'Pliegos Tarifarios (Las Condes)'!$A:$A,0))</f>
        <v>719.68899999999996</v>
      </c>
      <c r="S1358" s="21">
        <f t="shared" si="66"/>
        <v>286405.1546496395</v>
      </c>
      <c r="T1358" s="21">
        <f t="shared" si="67"/>
        <v>54416.979383431506</v>
      </c>
      <c r="U1358" s="19">
        <v>0</v>
      </c>
      <c r="V1358" s="21">
        <f t="shared" si="68"/>
        <v>340822.13403307099</v>
      </c>
    </row>
    <row r="1359" spans="1:22" x14ac:dyDescent="0.3">
      <c r="A1359" s="7" t="s">
        <v>143</v>
      </c>
      <c r="B1359" s="7">
        <v>4</v>
      </c>
      <c r="C1359" s="8" t="s">
        <v>186</v>
      </c>
      <c r="D1359" s="7" t="s">
        <v>206</v>
      </c>
      <c r="E1359" s="7" t="s">
        <v>55</v>
      </c>
      <c r="F1359" s="8" t="s">
        <v>56</v>
      </c>
      <c r="G1359" s="7" t="s">
        <v>30</v>
      </c>
      <c r="H1359" s="9">
        <v>1037.575</v>
      </c>
      <c r="I1359" s="9">
        <v>2.8954</v>
      </c>
      <c r="J1359" s="9">
        <v>2.8954</v>
      </c>
      <c r="K1359" s="10">
        <v>1</v>
      </c>
      <c r="L1359" s="9">
        <v>33.47</v>
      </c>
      <c r="M1359" s="19">
        <f>H1359*INDEX('Pliegos Tarifarios (Las Condes)'!$B:$B,MATCH($B1359,'Pliegos Tarifarios (Las Condes)'!$A:$A,0))</f>
        <v>123303.33785</v>
      </c>
      <c r="N1359" s="19">
        <f>I1359*INDEX('Pliegos Tarifarios (Las Condes)'!$C:$C,MATCH($B1359,'Pliegos Tarifarios (Las Condes)'!$A:$A,0))</f>
        <v>9930.8079577999997</v>
      </c>
      <c r="O1359" s="19">
        <f>J1359*INDEX('Pliegos Tarifarios (Las Condes)'!$D:$D,MATCH($B1359,'Pliegos Tarifarios (Las Condes)'!$A:$A,0))</f>
        <v>40907.427267999999</v>
      </c>
      <c r="P1359" s="19">
        <f>H1359*INDEX('Pliegos Tarifarios (Las Condes)'!$E:$E,MATCH($B1359,'Pliegos Tarifarios (Las Condes)'!$A:$A,0))</f>
        <v>13417.919900000001</v>
      </c>
      <c r="Q1359" s="19" cm="1">
        <f t="array" ref="Q1359">H1359*_xlfn.IFS(H1359&lt;=350,INDEX('Pliegos Tarifarios (Las Condes)'!$F:$F,MATCH($B1359,'Pliegos Tarifarios (Las Condes)'!$A:$A,0)),H1359&lt;=500,INDEX('Pliegos Tarifarios (Las Condes)'!$G:$G,MATCH($B1359,'Pliegos Tarifarios (Las Condes)'!$A:$A,0)),H1359&lt;=1000,INDEX('Pliegos Tarifarios (Las Condes)'!$H:$H,MATCH($B1359,'Pliegos Tarifarios (Las Condes)'!$A:$A,0)),H1359&lt;=5000,INDEX('Pliegos Tarifarios (Las Condes)'!$I:$I,MATCH($B1359,'Pliegos Tarifarios (Las Condes)'!$A:$A,0)),H1359&gt;5000,INDEX('Pliegos Tarifarios (Las Condes)'!$J:$J,MATCH($B1359,'Pliegos Tarifarios (Las Condes)'!$A:$A,0)))/1.19</f>
        <v>3113.596911764706</v>
      </c>
      <c r="R1359" s="19">
        <f>INDEX('Pliegos Tarifarios (Las Condes)'!$K:$K,MATCH($B1359,'Pliegos Tarifarios (Las Condes)'!$A:$A,0))</f>
        <v>719.68899999999996</v>
      </c>
      <c r="S1359" s="21">
        <f t="shared" si="66"/>
        <v>191392.77888756472</v>
      </c>
      <c r="T1359" s="21">
        <f t="shared" si="67"/>
        <v>36364.627988637301</v>
      </c>
      <c r="U1359" s="19">
        <v>0</v>
      </c>
      <c r="V1359" s="21">
        <f t="shared" si="68"/>
        <v>227757.40687620203</v>
      </c>
    </row>
    <row r="1360" spans="1:22" x14ac:dyDescent="0.3">
      <c r="A1360" s="7" t="s">
        <v>143</v>
      </c>
      <c r="B1360" s="7">
        <v>4</v>
      </c>
      <c r="C1360" s="8" t="s">
        <v>186</v>
      </c>
      <c r="D1360" s="7" t="s">
        <v>207</v>
      </c>
      <c r="E1360" s="7" t="s">
        <v>58</v>
      </c>
      <c r="F1360" s="8" t="s">
        <v>59</v>
      </c>
      <c r="G1360" s="7" t="s">
        <v>30</v>
      </c>
      <c r="H1360" s="9">
        <v>1038.0436</v>
      </c>
      <c r="I1360" s="9">
        <v>2.9748999999999999</v>
      </c>
      <c r="J1360" s="9">
        <v>2.7844000000000002</v>
      </c>
      <c r="K1360" s="10">
        <v>0.93596423409190233</v>
      </c>
      <c r="L1360" s="9">
        <v>33.49</v>
      </c>
      <c r="M1360" s="19">
        <f>H1360*INDEX('Pliegos Tarifarios (Las Condes)'!$B:$B,MATCH($B1360,'Pliegos Tarifarios (Las Condes)'!$A:$A,0))</f>
        <v>123359.02533679998</v>
      </c>
      <c r="N1360" s="19">
        <f>I1360*INDEX('Pliegos Tarifarios (Las Condes)'!$C:$C,MATCH($B1360,'Pliegos Tarifarios (Las Condes)'!$A:$A,0))</f>
        <v>10203.4815893</v>
      </c>
      <c r="O1360" s="19">
        <f>J1360*INDEX('Pliegos Tarifarios (Las Condes)'!$D:$D,MATCH($B1360,'Pliegos Tarifarios (Las Condes)'!$A:$A,0))</f>
        <v>39339.172648</v>
      </c>
      <c r="P1360" s="19">
        <f>H1360*INDEX('Pliegos Tarifarios (Las Condes)'!$E:$E,MATCH($B1360,'Pliegos Tarifarios (Las Condes)'!$A:$A,0))</f>
        <v>13423.9798352</v>
      </c>
      <c r="Q1360" s="19" cm="1">
        <f t="array" ref="Q1360">H1360*_xlfn.IFS(H1360&lt;=350,INDEX('Pliegos Tarifarios (Las Condes)'!$F:$F,MATCH($B1360,'Pliegos Tarifarios (Las Condes)'!$A:$A,0)),H1360&lt;=500,INDEX('Pliegos Tarifarios (Las Condes)'!$G:$G,MATCH($B1360,'Pliegos Tarifarios (Las Condes)'!$A:$A,0)),H1360&lt;=1000,INDEX('Pliegos Tarifarios (Las Condes)'!$H:$H,MATCH($B1360,'Pliegos Tarifarios (Las Condes)'!$A:$A,0)),H1360&lt;=5000,INDEX('Pliegos Tarifarios (Las Condes)'!$I:$I,MATCH($B1360,'Pliegos Tarifarios (Las Condes)'!$A:$A,0)),H1360&gt;5000,INDEX('Pliegos Tarifarios (Las Condes)'!$J:$J,MATCH($B1360,'Pliegos Tarifarios (Las Condes)'!$A:$A,0)))/1.19</f>
        <v>3115.0031055462186</v>
      </c>
      <c r="R1360" s="19">
        <f>INDEX('Pliegos Tarifarios (Las Condes)'!$K:$K,MATCH($B1360,'Pliegos Tarifarios (Las Condes)'!$A:$A,0))</f>
        <v>719.68899999999996</v>
      </c>
      <c r="S1360" s="21">
        <f t="shared" si="66"/>
        <v>190160.35151484623</v>
      </c>
      <c r="T1360" s="21">
        <f t="shared" si="67"/>
        <v>36130.466787820784</v>
      </c>
      <c r="U1360" s="19">
        <v>0</v>
      </c>
      <c r="V1360" s="21">
        <f t="shared" si="68"/>
        <v>226290.818302667</v>
      </c>
    </row>
    <row r="1361" spans="1:22" x14ac:dyDescent="0.3">
      <c r="A1361" s="7" t="s">
        <v>143</v>
      </c>
      <c r="B1361" s="7">
        <v>4</v>
      </c>
      <c r="C1361" s="8" t="s">
        <v>186</v>
      </c>
      <c r="D1361" s="7" t="s">
        <v>208</v>
      </c>
      <c r="E1361" s="7" t="s">
        <v>61</v>
      </c>
      <c r="F1361" s="8" t="s">
        <v>62</v>
      </c>
      <c r="G1361" s="7" t="s">
        <v>30</v>
      </c>
      <c r="H1361" s="9">
        <v>1036.2007000000001</v>
      </c>
      <c r="I1361" s="9">
        <v>2.9434</v>
      </c>
      <c r="J1361" s="9">
        <v>2.8281999999999998</v>
      </c>
      <c r="K1361" s="10">
        <v>0.96086158863898885</v>
      </c>
      <c r="L1361" s="9">
        <v>33.43</v>
      </c>
      <c r="M1361" s="19">
        <f>H1361*INDEX('Pliegos Tarifarios (Las Condes)'!$B:$B,MATCH($B1361,'Pliegos Tarifarios (Las Condes)'!$A:$A,0))</f>
        <v>123140.01878660001</v>
      </c>
      <c r="N1361" s="19">
        <f>I1361*INDEX('Pliegos Tarifarios (Las Condes)'!$C:$C,MATCH($B1361,'Pliegos Tarifarios (Las Condes)'!$A:$A,0))</f>
        <v>10095.4410938</v>
      </c>
      <c r="O1361" s="19">
        <f>J1361*INDEX('Pliegos Tarifarios (Las Condes)'!$D:$D,MATCH($B1361,'Pliegos Tarifarios (Las Condes)'!$A:$A,0))</f>
        <v>39957.997444000001</v>
      </c>
      <c r="P1361" s="19">
        <f>H1361*INDEX('Pliegos Tarifarios (Las Condes)'!$E:$E,MATCH($B1361,'Pliegos Tarifarios (Las Condes)'!$A:$A,0))</f>
        <v>13400.147452400002</v>
      </c>
      <c r="Q1361" s="19" cm="1">
        <f t="array" ref="Q1361">H1361*_xlfn.IFS(H1361&lt;=350,INDEX('Pliegos Tarifarios (Las Condes)'!$F:$F,MATCH($B1361,'Pliegos Tarifarios (Las Condes)'!$A:$A,0)),H1361&lt;=500,INDEX('Pliegos Tarifarios (Las Condes)'!$G:$G,MATCH($B1361,'Pliegos Tarifarios (Las Condes)'!$A:$A,0)),H1361&lt;=1000,INDEX('Pliegos Tarifarios (Las Condes)'!$H:$H,MATCH($B1361,'Pliegos Tarifarios (Las Condes)'!$A:$A,0)),H1361&lt;=5000,INDEX('Pliegos Tarifarios (Las Condes)'!$I:$I,MATCH($B1361,'Pliegos Tarifarios (Las Condes)'!$A:$A,0)),H1361&gt;5000,INDEX('Pliegos Tarifarios (Las Condes)'!$J:$J,MATCH($B1361,'Pliegos Tarifarios (Las Condes)'!$A:$A,0)))/1.19</f>
        <v>3109.4728568907562</v>
      </c>
      <c r="R1361" s="19">
        <f>INDEX('Pliegos Tarifarios (Las Condes)'!$K:$K,MATCH($B1361,'Pliegos Tarifarios (Las Condes)'!$A:$A,0))</f>
        <v>719.68899999999996</v>
      </c>
      <c r="S1361" s="21">
        <f t="shared" si="66"/>
        <v>190422.7666336908</v>
      </c>
      <c r="T1361" s="21">
        <f t="shared" si="67"/>
        <v>36180.325660401249</v>
      </c>
      <c r="U1361" s="19">
        <v>0</v>
      </c>
      <c r="V1361" s="21">
        <f t="shared" si="68"/>
        <v>226603.09229409206</v>
      </c>
    </row>
    <row r="1362" spans="1:22" x14ac:dyDescent="0.3">
      <c r="A1362" s="7" t="s">
        <v>143</v>
      </c>
      <c r="B1362" s="7">
        <v>4</v>
      </c>
      <c r="C1362" s="8" t="s">
        <v>186</v>
      </c>
      <c r="D1362" s="7" t="s">
        <v>209</v>
      </c>
      <c r="E1362" s="7" t="s">
        <v>34</v>
      </c>
      <c r="F1362" s="8" t="s">
        <v>64</v>
      </c>
      <c r="G1362" s="7" t="s">
        <v>30</v>
      </c>
      <c r="H1362" s="9">
        <v>2074.0324000000001</v>
      </c>
      <c r="I1362" s="9">
        <v>5.9231999999999996</v>
      </c>
      <c r="J1362" s="9">
        <v>5.7819000000000003</v>
      </c>
      <c r="K1362" s="10">
        <v>0.97614465153970842</v>
      </c>
      <c r="L1362" s="9">
        <v>66.900000000000006</v>
      </c>
      <c r="M1362" s="19">
        <f>H1362*INDEX('Pliegos Tarifarios (Las Condes)'!$B:$B,MATCH($B1362,'Pliegos Tarifarios (Las Condes)'!$A:$A,0))</f>
        <v>246473.86235119999</v>
      </c>
      <c r="N1362" s="19">
        <f>I1362*INDEX('Pliegos Tarifarios (Las Condes)'!$C:$C,MATCH($B1362,'Pliegos Tarifarios (Las Condes)'!$A:$A,0))</f>
        <v>20315.7289824</v>
      </c>
      <c r="O1362" s="19">
        <f>J1362*INDEX('Pliegos Tarifarios (Las Condes)'!$D:$D,MATCH($B1362,'Pliegos Tarifarios (Las Condes)'!$A:$A,0))</f>
        <v>81689.111598000003</v>
      </c>
      <c r="P1362" s="19">
        <f>H1362*INDEX('Pliegos Tarifarios (Las Condes)'!$E:$E,MATCH($B1362,'Pliegos Tarifarios (Las Condes)'!$A:$A,0))</f>
        <v>26821.3869968</v>
      </c>
      <c r="Q1362" s="19" cm="1">
        <f t="array" ref="Q1362">H1362*_xlfn.IFS(H1362&lt;=350,INDEX('Pliegos Tarifarios (Las Condes)'!$F:$F,MATCH($B1362,'Pliegos Tarifarios (Las Condes)'!$A:$A,0)),H1362&lt;=500,INDEX('Pliegos Tarifarios (Las Condes)'!$G:$G,MATCH($B1362,'Pliegos Tarifarios (Las Condes)'!$A:$A,0)),H1362&lt;=1000,INDEX('Pliegos Tarifarios (Las Condes)'!$H:$H,MATCH($B1362,'Pliegos Tarifarios (Las Condes)'!$A:$A,0)),H1362&lt;=5000,INDEX('Pliegos Tarifarios (Las Condes)'!$I:$I,MATCH($B1362,'Pliegos Tarifarios (Las Condes)'!$A:$A,0)),H1362&gt;5000,INDEX('Pliegos Tarifarios (Las Condes)'!$J:$J,MATCH($B1362,'Pliegos Tarifarios (Las Condes)'!$A:$A,0)))/1.19</f>
        <v>6223.8400843697482</v>
      </c>
      <c r="R1362" s="19">
        <f>INDEX('Pliegos Tarifarios (Las Condes)'!$K:$K,MATCH($B1362,'Pliegos Tarifarios (Las Condes)'!$A:$A,0))</f>
        <v>719.68899999999996</v>
      </c>
      <c r="S1362" s="21">
        <f t="shared" si="66"/>
        <v>382243.61901276978</v>
      </c>
      <c r="T1362" s="21">
        <f t="shared" si="67"/>
        <v>72626.287612426255</v>
      </c>
      <c r="U1362" s="19">
        <v>0</v>
      </c>
      <c r="V1362" s="21">
        <f t="shared" si="68"/>
        <v>454869.90662519605</v>
      </c>
    </row>
    <row r="1363" spans="1:22" x14ac:dyDescent="0.3">
      <c r="A1363" s="7" t="s">
        <v>143</v>
      </c>
      <c r="B1363" s="7">
        <v>4</v>
      </c>
      <c r="C1363" s="8" t="s">
        <v>186</v>
      </c>
      <c r="D1363" s="7" t="s">
        <v>210</v>
      </c>
      <c r="E1363" s="7" t="s">
        <v>34</v>
      </c>
      <c r="F1363" s="8" t="s">
        <v>66</v>
      </c>
      <c r="G1363" s="7" t="s">
        <v>30</v>
      </c>
      <c r="H1363" s="9">
        <v>2069.3328000000001</v>
      </c>
      <c r="I1363" s="9">
        <v>5.8872</v>
      </c>
      <c r="J1363" s="9">
        <v>5.8872</v>
      </c>
      <c r="K1363" s="10">
        <v>1</v>
      </c>
      <c r="L1363" s="9">
        <v>66.75</v>
      </c>
      <c r="M1363" s="19">
        <f>H1363*INDEX('Pliegos Tarifarios (Las Condes)'!$B:$B,MATCH($B1363,'Pliegos Tarifarios (Las Condes)'!$A:$A,0))</f>
        <v>245915.37128640001</v>
      </c>
      <c r="N1363" s="19">
        <f>I1363*INDEX('Pliegos Tarifarios (Las Condes)'!$C:$C,MATCH($B1363,'Pliegos Tarifarios (Las Condes)'!$A:$A,0))</f>
        <v>20192.254130400001</v>
      </c>
      <c r="O1363" s="19">
        <f>J1363*INDEX('Pliegos Tarifarios (Las Condes)'!$D:$D,MATCH($B1363,'Pliegos Tarifarios (Las Condes)'!$A:$A,0))</f>
        <v>83176.834224000006</v>
      </c>
      <c r="P1363" s="19">
        <f>H1363*INDEX('Pliegos Tarifarios (Las Condes)'!$E:$E,MATCH($B1363,'Pliegos Tarifarios (Las Condes)'!$A:$A,0))</f>
        <v>26760.611769600004</v>
      </c>
      <c r="Q1363" s="19" cm="1">
        <f t="array" ref="Q1363">H1363*_xlfn.IFS(H1363&lt;=350,INDEX('Pliegos Tarifarios (Las Condes)'!$F:$F,MATCH($B1363,'Pliegos Tarifarios (Las Condes)'!$A:$A,0)),H1363&lt;=500,INDEX('Pliegos Tarifarios (Las Condes)'!$G:$G,MATCH($B1363,'Pliegos Tarifarios (Las Condes)'!$A:$A,0)),H1363&lt;=1000,INDEX('Pliegos Tarifarios (Las Condes)'!$H:$H,MATCH($B1363,'Pliegos Tarifarios (Las Condes)'!$A:$A,0)),H1363&lt;=5000,INDEX('Pliegos Tarifarios (Las Condes)'!$I:$I,MATCH($B1363,'Pliegos Tarifarios (Las Condes)'!$A:$A,0)),H1363&gt;5000,INDEX('Pliegos Tarifarios (Las Condes)'!$J:$J,MATCH($B1363,'Pliegos Tarifarios (Las Condes)'!$A:$A,0)))/1.19</f>
        <v>6209.7373351260503</v>
      </c>
      <c r="R1363" s="19">
        <f>INDEX('Pliegos Tarifarios (Las Condes)'!$K:$K,MATCH($B1363,'Pliegos Tarifarios (Las Condes)'!$A:$A,0))</f>
        <v>719.68899999999996</v>
      </c>
      <c r="S1363" s="21">
        <f t="shared" si="66"/>
        <v>382974.49774552608</v>
      </c>
      <c r="T1363" s="21">
        <f t="shared" si="67"/>
        <v>72765.154571649953</v>
      </c>
      <c r="U1363" s="19">
        <v>0</v>
      </c>
      <c r="V1363" s="21">
        <f t="shared" si="68"/>
        <v>455739.65231717605</v>
      </c>
    </row>
    <row r="1364" spans="1:22" x14ac:dyDescent="0.3">
      <c r="A1364" s="7" t="s">
        <v>143</v>
      </c>
      <c r="B1364" s="7">
        <v>4</v>
      </c>
      <c r="C1364" s="8" t="s">
        <v>186</v>
      </c>
      <c r="D1364" s="7" t="s">
        <v>211</v>
      </c>
      <c r="E1364" s="7" t="s">
        <v>34</v>
      </c>
      <c r="F1364" s="8" t="s">
        <v>68</v>
      </c>
      <c r="G1364" s="7" t="s">
        <v>30</v>
      </c>
      <c r="H1364" s="9">
        <v>2072.0578999999998</v>
      </c>
      <c r="I1364" s="9">
        <v>5.9608999999999996</v>
      </c>
      <c r="J1364" s="9">
        <v>5.7461000000000002</v>
      </c>
      <c r="K1364" s="10">
        <v>0.96396517304433904</v>
      </c>
      <c r="L1364" s="9">
        <v>66.84</v>
      </c>
      <c r="M1364" s="19">
        <f>H1364*INDEX('Pliegos Tarifarios (Las Condes)'!$B:$B,MATCH($B1364,'Pliegos Tarifarios (Las Condes)'!$A:$A,0))</f>
        <v>246239.21672019997</v>
      </c>
      <c r="N1364" s="19">
        <f>I1364*INDEX('Pliegos Tarifarios (Las Condes)'!$C:$C,MATCH($B1364,'Pliegos Tarifarios (Las Condes)'!$A:$A,0))</f>
        <v>20445.034591299998</v>
      </c>
      <c r="O1364" s="19">
        <f>J1364*INDEX('Pliegos Tarifarios (Las Condes)'!$D:$D,MATCH($B1364,'Pliegos Tarifarios (Las Condes)'!$A:$A,0))</f>
        <v>81183.31416200001</v>
      </c>
      <c r="P1364" s="19">
        <f>H1364*INDEX('Pliegos Tarifarios (Las Condes)'!$E:$E,MATCH($B1364,'Pliegos Tarifarios (Las Condes)'!$A:$A,0))</f>
        <v>26795.852762799997</v>
      </c>
      <c r="Q1364" s="19" cm="1">
        <f t="array" ref="Q1364">H1364*_xlfn.IFS(H1364&lt;=350,INDEX('Pliegos Tarifarios (Las Condes)'!$F:$F,MATCH($B1364,'Pliegos Tarifarios (Las Condes)'!$A:$A,0)),H1364&lt;=500,INDEX('Pliegos Tarifarios (Las Condes)'!$G:$G,MATCH($B1364,'Pliegos Tarifarios (Las Condes)'!$A:$A,0)),H1364&lt;=1000,INDEX('Pliegos Tarifarios (Las Condes)'!$H:$H,MATCH($B1364,'Pliegos Tarifarios (Las Condes)'!$A:$A,0)),H1364&lt;=5000,INDEX('Pliegos Tarifarios (Las Condes)'!$I:$I,MATCH($B1364,'Pliegos Tarifarios (Las Condes)'!$A:$A,0)),H1364&gt;5000,INDEX('Pliegos Tarifarios (Las Condes)'!$J:$J,MATCH($B1364,'Pliegos Tarifarios (Las Condes)'!$A:$A,0)))/1.19</f>
        <v>6217.9149251260496</v>
      </c>
      <c r="R1364" s="19">
        <f>INDEX('Pliegos Tarifarios (Las Condes)'!$K:$K,MATCH($B1364,'Pliegos Tarifarios (Las Condes)'!$A:$A,0))</f>
        <v>719.68899999999996</v>
      </c>
      <c r="S1364" s="21">
        <f t="shared" si="66"/>
        <v>381601.02216142608</v>
      </c>
      <c r="T1364" s="21">
        <f t="shared" si="67"/>
        <v>72504.194210670961</v>
      </c>
      <c r="U1364" s="19">
        <v>0</v>
      </c>
      <c r="V1364" s="21">
        <f t="shared" si="68"/>
        <v>454105.21637209703</v>
      </c>
    </row>
    <row r="1365" spans="1:22" x14ac:dyDescent="0.3">
      <c r="A1365" s="7" t="s">
        <v>143</v>
      </c>
      <c r="B1365" s="7">
        <v>4</v>
      </c>
      <c r="C1365" s="8" t="s">
        <v>186</v>
      </c>
      <c r="D1365" s="7" t="s">
        <v>212</v>
      </c>
      <c r="E1365" s="7" t="s">
        <v>70</v>
      </c>
      <c r="F1365" s="8" t="s">
        <v>71</v>
      </c>
      <c r="G1365" s="7" t="s">
        <v>30</v>
      </c>
      <c r="H1365" s="9">
        <v>2591.7051000000001</v>
      </c>
      <c r="I1365" s="9">
        <v>7.2313999999999998</v>
      </c>
      <c r="J1365" s="9">
        <v>7.2008999999999999</v>
      </c>
      <c r="K1365" s="10">
        <v>0.99578228282213677</v>
      </c>
      <c r="L1365" s="9">
        <v>83.6</v>
      </c>
      <c r="M1365" s="19">
        <f>H1365*INDEX('Pliegos Tarifarios (Las Condes)'!$B:$B,MATCH($B1365,'Pliegos Tarifarios (Las Condes)'!$A:$A,0))</f>
        <v>307993.0506738</v>
      </c>
      <c r="N1365" s="19">
        <f>I1365*INDEX('Pliegos Tarifarios (Las Condes)'!$C:$C,MATCH($B1365,'Pliegos Tarifarios (Las Condes)'!$A:$A,0))</f>
        <v>24802.667909799999</v>
      </c>
      <c r="O1365" s="19">
        <f>J1365*INDEX('Pliegos Tarifarios (Las Condes)'!$D:$D,MATCH($B1365,'Pliegos Tarifarios (Las Condes)'!$A:$A,0))</f>
        <v>101737.339578</v>
      </c>
      <c r="P1365" s="19">
        <f>H1365*INDEX('Pliegos Tarifarios (Las Condes)'!$E:$E,MATCH($B1365,'Pliegos Tarifarios (Las Condes)'!$A:$A,0))</f>
        <v>33515.930353200005</v>
      </c>
      <c r="Q1365" s="19" cm="1">
        <f t="array" ref="Q1365">H1365*_xlfn.IFS(H1365&lt;=350,INDEX('Pliegos Tarifarios (Las Condes)'!$F:$F,MATCH($B1365,'Pliegos Tarifarios (Las Condes)'!$A:$A,0)),H1365&lt;=500,INDEX('Pliegos Tarifarios (Las Condes)'!$G:$G,MATCH($B1365,'Pliegos Tarifarios (Las Condes)'!$A:$A,0)),H1365&lt;=1000,INDEX('Pliegos Tarifarios (Las Condes)'!$H:$H,MATCH($B1365,'Pliegos Tarifarios (Las Condes)'!$A:$A,0)),H1365&lt;=5000,INDEX('Pliegos Tarifarios (Las Condes)'!$I:$I,MATCH($B1365,'Pliegos Tarifarios (Las Condes)'!$A:$A,0)),H1365&gt;5000,INDEX('Pliegos Tarifarios (Las Condes)'!$J:$J,MATCH($B1365,'Pliegos Tarifarios (Las Condes)'!$A:$A,0)))/1.19</f>
        <v>7777.2932034453779</v>
      </c>
      <c r="R1365" s="19">
        <f>INDEX('Pliegos Tarifarios (Las Condes)'!$K:$K,MATCH($B1365,'Pliegos Tarifarios (Las Condes)'!$A:$A,0))</f>
        <v>719.68899999999996</v>
      </c>
      <c r="S1365" s="21">
        <f t="shared" si="66"/>
        <v>476545.97071824543</v>
      </c>
      <c r="T1365" s="21">
        <f t="shared" si="67"/>
        <v>90543.734436466635</v>
      </c>
      <c r="U1365" s="19">
        <v>0</v>
      </c>
      <c r="V1365" s="21">
        <f t="shared" si="68"/>
        <v>567089.70515471208</v>
      </c>
    </row>
    <row r="1366" spans="1:22" x14ac:dyDescent="0.3">
      <c r="A1366" s="7" t="s">
        <v>143</v>
      </c>
      <c r="B1366" s="7">
        <v>4</v>
      </c>
      <c r="C1366" s="8" t="s">
        <v>186</v>
      </c>
      <c r="D1366" s="7" t="s">
        <v>213</v>
      </c>
      <c r="E1366" s="7" t="s">
        <v>73</v>
      </c>
      <c r="F1366" s="8" t="s">
        <v>74</v>
      </c>
      <c r="G1366" s="7" t="s">
        <v>16</v>
      </c>
      <c r="H1366" s="9">
        <v>4146.5419000000002</v>
      </c>
      <c r="I1366" s="9">
        <v>11.6526</v>
      </c>
      <c r="J1366" s="9">
        <v>11.5754</v>
      </c>
      <c r="K1366" s="10">
        <v>0.99337486912791995</v>
      </c>
      <c r="L1366" s="9">
        <v>133.76</v>
      </c>
      <c r="M1366" s="19">
        <f>H1366*INDEX('Pliegos Tarifarios (Las Condes)'!$B:$B,MATCH($B1366,'Pliegos Tarifarios (Las Condes)'!$A:$A,0))</f>
        <v>492766.74631219998</v>
      </c>
      <c r="N1366" s="19">
        <f>I1366*INDEX('Pliegos Tarifarios (Las Condes)'!$C:$C,MATCH($B1366,'Pliegos Tarifarios (Las Condes)'!$A:$A,0))</f>
        <v>39966.751678199995</v>
      </c>
      <c r="O1366" s="19">
        <f>J1366*INDEX('Pliegos Tarifarios (Las Condes)'!$D:$D,MATCH($B1366,'Pliegos Tarifarios (Las Condes)'!$A:$A,0))</f>
        <v>163542.112868</v>
      </c>
      <c r="P1366" s="19">
        <f>H1366*INDEX('Pliegos Tarifarios (Las Condes)'!$E:$E,MATCH($B1366,'Pliegos Tarifarios (Las Condes)'!$A:$A,0))</f>
        <v>53623.079850800001</v>
      </c>
      <c r="Q1366" s="19" cm="1">
        <f t="array" ref="Q1366">H1366*_xlfn.IFS(H1366&lt;=350,INDEX('Pliegos Tarifarios (Las Condes)'!$F:$F,MATCH($B1366,'Pliegos Tarifarios (Las Condes)'!$A:$A,0)),H1366&lt;=500,INDEX('Pliegos Tarifarios (Las Condes)'!$G:$G,MATCH($B1366,'Pliegos Tarifarios (Las Condes)'!$A:$A,0)),H1366&lt;=1000,INDEX('Pliegos Tarifarios (Las Condes)'!$H:$H,MATCH($B1366,'Pliegos Tarifarios (Las Condes)'!$A:$A,0)),H1366&lt;=5000,INDEX('Pliegos Tarifarios (Las Condes)'!$I:$I,MATCH($B1366,'Pliegos Tarifarios (Las Condes)'!$A:$A,0)),H1366&gt;5000,INDEX('Pliegos Tarifarios (Las Condes)'!$J:$J,MATCH($B1366,'Pliegos Tarifarios (Las Condes)'!$A:$A,0)))/1.19</f>
        <v>12443.110188991597</v>
      </c>
      <c r="R1366" s="19">
        <f>INDEX('Pliegos Tarifarios (Las Condes)'!$K:$K,MATCH($B1366,'Pliegos Tarifarios (Las Condes)'!$A:$A,0))</f>
        <v>719.68899999999996</v>
      </c>
      <c r="S1366" s="21">
        <f t="shared" si="66"/>
        <v>763061.48989819153</v>
      </c>
      <c r="T1366" s="21">
        <f t="shared" si="67"/>
        <v>144981.6830806564</v>
      </c>
      <c r="U1366" s="19">
        <v>0</v>
      </c>
      <c r="V1366" s="21">
        <f t="shared" si="68"/>
        <v>908043.17297884799</v>
      </c>
    </row>
    <row r="1367" spans="1:22" x14ac:dyDescent="0.3">
      <c r="A1367" s="7" t="s">
        <v>143</v>
      </c>
      <c r="B1367" s="7">
        <v>4</v>
      </c>
      <c r="C1367" s="8" t="s">
        <v>186</v>
      </c>
      <c r="D1367" s="7" t="s">
        <v>214</v>
      </c>
      <c r="E1367" s="7" t="s">
        <v>73</v>
      </c>
      <c r="F1367" s="8" t="s">
        <v>76</v>
      </c>
      <c r="G1367" s="7" t="s">
        <v>16</v>
      </c>
      <c r="H1367" s="9">
        <v>3115.4398000000001</v>
      </c>
      <c r="I1367" s="9">
        <v>8.6272000000000002</v>
      </c>
      <c r="J1367" s="9">
        <v>8.5230999999999995</v>
      </c>
      <c r="K1367" s="10">
        <v>0.98793351261127593</v>
      </c>
      <c r="L1367" s="9">
        <v>100.5</v>
      </c>
      <c r="M1367" s="19">
        <f>H1367*INDEX('Pliegos Tarifarios (Las Condes)'!$B:$B,MATCH($B1367,'Pliegos Tarifarios (Las Condes)'!$A:$A,0))</f>
        <v>370232.6349524</v>
      </c>
      <c r="N1367" s="19">
        <f>I1367*INDEX('Pliegos Tarifarios (Las Condes)'!$C:$C,MATCH($B1367,'Pliegos Tarifarios (Las Condes)'!$A:$A,0))</f>
        <v>29590.062310400001</v>
      </c>
      <c r="O1367" s="19">
        <f>J1367*INDEX('Pliegos Tarifarios (Las Condes)'!$D:$D,MATCH($B1367,'Pliegos Tarifarios (Las Condes)'!$A:$A,0))</f>
        <v>120417.936502</v>
      </c>
      <c r="P1367" s="19">
        <f>H1367*INDEX('Pliegos Tarifarios (Las Condes)'!$E:$E,MATCH($B1367,'Pliegos Tarifarios (Las Condes)'!$A:$A,0))</f>
        <v>40288.867493600002</v>
      </c>
      <c r="Q1367" s="19" cm="1">
        <f t="array" ref="Q1367">H1367*_xlfn.IFS(H1367&lt;=350,INDEX('Pliegos Tarifarios (Las Condes)'!$F:$F,MATCH($B1367,'Pliegos Tarifarios (Las Condes)'!$A:$A,0)),H1367&lt;=500,INDEX('Pliegos Tarifarios (Las Condes)'!$G:$G,MATCH($B1367,'Pliegos Tarifarios (Las Condes)'!$A:$A,0)),H1367&lt;=1000,INDEX('Pliegos Tarifarios (Las Condes)'!$H:$H,MATCH($B1367,'Pliegos Tarifarios (Las Condes)'!$A:$A,0)),H1367&lt;=5000,INDEX('Pliegos Tarifarios (Las Condes)'!$I:$I,MATCH($B1367,'Pliegos Tarifarios (Las Condes)'!$A:$A,0)),H1367&gt;5000,INDEX('Pliegos Tarifarios (Las Condes)'!$J:$J,MATCH($B1367,'Pliegos Tarifarios (Las Condes)'!$A:$A,0)))/1.19</f>
        <v>9348.9374166386551</v>
      </c>
      <c r="R1367" s="19">
        <f>INDEX('Pliegos Tarifarios (Las Condes)'!$K:$K,MATCH($B1367,'Pliegos Tarifarios (Las Condes)'!$A:$A,0))</f>
        <v>719.68899999999996</v>
      </c>
      <c r="S1367" s="21">
        <f t="shared" si="66"/>
        <v>570598.12767503876</v>
      </c>
      <c r="T1367" s="21">
        <f t="shared" si="67"/>
        <v>108413.64425825737</v>
      </c>
      <c r="U1367" s="19">
        <v>0</v>
      </c>
      <c r="V1367" s="21">
        <f t="shared" si="68"/>
        <v>679011.77193329611</v>
      </c>
    </row>
    <row r="1368" spans="1:22" x14ac:dyDescent="0.3">
      <c r="A1368" s="7" t="s">
        <v>143</v>
      </c>
      <c r="B1368" s="7">
        <v>4</v>
      </c>
      <c r="C1368" s="8" t="s">
        <v>186</v>
      </c>
      <c r="D1368" s="7" t="s">
        <v>215</v>
      </c>
      <c r="E1368" s="7" t="s">
        <v>78</v>
      </c>
      <c r="F1368" s="8" t="s">
        <v>79</v>
      </c>
      <c r="G1368" s="7" t="s">
        <v>16</v>
      </c>
      <c r="H1368" s="9">
        <v>5182.9049000000005</v>
      </c>
      <c r="I1368" s="9">
        <v>14.402799999999999</v>
      </c>
      <c r="J1368" s="9">
        <v>14.1082</v>
      </c>
      <c r="K1368" s="10">
        <v>0.97954564390257459</v>
      </c>
      <c r="L1368" s="9">
        <v>167.19</v>
      </c>
      <c r="M1368" s="19">
        <f>H1368*INDEX('Pliegos Tarifarios (Las Condes)'!$B:$B,MATCH($B1368,'Pliegos Tarifarios (Las Condes)'!$A:$A,0))</f>
        <v>615926.05250620004</v>
      </c>
      <c r="N1368" s="19">
        <f>I1368*INDEX('Pliegos Tarifarios (Las Condes)'!$C:$C,MATCH($B1368,'Pliegos Tarifarios (Las Condes)'!$A:$A,0))</f>
        <v>49399.544399599996</v>
      </c>
      <c r="O1368" s="19">
        <f>J1368*INDEX('Pliegos Tarifarios (Las Condes)'!$D:$D,MATCH($B1368,'Pliegos Tarifarios (Las Condes)'!$A:$A,0))</f>
        <v>199326.575044</v>
      </c>
      <c r="P1368" s="19">
        <f>H1368*INDEX('Pliegos Tarifarios (Las Condes)'!$E:$E,MATCH($B1368,'Pliegos Tarifarios (Las Condes)'!$A:$A,0))</f>
        <v>67025.326166800005</v>
      </c>
      <c r="Q1368" s="19" cm="1">
        <f t="array" ref="Q1368">H1368*_xlfn.IFS(H1368&lt;=350,INDEX('Pliegos Tarifarios (Las Condes)'!$F:$F,MATCH($B1368,'Pliegos Tarifarios (Las Condes)'!$A:$A,0)),H1368&lt;=500,INDEX('Pliegos Tarifarios (Las Condes)'!$G:$G,MATCH($B1368,'Pliegos Tarifarios (Las Condes)'!$A:$A,0)),H1368&lt;=1000,INDEX('Pliegos Tarifarios (Las Condes)'!$H:$H,MATCH($B1368,'Pliegos Tarifarios (Las Condes)'!$A:$A,0)),H1368&lt;=5000,INDEX('Pliegos Tarifarios (Las Condes)'!$I:$I,MATCH($B1368,'Pliegos Tarifarios (Las Condes)'!$A:$A,0)),H1368&gt;5000,INDEX('Pliegos Tarifarios (Las Condes)'!$J:$J,MATCH($B1368,'Pliegos Tarifarios (Las Condes)'!$A:$A,0)))/1.19</f>
        <v>17007.767760084036</v>
      </c>
      <c r="R1368" s="19">
        <f>INDEX('Pliegos Tarifarios (Las Condes)'!$K:$K,MATCH($B1368,'Pliegos Tarifarios (Las Condes)'!$A:$A,0))</f>
        <v>719.68899999999996</v>
      </c>
      <c r="S1368" s="21">
        <f t="shared" si="66"/>
        <v>949404.95487668412</v>
      </c>
      <c r="T1368" s="21">
        <f t="shared" si="67"/>
        <v>180386.94142656997</v>
      </c>
      <c r="U1368" s="19">
        <v>0</v>
      </c>
      <c r="V1368" s="21">
        <f t="shared" si="68"/>
        <v>1129791.8963032542</v>
      </c>
    </row>
    <row r="1369" spans="1:22" x14ac:dyDescent="0.3">
      <c r="A1369" s="7" t="s">
        <v>143</v>
      </c>
      <c r="B1369" s="7">
        <v>4</v>
      </c>
      <c r="C1369" s="8" t="s">
        <v>186</v>
      </c>
      <c r="D1369" s="7" t="s">
        <v>216</v>
      </c>
      <c r="E1369" s="7" t="s">
        <v>78</v>
      </c>
      <c r="F1369" s="8" t="s">
        <v>81</v>
      </c>
      <c r="G1369" s="7" t="s">
        <v>16</v>
      </c>
      <c r="H1369" s="9">
        <v>4141.6162000000004</v>
      </c>
      <c r="I1369" s="9">
        <v>11.8727</v>
      </c>
      <c r="J1369" s="9">
        <v>11.8727</v>
      </c>
      <c r="K1369" s="10">
        <v>1</v>
      </c>
      <c r="L1369" s="9">
        <v>133.6</v>
      </c>
      <c r="M1369" s="19">
        <f>H1369*INDEX('Pliegos Tarifarios (Las Condes)'!$B:$B,MATCH($B1369,'Pliegos Tarifarios (Las Condes)'!$A:$A,0))</f>
        <v>492181.38597560005</v>
      </c>
      <c r="N1369" s="19">
        <f>I1369*INDEX('Pliegos Tarifarios (Las Condes)'!$C:$C,MATCH($B1369,'Pliegos Tarifarios (Las Condes)'!$A:$A,0))</f>
        <v>40721.663203900003</v>
      </c>
      <c r="O1369" s="19">
        <f>J1369*INDEX('Pliegos Tarifarios (Las Condes)'!$D:$D,MATCH($B1369,'Pliegos Tarifarios (Las Condes)'!$A:$A,0))</f>
        <v>167742.492134</v>
      </c>
      <c r="P1369" s="19">
        <f>H1369*INDEX('Pliegos Tarifarios (Las Condes)'!$E:$E,MATCH($B1369,'Pliegos Tarifarios (Las Condes)'!$A:$A,0))</f>
        <v>53559.380698400004</v>
      </c>
      <c r="Q1369" s="19" cm="1">
        <f t="array" ref="Q1369">H1369*_xlfn.IFS(H1369&lt;=350,INDEX('Pliegos Tarifarios (Las Condes)'!$F:$F,MATCH($B1369,'Pliegos Tarifarios (Las Condes)'!$A:$A,0)),H1369&lt;=500,INDEX('Pliegos Tarifarios (Las Condes)'!$G:$G,MATCH($B1369,'Pliegos Tarifarios (Las Condes)'!$A:$A,0)),H1369&lt;=1000,INDEX('Pliegos Tarifarios (Las Condes)'!$H:$H,MATCH($B1369,'Pliegos Tarifarios (Las Condes)'!$A:$A,0)),H1369&lt;=5000,INDEX('Pliegos Tarifarios (Las Condes)'!$I:$I,MATCH($B1369,'Pliegos Tarifarios (Las Condes)'!$A:$A,0)),H1369&gt;5000,INDEX('Pliegos Tarifarios (Las Condes)'!$J:$J,MATCH($B1369,'Pliegos Tarifarios (Las Condes)'!$A:$A,0)))/1.19</f>
        <v>12428.3289497479</v>
      </c>
      <c r="R1369" s="19">
        <f>INDEX('Pliegos Tarifarios (Las Condes)'!$K:$K,MATCH($B1369,'Pliegos Tarifarios (Las Condes)'!$A:$A,0))</f>
        <v>719.68899999999996</v>
      </c>
      <c r="S1369" s="21">
        <f t="shared" si="66"/>
        <v>767352.93996164808</v>
      </c>
      <c r="T1369" s="21">
        <f t="shared" si="67"/>
        <v>145797.05859271315</v>
      </c>
      <c r="U1369" s="19">
        <v>0</v>
      </c>
      <c r="V1369" s="21">
        <f t="shared" si="68"/>
        <v>913149.99855436129</v>
      </c>
    </row>
    <row r="1370" spans="1:22" x14ac:dyDescent="0.3">
      <c r="A1370" s="7" t="s">
        <v>143</v>
      </c>
      <c r="B1370" s="7">
        <v>4</v>
      </c>
      <c r="C1370" s="8" t="s">
        <v>186</v>
      </c>
      <c r="D1370" s="7" t="s">
        <v>217</v>
      </c>
      <c r="E1370" s="7" t="s">
        <v>78</v>
      </c>
      <c r="F1370" s="8" t="s">
        <v>83</v>
      </c>
      <c r="G1370" s="7" t="s">
        <v>16</v>
      </c>
      <c r="H1370" s="9">
        <v>4139.2848000000004</v>
      </c>
      <c r="I1370" s="9">
        <v>11.805400000000001</v>
      </c>
      <c r="J1370" s="9">
        <v>11.621700000000001</v>
      </c>
      <c r="K1370" s="10">
        <v>0.98443932437698001</v>
      </c>
      <c r="L1370" s="9">
        <v>133.53</v>
      </c>
      <c r="M1370" s="19">
        <f>H1370*INDEX('Pliegos Tarifarios (Las Condes)'!$B:$B,MATCH($B1370,'Pliegos Tarifarios (Las Condes)'!$A:$A,0))</f>
        <v>491904.3270624</v>
      </c>
      <c r="N1370" s="19">
        <f>I1370*INDEX('Pliegos Tarifarios (Las Condes)'!$C:$C,MATCH($B1370,'Pliegos Tarifarios (Las Condes)'!$A:$A,0))</f>
        <v>40490.833827800001</v>
      </c>
      <c r="O1370" s="19">
        <f>J1370*INDEX('Pliegos Tarifarios (Las Condes)'!$D:$D,MATCH($B1370,'Pliegos Tarifarios (Las Condes)'!$A:$A,0))</f>
        <v>164196.258714</v>
      </c>
      <c r="P1370" s="19">
        <f>H1370*INDEX('Pliegos Tarifarios (Las Condes)'!$E:$E,MATCH($B1370,'Pliegos Tarifarios (Las Condes)'!$A:$A,0))</f>
        <v>53529.231033600008</v>
      </c>
      <c r="Q1370" s="19" cm="1">
        <f t="array" ref="Q1370">H1370*_xlfn.IFS(H1370&lt;=350,INDEX('Pliegos Tarifarios (Las Condes)'!$F:$F,MATCH($B1370,'Pliegos Tarifarios (Las Condes)'!$A:$A,0)),H1370&lt;=500,INDEX('Pliegos Tarifarios (Las Condes)'!$G:$G,MATCH($B1370,'Pliegos Tarifarios (Las Condes)'!$A:$A,0)),H1370&lt;=1000,INDEX('Pliegos Tarifarios (Las Condes)'!$H:$H,MATCH($B1370,'Pliegos Tarifarios (Las Condes)'!$A:$A,0)),H1370&lt;=5000,INDEX('Pliegos Tarifarios (Las Condes)'!$I:$I,MATCH($B1370,'Pliegos Tarifarios (Las Condes)'!$A:$A,0)),H1370&gt;5000,INDEX('Pliegos Tarifarios (Las Condes)'!$J:$J,MATCH($B1370,'Pliegos Tarifarios (Las Condes)'!$A:$A,0)))/1.19</f>
        <v>12421.332790588236</v>
      </c>
      <c r="R1370" s="19">
        <f>INDEX('Pliegos Tarifarios (Las Condes)'!$K:$K,MATCH($B1370,'Pliegos Tarifarios (Las Condes)'!$A:$A,0))</f>
        <v>719.68899999999996</v>
      </c>
      <c r="S1370" s="21">
        <f t="shared" si="66"/>
        <v>763261.67242838826</v>
      </c>
      <c r="T1370" s="21">
        <f t="shared" si="67"/>
        <v>145019.71776139378</v>
      </c>
      <c r="U1370" s="19">
        <v>0</v>
      </c>
      <c r="V1370" s="21">
        <f t="shared" si="68"/>
        <v>908281.39018978202</v>
      </c>
    </row>
    <row r="1371" spans="1:22" x14ac:dyDescent="0.3">
      <c r="A1371" s="7" t="s">
        <v>143</v>
      </c>
      <c r="B1371" s="7">
        <v>4</v>
      </c>
      <c r="C1371" s="8" t="s">
        <v>186</v>
      </c>
      <c r="D1371" s="7" t="s">
        <v>218</v>
      </c>
      <c r="E1371" s="7" t="s">
        <v>78</v>
      </c>
      <c r="F1371" s="8" t="s">
        <v>85</v>
      </c>
      <c r="G1371" s="7" t="s">
        <v>16</v>
      </c>
      <c r="H1371" s="9">
        <v>4162.2154</v>
      </c>
      <c r="I1371" s="9">
        <v>11.831300000000001</v>
      </c>
      <c r="J1371" s="9">
        <v>11.186299999999999</v>
      </c>
      <c r="K1371" s="10">
        <v>0.94548359013802363</v>
      </c>
      <c r="L1371" s="9">
        <v>134.27000000000001</v>
      </c>
      <c r="M1371" s="19">
        <f>H1371*INDEX('Pliegos Tarifarios (Las Condes)'!$B:$B,MATCH($B1371,'Pliegos Tarifarios (Las Condes)'!$A:$A,0))</f>
        <v>494629.35370519996</v>
      </c>
      <c r="N1371" s="19">
        <f>I1371*INDEX('Pliegos Tarifarios (Las Condes)'!$C:$C,MATCH($B1371,'Pliegos Tarifarios (Las Condes)'!$A:$A,0))</f>
        <v>40579.6671241</v>
      </c>
      <c r="O1371" s="19">
        <f>J1371*INDEX('Pliegos Tarifarios (Las Condes)'!$D:$D,MATCH($B1371,'Pliegos Tarifarios (Las Condes)'!$A:$A,0))</f>
        <v>158044.74464599998</v>
      </c>
      <c r="P1371" s="19">
        <f>H1371*INDEX('Pliegos Tarifarios (Las Condes)'!$E:$E,MATCH($B1371,'Pliegos Tarifarios (Las Condes)'!$A:$A,0))</f>
        <v>53825.769552800004</v>
      </c>
      <c r="Q1371" s="19" cm="1">
        <f t="array" ref="Q1371">H1371*_xlfn.IFS(H1371&lt;=350,INDEX('Pliegos Tarifarios (Las Condes)'!$F:$F,MATCH($B1371,'Pliegos Tarifarios (Las Condes)'!$A:$A,0)),H1371&lt;=500,INDEX('Pliegos Tarifarios (Las Condes)'!$G:$G,MATCH($B1371,'Pliegos Tarifarios (Las Condes)'!$A:$A,0)),H1371&lt;=1000,INDEX('Pliegos Tarifarios (Las Condes)'!$H:$H,MATCH($B1371,'Pliegos Tarifarios (Las Condes)'!$A:$A,0)),H1371&lt;=5000,INDEX('Pliegos Tarifarios (Las Condes)'!$I:$I,MATCH($B1371,'Pliegos Tarifarios (Las Condes)'!$A:$A,0)),H1371&gt;5000,INDEX('Pliegos Tarifarios (Las Condes)'!$J:$J,MATCH($B1371,'Pliegos Tarifarios (Las Condes)'!$A:$A,0)))/1.19</f>
        <v>12490.14386</v>
      </c>
      <c r="R1371" s="19">
        <f>INDEX('Pliegos Tarifarios (Las Condes)'!$K:$K,MATCH($B1371,'Pliegos Tarifarios (Las Condes)'!$A:$A,0))</f>
        <v>719.68899999999996</v>
      </c>
      <c r="S1371" s="21">
        <f t="shared" si="66"/>
        <v>760289.36788809986</v>
      </c>
      <c r="T1371" s="21">
        <f t="shared" si="67"/>
        <v>144454.97989873897</v>
      </c>
      <c r="U1371" s="19">
        <v>0</v>
      </c>
      <c r="V1371" s="21">
        <f t="shared" si="68"/>
        <v>904744.34778683889</v>
      </c>
    </row>
    <row r="1372" spans="1:22" x14ac:dyDescent="0.3">
      <c r="A1372" s="7" t="s">
        <v>143</v>
      </c>
      <c r="B1372" s="7">
        <v>4</v>
      </c>
      <c r="C1372" s="8" t="s">
        <v>186</v>
      </c>
      <c r="D1372" s="7" t="s">
        <v>219</v>
      </c>
      <c r="E1372" s="7" t="s">
        <v>78</v>
      </c>
      <c r="F1372" s="8" t="s">
        <v>87</v>
      </c>
      <c r="G1372" s="7" t="s">
        <v>16</v>
      </c>
      <c r="H1372" s="9">
        <v>4144.9049000000005</v>
      </c>
      <c r="I1372" s="9">
        <v>11.5657</v>
      </c>
      <c r="J1372" s="9">
        <v>11.5145</v>
      </c>
      <c r="K1372" s="10">
        <v>0.99557311706165652</v>
      </c>
      <c r="L1372" s="9">
        <v>133.71</v>
      </c>
      <c r="M1372" s="19">
        <f>H1372*INDEX('Pliegos Tarifarios (Las Condes)'!$B:$B,MATCH($B1372,'Pliegos Tarifarios (Las Condes)'!$A:$A,0))</f>
        <v>492572.20850620006</v>
      </c>
      <c r="N1372" s="19">
        <f>I1372*INDEX('Pliegos Tarifarios (Las Condes)'!$C:$C,MATCH($B1372,'Pliegos Tarifarios (Las Condes)'!$A:$A,0))</f>
        <v>39668.697104899999</v>
      </c>
      <c r="O1372" s="19">
        <f>J1372*INDEX('Pliegos Tarifarios (Las Condes)'!$D:$D,MATCH($B1372,'Pliegos Tarifarios (Las Condes)'!$A:$A,0))</f>
        <v>162681.69209</v>
      </c>
      <c r="P1372" s="19">
        <f>H1372*INDEX('Pliegos Tarifarios (Las Condes)'!$E:$E,MATCH($B1372,'Pliegos Tarifarios (Las Condes)'!$A:$A,0))</f>
        <v>53601.910166800008</v>
      </c>
      <c r="Q1372" s="19" cm="1">
        <f t="array" ref="Q1372">H1372*_xlfn.IFS(H1372&lt;=350,INDEX('Pliegos Tarifarios (Las Condes)'!$F:$F,MATCH($B1372,'Pliegos Tarifarios (Las Condes)'!$A:$A,0)),H1372&lt;=500,INDEX('Pliegos Tarifarios (Las Condes)'!$G:$G,MATCH($B1372,'Pliegos Tarifarios (Las Condes)'!$A:$A,0)),H1372&lt;=1000,INDEX('Pliegos Tarifarios (Las Condes)'!$H:$H,MATCH($B1372,'Pliegos Tarifarios (Las Condes)'!$A:$A,0)),H1372&lt;=5000,INDEX('Pliegos Tarifarios (Las Condes)'!$I:$I,MATCH($B1372,'Pliegos Tarifarios (Las Condes)'!$A:$A,0)),H1372&gt;5000,INDEX('Pliegos Tarifarios (Las Condes)'!$J:$J,MATCH($B1372,'Pliegos Tarifarios (Las Condes)'!$A:$A,0)))/1.19</f>
        <v>12438.197813361347</v>
      </c>
      <c r="R1372" s="19">
        <f>INDEX('Pliegos Tarifarios (Las Condes)'!$K:$K,MATCH($B1372,'Pliegos Tarifarios (Las Condes)'!$A:$A,0))</f>
        <v>719.68899999999996</v>
      </c>
      <c r="S1372" s="21">
        <f t="shared" si="66"/>
        <v>761682.39468126139</v>
      </c>
      <c r="T1372" s="21">
        <f t="shared" si="67"/>
        <v>144719.65498943967</v>
      </c>
      <c r="U1372" s="19">
        <v>0</v>
      </c>
      <c r="V1372" s="21">
        <f t="shared" si="68"/>
        <v>906402.04967070103</v>
      </c>
    </row>
    <row r="1373" spans="1:22" x14ac:dyDescent="0.3">
      <c r="A1373" s="7" t="s">
        <v>143</v>
      </c>
      <c r="B1373" s="7">
        <v>4</v>
      </c>
      <c r="C1373" s="8" t="s">
        <v>186</v>
      </c>
      <c r="D1373" s="7" t="s">
        <v>220</v>
      </c>
      <c r="E1373" s="7" t="s">
        <v>78</v>
      </c>
      <c r="F1373" s="8" t="s">
        <v>89</v>
      </c>
      <c r="G1373" s="7" t="s">
        <v>16</v>
      </c>
      <c r="H1373" s="9">
        <v>5176.7681000000002</v>
      </c>
      <c r="I1373" s="9">
        <v>14.78</v>
      </c>
      <c r="J1373" s="9">
        <v>14.244300000000001</v>
      </c>
      <c r="K1373" s="10">
        <v>0.96375507442489861</v>
      </c>
      <c r="L1373" s="9">
        <v>166.99</v>
      </c>
      <c r="M1373" s="19">
        <f>H1373*INDEX('Pliegos Tarifarios (Las Condes)'!$B:$B,MATCH($B1373,'Pliegos Tarifarios (Las Condes)'!$A:$A,0))</f>
        <v>615196.76746779995</v>
      </c>
      <c r="N1373" s="19">
        <f>I1373*INDEX('Pliegos Tarifarios (Las Condes)'!$C:$C,MATCH($B1373,'Pliegos Tarifarios (Las Condes)'!$A:$A,0))</f>
        <v>50693.286459999996</v>
      </c>
      <c r="O1373" s="19">
        <f>J1373*INDEX('Pliegos Tarifarios (Las Condes)'!$D:$D,MATCH($B1373,'Pliegos Tarifarios (Las Condes)'!$A:$A,0))</f>
        <v>201249.45300600003</v>
      </c>
      <c r="P1373" s="19">
        <f>H1373*INDEX('Pliegos Tarifarios (Las Condes)'!$E:$E,MATCH($B1373,'Pliegos Tarifarios (Las Condes)'!$A:$A,0))</f>
        <v>66945.9650692</v>
      </c>
      <c r="Q1373" s="19" cm="1">
        <f t="array" ref="Q1373">H1373*_xlfn.IFS(H1373&lt;=350,INDEX('Pliegos Tarifarios (Las Condes)'!$F:$F,MATCH($B1373,'Pliegos Tarifarios (Las Condes)'!$A:$A,0)),H1373&lt;=500,INDEX('Pliegos Tarifarios (Las Condes)'!$G:$G,MATCH($B1373,'Pliegos Tarifarios (Las Condes)'!$A:$A,0)),H1373&lt;=1000,INDEX('Pliegos Tarifarios (Las Condes)'!$H:$H,MATCH($B1373,'Pliegos Tarifarios (Las Condes)'!$A:$A,0)),H1373&lt;=5000,INDEX('Pliegos Tarifarios (Las Condes)'!$I:$I,MATCH($B1373,'Pliegos Tarifarios (Las Condes)'!$A:$A,0)),H1373&gt;5000,INDEX('Pliegos Tarifarios (Las Condes)'!$J:$J,MATCH($B1373,'Pliegos Tarifarios (Las Condes)'!$A:$A,0)))/1.19</f>
        <v>16987.629773529414</v>
      </c>
      <c r="R1373" s="19">
        <f>INDEX('Pliegos Tarifarios (Las Condes)'!$K:$K,MATCH($B1373,'Pliegos Tarifarios (Las Condes)'!$A:$A,0))</f>
        <v>719.68899999999996</v>
      </c>
      <c r="S1373" s="21">
        <f t="shared" si="66"/>
        <v>951792.79077652935</v>
      </c>
      <c r="T1373" s="21">
        <f t="shared" si="67"/>
        <v>180840.63024754057</v>
      </c>
      <c r="U1373" s="19">
        <v>0</v>
      </c>
      <c r="V1373" s="21">
        <f t="shared" si="68"/>
        <v>1132633.4210240699</v>
      </c>
    </row>
    <row r="1374" spans="1:22" x14ac:dyDescent="0.3">
      <c r="A1374" s="7" t="s">
        <v>143</v>
      </c>
      <c r="B1374" s="7">
        <v>4</v>
      </c>
      <c r="C1374" s="8" t="s">
        <v>186</v>
      </c>
      <c r="D1374" s="7" t="s">
        <v>221</v>
      </c>
      <c r="E1374" s="7" t="s">
        <v>91</v>
      </c>
      <c r="F1374" s="8" t="s">
        <v>92</v>
      </c>
      <c r="G1374" s="7" t="s">
        <v>16</v>
      </c>
      <c r="H1374" s="9">
        <v>4145.9603999999999</v>
      </c>
      <c r="I1374" s="9">
        <v>11.6562</v>
      </c>
      <c r="J1374" s="9">
        <v>11.323399999999999</v>
      </c>
      <c r="K1374" s="10">
        <v>0.9714486710934952</v>
      </c>
      <c r="L1374" s="9">
        <v>133.74</v>
      </c>
      <c r="M1374" s="19">
        <f>H1374*INDEX('Pliegos Tarifarios (Las Condes)'!$B:$B,MATCH($B1374,'Pliegos Tarifarios (Las Condes)'!$A:$A,0))</f>
        <v>492697.64201519999</v>
      </c>
      <c r="N1374" s="19">
        <f>I1374*INDEX('Pliegos Tarifarios (Las Condes)'!$C:$C,MATCH($B1374,'Pliegos Tarifarios (Las Condes)'!$A:$A,0))</f>
        <v>39979.099163400002</v>
      </c>
      <c r="O1374" s="19">
        <f>J1374*INDEX('Pliegos Tarifarios (Las Condes)'!$D:$D,MATCH($B1374,'Pliegos Tarifarios (Las Condes)'!$A:$A,0))</f>
        <v>159981.751028</v>
      </c>
      <c r="P1374" s="19">
        <f>H1374*INDEX('Pliegos Tarifarios (Las Condes)'!$E:$E,MATCH($B1374,'Pliegos Tarifarios (Las Condes)'!$A:$A,0))</f>
        <v>53615.559892800004</v>
      </c>
      <c r="Q1374" s="19" cm="1">
        <f t="array" ref="Q1374">H1374*_xlfn.IFS(H1374&lt;=350,INDEX('Pliegos Tarifarios (Las Condes)'!$F:$F,MATCH($B1374,'Pliegos Tarifarios (Las Condes)'!$A:$A,0)),H1374&lt;=500,INDEX('Pliegos Tarifarios (Las Condes)'!$G:$G,MATCH($B1374,'Pliegos Tarifarios (Las Condes)'!$A:$A,0)),H1374&lt;=1000,INDEX('Pliegos Tarifarios (Las Condes)'!$H:$H,MATCH($B1374,'Pliegos Tarifarios (Las Condes)'!$A:$A,0)),H1374&lt;=5000,INDEX('Pliegos Tarifarios (Las Condes)'!$I:$I,MATCH($B1374,'Pliegos Tarifarios (Las Condes)'!$A:$A,0)),H1374&gt;5000,INDEX('Pliegos Tarifarios (Las Condes)'!$J:$J,MATCH($B1374,'Pliegos Tarifarios (Las Condes)'!$A:$A,0)))/1.19</f>
        <v>12441.365200336133</v>
      </c>
      <c r="R1374" s="19">
        <f>INDEX('Pliegos Tarifarios (Las Condes)'!$K:$K,MATCH($B1374,'Pliegos Tarifarios (Las Condes)'!$A:$A,0))</f>
        <v>719.68899999999996</v>
      </c>
      <c r="S1374" s="21">
        <f t="shared" si="66"/>
        <v>759435.10629973619</v>
      </c>
      <c r="T1374" s="21">
        <f t="shared" si="67"/>
        <v>144292.67019694988</v>
      </c>
      <c r="U1374" s="19">
        <v>0</v>
      </c>
      <c r="V1374" s="21">
        <f t="shared" si="68"/>
        <v>903727.77649668604</v>
      </c>
    </row>
    <row r="1375" spans="1:22" x14ac:dyDescent="0.3">
      <c r="A1375" s="7" t="s">
        <v>143</v>
      </c>
      <c r="B1375" s="7">
        <v>4</v>
      </c>
      <c r="C1375" s="8" t="s">
        <v>186</v>
      </c>
      <c r="D1375" s="7" t="s">
        <v>222</v>
      </c>
      <c r="E1375" s="7" t="s">
        <v>94</v>
      </c>
      <c r="F1375" s="8" t="s">
        <v>95</v>
      </c>
      <c r="G1375" s="7" t="s">
        <v>16</v>
      </c>
      <c r="H1375" s="9">
        <v>3117.8328999999999</v>
      </c>
      <c r="I1375" s="9">
        <v>8.8343000000000007</v>
      </c>
      <c r="J1375" s="9">
        <v>8.5390999999999995</v>
      </c>
      <c r="K1375" s="10">
        <v>0.96658478883442933</v>
      </c>
      <c r="L1375" s="9">
        <v>100.58</v>
      </c>
      <c r="M1375" s="19">
        <f>H1375*INDEX('Pliegos Tarifarios (Las Condes)'!$B:$B,MATCH($B1375,'Pliegos Tarifarios (Las Condes)'!$A:$A,0))</f>
        <v>370517.02617019997</v>
      </c>
      <c r="N1375" s="19">
        <f>I1375*INDEX('Pliegos Tarifarios (Las Condes)'!$C:$C,MATCH($B1375,'Pliegos Tarifarios (Las Condes)'!$A:$A,0))</f>
        <v>30300.385695100002</v>
      </c>
      <c r="O1375" s="19">
        <f>J1375*INDEX('Pliegos Tarifarios (Las Condes)'!$D:$D,MATCH($B1375,'Pliegos Tarifarios (Las Condes)'!$A:$A,0))</f>
        <v>120643.991222</v>
      </c>
      <c r="P1375" s="19">
        <f>H1375*INDEX('Pliegos Tarifarios (Las Condes)'!$E:$E,MATCH($B1375,'Pliegos Tarifarios (Las Condes)'!$A:$A,0))</f>
        <v>40319.8150628</v>
      </c>
      <c r="Q1375" s="19" cm="1">
        <f t="array" ref="Q1375">H1375*_xlfn.IFS(H1375&lt;=350,INDEX('Pliegos Tarifarios (Las Condes)'!$F:$F,MATCH($B1375,'Pliegos Tarifarios (Las Condes)'!$A:$A,0)),H1375&lt;=500,INDEX('Pliegos Tarifarios (Las Condes)'!$G:$G,MATCH($B1375,'Pliegos Tarifarios (Las Condes)'!$A:$A,0)),H1375&lt;=1000,INDEX('Pliegos Tarifarios (Las Condes)'!$H:$H,MATCH($B1375,'Pliegos Tarifarios (Las Condes)'!$A:$A,0)),H1375&lt;=5000,INDEX('Pliegos Tarifarios (Las Condes)'!$I:$I,MATCH($B1375,'Pliegos Tarifarios (Las Condes)'!$A:$A,0)),H1375&gt;5000,INDEX('Pliegos Tarifarios (Las Condes)'!$J:$J,MATCH($B1375,'Pliegos Tarifarios (Las Condes)'!$A:$A,0)))/1.19</f>
        <v>9356.1187276470573</v>
      </c>
      <c r="R1375" s="19">
        <f>INDEX('Pliegos Tarifarios (Las Condes)'!$K:$K,MATCH($B1375,'Pliegos Tarifarios (Las Condes)'!$A:$A,0))</f>
        <v>719.68899999999996</v>
      </c>
      <c r="S1375" s="21">
        <f t="shared" si="66"/>
        <v>571857.02587774699</v>
      </c>
      <c r="T1375" s="21">
        <f t="shared" si="67"/>
        <v>108652.83491677193</v>
      </c>
      <c r="U1375" s="19">
        <v>0</v>
      </c>
      <c r="V1375" s="21">
        <f t="shared" si="68"/>
        <v>680509.86079451896</v>
      </c>
    </row>
    <row r="1376" spans="1:22" x14ac:dyDescent="0.3">
      <c r="A1376" s="7" t="s">
        <v>143</v>
      </c>
      <c r="B1376" s="7">
        <v>4</v>
      </c>
      <c r="C1376" s="8" t="s">
        <v>186</v>
      </c>
      <c r="D1376" s="7" t="s">
        <v>223</v>
      </c>
      <c r="E1376" s="7" t="s">
        <v>91</v>
      </c>
      <c r="F1376" s="8" t="s">
        <v>97</v>
      </c>
      <c r="G1376" s="7" t="s">
        <v>16</v>
      </c>
      <c r="H1376" s="9">
        <v>3109.7129</v>
      </c>
      <c r="I1376" s="9">
        <v>8.8238000000000003</v>
      </c>
      <c r="J1376" s="9">
        <v>8.6691000000000003</v>
      </c>
      <c r="K1376" s="10">
        <v>0.98246787098528976</v>
      </c>
      <c r="L1376" s="9">
        <v>100.31</v>
      </c>
      <c r="M1376" s="19">
        <f>H1376*INDEX('Pliegos Tarifarios (Las Condes)'!$B:$B,MATCH($B1376,'Pliegos Tarifarios (Las Condes)'!$A:$A,0))</f>
        <v>369552.06161019998</v>
      </c>
      <c r="N1376" s="19">
        <f>I1376*INDEX('Pliegos Tarifarios (Las Condes)'!$C:$C,MATCH($B1376,'Pliegos Tarifarios (Las Condes)'!$A:$A,0))</f>
        <v>30264.372196600001</v>
      </c>
      <c r="O1376" s="19">
        <f>J1376*INDEX('Pliegos Tarifarios (Las Condes)'!$D:$D,MATCH($B1376,'Pliegos Tarifarios (Las Condes)'!$A:$A,0))</f>
        <v>122480.685822</v>
      </c>
      <c r="P1376" s="19">
        <f>H1376*INDEX('Pliegos Tarifarios (Las Condes)'!$E:$E,MATCH($B1376,'Pliegos Tarifarios (Las Condes)'!$A:$A,0))</f>
        <v>40214.807222800002</v>
      </c>
      <c r="Q1376" s="19" cm="1">
        <f t="array" ref="Q1376">H1376*_xlfn.IFS(H1376&lt;=350,INDEX('Pliegos Tarifarios (Las Condes)'!$F:$F,MATCH($B1376,'Pliegos Tarifarios (Las Condes)'!$A:$A,0)),H1376&lt;=500,INDEX('Pliegos Tarifarios (Las Condes)'!$G:$G,MATCH($B1376,'Pliegos Tarifarios (Las Condes)'!$A:$A,0)),H1376&lt;=1000,INDEX('Pliegos Tarifarios (Las Condes)'!$H:$H,MATCH($B1376,'Pliegos Tarifarios (Las Condes)'!$A:$A,0)),H1376&lt;=5000,INDEX('Pliegos Tarifarios (Las Condes)'!$I:$I,MATCH($B1376,'Pliegos Tarifarios (Las Condes)'!$A:$A,0)),H1376&gt;5000,INDEX('Pliegos Tarifarios (Las Condes)'!$J:$J,MATCH($B1376,'Pliegos Tarifarios (Las Condes)'!$A:$A,0)))/1.19</f>
        <v>9331.7519041176474</v>
      </c>
      <c r="R1376" s="19">
        <f>INDEX('Pliegos Tarifarios (Las Condes)'!$K:$K,MATCH($B1376,'Pliegos Tarifarios (Las Condes)'!$A:$A,0))</f>
        <v>719.68899999999996</v>
      </c>
      <c r="S1376" s="21">
        <f t="shared" si="66"/>
        <v>572563.3677557176</v>
      </c>
      <c r="T1376" s="21">
        <f t="shared" si="67"/>
        <v>108787.03987358634</v>
      </c>
      <c r="U1376" s="19">
        <v>0</v>
      </c>
      <c r="V1376" s="21">
        <f t="shared" si="68"/>
        <v>681350.40762930398</v>
      </c>
    </row>
    <row r="1377" spans="1:22" x14ac:dyDescent="0.3">
      <c r="A1377" s="7" t="s">
        <v>143</v>
      </c>
      <c r="B1377" s="7">
        <v>4</v>
      </c>
      <c r="C1377" s="8" t="s">
        <v>186</v>
      </c>
      <c r="D1377" s="7" t="s">
        <v>224</v>
      </c>
      <c r="E1377" s="7" t="s">
        <v>99</v>
      </c>
      <c r="F1377" s="8" t="s">
        <v>100</v>
      </c>
      <c r="G1377" s="7" t="s">
        <v>16</v>
      </c>
      <c r="H1377" s="9">
        <v>15550.0067</v>
      </c>
      <c r="I1377" s="9">
        <v>43.462400000000002</v>
      </c>
      <c r="J1377" s="9">
        <v>43.042700000000004</v>
      </c>
      <c r="K1377" s="10">
        <v>0.99034337726402599</v>
      </c>
      <c r="L1377" s="9">
        <v>501.61</v>
      </c>
      <c r="M1377" s="19">
        <f>H1377*INDEX('Pliegos Tarifarios (Las Condes)'!$B:$B,MATCH($B1377,'Pliegos Tarifarios (Las Condes)'!$A:$A,0))</f>
        <v>1847931.6962146</v>
      </c>
      <c r="N1377" s="19">
        <f>I1377*INDEX('Pliegos Tarifarios (Las Condes)'!$C:$C,MATCH($B1377,'Pliegos Tarifarios (Las Condes)'!$A:$A,0))</f>
        <v>149069.8168768</v>
      </c>
      <c r="O1377" s="19">
        <f>J1377*INDEX('Pliegos Tarifarios (Las Condes)'!$D:$D,MATCH($B1377,'Pliegos Tarifarios (Las Condes)'!$A:$A,0))</f>
        <v>608125.3435340001</v>
      </c>
      <c r="P1377" s="19">
        <f>H1377*INDEX('Pliegos Tarifarios (Las Condes)'!$E:$E,MATCH($B1377,'Pliegos Tarifarios (Las Condes)'!$A:$A,0))</f>
        <v>201092.6866444</v>
      </c>
      <c r="Q1377" s="19" cm="1">
        <f t="array" ref="Q1377">H1377*_xlfn.IFS(H1377&lt;=350,INDEX('Pliegos Tarifarios (Las Condes)'!$F:$F,MATCH($B1377,'Pliegos Tarifarios (Las Condes)'!$A:$A,0)),H1377&lt;=500,INDEX('Pliegos Tarifarios (Las Condes)'!$G:$G,MATCH($B1377,'Pliegos Tarifarios (Las Condes)'!$A:$A,0)),H1377&lt;=1000,INDEX('Pliegos Tarifarios (Las Condes)'!$H:$H,MATCH($B1377,'Pliegos Tarifarios (Las Condes)'!$A:$A,0)),H1377&lt;=5000,INDEX('Pliegos Tarifarios (Las Condes)'!$I:$I,MATCH($B1377,'Pliegos Tarifarios (Las Condes)'!$A:$A,0)),H1377&gt;5000,INDEX('Pliegos Tarifarios (Las Condes)'!$J:$J,MATCH($B1377,'Pliegos Tarifarios (Las Condes)'!$A:$A,0)))/1.19</f>
        <v>51027.54299453782</v>
      </c>
      <c r="R1377" s="19">
        <f>INDEX('Pliegos Tarifarios (Las Condes)'!$K:$K,MATCH($B1377,'Pliegos Tarifarios (Las Condes)'!$A:$A,0))</f>
        <v>719.68899999999996</v>
      </c>
      <c r="S1377" s="21">
        <f t="shared" si="66"/>
        <v>2857966.7752643377</v>
      </c>
      <c r="T1377" s="21">
        <f t="shared" si="67"/>
        <v>543013.68730022421</v>
      </c>
      <c r="U1377" s="19">
        <v>0</v>
      </c>
      <c r="V1377" s="21">
        <f t="shared" si="68"/>
        <v>3400980.462564562</v>
      </c>
    </row>
    <row r="1378" spans="1:22" x14ac:dyDescent="0.3">
      <c r="A1378" s="7" t="s">
        <v>143</v>
      </c>
      <c r="B1378" s="7">
        <v>4</v>
      </c>
      <c r="C1378" s="8" t="s">
        <v>186</v>
      </c>
      <c r="D1378" s="7" t="s">
        <v>225</v>
      </c>
      <c r="E1378" s="7" t="s">
        <v>102</v>
      </c>
      <c r="F1378" s="8" t="s">
        <v>103</v>
      </c>
      <c r="G1378" s="7" t="s">
        <v>16</v>
      </c>
      <c r="H1378" s="9">
        <v>6235.2380000000003</v>
      </c>
      <c r="I1378" s="9">
        <v>18.645099999999999</v>
      </c>
      <c r="J1378" s="9">
        <v>17.386199999999999</v>
      </c>
      <c r="K1378" s="10">
        <v>0.93248091991997895</v>
      </c>
      <c r="L1378" s="9">
        <v>201.14</v>
      </c>
      <c r="M1378" s="19">
        <f>H1378*INDEX('Pliegos Tarifarios (Las Condes)'!$B:$B,MATCH($B1378,'Pliegos Tarifarios (Las Condes)'!$A:$A,0))</f>
        <v>740983.21344399999</v>
      </c>
      <c r="N1378" s="19">
        <f>I1378*INDEX('Pliegos Tarifarios (Las Condes)'!$C:$C,MATCH($B1378,'Pliegos Tarifarios (Las Condes)'!$A:$A,0))</f>
        <v>63950.026750699995</v>
      </c>
      <c r="O1378" s="19">
        <f>J1378*INDEX('Pliegos Tarifarios (Las Condes)'!$D:$D,MATCH($B1378,'Pliegos Tarifarios (Las Condes)'!$A:$A,0))</f>
        <v>245639.53580399998</v>
      </c>
      <c r="P1378" s="19">
        <f>H1378*INDEX('Pliegos Tarifarios (Las Condes)'!$E:$E,MATCH($B1378,'Pliegos Tarifarios (Las Condes)'!$A:$A,0))</f>
        <v>80634.097816000009</v>
      </c>
      <c r="Q1378" s="19" cm="1">
        <f t="array" ref="Q1378">H1378*_xlfn.IFS(H1378&lt;=350,INDEX('Pliegos Tarifarios (Las Condes)'!$F:$F,MATCH($B1378,'Pliegos Tarifarios (Las Condes)'!$A:$A,0)),H1378&lt;=500,INDEX('Pliegos Tarifarios (Las Condes)'!$G:$G,MATCH($B1378,'Pliegos Tarifarios (Las Condes)'!$A:$A,0)),H1378&lt;=1000,INDEX('Pliegos Tarifarios (Las Condes)'!$H:$H,MATCH($B1378,'Pliegos Tarifarios (Las Condes)'!$A:$A,0)),H1378&lt;=5000,INDEX('Pliegos Tarifarios (Las Condes)'!$I:$I,MATCH($B1378,'Pliegos Tarifarios (Las Condes)'!$A:$A,0)),H1378&gt;5000,INDEX('Pliegos Tarifarios (Las Condes)'!$J:$J,MATCH($B1378,'Pliegos Tarifarios (Las Condes)'!$A:$A,0)))/1.19</f>
        <v>20461.01209243698</v>
      </c>
      <c r="R1378" s="19">
        <f>INDEX('Pliegos Tarifarios (Las Condes)'!$K:$K,MATCH($B1378,'Pliegos Tarifarios (Las Condes)'!$A:$A,0))</f>
        <v>719.68899999999996</v>
      </c>
      <c r="S1378" s="21">
        <f t="shared" si="66"/>
        <v>1152387.5749071368</v>
      </c>
      <c r="T1378" s="21">
        <f t="shared" si="67"/>
        <v>218953.63923235601</v>
      </c>
      <c r="U1378" s="19">
        <v>0</v>
      </c>
      <c r="V1378" s="21">
        <f t="shared" si="68"/>
        <v>1371341.2141394929</v>
      </c>
    </row>
    <row r="1379" spans="1:22" x14ac:dyDescent="0.3">
      <c r="A1379" s="7" t="s">
        <v>143</v>
      </c>
      <c r="B1379" s="7">
        <v>4</v>
      </c>
      <c r="C1379" s="8" t="s">
        <v>186</v>
      </c>
      <c r="D1379" s="7" t="s">
        <v>226</v>
      </c>
      <c r="E1379" s="7" t="s">
        <v>105</v>
      </c>
      <c r="F1379" s="8" t="s">
        <v>106</v>
      </c>
      <c r="G1379" s="7" t="s">
        <v>30</v>
      </c>
      <c r="H1379" s="9">
        <v>2070.5288</v>
      </c>
      <c r="I1379" s="9">
        <v>5.7942999999999998</v>
      </c>
      <c r="J1379" s="9">
        <v>5.7618999999999998</v>
      </c>
      <c r="K1379" s="10">
        <v>0.99440829780991669</v>
      </c>
      <c r="L1379" s="9">
        <v>66.790000000000006</v>
      </c>
      <c r="M1379" s="19">
        <f>H1379*INDEX('Pliegos Tarifarios (Las Condes)'!$B:$B,MATCH($B1379,'Pliegos Tarifarios (Las Condes)'!$A:$A,0))</f>
        <v>246057.50153439998</v>
      </c>
      <c r="N1379" s="19">
        <f>I1379*INDEX('Pliegos Tarifarios (Las Condes)'!$C:$C,MATCH($B1379,'Pliegos Tarifarios (Las Condes)'!$A:$A,0))</f>
        <v>19873.620415099998</v>
      </c>
      <c r="O1379" s="19">
        <f>J1379*INDEX('Pliegos Tarifarios (Las Condes)'!$D:$D,MATCH($B1379,'Pliegos Tarifarios (Las Condes)'!$A:$A,0))</f>
        <v>81406.543197999999</v>
      </c>
      <c r="P1379" s="19">
        <f>H1379*INDEX('Pliegos Tarifarios (Las Condes)'!$E:$E,MATCH($B1379,'Pliegos Tarifarios (Las Condes)'!$A:$A,0))</f>
        <v>26776.078441600002</v>
      </c>
      <c r="Q1379" s="19" cm="1">
        <f t="array" ref="Q1379">H1379*_xlfn.IFS(H1379&lt;=350,INDEX('Pliegos Tarifarios (Las Condes)'!$F:$F,MATCH($B1379,'Pliegos Tarifarios (Las Condes)'!$A:$A,0)),H1379&lt;=500,INDEX('Pliegos Tarifarios (Las Condes)'!$G:$G,MATCH($B1379,'Pliegos Tarifarios (Las Condes)'!$A:$A,0)),H1379&lt;=1000,INDEX('Pliegos Tarifarios (Las Condes)'!$H:$H,MATCH($B1379,'Pliegos Tarifarios (Las Condes)'!$A:$A,0)),H1379&lt;=5000,INDEX('Pliegos Tarifarios (Las Condes)'!$I:$I,MATCH($B1379,'Pliegos Tarifarios (Las Condes)'!$A:$A,0)),H1379&gt;5000,INDEX('Pliegos Tarifarios (Las Condes)'!$J:$J,MATCH($B1379,'Pliegos Tarifarios (Las Condes)'!$A:$A,0)))/1.19</f>
        <v>6213.3263401680679</v>
      </c>
      <c r="R1379" s="19">
        <f>INDEX('Pliegos Tarifarios (Las Condes)'!$K:$K,MATCH($B1379,'Pliegos Tarifarios (Las Condes)'!$A:$A,0))</f>
        <v>719.68899999999996</v>
      </c>
      <c r="S1379" s="21">
        <f t="shared" si="66"/>
        <v>381046.75892926811</v>
      </c>
      <c r="T1379" s="21">
        <f t="shared" si="67"/>
        <v>72398.884196560946</v>
      </c>
      <c r="U1379" s="19">
        <v>0</v>
      </c>
      <c r="V1379" s="21">
        <f t="shared" si="68"/>
        <v>453445.64312582905</v>
      </c>
    </row>
    <row r="1380" spans="1:22" x14ac:dyDescent="0.3">
      <c r="A1380" s="7" t="s">
        <v>143</v>
      </c>
      <c r="B1380" s="7">
        <v>4</v>
      </c>
      <c r="C1380" s="8" t="s">
        <v>186</v>
      </c>
      <c r="D1380" s="7" t="s">
        <v>227</v>
      </c>
      <c r="E1380" s="7" t="s">
        <v>105</v>
      </c>
      <c r="F1380" s="8" t="s">
        <v>108</v>
      </c>
      <c r="G1380" s="7" t="s">
        <v>30</v>
      </c>
      <c r="H1380" s="9">
        <v>2067.5981000000002</v>
      </c>
      <c r="I1380" s="9">
        <v>5.7859999999999996</v>
      </c>
      <c r="J1380" s="9">
        <v>5.7618</v>
      </c>
      <c r="K1380" s="10">
        <v>0.99581749049429669</v>
      </c>
      <c r="L1380" s="9">
        <v>66.7</v>
      </c>
      <c r="M1380" s="19">
        <f>H1380*INDEX('Pliegos Tarifarios (Las Condes)'!$B:$B,MATCH($B1380,'Pliegos Tarifarios (Las Condes)'!$A:$A,0))</f>
        <v>245709.2230078</v>
      </c>
      <c r="N1380" s="19">
        <f>I1380*INDEX('Pliegos Tarifarios (Las Condes)'!$C:$C,MATCH($B1380,'Pliegos Tarifarios (Las Condes)'!$A:$A,0))</f>
        <v>19845.152601999998</v>
      </c>
      <c r="O1380" s="19">
        <f>J1380*INDEX('Pliegos Tarifarios (Las Condes)'!$D:$D,MATCH($B1380,'Pliegos Tarifarios (Las Condes)'!$A:$A,0))</f>
        <v>81405.130355999994</v>
      </c>
      <c r="P1380" s="19">
        <f>H1380*INDEX('Pliegos Tarifarios (Las Condes)'!$E:$E,MATCH($B1380,'Pliegos Tarifarios (Las Condes)'!$A:$A,0))</f>
        <v>26738.178629200003</v>
      </c>
      <c r="Q1380" s="19" cm="1">
        <f t="array" ref="Q1380">H1380*_xlfn.IFS(H1380&lt;=350,INDEX('Pliegos Tarifarios (Las Condes)'!$F:$F,MATCH($B1380,'Pliegos Tarifarios (Las Condes)'!$A:$A,0)),H1380&lt;=500,INDEX('Pliegos Tarifarios (Las Condes)'!$G:$G,MATCH($B1380,'Pliegos Tarifarios (Las Condes)'!$A:$A,0)),H1380&lt;=1000,INDEX('Pliegos Tarifarios (Las Condes)'!$H:$H,MATCH($B1380,'Pliegos Tarifarios (Las Condes)'!$A:$A,0)),H1380&lt;=5000,INDEX('Pliegos Tarifarios (Las Condes)'!$I:$I,MATCH($B1380,'Pliegos Tarifarios (Las Condes)'!$A:$A,0)),H1380&gt;5000,INDEX('Pliegos Tarifarios (Las Condes)'!$J:$J,MATCH($B1380,'Pliegos Tarifarios (Las Condes)'!$A:$A,0)))/1.19</f>
        <v>6204.5317773949582</v>
      </c>
      <c r="R1380" s="19">
        <f>INDEX('Pliegos Tarifarios (Las Condes)'!$K:$K,MATCH($B1380,'Pliegos Tarifarios (Las Condes)'!$A:$A,0))</f>
        <v>719.68899999999996</v>
      </c>
      <c r="S1380" s="21">
        <f t="shared" si="66"/>
        <v>380621.90537239495</v>
      </c>
      <c r="T1380" s="21">
        <f t="shared" si="67"/>
        <v>72318.162020755044</v>
      </c>
      <c r="U1380" s="19">
        <v>0</v>
      </c>
      <c r="V1380" s="21">
        <f t="shared" si="68"/>
        <v>452940.06739315001</v>
      </c>
    </row>
    <row r="1381" spans="1:22" x14ac:dyDescent="0.3">
      <c r="A1381" s="7" t="s">
        <v>143</v>
      </c>
      <c r="B1381" s="7">
        <v>4</v>
      </c>
      <c r="C1381" s="8" t="s">
        <v>186</v>
      </c>
      <c r="D1381" s="7" t="s">
        <v>228</v>
      </c>
      <c r="E1381" s="7" t="s">
        <v>110</v>
      </c>
      <c r="F1381" s="8" t="s">
        <v>111</v>
      </c>
      <c r="G1381" s="7" t="s">
        <v>30</v>
      </c>
      <c r="H1381" s="9">
        <v>1033.7906</v>
      </c>
      <c r="I1381" s="9">
        <v>2.9413999999999998</v>
      </c>
      <c r="J1381" s="9">
        <v>2.8618000000000001</v>
      </c>
      <c r="K1381" s="10">
        <v>0.97293805670769029</v>
      </c>
      <c r="L1381" s="9">
        <v>33.35</v>
      </c>
      <c r="M1381" s="19">
        <f>H1381*INDEX('Pliegos Tarifarios (Las Condes)'!$B:$B,MATCH($B1381,'Pliegos Tarifarios (Las Condes)'!$A:$A,0))</f>
        <v>122853.6073228</v>
      </c>
      <c r="N1381" s="19">
        <f>I1381*INDEX('Pliegos Tarifarios (Las Condes)'!$C:$C,MATCH($B1381,'Pliegos Tarifarios (Las Condes)'!$A:$A,0))</f>
        <v>10088.5813798</v>
      </c>
      <c r="O1381" s="19">
        <f>J1381*INDEX('Pliegos Tarifarios (Las Condes)'!$D:$D,MATCH($B1381,'Pliegos Tarifarios (Las Condes)'!$A:$A,0))</f>
        <v>40432.712356000004</v>
      </c>
      <c r="P1381" s="19">
        <f>H1381*INDEX('Pliegos Tarifarios (Las Condes)'!$E:$E,MATCH($B1381,'Pliegos Tarifarios (Las Condes)'!$A:$A,0))</f>
        <v>13368.980039200002</v>
      </c>
      <c r="Q1381" s="19" cm="1">
        <f t="array" ref="Q1381">H1381*_xlfn.IFS(H1381&lt;=350,INDEX('Pliegos Tarifarios (Las Condes)'!$F:$F,MATCH($B1381,'Pliegos Tarifarios (Las Condes)'!$A:$A,0)),H1381&lt;=500,INDEX('Pliegos Tarifarios (Las Condes)'!$G:$G,MATCH($B1381,'Pliegos Tarifarios (Las Condes)'!$A:$A,0)),H1381&lt;=1000,INDEX('Pliegos Tarifarios (Las Condes)'!$H:$H,MATCH($B1381,'Pliegos Tarifarios (Las Condes)'!$A:$A,0)),H1381&lt;=5000,INDEX('Pliegos Tarifarios (Las Condes)'!$I:$I,MATCH($B1381,'Pliegos Tarifarios (Las Condes)'!$A:$A,0)),H1381&gt;5000,INDEX('Pliegos Tarifarios (Las Condes)'!$J:$J,MATCH($B1381,'Pliegos Tarifarios (Las Condes)'!$A:$A,0)))/1.19</f>
        <v>3102.2405315966389</v>
      </c>
      <c r="R1381" s="19">
        <f>INDEX('Pliegos Tarifarios (Las Condes)'!$K:$K,MATCH($B1381,'Pliegos Tarifarios (Las Condes)'!$A:$A,0))</f>
        <v>719.68899999999996</v>
      </c>
      <c r="S1381" s="21">
        <f t="shared" si="66"/>
        <v>190565.81062939664</v>
      </c>
      <c r="T1381" s="21">
        <f t="shared" si="67"/>
        <v>36207.504019585365</v>
      </c>
      <c r="U1381" s="19">
        <v>0</v>
      </c>
      <c r="V1381" s="21">
        <f t="shared" si="68"/>
        <v>226773.31464898202</v>
      </c>
    </row>
    <row r="1382" spans="1:22" x14ac:dyDescent="0.3">
      <c r="A1382" s="7" t="s">
        <v>143</v>
      </c>
      <c r="B1382" s="7">
        <v>4</v>
      </c>
      <c r="C1382" s="8" t="s">
        <v>186</v>
      </c>
      <c r="D1382" s="7" t="s">
        <v>229</v>
      </c>
      <c r="E1382" s="7" t="s">
        <v>113</v>
      </c>
      <c r="F1382" s="8" t="s">
        <v>114</v>
      </c>
      <c r="G1382" s="7" t="s">
        <v>30</v>
      </c>
      <c r="H1382" s="9">
        <v>1555.1402</v>
      </c>
      <c r="I1382" s="9">
        <v>4.3228</v>
      </c>
      <c r="J1382" s="9">
        <v>4.2201000000000004</v>
      </c>
      <c r="K1382" s="10">
        <v>0.97624225039326373</v>
      </c>
      <c r="L1382" s="9">
        <v>50.17</v>
      </c>
      <c r="M1382" s="19">
        <f>H1382*INDEX('Pliegos Tarifarios (Las Condes)'!$B:$B,MATCH($B1382,'Pliegos Tarifarios (Las Condes)'!$A:$A,0))</f>
        <v>184809.75108759999</v>
      </c>
      <c r="N1382" s="19">
        <f>I1382*INDEX('Pliegos Tarifarios (Las Condes)'!$C:$C,MATCH($B1382,'Pliegos Tarifarios (Las Condes)'!$A:$A,0))</f>
        <v>14826.5858396</v>
      </c>
      <c r="O1382" s="19">
        <f>J1382*INDEX('Pliegos Tarifarios (Las Condes)'!$D:$D,MATCH($B1382,'Pliegos Tarifarios (Las Condes)'!$A:$A,0))</f>
        <v>59623.345242000003</v>
      </c>
      <c r="P1382" s="19">
        <f>H1382*INDEX('Pliegos Tarifarios (Las Condes)'!$E:$E,MATCH($B1382,'Pliegos Tarifarios (Las Condes)'!$A:$A,0))</f>
        <v>20111.0730664</v>
      </c>
      <c r="Q1382" s="19" cm="1">
        <f t="array" ref="Q1382">H1382*_xlfn.IFS(H1382&lt;=350,INDEX('Pliegos Tarifarios (Las Condes)'!$F:$F,MATCH($B1382,'Pliegos Tarifarios (Las Condes)'!$A:$A,0)),H1382&lt;=500,INDEX('Pliegos Tarifarios (Las Condes)'!$G:$G,MATCH($B1382,'Pliegos Tarifarios (Las Condes)'!$A:$A,0)),H1382&lt;=1000,INDEX('Pliegos Tarifarios (Las Condes)'!$H:$H,MATCH($B1382,'Pliegos Tarifarios (Las Condes)'!$A:$A,0)),H1382&lt;=5000,INDEX('Pliegos Tarifarios (Las Condes)'!$I:$I,MATCH($B1382,'Pliegos Tarifarios (Las Condes)'!$A:$A,0)),H1382&gt;5000,INDEX('Pliegos Tarifarios (Las Condes)'!$J:$J,MATCH($B1382,'Pliegos Tarifarios (Las Condes)'!$A:$A,0)))/1.19</f>
        <v>4666.7274405042017</v>
      </c>
      <c r="R1382" s="19">
        <f>INDEX('Pliegos Tarifarios (Las Condes)'!$K:$K,MATCH($B1382,'Pliegos Tarifarios (Las Condes)'!$A:$A,0))</f>
        <v>719.68899999999996</v>
      </c>
      <c r="S1382" s="21">
        <f t="shared" si="66"/>
        <v>284757.17167610419</v>
      </c>
      <c r="T1382" s="21">
        <f t="shared" si="67"/>
        <v>54103.862618459796</v>
      </c>
      <c r="U1382" s="19">
        <v>0</v>
      </c>
      <c r="V1382" s="21">
        <f t="shared" si="68"/>
        <v>338861.03429456399</v>
      </c>
    </row>
    <row r="1383" spans="1:22" x14ac:dyDescent="0.3">
      <c r="A1383" s="7" t="s">
        <v>143</v>
      </c>
      <c r="B1383" s="7">
        <v>4</v>
      </c>
      <c r="C1383" s="8" t="s">
        <v>186</v>
      </c>
      <c r="D1383" s="7" t="s">
        <v>230</v>
      </c>
      <c r="E1383" s="7" t="s">
        <v>116</v>
      </c>
      <c r="F1383" s="8" t="s">
        <v>117</v>
      </c>
      <c r="G1383" s="7" t="s">
        <v>30</v>
      </c>
      <c r="H1383" s="9">
        <v>258.93079999999998</v>
      </c>
      <c r="I1383" s="9">
        <v>0.73270000000000002</v>
      </c>
      <c r="J1383" s="9">
        <v>0.71389999999999998</v>
      </c>
      <c r="K1383" s="10">
        <v>0.97434147672990301</v>
      </c>
      <c r="L1383" s="9">
        <v>8.35</v>
      </c>
      <c r="M1383" s="19">
        <f>H1383*INDEX('Pliegos Tarifarios (Las Condes)'!$B:$B,MATCH($B1383,'Pliegos Tarifarios (Las Condes)'!$A:$A,0))</f>
        <v>30770.818410399996</v>
      </c>
      <c r="N1383" s="19">
        <f>I1383*INDEX('Pliegos Tarifarios (Las Condes)'!$C:$C,MATCH($B1383,'Pliegos Tarifarios (Las Condes)'!$A:$A,0))</f>
        <v>2513.0562239000001</v>
      </c>
      <c r="O1383" s="19">
        <f>J1383*INDEX('Pliegos Tarifarios (Las Condes)'!$D:$D,MATCH($B1383,'Pliegos Tarifarios (Las Condes)'!$A:$A,0))</f>
        <v>10086.279038000001</v>
      </c>
      <c r="P1383" s="19">
        <f>H1383*INDEX('Pliegos Tarifarios (Las Condes)'!$E:$E,MATCH($B1383,'Pliegos Tarifarios (Las Condes)'!$A:$A,0))</f>
        <v>3348.4931055999996</v>
      </c>
      <c r="Q1383" s="19" cm="1">
        <f t="array" ref="Q1383">H1383*_xlfn.IFS(H1383&lt;=350,INDEX('Pliegos Tarifarios (Las Condes)'!$F:$F,MATCH($B1383,'Pliegos Tarifarios (Las Condes)'!$A:$A,0)),H1383&lt;=500,INDEX('Pliegos Tarifarios (Las Condes)'!$G:$G,MATCH($B1383,'Pliegos Tarifarios (Las Condes)'!$A:$A,0)),H1383&lt;=1000,INDEX('Pliegos Tarifarios (Las Condes)'!$H:$H,MATCH($B1383,'Pliegos Tarifarios (Las Condes)'!$A:$A,0)),H1383&lt;=5000,INDEX('Pliegos Tarifarios (Las Condes)'!$I:$I,MATCH($B1383,'Pliegos Tarifarios (Las Condes)'!$A:$A,0)),H1383&gt;5000,INDEX('Pliegos Tarifarios (Las Condes)'!$J:$J,MATCH($B1383,'Pliegos Tarifarios (Las Condes)'!$A:$A,0)))/1.19</f>
        <v>170.58970352941176</v>
      </c>
      <c r="R1383" s="19">
        <f>INDEX('Pliegos Tarifarios (Las Condes)'!$K:$K,MATCH($B1383,'Pliegos Tarifarios (Las Condes)'!$A:$A,0))</f>
        <v>719.68899999999996</v>
      </c>
      <c r="S1383" s="21">
        <f t="shared" si="66"/>
        <v>47608.925481429404</v>
      </c>
      <c r="T1383" s="21">
        <f t="shared" si="67"/>
        <v>9045.6958414715864</v>
      </c>
      <c r="U1383" s="19">
        <v>0</v>
      </c>
      <c r="V1383" s="21">
        <f t="shared" si="68"/>
        <v>56654.621322900988</v>
      </c>
    </row>
    <row r="1384" spans="1:22" x14ac:dyDescent="0.3">
      <c r="A1384" s="7" t="s">
        <v>143</v>
      </c>
      <c r="B1384" s="7">
        <v>4</v>
      </c>
      <c r="C1384" s="8" t="s">
        <v>186</v>
      </c>
      <c r="D1384" s="7" t="s">
        <v>231</v>
      </c>
      <c r="E1384" s="7" t="s">
        <v>116</v>
      </c>
      <c r="F1384" s="8" t="s">
        <v>119</v>
      </c>
      <c r="G1384" s="7" t="s">
        <v>30</v>
      </c>
      <c r="H1384" s="9">
        <v>260.09019999999998</v>
      </c>
      <c r="I1384" s="9">
        <v>0.72529999999999994</v>
      </c>
      <c r="J1384" s="9">
        <v>0.72529999999999994</v>
      </c>
      <c r="K1384" s="10">
        <v>1</v>
      </c>
      <c r="L1384" s="9">
        <v>8.39</v>
      </c>
      <c r="M1384" s="19">
        <f>H1384*INDEX('Pliegos Tarifarios (Las Condes)'!$B:$B,MATCH($B1384,'Pliegos Tarifarios (Las Condes)'!$A:$A,0))</f>
        <v>30908.599187599997</v>
      </c>
      <c r="N1384" s="19">
        <f>I1384*INDEX('Pliegos Tarifarios (Las Condes)'!$C:$C,MATCH($B1384,'Pliegos Tarifarios (Las Condes)'!$A:$A,0))</f>
        <v>2487.6752821</v>
      </c>
      <c r="O1384" s="19">
        <f>J1384*INDEX('Pliegos Tarifarios (Las Condes)'!$D:$D,MATCH($B1384,'Pliegos Tarifarios (Las Condes)'!$A:$A,0))</f>
        <v>10247.343025999999</v>
      </c>
      <c r="P1384" s="19">
        <f>H1384*INDEX('Pliegos Tarifarios (Las Condes)'!$E:$E,MATCH($B1384,'Pliegos Tarifarios (Las Condes)'!$A:$A,0))</f>
        <v>3363.4864663999997</v>
      </c>
      <c r="Q1384" s="19" cm="1">
        <f t="array" ref="Q1384">H1384*_xlfn.IFS(H1384&lt;=350,INDEX('Pliegos Tarifarios (Las Condes)'!$F:$F,MATCH($B1384,'Pliegos Tarifarios (Las Condes)'!$A:$A,0)),H1384&lt;=500,INDEX('Pliegos Tarifarios (Las Condes)'!$G:$G,MATCH($B1384,'Pliegos Tarifarios (Las Condes)'!$A:$A,0)),H1384&lt;=1000,INDEX('Pliegos Tarifarios (Las Condes)'!$H:$H,MATCH($B1384,'Pliegos Tarifarios (Las Condes)'!$A:$A,0)),H1384&lt;=5000,INDEX('Pliegos Tarifarios (Las Condes)'!$I:$I,MATCH($B1384,'Pliegos Tarifarios (Las Condes)'!$A:$A,0)),H1384&gt;5000,INDEX('Pliegos Tarifarios (Las Condes)'!$J:$J,MATCH($B1384,'Pliegos Tarifarios (Las Condes)'!$A:$A,0)))/1.19</f>
        <v>171.35354352941175</v>
      </c>
      <c r="R1384" s="19">
        <f>INDEX('Pliegos Tarifarios (Las Condes)'!$K:$K,MATCH($B1384,'Pliegos Tarifarios (Las Condes)'!$A:$A,0))</f>
        <v>719.68899999999996</v>
      </c>
      <c r="S1384" s="21">
        <f t="shared" si="66"/>
        <v>47898.146505629396</v>
      </c>
      <c r="T1384" s="21">
        <f t="shared" si="67"/>
        <v>9100.6478360695855</v>
      </c>
      <c r="U1384" s="19">
        <v>0</v>
      </c>
      <c r="V1384" s="21">
        <f t="shared" si="68"/>
        <v>56998.79434169898</v>
      </c>
    </row>
    <row r="1385" spans="1:22" x14ac:dyDescent="0.3">
      <c r="A1385" s="7" t="s">
        <v>143</v>
      </c>
      <c r="B1385" s="7">
        <v>4</v>
      </c>
      <c r="C1385" s="8" t="s">
        <v>186</v>
      </c>
      <c r="D1385" s="7" t="s">
        <v>232</v>
      </c>
      <c r="E1385" s="7" t="s">
        <v>121</v>
      </c>
      <c r="F1385" s="8" t="s">
        <v>122</v>
      </c>
      <c r="G1385" s="7" t="s">
        <v>30</v>
      </c>
      <c r="H1385" s="9">
        <v>259.08730000000003</v>
      </c>
      <c r="I1385" s="9">
        <v>0.73109999999999997</v>
      </c>
      <c r="J1385" s="9">
        <v>0.72750000000000004</v>
      </c>
      <c r="K1385" s="10">
        <v>0.99507591300779652</v>
      </c>
      <c r="L1385" s="9">
        <v>8.36</v>
      </c>
      <c r="M1385" s="19">
        <f>H1385*INDEX('Pliegos Tarifarios (Las Condes)'!$B:$B,MATCH($B1385,'Pliegos Tarifarios (Las Condes)'!$A:$A,0))</f>
        <v>30789.4165574</v>
      </c>
      <c r="N1385" s="19">
        <f>I1385*INDEX('Pliegos Tarifarios (Las Condes)'!$C:$C,MATCH($B1385,'Pliegos Tarifarios (Las Condes)'!$A:$A,0))</f>
        <v>2507.5684526999999</v>
      </c>
      <c r="O1385" s="19">
        <f>J1385*INDEX('Pliegos Tarifarios (Las Condes)'!$D:$D,MATCH($B1385,'Pliegos Tarifarios (Las Condes)'!$A:$A,0))</f>
        <v>10278.42555</v>
      </c>
      <c r="P1385" s="19">
        <f>H1385*INDEX('Pliegos Tarifarios (Las Condes)'!$E:$E,MATCH($B1385,'Pliegos Tarifarios (Las Condes)'!$A:$A,0))</f>
        <v>3350.5169636000005</v>
      </c>
      <c r="Q1385" s="19" cm="1">
        <f t="array" ref="Q1385">H1385*_xlfn.IFS(H1385&lt;=350,INDEX('Pliegos Tarifarios (Las Condes)'!$F:$F,MATCH($B1385,'Pliegos Tarifarios (Las Condes)'!$A:$A,0)),H1385&lt;=500,INDEX('Pliegos Tarifarios (Las Condes)'!$G:$G,MATCH($B1385,'Pliegos Tarifarios (Las Condes)'!$A:$A,0)),H1385&lt;=1000,INDEX('Pliegos Tarifarios (Las Condes)'!$H:$H,MATCH($B1385,'Pliegos Tarifarios (Las Condes)'!$A:$A,0)),H1385&lt;=5000,INDEX('Pliegos Tarifarios (Las Condes)'!$I:$I,MATCH($B1385,'Pliegos Tarifarios (Las Condes)'!$A:$A,0)),H1385&gt;5000,INDEX('Pliegos Tarifarios (Las Condes)'!$J:$J,MATCH($B1385,'Pliegos Tarifarios (Las Condes)'!$A:$A,0)))/1.19</f>
        <v>170.69280941176473</v>
      </c>
      <c r="R1385" s="19">
        <f>INDEX('Pliegos Tarifarios (Las Condes)'!$K:$K,MATCH($B1385,'Pliegos Tarifarios (Las Condes)'!$A:$A,0))</f>
        <v>719.68899999999996</v>
      </c>
      <c r="S1385" s="21">
        <f t="shared" si="66"/>
        <v>47816.309333111756</v>
      </c>
      <c r="T1385" s="21">
        <f t="shared" si="67"/>
        <v>9085.0987732912345</v>
      </c>
      <c r="U1385" s="19">
        <v>0</v>
      </c>
      <c r="V1385" s="21">
        <f t="shared" si="68"/>
        <v>56901.408106402989</v>
      </c>
    </row>
    <row r="1386" spans="1:22" x14ac:dyDescent="0.3">
      <c r="A1386" s="7" t="s">
        <v>143</v>
      </c>
      <c r="B1386" s="7">
        <v>4</v>
      </c>
      <c r="C1386" s="8" t="s">
        <v>186</v>
      </c>
      <c r="D1386" s="7" t="s">
        <v>233</v>
      </c>
      <c r="E1386" s="7" t="s">
        <v>121</v>
      </c>
      <c r="F1386" s="8" t="s">
        <v>124</v>
      </c>
      <c r="G1386" s="7" t="s">
        <v>30</v>
      </c>
      <c r="H1386" s="9">
        <v>259.03789999999998</v>
      </c>
      <c r="I1386" s="9">
        <v>0.74229999999999996</v>
      </c>
      <c r="J1386" s="9">
        <v>0.72050000000000003</v>
      </c>
      <c r="K1386" s="10">
        <v>0.97063182001886039</v>
      </c>
      <c r="L1386" s="9">
        <v>8.36</v>
      </c>
      <c r="M1386" s="19">
        <f>H1386*INDEX('Pliegos Tarifarios (Las Condes)'!$B:$B,MATCH($B1386,'Pliegos Tarifarios (Las Condes)'!$A:$A,0))</f>
        <v>30783.545960199997</v>
      </c>
      <c r="N1386" s="19">
        <f>I1386*INDEX('Pliegos Tarifarios (Las Condes)'!$C:$C,MATCH($B1386,'Pliegos Tarifarios (Las Condes)'!$A:$A,0))</f>
        <v>2545.9828511000001</v>
      </c>
      <c r="O1386" s="19">
        <f>J1386*INDEX('Pliegos Tarifarios (Las Condes)'!$D:$D,MATCH($B1386,'Pliegos Tarifarios (Las Condes)'!$A:$A,0))</f>
        <v>10179.526610000001</v>
      </c>
      <c r="P1386" s="19">
        <f>H1386*INDEX('Pliegos Tarifarios (Las Condes)'!$E:$E,MATCH($B1386,'Pliegos Tarifarios (Las Condes)'!$A:$A,0))</f>
        <v>3349.8781227999998</v>
      </c>
      <c r="Q1386" s="19" cm="1">
        <f t="array" ref="Q1386">H1386*_xlfn.IFS(H1386&lt;=350,INDEX('Pliegos Tarifarios (Las Condes)'!$F:$F,MATCH($B1386,'Pliegos Tarifarios (Las Condes)'!$A:$A,0)),H1386&lt;=500,INDEX('Pliegos Tarifarios (Las Condes)'!$G:$G,MATCH($B1386,'Pliegos Tarifarios (Las Condes)'!$A:$A,0)),H1386&lt;=1000,INDEX('Pliegos Tarifarios (Las Condes)'!$H:$H,MATCH($B1386,'Pliegos Tarifarios (Las Condes)'!$A:$A,0)),H1386&lt;=5000,INDEX('Pliegos Tarifarios (Las Condes)'!$I:$I,MATCH($B1386,'Pliegos Tarifarios (Las Condes)'!$A:$A,0)),H1386&gt;5000,INDEX('Pliegos Tarifarios (Las Condes)'!$J:$J,MATCH($B1386,'Pliegos Tarifarios (Las Condes)'!$A:$A,0)))/1.19</f>
        <v>170.66026352941176</v>
      </c>
      <c r="R1386" s="19">
        <f>INDEX('Pliegos Tarifarios (Las Condes)'!$K:$K,MATCH($B1386,'Pliegos Tarifarios (Las Condes)'!$A:$A,0))</f>
        <v>719.68899999999996</v>
      </c>
      <c r="S1386" s="21">
        <f t="shared" si="66"/>
        <v>47749.28280762941</v>
      </c>
      <c r="T1386" s="21">
        <f t="shared" si="67"/>
        <v>9072.3637334495888</v>
      </c>
      <c r="U1386" s="19">
        <v>0</v>
      </c>
      <c r="V1386" s="21">
        <f t="shared" si="68"/>
        <v>56821.646541078997</v>
      </c>
    </row>
    <row r="1387" spans="1:22" x14ac:dyDescent="0.3">
      <c r="A1387" s="7" t="s">
        <v>143</v>
      </c>
      <c r="B1387" s="7">
        <v>4</v>
      </c>
      <c r="C1387" s="8" t="s">
        <v>186</v>
      </c>
      <c r="D1387" s="7" t="s">
        <v>234</v>
      </c>
      <c r="E1387" s="7" t="s">
        <v>121</v>
      </c>
      <c r="F1387" s="8" t="s">
        <v>126</v>
      </c>
      <c r="G1387" s="7" t="s">
        <v>30</v>
      </c>
      <c r="H1387" s="9">
        <v>258.98090000000002</v>
      </c>
      <c r="I1387" s="9">
        <v>0.73180000000000001</v>
      </c>
      <c r="J1387" s="9">
        <v>0.71460000000000001</v>
      </c>
      <c r="K1387" s="10">
        <v>0.97649631046734087</v>
      </c>
      <c r="L1387" s="9">
        <v>8.35</v>
      </c>
      <c r="M1387" s="19">
        <f>H1387*INDEX('Pliegos Tarifarios (Las Condes)'!$B:$B,MATCH($B1387,'Pliegos Tarifarios (Las Condes)'!$A:$A,0))</f>
        <v>30776.772194200003</v>
      </c>
      <c r="N1387" s="19">
        <f>I1387*INDEX('Pliegos Tarifarios (Las Condes)'!$C:$C,MATCH($B1387,'Pliegos Tarifarios (Las Condes)'!$A:$A,0))</f>
        <v>2509.9693526000001</v>
      </c>
      <c r="O1387" s="19">
        <f>J1387*INDEX('Pliegos Tarifarios (Las Condes)'!$D:$D,MATCH($B1387,'Pliegos Tarifarios (Las Condes)'!$A:$A,0))</f>
        <v>10096.168932</v>
      </c>
      <c r="P1387" s="19">
        <f>H1387*INDEX('Pliegos Tarifarios (Las Condes)'!$E:$E,MATCH($B1387,'Pliegos Tarifarios (Las Condes)'!$A:$A,0))</f>
        <v>3349.1409988000005</v>
      </c>
      <c r="Q1387" s="19" cm="1">
        <f t="array" ref="Q1387">H1387*_xlfn.IFS(H1387&lt;=350,INDEX('Pliegos Tarifarios (Las Condes)'!$F:$F,MATCH($B1387,'Pliegos Tarifarios (Las Condes)'!$A:$A,0)),H1387&lt;=500,INDEX('Pliegos Tarifarios (Las Condes)'!$G:$G,MATCH($B1387,'Pliegos Tarifarios (Las Condes)'!$A:$A,0)),H1387&lt;=1000,INDEX('Pliegos Tarifarios (Las Condes)'!$H:$H,MATCH($B1387,'Pliegos Tarifarios (Las Condes)'!$A:$A,0)),H1387&lt;=5000,INDEX('Pliegos Tarifarios (Las Condes)'!$I:$I,MATCH($B1387,'Pliegos Tarifarios (Las Condes)'!$A:$A,0)),H1387&gt;5000,INDEX('Pliegos Tarifarios (Las Condes)'!$J:$J,MATCH($B1387,'Pliegos Tarifarios (Las Condes)'!$A:$A,0)))/1.19</f>
        <v>170.62271058823532</v>
      </c>
      <c r="R1387" s="19">
        <f>INDEX('Pliegos Tarifarios (Las Condes)'!$K:$K,MATCH($B1387,'Pliegos Tarifarios (Las Condes)'!$A:$A,0))</f>
        <v>719.68899999999996</v>
      </c>
      <c r="S1387" s="21">
        <f t="shared" si="66"/>
        <v>47622.363188188239</v>
      </c>
      <c r="T1387" s="21">
        <f t="shared" si="67"/>
        <v>9048.2490057557661</v>
      </c>
      <c r="U1387" s="19">
        <v>0</v>
      </c>
      <c r="V1387" s="21">
        <f t="shared" si="68"/>
        <v>56670.612193944005</v>
      </c>
    </row>
    <row r="1388" spans="1:22" x14ac:dyDescent="0.3">
      <c r="A1388" s="7" t="s">
        <v>143</v>
      </c>
      <c r="B1388" s="7">
        <v>4</v>
      </c>
      <c r="C1388" s="8" t="s">
        <v>186</v>
      </c>
      <c r="D1388" s="7" t="s">
        <v>235</v>
      </c>
      <c r="E1388" s="7" t="s">
        <v>121</v>
      </c>
      <c r="F1388" s="8" t="s">
        <v>128</v>
      </c>
      <c r="G1388" s="7" t="s">
        <v>30</v>
      </c>
      <c r="H1388" s="9">
        <v>259.2801</v>
      </c>
      <c r="I1388" s="9">
        <v>0.72419999999999995</v>
      </c>
      <c r="J1388" s="9">
        <v>0.71250000000000002</v>
      </c>
      <c r="K1388" s="10">
        <v>0.98384424192212105</v>
      </c>
      <c r="L1388" s="9">
        <v>8.36</v>
      </c>
      <c r="M1388" s="19">
        <f>H1388*INDEX('Pliegos Tarifarios (Las Condes)'!$B:$B,MATCH($B1388,'Pliegos Tarifarios (Las Condes)'!$A:$A,0))</f>
        <v>30812.328523799999</v>
      </c>
      <c r="N1388" s="19">
        <f>I1388*INDEX('Pliegos Tarifarios (Las Condes)'!$C:$C,MATCH($B1388,'Pliegos Tarifarios (Las Condes)'!$A:$A,0))</f>
        <v>2483.9024393999998</v>
      </c>
      <c r="O1388" s="19">
        <f>J1388*INDEX('Pliegos Tarifarios (Las Condes)'!$D:$D,MATCH($B1388,'Pliegos Tarifarios (Las Condes)'!$A:$A,0))</f>
        <v>10066.499250000001</v>
      </c>
      <c r="P1388" s="19">
        <f>H1388*INDEX('Pliegos Tarifarios (Las Condes)'!$E:$E,MATCH($B1388,'Pliegos Tarifarios (Las Condes)'!$A:$A,0))</f>
        <v>3353.0102532000001</v>
      </c>
      <c r="Q1388" s="19" cm="1">
        <f t="array" ref="Q1388">H1388*_xlfn.IFS(H1388&lt;=350,INDEX('Pliegos Tarifarios (Las Condes)'!$F:$F,MATCH($B1388,'Pliegos Tarifarios (Las Condes)'!$A:$A,0)),H1388&lt;=500,INDEX('Pliegos Tarifarios (Las Condes)'!$G:$G,MATCH($B1388,'Pliegos Tarifarios (Las Condes)'!$A:$A,0)),H1388&lt;=1000,INDEX('Pliegos Tarifarios (Las Condes)'!$H:$H,MATCH($B1388,'Pliegos Tarifarios (Las Condes)'!$A:$A,0)),H1388&lt;=5000,INDEX('Pliegos Tarifarios (Las Condes)'!$I:$I,MATCH($B1388,'Pliegos Tarifarios (Las Condes)'!$A:$A,0)),H1388&gt;5000,INDEX('Pliegos Tarifarios (Las Condes)'!$J:$J,MATCH($B1388,'Pliegos Tarifarios (Las Condes)'!$A:$A,0)))/1.19</f>
        <v>170.81983058823531</v>
      </c>
      <c r="R1388" s="19">
        <f>INDEX('Pliegos Tarifarios (Las Condes)'!$K:$K,MATCH($B1388,'Pliegos Tarifarios (Las Condes)'!$A:$A,0))</f>
        <v>719.68899999999996</v>
      </c>
      <c r="S1388" s="21">
        <f t="shared" si="66"/>
        <v>47606.24929698823</v>
      </c>
      <c r="T1388" s="21">
        <f t="shared" si="67"/>
        <v>9045.1873664277646</v>
      </c>
      <c r="U1388" s="19">
        <v>0</v>
      </c>
      <c r="V1388" s="21">
        <f t="shared" si="68"/>
        <v>56651.436663415996</v>
      </c>
    </row>
    <row r="1389" spans="1:22" x14ac:dyDescent="0.3">
      <c r="A1389" s="7" t="s">
        <v>143</v>
      </c>
      <c r="B1389" s="7">
        <v>4</v>
      </c>
      <c r="C1389" s="8" t="s">
        <v>186</v>
      </c>
      <c r="D1389" s="7" t="s">
        <v>236</v>
      </c>
      <c r="E1389" s="7" t="s">
        <v>121</v>
      </c>
      <c r="F1389" s="8" t="s">
        <v>130</v>
      </c>
      <c r="G1389" s="7" t="s">
        <v>30</v>
      </c>
      <c r="H1389" s="9">
        <v>258.25479999999999</v>
      </c>
      <c r="I1389" s="9">
        <v>0.72170000000000001</v>
      </c>
      <c r="J1389" s="9">
        <v>0.6996</v>
      </c>
      <c r="K1389" s="10">
        <v>0.96937785783566577</v>
      </c>
      <c r="L1389" s="9">
        <v>8.33</v>
      </c>
      <c r="M1389" s="19">
        <f>H1389*INDEX('Pliegos Tarifarios (Las Condes)'!$B:$B,MATCH($B1389,'Pliegos Tarifarios (Las Condes)'!$A:$A,0))</f>
        <v>30690.483922399999</v>
      </c>
      <c r="N1389" s="19">
        <f>I1389*INDEX('Pliegos Tarifarios (Las Condes)'!$C:$C,MATCH($B1389,'Pliegos Tarifarios (Las Condes)'!$A:$A,0))</f>
        <v>2475.3277969000001</v>
      </c>
      <c r="O1389" s="19">
        <f>J1389*INDEX('Pliegos Tarifarios (Las Condes)'!$D:$D,MATCH($B1389,'Pliegos Tarifarios (Las Condes)'!$A:$A,0))</f>
        <v>9884.2426319999995</v>
      </c>
      <c r="P1389" s="19">
        <f>H1389*INDEX('Pliegos Tarifarios (Las Condes)'!$E:$E,MATCH($B1389,'Pliegos Tarifarios (Las Condes)'!$A:$A,0))</f>
        <v>3339.7510735999999</v>
      </c>
      <c r="Q1389" s="19" cm="1">
        <f t="array" ref="Q1389">H1389*_xlfn.IFS(H1389&lt;=350,INDEX('Pliegos Tarifarios (Las Condes)'!$F:$F,MATCH($B1389,'Pliegos Tarifarios (Las Condes)'!$A:$A,0)),H1389&lt;=500,INDEX('Pliegos Tarifarios (Las Condes)'!$G:$G,MATCH($B1389,'Pliegos Tarifarios (Las Condes)'!$A:$A,0)),H1389&lt;=1000,INDEX('Pliegos Tarifarios (Las Condes)'!$H:$H,MATCH($B1389,'Pliegos Tarifarios (Las Condes)'!$A:$A,0)),H1389&lt;=5000,INDEX('Pliegos Tarifarios (Las Condes)'!$I:$I,MATCH($B1389,'Pliegos Tarifarios (Las Condes)'!$A:$A,0)),H1389&gt;5000,INDEX('Pliegos Tarifarios (Las Condes)'!$J:$J,MATCH($B1389,'Pliegos Tarifarios (Las Condes)'!$A:$A,0)))/1.19</f>
        <v>170.14433882352941</v>
      </c>
      <c r="R1389" s="19">
        <f>INDEX('Pliegos Tarifarios (Las Condes)'!$K:$K,MATCH($B1389,'Pliegos Tarifarios (Las Condes)'!$A:$A,0))</f>
        <v>719.68899999999996</v>
      </c>
      <c r="S1389" s="21">
        <f t="shared" si="66"/>
        <v>47279.638763723524</v>
      </c>
      <c r="T1389" s="21">
        <f t="shared" si="67"/>
        <v>8983.1313651074688</v>
      </c>
      <c r="U1389" s="19">
        <v>0</v>
      </c>
      <c r="V1389" s="21">
        <f t="shared" si="68"/>
        <v>56262.770128830991</v>
      </c>
    </row>
    <row r="1390" spans="1:22" x14ac:dyDescent="0.3">
      <c r="A1390" s="7" t="s">
        <v>143</v>
      </c>
      <c r="B1390" s="7">
        <v>4</v>
      </c>
      <c r="C1390" s="8" t="s">
        <v>186</v>
      </c>
      <c r="D1390" s="7" t="s">
        <v>237</v>
      </c>
      <c r="E1390" s="7" t="s">
        <v>121</v>
      </c>
      <c r="F1390" s="8" t="s">
        <v>132</v>
      </c>
      <c r="G1390" s="7" t="s">
        <v>30</v>
      </c>
      <c r="H1390" s="9">
        <v>259.0394</v>
      </c>
      <c r="I1390" s="9">
        <v>0.73109999999999997</v>
      </c>
      <c r="J1390" s="9">
        <v>0.71530000000000005</v>
      </c>
      <c r="K1390" s="10">
        <v>0.97838872931199572</v>
      </c>
      <c r="L1390" s="9">
        <v>8.36</v>
      </c>
      <c r="M1390" s="19">
        <f>H1390*INDEX('Pliegos Tarifarios (Las Condes)'!$B:$B,MATCH($B1390,'Pliegos Tarifarios (Las Condes)'!$A:$A,0))</f>
        <v>30783.724217199997</v>
      </c>
      <c r="N1390" s="19">
        <f>I1390*INDEX('Pliegos Tarifarios (Las Condes)'!$C:$C,MATCH($B1390,'Pliegos Tarifarios (Las Condes)'!$A:$A,0))</f>
        <v>2507.5684526999999</v>
      </c>
      <c r="O1390" s="19">
        <f>J1390*INDEX('Pliegos Tarifarios (Las Condes)'!$D:$D,MATCH($B1390,'Pliegos Tarifarios (Las Condes)'!$A:$A,0))</f>
        <v>10106.058826</v>
      </c>
      <c r="P1390" s="19">
        <f>H1390*INDEX('Pliegos Tarifarios (Las Condes)'!$E:$E,MATCH($B1390,'Pliegos Tarifarios (Las Condes)'!$A:$A,0))</f>
        <v>3349.8975208000002</v>
      </c>
      <c r="Q1390" s="19" cm="1">
        <f t="array" ref="Q1390">H1390*_xlfn.IFS(H1390&lt;=350,INDEX('Pliegos Tarifarios (Las Condes)'!$F:$F,MATCH($B1390,'Pliegos Tarifarios (Las Condes)'!$A:$A,0)),H1390&lt;=500,INDEX('Pliegos Tarifarios (Las Condes)'!$G:$G,MATCH($B1390,'Pliegos Tarifarios (Las Condes)'!$A:$A,0)),H1390&lt;=1000,INDEX('Pliegos Tarifarios (Las Condes)'!$H:$H,MATCH($B1390,'Pliegos Tarifarios (Las Condes)'!$A:$A,0)),H1390&lt;=5000,INDEX('Pliegos Tarifarios (Las Condes)'!$I:$I,MATCH($B1390,'Pliegos Tarifarios (Las Condes)'!$A:$A,0)),H1390&gt;5000,INDEX('Pliegos Tarifarios (Las Condes)'!$J:$J,MATCH($B1390,'Pliegos Tarifarios (Las Condes)'!$A:$A,0)))/1.19</f>
        <v>170.6612517647059</v>
      </c>
      <c r="R1390" s="19">
        <f>INDEX('Pliegos Tarifarios (Las Condes)'!$K:$K,MATCH($B1390,'Pliegos Tarifarios (Las Condes)'!$A:$A,0))</f>
        <v>719.68899999999996</v>
      </c>
      <c r="S1390" s="21">
        <f t="shared" si="66"/>
        <v>47637.599268464699</v>
      </c>
      <c r="T1390" s="21">
        <f t="shared" si="67"/>
        <v>9051.1438610082932</v>
      </c>
      <c r="U1390" s="19">
        <v>0</v>
      </c>
      <c r="V1390" s="21">
        <f t="shared" si="68"/>
        <v>56688.74312947299</v>
      </c>
    </row>
    <row r="1391" spans="1:22" x14ac:dyDescent="0.3">
      <c r="A1391" s="7" t="s">
        <v>143</v>
      </c>
      <c r="B1391" s="7">
        <v>4</v>
      </c>
      <c r="C1391" s="8" t="s">
        <v>186</v>
      </c>
      <c r="D1391" s="7" t="s">
        <v>238</v>
      </c>
      <c r="E1391" s="7" t="s">
        <v>121</v>
      </c>
      <c r="F1391" s="8" t="s">
        <v>134</v>
      </c>
      <c r="G1391" s="7" t="s">
        <v>30</v>
      </c>
      <c r="H1391" s="9">
        <v>259.14839999999998</v>
      </c>
      <c r="I1391" s="9">
        <v>0.73229999999999995</v>
      </c>
      <c r="J1391" s="9">
        <v>0.70720000000000005</v>
      </c>
      <c r="K1391" s="10">
        <v>0.9657244298784653</v>
      </c>
      <c r="L1391" s="9">
        <v>8.36</v>
      </c>
      <c r="M1391" s="19">
        <f>H1391*INDEX('Pliegos Tarifarios (Las Condes)'!$B:$B,MATCH($B1391,'Pliegos Tarifarios (Las Condes)'!$A:$A,0))</f>
        <v>30796.677559199998</v>
      </c>
      <c r="N1391" s="19">
        <f>I1391*INDEX('Pliegos Tarifarios (Las Condes)'!$C:$C,MATCH($B1391,'Pliegos Tarifarios (Las Condes)'!$A:$A,0))</f>
        <v>2511.6842810999997</v>
      </c>
      <c r="O1391" s="19">
        <f>J1391*INDEX('Pliegos Tarifarios (Las Condes)'!$D:$D,MATCH($B1391,'Pliegos Tarifarios (Las Condes)'!$A:$A,0))</f>
        <v>9991.6186240000006</v>
      </c>
      <c r="P1391" s="19">
        <f>H1391*INDEX('Pliegos Tarifarios (Las Condes)'!$E:$E,MATCH($B1391,'Pliegos Tarifarios (Las Condes)'!$A:$A,0))</f>
        <v>3351.3071087999997</v>
      </c>
      <c r="Q1391" s="19" cm="1">
        <f t="array" ref="Q1391">H1391*_xlfn.IFS(H1391&lt;=350,INDEX('Pliegos Tarifarios (Las Condes)'!$F:$F,MATCH($B1391,'Pliegos Tarifarios (Las Condes)'!$A:$A,0)),H1391&lt;=500,INDEX('Pliegos Tarifarios (Las Condes)'!$G:$G,MATCH($B1391,'Pliegos Tarifarios (Las Condes)'!$A:$A,0)),H1391&lt;=1000,INDEX('Pliegos Tarifarios (Las Condes)'!$H:$H,MATCH($B1391,'Pliegos Tarifarios (Las Condes)'!$A:$A,0)),H1391&lt;=5000,INDEX('Pliegos Tarifarios (Las Condes)'!$I:$I,MATCH($B1391,'Pliegos Tarifarios (Las Condes)'!$A:$A,0)),H1391&gt;5000,INDEX('Pliegos Tarifarios (Las Condes)'!$J:$J,MATCH($B1391,'Pliegos Tarifarios (Las Condes)'!$A:$A,0)))/1.19</f>
        <v>170.73306352941177</v>
      </c>
      <c r="R1391" s="19">
        <f>INDEX('Pliegos Tarifarios (Las Condes)'!$K:$K,MATCH($B1391,'Pliegos Tarifarios (Las Condes)'!$A:$A,0))</f>
        <v>719.68899999999996</v>
      </c>
      <c r="S1391" s="21">
        <f t="shared" si="66"/>
        <v>47541.709636629414</v>
      </c>
      <c r="T1391" s="21">
        <f t="shared" si="67"/>
        <v>9032.9248309595878</v>
      </c>
      <c r="U1391" s="19">
        <v>0</v>
      </c>
      <c r="V1391" s="21">
        <f t="shared" si="68"/>
        <v>56574.634467589</v>
      </c>
    </row>
    <row r="1392" spans="1:22" x14ac:dyDescent="0.3">
      <c r="A1392" s="7" t="s">
        <v>143</v>
      </c>
      <c r="B1392" s="7">
        <v>4</v>
      </c>
      <c r="C1392" s="8" t="s">
        <v>186</v>
      </c>
      <c r="D1392" s="7" t="s">
        <v>239</v>
      </c>
      <c r="E1392" s="7" t="s">
        <v>121</v>
      </c>
      <c r="F1392" s="8" t="s">
        <v>136</v>
      </c>
      <c r="G1392" s="7" t="s">
        <v>30</v>
      </c>
      <c r="H1392" s="9">
        <v>259.18770000000001</v>
      </c>
      <c r="I1392" s="9">
        <v>0.72950000000000004</v>
      </c>
      <c r="J1392" s="9">
        <v>0.72950000000000004</v>
      </c>
      <c r="K1392" s="10">
        <v>1</v>
      </c>
      <c r="L1392" s="9">
        <v>8.36</v>
      </c>
      <c r="M1392" s="19">
        <f>H1392*INDEX('Pliegos Tarifarios (Las Condes)'!$B:$B,MATCH($B1392,'Pliegos Tarifarios (Las Condes)'!$A:$A,0))</f>
        <v>30801.347892599999</v>
      </c>
      <c r="N1392" s="19">
        <f>I1392*INDEX('Pliegos Tarifarios (Las Condes)'!$C:$C,MATCH($B1392,'Pliegos Tarifarios (Las Condes)'!$A:$A,0))</f>
        <v>2502.0806815000001</v>
      </c>
      <c r="O1392" s="19">
        <f>J1392*INDEX('Pliegos Tarifarios (Las Condes)'!$D:$D,MATCH($B1392,'Pliegos Tarifarios (Las Condes)'!$A:$A,0))</f>
        <v>10306.68239</v>
      </c>
      <c r="P1392" s="19">
        <f>H1392*INDEX('Pliegos Tarifarios (Las Condes)'!$E:$E,MATCH($B1392,'Pliegos Tarifarios (Las Condes)'!$A:$A,0))</f>
        <v>3351.8153364</v>
      </c>
      <c r="Q1392" s="19" cm="1">
        <f t="array" ref="Q1392">H1392*_xlfn.IFS(H1392&lt;=350,INDEX('Pliegos Tarifarios (Las Condes)'!$F:$F,MATCH($B1392,'Pliegos Tarifarios (Las Condes)'!$A:$A,0)),H1392&lt;=500,INDEX('Pliegos Tarifarios (Las Condes)'!$G:$G,MATCH($B1392,'Pliegos Tarifarios (Las Condes)'!$A:$A,0)),H1392&lt;=1000,INDEX('Pliegos Tarifarios (Las Condes)'!$H:$H,MATCH($B1392,'Pliegos Tarifarios (Las Condes)'!$A:$A,0)),H1392&lt;=5000,INDEX('Pliegos Tarifarios (Las Condes)'!$I:$I,MATCH($B1392,'Pliegos Tarifarios (Las Condes)'!$A:$A,0)),H1392&gt;5000,INDEX('Pliegos Tarifarios (Las Condes)'!$J:$J,MATCH($B1392,'Pliegos Tarifarios (Las Condes)'!$A:$A,0)))/1.19</f>
        <v>170.75895529411767</v>
      </c>
      <c r="R1392" s="19">
        <f>INDEX('Pliegos Tarifarios (Las Condes)'!$K:$K,MATCH($B1392,'Pliegos Tarifarios (Las Condes)'!$A:$A,0))</f>
        <v>719.68899999999996</v>
      </c>
      <c r="S1392" s="21">
        <f t="shared" si="66"/>
        <v>47852.374255794122</v>
      </c>
      <c r="T1392" s="21">
        <f t="shared" si="67"/>
        <v>9091.9511086008824</v>
      </c>
      <c r="U1392" s="19">
        <v>0</v>
      </c>
      <c r="V1392" s="21">
        <f t="shared" si="68"/>
        <v>56944.325364395001</v>
      </c>
    </row>
    <row r="1393" spans="1:22" x14ac:dyDescent="0.3">
      <c r="A1393" s="7" t="s">
        <v>143</v>
      </c>
      <c r="B1393" s="7">
        <v>4</v>
      </c>
      <c r="C1393" s="8" t="s">
        <v>186</v>
      </c>
      <c r="D1393" s="7" t="s">
        <v>240</v>
      </c>
      <c r="E1393" s="7" t="s">
        <v>121</v>
      </c>
      <c r="F1393" s="8" t="s">
        <v>138</v>
      </c>
      <c r="G1393" s="7" t="s">
        <v>30</v>
      </c>
      <c r="H1393" s="9">
        <v>258.2747</v>
      </c>
      <c r="I1393" s="9">
        <v>0.72299999999999998</v>
      </c>
      <c r="J1393" s="9">
        <v>0.72299999999999998</v>
      </c>
      <c r="K1393" s="10">
        <v>1</v>
      </c>
      <c r="L1393" s="9">
        <v>8.33</v>
      </c>
      <c r="M1393" s="19">
        <f>H1393*INDEX('Pliegos Tarifarios (Las Condes)'!$B:$B,MATCH($B1393,'Pliegos Tarifarios (Las Condes)'!$A:$A,0))</f>
        <v>30692.848798599996</v>
      </c>
      <c r="N1393" s="19">
        <f>I1393*INDEX('Pliegos Tarifarios (Las Condes)'!$C:$C,MATCH($B1393,'Pliegos Tarifarios (Las Condes)'!$A:$A,0))</f>
        <v>2479.786611</v>
      </c>
      <c r="O1393" s="19">
        <f>J1393*INDEX('Pliegos Tarifarios (Las Condes)'!$D:$D,MATCH($B1393,'Pliegos Tarifarios (Las Condes)'!$A:$A,0))</f>
        <v>10214.847659999999</v>
      </c>
      <c r="P1393" s="19">
        <f>H1393*INDEX('Pliegos Tarifarios (Las Condes)'!$E:$E,MATCH($B1393,'Pliegos Tarifarios (Las Condes)'!$A:$A,0))</f>
        <v>3340.0084204</v>
      </c>
      <c r="Q1393" s="19" cm="1">
        <f t="array" ref="Q1393">H1393*_xlfn.IFS(H1393&lt;=350,INDEX('Pliegos Tarifarios (Las Condes)'!$F:$F,MATCH($B1393,'Pliegos Tarifarios (Las Condes)'!$A:$A,0)),H1393&lt;=500,INDEX('Pliegos Tarifarios (Las Condes)'!$G:$G,MATCH($B1393,'Pliegos Tarifarios (Las Condes)'!$A:$A,0)),H1393&lt;=1000,INDEX('Pliegos Tarifarios (Las Condes)'!$H:$H,MATCH($B1393,'Pliegos Tarifarios (Las Condes)'!$A:$A,0)),H1393&lt;=5000,INDEX('Pliegos Tarifarios (Las Condes)'!$I:$I,MATCH($B1393,'Pliegos Tarifarios (Las Condes)'!$A:$A,0)),H1393&gt;5000,INDEX('Pliegos Tarifarios (Las Condes)'!$J:$J,MATCH($B1393,'Pliegos Tarifarios (Las Condes)'!$A:$A,0)))/1.19</f>
        <v>170.1574494117647</v>
      </c>
      <c r="R1393" s="19">
        <f>INDEX('Pliegos Tarifarios (Las Condes)'!$K:$K,MATCH($B1393,'Pliegos Tarifarios (Las Condes)'!$A:$A,0))</f>
        <v>719.68899999999996</v>
      </c>
      <c r="S1393" s="21">
        <f t="shared" si="66"/>
        <v>47617.337939411766</v>
      </c>
      <c r="T1393" s="21">
        <f t="shared" si="67"/>
        <v>9047.2942084882361</v>
      </c>
      <c r="U1393" s="19">
        <v>0</v>
      </c>
      <c r="V1393" s="21">
        <f t="shared" si="68"/>
        <v>56664.632147900003</v>
      </c>
    </row>
    <row r="1394" spans="1:22" x14ac:dyDescent="0.3">
      <c r="A1394" s="7" t="s">
        <v>143</v>
      </c>
      <c r="B1394" s="7">
        <v>4</v>
      </c>
      <c r="C1394" s="8" t="s">
        <v>186</v>
      </c>
      <c r="D1394" s="7" t="s">
        <v>241</v>
      </c>
      <c r="E1394" s="7" t="s">
        <v>121</v>
      </c>
      <c r="F1394" s="8" t="s">
        <v>140</v>
      </c>
      <c r="G1394" s="7" t="s">
        <v>30</v>
      </c>
      <c r="H1394" s="9">
        <v>259.02249999999998</v>
      </c>
      <c r="I1394" s="9">
        <v>0.75260000000000005</v>
      </c>
      <c r="J1394" s="9">
        <v>0.75260000000000005</v>
      </c>
      <c r="K1394" s="10">
        <v>1</v>
      </c>
      <c r="L1394" s="9">
        <v>8.36</v>
      </c>
      <c r="M1394" s="19">
        <f>H1394*INDEX('Pliegos Tarifarios (Las Condes)'!$B:$B,MATCH($B1394,'Pliegos Tarifarios (Las Condes)'!$A:$A,0))</f>
        <v>30781.715854999995</v>
      </c>
      <c r="N1394" s="19">
        <f>I1394*INDEX('Pliegos Tarifarios (Las Condes)'!$C:$C,MATCH($B1394,'Pliegos Tarifarios (Las Condes)'!$A:$A,0))</f>
        <v>2581.3103782000003</v>
      </c>
      <c r="O1394" s="19">
        <f>J1394*INDEX('Pliegos Tarifarios (Las Condes)'!$D:$D,MATCH($B1394,'Pliegos Tarifarios (Las Condes)'!$A:$A,0))</f>
        <v>10633.048892000001</v>
      </c>
      <c r="P1394" s="19">
        <f>H1394*INDEX('Pliegos Tarifarios (Las Condes)'!$E:$E,MATCH($B1394,'Pliegos Tarifarios (Las Condes)'!$A:$A,0))</f>
        <v>3349.6789699999999</v>
      </c>
      <c r="Q1394" s="19" cm="1">
        <f t="array" ref="Q1394">H1394*_xlfn.IFS(H1394&lt;=350,INDEX('Pliegos Tarifarios (Las Condes)'!$F:$F,MATCH($B1394,'Pliegos Tarifarios (Las Condes)'!$A:$A,0)),H1394&lt;=500,INDEX('Pliegos Tarifarios (Las Condes)'!$G:$G,MATCH($B1394,'Pliegos Tarifarios (Las Condes)'!$A:$A,0)),H1394&lt;=1000,INDEX('Pliegos Tarifarios (Las Condes)'!$H:$H,MATCH($B1394,'Pliegos Tarifarios (Las Condes)'!$A:$A,0)),H1394&lt;=5000,INDEX('Pliegos Tarifarios (Las Condes)'!$I:$I,MATCH($B1394,'Pliegos Tarifarios (Las Condes)'!$A:$A,0)),H1394&gt;5000,INDEX('Pliegos Tarifarios (Las Condes)'!$J:$J,MATCH($B1394,'Pliegos Tarifarios (Las Condes)'!$A:$A,0)))/1.19</f>
        <v>170.65011764705881</v>
      </c>
      <c r="R1394" s="19">
        <f>INDEX('Pliegos Tarifarios (Las Condes)'!$K:$K,MATCH($B1394,'Pliegos Tarifarios (Las Condes)'!$A:$A,0))</f>
        <v>719.68899999999996</v>
      </c>
      <c r="S1394" s="21">
        <f t="shared" si="66"/>
        <v>48236.093212847052</v>
      </c>
      <c r="T1394" s="21">
        <f t="shared" si="67"/>
        <v>9164.8577104409396</v>
      </c>
      <c r="U1394" s="19">
        <v>0</v>
      </c>
      <c r="V1394" s="21">
        <f t="shared" si="68"/>
        <v>57400.950923287994</v>
      </c>
    </row>
    <row r="1395" spans="1:22" x14ac:dyDescent="0.3">
      <c r="A1395" s="7" t="s">
        <v>143</v>
      </c>
      <c r="B1395" s="7">
        <v>4</v>
      </c>
      <c r="C1395" s="8" t="s">
        <v>186</v>
      </c>
      <c r="D1395" s="7" t="s">
        <v>242</v>
      </c>
      <c r="E1395" s="7" t="s">
        <v>121</v>
      </c>
      <c r="F1395" s="8" t="s">
        <v>243</v>
      </c>
      <c r="G1395" s="7" t="s">
        <v>30</v>
      </c>
      <c r="H1395" s="9">
        <v>258.92899999999997</v>
      </c>
      <c r="I1395" s="9">
        <v>0.72240000000000004</v>
      </c>
      <c r="J1395" s="9">
        <v>0.72240000000000004</v>
      </c>
      <c r="K1395" s="10">
        <v>1</v>
      </c>
      <c r="L1395" s="9">
        <v>8.35</v>
      </c>
      <c r="M1395" s="19">
        <f>H1395*INDEX('Pliegos Tarifarios (Las Condes)'!$B:$B,MATCH($B1395,'Pliegos Tarifarios (Las Condes)'!$A:$A,0))</f>
        <v>30770.604501999995</v>
      </c>
      <c r="N1395" s="19">
        <f>I1395*INDEX('Pliegos Tarifarios (Las Condes)'!$C:$C,MATCH($B1395,'Pliegos Tarifarios (Las Condes)'!$A:$A,0))</f>
        <v>2477.7286968000003</v>
      </c>
      <c r="O1395" s="19">
        <f>J1395*INDEX('Pliegos Tarifarios (Las Condes)'!$D:$D,MATCH($B1395,'Pliegos Tarifarios (Las Condes)'!$A:$A,0))</f>
        <v>10206.370608000001</v>
      </c>
      <c r="P1395" s="19">
        <f>H1395*INDEX('Pliegos Tarifarios (Las Condes)'!$E:$E,MATCH($B1395,'Pliegos Tarifarios (Las Condes)'!$A:$A,0))</f>
        <v>3348.4698279999998</v>
      </c>
      <c r="Q1395" s="19" cm="1">
        <f t="array" ref="Q1395">H1395*_xlfn.IFS(H1395&lt;=350,INDEX('Pliegos Tarifarios (Las Condes)'!$F:$F,MATCH($B1395,'Pliegos Tarifarios (Las Condes)'!$A:$A,0)),H1395&lt;=500,INDEX('Pliegos Tarifarios (Las Condes)'!$G:$G,MATCH($B1395,'Pliegos Tarifarios (Las Condes)'!$A:$A,0)),H1395&lt;=1000,INDEX('Pliegos Tarifarios (Las Condes)'!$H:$H,MATCH($B1395,'Pliegos Tarifarios (Las Condes)'!$A:$A,0)),H1395&lt;=5000,INDEX('Pliegos Tarifarios (Las Condes)'!$I:$I,MATCH($B1395,'Pliegos Tarifarios (Las Condes)'!$A:$A,0)),H1395&gt;5000,INDEX('Pliegos Tarifarios (Las Condes)'!$J:$J,MATCH($B1395,'Pliegos Tarifarios (Las Condes)'!$A:$A,0)))/1.19</f>
        <v>170.58851764705881</v>
      </c>
      <c r="R1395" s="19">
        <f>INDEX('Pliegos Tarifarios (Las Condes)'!$K:$K,MATCH($B1395,'Pliegos Tarifarios (Las Condes)'!$A:$A,0))</f>
        <v>719.68899999999996</v>
      </c>
      <c r="S1395" s="21">
        <f t="shared" si="66"/>
        <v>47693.451152447058</v>
      </c>
      <c r="T1395" s="21">
        <f t="shared" si="67"/>
        <v>9061.7557189649415</v>
      </c>
      <c r="U1395" s="19">
        <v>0</v>
      </c>
      <c r="V1395" s="21">
        <f t="shared" si="68"/>
        <v>56755.206871411996</v>
      </c>
    </row>
    <row r="1396" spans="1:22" x14ac:dyDescent="0.3">
      <c r="A1396" s="7" t="s">
        <v>143</v>
      </c>
      <c r="B1396" s="7">
        <v>4</v>
      </c>
      <c r="C1396" s="8" t="s">
        <v>186</v>
      </c>
      <c r="D1396" s="7" t="s">
        <v>244</v>
      </c>
      <c r="E1396" s="7" t="s">
        <v>121</v>
      </c>
      <c r="F1396" s="8" t="s">
        <v>245</v>
      </c>
      <c r="G1396" s="7" t="s">
        <v>30</v>
      </c>
      <c r="H1396" s="9">
        <v>258.89210000000003</v>
      </c>
      <c r="I1396" s="9">
        <v>0.72330000000000005</v>
      </c>
      <c r="J1396" s="9">
        <v>0.72140000000000004</v>
      </c>
      <c r="K1396" s="10">
        <v>0.99737315083644407</v>
      </c>
      <c r="L1396" s="9">
        <v>8.35</v>
      </c>
      <c r="M1396" s="19">
        <f>H1396*INDEX('Pliegos Tarifarios (Las Condes)'!$B:$B,MATCH($B1396,'Pliegos Tarifarios (Las Condes)'!$A:$A,0))</f>
        <v>30766.219379800001</v>
      </c>
      <c r="N1396" s="19">
        <f>I1396*INDEX('Pliegos Tarifarios (Las Condes)'!$C:$C,MATCH($B1396,'Pliegos Tarifarios (Las Condes)'!$A:$A,0))</f>
        <v>2480.8155681000003</v>
      </c>
      <c r="O1396" s="19">
        <f>J1396*INDEX('Pliegos Tarifarios (Las Condes)'!$D:$D,MATCH($B1396,'Pliegos Tarifarios (Las Condes)'!$A:$A,0))</f>
        <v>10192.242188</v>
      </c>
      <c r="P1396" s="19">
        <f>H1396*INDEX('Pliegos Tarifarios (Las Condes)'!$E:$E,MATCH($B1396,'Pliegos Tarifarios (Las Condes)'!$A:$A,0))</f>
        <v>3347.9926372000004</v>
      </c>
      <c r="Q1396" s="19" cm="1">
        <f t="array" ref="Q1396">H1396*_xlfn.IFS(H1396&lt;=350,INDEX('Pliegos Tarifarios (Las Condes)'!$F:$F,MATCH($B1396,'Pliegos Tarifarios (Las Condes)'!$A:$A,0)),H1396&lt;=500,INDEX('Pliegos Tarifarios (Las Condes)'!$G:$G,MATCH($B1396,'Pliegos Tarifarios (Las Condes)'!$A:$A,0)),H1396&lt;=1000,INDEX('Pliegos Tarifarios (Las Condes)'!$H:$H,MATCH($B1396,'Pliegos Tarifarios (Las Condes)'!$A:$A,0)),H1396&lt;=5000,INDEX('Pliegos Tarifarios (Las Condes)'!$I:$I,MATCH($B1396,'Pliegos Tarifarios (Las Condes)'!$A:$A,0)),H1396&gt;5000,INDEX('Pliegos Tarifarios (Las Condes)'!$J:$J,MATCH($B1396,'Pliegos Tarifarios (Las Condes)'!$A:$A,0)))/1.19</f>
        <v>170.56420705882357</v>
      </c>
      <c r="R1396" s="19">
        <f>INDEX('Pliegos Tarifarios (Las Condes)'!$K:$K,MATCH($B1396,'Pliegos Tarifarios (Las Condes)'!$A:$A,0))</f>
        <v>719.68899999999996</v>
      </c>
      <c r="S1396" s="21">
        <f t="shared" si="66"/>
        <v>47677.522980158821</v>
      </c>
      <c r="T1396" s="21">
        <f t="shared" si="67"/>
        <v>9058.7293662301763</v>
      </c>
      <c r="U1396" s="19">
        <v>0</v>
      </c>
      <c r="V1396" s="21">
        <f t="shared" si="68"/>
        <v>56736.252346388996</v>
      </c>
    </row>
    <row r="1397" spans="1:22" x14ac:dyDescent="0.3">
      <c r="A1397" s="7" t="s">
        <v>143</v>
      </c>
      <c r="B1397" s="7">
        <v>4</v>
      </c>
      <c r="C1397" s="8" t="s">
        <v>186</v>
      </c>
      <c r="D1397" s="7" t="s">
        <v>246</v>
      </c>
      <c r="E1397" s="7" t="s">
        <v>121</v>
      </c>
      <c r="F1397" s="8" t="s">
        <v>247</v>
      </c>
      <c r="G1397" s="7" t="s">
        <v>30</v>
      </c>
      <c r="H1397" s="9">
        <v>258.79849999999999</v>
      </c>
      <c r="I1397" s="9">
        <v>0.74139999999999995</v>
      </c>
      <c r="J1397" s="9">
        <v>0.72499999999999998</v>
      </c>
      <c r="K1397" s="10">
        <v>0.97787968707850015</v>
      </c>
      <c r="L1397" s="9">
        <v>8.35</v>
      </c>
      <c r="M1397" s="19">
        <f>H1397*INDEX('Pliegos Tarifarios (Las Condes)'!$B:$B,MATCH($B1397,'Pliegos Tarifarios (Las Condes)'!$A:$A,0))</f>
        <v>30755.096142999999</v>
      </c>
      <c r="N1397" s="19">
        <f>I1397*INDEX('Pliegos Tarifarios (Las Condes)'!$C:$C,MATCH($B1397,'Pliegos Tarifarios (Las Condes)'!$A:$A,0))</f>
        <v>2542.8959797999996</v>
      </c>
      <c r="O1397" s="19">
        <f>J1397*INDEX('Pliegos Tarifarios (Las Condes)'!$D:$D,MATCH($B1397,'Pliegos Tarifarios (Las Condes)'!$A:$A,0))</f>
        <v>10243.104499999999</v>
      </c>
      <c r="P1397" s="19">
        <f>H1397*INDEX('Pliegos Tarifarios (Las Condes)'!$E:$E,MATCH($B1397,'Pliegos Tarifarios (Las Condes)'!$A:$A,0))</f>
        <v>3346.7822019999999</v>
      </c>
      <c r="Q1397" s="19" cm="1">
        <f t="array" ref="Q1397">H1397*_xlfn.IFS(H1397&lt;=350,INDEX('Pliegos Tarifarios (Las Condes)'!$F:$F,MATCH($B1397,'Pliegos Tarifarios (Las Condes)'!$A:$A,0)),H1397&lt;=500,INDEX('Pliegos Tarifarios (Las Condes)'!$G:$G,MATCH($B1397,'Pliegos Tarifarios (Las Condes)'!$A:$A,0)),H1397&lt;=1000,INDEX('Pliegos Tarifarios (Las Condes)'!$H:$H,MATCH($B1397,'Pliegos Tarifarios (Las Condes)'!$A:$A,0)),H1397&lt;=5000,INDEX('Pliegos Tarifarios (Las Condes)'!$I:$I,MATCH($B1397,'Pliegos Tarifarios (Las Condes)'!$A:$A,0)),H1397&gt;5000,INDEX('Pliegos Tarifarios (Las Condes)'!$J:$J,MATCH($B1397,'Pliegos Tarifarios (Las Condes)'!$A:$A,0)))/1.19</f>
        <v>170.5025411764706</v>
      </c>
      <c r="R1397" s="19">
        <f>INDEX('Pliegos Tarifarios (Las Condes)'!$K:$K,MATCH($B1397,'Pliegos Tarifarios (Las Condes)'!$A:$A,0))</f>
        <v>719.68899999999996</v>
      </c>
      <c r="S1397" s="21">
        <f t="shared" si="66"/>
        <v>47778.070365976477</v>
      </c>
      <c r="T1397" s="21">
        <f t="shared" si="67"/>
        <v>9077.8333695355304</v>
      </c>
      <c r="U1397" s="19">
        <v>0</v>
      </c>
      <c r="V1397" s="21">
        <f t="shared" si="68"/>
        <v>56855.903735512009</v>
      </c>
    </row>
    <row r="1398" spans="1:22" x14ac:dyDescent="0.3">
      <c r="A1398" s="7" t="s">
        <v>143</v>
      </c>
      <c r="B1398" s="7">
        <v>4</v>
      </c>
      <c r="C1398" s="8" t="s">
        <v>186</v>
      </c>
      <c r="D1398" s="7" t="s">
        <v>248</v>
      </c>
      <c r="E1398" s="7" t="s">
        <v>121</v>
      </c>
      <c r="F1398" s="8" t="s">
        <v>249</v>
      </c>
      <c r="G1398" s="7" t="s">
        <v>30</v>
      </c>
      <c r="H1398" s="9">
        <v>259.4409</v>
      </c>
      <c r="I1398" s="9">
        <v>0.74429999999999996</v>
      </c>
      <c r="J1398" s="9">
        <v>0.74429999999999996</v>
      </c>
      <c r="K1398" s="10">
        <v>1</v>
      </c>
      <c r="L1398" s="9">
        <v>8.3699999999999992</v>
      </c>
      <c r="M1398" s="19">
        <f>H1398*INDEX('Pliegos Tarifarios (Las Condes)'!$B:$B,MATCH($B1398,'Pliegos Tarifarios (Las Condes)'!$A:$A,0))</f>
        <v>30831.437674199999</v>
      </c>
      <c r="N1398" s="19">
        <f>I1398*INDEX('Pliegos Tarifarios (Las Condes)'!$C:$C,MATCH($B1398,'Pliegos Tarifarios (Las Condes)'!$A:$A,0))</f>
        <v>2552.8425650999998</v>
      </c>
      <c r="O1398" s="19">
        <f>J1398*INDEX('Pliegos Tarifarios (Las Condes)'!$D:$D,MATCH($B1398,'Pliegos Tarifarios (Las Condes)'!$A:$A,0))</f>
        <v>10515.783006</v>
      </c>
      <c r="P1398" s="19">
        <f>H1398*INDEX('Pliegos Tarifarios (Las Condes)'!$E:$E,MATCH($B1398,'Pliegos Tarifarios (Las Condes)'!$A:$A,0))</f>
        <v>3355.0897187999999</v>
      </c>
      <c r="Q1398" s="19" cm="1">
        <f t="array" ref="Q1398">H1398*_xlfn.IFS(H1398&lt;=350,INDEX('Pliegos Tarifarios (Las Condes)'!$F:$F,MATCH($B1398,'Pliegos Tarifarios (Las Condes)'!$A:$A,0)),H1398&lt;=500,INDEX('Pliegos Tarifarios (Las Condes)'!$G:$G,MATCH($B1398,'Pliegos Tarifarios (Las Condes)'!$A:$A,0)),H1398&lt;=1000,INDEX('Pliegos Tarifarios (Las Condes)'!$H:$H,MATCH($B1398,'Pliegos Tarifarios (Las Condes)'!$A:$A,0)),H1398&lt;=5000,INDEX('Pliegos Tarifarios (Las Condes)'!$I:$I,MATCH($B1398,'Pliegos Tarifarios (Las Condes)'!$A:$A,0)),H1398&gt;5000,INDEX('Pliegos Tarifarios (Las Condes)'!$J:$J,MATCH($B1398,'Pliegos Tarifarios (Las Condes)'!$A:$A,0)))/1.19</f>
        <v>170.92576941176472</v>
      </c>
      <c r="R1398" s="19">
        <f>INDEX('Pliegos Tarifarios (Las Condes)'!$K:$K,MATCH($B1398,'Pliegos Tarifarios (Las Condes)'!$A:$A,0))</f>
        <v>719.68899999999996</v>
      </c>
      <c r="S1398" s="21">
        <f t="shared" si="66"/>
        <v>48145.767733511762</v>
      </c>
      <c r="T1398" s="21">
        <f t="shared" si="67"/>
        <v>9147.695869367235</v>
      </c>
      <c r="U1398" s="19">
        <v>0</v>
      </c>
      <c r="V1398" s="21">
        <f t="shared" si="68"/>
        <v>57293.463602878997</v>
      </c>
    </row>
    <row r="1399" spans="1:22" x14ac:dyDescent="0.3">
      <c r="A1399" s="7" t="s">
        <v>143</v>
      </c>
      <c r="B1399" s="7">
        <v>4</v>
      </c>
      <c r="C1399" s="8" t="s">
        <v>186</v>
      </c>
      <c r="D1399" s="7" t="s">
        <v>250</v>
      </c>
      <c r="E1399" s="7" t="s">
        <v>121</v>
      </c>
      <c r="F1399" s="8" t="s">
        <v>251</v>
      </c>
      <c r="G1399" s="7" t="s">
        <v>30</v>
      </c>
      <c r="H1399" s="9">
        <v>258.84410000000003</v>
      </c>
      <c r="I1399" s="9">
        <v>0.73709999999999998</v>
      </c>
      <c r="J1399" s="9">
        <v>0.71950000000000003</v>
      </c>
      <c r="K1399" s="10">
        <v>0.97612264278930949</v>
      </c>
      <c r="L1399" s="9">
        <v>8.35</v>
      </c>
      <c r="M1399" s="19">
        <f>H1399*INDEX('Pliegos Tarifarios (Las Condes)'!$B:$B,MATCH($B1399,'Pliegos Tarifarios (Las Condes)'!$A:$A,0))</f>
        <v>30760.5151558</v>
      </c>
      <c r="N1399" s="19">
        <f>I1399*INDEX('Pliegos Tarifarios (Las Condes)'!$C:$C,MATCH($B1399,'Pliegos Tarifarios (Las Condes)'!$A:$A,0))</f>
        <v>2528.1475946999999</v>
      </c>
      <c r="O1399" s="19">
        <f>J1399*INDEX('Pliegos Tarifarios (Las Condes)'!$D:$D,MATCH($B1399,'Pliegos Tarifarios (Las Condes)'!$A:$A,0))</f>
        <v>10165.39819</v>
      </c>
      <c r="P1399" s="19">
        <f>H1399*INDEX('Pliegos Tarifarios (Las Condes)'!$E:$E,MATCH($B1399,'Pliegos Tarifarios (Las Condes)'!$A:$A,0))</f>
        <v>3347.3719012000006</v>
      </c>
      <c r="Q1399" s="19" cm="1">
        <f t="array" ref="Q1399">H1399*_xlfn.IFS(H1399&lt;=350,INDEX('Pliegos Tarifarios (Las Condes)'!$F:$F,MATCH($B1399,'Pliegos Tarifarios (Las Condes)'!$A:$A,0)),H1399&lt;=500,INDEX('Pliegos Tarifarios (Las Condes)'!$G:$G,MATCH($B1399,'Pliegos Tarifarios (Las Condes)'!$A:$A,0)),H1399&lt;=1000,INDEX('Pliegos Tarifarios (Las Condes)'!$H:$H,MATCH($B1399,'Pliegos Tarifarios (Las Condes)'!$A:$A,0)),H1399&lt;=5000,INDEX('Pliegos Tarifarios (Las Condes)'!$I:$I,MATCH($B1399,'Pliegos Tarifarios (Las Condes)'!$A:$A,0)),H1399&gt;5000,INDEX('Pliegos Tarifarios (Las Condes)'!$J:$J,MATCH($B1399,'Pliegos Tarifarios (Las Condes)'!$A:$A,0)))/1.19</f>
        <v>170.5325835294118</v>
      </c>
      <c r="R1399" s="19">
        <f>INDEX('Pliegos Tarifarios (Las Condes)'!$K:$K,MATCH($B1399,'Pliegos Tarifarios (Las Condes)'!$A:$A,0))</f>
        <v>719.68899999999996</v>
      </c>
      <c r="S1399" s="21">
        <f t="shared" si="66"/>
        <v>47691.654425229412</v>
      </c>
      <c r="T1399" s="21">
        <f t="shared" si="67"/>
        <v>9061.4143407935881</v>
      </c>
      <c r="U1399" s="19">
        <v>0</v>
      </c>
      <c r="V1399" s="21">
        <f t="shared" si="68"/>
        <v>56753.068766023003</v>
      </c>
    </row>
    <row r="1400" spans="1:22" x14ac:dyDescent="0.3">
      <c r="A1400" s="7" t="s">
        <v>143</v>
      </c>
      <c r="B1400" s="7">
        <v>4</v>
      </c>
      <c r="C1400" s="8" t="s">
        <v>186</v>
      </c>
      <c r="D1400" s="7" t="s">
        <v>252</v>
      </c>
      <c r="E1400" s="7" t="s">
        <v>121</v>
      </c>
      <c r="F1400" s="8" t="s">
        <v>253</v>
      </c>
      <c r="G1400" s="7" t="s">
        <v>30</v>
      </c>
      <c r="H1400" s="9">
        <v>258.42829999999998</v>
      </c>
      <c r="I1400" s="9">
        <v>0.72640000000000005</v>
      </c>
      <c r="J1400" s="9">
        <v>0.71970000000000001</v>
      </c>
      <c r="K1400" s="10">
        <v>0.99077643171806162</v>
      </c>
      <c r="L1400" s="9">
        <v>8.34</v>
      </c>
      <c r="M1400" s="19">
        <f>H1400*INDEX('Pliegos Tarifarios (Las Condes)'!$B:$B,MATCH($B1400,'Pliegos Tarifarios (Las Condes)'!$A:$A,0))</f>
        <v>30711.102315399996</v>
      </c>
      <c r="N1400" s="19">
        <f>I1400*INDEX('Pliegos Tarifarios (Las Condes)'!$C:$C,MATCH($B1400,'Pliegos Tarifarios (Las Condes)'!$A:$A,0))</f>
        <v>2491.4481248000002</v>
      </c>
      <c r="O1400" s="19">
        <f>J1400*INDEX('Pliegos Tarifarios (Las Condes)'!$D:$D,MATCH($B1400,'Pliegos Tarifarios (Las Condes)'!$A:$A,0))</f>
        <v>10168.223873999999</v>
      </c>
      <c r="P1400" s="19">
        <f>H1400*INDEX('Pliegos Tarifarios (Las Condes)'!$E:$E,MATCH($B1400,'Pliegos Tarifarios (Las Condes)'!$A:$A,0))</f>
        <v>3341.9947755999997</v>
      </c>
      <c r="Q1400" s="19" cm="1">
        <f t="array" ref="Q1400">H1400*_xlfn.IFS(H1400&lt;=350,INDEX('Pliegos Tarifarios (Las Condes)'!$F:$F,MATCH($B1400,'Pliegos Tarifarios (Las Condes)'!$A:$A,0)),H1400&lt;=500,INDEX('Pliegos Tarifarios (Las Condes)'!$G:$G,MATCH($B1400,'Pliegos Tarifarios (Las Condes)'!$A:$A,0)),H1400&lt;=1000,INDEX('Pliegos Tarifarios (Las Condes)'!$H:$H,MATCH($B1400,'Pliegos Tarifarios (Las Condes)'!$A:$A,0)),H1400&lt;=5000,INDEX('Pliegos Tarifarios (Las Condes)'!$I:$I,MATCH($B1400,'Pliegos Tarifarios (Las Condes)'!$A:$A,0)),H1400&gt;5000,INDEX('Pliegos Tarifarios (Las Condes)'!$J:$J,MATCH($B1400,'Pliegos Tarifarios (Las Condes)'!$A:$A,0)))/1.19</f>
        <v>170.25864470588235</v>
      </c>
      <c r="R1400" s="19">
        <f>INDEX('Pliegos Tarifarios (Las Condes)'!$K:$K,MATCH($B1400,'Pliegos Tarifarios (Las Condes)'!$A:$A,0))</f>
        <v>719.68899999999996</v>
      </c>
      <c r="S1400" s="21">
        <f t="shared" si="66"/>
        <v>47602.716734505877</v>
      </c>
      <c r="T1400" s="21">
        <f t="shared" si="67"/>
        <v>9044.5161795561162</v>
      </c>
      <c r="U1400" s="19">
        <v>0</v>
      </c>
      <c r="V1400" s="21">
        <f t="shared" si="68"/>
        <v>56647.232914061991</v>
      </c>
    </row>
    <row r="1401" spans="1:22" x14ac:dyDescent="0.3">
      <c r="A1401" s="7" t="s">
        <v>143</v>
      </c>
      <c r="B1401" s="7">
        <v>4</v>
      </c>
      <c r="C1401" s="8" t="s">
        <v>186</v>
      </c>
      <c r="D1401" s="7" t="s">
        <v>254</v>
      </c>
      <c r="E1401" s="7" t="s">
        <v>121</v>
      </c>
      <c r="F1401" s="8" t="s">
        <v>255</v>
      </c>
      <c r="G1401" s="7" t="s">
        <v>30</v>
      </c>
      <c r="H1401" s="9">
        <v>259.2013</v>
      </c>
      <c r="I1401" s="9">
        <v>0.72160000000000002</v>
      </c>
      <c r="J1401" s="9">
        <v>0.72160000000000002</v>
      </c>
      <c r="K1401" s="10">
        <v>1</v>
      </c>
      <c r="L1401" s="9">
        <v>8.36</v>
      </c>
      <c r="M1401" s="19">
        <f>H1401*INDEX('Pliegos Tarifarios (Las Condes)'!$B:$B,MATCH($B1401,'Pliegos Tarifarios (Las Condes)'!$A:$A,0))</f>
        <v>30802.9640894</v>
      </c>
      <c r="N1401" s="19">
        <f>I1401*INDEX('Pliegos Tarifarios (Las Condes)'!$C:$C,MATCH($B1401,'Pliegos Tarifarios (Las Condes)'!$A:$A,0))</f>
        <v>2474.9848112</v>
      </c>
      <c r="O1401" s="19">
        <f>J1401*INDEX('Pliegos Tarifarios (Las Condes)'!$D:$D,MATCH($B1401,'Pliegos Tarifarios (Las Condes)'!$A:$A,0))</f>
        <v>10195.067872</v>
      </c>
      <c r="P1401" s="19">
        <f>H1401*INDEX('Pliegos Tarifarios (Las Condes)'!$E:$E,MATCH($B1401,'Pliegos Tarifarios (Las Condes)'!$A:$A,0))</f>
        <v>3351.9912116</v>
      </c>
      <c r="Q1401" s="19" cm="1">
        <f t="array" ref="Q1401">H1401*_xlfn.IFS(H1401&lt;=350,INDEX('Pliegos Tarifarios (Las Condes)'!$F:$F,MATCH($B1401,'Pliegos Tarifarios (Las Condes)'!$A:$A,0)),H1401&lt;=500,INDEX('Pliegos Tarifarios (Las Condes)'!$G:$G,MATCH($B1401,'Pliegos Tarifarios (Las Condes)'!$A:$A,0)),H1401&lt;=1000,INDEX('Pliegos Tarifarios (Las Condes)'!$H:$H,MATCH($B1401,'Pliegos Tarifarios (Las Condes)'!$A:$A,0)),H1401&lt;=5000,INDEX('Pliegos Tarifarios (Las Condes)'!$I:$I,MATCH($B1401,'Pliegos Tarifarios (Las Condes)'!$A:$A,0)),H1401&gt;5000,INDEX('Pliegos Tarifarios (Las Condes)'!$J:$J,MATCH($B1401,'Pliegos Tarifarios (Las Condes)'!$A:$A,0)))/1.19</f>
        <v>170.76791529411767</v>
      </c>
      <c r="R1401" s="19">
        <f>INDEX('Pliegos Tarifarios (Las Condes)'!$K:$K,MATCH($B1401,'Pliegos Tarifarios (Las Condes)'!$A:$A,0))</f>
        <v>719.68899999999996</v>
      </c>
      <c r="S1401" s="21">
        <f t="shared" si="66"/>
        <v>47715.464899494116</v>
      </c>
      <c r="T1401" s="21">
        <f t="shared" si="67"/>
        <v>9065.9383309038822</v>
      </c>
      <c r="U1401" s="19">
        <v>0</v>
      </c>
      <c r="V1401" s="21">
        <f t="shared" si="68"/>
        <v>56781.403230397998</v>
      </c>
    </row>
    <row r="1402" spans="1:22" x14ac:dyDescent="0.3">
      <c r="A1402" s="7" t="s">
        <v>143</v>
      </c>
      <c r="B1402" s="7">
        <v>4</v>
      </c>
      <c r="C1402" s="8" t="s">
        <v>186</v>
      </c>
      <c r="D1402" s="7" t="s">
        <v>256</v>
      </c>
      <c r="E1402" s="7" t="s">
        <v>121</v>
      </c>
      <c r="F1402" s="8" t="s">
        <v>257</v>
      </c>
      <c r="G1402" s="7" t="s">
        <v>30</v>
      </c>
      <c r="H1402" s="9">
        <v>258.30840000000001</v>
      </c>
      <c r="I1402" s="9">
        <v>0.71719999999999995</v>
      </c>
      <c r="J1402" s="9">
        <v>0.71719999999999995</v>
      </c>
      <c r="K1402" s="10">
        <v>1</v>
      </c>
      <c r="L1402" s="9">
        <v>8.33</v>
      </c>
      <c r="M1402" s="19">
        <f>H1402*INDEX('Pliegos Tarifarios (Las Condes)'!$B:$B,MATCH($B1402,'Pliegos Tarifarios (Las Condes)'!$A:$A,0))</f>
        <v>30696.853639199999</v>
      </c>
      <c r="N1402" s="19">
        <f>I1402*INDEX('Pliegos Tarifarios (Las Condes)'!$C:$C,MATCH($B1402,'Pliegos Tarifarios (Las Condes)'!$A:$A,0))</f>
        <v>2459.8934403999997</v>
      </c>
      <c r="O1402" s="19">
        <f>J1402*INDEX('Pliegos Tarifarios (Las Condes)'!$D:$D,MATCH($B1402,'Pliegos Tarifarios (Las Condes)'!$A:$A,0))</f>
        <v>10132.902823999999</v>
      </c>
      <c r="P1402" s="19">
        <f>H1402*INDEX('Pliegos Tarifarios (Las Condes)'!$E:$E,MATCH($B1402,'Pliegos Tarifarios (Las Condes)'!$A:$A,0))</f>
        <v>3340.4442288</v>
      </c>
      <c r="Q1402" s="19" cm="1">
        <f t="array" ref="Q1402">H1402*_xlfn.IFS(H1402&lt;=350,INDEX('Pliegos Tarifarios (Las Condes)'!$F:$F,MATCH($B1402,'Pliegos Tarifarios (Las Condes)'!$A:$A,0)),H1402&lt;=500,INDEX('Pliegos Tarifarios (Las Condes)'!$G:$G,MATCH($B1402,'Pliegos Tarifarios (Las Condes)'!$A:$A,0)),H1402&lt;=1000,INDEX('Pliegos Tarifarios (Las Condes)'!$H:$H,MATCH($B1402,'Pliegos Tarifarios (Las Condes)'!$A:$A,0)),H1402&lt;=5000,INDEX('Pliegos Tarifarios (Las Condes)'!$I:$I,MATCH($B1402,'Pliegos Tarifarios (Las Condes)'!$A:$A,0)),H1402&gt;5000,INDEX('Pliegos Tarifarios (Las Condes)'!$J:$J,MATCH($B1402,'Pliegos Tarifarios (Las Condes)'!$A:$A,0)))/1.19</f>
        <v>170.17965176470588</v>
      </c>
      <c r="R1402" s="19">
        <f>INDEX('Pliegos Tarifarios (Las Condes)'!$K:$K,MATCH($B1402,'Pliegos Tarifarios (Las Condes)'!$A:$A,0))</f>
        <v>719.68899999999996</v>
      </c>
      <c r="S1402" s="21">
        <f t="shared" si="66"/>
        <v>47519.962784164702</v>
      </c>
      <c r="T1402" s="21">
        <f t="shared" si="67"/>
        <v>9028.7929289912936</v>
      </c>
      <c r="U1402" s="19">
        <v>0</v>
      </c>
      <c r="V1402" s="21">
        <f t="shared" si="68"/>
        <v>56548.755713155995</v>
      </c>
    </row>
    <row r="1403" spans="1:22" x14ac:dyDescent="0.3">
      <c r="A1403" s="7" t="s">
        <v>143</v>
      </c>
      <c r="B1403" s="7">
        <v>4</v>
      </c>
      <c r="C1403" s="8" t="s">
        <v>186</v>
      </c>
      <c r="D1403" s="7" t="s">
        <v>258</v>
      </c>
      <c r="E1403" s="7" t="s">
        <v>121</v>
      </c>
      <c r="F1403" s="8" t="s">
        <v>259</v>
      </c>
      <c r="G1403" s="7" t="s">
        <v>30</v>
      </c>
      <c r="H1403" s="9">
        <v>259.0933</v>
      </c>
      <c r="I1403" s="9">
        <v>0.75880000000000003</v>
      </c>
      <c r="J1403" s="9">
        <v>0.75880000000000003</v>
      </c>
      <c r="K1403" s="10">
        <v>1</v>
      </c>
      <c r="L1403" s="9">
        <v>8.36</v>
      </c>
      <c r="M1403" s="19">
        <f>H1403*INDEX('Pliegos Tarifarios (Las Condes)'!$B:$B,MATCH($B1403,'Pliegos Tarifarios (Las Condes)'!$A:$A,0))</f>
        <v>30790.129585399998</v>
      </c>
      <c r="N1403" s="19">
        <f>I1403*INDEX('Pliegos Tarifarios (Las Condes)'!$C:$C,MATCH($B1403,'Pliegos Tarifarios (Las Condes)'!$A:$A,0))</f>
        <v>2602.5754916000001</v>
      </c>
      <c r="O1403" s="19">
        <f>J1403*INDEX('Pliegos Tarifarios (Las Condes)'!$D:$D,MATCH($B1403,'Pliegos Tarifarios (Las Condes)'!$A:$A,0))</f>
        <v>10720.645096</v>
      </c>
      <c r="P1403" s="19">
        <f>H1403*INDEX('Pliegos Tarifarios (Las Condes)'!$E:$E,MATCH($B1403,'Pliegos Tarifarios (Las Condes)'!$A:$A,0))</f>
        <v>3350.5945556000001</v>
      </c>
      <c r="Q1403" s="19" cm="1">
        <f t="array" ref="Q1403">H1403*_xlfn.IFS(H1403&lt;=350,INDEX('Pliegos Tarifarios (Las Condes)'!$F:$F,MATCH($B1403,'Pliegos Tarifarios (Las Condes)'!$A:$A,0)),H1403&lt;=500,INDEX('Pliegos Tarifarios (Las Condes)'!$G:$G,MATCH($B1403,'Pliegos Tarifarios (Las Condes)'!$A:$A,0)),H1403&lt;=1000,INDEX('Pliegos Tarifarios (Las Condes)'!$H:$H,MATCH($B1403,'Pliegos Tarifarios (Las Condes)'!$A:$A,0)),H1403&lt;=5000,INDEX('Pliegos Tarifarios (Las Condes)'!$I:$I,MATCH($B1403,'Pliegos Tarifarios (Las Condes)'!$A:$A,0)),H1403&gt;5000,INDEX('Pliegos Tarifarios (Las Condes)'!$J:$J,MATCH($B1403,'Pliegos Tarifarios (Las Condes)'!$A:$A,0)))/1.19</f>
        <v>170.69676235294119</v>
      </c>
      <c r="R1403" s="19">
        <f>INDEX('Pliegos Tarifarios (Las Condes)'!$K:$K,MATCH($B1403,'Pliegos Tarifarios (Las Condes)'!$A:$A,0))</f>
        <v>719.68899999999996</v>
      </c>
      <c r="S1403" s="21">
        <f t="shared" si="66"/>
        <v>48354.33049095294</v>
      </c>
      <c r="T1403" s="21">
        <f t="shared" si="67"/>
        <v>9187.3227932810587</v>
      </c>
      <c r="U1403" s="19">
        <v>0</v>
      </c>
      <c r="V1403" s="21">
        <f t="shared" si="68"/>
        <v>57541.653284233995</v>
      </c>
    </row>
    <row r="1404" spans="1:22" x14ac:dyDescent="0.3">
      <c r="A1404" s="7" t="s">
        <v>143</v>
      </c>
      <c r="B1404" s="7">
        <v>4</v>
      </c>
      <c r="C1404" s="8" t="s">
        <v>186</v>
      </c>
      <c r="D1404" s="7" t="s">
        <v>260</v>
      </c>
      <c r="E1404" s="7" t="s">
        <v>121</v>
      </c>
      <c r="F1404" s="8" t="s">
        <v>261</v>
      </c>
      <c r="G1404" s="7" t="s">
        <v>30</v>
      </c>
      <c r="H1404" s="9">
        <v>259.07279999999997</v>
      </c>
      <c r="I1404" s="9">
        <v>0.75239999999999996</v>
      </c>
      <c r="J1404" s="9">
        <v>0.73370000000000002</v>
      </c>
      <c r="K1404" s="10">
        <v>0.97514619883040943</v>
      </c>
      <c r="L1404" s="9">
        <v>8.36</v>
      </c>
      <c r="M1404" s="19">
        <f>H1404*INDEX('Pliegos Tarifarios (Las Condes)'!$B:$B,MATCH($B1404,'Pliegos Tarifarios (Las Condes)'!$A:$A,0))</f>
        <v>30787.693406399994</v>
      </c>
      <c r="N1404" s="19">
        <f>I1404*INDEX('Pliegos Tarifarios (Las Condes)'!$C:$C,MATCH($B1404,'Pliegos Tarifarios (Las Condes)'!$A:$A,0))</f>
        <v>2580.6244067999996</v>
      </c>
      <c r="O1404" s="19">
        <f>J1404*INDEX('Pliegos Tarifarios (Las Condes)'!$D:$D,MATCH($B1404,'Pliegos Tarifarios (Las Condes)'!$A:$A,0))</f>
        <v>10366.021753999999</v>
      </c>
      <c r="P1404" s="19">
        <f>H1404*INDEX('Pliegos Tarifarios (Las Condes)'!$E:$E,MATCH($B1404,'Pliegos Tarifarios (Las Condes)'!$A:$A,0))</f>
        <v>3350.3294495999999</v>
      </c>
      <c r="Q1404" s="19" cm="1">
        <f t="array" ref="Q1404">H1404*_xlfn.IFS(H1404&lt;=350,INDEX('Pliegos Tarifarios (Las Condes)'!$F:$F,MATCH($B1404,'Pliegos Tarifarios (Las Condes)'!$A:$A,0)),H1404&lt;=500,INDEX('Pliegos Tarifarios (Las Condes)'!$G:$G,MATCH($B1404,'Pliegos Tarifarios (Las Condes)'!$A:$A,0)),H1404&lt;=1000,INDEX('Pliegos Tarifarios (Las Condes)'!$H:$H,MATCH($B1404,'Pliegos Tarifarios (Las Condes)'!$A:$A,0)),H1404&lt;=5000,INDEX('Pliegos Tarifarios (Las Condes)'!$I:$I,MATCH($B1404,'Pliegos Tarifarios (Las Condes)'!$A:$A,0)),H1404&gt;5000,INDEX('Pliegos Tarifarios (Las Condes)'!$J:$J,MATCH($B1404,'Pliegos Tarifarios (Las Condes)'!$A:$A,0)))/1.19</f>
        <v>170.68325647058825</v>
      </c>
      <c r="R1404" s="19">
        <f>INDEX('Pliegos Tarifarios (Las Condes)'!$K:$K,MATCH($B1404,'Pliegos Tarifarios (Las Condes)'!$A:$A,0))</f>
        <v>719.68899999999996</v>
      </c>
      <c r="S1404" s="21">
        <f t="shared" si="66"/>
        <v>47975.041273270588</v>
      </c>
      <c r="T1404" s="21">
        <f t="shared" si="67"/>
        <v>9115.2578419214115</v>
      </c>
      <c r="U1404" s="19">
        <v>0</v>
      </c>
      <c r="V1404" s="21">
        <f t="shared" si="68"/>
        <v>57090.299115192</v>
      </c>
    </row>
    <row r="1405" spans="1:22" x14ac:dyDescent="0.3">
      <c r="A1405" s="7" t="s">
        <v>143</v>
      </c>
      <c r="B1405" s="7">
        <v>4</v>
      </c>
      <c r="C1405" s="8" t="s">
        <v>186</v>
      </c>
      <c r="D1405" s="7" t="s">
        <v>262</v>
      </c>
      <c r="E1405" s="7" t="s">
        <v>121</v>
      </c>
      <c r="F1405" s="8" t="s">
        <v>263</v>
      </c>
      <c r="G1405" s="7" t="s">
        <v>16</v>
      </c>
      <c r="H1405" s="9">
        <v>2128.9268000000002</v>
      </c>
      <c r="I1405" s="9">
        <v>6.2484999999999999</v>
      </c>
      <c r="J1405" s="9">
        <v>6.2484999999999999</v>
      </c>
      <c r="K1405" s="10">
        <v>1</v>
      </c>
      <c r="L1405" s="9">
        <v>68.680000000000007</v>
      </c>
      <c r="M1405" s="19">
        <f>H1405*INDEX('Pliegos Tarifarios (Las Condes)'!$B:$B,MATCH($B1405,'Pliegos Tarifarios (Las Condes)'!$A:$A,0))</f>
        <v>252997.4030584</v>
      </c>
      <c r="N1405" s="19">
        <f>I1405*INDEX('Pliegos Tarifarios (Las Condes)'!$C:$C,MATCH($B1405,'Pliegos Tarifarios (Las Condes)'!$A:$A,0))</f>
        <v>21431.4614645</v>
      </c>
      <c r="O1405" s="19">
        <f>J1405*INDEX('Pliegos Tarifarios (Las Condes)'!$D:$D,MATCH($B1405,'Pliegos Tarifarios (Las Condes)'!$A:$A,0))</f>
        <v>88281.432369999995</v>
      </c>
      <c r="P1405" s="19">
        <f>H1405*INDEX('Pliegos Tarifarios (Las Condes)'!$E:$E,MATCH($B1405,'Pliegos Tarifarios (Las Condes)'!$A:$A,0))</f>
        <v>27531.281377600004</v>
      </c>
      <c r="Q1405" s="19" cm="1">
        <f t="array" ref="Q1405">H1405*_xlfn.IFS(H1405&lt;=350,INDEX('Pliegos Tarifarios (Las Condes)'!$F:$F,MATCH($B1405,'Pliegos Tarifarios (Las Condes)'!$A:$A,0)),H1405&lt;=500,INDEX('Pliegos Tarifarios (Las Condes)'!$G:$G,MATCH($B1405,'Pliegos Tarifarios (Las Condes)'!$A:$A,0)),H1405&lt;=1000,INDEX('Pliegos Tarifarios (Las Condes)'!$H:$H,MATCH($B1405,'Pliegos Tarifarios (Las Condes)'!$A:$A,0)),H1405&lt;=5000,INDEX('Pliegos Tarifarios (Las Condes)'!$I:$I,MATCH($B1405,'Pliegos Tarifarios (Las Condes)'!$A:$A,0)),H1405&gt;5000,INDEX('Pliegos Tarifarios (Las Condes)'!$J:$J,MATCH($B1405,'Pliegos Tarifarios (Las Condes)'!$A:$A,0)))/1.19</f>
        <v>6388.5694141176473</v>
      </c>
      <c r="R1405" s="19">
        <f>INDEX('Pliegos Tarifarios (Las Condes)'!$K:$K,MATCH($B1405,'Pliegos Tarifarios (Las Condes)'!$A:$A,0))</f>
        <v>719.68899999999996</v>
      </c>
      <c r="S1405" s="21">
        <f t="shared" si="66"/>
        <v>397349.83668461768</v>
      </c>
      <c r="T1405" s="21">
        <f t="shared" si="67"/>
        <v>75496.46897007736</v>
      </c>
      <c r="U1405" s="19">
        <v>0</v>
      </c>
      <c r="V1405" s="21">
        <f t="shared" si="68"/>
        <v>472846.30565469502</v>
      </c>
    </row>
    <row r="1406" spans="1:22" x14ac:dyDescent="0.3">
      <c r="A1406" s="7" t="s">
        <v>143</v>
      </c>
      <c r="B1406" s="7">
        <v>4</v>
      </c>
      <c r="C1406" s="8" t="s">
        <v>186</v>
      </c>
      <c r="D1406" s="7" t="s">
        <v>264</v>
      </c>
      <c r="E1406" s="7" t="s">
        <v>121</v>
      </c>
      <c r="F1406" s="8" t="s">
        <v>265</v>
      </c>
      <c r="G1406" s="7" t="s">
        <v>16</v>
      </c>
      <c r="H1406" s="9">
        <v>2133.5711999999999</v>
      </c>
      <c r="I1406" s="9">
        <v>6.0571999999999999</v>
      </c>
      <c r="J1406" s="9">
        <v>6.0571999999999999</v>
      </c>
      <c r="K1406" s="10">
        <v>1</v>
      </c>
      <c r="L1406" s="9">
        <v>68.819999999999993</v>
      </c>
      <c r="M1406" s="19">
        <f>H1406*INDEX('Pliegos Tarifarios (Las Condes)'!$B:$B,MATCH($B1406,'Pliegos Tarifarios (Las Condes)'!$A:$A,0))</f>
        <v>253549.33426559996</v>
      </c>
      <c r="N1406" s="19">
        <f>I1406*INDEX('Pliegos Tarifarios (Las Condes)'!$C:$C,MATCH($B1406,'Pliegos Tarifarios (Las Condes)'!$A:$A,0))</f>
        <v>20775.329820399998</v>
      </c>
      <c r="O1406" s="19">
        <f>J1406*INDEX('Pliegos Tarifarios (Las Condes)'!$D:$D,MATCH($B1406,'Pliegos Tarifarios (Las Condes)'!$A:$A,0))</f>
        <v>85578.665624000001</v>
      </c>
      <c r="P1406" s="19">
        <f>H1406*INDEX('Pliegos Tarifarios (Las Condes)'!$E:$E,MATCH($B1406,'Pliegos Tarifarios (Las Condes)'!$A:$A,0))</f>
        <v>27591.342758399998</v>
      </c>
      <c r="Q1406" s="19" cm="1">
        <f t="array" ref="Q1406">H1406*_xlfn.IFS(H1406&lt;=350,INDEX('Pliegos Tarifarios (Las Condes)'!$F:$F,MATCH($B1406,'Pliegos Tarifarios (Las Condes)'!$A:$A,0)),H1406&lt;=500,INDEX('Pliegos Tarifarios (Las Condes)'!$G:$G,MATCH($B1406,'Pliegos Tarifarios (Las Condes)'!$A:$A,0)),H1406&lt;=1000,INDEX('Pliegos Tarifarios (Las Condes)'!$H:$H,MATCH($B1406,'Pliegos Tarifarios (Las Condes)'!$A:$A,0)),H1406&lt;=5000,INDEX('Pliegos Tarifarios (Las Condes)'!$I:$I,MATCH($B1406,'Pliegos Tarifarios (Las Condes)'!$A:$A,0)),H1406&gt;5000,INDEX('Pliegos Tarifarios (Las Condes)'!$J:$J,MATCH($B1406,'Pliegos Tarifarios (Las Condes)'!$A:$A,0)))/1.19</f>
        <v>6402.5065169747895</v>
      </c>
      <c r="R1406" s="19">
        <f>INDEX('Pliegos Tarifarios (Las Condes)'!$K:$K,MATCH($B1406,'Pliegos Tarifarios (Las Condes)'!$A:$A,0))</f>
        <v>719.68899999999996</v>
      </c>
      <c r="S1406" s="21">
        <f t="shared" si="66"/>
        <v>394616.86798537476</v>
      </c>
      <c r="T1406" s="21">
        <f t="shared" si="67"/>
        <v>74977.204917221199</v>
      </c>
      <c r="U1406" s="19">
        <v>0</v>
      </c>
      <c r="V1406" s="21">
        <f t="shared" si="68"/>
        <v>469594.07290259597</v>
      </c>
    </row>
    <row r="1407" spans="1:22" x14ac:dyDescent="0.3">
      <c r="A1407" s="7" t="s">
        <v>143</v>
      </c>
      <c r="B1407" s="7">
        <v>4</v>
      </c>
      <c r="C1407" s="8" t="s">
        <v>186</v>
      </c>
      <c r="D1407" s="7" t="s">
        <v>266</v>
      </c>
      <c r="E1407" s="7" t="s">
        <v>121</v>
      </c>
      <c r="F1407" s="8" t="s">
        <v>267</v>
      </c>
      <c r="G1407" s="7" t="s">
        <v>16</v>
      </c>
      <c r="H1407" s="9">
        <v>2131.6934000000001</v>
      </c>
      <c r="I1407" s="9">
        <v>6.0773999999999999</v>
      </c>
      <c r="J1407" s="9">
        <v>6.0773999999999999</v>
      </c>
      <c r="K1407" s="10">
        <v>1</v>
      </c>
      <c r="L1407" s="9">
        <v>68.760000000000005</v>
      </c>
      <c r="M1407" s="19">
        <f>H1407*INDEX('Pliegos Tarifarios (Las Condes)'!$B:$B,MATCH($B1407,'Pliegos Tarifarios (Las Condes)'!$A:$A,0))</f>
        <v>253326.18026920001</v>
      </c>
      <c r="N1407" s="19">
        <f>I1407*INDEX('Pliegos Tarifarios (Las Condes)'!$C:$C,MATCH($B1407,'Pliegos Tarifarios (Las Condes)'!$A:$A,0))</f>
        <v>20844.612931799998</v>
      </c>
      <c r="O1407" s="19">
        <f>J1407*INDEX('Pliegos Tarifarios (Las Condes)'!$D:$D,MATCH($B1407,'Pliegos Tarifarios (Las Condes)'!$A:$A,0))</f>
        <v>85864.059708000001</v>
      </c>
      <c r="P1407" s="19">
        <f>H1407*INDEX('Pliegos Tarifarios (Las Condes)'!$E:$E,MATCH($B1407,'Pliegos Tarifarios (Las Condes)'!$A:$A,0))</f>
        <v>27567.059048800002</v>
      </c>
      <c r="Q1407" s="19" cm="1">
        <f t="array" ref="Q1407">H1407*_xlfn.IFS(H1407&lt;=350,INDEX('Pliegos Tarifarios (Las Condes)'!$F:$F,MATCH($B1407,'Pliegos Tarifarios (Las Condes)'!$A:$A,0)),H1407&lt;=500,INDEX('Pliegos Tarifarios (Las Condes)'!$G:$G,MATCH($B1407,'Pliegos Tarifarios (Las Condes)'!$A:$A,0)),H1407&lt;=1000,INDEX('Pliegos Tarifarios (Las Condes)'!$H:$H,MATCH($B1407,'Pliegos Tarifarios (Las Condes)'!$A:$A,0)),H1407&lt;=5000,INDEX('Pliegos Tarifarios (Las Condes)'!$I:$I,MATCH($B1407,'Pliegos Tarifarios (Las Condes)'!$A:$A,0)),H1407&gt;5000,INDEX('Pliegos Tarifarios (Las Condes)'!$J:$J,MATCH($B1407,'Pliegos Tarifarios (Las Condes)'!$A:$A,0)))/1.19</f>
        <v>6396.8715389915969</v>
      </c>
      <c r="R1407" s="19">
        <f>INDEX('Pliegos Tarifarios (Las Condes)'!$K:$K,MATCH($B1407,'Pliegos Tarifarios (Las Condes)'!$A:$A,0))</f>
        <v>719.68899999999996</v>
      </c>
      <c r="S1407" s="21">
        <f t="shared" si="66"/>
        <v>394718.47249679163</v>
      </c>
      <c r="T1407" s="21">
        <f t="shared" si="67"/>
        <v>74996.509774390404</v>
      </c>
      <c r="U1407" s="19">
        <v>0</v>
      </c>
      <c r="V1407" s="21">
        <f t="shared" si="68"/>
        <v>469714.982271182</v>
      </c>
    </row>
    <row r="1408" spans="1:22" x14ac:dyDescent="0.3">
      <c r="A1408" s="7" t="s">
        <v>143</v>
      </c>
      <c r="B1408" s="7">
        <v>4</v>
      </c>
      <c r="C1408" s="8" t="s">
        <v>186</v>
      </c>
      <c r="D1408" s="7" t="s">
        <v>268</v>
      </c>
      <c r="E1408" s="7" t="s">
        <v>121</v>
      </c>
      <c r="F1408" s="8" t="s">
        <v>269</v>
      </c>
      <c r="G1408" s="7" t="s">
        <v>16</v>
      </c>
      <c r="H1408" s="9">
        <v>710.16399999999999</v>
      </c>
      <c r="I1408" s="9">
        <v>1.9725999999999999</v>
      </c>
      <c r="J1408" s="9">
        <v>1.9325000000000001</v>
      </c>
      <c r="K1408" s="10">
        <v>0.97967149954374944</v>
      </c>
      <c r="L1408" s="9">
        <v>22.91</v>
      </c>
      <c r="M1408" s="19">
        <f>H1408*INDEX('Pliegos Tarifarios (Las Condes)'!$B:$B,MATCH($B1408,'Pliegos Tarifarios (Las Condes)'!$A:$A,0))</f>
        <v>84394.469431999998</v>
      </c>
      <c r="N1408" s="19">
        <f>I1408*INDEX('Pliegos Tarifarios (Las Condes)'!$C:$C,MATCH($B1408,'Pliegos Tarifarios (Las Condes)'!$A:$A,0))</f>
        <v>6765.7359182</v>
      </c>
      <c r="O1408" s="19">
        <f>J1408*INDEX('Pliegos Tarifarios (Las Condes)'!$D:$D,MATCH($B1408,'Pliegos Tarifarios (Las Condes)'!$A:$A,0))</f>
        <v>27303.17165</v>
      </c>
      <c r="P1408" s="19">
        <f>H1408*INDEX('Pliegos Tarifarios (Las Condes)'!$E:$E,MATCH($B1408,'Pliegos Tarifarios (Las Condes)'!$A:$A,0))</f>
        <v>9183.8408479999998</v>
      </c>
      <c r="Q1408" s="19" cm="1">
        <f t="array" ref="Q1408">H1408*_xlfn.IFS(H1408&lt;=350,INDEX('Pliegos Tarifarios (Las Condes)'!$F:$F,MATCH($B1408,'Pliegos Tarifarios (Las Condes)'!$A:$A,0)),H1408&lt;=500,INDEX('Pliegos Tarifarios (Las Condes)'!$G:$G,MATCH($B1408,'Pliegos Tarifarios (Las Condes)'!$A:$A,0)),H1408&lt;=1000,INDEX('Pliegos Tarifarios (Las Condes)'!$H:$H,MATCH($B1408,'Pliegos Tarifarios (Las Condes)'!$A:$A,0)),H1408&lt;=5000,INDEX('Pliegos Tarifarios (Las Condes)'!$I:$I,MATCH($B1408,'Pliegos Tarifarios (Las Condes)'!$A:$A,0)),H1408&gt;5000,INDEX('Pliegos Tarifarios (Las Condes)'!$J:$J,MATCH($B1408,'Pliegos Tarifarios (Las Condes)'!$A:$A,0)))/1.19</f>
        <v>1665.6031294117649</v>
      </c>
      <c r="R1408" s="19">
        <f>INDEX('Pliegos Tarifarios (Las Condes)'!$K:$K,MATCH($B1408,'Pliegos Tarifarios (Las Condes)'!$A:$A,0))</f>
        <v>719.68899999999996</v>
      </c>
      <c r="S1408" s="21">
        <f t="shared" si="66"/>
        <v>130032.50997761177</v>
      </c>
      <c r="T1408" s="21">
        <f t="shared" si="67"/>
        <v>24706.176895746237</v>
      </c>
      <c r="U1408" s="19">
        <v>0</v>
      </c>
      <c r="V1408" s="21">
        <f t="shared" si="68"/>
        <v>154738.686873358</v>
      </c>
    </row>
    <row r="1409" spans="1:22" x14ac:dyDescent="0.3">
      <c r="A1409" s="7" t="s">
        <v>143</v>
      </c>
      <c r="B1409" s="7">
        <v>4</v>
      </c>
      <c r="C1409" s="8" t="s">
        <v>186</v>
      </c>
      <c r="D1409" s="7" t="s">
        <v>270</v>
      </c>
      <c r="E1409" s="7" t="s">
        <v>121</v>
      </c>
      <c r="F1409" s="8" t="s">
        <v>271</v>
      </c>
      <c r="G1409" s="7" t="s">
        <v>16</v>
      </c>
      <c r="H1409" s="9">
        <v>707.44709999999998</v>
      </c>
      <c r="I1409" s="9">
        <v>1.9930000000000001</v>
      </c>
      <c r="J1409" s="9">
        <v>1.9411</v>
      </c>
      <c r="K1409" s="10">
        <v>0.97395885599598597</v>
      </c>
      <c r="L1409" s="9">
        <v>22.82</v>
      </c>
      <c r="M1409" s="19">
        <f>H1409*INDEX('Pliegos Tarifarios (Las Condes)'!$B:$B,MATCH($B1409,'Pliegos Tarifarios (Las Condes)'!$A:$A,0))</f>
        <v>84071.598469799996</v>
      </c>
      <c r="N1409" s="19">
        <f>I1409*INDEX('Pliegos Tarifarios (Las Condes)'!$C:$C,MATCH($B1409,'Pliegos Tarifarios (Las Condes)'!$A:$A,0))</f>
        <v>6835.7050010000003</v>
      </c>
      <c r="O1409" s="19">
        <f>J1409*INDEX('Pliegos Tarifarios (Las Condes)'!$D:$D,MATCH($B1409,'Pliegos Tarifarios (Las Condes)'!$A:$A,0))</f>
        <v>27424.676062000002</v>
      </c>
      <c r="P1409" s="19">
        <f>H1409*INDEX('Pliegos Tarifarios (Las Condes)'!$E:$E,MATCH($B1409,'Pliegos Tarifarios (Las Condes)'!$A:$A,0))</f>
        <v>9148.7058971999995</v>
      </c>
      <c r="Q1409" s="19" cm="1">
        <f t="array" ref="Q1409">H1409*_xlfn.IFS(H1409&lt;=350,INDEX('Pliegos Tarifarios (Las Condes)'!$F:$F,MATCH($B1409,'Pliegos Tarifarios (Las Condes)'!$A:$A,0)),H1409&lt;=500,INDEX('Pliegos Tarifarios (Las Condes)'!$G:$G,MATCH($B1409,'Pliegos Tarifarios (Las Condes)'!$A:$A,0)),H1409&lt;=1000,INDEX('Pliegos Tarifarios (Las Condes)'!$H:$H,MATCH($B1409,'Pliegos Tarifarios (Las Condes)'!$A:$A,0)),H1409&lt;=5000,INDEX('Pliegos Tarifarios (Las Condes)'!$I:$I,MATCH($B1409,'Pliegos Tarifarios (Las Condes)'!$A:$A,0)),H1409&gt;5000,INDEX('Pliegos Tarifarios (Las Condes)'!$J:$J,MATCH($B1409,'Pliegos Tarifarios (Las Condes)'!$A:$A,0)))/1.19</f>
        <v>1659.2309715126053</v>
      </c>
      <c r="R1409" s="19">
        <f>INDEX('Pliegos Tarifarios (Las Condes)'!$K:$K,MATCH($B1409,'Pliegos Tarifarios (Las Condes)'!$A:$A,0))</f>
        <v>719.68899999999996</v>
      </c>
      <c r="S1409" s="21">
        <f t="shared" si="66"/>
        <v>129859.60540151258</v>
      </c>
      <c r="T1409" s="21">
        <f t="shared" si="67"/>
        <v>24673.325026287392</v>
      </c>
      <c r="U1409" s="19">
        <v>0</v>
      </c>
      <c r="V1409" s="21">
        <f t="shared" si="68"/>
        <v>154532.93042779999</v>
      </c>
    </row>
    <row r="1410" spans="1:22" x14ac:dyDescent="0.3">
      <c r="A1410" s="7" t="s">
        <v>143</v>
      </c>
      <c r="B1410" s="7">
        <v>4</v>
      </c>
      <c r="C1410" s="8" t="s">
        <v>186</v>
      </c>
      <c r="D1410" s="7" t="s">
        <v>272</v>
      </c>
      <c r="E1410" s="7" t="s">
        <v>121</v>
      </c>
      <c r="F1410" s="8" t="s">
        <v>273</v>
      </c>
      <c r="G1410" s="7" t="s">
        <v>16</v>
      </c>
      <c r="H1410" s="9">
        <v>711.0326</v>
      </c>
      <c r="I1410" s="9">
        <v>2.0034000000000001</v>
      </c>
      <c r="J1410" s="9">
        <v>1.9621999999999999</v>
      </c>
      <c r="K1410" s="10">
        <v>0.97943496056703594</v>
      </c>
      <c r="L1410" s="9">
        <v>22.94</v>
      </c>
      <c r="M1410" s="19">
        <f>H1410*INDEX('Pliegos Tarifarios (Las Condes)'!$B:$B,MATCH($B1410,'Pliegos Tarifarios (Las Condes)'!$A:$A,0))</f>
        <v>84497.692118799998</v>
      </c>
      <c r="N1410" s="19">
        <f>I1410*INDEX('Pliegos Tarifarios (Las Condes)'!$C:$C,MATCH($B1410,'Pliegos Tarifarios (Las Condes)'!$A:$A,0))</f>
        <v>6871.3755138000006</v>
      </c>
      <c r="O1410" s="19">
        <f>J1410*INDEX('Pliegos Tarifarios (Las Condes)'!$D:$D,MATCH($B1410,'Pliegos Tarifarios (Las Condes)'!$A:$A,0))</f>
        <v>27722.785723999998</v>
      </c>
      <c r="P1410" s="19">
        <f>H1410*INDEX('Pliegos Tarifarios (Las Condes)'!$E:$E,MATCH($B1410,'Pliegos Tarifarios (Las Condes)'!$A:$A,0))</f>
        <v>9195.0735832000009</v>
      </c>
      <c r="Q1410" s="19" cm="1">
        <f t="array" ref="Q1410">H1410*_xlfn.IFS(H1410&lt;=350,INDEX('Pliegos Tarifarios (Las Condes)'!$F:$F,MATCH($B1410,'Pliegos Tarifarios (Las Condes)'!$A:$A,0)),H1410&lt;=500,INDEX('Pliegos Tarifarios (Las Condes)'!$G:$G,MATCH($B1410,'Pliegos Tarifarios (Las Condes)'!$A:$A,0)),H1410&lt;=1000,INDEX('Pliegos Tarifarios (Las Condes)'!$H:$H,MATCH($B1410,'Pliegos Tarifarios (Las Condes)'!$A:$A,0)),H1410&lt;=5000,INDEX('Pliegos Tarifarios (Las Condes)'!$I:$I,MATCH($B1410,'Pliegos Tarifarios (Las Condes)'!$A:$A,0)),H1410&gt;5000,INDEX('Pliegos Tarifarios (Las Condes)'!$J:$J,MATCH($B1410,'Pliegos Tarifarios (Las Condes)'!$A:$A,0)))/1.19</f>
        <v>1667.6403248739498</v>
      </c>
      <c r="R1410" s="19">
        <f>INDEX('Pliegos Tarifarios (Las Condes)'!$K:$K,MATCH($B1410,'Pliegos Tarifarios (Las Condes)'!$A:$A,0))</f>
        <v>719.68899999999996</v>
      </c>
      <c r="S1410" s="21">
        <f t="shared" si="66"/>
        <v>130674.25626467395</v>
      </c>
      <c r="T1410" s="21">
        <f t="shared" si="67"/>
        <v>24828.108690288052</v>
      </c>
      <c r="U1410" s="19">
        <v>0</v>
      </c>
      <c r="V1410" s="21">
        <f t="shared" si="68"/>
        <v>155502.36495496202</v>
      </c>
    </row>
    <row r="1411" spans="1:22" x14ac:dyDescent="0.3">
      <c r="A1411" s="7" t="s">
        <v>143</v>
      </c>
      <c r="B1411" s="7">
        <v>4</v>
      </c>
      <c r="C1411" s="8" t="s">
        <v>186</v>
      </c>
      <c r="D1411" s="7" t="s">
        <v>274</v>
      </c>
      <c r="E1411" s="7" t="s">
        <v>121</v>
      </c>
      <c r="F1411" s="8" t="s">
        <v>275</v>
      </c>
      <c r="G1411" s="7" t="s">
        <v>16</v>
      </c>
      <c r="H1411" s="9">
        <v>709.07740000000001</v>
      </c>
      <c r="I1411" s="9">
        <v>1.992</v>
      </c>
      <c r="J1411" s="9">
        <v>1.992</v>
      </c>
      <c r="K1411" s="10">
        <v>1</v>
      </c>
      <c r="L1411" s="9">
        <v>22.87</v>
      </c>
      <c r="M1411" s="19">
        <f>H1411*INDEX('Pliegos Tarifarios (Las Condes)'!$B:$B,MATCH($B1411,'Pliegos Tarifarios (Las Condes)'!$A:$A,0))</f>
        <v>84265.340061199997</v>
      </c>
      <c r="N1411" s="19">
        <f>I1411*INDEX('Pliegos Tarifarios (Las Condes)'!$C:$C,MATCH($B1411,'Pliegos Tarifarios (Las Condes)'!$A:$A,0))</f>
        <v>6832.2751440000002</v>
      </c>
      <c r="O1411" s="19">
        <f>J1411*INDEX('Pliegos Tarifarios (Las Condes)'!$D:$D,MATCH($B1411,'Pliegos Tarifarios (Las Condes)'!$A:$A,0))</f>
        <v>28143.81264</v>
      </c>
      <c r="P1411" s="19">
        <f>H1411*INDEX('Pliegos Tarifarios (Las Condes)'!$E:$E,MATCH($B1411,'Pliegos Tarifarios (Las Condes)'!$A:$A,0))</f>
        <v>9169.7889367999996</v>
      </c>
      <c r="Q1411" s="19" cm="1">
        <f t="array" ref="Q1411">H1411*_xlfn.IFS(H1411&lt;=350,INDEX('Pliegos Tarifarios (Las Condes)'!$F:$F,MATCH($B1411,'Pliegos Tarifarios (Las Condes)'!$A:$A,0)),H1411&lt;=500,INDEX('Pliegos Tarifarios (Las Condes)'!$G:$G,MATCH($B1411,'Pliegos Tarifarios (Las Condes)'!$A:$A,0)),H1411&lt;=1000,INDEX('Pliegos Tarifarios (Las Condes)'!$H:$H,MATCH($B1411,'Pliegos Tarifarios (Las Condes)'!$A:$A,0)),H1411&lt;=5000,INDEX('Pliegos Tarifarios (Las Condes)'!$I:$I,MATCH($B1411,'Pliegos Tarifarios (Las Condes)'!$A:$A,0)),H1411&gt;5000,INDEX('Pliegos Tarifarios (Las Condes)'!$J:$J,MATCH($B1411,'Pliegos Tarifarios (Las Condes)'!$A:$A,0)))/1.19</f>
        <v>1663.0546415126053</v>
      </c>
      <c r="R1411" s="19">
        <f>INDEX('Pliegos Tarifarios (Las Condes)'!$K:$K,MATCH($B1411,'Pliegos Tarifarios (Las Condes)'!$A:$A,0))</f>
        <v>719.68899999999996</v>
      </c>
      <c r="S1411" s="21">
        <f t="shared" si="66"/>
        <v>130793.9604235126</v>
      </c>
      <c r="T1411" s="21">
        <f t="shared" si="67"/>
        <v>24850.852480467394</v>
      </c>
      <c r="U1411" s="19">
        <v>0</v>
      </c>
      <c r="V1411" s="21">
        <f t="shared" si="68"/>
        <v>155644.81290398</v>
      </c>
    </row>
    <row r="1412" spans="1:22" x14ac:dyDescent="0.3">
      <c r="A1412" s="7" t="s">
        <v>143</v>
      </c>
      <c r="B1412" s="7">
        <v>4</v>
      </c>
      <c r="C1412" s="8" t="s">
        <v>186</v>
      </c>
      <c r="D1412" s="7" t="s">
        <v>276</v>
      </c>
      <c r="E1412" s="7" t="s">
        <v>121</v>
      </c>
      <c r="F1412" s="8" t="s">
        <v>277</v>
      </c>
      <c r="G1412" s="7" t="s">
        <v>16</v>
      </c>
      <c r="H1412" s="9">
        <v>709.37159999999994</v>
      </c>
      <c r="I1412" s="9">
        <v>2.0087000000000002</v>
      </c>
      <c r="J1412" s="9">
        <v>2.0087000000000002</v>
      </c>
      <c r="K1412" s="10">
        <v>1</v>
      </c>
      <c r="L1412" s="9">
        <v>22.88</v>
      </c>
      <c r="M1412" s="19">
        <f>H1412*INDEX('Pliegos Tarifarios (Las Condes)'!$B:$B,MATCH($B1412,'Pliegos Tarifarios (Las Condes)'!$A:$A,0))</f>
        <v>84300.302200799983</v>
      </c>
      <c r="N1412" s="19">
        <f>I1412*INDEX('Pliegos Tarifarios (Las Condes)'!$C:$C,MATCH($B1412,'Pliegos Tarifarios (Las Condes)'!$A:$A,0))</f>
        <v>6889.5537559000004</v>
      </c>
      <c r="O1412" s="19">
        <f>J1412*INDEX('Pliegos Tarifarios (Las Condes)'!$D:$D,MATCH($B1412,'Pliegos Tarifarios (Las Condes)'!$A:$A,0))</f>
        <v>28379.757254000004</v>
      </c>
      <c r="P1412" s="19">
        <f>H1412*INDEX('Pliegos Tarifarios (Las Condes)'!$E:$E,MATCH($B1412,'Pliegos Tarifarios (Las Condes)'!$A:$A,0))</f>
        <v>9173.5935312000001</v>
      </c>
      <c r="Q1412" s="19" cm="1">
        <f t="array" ref="Q1412">H1412*_xlfn.IFS(H1412&lt;=350,INDEX('Pliegos Tarifarios (Las Condes)'!$F:$F,MATCH($B1412,'Pliegos Tarifarios (Las Condes)'!$A:$A,0)),H1412&lt;=500,INDEX('Pliegos Tarifarios (Las Condes)'!$G:$G,MATCH($B1412,'Pliegos Tarifarios (Las Condes)'!$A:$A,0)),H1412&lt;=1000,INDEX('Pliegos Tarifarios (Las Condes)'!$H:$H,MATCH($B1412,'Pliegos Tarifarios (Las Condes)'!$A:$A,0)),H1412&lt;=5000,INDEX('Pliegos Tarifarios (Las Condes)'!$I:$I,MATCH($B1412,'Pliegos Tarifarios (Las Condes)'!$A:$A,0)),H1412&gt;5000,INDEX('Pliegos Tarifarios (Las Condes)'!$J:$J,MATCH($B1412,'Pliegos Tarifarios (Las Condes)'!$A:$A,0)))/1.19</f>
        <v>1663.7446517647061</v>
      </c>
      <c r="R1412" s="19">
        <f>INDEX('Pliegos Tarifarios (Las Condes)'!$K:$K,MATCH($B1412,'Pliegos Tarifarios (Las Condes)'!$A:$A,0))</f>
        <v>719.68899999999996</v>
      </c>
      <c r="S1412" s="21">
        <f t="shared" si="66"/>
        <v>131126.64039366468</v>
      </c>
      <c r="T1412" s="21">
        <f t="shared" si="67"/>
        <v>24914.061674796289</v>
      </c>
      <c r="U1412" s="19">
        <v>0</v>
      </c>
      <c r="V1412" s="21">
        <f t="shared" si="68"/>
        <v>156040.70206846096</v>
      </c>
    </row>
    <row r="1413" spans="1:22" x14ac:dyDescent="0.3">
      <c r="A1413" s="7" t="s">
        <v>143</v>
      </c>
      <c r="B1413" s="7">
        <v>4</v>
      </c>
      <c r="C1413" s="8" t="s">
        <v>186</v>
      </c>
      <c r="D1413" s="7" t="s">
        <v>278</v>
      </c>
      <c r="E1413" s="7" t="s">
        <v>121</v>
      </c>
      <c r="F1413" s="8" t="s">
        <v>279</v>
      </c>
      <c r="G1413" s="7" t="s">
        <v>16</v>
      </c>
      <c r="H1413" s="9">
        <v>710.03269999999998</v>
      </c>
      <c r="I1413" s="9">
        <v>1.9992000000000001</v>
      </c>
      <c r="J1413" s="9">
        <v>1.9992000000000001</v>
      </c>
      <c r="K1413" s="10">
        <v>1</v>
      </c>
      <c r="L1413" s="9">
        <v>22.9</v>
      </c>
      <c r="M1413" s="19">
        <f>H1413*INDEX('Pliegos Tarifarios (Las Condes)'!$B:$B,MATCH($B1413,'Pliegos Tarifarios (Las Condes)'!$A:$A,0))</f>
        <v>84378.8660026</v>
      </c>
      <c r="N1413" s="19">
        <f>I1413*INDEX('Pliegos Tarifarios (Las Condes)'!$C:$C,MATCH($B1413,'Pliegos Tarifarios (Las Condes)'!$A:$A,0))</f>
        <v>6856.9701144000001</v>
      </c>
      <c r="O1413" s="19">
        <f>J1413*INDEX('Pliegos Tarifarios (Las Condes)'!$D:$D,MATCH($B1413,'Pliegos Tarifarios (Las Condes)'!$A:$A,0))</f>
        <v>28245.537264000002</v>
      </c>
      <c r="P1413" s="19">
        <f>H1413*INDEX('Pliegos Tarifarios (Las Condes)'!$E:$E,MATCH($B1413,'Pliegos Tarifarios (Las Condes)'!$A:$A,0))</f>
        <v>9182.1428763999993</v>
      </c>
      <c r="Q1413" s="19" cm="1">
        <f t="array" ref="Q1413">H1413*_xlfn.IFS(H1413&lt;=350,INDEX('Pliegos Tarifarios (Las Condes)'!$F:$F,MATCH($B1413,'Pliegos Tarifarios (Las Condes)'!$A:$A,0)),H1413&lt;=500,INDEX('Pliegos Tarifarios (Las Condes)'!$G:$G,MATCH($B1413,'Pliegos Tarifarios (Las Condes)'!$A:$A,0)),H1413&lt;=1000,INDEX('Pliegos Tarifarios (Las Condes)'!$H:$H,MATCH($B1413,'Pliegos Tarifarios (Las Condes)'!$A:$A,0)),H1413&lt;=5000,INDEX('Pliegos Tarifarios (Las Condes)'!$I:$I,MATCH($B1413,'Pliegos Tarifarios (Las Condes)'!$A:$A,0)),H1413&gt;5000,INDEX('Pliegos Tarifarios (Las Condes)'!$J:$J,MATCH($B1413,'Pliegos Tarifarios (Las Condes)'!$A:$A,0)))/1.19</f>
        <v>1665.2951812605045</v>
      </c>
      <c r="R1413" s="19">
        <f>INDEX('Pliegos Tarifarios (Las Condes)'!$K:$K,MATCH($B1413,'Pliegos Tarifarios (Las Condes)'!$A:$A,0))</f>
        <v>719.68899999999996</v>
      </c>
      <c r="S1413" s="21">
        <f t="shared" si="66"/>
        <v>131048.5004386605</v>
      </c>
      <c r="T1413" s="21">
        <f t="shared" si="67"/>
        <v>24899.215083345494</v>
      </c>
      <c r="U1413" s="19">
        <v>0</v>
      </c>
      <c r="V1413" s="21">
        <f t="shared" si="68"/>
        <v>155947.71552200598</v>
      </c>
    </row>
    <row r="1414" spans="1:22" x14ac:dyDescent="0.3">
      <c r="A1414" s="7" t="s">
        <v>143</v>
      </c>
      <c r="B1414" s="7">
        <v>4</v>
      </c>
      <c r="C1414" s="8" t="s">
        <v>186</v>
      </c>
      <c r="D1414" s="7" t="s">
        <v>280</v>
      </c>
      <c r="E1414" s="7" t="s">
        <v>121</v>
      </c>
      <c r="F1414" s="8" t="s">
        <v>281</v>
      </c>
      <c r="G1414" s="7" t="s">
        <v>16</v>
      </c>
      <c r="H1414" s="9">
        <v>709.49590000000001</v>
      </c>
      <c r="I1414" s="9">
        <v>1.9941</v>
      </c>
      <c r="J1414" s="9">
        <v>1.9851000000000001</v>
      </c>
      <c r="K1414" s="10">
        <v>0.99548668572288257</v>
      </c>
      <c r="L1414" s="9">
        <v>22.89</v>
      </c>
      <c r="M1414" s="19">
        <f>H1414*INDEX('Pliegos Tarifarios (Las Condes)'!$B:$B,MATCH($B1414,'Pliegos Tarifarios (Las Condes)'!$A:$A,0))</f>
        <v>84315.073764200002</v>
      </c>
      <c r="N1414" s="19">
        <f>I1414*INDEX('Pliegos Tarifarios (Las Condes)'!$C:$C,MATCH($B1414,'Pliegos Tarifarios (Las Condes)'!$A:$A,0))</f>
        <v>6839.4778436999995</v>
      </c>
      <c r="O1414" s="19">
        <f>J1414*INDEX('Pliegos Tarifarios (Las Condes)'!$D:$D,MATCH($B1414,'Pliegos Tarifarios (Las Condes)'!$A:$A,0))</f>
        <v>28046.326542000003</v>
      </c>
      <c r="P1414" s="19">
        <f>H1414*INDEX('Pliegos Tarifarios (Las Condes)'!$E:$E,MATCH($B1414,'Pliegos Tarifarios (Las Condes)'!$A:$A,0))</f>
        <v>9175.2009787999996</v>
      </c>
      <c r="Q1414" s="19" cm="1">
        <f t="array" ref="Q1414">H1414*_xlfn.IFS(H1414&lt;=350,INDEX('Pliegos Tarifarios (Las Condes)'!$F:$F,MATCH($B1414,'Pliegos Tarifarios (Las Condes)'!$A:$A,0)),H1414&lt;=500,INDEX('Pliegos Tarifarios (Las Condes)'!$G:$G,MATCH($B1414,'Pliegos Tarifarios (Las Condes)'!$A:$A,0)),H1414&lt;=1000,INDEX('Pliegos Tarifarios (Las Condes)'!$H:$H,MATCH($B1414,'Pliegos Tarifarios (Las Condes)'!$A:$A,0)),H1414&lt;=5000,INDEX('Pliegos Tarifarios (Las Condes)'!$I:$I,MATCH($B1414,'Pliegos Tarifarios (Las Condes)'!$A:$A,0)),H1414&gt;5000,INDEX('Pliegos Tarifarios (Las Condes)'!$J:$J,MATCH($B1414,'Pliegos Tarifarios (Las Condes)'!$A:$A,0)))/1.19</f>
        <v>1664.0361822689079</v>
      </c>
      <c r="R1414" s="19">
        <f>INDEX('Pliegos Tarifarios (Las Condes)'!$K:$K,MATCH($B1414,'Pliegos Tarifarios (Las Condes)'!$A:$A,0))</f>
        <v>719.68899999999996</v>
      </c>
      <c r="S1414" s="21">
        <f t="shared" si="66"/>
        <v>130759.8043109689</v>
      </c>
      <c r="T1414" s="21">
        <f t="shared" si="67"/>
        <v>24844.36281908409</v>
      </c>
      <c r="U1414" s="19">
        <v>0</v>
      </c>
      <c r="V1414" s="21">
        <f t="shared" si="68"/>
        <v>155604.16713005299</v>
      </c>
    </row>
    <row r="1415" spans="1:22" x14ac:dyDescent="0.3">
      <c r="A1415" s="7" t="s">
        <v>143</v>
      </c>
      <c r="B1415" s="7">
        <v>4</v>
      </c>
      <c r="C1415" s="8" t="s">
        <v>186</v>
      </c>
      <c r="D1415" s="7" t="s">
        <v>282</v>
      </c>
      <c r="E1415" s="7" t="s">
        <v>121</v>
      </c>
      <c r="F1415" s="8" t="s">
        <v>283</v>
      </c>
      <c r="G1415" s="7" t="s">
        <v>16</v>
      </c>
      <c r="H1415" s="9">
        <v>710.2088</v>
      </c>
      <c r="I1415" s="9">
        <v>1.9849000000000001</v>
      </c>
      <c r="J1415" s="9">
        <v>1.9637</v>
      </c>
      <c r="K1415" s="10">
        <v>0.98931936117688546</v>
      </c>
      <c r="L1415" s="9">
        <v>22.91</v>
      </c>
      <c r="M1415" s="19">
        <f>H1415*INDEX('Pliegos Tarifarios (Las Condes)'!$B:$B,MATCH($B1415,'Pliegos Tarifarios (Las Condes)'!$A:$A,0))</f>
        <v>84399.793374399989</v>
      </c>
      <c r="N1415" s="19">
        <f>I1415*INDEX('Pliegos Tarifarios (Las Condes)'!$C:$C,MATCH($B1415,'Pliegos Tarifarios (Las Condes)'!$A:$A,0))</f>
        <v>6807.9231593000004</v>
      </c>
      <c r="O1415" s="19">
        <f>J1415*INDEX('Pliegos Tarifarios (Las Condes)'!$D:$D,MATCH($B1415,'Pliegos Tarifarios (Las Condes)'!$A:$A,0))</f>
        <v>27743.978353999999</v>
      </c>
      <c r="P1415" s="19">
        <f>H1415*INDEX('Pliegos Tarifarios (Las Condes)'!$E:$E,MATCH($B1415,'Pliegos Tarifarios (Las Condes)'!$A:$A,0))</f>
        <v>9184.4202015999999</v>
      </c>
      <c r="Q1415" s="19" cm="1">
        <f t="array" ref="Q1415">H1415*_xlfn.IFS(H1415&lt;=350,INDEX('Pliegos Tarifarios (Las Condes)'!$F:$F,MATCH($B1415,'Pliegos Tarifarios (Las Condes)'!$A:$A,0)),H1415&lt;=500,INDEX('Pliegos Tarifarios (Las Condes)'!$G:$G,MATCH($B1415,'Pliegos Tarifarios (Las Condes)'!$A:$A,0)),H1415&lt;=1000,INDEX('Pliegos Tarifarios (Las Condes)'!$H:$H,MATCH($B1415,'Pliegos Tarifarios (Las Condes)'!$A:$A,0)),H1415&lt;=5000,INDEX('Pliegos Tarifarios (Las Condes)'!$I:$I,MATCH($B1415,'Pliegos Tarifarios (Las Condes)'!$A:$A,0)),H1415&gt;5000,INDEX('Pliegos Tarifarios (Las Condes)'!$J:$J,MATCH($B1415,'Pliegos Tarifarios (Las Condes)'!$A:$A,0)))/1.19</f>
        <v>1665.7082023529415</v>
      </c>
      <c r="R1415" s="19">
        <f>INDEX('Pliegos Tarifarios (Las Condes)'!$K:$K,MATCH($B1415,'Pliegos Tarifarios (Las Condes)'!$A:$A,0))</f>
        <v>719.68899999999996</v>
      </c>
      <c r="S1415" s="21">
        <f t="shared" si="66"/>
        <v>130521.51229165294</v>
      </c>
      <c r="T1415" s="21">
        <f t="shared" si="67"/>
        <v>24799.087335414057</v>
      </c>
      <c r="U1415" s="19">
        <v>0</v>
      </c>
      <c r="V1415" s="21">
        <f t="shared" si="68"/>
        <v>155320.59962706699</v>
      </c>
    </row>
    <row r="1416" spans="1:22" x14ac:dyDescent="0.3">
      <c r="A1416" s="7" t="s">
        <v>143</v>
      </c>
      <c r="B1416" s="7">
        <v>4</v>
      </c>
      <c r="C1416" s="8" t="s">
        <v>186</v>
      </c>
      <c r="D1416" s="7" t="s">
        <v>284</v>
      </c>
      <c r="E1416" s="7" t="s">
        <v>121</v>
      </c>
      <c r="F1416" s="8" t="s">
        <v>285</v>
      </c>
      <c r="G1416" s="7" t="s">
        <v>16</v>
      </c>
      <c r="H1416" s="9">
        <v>711.57349999999997</v>
      </c>
      <c r="I1416" s="9">
        <v>2.0021</v>
      </c>
      <c r="J1416" s="9">
        <v>2.0021</v>
      </c>
      <c r="K1416" s="10">
        <v>1</v>
      </c>
      <c r="L1416" s="9">
        <v>22.95</v>
      </c>
      <c r="M1416" s="19">
        <f>H1416*INDEX('Pliegos Tarifarios (Las Condes)'!$B:$B,MATCH($B1416,'Pliegos Tarifarios (Las Condes)'!$A:$A,0))</f>
        <v>84561.971592999995</v>
      </c>
      <c r="N1416" s="19">
        <f>I1416*INDEX('Pliegos Tarifarios (Las Condes)'!$C:$C,MATCH($B1416,'Pliegos Tarifarios (Las Condes)'!$A:$A,0))</f>
        <v>6866.9166997000002</v>
      </c>
      <c r="O1416" s="19">
        <f>J1416*INDEX('Pliegos Tarifarios (Las Condes)'!$D:$D,MATCH($B1416,'Pliegos Tarifarios (Las Condes)'!$A:$A,0))</f>
        <v>28286.509682</v>
      </c>
      <c r="P1416" s="19">
        <f>H1416*INDEX('Pliegos Tarifarios (Las Condes)'!$E:$E,MATCH($B1416,'Pliegos Tarifarios (Las Condes)'!$A:$A,0))</f>
        <v>9202.0685020000001</v>
      </c>
      <c r="Q1416" s="19" cm="1">
        <f t="array" ref="Q1416">H1416*_xlfn.IFS(H1416&lt;=350,INDEX('Pliegos Tarifarios (Las Condes)'!$F:$F,MATCH($B1416,'Pliegos Tarifarios (Las Condes)'!$A:$A,0)),H1416&lt;=500,INDEX('Pliegos Tarifarios (Las Condes)'!$G:$G,MATCH($B1416,'Pliegos Tarifarios (Las Condes)'!$A:$A,0)),H1416&lt;=1000,INDEX('Pliegos Tarifarios (Las Condes)'!$H:$H,MATCH($B1416,'Pliegos Tarifarios (Las Condes)'!$A:$A,0)),H1416&lt;=5000,INDEX('Pliegos Tarifarios (Las Condes)'!$I:$I,MATCH($B1416,'Pliegos Tarifarios (Las Condes)'!$A:$A,0)),H1416&gt;5000,INDEX('Pliegos Tarifarios (Las Condes)'!$J:$J,MATCH($B1416,'Pliegos Tarifarios (Las Condes)'!$A:$A,0)))/1.19</f>
        <v>1668.9089399159666</v>
      </c>
      <c r="R1416" s="19">
        <f>INDEX('Pliegos Tarifarios (Las Condes)'!$K:$K,MATCH($B1416,'Pliegos Tarifarios (Las Condes)'!$A:$A,0))</f>
        <v>719.68899999999996</v>
      </c>
      <c r="S1416" s="21">
        <f t="shared" si="66"/>
        <v>131306.06441661596</v>
      </c>
      <c r="T1416" s="21">
        <f t="shared" si="67"/>
        <v>24948.152239157032</v>
      </c>
      <c r="U1416" s="19">
        <v>0</v>
      </c>
      <c r="V1416" s="21">
        <f t="shared" si="68"/>
        <v>156254.21665577299</v>
      </c>
    </row>
    <row r="1417" spans="1:22" x14ac:dyDescent="0.3">
      <c r="A1417" s="7" t="s">
        <v>143</v>
      </c>
      <c r="B1417" s="7">
        <v>4</v>
      </c>
      <c r="C1417" s="8" t="s">
        <v>186</v>
      </c>
      <c r="D1417" s="7" t="s">
        <v>286</v>
      </c>
      <c r="E1417" s="7" t="s">
        <v>121</v>
      </c>
      <c r="F1417" s="8" t="s">
        <v>287</v>
      </c>
      <c r="G1417" s="7" t="s">
        <v>16</v>
      </c>
      <c r="H1417" s="9">
        <v>709.9973</v>
      </c>
      <c r="I1417" s="9">
        <v>1.9763999999999999</v>
      </c>
      <c r="J1417" s="9">
        <v>1.9414</v>
      </c>
      <c r="K1417" s="10">
        <v>0.98229103420360253</v>
      </c>
      <c r="L1417" s="9">
        <v>22.9</v>
      </c>
      <c r="M1417" s="19">
        <f>H1417*INDEX('Pliegos Tarifarios (Las Condes)'!$B:$B,MATCH($B1417,'Pliegos Tarifarios (Las Condes)'!$A:$A,0))</f>
        <v>84374.659137399998</v>
      </c>
      <c r="N1417" s="19">
        <f>I1417*INDEX('Pliegos Tarifarios (Las Condes)'!$C:$C,MATCH($B1417,'Pliegos Tarifarios (Las Condes)'!$A:$A,0))</f>
        <v>6778.7693748000002</v>
      </c>
      <c r="O1417" s="19">
        <f>J1417*INDEX('Pliegos Tarifarios (Las Condes)'!$D:$D,MATCH($B1417,'Pliegos Tarifarios (Las Condes)'!$A:$A,0))</f>
        <v>27428.914588</v>
      </c>
      <c r="P1417" s="19">
        <f>H1417*INDEX('Pliegos Tarifarios (Las Condes)'!$E:$E,MATCH($B1417,'Pliegos Tarifarios (Las Condes)'!$A:$A,0))</f>
        <v>9181.6850835999994</v>
      </c>
      <c r="Q1417" s="19" cm="1">
        <f t="array" ref="Q1417">H1417*_xlfn.IFS(H1417&lt;=350,INDEX('Pliegos Tarifarios (Las Condes)'!$F:$F,MATCH($B1417,'Pliegos Tarifarios (Las Condes)'!$A:$A,0)),H1417&lt;=500,INDEX('Pliegos Tarifarios (Las Condes)'!$G:$G,MATCH($B1417,'Pliegos Tarifarios (Las Condes)'!$A:$A,0)),H1417&lt;=1000,INDEX('Pliegos Tarifarios (Las Condes)'!$H:$H,MATCH($B1417,'Pliegos Tarifarios (Las Condes)'!$A:$A,0)),H1417&lt;=5000,INDEX('Pliegos Tarifarios (Las Condes)'!$I:$I,MATCH($B1417,'Pliegos Tarifarios (Las Condes)'!$A:$A,0)),H1417&gt;5000,INDEX('Pliegos Tarifarios (Las Condes)'!$J:$J,MATCH($B1417,'Pliegos Tarifarios (Las Condes)'!$A:$A,0)))/1.19</f>
        <v>1665.2121548739499</v>
      </c>
      <c r="R1417" s="19">
        <f>INDEX('Pliegos Tarifarios (Las Condes)'!$K:$K,MATCH($B1417,'Pliegos Tarifarios (Las Condes)'!$A:$A,0))</f>
        <v>719.68899999999996</v>
      </c>
      <c r="S1417" s="21">
        <f t="shared" ref="S1417:S1480" si="69">SUM(M1417:R1417)</f>
        <v>130148.92933867394</v>
      </c>
      <c r="T1417" s="21">
        <f t="shared" ref="T1417:T1480" si="70">S1417*0.19</f>
        <v>24728.296574348049</v>
      </c>
      <c r="U1417" s="19">
        <v>0</v>
      </c>
      <c r="V1417" s="21">
        <f t="shared" ref="V1417:V1480" si="71">SUM(S1417:T1417)</f>
        <v>154877.225913022</v>
      </c>
    </row>
    <row r="1418" spans="1:22" x14ac:dyDescent="0.3">
      <c r="A1418" s="7" t="s">
        <v>143</v>
      </c>
      <c r="B1418" s="7">
        <v>4</v>
      </c>
      <c r="C1418" s="8" t="s">
        <v>186</v>
      </c>
      <c r="D1418" s="7" t="s">
        <v>288</v>
      </c>
      <c r="E1418" s="7" t="s">
        <v>121</v>
      </c>
      <c r="F1418" s="8" t="s">
        <v>289</v>
      </c>
      <c r="G1418" s="7" t="s">
        <v>16</v>
      </c>
      <c r="H1418" s="9">
        <v>709.21349999999995</v>
      </c>
      <c r="I1418" s="9">
        <v>2.0268000000000002</v>
      </c>
      <c r="J1418" s="9">
        <v>2.0268000000000002</v>
      </c>
      <c r="K1418" s="10">
        <v>1</v>
      </c>
      <c r="L1418" s="9">
        <v>22.88</v>
      </c>
      <c r="M1418" s="19">
        <f>H1418*INDEX('Pliegos Tarifarios (Las Condes)'!$B:$B,MATCH($B1418,'Pliegos Tarifarios (Las Condes)'!$A:$A,0))</f>
        <v>84281.513912999988</v>
      </c>
      <c r="N1418" s="19">
        <f>I1418*INDEX('Pliegos Tarifarios (Las Condes)'!$C:$C,MATCH($B1418,'Pliegos Tarifarios (Las Condes)'!$A:$A,0))</f>
        <v>6951.6341676000002</v>
      </c>
      <c r="O1418" s="19">
        <f>J1418*INDEX('Pliegos Tarifarios (Las Condes)'!$D:$D,MATCH($B1418,'Pliegos Tarifarios (Las Condes)'!$A:$A,0))</f>
        <v>28635.481656000004</v>
      </c>
      <c r="P1418" s="19">
        <f>H1418*INDEX('Pliegos Tarifarios (Las Condes)'!$E:$E,MATCH($B1418,'Pliegos Tarifarios (Las Condes)'!$A:$A,0))</f>
        <v>9171.5489820000003</v>
      </c>
      <c r="Q1418" s="19" cm="1">
        <f t="array" ref="Q1418">H1418*_xlfn.IFS(H1418&lt;=350,INDEX('Pliegos Tarifarios (Las Condes)'!$F:$F,MATCH($B1418,'Pliegos Tarifarios (Las Condes)'!$A:$A,0)),H1418&lt;=500,INDEX('Pliegos Tarifarios (Las Condes)'!$G:$G,MATCH($B1418,'Pliegos Tarifarios (Las Condes)'!$A:$A,0)),H1418&lt;=1000,INDEX('Pliegos Tarifarios (Las Condes)'!$H:$H,MATCH($B1418,'Pliegos Tarifarios (Las Condes)'!$A:$A,0)),H1418&lt;=5000,INDEX('Pliegos Tarifarios (Las Condes)'!$I:$I,MATCH($B1418,'Pliegos Tarifarios (Las Condes)'!$A:$A,0)),H1418&gt;5000,INDEX('Pliegos Tarifarios (Las Condes)'!$J:$J,MATCH($B1418,'Pliegos Tarifarios (Las Condes)'!$A:$A,0)))/1.19</f>
        <v>1663.3738474789918</v>
      </c>
      <c r="R1418" s="19">
        <f>INDEX('Pliegos Tarifarios (Las Condes)'!$K:$K,MATCH($B1418,'Pliegos Tarifarios (Las Condes)'!$A:$A,0))</f>
        <v>719.68899999999996</v>
      </c>
      <c r="S1418" s="21">
        <f t="shared" si="69"/>
        <v>131423.24156607897</v>
      </c>
      <c r="T1418" s="21">
        <f t="shared" si="70"/>
        <v>24970.415897555005</v>
      </c>
      <c r="U1418" s="19">
        <v>0</v>
      </c>
      <c r="V1418" s="21">
        <f t="shared" si="71"/>
        <v>156393.65746363398</v>
      </c>
    </row>
    <row r="1419" spans="1:22" x14ac:dyDescent="0.3">
      <c r="A1419" s="7" t="s">
        <v>143</v>
      </c>
      <c r="B1419" s="7">
        <v>4</v>
      </c>
      <c r="C1419" s="8" t="s">
        <v>186</v>
      </c>
      <c r="D1419" s="7" t="s">
        <v>290</v>
      </c>
      <c r="E1419" s="7" t="s">
        <v>121</v>
      </c>
      <c r="F1419" s="8" t="s">
        <v>291</v>
      </c>
      <c r="G1419" s="7" t="s">
        <v>16</v>
      </c>
      <c r="H1419" s="9">
        <v>709.69150000000002</v>
      </c>
      <c r="I1419" s="9">
        <v>1.9584999999999999</v>
      </c>
      <c r="J1419" s="9">
        <v>1.9415</v>
      </c>
      <c r="K1419" s="10">
        <v>0.99131988766913459</v>
      </c>
      <c r="L1419" s="9">
        <v>22.89</v>
      </c>
      <c r="M1419" s="19">
        <f>H1419*INDEX('Pliegos Tarifarios (Las Condes)'!$B:$B,MATCH($B1419,'Pliegos Tarifarios (Las Condes)'!$A:$A,0))</f>
        <v>84338.318476999993</v>
      </c>
      <c r="N1419" s="19">
        <f>I1419*INDEX('Pliegos Tarifarios (Las Condes)'!$C:$C,MATCH($B1419,'Pliegos Tarifarios (Las Condes)'!$A:$A,0))</f>
        <v>6717.3749344999997</v>
      </c>
      <c r="O1419" s="19">
        <f>J1419*INDEX('Pliegos Tarifarios (Las Condes)'!$D:$D,MATCH($B1419,'Pliegos Tarifarios (Las Condes)'!$A:$A,0))</f>
        <v>27430.327430000001</v>
      </c>
      <c r="P1419" s="19">
        <f>H1419*INDEX('Pliegos Tarifarios (Las Condes)'!$E:$E,MATCH($B1419,'Pliegos Tarifarios (Las Condes)'!$A:$A,0))</f>
        <v>9177.7304780000013</v>
      </c>
      <c r="Q1419" s="19" cm="1">
        <f t="array" ref="Q1419">H1419*_xlfn.IFS(H1419&lt;=350,INDEX('Pliegos Tarifarios (Las Condes)'!$F:$F,MATCH($B1419,'Pliegos Tarifarios (Las Condes)'!$A:$A,0)),H1419&lt;=500,INDEX('Pliegos Tarifarios (Las Condes)'!$G:$G,MATCH($B1419,'Pliegos Tarifarios (Las Condes)'!$A:$A,0)),H1419&lt;=1000,INDEX('Pliegos Tarifarios (Las Condes)'!$H:$H,MATCH($B1419,'Pliegos Tarifarios (Las Condes)'!$A:$A,0)),H1419&lt;=5000,INDEX('Pliegos Tarifarios (Las Condes)'!$I:$I,MATCH($B1419,'Pliegos Tarifarios (Las Condes)'!$A:$A,0)),H1419&gt;5000,INDEX('Pliegos Tarifarios (Las Condes)'!$J:$J,MATCH($B1419,'Pliegos Tarifarios (Las Condes)'!$A:$A,0)))/1.19</f>
        <v>1664.4949382352945</v>
      </c>
      <c r="R1419" s="19">
        <f>INDEX('Pliegos Tarifarios (Las Condes)'!$K:$K,MATCH($B1419,'Pliegos Tarifarios (Las Condes)'!$A:$A,0))</f>
        <v>719.68899999999996</v>
      </c>
      <c r="S1419" s="21">
        <f t="shared" si="69"/>
        <v>130047.93525773528</v>
      </c>
      <c r="T1419" s="21">
        <f t="shared" si="70"/>
        <v>24709.107698969703</v>
      </c>
      <c r="U1419" s="19">
        <v>0</v>
      </c>
      <c r="V1419" s="21">
        <f t="shared" si="71"/>
        <v>154757.04295670497</v>
      </c>
    </row>
    <row r="1420" spans="1:22" x14ac:dyDescent="0.3">
      <c r="A1420" s="7" t="s">
        <v>143</v>
      </c>
      <c r="B1420" s="7">
        <v>4</v>
      </c>
      <c r="C1420" s="8" t="s">
        <v>186</v>
      </c>
      <c r="D1420" s="7" t="s">
        <v>292</v>
      </c>
      <c r="E1420" s="7" t="s">
        <v>121</v>
      </c>
      <c r="F1420" s="8" t="s">
        <v>293</v>
      </c>
      <c r="G1420" s="7" t="s">
        <v>16</v>
      </c>
      <c r="H1420" s="9">
        <v>708.58810000000005</v>
      </c>
      <c r="I1420" s="9">
        <v>1.9824999999999999</v>
      </c>
      <c r="J1420" s="9">
        <v>1.9624999999999999</v>
      </c>
      <c r="K1420" s="10">
        <v>0.98991172761664559</v>
      </c>
      <c r="L1420" s="9">
        <v>22.86</v>
      </c>
      <c r="M1420" s="19">
        <f>H1420*INDEX('Pliegos Tarifarios (Las Condes)'!$B:$B,MATCH($B1420,'Pliegos Tarifarios (Las Condes)'!$A:$A,0))</f>
        <v>84207.192627800003</v>
      </c>
      <c r="N1420" s="19">
        <f>I1420*INDEX('Pliegos Tarifarios (Las Condes)'!$C:$C,MATCH($B1420,'Pliegos Tarifarios (Las Condes)'!$A:$A,0))</f>
        <v>6799.6915024999998</v>
      </c>
      <c r="O1420" s="19">
        <f>J1420*INDEX('Pliegos Tarifarios (Las Condes)'!$D:$D,MATCH($B1420,'Pliegos Tarifarios (Las Condes)'!$A:$A,0))</f>
        <v>27727.024249999999</v>
      </c>
      <c r="P1420" s="19">
        <f>H1420*INDEX('Pliegos Tarifarios (Las Condes)'!$E:$E,MATCH($B1420,'Pliegos Tarifarios (Las Condes)'!$A:$A,0))</f>
        <v>9163.4613092000018</v>
      </c>
      <c r="Q1420" s="19" cm="1">
        <f t="array" ref="Q1420">H1420*_xlfn.IFS(H1420&lt;=350,INDEX('Pliegos Tarifarios (Las Condes)'!$F:$F,MATCH($B1420,'Pliegos Tarifarios (Las Condes)'!$A:$A,0)),H1420&lt;=500,INDEX('Pliegos Tarifarios (Las Condes)'!$G:$G,MATCH($B1420,'Pliegos Tarifarios (Las Condes)'!$A:$A,0)),H1420&lt;=1000,INDEX('Pliegos Tarifarios (Las Condes)'!$H:$H,MATCH($B1420,'Pliegos Tarifarios (Las Condes)'!$A:$A,0)),H1420&lt;=5000,INDEX('Pliegos Tarifarios (Las Condes)'!$I:$I,MATCH($B1420,'Pliegos Tarifarios (Las Condes)'!$A:$A,0)),H1420&gt;5000,INDEX('Pliegos Tarifarios (Las Condes)'!$J:$J,MATCH($B1420,'Pliegos Tarifarios (Las Condes)'!$A:$A,0)))/1.19</f>
        <v>1661.9070479831937</v>
      </c>
      <c r="R1420" s="19">
        <f>INDEX('Pliegos Tarifarios (Las Condes)'!$K:$K,MATCH($B1420,'Pliegos Tarifarios (Las Condes)'!$A:$A,0))</f>
        <v>719.68899999999996</v>
      </c>
      <c r="S1420" s="21">
        <f t="shared" si="69"/>
        <v>130278.96573748322</v>
      </c>
      <c r="T1420" s="21">
        <f t="shared" si="70"/>
        <v>24753.003490121813</v>
      </c>
      <c r="U1420" s="19">
        <v>0</v>
      </c>
      <c r="V1420" s="21">
        <f t="shared" si="71"/>
        <v>155031.96922760503</v>
      </c>
    </row>
    <row r="1421" spans="1:22" x14ac:dyDescent="0.3">
      <c r="A1421" s="7" t="s">
        <v>143</v>
      </c>
      <c r="B1421" s="7">
        <v>4</v>
      </c>
      <c r="C1421" s="8" t="s">
        <v>186</v>
      </c>
      <c r="D1421" s="7" t="s">
        <v>294</v>
      </c>
      <c r="E1421" s="7" t="s">
        <v>121</v>
      </c>
      <c r="F1421" s="8" t="s">
        <v>295</v>
      </c>
      <c r="G1421" s="7" t="s">
        <v>16</v>
      </c>
      <c r="H1421" s="9">
        <v>708.85850000000005</v>
      </c>
      <c r="I1421" s="9">
        <v>2.0038</v>
      </c>
      <c r="J1421" s="9">
        <v>1.9923</v>
      </c>
      <c r="K1421" s="10">
        <v>0.99426090428186442</v>
      </c>
      <c r="L1421" s="9">
        <v>22.87</v>
      </c>
      <c r="M1421" s="19">
        <f>H1421*INDEX('Pliegos Tarifarios (Las Condes)'!$B:$B,MATCH($B1421,'Pliegos Tarifarios (Las Condes)'!$A:$A,0))</f>
        <v>84239.326423000006</v>
      </c>
      <c r="N1421" s="19">
        <f>I1421*INDEX('Pliegos Tarifarios (Las Condes)'!$C:$C,MATCH($B1421,'Pliegos Tarifarios (Las Condes)'!$A:$A,0))</f>
        <v>6872.7474566000001</v>
      </c>
      <c r="O1421" s="19">
        <f>J1421*INDEX('Pliegos Tarifarios (Las Condes)'!$D:$D,MATCH($B1421,'Pliegos Tarifarios (Las Condes)'!$A:$A,0))</f>
        <v>28148.051166000001</v>
      </c>
      <c r="P1421" s="19">
        <f>H1421*INDEX('Pliegos Tarifarios (Las Condes)'!$E:$E,MATCH($B1421,'Pliegos Tarifarios (Las Condes)'!$A:$A,0))</f>
        <v>9166.958122</v>
      </c>
      <c r="Q1421" s="19" cm="1">
        <f t="array" ref="Q1421">H1421*_xlfn.IFS(H1421&lt;=350,INDEX('Pliegos Tarifarios (Las Condes)'!$F:$F,MATCH($B1421,'Pliegos Tarifarios (Las Condes)'!$A:$A,0)),H1421&lt;=500,INDEX('Pliegos Tarifarios (Las Condes)'!$G:$G,MATCH($B1421,'Pliegos Tarifarios (Las Condes)'!$A:$A,0)),H1421&lt;=1000,INDEX('Pliegos Tarifarios (Las Condes)'!$H:$H,MATCH($B1421,'Pliegos Tarifarios (Las Condes)'!$A:$A,0)),H1421&lt;=5000,INDEX('Pliegos Tarifarios (Las Condes)'!$I:$I,MATCH($B1421,'Pliegos Tarifarios (Las Condes)'!$A:$A,0)),H1421&gt;5000,INDEX('Pliegos Tarifarios (Las Condes)'!$J:$J,MATCH($B1421,'Pliegos Tarifarios (Las Condes)'!$A:$A,0)))/1.19</f>
        <v>1662.5412382352945</v>
      </c>
      <c r="R1421" s="19">
        <f>INDEX('Pliegos Tarifarios (Las Condes)'!$K:$K,MATCH($B1421,'Pliegos Tarifarios (Las Condes)'!$A:$A,0))</f>
        <v>719.68899999999996</v>
      </c>
      <c r="S1421" s="21">
        <f t="shared" si="69"/>
        <v>130809.3134058353</v>
      </c>
      <c r="T1421" s="21">
        <f t="shared" si="70"/>
        <v>24853.769547108706</v>
      </c>
      <c r="U1421" s="19">
        <v>0</v>
      </c>
      <c r="V1421" s="21">
        <f t="shared" si="71"/>
        <v>155663.08295294401</v>
      </c>
    </row>
    <row r="1422" spans="1:22" x14ac:dyDescent="0.3">
      <c r="A1422" s="7" t="s">
        <v>143</v>
      </c>
      <c r="B1422" s="7">
        <v>4</v>
      </c>
      <c r="C1422" s="8" t="s">
        <v>186</v>
      </c>
      <c r="D1422" s="7" t="s">
        <v>296</v>
      </c>
      <c r="E1422" s="7" t="s">
        <v>121</v>
      </c>
      <c r="F1422" s="8" t="s">
        <v>297</v>
      </c>
      <c r="G1422" s="7" t="s">
        <v>16</v>
      </c>
      <c r="H1422" s="9">
        <v>710.67880000000002</v>
      </c>
      <c r="I1422" s="9">
        <v>1.9979</v>
      </c>
      <c r="J1422" s="9">
        <v>1.9317</v>
      </c>
      <c r="K1422" s="10">
        <v>0.96686520846889235</v>
      </c>
      <c r="L1422" s="9">
        <v>22.93</v>
      </c>
      <c r="M1422" s="19">
        <f>H1422*INDEX('Pliegos Tarifarios (Las Condes)'!$B:$B,MATCH($B1422,'Pliegos Tarifarios (Las Condes)'!$A:$A,0))</f>
        <v>84455.647234399992</v>
      </c>
      <c r="N1422" s="19">
        <f>I1422*INDEX('Pliegos Tarifarios (Las Condes)'!$C:$C,MATCH($B1422,'Pliegos Tarifarios (Las Condes)'!$A:$A,0))</f>
        <v>6852.5113002999997</v>
      </c>
      <c r="O1422" s="19">
        <f>J1422*INDEX('Pliegos Tarifarios (Las Condes)'!$D:$D,MATCH($B1422,'Pliegos Tarifarios (Las Condes)'!$A:$A,0))</f>
        <v>27291.868913999999</v>
      </c>
      <c r="P1422" s="19">
        <f>H1422*INDEX('Pliegos Tarifarios (Las Condes)'!$E:$E,MATCH($B1422,'Pliegos Tarifarios (Las Condes)'!$A:$A,0))</f>
        <v>9190.4982416000003</v>
      </c>
      <c r="Q1422" s="19" cm="1">
        <f t="array" ref="Q1422">H1422*_xlfn.IFS(H1422&lt;=350,INDEX('Pliegos Tarifarios (Las Condes)'!$F:$F,MATCH($B1422,'Pliegos Tarifarios (Las Condes)'!$A:$A,0)),H1422&lt;=500,INDEX('Pliegos Tarifarios (Las Condes)'!$G:$G,MATCH($B1422,'Pliegos Tarifarios (Las Condes)'!$A:$A,0)),H1422&lt;=1000,INDEX('Pliegos Tarifarios (Las Condes)'!$H:$H,MATCH($B1422,'Pliegos Tarifarios (Las Condes)'!$A:$A,0)),H1422&lt;=5000,INDEX('Pliegos Tarifarios (Las Condes)'!$I:$I,MATCH($B1422,'Pliegos Tarifarios (Las Condes)'!$A:$A,0)),H1422&gt;5000,INDEX('Pliegos Tarifarios (Las Condes)'!$J:$J,MATCH($B1422,'Pliegos Tarifarios (Las Condes)'!$A:$A,0)))/1.19</f>
        <v>1666.8105300840339</v>
      </c>
      <c r="R1422" s="19">
        <f>INDEX('Pliegos Tarifarios (Las Condes)'!$K:$K,MATCH($B1422,'Pliegos Tarifarios (Las Condes)'!$A:$A,0))</f>
        <v>719.68899999999996</v>
      </c>
      <c r="S1422" s="21">
        <f t="shared" si="69"/>
        <v>130177.02522038402</v>
      </c>
      <c r="T1422" s="21">
        <f t="shared" si="70"/>
        <v>24733.634791872963</v>
      </c>
      <c r="U1422" s="19">
        <v>0</v>
      </c>
      <c r="V1422" s="21">
        <f t="shared" si="71"/>
        <v>154910.66001225699</v>
      </c>
    </row>
    <row r="1423" spans="1:22" x14ac:dyDescent="0.3">
      <c r="A1423" s="7" t="s">
        <v>143</v>
      </c>
      <c r="B1423" s="7">
        <v>4</v>
      </c>
      <c r="C1423" s="8" t="s">
        <v>186</v>
      </c>
      <c r="D1423" s="7" t="s">
        <v>298</v>
      </c>
      <c r="E1423" s="7" t="s">
        <v>121</v>
      </c>
      <c r="F1423" s="8" t="s">
        <v>299</v>
      </c>
      <c r="G1423" s="7" t="s">
        <v>16</v>
      </c>
      <c r="H1423" s="9">
        <v>709.38509999999997</v>
      </c>
      <c r="I1423" s="9">
        <v>2.0165000000000002</v>
      </c>
      <c r="J1423" s="9">
        <v>1.9595</v>
      </c>
      <c r="K1423" s="10">
        <v>0.97173320109099914</v>
      </c>
      <c r="L1423" s="9">
        <v>22.88</v>
      </c>
      <c r="M1423" s="19">
        <f>H1423*INDEX('Pliegos Tarifarios (Las Condes)'!$B:$B,MATCH($B1423,'Pliegos Tarifarios (Las Condes)'!$A:$A,0))</f>
        <v>84301.906513799986</v>
      </c>
      <c r="N1423" s="19">
        <f>I1423*INDEX('Pliegos Tarifarios (Las Condes)'!$C:$C,MATCH($B1423,'Pliegos Tarifarios (Las Condes)'!$A:$A,0))</f>
        <v>6916.3066405000009</v>
      </c>
      <c r="O1423" s="19">
        <f>J1423*INDEX('Pliegos Tarifarios (Las Condes)'!$D:$D,MATCH($B1423,'Pliegos Tarifarios (Las Condes)'!$A:$A,0))</f>
        <v>27684.638989999999</v>
      </c>
      <c r="P1423" s="19">
        <f>H1423*INDEX('Pliegos Tarifarios (Las Condes)'!$E:$E,MATCH($B1423,'Pliegos Tarifarios (Las Condes)'!$A:$A,0))</f>
        <v>9173.7681131999998</v>
      </c>
      <c r="Q1423" s="19" cm="1">
        <f t="array" ref="Q1423">H1423*_xlfn.IFS(H1423&lt;=350,INDEX('Pliegos Tarifarios (Las Condes)'!$F:$F,MATCH($B1423,'Pliegos Tarifarios (Las Condes)'!$A:$A,0)),H1423&lt;=500,INDEX('Pliegos Tarifarios (Las Condes)'!$G:$G,MATCH($B1423,'Pliegos Tarifarios (Las Condes)'!$A:$A,0)),H1423&lt;=1000,INDEX('Pliegos Tarifarios (Las Condes)'!$H:$H,MATCH($B1423,'Pliegos Tarifarios (Las Condes)'!$A:$A,0)),H1423&lt;=5000,INDEX('Pliegos Tarifarios (Las Condes)'!$I:$I,MATCH($B1423,'Pliegos Tarifarios (Las Condes)'!$A:$A,0)),H1423&gt;5000,INDEX('Pliegos Tarifarios (Las Condes)'!$J:$J,MATCH($B1423,'Pliegos Tarifarios (Las Condes)'!$A:$A,0)))/1.19</f>
        <v>1663.776314369748</v>
      </c>
      <c r="R1423" s="19">
        <f>INDEX('Pliegos Tarifarios (Las Condes)'!$K:$K,MATCH($B1423,'Pliegos Tarifarios (Las Condes)'!$A:$A,0))</f>
        <v>719.68899999999996</v>
      </c>
      <c r="S1423" s="21">
        <f t="shared" si="69"/>
        <v>130460.08557186973</v>
      </c>
      <c r="T1423" s="21">
        <f t="shared" si="70"/>
        <v>24787.416258655248</v>
      </c>
      <c r="U1423" s="19">
        <v>0</v>
      </c>
      <c r="V1423" s="21">
        <f t="shared" si="71"/>
        <v>155247.50183052497</v>
      </c>
    </row>
    <row r="1424" spans="1:22" x14ac:dyDescent="0.3">
      <c r="A1424" s="7" t="s">
        <v>143</v>
      </c>
      <c r="B1424" s="7">
        <v>4</v>
      </c>
      <c r="C1424" s="8" t="s">
        <v>186</v>
      </c>
      <c r="D1424" s="7" t="s">
        <v>300</v>
      </c>
      <c r="E1424" s="7" t="s">
        <v>121</v>
      </c>
      <c r="F1424" s="8" t="s">
        <v>301</v>
      </c>
      <c r="G1424" s="7" t="s">
        <v>16</v>
      </c>
      <c r="H1424" s="9">
        <v>710.43200000000002</v>
      </c>
      <c r="I1424" s="9">
        <v>2.0493999999999999</v>
      </c>
      <c r="J1424" s="9">
        <v>1.9745999999999999</v>
      </c>
      <c r="K1424" s="10">
        <v>0.96350151263784523</v>
      </c>
      <c r="L1424" s="9">
        <v>22.92</v>
      </c>
      <c r="M1424" s="19">
        <f>H1424*INDEX('Pliegos Tarifarios (Las Condes)'!$B:$B,MATCH($B1424,'Pliegos Tarifarios (Las Condes)'!$A:$A,0))</f>
        <v>84426.318016000005</v>
      </c>
      <c r="N1424" s="19">
        <f>I1424*INDEX('Pliegos Tarifarios (Las Condes)'!$C:$C,MATCH($B1424,'Pliegos Tarifarios (Las Condes)'!$A:$A,0))</f>
        <v>7029.1489357999999</v>
      </c>
      <c r="O1424" s="19">
        <f>J1424*INDEX('Pliegos Tarifarios (Las Condes)'!$D:$D,MATCH($B1424,'Pliegos Tarifarios (Las Condes)'!$A:$A,0))</f>
        <v>27897.978132</v>
      </c>
      <c r="P1424" s="19">
        <f>H1424*INDEX('Pliegos Tarifarios (Las Condes)'!$E:$E,MATCH($B1424,'Pliegos Tarifarios (Las Condes)'!$A:$A,0))</f>
        <v>9187.3066240000007</v>
      </c>
      <c r="Q1424" s="19" cm="1">
        <f t="array" ref="Q1424">H1424*_xlfn.IFS(H1424&lt;=350,INDEX('Pliegos Tarifarios (Las Condes)'!$F:$F,MATCH($B1424,'Pliegos Tarifarios (Las Condes)'!$A:$A,0)),H1424&lt;=500,INDEX('Pliegos Tarifarios (Las Condes)'!$G:$G,MATCH($B1424,'Pliegos Tarifarios (Las Condes)'!$A:$A,0)),H1424&lt;=1000,INDEX('Pliegos Tarifarios (Las Condes)'!$H:$H,MATCH($B1424,'Pliegos Tarifarios (Las Condes)'!$A:$A,0)),H1424&lt;=5000,INDEX('Pliegos Tarifarios (Las Condes)'!$I:$I,MATCH($B1424,'Pliegos Tarifarios (Las Condes)'!$A:$A,0)),H1424&gt;5000,INDEX('Pliegos Tarifarios (Las Condes)'!$J:$J,MATCH($B1424,'Pliegos Tarifarios (Las Condes)'!$A:$A,0)))/1.19</f>
        <v>1666.2316907563029</v>
      </c>
      <c r="R1424" s="19">
        <f>INDEX('Pliegos Tarifarios (Las Condes)'!$K:$K,MATCH($B1424,'Pliegos Tarifarios (Las Condes)'!$A:$A,0))</f>
        <v>719.68899999999996</v>
      </c>
      <c r="S1424" s="21">
        <f t="shared" si="69"/>
        <v>130926.67239855631</v>
      </c>
      <c r="T1424" s="21">
        <f t="shared" si="70"/>
        <v>24876.0677557257</v>
      </c>
      <c r="U1424" s="19">
        <v>0</v>
      </c>
      <c r="V1424" s="21">
        <f t="shared" si="71"/>
        <v>155802.74015428202</v>
      </c>
    </row>
    <row r="1425" spans="1:22" x14ac:dyDescent="0.3">
      <c r="A1425" s="7" t="s">
        <v>143</v>
      </c>
      <c r="B1425" s="7">
        <v>4</v>
      </c>
      <c r="C1425" s="8" t="s">
        <v>186</v>
      </c>
      <c r="D1425" s="7" t="s">
        <v>302</v>
      </c>
      <c r="E1425" s="7" t="s">
        <v>121</v>
      </c>
      <c r="F1425" s="8" t="s">
        <v>303</v>
      </c>
      <c r="G1425" s="7" t="s">
        <v>16</v>
      </c>
      <c r="H1425" s="9">
        <v>709.96069999999997</v>
      </c>
      <c r="I1425" s="9">
        <v>2.0242</v>
      </c>
      <c r="J1425" s="9">
        <v>1.9610000000000001</v>
      </c>
      <c r="K1425" s="10">
        <v>0.96877778875605181</v>
      </c>
      <c r="L1425" s="9">
        <v>22.9</v>
      </c>
      <c r="M1425" s="19">
        <f>H1425*INDEX('Pliegos Tarifarios (Las Condes)'!$B:$B,MATCH($B1425,'Pliegos Tarifarios (Las Condes)'!$A:$A,0))</f>
        <v>84370.309666599991</v>
      </c>
      <c r="N1425" s="19">
        <f>I1425*INDEX('Pliegos Tarifarios (Las Condes)'!$C:$C,MATCH($B1425,'Pliegos Tarifarios (Las Condes)'!$A:$A,0))</f>
        <v>6942.7165394000003</v>
      </c>
      <c r="O1425" s="19">
        <f>J1425*INDEX('Pliegos Tarifarios (Las Condes)'!$D:$D,MATCH($B1425,'Pliegos Tarifarios (Las Condes)'!$A:$A,0))</f>
        <v>27705.831620000001</v>
      </c>
      <c r="P1425" s="19">
        <f>H1425*INDEX('Pliegos Tarifarios (Las Condes)'!$E:$E,MATCH($B1425,'Pliegos Tarifarios (Las Condes)'!$A:$A,0))</f>
        <v>9181.2117724</v>
      </c>
      <c r="Q1425" s="19" cm="1">
        <f t="array" ref="Q1425">H1425*_xlfn.IFS(H1425&lt;=350,INDEX('Pliegos Tarifarios (Las Condes)'!$F:$F,MATCH($B1425,'Pliegos Tarifarios (Las Condes)'!$A:$A,0)),H1425&lt;=500,INDEX('Pliegos Tarifarios (Las Condes)'!$G:$G,MATCH($B1425,'Pliegos Tarifarios (Las Condes)'!$A:$A,0)),H1425&lt;=1000,INDEX('Pliegos Tarifarios (Las Condes)'!$H:$H,MATCH($B1425,'Pliegos Tarifarios (Las Condes)'!$A:$A,0)),H1425&lt;=5000,INDEX('Pliegos Tarifarios (Las Condes)'!$I:$I,MATCH($B1425,'Pliegos Tarifarios (Las Condes)'!$A:$A,0)),H1425&gt;5000,INDEX('Pliegos Tarifarios (Las Condes)'!$J:$J,MATCH($B1425,'Pliegos Tarifarios (Las Condes)'!$A:$A,0)))/1.19</f>
        <v>1665.1263140336137</v>
      </c>
      <c r="R1425" s="19">
        <f>INDEX('Pliegos Tarifarios (Las Condes)'!$K:$K,MATCH($B1425,'Pliegos Tarifarios (Las Condes)'!$A:$A,0))</f>
        <v>719.68899999999996</v>
      </c>
      <c r="S1425" s="21">
        <f t="shared" si="69"/>
        <v>130584.8849124336</v>
      </c>
      <c r="T1425" s="21">
        <f t="shared" si="70"/>
        <v>24811.128133362385</v>
      </c>
      <c r="U1425" s="19">
        <v>0</v>
      </c>
      <c r="V1425" s="21">
        <f t="shared" si="71"/>
        <v>155396.01304579599</v>
      </c>
    </row>
    <row r="1426" spans="1:22" x14ac:dyDescent="0.3">
      <c r="A1426" s="7" t="s">
        <v>143</v>
      </c>
      <c r="B1426" s="7">
        <v>4</v>
      </c>
      <c r="C1426" s="8" t="s">
        <v>186</v>
      </c>
      <c r="D1426" s="7" t="s">
        <v>304</v>
      </c>
      <c r="E1426" s="7" t="s">
        <v>121</v>
      </c>
      <c r="F1426" s="8" t="s">
        <v>305</v>
      </c>
      <c r="G1426" s="7" t="s">
        <v>16</v>
      </c>
      <c r="H1426" s="9">
        <v>709.33389999999997</v>
      </c>
      <c r="I1426" s="9">
        <v>1.9636</v>
      </c>
      <c r="J1426" s="9">
        <v>1.9636</v>
      </c>
      <c r="K1426" s="10">
        <v>1</v>
      </c>
      <c r="L1426" s="9">
        <v>22.88</v>
      </c>
      <c r="M1426" s="19">
        <f>H1426*INDEX('Pliegos Tarifarios (Las Condes)'!$B:$B,MATCH($B1426,'Pliegos Tarifarios (Las Condes)'!$A:$A,0))</f>
        <v>84295.82200819999</v>
      </c>
      <c r="N1426" s="19">
        <f>I1426*INDEX('Pliegos Tarifarios (Las Condes)'!$C:$C,MATCH($B1426,'Pliegos Tarifarios (Las Condes)'!$A:$A,0))</f>
        <v>6734.8672052000002</v>
      </c>
      <c r="O1426" s="19">
        <f>J1426*INDEX('Pliegos Tarifarios (Las Condes)'!$D:$D,MATCH($B1426,'Pliegos Tarifarios (Las Condes)'!$A:$A,0))</f>
        <v>27742.565512000001</v>
      </c>
      <c r="P1426" s="19">
        <f>H1426*INDEX('Pliegos Tarifarios (Las Condes)'!$E:$E,MATCH($B1426,'Pliegos Tarifarios (Las Condes)'!$A:$A,0))</f>
        <v>9173.1059948000002</v>
      </c>
      <c r="Q1426" s="19" cm="1">
        <f t="array" ref="Q1426">H1426*_xlfn.IFS(H1426&lt;=350,INDEX('Pliegos Tarifarios (Las Condes)'!$F:$F,MATCH($B1426,'Pliegos Tarifarios (Las Condes)'!$A:$A,0)),H1426&lt;=500,INDEX('Pliegos Tarifarios (Las Condes)'!$G:$G,MATCH($B1426,'Pliegos Tarifarios (Las Condes)'!$A:$A,0)),H1426&lt;=1000,INDEX('Pliegos Tarifarios (Las Condes)'!$H:$H,MATCH($B1426,'Pliegos Tarifarios (Las Condes)'!$A:$A,0)),H1426&lt;=5000,INDEX('Pliegos Tarifarios (Las Condes)'!$I:$I,MATCH($B1426,'Pliegos Tarifarios (Las Condes)'!$A:$A,0)),H1426&gt;5000,INDEX('Pliegos Tarifarios (Las Condes)'!$J:$J,MATCH($B1426,'Pliegos Tarifarios (Las Condes)'!$A:$A,0)))/1.19</f>
        <v>1663.6562310084037</v>
      </c>
      <c r="R1426" s="19">
        <f>INDEX('Pliegos Tarifarios (Las Condes)'!$K:$K,MATCH($B1426,'Pliegos Tarifarios (Las Condes)'!$A:$A,0))</f>
        <v>719.68899999999996</v>
      </c>
      <c r="S1426" s="21">
        <f t="shared" si="69"/>
        <v>130329.70595120839</v>
      </c>
      <c r="T1426" s="21">
        <f t="shared" si="70"/>
        <v>24762.644130729594</v>
      </c>
      <c r="U1426" s="19">
        <v>0</v>
      </c>
      <c r="V1426" s="21">
        <f t="shared" si="71"/>
        <v>155092.350081938</v>
      </c>
    </row>
    <row r="1427" spans="1:22" x14ac:dyDescent="0.3">
      <c r="A1427" s="7" t="s">
        <v>143</v>
      </c>
      <c r="B1427" s="7">
        <v>4</v>
      </c>
      <c r="C1427" s="8" t="s">
        <v>186</v>
      </c>
      <c r="D1427" s="7" t="s">
        <v>306</v>
      </c>
      <c r="E1427" s="7" t="s">
        <v>121</v>
      </c>
      <c r="F1427" s="8" t="s">
        <v>307</v>
      </c>
      <c r="G1427" s="7" t="s">
        <v>16</v>
      </c>
      <c r="H1427" s="9">
        <v>711.1558</v>
      </c>
      <c r="I1427" s="9">
        <v>2.0215000000000001</v>
      </c>
      <c r="J1427" s="9">
        <v>1.9491000000000001</v>
      </c>
      <c r="K1427" s="10">
        <v>0.96418501113034871</v>
      </c>
      <c r="L1427" s="9">
        <v>22.94</v>
      </c>
      <c r="M1427" s="19">
        <f>H1427*INDEX('Pliegos Tarifarios (Las Condes)'!$B:$B,MATCH($B1427,'Pliegos Tarifarios (Las Condes)'!$A:$A,0))</f>
        <v>84512.332960400003</v>
      </c>
      <c r="N1427" s="19">
        <f>I1427*INDEX('Pliegos Tarifarios (Las Condes)'!$C:$C,MATCH($B1427,'Pliegos Tarifarios (Las Condes)'!$A:$A,0))</f>
        <v>6933.4559255000004</v>
      </c>
      <c r="O1427" s="19">
        <f>J1427*INDEX('Pliegos Tarifarios (Las Condes)'!$D:$D,MATCH($B1427,'Pliegos Tarifarios (Las Condes)'!$A:$A,0))</f>
        <v>27537.703422000002</v>
      </c>
      <c r="P1427" s="19">
        <f>H1427*INDEX('Pliegos Tarifarios (Las Condes)'!$E:$E,MATCH($B1427,'Pliegos Tarifarios (Las Condes)'!$A:$A,0))</f>
        <v>9196.6668055999999</v>
      </c>
      <c r="Q1427" s="19" cm="1">
        <f t="array" ref="Q1427">H1427*_xlfn.IFS(H1427&lt;=350,INDEX('Pliegos Tarifarios (Las Condes)'!$F:$F,MATCH($B1427,'Pliegos Tarifarios (Las Condes)'!$A:$A,0)),H1427&lt;=500,INDEX('Pliegos Tarifarios (Las Condes)'!$G:$G,MATCH($B1427,'Pliegos Tarifarios (Las Condes)'!$A:$A,0)),H1427&lt;=1000,INDEX('Pliegos Tarifarios (Las Condes)'!$H:$H,MATCH($B1427,'Pliegos Tarifarios (Las Condes)'!$A:$A,0)),H1427&lt;=5000,INDEX('Pliegos Tarifarios (Las Condes)'!$I:$I,MATCH($B1427,'Pliegos Tarifarios (Las Condes)'!$A:$A,0)),H1427&gt;5000,INDEX('Pliegos Tarifarios (Las Condes)'!$J:$J,MATCH($B1427,'Pliegos Tarifarios (Las Condes)'!$A:$A,0)))/1.19</f>
        <v>1667.9292754621852</v>
      </c>
      <c r="R1427" s="19">
        <f>INDEX('Pliegos Tarifarios (Las Condes)'!$K:$K,MATCH($B1427,'Pliegos Tarifarios (Las Condes)'!$A:$A,0))</f>
        <v>719.68899999999996</v>
      </c>
      <c r="S1427" s="21">
        <f t="shared" si="69"/>
        <v>130567.7773889622</v>
      </c>
      <c r="T1427" s="21">
        <f t="shared" si="70"/>
        <v>24807.877703902817</v>
      </c>
      <c r="U1427" s="19">
        <v>0</v>
      </c>
      <c r="V1427" s="21">
        <f t="shared" si="71"/>
        <v>155375.65509286502</v>
      </c>
    </row>
    <row r="1428" spans="1:22" x14ac:dyDescent="0.3">
      <c r="A1428" s="7" t="s">
        <v>143</v>
      </c>
      <c r="B1428" s="7">
        <v>4</v>
      </c>
      <c r="C1428" s="8" t="s">
        <v>186</v>
      </c>
      <c r="D1428" s="7" t="s">
        <v>308</v>
      </c>
      <c r="E1428" s="7" t="s">
        <v>121</v>
      </c>
      <c r="F1428" s="8" t="s">
        <v>309</v>
      </c>
      <c r="G1428" s="7" t="s">
        <v>16</v>
      </c>
      <c r="H1428" s="9">
        <v>708.46069999999997</v>
      </c>
      <c r="I1428" s="9">
        <v>2.0573000000000001</v>
      </c>
      <c r="J1428" s="9">
        <v>1.9400999999999999</v>
      </c>
      <c r="K1428" s="10">
        <v>0.94303212949010828</v>
      </c>
      <c r="L1428" s="9">
        <v>22.85</v>
      </c>
      <c r="M1428" s="19">
        <f>H1428*INDEX('Pliegos Tarifarios (Las Condes)'!$B:$B,MATCH($B1428,'Pliegos Tarifarios (Las Condes)'!$A:$A,0))</f>
        <v>84192.052666599993</v>
      </c>
      <c r="N1428" s="19">
        <f>I1428*INDEX('Pliegos Tarifarios (Las Condes)'!$C:$C,MATCH($B1428,'Pliegos Tarifarios (Las Condes)'!$A:$A,0))</f>
        <v>7056.2448061000005</v>
      </c>
      <c r="O1428" s="19">
        <f>J1428*INDEX('Pliegos Tarifarios (Las Condes)'!$D:$D,MATCH($B1428,'Pliegos Tarifarios (Las Condes)'!$A:$A,0))</f>
        <v>27410.547641999998</v>
      </c>
      <c r="P1428" s="19">
        <f>H1428*INDEX('Pliegos Tarifarios (Las Condes)'!$E:$E,MATCH($B1428,'Pliegos Tarifarios (Las Condes)'!$A:$A,0))</f>
        <v>9161.8137724000007</v>
      </c>
      <c r="Q1428" s="19" cm="1">
        <f t="array" ref="Q1428">H1428*_xlfn.IFS(H1428&lt;=350,INDEX('Pliegos Tarifarios (Las Condes)'!$F:$F,MATCH($B1428,'Pliegos Tarifarios (Las Condes)'!$A:$A,0)),H1428&lt;=500,INDEX('Pliegos Tarifarios (Las Condes)'!$G:$G,MATCH($B1428,'Pliegos Tarifarios (Las Condes)'!$A:$A,0)),H1428&lt;=1000,INDEX('Pliegos Tarifarios (Las Condes)'!$H:$H,MATCH($B1428,'Pliegos Tarifarios (Las Condes)'!$A:$A,0)),H1428&lt;=5000,INDEX('Pliegos Tarifarios (Las Condes)'!$I:$I,MATCH($B1428,'Pliegos Tarifarios (Las Condes)'!$A:$A,0)),H1428&gt;5000,INDEX('Pliegos Tarifarios (Las Condes)'!$J:$J,MATCH($B1428,'Pliegos Tarifarios (Las Condes)'!$A:$A,0)))/1.19</f>
        <v>1661.6082468067229</v>
      </c>
      <c r="R1428" s="19">
        <f>INDEX('Pliegos Tarifarios (Las Condes)'!$K:$K,MATCH($B1428,'Pliegos Tarifarios (Las Condes)'!$A:$A,0))</f>
        <v>719.68899999999996</v>
      </c>
      <c r="S1428" s="21">
        <f t="shared" si="69"/>
        <v>130201.95613390671</v>
      </c>
      <c r="T1428" s="21">
        <f t="shared" si="70"/>
        <v>24738.371665442275</v>
      </c>
      <c r="U1428" s="19">
        <v>0</v>
      </c>
      <c r="V1428" s="21">
        <f t="shared" si="71"/>
        <v>154940.32779934898</v>
      </c>
    </row>
    <row r="1429" spans="1:22" x14ac:dyDescent="0.3">
      <c r="A1429" s="7" t="s">
        <v>143</v>
      </c>
      <c r="B1429" s="7">
        <v>4</v>
      </c>
      <c r="C1429" s="8" t="s">
        <v>186</v>
      </c>
      <c r="D1429" s="7" t="s">
        <v>310</v>
      </c>
      <c r="E1429" s="7" t="s">
        <v>121</v>
      </c>
      <c r="F1429" s="8" t="s">
        <v>311</v>
      </c>
      <c r="G1429" s="7" t="s">
        <v>16</v>
      </c>
      <c r="H1429" s="9">
        <v>709.45839999999998</v>
      </c>
      <c r="I1429" s="9">
        <v>1.9802</v>
      </c>
      <c r="J1429" s="9">
        <v>1.9802</v>
      </c>
      <c r="K1429" s="10">
        <v>1</v>
      </c>
      <c r="L1429" s="9">
        <v>22.89</v>
      </c>
      <c r="M1429" s="19">
        <f>H1429*INDEX('Pliegos Tarifarios (Las Condes)'!$B:$B,MATCH($B1429,'Pliegos Tarifarios (Las Condes)'!$A:$A,0))</f>
        <v>84310.617339199991</v>
      </c>
      <c r="N1429" s="19">
        <f>I1429*INDEX('Pliegos Tarifarios (Las Condes)'!$C:$C,MATCH($B1429,'Pliegos Tarifarios (Las Condes)'!$A:$A,0))</f>
        <v>6791.8028313999994</v>
      </c>
      <c r="O1429" s="19">
        <f>J1429*INDEX('Pliegos Tarifarios (Las Condes)'!$D:$D,MATCH($B1429,'Pliegos Tarifarios (Las Condes)'!$A:$A,0))</f>
        <v>27977.097283999999</v>
      </c>
      <c r="P1429" s="19">
        <f>H1429*INDEX('Pliegos Tarifarios (Las Condes)'!$E:$E,MATCH($B1429,'Pliegos Tarifarios (Las Condes)'!$A:$A,0))</f>
        <v>9174.7160287999995</v>
      </c>
      <c r="Q1429" s="19" cm="1">
        <f t="array" ref="Q1429">H1429*_xlfn.IFS(H1429&lt;=350,INDEX('Pliegos Tarifarios (Las Condes)'!$F:$F,MATCH($B1429,'Pliegos Tarifarios (Las Condes)'!$A:$A,0)),H1429&lt;=500,INDEX('Pliegos Tarifarios (Las Condes)'!$G:$G,MATCH($B1429,'Pliegos Tarifarios (Las Condes)'!$A:$A,0)),H1429&lt;=1000,INDEX('Pliegos Tarifarios (Las Condes)'!$H:$H,MATCH($B1429,'Pliegos Tarifarios (Las Condes)'!$A:$A,0)),H1429&lt;=5000,INDEX('Pliegos Tarifarios (Las Condes)'!$I:$I,MATCH($B1429,'Pliegos Tarifarios (Las Condes)'!$A:$A,0)),H1429&gt;5000,INDEX('Pliegos Tarifarios (Las Condes)'!$J:$J,MATCH($B1429,'Pliegos Tarifarios (Las Condes)'!$A:$A,0)))/1.19</f>
        <v>1663.9482305882354</v>
      </c>
      <c r="R1429" s="19">
        <f>INDEX('Pliegos Tarifarios (Las Condes)'!$K:$K,MATCH($B1429,'Pliegos Tarifarios (Las Condes)'!$A:$A,0))</f>
        <v>719.68899999999996</v>
      </c>
      <c r="S1429" s="21">
        <f t="shared" si="69"/>
        <v>130637.87071398823</v>
      </c>
      <c r="T1429" s="21">
        <f t="shared" si="70"/>
        <v>24821.195435657763</v>
      </c>
      <c r="U1429" s="19">
        <v>0</v>
      </c>
      <c r="V1429" s="21">
        <f t="shared" si="71"/>
        <v>155459.06614964601</v>
      </c>
    </row>
    <row r="1430" spans="1:22" x14ac:dyDescent="0.3">
      <c r="A1430" s="7" t="s">
        <v>143</v>
      </c>
      <c r="B1430" s="7">
        <v>4</v>
      </c>
      <c r="C1430" s="8" t="s">
        <v>186</v>
      </c>
      <c r="D1430" s="7" t="s">
        <v>312</v>
      </c>
      <c r="E1430" s="7" t="s">
        <v>121</v>
      </c>
      <c r="F1430" s="8" t="s">
        <v>313</v>
      </c>
      <c r="G1430" s="7" t="s">
        <v>16</v>
      </c>
      <c r="H1430" s="9">
        <v>710.2962</v>
      </c>
      <c r="I1430" s="9">
        <v>2.0461</v>
      </c>
      <c r="J1430" s="9">
        <v>1.9846999999999999</v>
      </c>
      <c r="K1430" s="10">
        <v>0.96999169151067877</v>
      </c>
      <c r="L1430" s="9">
        <v>22.91</v>
      </c>
      <c r="M1430" s="19">
        <f>H1430*INDEX('Pliegos Tarifarios (Las Condes)'!$B:$B,MATCH($B1430,'Pliegos Tarifarios (Las Condes)'!$A:$A,0))</f>
        <v>84410.1798156</v>
      </c>
      <c r="N1430" s="19">
        <f>I1430*INDEX('Pliegos Tarifarios (Las Condes)'!$C:$C,MATCH($B1430,'Pliegos Tarifarios (Las Condes)'!$A:$A,0))</f>
        <v>7017.8304077000003</v>
      </c>
      <c r="O1430" s="19">
        <f>J1430*INDEX('Pliegos Tarifarios (Las Condes)'!$D:$D,MATCH($B1430,'Pliegos Tarifarios (Las Condes)'!$A:$A,0))</f>
        <v>28040.675174</v>
      </c>
      <c r="P1430" s="19">
        <f>H1430*INDEX('Pliegos Tarifarios (Las Condes)'!$E:$E,MATCH($B1430,'Pliegos Tarifarios (Las Condes)'!$A:$A,0))</f>
        <v>9185.5504584000009</v>
      </c>
      <c r="Q1430" s="19" cm="1">
        <f t="array" ref="Q1430">H1430*_xlfn.IFS(H1430&lt;=350,INDEX('Pliegos Tarifarios (Las Condes)'!$F:$F,MATCH($B1430,'Pliegos Tarifarios (Las Condes)'!$A:$A,0)),H1430&lt;=500,INDEX('Pliegos Tarifarios (Las Condes)'!$G:$G,MATCH($B1430,'Pliegos Tarifarios (Las Condes)'!$A:$A,0)),H1430&lt;=1000,INDEX('Pliegos Tarifarios (Las Condes)'!$H:$H,MATCH($B1430,'Pliegos Tarifarios (Las Condes)'!$A:$A,0)),H1430&lt;=5000,INDEX('Pliegos Tarifarios (Las Condes)'!$I:$I,MATCH($B1430,'Pliegos Tarifarios (Las Condes)'!$A:$A,0)),H1430&gt;5000,INDEX('Pliegos Tarifarios (Las Condes)'!$J:$J,MATCH($B1430,'Pliegos Tarifarios (Las Condes)'!$A:$A,0)))/1.19</f>
        <v>1665.9131884033616</v>
      </c>
      <c r="R1430" s="19">
        <f>INDEX('Pliegos Tarifarios (Las Condes)'!$K:$K,MATCH($B1430,'Pliegos Tarifarios (Las Condes)'!$A:$A,0))</f>
        <v>719.68899999999996</v>
      </c>
      <c r="S1430" s="21">
        <f t="shared" si="69"/>
        <v>131039.83804410337</v>
      </c>
      <c r="T1430" s="21">
        <f t="shared" si="70"/>
        <v>24897.569228379642</v>
      </c>
      <c r="U1430" s="19">
        <v>0</v>
      </c>
      <c r="V1430" s="21">
        <f t="shared" si="71"/>
        <v>155937.40727248302</v>
      </c>
    </row>
    <row r="1431" spans="1:22" x14ac:dyDescent="0.3">
      <c r="A1431" s="7" t="s">
        <v>143</v>
      </c>
      <c r="B1431" s="7">
        <v>4</v>
      </c>
      <c r="C1431" s="8" t="s">
        <v>186</v>
      </c>
      <c r="D1431" s="7" t="s">
        <v>314</v>
      </c>
      <c r="E1431" s="7" t="s">
        <v>121</v>
      </c>
      <c r="F1431" s="8" t="s">
        <v>315</v>
      </c>
      <c r="G1431" s="7" t="s">
        <v>16</v>
      </c>
      <c r="H1431" s="9">
        <v>710.08219999999994</v>
      </c>
      <c r="I1431" s="9">
        <v>1.9917</v>
      </c>
      <c r="J1431" s="9">
        <v>1.9882</v>
      </c>
      <c r="K1431" s="10">
        <v>0.99824270723502528</v>
      </c>
      <c r="L1431" s="9">
        <v>22.91</v>
      </c>
      <c r="M1431" s="19">
        <f>H1431*INDEX('Pliegos Tarifarios (Las Condes)'!$B:$B,MATCH($B1431,'Pliegos Tarifarios (Las Condes)'!$A:$A,0))</f>
        <v>84384.748483599993</v>
      </c>
      <c r="N1431" s="19">
        <f>I1431*INDEX('Pliegos Tarifarios (Las Condes)'!$C:$C,MATCH($B1431,'Pliegos Tarifarios (Las Condes)'!$A:$A,0))</f>
        <v>6831.2461868999999</v>
      </c>
      <c r="O1431" s="19">
        <f>J1431*INDEX('Pliegos Tarifarios (Las Condes)'!$D:$D,MATCH($B1431,'Pliegos Tarifarios (Las Condes)'!$A:$A,0))</f>
        <v>28090.124644</v>
      </c>
      <c r="P1431" s="19">
        <f>H1431*INDEX('Pliegos Tarifarios (Las Condes)'!$E:$E,MATCH($B1431,'Pliegos Tarifarios (Las Condes)'!$A:$A,0))</f>
        <v>9182.7830104000004</v>
      </c>
      <c r="Q1431" s="19" cm="1">
        <f t="array" ref="Q1431">H1431*_xlfn.IFS(H1431&lt;=350,INDEX('Pliegos Tarifarios (Las Condes)'!$F:$F,MATCH($B1431,'Pliegos Tarifarios (Las Condes)'!$A:$A,0)),H1431&lt;=500,INDEX('Pliegos Tarifarios (Las Condes)'!$G:$G,MATCH($B1431,'Pliegos Tarifarios (Las Condes)'!$A:$A,0)),H1431&lt;=1000,INDEX('Pliegos Tarifarios (Las Condes)'!$H:$H,MATCH($B1431,'Pliegos Tarifarios (Las Condes)'!$A:$A,0)),H1431&lt;=5000,INDEX('Pliegos Tarifarios (Las Condes)'!$I:$I,MATCH($B1431,'Pliegos Tarifarios (Las Condes)'!$A:$A,0)),H1431&gt;5000,INDEX('Pliegos Tarifarios (Las Condes)'!$J:$J,MATCH($B1431,'Pliegos Tarifarios (Las Condes)'!$A:$A,0)))/1.19</f>
        <v>1665.4112774789919</v>
      </c>
      <c r="R1431" s="19">
        <f>INDEX('Pliegos Tarifarios (Las Condes)'!$K:$K,MATCH($B1431,'Pliegos Tarifarios (Las Condes)'!$A:$A,0))</f>
        <v>719.68899999999996</v>
      </c>
      <c r="S1431" s="21">
        <f t="shared" si="69"/>
        <v>130874.00260237898</v>
      </c>
      <c r="T1431" s="21">
        <f t="shared" si="70"/>
        <v>24866.060494452006</v>
      </c>
      <c r="U1431" s="19">
        <v>0</v>
      </c>
      <c r="V1431" s="21">
        <f t="shared" si="71"/>
        <v>155740.063096831</v>
      </c>
    </row>
    <row r="1432" spans="1:22" x14ac:dyDescent="0.3">
      <c r="A1432" s="7" t="s">
        <v>143</v>
      </c>
      <c r="B1432" s="7">
        <v>4</v>
      </c>
      <c r="C1432" s="8" t="s">
        <v>186</v>
      </c>
      <c r="D1432" s="7" t="s">
        <v>316</v>
      </c>
      <c r="E1432" s="7" t="s">
        <v>121</v>
      </c>
      <c r="F1432" s="8" t="s">
        <v>317</v>
      </c>
      <c r="G1432" s="7" t="s">
        <v>16</v>
      </c>
      <c r="H1432" s="9">
        <v>707.49839999999995</v>
      </c>
      <c r="I1432" s="9">
        <v>2.0903999999999998</v>
      </c>
      <c r="J1432" s="9">
        <v>2.0903999999999998</v>
      </c>
      <c r="K1432" s="10">
        <v>1</v>
      </c>
      <c r="L1432" s="9">
        <v>22.82</v>
      </c>
      <c r="M1432" s="19">
        <f>H1432*INDEX('Pliegos Tarifarios (Las Condes)'!$B:$B,MATCH($B1432,'Pliegos Tarifarios (Las Condes)'!$A:$A,0))</f>
        <v>84077.694859199983</v>
      </c>
      <c r="N1432" s="19">
        <f>I1432*INDEX('Pliegos Tarifarios (Las Condes)'!$C:$C,MATCH($B1432,'Pliegos Tarifarios (Las Condes)'!$A:$A,0))</f>
        <v>7169.7730727999997</v>
      </c>
      <c r="O1432" s="19">
        <f>J1432*INDEX('Pliegos Tarifarios (Las Condes)'!$D:$D,MATCH($B1432,'Pliegos Tarifarios (Las Condes)'!$A:$A,0))</f>
        <v>29534.049167999998</v>
      </c>
      <c r="P1432" s="19">
        <f>H1432*INDEX('Pliegos Tarifarios (Las Condes)'!$E:$E,MATCH($B1432,'Pliegos Tarifarios (Las Condes)'!$A:$A,0))</f>
        <v>9149.3693088</v>
      </c>
      <c r="Q1432" s="19" cm="1">
        <f t="array" ref="Q1432">H1432*_xlfn.IFS(H1432&lt;=350,INDEX('Pliegos Tarifarios (Las Condes)'!$F:$F,MATCH($B1432,'Pliegos Tarifarios (Las Condes)'!$A:$A,0)),H1432&lt;=500,INDEX('Pliegos Tarifarios (Las Condes)'!$G:$G,MATCH($B1432,'Pliegos Tarifarios (Las Condes)'!$A:$A,0)),H1432&lt;=1000,INDEX('Pliegos Tarifarios (Las Condes)'!$H:$H,MATCH($B1432,'Pliegos Tarifarios (Las Condes)'!$A:$A,0)),H1432&lt;=5000,INDEX('Pliegos Tarifarios (Las Condes)'!$I:$I,MATCH($B1432,'Pliegos Tarifarios (Las Condes)'!$A:$A,0)),H1432&gt;5000,INDEX('Pliegos Tarifarios (Las Condes)'!$J:$J,MATCH($B1432,'Pliegos Tarifarios (Las Condes)'!$A:$A,0)))/1.19</f>
        <v>1659.3512894117648</v>
      </c>
      <c r="R1432" s="19">
        <f>INDEX('Pliegos Tarifarios (Las Condes)'!$K:$K,MATCH($B1432,'Pliegos Tarifarios (Las Condes)'!$A:$A,0))</f>
        <v>719.68899999999996</v>
      </c>
      <c r="S1432" s="21">
        <f t="shared" si="69"/>
        <v>132309.92669821176</v>
      </c>
      <c r="T1432" s="21">
        <f t="shared" si="70"/>
        <v>25138.886072660232</v>
      </c>
      <c r="U1432" s="19">
        <v>0</v>
      </c>
      <c r="V1432" s="21">
        <f t="shared" si="71"/>
        <v>157448.812770872</v>
      </c>
    </row>
    <row r="1433" spans="1:22" x14ac:dyDescent="0.3">
      <c r="A1433" s="7" t="s">
        <v>143</v>
      </c>
      <c r="B1433" s="7">
        <v>4</v>
      </c>
      <c r="C1433" s="8" t="s">
        <v>186</v>
      </c>
      <c r="D1433" s="7" t="s">
        <v>318</v>
      </c>
      <c r="E1433" s="7" t="s">
        <v>121</v>
      </c>
      <c r="F1433" s="8" t="s">
        <v>319</v>
      </c>
      <c r="G1433" s="7" t="s">
        <v>16</v>
      </c>
      <c r="H1433" s="9">
        <v>708.75559999999996</v>
      </c>
      <c r="I1433" s="9">
        <v>1.9602999999999999</v>
      </c>
      <c r="J1433" s="9">
        <v>1.9602999999999999</v>
      </c>
      <c r="K1433" s="10">
        <v>1</v>
      </c>
      <c r="L1433" s="9">
        <v>22.86</v>
      </c>
      <c r="M1433" s="19">
        <f>H1433*INDEX('Pliegos Tarifarios (Las Condes)'!$B:$B,MATCH($B1433,'Pliegos Tarifarios (Las Condes)'!$A:$A,0))</f>
        <v>84227.097992799987</v>
      </c>
      <c r="N1433" s="19">
        <f>I1433*INDEX('Pliegos Tarifarios (Las Condes)'!$C:$C,MATCH($B1433,'Pliegos Tarifarios (Las Condes)'!$A:$A,0))</f>
        <v>6723.5486770999996</v>
      </c>
      <c r="O1433" s="19">
        <f>J1433*INDEX('Pliegos Tarifarios (Las Condes)'!$D:$D,MATCH($B1433,'Pliegos Tarifarios (Las Condes)'!$A:$A,0))</f>
        <v>27695.941726000001</v>
      </c>
      <c r="P1433" s="19">
        <f>H1433*INDEX('Pliegos Tarifarios (Las Condes)'!$E:$E,MATCH($B1433,'Pliegos Tarifarios (Las Condes)'!$A:$A,0))</f>
        <v>9165.6274192000001</v>
      </c>
      <c r="Q1433" s="19" cm="1">
        <f t="array" ref="Q1433">H1433*_xlfn.IFS(H1433&lt;=350,INDEX('Pliegos Tarifarios (Las Condes)'!$F:$F,MATCH($B1433,'Pliegos Tarifarios (Las Condes)'!$A:$A,0)),H1433&lt;=500,INDEX('Pliegos Tarifarios (Las Condes)'!$G:$G,MATCH($B1433,'Pliegos Tarifarios (Las Condes)'!$A:$A,0)),H1433&lt;=1000,INDEX('Pliegos Tarifarios (Las Condes)'!$H:$H,MATCH($B1433,'Pliegos Tarifarios (Las Condes)'!$A:$A,0)),H1433&lt;=5000,INDEX('Pliegos Tarifarios (Las Condes)'!$I:$I,MATCH($B1433,'Pliegos Tarifarios (Las Condes)'!$A:$A,0)),H1433&gt;5000,INDEX('Pliegos Tarifarios (Las Condes)'!$J:$J,MATCH($B1433,'Pliegos Tarifarios (Las Condes)'!$A:$A,0)))/1.19</f>
        <v>1662.2998988235297</v>
      </c>
      <c r="R1433" s="19">
        <f>INDEX('Pliegos Tarifarios (Las Condes)'!$K:$K,MATCH($B1433,'Pliegos Tarifarios (Las Condes)'!$A:$A,0))</f>
        <v>719.68899999999996</v>
      </c>
      <c r="S1433" s="21">
        <f t="shared" si="69"/>
        <v>130194.20471392352</v>
      </c>
      <c r="T1433" s="21">
        <f t="shared" si="70"/>
        <v>24736.89889564547</v>
      </c>
      <c r="U1433" s="19">
        <v>0</v>
      </c>
      <c r="V1433" s="21">
        <f t="shared" si="71"/>
        <v>154931.10360956899</v>
      </c>
    </row>
    <row r="1434" spans="1:22" x14ac:dyDescent="0.3">
      <c r="A1434" s="7" t="s">
        <v>143</v>
      </c>
      <c r="B1434" s="7">
        <v>4</v>
      </c>
      <c r="C1434" s="8" t="s">
        <v>186</v>
      </c>
      <c r="D1434" s="7" t="s">
        <v>320</v>
      </c>
      <c r="E1434" s="7" t="s">
        <v>121</v>
      </c>
      <c r="F1434" s="8" t="s">
        <v>321</v>
      </c>
      <c r="G1434" s="7" t="s">
        <v>16</v>
      </c>
      <c r="H1434" s="9">
        <v>708.98689999999999</v>
      </c>
      <c r="I1434" s="9">
        <v>2.0045999999999999</v>
      </c>
      <c r="J1434" s="9">
        <v>1.9890000000000001</v>
      </c>
      <c r="K1434" s="10">
        <v>0.99221789883268485</v>
      </c>
      <c r="L1434" s="9">
        <v>22.87</v>
      </c>
      <c r="M1434" s="19">
        <f>H1434*INDEX('Pliegos Tarifarios (Las Condes)'!$B:$B,MATCH($B1434,'Pliegos Tarifarios (Las Condes)'!$A:$A,0))</f>
        <v>84254.585222199996</v>
      </c>
      <c r="N1434" s="19">
        <f>I1434*INDEX('Pliegos Tarifarios (Las Condes)'!$C:$C,MATCH($B1434,'Pliegos Tarifarios (Las Condes)'!$A:$A,0))</f>
        <v>6875.4913422</v>
      </c>
      <c r="O1434" s="19">
        <f>J1434*INDEX('Pliegos Tarifarios (Las Condes)'!$D:$D,MATCH($B1434,'Pliegos Tarifarios (Las Condes)'!$A:$A,0))</f>
        <v>28101.427380000001</v>
      </c>
      <c r="P1434" s="19">
        <f>H1434*INDEX('Pliegos Tarifarios (Las Condes)'!$E:$E,MATCH($B1434,'Pliegos Tarifarios (Las Condes)'!$A:$A,0))</f>
        <v>9168.6185908000007</v>
      </c>
      <c r="Q1434" s="19" cm="1">
        <f t="array" ref="Q1434">H1434*_xlfn.IFS(H1434&lt;=350,INDEX('Pliegos Tarifarios (Las Condes)'!$F:$F,MATCH($B1434,'Pliegos Tarifarios (Las Condes)'!$A:$A,0)),H1434&lt;=500,INDEX('Pliegos Tarifarios (Las Condes)'!$G:$G,MATCH($B1434,'Pliegos Tarifarios (Las Condes)'!$A:$A,0)),H1434&lt;=1000,INDEX('Pliegos Tarifarios (Las Condes)'!$H:$H,MATCH($B1434,'Pliegos Tarifarios (Las Condes)'!$A:$A,0)),H1434&lt;=5000,INDEX('Pliegos Tarifarios (Las Condes)'!$I:$I,MATCH($B1434,'Pliegos Tarifarios (Las Condes)'!$A:$A,0)),H1434&gt;5000,INDEX('Pliegos Tarifarios (Las Condes)'!$J:$J,MATCH($B1434,'Pliegos Tarifarios (Las Condes)'!$A:$A,0)))/1.19</f>
        <v>1662.8423847899164</v>
      </c>
      <c r="R1434" s="19">
        <f>INDEX('Pliegos Tarifarios (Las Condes)'!$K:$K,MATCH($B1434,'Pliegos Tarifarios (Las Condes)'!$A:$A,0))</f>
        <v>719.68899999999996</v>
      </c>
      <c r="S1434" s="21">
        <f t="shared" si="69"/>
        <v>130782.65391998991</v>
      </c>
      <c r="T1434" s="21">
        <f t="shared" si="70"/>
        <v>24848.704244798082</v>
      </c>
      <c r="U1434" s="19">
        <v>0</v>
      </c>
      <c r="V1434" s="21">
        <f t="shared" si="71"/>
        <v>155631.35816478799</v>
      </c>
    </row>
    <row r="1435" spans="1:22" x14ac:dyDescent="0.3">
      <c r="A1435" s="7" t="s">
        <v>143</v>
      </c>
      <c r="B1435" s="7">
        <v>4</v>
      </c>
      <c r="C1435" s="8" t="s">
        <v>186</v>
      </c>
      <c r="D1435" s="7" t="s">
        <v>322</v>
      </c>
      <c r="E1435" s="7" t="s">
        <v>121</v>
      </c>
      <c r="F1435" s="8" t="s">
        <v>323</v>
      </c>
      <c r="G1435" s="7" t="s">
        <v>16</v>
      </c>
      <c r="H1435" s="9">
        <v>708.7749</v>
      </c>
      <c r="I1435" s="9">
        <v>1.9830000000000001</v>
      </c>
      <c r="J1435" s="9">
        <v>1.9423999999999999</v>
      </c>
      <c r="K1435" s="10">
        <v>0.9795259707513867</v>
      </c>
      <c r="L1435" s="9">
        <v>22.86</v>
      </c>
      <c r="M1435" s="19">
        <f>H1435*INDEX('Pliegos Tarifarios (Las Condes)'!$B:$B,MATCH($B1435,'Pliegos Tarifarios (Las Condes)'!$A:$A,0))</f>
        <v>84229.391566199993</v>
      </c>
      <c r="N1435" s="19">
        <f>I1435*INDEX('Pliegos Tarifarios (Las Condes)'!$C:$C,MATCH($B1435,'Pliegos Tarifarios (Las Condes)'!$A:$A,0))</f>
        <v>6801.4064310000003</v>
      </c>
      <c r="O1435" s="19">
        <f>J1435*INDEX('Pliegos Tarifarios (Las Condes)'!$D:$D,MATCH($B1435,'Pliegos Tarifarios (Las Condes)'!$A:$A,0))</f>
        <v>27443.043008000001</v>
      </c>
      <c r="P1435" s="19">
        <f>H1435*INDEX('Pliegos Tarifarios (Las Condes)'!$E:$E,MATCH($B1435,'Pliegos Tarifarios (Las Condes)'!$A:$A,0))</f>
        <v>9165.8770067999994</v>
      </c>
      <c r="Q1435" s="19" cm="1">
        <f t="array" ref="Q1435">H1435*_xlfn.IFS(H1435&lt;=350,INDEX('Pliegos Tarifarios (Las Condes)'!$F:$F,MATCH($B1435,'Pliegos Tarifarios (Las Condes)'!$A:$A,0)),H1435&lt;=500,INDEX('Pliegos Tarifarios (Las Condes)'!$G:$G,MATCH($B1435,'Pliegos Tarifarios (Las Condes)'!$A:$A,0)),H1435&lt;=1000,INDEX('Pliegos Tarifarios (Las Condes)'!$H:$H,MATCH($B1435,'Pliegos Tarifarios (Las Condes)'!$A:$A,0)),H1435&lt;=5000,INDEX('Pliegos Tarifarios (Las Condes)'!$I:$I,MATCH($B1435,'Pliegos Tarifarios (Las Condes)'!$A:$A,0)),H1435&gt;5000,INDEX('Pliegos Tarifarios (Las Condes)'!$J:$J,MATCH($B1435,'Pliegos Tarifarios (Las Condes)'!$A:$A,0)))/1.19</f>
        <v>1662.3451646218491</v>
      </c>
      <c r="R1435" s="19">
        <f>INDEX('Pliegos Tarifarios (Las Condes)'!$K:$K,MATCH($B1435,'Pliegos Tarifarios (Las Condes)'!$A:$A,0))</f>
        <v>719.68899999999996</v>
      </c>
      <c r="S1435" s="21">
        <f t="shared" si="69"/>
        <v>130021.75217662184</v>
      </c>
      <c r="T1435" s="21">
        <f t="shared" si="70"/>
        <v>24704.132913558151</v>
      </c>
      <c r="U1435" s="19">
        <v>0</v>
      </c>
      <c r="V1435" s="21">
        <f t="shared" si="71"/>
        <v>154725.88509018</v>
      </c>
    </row>
    <row r="1436" spans="1:22" x14ac:dyDescent="0.3">
      <c r="A1436" s="7" t="s">
        <v>143</v>
      </c>
      <c r="B1436" s="7">
        <v>4</v>
      </c>
      <c r="C1436" s="8" t="s">
        <v>186</v>
      </c>
      <c r="D1436" s="7" t="s">
        <v>324</v>
      </c>
      <c r="E1436" s="7" t="s">
        <v>121</v>
      </c>
      <c r="F1436" s="8" t="s">
        <v>325</v>
      </c>
      <c r="G1436" s="7" t="s">
        <v>16</v>
      </c>
      <c r="H1436" s="9">
        <v>709.67550000000006</v>
      </c>
      <c r="I1436" s="9">
        <v>1.9862</v>
      </c>
      <c r="J1436" s="9">
        <v>1.9670000000000001</v>
      </c>
      <c r="K1436" s="10">
        <v>0.99033329976840201</v>
      </c>
      <c r="L1436" s="9">
        <v>22.89</v>
      </c>
      <c r="M1436" s="19">
        <f>H1436*INDEX('Pliegos Tarifarios (Las Condes)'!$B:$B,MATCH($B1436,'Pliegos Tarifarios (Las Condes)'!$A:$A,0))</f>
        <v>84336.417069000003</v>
      </c>
      <c r="N1436" s="19">
        <f>I1436*INDEX('Pliegos Tarifarios (Las Condes)'!$C:$C,MATCH($B1436,'Pliegos Tarifarios (Las Condes)'!$A:$A,0))</f>
        <v>6812.3819733999999</v>
      </c>
      <c r="O1436" s="19">
        <f>J1436*INDEX('Pliegos Tarifarios (Las Condes)'!$D:$D,MATCH($B1436,'Pliegos Tarifarios (Las Condes)'!$A:$A,0))</f>
        <v>27790.602140000003</v>
      </c>
      <c r="P1436" s="19">
        <f>H1436*INDEX('Pliegos Tarifarios (Las Condes)'!$E:$E,MATCH($B1436,'Pliegos Tarifarios (Las Condes)'!$A:$A,0))</f>
        <v>9177.5235660000017</v>
      </c>
      <c r="Q1436" s="19" cm="1">
        <f t="array" ref="Q1436">H1436*_xlfn.IFS(H1436&lt;=350,INDEX('Pliegos Tarifarios (Las Condes)'!$F:$F,MATCH($B1436,'Pliegos Tarifarios (Las Condes)'!$A:$A,0)),H1436&lt;=500,INDEX('Pliegos Tarifarios (Las Condes)'!$G:$G,MATCH($B1436,'Pliegos Tarifarios (Las Condes)'!$A:$A,0)),H1436&lt;=1000,INDEX('Pliegos Tarifarios (Las Condes)'!$H:$H,MATCH($B1436,'Pliegos Tarifarios (Las Condes)'!$A:$A,0)),H1436&lt;=5000,INDEX('Pliegos Tarifarios (Las Condes)'!$I:$I,MATCH($B1436,'Pliegos Tarifarios (Las Condes)'!$A:$A,0)),H1436&gt;5000,INDEX('Pliegos Tarifarios (Las Condes)'!$J:$J,MATCH($B1436,'Pliegos Tarifarios (Las Condes)'!$A:$A,0)))/1.19</f>
        <v>1664.4574121848743</v>
      </c>
      <c r="R1436" s="19">
        <f>INDEX('Pliegos Tarifarios (Las Condes)'!$K:$K,MATCH($B1436,'Pliegos Tarifarios (Las Condes)'!$A:$A,0))</f>
        <v>719.68899999999996</v>
      </c>
      <c r="S1436" s="21">
        <f t="shared" si="69"/>
        <v>130501.07116058488</v>
      </c>
      <c r="T1436" s="21">
        <f t="shared" si="70"/>
        <v>24795.203520511128</v>
      </c>
      <c r="U1436" s="19">
        <v>0</v>
      </c>
      <c r="V1436" s="21">
        <f t="shared" si="71"/>
        <v>155296.27468109599</v>
      </c>
    </row>
    <row r="1437" spans="1:22" x14ac:dyDescent="0.3">
      <c r="A1437" s="7" t="s">
        <v>143</v>
      </c>
      <c r="B1437" s="7">
        <v>4</v>
      </c>
      <c r="C1437" s="8" t="s">
        <v>186</v>
      </c>
      <c r="D1437" s="7" t="s">
        <v>326</v>
      </c>
      <c r="E1437" s="7" t="s">
        <v>121</v>
      </c>
      <c r="F1437" s="8" t="s">
        <v>327</v>
      </c>
      <c r="G1437" s="7" t="s">
        <v>16</v>
      </c>
      <c r="H1437" s="9">
        <v>708.43150000000003</v>
      </c>
      <c r="I1437" s="9">
        <v>2.0002</v>
      </c>
      <c r="J1437" s="9">
        <v>2.0002</v>
      </c>
      <c r="K1437" s="10">
        <v>1</v>
      </c>
      <c r="L1437" s="9">
        <v>22.85</v>
      </c>
      <c r="M1437" s="19">
        <f>H1437*INDEX('Pliegos Tarifarios (Las Condes)'!$B:$B,MATCH($B1437,'Pliegos Tarifarios (Las Condes)'!$A:$A,0))</f>
        <v>84188.582597000001</v>
      </c>
      <c r="N1437" s="19">
        <f>I1437*INDEX('Pliegos Tarifarios (Las Condes)'!$C:$C,MATCH($B1437,'Pliegos Tarifarios (Las Condes)'!$A:$A,0))</f>
        <v>6860.3999714000001</v>
      </c>
      <c r="O1437" s="19">
        <f>J1437*INDEX('Pliegos Tarifarios (Las Condes)'!$D:$D,MATCH($B1437,'Pliegos Tarifarios (Las Condes)'!$A:$A,0))</f>
        <v>28259.665684</v>
      </c>
      <c r="P1437" s="19">
        <f>H1437*INDEX('Pliegos Tarifarios (Las Condes)'!$E:$E,MATCH($B1437,'Pliegos Tarifarios (Las Condes)'!$A:$A,0))</f>
        <v>9161.4361580000004</v>
      </c>
      <c r="Q1437" s="19" cm="1">
        <f t="array" ref="Q1437">H1437*_xlfn.IFS(H1437&lt;=350,INDEX('Pliegos Tarifarios (Las Condes)'!$F:$F,MATCH($B1437,'Pliegos Tarifarios (Las Condes)'!$A:$A,0)),H1437&lt;=500,INDEX('Pliegos Tarifarios (Las Condes)'!$G:$G,MATCH($B1437,'Pliegos Tarifarios (Las Condes)'!$A:$A,0)),H1437&lt;=1000,INDEX('Pliegos Tarifarios (Las Condes)'!$H:$H,MATCH($B1437,'Pliegos Tarifarios (Las Condes)'!$A:$A,0)),H1437&lt;=5000,INDEX('Pliegos Tarifarios (Las Condes)'!$I:$I,MATCH($B1437,'Pliegos Tarifarios (Las Condes)'!$A:$A,0)),H1437&gt;5000,INDEX('Pliegos Tarifarios (Las Condes)'!$J:$J,MATCH($B1437,'Pliegos Tarifarios (Las Condes)'!$A:$A,0)))/1.19</f>
        <v>1661.5397617647061</v>
      </c>
      <c r="R1437" s="19">
        <f>INDEX('Pliegos Tarifarios (Las Condes)'!$K:$K,MATCH($B1437,'Pliegos Tarifarios (Las Condes)'!$A:$A,0))</f>
        <v>719.68899999999996</v>
      </c>
      <c r="S1437" s="21">
        <f t="shared" si="69"/>
        <v>130851.31317216469</v>
      </c>
      <c r="T1437" s="21">
        <f t="shared" si="70"/>
        <v>24861.749502711293</v>
      </c>
      <c r="U1437" s="19">
        <v>0</v>
      </c>
      <c r="V1437" s="21">
        <f t="shared" si="71"/>
        <v>155713.06267487598</v>
      </c>
    </row>
    <row r="1438" spans="1:22" x14ac:dyDescent="0.3">
      <c r="A1438" s="7" t="s">
        <v>143</v>
      </c>
      <c r="B1438" s="7">
        <v>4</v>
      </c>
      <c r="C1438" s="8" t="s">
        <v>186</v>
      </c>
      <c r="D1438" s="7" t="s">
        <v>328</v>
      </c>
      <c r="E1438" s="7" t="s">
        <v>121</v>
      </c>
      <c r="F1438" s="8" t="s">
        <v>329</v>
      </c>
      <c r="G1438" s="7" t="s">
        <v>16</v>
      </c>
      <c r="H1438" s="9">
        <v>708.59469999999999</v>
      </c>
      <c r="I1438" s="9">
        <v>2.0853000000000002</v>
      </c>
      <c r="J1438" s="9">
        <v>2.0853000000000002</v>
      </c>
      <c r="K1438" s="10">
        <v>1</v>
      </c>
      <c r="L1438" s="9">
        <v>22.86</v>
      </c>
      <c r="M1438" s="19">
        <f>H1438*INDEX('Pliegos Tarifarios (Las Condes)'!$B:$B,MATCH($B1438,'Pliegos Tarifarios (Las Condes)'!$A:$A,0))</f>
        <v>84207.976958599989</v>
      </c>
      <c r="N1438" s="19">
        <f>I1438*INDEX('Pliegos Tarifarios (Las Condes)'!$C:$C,MATCH($B1438,'Pliegos Tarifarios (Las Condes)'!$A:$A,0))</f>
        <v>7152.2808021000001</v>
      </c>
      <c r="O1438" s="19">
        <f>J1438*INDEX('Pliegos Tarifarios (Las Condes)'!$D:$D,MATCH($B1438,'Pliegos Tarifarios (Las Condes)'!$A:$A,0))</f>
        <v>29461.994226000003</v>
      </c>
      <c r="P1438" s="19">
        <f>H1438*INDEX('Pliegos Tarifarios (Las Condes)'!$E:$E,MATCH($B1438,'Pliegos Tarifarios (Las Condes)'!$A:$A,0))</f>
        <v>9163.5466603999994</v>
      </c>
      <c r="Q1438" s="19" cm="1">
        <f t="array" ref="Q1438">H1438*_xlfn.IFS(H1438&lt;=350,INDEX('Pliegos Tarifarios (Las Condes)'!$F:$F,MATCH($B1438,'Pliegos Tarifarios (Las Condes)'!$A:$A,0)),H1438&lt;=500,INDEX('Pliegos Tarifarios (Las Condes)'!$G:$G,MATCH($B1438,'Pliegos Tarifarios (Las Condes)'!$A:$A,0)),H1438&lt;=1000,INDEX('Pliegos Tarifarios (Las Condes)'!$H:$H,MATCH($B1438,'Pliegos Tarifarios (Las Condes)'!$A:$A,0)),H1438&lt;=5000,INDEX('Pliegos Tarifarios (Las Condes)'!$I:$I,MATCH($B1438,'Pliegos Tarifarios (Las Condes)'!$A:$A,0)),H1438&gt;5000,INDEX('Pliegos Tarifarios (Las Condes)'!$J:$J,MATCH($B1438,'Pliegos Tarifarios (Las Condes)'!$A:$A,0)))/1.19</f>
        <v>1661.9225274789917</v>
      </c>
      <c r="R1438" s="19">
        <f>INDEX('Pliegos Tarifarios (Las Condes)'!$K:$K,MATCH($B1438,'Pliegos Tarifarios (Las Condes)'!$A:$A,0))</f>
        <v>719.68899999999996</v>
      </c>
      <c r="S1438" s="21">
        <f t="shared" si="69"/>
        <v>132367.41017457898</v>
      </c>
      <c r="T1438" s="21">
        <f t="shared" si="70"/>
        <v>25149.807933170006</v>
      </c>
      <c r="U1438" s="19">
        <v>0</v>
      </c>
      <c r="V1438" s="21">
        <f t="shared" si="71"/>
        <v>157517.21810774898</v>
      </c>
    </row>
    <row r="1439" spans="1:22" x14ac:dyDescent="0.3">
      <c r="A1439" s="7" t="s">
        <v>143</v>
      </c>
      <c r="B1439" s="7">
        <v>4</v>
      </c>
      <c r="C1439" s="8" t="s">
        <v>186</v>
      </c>
      <c r="D1439" s="7" t="s">
        <v>330</v>
      </c>
      <c r="E1439" s="7" t="s">
        <v>121</v>
      </c>
      <c r="F1439" s="8" t="s">
        <v>331</v>
      </c>
      <c r="G1439" s="7" t="s">
        <v>16</v>
      </c>
      <c r="H1439" s="9">
        <v>708.80589999999995</v>
      </c>
      <c r="I1439" s="9">
        <v>2.0554000000000001</v>
      </c>
      <c r="J1439" s="9">
        <v>1.9972000000000001</v>
      </c>
      <c r="K1439" s="10">
        <v>0.97168434368006229</v>
      </c>
      <c r="L1439" s="9">
        <v>22.86</v>
      </c>
      <c r="M1439" s="19">
        <f>H1439*INDEX('Pliegos Tarifarios (Las Condes)'!$B:$B,MATCH($B1439,'Pliegos Tarifarios (Las Condes)'!$A:$A,0))</f>
        <v>84233.075544199994</v>
      </c>
      <c r="N1439" s="19">
        <f>I1439*INDEX('Pliegos Tarifarios (Las Condes)'!$C:$C,MATCH($B1439,'Pliegos Tarifarios (Las Condes)'!$A:$A,0))</f>
        <v>7049.7280778000004</v>
      </c>
      <c r="O1439" s="19">
        <f>J1439*INDEX('Pliegos Tarifarios (Las Condes)'!$D:$D,MATCH($B1439,'Pliegos Tarifarios (Las Condes)'!$A:$A,0))</f>
        <v>28217.280424</v>
      </c>
      <c r="P1439" s="19">
        <f>H1439*INDEX('Pliegos Tarifarios (Las Condes)'!$E:$E,MATCH($B1439,'Pliegos Tarifarios (Las Condes)'!$A:$A,0))</f>
        <v>9166.2778987999991</v>
      </c>
      <c r="Q1439" s="19" cm="1">
        <f t="array" ref="Q1439">H1439*_xlfn.IFS(H1439&lt;=350,INDEX('Pliegos Tarifarios (Las Condes)'!$F:$F,MATCH($B1439,'Pliegos Tarifarios (Las Condes)'!$A:$A,0)),H1439&lt;=500,INDEX('Pliegos Tarifarios (Las Condes)'!$G:$G,MATCH($B1439,'Pliegos Tarifarios (Las Condes)'!$A:$A,0)),H1439&lt;=1000,INDEX('Pliegos Tarifarios (Las Condes)'!$H:$H,MATCH($B1439,'Pliegos Tarifarios (Las Condes)'!$A:$A,0)),H1439&lt;=5000,INDEX('Pliegos Tarifarios (Las Condes)'!$I:$I,MATCH($B1439,'Pliegos Tarifarios (Las Condes)'!$A:$A,0)),H1439&gt;5000,INDEX('Pliegos Tarifarios (Las Condes)'!$J:$J,MATCH($B1439,'Pliegos Tarifarios (Las Condes)'!$A:$A,0)))/1.19</f>
        <v>1662.4178713445381</v>
      </c>
      <c r="R1439" s="19">
        <f>INDEX('Pliegos Tarifarios (Las Condes)'!$K:$K,MATCH($B1439,'Pliegos Tarifarios (Las Condes)'!$A:$A,0))</f>
        <v>719.68899999999996</v>
      </c>
      <c r="S1439" s="21">
        <f t="shared" si="69"/>
        <v>131048.46881614452</v>
      </c>
      <c r="T1439" s="21">
        <f t="shared" si="70"/>
        <v>24899.209075067458</v>
      </c>
      <c r="U1439" s="19">
        <v>0</v>
      </c>
      <c r="V1439" s="21">
        <f t="shared" si="71"/>
        <v>155947.67789121199</v>
      </c>
    </row>
    <row r="1440" spans="1:22" x14ac:dyDescent="0.3">
      <c r="A1440" s="7" t="s">
        <v>143</v>
      </c>
      <c r="B1440" s="7">
        <v>4</v>
      </c>
      <c r="C1440" s="8" t="s">
        <v>186</v>
      </c>
      <c r="D1440" s="7" t="s">
        <v>332</v>
      </c>
      <c r="E1440" s="7" t="s">
        <v>121</v>
      </c>
      <c r="F1440" s="8" t="s">
        <v>333</v>
      </c>
      <c r="G1440" s="7" t="s">
        <v>16</v>
      </c>
      <c r="H1440" s="9">
        <v>709.31389999999999</v>
      </c>
      <c r="I1440" s="9">
        <v>2.0078999999999998</v>
      </c>
      <c r="J1440" s="9">
        <v>2.0032999999999999</v>
      </c>
      <c r="K1440" s="10">
        <v>0.99770904925544102</v>
      </c>
      <c r="L1440" s="9">
        <v>22.88</v>
      </c>
      <c r="M1440" s="19">
        <f>H1440*INDEX('Pliegos Tarifarios (Las Condes)'!$B:$B,MATCH($B1440,'Pliegos Tarifarios (Las Condes)'!$A:$A,0))</f>
        <v>84293.445248199991</v>
      </c>
      <c r="N1440" s="19">
        <f>I1440*INDEX('Pliegos Tarifarios (Las Condes)'!$C:$C,MATCH($B1440,'Pliegos Tarifarios (Las Condes)'!$A:$A,0))</f>
        <v>6886.8098702999996</v>
      </c>
      <c r="O1440" s="19">
        <f>J1440*INDEX('Pliegos Tarifarios (Las Condes)'!$D:$D,MATCH($B1440,'Pliegos Tarifarios (Las Condes)'!$A:$A,0))</f>
        <v>28303.463785999997</v>
      </c>
      <c r="P1440" s="19">
        <f>H1440*INDEX('Pliegos Tarifarios (Las Condes)'!$E:$E,MATCH($B1440,'Pliegos Tarifarios (Las Condes)'!$A:$A,0))</f>
        <v>9172.8473548000002</v>
      </c>
      <c r="Q1440" s="19" cm="1">
        <f t="array" ref="Q1440">H1440*_xlfn.IFS(H1440&lt;=350,INDEX('Pliegos Tarifarios (Las Condes)'!$F:$F,MATCH($B1440,'Pliegos Tarifarios (Las Condes)'!$A:$A,0)),H1440&lt;=500,INDEX('Pliegos Tarifarios (Las Condes)'!$G:$G,MATCH($B1440,'Pliegos Tarifarios (Las Condes)'!$A:$A,0)),H1440&lt;=1000,INDEX('Pliegos Tarifarios (Las Condes)'!$H:$H,MATCH($B1440,'Pliegos Tarifarios (Las Condes)'!$A:$A,0)),H1440&lt;=5000,INDEX('Pliegos Tarifarios (Las Condes)'!$I:$I,MATCH($B1440,'Pliegos Tarifarios (Las Condes)'!$A:$A,0)),H1440&gt;5000,INDEX('Pliegos Tarifarios (Las Condes)'!$J:$J,MATCH($B1440,'Pliegos Tarifarios (Las Condes)'!$A:$A,0)))/1.19</f>
        <v>1663.6093234453783</v>
      </c>
      <c r="R1440" s="19">
        <f>INDEX('Pliegos Tarifarios (Las Condes)'!$K:$K,MATCH($B1440,'Pliegos Tarifarios (Las Condes)'!$A:$A,0))</f>
        <v>719.68899999999996</v>
      </c>
      <c r="S1440" s="21">
        <f t="shared" si="69"/>
        <v>131039.86458274536</v>
      </c>
      <c r="T1440" s="21">
        <f t="shared" si="70"/>
        <v>24897.57427072162</v>
      </c>
      <c r="U1440" s="19">
        <v>0</v>
      </c>
      <c r="V1440" s="21">
        <f t="shared" si="71"/>
        <v>155937.43885346697</v>
      </c>
    </row>
    <row r="1441" spans="1:22" x14ac:dyDescent="0.3">
      <c r="A1441" s="7" t="s">
        <v>143</v>
      </c>
      <c r="B1441" s="7">
        <v>4</v>
      </c>
      <c r="C1441" s="8" t="s">
        <v>186</v>
      </c>
      <c r="D1441" s="7" t="s">
        <v>334</v>
      </c>
      <c r="E1441" s="7" t="s">
        <v>121</v>
      </c>
      <c r="F1441" s="8" t="s">
        <v>335</v>
      </c>
      <c r="G1441" s="7" t="s">
        <v>16</v>
      </c>
      <c r="H1441" s="9">
        <v>711.08330000000001</v>
      </c>
      <c r="I1441" s="9">
        <v>1.9951000000000001</v>
      </c>
      <c r="J1441" s="9">
        <v>1.9575</v>
      </c>
      <c r="K1441" s="10">
        <v>0.98115382687584574</v>
      </c>
      <c r="L1441" s="9">
        <v>22.94</v>
      </c>
      <c r="M1441" s="19">
        <f>H1441*INDEX('Pliegos Tarifarios (Las Condes)'!$B:$B,MATCH($B1441,'Pliegos Tarifarios (Las Condes)'!$A:$A,0))</f>
        <v>84503.717205399997</v>
      </c>
      <c r="N1441" s="19">
        <f>I1441*INDEX('Pliegos Tarifarios (Las Condes)'!$C:$C,MATCH($B1441,'Pliegos Tarifarios (Las Condes)'!$A:$A,0))</f>
        <v>6842.9077007000005</v>
      </c>
      <c r="O1441" s="19">
        <f>J1441*INDEX('Pliegos Tarifarios (Las Condes)'!$D:$D,MATCH($B1441,'Pliegos Tarifarios (Las Condes)'!$A:$A,0))</f>
        <v>27656.382150000001</v>
      </c>
      <c r="P1441" s="19">
        <f>H1441*INDEX('Pliegos Tarifarios (Las Condes)'!$E:$E,MATCH($B1441,'Pliegos Tarifarios (Las Condes)'!$A:$A,0))</f>
        <v>9195.7292355999998</v>
      </c>
      <c r="Q1441" s="19" cm="1">
        <f t="array" ref="Q1441">H1441*_xlfn.IFS(H1441&lt;=350,INDEX('Pliegos Tarifarios (Las Condes)'!$F:$F,MATCH($B1441,'Pliegos Tarifarios (Las Condes)'!$A:$A,0)),H1441&lt;=500,INDEX('Pliegos Tarifarios (Las Condes)'!$G:$G,MATCH($B1441,'Pliegos Tarifarios (Las Condes)'!$A:$A,0)),H1441&lt;=1000,INDEX('Pliegos Tarifarios (Las Condes)'!$H:$H,MATCH($B1441,'Pliegos Tarifarios (Las Condes)'!$A:$A,0)),H1441&lt;=5000,INDEX('Pliegos Tarifarios (Las Condes)'!$I:$I,MATCH($B1441,'Pliegos Tarifarios (Las Condes)'!$A:$A,0)),H1441&gt;5000,INDEX('Pliegos Tarifarios (Las Condes)'!$J:$J,MATCH($B1441,'Pliegos Tarifarios (Las Condes)'!$A:$A,0)))/1.19</f>
        <v>1667.7592355462186</v>
      </c>
      <c r="R1441" s="19">
        <f>INDEX('Pliegos Tarifarios (Las Condes)'!$K:$K,MATCH($B1441,'Pliegos Tarifarios (Las Condes)'!$A:$A,0))</f>
        <v>719.68899999999996</v>
      </c>
      <c r="S1441" s="21">
        <f t="shared" si="69"/>
        <v>130586.18452724622</v>
      </c>
      <c r="T1441" s="21">
        <f t="shared" si="70"/>
        <v>24811.375060176782</v>
      </c>
      <c r="U1441" s="19">
        <v>0</v>
      </c>
      <c r="V1441" s="21">
        <f t="shared" si="71"/>
        <v>155397.55958742299</v>
      </c>
    </row>
    <row r="1442" spans="1:22" x14ac:dyDescent="0.3">
      <c r="A1442" s="7" t="s">
        <v>143</v>
      </c>
      <c r="B1442" s="7">
        <v>4</v>
      </c>
      <c r="C1442" s="8" t="s">
        <v>186</v>
      </c>
      <c r="D1442" s="7" t="s">
        <v>336</v>
      </c>
      <c r="E1442" s="7" t="s">
        <v>121</v>
      </c>
      <c r="F1442" s="8" t="s">
        <v>337</v>
      </c>
      <c r="G1442" s="7" t="s">
        <v>16</v>
      </c>
      <c r="H1442" s="9">
        <v>707.7627</v>
      </c>
      <c r="I1442" s="9">
        <v>1.964</v>
      </c>
      <c r="J1442" s="9">
        <v>1.9285000000000001</v>
      </c>
      <c r="K1442" s="10">
        <v>0.98192464358452147</v>
      </c>
      <c r="L1442" s="9">
        <v>22.83</v>
      </c>
      <c r="M1442" s="19">
        <f>H1442*INDEX('Pliegos Tarifarios (Las Condes)'!$B:$B,MATCH($B1442,'Pliegos Tarifarios (Las Condes)'!$A:$A,0))</f>
        <v>84109.103742599997</v>
      </c>
      <c r="N1442" s="19">
        <f>I1442*INDEX('Pliegos Tarifarios (Las Condes)'!$C:$C,MATCH($B1442,'Pliegos Tarifarios (Las Condes)'!$A:$A,0))</f>
        <v>6736.2391479999997</v>
      </c>
      <c r="O1442" s="19">
        <f>J1442*INDEX('Pliegos Tarifarios (Las Condes)'!$D:$D,MATCH($B1442,'Pliegos Tarifarios (Las Condes)'!$A:$A,0))</f>
        <v>27246.65797</v>
      </c>
      <c r="P1442" s="19">
        <f>H1442*INDEX('Pliegos Tarifarios (Las Condes)'!$E:$E,MATCH($B1442,'Pliegos Tarifarios (Las Condes)'!$A:$A,0))</f>
        <v>9152.7872363999995</v>
      </c>
      <c r="Q1442" s="19" cm="1">
        <f t="array" ref="Q1442">H1442*_xlfn.IFS(H1442&lt;=350,INDEX('Pliegos Tarifarios (Las Condes)'!$F:$F,MATCH($B1442,'Pliegos Tarifarios (Las Condes)'!$A:$A,0)),H1442&lt;=500,INDEX('Pliegos Tarifarios (Las Condes)'!$G:$G,MATCH($B1442,'Pliegos Tarifarios (Las Condes)'!$A:$A,0)),H1442&lt;=1000,INDEX('Pliegos Tarifarios (Las Condes)'!$H:$H,MATCH($B1442,'Pliegos Tarifarios (Las Condes)'!$A:$A,0)),H1442&lt;=5000,INDEX('Pliegos Tarifarios (Las Condes)'!$I:$I,MATCH($B1442,'Pliegos Tarifarios (Las Condes)'!$A:$A,0)),H1442&gt;5000,INDEX('Pliegos Tarifarios (Las Condes)'!$J:$J,MATCH($B1442,'Pliegos Tarifarios (Las Condes)'!$A:$A,0)))/1.19</f>
        <v>1659.9711728571431</v>
      </c>
      <c r="R1442" s="19">
        <f>INDEX('Pliegos Tarifarios (Las Condes)'!$K:$K,MATCH($B1442,'Pliegos Tarifarios (Las Condes)'!$A:$A,0))</f>
        <v>719.68899999999996</v>
      </c>
      <c r="S1442" s="21">
        <f t="shared" si="69"/>
        <v>129624.44826985712</v>
      </c>
      <c r="T1442" s="21">
        <f t="shared" si="70"/>
        <v>24628.645171272852</v>
      </c>
      <c r="U1442" s="19">
        <v>0</v>
      </c>
      <c r="V1442" s="21">
        <f t="shared" si="71"/>
        <v>154253.09344112998</v>
      </c>
    </row>
    <row r="1443" spans="1:22" x14ac:dyDescent="0.3">
      <c r="A1443" s="7" t="s">
        <v>143</v>
      </c>
      <c r="B1443" s="7">
        <v>4</v>
      </c>
      <c r="C1443" s="8" t="s">
        <v>186</v>
      </c>
      <c r="D1443" s="7" t="s">
        <v>338</v>
      </c>
      <c r="E1443" s="7" t="s">
        <v>121</v>
      </c>
      <c r="F1443" s="8" t="s">
        <v>339</v>
      </c>
      <c r="G1443" s="7" t="s">
        <v>16</v>
      </c>
      <c r="H1443" s="9">
        <v>709.33659999999998</v>
      </c>
      <c r="I1443" s="9">
        <v>2.0236999999999998</v>
      </c>
      <c r="J1443" s="9">
        <v>1.9738</v>
      </c>
      <c r="K1443" s="10">
        <v>0.97534219498937602</v>
      </c>
      <c r="L1443" s="9">
        <v>22.88</v>
      </c>
      <c r="M1443" s="19">
        <f>H1443*INDEX('Pliegos Tarifarios (Las Condes)'!$B:$B,MATCH($B1443,'Pliegos Tarifarios (Las Condes)'!$A:$A,0))</f>
        <v>84296.142870799988</v>
      </c>
      <c r="N1443" s="19">
        <f>I1443*INDEX('Pliegos Tarifarios (Las Condes)'!$C:$C,MATCH($B1443,'Pliegos Tarifarios (Las Condes)'!$A:$A,0))</f>
        <v>6941.0016108999989</v>
      </c>
      <c r="O1443" s="19">
        <f>J1443*INDEX('Pliegos Tarifarios (Las Condes)'!$D:$D,MATCH($B1443,'Pliegos Tarifarios (Las Condes)'!$A:$A,0))</f>
        <v>27886.675395999999</v>
      </c>
      <c r="P1443" s="19">
        <f>H1443*INDEX('Pliegos Tarifarios (Las Condes)'!$E:$E,MATCH($B1443,'Pliegos Tarifarios (Las Condes)'!$A:$A,0))</f>
        <v>9173.1409112000001</v>
      </c>
      <c r="Q1443" s="19" cm="1">
        <f t="array" ref="Q1443">H1443*_xlfn.IFS(H1443&lt;=350,INDEX('Pliegos Tarifarios (Las Condes)'!$F:$F,MATCH($B1443,'Pliegos Tarifarios (Las Condes)'!$A:$A,0)),H1443&lt;=500,INDEX('Pliegos Tarifarios (Las Condes)'!$G:$G,MATCH($B1443,'Pliegos Tarifarios (Las Condes)'!$A:$A,0)),H1443&lt;=1000,INDEX('Pliegos Tarifarios (Las Condes)'!$H:$H,MATCH($B1443,'Pliegos Tarifarios (Las Condes)'!$A:$A,0)),H1443&lt;=5000,INDEX('Pliegos Tarifarios (Las Condes)'!$I:$I,MATCH($B1443,'Pliegos Tarifarios (Las Condes)'!$A:$A,0)),H1443&gt;5000,INDEX('Pliegos Tarifarios (Las Condes)'!$J:$J,MATCH($B1443,'Pliegos Tarifarios (Las Condes)'!$A:$A,0)))/1.19</f>
        <v>1663.6625635294122</v>
      </c>
      <c r="R1443" s="19">
        <f>INDEX('Pliegos Tarifarios (Las Condes)'!$K:$K,MATCH($B1443,'Pliegos Tarifarios (Las Condes)'!$A:$A,0))</f>
        <v>719.68899999999996</v>
      </c>
      <c r="S1443" s="21">
        <f t="shared" si="69"/>
        <v>130680.31235242939</v>
      </c>
      <c r="T1443" s="21">
        <f t="shared" si="70"/>
        <v>24829.259346961586</v>
      </c>
      <c r="U1443" s="19">
        <v>0</v>
      </c>
      <c r="V1443" s="21">
        <f t="shared" si="71"/>
        <v>155509.57169939097</v>
      </c>
    </row>
    <row r="1444" spans="1:22" x14ac:dyDescent="0.3">
      <c r="A1444" s="7" t="s">
        <v>143</v>
      </c>
      <c r="B1444" s="7">
        <v>4</v>
      </c>
      <c r="C1444" s="8" t="s">
        <v>186</v>
      </c>
      <c r="D1444" s="7" t="s">
        <v>340</v>
      </c>
      <c r="E1444" s="7" t="s">
        <v>121</v>
      </c>
      <c r="F1444" s="8" t="s">
        <v>341</v>
      </c>
      <c r="G1444" s="7" t="s">
        <v>16</v>
      </c>
      <c r="H1444" s="9">
        <v>707.50760000000002</v>
      </c>
      <c r="I1444" s="9">
        <v>2.0078</v>
      </c>
      <c r="J1444" s="9">
        <v>1.9722999999999999</v>
      </c>
      <c r="K1444" s="10">
        <v>0.9823189560713218</v>
      </c>
      <c r="L1444" s="9">
        <v>22.82</v>
      </c>
      <c r="M1444" s="19">
        <f>H1444*INDEX('Pliegos Tarifarios (Las Condes)'!$B:$B,MATCH($B1444,'Pliegos Tarifarios (Las Condes)'!$A:$A,0))</f>
        <v>84078.788168800005</v>
      </c>
      <c r="N1444" s="19">
        <f>I1444*INDEX('Pliegos Tarifarios (Las Condes)'!$C:$C,MATCH($B1444,'Pliegos Tarifarios (Las Condes)'!$A:$A,0))</f>
        <v>6886.4668846000004</v>
      </c>
      <c r="O1444" s="19">
        <f>J1444*INDEX('Pliegos Tarifarios (Las Condes)'!$D:$D,MATCH($B1444,'Pliegos Tarifarios (Las Condes)'!$A:$A,0))</f>
        <v>27865.482766000001</v>
      </c>
      <c r="P1444" s="19">
        <f>H1444*INDEX('Pliegos Tarifarios (Las Condes)'!$E:$E,MATCH($B1444,'Pliegos Tarifarios (Las Condes)'!$A:$A,0))</f>
        <v>9149.4882832000003</v>
      </c>
      <c r="Q1444" s="19" cm="1">
        <f t="array" ref="Q1444">H1444*_xlfn.IFS(H1444&lt;=350,INDEX('Pliegos Tarifarios (Las Condes)'!$F:$F,MATCH($B1444,'Pliegos Tarifarios (Las Condes)'!$A:$A,0)),H1444&lt;=500,INDEX('Pliegos Tarifarios (Las Condes)'!$G:$G,MATCH($B1444,'Pliegos Tarifarios (Las Condes)'!$A:$A,0)),H1444&lt;=1000,INDEX('Pliegos Tarifarios (Las Condes)'!$H:$H,MATCH($B1444,'Pliegos Tarifarios (Las Condes)'!$A:$A,0)),H1444&lt;=5000,INDEX('Pliegos Tarifarios (Las Condes)'!$I:$I,MATCH($B1444,'Pliegos Tarifarios (Las Condes)'!$A:$A,0)),H1444&gt;5000,INDEX('Pliegos Tarifarios (Las Condes)'!$J:$J,MATCH($B1444,'Pliegos Tarifarios (Las Condes)'!$A:$A,0)))/1.19</f>
        <v>1659.3728668907568</v>
      </c>
      <c r="R1444" s="19">
        <f>INDEX('Pliegos Tarifarios (Las Condes)'!$K:$K,MATCH($B1444,'Pliegos Tarifarios (Las Condes)'!$A:$A,0))</f>
        <v>719.68899999999996</v>
      </c>
      <c r="S1444" s="21">
        <f t="shared" si="69"/>
        <v>130359.28796949076</v>
      </c>
      <c r="T1444" s="21">
        <f t="shared" si="70"/>
        <v>24768.264714203244</v>
      </c>
      <c r="U1444" s="19">
        <v>0</v>
      </c>
      <c r="V1444" s="21">
        <f t="shared" si="71"/>
        <v>155127.552683694</v>
      </c>
    </row>
    <row r="1445" spans="1:22" x14ac:dyDescent="0.3">
      <c r="A1445" s="7" t="s">
        <v>143</v>
      </c>
      <c r="B1445" s="7">
        <v>4</v>
      </c>
      <c r="C1445" s="8" t="s">
        <v>186</v>
      </c>
      <c r="D1445" s="7" t="s">
        <v>342</v>
      </c>
      <c r="E1445" s="7" t="s">
        <v>121</v>
      </c>
      <c r="F1445" s="8" t="s">
        <v>343</v>
      </c>
      <c r="G1445" s="7" t="s">
        <v>16</v>
      </c>
      <c r="H1445" s="9">
        <v>711.10140000000001</v>
      </c>
      <c r="I1445" s="9">
        <v>1.9961</v>
      </c>
      <c r="J1445" s="9">
        <v>1.9928999999999999</v>
      </c>
      <c r="K1445" s="10">
        <v>0.99839687390411302</v>
      </c>
      <c r="L1445" s="9">
        <v>22.94</v>
      </c>
      <c r="M1445" s="19">
        <f>H1445*INDEX('Pliegos Tarifarios (Las Condes)'!$B:$B,MATCH($B1445,'Pliegos Tarifarios (Las Condes)'!$A:$A,0))</f>
        <v>84505.868173199997</v>
      </c>
      <c r="N1445" s="19">
        <f>I1445*INDEX('Pliegos Tarifarios (Las Condes)'!$C:$C,MATCH($B1445,'Pliegos Tarifarios (Las Condes)'!$A:$A,0))</f>
        <v>6846.3375576999997</v>
      </c>
      <c r="O1445" s="19">
        <f>J1445*INDEX('Pliegos Tarifarios (Las Condes)'!$D:$D,MATCH($B1445,'Pliegos Tarifarios (Las Condes)'!$A:$A,0))</f>
        <v>28156.528217999999</v>
      </c>
      <c r="P1445" s="19">
        <f>H1445*INDEX('Pliegos Tarifarios (Las Condes)'!$E:$E,MATCH($B1445,'Pliegos Tarifarios (Las Condes)'!$A:$A,0))</f>
        <v>9195.9633047999996</v>
      </c>
      <c r="Q1445" s="19" cm="1">
        <f t="array" ref="Q1445">H1445*_xlfn.IFS(H1445&lt;=350,INDEX('Pliegos Tarifarios (Las Condes)'!$F:$F,MATCH($B1445,'Pliegos Tarifarios (Las Condes)'!$A:$A,0)),H1445&lt;=500,INDEX('Pliegos Tarifarios (Las Condes)'!$G:$G,MATCH($B1445,'Pliegos Tarifarios (Las Condes)'!$A:$A,0)),H1445&lt;=1000,INDEX('Pliegos Tarifarios (Las Condes)'!$H:$H,MATCH($B1445,'Pliegos Tarifarios (Las Condes)'!$A:$A,0)),H1445&lt;=5000,INDEX('Pliegos Tarifarios (Las Condes)'!$I:$I,MATCH($B1445,'Pliegos Tarifarios (Las Condes)'!$A:$A,0)),H1445&gt;5000,INDEX('Pliegos Tarifarios (Las Condes)'!$J:$J,MATCH($B1445,'Pliegos Tarifarios (Las Condes)'!$A:$A,0)))/1.19</f>
        <v>1667.8016868907566</v>
      </c>
      <c r="R1445" s="19">
        <f>INDEX('Pliegos Tarifarios (Las Condes)'!$K:$K,MATCH($B1445,'Pliegos Tarifarios (Las Condes)'!$A:$A,0))</f>
        <v>719.68899999999996</v>
      </c>
      <c r="S1445" s="21">
        <f t="shared" si="69"/>
        <v>131092.18794059075</v>
      </c>
      <c r="T1445" s="21">
        <f t="shared" si="70"/>
        <v>24907.515708712242</v>
      </c>
      <c r="U1445" s="19">
        <v>0</v>
      </c>
      <c r="V1445" s="21">
        <f t="shared" si="71"/>
        <v>155999.703649303</v>
      </c>
    </row>
    <row r="1446" spans="1:22" x14ac:dyDescent="0.3">
      <c r="A1446" s="7" t="s">
        <v>143</v>
      </c>
      <c r="B1446" s="7">
        <v>4</v>
      </c>
      <c r="C1446" s="8" t="s">
        <v>186</v>
      </c>
      <c r="D1446" s="7" t="s">
        <v>344</v>
      </c>
      <c r="E1446" s="7" t="s">
        <v>121</v>
      </c>
      <c r="F1446" s="8" t="s">
        <v>345</v>
      </c>
      <c r="G1446" s="7" t="s">
        <v>16</v>
      </c>
      <c r="H1446" s="9">
        <v>709.90369999999996</v>
      </c>
      <c r="I1446" s="9">
        <v>2.0045000000000002</v>
      </c>
      <c r="J1446" s="9">
        <v>2.0045000000000002</v>
      </c>
      <c r="K1446" s="10">
        <v>1</v>
      </c>
      <c r="L1446" s="9">
        <v>22.9</v>
      </c>
      <c r="M1446" s="19">
        <f>H1446*INDEX('Pliegos Tarifarios (Las Condes)'!$B:$B,MATCH($B1446,'Pliegos Tarifarios (Las Condes)'!$A:$A,0))</f>
        <v>84363.535900599993</v>
      </c>
      <c r="N1446" s="19">
        <f>I1446*INDEX('Pliegos Tarifarios (Las Condes)'!$C:$C,MATCH($B1446,'Pliegos Tarifarios (Las Condes)'!$A:$A,0))</f>
        <v>6875.1483565000008</v>
      </c>
      <c r="O1446" s="19">
        <f>J1446*INDEX('Pliegos Tarifarios (Las Condes)'!$D:$D,MATCH($B1446,'Pliegos Tarifarios (Las Condes)'!$A:$A,0))</f>
        <v>28320.417890000004</v>
      </c>
      <c r="P1446" s="19">
        <f>H1446*INDEX('Pliegos Tarifarios (Las Condes)'!$E:$E,MATCH($B1446,'Pliegos Tarifarios (Las Condes)'!$A:$A,0))</f>
        <v>9180.4746483999988</v>
      </c>
      <c r="Q1446" s="19" cm="1">
        <f t="array" ref="Q1446">H1446*_xlfn.IFS(H1446&lt;=350,INDEX('Pliegos Tarifarios (Las Condes)'!$F:$F,MATCH($B1446,'Pliegos Tarifarios (Las Condes)'!$A:$A,0)),H1446&lt;=500,INDEX('Pliegos Tarifarios (Las Condes)'!$G:$G,MATCH($B1446,'Pliegos Tarifarios (Las Condes)'!$A:$A,0)),H1446&lt;=1000,INDEX('Pliegos Tarifarios (Las Condes)'!$H:$H,MATCH($B1446,'Pliegos Tarifarios (Las Condes)'!$A:$A,0)),H1446&lt;=5000,INDEX('Pliegos Tarifarios (Las Condes)'!$I:$I,MATCH($B1446,'Pliegos Tarifarios (Las Condes)'!$A:$A,0)),H1446&gt;5000,INDEX('Pliegos Tarifarios (Las Condes)'!$J:$J,MATCH($B1446,'Pliegos Tarifarios (Las Condes)'!$A:$A,0)))/1.19</f>
        <v>1664.9926274789918</v>
      </c>
      <c r="R1446" s="19">
        <f>INDEX('Pliegos Tarifarios (Las Condes)'!$K:$K,MATCH($B1446,'Pliegos Tarifarios (Las Condes)'!$A:$A,0))</f>
        <v>719.68899999999996</v>
      </c>
      <c r="S1446" s="21">
        <f t="shared" si="69"/>
        <v>131124.25842297901</v>
      </c>
      <c r="T1446" s="21">
        <f t="shared" si="70"/>
        <v>24913.609100366011</v>
      </c>
      <c r="U1446" s="19">
        <v>0</v>
      </c>
      <c r="V1446" s="21">
        <f t="shared" si="71"/>
        <v>156037.86752334502</v>
      </c>
    </row>
    <row r="1447" spans="1:22" x14ac:dyDescent="0.3">
      <c r="A1447" s="7" t="s">
        <v>143</v>
      </c>
      <c r="B1447" s="7">
        <v>4</v>
      </c>
      <c r="C1447" s="8" t="s">
        <v>186</v>
      </c>
      <c r="D1447" s="7" t="s">
        <v>346</v>
      </c>
      <c r="E1447" s="7" t="s">
        <v>121</v>
      </c>
      <c r="F1447" s="8" t="s">
        <v>347</v>
      </c>
      <c r="G1447" s="7" t="s">
        <v>16</v>
      </c>
      <c r="H1447" s="9">
        <v>709.21550000000002</v>
      </c>
      <c r="I1447" s="9">
        <v>2.0064000000000002</v>
      </c>
      <c r="J1447" s="9">
        <v>1.9688000000000001</v>
      </c>
      <c r="K1447" s="10">
        <v>0.98125996810207328</v>
      </c>
      <c r="L1447" s="9">
        <v>22.88</v>
      </c>
      <c r="M1447" s="19">
        <f>H1447*INDEX('Pliegos Tarifarios (Las Condes)'!$B:$B,MATCH($B1447,'Pliegos Tarifarios (Las Condes)'!$A:$A,0))</f>
        <v>84281.751588999992</v>
      </c>
      <c r="N1447" s="19">
        <f>I1447*INDEX('Pliegos Tarifarios (Las Condes)'!$C:$C,MATCH($B1447,'Pliegos Tarifarios (Las Condes)'!$A:$A,0))</f>
        <v>6881.6650848000008</v>
      </c>
      <c r="O1447" s="19">
        <f>J1447*INDEX('Pliegos Tarifarios (Las Condes)'!$D:$D,MATCH($B1447,'Pliegos Tarifarios (Las Condes)'!$A:$A,0))</f>
        <v>27816.033296000001</v>
      </c>
      <c r="P1447" s="19">
        <f>H1447*INDEX('Pliegos Tarifarios (Las Condes)'!$E:$E,MATCH($B1447,'Pliegos Tarifarios (Las Condes)'!$A:$A,0))</f>
        <v>9171.5748460000013</v>
      </c>
      <c r="Q1447" s="19" cm="1">
        <f t="array" ref="Q1447">H1447*_xlfn.IFS(H1447&lt;=350,INDEX('Pliegos Tarifarios (Las Condes)'!$F:$F,MATCH($B1447,'Pliegos Tarifarios (Las Condes)'!$A:$A,0)),H1447&lt;=500,INDEX('Pliegos Tarifarios (Las Condes)'!$G:$G,MATCH($B1447,'Pliegos Tarifarios (Las Condes)'!$A:$A,0)),H1447&lt;=1000,INDEX('Pliegos Tarifarios (Las Condes)'!$H:$H,MATCH($B1447,'Pliegos Tarifarios (Las Condes)'!$A:$A,0)),H1447&lt;=5000,INDEX('Pliegos Tarifarios (Las Condes)'!$I:$I,MATCH($B1447,'Pliegos Tarifarios (Las Condes)'!$A:$A,0)),H1447&gt;5000,INDEX('Pliegos Tarifarios (Las Condes)'!$J:$J,MATCH($B1447,'Pliegos Tarifarios (Las Condes)'!$A:$A,0)))/1.19</f>
        <v>1663.3785382352944</v>
      </c>
      <c r="R1447" s="19">
        <f>INDEX('Pliegos Tarifarios (Las Condes)'!$K:$K,MATCH($B1447,'Pliegos Tarifarios (Las Condes)'!$A:$A,0))</f>
        <v>719.68899999999996</v>
      </c>
      <c r="S1447" s="21">
        <f t="shared" si="69"/>
        <v>130534.09235403528</v>
      </c>
      <c r="T1447" s="21">
        <f t="shared" si="70"/>
        <v>24801.477547266702</v>
      </c>
      <c r="U1447" s="19">
        <v>0</v>
      </c>
      <c r="V1447" s="21">
        <f t="shared" si="71"/>
        <v>155335.56990130199</v>
      </c>
    </row>
    <row r="1448" spans="1:22" x14ac:dyDescent="0.3">
      <c r="A1448" s="7" t="s">
        <v>143</v>
      </c>
      <c r="B1448" s="7">
        <v>4</v>
      </c>
      <c r="C1448" s="8" t="s">
        <v>186</v>
      </c>
      <c r="D1448" s="7" t="s">
        <v>348</v>
      </c>
      <c r="E1448" s="7" t="s">
        <v>121</v>
      </c>
      <c r="F1448" s="8" t="s">
        <v>349</v>
      </c>
      <c r="G1448" s="7" t="s">
        <v>16</v>
      </c>
      <c r="H1448" s="9">
        <v>711.02419999999995</v>
      </c>
      <c r="I1448" s="9">
        <v>1.9907999999999999</v>
      </c>
      <c r="J1448" s="9">
        <v>1.9242999999999999</v>
      </c>
      <c r="K1448" s="10">
        <v>0.96659634317862164</v>
      </c>
      <c r="L1448" s="9">
        <v>22.94</v>
      </c>
      <c r="M1448" s="19">
        <f>H1448*INDEX('Pliegos Tarifarios (Las Condes)'!$B:$B,MATCH($B1448,'Pliegos Tarifarios (Las Condes)'!$A:$A,0))</f>
        <v>84496.693879599989</v>
      </c>
      <c r="N1448" s="19">
        <f>I1448*INDEX('Pliegos Tarifarios (Las Condes)'!$C:$C,MATCH($B1448,'Pliegos Tarifarios (Las Condes)'!$A:$A,0))</f>
        <v>6828.1593155999999</v>
      </c>
      <c r="O1448" s="19">
        <f>J1448*INDEX('Pliegos Tarifarios (Las Condes)'!$D:$D,MATCH($B1448,'Pliegos Tarifarios (Las Condes)'!$A:$A,0))</f>
        <v>27187.318605999997</v>
      </c>
      <c r="P1448" s="19">
        <f>H1448*INDEX('Pliegos Tarifarios (Las Condes)'!$E:$E,MATCH($B1448,'Pliegos Tarifarios (Las Condes)'!$A:$A,0))</f>
        <v>9194.9649544000004</v>
      </c>
      <c r="Q1448" s="19" cm="1">
        <f t="array" ref="Q1448">H1448*_xlfn.IFS(H1448&lt;=350,INDEX('Pliegos Tarifarios (Las Condes)'!$F:$F,MATCH($B1448,'Pliegos Tarifarios (Las Condes)'!$A:$A,0)),H1448&lt;=500,INDEX('Pliegos Tarifarios (Las Condes)'!$G:$G,MATCH($B1448,'Pliegos Tarifarios (Las Condes)'!$A:$A,0)),H1448&lt;=1000,INDEX('Pliegos Tarifarios (Las Condes)'!$H:$H,MATCH($B1448,'Pliegos Tarifarios (Las Condes)'!$A:$A,0)),H1448&lt;=5000,INDEX('Pliegos Tarifarios (Las Condes)'!$I:$I,MATCH($B1448,'Pliegos Tarifarios (Las Condes)'!$A:$A,0)),H1448&gt;5000,INDEX('Pliegos Tarifarios (Las Condes)'!$J:$J,MATCH($B1448,'Pliegos Tarifarios (Las Condes)'!$A:$A,0)))/1.19</f>
        <v>1667.6206236974792</v>
      </c>
      <c r="R1448" s="19">
        <f>INDEX('Pliegos Tarifarios (Las Condes)'!$K:$K,MATCH($B1448,'Pliegos Tarifarios (Las Condes)'!$A:$A,0))</f>
        <v>719.68899999999996</v>
      </c>
      <c r="S1448" s="21">
        <f t="shared" si="69"/>
        <v>130094.44637929747</v>
      </c>
      <c r="T1448" s="21">
        <f t="shared" si="70"/>
        <v>24717.944812066518</v>
      </c>
      <c r="U1448" s="19">
        <v>0</v>
      </c>
      <c r="V1448" s="21">
        <f t="shared" si="71"/>
        <v>154812.39119136397</v>
      </c>
    </row>
    <row r="1449" spans="1:22" x14ac:dyDescent="0.3">
      <c r="A1449" s="7" t="s">
        <v>143</v>
      </c>
      <c r="B1449" s="7">
        <v>4</v>
      </c>
      <c r="C1449" s="8" t="s">
        <v>186</v>
      </c>
      <c r="D1449" s="7" t="s">
        <v>350</v>
      </c>
      <c r="E1449" s="7" t="s">
        <v>121</v>
      </c>
      <c r="F1449" s="8" t="s">
        <v>351</v>
      </c>
      <c r="G1449" s="7" t="s">
        <v>16</v>
      </c>
      <c r="H1449" s="9">
        <v>708.80070000000001</v>
      </c>
      <c r="I1449" s="9">
        <v>1.9847999999999999</v>
      </c>
      <c r="J1449" s="9">
        <v>1.9431</v>
      </c>
      <c r="K1449" s="10">
        <v>0.97899032648125761</v>
      </c>
      <c r="L1449" s="9">
        <v>22.86</v>
      </c>
      <c r="M1449" s="19">
        <f>H1449*INDEX('Pliegos Tarifarios (Las Condes)'!$B:$B,MATCH($B1449,'Pliegos Tarifarios (Las Condes)'!$A:$A,0))</f>
        <v>84232.457586599994</v>
      </c>
      <c r="N1449" s="19">
        <f>I1449*INDEX('Pliegos Tarifarios (Las Condes)'!$C:$C,MATCH($B1449,'Pliegos Tarifarios (Las Condes)'!$A:$A,0))</f>
        <v>6807.5801735999994</v>
      </c>
      <c r="O1449" s="19">
        <f>J1449*INDEX('Pliegos Tarifarios (Las Condes)'!$D:$D,MATCH($B1449,'Pliegos Tarifarios (Las Condes)'!$A:$A,0))</f>
        <v>27452.932902</v>
      </c>
      <c r="P1449" s="19">
        <f>H1449*INDEX('Pliegos Tarifarios (Las Condes)'!$E:$E,MATCH($B1449,'Pliegos Tarifarios (Las Condes)'!$A:$A,0))</f>
        <v>9166.210652400001</v>
      </c>
      <c r="Q1449" s="19" cm="1">
        <f t="array" ref="Q1449">H1449*_xlfn.IFS(H1449&lt;=350,INDEX('Pliegos Tarifarios (Las Condes)'!$F:$F,MATCH($B1449,'Pliegos Tarifarios (Las Condes)'!$A:$A,0)),H1449&lt;=500,INDEX('Pliegos Tarifarios (Las Condes)'!$G:$G,MATCH($B1449,'Pliegos Tarifarios (Las Condes)'!$A:$A,0)),H1449&lt;=1000,INDEX('Pliegos Tarifarios (Las Condes)'!$H:$H,MATCH($B1449,'Pliegos Tarifarios (Las Condes)'!$A:$A,0)),H1449&lt;=5000,INDEX('Pliegos Tarifarios (Las Condes)'!$I:$I,MATCH($B1449,'Pliegos Tarifarios (Las Condes)'!$A:$A,0)),H1449&gt;5000,INDEX('Pliegos Tarifarios (Las Condes)'!$J:$J,MATCH($B1449,'Pliegos Tarifarios (Las Condes)'!$A:$A,0)))/1.19</f>
        <v>1662.4056753781515</v>
      </c>
      <c r="R1449" s="19">
        <f>INDEX('Pliegos Tarifarios (Las Condes)'!$K:$K,MATCH($B1449,'Pliegos Tarifarios (Las Condes)'!$A:$A,0))</f>
        <v>719.68899999999996</v>
      </c>
      <c r="S1449" s="21">
        <f t="shared" si="69"/>
        <v>130041.27598997814</v>
      </c>
      <c r="T1449" s="21">
        <f t="shared" si="70"/>
        <v>24707.842438095846</v>
      </c>
      <c r="U1449" s="19">
        <v>0</v>
      </c>
      <c r="V1449" s="21">
        <f t="shared" si="71"/>
        <v>154749.118428074</v>
      </c>
    </row>
    <row r="1450" spans="1:22" x14ac:dyDescent="0.3">
      <c r="A1450" s="7" t="s">
        <v>143</v>
      </c>
      <c r="B1450" s="7">
        <v>4</v>
      </c>
      <c r="C1450" s="8" t="s">
        <v>186</v>
      </c>
      <c r="D1450" s="7" t="s">
        <v>352</v>
      </c>
      <c r="E1450" s="7" t="s">
        <v>121</v>
      </c>
      <c r="F1450" s="8" t="s">
        <v>353</v>
      </c>
      <c r="G1450" s="7" t="s">
        <v>16</v>
      </c>
      <c r="H1450" s="9">
        <v>708.42060000000004</v>
      </c>
      <c r="I1450" s="9">
        <v>2.0150999999999999</v>
      </c>
      <c r="J1450" s="9">
        <v>2.0150999999999999</v>
      </c>
      <c r="K1450" s="10">
        <v>1</v>
      </c>
      <c r="L1450" s="9">
        <v>22.85</v>
      </c>
      <c r="M1450" s="19">
        <f>H1450*INDEX('Pliegos Tarifarios (Las Condes)'!$B:$B,MATCH($B1450,'Pliegos Tarifarios (Las Condes)'!$A:$A,0))</f>
        <v>84187.287262800004</v>
      </c>
      <c r="N1450" s="19">
        <f>I1450*INDEX('Pliegos Tarifarios (Las Condes)'!$C:$C,MATCH($B1450,'Pliegos Tarifarios (Las Condes)'!$A:$A,0))</f>
        <v>6911.5048406999995</v>
      </c>
      <c r="O1450" s="19">
        <f>J1450*INDEX('Pliegos Tarifarios (Las Condes)'!$D:$D,MATCH($B1450,'Pliegos Tarifarios (Las Condes)'!$A:$A,0))</f>
        <v>28470.179141999997</v>
      </c>
      <c r="P1450" s="19">
        <f>H1450*INDEX('Pliegos Tarifarios (Las Condes)'!$E:$E,MATCH($B1450,'Pliegos Tarifarios (Las Condes)'!$A:$A,0))</f>
        <v>9161.2951991999998</v>
      </c>
      <c r="Q1450" s="19" cm="1">
        <f t="array" ref="Q1450">H1450*_xlfn.IFS(H1450&lt;=350,INDEX('Pliegos Tarifarios (Las Condes)'!$F:$F,MATCH($B1450,'Pliegos Tarifarios (Las Condes)'!$A:$A,0)),H1450&lt;=500,INDEX('Pliegos Tarifarios (Las Condes)'!$G:$G,MATCH($B1450,'Pliegos Tarifarios (Las Condes)'!$A:$A,0)),H1450&lt;=1000,INDEX('Pliegos Tarifarios (Las Condes)'!$H:$H,MATCH($B1450,'Pliegos Tarifarios (Las Condes)'!$A:$A,0)),H1450&lt;=5000,INDEX('Pliegos Tarifarios (Las Condes)'!$I:$I,MATCH($B1450,'Pliegos Tarifarios (Las Condes)'!$A:$A,0)),H1450&gt;5000,INDEX('Pliegos Tarifarios (Las Condes)'!$J:$J,MATCH($B1450,'Pliegos Tarifarios (Las Condes)'!$A:$A,0)))/1.19</f>
        <v>1661.5141971428575</v>
      </c>
      <c r="R1450" s="19">
        <f>INDEX('Pliegos Tarifarios (Las Condes)'!$K:$K,MATCH($B1450,'Pliegos Tarifarios (Las Condes)'!$A:$A,0))</f>
        <v>719.68899999999996</v>
      </c>
      <c r="S1450" s="21">
        <f t="shared" si="69"/>
        <v>131111.46964184285</v>
      </c>
      <c r="T1450" s="21">
        <f t="shared" si="70"/>
        <v>24911.17923195014</v>
      </c>
      <c r="U1450" s="19">
        <v>0</v>
      </c>
      <c r="V1450" s="21">
        <f t="shared" si="71"/>
        <v>156022.64887379299</v>
      </c>
    </row>
    <row r="1451" spans="1:22" x14ac:dyDescent="0.3">
      <c r="A1451" s="7" t="s">
        <v>143</v>
      </c>
      <c r="B1451" s="7">
        <v>4</v>
      </c>
      <c r="C1451" s="8" t="s">
        <v>186</v>
      </c>
      <c r="D1451" s="7" t="s">
        <v>354</v>
      </c>
      <c r="E1451" s="7" t="s">
        <v>121</v>
      </c>
      <c r="F1451" s="8" t="s">
        <v>355</v>
      </c>
      <c r="G1451" s="7" t="s">
        <v>16</v>
      </c>
      <c r="H1451" s="9">
        <v>710.21510000000001</v>
      </c>
      <c r="I1451" s="9">
        <v>1.9773000000000001</v>
      </c>
      <c r="J1451" s="9">
        <v>1.9769000000000001</v>
      </c>
      <c r="K1451" s="10">
        <v>0.99979770393971579</v>
      </c>
      <c r="L1451" s="9">
        <v>22.91</v>
      </c>
      <c r="M1451" s="19">
        <f>H1451*INDEX('Pliegos Tarifarios (Las Condes)'!$B:$B,MATCH($B1451,'Pliegos Tarifarios (Las Condes)'!$A:$A,0))</f>
        <v>84400.542053800003</v>
      </c>
      <c r="N1451" s="19">
        <f>I1451*INDEX('Pliegos Tarifarios (Las Condes)'!$C:$C,MATCH($B1451,'Pliegos Tarifarios (Las Condes)'!$A:$A,0))</f>
        <v>6781.8562461000001</v>
      </c>
      <c r="O1451" s="19">
        <f>J1451*INDEX('Pliegos Tarifarios (Las Condes)'!$D:$D,MATCH($B1451,'Pliegos Tarifarios (Las Condes)'!$A:$A,0))</f>
        <v>27930.473498000003</v>
      </c>
      <c r="P1451" s="19">
        <f>H1451*INDEX('Pliegos Tarifarios (Las Condes)'!$E:$E,MATCH($B1451,'Pliegos Tarifarios (Las Condes)'!$A:$A,0))</f>
        <v>9184.5016732000004</v>
      </c>
      <c r="Q1451" s="19" cm="1">
        <f t="array" ref="Q1451">H1451*_xlfn.IFS(H1451&lt;=350,INDEX('Pliegos Tarifarios (Las Condes)'!$F:$F,MATCH($B1451,'Pliegos Tarifarios (Las Condes)'!$A:$A,0)),H1451&lt;=500,INDEX('Pliegos Tarifarios (Las Condes)'!$G:$G,MATCH($B1451,'Pliegos Tarifarios (Las Condes)'!$A:$A,0)),H1451&lt;=1000,INDEX('Pliegos Tarifarios (Las Condes)'!$H:$H,MATCH($B1451,'Pliegos Tarifarios (Las Condes)'!$A:$A,0)),H1451&lt;=5000,INDEX('Pliegos Tarifarios (Las Condes)'!$I:$I,MATCH($B1451,'Pliegos Tarifarios (Las Condes)'!$A:$A,0)),H1451&gt;5000,INDEX('Pliegos Tarifarios (Las Condes)'!$J:$J,MATCH($B1451,'Pliegos Tarifarios (Las Condes)'!$A:$A,0)))/1.19</f>
        <v>1665.7229782352945</v>
      </c>
      <c r="R1451" s="19">
        <f>INDEX('Pliegos Tarifarios (Las Condes)'!$K:$K,MATCH($B1451,'Pliegos Tarifarios (Las Condes)'!$A:$A,0))</f>
        <v>719.68899999999996</v>
      </c>
      <c r="S1451" s="21">
        <f t="shared" si="69"/>
        <v>130682.78544933529</v>
      </c>
      <c r="T1451" s="21">
        <f t="shared" si="70"/>
        <v>24829.729235373707</v>
      </c>
      <c r="U1451" s="19">
        <v>0</v>
      </c>
      <c r="V1451" s="21">
        <f t="shared" si="71"/>
        <v>155512.51468470899</v>
      </c>
    </row>
    <row r="1452" spans="1:22" x14ac:dyDescent="0.3">
      <c r="A1452" s="7" t="s">
        <v>143</v>
      </c>
      <c r="B1452" s="7">
        <v>4</v>
      </c>
      <c r="C1452" s="8" t="s">
        <v>186</v>
      </c>
      <c r="D1452" s="7" t="s">
        <v>356</v>
      </c>
      <c r="E1452" s="7" t="s">
        <v>121</v>
      </c>
      <c r="F1452" s="8" t="s">
        <v>357</v>
      </c>
      <c r="G1452" s="7" t="s">
        <v>16</v>
      </c>
      <c r="H1452" s="9">
        <v>712.56809999999996</v>
      </c>
      <c r="I1452" s="9">
        <v>2.0419</v>
      </c>
      <c r="J1452" s="9">
        <v>1.9295</v>
      </c>
      <c r="K1452" s="10">
        <v>0.94495322983495766</v>
      </c>
      <c r="L1452" s="9">
        <v>22.99</v>
      </c>
      <c r="M1452" s="19">
        <f>H1452*INDEX('Pliegos Tarifarios (Las Condes)'!$B:$B,MATCH($B1452,'Pliegos Tarifarios (Las Condes)'!$A:$A,0))</f>
        <v>84680.167867799988</v>
      </c>
      <c r="N1452" s="19">
        <f>I1452*INDEX('Pliegos Tarifarios (Las Condes)'!$C:$C,MATCH($B1452,'Pliegos Tarifarios (Las Condes)'!$A:$A,0))</f>
        <v>7003.4250082999997</v>
      </c>
      <c r="O1452" s="19">
        <f>J1452*INDEX('Pliegos Tarifarios (Las Condes)'!$D:$D,MATCH($B1452,'Pliegos Tarifarios (Las Condes)'!$A:$A,0))</f>
        <v>27260.786390000001</v>
      </c>
      <c r="P1452" s="19">
        <f>H1452*INDEX('Pliegos Tarifarios (Las Condes)'!$E:$E,MATCH($B1452,'Pliegos Tarifarios (Las Condes)'!$A:$A,0))</f>
        <v>9214.9306691999991</v>
      </c>
      <c r="Q1452" s="19" cm="1">
        <f t="array" ref="Q1452">H1452*_xlfn.IFS(H1452&lt;=350,INDEX('Pliegos Tarifarios (Las Condes)'!$F:$F,MATCH($B1452,'Pliegos Tarifarios (Las Condes)'!$A:$A,0)),H1452&lt;=500,INDEX('Pliegos Tarifarios (Las Condes)'!$G:$G,MATCH($B1452,'Pliegos Tarifarios (Las Condes)'!$A:$A,0)),H1452&lt;=1000,INDEX('Pliegos Tarifarios (Las Condes)'!$H:$H,MATCH($B1452,'Pliegos Tarifarios (Las Condes)'!$A:$A,0)),H1452&lt;=5000,INDEX('Pliegos Tarifarios (Las Condes)'!$I:$I,MATCH($B1452,'Pliegos Tarifarios (Las Condes)'!$A:$A,0)),H1452&gt;5000,INDEX('Pliegos Tarifarios (Las Condes)'!$J:$J,MATCH($B1452,'Pliegos Tarifarios (Las Condes)'!$A:$A,0)))/1.19</f>
        <v>1671.2416530252103</v>
      </c>
      <c r="R1452" s="19">
        <f>INDEX('Pliegos Tarifarios (Las Condes)'!$K:$K,MATCH($B1452,'Pliegos Tarifarios (Las Condes)'!$A:$A,0))</f>
        <v>719.68899999999996</v>
      </c>
      <c r="S1452" s="21">
        <f t="shared" si="69"/>
        <v>130550.24058832518</v>
      </c>
      <c r="T1452" s="21">
        <f t="shared" si="70"/>
        <v>24804.545711781782</v>
      </c>
      <c r="U1452" s="19">
        <v>0</v>
      </c>
      <c r="V1452" s="21">
        <f t="shared" si="71"/>
        <v>155354.78630010696</v>
      </c>
    </row>
    <row r="1453" spans="1:22" x14ac:dyDescent="0.3">
      <c r="A1453" s="7" t="s">
        <v>143</v>
      </c>
      <c r="B1453" s="7">
        <v>4</v>
      </c>
      <c r="C1453" s="8" t="s">
        <v>186</v>
      </c>
      <c r="D1453" s="7" t="s">
        <v>358</v>
      </c>
      <c r="E1453" s="7" t="s">
        <v>121</v>
      </c>
      <c r="F1453" s="8" t="s">
        <v>359</v>
      </c>
      <c r="G1453" s="7" t="s">
        <v>16</v>
      </c>
      <c r="H1453" s="9">
        <v>711.15329999999994</v>
      </c>
      <c r="I1453" s="9">
        <v>1.9711000000000001</v>
      </c>
      <c r="J1453" s="9">
        <v>1.9419999999999999</v>
      </c>
      <c r="K1453" s="10">
        <v>0.98523666987976255</v>
      </c>
      <c r="L1453" s="9">
        <v>22.94</v>
      </c>
      <c r="M1453" s="19">
        <f>H1453*INDEX('Pliegos Tarifarios (Las Condes)'!$B:$B,MATCH($B1453,'Pliegos Tarifarios (Las Condes)'!$A:$A,0))</f>
        <v>84512.035865399987</v>
      </c>
      <c r="N1453" s="19">
        <f>I1453*INDEX('Pliegos Tarifarios (Las Condes)'!$C:$C,MATCH($B1453,'Pliegos Tarifarios (Las Condes)'!$A:$A,0))</f>
        <v>6760.5911327000003</v>
      </c>
      <c r="O1453" s="19">
        <f>J1453*INDEX('Pliegos Tarifarios (Las Condes)'!$D:$D,MATCH($B1453,'Pliegos Tarifarios (Las Condes)'!$A:$A,0))</f>
        <v>27437.391639999998</v>
      </c>
      <c r="P1453" s="19">
        <f>H1453*INDEX('Pliegos Tarifarios (Las Condes)'!$E:$E,MATCH($B1453,'Pliegos Tarifarios (Las Condes)'!$A:$A,0))</f>
        <v>9196.6344755999999</v>
      </c>
      <c r="Q1453" s="19" cm="1">
        <f t="array" ref="Q1453">H1453*_xlfn.IFS(H1453&lt;=350,INDEX('Pliegos Tarifarios (Las Condes)'!$F:$F,MATCH($B1453,'Pliegos Tarifarios (Las Condes)'!$A:$A,0)),H1453&lt;=500,INDEX('Pliegos Tarifarios (Las Condes)'!$G:$G,MATCH($B1453,'Pliegos Tarifarios (Las Condes)'!$A:$A,0)),H1453&lt;=1000,INDEX('Pliegos Tarifarios (Las Condes)'!$H:$H,MATCH($B1453,'Pliegos Tarifarios (Las Condes)'!$A:$A,0)),H1453&lt;=5000,INDEX('Pliegos Tarifarios (Las Condes)'!$I:$I,MATCH($B1453,'Pliegos Tarifarios (Las Condes)'!$A:$A,0)),H1453&gt;5000,INDEX('Pliegos Tarifarios (Las Condes)'!$J:$J,MATCH($B1453,'Pliegos Tarifarios (Las Condes)'!$A:$A,0)))/1.19</f>
        <v>1667.9234120168069</v>
      </c>
      <c r="R1453" s="19">
        <f>INDEX('Pliegos Tarifarios (Las Condes)'!$K:$K,MATCH($B1453,'Pliegos Tarifarios (Las Condes)'!$A:$A,0))</f>
        <v>719.68899999999996</v>
      </c>
      <c r="S1453" s="21">
        <f t="shared" si="69"/>
        <v>130294.26552571681</v>
      </c>
      <c r="T1453" s="21">
        <f t="shared" si="70"/>
        <v>24755.910449886193</v>
      </c>
      <c r="U1453" s="19">
        <v>0</v>
      </c>
      <c r="V1453" s="21">
        <f t="shared" si="71"/>
        <v>155050.17597560299</v>
      </c>
    </row>
    <row r="1454" spans="1:22" x14ac:dyDescent="0.3">
      <c r="A1454" s="7" t="s">
        <v>143</v>
      </c>
      <c r="B1454" s="7">
        <v>4</v>
      </c>
      <c r="C1454" s="8" t="s">
        <v>186</v>
      </c>
      <c r="D1454" s="7" t="s">
        <v>360</v>
      </c>
      <c r="E1454" s="7" t="s">
        <v>121</v>
      </c>
      <c r="F1454" s="8" t="s">
        <v>361</v>
      </c>
      <c r="G1454" s="7" t="s">
        <v>16</v>
      </c>
      <c r="H1454" s="9">
        <v>712.15949999999998</v>
      </c>
      <c r="I1454" s="9">
        <v>1.9992000000000001</v>
      </c>
      <c r="J1454" s="9">
        <v>1.9992000000000001</v>
      </c>
      <c r="K1454" s="10">
        <v>1</v>
      </c>
      <c r="L1454" s="9">
        <v>22.97</v>
      </c>
      <c r="M1454" s="19">
        <f>H1454*INDEX('Pliegos Tarifarios (Las Condes)'!$B:$B,MATCH($B1454,'Pliegos Tarifarios (Las Condes)'!$A:$A,0))</f>
        <v>84631.610660999999</v>
      </c>
      <c r="N1454" s="19">
        <f>I1454*INDEX('Pliegos Tarifarios (Las Condes)'!$C:$C,MATCH($B1454,'Pliegos Tarifarios (Las Condes)'!$A:$A,0))</f>
        <v>6856.9701144000001</v>
      </c>
      <c r="O1454" s="19">
        <f>J1454*INDEX('Pliegos Tarifarios (Las Condes)'!$D:$D,MATCH($B1454,'Pliegos Tarifarios (Las Condes)'!$A:$A,0))</f>
        <v>28245.537264000002</v>
      </c>
      <c r="P1454" s="19">
        <f>H1454*INDEX('Pliegos Tarifarios (Las Condes)'!$E:$E,MATCH($B1454,'Pliegos Tarifarios (Las Condes)'!$A:$A,0))</f>
        <v>9209.6466540000001</v>
      </c>
      <c r="Q1454" s="19" cm="1">
        <f t="array" ref="Q1454">H1454*_xlfn.IFS(H1454&lt;=350,INDEX('Pliegos Tarifarios (Las Condes)'!$F:$F,MATCH($B1454,'Pliegos Tarifarios (Las Condes)'!$A:$A,0)),H1454&lt;=500,INDEX('Pliegos Tarifarios (Las Condes)'!$G:$G,MATCH($B1454,'Pliegos Tarifarios (Las Condes)'!$A:$A,0)),H1454&lt;=1000,INDEX('Pliegos Tarifarios (Las Condes)'!$H:$H,MATCH($B1454,'Pliegos Tarifarios (Las Condes)'!$A:$A,0)),H1454&lt;=5000,INDEX('Pliegos Tarifarios (Las Condes)'!$I:$I,MATCH($B1454,'Pliegos Tarifarios (Las Condes)'!$A:$A,0)),H1454&gt;5000,INDEX('Pliegos Tarifarios (Las Condes)'!$J:$J,MATCH($B1454,'Pliegos Tarifarios (Las Condes)'!$A:$A,0)))/1.19</f>
        <v>1670.2833315126052</v>
      </c>
      <c r="R1454" s="19">
        <f>INDEX('Pliegos Tarifarios (Las Condes)'!$K:$K,MATCH($B1454,'Pliegos Tarifarios (Las Condes)'!$A:$A,0))</f>
        <v>719.68899999999996</v>
      </c>
      <c r="S1454" s="21">
        <f t="shared" si="69"/>
        <v>131333.73702491261</v>
      </c>
      <c r="T1454" s="21">
        <f t="shared" si="70"/>
        <v>24953.410034733395</v>
      </c>
      <c r="U1454" s="19">
        <v>0</v>
      </c>
      <c r="V1454" s="21">
        <f t="shared" si="71"/>
        <v>156287.147059646</v>
      </c>
    </row>
    <row r="1455" spans="1:22" x14ac:dyDescent="0.3">
      <c r="A1455" s="7" t="s">
        <v>143</v>
      </c>
      <c r="B1455" s="7">
        <v>4</v>
      </c>
      <c r="C1455" s="8" t="s">
        <v>186</v>
      </c>
      <c r="D1455" s="7" t="s">
        <v>362</v>
      </c>
      <c r="E1455" s="7" t="s">
        <v>121</v>
      </c>
      <c r="F1455" s="8" t="s">
        <v>363</v>
      </c>
      <c r="G1455" s="7" t="s">
        <v>16</v>
      </c>
      <c r="H1455" s="9">
        <v>710.38170000000002</v>
      </c>
      <c r="I1455" s="9">
        <v>2.0266999999999999</v>
      </c>
      <c r="J1455" s="9">
        <v>1.9489000000000001</v>
      </c>
      <c r="K1455" s="10">
        <v>0.96161247347905465</v>
      </c>
      <c r="L1455" s="9">
        <v>22.92</v>
      </c>
      <c r="M1455" s="19">
        <f>H1455*INDEX('Pliegos Tarifarios (Las Condes)'!$B:$B,MATCH($B1455,'Pliegos Tarifarios (Las Condes)'!$A:$A,0))</f>
        <v>84420.340464599998</v>
      </c>
      <c r="N1455" s="19">
        <f>I1455*INDEX('Pliegos Tarifarios (Las Condes)'!$C:$C,MATCH($B1455,'Pliegos Tarifarios (Las Condes)'!$A:$A,0))</f>
        <v>6951.2911819000001</v>
      </c>
      <c r="O1455" s="19">
        <f>J1455*INDEX('Pliegos Tarifarios (Las Condes)'!$D:$D,MATCH($B1455,'Pliegos Tarifarios (Las Condes)'!$A:$A,0))</f>
        <v>27534.877738000003</v>
      </c>
      <c r="P1455" s="19">
        <f>H1455*INDEX('Pliegos Tarifarios (Las Condes)'!$E:$E,MATCH($B1455,'Pliegos Tarifarios (Las Condes)'!$A:$A,0))</f>
        <v>9186.6561443999999</v>
      </c>
      <c r="Q1455" s="19" cm="1">
        <f t="array" ref="Q1455">H1455*_xlfn.IFS(H1455&lt;=350,INDEX('Pliegos Tarifarios (Las Condes)'!$F:$F,MATCH($B1455,'Pliegos Tarifarios (Las Condes)'!$A:$A,0)),H1455&lt;=500,INDEX('Pliegos Tarifarios (Las Condes)'!$G:$G,MATCH($B1455,'Pliegos Tarifarios (Las Condes)'!$A:$A,0)),H1455&lt;=1000,INDEX('Pliegos Tarifarios (Las Condes)'!$H:$H,MATCH($B1455,'Pliegos Tarifarios (Las Condes)'!$A:$A,0)),H1455&lt;=5000,INDEX('Pliegos Tarifarios (Las Condes)'!$I:$I,MATCH($B1455,'Pliegos Tarifarios (Las Condes)'!$A:$A,0)),H1455&gt;5000,INDEX('Pliegos Tarifarios (Las Condes)'!$J:$J,MATCH($B1455,'Pliegos Tarifarios (Las Condes)'!$A:$A,0)))/1.19</f>
        <v>1666.1137182352945</v>
      </c>
      <c r="R1455" s="19">
        <f>INDEX('Pliegos Tarifarios (Las Condes)'!$K:$K,MATCH($B1455,'Pliegos Tarifarios (Las Condes)'!$A:$A,0))</f>
        <v>719.68899999999996</v>
      </c>
      <c r="S1455" s="21">
        <f t="shared" si="69"/>
        <v>130478.9682471353</v>
      </c>
      <c r="T1455" s="21">
        <f t="shared" si="70"/>
        <v>24791.003966955708</v>
      </c>
      <c r="U1455" s="19">
        <v>0</v>
      </c>
      <c r="V1455" s="21">
        <f t="shared" si="71"/>
        <v>155269.97221409102</v>
      </c>
    </row>
    <row r="1456" spans="1:22" x14ac:dyDescent="0.3">
      <c r="A1456" s="7" t="s">
        <v>143</v>
      </c>
      <c r="B1456" s="7">
        <v>4</v>
      </c>
      <c r="C1456" s="8" t="s">
        <v>186</v>
      </c>
      <c r="D1456" s="7" t="s">
        <v>364</v>
      </c>
      <c r="E1456" s="7" t="s">
        <v>121</v>
      </c>
      <c r="F1456" s="8" t="s">
        <v>365</v>
      </c>
      <c r="G1456" s="7" t="s">
        <v>16</v>
      </c>
      <c r="H1456" s="9">
        <v>708.18079999999998</v>
      </c>
      <c r="I1456" s="9">
        <v>1.9570000000000001</v>
      </c>
      <c r="J1456" s="9">
        <v>1.9496</v>
      </c>
      <c r="K1456" s="10">
        <v>0.99621870209504337</v>
      </c>
      <c r="L1456" s="9">
        <v>22.84</v>
      </c>
      <c r="M1456" s="19">
        <f>H1456*INDEX('Pliegos Tarifarios (Las Condes)'!$B:$B,MATCH($B1456,'Pliegos Tarifarios (Las Condes)'!$A:$A,0))</f>
        <v>84158.789910399995</v>
      </c>
      <c r="N1456" s="19">
        <f>I1456*INDEX('Pliegos Tarifarios (Las Condes)'!$C:$C,MATCH($B1456,'Pliegos Tarifarios (Las Condes)'!$A:$A,0))</f>
        <v>6712.230149</v>
      </c>
      <c r="O1456" s="19">
        <f>J1456*INDEX('Pliegos Tarifarios (Las Condes)'!$D:$D,MATCH($B1456,'Pliegos Tarifarios (Las Condes)'!$A:$A,0))</f>
        <v>27544.767631999999</v>
      </c>
      <c r="P1456" s="19">
        <f>H1456*INDEX('Pliegos Tarifarios (Las Condes)'!$E:$E,MATCH($B1456,'Pliegos Tarifarios (Las Condes)'!$A:$A,0))</f>
        <v>9158.1941055999996</v>
      </c>
      <c r="Q1456" s="19" cm="1">
        <f t="array" ref="Q1456">H1456*_xlfn.IFS(H1456&lt;=350,INDEX('Pliegos Tarifarios (Las Condes)'!$F:$F,MATCH($B1456,'Pliegos Tarifarios (Las Condes)'!$A:$A,0)),H1456&lt;=500,INDEX('Pliegos Tarifarios (Las Condes)'!$G:$G,MATCH($B1456,'Pliegos Tarifarios (Las Condes)'!$A:$A,0)),H1456&lt;=1000,INDEX('Pliegos Tarifarios (Las Condes)'!$H:$H,MATCH($B1456,'Pliegos Tarifarios (Las Condes)'!$A:$A,0)),H1456&lt;=5000,INDEX('Pliegos Tarifarios (Las Condes)'!$I:$I,MATCH($B1456,'Pliegos Tarifarios (Las Condes)'!$A:$A,0)),H1456&gt;5000,INDEX('Pliegos Tarifarios (Las Condes)'!$J:$J,MATCH($B1456,'Pliegos Tarifarios (Las Condes)'!$A:$A,0)))/1.19</f>
        <v>1660.951775462185</v>
      </c>
      <c r="R1456" s="19">
        <f>INDEX('Pliegos Tarifarios (Las Condes)'!$K:$K,MATCH($B1456,'Pliegos Tarifarios (Las Condes)'!$A:$A,0))</f>
        <v>719.68899999999996</v>
      </c>
      <c r="S1456" s="21">
        <f t="shared" si="69"/>
        <v>129954.62257246218</v>
      </c>
      <c r="T1456" s="21">
        <f t="shared" si="70"/>
        <v>24691.378288767814</v>
      </c>
      <c r="U1456" s="19">
        <v>0</v>
      </c>
      <c r="V1456" s="21">
        <f t="shared" si="71"/>
        <v>154646.00086122999</v>
      </c>
    </row>
    <row r="1457" spans="1:22" x14ac:dyDescent="0.3">
      <c r="A1457" s="7" t="s">
        <v>143</v>
      </c>
      <c r="B1457" s="7">
        <v>4</v>
      </c>
      <c r="C1457" s="8" t="s">
        <v>186</v>
      </c>
      <c r="D1457" s="7" t="s">
        <v>366</v>
      </c>
      <c r="E1457" s="7" t="s">
        <v>121</v>
      </c>
      <c r="F1457" s="8" t="s">
        <v>367</v>
      </c>
      <c r="G1457" s="7" t="s">
        <v>16</v>
      </c>
      <c r="H1457" s="9">
        <v>709.73209999999995</v>
      </c>
      <c r="I1457" s="9">
        <v>1.9967999999999999</v>
      </c>
      <c r="J1457" s="9">
        <v>1.9735</v>
      </c>
      <c r="K1457" s="10">
        <v>0.98833133012820518</v>
      </c>
      <c r="L1457" s="9">
        <v>22.89</v>
      </c>
      <c r="M1457" s="19">
        <f>H1457*INDEX('Pliegos Tarifarios (Las Condes)'!$B:$B,MATCH($B1457,'Pliegos Tarifarios (Las Condes)'!$A:$A,0))</f>
        <v>84343.143299799995</v>
      </c>
      <c r="N1457" s="19">
        <f>I1457*INDEX('Pliegos Tarifarios (Las Condes)'!$C:$C,MATCH($B1457,'Pliegos Tarifarios (Las Condes)'!$A:$A,0))</f>
        <v>6848.7384575999995</v>
      </c>
      <c r="O1457" s="19">
        <f>J1457*INDEX('Pliegos Tarifarios (Las Condes)'!$D:$D,MATCH($B1457,'Pliegos Tarifarios (Las Condes)'!$A:$A,0))</f>
        <v>27882.436870000001</v>
      </c>
      <c r="P1457" s="19">
        <f>H1457*INDEX('Pliegos Tarifarios (Las Condes)'!$E:$E,MATCH($B1457,'Pliegos Tarifarios (Las Condes)'!$A:$A,0))</f>
        <v>9178.2555171999993</v>
      </c>
      <c r="Q1457" s="19" cm="1">
        <f t="array" ref="Q1457">H1457*_xlfn.IFS(H1457&lt;=350,INDEX('Pliegos Tarifarios (Las Condes)'!$F:$F,MATCH($B1457,'Pliegos Tarifarios (Las Condes)'!$A:$A,0)),H1457&lt;=500,INDEX('Pliegos Tarifarios (Las Condes)'!$G:$G,MATCH($B1457,'Pliegos Tarifarios (Las Condes)'!$A:$A,0)),H1457&lt;=1000,INDEX('Pliegos Tarifarios (Las Condes)'!$H:$H,MATCH($B1457,'Pliegos Tarifarios (Las Condes)'!$A:$A,0)),H1457&lt;=5000,INDEX('Pliegos Tarifarios (Las Condes)'!$I:$I,MATCH($B1457,'Pliegos Tarifarios (Las Condes)'!$A:$A,0)),H1457&gt;5000,INDEX('Pliegos Tarifarios (Las Condes)'!$J:$J,MATCH($B1457,'Pliegos Tarifarios (Las Condes)'!$A:$A,0)))/1.19</f>
        <v>1664.5901605882354</v>
      </c>
      <c r="R1457" s="19">
        <f>INDEX('Pliegos Tarifarios (Las Condes)'!$K:$K,MATCH($B1457,'Pliegos Tarifarios (Las Condes)'!$A:$A,0))</f>
        <v>719.68899999999996</v>
      </c>
      <c r="S1457" s="21">
        <f t="shared" si="69"/>
        <v>130636.85330518824</v>
      </c>
      <c r="T1457" s="21">
        <f t="shared" si="70"/>
        <v>24821.002127985765</v>
      </c>
      <c r="U1457" s="19">
        <v>0</v>
      </c>
      <c r="V1457" s="21">
        <f t="shared" si="71"/>
        <v>155457.855433174</v>
      </c>
    </row>
    <row r="1458" spans="1:22" x14ac:dyDescent="0.3">
      <c r="A1458" s="7" t="s">
        <v>143</v>
      </c>
      <c r="B1458" s="7">
        <v>4</v>
      </c>
      <c r="C1458" s="8" t="s">
        <v>186</v>
      </c>
      <c r="D1458" s="7" t="s">
        <v>368</v>
      </c>
      <c r="E1458" s="7" t="s">
        <v>121</v>
      </c>
      <c r="F1458" s="8" t="s">
        <v>369</v>
      </c>
      <c r="G1458" s="7" t="s">
        <v>16</v>
      </c>
      <c r="H1458" s="9">
        <v>709.62440000000004</v>
      </c>
      <c r="I1458" s="9">
        <v>2.0486</v>
      </c>
      <c r="J1458" s="9">
        <v>2.0486</v>
      </c>
      <c r="K1458" s="10">
        <v>1</v>
      </c>
      <c r="L1458" s="9">
        <v>22.89</v>
      </c>
      <c r="M1458" s="19">
        <f>H1458*INDEX('Pliegos Tarifarios (Las Condes)'!$B:$B,MATCH($B1458,'Pliegos Tarifarios (Las Condes)'!$A:$A,0))</f>
        <v>84330.344447199997</v>
      </c>
      <c r="N1458" s="19">
        <f>I1458*INDEX('Pliegos Tarifarios (Las Condes)'!$C:$C,MATCH($B1458,'Pliegos Tarifarios (Las Condes)'!$A:$A,0))</f>
        <v>7026.4050502</v>
      </c>
      <c r="O1458" s="19">
        <f>J1458*INDEX('Pliegos Tarifarios (Las Condes)'!$D:$D,MATCH($B1458,'Pliegos Tarifarios (Las Condes)'!$A:$A,0))</f>
        <v>28943.481211999999</v>
      </c>
      <c r="P1458" s="19">
        <f>H1458*INDEX('Pliegos Tarifarios (Las Condes)'!$E:$E,MATCH($B1458,'Pliegos Tarifarios (Las Condes)'!$A:$A,0))</f>
        <v>9176.8627408000011</v>
      </c>
      <c r="Q1458" s="19" cm="1">
        <f t="array" ref="Q1458">H1458*_xlfn.IFS(H1458&lt;=350,INDEX('Pliegos Tarifarios (Las Condes)'!$F:$F,MATCH($B1458,'Pliegos Tarifarios (Las Condes)'!$A:$A,0)),H1458&lt;=500,INDEX('Pliegos Tarifarios (Las Condes)'!$G:$G,MATCH($B1458,'Pliegos Tarifarios (Las Condes)'!$A:$A,0)),H1458&lt;=1000,INDEX('Pliegos Tarifarios (Las Condes)'!$H:$H,MATCH($B1458,'Pliegos Tarifarios (Las Condes)'!$A:$A,0)),H1458&lt;=5000,INDEX('Pliegos Tarifarios (Las Condes)'!$I:$I,MATCH($B1458,'Pliegos Tarifarios (Las Condes)'!$A:$A,0)),H1458&gt;5000,INDEX('Pliegos Tarifarios (Las Condes)'!$J:$J,MATCH($B1458,'Pliegos Tarifarios (Las Condes)'!$A:$A,0)))/1.19</f>
        <v>1664.3375633613448</v>
      </c>
      <c r="R1458" s="19">
        <f>INDEX('Pliegos Tarifarios (Las Condes)'!$K:$K,MATCH($B1458,'Pliegos Tarifarios (Las Condes)'!$A:$A,0))</f>
        <v>719.68899999999996</v>
      </c>
      <c r="S1458" s="21">
        <f t="shared" si="69"/>
        <v>131861.12001356136</v>
      </c>
      <c r="T1458" s="21">
        <f t="shared" si="70"/>
        <v>25053.612802576659</v>
      </c>
      <c r="U1458" s="19">
        <v>0</v>
      </c>
      <c r="V1458" s="21">
        <f t="shared" si="71"/>
        <v>156914.73281613801</v>
      </c>
    </row>
    <row r="1459" spans="1:22" x14ac:dyDescent="0.3">
      <c r="A1459" s="7" t="s">
        <v>143</v>
      </c>
      <c r="B1459" s="7">
        <v>4</v>
      </c>
      <c r="C1459" s="8" t="s">
        <v>186</v>
      </c>
      <c r="D1459" s="7" t="s">
        <v>370</v>
      </c>
      <c r="E1459" s="7" t="s">
        <v>121</v>
      </c>
      <c r="F1459" s="8" t="s">
        <v>371</v>
      </c>
      <c r="G1459" s="7" t="s">
        <v>16</v>
      </c>
      <c r="H1459" s="9">
        <v>708.41449999999998</v>
      </c>
      <c r="I1459" s="9">
        <v>2.0097999999999998</v>
      </c>
      <c r="J1459" s="9">
        <v>1.9675</v>
      </c>
      <c r="K1459" s="10">
        <v>0.97895312966464332</v>
      </c>
      <c r="L1459" s="9">
        <v>22.85</v>
      </c>
      <c r="M1459" s="19">
        <f>H1459*INDEX('Pliegos Tarifarios (Las Condes)'!$B:$B,MATCH($B1459,'Pliegos Tarifarios (Las Condes)'!$A:$A,0))</f>
        <v>84186.562350999986</v>
      </c>
      <c r="N1459" s="19">
        <f>I1459*INDEX('Pliegos Tarifarios (Las Condes)'!$C:$C,MATCH($B1459,'Pliegos Tarifarios (Las Condes)'!$A:$A,0))</f>
        <v>6893.3265985999997</v>
      </c>
      <c r="O1459" s="19">
        <f>J1459*INDEX('Pliegos Tarifarios (Las Condes)'!$D:$D,MATCH($B1459,'Pliegos Tarifarios (Las Condes)'!$A:$A,0))</f>
        <v>27797.66635</v>
      </c>
      <c r="P1459" s="19">
        <f>H1459*INDEX('Pliegos Tarifarios (Las Condes)'!$E:$E,MATCH($B1459,'Pliegos Tarifarios (Las Condes)'!$A:$A,0))</f>
        <v>9161.2163139999993</v>
      </c>
      <c r="Q1459" s="19" cm="1">
        <f t="array" ref="Q1459">H1459*_xlfn.IFS(H1459&lt;=350,INDEX('Pliegos Tarifarios (Las Condes)'!$F:$F,MATCH($B1459,'Pliegos Tarifarios (Las Condes)'!$A:$A,0)),H1459&lt;=500,INDEX('Pliegos Tarifarios (Las Condes)'!$G:$G,MATCH($B1459,'Pliegos Tarifarios (Las Condes)'!$A:$A,0)),H1459&lt;=1000,INDEX('Pliegos Tarifarios (Las Condes)'!$H:$H,MATCH($B1459,'Pliegos Tarifarios (Las Condes)'!$A:$A,0)),H1459&lt;=5000,INDEX('Pliegos Tarifarios (Las Condes)'!$I:$I,MATCH($B1459,'Pliegos Tarifarios (Las Condes)'!$A:$A,0)),H1459&gt;5000,INDEX('Pliegos Tarifarios (Las Condes)'!$J:$J,MATCH($B1459,'Pliegos Tarifarios (Las Condes)'!$A:$A,0)))/1.19</f>
        <v>1661.4998903361345</v>
      </c>
      <c r="R1459" s="19">
        <f>INDEX('Pliegos Tarifarios (Las Condes)'!$K:$K,MATCH($B1459,'Pliegos Tarifarios (Las Condes)'!$A:$A,0))</f>
        <v>719.68899999999996</v>
      </c>
      <c r="S1459" s="21">
        <f t="shared" si="69"/>
        <v>130419.96050393613</v>
      </c>
      <c r="T1459" s="21">
        <f t="shared" si="70"/>
        <v>24779.792495747864</v>
      </c>
      <c r="U1459" s="19">
        <v>0</v>
      </c>
      <c r="V1459" s="21">
        <f t="shared" si="71"/>
        <v>155199.75299968399</v>
      </c>
    </row>
    <row r="1460" spans="1:22" x14ac:dyDescent="0.3">
      <c r="A1460" s="7" t="s">
        <v>143</v>
      </c>
      <c r="B1460" s="7">
        <v>4</v>
      </c>
      <c r="C1460" s="8" t="s">
        <v>186</v>
      </c>
      <c r="D1460" s="7" t="s">
        <v>372</v>
      </c>
      <c r="E1460" s="7" t="s">
        <v>121</v>
      </c>
      <c r="F1460" s="8" t="s">
        <v>373</v>
      </c>
      <c r="G1460" s="7" t="s">
        <v>16</v>
      </c>
      <c r="H1460" s="9">
        <v>710.40589999999997</v>
      </c>
      <c r="I1460" s="9">
        <v>2.0394000000000001</v>
      </c>
      <c r="J1460" s="9">
        <v>2.0394000000000001</v>
      </c>
      <c r="K1460" s="10">
        <v>1</v>
      </c>
      <c r="L1460" s="9">
        <v>22.92</v>
      </c>
      <c r="M1460" s="19">
        <f>H1460*INDEX('Pliegos Tarifarios (Las Condes)'!$B:$B,MATCH($B1460,'Pliegos Tarifarios (Las Condes)'!$A:$A,0))</f>
        <v>84423.216344199987</v>
      </c>
      <c r="N1460" s="19">
        <f>I1460*INDEX('Pliegos Tarifarios (Las Condes)'!$C:$C,MATCH($B1460,'Pliegos Tarifarios (Las Condes)'!$A:$A,0))</f>
        <v>6994.8503658</v>
      </c>
      <c r="O1460" s="19">
        <f>J1460*INDEX('Pliegos Tarifarios (Las Condes)'!$D:$D,MATCH($B1460,'Pliegos Tarifarios (Las Condes)'!$A:$A,0))</f>
        <v>28813.499748000002</v>
      </c>
      <c r="P1460" s="19">
        <f>H1460*INDEX('Pliegos Tarifarios (Las Condes)'!$E:$E,MATCH($B1460,'Pliegos Tarifarios (Las Condes)'!$A:$A,0))</f>
        <v>9186.9690988000002</v>
      </c>
      <c r="Q1460" s="19" cm="1">
        <f t="array" ref="Q1460">H1460*_xlfn.IFS(H1460&lt;=350,INDEX('Pliegos Tarifarios (Las Condes)'!$F:$F,MATCH($B1460,'Pliegos Tarifarios (Las Condes)'!$A:$A,0)),H1460&lt;=500,INDEX('Pliegos Tarifarios (Las Condes)'!$G:$G,MATCH($B1460,'Pliegos Tarifarios (Las Condes)'!$A:$A,0)),H1460&lt;=1000,INDEX('Pliegos Tarifarios (Las Condes)'!$H:$H,MATCH($B1460,'Pliegos Tarifarios (Las Condes)'!$A:$A,0)),H1460&lt;=5000,INDEX('Pliegos Tarifarios (Las Condes)'!$I:$I,MATCH($B1460,'Pliegos Tarifarios (Las Condes)'!$A:$A,0)),H1460&gt;5000,INDEX('Pliegos Tarifarios (Las Condes)'!$J:$J,MATCH($B1460,'Pliegos Tarifarios (Las Condes)'!$A:$A,0)))/1.19</f>
        <v>1666.1704763865548</v>
      </c>
      <c r="R1460" s="19">
        <f>INDEX('Pliegos Tarifarios (Las Condes)'!$K:$K,MATCH($B1460,'Pliegos Tarifarios (Las Condes)'!$A:$A,0))</f>
        <v>719.68899999999996</v>
      </c>
      <c r="S1460" s="21">
        <f t="shared" si="69"/>
        <v>131804.39503318656</v>
      </c>
      <c r="T1460" s="21">
        <f t="shared" si="70"/>
        <v>25042.835056305448</v>
      </c>
      <c r="U1460" s="19">
        <v>0</v>
      </c>
      <c r="V1460" s="21">
        <f t="shared" si="71"/>
        <v>156847.23008949202</v>
      </c>
    </row>
    <row r="1461" spans="1:22" x14ac:dyDescent="0.3">
      <c r="A1461" s="7" t="s">
        <v>143</v>
      </c>
      <c r="B1461" s="7">
        <v>4</v>
      </c>
      <c r="C1461" s="8" t="s">
        <v>186</v>
      </c>
      <c r="D1461" s="7" t="s">
        <v>374</v>
      </c>
      <c r="E1461" s="7" t="s">
        <v>121</v>
      </c>
      <c r="F1461" s="8" t="s">
        <v>375</v>
      </c>
      <c r="G1461" s="7" t="s">
        <v>16</v>
      </c>
      <c r="H1461" s="9">
        <v>709.0498</v>
      </c>
      <c r="I1461" s="9">
        <v>1.9621</v>
      </c>
      <c r="J1461" s="9">
        <v>1.9550000000000001</v>
      </c>
      <c r="K1461" s="10">
        <v>0.99638142806177066</v>
      </c>
      <c r="L1461" s="9">
        <v>22.87</v>
      </c>
      <c r="M1461" s="19">
        <f>H1461*INDEX('Pliegos Tarifarios (Las Condes)'!$B:$B,MATCH($B1461,'Pliegos Tarifarios (Las Condes)'!$A:$A,0))</f>
        <v>84262.060132400002</v>
      </c>
      <c r="N1461" s="19">
        <f>I1461*INDEX('Pliegos Tarifarios (Las Condes)'!$C:$C,MATCH($B1461,'Pliegos Tarifarios (Las Condes)'!$A:$A,0))</f>
        <v>6729.7224196999996</v>
      </c>
      <c r="O1461" s="19">
        <f>J1461*INDEX('Pliegos Tarifarios (Las Condes)'!$D:$D,MATCH($B1461,'Pliegos Tarifarios (Las Condes)'!$A:$A,0))</f>
        <v>27621.061100000003</v>
      </c>
      <c r="P1461" s="19">
        <f>H1461*INDEX('Pliegos Tarifarios (Las Condes)'!$E:$E,MATCH($B1461,'Pliegos Tarifarios (Las Condes)'!$A:$A,0))</f>
        <v>9169.4320136000006</v>
      </c>
      <c r="Q1461" s="19" cm="1">
        <f t="array" ref="Q1461">H1461*_xlfn.IFS(H1461&lt;=350,INDEX('Pliegos Tarifarios (Las Condes)'!$F:$F,MATCH($B1461,'Pliegos Tarifarios (Las Condes)'!$A:$A,0)),H1461&lt;=500,INDEX('Pliegos Tarifarios (Las Condes)'!$G:$G,MATCH($B1461,'Pliegos Tarifarios (Las Condes)'!$A:$A,0)),H1461&lt;=1000,INDEX('Pliegos Tarifarios (Las Condes)'!$H:$H,MATCH($B1461,'Pliegos Tarifarios (Las Condes)'!$A:$A,0)),H1461&lt;=5000,INDEX('Pliegos Tarifarios (Las Condes)'!$I:$I,MATCH($B1461,'Pliegos Tarifarios (Las Condes)'!$A:$A,0)),H1461&gt;5000,INDEX('Pliegos Tarifarios (Las Condes)'!$J:$J,MATCH($B1461,'Pliegos Tarifarios (Las Condes)'!$A:$A,0)))/1.19</f>
        <v>1662.9899090756305</v>
      </c>
      <c r="R1461" s="19">
        <f>INDEX('Pliegos Tarifarios (Las Condes)'!$K:$K,MATCH($B1461,'Pliegos Tarifarios (Las Condes)'!$A:$A,0))</f>
        <v>719.68899999999996</v>
      </c>
      <c r="S1461" s="21">
        <f t="shared" si="69"/>
        <v>130164.95457477565</v>
      </c>
      <c r="T1461" s="21">
        <f t="shared" si="70"/>
        <v>24731.341369207374</v>
      </c>
      <c r="U1461" s="19">
        <v>0</v>
      </c>
      <c r="V1461" s="21">
        <f t="shared" si="71"/>
        <v>154896.29594398302</v>
      </c>
    </row>
    <row r="1462" spans="1:22" x14ac:dyDescent="0.3">
      <c r="A1462" s="7" t="s">
        <v>143</v>
      </c>
      <c r="B1462" s="7">
        <v>4</v>
      </c>
      <c r="C1462" s="8" t="s">
        <v>186</v>
      </c>
      <c r="D1462" s="7" t="s">
        <v>376</v>
      </c>
      <c r="E1462" s="7" t="s">
        <v>121</v>
      </c>
      <c r="F1462" s="8" t="s">
        <v>377</v>
      </c>
      <c r="G1462" s="7" t="s">
        <v>16</v>
      </c>
      <c r="H1462" s="9">
        <v>711.78920000000005</v>
      </c>
      <c r="I1462" s="9">
        <v>1.9958</v>
      </c>
      <c r="J1462" s="9">
        <v>1.9571000000000001</v>
      </c>
      <c r="K1462" s="10">
        <v>0.98060927948692256</v>
      </c>
      <c r="L1462" s="9">
        <v>22.96</v>
      </c>
      <c r="M1462" s="19">
        <f>H1462*INDEX('Pliegos Tarifarios (Las Condes)'!$B:$B,MATCH($B1462,'Pliegos Tarifarios (Las Condes)'!$A:$A,0))</f>
        <v>84587.604949600005</v>
      </c>
      <c r="N1462" s="19">
        <f>I1462*INDEX('Pliegos Tarifarios (Las Condes)'!$C:$C,MATCH($B1462,'Pliegos Tarifarios (Las Condes)'!$A:$A,0))</f>
        <v>6845.3086006000003</v>
      </c>
      <c r="O1462" s="19">
        <f>J1462*INDEX('Pliegos Tarifarios (Las Condes)'!$D:$D,MATCH($B1462,'Pliegos Tarifarios (Las Condes)'!$A:$A,0))</f>
        <v>27650.730782000002</v>
      </c>
      <c r="P1462" s="19">
        <f>H1462*INDEX('Pliegos Tarifarios (Las Condes)'!$E:$E,MATCH($B1462,'Pliegos Tarifarios (Las Condes)'!$A:$A,0))</f>
        <v>9204.8579344000009</v>
      </c>
      <c r="Q1462" s="19" cm="1">
        <f t="array" ref="Q1462">H1462*_xlfn.IFS(H1462&lt;=350,INDEX('Pliegos Tarifarios (Las Condes)'!$F:$F,MATCH($B1462,'Pliegos Tarifarios (Las Condes)'!$A:$A,0)),H1462&lt;=500,INDEX('Pliegos Tarifarios (Las Condes)'!$G:$G,MATCH($B1462,'Pliegos Tarifarios (Las Condes)'!$A:$A,0)),H1462&lt;=1000,INDEX('Pliegos Tarifarios (Las Condes)'!$H:$H,MATCH($B1462,'Pliegos Tarifarios (Las Condes)'!$A:$A,0)),H1462&lt;=5000,INDEX('Pliegos Tarifarios (Las Condes)'!$I:$I,MATCH($B1462,'Pliegos Tarifarios (Las Condes)'!$A:$A,0)),H1462&gt;5000,INDEX('Pliegos Tarifarios (Las Condes)'!$J:$J,MATCH($B1462,'Pliegos Tarifarios (Las Condes)'!$A:$A,0)))/1.19</f>
        <v>1669.4148379831938</v>
      </c>
      <c r="R1462" s="19">
        <f>INDEX('Pliegos Tarifarios (Las Condes)'!$K:$K,MATCH($B1462,'Pliegos Tarifarios (Las Condes)'!$A:$A,0))</f>
        <v>719.68899999999996</v>
      </c>
      <c r="S1462" s="21">
        <f t="shared" si="69"/>
        <v>130677.60610458319</v>
      </c>
      <c r="T1462" s="21">
        <f t="shared" si="70"/>
        <v>24828.745159870807</v>
      </c>
      <c r="U1462" s="19">
        <v>0</v>
      </c>
      <c r="V1462" s="21">
        <f t="shared" si="71"/>
        <v>155506.35126445399</v>
      </c>
    </row>
    <row r="1463" spans="1:22" x14ac:dyDescent="0.3">
      <c r="A1463" s="7" t="s">
        <v>143</v>
      </c>
      <c r="B1463" s="7">
        <v>4</v>
      </c>
      <c r="C1463" s="8" t="s">
        <v>186</v>
      </c>
      <c r="D1463" s="7" t="s">
        <v>378</v>
      </c>
      <c r="E1463" s="7" t="s">
        <v>121</v>
      </c>
      <c r="F1463" s="8" t="s">
        <v>379</v>
      </c>
      <c r="G1463" s="7" t="s">
        <v>16</v>
      </c>
      <c r="H1463" s="9">
        <v>710.64049999999997</v>
      </c>
      <c r="I1463" s="9">
        <v>2.0063</v>
      </c>
      <c r="J1463" s="9">
        <v>1.9743999999999999</v>
      </c>
      <c r="K1463" s="10">
        <v>0.98410008473309074</v>
      </c>
      <c r="L1463" s="9">
        <v>22.92</v>
      </c>
      <c r="M1463" s="19">
        <f>H1463*INDEX('Pliegos Tarifarios (Las Condes)'!$B:$B,MATCH($B1463,'Pliegos Tarifarios (Las Condes)'!$A:$A,0))</f>
        <v>84451.095738999997</v>
      </c>
      <c r="N1463" s="19">
        <f>I1463*INDEX('Pliegos Tarifarios (Las Condes)'!$C:$C,MATCH($B1463,'Pliegos Tarifarios (Las Condes)'!$A:$A,0))</f>
        <v>6881.3220990999998</v>
      </c>
      <c r="O1463" s="19">
        <f>J1463*INDEX('Pliegos Tarifarios (Las Condes)'!$D:$D,MATCH($B1463,'Pliegos Tarifarios (Las Condes)'!$A:$A,0))</f>
        <v>27895.152448000001</v>
      </c>
      <c r="P1463" s="19">
        <f>H1463*INDEX('Pliegos Tarifarios (Las Condes)'!$E:$E,MATCH($B1463,'Pliegos Tarifarios (Las Condes)'!$A:$A,0))</f>
        <v>9190.0029460000005</v>
      </c>
      <c r="Q1463" s="19" cm="1">
        <f t="array" ref="Q1463">H1463*_xlfn.IFS(H1463&lt;=350,INDEX('Pliegos Tarifarios (Las Condes)'!$F:$F,MATCH($B1463,'Pliegos Tarifarios (Las Condes)'!$A:$A,0)),H1463&lt;=500,INDEX('Pliegos Tarifarios (Las Condes)'!$G:$G,MATCH($B1463,'Pliegos Tarifarios (Las Condes)'!$A:$A,0)),H1463&lt;=1000,INDEX('Pliegos Tarifarios (Las Condes)'!$H:$H,MATCH($B1463,'Pliegos Tarifarios (Las Condes)'!$A:$A,0)),H1463&lt;=5000,INDEX('Pliegos Tarifarios (Las Condes)'!$I:$I,MATCH($B1463,'Pliegos Tarifarios (Las Condes)'!$A:$A,0)),H1463&gt;5000,INDEX('Pliegos Tarifarios (Las Condes)'!$J:$J,MATCH($B1463,'Pliegos Tarifarios (Las Condes)'!$A:$A,0)))/1.19</f>
        <v>1666.7207021008405</v>
      </c>
      <c r="R1463" s="19">
        <f>INDEX('Pliegos Tarifarios (Las Condes)'!$K:$K,MATCH($B1463,'Pliegos Tarifarios (Las Condes)'!$A:$A,0))</f>
        <v>719.68899999999996</v>
      </c>
      <c r="S1463" s="21">
        <f t="shared" si="69"/>
        <v>130803.98293420083</v>
      </c>
      <c r="T1463" s="21">
        <f t="shared" si="70"/>
        <v>24852.756757498159</v>
      </c>
      <c r="U1463" s="19">
        <v>0</v>
      </c>
      <c r="V1463" s="21">
        <f t="shared" si="71"/>
        <v>155656.73969169898</v>
      </c>
    </row>
    <row r="1464" spans="1:22" x14ac:dyDescent="0.3">
      <c r="A1464" s="7" t="s">
        <v>143</v>
      </c>
      <c r="B1464" s="7">
        <v>4</v>
      </c>
      <c r="C1464" s="8" t="s">
        <v>186</v>
      </c>
      <c r="D1464" s="7" t="s">
        <v>380</v>
      </c>
      <c r="E1464" s="7" t="s">
        <v>121</v>
      </c>
      <c r="F1464" s="8" t="s">
        <v>381</v>
      </c>
      <c r="G1464" s="7" t="s">
        <v>16</v>
      </c>
      <c r="H1464" s="9">
        <v>710.75139999999999</v>
      </c>
      <c r="I1464" s="9">
        <v>1.9968999999999999</v>
      </c>
      <c r="J1464" s="9">
        <v>1.9968999999999999</v>
      </c>
      <c r="K1464" s="10">
        <v>1</v>
      </c>
      <c r="L1464" s="9">
        <v>22.93</v>
      </c>
      <c r="M1464" s="19">
        <f>H1464*INDEX('Pliegos Tarifarios (Las Condes)'!$B:$B,MATCH($B1464,'Pliegos Tarifarios (Las Condes)'!$A:$A,0))</f>
        <v>84464.274873199989</v>
      </c>
      <c r="N1464" s="19">
        <f>I1464*INDEX('Pliegos Tarifarios (Las Condes)'!$C:$C,MATCH($B1464,'Pliegos Tarifarios (Las Condes)'!$A:$A,0))</f>
        <v>6849.0814432999996</v>
      </c>
      <c r="O1464" s="19">
        <f>J1464*INDEX('Pliegos Tarifarios (Las Condes)'!$D:$D,MATCH($B1464,'Pliegos Tarifarios (Las Condes)'!$A:$A,0))</f>
        <v>28213.041897999999</v>
      </c>
      <c r="P1464" s="19">
        <f>H1464*INDEX('Pliegos Tarifarios (Las Condes)'!$E:$E,MATCH($B1464,'Pliegos Tarifarios (Las Condes)'!$A:$A,0))</f>
        <v>9191.4371047999994</v>
      </c>
      <c r="Q1464" s="19" cm="1">
        <f t="array" ref="Q1464">H1464*_xlfn.IFS(H1464&lt;=350,INDEX('Pliegos Tarifarios (Las Condes)'!$F:$F,MATCH($B1464,'Pliegos Tarifarios (Las Condes)'!$A:$A,0)),H1464&lt;=500,INDEX('Pliegos Tarifarios (Las Condes)'!$G:$G,MATCH($B1464,'Pliegos Tarifarios (Las Condes)'!$A:$A,0)),H1464&lt;=1000,INDEX('Pliegos Tarifarios (Las Condes)'!$H:$H,MATCH($B1464,'Pliegos Tarifarios (Las Condes)'!$A:$A,0)),H1464&lt;=5000,INDEX('Pliegos Tarifarios (Las Condes)'!$I:$I,MATCH($B1464,'Pliegos Tarifarios (Las Condes)'!$A:$A,0)),H1464&gt;5000,INDEX('Pliegos Tarifarios (Las Condes)'!$J:$J,MATCH($B1464,'Pliegos Tarifarios (Las Condes)'!$A:$A,0)))/1.19</f>
        <v>1666.9808045378154</v>
      </c>
      <c r="R1464" s="19">
        <f>INDEX('Pliegos Tarifarios (Las Condes)'!$K:$K,MATCH($B1464,'Pliegos Tarifarios (Las Condes)'!$A:$A,0))</f>
        <v>719.68899999999996</v>
      </c>
      <c r="S1464" s="21">
        <f t="shared" si="69"/>
        <v>131104.50512383782</v>
      </c>
      <c r="T1464" s="21">
        <f t="shared" si="70"/>
        <v>24909.855973529186</v>
      </c>
      <c r="U1464" s="19">
        <v>0</v>
      </c>
      <c r="V1464" s="21">
        <f t="shared" si="71"/>
        <v>156014.36109736701</v>
      </c>
    </row>
    <row r="1465" spans="1:22" x14ac:dyDescent="0.3">
      <c r="A1465" s="7" t="s">
        <v>143</v>
      </c>
      <c r="B1465" s="7">
        <v>4</v>
      </c>
      <c r="C1465" s="8" t="s">
        <v>186</v>
      </c>
      <c r="D1465" s="7" t="s">
        <v>382</v>
      </c>
      <c r="E1465" s="7" t="s">
        <v>121</v>
      </c>
      <c r="F1465" s="8" t="s">
        <v>383</v>
      </c>
      <c r="G1465" s="7" t="s">
        <v>16</v>
      </c>
      <c r="H1465" s="9">
        <v>709.67619999999999</v>
      </c>
      <c r="I1465" s="9">
        <v>1.9954000000000001</v>
      </c>
      <c r="J1465" s="9">
        <v>1.9477</v>
      </c>
      <c r="K1465" s="10">
        <v>0.97609501854264802</v>
      </c>
      <c r="L1465" s="9">
        <v>22.89</v>
      </c>
      <c r="M1465" s="19">
        <f>H1465*INDEX('Pliegos Tarifarios (Las Condes)'!$B:$B,MATCH($B1465,'Pliegos Tarifarios (Las Condes)'!$A:$A,0))</f>
        <v>84336.500255599996</v>
      </c>
      <c r="N1465" s="19">
        <f>I1465*INDEX('Pliegos Tarifarios (Las Condes)'!$C:$C,MATCH($B1465,'Pliegos Tarifarios (Las Condes)'!$A:$A,0))</f>
        <v>6843.9366577999999</v>
      </c>
      <c r="O1465" s="19">
        <f>J1465*INDEX('Pliegos Tarifarios (Las Condes)'!$D:$D,MATCH($B1465,'Pliegos Tarifarios (Las Condes)'!$A:$A,0))</f>
        <v>27517.923633999999</v>
      </c>
      <c r="P1465" s="19">
        <f>H1465*INDEX('Pliegos Tarifarios (Las Condes)'!$E:$E,MATCH($B1465,'Pliegos Tarifarios (Las Condes)'!$A:$A,0))</f>
        <v>9177.5326184000005</v>
      </c>
      <c r="Q1465" s="19" cm="1">
        <f t="array" ref="Q1465">H1465*_xlfn.IFS(H1465&lt;=350,INDEX('Pliegos Tarifarios (Las Condes)'!$F:$F,MATCH($B1465,'Pliegos Tarifarios (Las Condes)'!$A:$A,0)),H1465&lt;=500,INDEX('Pliegos Tarifarios (Las Condes)'!$G:$G,MATCH($B1465,'Pliegos Tarifarios (Las Condes)'!$A:$A,0)),H1465&lt;=1000,INDEX('Pliegos Tarifarios (Las Condes)'!$H:$H,MATCH($B1465,'Pliegos Tarifarios (Las Condes)'!$A:$A,0)),H1465&lt;=5000,INDEX('Pliegos Tarifarios (Las Condes)'!$I:$I,MATCH($B1465,'Pliegos Tarifarios (Las Condes)'!$A:$A,0)),H1465&gt;5000,INDEX('Pliegos Tarifarios (Las Condes)'!$J:$J,MATCH($B1465,'Pliegos Tarifarios (Las Condes)'!$A:$A,0)))/1.19</f>
        <v>1664.45905394958</v>
      </c>
      <c r="R1465" s="19">
        <f>INDEX('Pliegos Tarifarios (Las Condes)'!$K:$K,MATCH($B1465,'Pliegos Tarifarios (Las Condes)'!$A:$A,0))</f>
        <v>719.68899999999996</v>
      </c>
      <c r="S1465" s="21">
        <f t="shared" si="69"/>
        <v>130260.04121974958</v>
      </c>
      <c r="T1465" s="21">
        <f t="shared" si="70"/>
        <v>24749.407831752418</v>
      </c>
      <c r="U1465" s="19">
        <v>0</v>
      </c>
      <c r="V1465" s="21">
        <f t="shared" si="71"/>
        <v>155009.44905150199</v>
      </c>
    </row>
    <row r="1466" spans="1:22" x14ac:dyDescent="0.3">
      <c r="A1466" s="7" t="s">
        <v>143</v>
      </c>
      <c r="B1466" s="7">
        <v>4</v>
      </c>
      <c r="C1466" s="8" t="s">
        <v>186</v>
      </c>
      <c r="D1466" s="7" t="s">
        <v>384</v>
      </c>
      <c r="E1466" s="7" t="s">
        <v>121</v>
      </c>
      <c r="F1466" s="8" t="s">
        <v>385</v>
      </c>
      <c r="G1466" s="7" t="s">
        <v>16</v>
      </c>
      <c r="H1466" s="9">
        <v>711.16</v>
      </c>
      <c r="I1466" s="9">
        <v>2.008</v>
      </c>
      <c r="J1466" s="9">
        <v>1.9709000000000001</v>
      </c>
      <c r="K1466" s="10">
        <v>0.98152390438247017</v>
      </c>
      <c r="L1466" s="9">
        <v>22.94</v>
      </c>
      <c r="M1466" s="19">
        <f>H1466*INDEX('Pliegos Tarifarios (Las Condes)'!$B:$B,MATCH($B1466,'Pliegos Tarifarios (Las Condes)'!$A:$A,0))</f>
        <v>84512.832079999993</v>
      </c>
      <c r="N1466" s="19">
        <f>I1466*INDEX('Pliegos Tarifarios (Las Condes)'!$C:$C,MATCH($B1466,'Pliegos Tarifarios (Las Condes)'!$A:$A,0))</f>
        <v>6887.1528559999997</v>
      </c>
      <c r="O1466" s="19">
        <f>J1466*INDEX('Pliegos Tarifarios (Las Condes)'!$D:$D,MATCH($B1466,'Pliegos Tarifarios (Las Condes)'!$A:$A,0))</f>
        <v>27845.702978000001</v>
      </c>
      <c r="P1466" s="19">
        <f>H1466*INDEX('Pliegos Tarifarios (Las Condes)'!$E:$E,MATCH($B1466,'Pliegos Tarifarios (Las Condes)'!$A:$A,0))</f>
        <v>9196.7211200000002</v>
      </c>
      <c r="Q1466" s="19" cm="1">
        <f t="array" ref="Q1466">H1466*_xlfn.IFS(H1466&lt;=350,INDEX('Pliegos Tarifarios (Las Condes)'!$F:$F,MATCH($B1466,'Pliegos Tarifarios (Las Condes)'!$A:$A,0)),H1466&lt;=500,INDEX('Pliegos Tarifarios (Las Condes)'!$G:$G,MATCH($B1466,'Pliegos Tarifarios (Las Condes)'!$A:$A,0)),H1466&lt;=1000,INDEX('Pliegos Tarifarios (Las Condes)'!$H:$H,MATCH($B1466,'Pliegos Tarifarios (Las Condes)'!$A:$A,0)),H1466&lt;=5000,INDEX('Pliegos Tarifarios (Las Condes)'!$I:$I,MATCH($B1466,'Pliegos Tarifarios (Las Condes)'!$A:$A,0)),H1466&gt;5000,INDEX('Pliegos Tarifarios (Las Condes)'!$J:$J,MATCH($B1466,'Pliegos Tarifarios (Las Condes)'!$A:$A,0)))/1.19</f>
        <v>1667.9391260504203</v>
      </c>
      <c r="R1466" s="19">
        <f>INDEX('Pliegos Tarifarios (Las Condes)'!$K:$K,MATCH($B1466,'Pliegos Tarifarios (Las Condes)'!$A:$A,0))</f>
        <v>719.68899999999996</v>
      </c>
      <c r="S1466" s="21">
        <f t="shared" si="69"/>
        <v>130830.03716005041</v>
      </c>
      <c r="T1466" s="21">
        <f t="shared" si="70"/>
        <v>24857.707060409579</v>
      </c>
      <c r="U1466" s="19">
        <v>0</v>
      </c>
      <c r="V1466" s="21">
        <f t="shared" si="71"/>
        <v>155687.74422046001</v>
      </c>
    </row>
    <row r="1467" spans="1:22" x14ac:dyDescent="0.3">
      <c r="A1467" s="7" t="s">
        <v>143</v>
      </c>
      <c r="B1467" s="7">
        <v>4</v>
      </c>
      <c r="C1467" s="8" t="s">
        <v>186</v>
      </c>
      <c r="D1467" s="7" t="s">
        <v>386</v>
      </c>
      <c r="E1467" s="7" t="s">
        <v>121</v>
      </c>
      <c r="F1467" s="8" t="s">
        <v>387</v>
      </c>
      <c r="G1467" s="7" t="s">
        <v>16</v>
      </c>
      <c r="H1467" s="9">
        <v>710.14469999999994</v>
      </c>
      <c r="I1467" s="9">
        <v>2.0396000000000001</v>
      </c>
      <c r="J1467" s="9">
        <v>1.9837</v>
      </c>
      <c r="K1467" s="10">
        <v>0.97259266522847609</v>
      </c>
      <c r="L1467" s="9">
        <v>22.91</v>
      </c>
      <c r="M1467" s="19">
        <f>H1467*INDEX('Pliegos Tarifarios (Las Condes)'!$B:$B,MATCH($B1467,'Pliegos Tarifarios (Las Condes)'!$A:$A,0))</f>
        <v>84392.175858599992</v>
      </c>
      <c r="N1467" s="19">
        <f>I1467*INDEX('Pliegos Tarifarios (Las Condes)'!$C:$C,MATCH($B1467,'Pliegos Tarifarios (Las Condes)'!$A:$A,0))</f>
        <v>6995.5363372000002</v>
      </c>
      <c r="O1467" s="19">
        <f>J1467*INDEX('Pliegos Tarifarios (Las Condes)'!$D:$D,MATCH($B1467,'Pliegos Tarifarios (Las Condes)'!$A:$A,0))</f>
        <v>28026.546753999999</v>
      </c>
      <c r="P1467" s="19">
        <f>H1467*INDEX('Pliegos Tarifarios (Las Condes)'!$E:$E,MATCH($B1467,'Pliegos Tarifarios (Las Condes)'!$A:$A,0))</f>
        <v>9183.5912603999986</v>
      </c>
      <c r="Q1467" s="19" cm="1">
        <f t="array" ref="Q1467">H1467*_xlfn.IFS(H1467&lt;=350,INDEX('Pliegos Tarifarios (Las Condes)'!$F:$F,MATCH($B1467,'Pliegos Tarifarios (Las Condes)'!$A:$A,0)),H1467&lt;=500,INDEX('Pliegos Tarifarios (Las Condes)'!$G:$G,MATCH($B1467,'Pliegos Tarifarios (Las Condes)'!$A:$A,0)),H1467&lt;=1000,INDEX('Pliegos Tarifarios (Las Condes)'!$H:$H,MATCH($B1467,'Pliegos Tarifarios (Las Condes)'!$A:$A,0)),H1467&lt;=5000,INDEX('Pliegos Tarifarios (Las Condes)'!$I:$I,MATCH($B1467,'Pliegos Tarifarios (Las Condes)'!$A:$A,0)),H1467&gt;5000,INDEX('Pliegos Tarifarios (Las Condes)'!$J:$J,MATCH($B1467,'Pliegos Tarifarios (Las Condes)'!$A:$A,0)))/1.19</f>
        <v>1665.5578636134455</v>
      </c>
      <c r="R1467" s="19">
        <f>INDEX('Pliegos Tarifarios (Las Condes)'!$K:$K,MATCH($B1467,'Pliegos Tarifarios (Las Condes)'!$A:$A,0))</f>
        <v>719.68899999999996</v>
      </c>
      <c r="S1467" s="21">
        <f t="shared" si="69"/>
        <v>130983.09707381343</v>
      </c>
      <c r="T1467" s="21">
        <f t="shared" si="70"/>
        <v>24886.788444024554</v>
      </c>
      <c r="U1467" s="19">
        <v>0</v>
      </c>
      <c r="V1467" s="21">
        <f t="shared" si="71"/>
        <v>155869.885517838</v>
      </c>
    </row>
    <row r="1468" spans="1:22" x14ac:dyDescent="0.3">
      <c r="A1468" s="7" t="s">
        <v>143</v>
      </c>
      <c r="B1468" s="7">
        <v>4</v>
      </c>
      <c r="C1468" s="8" t="s">
        <v>186</v>
      </c>
      <c r="D1468" s="7" t="s">
        <v>388</v>
      </c>
      <c r="E1468" s="7" t="s">
        <v>121</v>
      </c>
      <c r="F1468" s="8" t="s">
        <v>389</v>
      </c>
      <c r="G1468" s="7" t="s">
        <v>16</v>
      </c>
      <c r="H1468" s="9">
        <v>709.60360000000003</v>
      </c>
      <c r="I1468" s="9">
        <v>1.9712000000000001</v>
      </c>
      <c r="J1468" s="9">
        <v>1.9712000000000001</v>
      </c>
      <c r="K1468" s="10">
        <v>1</v>
      </c>
      <c r="L1468" s="9">
        <v>22.89</v>
      </c>
      <c r="M1468" s="19">
        <f>H1468*INDEX('Pliegos Tarifarios (Las Condes)'!$B:$B,MATCH($B1468,'Pliegos Tarifarios (Las Condes)'!$A:$A,0))</f>
        <v>84327.872616799999</v>
      </c>
      <c r="N1468" s="19">
        <f>I1468*INDEX('Pliegos Tarifarios (Las Condes)'!$C:$C,MATCH($B1468,'Pliegos Tarifarios (Las Condes)'!$A:$A,0))</f>
        <v>6760.9341184000004</v>
      </c>
      <c r="O1468" s="19">
        <f>J1468*INDEX('Pliegos Tarifarios (Las Condes)'!$D:$D,MATCH($B1468,'Pliegos Tarifarios (Las Condes)'!$A:$A,0))</f>
        <v>27849.941504000002</v>
      </c>
      <c r="P1468" s="19">
        <f>H1468*INDEX('Pliegos Tarifarios (Las Condes)'!$E:$E,MATCH($B1468,'Pliegos Tarifarios (Las Condes)'!$A:$A,0))</f>
        <v>9176.5937552000014</v>
      </c>
      <c r="Q1468" s="19" cm="1">
        <f t="array" ref="Q1468">H1468*_xlfn.IFS(H1468&lt;=350,INDEX('Pliegos Tarifarios (Las Condes)'!$F:$F,MATCH($B1468,'Pliegos Tarifarios (Las Condes)'!$A:$A,0)),H1468&lt;=500,INDEX('Pliegos Tarifarios (Las Condes)'!$G:$G,MATCH($B1468,'Pliegos Tarifarios (Las Condes)'!$A:$A,0)),H1468&lt;=1000,INDEX('Pliegos Tarifarios (Las Condes)'!$H:$H,MATCH($B1468,'Pliegos Tarifarios (Las Condes)'!$A:$A,0)),H1468&lt;=5000,INDEX('Pliegos Tarifarios (Las Condes)'!$I:$I,MATCH($B1468,'Pliegos Tarifarios (Las Condes)'!$A:$A,0)),H1468&gt;5000,INDEX('Pliegos Tarifarios (Las Condes)'!$J:$J,MATCH($B1468,'Pliegos Tarifarios (Las Condes)'!$A:$A,0)))/1.19</f>
        <v>1664.2887794957985</v>
      </c>
      <c r="R1468" s="19">
        <f>INDEX('Pliegos Tarifarios (Las Condes)'!$K:$K,MATCH($B1468,'Pliegos Tarifarios (Las Condes)'!$A:$A,0))</f>
        <v>719.68899999999996</v>
      </c>
      <c r="S1468" s="21">
        <f t="shared" si="69"/>
        <v>130499.31977389578</v>
      </c>
      <c r="T1468" s="21">
        <f t="shared" si="70"/>
        <v>24794.8707570402</v>
      </c>
      <c r="U1468" s="19">
        <v>0</v>
      </c>
      <c r="V1468" s="21">
        <f t="shared" si="71"/>
        <v>155294.19053093597</v>
      </c>
    </row>
    <row r="1469" spans="1:22" x14ac:dyDescent="0.3">
      <c r="A1469" s="7" t="s">
        <v>143</v>
      </c>
      <c r="B1469" s="7">
        <v>4</v>
      </c>
      <c r="C1469" s="8" t="s">
        <v>186</v>
      </c>
      <c r="D1469" s="7" t="s">
        <v>390</v>
      </c>
      <c r="E1469" s="7" t="s">
        <v>121</v>
      </c>
      <c r="F1469" s="8" t="s">
        <v>391</v>
      </c>
      <c r="G1469" s="7" t="s">
        <v>16</v>
      </c>
      <c r="H1469" s="9">
        <v>708.82090000000005</v>
      </c>
      <c r="I1469" s="9">
        <v>1.9770000000000001</v>
      </c>
      <c r="J1469" s="9">
        <v>1.9332</v>
      </c>
      <c r="K1469" s="10">
        <v>0.97784522003034902</v>
      </c>
      <c r="L1469" s="9">
        <v>22.87</v>
      </c>
      <c r="M1469" s="19">
        <f>H1469*INDEX('Pliegos Tarifarios (Las Condes)'!$B:$B,MATCH($B1469,'Pliegos Tarifarios (Las Condes)'!$A:$A,0))</f>
        <v>84234.858114200004</v>
      </c>
      <c r="N1469" s="19">
        <f>I1469*INDEX('Pliegos Tarifarios (Las Condes)'!$C:$C,MATCH($B1469,'Pliegos Tarifarios (Las Condes)'!$A:$A,0))</f>
        <v>6780.8272889999998</v>
      </c>
      <c r="O1469" s="19">
        <f>J1469*INDEX('Pliegos Tarifarios (Las Condes)'!$D:$D,MATCH($B1469,'Pliegos Tarifarios (Las Condes)'!$A:$A,0))</f>
        <v>27313.061544</v>
      </c>
      <c r="P1469" s="19">
        <f>H1469*INDEX('Pliegos Tarifarios (Las Condes)'!$E:$E,MATCH($B1469,'Pliegos Tarifarios (Las Condes)'!$A:$A,0))</f>
        <v>9166.4718788000009</v>
      </c>
      <c r="Q1469" s="19" cm="1">
        <f t="array" ref="Q1469">H1469*_xlfn.IFS(H1469&lt;=350,INDEX('Pliegos Tarifarios (Las Condes)'!$F:$F,MATCH($B1469,'Pliegos Tarifarios (Las Condes)'!$A:$A,0)),H1469&lt;=500,INDEX('Pliegos Tarifarios (Las Condes)'!$G:$G,MATCH($B1469,'Pliegos Tarifarios (Las Condes)'!$A:$A,0)),H1469&lt;=1000,INDEX('Pliegos Tarifarios (Las Condes)'!$H:$H,MATCH($B1469,'Pliegos Tarifarios (Las Condes)'!$A:$A,0)),H1469&lt;=5000,INDEX('Pliegos Tarifarios (Las Condes)'!$I:$I,MATCH($B1469,'Pliegos Tarifarios (Las Condes)'!$A:$A,0)),H1469&gt;5000,INDEX('Pliegos Tarifarios (Las Condes)'!$J:$J,MATCH($B1469,'Pliegos Tarifarios (Las Condes)'!$A:$A,0)))/1.19</f>
        <v>1662.4530520168071</v>
      </c>
      <c r="R1469" s="19">
        <f>INDEX('Pliegos Tarifarios (Las Condes)'!$K:$K,MATCH($B1469,'Pliegos Tarifarios (Las Condes)'!$A:$A,0))</f>
        <v>719.68899999999996</v>
      </c>
      <c r="S1469" s="21">
        <f t="shared" si="69"/>
        <v>129877.3608780168</v>
      </c>
      <c r="T1469" s="21">
        <f t="shared" si="70"/>
        <v>24676.698566823194</v>
      </c>
      <c r="U1469" s="19">
        <v>0</v>
      </c>
      <c r="V1469" s="21">
        <f t="shared" si="71"/>
        <v>154554.05944484001</v>
      </c>
    </row>
    <row r="1470" spans="1:22" x14ac:dyDescent="0.3">
      <c r="A1470" s="7" t="s">
        <v>143</v>
      </c>
      <c r="B1470" s="7">
        <v>4</v>
      </c>
      <c r="C1470" s="8" t="s">
        <v>186</v>
      </c>
      <c r="D1470" s="7" t="s">
        <v>392</v>
      </c>
      <c r="E1470" s="7" t="s">
        <v>121</v>
      </c>
      <c r="F1470" s="8" t="s">
        <v>393</v>
      </c>
      <c r="G1470" s="7" t="s">
        <v>16</v>
      </c>
      <c r="H1470" s="9">
        <v>709.67769999999996</v>
      </c>
      <c r="I1470" s="9">
        <v>2.0059</v>
      </c>
      <c r="J1470" s="9">
        <v>1.9446000000000001</v>
      </c>
      <c r="K1470" s="10">
        <v>0.96944015155291896</v>
      </c>
      <c r="L1470" s="9">
        <v>22.89</v>
      </c>
      <c r="M1470" s="19">
        <f>H1470*INDEX('Pliegos Tarifarios (Las Condes)'!$B:$B,MATCH($B1470,'Pliegos Tarifarios (Las Condes)'!$A:$A,0))</f>
        <v>84336.678512599989</v>
      </c>
      <c r="N1470" s="19">
        <f>I1470*INDEX('Pliegos Tarifarios (Las Condes)'!$C:$C,MATCH($B1470,'Pliegos Tarifarios (Las Condes)'!$A:$A,0))</f>
        <v>6879.9501563000003</v>
      </c>
      <c r="O1470" s="19">
        <f>J1470*INDEX('Pliegos Tarifarios (Las Condes)'!$D:$D,MATCH($B1470,'Pliegos Tarifarios (Las Condes)'!$A:$A,0))</f>
        <v>27474.125532000002</v>
      </c>
      <c r="P1470" s="19">
        <f>H1470*INDEX('Pliegos Tarifarios (Las Condes)'!$E:$E,MATCH($B1470,'Pliegos Tarifarios (Las Condes)'!$A:$A,0))</f>
        <v>9177.552016399999</v>
      </c>
      <c r="Q1470" s="19" cm="1">
        <f t="array" ref="Q1470">H1470*_xlfn.IFS(H1470&lt;=350,INDEX('Pliegos Tarifarios (Las Condes)'!$F:$F,MATCH($B1470,'Pliegos Tarifarios (Las Condes)'!$A:$A,0)),H1470&lt;=500,INDEX('Pliegos Tarifarios (Las Condes)'!$G:$G,MATCH($B1470,'Pliegos Tarifarios (Las Condes)'!$A:$A,0)),H1470&lt;=1000,INDEX('Pliegos Tarifarios (Las Condes)'!$H:$H,MATCH($B1470,'Pliegos Tarifarios (Las Condes)'!$A:$A,0)),H1470&lt;=5000,INDEX('Pliegos Tarifarios (Las Condes)'!$I:$I,MATCH($B1470,'Pliegos Tarifarios (Las Condes)'!$A:$A,0)),H1470&gt;5000,INDEX('Pliegos Tarifarios (Las Condes)'!$J:$J,MATCH($B1470,'Pliegos Tarifarios (Las Condes)'!$A:$A,0)))/1.19</f>
        <v>1664.4625720168069</v>
      </c>
      <c r="R1470" s="19">
        <f>INDEX('Pliegos Tarifarios (Las Condes)'!$K:$K,MATCH($B1470,'Pliegos Tarifarios (Las Condes)'!$A:$A,0))</f>
        <v>719.68899999999996</v>
      </c>
      <c r="S1470" s="21">
        <f t="shared" si="69"/>
        <v>130252.4577893168</v>
      </c>
      <c r="T1470" s="21">
        <f t="shared" si="70"/>
        <v>24747.966979970191</v>
      </c>
      <c r="U1470" s="19">
        <v>0</v>
      </c>
      <c r="V1470" s="21">
        <f t="shared" si="71"/>
        <v>155000.424769287</v>
      </c>
    </row>
    <row r="1471" spans="1:22" x14ac:dyDescent="0.3">
      <c r="A1471" s="7" t="s">
        <v>143</v>
      </c>
      <c r="B1471" s="7">
        <v>4</v>
      </c>
      <c r="C1471" s="8" t="s">
        <v>186</v>
      </c>
      <c r="D1471" s="7" t="s">
        <v>394</v>
      </c>
      <c r="E1471" s="7" t="s">
        <v>121</v>
      </c>
      <c r="F1471" s="8" t="s">
        <v>395</v>
      </c>
      <c r="G1471" s="7" t="s">
        <v>16</v>
      </c>
      <c r="H1471" s="9">
        <v>711.12180000000001</v>
      </c>
      <c r="I1471" s="9">
        <v>1.9623999999999999</v>
      </c>
      <c r="J1471" s="9">
        <v>1.9623999999999999</v>
      </c>
      <c r="K1471" s="10">
        <v>1</v>
      </c>
      <c r="L1471" s="9">
        <v>22.94</v>
      </c>
      <c r="M1471" s="19">
        <f>H1471*INDEX('Pliegos Tarifarios (Las Condes)'!$B:$B,MATCH($B1471,'Pliegos Tarifarios (Las Condes)'!$A:$A,0))</f>
        <v>84508.292468400003</v>
      </c>
      <c r="N1471" s="19">
        <f>I1471*INDEX('Pliegos Tarifarios (Las Condes)'!$C:$C,MATCH($B1471,'Pliegos Tarifarios (Las Condes)'!$A:$A,0))</f>
        <v>6730.7513767999999</v>
      </c>
      <c r="O1471" s="19">
        <f>J1471*INDEX('Pliegos Tarifarios (Las Condes)'!$D:$D,MATCH($B1471,'Pliegos Tarifarios (Las Condes)'!$A:$A,0))</f>
        <v>27725.611408000001</v>
      </c>
      <c r="P1471" s="19">
        <f>H1471*INDEX('Pliegos Tarifarios (Las Condes)'!$E:$E,MATCH($B1471,'Pliegos Tarifarios (Las Condes)'!$A:$A,0))</f>
        <v>9196.2271175999995</v>
      </c>
      <c r="Q1471" s="19" cm="1">
        <f t="array" ref="Q1471">H1471*_xlfn.IFS(H1471&lt;=350,INDEX('Pliegos Tarifarios (Las Condes)'!$F:$F,MATCH($B1471,'Pliegos Tarifarios (Las Condes)'!$A:$A,0)),H1471&lt;=500,INDEX('Pliegos Tarifarios (Las Condes)'!$G:$G,MATCH($B1471,'Pliegos Tarifarios (Las Condes)'!$A:$A,0)),H1471&lt;=1000,INDEX('Pliegos Tarifarios (Las Condes)'!$H:$H,MATCH($B1471,'Pliegos Tarifarios (Las Condes)'!$A:$A,0)),H1471&lt;=5000,INDEX('Pliegos Tarifarios (Las Condes)'!$I:$I,MATCH($B1471,'Pliegos Tarifarios (Las Condes)'!$A:$A,0)),H1471&gt;5000,INDEX('Pliegos Tarifarios (Las Condes)'!$J:$J,MATCH($B1471,'Pliegos Tarifarios (Las Condes)'!$A:$A,0)))/1.19</f>
        <v>1667.8495326050422</v>
      </c>
      <c r="R1471" s="19">
        <f>INDEX('Pliegos Tarifarios (Las Condes)'!$K:$K,MATCH($B1471,'Pliegos Tarifarios (Las Condes)'!$A:$A,0))</f>
        <v>719.68899999999996</v>
      </c>
      <c r="S1471" s="21">
        <f t="shared" si="69"/>
        <v>130548.42090340506</v>
      </c>
      <c r="T1471" s="21">
        <f t="shared" si="70"/>
        <v>24804.199971646962</v>
      </c>
      <c r="U1471" s="19">
        <v>0</v>
      </c>
      <c r="V1471" s="21">
        <f t="shared" si="71"/>
        <v>155352.62087505203</v>
      </c>
    </row>
    <row r="1472" spans="1:22" x14ac:dyDescent="0.3">
      <c r="A1472" s="7" t="s">
        <v>143</v>
      </c>
      <c r="B1472" s="7">
        <v>4</v>
      </c>
      <c r="C1472" s="8" t="s">
        <v>186</v>
      </c>
      <c r="D1472" s="7" t="s">
        <v>396</v>
      </c>
      <c r="E1472" s="7" t="s">
        <v>121</v>
      </c>
      <c r="F1472" s="8" t="s">
        <v>397</v>
      </c>
      <c r="G1472" s="7" t="s">
        <v>16</v>
      </c>
      <c r="H1472" s="9">
        <v>712.11739999999998</v>
      </c>
      <c r="I1472" s="9">
        <v>2.0078999999999998</v>
      </c>
      <c r="J1472" s="9">
        <v>1.9968999999999999</v>
      </c>
      <c r="K1472" s="10">
        <v>0.99452163952388073</v>
      </c>
      <c r="L1472" s="9">
        <v>22.97</v>
      </c>
      <c r="M1472" s="19">
        <f>H1472*INDEX('Pliegos Tarifarios (Las Condes)'!$B:$B,MATCH($B1472,'Pliegos Tarifarios (Las Condes)'!$A:$A,0))</f>
        <v>84626.607581199991</v>
      </c>
      <c r="N1472" s="19">
        <f>I1472*INDEX('Pliegos Tarifarios (Las Condes)'!$C:$C,MATCH($B1472,'Pliegos Tarifarios (Las Condes)'!$A:$A,0))</f>
        <v>6886.8098702999996</v>
      </c>
      <c r="O1472" s="19">
        <f>J1472*INDEX('Pliegos Tarifarios (Las Condes)'!$D:$D,MATCH($B1472,'Pliegos Tarifarios (Las Condes)'!$A:$A,0))</f>
        <v>28213.041897999999</v>
      </c>
      <c r="P1472" s="19">
        <f>H1472*INDEX('Pliegos Tarifarios (Las Condes)'!$E:$E,MATCH($B1472,'Pliegos Tarifarios (Las Condes)'!$A:$A,0))</f>
        <v>9209.1022168</v>
      </c>
      <c r="Q1472" s="19" cm="1">
        <f t="array" ref="Q1472">H1472*_xlfn.IFS(H1472&lt;=350,INDEX('Pliegos Tarifarios (Las Condes)'!$F:$F,MATCH($B1472,'Pliegos Tarifarios (Las Condes)'!$A:$A,0)),H1472&lt;=500,INDEX('Pliegos Tarifarios (Las Condes)'!$G:$G,MATCH($B1472,'Pliegos Tarifarios (Las Condes)'!$A:$A,0)),H1472&lt;=1000,INDEX('Pliegos Tarifarios (Las Condes)'!$H:$H,MATCH($B1472,'Pliegos Tarifarios (Las Condes)'!$A:$A,0)),H1472&lt;=5000,INDEX('Pliegos Tarifarios (Las Condes)'!$I:$I,MATCH($B1472,'Pliegos Tarifarios (Las Condes)'!$A:$A,0)),H1472&gt;5000,INDEX('Pliegos Tarifarios (Las Condes)'!$J:$J,MATCH($B1472,'Pliegos Tarifarios (Las Condes)'!$A:$A,0)))/1.19</f>
        <v>1670.1845910924371</v>
      </c>
      <c r="R1472" s="19">
        <f>INDEX('Pliegos Tarifarios (Las Condes)'!$K:$K,MATCH($B1472,'Pliegos Tarifarios (Las Condes)'!$A:$A,0))</f>
        <v>719.68899999999996</v>
      </c>
      <c r="S1472" s="21">
        <f t="shared" si="69"/>
        <v>131325.43515739244</v>
      </c>
      <c r="T1472" s="21">
        <f t="shared" si="70"/>
        <v>24951.832679904564</v>
      </c>
      <c r="U1472" s="19">
        <v>0</v>
      </c>
      <c r="V1472" s="21">
        <f t="shared" si="71"/>
        <v>156277.267837297</v>
      </c>
    </row>
    <row r="1473" spans="1:22" x14ac:dyDescent="0.3">
      <c r="A1473" s="7" t="s">
        <v>143</v>
      </c>
      <c r="B1473" s="7">
        <v>4</v>
      </c>
      <c r="C1473" s="8" t="s">
        <v>186</v>
      </c>
      <c r="D1473" s="7" t="s">
        <v>398</v>
      </c>
      <c r="E1473" s="7" t="s">
        <v>121</v>
      </c>
      <c r="F1473" s="8" t="s">
        <v>399</v>
      </c>
      <c r="G1473" s="7" t="s">
        <v>16</v>
      </c>
      <c r="H1473" s="9">
        <v>709.51210000000003</v>
      </c>
      <c r="I1473" s="9">
        <v>1.9650000000000001</v>
      </c>
      <c r="J1473" s="9">
        <v>1.9590000000000001</v>
      </c>
      <c r="K1473" s="10">
        <v>0.99694656488549616</v>
      </c>
      <c r="L1473" s="9">
        <v>22.89</v>
      </c>
      <c r="M1473" s="19">
        <f>H1473*INDEX('Pliegos Tarifarios (Las Condes)'!$B:$B,MATCH($B1473,'Pliegos Tarifarios (Las Condes)'!$A:$A,0))</f>
        <v>84316.998939800003</v>
      </c>
      <c r="N1473" s="19">
        <f>I1473*INDEX('Pliegos Tarifarios (Las Condes)'!$C:$C,MATCH($B1473,'Pliegos Tarifarios (Las Condes)'!$A:$A,0))</f>
        <v>6739.6690050000007</v>
      </c>
      <c r="O1473" s="19">
        <f>J1473*INDEX('Pliegos Tarifarios (Las Condes)'!$D:$D,MATCH($B1473,'Pliegos Tarifarios (Las Condes)'!$A:$A,0))</f>
        <v>27677.574780000003</v>
      </c>
      <c r="P1473" s="19">
        <f>H1473*INDEX('Pliegos Tarifarios (Las Condes)'!$E:$E,MATCH($B1473,'Pliegos Tarifarios (Las Condes)'!$A:$A,0))</f>
        <v>9175.410477200001</v>
      </c>
      <c r="Q1473" s="19" cm="1">
        <f t="array" ref="Q1473">H1473*_xlfn.IFS(H1473&lt;=350,INDEX('Pliegos Tarifarios (Las Condes)'!$F:$F,MATCH($B1473,'Pliegos Tarifarios (Las Condes)'!$A:$A,0)),H1473&lt;=500,INDEX('Pliegos Tarifarios (Las Condes)'!$G:$G,MATCH($B1473,'Pliegos Tarifarios (Las Condes)'!$A:$A,0)),H1473&lt;=1000,INDEX('Pliegos Tarifarios (Las Condes)'!$H:$H,MATCH($B1473,'Pliegos Tarifarios (Las Condes)'!$A:$A,0)),H1473&lt;=5000,INDEX('Pliegos Tarifarios (Las Condes)'!$I:$I,MATCH($B1473,'Pliegos Tarifarios (Las Condes)'!$A:$A,0)),H1473&gt;5000,INDEX('Pliegos Tarifarios (Las Condes)'!$J:$J,MATCH($B1473,'Pliegos Tarifarios (Las Condes)'!$A:$A,0)))/1.19</f>
        <v>1664.0741773949585</v>
      </c>
      <c r="R1473" s="19">
        <f>INDEX('Pliegos Tarifarios (Las Condes)'!$K:$K,MATCH($B1473,'Pliegos Tarifarios (Las Condes)'!$A:$A,0))</f>
        <v>719.68899999999996</v>
      </c>
      <c r="S1473" s="21">
        <f t="shared" si="69"/>
        <v>130293.41637939497</v>
      </c>
      <c r="T1473" s="21">
        <f t="shared" si="70"/>
        <v>24755.749112085046</v>
      </c>
      <c r="U1473" s="19">
        <v>0</v>
      </c>
      <c r="V1473" s="21">
        <f t="shared" si="71"/>
        <v>155049.16549148003</v>
      </c>
    </row>
    <row r="1474" spans="1:22" x14ac:dyDescent="0.3">
      <c r="A1474" s="7" t="s">
        <v>143</v>
      </c>
      <c r="B1474" s="7">
        <v>4</v>
      </c>
      <c r="C1474" s="8" t="s">
        <v>186</v>
      </c>
      <c r="D1474" s="7" t="s">
        <v>400</v>
      </c>
      <c r="E1474" s="7" t="s">
        <v>121</v>
      </c>
      <c r="F1474" s="8" t="s">
        <v>401</v>
      </c>
      <c r="G1474" s="7" t="s">
        <v>16</v>
      </c>
      <c r="H1474" s="9">
        <v>709.71420000000001</v>
      </c>
      <c r="I1474" s="9">
        <v>1.9712000000000001</v>
      </c>
      <c r="J1474" s="9">
        <v>1.9712000000000001</v>
      </c>
      <c r="K1474" s="10">
        <v>1</v>
      </c>
      <c r="L1474" s="9">
        <v>22.89</v>
      </c>
      <c r="M1474" s="19">
        <f>H1474*INDEX('Pliegos Tarifarios (Las Condes)'!$B:$B,MATCH($B1474,'Pliegos Tarifarios (Las Condes)'!$A:$A,0))</f>
        <v>84341.01609959999</v>
      </c>
      <c r="N1474" s="19">
        <f>I1474*INDEX('Pliegos Tarifarios (Las Condes)'!$C:$C,MATCH($B1474,'Pliegos Tarifarios (Las Condes)'!$A:$A,0))</f>
        <v>6760.9341184000004</v>
      </c>
      <c r="O1474" s="19">
        <f>J1474*INDEX('Pliegos Tarifarios (Las Condes)'!$D:$D,MATCH($B1474,'Pliegos Tarifarios (Las Condes)'!$A:$A,0))</f>
        <v>27849.941504000002</v>
      </c>
      <c r="P1474" s="19">
        <f>H1474*INDEX('Pliegos Tarifarios (Las Condes)'!$E:$E,MATCH($B1474,'Pliegos Tarifarios (Las Condes)'!$A:$A,0))</f>
        <v>9178.0240343999994</v>
      </c>
      <c r="Q1474" s="19" cm="1">
        <f t="array" ref="Q1474">H1474*_xlfn.IFS(H1474&lt;=350,INDEX('Pliegos Tarifarios (Las Condes)'!$F:$F,MATCH($B1474,'Pliegos Tarifarios (Las Condes)'!$A:$A,0)),H1474&lt;=500,INDEX('Pliegos Tarifarios (Las Condes)'!$G:$G,MATCH($B1474,'Pliegos Tarifarios (Las Condes)'!$A:$A,0)),H1474&lt;=1000,INDEX('Pliegos Tarifarios (Las Condes)'!$H:$H,MATCH($B1474,'Pliegos Tarifarios (Las Condes)'!$A:$A,0)),H1474&lt;=5000,INDEX('Pliegos Tarifarios (Las Condes)'!$I:$I,MATCH($B1474,'Pliegos Tarifarios (Las Condes)'!$A:$A,0)),H1474&gt;5000,INDEX('Pliegos Tarifarios (Las Condes)'!$J:$J,MATCH($B1474,'Pliegos Tarifarios (Las Condes)'!$A:$A,0)))/1.19</f>
        <v>1664.5481783193281</v>
      </c>
      <c r="R1474" s="19">
        <f>INDEX('Pliegos Tarifarios (Las Condes)'!$K:$K,MATCH($B1474,'Pliegos Tarifarios (Las Condes)'!$A:$A,0))</f>
        <v>719.68899999999996</v>
      </c>
      <c r="S1474" s="21">
        <f t="shared" si="69"/>
        <v>130514.15293471931</v>
      </c>
      <c r="T1474" s="21">
        <f t="shared" si="70"/>
        <v>24797.689057596668</v>
      </c>
      <c r="U1474" s="19">
        <v>0</v>
      </c>
      <c r="V1474" s="21">
        <f t="shared" si="71"/>
        <v>155311.84199231598</v>
      </c>
    </row>
    <row r="1475" spans="1:22" x14ac:dyDescent="0.3">
      <c r="A1475" s="7" t="s">
        <v>143</v>
      </c>
      <c r="B1475" s="7">
        <v>4</v>
      </c>
      <c r="C1475" s="8" t="s">
        <v>186</v>
      </c>
      <c r="D1475" s="7" t="s">
        <v>402</v>
      </c>
      <c r="E1475" s="7" t="s">
        <v>121</v>
      </c>
      <c r="F1475" s="8" t="s">
        <v>403</v>
      </c>
      <c r="G1475" s="7" t="s">
        <v>16</v>
      </c>
      <c r="H1475" s="9">
        <v>710.94050000000004</v>
      </c>
      <c r="I1475" s="9">
        <v>1.9990000000000001</v>
      </c>
      <c r="J1475" s="9">
        <v>1.97</v>
      </c>
      <c r="K1475" s="10">
        <v>0.98549274637318651</v>
      </c>
      <c r="L1475" s="9">
        <v>22.93</v>
      </c>
      <c r="M1475" s="19">
        <f>H1475*INDEX('Pliegos Tarifarios (Las Condes)'!$B:$B,MATCH($B1475,'Pliegos Tarifarios (Las Condes)'!$A:$A,0))</f>
        <v>84486.747138999999</v>
      </c>
      <c r="N1475" s="19">
        <f>I1475*INDEX('Pliegos Tarifarios (Las Condes)'!$C:$C,MATCH($B1475,'Pliegos Tarifarios (Las Condes)'!$A:$A,0))</f>
        <v>6856.2841430000008</v>
      </c>
      <c r="O1475" s="19">
        <f>J1475*INDEX('Pliegos Tarifarios (Las Condes)'!$D:$D,MATCH($B1475,'Pliegos Tarifarios (Las Condes)'!$A:$A,0))</f>
        <v>27832.987399999998</v>
      </c>
      <c r="P1475" s="19">
        <f>H1475*INDEX('Pliegos Tarifarios (Las Condes)'!$E:$E,MATCH($B1475,'Pliegos Tarifarios (Las Condes)'!$A:$A,0))</f>
        <v>9193.8825460000007</v>
      </c>
      <c r="Q1475" s="19" cm="1">
        <f t="array" ref="Q1475">H1475*_xlfn.IFS(H1475&lt;=350,INDEX('Pliegos Tarifarios (Las Condes)'!$F:$F,MATCH($B1475,'Pliegos Tarifarios (Las Condes)'!$A:$A,0)),H1475&lt;=500,INDEX('Pliegos Tarifarios (Las Condes)'!$G:$G,MATCH($B1475,'Pliegos Tarifarios (Las Condes)'!$A:$A,0)),H1475&lt;=1000,INDEX('Pliegos Tarifarios (Las Condes)'!$H:$H,MATCH($B1475,'Pliegos Tarifarios (Las Condes)'!$A:$A,0)),H1475&lt;=5000,INDEX('Pliegos Tarifarios (Las Condes)'!$I:$I,MATCH($B1475,'Pliegos Tarifarios (Las Condes)'!$A:$A,0)),H1475&gt;5000,INDEX('Pliegos Tarifarios (Las Condes)'!$J:$J,MATCH($B1475,'Pliegos Tarifarios (Las Condes)'!$A:$A,0)))/1.19</f>
        <v>1667.4243155462188</v>
      </c>
      <c r="R1475" s="19">
        <f>INDEX('Pliegos Tarifarios (Las Condes)'!$K:$K,MATCH($B1475,'Pliegos Tarifarios (Las Condes)'!$A:$A,0))</f>
        <v>719.68899999999996</v>
      </c>
      <c r="S1475" s="21">
        <f t="shared" si="69"/>
        <v>130757.01454354622</v>
      </c>
      <c r="T1475" s="21">
        <f t="shared" si="70"/>
        <v>24843.832763273782</v>
      </c>
      <c r="U1475" s="19">
        <v>0</v>
      </c>
      <c r="V1475" s="21">
        <f t="shared" si="71"/>
        <v>155600.84730682001</v>
      </c>
    </row>
    <row r="1476" spans="1:22" x14ac:dyDescent="0.3">
      <c r="A1476" s="7" t="s">
        <v>143</v>
      </c>
      <c r="B1476" s="7">
        <v>4</v>
      </c>
      <c r="C1476" s="8" t="s">
        <v>186</v>
      </c>
      <c r="D1476" s="7" t="s">
        <v>404</v>
      </c>
      <c r="E1476" s="7" t="s">
        <v>121</v>
      </c>
      <c r="F1476" s="8" t="s">
        <v>405</v>
      </c>
      <c r="G1476" s="7" t="s">
        <v>16</v>
      </c>
      <c r="H1476" s="9">
        <v>710.00059999999996</v>
      </c>
      <c r="I1476" s="9">
        <v>1.9696</v>
      </c>
      <c r="J1476" s="9">
        <v>1.9696</v>
      </c>
      <c r="K1476" s="10">
        <v>1</v>
      </c>
      <c r="L1476" s="9">
        <v>22.9</v>
      </c>
      <c r="M1476" s="19">
        <f>H1476*INDEX('Pliegos Tarifarios (Las Condes)'!$B:$B,MATCH($B1476,'Pliegos Tarifarios (Las Condes)'!$A:$A,0))</f>
        <v>84375.051302799984</v>
      </c>
      <c r="N1476" s="19">
        <f>I1476*INDEX('Pliegos Tarifarios (Las Condes)'!$C:$C,MATCH($B1476,'Pliegos Tarifarios (Las Condes)'!$A:$A,0))</f>
        <v>6755.4463471999998</v>
      </c>
      <c r="O1476" s="19">
        <f>J1476*INDEX('Pliegos Tarifarios (Las Condes)'!$D:$D,MATCH($B1476,'Pliegos Tarifarios (Las Condes)'!$A:$A,0))</f>
        <v>27827.336031999999</v>
      </c>
      <c r="P1476" s="19">
        <f>H1476*INDEX('Pliegos Tarifarios (Las Condes)'!$E:$E,MATCH($B1476,'Pliegos Tarifarios (Las Condes)'!$A:$A,0))</f>
        <v>9181.7277591999991</v>
      </c>
      <c r="Q1476" s="19" cm="1">
        <f t="array" ref="Q1476">H1476*_xlfn.IFS(H1476&lt;=350,INDEX('Pliegos Tarifarios (Las Condes)'!$F:$F,MATCH($B1476,'Pliegos Tarifarios (Las Condes)'!$A:$A,0)),H1476&lt;=500,INDEX('Pliegos Tarifarios (Las Condes)'!$G:$G,MATCH($B1476,'Pliegos Tarifarios (Las Condes)'!$A:$A,0)),H1476&lt;=1000,INDEX('Pliegos Tarifarios (Las Condes)'!$H:$H,MATCH($B1476,'Pliegos Tarifarios (Las Condes)'!$A:$A,0)),H1476&lt;=5000,INDEX('Pliegos Tarifarios (Las Condes)'!$I:$I,MATCH($B1476,'Pliegos Tarifarios (Las Condes)'!$A:$A,0)),H1476&gt;5000,INDEX('Pliegos Tarifarios (Las Condes)'!$J:$J,MATCH($B1476,'Pliegos Tarifarios (Las Condes)'!$A:$A,0)))/1.19</f>
        <v>1665.2198946218491</v>
      </c>
      <c r="R1476" s="19">
        <f>INDEX('Pliegos Tarifarios (Las Condes)'!$K:$K,MATCH($B1476,'Pliegos Tarifarios (Las Condes)'!$A:$A,0))</f>
        <v>719.68899999999996</v>
      </c>
      <c r="S1476" s="21">
        <f t="shared" si="69"/>
        <v>130524.47033582185</v>
      </c>
      <c r="T1476" s="21">
        <f t="shared" si="70"/>
        <v>24799.649363806151</v>
      </c>
      <c r="U1476" s="19">
        <v>0</v>
      </c>
      <c r="V1476" s="21">
        <f t="shared" si="71"/>
        <v>155324.11969962801</v>
      </c>
    </row>
    <row r="1477" spans="1:22" x14ac:dyDescent="0.3">
      <c r="A1477" s="7" t="s">
        <v>143</v>
      </c>
      <c r="B1477" s="7">
        <v>4</v>
      </c>
      <c r="C1477" s="8" t="s">
        <v>186</v>
      </c>
      <c r="D1477" s="7" t="s">
        <v>406</v>
      </c>
      <c r="E1477" s="7" t="s">
        <v>121</v>
      </c>
      <c r="F1477" s="8" t="s">
        <v>407</v>
      </c>
      <c r="G1477" s="7" t="s">
        <v>16</v>
      </c>
      <c r="H1477" s="9">
        <v>709.98289999999997</v>
      </c>
      <c r="I1477" s="9">
        <v>1.9738</v>
      </c>
      <c r="J1477" s="9">
        <v>1.9300999999999999</v>
      </c>
      <c r="K1477" s="10">
        <v>0.97785996554868782</v>
      </c>
      <c r="L1477" s="9">
        <v>22.9</v>
      </c>
      <c r="M1477" s="19">
        <f>H1477*INDEX('Pliegos Tarifarios (Las Condes)'!$B:$B,MATCH($B1477,'Pliegos Tarifarios (Las Condes)'!$A:$A,0))</f>
        <v>84372.947870199991</v>
      </c>
      <c r="N1477" s="19">
        <f>I1477*INDEX('Pliegos Tarifarios (Las Condes)'!$C:$C,MATCH($B1477,'Pliegos Tarifarios (Las Condes)'!$A:$A,0))</f>
        <v>6769.8517466000003</v>
      </c>
      <c r="O1477" s="19">
        <f>J1477*INDEX('Pliegos Tarifarios (Las Condes)'!$D:$D,MATCH($B1477,'Pliegos Tarifarios (Las Condes)'!$A:$A,0))</f>
        <v>27269.263441999999</v>
      </c>
      <c r="P1477" s="19">
        <f>H1477*INDEX('Pliegos Tarifarios (Las Condes)'!$E:$E,MATCH($B1477,'Pliegos Tarifarios (Las Condes)'!$A:$A,0))</f>
        <v>9181.4988627999992</v>
      </c>
      <c r="Q1477" s="19" cm="1">
        <f t="array" ref="Q1477">H1477*_xlfn.IFS(H1477&lt;=350,INDEX('Pliegos Tarifarios (Las Condes)'!$F:$F,MATCH($B1477,'Pliegos Tarifarios (Las Condes)'!$A:$A,0)),H1477&lt;=500,INDEX('Pliegos Tarifarios (Las Condes)'!$G:$G,MATCH($B1477,'Pliegos Tarifarios (Las Condes)'!$A:$A,0)),H1477&lt;=1000,INDEX('Pliegos Tarifarios (Las Condes)'!$H:$H,MATCH($B1477,'Pliegos Tarifarios (Las Condes)'!$A:$A,0)),H1477&lt;=5000,INDEX('Pliegos Tarifarios (Las Condes)'!$I:$I,MATCH($B1477,'Pliegos Tarifarios (Las Condes)'!$A:$A,0)),H1477&gt;5000,INDEX('Pliegos Tarifarios (Las Condes)'!$J:$J,MATCH($B1477,'Pliegos Tarifarios (Las Condes)'!$A:$A,0)))/1.19</f>
        <v>1665.1783814285718</v>
      </c>
      <c r="R1477" s="19">
        <f>INDEX('Pliegos Tarifarios (Las Condes)'!$K:$K,MATCH($B1477,'Pliegos Tarifarios (Las Condes)'!$A:$A,0))</f>
        <v>719.68899999999996</v>
      </c>
      <c r="S1477" s="21">
        <f t="shared" si="69"/>
        <v>129978.42930302856</v>
      </c>
      <c r="T1477" s="21">
        <f t="shared" si="70"/>
        <v>24695.901567575427</v>
      </c>
      <c r="U1477" s="19">
        <v>0</v>
      </c>
      <c r="V1477" s="21">
        <f t="shared" si="71"/>
        <v>154674.330870604</v>
      </c>
    </row>
    <row r="1478" spans="1:22" x14ac:dyDescent="0.3">
      <c r="A1478" s="7" t="s">
        <v>143</v>
      </c>
      <c r="B1478" s="7">
        <v>4</v>
      </c>
      <c r="C1478" s="8" t="s">
        <v>186</v>
      </c>
      <c r="D1478" s="7" t="s">
        <v>408</v>
      </c>
      <c r="E1478" s="7" t="s">
        <v>121</v>
      </c>
      <c r="F1478" s="8" t="s">
        <v>409</v>
      </c>
      <c r="G1478" s="7" t="s">
        <v>16</v>
      </c>
      <c r="H1478" s="9">
        <v>710.56029999999998</v>
      </c>
      <c r="I1478" s="9">
        <v>1.9785999999999999</v>
      </c>
      <c r="J1478" s="9">
        <v>1.9785999999999999</v>
      </c>
      <c r="K1478" s="10">
        <v>1</v>
      </c>
      <c r="L1478" s="9">
        <v>22.92</v>
      </c>
      <c r="M1478" s="19">
        <f>H1478*INDEX('Pliegos Tarifarios (Las Condes)'!$B:$B,MATCH($B1478,'Pliegos Tarifarios (Las Condes)'!$A:$A,0))</f>
        <v>84441.564931399989</v>
      </c>
      <c r="N1478" s="19">
        <f>I1478*INDEX('Pliegos Tarifarios (Las Condes)'!$C:$C,MATCH($B1478,'Pliegos Tarifarios (Las Condes)'!$A:$A,0))</f>
        <v>6786.3150601999996</v>
      </c>
      <c r="O1478" s="19">
        <f>J1478*INDEX('Pliegos Tarifarios (Las Condes)'!$D:$D,MATCH($B1478,'Pliegos Tarifarios (Las Condes)'!$A:$A,0))</f>
        <v>27954.491812</v>
      </c>
      <c r="P1478" s="19">
        <f>H1478*INDEX('Pliegos Tarifarios (Las Condes)'!$E:$E,MATCH($B1478,'Pliegos Tarifarios (Las Condes)'!$A:$A,0))</f>
        <v>9188.9657996000005</v>
      </c>
      <c r="Q1478" s="19" cm="1">
        <f t="array" ref="Q1478">H1478*_xlfn.IFS(H1478&lt;=350,INDEX('Pliegos Tarifarios (Las Condes)'!$F:$F,MATCH($B1478,'Pliegos Tarifarios (Las Condes)'!$A:$A,0)),H1478&lt;=500,INDEX('Pliegos Tarifarios (Las Condes)'!$G:$G,MATCH($B1478,'Pliegos Tarifarios (Las Condes)'!$A:$A,0)),H1478&lt;=1000,INDEX('Pliegos Tarifarios (Las Condes)'!$H:$H,MATCH($B1478,'Pliegos Tarifarios (Las Condes)'!$A:$A,0)),H1478&lt;=5000,INDEX('Pliegos Tarifarios (Las Condes)'!$I:$I,MATCH($B1478,'Pliegos Tarifarios (Las Condes)'!$A:$A,0)),H1478&gt;5000,INDEX('Pliegos Tarifarios (Las Condes)'!$J:$J,MATCH($B1478,'Pliegos Tarifarios (Las Condes)'!$A:$A,0)))/1.19</f>
        <v>1666.5326027731094</v>
      </c>
      <c r="R1478" s="19">
        <f>INDEX('Pliegos Tarifarios (Las Condes)'!$K:$K,MATCH($B1478,'Pliegos Tarifarios (Las Condes)'!$A:$A,0))</f>
        <v>719.68899999999996</v>
      </c>
      <c r="S1478" s="21">
        <f t="shared" si="69"/>
        <v>130757.5592059731</v>
      </c>
      <c r="T1478" s="21">
        <f t="shared" si="70"/>
        <v>24843.936249134887</v>
      </c>
      <c r="U1478" s="19">
        <v>0</v>
      </c>
      <c r="V1478" s="21">
        <f t="shared" si="71"/>
        <v>155601.495455108</v>
      </c>
    </row>
    <row r="1479" spans="1:22" x14ac:dyDescent="0.3">
      <c r="A1479" s="7" t="s">
        <v>143</v>
      </c>
      <c r="B1479" s="7">
        <v>4</v>
      </c>
      <c r="C1479" s="8" t="s">
        <v>186</v>
      </c>
      <c r="D1479" s="7" t="s">
        <v>410</v>
      </c>
      <c r="E1479" s="7" t="s">
        <v>121</v>
      </c>
      <c r="F1479" s="8" t="s">
        <v>411</v>
      </c>
      <c r="G1479" s="7" t="s">
        <v>16</v>
      </c>
      <c r="H1479" s="9">
        <v>710.58690000000001</v>
      </c>
      <c r="I1479" s="9">
        <v>2.0082</v>
      </c>
      <c r="J1479" s="9">
        <v>1.9663999999999999</v>
      </c>
      <c r="K1479" s="10">
        <v>0.97918534010556713</v>
      </c>
      <c r="L1479" s="9">
        <v>22.92</v>
      </c>
      <c r="M1479" s="19">
        <f>H1479*INDEX('Pliegos Tarifarios (Las Condes)'!$B:$B,MATCH($B1479,'Pliegos Tarifarios (Las Condes)'!$A:$A,0))</f>
        <v>84444.726022200004</v>
      </c>
      <c r="N1479" s="19">
        <f>I1479*INDEX('Pliegos Tarifarios (Las Condes)'!$C:$C,MATCH($B1479,'Pliegos Tarifarios (Las Condes)'!$A:$A,0))</f>
        <v>6887.8388273999999</v>
      </c>
      <c r="O1479" s="19">
        <f>J1479*INDEX('Pliegos Tarifarios (Las Condes)'!$D:$D,MATCH($B1479,'Pliegos Tarifarios (Las Condes)'!$A:$A,0))</f>
        <v>27782.125088000001</v>
      </c>
      <c r="P1479" s="19">
        <f>H1479*INDEX('Pliegos Tarifarios (Las Condes)'!$E:$E,MATCH($B1479,'Pliegos Tarifarios (Las Condes)'!$A:$A,0))</f>
        <v>9189.3097908</v>
      </c>
      <c r="Q1479" s="19" cm="1">
        <f t="array" ref="Q1479">H1479*_xlfn.IFS(H1479&lt;=350,INDEX('Pliegos Tarifarios (Las Condes)'!$F:$F,MATCH($B1479,'Pliegos Tarifarios (Las Condes)'!$A:$A,0)),H1479&lt;=500,INDEX('Pliegos Tarifarios (Las Condes)'!$G:$G,MATCH($B1479,'Pliegos Tarifarios (Las Condes)'!$A:$A,0)),H1479&lt;=1000,INDEX('Pliegos Tarifarios (Las Condes)'!$H:$H,MATCH($B1479,'Pliegos Tarifarios (Las Condes)'!$A:$A,0)),H1479&lt;=5000,INDEX('Pliegos Tarifarios (Las Condes)'!$I:$I,MATCH($B1479,'Pliegos Tarifarios (Las Condes)'!$A:$A,0)),H1479&gt;5000,INDEX('Pliegos Tarifarios (Las Condes)'!$J:$J,MATCH($B1479,'Pliegos Tarifarios (Las Condes)'!$A:$A,0)))/1.19</f>
        <v>1666.5949898319332</v>
      </c>
      <c r="R1479" s="19">
        <f>INDEX('Pliegos Tarifarios (Las Condes)'!$K:$K,MATCH($B1479,'Pliegos Tarifarios (Las Condes)'!$A:$A,0))</f>
        <v>719.68899999999996</v>
      </c>
      <c r="S1479" s="21">
        <f t="shared" si="69"/>
        <v>130690.28371823195</v>
      </c>
      <c r="T1479" s="21">
        <f t="shared" si="70"/>
        <v>24831.153906464071</v>
      </c>
      <c r="U1479" s="19">
        <v>0</v>
      </c>
      <c r="V1479" s="21">
        <f t="shared" si="71"/>
        <v>155521.43762469603</v>
      </c>
    </row>
    <row r="1480" spans="1:22" x14ac:dyDescent="0.3">
      <c r="A1480" s="7" t="s">
        <v>143</v>
      </c>
      <c r="B1480" s="7">
        <v>4</v>
      </c>
      <c r="C1480" s="8" t="s">
        <v>186</v>
      </c>
      <c r="D1480" s="7" t="s">
        <v>412</v>
      </c>
      <c r="E1480" s="7" t="s">
        <v>121</v>
      </c>
      <c r="F1480" s="8" t="s">
        <v>413</v>
      </c>
      <c r="G1480" s="7" t="s">
        <v>16</v>
      </c>
      <c r="H1480" s="9">
        <v>710.82069999999999</v>
      </c>
      <c r="I1480" s="9">
        <v>1.9679</v>
      </c>
      <c r="J1480" s="9">
        <v>1.9158999999999999</v>
      </c>
      <c r="K1480" s="10">
        <v>0.97357589308399817</v>
      </c>
      <c r="L1480" s="9">
        <v>22.93</v>
      </c>
      <c r="M1480" s="19">
        <f>H1480*INDEX('Pliegos Tarifarios (Las Condes)'!$B:$B,MATCH($B1480,'Pliegos Tarifarios (Las Condes)'!$A:$A,0))</f>
        <v>84472.5103466</v>
      </c>
      <c r="N1480" s="19">
        <f>I1480*INDEX('Pliegos Tarifarios (Las Condes)'!$C:$C,MATCH($B1480,'Pliegos Tarifarios (Las Condes)'!$A:$A,0))</f>
        <v>6749.6155902999999</v>
      </c>
      <c r="O1480" s="19">
        <f>J1480*INDEX('Pliegos Tarifarios (Las Condes)'!$D:$D,MATCH($B1480,'Pliegos Tarifarios (Las Condes)'!$A:$A,0))</f>
        <v>27068.639877999998</v>
      </c>
      <c r="P1480" s="19">
        <f>H1480*INDEX('Pliegos Tarifarios (Las Condes)'!$E:$E,MATCH($B1480,'Pliegos Tarifarios (Las Condes)'!$A:$A,0))</f>
        <v>9192.3332924000006</v>
      </c>
      <c r="Q1480" s="19" cm="1">
        <f t="array" ref="Q1480">H1480*_xlfn.IFS(H1480&lt;=350,INDEX('Pliegos Tarifarios (Las Condes)'!$F:$F,MATCH($B1480,'Pliegos Tarifarios (Las Condes)'!$A:$A,0)),H1480&lt;=500,INDEX('Pliegos Tarifarios (Las Condes)'!$G:$G,MATCH($B1480,'Pliegos Tarifarios (Las Condes)'!$A:$A,0)),H1480&lt;=1000,INDEX('Pliegos Tarifarios (Las Condes)'!$H:$H,MATCH($B1480,'Pliegos Tarifarios (Las Condes)'!$A:$A,0)),H1480&lt;=5000,INDEX('Pliegos Tarifarios (Las Condes)'!$I:$I,MATCH($B1480,'Pliegos Tarifarios (Las Condes)'!$A:$A,0)),H1480&gt;5000,INDEX('Pliegos Tarifarios (Las Condes)'!$J:$J,MATCH($B1480,'Pliegos Tarifarios (Las Condes)'!$A:$A,0)))/1.19</f>
        <v>1667.1433392436977</v>
      </c>
      <c r="R1480" s="19">
        <f>INDEX('Pliegos Tarifarios (Las Condes)'!$K:$K,MATCH($B1480,'Pliegos Tarifarios (Las Condes)'!$A:$A,0))</f>
        <v>719.68899999999996</v>
      </c>
      <c r="S1480" s="21">
        <f t="shared" si="69"/>
        <v>129869.93144654371</v>
      </c>
      <c r="T1480" s="21">
        <f t="shared" si="70"/>
        <v>24675.286974843304</v>
      </c>
      <c r="U1480" s="19">
        <v>0</v>
      </c>
      <c r="V1480" s="21">
        <f t="shared" si="71"/>
        <v>154545.21842138702</v>
      </c>
    </row>
    <row r="1481" spans="1:22" x14ac:dyDescent="0.3">
      <c r="A1481" s="7" t="s">
        <v>143</v>
      </c>
      <c r="B1481" s="7">
        <v>4</v>
      </c>
      <c r="C1481" s="8" t="s">
        <v>186</v>
      </c>
      <c r="D1481" s="7" t="s">
        <v>414</v>
      </c>
      <c r="E1481" s="7" t="s">
        <v>121</v>
      </c>
      <c r="F1481" s="8" t="s">
        <v>415</v>
      </c>
      <c r="G1481" s="7" t="s">
        <v>16</v>
      </c>
      <c r="H1481" s="9">
        <v>709.73</v>
      </c>
      <c r="I1481" s="9">
        <v>1.9846999999999999</v>
      </c>
      <c r="J1481" s="9">
        <v>1.9637</v>
      </c>
      <c r="K1481" s="10">
        <v>0.98941905577669176</v>
      </c>
      <c r="L1481" s="9">
        <v>22.89</v>
      </c>
      <c r="M1481" s="19">
        <f>H1481*INDEX('Pliegos Tarifarios (Las Condes)'!$B:$B,MATCH($B1481,'Pliegos Tarifarios (Las Condes)'!$A:$A,0))</f>
        <v>84342.89374</v>
      </c>
      <c r="N1481" s="19">
        <f>I1481*INDEX('Pliegos Tarifarios (Las Condes)'!$C:$C,MATCH($B1481,'Pliegos Tarifarios (Las Condes)'!$A:$A,0))</f>
        <v>6807.2371878999993</v>
      </c>
      <c r="O1481" s="19">
        <f>J1481*INDEX('Pliegos Tarifarios (Las Condes)'!$D:$D,MATCH($B1481,'Pliegos Tarifarios (Las Condes)'!$A:$A,0))</f>
        <v>27743.978353999999</v>
      </c>
      <c r="P1481" s="19">
        <f>H1481*INDEX('Pliegos Tarifarios (Las Condes)'!$E:$E,MATCH($B1481,'Pliegos Tarifarios (Las Condes)'!$A:$A,0))</f>
        <v>9178.228360000001</v>
      </c>
      <c r="Q1481" s="19" cm="1">
        <f t="array" ref="Q1481">H1481*_xlfn.IFS(H1481&lt;=350,INDEX('Pliegos Tarifarios (Las Condes)'!$F:$F,MATCH($B1481,'Pliegos Tarifarios (Las Condes)'!$A:$A,0)),H1481&lt;=500,INDEX('Pliegos Tarifarios (Las Condes)'!$G:$G,MATCH($B1481,'Pliegos Tarifarios (Las Condes)'!$A:$A,0)),H1481&lt;=1000,INDEX('Pliegos Tarifarios (Las Condes)'!$H:$H,MATCH($B1481,'Pliegos Tarifarios (Las Condes)'!$A:$A,0)),H1481&lt;=5000,INDEX('Pliegos Tarifarios (Las Condes)'!$I:$I,MATCH($B1481,'Pliegos Tarifarios (Las Condes)'!$A:$A,0)),H1481&gt;5000,INDEX('Pliegos Tarifarios (Las Condes)'!$J:$J,MATCH($B1481,'Pliegos Tarifarios (Las Condes)'!$A:$A,0)))/1.19</f>
        <v>1664.5852352941179</v>
      </c>
      <c r="R1481" s="19">
        <f>INDEX('Pliegos Tarifarios (Las Condes)'!$K:$K,MATCH($B1481,'Pliegos Tarifarios (Las Condes)'!$A:$A,0))</f>
        <v>719.68899999999996</v>
      </c>
      <c r="S1481" s="21">
        <f t="shared" ref="S1481:S1544" si="72">SUM(M1481:R1481)</f>
        <v>130456.61187719411</v>
      </c>
      <c r="T1481" s="21">
        <f t="shared" ref="T1481:T1544" si="73">S1481*0.19</f>
        <v>24786.756256666882</v>
      </c>
      <c r="U1481" s="19">
        <v>0</v>
      </c>
      <c r="V1481" s="21">
        <f t="shared" ref="V1481:V1544" si="74">SUM(S1481:T1481)</f>
        <v>155243.36813386099</v>
      </c>
    </row>
    <row r="1482" spans="1:22" x14ac:dyDescent="0.3">
      <c r="A1482" s="7" t="s">
        <v>143</v>
      </c>
      <c r="B1482" s="7">
        <v>4</v>
      </c>
      <c r="C1482" s="8" t="s">
        <v>186</v>
      </c>
      <c r="D1482" s="7" t="s">
        <v>416</v>
      </c>
      <c r="E1482" s="7" t="s">
        <v>121</v>
      </c>
      <c r="F1482" s="8" t="s">
        <v>417</v>
      </c>
      <c r="G1482" s="7" t="s">
        <v>16</v>
      </c>
      <c r="H1482" s="9">
        <v>710.5444</v>
      </c>
      <c r="I1482" s="9">
        <v>2.0276000000000001</v>
      </c>
      <c r="J1482" s="9">
        <v>2.0276000000000001</v>
      </c>
      <c r="K1482" s="10">
        <v>1</v>
      </c>
      <c r="L1482" s="9">
        <v>22.92</v>
      </c>
      <c r="M1482" s="19">
        <f>H1482*INDEX('Pliegos Tarifarios (Las Condes)'!$B:$B,MATCH($B1482,'Pliegos Tarifarios (Las Condes)'!$A:$A,0))</f>
        <v>84439.675407199989</v>
      </c>
      <c r="N1482" s="19">
        <f>I1482*INDEX('Pliegos Tarifarios (Las Condes)'!$C:$C,MATCH($B1482,'Pliegos Tarifarios (Las Condes)'!$A:$A,0))</f>
        <v>6954.3780532000001</v>
      </c>
      <c r="O1482" s="19">
        <f>J1482*INDEX('Pliegos Tarifarios (Las Condes)'!$D:$D,MATCH($B1482,'Pliegos Tarifarios (Las Condes)'!$A:$A,0))</f>
        <v>28646.784392000001</v>
      </c>
      <c r="P1482" s="19">
        <f>H1482*INDEX('Pliegos Tarifarios (Las Condes)'!$E:$E,MATCH($B1482,'Pliegos Tarifarios (Las Condes)'!$A:$A,0))</f>
        <v>9188.7601807999999</v>
      </c>
      <c r="Q1482" s="19" cm="1">
        <f t="array" ref="Q1482">H1482*_xlfn.IFS(H1482&lt;=350,INDEX('Pliegos Tarifarios (Las Condes)'!$F:$F,MATCH($B1482,'Pliegos Tarifarios (Las Condes)'!$A:$A,0)),H1482&lt;=500,INDEX('Pliegos Tarifarios (Las Condes)'!$G:$G,MATCH($B1482,'Pliegos Tarifarios (Las Condes)'!$A:$A,0)),H1482&lt;=1000,INDEX('Pliegos Tarifarios (Las Condes)'!$H:$H,MATCH($B1482,'Pliegos Tarifarios (Las Condes)'!$A:$A,0)),H1482&lt;=5000,INDEX('Pliegos Tarifarios (Las Condes)'!$I:$I,MATCH($B1482,'Pliegos Tarifarios (Las Condes)'!$A:$A,0)),H1482&gt;5000,INDEX('Pliegos Tarifarios (Las Condes)'!$J:$J,MATCH($B1482,'Pliegos Tarifarios (Las Condes)'!$A:$A,0)))/1.19</f>
        <v>1666.4953112605044</v>
      </c>
      <c r="R1482" s="19">
        <f>INDEX('Pliegos Tarifarios (Las Condes)'!$K:$K,MATCH($B1482,'Pliegos Tarifarios (Las Condes)'!$A:$A,0))</f>
        <v>719.68899999999996</v>
      </c>
      <c r="S1482" s="21">
        <f t="shared" si="72"/>
        <v>131615.78234446049</v>
      </c>
      <c r="T1482" s="21">
        <f t="shared" si="73"/>
        <v>25006.998645447493</v>
      </c>
      <c r="U1482" s="19">
        <v>0</v>
      </c>
      <c r="V1482" s="21">
        <f t="shared" si="74"/>
        <v>156622.78098990797</v>
      </c>
    </row>
    <row r="1483" spans="1:22" x14ac:dyDescent="0.3">
      <c r="A1483" s="7" t="s">
        <v>143</v>
      </c>
      <c r="B1483" s="7">
        <v>4</v>
      </c>
      <c r="C1483" s="8" t="s">
        <v>186</v>
      </c>
      <c r="D1483" s="7" t="s">
        <v>418</v>
      </c>
      <c r="E1483" s="7" t="s">
        <v>121</v>
      </c>
      <c r="F1483" s="8" t="s">
        <v>419</v>
      </c>
      <c r="G1483" s="7" t="s">
        <v>16</v>
      </c>
      <c r="H1483" s="9">
        <v>709.84069999999997</v>
      </c>
      <c r="I1483" s="9">
        <v>2.0468000000000002</v>
      </c>
      <c r="J1483" s="9">
        <v>2.0468000000000002</v>
      </c>
      <c r="K1483" s="10">
        <v>1</v>
      </c>
      <c r="L1483" s="9">
        <v>22.9</v>
      </c>
      <c r="M1483" s="19">
        <f>H1483*INDEX('Pliegos Tarifarios (Las Condes)'!$B:$B,MATCH($B1483,'Pliegos Tarifarios (Las Condes)'!$A:$A,0))</f>
        <v>84356.049106599996</v>
      </c>
      <c r="N1483" s="19">
        <f>I1483*INDEX('Pliegos Tarifarios (Las Condes)'!$C:$C,MATCH($B1483,'Pliegos Tarifarios (Las Condes)'!$A:$A,0))</f>
        <v>7020.2313076000009</v>
      </c>
      <c r="O1483" s="19">
        <f>J1483*INDEX('Pliegos Tarifarios (Las Condes)'!$D:$D,MATCH($B1483,'Pliegos Tarifarios (Las Condes)'!$A:$A,0))</f>
        <v>28918.050056000004</v>
      </c>
      <c r="P1483" s="19">
        <f>H1483*INDEX('Pliegos Tarifarios (Las Condes)'!$E:$E,MATCH($B1483,'Pliegos Tarifarios (Las Condes)'!$A:$A,0))</f>
        <v>9179.6599323999999</v>
      </c>
      <c r="Q1483" s="19" cm="1">
        <f t="array" ref="Q1483">H1483*_xlfn.IFS(H1483&lt;=350,INDEX('Pliegos Tarifarios (Las Condes)'!$F:$F,MATCH($B1483,'Pliegos Tarifarios (Las Condes)'!$A:$A,0)),H1483&lt;=500,INDEX('Pliegos Tarifarios (Las Condes)'!$G:$G,MATCH($B1483,'Pliegos Tarifarios (Las Condes)'!$A:$A,0)),H1483&lt;=1000,INDEX('Pliegos Tarifarios (Las Condes)'!$H:$H,MATCH($B1483,'Pliegos Tarifarios (Las Condes)'!$A:$A,0)),H1483&lt;=5000,INDEX('Pliegos Tarifarios (Las Condes)'!$I:$I,MATCH($B1483,'Pliegos Tarifarios (Las Condes)'!$A:$A,0)),H1483&gt;5000,INDEX('Pliegos Tarifarios (Las Condes)'!$J:$J,MATCH($B1483,'Pliegos Tarifarios (Las Condes)'!$A:$A,0)))/1.19</f>
        <v>1664.8448686554623</v>
      </c>
      <c r="R1483" s="19">
        <f>INDEX('Pliegos Tarifarios (Las Condes)'!$K:$K,MATCH($B1483,'Pliegos Tarifarios (Las Condes)'!$A:$A,0))</f>
        <v>719.68899999999996</v>
      </c>
      <c r="S1483" s="21">
        <f t="shared" si="72"/>
        <v>131858.52427125548</v>
      </c>
      <c r="T1483" s="21">
        <f t="shared" si="73"/>
        <v>25053.119611538539</v>
      </c>
      <c r="U1483" s="19">
        <v>0</v>
      </c>
      <c r="V1483" s="21">
        <f t="shared" si="74"/>
        <v>156911.64388279401</v>
      </c>
    </row>
    <row r="1484" spans="1:22" x14ac:dyDescent="0.3">
      <c r="A1484" s="7" t="s">
        <v>143</v>
      </c>
      <c r="B1484" s="7">
        <v>4</v>
      </c>
      <c r="C1484" s="8" t="s">
        <v>186</v>
      </c>
      <c r="D1484" s="7" t="s">
        <v>420</v>
      </c>
      <c r="E1484" s="7" t="s">
        <v>121</v>
      </c>
      <c r="F1484" s="8" t="s">
        <v>421</v>
      </c>
      <c r="G1484" s="7" t="s">
        <v>16</v>
      </c>
      <c r="H1484" s="9">
        <v>708.69759999999997</v>
      </c>
      <c r="I1484" s="9">
        <v>2.0032999999999999</v>
      </c>
      <c r="J1484" s="9">
        <v>2.0032999999999999</v>
      </c>
      <c r="K1484" s="10">
        <v>1</v>
      </c>
      <c r="L1484" s="9">
        <v>22.86</v>
      </c>
      <c r="M1484" s="19">
        <f>H1484*INDEX('Pliegos Tarifarios (Las Condes)'!$B:$B,MATCH($B1484,'Pliegos Tarifarios (Las Condes)'!$A:$A,0))</f>
        <v>84220.205388799994</v>
      </c>
      <c r="N1484" s="19">
        <f>I1484*INDEX('Pliegos Tarifarios (Las Condes)'!$C:$C,MATCH($B1484,'Pliegos Tarifarios (Las Condes)'!$A:$A,0))</f>
        <v>6871.0325280999996</v>
      </c>
      <c r="O1484" s="19">
        <f>J1484*INDEX('Pliegos Tarifarios (Las Condes)'!$D:$D,MATCH($B1484,'Pliegos Tarifarios (Las Condes)'!$A:$A,0))</f>
        <v>28303.463785999997</v>
      </c>
      <c r="P1484" s="19">
        <f>H1484*INDEX('Pliegos Tarifarios (Las Condes)'!$E:$E,MATCH($B1484,'Pliegos Tarifarios (Las Condes)'!$A:$A,0))</f>
        <v>9164.8773631999993</v>
      </c>
      <c r="Q1484" s="19" cm="1">
        <f t="array" ref="Q1484">H1484*_xlfn.IFS(H1484&lt;=350,INDEX('Pliegos Tarifarios (Las Condes)'!$F:$F,MATCH($B1484,'Pliegos Tarifarios (Las Condes)'!$A:$A,0)),H1484&lt;=500,INDEX('Pliegos Tarifarios (Las Condes)'!$G:$G,MATCH($B1484,'Pliegos Tarifarios (Las Condes)'!$A:$A,0)),H1484&lt;=1000,INDEX('Pliegos Tarifarios (Las Condes)'!$H:$H,MATCH($B1484,'Pliegos Tarifarios (Las Condes)'!$A:$A,0)),H1484&lt;=5000,INDEX('Pliegos Tarifarios (Las Condes)'!$I:$I,MATCH($B1484,'Pliegos Tarifarios (Las Condes)'!$A:$A,0)),H1484&gt;5000,INDEX('Pliegos Tarifarios (Las Condes)'!$J:$J,MATCH($B1484,'Pliegos Tarifarios (Las Condes)'!$A:$A,0)))/1.19</f>
        <v>1662.1638668907567</v>
      </c>
      <c r="R1484" s="19">
        <f>INDEX('Pliegos Tarifarios (Las Condes)'!$K:$K,MATCH($B1484,'Pliegos Tarifarios (Las Condes)'!$A:$A,0))</f>
        <v>719.68899999999996</v>
      </c>
      <c r="S1484" s="21">
        <f t="shared" si="72"/>
        <v>130941.43193299073</v>
      </c>
      <c r="T1484" s="21">
        <f t="shared" si="73"/>
        <v>24878.872067268239</v>
      </c>
      <c r="U1484" s="19">
        <v>0</v>
      </c>
      <c r="V1484" s="21">
        <f t="shared" si="74"/>
        <v>155820.30400025897</v>
      </c>
    </row>
    <row r="1485" spans="1:22" x14ac:dyDescent="0.3">
      <c r="A1485" s="7" t="s">
        <v>143</v>
      </c>
      <c r="B1485" s="7">
        <v>4</v>
      </c>
      <c r="C1485" s="8" t="s">
        <v>186</v>
      </c>
      <c r="D1485" s="7" t="s">
        <v>422</v>
      </c>
      <c r="E1485" s="7" t="s">
        <v>121</v>
      </c>
      <c r="F1485" s="8" t="s">
        <v>423</v>
      </c>
      <c r="G1485" s="7" t="s">
        <v>16</v>
      </c>
      <c r="H1485" s="9">
        <v>714.51440000000002</v>
      </c>
      <c r="I1485" s="9">
        <v>2.0133000000000001</v>
      </c>
      <c r="J1485" s="9">
        <v>1.9779</v>
      </c>
      <c r="K1485" s="10">
        <v>0.98241692743257336</v>
      </c>
      <c r="L1485" s="9">
        <v>23.05</v>
      </c>
      <c r="M1485" s="19">
        <f>H1485*INDEX('Pliegos Tarifarios (Las Condes)'!$B:$B,MATCH($B1485,'Pliegos Tarifarios (Las Condes)'!$A:$A,0))</f>
        <v>84911.462267199997</v>
      </c>
      <c r="N1485" s="19">
        <f>I1485*INDEX('Pliegos Tarifarios (Las Condes)'!$C:$C,MATCH($B1485,'Pliegos Tarifarios (Las Condes)'!$A:$A,0))</f>
        <v>6905.3310981000004</v>
      </c>
      <c r="O1485" s="19">
        <f>J1485*INDEX('Pliegos Tarifarios (Las Condes)'!$D:$D,MATCH($B1485,'Pliegos Tarifarios (Las Condes)'!$A:$A,0))</f>
        <v>27944.601918</v>
      </c>
      <c r="P1485" s="19">
        <f>H1485*INDEX('Pliegos Tarifarios (Las Condes)'!$E:$E,MATCH($B1485,'Pliegos Tarifarios (Las Condes)'!$A:$A,0))</f>
        <v>9240.1002208000009</v>
      </c>
      <c r="Q1485" s="19" cm="1">
        <f t="array" ref="Q1485">H1485*_xlfn.IFS(H1485&lt;=350,INDEX('Pliegos Tarifarios (Las Condes)'!$F:$F,MATCH($B1485,'Pliegos Tarifarios (Las Condes)'!$A:$A,0)),H1485&lt;=500,INDEX('Pliegos Tarifarios (Las Condes)'!$G:$G,MATCH($B1485,'Pliegos Tarifarios (Las Condes)'!$A:$A,0)),H1485&lt;=1000,INDEX('Pliegos Tarifarios (Las Condes)'!$H:$H,MATCH($B1485,'Pliegos Tarifarios (Las Condes)'!$A:$A,0)),H1485&lt;=5000,INDEX('Pliegos Tarifarios (Las Condes)'!$I:$I,MATCH($B1485,'Pliegos Tarifarios (Las Condes)'!$A:$A,0)),H1485&gt;5000,INDEX('Pliegos Tarifarios (Las Condes)'!$J:$J,MATCH($B1485,'Pliegos Tarifarios (Las Condes)'!$A:$A,0)))/1.19</f>
        <v>1675.8064625210086</v>
      </c>
      <c r="R1485" s="19">
        <f>INDEX('Pliegos Tarifarios (Las Condes)'!$K:$K,MATCH($B1485,'Pliegos Tarifarios (Las Condes)'!$A:$A,0))</f>
        <v>719.68899999999996</v>
      </c>
      <c r="S1485" s="21">
        <f t="shared" si="72"/>
        <v>131396.990966621</v>
      </c>
      <c r="T1485" s="21">
        <f t="shared" si="73"/>
        <v>24965.428283657991</v>
      </c>
      <c r="U1485" s="19">
        <v>0</v>
      </c>
      <c r="V1485" s="21">
        <f t="shared" si="74"/>
        <v>156362.419250279</v>
      </c>
    </row>
    <row r="1486" spans="1:22" x14ac:dyDescent="0.3">
      <c r="A1486" s="7" t="s">
        <v>143</v>
      </c>
      <c r="B1486" s="7">
        <v>4</v>
      </c>
      <c r="C1486" s="8" t="s">
        <v>186</v>
      </c>
      <c r="D1486" s="7" t="s">
        <v>424</v>
      </c>
      <c r="E1486" s="7" t="s">
        <v>121</v>
      </c>
      <c r="F1486" s="8" t="s">
        <v>425</v>
      </c>
      <c r="G1486" s="7" t="s">
        <v>16</v>
      </c>
      <c r="H1486" s="9">
        <v>709.90110000000004</v>
      </c>
      <c r="I1486" s="9">
        <v>2.0703999999999998</v>
      </c>
      <c r="J1486" s="9">
        <v>1.9758</v>
      </c>
      <c r="K1486" s="10">
        <v>0.95430834621329219</v>
      </c>
      <c r="L1486" s="9">
        <v>22.9</v>
      </c>
      <c r="M1486" s="19">
        <f>H1486*INDEX('Pliegos Tarifarios (Las Condes)'!$B:$B,MATCH($B1486,'Pliegos Tarifarios (Las Condes)'!$A:$A,0))</f>
        <v>84363.2269218</v>
      </c>
      <c r="N1486" s="19">
        <f>I1486*INDEX('Pliegos Tarifarios (Las Condes)'!$C:$C,MATCH($B1486,'Pliegos Tarifarios (Las Condes)'!$A:$A,0))</f>
        <v>7101.1759327999989</v>
      </c>
      <c r="O1486" s="19">
        <f>J1486*INDEX('Pliegos Tarifarios (Las Condes)'!$D:$D,MATCH($B1486,'Pliegos Tarifarios (Las Condes)'!$A:$A,0))</f>
        <v>27914.932236000001</v>
      </c>
      <c r="P1486" s="19">
        <f>H1486*INDEX('Pliegos Tarifarios (Las Condes)'!$E:$E,MATCH($B1486,'Pliegos Tarifarios (Las Condes)'!$A:$A,0))</f>
        <v>9180.4410252000016</v>
      </c>
      <c r="Q1486" s="19" cm="1">
        <f t="array" ref="Q1486">H1486*_xlfn.IFS(H1486&lt;=350,INDEX('Pliegos Tarifarios (Las Condes)'!$F:$F,MATCH($B1486,'Pliegos Tarifarios (Las Condes)'!$A:$A,0)),H1486&lt;=500,INDEX('Pliegos Tarifarios (Las Condes)'!$G:$G,MATCH($B1486,'Pliegos Tarifarios (Las Condes)'!$A:$A,0)),H1486&lt;=1000,INDEX('Pliegos Tarifarios (Las Condes)'!$H:$H,MATCH($B1486,'Pliegos Tarifarios (Las Condes)'!$A:$A,0)),H1486&lt;=5000,INDEX('Pliegos Tarifarios (Las Condes)'!$I:$I,MATCH($B1486,'Pliegos Tarifarios (Las Condes)'!$A:$A,0)),H1486&gt;5000,INDEX('Pliegos Tarifarios (Las Condes)'!$J:$J,MATCH($B1486,'Pliegos Tarifarios (Las Condes)'!$A:$A,0)))/1.19</f>
        <v>1664.9865294957988</v>
      </c>
      <c r="R1486" s="19">
        <f>INDEX('Pliegos Tarifarios (Las Condes)'!$K:$K,MATCH($B1486,'Pliegos Tarifarios (Las Condes)'!$A:$A,0))</f>
        <v>719.68899999999996</v>
      </c>
      <c r="S1486" s="21">
        <f t="shared" si="72"/>
        <v>130944.45164529582</v>
      </c>
      <c r="T1486" s="21">
        <f t="shared" si="73"/>
        <v>24879.445812606205</v>
      </c>
      <c r="U1486" s="19">
        <v>0</v>
      </c>
      <c r="V1486" s="21">
        <f t="shared" si="74"/>
        <v>155823.89745790203</v>
      </c>
    </row>
    <row r="1487" spans="1:22" x14ac:dyDescent="0.3">
      <c r="A1487" s="7" t="s">
        <v>143</v>
      </c>
      <c r="B1487" s="7">
        <v>4</v>
      </c>
      <c r="C1487" s="8" t="s">
        <v>186</v>
      </c>
      <c r="D1487" s="7" t="s">
        <v>426</v>
      </c>
      <c r="E1487" s="7" t="s">
        <v>121</v>
      </c>
      <c r="F1487" s="8" t="s">
        <v>427</v>
      </c>
      <c r="G1487" s="7" t="s">
        <v>16</v>
      </c>
      <c r="H1487" s="9">
        <v>712.50739999999996</v>
      </c>
      <c r="I1487" s="9">
        <v>1.9973000000000001</v>
      </c>
      <c r="J1487" s="9">
        <v>1.9461999999999999</v>
      </c>
      <c r="K1487" s="10">
        <v>0.97441546087217734</v>
      </c>
      <c r="L1487" s="9">
        <v>22.98</v>
      </c>
      <c r="M1487" s="19">
        <f>H1487*INDEX('Pliegos Tarifarios (Las Condes)'!$B:$B,MATCH($B1487,'Pliegos Tarifarios (Las Condes)'!$A:$A,0))</f>
        <v>84672.954401199997</v>
      </c>
      <c r="N1487" s="19">
        <f>I1487*INDEX('Pliegos Tarifarios (Las Condes)'!$C:$C,MATCH($B1487,'Pliegos Tarifarios (Las Condes)'!$A:$A,0))</f>
        <v>6850.4533861</v>
      </c>
      <c r="O1487" s="19">
        <f>J1487*INDEX('Pliegos Tarifarios (Las Condes)'!$D:$D,MATCH($B1487,'Pliegos Tarifarios (Las Condes)'!$A:$A,0))</f>
        <v>27496.731003999997</v>
      </c>
      <c r="P1487" s="19">
        <f>H1487*INDEX('Pliegos Tarifarios (Las Condes)'!$E:$E,MATCH($B1487,'Pliegos Tarifarios (Las Condes)'!$A:$A,0))</f>
        <v>9214.1456968000002</v>
      </c>
      <c r="Q1487" s="19" cm="1">
        <f t="array" ref="Q1487">H1487*_xlfn.IFS(H1487&lt;=350,INDEX('Pliegos Tarifarios (Las Condes)'!$F:$F,MATCH($B1487,'Pliegos Tarifarios (Las Condes)'!$A:$A,0)),H1487&lt;=500,INDEX('Pliegos Tarifarios (Las Condes)'!$G:$G,MATCH($B1487,'Pliegos Tarifarios (Las Condes)'!$A:$A,0)),H1487&lt;=1000,INDEX('Pliegos Tarifarios (Las Condes)'!$H:$H,MATCH($B1487,'Pliegos Tarifarios (Las Condes)'!$A:$A,0)),H1487&lt;=5000,INDEX('Pliegos Tarifarios (Las Condes)'!$I:$I,MATCH($B1487,'Pliegos Tarifarios (Las Condes)'!$A:$A,0)),H1487&gt;5000,INDEX('Pliegos Tarifarios (Las Condes)'!$J:$J,MATCH($B1487,'Pliegos Tarifarios (Las Condes)'!$A:$A,0)))/1.19</f>
        <v>1671.0992885714288</v>
      </c>
      <c r="R1487" s="19">
        <f>INDEX('Pliegos Tarifarios (Las Condes)'!$K:$K,MATCH($B1487,'Pliegos Tarifarios (Las Condes)'!$A:$A,0))</f>
        <v>719.68899999999996</v>
      </c>
      <c r="S1487" s="21">
        <f t="shared" si="72"/>
        <v>130625.07277667141</v>
      </c>
      <c r="T1487" s="21">
        <f t="shared" si="73"/>
        <v>24818.763827567567</v>
      </c>
      <c r="U1487" s="19">
        <v>0</v>
      </c>
      <c r="V1487" s="21">
        <f t="shared" si="74"/>
        <v>155443.83660423898</v>
      </c>
    </row>
    <row r="1488" spans="1:22" x14ac:dyDescent="0.3">
      <c r="A1488" s="7" t="s">
        <v>143</v>
      </c>
      <c r="B1488" s="7">
        <v>4</v>
      </c>
      <c r="C1488" s="8" t="s">
        <v>186</v>
      </c>
      <c r="D1488" s="7" t="s">
        <v>428</v>
      </c>
      <c r="E1488" s="7" t="s">
        <v>121</v>
      </c>
      <c r="F1488" s="8" t="s">
        <v>429</v>
      </c>
      <c r="G1488" s="7" t="s">
        <v>16</v>
      </c>
      <c r="H1488" s="9">
        <v>708.57169999999996</v>
      </c>
      <c r="I1488" s="9">
        <v>2.0668000000000002</v>
      </c>
      <c r="J1488" s="9">
        <v>2.0668000000000002</v>
      </c>
      <c r="K1488" s="10">
        <v>1</v>
      </c>
      <c r="L1488" s="9">
        <v>22.86</v>
      </c>
      <c r="M1488" s="19">
        <f>H1488*INDEX('Pliegos Tarifarios (Las Condes)'!$B:$B,MATCH($B1488,'Pliegos Tarifarios (Las Condes)'!$A:$A,0))</f>
        <v>84205.243684599991</v>
      </c>
      <c r="N1488" s="19">
        <f>I1488*INDEX('Pliegos Tarifarios (Las Condes)'!$C:$C,MATCH($B1488,'Pliegos Tarifarios (Las Condes)'!$A:$A,0))</f>
        <v>7088.8284476000008</v>
      </c>
      <c r="O1488" s="19">
        <f>J1488*INDEX('Pliegos Tarifarios (Las Condes)'!$D:$D,MATCH($B1488,'Pliegos Tarifarios (Las Condes)'!$A:$A,0))</f>
        <v>29200.618456000004</v>
      </c>
      <c r="P1488" s="19">
        <f>H1488*INDEX('Pliegos Tarifarios (Las Condes)'!$E:$E,MATCH($B1488,'Pliegos Tarifarios (Las Condes)'!$A:$A,0))</f>
        <v>9163.2492244000005</v>
      </c>
      <c r="Q1488" s="19" cm="1">
        <f t="array" ref="Q1488">H1488*_xlfn.IFS(H1488&lt;=350,INDEX('Pliegos Tarifarios (Las Condes)'!$F:$F,MATCH($B1488,'Pliegos Tarifarios (Las Condes)'!$A:$A,0)),H1488&lt;=500,INDEX('Pliegos Tarifarios (Las Condes)'!$G:$G,MATCH($B1488,'Pliegos Tarifarios (Las Condes)'!$A:$A,0)),H1488&lt;=1000,INDEX('Pliegos Tarifarios (Las Condes)'!$H:$H,MATCH($B1488,'Pliegos Tarifarios (Las Condes)'!$A:$A,0)),H1488&lt;=5000,INDEX('Pliegos Tarifarios (Las Condes)'!$I:$I,MATCH($B1488,'Pliegos Tarifarios (Las Condes)'!$A:$A,0)),H1488&gt;5000,INDEX('Pliegos Tarifarios (Las Condes)'!$J:$J,MATCH($B1488,'Pliegos Tarifarios (Las Condes)'!$A:$A,0)))/1.19</f>
        <v>1661.8685837815128</v>
      </c>
      <c r="R1488" s="19">
        <f>INDEX('Pliegos Tarifarios (Las Condes)'!$K:$K,MATCH($B1488,'Pliegos Tarifarios (Las Condes)'!$A:$A,0))</f>
        <v>719.68899999999996</v>
      </c>
      <c r="S1488" s="21">
        <f t="shared" si="72"/>
        <v>132039.49739638151</v>
      </c>
      <c r="T1488" s="21">
        <f t="shared" si="73"/>
        <v>25087.504505312489</v>
      </c>
      <c r="U1488" s="19">
        <v>0</v>
      </c>
      <c r="V1488" s="21">
        <f t="shared" si="74"/>
        <v>157127.00190169399</v>
      </c>
    </row>
    <row r="1489" spans="1:22" x14ac:dyDescent="0.3">
      <c r="A1489" s="7" t="s">
        <v>143</v>
      </c>
      <c r="B1489" s="7">
        <v>4</v>
      </c>
      <c r="C1489" s="8" t="s">
        <v>186</v>
      </c>
      <c r="D1489" s="7" t="s">
        <v>430</v>
      </c>
      <c r="E1489" s="7" t="s">
        <v>121</v>
      </c>
      <c r="F1489" s="8" t="s">
        <v>431</v>
      </c>
      <c r="G1489" s="7" t="s">
        <v>16</v>
      </c>
      <c r="H1489" s="9">
        <v>708.79539999999997</v>
      </c>
      <c r="I1489" s="9">
        <v>2.0127000000000002</v>
      </c>
      <c r="J1489" s="9">
        <v>2.0127000000000002</v>
      </c>
      <c r="K1489" s="10">
        <v>1</v>
      </c>
      <c r="L1489" s="9">
        <v>22.86</v>
      </c>
      <c r="M1489" s="19">
        <f>H1489*INDEX('Pliegos Tarifarios (Las Condes)'!$B:$B,MATCH($B1489,'Pliegos Tarifarios (Las Condes)'!$A:$A,0))</f>
        <v>84231.827745199989</v>
      </c>
      <c r="N1489" s="19">
        <f>I1489*INDEX('Pliegos Tarifarios (Las Condes)'!$C:$C,MATCH($B1489,'Pliegos Tarifarios (Las Condes)'!$A:$A,0))</f>
        <v>6903.2731839000007</v>
      </c>
      <c r="O1489" s="19">
        <f>J1489*INDEX('Pliegos Tarifarios (Las Condes)'!$D:$D,MATCH($B1489,'Pliegos Tarifarios (Las Condes)'!$A:$A,0))</f>
        <v>28436.270934000004</v>
      </c>
      <c r="P1489" s="19">
        <f>H1489*INDEX('Pliegos Tarifarios (Las Condes)'!$E:$E,MATCH($B1489,'Pliegos Tarifarios (Las Condes)'!$A:$A,0))</f>
        <v>9166.1421128000002</v>
      </c>
      <c r="Q1489" s="19" cm="1">
        <f t="array" ref="Q1489">H1489*_xlfn.IFS(H1489&lt;=350,INDEX('Pliegos Tarifarios (Las Condes)'!$F:$F,MATCH($B1489,'Pliegos Tarifarios (Las Condes)'!$A:$A,0)),H1489&lt;=500,INDEX('Pliegos Tarifarios (Las Condes)'!$G:$G,MATCH($B1489,'Pliegos Tarifarios (Las Condes)'!$A:$A,0)),H1489&lt;=1000,INDEX('Pliegos Tarifarios (Las Condes)'!$H:$H,MATCH($B1489,'Pliegos Tarifarios (Las Condes)'!$A:$A,0)),H1489&lt;=5000,INDEX('Pliegos Tarifarios (Las Condes)'!$I:$I,MATCH($B1489,'Pliegos Tarifarios (Las Condes)'!$A:$A,0)),H1489&gt;5000,INDEX('Pliegos Tarifarios (Las Condes)'!$J:$J,MATCH($B1489,'Pliegos Tarifarios (Las Condes)'!$A:$A,0)))/1.19</f>
        <v>1662.3932448739497</v>
      </c>
      <c r="R1489" s="19">
        <f>INDEX('Pliegos Tarifarios (Las Condes)'!$K:$K,MATCH($B1489,'Pliegos Tarifarios (Las Condes)'!$A:$A,0))</f>
        <v>719.68899999999996</v>
      </c>
      <c r="S1489" s="21">
        <f t="shared" si="72"/>
        <v>131119.59622077394</v>
      </c>
      <c r="T1489" s="21">
        <f t="shared" si="73"/>
        <v>24912.723281947048</v>
      </c>
      <c r="U1489" s="19">
        <v>0</v>
      </c>
      <c r="V1489" s="21">
        <f t="shared" si="74"/>
        <v>156032.31950272099</v>
      </c>
    </row>
    <row r="1490" spans="1:22" x14ac:dyDescent="0.3">
      <c r="A1490" s="7" t="s">
        <v>143</v>
      </c>
      <c r="B1490" s="7">
        <v>4</v>
      </c>
      <c r="C1490" s="8" t="s">
        <v>186</v>
      </c>
      <c r="D1490" s="7" t="s">
        <v>432</v>
      </c>
      <c r="E1490" s="7" t="s">
        <v>121</v>
      </c>
      <c r="F1490" s="8" t="s">
        <v>433</v>
      </c>
      <c r="G1490" s="7" t="s">
        <v>16</v>
      </c>
      <c r="H1490" s="9">
        <v>709.06</v>
      </c>
      <c r="I1490" s="9">
        <v>2.06</v>
      </c>
      <c r="J1490" s="9">
        <v>1.9728000000000001</v>
      </c>
      <c r="K1490" s="10">
        <v>0.95766990291262144</v>
      </c>
      <c r="L1490" s="9">
        <v>22.87</v>
      </c>
      <c r="M1490" s="19">
        <f>H1490*INDEX('Pliegos Tarifarios (Las Condes)'!$B:$B,MATCH($B1490,'Pliegos Tarifarios (Las Condes)'!$A:$A,0))</f>
        <v>84263.27227999999</v>
      </c>
      <c r="N1490" s="19">
        <f>I1490*INDEX('Pliegos Tarifarios (Las Condes)'!$C:$C,MATCH($B1490,'Pliegos Tarifarios (Las Condes)'!$A:$A,0))</f>
        <v>7065.5054200000004</v>
      </c>
      <c r="O1490" s="19">
        <f>J1490*INDEX('Pliegos Tarifarios (Las Condes)'!$D:$D,MATCH($B1490,'Pliegos Tarifarios (Las Condes)'!$A:$A,0))</f>
        <v>27872.546976000001</v>
      </c>
      <c r="P1490" s="19">
        <f>H1490*INDEX('Pliegos Tarifarios (Las Condes)'!$E:$E,MATCH($B1490,'Pliegos Tarifarios (Las Condes)'!$A:$A,0))</f>
        <v>9169.5639199999987</v>
      </c>
      <c r="Q1490" s="19" cm="1">
        <f t="array" ref="Q1490">H1490*_xlfn.IFS(H1490&lt;=350,INDEX('Pliegos Tarifarios (Las Condes)'!$F:$F,MATCH($B1490,'Pliegos Tarifarios (Las Condes)'!$A:$A,0)),H1490&lt;=500,INDEX('Pliegos Tarifarios (Las Condes)'!$G:$G,MATCH($B1490,'Pliegos Tarifarios (Las Condes)'!$A:$A,0)),H1490&lt;=1000,INDEX('Pliegos Tarifarios (Las Condes)'!$H:$H,MATCH($B1490,'Pliegos Tarifarios (Las Condes)'!$A:$A,0)),H1490&lt;=5000,INDEX('Pliegos Tarifarios (Las Condes)'!$I:$I,MATCH($B1490,'Pliegos Tarifarios (Las Condes)'!$A:$A,0)),H1490&gt;5000,INDEX('Pliegos Tarifarios (Las Condes)'!$J:$J,MATCH($B1490,'Pliegos Tarifarios (Las Condes)'!$A:$A,0)))/1.19</f>
        <v>1663.0138319327732</v>
      </c>
      <c r="R1490" s="19">
        <f>INDEX('Pliegos Tarifarios (Las Condes)'!$K:$K,MATCH($B1490,'Pliegos Tarifarios (Las Condes)'!$A:$A,0))</f>
        <v>719.68899999999996</v>
      </c>
      <c r="S1490" s="21">
        <f t="shared" si="72"/>
        <v>130753.59142793276</v>
      </c>
      <c r="T1490" s="21">
        <f t="shared" si="73"/>
        <v>24843.182371307223</v>
      </c>
      <c r="U1490" s="19">
        <v>0</v>
      </c>
      <c r="V1490" s="21">
        <f t="shared" si="74"/>
        <v>155596.77379923998</v>
      </c>
    </row>
    <row r="1491" spans="1:22" x14ac:dyDescent="0.3">
      <c r="A1491" s="7" t="s">
        <v>143</v>
      </c>
      <c r="B1491" s="7">
        <v>4</v>
      </c>
      <c r="C1491" s="8" t="s">
        <v>186</v>
      </c>
      <c r="D1491" s="7" t="s">
        <v>434</v>
      </c>
      <c r="E1491" s="7" t="s">
        <v>121</v>
      </c>
      <c r="F1491" s="8" t="s">
        <v>435</v>
      </c>
      <c r="G1491" s="7" t="s">
        <v>16</v>
      </c>
      <c r="H1491" s="9">
        <v>711.99620000000004</v>
      </c>
      <c r="I1491" s="9">
        <v>2.0228999999999999</v>
      </c>
      <c r="J1491" s="9">
        <v>2.0228999999999999</v>
      </c>
      <c r="K1491" s="10">
        <v>1</v>
      </c>
      <c r="L1491" s="9">
        <v>22.97</v>
      </c>
      <c r="M1491" s="19">
        <f>H1491*INDEX('Pliegos Tarifarios (Las Condes)'!$B:$B,MATCH($B1491,'Pliegos Tarifarios (Las Condes)'!$A:$A,0))</f>
        <v>84612.204415600005</v>
      </c>
      <c r="N1491" s="19">
        <f>I1491*INDEX('Pliegos Tarifarios (Las Condes)'!$C:$C,MATCH($B1491,'Pliegos Tarifarios (Las Condes)'!$A:$A,0))</f>
        <v>6938.2577252999999</v>
      </c>
      <c r="O1491" s="19">
        <f>J1491*INDEX('Pliegos Tarifarios (Las Condes)'!$D:$D,MATCH($B1491,'Pliegos Tarifarios (Las Condes)'!$A:$A,0))</f>
        <v>28580.380817999998</v>
      </c>
      <c r="P1491" s="19">
        <f>H1491*INDEX('Pliegos Tarifarios (Las Condes)'!$E:$E,MATCH($B1491,'Pliegos Tarifarios (Las Condes)'!$A:$A,0))</f>
        <v>9207.5348584000003</v>
      </c>
      <c r="Q1491" s="19" cm="1">
        <f t="array" ref="Q1491">H1491*_xlfn.IFS(H1491&lt;=350,INDEX('Pliegos Tarifarios (Las Condes)'!$F:$F,MATCH($B1491,'Pliegos Tarifarios (Las Condes)'!$A:$A,0)),H1491&lt;=500,INDEX('Pliegos Tarifarios (Las Condes)'!$G:$G,MATCH($B1491,'Pliegos Tarifarios (Las Condes)'!$A:$A,0)),H1491&lt;=1000,INDEX('Pliegos Tarifarios (Las Condes)'!$H:$H,MATCH($B1491,'Pliegos Tarifarios (Las Condes)'!$A:$A,0)),H1491&lt;=5000,INDEX('Pliegos Tarifarios (Las Condes)'!$I:$I,MATCH($B1491,'Pliegos Tarifarios (Las Condes)'!$A:$A,0)),H1491&gt;5000,INDEX('Pliegos Tarifarios (Las Condes)'!$J:$J,MATCH($B1491,'Pliegos Tarifarios (Las Condes)'!$A:$A,0)))/1.19</f>
        <v>1669.9003312605046</v>
      </c>
      <c r="R1491" s="19">
        <f>INDEX('Pliegos Tarifarios (Las Condes)'!$K:$K,MATCH($B1491,'Pliegos Tarifarios (Las Condes)'!$A:$A,0))</f>
        <v>719.68899999999996</v>
      </c>
      <c r="S1491" s="21">
        <f t="shared" si="72"/>
        <v>131727.96714856051</v>
      </c>
      <c r="T1491" s="21">
        <f t="shared" si="73"/>
        <v>25028.313758226497</v>
      </c>
      <c r="U1491" s="19">
        <v>0</v>
      </c>
      <c r="V1491" s="21">
        <f t="shared" si="74"/>
        <v>156756.280906787</v>
      </c>
    </row>
    <row r="1492" spans="1:22" x14ac:dyDescent="0.3">
      <c r="A1492" s="7" t="s">
        <v>143</v>
      </c>
      <c r="B1492" s="7">
        <v>4</v>
      </c>
      <c r="C1492" s="8" t="s">
        <v>186</v>
      </c>
      <c r="D1492" s="7" t="s">
        <v>436</v>
      </c>
      <c r="E1492" s="7" t="s">
        <v>121</v>
      </c>
      <c r="F1492" s="8" t="s">
        <v>437</v>
      </c>
      <c r="G1492" s="7" t="s">
        <v>16</v>
      </c>
      <c r="H1492" s="9">
        <v>708.75040000000001</v>
      </c>
      <c r="I1492" s="9">
        <v>2.0409000000000002</v>
      </c>
      <c r="J1492" s="9">
        <v>2.0104000000000002</v>
      </c>
      <c r="K1492" s="10">
        <v>0.98505561271987852</v>
      </c>
      <c r="L1492" s="9">
        <v>22.86</v>
      </c>
      <c r="M1492" s="19">
        <f>H1492*INDEX('Pliegos Tarifarios (Las Condes)'!$B:$B,MATCH($B1492,'Pliegos Tarifarios (Las Condes)'!$A:$A,0))</f>
        <v>84226.480035200002</v>
      </c>
      <c r="N1492" s="19">
        <f>I1492*INDEX('Pliegos Tarifarios (Las Condes)'!$C:$C,MATCH($B1492,'Pliegos Tarifarios (Las Condes)'!$A:$A,0))</f>
        <v>6999.9951513000005</v>
      </c>
      <c r="O1492" s="19">
        <f>J1492*INDEX('Pliegos Tarifarios (Las Condes)'!$D:$D,MATCH($B1492,'Pliegos Tarifarios (Las Condes)'!$A:$A,0))</f>
        <v>28403.775568000005</v>
      </c>
      <c r="P1492" s="19">
        <f>H1492*INDEX('Pliegos Tarifarios (Las Condes)'!$E:$E,MATCH($B1492,'Pliegos Tarifarios (Las Condes)'!$A:$A,0))</f>
        <v>9165.5601728000001</v>
      </c>
      <c r="Q1492" s="19" cm="1">
        <f t="array" ref="Q1492">H1492*_xlfn.IFS(H1492&lt;=350,INDEX('Pliegos Tarifarios (Las Condes)'!$F:$F,MATCH($B1492,'Pliegos Tarifarios (Las Condes)'!$A:$A,0)),H1492&lt;=500,INDEX('Pliegos Tarifarios (Las Condes)'!$G:$G,MATCH($B1492,'Pliegos Tarifarios (Las Condes)'!$A:$A,0)),H1492&lt;=1000,INDEX('Pliegos Tarifarios (Las Condes)'!$H:$H,MATCH($B1492,'Pliegos Tarifarios (Las Condes)'!$A:$A,0)),H1492&lt;=5000,INDEX('Pliegos Tarifarios (Las Condes)'!$I:$I,MATCH($B1492,'Pliegos Tarifarios (Las Condes)'!$A:$A,0)),H1492&gt;5000,INDEX('Pliegos Tarifarios (Las Condes)'!$J:$J,MATCH($B1492,'Pliegos Tarifarios (Las Condes)'!$A:$A,0)))/1.19</f>
        <v>1662.2877028571434</v>
      </c>
      <c r="R1492" s="19">
        <f>INDEX('Pliegos Tarifarios (Las Condes)'!$K:$K,MATCH($B1492,'Pliegos Tarifarios (Las Condes)'!$A:$A,0))</f>
        <v>719.68899999999996</v>
      </c>
      <c r="S1492" s="21">
        <f t="shared" si="72"/>
        <v>131177.78763015717</v>
      </c>
      <c r="T1492" s="21">
        <f t="shared" si="73"/>
        <v>24923.779649729862</v>
      </c>
      <c r="U1492" s="19">
        <v>0</v>
      </c>
      <c r="V1492" s="21">
        <f t="shared" si="74"/>
        <v>156101.56727988704</v>
      </c>
    </row>
    <row r="1493" spans="1:22" x14ac:dyDescent="0.3">
      <c r="A1493" s="7" t="s">
        <v>143</v>
      </c>
      <c r="B1493" s="7">
        <v>4</v>
      </c>
      <c r="C1493" s="8" t="s">
        <v>186</v>
      </c>
      <c r="D1493" s="7" t="s">
        <v>438</v>
      </c>
      <c r="E1493" s="7" t="s">
        <v>121</v>
      </c>
      <c r="F1493" s="8" t="s">
        <v>439</v>
      </c>
      <c r="G1493" s="7" t="s">
        <v>16</v>
      </c>
      <c r="H1493" s="9">
        <v>711.82730000000004</v>
      </c>
      <c r="I1493" s="9">
        <v>2.032</v>
      </c>
      <c r="J1493" s="9">
        <v>1.9758</v>
      </c>
      <c r="K1493" s="10">
        <v>0.97234251968503937</v>
      </c>
      <c r="L1493" s="9">
        <v>22.96</v>
      </c>
      <c r="M1493" s="19">
        <f>H1493*INDEX('Pliegos Tarifarios (Las Condes)'!$B:$B,MATCH($B1493,'Pliegos Tarifarios (Las Condes)'!$A:$A,0))</f>
        <v>84592.132677400004</v>
      </c>
      <c r="N1493" s="19">
        <f>I1493*INDEX('Pliegos Tarifarios (Las Condes)'!$C:$C,MATCH($B1493,'Pliegos Tarifarios (Las Condes)'!$A:$A,0))</f>
        <v>6969.4694239999999</v>
      </c>
      <c r="O1493" s="19">
        <f>J1493*INDEX('Pliegos Tarifarios (Las Condes)'!$D:$D,MATCH($B1493,'Pliegos Tarifarios (Las Condes)'!$A:$A,0))</f>
        <v>27914.932236000001</v>
      </c>
      <c r="P1493" s="19">
        <f>H1493*INDEX('Pliegos Tarifarios (Las Condes)'!$E:$E,MATCH($B1493,'Pliegos Tarifarios (Las Condes)'!$A:$A,0))</f>
        <v>9205.3506436000007</v>
      </c>
      <c r="Q1493" s="19" cm="1">
        <f t="array" ref="Q1493">H1493*_xlfn.IFS(H1493&lt;=350,INDEX('Pliegos Tarifarios (Las Condes)'!$F:$F,MATCH($B1493,'Pliegos Tarifarios (Las Condes)'!$A:$A,0)),H1493&lt;=500,INDEX('Pliegos Tarifarios (Las Condes)'!$G:$G,MATCH($B1493,'Pliegos Tarifarios (Las Condes)'!$A:$A,0)),H1493&lt;=1000,INDEX('Pliegos Tarifarios (Las Condes)'!$H:$H,MATCH($B1493,'Pliegos Tarifarios (Las Condes)'!$A:$A,0)),H1493&lt;=5000,INDEX('Pliegos Tarifarios (Las Condes)'!$I:$I,MATCH($B1493,'Pliegos Tarifarios (Las Condes)'!$A:$A,0)),H1493&gt;5000,INDEX('Pliegos Tarifarios (Las Condes)'!$J:$J,MATCH($B1493,'Pliegos Tarifarios (Las Condes)'!$A:$A,0)))/1.19</f>
        <v>1669.5041968907567</v>
      </c>
      <c r="R1493" s="19">
        <f>INDEX('Pliegos Tarifarios (Las Condes)'!$K:$K,MATCH($B1493,'Pliegos Tarifarios (Las Condes)'!$A:$A,0))</f>
        <v>719.68899999999996</v>
      </c>
      <c r="S1493" s="21">
        <f t="shared" si="72"/>
        <v>131071.07817789075</v>
      </c>
      <c r="T1493" s="21">
        <f t="shared" si="73"/>
        <v>24903.504853799244</v>
      </c>
      <c r="U1493" s="19">
        <v>0</v>
      </c>
      <c r="V1493" s="21">
        <f t="shared" si="74"/>
        <v>155974.58303169001</v>
      </c>
    </row>
    <row r="1494" spans="1:22" x14ac:dyDescent="0.3">
      <c r="A1494" s="7" t="s">
        <v>143</v>
      </c>
      <c r="B1494" s="7">
        <v>4</v>
      </c>
      <c r="C1494" s="8" t="s">
        <v>186</v>
      </c>
      <c r="D1494" s="7" t="s">
        <v>440</v>
      </c>
      <c r="E1494" s="7" t="s">
        <v>121</v>
      </c>
      <c r="F1494" s="8" t="s">
        <v>441</v>
      </c>
      <c r="G1494" s="7" t="s">
        <v>16</v>
      </c>
      <c r="H1494" s="9">
        <v>709.19069999999999</v>
      </c>
      <c r="I1494" s="9">
        <v>2.0084</v>
      </c>
      <c r="J1494" s="9">
        <v>2.0084</v>
      </c>
      <c r="K1494" s="10">
        <v>1</v>
      </c>
      <c r="L1494" s="9">
        <v>22.88</v>
      </c>
      <c r="M1494" s="19">
        <f>H1494*INDEX('Pliegos Tarifarios (Las Condes)'!$B:$B,MATCH($B1494,'Pliegos Tarifarios (Las Condes)'!$A:$A,0))</f>
        <v>84278.8044066</v>
      </c>
      <c r="N1494" s="19">
        <f>I1494*INDEX('Pliegos Tarifarios (Las Condes)'!$C:$C,MATCH($B1494,'Pliegos Tarifarios (Las Condes)'!$A:$A,0))</f>
        <v>6888.5247988000001</v>
      </c>
      <c r="O1494" s="19">
        <f>J1494*INDEX('Pliegos Tarifarios (Las Condes)'!$D:$D,MATCH($B1494,'Pliegos Tarifarios (Las Condes)'!$A:$A,0))</f>
        <v>28375.518727999999</v>
      </c>
      <c r="P1494" s="19">
        <f>H1494*INDEX('Pliegos Tarifarios (Las Condes)'!$E:$E,MATCH($B1494,'Pliegos Tarifarios (Las Condes)'!$A:$A,0))</f>
        <v>9171.2541323999994</v>
      </c>
      <c r="Q1494" s="19" cm="1">
        <f t="array" ref="Q1494">H1494*_xlfn.IFS(H1494&lt;=350,INDEX('Pliegos Tarifarios (Las Condes)'!$F:$F,MATCH($B1494,'Pliegos Tarifarios (Las Condes)'!$A:$A,0)),H1494&lt;=500,INDEX('Pliegos Tarifarios (Las Condes)'!$G:$G,MATCH($B1494,'Pliegos Tarifarios (Las Condes)'!$A:$A,0)),H1494&lt;=1000,INDEX('Pliegos Tarifarios (Las Condes)'!$H:$H,MATCH($B1494,'Pliegos Tarifarios (Las Condes)'!$A:$A,0)),H1494&lt;=5000,INDEX('Pliegos Tarifarios (Las Condes)'!$I:$I,MATCH($B1494,'Pliegos Tarifarios (Las Condes)'!$A:$A,0)),H1494&gt;5000,INDEX('Pliegos Tarifarios (Las Condes)'!$J:$J,MATCH($B1494,'Pliegos Tarifarios (Las Condes)'!$A:$A,0)))/1.19</f>
        <v>1663.3203728571432</v>
      </c>
      <c r="R1494" s="19">
        <f>INDEX('Pliegos Tarifarios (Las Condes)'!$K:$K,MATCH($B1494,'Pliegos Tarifarios (Las Condes)'!$A:$A,0))</f>
        <v>719.68899999999996</v>
      </c>
      <c r="S1494" s="21">
        <f t="shared" si="72"/>
        <v>131097.11143865716</v>
      </c>
      <c r="T1494" s="21">
        <f t="shared" si="73"/>
        <v>24908.45117334486</v>
      </c>
      <c r="U1494" s="19">
        <v>0</v>
      </c>
      <c r="V1494" s="21">
        <f t="shared" si="74"/>
        <v>156005.56261200202</v>
      </c>
    </row>
    <row r="1495" spans="1:22" x14ac:dyDescent="0.3">
      <c r="A1495" s="7" t="s">
        <v>143</v>
      </c>
      <c r="B1495" s="7">
        <v>4</v>
      </c>
      <c r="C1495" s="8" t="s">
        <v>186</v>
      </c>
      <c r="D1495" s="7" t="s">
        <v>442</v>
      </c>
      <c r="E1495" s="7" t="s">
        <v>121</v>
      </c>
      <c r="F1495" s="8" t="s">
        <v>443</v>
      </c>
      <c r="G1495" s="7" t="s">
        <v>16</v>
      </c>
      <c r="H1495" s="9">
        <v>709.30930000000001</v>
      </c>
      <c r="I1495" s="9">
        <v>2.0339999999999998</v>
      </c>
      <c r="J1495" s="9">
        <v>2.0339999999999998</v>
      </c>
      <c r="K1495" s="10">
        <v>1</v>
      </c>
      <c r="L1495" s="9">
        <v>22.88</v>
      </c>
      <c r="M1495" s="19">
        <f>H1495*INDEX('Pliegos Tarifarios (Las Condes)'!$B:$B,MATCH($B1495,'Pliegos Tarifarios (Las Condes)'!$A:$A,0))</f>
        <v>84292.898593399994</v>
      </c>
      <c r="N1495" s="19">
        <f>I1495*INDEX('Pliegos Tarifarios (Las Condes)'!$C:$C,MATCH($B1495,'Pliegos Tarifarios (Las Condes)'!$A:$A,0))</f>
        <v>6976.3291379999991</v>
      </c>
      <c r="O1495" s="19">
        <f>J1495*INDEX('Pliegos Tarifarios (Las Condes)'!$D:$D,MATCH($B1495,'Pliegos Tarifarios (Las Condes)'!$A:$A,0))</f>
        <v>28737.206279999999</v>
      </c>
      <c r="P1495" s="19">
        <f>H1495*INDEX('Pliegos Tarifarios (Las Condes)'!$E:$E,MATCH($B1495,'Pliegos Tarifarios (Las Condes)'!$A:$A,0))</f>
        <v>9172.7878676</v>
      </c>
      <c r="Q1495" s="19" cm="1">
        <f t="array" ref="Q1495">H1495*_xlfn.IFS(H1495&lt;=350,INDEX('Pliegos Tarifarios (Las Condes)'!$F:$F,MATCH($B1495,'Pliegos Tarifarios (Las Condes)'!$A:$A,0)),H1495&lt;=500,INDEX('Pliegos Tarifarios (Las Condes)'!$G:$G,MATCH($B1495,'Pliegos Tarifarios (Las Condes)'!$A:$A,0)),H1495&lt;=1000,INDEX('Pliegos Tarifarios (Las Condes)'!$H:$H,MATCH($B1495,'Pliegos Tarifarios (Las Condes)'!$A:$A,0)),H1495&lt;=5000,INDEX('Pliegos Tarifarios (Las Condes)'!$I:$I,MATCH($B1495,'Pliegos Tarifarios (Las Condes)'!$A:$A,0)),H1495&gt;5000,INDEX('Pliegos Tarifarios (Las Condes)'!$J:$J,MATCH($B1495,'Pliegos Tarifarios (Las Condes)'!$A:$A,0)))/1.19</f>
        <v>1663.5985347058827</v>
      </c>
      <c r="R1495" s="19">
        <f>INDEX('Pliegos Tarifarios (Las Condes)'!$K:$K,MATCH($B1495,'Pliegos Tarifarios (Las Condes)'!$A:$A,0))</f>
        <v>719.68899999999996</v>
      </c>
      <c r="S1495" s="21">
        <f t="shared" si="72"/>
        <v>131562.50941370588</v>
      </c>
      <c r="T1495" s="21">
        <f t="shared" si="73"/>
        <v>24996.876788604117</v>
      </c>
      <c r="U1495" s="19">
        <v>0</v>
      </c>
      <c r="V1495" s="21">
        <f t="shared" si="74"/>
        <v>156559.38620230998</v>
      </c>
    </row>
    <row r="1496" spans="1:22" x14ac:dyDescent="0.3">
      <c r="A1496" s="7" t="s">
        <v>143</v>
      </c>
      <c r="B1496" s="7">
        <v>4</v>
      </c>
      <c r="C1496" s="8" t="s">
        <v>186</v>
      </c>
      <c r="D1496" s="7" t="s">
        <v>444</v>
      </c>
      <c r="E1496" s="7" t="s">
        <v>121</v>
      </c>
      <c r="F1496" s="8" t="s">
        <v>445</v>
      </c>
      <c r="G1496" s="7" t="s">
        <v>16</v>
      </c>
      <c r="H1496" s="9">
        <v>710.63549999999998</v>
      </c>
      <c r="I1496" s="9">
        <v>2.0411999999999999</v>
      </c>
      <c r="J1496" s="9">
        <v>1.9804999999999999</v>
      </c>
      <c r="K1496" s="10">
        <v>0.97026259063296105</v>
      </c>
      <c r="L1496" s="9">
        <v>22.92</v>
      </c>
      <c r="M1496" s="19">
        <f>H1496*INDEX('Pliegos Tarifarios (Las Condes)'!$B:$B,MATCH($B1496,'Pliegos Tarifarios (Las Condes)'!$A:$A,0))</f>
        <v>84450.501548999993</v>
      </c>
      <c r="N1496" s="19">
        <f>I1496*INDEX('Pliegos Tarifarios (Las Condes)'!$C:$C,MATCH($B1496,'Pliegos Tarifarios (Las Condes)'!$A:$A,0))</f>
        <v>7001.0241083999999</v>
      </c>
      <c r="O1496" s="19">
        <f>J1496*INDEX('Pliegos Tarifarios (Las Condes)'!$D:$D,MATCH($B1496,'Pliegos Tarifarios (Las Condes)'!$A:$A,0))</f>
        <v>27981.33581</v>
      </c>
      <c r="P1496" s="19">
        <f>H1496*INDEX('Pliegos Tarifarios (Las Condes)'!$E:$E,MATCH($B1496,'Pliegos Tarifarios (Las Condes)'!$A:$A,0))</f>
        <v>9189.9382860000005</v>
      </c>
      <c r="Q1496" s="19" cm="1">
        <f t="array" ref="Q1496">H1496*_xlfn.IFS(H1496&lt;=350,INDEX('Pliegos Tarifarios (Las Condes)'!$F:$F,MATCH($B1496,'Pliegos Tarifarios (Las Condes)'!$A:$A,0)),H1496&lt;=500,INDEX('Pliegos Tarifarios (Las Condes)'!$G:$G,MATCH($B1496,'Pliegos Tarifarios (Las Condes)'!$A:$A,0)),H1496&lt;=1000,INDEX('Pliegos Tarifarios (Las Condes)'!$H:$H,MATCH($B1496,'Pliegos Tarifarios (Las Condes)'!$A:$A,0)),H1496&lt;=5000,INDEX('Pliegos Tarifarios (Las Condes)'!$I:$I,MATCH($B1496,'Pliegos Tarifarios (Las Condes)'!$A:$A,0)),H1496&gt;5000,INDEX('Pliegos Tarifarios (Las Condes)'!$J:$J,MATCH($B1496,'Pliegos Tarifarios (Las Condes)'!$A:$A,0)))/1.19</f>
        <v>1666.7089752100844</v>
      </c>
      <c r="R1496" s="19">
        <f>INDEX('Pliegos Tarifarios (Las Condes)'!$K:$K,MATCH($B1496,'Pliegos Tarifarios (Las Condes)'!$A:$A,0))</f>
        <v>719.68899999999996</v>
      </c>
      <c r="S1496" s="21">
        <f t="shared" si="72"/>
        <v>131009.19772861009</v>
      </c>
      <c r="T1496" s="21">
        <f t="shared" si="73"/>
        <v>24891.747568435916</v>
      </c>
      <c r="U1496" s="19">
        <v>0</v>
      </c>
      <c r="V1496" s="21">
        <f t="shared" si="74"/>
        <v>155900.94529704601</v>
      </c>
    </row>
    <row r="1497" spans="1:22" x14ac:dyDescent="0.3">
      <c r="A1497" s="7" t="s">
        <v>143</v>
      </c>
      <c r="B1497" s="7">
        <v>4</v>
      </c>
      <c r="C1497" s="8" t="s">
        <v>186</v>
      </c>
      <c r="D1497" s="7" t="s">
        <v>446</v>
      </c>
      <c r="E1497" s="7" t="s">
        <v>121</v>
      </c>
      <c r="F1497" s="8" t="s">
        <v>447</v>
      </c>
      <c r="G1497" s="7" t="s">
        <v>16</v>
      </c>
      <c r="H1497" s="9">
        <v>709.27790000000005</v>
      </c>
      <c r="I1497" s="9">
        <v>2.0352999999999999</v>
      </c>
      <c r="J1497" s="9">
        <v>1.9532</v>
      </c>
      <c r="K1497" s="10">
        <v>0.9596619662948952</v>
      </c>
      <c r="L1497" s="9">
        <v>22.88</v>
      </c>
      <c r="M1497" s="19">
        <f>H1497*INDEX('Pliegos Tarifarios (Las Condes)'!$B:$B,MATCH($B1497,'Pliegos Tarifarios (Las Condes)'!$A:$A,0))</f>
        <v>84289.167080200001</v>
      </c>
      <c r="N1497" s="19">
        <f>I1497*INDEX('Pliegos Tarifarios (Las Condes)'!$C:$C,MATCH($B1497,'Pliegos Tarifarios (Las Condes)'!$A:$A,0))</f>
        <v>6980.7879520999995</v>
      </c>
      <c r="O1497" s="19">
        <f>J1497*INDEX('Pliegos Tarifarios (Las Condes)'!$D:$D,MATCH($B1497,'Pliegos Tarifarios (Las Condes)'!$A:$A,0))</f>
        <v>27595.629944</v>
      </c>
      <c r="P1497" s="19">
        <f>H1497*INDEX('Pliegos Tarifarios (Las Condes)'!$E:$E,MATCH($B1497,'Pliegos Tarifarios (Las Condes)'!$A:$A,0))</f>
        <v>9172.3818028000005</v>
      </c>
      <c r="Q1497" s="19" cm="1">
        <f t="array" ref="Q1497">H1497*_xlfn.IFS(H1497&lt;=350,INDEX('Pliegos Tarifarios (Las Condes)'!$F:$F,MATCH($B1497,'Pliegos Tarifarios (Las Condes)'!$A:$A,0)),H1497&lt;=500,INDEX('Pliegos Tarifarios (Las Condes)'!$G:$G,MATCH($B1497,'Pliegos Tarifarios (Las Condes)'!$A:$A,0)),H1497&lt;=1000,INDEX('Pliegos Tarifarios (Las Condes)'!$H:$H,MATCH($B1497,'Pliegos Tarifarios (Las Condes)'!$A:$A,0)),H1497&lt;=5000,INDEX('Pliegos Tarifarios (Las Condes)'!$I:$I,MATCH($B1497,'Pliegos Tarifarios (Las Condes)'!$A:$A,0)),H1497&gt;5000,INDEX('Pliegos Tarifarios (Las Condes)'!$J:$J,MATCH($B1497,'Pliegos Tarifarios (Las Condes)'!$A:$A,0)))/1.19</f>
        <v>1663.524889831933</v>
      </c>
      <c r="R1497" s="19">
        <f>INDEX('Pliegos Tarifarios (Las Condes)'!$K:$K,MATCH($B1497,'Pliegos Tarifarios (Las Condes)'!$A:$A,0))</f>
        <v>719.68899999999996</v>
      </c>
      <c r="S1497" s="21">
        <f t="shared" si="72"/>
        <v>130421.18066893192</v>
      </c>
      <c r="T1497" s="21">
        <f t="shared" si="73"/>
        <v>24780.024327097064</v>
      </c>
      <c r="U1497" s="19">
        <v>0</v>
      </c>
      <c r="V1497" s="21">
        <f t="shared" si="74"/>
        <v>155201.20499602897</v>
      </c>
    </row>
    <row r="1498" spans="1:22" x14ac:dyDescent="0.3">
      <c r="A1498" s="7" t="s">
        <v>143</v>
      </c>
      <c r="B1498" s="7">
        <v>4</v>
      </c>
      <c r="C1498" s="8" t="s">
        <v>186</v>
      </c>
      <c r="D1498" s="7" t="s">
        <v>448</v>
      </c>
      <c r="E1498" s="7" t="s">
        <v>121</v>
      </c>
      <c r="F1498" s="8" t="s">
        <v>449</v>
      </c>
      <c r="G1498" s="7" t="s">
        <v>16</v>
      </c>
      <c r="H1498" s="9">
        <v>711.28449999999998</v>
      </c>
      <c r="I1498" s="9">
        <v>2.0375999999999999</v>
      </c>
      <c r="J1498" s="9">
        <v>1.9874000000000001</v>
      </c>
      <c r="K1498" s="10">
        <v>0.97536317235963887</v>
      </c>
      <c r="L1498" s="9">
        <v>22.94</v>
      </c>
      <c r="M1498" s="19">
        <f>H1498*INDEX('Pliegos Tarifarios (Las Condes)'!$B:$B,MATCH($B1498,'Pliegos Tarifarios (Las Condes)'!$A:$A,0))</f>
        <v>84527.627410999994</v>
      </c>
      <c r="N1498" s="19">
        <f>I1498*INDEX('Pliegos Tarifarios (Las Condes)'!$C:$C,MATCH($B1498,'Pliegos Tarifarios (Las Condes)'!$A:$A,0))</f>
        <v>6988.6766231999991</v>
      </c>
      <c r="O1498" s="19">
        <f>J1498*INDEX('Pliegos Tarifarios (Las Condes)'!$D:$D,MATCH($B1498,'Pliegos Tarifarios (Las Condes)'!$A:$A,0))</f>
        <v>28078.821908000002</v>
      </c>
      <c r="P1498" s="19">
        <f>H1498*INDEX('Pliegos Tarifarios (Las Condes)'!$E:$E,MATCH($B1498,'Pliegos Tarifarios (Las Condes)'!$A:$A,0))</f>
        <v>9198.3311539999995</v>
      </c>
      <c r="Q1498" s="19" cm="1">
        <f t="array" ref="Q1498">H1498*_xlfn.IFS(H1498&lt;=350,INDEX('Pliegos Tarifarios (Las Condes)'!$F:$F,MATCH($B1498,'Pliegos Tarifarios (Las Condes)'!$A:$A,0)),H1498&lt;=500,INDEX('Pliegos Tarifarios (Las Condes)'!$G:$G,MATCH($B1498,'Pliegos Tarifarios (Las Condes)'!$A:$A,0)),H1498&lt;=1000,INDEX('Pliegos Tarifarios (Las Condes)'!$H:$H,MATCH($B1498,'Pliegos Tarifarios (Las Condes)'!$A:$A,0)),H1498&lt;=5000,INDEX('Pliegos Tarifarios (Las Condes)'!$I:$I,MATCH($B1498,'Pliegos Tarifarios (Las Condes)'!$A:$A,0)),H1498&gt;5000,INDEX('Pliegos Tarifarios (Las Condes)'!$J:$J,MATCH($B1498,'Pliegos Tarifarios (Las Condes)'!$A:$A,0)))/1.19</f>
        <v>1668.2311256302523</v>
      </c>
      <c r="R1498" s="19">
        <f>INDEX('Pliegos Tarifarios (Las Condes)'!$K:$K,MATCH($B1498,'Pliegos Tarifarios (Las Condes)'!$A:$A,0))</f>
        <v>719.68899999999996</v>
      </c>
      <c r="S1498" s="21">
        <f t="shared" si="72"/>
        <v>131181.37722183025</v>
      </c>
      <c r="T1498" s="21">
        <f t="shared" si="73"/>
        <v>24924.461672147747</v>
      </c>
      <c r="U1498" s="19">
        <v>0</v>
      </c>
      <c r="V1498" s="21">
        <f t="shared" si="74"/>
        <v>156105.83889397798</v>
      </c>
    </row>
    <row r="1499" spans="1:22" x14ac:dyDescent="0.3">
      <c r="A1499" s="7" t="s">
        <v>143</v>
      </c>
      <c r="B1499" s="7">
        <v>4</v>
      </c>
      <c r="C1499" s="8" t="s">
        <v>186</v>
      </c>
      <c r="D1499" s="7" t="s">
        <v>450</v>
      </c>
      <c r="E1499" s="7" t="s">
        <v>121</v>
      </c>
      <c r="F1499" s="8" t="s">
        <v>451</v>
      </c>
      <c r="G1499" s="7" t="s">
        <v>16</v>
      </c>
      <c r="H1499" s="9">
        <v>708.69479999999999</v>
      </c>
      <c r="I1499" s="9">
        <v>2.0019</v>
      </c>
      <c r="J1499" s="9">
        <v>1.9373</v>
      </c>
      <c r="K1499" s="10">
        <v>0.96773065587691698</v>
      </c>
      <c r="L1499" s="9">
        <v>22.86</v>
      </c>
      <c r="M1499" s="19">
        <f>H1499*INDEX('Pliegos Tarifarios (Las Condes)'!$B:$B,MATCH($B1499,'Pliegos Tarifarios (Las Condes)'!$A:$A,0))</f>
        <v>84219.872642399991</v>
      </c>
      <c r="N1499" s="19">
        <f>I1499*INDEX('Pliegos Tarifarios (Las Condes)'!$C:$C,MATCH($B1499,'Pliegos Tarifarios (Las Condes)'!$A:$A,0))</f>
        <v>6866.2307283</v>
      </c>
      <c r="O1499" s="19">
        <f>J1499*INDEX('Pliegos Tarifarios (Las Condes)'!$D:$D,MATCH($B1499,'Pliegos Tarifarios (Las Condes)'!$A:$A,0))</f>
        <v>27370.988066000002</v>
      </c>
      <c r="P1499" s="19">
        <f>H1499*INDEX('Pliegos Tarifarios (Las Condes)'!$E:$E,MATCH($B1499,'Pliegos Tarifarios (Las Condes)'!$A:$A,0))</f>
        <v>9164.8411536000003</v>
      </c>
      <c r="Q1499" s="19" cm="1">
        <f t="array" ref="Q1499">H1499*_xlfn.IFS(H1499&lt;=350,INDEX('Pliegos Tarifarios (Las Condes)'!$F:$F,MATCH($B1499,'Pliegos Tarifarios (Las Condes)'!$A:$A,0)),H1499&lt;=500,INDEX('Pliegos Tarifarios (Las Condes)'!$G:$G,MATCH($B1499,'Pliegos Tarifarios (Las Condes)'!$A:$A,0)),H1499&lt;=1000,INDEX('Pliegos Tarifarios (Las Condes)'!$H:$H,MATCH($B1499,'Pliegos Tarifarios (Las Condes)'!$A:$A,0)),H1499&lt;=5000,INDEX('Pliegos Tarifarios (Las Condes)'!$I:$I,MATCH($B1499,'Pliegos Tarifarios (Las Condes)'!$A:$A,0)),H1499&gt;5000,INDEX('Pliegos Tarifarios (Las Condes)'!$J:$J,MATCH($B1499,'Pliegos Tarifarios (Las Condes)'!$A:$A,0)))/1.19</f>
        <v>1662.157299831933</v>
      </c>
      <c r="R1499" s="19">
        <f>INDEX('Pliegos Tarifarios (Las Condes)'!$K:$K,MATCH($B1499,'Pliegos Tarifarios (Las Condes)'!$A:$A,0))</f>
        <v>719.68899999999996</v>
      </c>
      <c r="S1499" s="21">
        <f t="shared" si="72"/>
        <v>130003.77889013193</v>
      </c>
      <c r="T1499" s="21">
        <f t="shared" si="73"/>
        <v>24700.717989125067</v>
      </c>
      <c r="U1499" s="19">
        <v>0</v>
      </c>
      <c r="V1499" s="21">
        <f t="shared" si="74"/>
        <v>154704.496879257</v>
      </c>
    </row>
    <row r="1500" spans="1:22" x14ac:dyDescent="0.3">
      <c r="A1500" s="7" t="s">
        <v>143</v>
      </c>
      <c r="B1500" s="7">
        <v>4</v>
      </c>
      <c r="C1500" s="8" t="s">
        <v>186</v>
      </c>
      <c r="D1500" s="7" t="s">
        <v>452</v>
      </c>
      <c r="E1500" s="7" t="s">
        <v>121</v>
      </c>
      <c r="F1500" s="8" t="s">
        <v>453</v>
      </c>
      <c r="G1500" s="7" t="s">
        <v>16</v>
      </c>
      <c r="H1500" s="9">
        <v>710.09100000000001</v>
      </c>
      <c r="I1500" s="9">
        <v>2.0024999999999999</v>
      </c>
      <c r="J1500" s="9">
        <v>1.9911000000000001</v>
      </c>
      <c r="K1500" s="10">
        <v>0.99430711610486899</v>
      </c>
      <c r="L1500" s="9">
        <v>22.91</v>
      </c>
      <c r="M1500" s="19">
        <f>H1500*INDEX('Pliegos Tarifarios (Las Condes)'!$B:$B,MATCH($B1500,'Pliegos Tarifarios (Las Condes)'!$A:$A,0))</f>
        <v>84385.794257999994</v>
      </c>
      <c r="N1500" s="19">
        <f>I1500*INDEX('Pliegos Tarifarios (Las Condes)'!$C:$C,MATCH($B1500,'Pliegos Tarifarios (Las Condes)'!$A:$A,0))</f>
        <v>6868.2886424999997</v>
      </c>
      <c r="O1500" s="19">
        <f>J1500*INDEX('Pliegos Tarifarios (Las Condes)'!$D:$D,MATCH($B1500,'Pliegos Tarifarios (Las Condes)'!$A:$A,0))</f>
        <v>28131.097062000001</v>
      </c>
      <c r="P1500" s="19">
        <f>H1500*INDEX('Pliegos Tarifarios (Las Condes)'!$E:$E,MATCH($B1500,'Pliegos Tarifarios (Las Condes)'!$A:$A,0))</f>
        <v>9182.8968120000009</v>
      </c>
      <c r="Q1500" s="19" cm="1">
        <f t="array" ref="Q1500">H1500*_xlfn.IFS(H1500&lt;=350,INDEX('Pliegos Tarifarios (Las Condes)'!$F:$F,MATCH($B1500,'Pliegos Tarifarios (Las Condes)'!$A:$A,0)),H1500&lt;=500,INDEX('Pliegos Tarifarios (Las Condes)'!$G:$G,MATCH($B1500,'Pliegos Tarifarios (Las Condes)'!$A:$A,0)),H1500&lt;=1000,INDEX('Pliegos Tarifarios (Las Condes)'!$H:$H,MATCH($B1500,'Pliegos Tarifarios (Las Condes)'!$A:$A,0)),H1500&lt;=5000,INDEX('Pliegos Tarifarios (Las Condes)'!$I:$I,MATCH($B1500,'Pliegos Tarifarios (Las Condes)'!$A:$A,0)),H1500&gt;5000,INDEX('Pliegos Tarifarios (Las Condes)'!$J:$J,MATCH($B1500,'Pliegos Tarifarios (Las Condes)'!$A:$A,0)))/1.19</f>
        <v>1665.4319168067229</v>
      </c>
      <c r="R1500" s="19">
        <f>INDEX('Pliegos Tarifarios (Las Condes)'!$K:$K,MATCH($B1500,'Pliegos Tarifarios (Las Condes)'!$A:$A,0))</f>
        <v>719.68899999999996</v>
      </c>
      <c r="S1500" s="21">
        <f t="shared" si="72"/>
        <v>130953.19769130672</v>
      </c>
      <c r="T1500" s="21">
        <f t="shared" si="73"/>
        <v>24881.107561348275</v>
      </c>
      <c r="U1500" s="19">
        <v>0</v>
      </c>
      <c r="V1500" s="21">
        <f t="shared" si="74"/>
        <v>155834.305252655</v>
      </c>
    </row>
    <row r="1501" spans="1:22" x14ac:dyDescent="0.3">
      <c r="A1501" s="7" t="s">
        <v>143</v>
      </c>
      <c r="B1501" s="7">
        <v>4</v>
      </c>
      <c r="C1501" s="8" t="s">
        <v>186</v>
      </c>
      <c r="D1501" s="7" t="s">
        <v>454</v>
      </c>
      <c r="E1501" s="7" t="s">
        <v>121</v>
      </c>
      <c r="F1501" s="8" t="s">
        <v>455</v>
      </c>
      <c r="G1501" s="7" t="s">
        <v>16</v>
      </c>
      <c r="H1501" s="9">
        <v>710.1816</v>
      </c>
      <c r="I1501" s="9">
        <v>2.0167999999999999</v>
      </c>
      <c r="J1501" s="9">
        <v>1.9685999999999999</v>
      </c>
      <c r="K1501" s="10">
        <v>0.97610075366917892</v>
      </c>
      <c r="L1501" s="9">
        <v>22.91</v>
      </c>
      <c r="M1501" s="19">
        <f>H1501*INDEX('Pliegos Tarifarios (Las Condes)'!$B:$B,MATCH($B1501,'Pliegos Tarifarios (Las Condes)'!$A:$A,0))</f>
        <v>84396.560980800001</v>
      </c>
      <c r="N1501" s="19">
        <f>I1501*INDEX('Pliegos Tarifarios (Las Condes)'!$C:$C,MATCH($B1501,'Pliegos Tarifarios (Las Condes)'!$A:$A,0))</f>
        <v>6917.3355975999993</v>
      </c>
      <c r="O1501" s="19">
        <f>J1501*INDEX('Pliegos Tarifarios (Las Condes)'!$D:$D,MATCH($B1501,'Pliegos Tarifarios (Las Condes)'!$A:$A,0))</f>
        <v>27813.207611999998</v>
      </c>
      <c r="P1501" s="19">
        <f>H1501*INDEX('Pliegos Tarifarios (Las Condes)'!$E:$E,MATCH($B1501,'Pliegos Tarifarios (Las Condes)'!$A:$A,0))</f>
        <v>9184.0684512000007</v>
      </c>
      <c r="Q1501" s="19" cm="1">
        <f t="array" ref="Q1501">H1501*_xlfn.IFS(H1501&lt;=350,INDEX('Pliegos Tarifarios (Las Condes)'!$F:$F,MATCH($B1501,'Pliegos Tarifarios (Las Condes)'!$A:$A,0)),H1501&lt;=500,INDEX('Pliegos Tarifarios (Las Condes)'!$G:$G,MATCH($B1501,'Pliegos Tarifarios (Las Condes)'!$A:$A,0)),H1501&lt;=1000,INDEX('Pliegos Tarifarios (Las Condes)'!$H:$H,MATCH($B1501,'Pliegos Tarifarios (Las Condes)'!$A:$A,0)),H1501&lt;=5000,INDEX('Pliegos Tarifarios (Las Condes)'!$I:$I,MATCH($B1501,'Pliegos Tarifarios (Las Condes)'!$A:$A,0)),H1501&gt;5000,INDEX('Pliegos Tarifarios (Las Condes)'!$J:$J,MATCH($B1501,'Pliegos Tarifarios (Las Condes)'!$A:$A,0)))/1.19</f>
        <v>1665.6444080672272</v>
      </c>
      <c r="R1501" s="19">
        <f>INDEX('Pliegos Tarifarios (Las Condes)'!$K:$K,MATCH($B1501,'Pliegos Tarifarios (Las Condes)'!$A:$A,0))</f>
        <v>719.68899999999996</v>
      </c>
      <c r="S1501" s="21">
        <f t="shared" si="72"/>
        <v>130696.50604966722</v>
      </c>
      <c r="T1501" s="21">
        <f t="shared" si="73"/>
        <v>24832.336149436771</v>
      </c>
      <c r="U1501" s="19">
        <v>0</v>
      </c>
      <c r="V1501" s="21">
        <f t="shared" si="74"/>
        <v>155528.84219910399</v>
      </c>
    </row>
    <row r="1502" spans="1:22" x14ac:dyDescent="0.3">
      <c r="A1502" s="7" t="s">
        <v>143</v>
      </c>
      <c r="B1502" s="7">
        <v>4</v>
      </c>
      <c r="C1502" s="8" t="s">
        <v>186</v>
      </c>
      <c r="D1502" s="7" t="s">
        <v>456</v>
      </c>
      <c r="E1502" s="7" t="s">
        <v>121</v>
      </c>
      <c r="F1502" s="8" t="s">
        <v>457</v>
      </c>
      <c r="G1502" s="7" t="s">
        <v>16</v>
      </c>
      <c r="H1502" s="9">
        <v>709.82330000000002</v>
      </c>
      <c r="I1502" s="9">
        <v>2.0651999999999999</v>
      </c>
      <c r="J1502" s="9">
        <v>1.9750000000000001</v>
      </c>
      <c r="K1502" s="10">
        <v>0.9563238427270967</v>
      </c>
      <c r="L1502" s="9">
        <v>22.9</v>
      </c>
      <c r="M1502" s="19">
        <f>H1502*INDEX('Pliegos Tarifarios (Las Condes)'!$B:$B,MATCH($B1502,'Pliegos Tarifarios (Las Condes)'!$A:$A,0))</f>
        <v>84353.981325400004</v>
      </c>
      <c r="N1502" s="19">
        <f>I1502*INDEX('Pliegos Tarifarios (Las Condes)'!$C:$C,MATCH($B1502,'Pliegos Tarifarios (Las Condes)'!$A:$A,0))</f>
        <v>7083.3406764000001</v>
      </c>
      <c r="O1502" s="19">
        <f>J1502*INDEX('Pliegos Tarifarios (Las Condes)'!$D:$D,MATCH($B1502,'Pliegos Tarifarios (Las Condes)'!$A:$A,0))</f>
        <v>27903.629500000003</v>
      </c>
      <c r="P1502" s="19">
        <f>H1502*INDEX('Pliegos Tarifarios (Las Condes)'!$E:$E,MATCH($B1502,'Pliegos Tarifarios (Las Condes)'!$A:$A,0))</f>
        <v>9179.4349156000007</v>
      </c>
      <c r="Q1502" s="19" cm="1">
        <f t="array" ref="Q1502">H1502*_xlfn.IFS(H1502&lt;=350,INDEX('Pliegos Tarifarios (Las Condes)'!$F:$F,MATCH($B1502,'Pliegos Tarifarios (Las Condes)'!$A:$A,0)),H1502&lt;=500,INDEX('Pliegos Tarifarios (Las Condes)'!$G:$G,MATCH($B1502,'Pliegos Tarifarios (Las Condes)'!$A:$A,0)),H1502&lt;=1000,INDEX('Pliegos Tarifarios (Las Condes)'!$H:$H,MATCH($B1502,'Pliegos Tarifarios (Las Condes)'!$A:$A,0)),H1502&lt;=5000,INDEX('Pliegos Tarifarios (Las Condes)'!$I:$I,MATCH($B1502,'Pliegos Tarifarios (Las Condes)'!$A:$A,0)),H1502&gt;5000,INDEX('Pliegos Tarifarios (Las Condes)'!$J:$J,MATCH($B1502,'Pliegos Tarifarios (Las Condes)'!$A:$A,0)))/1.19</f>
        <v>1664.8040590756307</v>
      </c>
      <c r="R1502" s="19">
        <f>INDEX('Pliegos Tarifarios (Las Condes)'!$K:$K,MATCH($B1502,'Pliegos Tarifarios (Las Condes)'!$A:$A,0))</f>
        <v>719.68899999999996</v>
      </c>
      <c r="S1502" s="21">
        <f t="shared" si="72"/>
        <v>130904.87947647563</v>
      </c>
      <c r="T1502" s="21">
        <f t="shared" si="73"/>
        <v>24871.927100530371</v>
      </c>
      <c r="U1502" s="19">
        <v>0</v>
      </c>
      <c r="V1502" s="21">
        <f t="shared" si="74"/>
        <v>155776.80657700601</v>
      </c>
    </row>
    <row r="1503" spans="1:22" x14ac:dyDescent="0.3">
      <c r="A1503" s="7" t="s">
        <v>143</v>
      </c>
      <c r="B1503" s="7">
        <v>4</v>
      </c>
      <c r="C1503" s="8" t="s">
        <v>186</v>
      </c>
      <c r="D1503" s="7" t="s">
        <v>458</v>
      </c>
      <c r="E1503" s="7" t="s">
        <v>121</v>
      </c>
      <c r="F1503" s="8" t="s">
        <v>459</v>
      </c>
      <c r="G1503" s="7" t="s">
        <v>16</v>
      </c>
      <c r="H1503" s="9">
        <v>709.45410000000004</v>
      </c>
      <c r="I1503" s="9">
        <v>1.9737</v>
      </c>
      <c r="J1503" s="9">
        <v>1.9737</v>
      </c>
      <c r="K1503" s="10">
        <v>1</v>
      </c>
      <c r="L1503" s="9">
        <v>22.89</v>
      </c>
      <c r="M1503" s="19">
        <f>H1503*INDEX('Pliegos Tarifarios (Las Condes)'!$B:$B,MATCH($B1503,'Pliegos Tarifarios (Las Condes)'!$A:$A,0))</f>
        <v>84310.106335799996</v>
      </c>
      <c r="N1503" s="19">
        <f>I1503*INDEX('Pliegos Tarifarios (Las Condes)'!$C:$C,MATCH($B1503,'Pliegos Tarifarios (Las Condes)'!$A:$A,0))</f>
        <v>6769.5087609000002</v>
      </c>
      <c r="O1503" s="19">
        <f>J1503*INDEX('Pliegos Tarifarios (Las Condes)'!$D:$D,MATCH($B1503,'Pliegos Tarifarios (Las Condes)'!$A:$A,0))</f>
        <v>27885.262554000001</v>
      </c>
      <c r="P1503" s="19">
        <f>H1503*INDEX('Pliegos Tarifarios (Las Condes)'!$E:$E,MATCH($B1503,'Pliegos Tarifarios (Las Condes)'!$A:$A,0))</f>
        <v>9174.6604212000002</v>
      </c>
      <c r="Q1503" s="19" cm="1">
        <f t="array" ref="Q1503">H1503*_xlfn.IFS(H1503&lt;=350,INDEX('Pliegos Tarifarios (Las Condes)'!$F:$F,MATCH($B1503,'Pliegos Tarifarios (Las Condes)'!$A:$A,0)),H1503&lt;=500,INDEX('Pliegos Tarifarios (Las Condes)'!$G:$G,MATCH($B1503,'Pliegos Tarifarios (Las Condes)'!$A:$A,0)),H1503&lt;=1000,INDEX('Pliegos Tarifarios (Las Condes)'!$H:$H,MATCH($B1503,'Pliegos Tarifarios (Las Condes)'!$A:$A,0)),H1503&lt;=5000,INDEX('Pliegos Tarifarios (Las Condes)'!$I:$I,MATCH($B1503,'Pliegos Tarifarios (Las Condes)'!$A:$A,0)),H1503&gt;5000,INDEX('Pliegos Tarifarios (Las Condes)'!$J:$J,MATCH($B1503,'Pliegos Tarifarios (Las Condes)'!$A:$A,0)))/1.19</f>
        <v>1663.9381454621853</v>
      </c>
      <c r="R1503" s="19">
        <f>INDEX('Pliegos Tarifarios (Las Condes)'!$K:$K,MATCH($B1503,'Pliegos Tarifarios (Las Condes)'!$A:$A,0))</f>
        <v>719.68899999999996</v>
      </c>
      <c r="S1503" s="21">
        <f t="shared" si="72"/>
        <v>130523.16521736218</v>
      </c>
      <c r="T1503" s="21">
        <f t="shared" si="73"/>
        <v>24799.401391298816</v>
      </c>
      <c r="U1503" s="19">
        <v>0</v>
      </c>
      <c r="V1503" s="21">
        <f t="shared" si="74"/>
        <v>155322.566608661</v>
      </c>
    </row>
    <row r="1504" spans="1:22" x14ac:dyDescent="0.3">
      <c r="A1504" s="7" t="s">
        <v>143</v>
      </c>
      <c r="B1504" s="7">
        <v>4</v>
      </c>
      <c r="C1504" s="8" t="s">
        <v>186</v>
      </c>
      <c r="D1504" s="7" t="s">
        <v>460</v>
      </c>
      <c r="E1504" s="7" t="s">
        <v>121</v>
      </c>
      <c r="F1504" s="8" t="s">
        <v>461</v>
      </c>
      <c r="G1504" s="7" t="s">
        <v>16</v>
      </c>
      <c r="H1504" s="9">
        <v>708.33429999999998</v>
      </c>
      <c r="I1504" s="9">
        <v>2.0047999999999999</v>
      </c>
      <c r="J1504" s="9">
        <v>1.9064000000000001</v>
      </c>
      <c r="K1504" s="10">
        <v>0.95091779728651249</v>
      </c>
      <c r="L1504" s="9">
        <v>22.85</v>
      </c>
      <c r="M1504" s="19">
        <f>H1504*INDEX('Pliegos Tarifarios (Las Condes)'!$B:$B,MATCH($B1504,'Pliegos Tarifarios (Las Condes)'!$A:$A,0))</f>
        <v>84177.031543399993</v>
      </c>
      <c r="N1504" s="19">
        <f>I1504*INDEX('Pliegos Tarifarios (Las Condes)'!$C:$C,MATCH($B1504,'Pliegos Tarifarios (Las Condes)'!$A:$A,0))</f>
        <v>6876.1773135999993</v>
      </c>
      <c r="O1504" s="19">
        <f>J1504*INDEX('Pliegos Tarifarios (Las Condes)'!$D:$D,MATCH($B1504,'Pliegos Tarifarios (Las Condes)'!$A:$A,0))</f>
        <v>26934.419888</v>
      </c>
      <c r="P1504" s="19">
        <f>H1504*INDEX('Pliegos Tarifarios (Las Condes)'!$E:$E,MATCH($B1504,'Pliegos Tarifarios (Las Condes)'!$A:$A,0))</f>
        <v>9160.1791675999993</v>
      </c>
      <c r="Q1504" s="19" cm="1">
        <f t="array" ref="Q1504">H1504*_xlfn.IFS(H1504&lt;=350,INDEX('Pliegos Tarifarios (Las Condes)'!$F:$F,MATCH($B1504,'Pliegos Tarifarios (Las Condes)'!$A:$A,0)),H1504&lt;=500,INDEX('Pliegos Tarifarios (Las Condes)'!$G:$G,MATCH($B1504,'Pliegos Tarifarios (Las Condes)'!$A:$A,0)),H1504&lt;=1000,INDEX('Pliegos Tarifarios (Las Condes)'!$H:$H,MATCH($B1504,'Pliegos Tarifarios (Las Condes)'!$A:$A,0)),H1504&lt;=5000,INDEX('Pliegos Tarifarios (Las Condes)'!$I:$I,MATCH($B1504,'Pliegos Tarifarios (Las Condes)'!$A:$A,0)),H1504&gt;5000,INDEX('Pliegos Tarifarios (Las Condes)'!$J:$J,MATCH($B1504,'Pliegos Tarifarios (Las Condes)'!$A:$A,0)))/1.19</f>
        <v>1661.3117910084036</v>
      </c>
      <c r="R1504" s="19">
        <f>INDEX('Pliegos Tarifarios (Las Condes)'!$K:$K,MATCH($B1504,'Pliegos Tarifarios (Las Condes)'!$A:$A,0))</f>
        <v>719.68899999999996</v>
      </c>
      <c r="S1504" s="21">
        <f t="shared" si="72"/>
        <v>129528.80870360839</v>
      </c>
      <c r="T1504" s="21">
        <f t="shared" si="73"/>
        <v>24610.473653685593</v>
      </c>
      <c r="U1504" s="19">
        <v>0</v>
      </c>
      <c r="V1504" s="21">
        <f t="shared" si="74"/>
        <v>154139.282357294</v>
      </c>
    </row>
    <row r="1505" spans="1:22" x14ac:dyDescent="0.3">
      <c r="A1505" s="7" t="s">
        <v>143</v>
      </c>
      <c r="B1505" s="7">
        <v>4</v>
      </c>
      <c r="C1505" s="8" t="s">
        <v>186</v>
      </c>
      <c r="D1505" s="7" t="s">
        <v>462</v>
      </c>
      <c r="E1505" s="7" t="s">
        <v>121</v>
      </c>
      <c r="F1505" s="8" t="s">
        <v>463</v>
      </c>
      <c r="G1505" s="7" t="s">
        <v>16</v>
      </c>
      <c r="H1505" s="9">
        <v>709.351</v>
      </c>
      <c r="I1505" s="9">
        <v>2.0213999999999999</v>
      </c>
      <c r="J1505" s="9">
        <v>1.9699</v>
      </c>
      <c r="K1505" s="10">
        <v>0.97452260809340063</v>
      </c>
      <c r="L1505" s="9">
        <v>22.88</v>
      </c>
      <c r="M1505" s="19">
        <f>H1505*INDEX('Pliegos Tarifarios (Las Condes)'!$B:$B,MATCH($B1505,'Pliegos Tarifarios (Las Condes)'!$A:$A,0))</f>
        <v>84297.854137999995</v>
      </c>
      <c r="N1505" s="19">
        <f>I1505*INDEX('Pliegos Tarifarios (Las Condes)'!$C:$C,MATCH($B1505,'Pliegos Tarifarios (Las Condes)'!$A:$A,0))</f>
        <v>6933.1129397999994</v>
      </c>
      <c r="O1505" s="19">
        <f>J1505*INDEX('Pliegos Tarifarios (Las Condes)'!$D:$D,MATCH($B1505,'Pliegos Tarifarios (Las Condes)'!$A:$A,0))</f>
        <v>27831.574558</v>
      </c>
      <c r="P1505" s="19">
        <f>H1505*INDEX('Pliegos Tarifarios (Las Condes)'!$E:$E,MATCH($B1505,'Pliegos Tarifarios (Las Condes)'!$A:$A,0))</f>
        <v>9173.3271320000003</v>
      </c>
      <c r="Q1505" s="19" cm="1">
        <f t="array" ref="Q1505">H1505*_xlfn.IFS(H1505&lt;=350,INDEX('Pliegos Tarifarios (Las Condes)'!$F:$F,MATCH($B1505,'Pliegos Tarifarios (Las Condes)'!$A:$A,0)),H1505&lt;=500,INDEX('Pliegos Tarifarios (Las Condes)'!$G:$G,MATCH($B1505,'Pliegos Tarifarios (Las Condes)'!$A:$A,0)),H1505&lt;=1000,INDEX('Pliegos Tarifarios (Las Condes)'!$H:$H,MATCH($B1505,'Pliegos Tarifarios (Las Condes)'!$A:$A,0)),H1505&lt;=5000,INDEX('Pliegos Tarifarios (Las Condes)'!$I:$I,MATCH($B1505,'Pliegos Tarifarios (Las Condes)'!$A:$A,0)),H1505&gt;5000,INDEX('Pliegos Tarifarios (Las Condes)'!$J:$J,MATCH($B1505,'Pliegos Tarifarios (Las Condes)'!$A:$A,0)))/1.19</f>
        <v>1663.6963369747903</v>
      </c>
      <c r="R1505" s="19">
        <f>INDEX('Pliegos Tarifarios (Las Condes)'!$K:$K,MATCH($B1505,'Pliegos Tarifarios (Las Condes)'!$A:$A,0))</f>
        <v>719.68899999999996</v>
      </c>
      <c r="S1505" s="21">
        <f t="shared" si="72"/>
        <v>130619.25410477481</v>
      </c>
      <c r="T1505" s="21">
        <f t="shared" si="73"/>
        <v>24817.658279907213</v>
      </c>
      <c r="U1505" s="19">
        <v>0</v>
      </c>
      <c r="V1505" s="21">
        <f t="shared" si="74"/>
        <v>155436.91238468201</v>
      </c>
    </row>
    <row r="1506" spans="1:22" x14ac:dyDescent="0.3">
      <c r="A1506" s="7" t="s">
        <v>143</v>
      </c>
      <c r="B1506" s="7">
        <v>4</v>
      </c>
      <c r="C1506" s="8" t="s">
        <v>186</v>
      </c>
      <c r="D1506" s="7" t="s">
        <v>464</v>
      </c>
      <c r="E1506" s="7" t="s">
        <v>121</v>
      </c>
      <c r="F1506" s="8" t="s">
        <v>465</v>
      </c>
      <c r="G1506" s="7" t="s">
        <v>16</v>
      </c>
      <c r="H1506" s="9">
        <v>711.27599999999995</v>
      </c>
      <c r="I1506" s="9">
        <v>2.0969000000000002</v>
      </c>
      <c r="J1506" s="9">
        <v>1.9853000000000001</v>
      </c>
      <c r="K1506" s="10">
        <v>0.94677857790071052</v>
      </c>
      <c r="L1506" s="9">
        <v>22.94</v>
      </c>
      <c r="M1506" s="19">
        <f>H1506*INDEX('Pliegos Tarifarios (Las Condes)'!$B:$B,MATCH($B1506,'Pliegos Tarifarios (Las Condes)'!$A:$A,0))</f>
        <v>84526.617287999994</v>
      </c>
      <c r="N1506" s="19">
        <f>I1506*INDEX('Pliegos Tarifarios (Las Condes)'!$C:$C,MATCH($B1506,'Pliegos Tarifarios (Las Condes)'!$A:$A,0))</f>
        <v>7192.0671433000007</v>
      </c>
      <c r="O1506" s="19">
        <f>J1506*INDEX('Pliegos Tarifarios (Las Condes)'!$D:$D,MATCH($B1506,'Pliegos Tarifarios (Las Condes)'!$A:$A,0))</f>
        <v>28049.152226000002</v>
      </c>
      <c r="P1506" s="19">
        <f>H1506*INDEX('Pliegos Tarifarios (Las Condes)'!$E:$E,MATCH($B1506,'Pliegos Tarifarios (Las Condes)'!$A:$A,0))</f>
        <v>9198.2212319999999</v>
      </c>
      <c r="Q1506" s="19" cm="1">
        <f t="array" ref="Q1506">H1506*_xlfn.IFS(H1506&lt;=350,INDEX('Pliegos Tarifarios (Las Condes)'!$F:$F,MATCH($B1506,'Pliegos Tarifarios (Las Condes)'!$A:$A,0)),H1506&lt;=500,INDEX('Pliegos Tarifarios (Las Condes)'!$G:$G,MATCH($B1506,'Pliegos Tarifarios (Las Condes)'!$A:$A,0)),H1506&lt;=1000,INDEX('Pliegos Tarifarios (Las Condes)'!$H:$H,MATCH($B1506,'Pliegos Tarifarios (Las Condes)'!$A:$A,0)),H1506&lt;=5000,INDEX('Pliegos Tarifarios (Las Condes)'!$I:$I,MATCH($B1506,'Pliegos Tarifarios (Las Condes)'!$A:$A,0)),H1506&gt;5000,INDEX('Pliegos Tarifarios (Las Condes)'!$J:$J,MATCH($B1506,'Pliegos Tarifarios (Las Condes)'!$A:$A,0)))/1.19</f>
        <v>1668.2111899159665</v>
      </c>
      <c r="R1506" s="19">
        <f>INDEX('Pliegos Tarifarios (Las Condes)'!$K:$K,MATCH($B1506,'Pliegos Tarifarios (Las Condes)'!$A:$A,0))</f>
        <v>719.68899999999996</v>
      </c>
      <c r="S1506" s="21">
        <f t="shared" si="72"/>
        <v>131353.95807921595</v>
      </c>
      <c r="T1506" s="21">
        <f t="shared" si="73"/>
        <v>24957.252035051031</v>
      </c>
      <c r="U1506" s="19">
        <v>0</v>
      </c>
      <c r="V1506" s="21">
        <f t="shared" si="74"/>
        <v>156311.21011426699</v>
      </c>
    </row>
    <row r="1507" spans="1:22" x14ac:dyDescent="0.3">
      <c r="A1507" s="7" t="s">
        <v>143</v>
      </c>
      <c r="B1507" s="7">
        <v>4</v>
      </c>
      <c r="C1507" s="8" t="s">
        <v>186</v>
      </c>
      <c r="D1507" s="7" t="s">
        <v>466</v>
      </c>
      <c r="E1507" s="7" t="s">
        <v>121</v>
      </c>
      <c r="F1507" s="8" t="s">
        <v>467</v>
      </c>
      <c r="G1507" s="7" t="s">
        <v>16</v>
      </c>
      <c r="H1507" s="9">
        <v>709.89089999999999</v>
      </c>
      <c r="I1507" s="9">
        <v>1.9951000000000001</v>
      </c>
      <c r="J1507" s="9">
        <v>1.9332</v>
      </c>
      <c r="K1507" s="10">
        <v>0.96897398626635256</v>
      </c>
      <c r="L1507" s="9">
        <v>22.9</v>
      </c>
      <c r="M1507" s="19">
        <f>H1507*INDEX('Pliegos Tarifarios (Las Condes)'!$B:$B,MATCH($B1507,'Pliegos Tarifarios (Las Condes)'!$A:$A,0))</f>
        <v>84362.014774199997</v>
      </c>
      <c r="N1507" s="19">
        <f>I1507*INDEX('Pliegos Tarifarios (Las Condes)'!$C:$C,MATCH($B1507,'Pliegos Tarifarios (Las Condes)'!$A:$A,0))</f>
        <v>6842.9077007000005</v>
      </c>
      <c r="O1507" s="19">
        <f>J1507*INDEX('Pliegos Tarifarios (Las Condes)'!$D:$D,MATCH($B1507,'Pliegos Tarifarios (Las Condes)'!$A:$A,0))</f>
        <v>27313.061544</v>
      </c>
      <c r="P1507" s="19">
        <f>H1507*INDEX('Pliegos Tarifarios (Las Condes)'!$E:$E,MATCH($B1507,'Pliegos Tarifarios (Las Condes)'!$A:$A,0))</f>
        <v>9180.3091187999999</v>
      </c>
      <c r="Q1507" s="19" cm="1">
        <f t="array" ref="Q1507">H1507*_xlfn.IFS(H1507&lt;=350,INDEX('Pliegos Tarifarios (Las Condes)'!$F:$F,MATCH($B1507,'Pliegos Tarifarios (Las Condes)'!$A:$A,0)),H1507&lt;=500,INDEX('Pliegos Tarifarios (Las Condes)'!$G:$G,MATCH($B1507,'Pliegos Tarifarios (Las Condes)'!$A:$A,0)),H1507&lt;=1000,INDEX('Pliegos Tarifarios (Las Condes)'!$H:$H,MATCH($B1507,'Pliegos Tarifarios (Las Condes)'!$A:$A,0)),H1507&lt;=5000,INDEX('Pliegos Tarifarios (Las Condes)'!$I:$I,MATCH($B1507,'Pliegos Tarifarios (Las Condes)'!$A:$A,0)),H1507&gt;5000,INDEX('Pliegos Tarifarios (Las Condes)'!$J:$J,MATCH($B1507,'Pliegos Tarifarios (Las Condes)'!$A:$A,0)))/1.19</f>
        <v>1664.9626066386559</v>
      </c>
      <c r="R1507" s="19">
        <f>INDEX('Pliegos Tarifarios (Las Condes)'!$K:$K,MATCH($B1507,'Pliegos Tarifarios (Las Condes)'!$A:$A,0))</f>
        <v>719.68899999999996</v>
      </c>
      <c r="S1507" s="21">
        <f t="shared" si="72"/>
        <v>130082.94474433865</v>
      </c>
      <c r="T1507" s="21">
        <f t="shared" si="73"/>
        <v>24715.759501424342</v>
      </c>
      <c r="U1507" s="19">
        <v>0</v>
      </c>
      <c r="V1507" s="21">
        <f t="shared" si="74"/>
        <v>154798.70424576299</v>
      </c>
    </row>
    <row r="1508" spans="1:22" x14ac:dyDescent="0.3">
      <c r="A1508" s="7" t="s">
        <v>143</v>
      </c>
      <c r="B1508" s="7">
        <v>4</v>
      </c>
      <c r="C1508" s="8" t="s">
        <v>186</v>
      </c>
      <c r="D1508" s="7" t="s">
        <v>468</v>
      </c>
      <c r="E1508" s="7" t="s">
        <v>121</v>
      </c>
      <c r="F1508" s="8" t="s">
        <v>469</v>
      </c>
      <c r="G1508" s="7" t="s">
        <v>16</v>
      </c>
      <c r="H1508" s="9">
        <v>710.41859999999997</v>
      </c>
      <c r="I1508" s="9">
        <v>2.0249000000000001</v>
      </c>
      <c r="J1508" s="9">
        <v>2.0249000000000001</v>
      </c>
      <c r="K1508" s="10">
        <v>1</v>
      </c>
      <c r="L1508" s="9">
        <v>22.92</v>
      </c>
      <c r="M1508" s="19">
        <f>H1508*INDEX('Pliegos Tarifarios (Las Condes)'!$B:$B,MATCH($B1508,'Pliegos Tarifarios (Las Condes)'!$A:$A,0))</f>
        <v>84424.725586799992</v>
      </c>
      <c r="N1508" s="19">
        <f>I1508*INDEX('Pliegos Tarifarios (Las Condes)'!$C:$C,MATCH($B1508,'Pliegos Tarifarios (Las Condes)'!$A:$A,0))</f>
        <v>6945.1174393000001</v>
      </c>
      <c r="O1508" s="19">
        <f>J1508*INDEX('Pliegos Tarifarios (Las Condes)'!$D:$D,MATCH($B1508,'Pliegos Tarifarios (Las Condes)'!$A:$A,0))</f>
        <v>28608.637658000003</v>
      </c>
      <c r="P1508" s="19">
        <f>H1508*INDEX('Pliegos Tarifarios (Las Condes)'!$E:$E,MATCH($B1508,'Pliegos Tarifarios (Las Condes)'!$A:$A,0))</f>
        <v>9187.1333352000001</v>
      </c>
      <c r="Q1508" s="19" cm="1">
        <f t="array" ref="Q1508">H1508*_xlfn.IFS(H1508&lt;=350,INDEX('Pliegos Tarifarios (Las Condes)'!$F:$F,MATCH($B1508,'Pliegos Tarifarios (Las Condes)'!$A:$A,0)),H1508&lt;=500,INDEX('Pliegos Tarifarios (Las Condes)'!$G:$G,MATCH($B1508,'Pliegos Tarifarios (Las Condes)'!$A:$A,0)),H1508&lt;=1000,INDEX('Pliegos Tarifarios (Las Condes)'!$H:$H,MATCH($B1508,'Pliegos Tarifarios (Las Condes)'!$A:$A,0)),H1508&lt;=5000,INDEX('Pliegos Tarifarios (Las Condes)'!$I:$I,MATCH($B1508,'Pliegos Tarifarios (Las Condes)'!$A:$A,0)),H1508&gt;5000,INDEX('Pliegos Tarifarios (Las Condes)'!$J:$J,MATCH($B1508,'Pliegos Tarifarios (Las Condes)'!$A:$A,0)))/1.19</f>
        <v>1666.2002626890758</v>
      </c>
      <c r="R1508" s="19">
        <f>INDEX('Pliegos Tarifarios (Las Condes)'!$K:$K,MATCH($B1508,'Pliegos Tarifarios (Las Condes)'!$A:$A,0))</f>
        <v>719.68899999999996</v>
      </c>
      <c r="S1508" s="21">
        <f t="shared" si="72"/>
        <v>131551.50328198908</v>
      </c>
      <c r="T1508" s="21">
        <f t="shared" si="73"/>
        <v>24994.785623577925</v>
      </c>
      <c r="U1508" s="19">
        <v>0</v>
      </c>
      <c r="V1508" s="21">
        <f t="shared" si="74"/>
        <v>156546.28890556699</v>
      </c>
    </row>
    <row r="1509" spans="1:22" x14ac:dyDescent="0.3">
      <c r="A1509" s="7" t="s">
        <v>143</v>
      </c>
      <c r="B1509" s="7">
        <v>4</v>
      </c>
      <c r="C1509" s="8" t="s">
        <v>186</v>
      </c>
      <c r="D1509" s="7" t="s">
        <v>470</v>
      </c>
      <c r="E1509" s="7" t="s">
        <v>121</v>
      </c>
      <c r="F1509" s="8" t="s">
        <v>471</v>
      </c>
      <c r="G1509" s="7" t="s">
        <v>16</v>
      </c>
      <c r="H1509" s="9">
        <v>710.03610000000003</v>
      </c>
      <c r="I1509" s="9">
        <v>1.9781</v>
      </c>
      <c r="J1509" s="9">
        <v>1.9369000000000001</v>
      </c>
      <c r="K1509" s="10">
        <v>0.97917193266265612</v>
      </c>
      <c r="L1509" s="9">
        <v>22.9</v>
      </c>
      <c r="M1509" s="19">
        <f>H1509*INDEX('Pliegos Tarifarios (Las Condes)'!$B:$B,MATCH($B1509,'Pliegos Tarifarios (Las Condes)'!$A:$A,0))</f>
        <v>84379.270051800006</v>
      </c>
      <c r="N1509" s="19">
        <f>I1509*INDEX('Pliegos Tarifarios (Las Condes)'!$C:$C,MATCH($B1509,'Pliegos Tarifarios (Las Condes)'!$A:$A,0))</f>
        <v>6784.6001317</v>
      </c>
      <c r="O1509" s="19">
        <f>J1509*INDEX('Pliegos Tarifarios (Las Condes)'!$D:$D,MATCH($B1509,'Pliegos Tarifarios (Las Condes)'!$A:$A,0))</f>
        <v>27365.336698000003</v>
      </c>
      <c r="P1509" s="19">
        <f>H1509*INDEX('Pliegos Tarifarios (Las Condes)'!$E:$E,MATCH($B1509,'Pliegos Tarifarios (Las Condes)'!$A:$A,0))</f>
        <v>9182.1868451999999</v>
      </c>
      <c r="Q1509" s="19" cm="1">
        <f t="array" ref="Q1509">H1509*_xlfn.IFS(H1509&lt;=350,INDEX('Pliegos Tarifarios (Las Condes)'!$F:$F,MATCH($B1509,'Pliegos Tarifarios (Las Condes)'!$A:$A,0)),H1509&lt;=500,INDEX('Pliegos Tarifarios (Las Condes)'!$G:$G,MATCH($B1509,'Pliegos Tarifarios (Las Condes)'!$A:$A,0)),H1509&lt;=1000,INDEX('Pliegos Tarifarios (Las Condes)'!$H:$H,MATCH($B1509,'Pliegos Tarifarios (Las Condes)'!$A:$A,0)),H1509&lt;=5000,INDEX('Pliegos Tarifarios (Las Condes)'!$I:$I,MATCH($B1509,'Pliegos Tarifarios (Las Condes)'!$A:$A,0)),H1509&gt;5000,INDEX('Pliegos Tarifarios (Las Condes)'!$J:$J,MATCH($B1509,'Pliegos Tarifarios (Las Condes)'!$A:$A,0)))/1.19</f>
        <v>1665.3031555462189</v>
      </c>
      <c r="R1509" s="19">
        <f>INDEX('Pliegos Tarifarios (Las Condes)'!$K:$K,MATCH($B1509,'Pliegos Tarifarios (Las Condes)'!$A:$A,0))</f>
        <v>719.68899999999996</v>
      </c>
      <c r="S1509" s="21">
        <f t="shared" si="72"/>
        <v>130096.38588224624</v>
      </c>
      <c r="T1509" s="21">
        <f t="shared" si="73"/>
        <v>24718.313317626784</v>
      </c>
      <c r="U1509" s="19">
        <v>0</v>
      </c>
      <c r="V1509" s="21">
        <f t="shared" si="74"/>
        <v>154814.69919987302</v>
      </c>
    </row>
    <row r="1510" spans="1:22" x14ac:dyDescent="0.3">
      <c r="A1510" s="7" t="s">
        <v>143</v>
      </c>
      <c r="B1510" s="7">
        <v>4</v>
      </c>
      <c r="C1510" s="8" t="s">
        <v>186</v>
      </c>
      <c r="D1510" s="7" t="s">
        <v>472</v>
      </c>
      <c r="E1510" s="7" t="s">
        <v>121</v>
      </c>
      <c r="F1510" s="8" t="s">
        <v>473</v>
      </c>
      <c r="G1510" s="7" t="s">
        <v>16</v>
      </c>
      <c r="H1510" s="9">
        <v>711.17939999999999</v>
      </c>
      <c r="I1510" s="9">
        <v>1.9659</v>
      </c>
      <c r="J1510" s="9">
        <v>1.9471000000000001</v>
      </c>
      <c r="K1510" s="10">
        <v>0.99043694999745668</v>
      </c>
      <c r="L1510" s="9">
        <v>22.94</v>
      </c>
      <c r="M1510" s="19">
        <f>H1510*INDEX('Pliegos Tarifarios (Las Condes)'!$B:$B,MATCH($B1510,'Pliegos Tarifarios (Las Condes)'!$A:$A,0))</f>
        <v>84515.137537199989</v>
      </c>
      <c r="N1510" s="19">
        <f>I1510*INDEX('Pliegos Tarifarios (Las Condes)'!$C:$C,MATCH($B1510,'Pliegos Tarifarios (Las Condes)'!$A:$A,0))</f>
        <v>6742.7558762999997</v>
      </c>
      <c r="O1510" s="19">
        <f>J1510*INDEX('Pliegos Tarifarios (Las Condes)'!$D:$D,MATCH($B1510,'Pliegos Tarifarios (Las Condes)'!$A:$A,0))</f>
        <v>27509.446582</v>
      </c>
      <c r="P1510" s="19">
        <f>H1510*INDEX('Pliegos Tarifarios (Las Condes)'!$E:$E,MATCH($B1510,'Pliegos Tarifarios (Las Condes)'!$A:$A,0))</f>
        <v>9196.9720008000004</v>
      </c>
      <c r="Q1510" s="19" cm="1">
        <f t="array" ref="Q1510">H1510*_xlfn.IFS(H1510&lt;=350,INDEX('Pliegos Tarifarios (Las Condes)'!$F:$F,MATCH($B1510,'Pliegos Tarifarios (Las Condes)'!$A:$A,0)),H1510&lt;=500,INDEX('Pliegos Tarifarios (Las Condes)'!$G:$G,MATCH($B1510,'Pliegos Tarifarios (Las Condes)'!$A:$A,0)),H1510&lt;=1000,INDEX('Pliegos Tarifarios (Las Condes)'!$H:$H,MATCH($B1510,'Pliegos Tarifarios (Las Condes)'!$A:$A,0)),H1510&lt;=5000,INDEX('Pliegos Tarifarios (Las Condes)'!$I:$I,MATCH($B1510,'Pliegos Tarifarios (Las Condes)'!$A:$A,0)),H1510&gt;5000,INDEX('Pliegos Tarifarios (Las Condes)'!$J:$J,MATCH($B1510,'Pliegos Tarifarios (Las Condes)'!$A:$A,0)))/1.19</f>
        <v>1667.984626386555</v>
      </c>
      <c r="R1510" s="19">
        <f>INDEX('Pliegos Tarifarios (Las Condes)'!$K:$K,MATCH($B1510,'Pliegos Tarifarios (Las Condes)'!$A:$A,0))</f>
        <v>719.68899999999996</v>
      </c>
      <c r="S1510" s="21">
        <f t="shared" si="72"/>
        <v>130351.98562268655</v>
      </c>
      <c r="T1510" s="21">
        <f t="shared" si="73"/>
        <v>24766.877268310443</v>
      </c>
      <c r="U1510" s="19">
        <v>0</v>
      </c>
      <c r="V1510" s="21">
        <f t="shared" si="74"/>
        <v>155118.862890997</v>
      </c>
    </row>
    <row r="1511" spans="1:22" x14ac:dyDescent="0.3">
      <c r="A1511" s="7" t="s">
        <v>143</v>
      </c>
      <c r="B1511" s="7">
        <v>4</v>
      </c>
      <c r="C1511" s="8" t="s">
        <v>186</v>
      </c>
      <c r="D1511" s="7" t="s">
        <v>474</v>
      </c>
      <c r="E1511" s="7" t="s">
        <v>121</v>
      </c>
      <c r="F1511" s="8" t="s">
        <v>475</v>
      </c>
      <c r="G1511" s="7" t="s">
        <v>16</v>
      </c>
      <c r="H1511" s="9">
        <v>711.99099999999999</v>
      </c>
      <c r="I1511" s="9">
        <v>1.9921</v>
      </c>
      <c r="J1511" s="9">
        <v>1.9708000000000001</v>
      </c>
      <c r="K1511" s="10">
        <v>0.98930776567441403</v>
      </c>
      <c r="L1511" s="9">
        <v>22.97</v>
      </c>
      <c r="M1511" s="19">
        <f>H1511*INDEX('Pliegos Tarifarios (Las Condes)'!$B:$B,MATCH($B1511,'Pliegos Tarifarios (Las Condes)'!$A:$A,0))</f>
        <v>84611.586457999991</v>
      </c>
      <c r="N1511" s="19">
        <f>I1511*INDEX('Pliegos Tarifarios (Las Condes)'!$C:$C,MATCH($B1511,'Pliegos Tarifarios (Las Condes)'!$A:$A,0))</f>
        <v>6832.6181297000003</v>
      </c>
      <c r="O1511" s="19">
        <f>J1511*INDEX('Pliegos Tarifarios (Las Condes)'!$D:$D,MATCH($B1511,'Pliegos Tarifarios (Las Condes)'!$A:$A,0))</f>
        <v>27844.290136000003</v>
      </c>
      <c r="P1511" s="19">
        <f>H1511*INDEX('Pliegos Tarifarios (Las Condes)'!$E:$E,MATCH($B1511,'Pliegos Tarifarios (Las Condes)'!$A:$A,0))</f>
        <v>9207.4676120000004</v>
      </c>
      <c r="Q1511" s="19" cm="1">
        <f t="array" ref="Q1511">H1511*_xlfn.IFS(H1511&lt;=350,INDEX('Pliegos Tarifarios (Las Condes)'!$F:$F,MATCH($B1511,'Pliegos Tarifarios (Las Condes)'!$A:$A,0)),H1511&lt;=500,INDEX('Pliegos Tarifarios (Las Condes)'!$G:$G,MATCH($B1511,'Pliegos Tarifarios (Las Condes)'!$A:$A,0)),H1511&lt;=1000,INDEX('Pliegos Tarifarios (Las Condes)'!$H:$H,MATCH($B1511,'Pliegos Tarifarios (Las Condes)'!$A:$A,0)),H1511&lt;=5000,INDEX('Pliegos Tarifarios (Las Condes)'!$I:$I,MATCH($B1511,'Pliegos Tarifarios (Las Condes)'!$A:$A,0)),H1511&gt;5000,INDEX('Pliegos Tarifarios (Las Condes)'!$J:$J,MATCH($B1511,'Pliegos Tarifarios (Las Condes)'!$A:$A,0)))/1.19</f>
        <v>1669.888135294118</v>
      </c>
      <c r="R1511" s="19">
        <f>INDEX('Pliegos Tarifarios (Las Condes)'!$K:$K,MATCH($B1511,'Pliegos Tarifarios (Las Condes)'!$A:$A,0))</f>
        <v>719.68899999999996</v>
      </c>
      <c r="S1511" s="21">
        <f t="shared" si="72"/>
        <v>130885.53947099412</v>
      </c>
      <c r="T1511" s="21">
        <f t="shared" si="73"/>
        <v>24868.252499488881</v>
      </c>
      <c r="U1511" s="19">
        <v>0</v>
      </c>
      <c r="V1511" s="21">
        <f t="shared" si="74"/>
        <v>155753.791970483</v>
      </c>
    </row>
    <row r="1512" spans="1:22" x14ac:dyDescent="0.3">
      <c r="A1512" s="7" t="s">
        <v>143</v>
      </c>
      <c r="B1512" s="7">
        <v>4</v>
      </c>
      <c r="C1512" s="8" t="s">
        <v>186</v>
      </c>
      <c r="D1512" s="7" t="s">
        <v>476</v>
      </c>
      <c r="E1512" s="7" t="s">
        <v>121</v>
      </c>
      <c r="F1512" s="8" t="s">
        <v>477</v>
      </c>
      <c r="G1512" s="7" t="s">
        <v>16</v>
      </c>
      <c r="H1512" s="9">
        <v>711.53530000000001</v>
      </c>
      <c r="I1512" s="9">
        <v>2.0545</v>
      </c>
      <c r="J1512" s="9">
        <v>1.9689000000000001</v>
      </c>
      <c r="K1512" s="10">
        <v>0.95833536140180098</v>
      </c>
      <c r="L1512" s="9">
        <v>22.95</v>
      </c>
      <c r="M1512" s="19">
        <f>H1512*INDEX('Pliegos Tarifarios (Las Condes)'!$B:$B,MATCH($B1512,'Pliegos Tarifarios (Las Condes)'!$A:$A,0))</f>
        <v>84557.43198139999</v>
      </c>
      <c r="N1512" s="19">
        <f>I1512*INDEX('Pliegos Tarifarios (Las Condes)'!$C:$C,MATCH($B1512,'Pliegos Tarifarios (Las Condes)'!$A:$A,0))</f>
        <v>7046.6412064999995</v>
      </c>
      <c r="O1512" s="19">
        <f>J1512*INDEX('Pliegos Tarifarios (Las Condes)'!$D:$D,MATCH($B1512,'Pliegos Tarifarios (Las Condes)'!$A:$A,0))</f>
        <v>27817.446138000003</v>
      </c>
      <c r="P1512" s="19">
        <f>H1512*INDEX('Pliegos Tarifarios (Las Condes)'!$E:$E,MATCH($B1512,'Pliegos Tarifarios (Las Condes)'!$A:$A,0))</f>
        <v>9201.5744996000012</v>
      </c>
      <c r="Q1512" s="19" cm="1">
        <f t="array" ref="Q1512">H1512*_xlfn.IFS(H1512&lt;=350,INDEX('Pliegos Tarifarios (Las Condes)'!$F:$F,MATCH($B1512,'Pliegos Tarifarios (Las Condes)'!$A:$A,0)),H1512&lt;=500,INDEX('Pliegos Tarifarios (Las Condes)'!$G:$G,MATCH($B1512,'Pliegos Tarifarios (Las Condes)'!$A:$A,0)),H1512&lt;=1000,INDEX('Pliegos Tarifarios (Las Condes)'!$H:$H,MATCH($B1512,'Pliegos Tarifarios (Las Condes)'!$A:$A,0)),H1512&lt;=5000,INDEX('Pliegos Tarifarios (Las Condes)'!$I:$I,MATCH($B1512,'Pliegos Tarifarios (Las Condes)'!$A:$A,0)),H1512&gt;5000,INDEX('Pliegos Tarifarios (Las Condes)'!$J:$J,MATCH($B1512,'Pliegos Tarifarios (Las Condes)'!$A:$A,0)))/1.19</f>
        <v>1668.8193464705887</v>
      </c>
      <c r="R1512" s="19">
        <f>INDEX('Pliegos Tarifarios (Las Condes)'!$K:$K,MATCH($B1512,'Pliegos Tarifarios (Las Condes)'!$A:$A,0))</f>
        <v>719.68899999999996</v>
      </c>
      <c r="S1512" s="21">
        <f t="shared" si="72"/>
        <v>131011.60217197058</v>
      </c>
      <c r="T1512" s="21">
        <f t="shared" si="73"/>
        <v>24892.204412674411</v>
      </c>
      <c r="U1512" s="19">
        <v>0</v>
      </c>
      <c r="V1512" s="21">
        <f t="shared" si="74"/>
        <v>155903.80658464498</v>
      </c>
    </row>
    <row r="1513" spans="1:22" x14ac:dyDescent="0.3">
      <c r="A1513" s="7" t="s">
        <v>143</v>
      </c>
      <c r="B1513" s="7">
        <v>4</v>
      </c>
      <c r="C1513" s="8" t="s">
        <v>186</v>
      </c>
      <c r="D1513" s="7" t="s">
        <v>478</v>
      </c>
      <c r="E1513" s="7" t="s">
        <v>121</v>
      </c>
      <c r="F1513" s="8" t="s">
        <v>479</v>
      </c>
      <c r="G1513" s="7" t="s">
        <v>16</v>
      </c>
      <c r="H1513" s="9">
        <v>708.81979999999999</v>
      </c>
      <c r="I1513" s="9">
        <v>2.0093000000000001</v>
      </c>
      <c r="J1513" s="9">
        <v>1.9596</v>
      </c>
      <c r="K1513" s="10">
        <v>0.97526501766784446</v>
      </c>
      <c r="L1513" s="9">
        <v>22.87</v>
      </c>
      <c r="M1513" s="19">
        <f>H1513*INDEX('Pliegos Tarifarios (Las Condes)'!$B:$B,MATCH($B1513,'Pliegos Tarifarios (Las Condes)'!$A:$A,0))</f>
        <v>84234.727392399989</v>
      </c>
      <c r="N1513" s="19">
        <f>I1513*INDEX('Pliegos Tarifarios (Las Condes)'!$C:$C,MATCH($B1513,'Pliegos Tarifarios (Las Condes)'!$A:$A,0))</f>
        <v>6891.6116701000001</v>
      </c>
      <c r="O1513" s="19">
        <f>J1513*INDEX('Pliegos Tarifarios (Las Condes)'!$D:$D,MATCH($B1513,'Pliegos Tarifarios (Las Condes)'!$A:$A,0))</f>
        <v>27686.051832000001</v>
      </c>
      <c r="P1513" s="19">
        <f>H1513*INDEX('Pliegos Tarifarios (Las Condes)'!$E:$E,MATCH($B1513,'Pliegos Tarifarios (Las Condes)'!$A:$A,0))</f>
        <v>9166.4576536000004</v>
      </c>
      <c r="Q1513" s="19" cm="1">
        <f t="array" ref="Q1513">H1513*_xlfn.IFS(H1513&lt;=350,INDEX('Pliegos Tarifarios (Las Condes)'!$F:$F,MATCH($B1513,'Pliegos Tarifarios (Las Condes)'!$A:$A,0)),H1513&lt;=500,INDEX('Pliegos Tarifarios (Las Condes)'!$G:$G,MATCH($B1513,'Pliegos Tarifarios (Las Condes)'!$A:$A,0)),H1513&lt;=1000,INDEX('Pliegos Tarifarios (Las Condes)'!$H:$H,MATCH($B1513,'Pliegos Tarifarios (Las Condes)'!$A:$A,0)),H1513&lt;=5000,INDEX('Pliegos Tarifarios (Las Condes)'!$I:$I,MATCH($B1513,'Pliegos Tarifarios (Las Condes)'!$A:$A,0)),H1513&gt;5000,INDEX('Pliegos Tarifarios (Las Condes)'!$J:$J,MATCH($B1513,'Pliegos Tarifarios (Las Condes)'!$A:$A,0)))/1.19</f>
        <v>1662.4504721008404</v>
      </c>
      <c r="R1513" s="19">
        <f>INDEX('Pliegos Tarifarios (Las Condes)'!$K:$K,MATCH($B1513,'Pliegos Tarifarios (Las Condes)'!$A:$A,0))</f>
        <v>719.68899999999996</v>
      </c>
      <c r="S1513" s="21">
        <f t="shared" si="72"/>
        <v>130360.98802020082</v>
      </c>
      <c r="T1513" s="21">
        <f t="shared" si="73"/>
        <v>24768.587723838154</v>
      </c>
      <c r="U1513" s="19">
        <v>0</v>
      </c>
      <c r="V1513" s="21">
        <f t="shared" si="74"/>
        <v>155129.57574403897</v>
      </c>
    </row>
    <row r="1514" spans="1:22" x14ac:dyDescent="0.3">
      <c r="A1514" s="7" t="s">
        <v>143</v>
      </c>
      <c r="B1514" s="7">
        <v>4</v>
      </c>
      <c r="C1514" s="8" t="s">
        <v>186</v>
      </c>
      <c r="D1514" s="7" t="s">
        <v>480</v>
      </c>
      <c r="E1514" s="7" t="s">
        <v>121</v>
      </c>
      <c r="F1514" s="8" t="s">
        <v>481</v>
      </c>
      <c r="G1514" s="7" t="s">
        <v>16</v>
      </c>
      <c r="H1514" s="9">
        <v>707.61969999999997</v>
      </c>
      <c r="I1514" s="9">
        <v>1.9951000000000001</v>
      </c>
      <c r="J1514" s="9">
        <v>1.9951000000000001</v>
      </c>
      <c r="K1514" s="10">
        <v>1</v>
      </c>
      <c r="L1514" s="9">
        <v>22.83</v>
      </c>
      <c r="M1514" s="19">
        <f>H1514*INDEX('Pliegos Tarifarios (Las Condes)'!$B:$B,MATCH($B1514,'Pliegos Tarifarios (Las Condes)'!$A:$A,0))</f>
        <v>84092.109908599989</v>
      </c>
      <c r="N1514" s="19">
        <f>I1514*INDEX('Pliegos Tarifarios (Las Condes)'!$C:$C,MATCH($B1514,'Pliegos Tarifarios (Las Condes)'!$A:$A,0))</f>
        <v>6842.9077007000005</v>
      </c>
      <c r="O1514" s="19">
        <f>J1514*INDEX('Pliegos Tarifarios (Las Condes)'!$D:$D,MATCH($B1514,'Pliegos Tarifarios (Las Condes)'!$A:$A,0))</f>
        <v>28187.610742000001</v>
      </c>
      <c r="P1514" s="19">
        <f>H1514*INDEX('Pliegos Tarifarios (Las Condes)'!$E:$E,MATCH($B1514,'Pliegos Tarifarios (Las Condes)'!$A:$A,0))</f>
        <v>9150.9379604000005</v>
      </c>
      <c r="Q1514" s="19" cm="1">
        <f t="array" ref="Q1514">H1514*_xlfn.IFS(H1514&lt;=350,INDEX('Pliegos Tarifarios (Las Condes)'!$F:$F,MATCH($B1514,'Pliegos Tarifarios (Las Condes)'!$A:$A,0)),H1514&lt;=500,INDEX('Pliegos Tarifarios (Las Condes)'!$G:$G,MATCH($B1514,'Pliegos Tarifarios (Las Condes)'!$A:$A,0)),H1514&lt;=1000,INDEX('Pliegos Tarifarios (Las Condes)'!$H:$H,MATCH($B1514,'Pliegos Tarifarios (Las Condes)'!$A:$A,0)),H1514&lt;=5000,INDEX('Pliegos Tarifarios (Las Condes)'!$I:$I,MATCH($B1514,'Pliegos Tarifarios (Las Condes)'!$A:$A,0)),H1514&gt;5000,INDEX('Pliegos Tarifarios (Las Condes)'!$J:$J,MATCH($B1514,'Pliegos Tarifarios (Las Condes)'!$A:$A,0)))/1.19</f>
        <v>1659.6357837815128</v>
      </c>
      <c r="R1514" s="19">
        <f>INDEX('Pliegos Tarifarios (Las Condes)'!$K:$K,MATCH($B1514,'Pliegos Tarifarios (Las Condes)'!$A:$A,0))</f>
        <v>719.68899999999996</v>
      </c>
      <c r="S1514" s="21">
        <f t="shared" si="72"/>
        <v>130652.89109548151</v>
      </c>
      <c r="T1514" s="21">
        <f t="shared" si="73"/>
        <v>24824.049308141486</v>
      </c>
      <c r="U1514" s="19">
        <v>0</v>
      </c>
      <c r="V1514" s="21">
        <f t="shared" si="74"/>
        <v>155476.94040362298</v>
      </c>
    </row>
    <row r="1515" spans="1:22" x14ac:dyDescent="0.3">
      <c r="A1515" s="7" t="s">
        <v>143</v>
      </c>
      <c r="B1515" s="7">
        <v>4</v>
      </c>
      <c r="C1515" s="8" t="s">
        <v>186</v>
      </c>
      <c r="D1515" s="7" t="s">
        <v>482</v>
      </c>
      <c r="E1515" s="7" t="s">
        <v>121</v>
      </c>
      <c r="F1515" s="8" t="s">
        <v>483</v>
      </c>
      <c r="G1515" s="7" t="s">
        <v>16</v>
      </c>
      <c r="H1515" s="9">
        <v>710.33799999999997</v>
      </c>
      <c r="I1515" s="9">
        <v>2.0194999999999999</v>
      </c>
      <c r="J1515" s="9">
        <v>1.9728000000000001</v>
      </c>
      <c r="K1515" s="10">
        <v>0.97687546422381788</v>
      </c>
      <c r="L1515" s="9">
        <v>22.91</v>
      </c>
      <c r="M1515" s="19">
        <f>H1515*INDEX('Pliegos Tarifarios (Las Condes)'!$B:$B,MATCH($B1515,'Pliegos Tarifarios (Las Condes)'!$A:$A,0))</f>
        <v>84415.147243999992</v>
      </c>
      <c r="N1515" s="19">
        <f>I1515*INDEX('Pliegos Tarifarios (Las Condes)'!$C:$C,MATCH($B1515,'Pliegos Tarifarios (Las Condes)'!$A:$A,0))</f>
        <v>6926.5962114999993</v>
      </c>
      <c r="O1515" s="19">
        <f>J1515*INDEX('Pliegos Tarifarios (Las Condes)'!$D:$D,MATCH($B1515,'Pliegos Tarifarios (Las Condes)'!$A:$A,0))</f>
        <v>27872.546976000001</v>
      </c>
      <c r="P1515" s="19">
        <f>H1515*INDEX('Pliegos Tarifarios (Las Condes)'!$E:$E,MATCH($B1515,'Pliegos Tarifarios (Las Condes)'!$A:$A,0))</f>
        <v>9186.0910160000003</v>
      </c>
      <c r="Q1515" s="19" cm="1">
        <f t="array" ref="Q1515">H1515*_xlfn.IFS(H1515&lt;=350,INDEX('Pliegos Tarifarios (Las Condes)'!$F:$F,MATCH($B1515,'Pliegos Tarifarios (Las Condes)'!$A:$A,0)),H1515&lt;=500,INDEX('Pliegos Tarifarios (Las Condes)'!$G:$G,MATCH($B1515,'Pliegos Tarifarios (Las Condes)'!$A:$A,0)),H1515&lt;=1000,INDEX('Pliegos Tarifarios (Las Condes)'!$H:$H,MATCH($B1515,'Pliegos Tarifarios (Las Condes)'!$A:$A,0)),H1515&lt;=5000,INDEX('Pliegos Tarifarios (Las Condes)'!$I:$I,MATCH($B1515,'Pliegos Tarifarios (Las Condes)'!$A:$A,0)),H1515&gt;5000,INDEX('Pliegos Tarifarios (Las Condes)'!$J:$J,MATCH($B1515,'Pliegos Tarifarios (Las Condes)'!$A:$A,0)))/1.19</f>
        <v>1666.0112252100841</v>
      </c>
      <c r="R1515" s="19">
        <f>INDEX('Pliegos Tarifarios (Las Condes)'!$K:$K,MATCH($B1515,'Pliegos Tarifarios (Las Condes)'!$A:$A,0))</f>
        <v>719.68899999999996</v>
      </c>
      <c r="S1515" s="21">
        <f t="shared" si="72"/>
        <v>130786.08167271008</v>
      </c>
      <c r="T1515" s="21">
        <f t="shared" si="73"/>
        <v>24849.355517814914</v>
      </c>
      <c r="U1515" s="19">
        <v>0</v>
      </c>
      <c r="V1515" s="21">
        <f t="shared" si="74"/>
        <v>155635.437190525</v>
      </c>
    </row>
    <row r="1516" spans="1:22" x14ac:dyDescent="0.3">
      <c r="A1516" s="7" t="s">
        <v>143</v>
      </c>
      <c r="B1516" s="7">
        <v>4</v>
      </c>
      <c r="C1516" s="8" t="s">
        <v>186</v>
      </c>
      <c r="D1516" s="7" t="s">
        <v>484</v>
      </c>
      <c r="E1516" s="7" t="s">
        <v>121</v>
      </c>
      <c r="F1516" s="8" t="s">
        <v>485</v>
      </c>
      <c r="G1516" s="7" t="s">
        <v>16</v>
      </c>
      <c r="H1516" s="9">
        <v>709.23099999999999</v>
      </c>
      <c r="I1516" s="9">
        <v>2.0217999999999998</v>
      </c>
      <c r="J1516" s="9">
        <v>2.0017999999999998</v>
      </c>
      <c r="K1516" s="10">
        <v>0.99010782471065384</v>
      </c>
      <c r="L1516" s="9">
        <v>22.88</v>
      </c>
      <c r="M1516" s="19">
        <f>H1516*INDEX('Pliegos Tarifarios (Las Condes)'!$B:$B,MATCH($B1516,'Pliegos Tarifarios (Las Condes)'!$A:$A,0))</f>
        <v>84283.593578</v>
      </c>
      <c r="N1516" s="19">
        <f>I1516*INDEX('Pliegos Tarifarios (Las Condes)'!$C:$C,MATCH($B1516,'Pliegos Tarifarios (Las Condes)'!$A:$A,0))</f>
        <v>6934.4848825999998</v>
      </c>
      <c r="O1516" s="19">
        <f>J1516*INDEX('Pliegos Tarifarios (Las Condes)'!$D:$D,MATCH($B1516,'Pliegos Tarifarios (Las Condes)'!$A:$A,0))</f>
        <v>28282.271155999999</v>
      </c>
      <c r="P1516" s="19">
        <f>H1516*INDEX('Pliegos Tarifarios (Las Condes)'!$E:$E,MATCH($B1516,'Pliegos Tarifarios (Las Condes)'!$A:$A,0))</f>
        <v>9171.7752920000003</v>
      </c>
      <c r="Q1516" s="19" cm="1">
        <f t="array" ref="Q1516">H1516*_xlfn.IFS(H1516&lt;=350,INDEX('Pliegos Tarifarios (Las Condes)'!$F:$F,MATCH($B1516,'Pliegos Tarifarios (Las Condes)'!$A:$A,0)),H1516&lt;=500,INDEX('Pliegos Tarifarios (Las Condes)'!$G:$G,MATCH($B1516,'Pliegos Tarifarios (Las Condes)'!$A:$A,0)),H1516&lt;=1000,INDEX('Pliegos Tarifarios (Las Condes)'!$H:$H,MATCH($B1516,'Pliegos Tarifarios (Las Condes)'!$A:$A,0)),H1516&lt;=5000,INDEX('Pliegos Tarifarios (Las Condes)'!$I:$I,MATCH($B1516,'Pliegos Tarifarios (Las Condes)'!$A:$A,0)),H1516&gt;5000,INDEX('Pliegos Tarifarios (Las Condes)'!$J:$J,MATCH($B1516,'Pliegos Tarifarios (Las Condes)'!$A:$A,0)))/1.19</f>
        <v>1663.4148915966389</v>
      </c>
      <c r="R1516" s="19">
        <f>INDEX('Pliegos Tarifarios (Las Condes)'!$K:$K,MATCH($B1516,'Pliegos Tarifarios (Las Condes)'!$A:$A,0))</f>
        <v>719.68899999999996</v>
      </c>
      <c r="S1516" s="21">
        <f t="shared" si="72"/>
        <v>131055.22880019664</v>
      </c>
      <c r="T1516" s="21">
        <f t="shared" si="73"/>
        <v>24900.49347203736</v>
      </c>
      <c r="U1516" s="19">
        <v>0</v>
      </c>
      <c r="V1516" s="21">
        <f t="shared" si="74"/>
        <v>155955.72227223401</v>
      </c>
    </row>
    <row r="1517" spans="1:22" x14ac:dyDescent="0.3">
      <c r="A1517" s="7" t="s">
        <v>143</v>
      </c>
      <c r="B1517" s="7">
        <v>4</v>
      </c>
      <c r="C1517" s="8" t="s">
        <v>186</v>
      </c>
      <c r="D1517" s="7" t="s">
        <v>486</v>
      </c>
      <c r="E1517" s="7" t="s">
        <v>121</v>
      </c>
      <c r="F1517" s="8" t="s">
        <v>487</v>
      </c>
      <c r="G1517" s="7" t="s">
        <v>16</v>
      </c>
      <c r="H1517" s="9">
        <v>709.17330000000004</v>
      </c>
      <c r="I1517" s="9">
        <v>1.9903999999999999</v>
      </c>
      <c r="J1517" s="9">
        <v>1.9455</v>
      </c>
      <c r="K1517" s="10">
        <v>0.97744172025723475</v>
      </c>
      <c r="L1517" s="9">
        <v>22.88</v>
      </c>
      <c r="M1517" s="19">
        <f>H1517*INDEX('Pliegos Tarifarios (Las Condes)'!$B:$B,MATCH($B1517,'Pliegos Tarifarios (Las Condes)'!$A:$A,0))</f>
        <v>84276.736625399993</v>
      </c>
      <c r="N1517" s="19">
        <f>I1517*INDEX('Pliegos Tarifarios (Las Condes)'!$C:$C,MATCH($B1517,'Pliegos Tarifarios (Las Condes)'!$A:$A,0))</f>
        <v>6826.7873727999995</v>
      </c>
      <c r="O1517" s="19">
        <f>J1517*INDEX('Pliegos Tarifarios (Las Condes)'!$D:$D,MATCH($B1517,'Pliegos Tarifarios (Las Condes)'!$A:$A,0))</f>
        <v>27486.841110000001</v>
      </c>
      <c r="P1517" s="19">
        <f>H1517*INDEX('Pliegos Tarifarios (Las Condes)'!$E:$E,MATCH($B1517,'Pliegos Tarifarios (Las Condes)'!$A:$A,0))</f>
        <v>9171.0291156000003</v>
      </c>
      <c r="Q1517" s="19" cm="1">
        <f t="array" ref="Q1517">H1517*_xlfn.IFS(H1517&lt;=350,INDEX('Pliegos Tarifarios (Las Condes)'!$F:$F,MATCH($B1517,'Pliegos Tarifarios (Las Condes)'!$A:$A,0)),H1517&lt;=500,INDEX('Pliegos Tarifarios (Las Condes)'!$G:$G,MATCH($B1517,'Pliegos Tarifarios (Las Condes)'!$A:$A,0)),H1517&lt;=1000,INDEX('Pliegos Tarifarios (Las Condes)'!$H:$H,MATCH($B1517,'Pliegos Tarifarios (Las Condes)'!$A:$A,0)),H1517&lt;=5000,INDEX('Pliegos Tarifarios (Las Condes)'!$I:$I,MATCH($B1517,'Pliegos Tarifarios (Las Condes)'!$A:$A,0)),H1517&gt;5000,INDEX('Pliegos Tarifarios (Las Condes)'!$J:$J,MATCH($B1517,'Pliegos Tarifarios (Las Condes)'!$A:$A,0)))/1.19</f>
        <v>1663.2795632773114</v>
      </c>
      <c r="R1517" s="19">
        <f>INDEX('Pliegos Tarifarios (Las Condes)'!$K:$K,MATCH($B1517,'Pliegos Tarifarios (Las Condes)'!$A:$A,0))</f>
        <v>719.68899999999996</v>
      </c>
      <c r="S1517" s="21">
        <f t="shared" si="72"/>
        <v>130144.36278707731</v>
      </c>
      <c r="T1517" s="21">
        <f t="shared" si="73"/>
        <v>24727.428929544687</v>
      </c>
      <c r="U1517" s="19">
        <v>0</v>
      </c>
      <c r="V1517" s="21">
        <f t="shared" si="74"/>
        <v>154871.79171662198</v>
      </c>
    </row>
    <row r="1518" spans="1:22" x14ac:dyDescent="0.3">
      <c r="A1518" s="7" t="s">
        <v>143</v>
      </c>
      <c r="B1518" s="7">
        <v>4</v>
      </c>
      <c r="C1518" s="8" t="s">
        <v>186</v>
      </c>
      <c r="D1518" s="7" t="s">
        <v>488</v>
      </c>
      <c r="E1518" s="7" t="s">
        <v>121</v>
      </c>
      <c r="F1518" s="8" t="s">
        <v>489</v>
      </c>
      <c r="G1518" s="7" t="s">
        <v>16</v>
      </c>
      <c r="H1518" s="9">
        <v>707.90409999999997</v>
      </c>
      <c r="I1518" s="9">
        <v>2.0606</v>
      </c>
      <c r="J1518" s="9">
        <v>1.9853000000000001</v>
      </c>
      <c r="K1518" s="10">
        <v>0.96345724546248668</v>
      </c>
      <c r="L1518" s="9">
        <v>22.84</v>
      </c>
      <c r="M1518" s="19">
        <f>H1518*INDEX('Pliegos Tarifarios (Las Condes)'!$B:$B,MATCH($B1518,'Pliegos Tarifarios (Las Condes)'!$A:$A,0))</f>
        <v>84125.907435799993</v>
      </c>
      <c r="N1518" s="19">
        <f>I1518*INDEX('Pliegos Tarifarios (Las Condes)'!$C:$C,MATCH($B1518,'Pliegos Tarifarios (Las Condes)'!$A:$A,0))</f>
        <v>7067.5633342000001</v>
      </c>
      <c r="O1518" s="19">
        <f>J1518*INDEX('Pliegos Tarifarios (Las Condes)'!$D:$D,MATCH($B1518,'Pliegos Tarifarios (Las Condes)'!$A:$A,0))</f>
        <v>28049.152226000002</v>
      </c>
      <c r="P1518" s="19">
        <f>H1518*INDEX('Pliegos Tarifarios (Las Condes)'!$E:$E,MATCH($B1518,'Pliegos Tarifarios (Las Condes)'!$A:$A,0))</f>
        <v>9154.6158211999991</v>
      </c>
      <c r="Q1518" s="19" cm="1">
        <f t="array" ref="Q1518">H1518*_xlfn.IFS(H1518&lt;=350,INDEX('Pliegos Tarifarios (Las Condes)'!$F:$F,MATCH($B1518,'Pliegos Tarifarios (Las Condes)'!$A:$A,0)),H1518&lt;=500,INDEX('Pliegos Tarifarios (Las Condes)'!$G:$G,MATCH($B1518,'Pliegos Tarifarios (Las Condes)'!$A:$A,0)),H1518&lt;=1000,INDEX('Pliegos Tarifarios (Las Condes)'!$H:$H,MATCH($B1518,'Pliegos Tarifarios (Las Condes)'!$A:$A,0)),H1518&lt;=5000,INDEX('Pliegos Tarifarios (Las Condes)'!$I:$I,MATCH($B1518,'Pliegos Tarifarios (Las Condes)'!$A:$A,0)),H1518&gt;5000,INDEX('Pliegos Tarifarios (Las Condes)'!$J:$J,MATCH($B1518,'Pliegos Tarifarios (Las Condes)'!$A:$A,0)))/1.19</f>
        <v>1660.3028093277314</v>
      </c>
      <c r="R1518" s="19">
        <f>INDEX('Pliegos Tarifarios (Las Condes)'!$K:$K,MATCH($B1518,'Pliegos Tarifarios (Las Condes)'!$A:$A,0))</f>
        <v>719.68899999999996</v>
      </c>
      <c r="S1518" s="21">
        <f t="shared" si="72"/>
        <v>130777.23062652771</v>
      </c>
      <c r="T1518" s="21">
        <f t="shared" si="73"/>
        <v>24847.673819040265</v>
      </c>
      <c r="U1518" s="19">
        <v>0</v>
      </c>
      <c r="V1518" s="21">
        <f t="shared" si="74"/>
        <v>155624.90444556798</v>
      </c>
    </row>
    <row r="1519" spans="1:22" x14ac:dyDescent="0.3">
      <c r="A1519" s="7" t="s">
        <v>143</v>
      </c>
      <c r="B1519" s="7">
        <v>4</v>
      </c>
      <c r="C1519" s="8" t="s">
        <v>186</v>
      </c>
      <c r="D1519" s="7" t="s">
        <v>490</v>
      </c>
      <c r="E1519" s="7" t="s">
        <v>121</v>
      </c>
      <c r="F1519" s="8" t="s">
        <v>491</v>
      </c>
      <c r="G1519" s="7" t="s">
        <v>16</v>
      </c>
      <c r="H1519" s="9">
        <v>710.91849999999999</v>
      </c>
      <c r="I1519" s="9">
        <v>2.0327000000000002</v>
      </c>
      <c r="J1519" s="9">
        <v>1.9810000000000001</v>
      </c>
      <c r="K1519" s="10">
        <v>0.97456584837900329</v>
      </c>
      <c r="L1519" s="9">
        <v>22.93</v>
      </c>
      <c r="M1519" s="19">
        <f>H1519*INDEX('Pliegos Tarifarios (Las Condes)'!$B:$B,MATCH($B1519,'Pliegos Tarifarios (Las Condes)'!$A:$A,0))</f>
        <v>84484.132702999996</v>
      </c>
      <c r="N1519" s="19">
        <f>I1519*INDEX('Pliegos Tarifarios (Las Condes)'!$C:$C,MATCH($B1519,'Pliegos Tarifarios (Las Condes)'!$A:$A,0))</f>
        <v>6971.8703239000006</v>
      </c>
      <c r="O1519" s="19">
        <f>J1519*INDEX('Pliegos Tarifarios (Las Condes)'!$D:$D,MATCH($B1519,'Pliegos Tarifarios (Las Condes)'!$A:$A,0))</f>
        <v>27988.400020000001</v>
      </c>
      <c r="P1519" s="19">
        <f>H1519*INDEX('Pliegos Tarifarios (Las Condes)'!$E:$E,MATCH($B1519,'Pliegos Tarifarios (Las Condes)'!$A:$A,0))</f>
        <v>9193.5980419999996</v>
      </c>
      <c r="Q1519" s="19" cm="1">
        <f t="array" ref="Q1519">H1519*_xlfn.IFS(H1519&lt;=350,INDEX('Pliegos Tarifarios (Las Condes)'!$F:$F,MATCH($B1519,'Pliegos Tarifarios (Las Condes)'!$A:$A,0)),H1519&lt;=500,INDEX('Pliegos Tarifarios (Las Condes)'!$G:$G,MATCH($B1519,'Pliegos Tarifarios (Las Condes)'!$A:$A,0)),H1519&lt;=1000,INDEX('Pliegos Tarifarios (Las Condes)'!$H:$H,MATCH($B1519,'Pliegos Tarifarios (Las Condes)'!$A:$A,0)),H1519&lt;=5000,INDEX('Pliegos Tarifarios (Las Condes)'!$I:$I,MATCH($B1519,'Pliegos Tarifarios (Las Condes)'!$A:$A,0)),H1519&gt;5000,INDEX('Pliegos Tarifarios (Las Condes)'!$J:$J,MATCH($B1519,'Pliegos Tarifarios (Las Condes)'!$A:$A,0)))/1.19</f>
        <v>1667.3727172268912</v>
      </c>
      <c r="R1519" s="19">
        <f>INDEX('Pliegos Tarifarios (Las Condes)'!$K:$K,MATCH($B1519,'Pliegos Tarifarios (Las Condes)'!$A:$A,0))</f>
        <v>719.68899999999996</v>
      </c>
      <c r="S1519" s="21">
        <f t="shared" si="72"/>
        <v>131025.06280612688</v>
      </c>
      <c r="T1519" s="21">
        <f t="shared" si="73"/>
        <v>24894.761933164107</v>
      </c>
      <c r="U1519" s="19">
        <v>0</v>
      </c>
      <c r="V1519" s="21">
        <f t="shared" si="74"/>
        <v>155919.82473929098</v>
      </c>
    </row>
    <row r="1520" spans="1:22" x14ac:dyDescent="0.3">
      <c r="A1520" s="7" t="s">
        <v>143</v>
      </c>
      <c r="B1520" s="7">
        <v>4</v>
      </c>
      <c r="C1520" s="8" t="s">
        <v>186</v>
      </c>
      <c r="D1520" s="7" t="s">
        <v>492</v>
      </c>
      <c r="E1520" s="7" t="s">
        <v>121</v>
      </c>
      <c r="F1520" s="8" t="s">
        <v>493</v>
      </c>
      <c r="G1520" s="7" t="s">
        <v>16</v>
      </c>
      <c r="H1520" s="9">
        <v>710.16970000000003</v>
      </c>
      <c r="I1520" s="9">
        <v>2.0209999999999999</v>
      </c>
      <c r="J1520" s="9">
        <v>1.9422999999999999</v>
      </c>
      <c r="K1520" s="10">
        <v>0.96105888174171206</v>
      </c>
      <c r="L1520" s="9">
        <v>22.91</v>
      </c>
      <c r="M1520" s="19">
        <f>H1520*INDEX('Pliegos Tarifarios (Las Condes)'!$B:$B,MATCH($B1520,'Pliegos Tarifarios (Las Condes)'!$A:$A,0))</f>
        <v>84395.146808599995</v>
      </c>
      <c r="N1520" s="19">
        <f>I1520*INDEX('Pliegos Tarifarios (Las Condes)'!$C:$C,MATCH($B1520,'Pliegos Tarifarios (Las Condes)'!$A:$A,0))</f>
        <v>6931.7409969999999</v>
      </c>
      <c r="O1520" s="19">
        <f>J1520*INDEX('Pliegos Tarifarios (Las Condes)'!$D:$D,MATCH($B1520,'Pliegos Tarifarios (Las Condes)'!$A:$A,0))</f>
        <v>27441.630165999999</v>
      </c>
      <c r="P1520" s="19">
        <f>H1520*INDEX('Pliegos Tarifarios (Las Condes)'!$E:$E,MATCH($B1520,'Pliegos Tarifarios (Las Condes)'!$A:$A,0))</f>
        <v>9183.9145604000005</v>
      </c>
      <c r="Q1520" s="19" cm="1">
        <f t="array" ref="Q1520">H1520*_xlfn.IFS(H1520&lt;=350,INDEX('Pliegos Tarifarios (Las Condes)'!$F:$F,MATCH($B1520,'Pliegos Tarifarios (Las Condes)'!$A:$A,0)),H1520&lt;=500,INDEX('Pliegos Tarifarios (Las Condes)'!$G:$G,MATCH($B1520,'Pliegos Tarifarios (Las Condes)'!$A:$A,0)),H1520&lt;=1000,INDEX('Pliegos Tarifarios (Las Condes)'!$H:$H,MATCH($B1520,'Pliegos Tarifarios (Las Condes)'!$A:$A,0)),H1520&lt;=5000,INDEX('Pliegos Tarifarios (Las Condes)'!$I:$I,MATCH($B1520,'Pliegos Tarifarios (Las Condes)'!$A:$A,0)),H1520&gt;5000,INDEX('Pliegos Tarifarios (Las Condes)'!$J:$J,MATCH($B1520,'Pliegos Tarifarios (Las Condes)'!$A:$A,0)))/1.19</f>
        <v>1665.6164980672272</v>
      </c>
      <c r="R1520" s="19">
        <f>INDEX('Pliegos Tarifarios (Las Condes)'!$K:$K,MATCH($B1520,'Pliegos Tarifarios (Las Condes)'!$A:$A,0))</f>
        <v>719.68899999999996</v>
      </c>
      <c r="S1520" s="21">
        <f t="shared" si="72"/>
        <v>130337.73803006724</v>
      </c>
      <c r="T1520" s="21">
        <f t="shared" si="73"/>
        <v>24764.170225712776</v>
      </c>
      <c r="U1520" s="19">
        <v>0</v>
      </c>
      <c r="V1520" s="21">
        <f t="shared" si="74"/>
        <v>155101.90825578</v>
      </c>
    </row>
    <row r="1521" spans="1:22" x14ac:dyDescent="0.3">
      <c r="A1521" s="7" t="s">
        <v>143</v>
      </c>
      <c r="B1521" s="7">
        <v>4</v>
      </c>
      <c r="C1521" s="8" t="s">
        <v>186</v>
      </c>
      <c r="D1521" s="7" t="s">
        <v>494</v>
      </c>
      <c r="E1521" s="7" t="s">
        <v>121</v>
      </c>
      <c r="F1521" s="8" t="s">
        <v>495</v>
      </c>
      <c r="G1521" s="7" t="s">
        <v>16</v>
      </c>
      <c r="H1521" s="9">
        <v>709.65300000000002</v>
      </c>
      <c r="I1521" s="9">
        <v>2.0084</v>
      </c>
      <c r="J1521" s="9">
        <v>2.0084</v>
      </c>
      <c r="K1521" s="10">
        <v>1</v>
      </c>
      <c r="L1521" s="9">
        <v>22.89</v>
      </c>
      <c r="M1521" s="19">
        <f>H1521*INDEX('Pliegos Tarifarios (Las Condes)'!$B:$B,MATCH($B1521,'Pliegos Tarifarios (Las Condes)'!$A:$A,0))</f>
        <v>84333.743214000002</v>
      </c>
      <c r="N1521" s="19">
        <f>I1521*INDEX('Pliegos Tarifarios (Las Condes)'!$C:$C,MATCH($B1521,'Pliegos Tarifarios (Las Condes)'!$A:$A,0))</f>
        <v>6888.5247988000001</v>
      </c>
      <c r="O1521" s="19">
        <f>J1521*INDEX('Pliegos Tarifarios (Las Condes)'!$D:$D,MATCH($B1521,'Pliegos Tarifarios (Las Condes)'!$A:$A,0))</f>
        <v>28375.518727999999</v>
      </c>
      <c r="P1521" s="19">
        <f>H1521*INDEX('Pliegos Tarifarios (Las Condes)'!$E:$E,MATCH($B1521,'Pliegos Tarifarios (Las Condes)'!$A:$A,0))</f>
        <v>9177.2325959999998</v>
      </c>
      <c r="Q1521" s="19" cm="1">
        <f t="array" ref="Q1521">H1521*_xlfn.IFS(H1521&lt;=350,INDEX('Pliegos Tarifarios (Las Condes)'!$F:$F,MATCH($B1521,'Pliegos Tarifarios (Las Condes)'!$A:$A,0)),H1521&lt;=500,INDEX('Pliegos Tarifarios (Las Condes)'!$G:$G,MATCH($B1521,'Pliegos Tarifarios (Las Condes)'!$A:$A,0)),H1521&lt;=1000,INDEX('Pliegos Tarifarios (Las Condes)'!$H:$H,MATCH($B1521,'Pliegos Tarifarios (Las Condes)'!$A:$A,0)),H1521&lt;=5000,INDEX('Pliegos Tarifarios (Las Condes)'!$I:$I,MATCH($B1521,'Pliegos Tarifarios (Las Condes)'!$A:$A,0)),H1521&gt;5000,INDEX('Pliegos Tarifarios (Las Condes)'!$J:$J,MATCH($B1521,'Pliegos Tarifarios (Las Condes)'!$A:$A,0)))/1.19</f>
        <v>1664.4046411764709</v>
      </c>
      <c r="R1521" s="19">
        <f>INDEX('Pliegos Tarifarios (Las Condes)'!$K:$K,MATCH($B1521,'Pliegos Tarifarios (Las Condes)'!$A:$A,0))</f>
        <v>719.68899999999996</v>
      </c>
      <c r="S1521" s="21">
        <f t="shared" si="72"/>
        <v>131159.11297797647</v>
      </c>
      <c r="T1521" s="21">
        <f t="shared" si="73"/>
        <v>24920.23146581553</v>
      </c>
      <c r="U1521" s="19">
        <v>0</v>
      </c>
      <c r="V1521" s="21">
        <f t="shared" si="74"/>
        <v>156079.34444379201</v>
      </c>
    </row>
    <row r="1522" spans="1:22" x14ac:dyDescent="0.3">
      <c r="A1522" s="7" t="s">
        <v>143</v>
      </c>
      <c r="B1522" s="7">
        <v>4</v>
      </c>
      <c r="C1522" s="8" t="s">
        <v>186</v>
      </c>
      <c r="D1522" s="7" t="s">
        <v>496</v>
      </c>
      <c r="E1522" s="7" t="s">
        <v>121</v>
      </c>
      <c r="F1522" s="8" t="s">
        <v>497</v>
      </c>
      <c r="G1522" s="7" t="s">
        <v>16</v>
      </c>
      <c r="H1522" s="9">
        <v>709.91750000000002</v>
      </c>
      <c r="I1522" s="9">
        <v>1.9746999999999999</v>
      </c>
      <c r="J1522" s="9">
        <v>1.9336</v>
      </c>
      <c r="K1522" s="10">
        <v>0.97918671190560591</v>
      </c>
      <c r="L1522" s="9">
        <v>22.9</v>
      </c>
      <c r="M1522" s="19">
        <f>H1522*INDEX('Pliegos Tarifarios (Las Condes)'!$B:$B,MATCH($B1522,'Pliegos Tarifarios (Las Condes)'!$A:$A,0))</f>
        <v>84365.175864999997</v>
      </c>
      <c r="N1522" s="19">
        <f>I1522*INDEX('Pliegos Tarifarios (Las Condes)'!$C:$C,MATCH($B1522,'Pliegos Tarifarios (Las Condes)'!$A:$A,0))</f>
        <v>6772.9386178999994</v>
      </c>
      <c r="O1522" s="19">
        <f>J1522*INDEX('Pliegos Tarifarios (Las Condes)'!$D:$D,MATCH($B1522,'Pliegos Tarifarios (Las Condes)'!$A:$A,0))</f>
        <v>27318.712911999999</v>
      </c>
      <c r="P1522" s="19">
        <f>H1522*INDEX('Pliegos Tarifarios (Las Condes)'!$E:$E,MATCH($B1522,'Pliegos Tarifarios (Las Condes)'!$A:$A,0))</f>
        <v>9180.6531100000011</v>
      </c>
      <c r="Q1522" s="19" cm="1">
        <f t="array" ref="Q1522">H1522*_xlfn.IFS(H1522&lt;=350,INDEX('Pliegos Tarifarios (Las Condes)'!$F:$F,MATCH($B1522,'Pliegos Tarifarios (Las Condes)'!$A:$A,0)),H1522&lt;=500,INDEX('Pliegos Tarifarios (Las Condes)'!$G:$G,MATCH($B1522,'Pliegos Tarifarios (Las Condes)'!$A:$A,0)),H1522&lt;=1000,INDEX('Pliegos Tarifarios (Las Condes)'!$H:$H,MATCH($B1522,'Pliegos Tarifarios (Las Condes)'!$A:$A,0)),H1522&lt;=5000,INDEX('Pliegos Tarifarios (Las Condes)'!$I:$I,MATCH($B1522,'Pliegos Tarifarios (Las Condes)'!$A:$A,0)),H1522&gt;5000,INDEX('Pliegos Tarifarios (Las Condes)'!$J:$J,MATCH($B1522,'Pliegos Tarifarios (Las Condes)'!$A:$A,0)))/1.19</f>
        <v>1665.0249936974792</v>
      </c>
      <c r="R1522" s="19">
        <f>INDEX('Pliegos Tarifarios (Las Condes)'!$K:$K,MATCH($B1522,'Pliegos Tarifarios (Las Condes)'!$A:$A,0))</f>
        <v>719.68899999999996</v>
      </c>
      <c r="S1522" s="21">
        <f t="shared" si="72"/>
        <v>130022.19449859747</v>
      </c>
      <c r="T1522" s="21">
        <f t="shared" si="73"/>
        <v>24704.216954733518</v>
      </c>
      <c r="U1522" s="19">
        <v>0</v>
      </c>
      <c r="V1522" s="21">
        <f t="shared" si="74"/>
        <v>154726.41145333098</v>
      </c>
    </row>
    <row r="1523" spans="1:22" x14ac:dyDescent="0.3">
      <c r="A1523" s="7" t="s">
        <v>143</v>
      </c>
      <c r="B1523" s="7">
        <v>4</v>
      </c>
      <c r="C1523" s="8" t="s">
        <v>186</v>
      </c>
      <c r="D1523" s="7" t="s">
        <v>498</v>
      </c>
      <c r="E1523" s="7" t="s">
        <v>121</v>
      </c>
      <c r="F1523" s="8" t="s">
        <v>499</v>
      </c>
      <c r="G1523" s="7" t="s">
        <v>16</v>
      </c>
      <c r="H1523" s="9">
        <v>710.70640000000003</v>
      </c>
      <c r="I1523" s="9">
        <v>1.9886999999999999</v>
      </c>
      <c r="J1523" s="9">
        <v>1.9886999999999999</v>
      </c>
      <c r="K1523" s="10">
        <v>1</v>
      </c>
      <c r="L1523" s="9">
        <v>22.93</v>
      </c>
      <c r="M1523" s="19">
        <f>H1523*INDEX('Pliegos Tarifarios (Las Condes)'!$B:$B,MATCH($B1523,'Pliegos Tarifarios (Las Condes)'!$A:$A,0))</f>
        <v>84458.927163200002</v>
      </c>
      <c r="N1523" s="19">
        <f>I1523*INDEX('Pliegos Tarifarios (Las Condes)'!$C:$C,MATCH($B1523,'Pliegos Tarifarios (Las Condes)'!$A:$A,0))</f>
        <v>6820.9566158999996</v>
      </c>
      <c r="O1523" s="19">
        <f>J1523*INDEX('Pliegos Tarifarios (Las Condes)'!$D:$D,MATCH($B1523,'Pliegos Tarifarios (Las Condes)'!$A:$A,0))</f>
        <v>28097.188854</v>
      </c>
      <c r="P1523" s="19">
        <f>H1523*INDEX('Pliegos Tarifarios (Las Condes)'!$E:$E,MATCH($B1523,'Pliegos Tarifarios (Las Condes)'!$A:$A,0))</f>
        <v>9190.8551648000011</v>
      </c>
      <c r="Q1523" s="19" cm="1">
        <f t="array" ref="Q1523">H1523*_xlfn.IFS(H1523&lt;=350,INDEX('Pliegos Tarifarios (Las Condes)'!$F:$F,MATCH($B1523,'Pliegos Tarifarios (Las Condes)'!$A:$A,0)),H1523&lt;=500,INDEX('Pliegos Tarifarios (Las Condes)'!$G:$G,MATCH($B1523,'Pliegos Tarifarios (Las Condes)'!$A:$A,0)),H1523&lt;=1000,INDEX('Pliegos Tarifarios (Las Condes)'!$H:$H,MATCH($B1523,'Pliegos Tarifarios (Las Condes)'!$A:$A,0)),H1523&lt;=5000,INDEX('Pliegos Tarifarios (Las Condes)'!$I:$I,MATCH($B1523,'Pliegos Tarifarios (Las Condes)'!$A:$A,0)),H1523&gt;5000,INDEX('Pliegos Tarifarios (Las Condes)'!$J:$J,MATCH($B1523,'Pliegos Tarifarios (Las Condes)'!$A:$A,0)))/1.19</f>
        <v>1666.8752625210088</v>
      </c>
      <c r="R1523" s="19">
        <f>INDEX('Pliegos Tarifarios (Las Condes)'!$K:$K,MATCH($B1523,'Pliegos Tarifarios (Las Condes)'!$A:$A,0))</f>
        <v>719.68899999999996</v>
      </c>
      <c r="S1523" s="21">
        <f t="shared" si="72"/>
        <v>130954.49206042101</v>
      </c>
      <c r="T1523" s="21">
        <f t="shared" si="73"/>
        <v>24881.353491479993</v>
      </c>
      <c r="U1523" s="19">
        <v>0</v>
      </c>
      <c r="V1523" s="21">
        <f t="shared" si="74"/>
        <v>155835.845551901</v>
      </c>
    </row>
    <row r="1524" spans="1:22" x14ac:dyDescent="0.3">
      <c r="A1524" s="7" t="s">
        <v>143</v>
      </c>
      <c r="B1524" s="7">
        <v>4</v>
      </c>
      <c r="C1524" s="8" t="s">
        <v>186</v>
      </c>
      <c r="D1524" s="7" t="s">
        <v>500</v>
      </c>
      <c r="E1524" s="7" t="s">
        <v>121</v>
      </c>
      <c r="F1524" s="8" t="s">
        <v>501</v>
      </c>
      <c r="G1524" s="7" t="s">
        <v>16</v>
      </c>
      <c r="H1524" s="9">
        <v>708.80269999999996</v>
      </c>
      <c r="I1524" s="9">
        <v>1.9734</v>
      </c>
      <c r="J1524" s="9">
        <v>1.9724999999999999</v>
      </c>
      <c r="K1524" s="10">
        <v>0.99954393432654298</v>
      </c>
      <c r="L1524" s="9">
        <v>22.86</v>
      </c>
      <c r="M1524" s="19">
        <f>H1524*INDEX('Pliegos Tarifarios (Las Condes)'!$B:$B,MATCH($B1524,'Pliegos Tarifarios (Las Condes)'!$A:$A,0))</f>
        <v>84232.695262599984</v>
      </c>
      <c r="N1524" s="19">
        <f>I1524*INDEX('Pliegos Tarifarios (Las Condes)'!$C:$C,MATCH($B1524,'Pliegos Tarifarios (Las Condes)'!$A:$A,0))</f>
        <v>6768.4798037999999</v>
      </c>
      <c r="O1524" s="19">
        <f>J1524*INDEX('Pliegos Tarifarios (Las Condes)'!$D:$D,MATCH($B1524,'Pliegos Tarifarios (Las Condes)'!$A:$A,0))</f>
        <v>27868.30845</v>
      </c>
      <c r="P1524" s="19">
        <f>H1524*INDEX('Pliegos Tarifarios (Las Condes)'!$E:$E,MATCH($B1524,'Pliegos Tarifarios (Las Condes)'!$A:$A,0))</f>
        <v>9166.2365164000003</v>
      </c>
      <c r="Q1524" s="19" cm="1">
        <f t="array" ref="Q1524">H1524*_xlfn.IFS(H1524&lt;=350,INDEX('Pliegos Tarifarios (Las Condes)'!$F:$F,MATCH($B1524,'Pliegos Tarifarios (Las Condes)'!$A:$A,0)),H1524&lt;=500,INDEX('Pliegos Tarifarios (Las Condes)'!$G:$G,MATCH($B1524,'Pliegos Tarifarios (Las Condes)'!$A:$A,0)),H1524&lt;=1000,INDEX('Pliegos Tarifarios (Las Condes)'!$H:$H,MATCH($B1524,'Pliegos Tarifarios (Las Condes)'!$A:$A,0)),H1524&lt;=5000,INDEX('Pliegos Tarifarios (Las Condes)'!$I:$I,MATCH($B1524,'Pliegos Tarifarios (Las Condes)'!$A:$A,0)),H1524&gt;5000,INDEX('Pliegos Tarifarios (Las Condes)'!$J:$J,MATCH($B1524,'Pliegos Tarifarios (Las Condes)'!$A:$A,0)))/1.19</f>
        <v>1662.4103661344539</v>
      </c>
      <c r="R1524" s="19">
        <f>INDEX('Pliegos Tarifarios (Las Condes)'!$K:$K,MATCH($B1524,'Pliegos Tarifarios (Las Condes)'!$A:$A,0))</f>
        <v>719.68899999999996</v>
      </c>
      <c r="S1524" s="21">
        <f t="shared" si="72"/>
        <v>130417.81939893444</v>
      </c>
      <c r="T1524" s="21">
        <f t="shared" si="73"/>
        <v>24779.385685797544</v>
      </c>
      <c r="U1524" s="19">
        <v>0</v>
      </c>
      <c r="V1524" s="21">
        <f t="shared" si="74"/>
        <v>155197.20508473198</v>
      </c>
    </row>
    <row r="1525" spans="1:22" x14ac:dyDescent="0.3">
      <c r="A1525" s="7" t="s">
        <v>143</v>
      </c>
      <c r="B1525" s="7">
        <v>4</v>
      </c>
      <c r="C1525" s="8" t="s">
        <v>186</v>
      </c>
      <c r="D1525" s="7" t="s">
        <v>502</v>
      </c>
      <c r="E1525" s="7" t="s">
        <v>121</v>
      </c>
      <c r="F1525" s="8" t="s">
        <v>503</v>
      </c>
      <c r="G1525" s="7" t="s">
        <v>16</v>
      </c>
      <c r="H1525" s="9">
        <v>709.16099999999994</v>
      </c>
      <c r="I1525" s="9">
        <v>2.0320999999999998</v>
      </c>
      <c r="J1525" s="9">
        <v>2.0320999999999998</v>
      </c>
      <c r="K1525" s="10">
        <v>1</v>
      </c>
      <c r="L1525" s="9">
        <v>22.88</v>
      </c>
      <c r="M1525" s="19">
        <f>H1525*INDEX('Pliegos Tarifarios (Las Condes)'!$B:$B,MATCH($B1525,'Pliegos Tarifarios (Las Condes)'!$A:$A,0))</f>
        <v>84275.274917999996</v>
      </c>
      <c r="N1525" s="19">
        <f>I1525*INDEX('Pliegos Tarifarios (Las Condes)'!$C:$C,MATCH($B1525,'Pliegos Tarifarios (Las Condes)'!$A:$A,0))</f>
        <v>6969.8124096999991</v>
      </c>
      <c r="O1525" s="19">
        <f>J1525*INDEX('Pliegos Tarifarios (Las Condes)'!$D:$D,MATCH($B1525,'Pliegos Tarifarios (Las Condes)'!$A:$A,0))</f>
        <v>28710.362281999998</v>
      </c>
      <c r="P1525" s="19">
        <f>H1525*INDEX('Pliegos Tarifarios (Las Condes)'!$E:$E,MATCH($B1525,'Pliegos Tarifarios (Las Condes)'!$A:$A,0))</f>
        <v>9170.8700520000002</v>
      </c>
      <c r="Q1525" s="19" cm="1">
        <f t="array" ref="Q1525">H1525*_xlfn.IFS(H1525&lt;=350,INDEX('Pliegos Tarifarios (Las Condes)'!$F:$F,MATCH($B1525,'Pliegos Tarifarios (Las Condes)'!$A:$A,0)),H1525&lt;=500,INDEX('Pliegos Tarifarios (Las Condes)'!$G:$G,MATCH($B1525,'Pliegos Tarifarios (Las Condes)'!$A:$A,0)),H1525&lt;=1000,INDEX('Pliegos Tarifarios (Las Condes)'!$H:$H,MATCH($B1525,'Pliegos Tarifarios (Las Condes)'!$A:$A,0)),H1525&lt;=5000,INDEX('Pliegos Tarifarios (Las Condes)'!$I:$I,MATCH($B1525,'Pliegos Tarifarios (Las Condes)'!$A:$A,0)),H1525&gt;5000,INDEX('Pliegos Tarifarios (Las Condes)'!$J:$J,MATCH($B1525,'Pliegos Tarifarios (Las Condes)'!$A:$A,0)))/1.19</f>
        <v>1663.2507151260506</v>
      </c>
      <c r="R1525" s="19">
        <f>INDEX('Pliegos Tarifarios (Las Condes)'!$K:$K,MATCH($B1525,'Pliegos Tarifarios (Las Condes)'!$A:$A,0))</f>
        <v>719.68899999999996</v>
      </c>
      <c r="S1525" s="21">
        <f t="shared" si="72"/>
        <v>131509.25937682606</v>
      </c>
      <c r="T1525" s="21">
        <f t="shared" si="73"/>
        <v>24986.759281596951</v>
      </c>
      <c r="U1525" s="19">
        <v>0</v>
      </c>
      <c r="V1525" s="21">
        <f t="shared" si="74"/>
        <v>156496.01865842301</v>
      </c>
    </row>
    <row r="1526" spans="1:22" x14ac:dyDescent="0.3">
      <c r="A1526" s="7" t="s">
        <v>143</v>
      </c>
      <c r="B1526" s="7">
        <v>4</v>
      </c>
      <c r="C1526" s="8" t="s">
        <v>186</v>
      </c>
      <c r="D1526" s="7" t="s">
        <v>504</v>
      </c>
      <c r="E1526" s="7" t="s">
        <v>121</v>
      </c>
      <c r="F1526" s="8" t="s">
        <v>505</v>
      </c>
      <c r="G1526" s="7" t="s">
        <v>16</v>
      </c>
      <c r="H1526" s="9">
        <v>709.80280000000005</v>
      </c>
      <c r="I1526" s="9">
        <v>1.9692000000000001</v>
      </c>
      <c r="J1526" s="9">
        <v>1.9692000000000001</v>
      </c>
      <c r="K1526" s="10">
        <v>1</v>
      </c>
      <c r="L1526" s="9">
        <v>22.9</v>
      </c>
      <c r="M1526" s="19">
        <f>H1526*INDEX('Pliegos Tarifarios (Las Condes)'!$B:$B,MATCH($B1526,'Pliegos Tarifarios (Las Condes)'!$A:$A,0))</f>
        <v>84351.545146400007</v>
      </c>
      <c r="N1526" s="19">
        <f>I1526*INDEX('Pliegos Tarifarios (Las Condes)'!$C:$C,MATCH($B1526,'Pliegos Tarifarios (Las Condes)'!$A:$A,0))</f>
        <v>6754.0744044000003</v>
      </c>
      <c r="O1526" s="19">
        <f>J1526*INDEX('Pliegos Tarifarios (Las Condes)'!$D:$D,MATCH($B1526,'Pliegos Tarifarios (Las Condes)'!$A:$A,0))</f>
        <v>27821.684664</v>
      </c>
      <c r="P1526" s="19">
        <f>H1526*INDEX('Pliegos Tarifarios (Las Condes)'!$E:$E,MATCH($B1526,'Pliegos Tarifarios (Las Condes)'!$A:$A,0))</f>
        <v>9179.1698096</v>
      </c>
      <c r="Q1526" s="19" cm="1">
        <f t="array" ref="Q1526">H1526*_xlfn.IFS(H1526&lt;=350,INDEX('Pliegos Tarifarios (Las Condes)'!$F:$F,MATCH($B1526,'Pliegos Tarifarios (Las Condes)'!$A:$A,0)),H1526&lt;=500,INDEX('Pliegos Tarifarios (Las Condes)'!$G:$G,MATCH($B1526,'Pliegos Tarifarios (Las Condes)'!$A:$A,0)),H1526&lt;=1000,INDEX('Pliegos Tarifarios (Las Condes)'!$H:$H,MATCH($B1526,'Pliegos Tarifarios (Las Condes)'!$A:$A,0)),H1526&lt;=5000,INDEX('Pliegos Tarifarios (Las Condes)'!$I:$I,MATCH($B1526,'Pliegos Tarifarios (Las Condes)'!$A:$A,0)),H1526&gt;5000,INDEX('Pliegos Tarifarios (Las Condes)'!$J:$J,MATCH($B1526,'Pliegos Tarifarios (Las Condes)'!$A:$A,0)))/1.19</f>
        <v>1664.7559788235299</v>
      </c>
      <c r="R1526" s="19">
        <f>INDEX('Pliegos Tarifarios (Las Condes)'!$K:$K,MATCH($B1526,'Pliegos Tarifarios (Las Condes)'!$A:$A,0))</f>
        <v>719.68899999999996</v>
      </c>
      <c r="S1526" s="21">
        <f t="shared" si="72"/>
        <v>130490.91900322353</v>
      </c>
      <c r="T1526" s="21">
        <f t="shared" si="73"/>
        <v>24793.274610612472</v>
      </c>
      <c r="U1526" s="19">
        <v>0</v>
      </c>
      <c r="V1526" s="21">
        <f t="shared" si="74"/>
        <v>155284.19361383602</v>
      </c>
    </row>
    <row r="1527" spans="1:22" x14ac:dyDescent="0.3">
      <c r="A1527" s="7" t="s">
        <v>143</v>
      </c>
      <c r="B1527" s="7">
        <v>4</v>
      </c>
      <c r="C1527" s="8" t="s">
        <v>186</v>
      </c>
      <c r="D1527" s="7" t="s">
        <v>506</v>
      </c>
      <c r="E1527" s="7" t="s">
        <v>121</v>
      </c>
      <c r="F1527" s="8" t="s">
        <v>507</v>
      </c>
      <c r="G1527" s="7" t="s">
        <v>16</v>
      </c>
      <c r="H1527" s="9">
        <v>711.0643</v>
      </c>
      <c r="I1527" s="9">
        <v>1.9672000000000001</v>
      </c>
      <c r="J1527" s="9">
        <v>1.9375</v>
      </c>
      <c r="K1527" s="10">
        <v>0.98490239934932899</v>
      </c>
      <c r="L1527" s="9">
        <v>22.94</v>
      </c>
      <c r="M1527" s="19">
        <f>H1527*INDEX('Pliegos Tarifarios (Las Condes)'!$B:$B,MATCH($B1527,'Pliegos Tarifarios (Las Condes)'!$A:$A,0))</f>
        <v>84501.459283399992</v>
      </c>
      <c r="N1527" s="19">
        <f>I1527*INDEX('Pliegos Tarifarios (Las Condes)'!$C:$C,MATCH($B1527,'Pliegos Tarifarios (Las Condes)'!$A:$A,0))</f>
        <v>6747.2146904000001</v>
      </c>
      <c r="O1527" s="19">
        <f>J1527*INDEX('Pliegos Tarifarios (Las Condes)'!$D:$D,MATCH($B1527,'Pliegos Tarifarios (Las Condes)'!$A:$A,0))</f>
        <v>27373.813750000001</v>
      </c>
      <c r="P1527" s="19">
        <f>H1527*INDEX('Pliegos Tarifarios (Las Condes)'!$E:$E,MATCH($B1527,'Pliegos Tarifarios (Las Condes)'!$A:$A,0))</f>
        <v>9195.4835275999994</v>
      </c>
      <c r="Q1527" s="19" cm="1">
        <f t="array" ref="Q1527">H1527*_xlfn.IFS(H1527&lt;=350,INDEX('Pliegos Tarifarios (Las Condes)'!$F:$F,MATCH($B1527,'Pliegos Tarifarios (Las Condes)'!$A:$A,0)),H1527&lt;=500,INDEX('Pliegos Tarifarios (Las Condes)'!$G:$G,MATCH($B1527,'Pliegos Tarifarios (Las Condes)'!$A:$A,0)),H1527&lt;=1000,INDEX('Pliegos Tarifarios (Las Condes)'!$H:$H,MATCH($B1527,'Pliegos Tarifarios (Las Condes)'!$A:$A,0)),H1527&lt;=5000,INDEX('Pliegos Tarifarios (Las Condes)'!$I:$I,MATCH($B1527,'Pliegos Tarifarios (Las Condes)'!$A:$A,0)),H1527&gt;5000,INDEX('Pliegos Tarifarios (Las Condes)'!$J:$J,MATCH($B1527,'Pliegos Tarifarios (Las Condes)'!$A:$A,0)))/1.19</f>
        <v>1667.7146733613449</v>
      </c>
      <c r="R1527" s="19">
        <f>INDEX('Pliegos Tarifarios (Las Condes)'!$K:$K,MATCH($B1527,'Pliegos Tarifarios (Las Condes)'!$A:$A,0))</f>
        <v>719.68899999999996</v>
      </c>
      <c r="S1527" s="21">
        <f t="shared" si="72"/>
        <v>130205.37492476133</v>
      </c>
      <c r="T1527" s="21">
        <f t="shared" si="73"/>
        <v>24739.021235704655</v>
      </c>
      <c r="U1527" s="19">
        <v>0</v>
      </c>
      <c r="V1527" s="21">
        <f t="shared" si="74"/>
        <v>154944.39616046599</v>
      </c>
    </row>
    <row r="1528" spans="1:22" x14ac:dyDescent="0.3">
      <c r="A1528" s="7" t="s">
        <v>143</v>
      </c>
      <c r="B1528" s="7">
        <v>4</v>
      </c>
      <c r="C1528" s="8" t="s">
        <v>186</v>
      </c>
      <c r="D1528" s="7" t="s">
        <v>508</v>
      </c>
      <c r="E1528" s="7" t="s">
        <v>121</v>
      </c>
      <c r="F1528" s="8" t="s">
        <v>509</v>
      </c>
      <c r="G1528" s="7" t="s">
        <v>16</v>
      </c>
      <c r="H1528" s="9">
        <v>711.27099999999996</v>
      </c>
      <c r="I1528" s="9">
        <v>2.0417999999999998</v>
      </c>
      <c r="J1528" s="9">
        <v>2.0045000000000002</v>
      </c>
      <c r="K1528" s="10">
        <v>0.98173180526986004</v>
      </c>
      <c r="L1528" s="9">
        <v>22.94</v>
      </c>
      <c r="M1528" s="19">
        <f>H1528*INDEX('Pliegos Tarifarios (Las Condes)'!$B:$B,MATCH($B1528,'Pliegos Tarifarios (Las Condes)'!$A:$A,0))</f>
        <v>84526.023097999991</v>
      </c>
      <c r="N1528" s="19">
        <f>I1528*INDEX('Pliegos Tarifarios (Las Condes)'!$C:$C,MATCH($B1528,'Pliegos Tarifarios (Las Condes)'!$A:$A,0))</f>
        <v>7003.0820225999996</v>
      </c>
      <c r="O1528" s="19">
        <f>J1528*INDEX('Pliegos Tarifarios (Las Condes)'!$D:$D,MATCH($B1528,'Pliegos Tarifarios (Las Condes)'!$A:$A,0))</f>
        <v>28320.417890000004</v>
      </c>
      <c r="P1528" s="19">
        <f>H1528*INDEX('Pliegos Tarifarios (Las Condes)'!$E:$E,MATCH($B1528,'Pliegos Tarifarios (Las Condes)'!$A:$A,0))</f>
        <v>9198.1565719999999</v>
      </c>
      <c r="Q1528" s="19" cm="1">
        <f t="array" ref="Q1528">H1528*_xlfn.IFS(H1528&lt;=350,INDEX('Pliegos Tarifarios (Las Condes)'!$F:$F,MATCH($B1528,'Pliegos Tarifarios (Las Condes)'!$A:$A,0)),H1528&lt;=500,INDEX('Pliegos Tarifarios (Las Condes)'!$G:$G,MATCH($B1528,'Pliegos Tarifarios (Las Condes)'!$A:$A,0)),H1528&lt;=1000,INDEX('Pliegos Tarifarios (Las Condes)'!$H:$H,MATCH($B1528,'Pliegos Tarifarios (Las Condes)'!$A:$A,0)),H1528&lt;=5000,INDEX('Pliegos Tarifarios (Las Condes)'!$I:$I,MATCH($B1528,'Pliegos Tarifarios (Las Condes)'!$A:$A,0)),H1528&gt;5000,INDEX('Pliegos Tarifarios (Las Condes)'!$J:$J,MATCH($B1528,'Pliegos Tarifarios (Las Condes)'!$A:$A,0)))/1.19</f>
        <v>1668.1994630252102</v>
      </c>
      <c r="R1528" s="19">
        <f>INDEX('Pliegos Tarifarios (Las Condes)'!$K:$K,MATCH($B1528,'Pliegos Tarifarios (Las Condes)'!$A:$A,0))</f>
        <v>719.68899999999996</v>
      </c>
      <c r="S1528" s="21">
        <f t="shared" si="72"/>
        <v>131435.56804562523</v>
      </c>
      <c r="T1528" s="21">
        <f t="shared" si="73"/>
        <v>24972.757928668794</v>
      </c>
      <c r="U1528" s="19">
        <v>0</v>
      </c>
      <c r="V1528" s="21">
        <f t="shared" si="74"/>
        <v>156408.32597429401</v>
      </c>
    </row>
    <row r="1529" spans="1:22" x14ac:dyDescent="0.3">
      <c r="A1529" s="7" t="s">
        <v>143</v>
      </c>
      <c r="B1529" s="7">
        <v>4</v>
      </c>
      <c r="C1529" s="8" t="s">
        <v>186</v>
      </c>
      <c r="D1529" s="7" t="s">
        <v>510</v>
      </c>
      <c r="E1529" s="7" t="s">
        <v>121</v>
      </c>
      <c r="F1529" s="8" t="s">
        <v>511</v>
      </c>
      <c r="G1529" s="7" t="s">
        <v>16</v>
      </c>
      <c r="H1529" s="9">
        <v>708.7047</v>
      </c>
      <c r="I1529" s="9">
        <v>1.9902</v>
      </c>
      <c r="J1529" s="9">
        <v>1.9902</v>
      </c>
      <c r="K1529" s="10">
        <v>1</v>
      </c>
      <c r="L1529" s="9">
        <v>22.86</v>
      </c>
      <c r="M1529" s="19">
        <f>H1529*INDEX('Pliegos Tarifarios (Las Condes)'!$B:$B,MATCH($B1529,'Pliegos Tarifarios (Las Condes)'!$A:$A,0))</f>
        <v>84221.049138599992</v>
      </c>
      <c r="N1529" s="19">
        <f>I1529*INDEX('Pliegos Tarifarios (Las Condes)'!$C:$C,MATCH($B1529,'Pliegos Tarifarios (Las Condes)'!$A:$A,0))</f>
        <v>6826.1014014000002</v>
      </c>
      <c r="O1529" s="19">
        <f>J1529*INDEX('Pliegos Tarifarios (Las Condes)'!$D:$D,MATCH($B1529,'Pliegos Tarifarios (Las Condes)'!$A:$A,0))</f>
        <v>28118.381484000001</v>
      </c>
      <c r="P1529" s="19">
        <f>H1529*INDEX('Pliegos Tarifarios (Las Condes)'!$E:$E,MATCH($B1529,'Pliegos Tarifarios (Las Condes)'!$A:$A,0))</f>
        <v>9164.9691803999995</v>
      </c>
      <c r="Q1529" s="19" cm="1">
        <f t="array" ref="Q1529">H1529*_xlfn.IFS(H1529&lt;=350,INDEX('Pliegos Tarifarios (Las Condes)'!$F:$F,MATCH($B1529,'Pliegos Tarifarios (Las Condes)'!$A:$A,0)),H1529&lt;=500,INDEX('Pliegos Tarifarios (Las Condes)'!$G:$G,MATCH($B1529,'Pliegos Tarifarios (Las Condes)'!$A:$A,0)),H1529&lt;=1000,INDEX('Pliegos Tarifarios (Las Condes)'!$H:$H,MATCH($B1529,'Pliegos Tarifarios (Las Condes)'!$A:$A,0)),H1529&lt;=5000,INDEX('Pliegos Tarifarios (Las Condes)'!$I:$I,MATCH($B1529,'Pliegos Tarifarios (Las Condes)'!$A:$A,0)),H1529&gt;5000,INDEX('Pliegos Tarifarios (Las Condes)'!$J:$J,MATCH($B1529,'Pliegos Tarifarios (Las Condes)'!$A:$A,0)))/1.19</f>
        <v>1662.1805190756306</v>
      </c>
      <c r="R1529" s="19">
        <f>INDEX('Pliegos Tarifarios (Las Condes)'!$K:$K,MATCH($B1529,'Pliegos Tarifarios (Las Condes)'!$A:$A,0))</f>
        <v>719.68899999999996</v>
      </c>
      <c r="S1529" s="21">
        <f t="shared" si="72"/>
        <v>130712.37072347561</v>
      </c>
      <c r="T1529" s="21">
        <f t="shared" si="73"/>
        <v>24835.350437460365</v>
      </c>
      <c r="U1529" s="19">
        <v>0</v>
      </c>
      <c r="V1529" s="21">
        <f t="shared" si="74"/>
        <v>155547.72116093599</v>
      </c>
    </row>
    <row r="1530" spans="1:22" x14ac:dyDescent="0.3">
      <c r="A1530" s="7" t="s">
        <v>143</v>
      </c>
      <c r="B1530" s="7">
        <v>4</v>
      </c>
      <c r="C1530" s="8" t="s">
        <v>186</v>
      </c>
      <c r="D1530" s="7" t="s">
        <v>512</v>
      </c>
      <c r="E1530" s="7" t="s">
        <v>121</v>
      </c>
      <c r="F1530" s="8" t="s">
        <v>513</v>
      </c>
      <c r="G1530" s="7" t="s">
        <v>16</v>
      </c>
      <c r="H1530" s="9">
        <v>708.65700000000004</v>
      </c>
      <c r="I1530" s="9">
        <v>1.9901</v>
      </c>
      <c r="J1530" s="9">
        <v>1.9447000000000001</v>
      </c>
      <c r="K1530" s="10">
        <v>0.97718707602633037</v>
      </c>
      <c r="L1530" s="9">
        <v>22.86</v>
      </c>
      <c r="M1530" s="19">
        <f>H1530*INDEX('Pliegos Tarifarios (Las Condes)'!$B:$B,MATCH($B1530,'Pliegos Tarifarios (Las Condes)'!$A:$A,0))</f>
        <v>84215.380566000007</v>
      </c>
      <c r="N1530" s="19">
        <f>I1530*INDEX('Pliegos Tarifarios (Las Condes)'!$C:$C,MATCH($B1530,'Pliegos Tarifarios (Las Condes)'!$A:$A,0))</f>
        <v>6825.7584157000001</v>
      </c>
      <c r="O1530" s="19">
        <f>J1530*INDEX('Pliegos Tarifarios (Las Condes)'!$D:$D,MATCH($B1530,'Pliegos Tarifarios (Las Condes)'!$A:$A,0))</f>
        <v>27475.538374</v>
      </c>
      <c r="P1530" s="19">
        <f>H1530*INDEX('Pliegos Tarifarios (Las Condes)'!$E:$E,MATCH($B1530,'Pliegos Tarifarios (Las Condes)'!$A:$A,0))</f>
        <v>9164.3523240000013</v>
      </c>
      <c r="Q1530" s="19" cm="1">
        <f t="array" ref="Q1530">H1530*_xlfn.IFS(H1530&lt;=350,INDEX('Pliegos Tarifarios (Las Condes)'!$F:$F,MATCH($B1530,'Pliegos Tarifarios (Las Condes)'!$A:$A,0)),H1530&lt;=500,INDEX('Pliegos Tarifarios (Las Condes)'!$G:$G,MATCH($B1530,'Pliegos Tarifarios (Las Condes)'!$A:$A,0)),H1530&lt;=1000,INDEX('Pliegos Tarifarios (Las Condes)'!$H:$H,MATCH($B1530,'Pliegos Tarifarios (Las Condes)'!$A:$A,0)),H1530&lt;=5000,INDEX('Pliegos Tarifarios (Las Condes)'!$I:$I,MATCH($B1530,'Pliegos Tarifarios (Las Condes)'!$A:$A,0)),H1530&gt;5000,INDEX('Pliegos Tarifarios (Las Condes)'!$J:$J,MATCH($B1530,'Pliegos Tarifarios (Las Condes)'!$A:$A,0)))/1.19</f>
        <v>1662.0686445378155</v>
      </c>
      <c r="R1530" s="19">
        <f>INDEX('Pliegos Tarifarios (Las Condes)'!$K:$K,MATCH($B1530,'Pliegos Tarifarios (Las Condes)'!$A:$A,0))</f>
        <v>719.68899999999996</v>
      </c>
      <c r="S1530" s="21">
        <f t="shared" si="72"/>
        <v>130062.78732423781</v>
      </c>
      <c r="T1530" s="21">
        <f t="shared" si="73"/>
        <v>24711.929591605185</v>
      </c>
      <c r="U1530" s="19">
        <v>0</v>
      </c>
      <c r="V1530" s="21">
        <f t="shared" si="74"/>
        <v>154774.71691584299</v>
      </c>
    </row>
    <row r="1531" spans="1:22" x14ac:dyDescent="0.3">
      <c r="A1531" s="7" t="s">
        <v>143</v>
      </c>
      <c r="B1531" s="7">
        <v>4</v>
      </c>
      <c r="C1531" s="8" t="s">
        <v>186</v>
      </c>
      <c r="D1531" s="7" t="s">
        <v>514</v>
      </c>
      <c r="E1531" s="7" t="s">
        <v>121</v>
      </c>
      <c r="F1531" s="8" t="s">
        <v>515</v>
      </c>
      <c r="G1531" s="7" t="s">
        <v>16</v>
      </c>
      <c r="H1531" s="9">
        <v>709.35640000000001</v>
      </c>
      <c r="I1531" s="9">
        <v>1.9650000000000001</v>
      </c>
      <c r="J1531" s="9">
        <v>1.9591000000000001</v>
      </c>
      <c r="K1531" s="10">
        <v>0.99699745547073793</v>
      </c>
      <c r="L1531" s="9">
        <v>22.88</v>
      </c>
      <c r="M1531" s="19">
        <f>H1531*INDEX('Pliegos Tarifarios (Las Condes)'!$B:$B,MATCH($B1531,'Pliegos Tarifarios (Las Condes)'!$A:$A,0))</f>
        <v>84298.495863199991</v>
      </c>
      <c r="N1531" s="19">
        <f>I1531*INDEX('Pliegos Tarifarios (Las Condes)'!$C:$C,MATCH($B1531,'Pliegos Tarifarios (Las Condes)'!$A:$A,0))</f>
        <v>6739.6690050000007</v>
      </c>
      <c r="O1531" s="19">
        <f>J1531*INDEX('Pliegos Tarifarios (Las Condes)'!$D:$D,MATCH($B1531,'Pliegos Tarifarios (Las Condes)'!$A:$A,0))</f>
        <v>27678.987622000001</v>
      </c>
      <c r="P1531" s="19">
        <f>H1531*INDEX('Pliegos Tarifarios (Las Condes)'!$E:$E,MATCH($B1531,'Pliegos Tarifarios (Las Condes)'!$A:$A,0))</f>
        <v>9173.3969648000002</v>
      </c>
      <c r="Q1531" s="19" cm="1">
        <f t="array" ref="Q1531">H1531*_xlfn.IFS(H1531&lt;=350,INDEX('Pliegos Tarifarios (Las Condes)'!$F:$F,MATCH($B1531,'Pliegos Tarifarios (Las Condes)'!$A:$A,0)),H1531&lt;=500,INDEX('Pliegos Tarifarios (Las Condes)'!$G:$G,MATCH($B1531,'Pliegos Tarifarios (Las Condes)'!$A:$A,0)),H1531&lt;=1000,INDEX('Pliegos Tarifarios (Las Condes)'!$H:$H,MATCH($B1531,'Pliegos Tarifarios (Las Condes)'!$A:$A,0)),H1531&lt;=5000,INDEX('Pliegos Tarifarios (Las Condes)'!$I:$I,MATCH($B1531,'Pliegos Tarifarios (Las Condes)'!$A:$A,0)),H1531&gt;5000,INDEX('Pliegos Tarifarios (Las Condes)'!$J:$J,MATCH($B1531,'Pliegos Tarifarios (Las Condes)'!$A:$A,0)))/1.19</f>
        <v>1663.7090020168071</v>
      </c>
      <c r="R1531" s="19">
        <f>INDEX('Pliegos Tarifarios (Las Condes)'!$K:$K,MATCH($B1531,'Pliegos Tarifarios (Las Condes)'!$A:$A,0))</f>
        <v>719.68899999999996</v>
      </c>
      <c r="S1531" s="21">
        <f t="shared" si="72"/>
        <v>130273.94745701681</v>
      </c>
      <c r="T1531" s="21">
        <f t="shared" si="73"/>
        <v>24752.050016833193</v>
      </c>
      <c r="U1531" s="19">
        <v>0</v>
      </c>
      <c r="V1531" s="21">
        <f t="shared" si="74"/>
        <v>155025.99747385</v>
      </c>
    </row>
    <row r="1532" spans="1:22" x14ac:dyDescent="0.3">
      <c r="A1532" s="7" t="s">
        <v>143</v>
      </c>
      <c r="B1532" s="7">
        <v>4</v>
      </c>
      <c r="C1532" s="8" t="s">
        <v>186</v>
      </c>
      <c r="D1532" s="7" t="s">
        <v>516</v>
      </c>
      <c r="E1532" s="7" t="s">
        <v>121</v>
      </c>
      <c r="F1532" s="8" t="s">
        <v>517</v>
      </c>
      <c r="G1532" s="7" t="s">
        <v>16</v>
      </c>
      <c r="H1532" s="9">
        <v>709.34140000000002</v>
      </c>
      <c r="I1532" s="9">
        <v>2.1353</v>
      </c>
      <c r="J1532" s="9">
        <v>2.1353</v>
      </c>
      <c r="K1532" s="10">
        <v>1</v>
      </c>
      <c r="L1532" s="9">
        <v>22.88</v>
      </c>
      <c r="M1532" s="19">
        <f>H1532*INDEX('Pliegos Tarifarios (Las Condes)'!$B:$B,MATCH($B1532,'Pliegos Tarifarios (Las Condes)'!$A:$A,0))</f>
        <v>84296.713293199995</v>
      </c>
      <c r="N1532" s="19">
        <f>I1532*INDEX('Pliegos Tarifarios (Las Condes)'!$C:$C,MATCH($B1532,'Pliegos Tarifarios (Las Condes)'!$A:$A,0))</f>
        <v>7323.7736520999997</v>
      </c>
      <c r="O1532" s="19">
        <f>J1532*INDEX('Pliegos Tarifarios (Las Condes)'!$D:$D,MATCH($B1532,'Pliegos Tarifarios (Las Condes)'!$A:$A,0))</f>
        <v>30168.415226000001</v>
      </c>
      <c r="P1532" s="19">
        <f>H1532*INDEX('Pliegos Tarifarios (Las Condes)'!$E:$E,MATCH($B1532,'Pliegos Tarifarios (Las Condes)'!$A:$A,0))</f>
        <v>9173.2029848000002</v>
      </c>
      <c r="Q1532" s="19" cm="1">
        <f t="array" ref="Q1532">H1532*_xlfn.IFS(H1532&lt;=350,INDEX('Pliegos Tarifarios (Las Condes)'!$F:$F,MATCH($B1532,'Pliegos Tarifarios (Las Condes)'!$A:$A,0)),H1532&lt;=500,INDEX('Pliegos Tarifarios (Las Condes)'!$G:$G,MATCH($B1532,'Pliegos Tarifarios (Las Condes)'!$A:$A,0)),H1532&lt;=1000,INDEX('Pliegos Tarifarios (Las Condes)'!$H:$H,MATCH($B1532,'Pliegos Tarifarios (Las Condes)'!$A:$A,0)),H1532&lt;=5000,INDEX('Pliegos Tarifarios (Las Condes)'!$I:$I,MATCH($B1532,'Pliegos Tarifarios (Las Condes)'!$A:$A,0)),H1532&gt;5000,INDEX('Pliegos Tarifarios (Las Condes)'!$J:$J,MATCH($B1532,'Pliegos Tarifarios (Las Condes)'!$A:$A,0)))/1.19</f>
        <v>1663.6738213445381</v>
      </c>
      <c r="R1532" s="19">
        <f>INDEX('Pliegos Tarifarios (Las Condes)'!$K:$K,MATCH($B1532,'Pliegos Tarifarios (Las Condes)'!$A:$A,0))</f>
        <v>719.68899999999996</v>
      </c>
      <c r="S1532" s="21">
        <f t="shared" si="72"/>
        <v>133345.46797744455</v>
      </c>
      <c r="T1532" s="21">
        <f t="shared" si="73"/>
        <v>25335.638915714466</v>
      </c>
      <c r="U1532" s="19">
        <v>0</v>
      </c>
      <c r="V1532" s="21">
        <f t="shared" si="74"/>
        <v>158681.10689315901</v>
      </c>
    </row>
    <row r="1533" spans="1:22" x14ac:dyDescent="0.3">
      <c r="A1533" s="7" t="s">
        <v>143</v>
      </c>
      <c r="B1533" s="7">
        <v>4</v>
      </c>
      <c r="C1533" s="8" t="s">
        <v>186</v>
      </c>
      <c r="D1533" s="7" t="s">
        <v>518</v>
      </c>
      <c r="E1533" s="7" t="s">
        <v>121</v>
      </c>
      <c r="F1533" s="8" t="s">
        <v>519</v>
      </c>
      <c r="G1533" s="7" t="s">
        <v>16</v>
      </c>
      <c r="H1533" s="9">
        <v>710.14459999999997</v>
      </c>
      <c r="I1533" s="9">
        <v>1.9923</v>
      </c>
      <c r="J1533" s="9">
        <v>1.9259999999999999</v>
      </c>
      <c r="K1533" s="10">
        <v>0.96672187923505493</v>
      </c>
      <c r="L1533" s="9">
        <v>22.91</v>
      </c>
      <c r="M1533" s="19">
        <f>H1533*INDEX('Pliegos Tarifarios (Las Condes)'!$B:$B,MATCH($B1533,'Pliegos Tarifarios (Las Condes)'!$A:$A,0))</f>
        <v>84392.163974799987</v>
      </c>
      <c r="N1533" s="19">
        <f>I1533*INDEX('Pliegos Tarifarios (Las Condes)'!$C:$C,MATCH($B1533,'Pliegos Tarifarios (Las Condes)'!$A:$A,0))</f>
        <v>6833.3041010999996</v>
      </c>
      <c r="O1533" s="19">
        <f>J1533*INDEX('Pliegos Tarifarios (Las Condes)'!$D:$D,MATCH($B1533,'Pliegos Tarifarios (Las Condes)'!$A:$A,0))</f>
        <v>27211.336919999998</v>
      </c>
      <c r="P1533" s="19">
        <f>H1533*INDEX('Pliegos Tarifarios (Las Condes)'!$E:$E,MATCH($B1533,'Pliegos Tarifarios (Las Condes)'!$A:$A,0))</f>
        <v>9183.5899671999996</v>
      </c>
      <c r="Q1533" s="19" cm="1">
        <f t="array" ref="Q1533">H1533*_xlfn.IFS(H1533&lt;=350,INDEX('Pliegos Tarifarios (Las Condes)'!$F:$F,MATCH($B1533,'Pliegos Tarifarios (Las Condes)'!$A:$A,0)),H1533&lt;=500,INDEX('Pliegos Tarifarios (Las Condes)'!$G:$G,MATCH($B1533,'Pliegos Tarifarios (Las Condes)'!$A:$A,0)),H1533&lt;=1000,INDEX('Pliegos Tarifarios (Las Condes)'!$H:$H,MATCH($B1533,'Pliegos Tarifarios (Las Condes)'!$A:$A,0)),H1533&lt;=5000,INDEX('Pliegos Tarifarios (Las Condes)'!$I:$I,MATCH($B1533,'Pliegos Tarifarios (Las Condes)'!$A:$A,0)),H1533&gt;5000,INDEX('Pliegos Tarifarios (Las Condes)'!$J:$J,MATCH($B1533,'Pliegos Tarifarios (Las Condes)'!$A:$A,0)))/1.19</f>
        <v>1665.5576290756303</v>
      </c>
      <c r="R1533" s="19">
        <f>INDEX('Pliegos Tarifarios (Las Condes)'!$K:$K,MATCH($B1533,'Pliegos Tarifarios (Las Condes)'!$A:$A,0))</f>
        <v>719.68899999999996</v>
      </c>
      <c r="S1533" s="21">
        <f t="shared" si="72"/>
        <v>130005.64159217561</v>
      </c>
      <c r="T1533" s="21">
        <f t="shared" si="73"/>
        <v>24701.071902513366</v>
      </c>
      <c r="U1533" s="19">
        <v>0</v>
      </c>
      <c r="V1533" s="21">
        <f t="shared" si="74"/>
        <v>154706.71349468897</v>
      </c>
    </row>
    <row r="1534" spans="1:22" x14ac:dyDescent="0.3">
      <c r="A1534" s="7" t="s">
        <v>143</v>
      </c>
      <c r="B1534" s="7">
        <v>4</v>
      </c>
      <c r="C1534" s="8" t="s">
        <v>186</v>
      </c>
      <c r="D1534" s="7" t="s">
        <v>520</v>
      </c>
      <c r="E1534" s="7" t="s">
        <v>121</v>
      </c>
      <c r="F1534" s="8" t="s">
        <v>521</v>
      </c>
      <c r="G1534" s="7" t="s">
        <v>16</v>
      </c>
      <c r="H1534" s="9">
        <v>709.86120000000005</v>
      </c>
      <c r="I1534" s="9">
        <v>2.0089999999999999</v>
      </c>
      <c r="J1534" s="9">
        <v>2.0026000000000002</v>
      </c>
      <c r="K1534" s="10">
        <v>0.99681433549029386</v>
      </c>
      <c r="L1534" s="9">
        <v>22.9</v>
      </c>
      <c r="M1534" s="19">
        <f>H1534*INDEX('Pliegos Tarifarios (Las Condes)'!$B:$B,MATCH($B1534,'Pliegos Tarifarios (Las Condes)'!$A:$A,0))</f>
        <v>84358.485285600007</v>
      </c>
      <c r="N1534" s="19">
        <f>I1534*INDEX('Pliegos Tarifarios (Las Condes)'!$C:$C,MATCH($B1534,'Pliegos Tarifarios (Las Condes)'!$A:$A,0))</f>
        <v>6890.5827129999998</v>
      </c>
      <c r="O1534" s="19">
        <f>J1534*INDEX('Pliegos Tarifarios (Las Condes)'!$D:$D,MATCH($B1534,'Pliegos Tarifarios (Las Condes)'!$A:$A,0))</f>
        <v>28293.573892000004</v>
      </c>
      <c r="P1534" s="19">
        <f>H1534*INDEX('Pliegos Tarifarios (Las Condes)'!$E:$E,MATCH($B1534,'Pliegos Tarifarios (Las Condes)'!$A:$A,0))</f>
        <v>9179.9250384000006</v>
      </c>
      <c r="Q1534" s="19" cm="1">
        <f t="array" ref="Q1534">H1534*_xlfn.IFS(H1534&lt;=350,INDEX('Pliegos Tarifarios (Las Condes)'!$F:$F,MATCH($B1534,'Pliegos Tarifarios (Las Condes)'!$A:$A,0)),H1534&lt;=500,INDEX('Pliegos Tarifarios (Las Condes)'!$G:$G,MATCH($B1534,'Pliegos Tarifarios (Las Condes)'!$A:$A,0)),H1534&lt;=1000,INDEX('Pliegos Tarifarios (Las Condes)'!$H:$H,MATCH($B1534,'Pliegos Tarifarios (Las Condes)'!$A:$A,0)),H1534&lt;=5000,INDEX('Pliegos Tarifarios (Las Condes)'!$I:$I,MATCH($B1534,'Pliegos Tarifarios (Las Condes)'!$A:$A,0)),H1534&gt;5000,INDEX('Pliegos Tarifarios (Las Condes)'!$J:$J,MATCH($B1534,'Pliegos Tarifarios (Las Condes)'!$A:$A,0)))/1.19</f>
        <v>1664.8929489075633</v>
      </c>
      <c r="R1534" s="19">
        <f>INDEX('Pliegos Tarifarios (Las Condes)'!$K:$K,MATCH($B1534,'Pliegos Tarifarios (Las Condes)'!$A:$A,0))</f>
        <v>719.68899999999996</v>
      </c>
      <c r="S1534" s="21">
        <f t="shared" si="72"/>
        <v>131107.14887790757</v>
      </c>
      <c r="T1534" s="21">
        <f t="shared" si="73"/>
        <v>24910.358286802439</v>
      </c>
      <c r="U1534" s="19">
        <v>0</v>
      </c>
      <c r="V1534" s="21">
        <f t="shared" si="74"/>
        <v>156017.50716471003</v>
      </c>
    </row>
    <row r="1535" spans="1:22" x14ac:dyDescent="0.3">
      <c r="A1535" s="7" t="s">
        <v>143</v>
      </c>
      <c r="B1535" s="7">
        <v>4</v>
      </c>
      <c r="C1535" s="8" t="s">
        <v>186</v>
      </c>
      <c r="D1535" s="7" t="s">
        <v>522</v>
      </c>
      <c r="E1535" s="7" t="s">
        <v>121</v>
      </c>
      <c r="F1535" s="8" t="s">
        <v>523</v>
      </c>
      <c r="G1535" s="7" t="s">
        <v>16</v>
      </c>
      <c r="H1535" s="9">
        <v>709.81050000000005</v>
      </c>
      <c r="I1535" s="9">
        <v>2.0108999999999999</v>
      </c>
      <c r="J1535" s="9">
        <v>1.9977</v>
      </c>
      <c r="K1535" s="10">
        <v>0.9934357750261078</v>
      </c>
      <c r="L1535" s="9">
        <v>22.9</v>
      </c>
      <c r="M1535" s="19">
        <f>H1535*INDEX('Pliegos Tarifarios (Las Condes)'!$B:$B,MATCH($B1535,'Pliegos Tarifarios (Las Condes)'!$A:$A,0))</f>
        <v>84352.460199000008</v>
      </c>
      <c r="N1535" s="19">
        <f>I1535*INDEX('Pliegos Tarifarios (Las Condes)'!$C:$C,MATCH($B1535,'Pliegos Tarifarios (Las Condes)'!$A:$A,0))</f>
        <v>6897.0994412999999</v>
      </c>
      <c r="O1535" s="19">
        <f>J1535*INDEX('Pliegos Tarifarios (Las Condes)'!$D:$D,MATCH($B1535,'Pliegos Tarifarios (Las Condes)'!$A:$A,0))</f>
        <v>28224.344634000001</v>
      </c>
      <c r="P1535" s="19">
        <f>H1535*INDEX('Pliegos Tarifarios (Las Condes)'!$E:$E,MATCH($B1535,'Pliegos Tarifarios (Las Condes)'!$A:$A,0))</f>
        <v>9179.2693860000018</v>
      </c>
      <c r="Q1535" s="19" cm="1">
        <f t="array" ref="Q1535">H1535*_xlfn.IFS(H1535&lt;=350,INDEX('Pliegos Tarifarios (Las Condes)'!$F:$F,MATCH($B1535,'Pliegos Tarifarios (Las Condes)'!$A:$A,0)),H1535&lt;=500,INDEX('Pliegos Tarifarios (Las Condes)'!$G:$G,MATCH($B1535,'Pliegos Tarifarios (Las Condes)'!$A:$A,0)),H1535&lt;=1000,INDEX('Pliegos Tarifarios (Las Condes)'!$H:$H,MATCH($B1535,'Pliegos Tarifarios (Las Condes)'!$A:$A,0)),H1535&lt;=5000,INDEX('Pliegos Tarifarios (Las Condes)'!$I:$I,MATCH($B1535,'Pliegos Tarifarios (Las Condes)'!$A:$A,0)),H1535&gt;5000,INDEX('Pliegos Tarifarios (Las Condes)'!$J:$J,MATCH($B1535,'Pliegos Tarifarios (Las Condes)'!$A:$A,0)))/1.19</f>
        <v>1664.7740382352945</v>
      </c>
      <c r="R1535" s="19">
        <f>INDEX('Pliegos Tarifarios (Las Condes)'!$K:$K,MATCH($B1535,'Pliegos Tarifarios (Las Condes)'!$A:$A,0))</f>
        <v>719.68899999999996</v>
      </c>
      <c r="S1535" s="21">
        <f t="shared" si="72"/>
        <v>131037.63669853529</v>
      </c>
      <c r="T1535" s="21">
        <f t="shared" si="73"/>
        <v>24897.150972721705</v>
      </c>
      <c r="U1535" s="19">
        <v>0</v>
      </c>
      <c r="V1535" s="21">
        <f t="shared" si="74"/>
        <v>155934.78767125699</v>
      </c>
    </row>
    <row r="1536" spans="1:22" x14ac:dyDescent="0.3">
      <c r="A1536" s="7" t="s">
        <v>143</v>
      </c>
      <c r="B1536" s="7">
        <v>4</v>
      </c>
      <c r="C1536" s="8" t="s">
        <v>186</v>
      </c>
      <c r="D1536" s="7" t="s">
        <v>524</v>
      </c>
      <c r="E1536" s="7" t="s">
        <v>121</v>
      </c>
      <c r="F1536" s="8" t="s">
        <v>525</v>
      </c>
      <c r="G1536" s="7" t="s">
        <v>16</v>
      </c>
      <c r="H1536" s="9">
        <v>711.9579</v>
      </c>
      <c r="I1536" s="9">
        <v>1.9754</v>
      </c>
      <c r="J1536" s="9">
        <v>1.9684999999999999</v>
      </c>
      <c r="K1536" s="10">
        <v>0.99650703654955952</v>
      </c>
      <c r="L1536" s="9">
        <v>22.97</v>
      </c>
      <c r="M1536" s="19">
        <f>H1536*INDEX('Pliegos Tarifarios (Las Condes)'!$B:$B,MATCH($B1536,'Pliegos Tarifarios (Las Condes)'!$A:$A,0))</f>
        <v>84607.652920199995</v>
      </c>
      <c r="N1536" s="19">
        <f>I1536*INDEX('Pliegos Tarifarios (Las Condes)'!$C:$C,MATCH($B1536,'Pliegos Tarifarios (Las Condes)'!$A:$A,0))</f>
        <v>6775.3395178000001</v>
      </c>
      <c r="O1536" s="19">
        <f>J1536*INDEX('Pliegos Tarifarios (Las Condes)'!$D:$D,MATCH($B1536,'Pliegos Tarifarios (Las Condes)'!$A:$A,0))</f>
        <v>27811.79477</v>
      </c>
      <c r="P1536" s="19">
        <f>H1536*INDEX('Pliegos Tarifarios (Las Condes)'!$E:$E,MATCH($B1536,'Pliegos Tarifarios (Las Condes)'!$A:$A,0))</f>
        <v>9207.0395628000006</v>
      </c>
      <c r="Q1536" s="19" cm="1">
        <f t="array" ref="Q1536">H1536*_xlfn.IFS(H1536&lt;=350,INDEX('Pliegos Tarifarios (Las Condes)'!$F:$F,MATCH($B1536,'Pliegos Tarifarios (Las Condes)'!$A:$A,0)),H1536&lt;=500,INDEX('Pliegos Tarifarios (Las Condes)'!$G:$G,MATCH($B1536,'Pliegos Tarifarios (Las Condes)'!$A:$A,0)),H1536&lt;=1000,INDEX('Pliegos Tarifarios (Las Condes)'!$H:$H,MATCH($B1536,'Pliegos Tarifarios (Las Condes)'!$A:$A,0)),H1536&lt;=5000,INDEX('Pliegos Tarifarios (Las Condes)'!$I:$I,MATCH($B1536,'Pliegos Tarifarios (Las Condes)'!$A:$A,0)),H1536&gt;5000,INDEX('Pliegos Tarifarios (Las Condes)'!$J:$J,MATCH($B1536,'Pliegos Tarifarios (Las Condes)'!$A:$A,0)))/1.19</f>
        <v>1669.8105032773112</v>
      </c>
      <c r="R1536" s="19">
        <f>INDEX('Pliegos Tarifarios (Las Condes)'!$K:$K,MATCH($B1536,'Pliegos Tarifarios (Las Condes)'!$A:$A,0))</f>
        <v>719.68899999999996</v>
      </c>
      <c r="S1536" s="21">
        <f t="shared" si="72"/>
        <v>130791.32627407731</v>
      </c>
      <c r="T1536" s="21">
        <f t="shared" si="73"/>
        <v>24850.351992074688</v>
      </c>
      <c r="U1536" s="19">
        <v>0</v>
      </c>
      <c r="V1536" s="21">
        <f t="shared" si="74"/>
        <v>155641.67826615198</v>
      </c>
    </row>
    <row r="1537" spans="1:22" x14ac:dyDescent="0.3">
      <c r="A1537" s="7" t="s">
        <v>143</v>
      </c>
      <c r="B1537" s="7">
        <v>4</v>
      </c>
      <c r="C1537" s="8" t="s">
        <v>186</v>
      </c>
      <c r="D1537" s="7" t="s">
        <v>526</v>
      </c>
      <c r="E1537" s="7" t="s">
        <v>121</v>
      </c>
      <c r="F1537" s="8" t="s">
        <v>527</v>
      </c>
      <c r="G1537" s="7" t="s">
        <v>16</v>
      </c>
      <c r="H1537" s="9">
        <v>709.32280000000003</v>
      </c>
      <c r="I1537" s="9">
        <v>1.9955000000000001</v>
      </c>
      <c r="J1537" s="9">
        <v>1.9572000000000001</v>
      </c>
      <c r="K1537" s="10">
        <v>0.98080681533450265</v>
      </c>
      <c r="L1537" s="9">
        <v>22.88</v>
      </c>
      <c r="M1537" s="19">
        <f>H1537*INDEX('Pliegos Tarifarios (Las Condes)'!$B:$B,MATCH($B1537,'Pliegos Tarifarios (Las Condes)'!$A:$A,0))</f>
        <v>84294.502906399997</v>
      </c>
      <c r="N1537" s="19">
        <f>I1537*INDEX('Pliegos Tarifarios (Las Condes)'!$C:$C,MATCH($B1537,'Pliegos Tarifarios (Las Condes)'!$A:$A,0))</f>
        <v>6844.2796435</v>
      </c>
      <c r="O1537" s="19">
        <f>J1537*INDEX('Pliegos Tarifarios (Las Condes)'!$D:$D,MATCH($B1537,'Pliegos Tarifarios (Las Condes)'!$A:$A,0))</f>
        <v>27652.143624</v>
      </c>
      <c r="P1537" s="19">
        <f>H1537*INDEX('Pliegos Tarifarios (Las Condes)'!$E:$E,MATCH($B1537,'Pliegos Tarifarios (Las Condes)'!$A:$A,0))</f>
        <v>9172.9624496000015</v>
      </c>
      <c r="Q1537" s="19" cm="1">
        <f t="array" ref="Q1537">H1537*_xlfn.IFS(H1537&lt;=350,INDEX('Pliegos Tarifarios (Las Condes)'!$F:$F,MATCH($B1537,'Pliegos Tarifarios (Las Condes)'!$A:$A,0)),H1537&lt;=500,INDEX('Pliegos Tarifarios (Las Condes)'!$G:$G,MATCH($B1537,'Pliegos Tarifarios (Las Condes)'!$A:$A,0)),H1537&lt;=1000,INDEX('Pliegos Tarifarios (Las Condes)'!$H:$H,MATCH($B1537,'Pliegos Tarifarios (Las Condes)'!$A:$A,0)),H1537&lt;=5000,INDEX('Pliegos Tarifarios (Las Condes)'!$I:$I,MATCH($B1537,'Pliegos Tarifarios (Las Condes)'!$A:$A,0)),H1537&gt;5000,INDEX('Pliegos Tarifarios (Las Condes)'!$J:$J,MATCH($B1537,'Pliegos Tarifarios (Las Condes)'!$A:$A,0)))/1.19</f>
        <v>1663.6301973109248</v>
      </c>
      <c r="R1537" s="19">
        <f>INDEX('Pliegos Tarifarios (Las Condes)'!$K:$K,MATCH($B1537,'Pliegos Tarifarios (Las Condes)'!$A:$A,0))</f>
        <v>719.68899999999996</v>
      </c>
      <c r="S1537" s="21">
        <f t="shared" si="72"/>
        <v>130347.20782081093</v>
      </c>
      <c r="T1537" s="21">
        <f t="shared" si="73"/>
        <v>24765.969485954076</v>
      </c>
      <c r="U1537" s="19">
        <v>0</v>
      </c>
      <c r="V1537" s="21">
        <f t="shared" si="74"/>
        <v>155113.17730676499</v>
      </c>
    </row>
    <row r="1538" spans="1:22" x14ac:dyDescent="0.3">
      <c r="A1538" s="7" t="s">
        <v>143</v>
      </c>
      <c r="B1538" s="7">
        <v>4</v>
      </c>
      <c r="C1538" s="8" t="s">
        <v>186</v>
      </c>
      <c r="D1538" s="7" t="s">
        <v>528</v>
      </c>
      <c r="E1538" s="7" t="s">
        <v>121</v>
      </c>
      <c r="F1538" s="8" t="s">
        <v>529</v>
      </c>
      <c r="G1538" s="7" t="s">
        <v>16</v>
      </c>
      <c r="H1538" s="9">
        <v>710.96180000000004</v>
      </c>
      <c r="I1538" s="9">
        <v>2.0314999999999999</v>
      </c>
      <c r="J1538" s="9">
        <v>2.0314999999999999</v>
      </c>
      <c r="K1538" s="10">
        <v>1</v>
      </c>
      <c r="L1538" s="9">
        <v>22.93</v>
      </c>
      <c r="M1538" s="19">
        <f>H1538*INDEX('Pliegos Tarifarios (Las Condes)'!$B:$B,MATCH($B1538,'Pliegos Tarifarios (Las Condes)'!$A:$A,0))</f>
        <v>84489.278388399995</v>
      </c>
      <c r="N1538" s="19">
        <f>I1538*INDEX('Pliegos Tarifarios (Las Condes)'!$C:$C,MATCH($B1538,'Pliegos Tarifarios (Las Condes)'!$A:$A,0))</f>
        <v>6967.7544954999994</v>
      </c>
      <c r="O1538" s="19">
        <f>J1538*INDEX('Pliegos Tarifarios (Las Condes)'!$D:$D,MATCH($B1538,'Pliegos Tarifarios (Las Condes)'!$A:$A,0))</f>
        <v>28701.88523</v>
      </c>
      <c r="P1538" s="19">
        <f>H1538*INDEX('Pliegos Tarifarios (Las Condes)'!$E:$E,MATCH($B1538,'Pliegos Tarifarios (Las Condes)'!$A:$A,0))</f>
        <v>9194.1579976000012</v>
      </c>
      <c r="Q1538" s="19" cm="1">
        <f t="array" ref="Q1538">H1538*_xlfn.IFS(H1538&lt;=350,INDEX('Pliegos Tarifarios (Las Condes)'!$F:$F,MATCH($B1538,'Pliegos Tarifarios (Las Condes)'!$A:$A,0)),H1538&lt;=500,INDEX('Pliegos Tarifarios (Las Condes)'!$G:$G,MATCH($B1538,'Pliegos Tarifarios (Las Condes)'!$A:$A,0)),H1538&lt;=1000,INDEX('Pliegos Tarifarios (Las Condes)'!$H:$H,MATCH($B1538,'Pliegos Tarifarios (Las Condes)'!$A:$A,0)),H1538&lt;=5000,INDEX('Pliegos Tarifarios (Las Condes)'!$I:$I,MATCH($B1538,'Pliegos Tarifarios (Las Condes)'!$A:$A,0)),H1538&gt;5000,INDEX('Pliegos Tarifarios (Las Condes)'!$J:$J,MATCH($B1538,'Pliegos Tarifarios (Las Condes)'!$A:$A,0)))/1.19</f>
        <v>1667.4742721008406</v>
      </c>
      <c r="R1538" s="19">
        <f>INDEX('Pliegos Tarifarios (Las Condes)'!$K:$K,MATCH($B1538,'Pliegos Tarifarios (Las Condes)'!$A:$A,0))</f>
        <v>719.68899999999996</v>
      </c>
      <c r="S1538" s="21">
        <f t="shared" si="72"/>
        <v>131740.23938360086</v>
      </c>
      <c r="T1538" s="21">
        <f t="shared" si="73"/>
        <v>25030.645482884163</v>
      </c>
      <c r="U1538" s="19">
        <v>0</v>
      </c>
      <c r="V1538" s="21">
        <f t="shared" si="74"/>
        <v>156770.88486648502</v>
      </c>
    </row>
    <row r="1539" spans="1:22" x14ac:dyDescent="0.3">
      <c r="A1539" s="7" t="s">
        <v>143</v>
      </c>
      <c r="B1539" s="7">
        <v>4</v>
      </c>
      <c r="C1539" s="8" t="s">
        <v>186</v>
      </c>
      <c r="D1539" s="7" t="s">
        <v>530</v>
      </c>
      <c r="E1539" s="7" t="s">
        <v>121</v>
      </c>
      <c r="F1539" s="8" t="s">
        <v>531</v>
      </c>
      <c r="G1539" s="7" t="s">
        <v>16</v>
      </c>
      <c r="H1539" s="9">
        <v>710.23779999999999</v>
      </c>
      <c r="I1539" s="9">
        <v>1.9665999999999999</v>
      </c>
      <c r="J1539" s="9">
        <v>1.9251</v>
      </c>
      <c r="K1539" s="10">
        <v>0.97889758974880514</v>
      </c>
      <c r="L1539" s="9">
        <v>22.91</v>
      </c>
      <c r="M1539" s="19">
        <f>H1539*INDEX('Pliegos Tarifarios (Las Condes)'!$B:$B,MATCH($B1539,'Pliegos Tarifarios (Las Condes)'!$A:$A,0))</f>
        <v>84403.2396764</v>
      </c>
      <c r="N1539" s="19">
        <f>I1539*INDEX('Pliegos Tarifarios (Las Condes)'!$C:$C,MATCH($B1539,'Pliegos Tarifarios (Las Condes)'!$A:$A,0))</f>
        <v>6745.1567761999995</v>
      </c>
      <c r="O1539" s="19">
        <f>J1539*INDEX('Pliegos Tarifarios (Las Condes)'!$D:$D,MATCH($B1539,'Pliegos Tarifarios (Las Condes)'!$A:$A,0))</f>
        <v>27198.621342000002</v>
      </c>
      <c r="P1539" s="19">
        <f>H1539*INDEX('Pliegos Tarifarios (Las Condes)'!$E:$E,MATCH($B1539,'Pliegos Tarifarios (Las Condes)'!$A:$A,0))</f>
        <v>9184.7952296000003</v>
      </c>
      <c r="Q1539" s="19" cm="1">
        <f t="array" ref="Q1539">H1539*_xlfn.IFS(H1539&lt;=350,INDEX('Pliegos Tarifarios (Las Condes)'!$F:$F,MATCH($B1539,'Pliegos Tarifarios (Las Condes)'!$A:$A,0)),H1539&lt;=500,INDEX('Pliegos Tarifarios (Las Condes)'!$G:$G,MATCH($B1539,'Pliegos Tarifarios (Las Condes)'!$A:$A,0)),H1539&lt;=1000,INDEX('Pliegos Tarifarios (Las Condes)'!$H:$H,MATCH($B1539,'Pliegos Tarifarios (Las Condes)'!$A:$A,0)),H1539&lt;=5000,INDEX('Pliegos Tarifarios (Las Condes)'!$I:$I,MATCH($B1539,'Pliegos Tarifarios (Las Condes)'!$A:$A,0)),H1539&gt;5000,INDEX('Pliegos Tarifarios (Las Condes)'!$J:$J,MATCH($B1539,'Pliegos Tarifarios (Las Condes)'!$A:$A,0)))/1.19</f>
        <v>1665.7762183193281</v>
      </c>
      <c r="R1539" s="19">
        <f>INDEX('Pliegos Tarifarios (Las Condes)'!$K:$K,MATCH($B1539,'Pliegos Tarifarios (Las Condes)'!$A:$A,0))</f>
        <v>719.68899999999996</v>
      </c>
      <c r="S1539" s="21">
        <f t="shared" si="72"/>
        <v>129917.27824251933</v>
      </c>
      <c r="T1539" s="21">
        <f t="shared" si="73"/>
        <v>24684.282866078673</v>
      </c>
      <c r="U1539" s="19">
        <v>0</v>
      </c>
      <c r="V1539" s="21">
        <f t="shared" si="74"/>
        <v>154601.56110859799</v>
      </c>
    </row>
    <row r="1540" spans="1:22" x14ac:dyDescent="0.3">
      <c r="A1540" s="7" t="s">
        <v>143</v>
      </c>
      <c r="B1540" s="7">
        <v>4</v>
      </c>
      <c r="C1540" s="8" t="s">
        <v>186</v>
      </c>
      <c r="D1540" s="7" t="s">
        <v>532</v>
      </c>
      <c r="E1540" s="7" t="s">
        <v>121</v>
      </c>
      <c r="F1540" s="8" t="s">
        <v>533</v>
      </c>
      <c r="G1540" s="7" t="s">
        <v>16</v>
      </c>
      <c r="H1540" s="9">
        <v>709.02739999999994</v>
      </c>
      <c r="I1540" s="9">
        <v>2.0169999999999999</v>
      </c>
      <c r="J1540" s="9">
        <v>2.0169999999999999</v>
      </c>
      <c r="K1540" s="10">
        <v>1</v>
      </c>
      <c r="L1540" s="9">
        <v>22.87</v>
      </c>
      <c r="M1540" s="19">
        <f>H1540*INDEX('Pliegos Tarifarios (Las Condes)'!$B:$B,MATCH($B1540,'Pliegos Tarifarios (Las Condes)'!$A:$A,0))</f>
        <v>84259.398161199992</v>
      </c>
      <c r="N1540" s="19">
        <f>I1540*INDEX('Pliegos Tarifarios (Las Condes)'!$C:$C,MATCH($B1540,'Pliegos Tarifarios (Las Condes)'!$A:$A,0))</f>
        <v>6918.0215689999995</v>
      </c>
      <c r="O1540" s="19">
        <f>J1540*INDEX('Pliegos Tarifarios (Las Condes)'!$D:$D,MATCH($B1540,'Pliegos Tarifarios (Las Condes)'!$A:$A,0))</f>
        <v>28497.023139999998</v>
      </c>
      <c r="P1540" s="19">
        <f>H1540*INDEX('Pliegos Tarifarios (Las Condes)'!$E:$E,MATCH($B1540,'Pliegos Tarifarios (Las Condes)'!$A:$A,0))</f>
        <v>9169.1423367999996</v>
      </c>
      <c r="Q1540" s="19" cm="1">
        <f t="array" ref="Q1540">H1540*_xlfn.IFS(H1540&lt;=350,INDEX('Pliegos Tarifarios (Las Condes)'!$F:$F,MATCH($B1540,'Pliegos Tarifarios (Las Condes)'!$A:$A,0)),H1540&lt;=500,INDEX('Pliegos Tarifarios (Las Condes)'!$G:$G,MATCH($B1540,'Pliegos Tarifarios (Las Condes)'!$A:$A,0)),H1540&lt;=1000,INDEX('Pliegos Tarifarios (Las Condes)'!$H:$H,MATCH($B1540,'Pliegos Tarifarios (Las Condes)'!$A:$A,0)),H1540&lt;=5000,INDEX('Pliegos Tarifarios (Las Condes)'!$I:$I,MATCH($B1540,'Pliegos Tarifarios (Las Condes)'!$A:$A,0)),H1540&gt;5000,INDEX('Pliegos Tarifarios (Las Condes)'!$J:$J,MATCH($B1540,'Pliegos Tarifarios (Las Condes)'!$A:$A,0)))/1.19</f>
        <v>1662.9373726050421</v>
      </c>
      <c r="R1540" s="19">
        <f>INDEX('Pliegos Tarifarios (Las Condes)'!$K:$K,MATCH($B1540,'Pliegos Tarifarios (Las Condes)'!$A:$A,0))</f>
        <v>719.68899999999996</v>
      </c>
      <c r="S1540" s="21">
        <f t="shared" si="72"/>
        <v>131226.21157960503</v>
      </c>
      <c r="T1540" s="21">
        <f t="shared" si="73"/>
        <v>24932.980200124955</v>
      </c>
      <c r="U1540" s="19">
        <v>0</v>
      </c>
      <c r="V1540" s="21">
        <f t="shared" si="74"/>
        <v>156159.19177973</v>
      </c>
    </row>
    <row r="1541" spans="1:22" x14ac:dyDescent="0.3">
      <c r="A1541" s="7" t="s">
        <v>143</v>
      </c>
      <c r="B1541" s="7">
        <v>4</v>
      </c>
      <c r="C1541" s="8" t="s">
        <v>186</v>
      </c>
      <c r="D1541" s="7" t="s">
        <v>534</v>
      </c>
      <c r="E1541" s="7" t="s">
        <v>121</v>
      </c>
      <c r="F1541" s="8" t="s">
        <v>535</v>
      </c>
      <c r="G1541" s="7" t="s">
        <v>16</v>
      </c>
      <c r="H1541" s="9">
        <v>710.90030000000002</v>
      </c>
      <c r="I1541" s="9">
        <v>1.9946999999999999</v>
      </c>
      <c r="J1541" s="9">
        <v>1.9946999999999999</v>
      </c>
      <c r="K1541" s="10">
        <v>1</v>
      </c>
      <c r="L1541" s="9">
        <v>22.93</v>
      </c>
      <c r="M1541" s="19">
        <f>H1541*INDEX('Pliegos Tarifarios (Las Condes)'!$B:$B,MATCH($B1541,'Pliegos Tarifarios (Las Condes)'!$A:$A,0))</f>
        <v>84481.969851400005</v>
      </c>
      <c r="N1541" s="19">
        <f>I1541*INDEX('Pliegos Tarifarios (Las Condes)'!$C:$C,MATCH($B1541,'Pliegos Tarifarios (Las Condes)'!$A:$A,0))</f>
        <v>6841.5357578999992</v>
      </c>
      <c r="O1541" s="19">
        <f>J1541*INDEX('Pliegos Tarifarios (Las Condes)'!$D:$D,MATCH($B1541,'Pliegos Tarifarios (Las Condes)'!$A:$A,0))</f>
        <v>28181.959373999998</v>
      </c>
      <c r="P1541" s="19">
        <f>H1541*INDEX('Pliegos Tarifarios (Las Condes)'!$E:$E,MATCH($B1541,'Pliegos Tarifarios (Las Condes)'!$A:$A,0))</f>
        <v>9193.3626796000008</v>
      </c>
      <c r="Q1541" s="19" cm="1">
        <f t="array" ref="Q1541">H1541*_xlfn.IFS(H1541&lt;=350,INDEX('Pliegos Tarifarios (Las Condes)'!$F:$F,MATCH($B1541,'Pliegos Tarifarios (Las Condes)'!$A:$A,0)),H1541&lt;=500,INDEX('Pliegos Tarifarios (Las Condes)'!$G:$G,MATCH($B1541,'Pliegos Tarifarios (Las Condes)'!$A:$A,0)),H1541&lt;=1000,INDEX('Pliegos Tarifarios (Las Condes)'!$H:$H,MATCH($B1541,'Pliegos Tarifarios (Las Condes)'!$A:$A,0)),H1541&lt;=5000,INDEX('Pliegos Tarifarios (Las Condes)'!$I:$I,MATCH($B1541,'Pliegos Tarifarios (Las Condes)'!$A:$A,0)),H1541&gt;5000,INDEX('Pliegos Tarifarios (Las Condes)'!$J:$J,MATCH($B1541,'Pliegos Tarifarios (Las Condes)'!$A:$A,0)))/1.19</f>
        <v>1667.3300313445382</v>
      </c>
      <c r="R1541" s="19">
        <f>INDEX('Pliegos Tarifarios (Las Condes)'!$K:$K,MATCH($B1541,'Pliegos Tarifarios (Las Condes)'!$A:$A,0))</f>
        <v>719.68899999999996</v>
      </c>
      <c r="S1541" s="21">
        <f t="shared" si="72"/>
        <v>131085.84669424454</v>
      </c>
      <c r="T1541" s="21">
        <f t="shared" si="73"/>
        <v>24906.310871906462</v>
      </c>
      <c r="U1541" s="19">
        <v>0</v>
      </c>
      <c r="V1541" s="21">
        <f t="shared" si="74"/>
        <v>155992.157566151</v>
      </c>
    </row>
    <row r="1542" spans="1:22" x14ac:dyDescent="0.3">
      <c r="A1542" s="7" t="s">
        <v>143</v>
      </c>
      <c r="B1542" s="7">
        <v>4</v>
      </c>
      <c r="C1542" s="8" t="s">
        <v>186</v>
      </c>
      <c r="D1542" s="7" t="s">
        <v>536</v>
      </c>
      <c r="E1542" s="7" t="s">
        <v>121</v>
      </c>
      <c r="F1542" s="8" t="s">
        <v>537</v>
      </c>
      <c r="G1542" s="7" t="s">
        <v>16</v>
      </c>
      <c r="H1542" s="9">
        <v>709.1422</v>
      </c>
      <c r="I1542" s="9">
        <v>2.0568</v>
      </c>
      <c r="J1542" s="9">
        <v>2.0002</v>
      </c>
      <c r="K1542" s="10">
        <v>0.97248152469856086</v>
      </c>
      <c r="L1542" s="9">
        <v>22.88</v>
      </c>
      <c r="M1542" s="19">
        <f>H1542*INDEX('Pliegos Tarifarios (Las Condes)'!$B:$B,MATCH($B1542,'Pliegos Tarifarios (Las Condes)'!$A:$A,0))</f>
        <v>84273.040763600002</v>
      </c>
      <c r="N1542" s="19">
        <f>I1542*INDEX('Pliegos Tarifarios (Las Condes)'!$C:$C,MATCH($B1542,'Pliegos Tarifarios (Las Condes)'!$A:$A,0))</f>
        <v>7054.5298776</v>
      </c>
      <c r="O1542" s="19">
        <f>J1542*INDEX('Pliegos Tarifarios (Las Condes)'!$D:$D,MATCH($B1542,'Pliegos Tarifarios (Las Condes)'!$A:$A,0))</f>
        <v>28259.665684</v>
      </c>
      <c r="P1542" s="19">
        <f>H1542*INDEX('Pliegos Tarifarios (Las Condes)'!$E:$E,MATCH($B1542,'Pliegos Tarifarios (Las Condes)'!$A:$A,0))</f>
        <v>9170.6269303999998</v>
      </c>
      <c r="Q1542" s="19" cm="1">
        <f t="array" ref="Q1542">H1542*_xlfn.IFS(H1542&lt;=350,INDEX('Pliegos Tarifarios (Las Condes)'!$F:$F,MATCH($B1542,'Pliegos Tarifarios (Las Condes)'!$A:$A,0)),H1542&lt;=500,INDEX('Pliegos Tarifarios (Las Condes)'!$G:$G,MATCH($B1542,'Pliegos Tarifarios (Las Condes)'!$A:$A,0)),H1542&lt;=1000,INDEX('Pliegos Tarifarios (Las Condes)'!$H:$H,MATCH($B1542,'Pliegos Tarifarios (Las Condes)'!$A:$A,0)),H1542&lt;=5000,INDEX('Pliegos Tarifarios (Las Condes)'!$I:$I,MATCH($B1542,'Pliegos Tarifarios (Las Condes)'!$A:$A,0)),H1542&gt;5000,INDEX('Pliegos Tarifarios (Las Condes)'!$J:$J,MATCH($B1542,'Pliegos Tarifarios (Las Condes)'!$A:$A,0)))/1.19</f>
        <v>1663.2066220168072</v>
      </c>
      <c r="R1542" s="19">
        <f>INDEX('Pliegos Tarifarios (Las Condes)'!$K:$K,MATCH($B1542,'Pliegos Tarifarios (Las Condes)'!$A:$A,0))</f>
        <v>719.68899999999996</v>
      </c>
      <c r="S1542" s="21">
        <f t="shared" si="72"/>
        <v>131140.75887761681</v>
      </c>
      <c r="T1542" s="21">
        <f t="shared" si="73"/>
        <v>24916.744186747193</v>
      </c>
      <c r="U1542" s="19">
        <v>0</v>
      </c>
      <c r="V1542" s="21">
        <f t="shared" si="74"/>
        <v>156057.50306436402</v>
      </c>
    </row>
    <row r="1543" spans="1:22" x14ac:dyDescent="0.3">
      <c r="A1543" s="7" t="s">
        <v>143</v>
      </c>
      <c r="B1543" s="7">
        <v>4</v>
      </c>
      <c r="C1543" s="8" t="s">
        <v>186</v>
      </c>
      <c r="D1543" s="7" t="s">
        <v>538</v>
      </c>
      <c r="E1543" s="7" t="s">
        <v>121</v>
      </c>
      <c r="F1543" s="8" t="s">
        <v>539</v>
      </c>
      <c r="G1543" s="7" t="s">
        <v>16</v>
      </c>
      <c r="H1543" s="9">
        <v>709.12</v>
      </c>
      <c r="I1543" s="9">
        <v>1.9954000000000001</v>
      </c>
      <c r="J1543" s="9">
        <v>1.9734</v>
      </c>
      <c r="K1543" s="10">
        <v>0.98897464167585447</v>
      </c>
      <c r="L1543" s="9">
        <v>22.87</v>
      </c>
      <c r="M1543" s="19">
        <f>H1543*INDEX('Pliegos Tarifarios (Las Condes)'!$B:$B,MATCH($B1543,'Pliegos Tarifarios (Las Condes)'!$A:$A,0))</f>
        <v>84270.402560000002</v>
      </c>
      <c r="N1543" s="19">
        <f>I1543*INDEX('Pliegos Tarifarios (Las Condes)'!$C:$C,MATCH($B1543,'Pliegos Tarifarios (Las Condes)'!$A:$A,0))</f>
        <v>6843.9366577999999</v>
      </c>
      <c r="O1543" s="19">
        <f>J1543*INDEX('Pliegos Tarifarios (Las Condes)'!$D:$D,MATCH($B1543,'Pliegos Tarifarios (Las Condes)'!$A:$A,0))</f>
        <v>27881.024028</v>
      </c>
      <c r="P1543" s="19">
        <f>H1543*INDEX('Pliegos Tarifarios (Las Condes)'!$E:$E,MATCH($B1543,'Pliegos Tarifarios (Las Condes)'!$A:$A,0))</f>
        <v>9170.3398400000005</v>
      </c>
      <c r="Q1543" s="19" cm="1">
        <f t="array" ref="Q1543">H1543*_xlfn.IFS(H1543&lt;=350,INDEX('Pliegos Tarifarios (Las Condes)'!$F:$F,MATCH($B1543,'Pliegos Tarifarios (Las Condes)'!$A:$A,0)),H1543&lt;=500,INDEX('Pliegos Tarifarios (Las Condes)'!$G:$G,MATCH($B1543,'Pliegos Tarifarios (Las Condes)'!$A:$A,0)),H1543&lt;=1000,INDEX('Pliegos Tarifarios (Las Condes)'!$H:$H,MATCH($B1543,'Pliegos Tarifarios (Las Condes)'!$A:$A,0)),H1543&lt;=5000,INDEX('Pliegos Tarifarios (Las Condes)'!$I:$I,MATCH($B1543,'Pliegos Tarifarios (Las Condes)'!$A:$A,0)),H1543&gt;5000,INDEX('Pliegos Tarifarios (Las Condes)'!$J:$J,MATCH($B1543,'Pliegos Tarifarios (Las Condes)'!$A:$A,0)))/1.19</f>
        <v>1663.154554621849</v>
      </c>
      <c r="R1543" s="19">
        <f>INDEX('Pliegos Tarifarios (Las Condes)'!$K:$K,MATCH($B1543,'Pliegos Tarifarios (Las Condes)'!$A:$A,0))</f>
        <v>719.68899999999996</v>
      </c>
      <c r="S1543" s="21">
        <f t="shared" si="72"/>
        <v>130548.54664042186</v>
      </c>
      <c r="T1543" s="21">
        <f t="shared" si="73"/>
        <v>24804.223861680155</v>
      </c>
      <c r="U1543" s="19">
        <v>0</v>
      </c>
      <c r="V1543" s="21">
        <f t="shared" si="74"/>
        <v>155352.77050210201</v>
      </c>
    </row>
    <row r="1544" spans="1:22" x14ac:dyDescent="0.3">
      <c r="A1544" s="7" t="s">
        <v>143</v>
      </c>
      <c r="B1544" s="7">
        <v>4</v>
      </c>
      <c r="C1544" s="8" t="s">
        <v>186</v>
      </c>
      <c r="D1544" s="7" t="s">
        <v>540</v>
      </c>
      <c r="E1544" s="7" t="s">
        <v>121</v>
      </c>
      <c r="F1544" s="8" t="s">
        <v>541</v>
      </c>
      <c r="G1544" s="7" t="s">
        <v>16</v>
      </c>
      <c r="H1544" s="9">
        <v>711.01850000000002</v>
      </c>
      <c r="I1544" s="9">
        <v>2.0129000000000001</v>
      </c>
      <c r="J1544" s="9">
        <v>1.9637</v>
      </c>
      <c r="K1544" s="10">
        <v>0.97555765313726461</v>
      </c>
      <c r="L1544" s="9">
        <v>22.94</v>
      </c>
      <c r="M1544" s="19">
        <f>H1544*INDEX('Pliegos Tarifarios (Las Condes)'!$B:$B,MATCH($B1544,'Pliegos Tarifarios (Las Condes)'!$A:$A,0))</f>
        <v>84496.016502999992</v>
      </c>
      <c r="N1544" s="19">
        <f>I1544*INDEX('Pliegos Tarifarios (Las Condes)'!$C:$C,MATCH($B1544,'Pliegos Tarifarios (Las Condes)'!$A:$A,0))</f>
        <v>6903.9591553</v>
      </c>
      <c r="O1544" s="19">
        <f>J1544*INDEX('Pliegos Tarifarios (Las Condes)'!$D:$D,MATCH($B1544,'Pliegos Tarifarios (Las Condes)'!$A:$A,0))</f>
        <v>27743.978353999999</v>
      </c>
      <c r="P1544" s="19">
        <f>H1544*INDEX('Pliegos Tarifarios (Las Condes)'!$E:$E,MATCH($B1544,'Pliegos Tarifarios (Las Condes)'!$A:$A,0))</f>
        <v>9194.8912419999997</v>
      </c>
      <c r="Q1544" s="19" cm="1">
        <f t="array" ref="Q1544">H1544*_xlfn.IFS(H1544&lt;=350,INDEX('Pliegos Tarifarios (Las Condes)'!$F:$F,MATCH($B1544,'Pliegos Tarifarios (Las Condes)'!$A:$A,0)),H1544&lt;=500,INDEX('Pliegos Tarifarios (Las Condes)'!$G:$G,MATCH($B1544,'Pliegos Tarifarios (Las Condes)'!$A:$A,0)),H1544&lt;=1000,INDEX('Pliegos Tarifarios (Las Condes)'!$H:$H,MATCH($B1544,'Pliegos Tarifarios (Las Condes)'!$A:$A,0)),H1544&lt;=5000,INDEX('Pliegos Tarifarios (Las Condes)'!$I:$I,MATCH($B1544,'Pliegos Tarifarios (Las Condes)'!$A:$A,0)),H1544&gt;5000,INDEX('Pliegos Tarifarios (Las Condes)'!$J:$J,MATCH($B1544,'Pliegos Tarifarios (Las Condes)'!$A:$A,0)))/1.19</f>
        <v>1667.6072550420172</v>
      </c>
      <c r="R1544" s="19">
        <f>INDEX('Pliegos Tarifarios (Las Condes)'!$K:$K,MATCH($B1544,'Pliegos Tarifarios (Las Condes)'!$A:$A,0))</f>
        <v>719.68899999999996</v>
      </c>
      <c r="S1544" s="21">
        <f t="shared" si="72"/>
        <v>130726.14150934202</v>
      </c>
      <c r="T1544" s="21">
        <f t="shared" si="73"/>
        <v>24837.966886774986</v>
      </c>
      <c r="U1544" s="19">
        <v>0</v>
      </c>
      <c r="V1544" s="21">
        <f t="shared" si="74"/>
        <v>155564.10839611699</v>
      </c>
    </row>
    <row r="1545" spans="1:22" x14ac:dyDescent="0.3">
      <c r="A1545" s="7" t="s">
        <v>143</v>
      </c>
      <c r="B1545" s="7">
        <v>4</v>
      </c>
      <c r="C1545" s="8" t="s">
        <v>186</v>
      </c>
      <c r="D1545" s="7" t="s">
        <v>542</v>
      </c>
      <c r="E1545" s="7" t="s">
        <v>121</v>
      </c>
      <c r="F1545" s="8" t="s">
        <v>543</v>
      </c>
      <c r="G1545" s="7" t="s">
        <v>16</v>
      </c>
      <c r="H1545" s="9">
        <v>709.92759999999998</v>
      </c>
      <c r="I1545" s="9">
        <v>2.0078999999999998</v>
      </c>
      <c r="J1545" s="9">
        <v>1.9652000000000001</v>
      </c>
      <c r="K1545" s="10">
        <v>0.97873400069724603</v>
      </c>
      <c r="L1545" s="9">
        <v>22.9</v>
      </c>
      <c r="M1545" s="19">
        <f>H1545*INDEX('Pliegos Tarifarios (Las Condes)'!$B:$B,MATCH($B1545,'Pliegos Tarifarios (Las Condes)'!$A:$A,0))</f>
        <v>84366.376128799995</v>
      </c>
      <c r="N1545" s="19">
        <f>I1545*INDEX('Pliegos Tarifarios (Las Condes)'!$C:$C,MATCH($B1545,'Pliegos Tarifarios (Las Condes)'!$A:$A,0))</f>
        <v>6886.8098702999996</v>
      </c>
      <c r="O1545" s="19">
        <f>J1545*INDEX('Pliegos Tarifarios (Las Condes)'!$D:$D,MATCH($B1545,'Pliegos Tarifarios (Las Condes)'!$A:$A,0))</f>
        <v>27765.170984</v>
      </c>
      <c r="P1545" s="19">
        <f>H1545*INDEX('Pliegos Tarifarios (Las Condes)'!$E:$E,MATCH($B1545,'Pliegos Tarifarios (Las Condes)'!$A:$A,0))</f>
        <v>9180.7837232000002</v>
      </c>
      <c r="Q1545" s="19" cm="1">
        <f t="array" ref="Q1545">H1545*_xlfn.IFS(H1545&lt;=350,INDEX('Pliegos Tarifarios (Las Condes)'!$F:$F,MATCH($B1545,'Pliegos Tarifarios (Las Condes)'!$A:$A,0)),H1545&lt;=500,INDEX('Pliegos Tarifarios (Las Condes)'!$G:$G,MATCH($B1545,'Pliegos Tarifarios (Las Condes)'!$A:$A,0)),H1545&lt;=1000,INDEX('Pliegos Tarifarios (Las Condes)'!$H:$H,MATCH($B1545,'Pliegos Tarifarios (Las Condes)'!$A:$A,0)),H1545&lt;=5000,INDEX('Pliegos Tarifarios (Las Condes)'!$I:$I,MATCH($B1545,'Pliegos Tarifarios (Las Condes)'!$A:$A,0)),H1545&gt;5000,INDEX('Pliegos Tarifarios (Las Condes)'!$J:$J,MATCH($B1545,'Pliegos Tarifarios (Las Condes)'!$A:$A,0)))/1.19</f>
        <v>1665.0486820168069</v>
      </c>
      <c r="R1545" s="19">
        <f>INDEX('Pliegos Tarifarios (Las Condes)'!$K:$K,MATCH($B1545,'Pliegos Tarifarios (Las Condes)'!$A:$A,0))</f>
        <v>719.68899999999996</v>
      </c>
      <c r="S1545" s="21">
        <f t="shared" ref="S1545:S1608" si="75">SUM(M1545:R1545)</f>
        <v>130583.87838831679</v>
      </c>
      <c r="T1545" s="21">
        <f t="shared" ref="T1545:T1608" si="76">S1545*0.19</f>
        <v>24810.936893780192</v>
      </c>
      <c r="U1545" s="19">
        <v>0</v>
      </c>
      <c r="V1545" s="21">
        <f t="shared" ref="V1545:V1608" si="77">SUM(S1545:T1545)</f>
        <v>155394.81528209697</v>
      </c>
    </row>
    <row r="1546" spans="1:22" x14ac:dyDescent="0.3">
      <c r="A1546" s="7" t="s">
        <v>143</v>
      </c>
      <c r="B1546" s="7">
        <v>4</v>
      </c>
      <c r="C1546" s="8" t="s">
        <v>186</v>
      </c>
      <c r="D1546" s="7" t="s">
        <v>544</v>
      </c>
      <c r="E1546" s="7" t="s">
        <v>121</v>
      </c>
      <c r="F1546" s="8" t="s">
        <v>545</v>
      </c>
      <c r="G1546" s="7" t="s">
        <v>16</v>
      </c>
      <c r="H1546" s="9">
        <v>711.10599999999999</v>
      </c>
      <c r="I1546" s="9">
        <v>2.0411000000000001</v>
      </c>
      <c r="J1546" s="9">
        <v>1.9548000000000001</v>
      </c>
      <c r="K1546" s="10">
        <v>0.95771887707608638</v>
      </c>
      <c r="L1546" s="9">
        <v>22.94</v>
      </c>
      <c r="M1546" s="19">
        <f>H1546*INDEX('Pliegos Tarifarios (Las Condes)'!$B:$B,MATCH($B1546,'Pliegos Tarifarios (Las Condes)'!$A:$A,0))</f>
        <v>84506.414827999994</v>
      </c>
      <c r="N1546" s="19">
        <f>I1546*INDEX('Pliegos Tarifarios (Las Condes)'!$C:$C,MATCH($B1546,'Pliegos Tarifarios (Las Condes)'!$A:$A,0))</f>
        <v>7000.6811227000007</v>
      </c>
      <c r="O1546" s="19">
        <f>J1546*INDEX('Pliegos Tarifarios (Las Condes)'!$D:$D,MATCH($B1546,'Pliegos Tarifarios (Las Condes)'!$A:$A,0))</f>
        <v>27618.235416000003</v>
      </c>
      <c r="P1546" s="19">
        <f>H1546*INDEX('Pliegos Tarifarios (Las Condes)'!$E:$E,MATCH($B1546,'Pliegos Tarifarios (Las Condes)'!$A:$A,0))</f>
        <v>9196.0227919999998</v>
      </c>
      <c r="Q1546" s="19" cm="1">
        <f t="array" ref="Q1546">H1546*_xlfn.IFS(H1546&lt;=350,INDEX('Pliegos Tarifarios (Las Condes)'!$F:$F,MATCH($B1546,'Pliegos Tarifarios (Las Condes)'!$A:$A,0)),H1546&lt;=500,INDEX('Pliegos Tarifarios (Las Condes)'!$G:$G,MATCH($B1546,'Pliegos Tarifarios (Las Condes)'!$A:$A,0)),H1546&lt;=1000,INDEX('Pliegos Tarifarios (Las Condes)'!$H:$H,MATCH($B1546,'Pliegos Tarifarios (Las Condes)'!$A:$A,0)),H1546&lt;=5000,INDEX('Pliegos Tarifarios (Las Condes)'!$I:$I,MATCH($B1546,'Pliegos Tarifarios (Las Condes)'!$A:$A,0)),H1546&gt;5000,INDEX('Pliegos Tarifarios (Las Condes)'!$J:$J,MATCH($B1546,'Pliegos Tarifarios (Las Condes)'!$A:$A,0)))/1.19</f>
        <v>1667.8124756302525</v>
      </c>
      <c r="R1546" s="19">
        <f>INDEX('Pliegos Tarifarios (Las Condes)'!$K:$K,MATCH($B1546,'Pliegos Tarifarios (Las Condes)'!$A:$A,0))</f>
        <v>719.68899999999996</v>
      </c>
      <c r="S1546" s="21">
        <f t="shared" si="75"/>
        <v>130708.85563433026</v>
      </c>
      <c r="T1546" s="21">
        <f t="shared" si="76"/>
        <v>24834.682570522749</v>
      </c>
      <c r="U1546" s="19">
        <v>0</v>
      </c>
      <c r="V1546" s="21">
        <f t="shared" si="77"/>
        <v>155543.53820485302</v>
      </c>
    </row>
    <row r="1547" spans="1:22" x14ac:dyDescent="0.3">
      <c r="A1547" s="7" t="s">
        <v>143</v>
      </c>
      <c r="B1547" s="7">
        <v>4</v>
      </c>
      <c r="C1547" s="8" t="s">
        <v>186</v>
      </c>
      <c r="D1547" s="7" t="s">
        <v>546</v>
      </c>
      <c r="E1547" s="7" t="s">
        <v>121</v>
      </c>
      <c r="F1547" s="8" t="s">
        <v>547</v>
      </c>
      <c r="G1547" s="7" t="s">
        <v>16</v>
      </c>
      <c r="H1547" s="9">
        <v>710.20450000000005</v>
      </c>
      <c r="I1547" s="9">
        <v>2.0026999999999999</v>
      </c>
      <c r="J1547" s="9">
        <v>1.9568000000000001</v>
      </c>
      <c r="K1547" s="10">
        <v>0.97708094073001461</v>
      </c>
      <c r="L1547" s="9">
        <v>22.91</v>
      </c>
      <c r="M1547" s="19">
        <f>H1547*INDEX('Pliegos Tarifarios (Las Condes)'!$B:$B,MATCH($B1547,'Pliegos Tarifarios (Las Condes)'!$A:$A,0))</f>
        <v>84399.282371000008</v>
      </c>
      <c r="N1547" s="19">
        <f>I1547*INDEX('Pliegos Tarifarios (Las Condes)'!$C:$C,MATCH($B1547,'Pliegos Tarifarios (Las Condes)'!$A:$A,0))</f>
        <v>6868.9746138999999</v>
      </c>
      <c r="O1547" s="19">
        <f>J1547*INDEX('Pliegos Tarifarios (Las Condes)'!$D:$D,MATCH($B1547,'Pliegos Tarifarios (Las Condes)'!$A:$A,0))</f>
        <v>27646.492256000001</v>
      </c>
      <c r="P1547" s="19">
        <f>H1547*INDEX('Pliegos Tarifarios (Las Condes)'!$E:$E,MATCH($B1547,'Pliegos Tarifarios (Las Condes)'!$A:$A,0))</f>
        <v>9184.3645940000006</v>
      </c>
      <c r="Q1547" s="19" cm="1">
        <f t="array" ref="Q1547">H1547*_xlfn.IFS(H1547&lt;=350,INDEX('Pliegos Tarifarios (Las Condes)'!$F:$F,MATCH($B1547,'Pliegos Tarifarios (Las Condes)'!$A:$A,0)),H1547&lt;=500,INDEX('Pliegos Tarifarios (Las Condes)'!$G:$G,MATCH($B1547,'Pliegos Tarifarios (Las Condes)'!$A:$A,0)),H1547&lt;=1000,INDEX('Pliegos Tarifarios (Las Condes)'!$H:$H,MATCH($B1547,'Pliegos Tarifarios (Las Condes)'!$A:$A,0)),H1547&lt;=5000,INDEX('Pliegos Tarifarios (Las Condes)'!$I:$I,MATCH($B1547,'Pliegos Tarifarios (Las Condes)'!$A:$A,0)),H1547&gt;5000,INDEX('Pliegos Tarifarios (Las Condes)'!$J:$J,MATCH($B1547,'Pliegos Tarifarios (Las Condes)'!$A:$A,0)))/1.19</f>
        <v>1665.6981172268913</v>
      </c>
      <c r="R1547" s="19">
        <f>INDEX('Pliegos Tarifarios (Las Condes)'!$K:$K,MATCH($B1547,'Pliegos Tarifarios (Las Condes)'!$A:$A,0))</f>
        <v>719.68899999999996</v>
      </c>
      <c r="S1547" s="21">
        <f t="shared" si="75"/>
        <v>130484.50095212689</v>
      </c>
      <c r="T1547" s="21">
        <f t="shared" si="76"/>
        <v>24792.05518090411</v>
      </c>
      <c r="U1547" s="19">
        <v>0</v>
      </c>
      <c r="V1547" s="21">
        <f t="shared" si="77"/>
        <v>155276.556133031</v>
      </c>
    </row>
    <row r="1548" spans="1:22" x14ac:dyDescent="0.3">
      <c r="A1548" s="7" t="s">
        <v>143</v>
      </c>
      <c r="B1548" s="7">
        <v>4</v>
      </c>
      <c r="C1548" s="8" t="s">
        <v>186</v>
      </c>
      <c r="D1548" s="7" t="s">
        <v>548</v>
      </c>
      <c r="E1548" s="7" t="s">
        <v>121</v>
      </c>
      <c r="F1548" s="8" t="s">
        <v>549</v>
      </c>
      <c r="G1548" s="7" t="s">
        <v>16</v>
      </c>
      <c r="H1548" s="9">
        <v>709.14890000000003</v>
      </c>
      <c r="I1548" s="9">
        <v>1.9853000000000001</v>
      </c>
      <c r="J1548" s="9">
        <v>1.9674</v>
      </c>
      <c r="K1548" s="10">
        <v>0.99098373041857657</v>
      </c>
      <c r="L1548" s="9">
        <v>22.88</v>
      </c>
      <c r="M1548" s="19">
        <f>H1548*INDEX('Pliegos Tarifarios (Las Condes)'!$B:$B,MATCH($B1548,'Pliegos Tarifarios (Las Condes)'!$A:$A,0))</f>
        <v>84273.836978199994</v>
      </c>
      <c r="N1548" s="19">
        <f>I1548*INDEX('Pliegos Tarifarios (Las Condes)'!$C:$C,MATCH($B1548,'Pliegos Tarifarios (Las Condes)'!$A:$A,0))</f>
        <v>6809.2951020999999</v>
      </c>
      <c r="O1548" s="19">
        <f>J1548*INDEX('Pliegos Tarifarios (Las Condes)'!$D:$D,MATCH($B1548,'Pliegos Tarifarios (Las Condes)'!$A:$A,0))</f>
        <v>27796.253508000002</v>
      </c>
      <c r="P1548" s="19">
        <f>H1548*INDEX('Pliegos Tarifarios (Las Condes)'!$E:$E,MATCH($B1548,'Pliegos Tarifarios (Las Condes)'!$A:$A,0))</f>
        <v>9170.7135748000001</v>
      </c>
      <c r="Q1548" s="19" cm="1">
        <f t="array" ref="Q1548">H1548*_xlfn.IFS(H1548&lt;=350,INDEX('Pliegos Tarifarios (Las Condes)'!$F:$F,MATCH($B1548,'Pliegos Tarifarios (Las Condes)'!$A:$A,0)),H1548&lt;=500,INDEX('Pliegos Tarifarios (Las Condes)'!$G:$G,MATCH($B1548,'Pliegos Tarifarios (Las Condes)'!$A:$A,0)),H1548&lt;=1000,INDEX('Pliegos Tarifarios (Las Condes)'!$H:$H,MATCH($B1548,'Pliegos Tarifarios (Las Condes)'!$A:$A,0)),H1548&lt;=5000,INDEX('Pliegos Tarifarios (Las Condes)'!$I:$I,MATCH($B1548,'Pliegos Tarifarios (Las Condes)'!$A:$A,0)),H1548&gt;5000,INDEX('Pliegos Tarifarios (Las Condes)'!$J:$J,MATCH($B1548,'Pliegos Tarifarios (Las Condes)'!$A:$A,0)))/1.19</f>
        <v>1663.2223360504206</v>
      </c>
      <c r="R1548" s="19">
        <f>INDEX('Pliegos Tarifarios (Las Condes)'!$K:$K,MATCH($B1548,'Pliegos Tarifarios (Las Condes)'!$A:$A,0))</f>
        <v>719.68899999999996</v>
      </c>
      <c r="S1548" s="21">
        <f t="shared" si="75"/>
        <v>130433.01049915042</v>
      </c>
      <c r="T1548" s="21">
        <f t="shared" si="76"/>
        <v>24782.271994838578</v>
      </c>
      <c r="U1548" s="19">
        <v>0</v>
      </c>
      <c r="V1548" s="21">
        <f t="shared" si="77"/>
        <v>155215.28249398898</v>
      </c>
    </row>
    <row r="1549" spans="1:22" x14ac:dyDescent="0.3">
      <c r="A1549" s="7" t="s">
        <v>143</v>
      </c>
      <c r="B1549" s="7">
        <v>4</v>
      </c>
      <c r="C1549" s="8" t="s">
        <v>186</v>
      </c>
      <c r="D1549" s="7" t="s">
        <v>550</v>
      </c>
      <c r="E1549" s="7" t="s">
        <v>121</v>
      </c>
      <c r="F1549" s="8" t="s">
        <v>551</v>
      </c>
      <c r="G1549" s="7" t="s">
        <v>16</v>
      </c>
      <c r="H1549" s="9">
        <v>708.2088</v>
      </c>
      <c r="I1549" s="9">
        <v>1.9789000000000001</v>
      </c>
      <c r="J1549" s="9">
        <v>1.9224000000000001</v>
      </c>
      <c r="K1549" s="10">
        <v>0.97144878467835671</v>
      </c>
      <c r="L1549" s="9">
        <v>22.85</v>
      </c>
      <c r="M1549" s="19">
        <f>H1549*INDEX('Pliegos Tarifarios (Las Condes)'!$B:$B,MATCH($B1549,'Pliegos Tarifarios (Las Condes)'!$A:$A,0))</f>
        <v>84162.117374399997</v>
      </c>
      <c r="N1549" s="19">
        <f>I1549*INDEX('Pliegos Tarifarios (Las Condes)'!$C:$C,MATCH($B1549,'Pliegos Tarifarios (Las Condes)'!$A:$A,0))</f>
        <v>6787.3440172999999</v>
      </c>
      <c r="O1549" s="19">
        <f>J1549*INDEX('Pliegos Tarifarios (Las Condes)'!$D:$D,MATCH($B1549,'Pliegos Tarifarios (Las Condes)'!$A:$A,0))</f>
        <v>27160.474608</v>
      </c>
      <c r="P1549" s="19">
        <f>H1549*INDEX('Pliegos Tarifarios (Las Condes)'!$E:$E,MATCH($B1549,'Pliegos Tarifarios (Las Condes)'!$A:$A,0))</f>
        <v>9158.5562016000003</v>
      </c>
      <c r="Q1549" s="19" cm="1">
        <f t="array" ref="Q1549">H1549*_xlfn.IFS(H1549&lt;=350,INDEX('Pliegos Tarifarios (Las Condes)'!$F:$F,MATCH($B1549,'Pliegos Tarifarios (Las Condes)'!$A:$A,0)),H1549&lt;=500,INDEX('Pliegos Tarifarios (Las Condes)'!$G:$G,MATCH($B1549,'Pliegos Tarifarios (Las Condes)'!$A:$A,0)),H1549&lt;=1000,INDEX('Pliegos Tarifarios (Las Condes)'!$H:$H,MATCH($B1549,'Pliegos Tarifarios (Las Condes)'!$A:$A,0)),H1549&lt;=5000,INDEX('Pliegos Tarifarios (Las Condes)'!$I:$I,MATCH($B1549,'Pliegos Tarifarios (Las Condes)'!$A:$A,0)),H1549&gt;5000,INDEX('Pliegos Tarifarios (Las Condes)'!$J:$J,MATCH($B1549,'Pliegos Tarifarios (Las Condes)'!$A:$A,0)))/1.19</f>
        <v>1661.0174460504204</v>
      </c>
      <c r="R1549" s="19">
        <f>INDEX('Pliegos Tarifarios (Las Condes)'!$K:$K,MATCH($B1549,'Pliegos Tarifarios (Las Condes)'!$A:$A,0))</f>
        <v>719.68899999999996</v>
      </c>
      <c r="S1549" s="21">
        <f t="shared" si="75"/>
        <v>129649.19864735042</v>
      </c>
      <c r="T1549" s="21">
        <f t="shared" si="76"/>
        <v>24633.347742996579</v>
      </c>
      <c r="U1549" s="19">
        <v>0</v>
      </c>
      <c r="V1549" s="21">
        <f t="shared" si="77"/>
        <v>154282.54639034701</v>
      </c>
    </row>
    <row r="1550" spans="1:22" x14ac:dyDescent="0.3">
      <c r="A1550" s="7" t="s">
        <v>143</v>
      </c>
      <c r="B1550" s="7">
        <v>4</v>
      </c>
      <c r="C1550" s="8" t="s">
        <v>186</v>
      </c>
      <c r="D1550" s="7" t="s">
        <v>552</v>
      </c>
      <c r="E1550" s="7" t="s">
        <v>121</v>
      </c>
      <c r="F1550" s="8" t="s">
        <v>553</v>
      </c>
      <c r="G1550" s="7" t="s">
        <v>16</v>
      </c>
      <c r="H1550" s="9">
        <v>709.13189999999997</v>
      </c>
      <c r="I1550" s="9">
        <v>2.0074000000000001</v>
      </c>
      <c r="J1550" s="9">
        <v>1.9213</v>
      </c>
      <c r="K1550" s="10">
        <v>0.95710869781807306</v>
      </c>
      <c r="L1550" s="9">
        <v>22.88</v>
      </c>
      <c r="M1550" s="19">
        <f>H1550*INDEX('Pliegos Tarifarios (Las Condes)'!$B:$B,MATCH($B1550,'Pliegos Tarifarios (Las Condes)'!$A:$A,0))</f>
        <v>84271.816732199994</v>
      </c>
      <c r="N1550" s="19">
        <f>I1550*INDEX('Pliegos Tarifarios (Las Condes)'!$C:$C,MATCH($B1550,'Pliegos Tarifarios (Las Condes)'!$A:$A,0))</f>
        <v>6885.0949418</v>
      </c>
      <c r="O1550" s="19">
        <f>J1550*INDEX('Pliegos Tarifarios (Las Condes)'!$D:$D,MATCH($B1550,'Pliegos Tarifarios (Las Condes)'!$A:$A,0))</f>
        <v>27144.933346000002</v>
      </c>
      <c r="P1550" s="19">
        <f>H1550*INDEX('Pliegos Tarifarios (Las Condes)'!$E:$E,MATCH($B1550,'Pliegos Tarifarios (Las Condes)'!$A:$A,0))</f>
        <v>9170.4937308000008</v>
      </c>
      <c r="Q1550" s="19" cm="1">
        <f t="array" ref="Q1550">H1550*_xlfn.IFS(H1550&lt;=350,INDEX('Pliegos Tarifarios (Las Condes)'!$F:$F,MATCH($B1550,'Pliegos Tarifarios (Las Condes)'!$A:$A,0)),H1550&lt;=500,INDEX('Pliegos Tarifarios (Las Condes)'!$G:$G,MATCH($B1550,'Pliegos Tarifarios (Las Condes)'!$A:$A,0)),H1550&lt;=1000,INDEX('Pliegos Tarifarios (Las Condes)'!$H:$H,MATCH($B1550,'Pliegos Tarifarios (Las Condes)'!$A:$A,0)),H1550&lt;=5000,INDEX('Pliegos Tarifarios (Las Condes)'!$I:$I,MATCH($B1550,'Pliegos Tarifarios (Las Condes)'!$A:$A,0)),H1550&gt;5000,INDEX('Pliegos Tarifarios (Las Condes)'!$J:$J,MATCH($B1550,'Pliegos Tarifarios (Las Condes)'!$A:$A,0)))/1.19</f>
        <v>1663.182464621849</v>
      </c>
      <c r="R1550" s="19">
        <f>INDEX('Pliegos Tarifarios (Las Condes)'!$K:$K,MATCH($B1550,'Pliegos Tarifarios (Las Condes)'!$A:$A,0))</f>
        <v>719.68899999999996</v>
      </c>
      <c r="S1550" s="21">
        <f t="shared" si="75"/>
        <v>129855.21021542184</v>
      </c>
      <c r="T1550" s="21">
        <f t="shared" si="76"/>
        <v>24672.489940930151</v>
      </c>
      <c r="U1550" s="19">
        <v>0</v>
      </c>
      <c r="V1550" s="21">
        <f t="shared" si="77"/>
        <v>154527.70015635199</v>
      </c>
    </row>
    <row r="1551" spans="1:22" x14ac:dyDescent="0.3">
      <c r="A1551" s="7" t="s">
        <v>143</v>
      </c>
      <c r="B1551" s="7">
        <v>4</v>
      </c>
      <c r="C1551" s="8" t="s">
        <v>186</v>
      </c>
      <c r="D1551" s="7" t="s">
        <v>554</v>
      </c>
      <c r="E1551" s="7" t="s">
        <v>121</v>
      </c>
      <c r="F1551" s="8" t="s">
        <v>555</v>
      </c>
      <c r="G1551" s="7" t="s">
        <v>16</v>
      </c>
      <c r="H1551" s="9">
        <v>707.82860000000005</v>
      </c>
      <c r="I1551" s="9">
        <v>1.9611000000000001</v>
      </c>
      <c r="J1551" s="9">
        <v>1.9611000000000001</v>
      </c>
      <c r="K1551" s="10">
        <v>1</v>
      </c>
      <c r="L1551" s="9">
        <v>22.83</v>
      </c>
      <c r="M1551" s="19">
        <f>H1551*INDEX('Pliegos Tarifarios (Las Condes)'!$B:$B,MATCH($B1551,'Pliegos Tarifarios (Las Condes)'!$A:$A,0))</f>
        <v>84116.935166800002</v>
      </c>
      <c r="N1551" s="19">
        <f>I1551*INDEX('Pliegos Tarifarios (Las Condes)'!$C:$C,MATCH($B1551,'Pliegos Tarifarios (Las Condes)'!$A:$A,0))</f>
        <v>6726.2925627000004</v>
      </c>
      <c r="O1551" s="19">
        <f>J1551*INDEX('Pliegos Tarifarios (Las Condes)'!$D:$D,MATCH($B1551,'Pliegos Tarifarios (Las Condes)'!$A:$A,0))</f>
        <v>27707.244462000002</v>
      </c>
      <c r="P1551" s="19">
        <f>H1551*INDEX('Pliegos Tarifarios (Las Condes)'!$E:$E,MATCH($B1551,'Pliegos Tarifarios (Las Condes)'!$A:$A,0))</f>
        <v>9153.6394552000002</v>
      </c>
      <c r="Q1551" s="19" cm="1">
        <f t="array" ref="Q1551">H1551*_xlfn.IFS(H1551&lt;=350,INDEX('Pliegos Tarifarios (Las Condes)'!$F:$F,MATCH($B1551,'Pliegos Tarifarios (Las Condes)'!$A:$A,0)),H1551&lt;=500,INDEX('Pliegos Tarifarios (Las Condes)'!$G:$G,MATCH($B1551,'Pliegos Tarifarios (Las Condes)'!$A:$A,0)),H1551&lt;=1000,INDEX('Pliegos Tarifarios (Las Condes)'!$H:$H,MATCH($B1551,'Pliegos Tarifarios (Las Condes)'!$A:$A,0)),H1551&lt;=5000,INDEX('Pliegos Tarifarios (Las Condes)'!$I:$I,MATCH($B1551,'Pliegos Tarifarios (Las Condes)'!$A:$A,0)),H1551&gt;5000,INDEX('Pliegos Tarifarios (Las Condes)'!$J:$J,MATCH($B1551,'Pliegos Tarifarios (Las Condes)'!$A:$A,0)))/1.19</f>
        <v>1660.1257332773114</v>
      </c>
      <c r="R1551" s="19">
        <f>INDEX('Pliegos Tarifarios (Las Condes)'!$K:$K,MATCH($B1551,'Pliegos Tarifarios (Las Condes)'!$A:$A,0))</f>
        <v>719.68899999999996</v>
      </c>
      <c r="S1551" s="21">
        <f t="shared" si="75"/>
        <v>130083.92637997732</v>
      </c>
      <c r="T1551" s="21">
        <f t="shared" si="76"/>
        <v>24715.946012195691</v>
      </c>
      <c r="U1551" s="19">
        <v>0</v>
      </c>
      <c r="V1551" s="21">
        <f t="shared" si="77"/>
        <v>154799.87239217301</v>
      </c>
    </row>
    <row r="1552" spans="1:22" x14ac:dyDescent="0.3">
      <c r="A1552" s="7" t="s">
        <v>143</v>
      </c>
      <c r="B1552" s="7">
        <v>4</v>
      </c>
      <c r="C1552" s="8" t="s">
        <v>186</v>
      </c>
      <c r="D1552" s="7" t="s">
        <v>556</v>
      </c>
      <c r="E1552" s="7" t="s">
        <v>121</v>
      </c>
      <c r="F1552" s="8" t="s">
        <v>557</v>
      </c>
      <c r="G1552" s="7" t="s">
        <v>16</v>
      </c>
      <c r="H1552" s="9">
        <v>711.8587</v>
      </c>
      <c r="I1552" s="9">
        <v>1.9782</v>
      </c>
      <c r="J1552" s="9">
        <v>1.9705999999999999</v>
      </c>
      <c r="K1552" s="10">
        <v>0.99615812354665856</v>
      </c>
      <c r="L1552" s="9">
        <v>22.96</v>
      </c>
      <c r="M1552" s="19">
        <f>H1552*INDEX('Pliegos Tarifarios (Las Condes)'!$B:$B,MATCH($B1552,'Pliegos Tarifarios (Las Condes)'!$A:$A,0))</f>
        <v>84595.864190599998</v>
      </c>
      <c r="N1552" s="19">
        <f>I1552*INDEX('Pliegos Tarifarios (Las Condes)'!$C:$C,MATCH($B1552,'Pliegos Tarifarios (Las Condes)'!$A:$A,0))</f>
        <v>6784.9431174000001</v>
      </c>
      <c r="O1552" s="19">
        <f>J1552*INDEX('Pliegos Tarifarios (Las Condes)'!$D:$D,MATCH($B1552,'Pliegos Tarifarios (Las Condes)'!$A:$A,0))</f>
        <v>27841.464452</v>
      </c>
      <c r="P1552" s="19">
        <f>H1552*INDEX('Pliegos Tarifarios (Las Condes)'!$E:$E,MATCH($B1552,'Pliegos Tarifarios (Las Condes)'!$A:$A,0))</f>
        <v>9205.7567084000002</v>
      </c>
      <c r="Q1552" s="19" cm="1">
        <f t="array" ref="Q1552">H1552*_xlfn.IFS(H1552&lt;=350,INDEX('Pliegos Tarifarios (Las Condes)'!$F:$F,MATCH($B1552,'Pliegos Tarifarios (Las Condes)'!$A:$A,0)),H1552&lt;=500,INDEX('Pliegos Tarifarios (Las Condes)'!$G:$G,MATCH($B1552,'Pliegos Tarifarios (Las Condes)'!$A:$A,0)),H1552&lt;=1000,INDEX('Pliegos Tarifarios (Las Condes)'!$H:$H,MATCH($B1552,'Pliegos Tarifarios (Las Condes)'!$A:$A,0)),H1552&lt;=5000,INDEX('Pliegos Tarifarios (Las Condes)'!$I:$I,MATCH($B1552,'Pliegos Tarifarios (Las Condes)'!$A:$A,0)),H1552&gt;5000,INDEX('Pliegos Tarifarios (Las Condes)'!$J:$J,MATCH($B1552,'Pliegos Tarifarios (Las Condes)'!$A:$A,0)))/1.19</f>
        <v>1669.5778417647061</v>
      </c>
      <c r="R1552" s="19">
        <f>INDEX('Pliegos Tarifarios (Las Condes)'!$K:$K,MATCH($B1552,'Pliegos Tarifarios (Las Condes)'!$A:$A,0))</f>
        <v>719.68899999999996</v>
      </c>
      <c r="S1552" s="21">
        <f t="shared" si="75"/>
        <v>130817.29531016471</v>
      </c>
      <c r="T1552" s="21">
        <f t="shared" si="76"/>
        <v>24855.286108931297</v>
      </c>
      <c r="U1552" s="19">
        <v>0</v>
      </c>
      <c r="V1552" s="21">
        <f t="shared" si="77"/>
        <v>155672.58141909601</v>
      </c>
    </row>
    <row r="1553" spans="1:22" x14ac:dyDescent="0.3">
      <c r="A1553" s="7" t="s">
        <v>143</v>
      </c>
      <c r="B1553" s="7">
        <v>4</v>
      </c>
      <c r="C1553" s="8" t="s">
        <v>186</v>
      </c>
      <c r="D1553" s="7" t="s">
        <v>558</v>
      </c>
      <c r="E1553" s="7" t="s">
        <v>121</v>
      </c>
      <c r="F1553" s="8" t="s">
        <v>559</v>
      </c>
      <c r="G1553" s="7" t="s">
        <v>16</v>
      </c>
      <c r="H1553" s="9">
        <v>709.21479999999997</v>
      </c>
      <c r="I1553" s="9">
        <v>2.0133000000000001</v>
      </c>
      <c r="J1553" s="9">
        <v>1.9379999999999999</v>
      </c>
      <c r="K1553" s="10">
        <v>0.96259871852182977</v>
      </c>
      <c r="L1553" s="9">
        <v>22.88</v>
      </c>
      <c r="M1553" s="19">
        <f>H1553*INDEX('Pliegos Tarifarios (Las Condes)'!$B:$B,MATCH($B1553,'Pliegos Tarifarios (Las Condes)'!$A:$A,0))</f>
        <v>84281.668402399999</v>
      </c>
      <c r="N1553" s="19">
        <f>I1553*INDEX('Pliegos Tarifarios (Las Condes)'!$C:$C,MATCH($B1553,'Pliegos Tarifarios (Las Condes)'!$A:$A,0))</f>
        <v>6905.3310981000004</v>
      </c>
      <c r="O1553" s="19">
        <f>J1553*INDEX('Pliegos Tarifarios (Las Condes)'!$D:$D,MATCH($B1553,'Pliegos Tarifarios (Las Condes)'!$A:$A,0))</f>
        <v>27380.877959999998</v>
      </c>
      <c r="P1553" s="19">
        <f>H1553*INDEX('Pliegos Tarifarios (Las Condes)'!$E:$E,MATCH($B1553,'Pliegos Tarifarios (Las Condes)'!$A:$A,0))</f>
        <v>9171.5657936000007</v>
      </c>
      <c r="Q1553" s="19" cm="1">
        <f t="array" ref="Q1553">H1553*_xlfn.IFS(H1553&lt;=350,INDEX('Pliegos Tarifarios (Las Condes)'!$F:$F,MATCH($B1553,'Pliegos Tarifarios (Las Condes)'!$A:$A,0)),H1553&lt;=500,INDEX('Pliegos Tarifarios (Las Condes)'!$G:$G,MATCH($B1553,'Pliegos Tarifarios (Las Condes)'!$A:$A,0)),H1553&lt;=1000,INDEX('Pliegos Tarifarios (Las Condes)'!$H:$H,MATCH($B1553,'Pliegos Tarifarios (Las Condes)'!$A:$A,0)),H1553&lt;=5000,INDEX('Pliegos Tarifarios (Las Condes)'!$I:$I,MATCH($B1553,'Pliegos Tarifarios (Las Condes)'!$A:$A,0)),H1553&gt;5000,INDEX('Pliegos Tarifarios (Las Condes)'!$J:$J,MATCH($B1553,'Pliegos Tarifarios (Las Condes)'!$A:$A,0)))/1.19</f>
        <v>1663.3768964705885</v>
      </c>
      <c r="R1553" s="19">
        <f>INDEX('Pliegos Tarifarios (Las Condes)'!$K:$K,MATCH($B1553,'Pliegos Tarifarios (Las Condes)'!$A:$A,0))</f>
        <v>719.68899999999996</v>
      </c>
      <c r="S1553" s="21">
        <f t="shared" si="75"/>
        <v>130122.50915057058</v>
      </c>
      <c r="T1553" s="21">
        <f t="shared" si="76"/>
        <v>24723.276738608409</v>
      </c>
      <c r="U1553" s="19">
        <v>0</v>
      </c>
      <c r="V1553" s="21">
        <f t="shared" si="77"/>
        <v>154845.78588917898</v>
      </c>
    </row>
    <row r="1554" spans="1:22" x14ac:dyDescent="0.3">
      <c r="A1554" s="7" t="s">
        <v>143</v>
      </c>
      <c r="B1554" s="7">
        <v>4</v>
      </c>
      <c r="C1554" s="8" t="s">
        <v>186</v>
      </c>
      <c r="D1554" s="7" t="s">
        <v>560</v>
      </c>
      <c r="E1554" s="7" t="s">
        <v>121</v>
      </c>
      <c r="F1554" s="8" t="s">
        <v>561</v>
      </c>
      <c r="G1554" s="7" t="s">
        <v>16</v>
      </c>
      <c r="H1554" s="9">
        <v>710.52030000000002</v>
      </c>
      <c r="I1554" s="9">
        <v>2.0297000000000001</v>
      </c>
      <c r="J1554" s="9">
        <v>1.9704999999999999</v>
      </c>
      <c r="K1554" s="10">
        <v>0.97083312804847999</v>
      </c>
      <c r="L1554" s="9">
        <v>22.92</v>
      </c>
      <c r="M1554" s="19">
        <f>H1554*INDEX('Pliegos Tarifarios (Las Condes)'!$B:$B,MATCH($B1554,'Pliegos Tarifarios (Las Condes)'!$A:$A,0))</f>
        <v>84436.811411399991</v>
      </c>
      <c r="N1554" s="19">
        <f>I1554*INDEX('Pliegos Tarifarios (Las Condes)'!$C:$C,MATCH($B1554,'Pliegos Tarifarios (Las Condes)'!$A:$A,0))</f>
        <v>6961.5807529000003</v>
      </c>
      <c r="O1554" s="19">
        <f>J1554*INDEX('Pliegos Tarifarios (Las Condes)'!$D:$D,MATCH($B1554,'Pliegos Tarifarios (Las Condes)'!$A:$A,0))</f>
        <v>27840.051609999999</v>
      </c>
      <c r="P1554" s="19">
        <f>H1554*INDEX('Pliegos Tarifarios (Las Condes)'!$E:$E,MATCH($B1554,'Pliegos Tarifarios (Las Condes)'!$A:$A,0))</f>
        <v>9188.4485196000005</v>
      </c>
      <c r="Q1554" s="19" cm="1">
        <f t="array" ref="Q1554">H1554*_xlfn.IFS(H1554&lt;=350,INDEX('Pliegos Tarifarios (Las Condes)'!$F:$F,MATCH($B1554,'Pliegos Tarifarios (Las Condes)'!$A:$A,0)),H1554&lt;=500,INDEX('Pliegos Tarifarios (Las Condes)'!$G:$G,MATCH($B1554,'Pliegos Tarifarios (Las Condes)'!$A:$A,0)),H1554&lt;=1000,INDEX('Pliegos Tarifarios (Las Condes)'!$H:$H,MATCH($B1554,'Pliegos Tarifarios (Las Condes)'!$A:$A,0)),H1554&lt;=5000,INDEX('Pliegos Tarifarios (Las Condes)'!$I:$I,MATCH($B1554,'Pliegos Tarifarios (Las Condes)'!$A:$A,0)),H1554&gt;5000,INDEX('Pliegos Tarifarios (Las Condes)'!$J:$J,MATCH($B1554,'Pliegos Tarifarios (Las Condes)'!$A:$A,0)))/1.19</f>
        <v>1666.4387876470591</v>
      </c>
      <c r="R1554" s="19">
        <f>INDEX('Pliegos Tarifarios (Las Condes)'!$K:$K,MATCH($B1554,'Pliegos Tarifarios (Las Condes)'!$A:$A,0))</f>
        <v>719.68899999999996</v>
      </c>
      <c r="S1554" s="21">
        <f t="shared" si="75"/>
        <v>130813.02008154705</v>
      </c>
      <c r="T1554" s="21">
        <f t="shared" si="76"/>
        <v>24854.47381549394</v>
      </c>
      <c r="U1554" s="19">
        <v>0</v>
      </c>
      <c r="V1554" s="21">
        <f t="shared" si="77"/>
        <v>155667.49389704099</v>
      </c>
    </row>
    <row r="1555" spans="1:22" x14ac:dyDescent="0.3">
      <c r="A1555" s="7" t="s">
        <v>143</v>
      </c>
      <c r="B1555" s="7">
        <v>4</v>
      </c>
      <c r="C1555" s="8" t="s">
        <v>186</v>
      </c>
      <c r="D1555" s="7" t="s">
        <v>562</v>
      </c>
      <c r="E1555" s="7" t="s">
        <v>121</v>
      </c>
      <c r="F1555" s="8" t="s">
        <v>563</v>
      </c>
      <c r="G1555" s="7" t="s">
        <v>16</v>
      </c>
      <c r="H1555" s="9">
        <v>710.44399999999996</v>
      </c>
      <c r="I1555" s="9">
        <v>1.9902</v>
      </c>
      <c r="J1555" s="9">
        <v>1.9176</v>
      </c>
      <c r="K1555" s="10">
        <v>0.96352125414531198</v>
      </c>
      <c r="L1555" s="9">
        <v>22.92</v>
      </c>
      <c r="M1555" s="19">
        <f>H1555*INDEX('Pliegos Tarifarios (Las Condes)'!$B:$B,MATCH($B1555,'Pliegos Tarifarios (Las Condes)'!$A:$A,0))</f>
        <v>84427.744071999987</v>
      </c>
      <c r="N1555" s="19">
        <f>I1555*INDEX('Pliegos Tarifarios (Las Condes)'!$C:$C,MATCH($B1555,'Pliegos Tarifarios (Las Condes)'!$A:$A,0))</f>
        <v>6826.1014014000002</v>
      </c>
      <c r="O1555" s="19">
        <f>J1555*INDEX('Pliegos Tarifarios (Las Condes)'!$D:$D,MATCH($B1555,'Pliegos Tarifarios (Las Condes)'!$A:$A,0))</f>
        <v>27092.658191999999</v>
      </c>
      <c r="P1555" s="19">
        <f>H1555*INDEX('Pliegos Tarifarios (Las Condes)'!$E:$E,MATCH($B1555,'Pliegos Tarifarios (Las Condes)'!$A:$A,0))</f>
        <v>9187.461808</v>
      </c>
      <c r="Q1555" s="19" cm="1">
        <f t="array" ref="Q1555">H1555*_xlfn.IFS(H1555&lt;=350,INDEX('Pliegos Tarifarios (Las Condes)'!$F:$F,MATCH($B1555,'Pliegos Tarifarios (Las Condes)'!$A:$A,0)),H1555&lt;=500,INDEX('Pliegos Tarifarios (Las Condes)'!$G:$G,MATCH($B1555,'Pliegos Tarifarios (Las Condes)'!$A:$A,0)),H1555&lt;=1000,INDEX('Pliegos Tarifarios (Las Condes)'!$H:$H,MATCH($B1555,'Pliegos Tarifarios (Las Condes)'!$A:$A,0)),H1555&lt;=5000,INDEX('Pliegos Tarifarios (Las Condes)'!$I:$I,MATCH($B1555,'Pliegos Tarifarios (Las Condes)'!$A:$A,0)),H1555&gt;5000,INDEX('Pliegos Tarifarios (Las Condes)'!$J:$J,MATCH($B1555,'Pliegos Tarifarios (Las Condes)'!$A:$A,0)))/1.19</f>
        <v>1666.2598352941177</v>
      </c>
      <c r="R1555" s="19">
        <f>INDEX('Pliegos Tarifarios (Las Condes)'!$K:$K,MATCH($B1555,'Pliegos Tarifarios (Las Condes)'!$A:$A,0))</f>
        <v>719.68899999999996</v>
      </c>
      <c r="S1555" s="21">
        <f t="shared" si="75"/>
        <v>129919.9143086941</v>
      </c>
      <c r="T1555" s="21">
        <f t="shared" si="76"/>
        <v>24684.783718651881</v>
      </c>
      <c r="U1555" s="19">
        <v>0</v>
      </c>
      <c r="V1555" s="21">
        <f t="shared" si="77"/>
        <v>154604.69802734599</v>
      </c>
    </row>
    <row r="1556" spans="1:22" x14ac:dyDescent="0.3">
      <c r="A1556" s="7" t="s">
        <v>143</v>
      </c>
      <c r="B1556" s="7">
        <v>4</v>
      </c>
      <c r="C1556" s="8" t="s">
        <v>186</v>
      </c>
      <c r="D1556" s="7" t="s">
        <v>564</v>
      </c>
      <c r="E1556" s="7" t="s">
        <v>121</v>
      </c>
      <c r="F1556" s="8" t="s">
        <v>565</v>
      </c>
      <c r="G1556" s="7" t="s">
        <v>16</v>
      </c>
      <c r="H1556" s="9">
        <v>710.62900000000002</v>
      </c>
      <c r="I1556" s="9">
        <v>1.9662999999999999</v>
      </c>
      <c r="J1556" s="9">
        <v>1.9378</v>
      </c>
      <c r="K1556" s="10">
        <v>0.98550577226262526</v>
      </c>
      <c r="L1556" s="9">
        <v>22.92</v>
      </c>
      <c r="M1556" s="19">
        <f>H1556*INDEX('Pliegos Tarifarios (Las Condes)'!$B:$B,MATCH($B1556,'Pliegos Tarifarios (Las Condes)'!$A:$A,0))</f>
        <v>84449.729101999998</v>
      </c>
      <c r="N1556" s="19">
        <f>I1556*INDEX('Pliegos Tarifarios (Las Condes)'!$C:$C,MATCH($B1556,'Pliegos Tarifarios (Las Condes)'!$A:$A,0))</f>
        <v>6744.1278191000001</v>
      </c>
      <c r="O1556" s="19">
        <f>J1556*INDEX('Pliegos Tarifarios (Las Condes)'!$D:$D,MATCH($B1556,'Pliegos Tarifarios (Las Condes)'!$A:$A,0))</f>
        <v>27378.052275999999</v>
      </c>
      <c r="P1556" s="19">
        <f>H1556*INDEX('Pliegos Tarifarios (Las Condes)'!$E:$E,MATCH($B1556,'Pliegos Tarifarios (Las Condes)'!$A:$A,0))</f>
        <v>9189.8542280000001</v>
      </c>
      <c r="Q1556" s="19" cm="1">
        <f t="array" ref="Q1556">H1556*_xlfn.IFS(H1556&lt;=350,INDEX('Pliegos Tarifarios (Las Condes)'!$F:$F,MATCH($B1556,'Pliegos Tarifarios (Las Condes)'!$A:$A,0)),H1556&lt;=500,INDEX('Pliegos Tarifarios (Las Condes)'!$G:$G,MATCH($B1556,'Pliegos Tarifarios (Las Condes)'!$A:$A,0)),H1556&lt;=1000,INDEX('Pliegos Tarifarios (Las Condes)'!$H:$H,MATCH($B1556,'Pliegos Tarifarios (Las Condes)'!$A:$A,0)),H1556&lt;=5000,INDEX('Pliegos Tarifarios (Las Condes)'!$I:$I,MATCH($B1556,'Pliegos Tarifarios (Las Condes)'!$A:$A,0)),H1556&gt;5000,INDEX('Pliegos Tarifarios (Las Condes)'!$J:$J,MATCH($B1556,'Pliegos Tarifarios (Las Condes)'!$A:$A,0)))/1.19</f>
        <v>1666.6937302521012</v>
      </c>
      <c r="R1556" s="19">
        <f>INDEX('Pliegos Tarifarios (Las Condes)'!$K:$K,MATCH($B1556,'Pliegos Tarifarios (Las Condes)'!$A:$A,0))</f>
        <v>719.68899999999996</v>
      </c>
      <c r="S1556" s="21">
        <f t="shared" si="75"/>
        <v>130148.14615535209</v>
      </c>
      <c r="T1556" s="21">
        <f t="shared" si="76"/>
        <v>24728.147769516898</v>
      </c>
      <c r="U1556" s="19">
        <v>0</v>
      </c>
      <c r="V1556" s="21">
        <f t="shared" si="77"/>
        <v>154876.29392486898</v>
      </c>
    </row>
    <row r="1557" spans="1:22" x14ac:dyDescent="0.3">
      <c r="A1557" s="7" t="s">
        <v>143</v>
      </c>
      <c r="B1557" s="7">
        <v>4</v>
      </c>
      <c r="C1557" s="8" t="s">
        <v>186</v>
      </c>
      <c r="D1557" s="7" t="s">
        <v>566</v>
      </c>
      <c r="E1557" s="7" t="s">
        <v>121</v>
      </c>
      <c r="F1557" s="8" t="s">
        <v>567</v>
      </c>
      <c r="G1557" s="7" t="s">
        <v>16</v>
      </c>
      <c r="H1557" s="9">
        <v>710.03890000000001</v>
      </c>
      <c r="I1557" s="9">
        <v>1.9682999999999999</v>
      </c>
      <c r="J1557" s="9">
        <v>1.9682999999999999</v>
      </c>
      <c r="K1557" s="10">
        <v>1</v>
      </c>
      <c r="L1557" s="9">
        <v>22.9</v>
      </c>
      <c r="M1557" s="19">
        <f>H1557*INDEX('Pliegos Tarifarios (Las Condes)'!$B:$B,MATCH($B1557,'Pliegos Tarifarios (Las Condes)'!$A:$A,0))</f>
        <v>84379.602798199994</v>
      </c>
      <c r="N1557" s="19">
        <f>I1557*INDEX('Pliegos Tarifarios (Las Condes)'!$C:$C,MATCH($B1557,'Pliegos Tarifarios (Las Condes)'!$A:$A,0))</f>
        <v>6750.9875330999994</v>
      </c>
      <c r="O1557" s="19">
        <f>J1557*INDEX('Pliegos Tarifarios (Las Condes)'!$D:$D,MATCH($B1557,'Pliegos Tarifarios (Las Condes)'!$A:$A,0))</f>
        <v>27808.969086000001</v>
      </c>
      <c r="P1557" s="19">
        <f>H1557*INDEX('Pliegos Tarifarios (Las Condes)'!$E:$E,MATCH($B1557,'Pliegos Tarifarios (Las Condes)'!$A:$A,0))</f>
        <v>9182.2230548000007</v>
      </c>
      <c r="Q1557" s="19" cm="1">
        <f t="array" ref="Q1557">H1557*_xlfn.IFS(H1557&lt;=350,INDEX('Pliegos Tarifarios (Las Condes)'!$F:$F,MATCH($B1557,'Pliegos Tarifarios (Las Condes)'!$A:$A,0)),H1557&lt;=500,INDEX('Pliegos Tarifarios (Las Condes)'!$G:$G,MATCH($B1557,'Pliegos Tarifarios (Las Condes)'!$A:$A,0)),H1557&lt;=1000,INDEX('Pliegos Tarifarios (Las Condes)'!$H:$H,MATCH($B1557,'Pliegos Tarifarios (Las Condes)'!$A:$A,0)),H1557&lt;=5000,INDEX('Pliegos Tarifarios (Las Condes)'!$I:$I,MATCH($B1557,'Pliegos Tarifarios (Las Condes)'!$A:$A,0)),H1557&gt;5000,INDEX('Pliegos Tarifarios (Las Condes)'!$J:$J,MATCH($B1557,'Pliegos Tarifarios (Las Condes)'!$A:$A,0)))/1.19</f>
        <v>1665.3097226050425</v>
      </c>
      <c r="R1557" s="19">
        <f>INDEX('Pliegos Tarifarios (Las Condes)'!$K:$K,MATCH($B1557,'Pliegos Tarifarios (Las Condes)'!$A:$A,0))</f>
        <v>719.68899999999996</v>
      </c>
      <c r="S1557" s="21">
        <f t="shared" si="75"/>
        <v>130506.78119470504</v>
      </c>
      <c r="T1557" s="21">
        <f t="shared" si="76"/>
        <v>24796.288426993957</v>
      </c>
      <c r="U1557" s="19">
        <v>0</v>
      </c>
      <c r="V1557" s="21">
        <f t="shared" si="77"/>
        <v>155303.06962169899</v>
      </c>
    </row>
    <row r="1558" spans="1:22" x14ac:dyDescent="0.3">
      <c r="A1558" s="7" t="s">
        <v>143</v>
      </c>
      <c r="B1558" s="7">
        <v>4</v>
      </c>
      <c r="C1558" s="8" t="s">
        <v>186</v>
      </c>
      <c r="D1558" s="7" t="s">
        <v>568</v>
      </c>
      <c r="E1558" s="7" t="s">
        <v>121</v>
      </c>
      <c r="F1558" s="8" t="s">
        <v>569</v>
      </c>
      <c r="G1558" s="7" t="s">
        <v>16</v>
      </c>
      <c r="H1558" s="9">
        <v>710.62540000000001</v>
      </c>
      <c r="I1558" s="9">
        <v>1.9934000000000001</v>
      </c>
      <c r="J1558" s="9">
        <v>1.9334</v>
      </c>
      <c r="K1558" s="10">
        <v>0.96990067221832044</v>
      </c>
      <c r="L1558" s="9">
        <v>22.92</v>
      </c>
      <c r="M1558" s="19">
        <f>H1558*INDEX('Pliegos Tarifarios (Las Condes)'!$B:$B,MATCH($B1558,'Pliegos Tarifarios (Las Condes)'!$A:$A,0))</f>
        <v>84449.301285199996</v>
      </c>
      <c r="N1558" s="19">
        <f>I1558*INDEX('Pliegos Tarifarios (Las Condes)'!$C:$C,MATCH($B1558,'Pliegos Tarifarios (Las Condes)'!$A:$A,0))</f>
        <v>6837.0769437999998</v>
      </c>
      <c r="O1558" s="19">
        <f>J1558*INDEX('Pliegos Tarifarios (Las Condes)'!$D:$D,MATCH($B1558,'Pliegos Tarifarios (Las Condes)'!$A:$A,0))</f>
        <v>27315.887228</v>
      </c>
      <c r="P1558" s="19">
        <f>H1558*INDEX('Pliegos Tarifarios (Las Condes)'!$E:$E,MATCH($B1558,'Pliegos Tarifarios (Las Condes)'!$A:$A,0))</f>
        <v>9189.8076727999996</v>
      </c>
      <c r="Q1558" s="19" cm="1">
        <f t="array" ref="Q1558">H1558*_xlfn.IFS(H1558&lt;=350,INDEX('Pliegos Tarifarios (Las Condes)'!$F:$F,MATCH($B1558,'Pliegos Tarifarios (Las Condes)'!$A:$A,0)),H1558&lt;=500,INDEX('Pliegos Tarifarios (Las Condes)'!$G:$G,MATCH($B1558,'Pliegos Tarifarios (Las Condes)'!$A:$A,0)),H1558&lt;=1000,INDEX('Pliegos Tarifarios (Las Condes)'!$H:$H,MATCH($B1558,'Pliegos Tarifarios (Las Condes)'!$A:$A,0)),H1558&lt;=5000,INDEX('Pliegos Tarifarios (Las Condes)'!$I:$I,MATCH($B1558,'Pliegos Tarifarios (Las Condes)'!$A:$A,0)),H1558&gt;5000,INDEX('Pliegos Tarifarios (Las Condes)'!$J:$J,MATCH($B1558,'Pliegos Tarifarios (Las Condes)'!$A:$A,0)))/1.19</f>
        <v>1666.6852868907567</v>
      </c>
      <c r="R1558" s="19">
        <f>INDEX('Pliegos Tarifarios (Las Condes)'!$K:$K,MATCH($B1558,'Pliegos Tarifarios (Las Condes)'!$A:$A,0))</f>
        <v>719.68899999999996</v>
      </c>
      <c r="S1558" s="21">
        <f t="shared" si="75"/>
        <v>130178.44741669076</v>
      </c>
      <c r="T1558" s="21">
        <f t="shared" si="76"/>
        <v>24733.905009171245</v>
      </c>
      <c r="U1558" s="19">
        <v>0</v>
      </c>
      <c r="V1558" s="21">
        <f t="shared" si="77"/>
        <v>154912.35242586202</v>
      </c>
    </row>
    <row r="1559" spans="1:22" x14ac:dyDescent="0.3">
      <c r="A1559" s="7" t="s">
        <v>143</v>
      </c>
      <c r="B1559" s="7">
        <v>4</v>
      </c>
      <c r="C1559" s="8" t="s">
        <v>186</v>
      </c>
      <c r="D1559" s="7" t="s">
        <v>570</v>
      </c>
      <c r="E1559" s="7" t="s">
        <v>121</v>
      </c>
      <c r="F1559" s="8" t="s">
        <v>571</v>
      </c>
      <c r="G1559" s="7" t="s">
        <v>16</v>
      </c>
      <c r="H1559" s="9">
        <v>709.82860000000005</v>
      </c>
      <c r="I1559" s="9">
        <v>2.0602999999999998</v>
      </c>
      <c r="J1559" s="9">
        <v>1.9554</v>
      </c>
      <c r="K1559" s="10">
        <v>0.94908508469640351</v>
      </c>
      <c r="L1559" s="9">
        <v>22.9</v>
      </c>
      <c r="M1559" s="19">
        <f>H1559*INDEX('Pliegos Tarifarios (Las Condes)'!$B:$B,MATCH($B1559,'Pliegos Tarifarios (Las Condes)'!$A:$A,0))</f>
        <v>84354.611166800009</v>
      </c>
      <c r="N1559" s="19">
        <f>I1559*INDEX('Pliegos Tarifarios (Las Condes)'!$C:$C,MATCH($B1559,'Pliegos Tarifarios (Las Condes)'!$A:$A,0))</f>
        <v>7066.5343770999989</v>
      </c>
      <c r="O1559" s="19">
        <f>J1559*INDEX('Pliegos Tarifarios (Las Condes)'!$D:$D,MATCH($B1559,'Pliegos Tarifarios (Las Condes)'!$A:$A,0))</f>
        <v>27626.712468000002</v>
      </c>
      <c r="P1559" s="19">
        <f>H1559*INDEX('Pliegos Tarifarios (Las Condes)'!$E:$E,MATCH($B1559,'Pliegos Tarifarios (Las Condes)'!$A:$A,0))</f>
        <v>9179.5034552000016</v>
      </c>
      <c r="Q1559" s="19" cm="1">
        <f t="array" ref="Q1559">H1559*_xlfn.IFS(H1559&lt;=350,INDEX('Pliegos Tarifarios (Las Condes)'!$F:$F,MATCH($B1559,'Pliegos Tarifarios (Las Condes)'!$A:$A,0)),H1559&lt;=500,INDEX('Pliegos Tarifarios (Las Condes)'!$G:$G,MATCH($B1559,'Pliegos Tarifarios (Las Condes)'!$A:$A,0)),H1559&lt;=1000,INDEX('Pliegos Tarifarios (Las Condes)'!$H:$H,MATCH($B1559,'Pliegos Tarifarios (Las Condes)'!$A:$A,0)),H1559&lt;=5000,INDEX('Pliegos Tarifarios (Las Condes)'!$I:$I,MATCH($B1559,'Pliegos Tarifarios (Las Condes)'!$A:$A,0)),H1559&gt;5000,INDEX('Pliegos Tarifarios (Las Condes)'!$J:$J,MATCH($B1559,'Pliegos Tarifarios (Las Condes)'!$A:$A,0)))/1.19</f>
        <v>1664.8164895798323</v>
      </c>
      <c r="R1559" s="19">
        <f>INDEX('Pliegos Tarifarios (Las Condes)'!$K:$K,MATCH($B1559,'Pliegos Tarifarios (Las Condes)'!$A:$A,0))</f>
        <v>719.68899999999996</v>
      </c>
      <c r="S1559" s="21">
        <f t="shared" si="75"/>
        <v>130611.86695667983</v>
      </c>
      <c r="T1559" s="21">
        <f t="shared" si="76"/>
        <v>24816.254721769168</v>
      </c>
      <c r="U1559" s="19">
        <v>0</v>
      </c>
      <c r="V1559" s="21">
        <f t="shared" si="77"/>
        <v>155428.12167844901</v>
      </c>
    </row>
    <row r="1560" spans="1:22" x14ac:dyDescent="0.3">
      <c r="A1560" s="7" t="s">
        <v>143</v>
      </c>
      <c r="B1560" s="7">
        <v>4</v>
      </c>
      <c r="C1560" s="8" t="s">
        <v>186</v>
      </c>
      <c r="D1560" s="7" t="s">
        <v>572</v>
      </c>
      <c r="E1560" s="7" t="s">
        <v>121</v>
      </c>
      <c r="F1560" s="8" t="s">
        <v>573</v>
      </c>
      <c r="G1560" s="7" t="s">
        <v>16</v>
      </c>
      <c r="H1560" s="9">
        <v>708.79470000000003</v>
      </c>
      <c r="I1560" s="9">
        <v>2.0485000000000002</v>
      </c>
      <c r="J1560" s="9">
        <v>2.0485000000000002</v>
      </c>
      <c r="K1560" s="10">
        <v>1</v>
      </c>
      <c r="L1560" s="9">
        <v>22.86</v>
      </c>
      <c r="M1560" s="19">
        <f>H1560*INDEX('Pliegos Tarifarios (Las Condes)'!$B:$B,MATCH($B1560,'Pliegos Tarifarios (Las Condes)'!$A:$A,0))</f>
        <v>84231.744558599996</v>
      </c>
      <c r="N1560" s="19">
        <f>I1560*INDEX('Pliegos Tarifarios (Las Condes)'!$C:$C,MATCH($B1560,'Pliegos Tarifarios (Las Condes)'!$A:$A,0))</f>
        <v>7026.0620645000008</v>
      </c>
      <c r="O1560" s="19">
        <f>J1560*INDEX('Pliegos Tarifarios (Las Condes)'!$D:$D,MATCH($B1560,'Pliegos Tarifarios (Las Condes)'!$A:$A,0))</f>
        <v>28942.068370000005</v>
      </c>
      <c r="P1560" s="19">
        <f>H1560*INDEX('Pliegos Tarifarios (Las Condes)'!$E:$E,MATCH($B1560,'Pliegos Tarifarios (Las Condes)'!$A:$A,0))</f>
        <v>9166.1330604000013</v>
      </c>
      <c r="Q1560" s="19" cm="1">
        <f t="array" ref="Q1560">H1560*_xlfn.IFS(H1560&lt;=350,INDEX('Pliegos Tarifarios (Las Condes)'!$F:$F,MATCH($B1560,'Pliegos Tarifarios (Las Condes)'!$A:$A,0)),H1560&lt;=500,INDEX('Pliegos Tarifarios (Las Condes)'!$G:$G,MATCH($B1560,'Pliegos Tarifarios (Las Condes)'!$A:$A,0)),H1560&lt;=1000,INDEX('Pliegos Tarifarios (Las Condes)'!$H:$H,MATCH($B1560,'Pliegos Tarifarios (Las Condes)'!$A:$A,0)),H1560&lt;=5000,INDEX('Pliegos Tarifarios (Las Condes)'!$I:$I,MATCH($B1560,'Pliegos Tarifarios (Las Condes)'!$A:$A,0)),H1560&gt;5000,INDEX('Pliegos Tarifarios (Las Condes)'!$J:$J,MATCH($B1560,'Pliegos Tarifarios (Las Condes)'!$A:$A,0)))/1.19</f>
        <v>1662.391603109244</v>
      </c>
      <c r="R1560" s="19">
        <f>INDEX('Pliegos Tarifarios (Las Condes)'!$K:$K,MATCH($B1560,'Pliegos Tarifarios (Las Condes)'!$A:$A,0))</f>
        <v>719.68899999999996</v>
      </c>
      <c r="S1560" s="21">
        <f t="shared" si="75"/>
        <v>131748.08865660924</v>
      </c>
      <c r="T1560" s="21">
        <f t="shared" si="76"/>
        <v>25032.136844755754</v>
      </c>
      <c r="U1560" s="19">
        <v>0</v>
      </c>
      <c r="V1560" s="21">
        <f t="shared" si="77"/>
        <v>156780.225501365</v>
      </c>
    </row>
    <row r="1561" spans="1:22" x14ac:dyDescent="0.3">
      <c r="A1561" s="7" t="s">
        <v>143</v>
      </c>
      <c r="B1561" s="7">
        <v>4</v>
      </c>
      <c r="C1561" s="8" t="s">
        <v>186</v>
      </c>
      <c r="D1561" s="7" t="s">
        <v>574</v>
      </c>
      <c r="E1561" s="7" t="s">
        <v>121</v>
      </c>
      <c r="F1561" s="8" t="s">
        <v>575</v>
      </c>
      <c r="G1561" s="7" t="s">
        <v>16</v>
      </c>
      <c r="H1561" s="9">
        <v>711.22069999999997</v>
      </c>
      <c r="I1561" s="9">
        <v>1.9937</v>
      </c>
      <c r="J1561" s="9">
        <v>1.9331</v>
      </c>
      <c r="K1561" s="10">
        <v>0.96960425339820433</v>
      </c>
      <c r="L1561" s="9">
        <v>22.94</v>
      </c>
      <c r="M1561" s="19">
        <f>H1561*INDEX('Pliegos Tarifarios (Las Condes)'!$B:$B,MATCH($B1561,'Pliegos Tarifarios (Las Condes)'!$A:$A,0))</f>
        <v>84520.045546599998</v>
      </c>
      <c r="N1561" s="19">
        <f>I1561*INDEX('Pliegos Tarifarios (Las Condes)'!$C:$C,MATCH($B1561,'Pliegos Tarifarios (Las Condes)'!$A:$A,0))</f>
        <v>6838.1059009000001</v>
      </c>
      <c r="O1561" s="19">
        <f>J1561*INDEX('Pliegos Tarifarios (Las Condes)'!$D:$D,MATCH($B1561,'Pliegos Tarifarios (Las Condes)'!$A:$A,0))</f>
        <v>27311.648702000002</v>
      </c>
      <c r="P1561" s="19">
        <f>H1561*INDEX('Pliegos Tarifarios (Las Condes)'!$E:$E,MATCH($B1561,'Pliegos Tarifarios (Las Condes)'!$A:$A,0))</f>
        <v>9197.506092399999</v>
      </c>
      <c r="Q1561" s="19" cm="1">
        <f t="array" ref="Q1561">H1561*_xlfn.IFS(H1561&lt;=350,INDEX('Pliegos Tarifarios (Las Condes)'!$F:$F,MATCH($B1561,'Pliegos Tarifarios (Las Condes)'!$A:$A,0)),H1561&lt;=500,INDEX('Pliegos Tarifarios (Las Condes)'!$G:$G,MATCH($B1561,'Pliegos Tarifarios (Las Condes)'!$A:$A,0)),H1561&lt;=1000,INDEX('Pliegos Tarifarios (Las Condes)'!$H:$H,MATCH($B1561,'Pliegos Tarifarios (Las Condes)'!$A:$A,0)),H1561&lt;=5000,INDEX('Pliegos Tarifarios (Las Condes)'!$I:$I,MATCH($B1561,'Pliegos Tarifarios (Las Condes)'!$A:$A,0)),H1561&gt;5000,INDEX('Pliegos Tarifarios (Las Condes)'!$J:$J,MATCH($B1561,'Pliegos Tarifarios (Las Condes)'!$A:$A,0)))/1.19</f>
        <v>1668.0814905042018</v>
      </c>
      <c r="R1561" s="19">
        <f>INDEX('Pliegos Tarifarios (Las Condes)'!$K:$K,MATCH($B1561,'Pliegos Tarifarios (Las Condes)'!$A:$A,0))</f>
        <v>719.68899999999996</v>
      </c>
      <c r="S1561" s="21">
        <f t="shared" si="75"/>
        <v>130255.07673240421</v>
      </c>
      <c r="T1561" s="21">
        <f t="shared" si="76"/>
        <v>24748.4645791568</v>
      </c>
      <c r="U1561" s="19">
        <v>0</v>
      </c>
      <c r="V1561" s="21">
        <f t="shared" si="77"/>
        <v>155003.54131156101</v>
      </c>
    </row>
    <row r="1562" spans="1:22" x14ac:dyDescent="0.3">
      <c r="A1562" s="7" t="s">
        <v>143</v>
      </c>
      <c r="B1562" s="7">
        <v>4</v>
      </c>
      <c r="C1562" s="8" t="s">
        <v>186</v>
      </c>
      <c r="D1562" s="7" t="s">
        <v>576</v>
      </c>
      <c r="E1562" s="7" t="s">
        <v>121</v>
      </c>
      <c r="F1562" s="8" t="s">
        <v>577</v>
      </c>
      <c r="G1562" s="7" t="s">
        <v>16</v>
      </c>
      <c r="H1562" s="9">
        <v>709.22170000000006</v>
      </c>
      <c r="I1562" s="9">
        <v>1.9942</v>
      </c>
      <c r="J1562" s="9">
        <v>1.9594</v>
      </c>
      <c r="K1562" s="10">
        <v>0.98254939324039714</v>
      </c>
      <c r="L1562" s="9">
        <v>22.88</v>
      </c>
      <c r="M1562" s="19">
        <f>H1562*INDEX('Pliegos Tarifarios (Las Condes)'!$B:$B,MATCH($B1562,'Pliegos Tarifarios (Las Condes)'!$A:$A,0))</f>
        <v>84282.488384600001</v>
      </c>
      <c r="N1562" s="19">
        <f>I1562*INDEX('Pliegos Tarifarios (Las Condes)'!$C:$C,MATCH($B1562,'Pliegos Tarifarios (Las Condes)'!$A:$A,0))</f>
        <v>6839.8208293999996</v>
      </c>
      <c r="O1562" s="19">
        <f>J1562*INDEX('Pliegos Tarifarios (Las Condes)'!$D:$D,MATCH($B1562,'Pliegos Tarifarios (Las Condes)'!$A:$A,0))</f>
        <v>27683.226148000002</v>
      </c>
      <c r="P1562" s="19">
        <f>H1562*INDEX('Pliegos Tarifarios (Las Condes)'!$E:$E,MATCH($B1562,'Pliegos Tarifarios (Las Condes)'!$A:$A,0))</f>
        <v>9171.6550244000009</v>
      </c>
      <c r="Q1562" s="19" cm="1">
        <f t="array" ref="Q1562">H1562*_xlfn.IFS(H1562&lt;=350,INDEX('Pliegos Tarifarios (Las Condes)'!$F:$F,MATCH($B1562,'Pliegos Tarifarios (Las Condes)'!$A:$A,0)),H1562&lt;=500,INDEX('Pliegos Tarifarios (Las Condes)'!$G:$G,MATCH($B1562,'Pliegos Tarifarios (Las Condes)'!$A:$A,0)),H1562&lt;=1000,INDEX('Pliegos Tarifarios (Las Condes)'!$H:$H,MATCH($B1562,'Pliegos Tarifarios (Las Condes)'!$A:$A,0)),H1562&lt;=5000,INDEX('Pliegos Tarifarios (Las Condes)'!$I:$I,MATCH($B1562,'Pliegos Tarifarios (Las Condes)'!$A:$A,0)),H1562&gt;5000,INDEX('Pliegos Tarifarios (Las Condes)'!$J:$J,MATCH($B1562,'Pliegos Tarifarios (Las Condes)'!$A:$A,0)))/1.19</f>
        <v>1663.3930795798324</v>
      </c>
      <c r="R1562" s="19">
        <f>INDEX('Pliegos Tarifarios (Las Condes)'!$K:$K,MATCH($B1562,'Pliegos Tarifarios (Las Condes)'!$A:$A,0))</f>
        <v>719.68899999999996</v>
      </c>
      <c r="S1562" s="21">
        <f t="shared" si="75"/>
        <v>130360.27246597984</v>
      </c>
      <c r="T1562" s="21">
        <f t="shared" si="76"/>
        <v>24768.451768536172</v>
      </c>
      <c r="U1562" s="19">
        <v>0</v>
      </c>
      <c r="V1562" s="21">
        <f t="shared" si="77"/>
        <v>155128.724234516</v>
      </c>
    </row>
    <row r="1563" spans="1:22" x14ac:dyDescent="0.3">
      <c r="A1563" s="7" t="s">
        <v>143</v>
      </c>
      <c r="B1563" s="7">
        <v>4</v>
      </c>
      <c r="C1563" s="8" t="s">
        <v>186</v>
      </c>
      <c r="D1563" s="7" t="s">
        <v>578</v>
      </c>
      <c r="E1563" s="7" t="s">
        <v>121</v>
      </c>
      <c r="F1563" s="8" t="s">
        <v>579</v>
      </c>
      <c r="G1563" s="7" t="s">
        <v>16</v>
      </c>
      <c r="H1563" s="9">
        <v>709.36320000000001</v>
      </c>
      <c r="I1563" s="9">
        <v>2.0001000000000002</v>
      </c>
      <c r="J1563" s="9">
        <v>2.0001000000000002</v>
      </c>
      <c r="K1563" s="10">
        <v>1</v>
      </c>
      <c r="L1563" s="9">
        <v>22.88</v>
      </c>
      <c r="M1563" s="19">
        <f>H1563*INDEX('Pliegos Tarifarios (Las Condes)'!$B:$B,MATCH($B1563,'Pliegos Tarifarios (Las Condes)'!$A:$A,0))</f>
        <v>84299.303961600002</v>
      </c>
      <c r="N1563" s="19">
        <f>I1563*INDEX('Pliegos Tarifarios (Las Condes)'!$C:$C,MATCH($B1563,'Pliegos Tarifarios (Las Condes)'!$A:$A,0))</f>
        <v>6860.056985700001</v>
      </c>
      <c r="O1563" s="19">
        <f>J1563*INDEX('Pliegos Tarifarios (Las Condes)'!$D:$D,MATCH($B1563,'Pliegos Tarifarios (Las Condes)'!$A:$A,0))</f>
        <v>28258.252842000002</v>
      </c>
      <c r="P1563" s="19">
        <f>H1563*INDEX('Pliegos Tarifarios (Las Condes)'!$E:$E,MATCH($B1563,'Pliegos Tarifarios (Las Condes)'!$A:$A,0))</f>
        <v>9173.4849023999996</v>
      </c>
      <c r="Q1563" s="19" cm="1">
        <f t="array" ref="Q1563">H1563*_xlfn.IFS(H1563&lt;=350,INDEX('Pliegos Tarifarios (Las Condes)'!$F:$F,MATCH($B1563,'Pliegos Tarifarios (Las Condes)'!$A:$A,0)),H1563&lt;=500,INDEX('Pliegos Tarifarios (Las Condes)'!$G:$G,MATCH($B1563,'Pliegos Tarifarios (Las Condes)'!$A:$A,0)),H1563&lt;=1000,INDEX('Pliegos Tarifarios (Las Condes)'!$H:$H,MATCH($B1563,'Pliegos Tarifarios (Las Condes)'!$A:$A,0)),H1563&lt;=5000,INDEX('Pliegos Tarifarios (Las Condes)'!$I:$I,MATCH($B1563,'Pliegos Tarifarios (Las Condes)'!$A:$A,0)),H1563&gt;5000,INDEX('Pliegos Tarifarios (Las Condes)'!$J:$J,MATCH($B1563,'Pliegos Tarifarios (Las Condes)'!$A:$A,0)))/1.19</f>
        <v>1663.7249505882355</v>
      </c>
      <c r="R1563" s="19">
        <f>INDEX('Pliegos Tarifarios (Las Condes)'!$K:$K,MATCH($B1563,'Pliegos Tarifarios (Las Condes)'!$A:$A,0))</f>
        <v>719.68899999999996</v>
      </c>
      <c r="S1563" s="21">
        <f t="shared" si="75"/>
        <v>130974.51264228825</v>
      </c>
      <c r="T1563" s="21">
        <f t="shared" si="76"/>
        <v>24885.157402034765</v>
      </c>
      <c r="U1563" s="19">
        <v>0</v>
      </c>
      <c r="V1563" s="21">
        <f t="shared" si="77"/>
        <v>155859.67004432302</v>
      </c>
    </row>
    <row r="1564" spans="1:22" x14ac:dyDescent="0.3">
      <c r="A1564" s="7" t="s">
        <v>143</v>
      </c>
      <c r="B1564" s="7">
        <v>4</v>
      </c>
      <c r="C1564" s="8" t="s">
        <v>186</v>
      </c>
      <c r="D1564" s="7" t="s">
        <v>580</v>
      </c>
      <c r="E1564" s="7" t="s">
        <v>121</v>
      </c>
      <c r="F1564" s="8" t="s">
        <v>581</v>
      </c>
      <c r="G1564" s="7" t="s">
        <v>16</v>
      </c>
      <c r="H1564" s="9">
        <v>709.24270000000001</v>
      </c>
      <c r="I1564" s="9">
        <v>1.9666999999999999</v>
      </c>
      <c r="J1564" s="9">
        <v>1.9589000000000001</v>
      </c>
      <c r="K1564" s="10">
        <v>0.99603396552600809</v>
      </c>
      <c r="L1564" s="9">
        <v>22.88</v>
      </c>
      <c r="M1564" s="19">
        <f>H1564*INDEX('Pliegos Tarifarios (Las Condes)'!$B:$B,MATCH($B1564,'Pliegos Tarifarios (Las Condes)'!$A:$A,0))</f>
        <v>84284.983982599995</v>
      </c>
      <c r="N1564" s="19">
        <f>I1564*INDEX('Pliegos Tarifarios (Las Condes)'!$C:$C,MATCH($B1564,'Pliegos Tarifarios (Las Condes)'!$A:$A,0))</f>
        <v>6745.4997618999996</v>
      </c>
      <c r="O1564" s="19">
        <f>J1564*INDEX('Pliegos Tarifarios (Las Condes)'!$D:$D,MATCH($B1564,'Pliegos Tarifarios (Las Condes)'!$A:$A,0))</f>
        <v>27676.161938000001</v>
      </c>
      <c r="P1564" s="19">
        <f>H1564*INDEX('Pliegos Tarifarios (Las Condes)'!$E:$E,MATCH($B1564,'Pliegos Tarifarios (Las Condes)'!$A:$A,0))</f>
        <v>9171.9265964000006</v>
      </c>
      <c r="Q1564" s="19" cm="1">
        <f t="array" ref="Q1564">H1564*_xlfn.IFS(H1564&lt;=350,INDEX('Pliegos Tarifarios (Las Condes)'!$F:$F,MATCH($B1564,'Pliegos Tarifarios (Las Condes)'!$A:$A,0)),H1564&lt;=500,INDEX('Pliegos Tarifarios (Las Condes)'!$G:$G,MATCH($B1564,'Pliegos Tarifarios (Las Condes)'!$A:$A,0)),H1564&lt;=1000,INDEX('Pliegos Tarifarios (Las Condes)'!$H:$H,MATCH($B1564,'Pliegos Tarifarios (Las Condes)'!$A:$A,0)),H1564&lt;=5000,INDEX('Pliegos Tarifarios (Las Condes)'!$I:$I,MATCH($B1564,'Pliegos Tarifarios (Las Condes)'!$A:$A,0)),H1564&gt;5000,INDEX('Pliegos Tarifarios (Las Condes)'!$J:$J,MATCH($B1564,'Pliegos Tarifarios (Las Condes)'!$A:$A,0)))/1.19</f>
        <v>1663.4423325210087</v>
      </c>
      <c r="R1564" s="19">
        <f>INDEX('Pliegos Tarifarios (Las Condes)'!$K:$K,MATCH($B1564,'Pliegos Tarifarios (Las Condes)'!$A:$A,0))</f>
        <v>719.68899999999996</v>
      </c>
      <c r="S1564" s="21">
        <f t="shared" si="75"/>
        <v>130261.70361142102</v>
      </c>
      <c r="T1564" s="21">
        <f t="shared" si="76"/>
        <v>24749.723686169993</v>
      </c>
      <c r="U1564" s="19">
        <v>0</v>
      </c>
      <c r="V1564" s="21">
        <f t="shared" si="77"/>
        <v>155011.427297591</v>
      </c>
    </row>
    <row r="1565" spans="1:22" x14ac:dyDescent="0.3">
      <c r="A1565" s="7" t="s">
        <v>143</v>
      </c>
      <c r="B1565" s="7">
        <v>4</v>
      </c>
      <c r="C1565" s="8" t="s">
        <v>186</v>
      </c>
      <c r="D1565" s="7" t="s">
        <v>582</v>
      </c>
      <c r="E1565" s="7" t="s">
        <v>121</v>
      </c>
      <c r="F1565" s="8" t="s">
        <v>583</v>
      </c>
      <c r="G1565" s="7" t="s">
        <v>16</v>
      </c>
      <c r="H1565" s="9">
        <v>708.40359999999998</v>
      </c>
      <c r="I1565" s="9">
        <v>2.0044</v>
      </c>
      <c r="J1565" s="9">
        <v>2.0044</v>
      </c>
      <c r="K1565" s="10">
        <v>1</v>
      </c>
      <c r="L1565" s="9">
        <v>22.85</v>
      </c>
      <c r="M1565" s="19">
        <f>H1565*INDEX('Pliegos Tarifarios (Las Condes)'!$B:$B,MATCH($B1565,'Pliegos Tarifarios (Las Condes)'!$A:$A,0))</f>
        <v>84185.26701679999</v>
      </c>
      <c r="N1565" s="19">
        <f>I1565*INDEX('Pliegos Tarifarios (Las Condes)'!$C:$C,MATCH($B1565,'Pliegos Tarifarios (Las Condes)'!$A:$A,0))</f>
        <v>6874.8053707999998</v>
      </c>
      <c r="O1565" s="19">
        <f>J1565*INDEX('Pliegos Tarifarios (Las Condes)'!$D:$D,MATCH($B1565,'Pliegos Tarifarios (Las Condes)'!$A:$A,0))</f>
        <v>28319.005047999999</v>
      </c>
      <c r="P1565" s="19">
        <f>H1565*INDEX('Pliegos Tarifarios (Las Condes)'!$E:$E,MATCH($B1565,'Pliegos Tarifarios (Las Condes)'!$A:$A,0))</f>
        <v>9161.0753552000006</v>
      </c>
      <c r="Q1565" s="19" cm="1">
        <f t="array" ref="Q1565">H1565*_xlfn.IFS(H1565&lt;=350,INDEX('Pliegos Tarifarios (Las Condes)'!$F:$F,MATCH($B1565,'Pliegos Tarifarios (Las Condes)'!$A:$A,0)),H1565&lt;=500,INDEX('Pliegos Tarifarios (Las Condes)'!$G:$G,MATCH($B1565,'Pliegos Tarifarios (Las Condes)'!$A:$A,0)),H1565&lt;=1000,INDEX('Pliegos Tarifarios (Las Condes)'!$H:$H,MATCH($B1565,'Pliegos Tarifarios (Las Condes)'!$A:$A,0)),H1565&lt;=5000,INDEX('Pliegos Tarifarios (Las Condes)'!$I:$I,MATCH($B1565,'Pliegos Tarifarios (Las Condes)'!$A:$A,0)),H1565&gt;5000,INDEX('Pliegos Tarifarios (Las Condes)'!$J:$J,MATCH($B1565,'Pliegos Tarifarios (Las Condes)'!$A:$A,0)))/1.19</f>
        <v>1661.4743257142859</v>
      </c>
      <c r="R1565" s="19">
        <f>INDEX('Pliegos Tarifarios (Las Condes)'!$K:$K,MATCH($B1565,'Pliegos Tarifarios (Las Condes)'!$A:$A,0))</f>
        <v>719.68899999999996</v>
      </c>
      <c r="S1565" s="21">
        <f t="shared" si="75"/>
        <v>130921.31611651427</v>
      </c>
      <c r="T1565" s="21">
        <f t="shared" si="76"/>
        <v>24875.05006213771</v>
      </c>
      <c r="U1565" s="19">
        <v>0</v>
      </c>
      <c r="V1565" s="21">
        <f t="shared" si="77"/>
        <v>155796.36617865198</v>
      </c>
    </row>
    <row r="1566" spans="1:22" x14ac:dyDescent="0.3">
      <c r="A1566" s="7" t="s">
        <v>143</v>
      </c>
      <c r="B1566" s="7">
        <v>4</v>
      </c>
      <c r="C1566" s="8" t="s">
        <v>186</v>
      </c>
      <c r="D1566" s="7" t="s">
        <v>584</v>
      </c>
      <c r="E1566" s="7" t="s">
        <v>121</v>
      </c>
      <c r="F1566" s="8" t="s">
        <v>585</v>
      </c>
      <c r="G1566" s="7" t="s">
        <v>16</v>
      </c>
      <c r="H1566" s="9">
        <v>708.66219999999998</v>
      </c>
      <c r="I1566" s="9">
        <v>1.9753000000000001</v>
      </c>
      <c r="J1566" s="9">
        <v>1.9753000000000001</v>
      </c>
      <c r="K1566" s="10">
        <v>1</v>
      </c>
      <c r="L1566" s="9">
        <v>22.86</v>
      </c>
      <c r="M1566" s="19">
        <f>H1566*INDEX('Pliegos Tarifarios (Las Condes)'!$B:$B,MATCH($B1566,'Pliegos Tarifarios (Las Condes)'!$A:$A,0))</f>
        <v>84215.998523599992</v>
      </c>
      <c r="N1566" s="19">
        <f>I1566*INDEX('Pliegos Tarifarios (Las Condes)'!$C:$C,MATCH($B1566,'Pliegos Tarifarios (Las Condes)'!$A:$A,0))</f>
        <v>6774.9965321</v>
      </c>
      <c r="O1566" s="19">
        <f>J1566*INDEX('Pliegos Tarifarios (Las Condes)'!$D:$D,MATCH($B1566,'Pliegos Tarifarios (Las Condes)'!$A:$A,0))</f>
        <v>27907.868026</v>
      </c>
      <c r="P1566" s="19">
        <f>H1566*INDEX('Pliegos Tarifarios (Las Condes)'!$E:$E,MATCH($B1566,'Pliegos Tarifarios (Las Condes)'!$A:$A,0))</f>
        <v>9164.4195703999994</v>
      </c>
      <c r="Q1566" s="19" cm="1">
        <f t="array" ref="Q1566">H1566*_xlfn.IFS(H1566&lt;=350,INDEX('Pliegos Tarifarios (Las Condes)'!$F:$F,MATCH($B1566,'Pliegos Tarifarios (Las Condes)'!$A:$A,0)),H1566&lt;=500,INDEX('Pliegos Tarifarios (Las Condes)'!$G:$G,MATCH($B1566,'Pliegos Tarifarios (Las Condes)'!$A:$A,0)),H1566&lt;=1000,INDEX('Pliegos Tarifarios (Las Condes)'!$H:$H,MATCH($B1566,'Pliegos Tarifarios (Las Condes)'!$A:$A,0)),H1566&lt;=5000,INDEX('Pliegos Tarifarios (Las Condes)'!$I:$I,MATCH($B1566,'Pliegos Tarifarios (Las Condes)'!$A:$A,0)),H1566&gt;5000,INDEX('Pliegos Tarifarios (Las Condes)'!$J:$J,MATCH($B1566,'Pliegos Tarifarios (Las Condes)'!$A:$A,0)))/1.19</f>
        <v>1662.0808405042021</v>
      </c>
      <c r="R1566" s="19">
        <f>INDEX('Pliegos Tarifarios (Las Condes)'!$K:$K,MATCH($B1566,'Pliegos Tarifarios (Las Condes)'!$A:$A,0))</f>
        <v>719.68899999999996</v>
      </c>
      <c r="S1566" s="21">
        <f t="shared" si="75"/>
        <v>130445.0524926042</v>
      </c>
      <c r="T1566" s="21">
        <f t="shared" si="76"/>
        <v>24784.559973594798</v>
      </c>
      <c r="U1566" s="19">
        <v>0</v>
      </c>
      <c r="V1566" s="21">
        <f t="shared" si="77"/>
        <v>155229.612466199</v>
      </c>
    </row>
    <row r="1567" spans="1:22" x14ac:dyDescent="0.3">
      <c r="A1567" s="7" t="s">
        <v>143</v>
      </c>
      <c r="B1567" s="7">
        <v>4</v>
      </c>
      <c r="C1567" s="8" t="s">
        <v>186</v>
      </c>
      <c r="D1567" s="7" t="s">
        <v>586</v>
      </c>
      <c r="E1567" s="7" t="s">
        <v>121</v>
      </c>
      <c r="F1567" s="8" t="s">
        <v>587</v>
      </c>
      <c r="G1567" s="7" t="s">
        <v>16</v>
      </c>
      <c r="H1567" s="9">
        <v>709.76840000000004</v>
      </c>
      <c r="I1567" s="9">
        <v>2.0034000000000001</v>
      </c>
      <c r="J1567" s="9">
        <v>2.0034000000000001</v>
      </c>
      <c r="K1567" s="10">
        <v>1</v>
      </c>
      <c r="L1567" s="9">
        <v>22.9</v>
      </c>
      <c r="M1567" s="19">
        <f>H1567*INDEX('Pliegos Tarifarios (Las Condes)'!$B:$B,MATCH($B1567,'Pliegos Tarifarios (Las Condes)'!$A:$A,0))</f>
        <v>84347.4571192</v>
      </c>
      <c r="N1567" s="19">
        <f>I1567*INDEX('Pliegos Tarifarios (Las Condes)'!$C:$C,MATCH($B1567,'Pliegos Tarifarios (Las Condes)'!$A:$A,0))</f>
        <v>6871.3755138000006</v>
      </c>
      <c r="O1567" s="19">
        <f>J1567*INDEX('Pliegos Tarifarios (Las Condes)'!$D:$D,MATCH($B1567,'Pliegos Tarifarios (Las Condes)'!$A:$A,0))</f>
        <v>28304.876628000002</v>
      </c>
      <c r="P1567" s="19">
        <f>H1567*INDEX('Pliegos Tarifarios (Las Condes)'!$E:$E,MATCH($B1567,'Pliegos Tarifarios (Las Condes)'!$A:$A,0))</f>
        <v>9178.7249488000016</v>
      </c>
      <c r="Q1567" s="19" cm="1">
        <f t="array" ref="Q1567">H1567*_xlfn.IFS(H1567&lt;=350,INDEX('Pliegos Tarifarios (Las Condes)'!$F:$F,MATCH($B1567,'Pliegos Tarifarios (Las Condes)'!$A:$A,0)),H1567&lt;=500,INDEX('Pliegos Tarifarios (Las Condes)'!$G:$G,MATCH($B1567,'Pliegos Tarifarios (Las Condes)'!$A:$A,0)),H1567&lt;=1000,INDEX('Pliegos Tarifarios (Las Condes)'!$H:$H,MATCH($B1567,'Pliegos Tarifarios (Las Condes)'!$A:$A,0)),H1567&lt;=5000,INDEX('Pliegos Tarifarios (Las Condes)'!$I:$I,MATCH($B1567,'Pliegos Tarifarios (Las Condes)'!$A:$A,0)),H1567&gt;5000,INDEX('Pliegos Tarifarios (Las Condes)'!$J:$J,MATCH($B1567,'Pliegos Tarifarios (Las Condes)'!$A:$A,0)))/1.19</f>
        <v>1664.6752978151264</v>
      </c>
      <c r="R1567" s="19">
        <f>INDEX('Pliegos Tarifarios (Las Condes)'!$K:$K,MATCH($B1567,'Pliegos Tarifarios (Las Condes)'!$A:$A,0))</f>
        <v>719.68899999999996</v>
      </c>
      <c r="S1567" s="21">
        <f t="shared" si="75"/>
        <v>131086.79850761514</v>
      </c>
      <c r="T1567" s="21">
        <f t="shared" si="76"/>
        <v>24906.491716446875</v>
      </c>
      <c r="U1567" s="19">
        <v>0</v>
      </c>
      <c r="V1567" s="21">
        <f t="shared" si="77"/>
        <v>155993.29022406202</v>
      </c>
    </row>
    <row r="1568" spans="1:22" x14ac:dyDescent="0.3">
      <c r="A1568" s="7" t="s">
        <v>143</v>
      </c>
      <c r="B1568" s="7">
        <v>4</v>
      </c>
      <c r="C1568" s="8" t="s">
        <v>186</v>
      </c>
      <c r="D1568" s="7" t="s">
        <v>588</v>
      </c>
      <c r="E1568" s="7" t="s">
        <v>121</v>
      </c>
      <c r="F1568" s="8" t="s">
        <v>589</v>
      </c>
      <c r="G1568" s="7" t="s">
        <v>16</v>
      </c>
      <c r="H1568" s="9">
        <v>708.79909999999995</v>
      </c>
      <c r="I1568" s="9">
        <v>1.9938</v>
      </c>
      <c r="J1568" s="9">
        <v>1.9938</v>
      </c>
      <c r="K1568" s="10">
        <v>1</v>
      </c>
      <c r="L1568" s="9">
        <v>22.86</v>
      </c>
      <c r="M1568" s="19">
        <f>H1568*INDEX('Pliegos Tarifarios (Las Condes)'!$B:$B,MATCH($B1568,'Pliegos Tarifarios (Las Condes)'!$A:$A,0))</f>
        <v>84232.267445799996</v>
      </c>
      <c r="N1568" s="19">
        <f>I1568*INDEX('Pliegos Tarifarios (Las Condes)'!$C:$C,MATCH($B1568,'Pliegos Tarifarios (Las Condes)'!$A:$A,0))</f>
        <v>6838.4488866000002</v>
      </c>
      <c r="O1568" s="19">
        <f>J1568*INDEX('Pliegos Tarifarios (Las Condes)'!$D:$D,MATCH($B1568,'Pliegos Tarifarios (Las Condes)'!$A:$A,0))</f>
        <v>28169.243795999999</v>
      </c>
      <c r="P1568" s="19">
        <f>H1568*INDEX('Pliegos Tarifarios (Las Condes)'!$E:$E,MATCH($B1568,'Pliegos Tarifarios (Las Condes)'!$A:$A,0))</f>
        <v>9166.1899611999997</v>
      </c>
      <c r="Q1568" s="19" cm="1">
        <f t="array" ref="Q1568">H1568*_xlfn.IFS(H1568&lt;=350,INDEX('Pliegos Tarifarios (Las Condes)'!$F:$F,MATCH($B1568,'Pliegos Tarifarios (Las Condes)'!$A:$A,0)),H1568&lt;=500,INDEX('Pliegos Tarifarios (Las Condes)'!$G:$G,MATCH($B1568,'Pliegos Tarifarios (Las Condes)'!$A:$A,0)),H1568&lt;=1000,INDEX('Pliegos Tarifarios (Las Condes)'!$H:$H,MATCH($B1568,'Pliegos Tarifarios (Las Condes)'!$A:$A,0)),H1568&lt;=5000,INDEX('Pliegos Tarifarios (Las Condes)'!$I:$I,MATCH($B1568,'Pliegos Tarifarios (Las Condes)'!$A:$A,0)),H1568&gt;5000,INDEX('Pliegos Tarifarios (Las Condes)'!$J:$J,MATCH($B1568,'Pliegos Tarifarios (Las Condes)'!$A:$A,0)))/1.19</f>
        <v>1662.4019227731094</v>
      </c>
      <c r="R1568" s="19">
        <f>INDEX('Pliegos Tarifarios (Las Condes)'!$K:$K,MATCH($B1568,'Pliegos Tarifarios (Las Condes)'!$A:$A,0))</f>
        <v>719.68899999999996</v>
      </c>
      <c r="S1568" s="21">
        <f t="shared" si="75"/>
        <v>130788.2410123731</v>
      </c>
      <c r="T1568" s="21">
        <f t="shared" si="76"/>
        <v>24849.765792350889</v>
      </c>
      <c r="U1568" s="19">
        <v>0</v>
      </c>
      <c r="V1568" s="21">
        <f t="shared" si="77"/>
        <v>155638.00680472399</v>
      </c>
    </row>
    <row r="1569" spans="1:22" x14ac:dyDescent="0.3">
      <c r="A1569" s="7" t="s">
        <v>143</v>
      </c>
      <c r="B1569" s="7">
        <v>4</v>
      </c>
      <c r="C1569" s="8" t="s">
        <v>186</v>
      </c>
      <c r="D1569" s="7" t="s">
        <v>590</v>
      </c>
      <c r="E1569" s="7" t="s">
        <v>121</v>
      </c>
      <c r="F1569" s="8" t="s">
        <v>591</v>
      </c>
      <c r="G1569" s="7" t="s">
        <v>16</v>
      </c>
      <c r="H1569" s="9">
        <v>710.09500000000003</v>
      </c>
      <c r="I1569" s="9">
        <v>2.0207000000000002</v>
      </c>
      <c r="J1569" s="9">
        <v>1.9870000000000001</v>
      </c>
      <c r="K1569" s="10">
        <v>0.98332261097639428</v>
      </c>
      <c r="L1569" s="9">
        <v>22.91</v>
      </c>
      <c r="M1569" s="19">
        <f>H1569*INDEX('Pliegos Tarifarios (Las Condes)'!$B:$B,MATCH($B1569,'Pliegos Tarifarios (Las Condes)'!$A:$A,0))</f>
        <v>84386.269610000003</v>
      </c>
      <c r="N1569" s="19">
        <f>I1569*INDEX('Pliegos Tarifarios (Las Condes)'!$C:$C,MATCH($B1569,'Pliegos Tarifarios (Las Condes)'!$A:$A,0))</f>
        <v>6930.7120399000005</v>
      </c>
      <c r="O1569" s="19">
        <f>J1569*INDEX('Pliegos Tarifarios (Las Condes)'!$D:$D,MATCH($B1569,'Pliegos Tarifarios (Las Condes)'!$A:$A,0))</f>
        <v>28073.170540000003</v>
      </c>
      <c r="P1569" s="19">
        <f>H1569*INDEX('Pliegos Tarifarios (Las Condes)'!$E:$E,MATCH($B1569,'Pliegos Tarifarios (Las Condes)'!$A:$A,0))</f>
        <v>9182.9485400000012</v>
      </c>
      <c r="Q1569" s="19" cm="1">
        <f t="array" ref="Q1569">H1569*_xlfn.IFS(H1569&lt;=350,INDEX('Pliegos Tarifarios (Las Condes)'!$F:$F,MATCH($B1569,'Pliegos Tarifarios (Las Condes)'!$A:$A,0)),H1569&lt;=500,INDEX('Pliegos Tarifarios (Las Condes)'!$G:$G,MATCH($B1569,'Pliegos Tarifarios (Las Condes)'!$A:$A,0)),H1569&lt;=1000,INDEX('Pliegos Tarifarios (Las Condes)'!$H:$H,MATCH($B1569,'Pliegos Tarifarios (Las Condes)'!$A:$A,0)),H1569&lt;=5000,INDEX('Pliegos Tarifarios (Las Condes)'!$I:$I,MATCH($B1569,'Pliegos Tarifarios (Las Condes)'!$A:$A,0)),H1569&gt;5000,INDEX('Pliegos Tarifarios (Las Condes)'!$J:$J,MATCH($B1569,'Pliegos Tarifarios (Las Condes)'!$A:$A,0)))/1.19</f>
        <v>1665.4412983193281</v>
      </c>
      <c r="R1569" s="19">
        <f>INDEX('Pliegos Tarifarios (Las Condes)'!$K:$K,MATCH($B1569,'Pliegos Tarifarios (Las Condes)'!$A:$A,0))</f>
        <v>719.68899999999996</v>
      </c>
      <c r="S1569" s="21">
        <f t="shared" si="75"/>
        <v>130958.23102821934</v>
      </c>
      <c r="T1569" s="21">
        <f t="shared" si="76"/>
        <v>24882.063895361673</v>
      </c>
      <c r="U1569" s="19">
        <v>0</v>
      </c>
      <c r="V1569" s="21">
        <f t="shared" si="77"/>
        <v>155840.29492358101</v>
      </c>
    </row>
    <row r="1570" spans="1:22" x14ac:dyDescent="0.3">
      <c r="A1570" s="7" t="s">
        <v>143</v>
      </c>
      <c r="B1570" s="7">
        <v>4</v>
      </c>
      <c r="C1570" s="8" t="s">
        <v>186</v>
      </c>
      <c r="D1570" s="7" t="s">
        <v>592</v>
      </c>
      <c r="E1570" s="7" t="s">
        <v>121</v>
      </c>
      <c r="F1570" s="8" t="s">
        <v>593</v>
      </c>
      <c r="G1570" s="7" t="s">
        <v>16</v>
      </c>
      <c r="H1570" s="9">
        <v>710.82069999999999</v>
      </c>
      <c r="I1570" s="9">
        <v>2.0242</v>
      </c>
      <c r="J1570" s="9">
        <v>1.9577</v>
      </c>
      <c r="K1570" s="10">
        <v>0.96714751506768104</v>
      </c>
      <c r="L1570" s="9">
        <v>22.93</v>
      </c>
      <c r="M1570" s="19">
        <f>H1570*INDEX('Pliegos Tarifarios (Las Condes)'!$B:$B,MATCH($B1570,'Pliegos Tarifarios (Las Condes)'!$A:$A,0))</f>
        <v>84472.5103466</v>
      </c>
      <c r="N1570" s="19">
        <f>I1570*INDEX('Pliegos Tarifarios (Las Condes)'!$C:$C,MATCH($B1570,'Pliegos Tarifarios (Las Condes)'!$A:$A,0))</f>
        <v>6942.7165394000003</v>
      </c>
      <c r="O1570" s="19">
        <f>J1570*INDEX('Pliegos Tarifarios (Las Condes)'!$D:$D,MATCH($B1570,'Pliegos Tarifarios (Las Condes)'!$A:$A,0))</f>
        <v>27659.207834000001</v>
      </c>
      <c r="P1570" s="19">
        <f>H1570*INDEX('Pliegos Tarifarios (Las Condes)'!$E:$E,MATCH($B1570,'Pliegos Tarifarios (Las Condes)'!$A:$A,0))</f>
        <v>9192.3332924000006</v>
      </c>
      <c r="Q1570" s="19" cm="1">
        <f t="array" ref="Q1570">H1570*_xlfn.IFS(H1570&lt;=350,INDEX('Pliegos Tarifarios (Las Condes)'!$F:$F,MATCH($B1570,'Pliegos Tarifarios (Las Condes)'!$A:$A,0)),H1570&lt;=500,INDEX('Pliegos Tarifarios (Las Condes)'!$G:$G,MATCH($B1570,'Pliegos Tarifarios (Las Condes)'!$A:$A,0)),H1570&lt;=1000,INDEX('Pliegos Tarifarios (Las Condes)'!$H:$H,MATCH($B1570,'Pliegos Tarifarios (Las Condes)'!$A:$A,0)),H1570&lt;=5000,INDEX('Pliegos Tarifarios (Las Condes)'!$I:$I,MATCH($B1570,'Pliegos Tarifarios (Las Condes)'!$A:$A,0)),H1570&gt;5000,INDEX('Pliegos Tarifarios (Las Condes)'!$J:$J,MATCH($B1570,'Pliegos Tarifarios (Las Condes)'!$A:$A,0)))/1.19</f>
        <v>1667.1433392436977</v>
      </c>
      <c r="R1570" s="19">
        <f>INDEX('Pliegos Tarifarios (Las Condes)'!$K:$K,MATCH($B1570,'Pliegos Tarifarios (Las Condes)'!$A:$A,0))</f>
        <v>719.68899999999996</v>
      </c>
      <c r="S1570" s="21">
        <f t="shared" si="75"/>
        <v>130653.6003516437</v>
      </c>
      <c r="T1570" s="21">
        <f t="shared" si="76"/>
        <v>24824.184066812304</v>
      </c>
      <c r="U1570" s="19">
        <v>0</v>
      </c>
      <c r="V1570" s="21">
        <f t="shared" si="77"/>
        <v>155477.78441845602</v>
      </c>
    </row>
    <row r="1571" spans="1:22" x14ac:dyDescent="0.3">
      <c r="A1571" s="7" t="s">
        <v>143</v>
      </c>
      <c r="B1571" s="7">
        <v>4</v>
      </c>
      <c r="C1571" s="8" t="s">
        <v>186</v>
      </c>
      <c r="D1571" s="7" t="s">
        <v>594</v>
      </c>
      <c r="E1571" s="7" t="s">
        <v>121</v>
      </c>
      <c r="F1571" s="8" t="s">
        <v>595</v>
      </c>
      <c r="G1571" s="7" t="s">
        <v>16</v>
      </c>
      <c r="H1571" s="9">
        <v>708.08479999999997</v>
      </c>
      <c r="I1571" s="9">
        <v>2.0200999999999998</v>
      </c>
      <c r="J1571" s="9">
        <v>2.0200999999999998</v>
      </c>
      <c r="K1571" s="10">
        <v>1</v>
      </c>
      <c r="L1571" s="9">
        <v>22.84</v>
      </c>
      <c r="M1571" s="19">
        <f>H1571*INDEX('Pliegos Tarifarios (Las Condes)'!$B:$B,MATCH($B1571,'Pliegos Tarifarios (Las Condes)'!$A:$A,0))</f>
        <v>84147.381462399993</v>
      </c>
      <c r="N1571" s="19">
        <f>I1571*INDEX('Pliegos Tarifarios (Las Condes)'!$C:$C,MATCH($B1571,'Pliegos Tarifarios (Las Condes)'!$A:$A,0))</f>
        <v>6928.654125699999</v>
      </c>
      <c r="O1571" s="19">
        <f>J1571*INDEX('Pliegos Tarifarios (Las Condes)'!$D:$D,MATCH($B1571,'Pliegos Tarifarios (Las Condes)'!$A:$A,0))</f>
        <v>28540.821241999998</v>
      </c>
      <c r="P1571" s="19">
        <f>H1571*INDEX('Pliegos Tarifarios (Las Condes)'!$E:$E,MATCH($B1571,'Pliegos Tarifarios (Las Condes)'!$A:$A,0))</f>
        <v>9156.9526335999999</v>
      </c>
      <c r="Q1571" s="19" cm="1">
        <f t="array" ref="Q1571">H1571*_xlfn.IFS(H1571&lt;=350,INDEX('Pliegos Tarifarios (Las Condes)'!$F:$F,MATCH($B1571,'Pliegos Tarifarios (Las Condes)'!$A:$A,0)),H1571&lt;=500,INDEX('Pliegos Tarifarios (Las Condes)'!$G:$G,MATCH($B1571,'Pliegos Tarifarios (Las Condes)'!$A:$A,0)),H1571&lt;=1000,INDEX('Pliegos Tarifarios (Las Condes)'!$H:$H,MATCH($B1571,'Pliegos Tarifarios (Las Condes)'!$A:$A,0)),H1571&lt;=5000,INDEX('Pliegos Tarifarios (Las Condes)'!$I:$I,MATCH($B1571,'Pliegos Tarifarios (Las Condes)'!$A:$A,0)),H1571&gt;5000,INDEX('Pliegos Tarifarios (Las Condes)'!$J:$J,MATCH($B1571,'Pliegos Tarifarios (Las Condes)'!$A:$A,0)))/1.19</f>
        <v>1660.7266191596641</v>
      </c>
      <c r="R1571" s="19">
        <f>INDEX('Pliegos Tarifarios (Las Condes)'!$K:$K,MATCH($B1571,'Pliegos Tarifarios (Las Condes)'!$A:$A,0))</f>
        <v>719.68899999999996</v>
      </c>
      <c r="S1571" s="21">
        <f t="shared" si="75"/>
        <v>131154.22508285966</v>
      </c>
      <c r="T1571" s="21">
        <f t="shared" si="76"/>
        <v>24919.302765743334</v>
      </c>
      <c r="U1571" s="19">
        <v>0</v>
      </c>
      <c r="V1571" s="21">
        <f t="shared" si="77"/>
        <v>156073.527848603</v>
      </c>
    </row>
    <row r="1572" spans="1:22" x14ac:dyDescent="0.3">
      <c r="A1572" s="7" t="s">
        <v>143</v>
      </c>
      <c r="B1572" s="7">
        <v>4</v>
      </c>
      <c r="C1572" s="8" t="s">
        <v>186</v>
      </c>
      <c r="D1572" s="7" t="s">
        <v>596</v>
      </c>
      <c r="E1572" s="7" t="s">
        <v>121</v>
      </c>
      <c r="F1572" s="8" t="s">
        <v>597</v>
      </c>
      <c r="G1572" s="7" t="s">
        <v>16</v>
      </c>
      <c r="H1572" s="9">
        <v>708.86800000000005</v>
      </c>
      <c r="I1572" s="9">
        <v>2.0246</v>
      </c>
      <c r="J1572" s="9">
        <v>2.0156000000000001</v>
      </c>
      <c r="K1572" s="10">
        <v>0.99555467746715409</v>
      </c>
      <c r="L1572" s="9">
        <v>22.87</v>
      </c>
      <c r="M1572" s="19">
        <f>H1572*INDEX('Pliegos Tarifarios (Las Condes)'!$B:$B,MATCH($B1572,'Pliegos Tarifarios (Las Condes)'!$A:$A,0))</f>
        <v>84240.455384000001</v>
      </c>
      <c r="N1572" s="19">
        <f>I1572*INDEX('Pliegos Tarifarios (Las Condes)'!$C:$C,MATCH($B1572,'Pliegos Tarifarios (Las Condes)'!$A:$A,0))</f>
        <v>6944.0884821999998</v>
      </c>
      <c r="O1572" s="19">
        <f>J1572*INDEX('Pliegos Tarifarios (Las Condes)'!$D:$D,MATCH($B1572,'Pliegos Tarifarios (Las Condes)'!$A:$A,0))</f>
        <v>28477.243352000001</v>
      </c>
      <c r="P1572" s="19">
        <f>H1572*INDEX('Pliegos Tarifarios (Las Condes)'!$E:$E,MATCH($B1572,'Pliegos Tarifarios (Las Condes)'!$A:$A,0))</f>
        <v>9167.0809760000011</v>
      </c>
      <c r="Q1572" s="19" cm="1">
        <f t="array" ref="Q1572">H1572*_xlfn.IFS(H1572&lt;=350,INDEX('Pliegos Tarifarios (Las Condes)'!$F:$F,MATCH($B1572,'Pliegos Tarifarios (Las Condes)'!$A:$A,0)),H1572&lt;=500,INDEX('Pliegos Tarifarios (Las Condes)'!$G:$G,MATCH($B1572,'Pliegos Tarifarios (Las Condes)'!$A:$A,0)),H1572&lt;=1000,INDEX('Pliegos Tarifarios (Las Condes)'!$H:$H,MATCH($B1572,'Pliegos Tarifarios (Las Condes)'!$A:$A,0)),H1572&lt;=5000,INDEX('Pliegos Tarifarios (Las Condes)'!$I:$I,MATCH($B1572,'Pliegos Tarifarios (Las Condes)'!$A:$A,0)),H1572&gt;5000,INDEX('Pliegos Tarifarios (Las Condes)'!$J:$J,MATCH($B1572,'Pliegos Tarifarios (Las Condes)'!$A:$A,0)))/1.19</f>
        <v>1662.5635193277315</v>
      </c>
      <c r="R1572" s="19">
        <f>INDEX('Pliegos Tarifarios (Las Condes)'!$K:$K,MATCH($B1572,'Pliegos Tarifarios (Las Condes)'!$A:$A,0))</f>
        <v>719.68899999999996</v>
      </c>
      <c r="S1572" s="21">
        <f t="shared" si="75"/>
        <v>131211.12071352772</v>
      </c>
      <c r="T1572" s="21">
        <f t="shared" si="76"/>
        <v>24930.112935570269</v>
      </c>
      <c r="U1572" s="19">
        <v>0</v>
      </c>
      <c r="V1572" s="21">
        <f t="shared" si="77"/>
        <v>156141.23364909799</v>
      </c>
    </row>
    <row r="1573" spans="1:22" x14ac:dyDescent="0.3">
      <c r="A1573" s="7" t="s">
        <v>143</v>
      </c>
      <c r="B1573" s="7">
        <v>4</v>
      </c>
      <c r="C1573" s="8" t="s">
        <v>186</v>
      </c>
      <c r="D1573" s="7" t="s">
        <v>598</v>
      </c>
      <c r="E1573" s="7" t="s">
        <v>121</v>
      </c>
      <c r="F1573" s="8" t="s">
        <v>599</v>
      </c>
      <c r="G1573" s="7" t="s">
        <v>16</v>
      </c>
      <c r="H1573" s="9">
        <v>708.89509999999996</v>
      </c>
      <c r="I1573" s="9">
        <v>2.0004</v>
      </c>
      <c r="J1573" s="9">
        <v>2.0004</v>
      </c>
      <c r="K1573" s="10">
        <v>1</v>
      </c>
      <c r="L1573" s="9">
        <v>22.87</v>
      </c>
      <c r="M1573" s="19">
        <f>H1573*INDEX('Pliegos Tarifarios (Las Condes)'!$B:$B,MATCH($B1573,'Pliegos Tarifarios (Las Condes)'!$A:$A,0))</f>
        <v>84243.675893799984</v>
      </c>
      <c r="N1573" s="19">
        <f>I1573*INDEX('Pliegos Tarifarios (Las Condes)'!$C:$C,MATCH($B1573,'Pliegos Tarifarios (Las Condes)'!$A:$A,0))</f>
        <v>6861.0859427999994</v>
      </c>
      <c r="O1573" s="19">
        <f>J1573*INDEX('Pliegos Tarifarios (Las Condes)'!$D:$D,MATCH($B1573,'Pliegos Tarifarios (Las Condes)'!$A:$A,0))</f>
        <v>28262.491367999999</v>
      </c>
      <c r="P1573" s="19">
        <f>H1573*INDEX('Pliegos Tarifarios (Las Condes)'!$E:$E,MATCH($B1573,'Pliegos Tarifarios (Las Condes)'!$A:$A,0))</f>
        <v>9167.4314331999994</v>
      </c>
      <c r="Q1573" s="19" cm="1">
        <f t="array" ref="Q1573">H1573*_xlfn.IFS(H1573&lt;=350,INDEX('Pliegos Tarifarios (Las Condes)'!$F:$F,MATCH($B1573,'Pliegos Tarifarios (Las Condes)'!$A:$A,0)),H1573&lt;=500,INDEX('Pliegos Tarifarios (Las Condes)'!$G:$G,MATCH($B1573,'Pliegos Tarifarios (Las Condes)'!$A:$A,0)),H1573&lt;=1000,INDEX('Pliegos Tarifarios (Las Condes)'!$H:$H,MATCH($B1573,'Pliegos Tarifarios (Las Condes)'!$A:$A,0)),H1573&lt;=5000,INDEX('Pliegos Tarifarios (Las Condes)'!$I:$I,MATCH($B1573,'Pliegos Tarifarios (Las Condes)'!$A:$A,0)),H1573&gt;5000,INDEX('Pliegos Tarifarios (Las Condes)'!$J:$J,MATCH($B1573,'Pliegos Tarifarios (Las Condes)'!$A:$A,0)))/1.19</f>
        <v>1662.6270790756303</v>
      </c>
      <c r="R1573" s="19">
        <f>INDEX('Pliegos Tarifarios (Las Condes)'!$K:$K,MATCH($B1573,'Pliegos Tarifarios (Las Condes)'!$A:$A,0))</f>
        <v>719.68899999999996</v>
      </c>
      <c r="S1573" s="21">
        <f t="shared" si="75"/>
        <v>130917.0007168756</v>
      </c>
      <c r="T1573" s="21">
        <f t="shared" si="76"/>
        <v>24874.230136206363</v>
      </c>
      <c r="U1573" s="19">
        <v>0</v>
      </c>
      <c r="V1573" s="21">
        <f t="shared" si="77"/>
        <v>155791.23085308197</v>
      </c>
    </row>
    <row r="1574" spans="1:22" x14ac:dyDescent="0.3">
      <c r="A1574" s="7" t="s">
        <v>143</v>
      </c>
      <c r="B1574" s="7">
        <v>4</v>
      </c>
      <c r="C1574" s="8" t="s">
        <v>186</v>
      </c>
      <c r="D1574" s="7" t="s">
        <v>600</v>
      </c>
      <c r="E1574" s="7" t="s">
        <v>121</v>
      </c>
      <c r="F1574" s="8" t="s">
        <v>601</v>
      </c>
      <c r="G1574" s="7" t="s">
        <v>16</v>
      </c>
      <c r="H1574" s="9">
        <v>709.74929999999995</v>
      </c>
      <c r="I1574" s="9">
        <v>2.0274999999999999</v>
      </c>
      <c r="J1574" s="9">
        <v>2.0274999999999999</v>
      </c>
      <c r="K1574" s="10">
        <v>1</v>
      </c>
      <c r="L1574" s="9">
        <v>22.9</v>
      </c>
      <c r="M1574" s="19">
        <f>H1574*INDEX('Pliegos Tarifarios (Las Condes)'!$B:$B,MATCH($B1574,'Pliegos Tarifarios (Las Condes)'!$A:$A,0))</f>
        <v>84345.187313399991</v>
      </c>
      <c r="N1574" s="19">
        <f>I1574*INDEX('Pliegos Tarifarios (Las Condes)'!$C:$C,MATCH($B1574,'Pliegos Tarifarios (Las Condes)'!$A:$A,0))</f>
        <v>6954.0350674999991</v>
      </c>
      <c r="O1574" s="19">
        <f>J1574*INDEX('Pliegos Tarifarios (Las Condes)'!$D:$D,MATCH($B1574,'Pliegos Tarifarios (Las Condes)'!$A:$A,0))</f>
        <v>28645.37155</v>
      </c>
      <c r="P1574" s="19">
        <f>H1574*INDEX('Pliegos Tarifarios (Las Condes)'!$E:$E,MATCH($B1574,'Pliegos Tarifarios (Las Condes)'!$A:$A,0))</f>
        <v>9178.4779476000003</v>
      </c>
      <c r="Q1574" s="19" cm="1">
        <f t="array" ref="Q1574">H1574*_xlfn.IFS(H1574&lt;=350,INDEX('Pliegos Tarifarios (Las Condes)'!$F:$F,MATCH($B1574,'Pliegos Tarifarios (Las Condes)'!$A:$A,0)),H1574&lt;=500,INDEX('Pliegos Tarifarios (Las Condes)'!$G:$G,MATCH($B1574,'Pliegos Tarifarios (Las Condes)'!$A:$A,0)),H1574&lt;=1000,INDEX('Pliegos Tarifarios (Las Condes)'!$H:$H,MATCH($B1574,'Pliegos Tarifarios (Las Condes)'!$A:$A,0)),H1574&lt;=5000,INDEX('Pliegos Tarifarios (Las Condes)'!$I:$I,MATCH($B1574,'Pliegos Tarifarios (Las Condes)'!$A:$A,0)),H1574&gt;5000,INDEX('Pliegos Tarifarios (Las Condes)'!$J:$J,MATCH($B1574,'Pliegos Tarifarios (Las Condes)'!$A:$A,0)))/1.19</f>
        <v>1664.630501092437</v>
      </c>
      <c r="R1574" s="19">
        <f>INDEX('Pliegos Tarifarios (Las Condes)'!$K:$K,MATCH($B1574,'Pliegos Tarifarios (Las Condes)'!$A:$A,0))</f>
        <v>719.68899999999996</v>
      </c>
      <c r="S1574" s="21">
        <f t="shared" si="75"/>
        <v>131507.39137959242</v>
      </c>
      <c r="T1574" s="21">
        <f t="shared" si="76"/>
        <v>24986.404362122561</v>
      </c>
      <c r="U1574" s="19">
        <v>0</v>
      </c>
      <c r="V1574" s="21">
        <f t="shared" si="77"/>
        <v>156493.79574171497</v>
      </c>
    </row>
    <row r="1575" spans="1:22" x14ac:dyDescent="0.3">
      <c r="A1575" s="7" t="s">
        <v>143</v>
      </c>
      <c r="B1575" s="7">
        <v>4</v>
      </c>
      <c r="C1575" s="8" t="s">
        <v>186</v>
      </c>
      <c r="D1575" s="7" t="s">
        <v>602</v>
      </c>
      <c r="E1575" s="7" t="s">
        <v>121</v>
      </c>
      <c r="F1575" s="8" t="s">
        <v>603</v>
      </c>
      <c r="G1575" s="7" t="s">
        <v>16</v>
      </c>
      <c r="H1575" s="9">
        <v>709.68119999999999</v>
      </c>
      <c r="I1575" s="9">
        <v>2.0036</v>
      </c>
      <c r="J1575" s="9">
        <v>1.9681999999999999</v>
      </c>
      <c r="K1575" s="10">
        <v>0.98233180275504084</v>
      </c>
      <c r="L1575" s="9">
        <v>22.89</v>
      </c>
      <c r="M1575" s="19">
        <f>H1575*INDEX('Pliegos Tarifarios (Las Condes)'!$B:$B,MATCH($B1575,'Pliegos Tarifarios (Las Condes)'!$A:$A,0))</f>
        <v>84337.0944456</v>
      </c>
      <c r="N1575" s="19">
        <f>I1575*INDEX('Pliegos Tarifarios (Las Condes)'!$C:$C,MATCH($B1575,'Pliegos Tarifarios (Las Condes)'!$A:$A,0))</f>
        <v>6872.0614851999999</v>
      </c>
      <c r="O1575" s="19">
        <f>J1575*INDEX('Pliegos Tarifarios (Las Condes)'!$D:$D,MATCH($B1575,'Pliegos Tarifarios (Las Condes)'!$A:$A,0))</f>
        <v>27807.556243999999</v>
      </c>
      <c r="P1575" s="19">
        <f>H1575*INDEX('Pliegos Tarifarios (Las Condes)'!$E:$E,MATCH($B1575,'Pliegos Tarifarios (Las Condes)'!$A:$A,0))</f>
        <v>9177.5972784000005</v>
      </c>
      <c r="Q1575" s="19" cm="1">
        <f t="array" ref="Q1575">H1575*_xlfn.IFS(H1575&lt;=350,INDEX('Pliegos Tarifarios (Las Condes)'!$F:$F,MATCH($B1575,'Pliegos Tarifarios (Las Condes)'!$A:$A,0)),H1575&lt;=500,INDEX('Pliegos Tarifarios (Las Condes)'!$G:$G,MATCH($B1575,'Pliegos Tarifarios (Las Condes)'!$A:$A,0)),H1575&lt;=1000,INDEX('Pliegos Tarifarios (Las Condes)'!$H:$H,MATCH($B1575,'Pliegos Tarifarios (Las Condes)'!$A:$A,0)),H1575&lt;=5000,INDEX('Pliegos Tarifarios (Las Condes)'!$I:$I,MATCH($B1575,'Pliegos Tarifarios (Las Condes)'!$A:$A,0)),H1575&gt;5000,INDEX('Pliegos Tarifarios (Las Condes)'!$J:$J,MATCH($B1575,'Pliegos Tarifarios (Las Condes)'!$A:$A,0)))/1.19</f>
        <v>1664.4707808403364</v>
      </c>
      <c r="R1575" s="19">
        <f>INDEX('Pliegos Tarifarios (Las Condes)'!$K:$K,MATCH($B1575,'Pliegos Tarifarios (Las Condes)'!$A:$A,0))</f>
        <v>719.68899999999996</v>
      </c>
      <c r="S1575" s="21">
        <f t="shared" si="75"/>
        <v>130578.46923404033</v>
      </c>
      <c r="T1575" s="21">
        <f t="shared" si="76"/>
        <v>24809.909154467663</v>
      </c>
      <c r="U1575" s="19">
        <v>0</v>
      </c>
      <c r="V1575" s="21">
        <f t="shared" si="77"/>
        <v>155388.37838850799</v>
      </c>
    </row>
    <row r="1576" spans="1:22" x14ac:dyDescent="0.3">
      <c r="A1576" s="7" t="s">
        <v>143</v>
      </c>
      <c r="B1576" s="7">
        <v>4</v>
      </c>
      <c r="C1576" s="8" t="s">
        <v>186</v>
      </c>
      <c r="D1576" s="7" t="s">
        <v>604</v>
      </c>
      <c r="E1576" s="7" t="s">
        <v>121</v>
      </c>
      <c r="F1576" s="8" t="s">
        <v>605</v>
      </c>
      <c r="G1576" s="7" t="s">
        <v>16</v>
      </c>
      <c r="H1576" s="9">
        <v>710.00519999999995</v>
      </c>
      <c r="I1576" s="9">
        <v>1.9999</v>
      </c>
      <c r="J1576" s="9">
        <v>1.9423999999999999</v>
      </c>
      <c r="K1576" s="10">
        <v>0.9712485624281213</v>
      </c>
      <c r="L1576" s="9">
        <v>22.9</v>
      </c>
      <c r="M1576" s="19">
        <f>H1576*INDEX('Pliegos Tarifarios (Las Condes)'!$B:$B,MATCH($B1576,'Pliegos Tarifarios (Las Condes)'!$A:$A,0))</f>
        <v>84375.597957599995</v>
      </c>
      <c r="N1576" s="19">
        <f>I1576*INDEX('Pliegos Tarifarios (Las Condes)'!$C:$C,MATCH($B1576,'Pliegos Tarifarios (Las Condes)'!$A:$A,0))</f>
        <v>6859.3710142999998</v>
      </c>
      <c r="O1576" s="19">
        <f>J1576*INDEX('Pliegos Tarifarios (Las Condes)'!$D:$D,MATCH($B1576,'Pliegos Tarifarios (Las Condes)'!$A:$A,0))</f>
        <v>27443.043008000001</v>
      </c>
      <c r="P1576" s="19">
        <f>H1576*INDEX('Pliegos Tarifarios (Las Condes)'!$E:$E,MATCH($B1576,'Pliegos Tarifarios (Las Condes)'!$A:$A,0))</f>
        <v>9181.7872463999993</v>
      </c>
      <c r="Q1576" s="19" cm="1">
        <f t="array" ref="Q1576">H1576*_xlfn.IFS(H1576&lt;=350,INDEX('Pliegos Tarifarios (Las Condes)'!$F:$F,MATCH($B1576,'Pliegos Tarifarios (Las Condes)'!$A:$A,0)),H1576&lt;=500,INDEX('Pliegos Tarifarios (Las Condes)'!$G:$G,MATCH($B1576,'Pliegos Tarifarios (Las Condes)'!$A:$A,0)),H1576&lt;=1000,INDEX('Pliegos Tarifarios (Las Condes)'!$H:$H,MATCH($B1576,'Pliegos Tarifarios (Las Condes)'!$A:$A,0)),H1576&lt;=5000,INDEX('Pliegos Tarifarios (Las Condes)'!$I:$I,MATCH($B1576,'Pliegos Tarifarios (Las Condes)'!$A:$A,0)),H1576&gt;5000,INDEX('Pliegos Tarifarios (Las Condes)'!$J:$J,MATCH($B1576,'Pliegos Tarifarios (Las Condes)'!$A:$A,0)))/1.19</f>
        <v>1665.2306833613447</v>
      </c>
      <c r="R1576" s="19">
        <f>INDEX('Pliegos Tarifarios (Las Condes)'!$K:$K,MATCH($B1576,'Pliegos Tarifarios (Las Condes)'!$A:$A,0))</f>
        <v>719.68899999999996</v>
      </c>
      <c r="S1576" s="21">
        <f t="shared" si="75"/>
        <v>130244.71890966134</v>
      </c>
      <c r="T1576" s="21">
        <f t="shared" si="76"/>
        <v>24746.496592835654</v>
      </c>
      <c r="U1576" s="19">
        <v>0</v>
      </c>
      <c r="V1576" s="21">
        <f t="shared" si="77"/>
        <v>154991.21550249698</v>
      </c>
    </row>
    <row r="1577" spans="1:22" x14ac:dyDescent="0.3">
      <c r="A1577" s="7" t="s">
        <v>143</v>
      </c>
      <c r="B1577" s="7">
        <v>4</v>
      </c>
      <c r="C1577" s="8" t="s">
        <v>186</v>
      </c>
      <c r="D1577" s="7" t="s">
        <v>606</v>
      </c>
      <c r="E1577" s="7" t="s">
        <v>121</v>
      </c>
      <c r="F1577" s="8" t="s">
        <v>607</v>
      </c>
      <c r="G1577" s="7" t="s">
        <v>16</v>
      </c>
      <c r="H1577" s="9">
        <v>709.67589999999996</v>
      </c>
      <c r="I1577" s="9">
        <v>2.0145</v>
      </c>
      <c r="J1577" s="9">
        <v>2.0145</v>
      </c>
      <c r="K1577" s="10">
        <v>1</v>
      </c>
      <c r="L1577" s="9">
        <v>22.89</v>
      </c>
      <c r="M1577" s="19">
        <f>H1577*INDEX('Pliegos Tarifarios (Las Condes)'!$B:$B,MATCH($B1577,'Pliegos Tarifarios (Las Condes)'!$A:$A,0))</f>
        <v>84336.464604199995</v>
      </c>
      <c r="N1577" s="19">
        <f>I1577*INDEX('Pliegos Tarifarios (Las Condes)'!$C:$C,MATCH($B1577,'Pliegos Tarifarios (Las Condes)'!$A:$A,0))</f>
        <v>6909.4469264999998</v>
      </c>
      <c r="O1577" s="19">
        <f>J1577*INDEX('Pliegos Tarifarios (Las Condes)'!$D:$D,MATCH($B1577,'Pliegos Tarifarios (Las Condes)'!$A:$A,0))</f>
        <v>28461.702089999999</v>
      </c>
      <c r="P1577" s="19">
        <f>H1577*INDEX('Pliegos Tarifarios (Las Condes)'!$E:$E,MATCH($B1577,'Pliegos Tarifarios (Las Condes)'!$A:$A,0))</f>
        <v>9177.5287387999997</v>
      </c>
      <c r="Q1577" s="19" cm="1">
        <f t="array" ref="Q1577">H1577*_xlfn.IFS(H1577&lt;=350,INDEX('Pliegos Tarifarios (Las Condes)'!$F:$F,MATCH($B1577,'Pliegos Tarifarios (Las Condes)'!$A:$A,0)),H1577&lt;=500,INDEX('Pliegos Tarifarios (Las Condes)'!$G:$G,MATCH($B1577,'Pliegos Tarifarios (Las Condes)'!$A:$A,0)),H1577&lt;=1000,INDEX('Pliegos Tarifarios (Las Condes)'!$H:$H,MATCH($B1577,'Pliegos Tarifarios (Las Condes)'!$A:$A,0)),H1577&lt;=5000,INDEX('Pliegos Tarifarios (Las Condes)'!$I:$I,MATCH($B1577,'Pliegos Tarifarios (Las Condes)'!$A:$A,0)),H1577&gt;5000,INDEX('Pliegos Tarifarios (Las Condes)'!$J:$J,MATCH($B1577,'Pliegos Tarifarios (Las Condes)'!$A:$A,0)))/1.19</f>
        <v>1664.4583503361348</v>
      </c>
      <c r="R1577" s="19">
        <f>INDEX('Pliegos Tarifarios (Las Condes)'!$K:$K,MATCH($B1577,'Pliegos Tarifarios (Las Condes)'!$A:$A,0))</f>
        <v>719.68899999999996</v>
      </c>
      <c r="S1577" s="21">
        <f t="shared" si="75"/>
        <v>131269.28970983613</v>
      </c>
      <c r="T1577" s="21">
        <f t="shared" si="76"/>
        <v>24941.165044868863</v>
      </c>
      <c r="U1577" s="19">
        <v>0</v>
      </c>
      <c r="V1577" s="21">
        <f t="shared" si="77"/>
        <v>156210.45475470499</v>
      </c>
    </row>
    <row r="1578" spans="1:22" x14ac:dyDescent="0.3">
      <c r="A1578" s="7" t="s">
        <v>143</v>
      </c>
      <c r="B1578" s="7">
        <v>4</v>
      </c>
      <c r="C1578" s="8" t="s">
        <v>186</v>
      </c>
      <c r="D1578" s="7" t="s">
        <v>608</v>
      </c>
      <c r="E1578" s="7" t="s">
        <v>121</v>
      </c>
      <c r="F1578" s="8" t="s">
        <v>609</v>
      </c>
      <c r="G1578" s="7" t="s">
        <v>16</v>
      </c>
      <c r="H1578" s="9">
        <v>709.42150000000004</v>
      </c>
      <c r="I1578" s="9">
        <v>1.9897</v>
      </c>
      <c r="J1578" s="9">
        <v>1.9897</v>
      </c>
      <c r="K1578" s="10">
        <v>1</v>
      </c>
      <c r="L1578" s="9">
        <v>22.88</v>
      </c>
      <c r="M1578" s="19">
        <f>H1578*INDEX('Pliegos Tarifarios (Las Condes)'!$B:$B,MATCH($B1578,'Pliegos Tarifarios (Las Condes)'!$A:$A,0))</f>
        <v>84306.232216999997</v>
      </c>
      <c r="N1578" s="19">
        <f>I1578*INDEX('Pliegos Tarifarios (Las Condes)'!$C:$C,MATCH($B1578,'Pliegos Tarifarios (Las Condes)'!$A:$A,0))</f>
        <v>6824.3864728999997</v>
      </c>
      <c r="O1578" s="19">
        <f>J1578*INDEX('Pliegos Tarifarios (Las Condes)'!$D:$D,MATCH($B1578,'Pliegos Tarifarios (Las Condes)'!$A:$A,0))</f>
        <v>28111.317274000001</v>
      </c>
      <c r="P1578" s="19">
        <f>H1578*INDEX('Pliegos Tarifarios (Las Condes)'!$E:$E,MATCH($B1578,'Pliegos Tarifarios (Las Condes)'!$A:$A,0))</f>
        <v>9174.2388380000011</v>
      </c>
      <c r="Q1578" s="19" cm="1">
        <f t="array" ref="Q1578">H1578*_xlfn.IFS(H1578&lt;=350,INDEX('Pliegos Tarifarios (Las Condes)'!$F:$F,MATCH($B1578,'Pliegos Tarifarios (Las Condes)'!$A:$A,0)),H1578&lt;=500,INDEX('Pliegos Tarifarios (Las Condes)'!$G:$G,MATCH($B1578,'Pliegos Tarifarios (Las Condes)'!$A:$A,0)),H1578&lt;=1000,INDEX('Pliegos Tarifarios (Las Condes)'!$H:$H,MATCH($B1578,'Pliegos Tarifarios (Las Condes)'!$A:$A,0)),H1578&lt;=5000,INDEX('Pliegos Tarifarios (Las Condes)'!$I:$I,MATCH($B1578,'Pliegos Tarifarios (Las Condes)'!$A:$A,0)),H1578&gt;5000,INDEX('Pliegos Tarifarios (Las Condes)'!$J:$J,MATCH($B1578,'Pliegos Tarifarios (Las Condes)'!$A:$A,0)))/1.19</f>
        <v>1663.8616861344542</v>
      </c>
      <c r="R1578" s="19">
        <f>INDEX('Pliegos Tarifarios (Las Condes)'!$K:$K,MATCH($B1578,'Pliegos Tarifarios (Las Condes)'!$A:$A,0))</f>
        <v>719.68899999999996</v>
      </c>
      <c r="S1578" s="21">
        <f t="shared" si="75"/>
        <v>130799.72548803446</v>
      </c>
      <c r="T1578" s="21">
        <f t="shared" si="76"/>
        <v>24851.947842726546</v>
      </c>
      <c r="U1578" s="19">
        <v>0</v>
      </c>
      <c r="V1578" s="21">
        <f t="shared" si="77"/>
        <v>155651.673330761</v>
      </c>
    </row>
    <row r="1579" spans="1:22" x14ac:dyDescent="0.3">
      <c r="A1579" s="7" t="s">
        <v>143</v>
      </c>
      <c r="B1579" s="7">
        <v>4</v>
      </c>
      <c r="C1579" s="8" t="s">
        <v>186</v>
      </c>
      <c r="D1579" s="7" t="s">
        <v>610</v>
      </c>
      <c r="E1579" s="7" t="s">
        <v>121</v>
      </c>
      <c r="F1579" s="8" t="s">
        <v>611</v>
      </c>
      <c r="G1579" s="7" t="s">
        <v>16</v>
      </c>
      <c r="H1579" s="9">
        <v>710.75509999999997</v>
      </c>
      <c r="I1579" s="9">
        <v>1.9824999999999999</v>
      </c>
      <c r="J1579" s="9">
        <v>1.9736</v>
      </c>
      <c r="K1579" s="10">
        <v>0.99551071878940733</v>
      </c>
      <c r="L1579" s="9">
        <v>22.93</v>
      </c>
      <c r="M1579" s="19">
        <f>H1579*INDEX('Pliegos Tarifarios (Las Condes)'!$B:$B,MATCH($B1579,'Pliegos Tarifarios (Las Condes)'!$A:$A,0))</f>
        <v>84464.714573799996</v>
      </c>
      <c r="N1579" s="19">
        <f>I1579*INDEX('Pliegos Tarifarios (Las Condes)'!$C:$C,MATCH($B1579,'Pliegos Tarifarios (Las Condes)'!$A:$A,0))</f>
        <v>6799.6915024999998</v>
      </c>
      <c r="O1579" s="19">
        <f>J1579*INDEX('Pliegos Tarifarios (Las Condes)'!$D:$D,MATCH($B1579,'Pliegos Tarifarios (Las Condes)'!$A:$A,0))</f>
        <v>27883.849711999999</v>
      </c>
      <c r="P1579" s="19">
        <f>H1579*INDEX('Pliegos Tarifarios (Las Condes)'!$E:$E,MATCH($B1579,'Pliegos Tarifarios (Las Condes)'!$A:$A,0))</f>
        <v>9191.4849532000007</v>
      </c>
      <c r="Q1579" s="19" cm="1">
        <f t="array" ref="Q1579">H1579*_xlfn.IFS(H1579&lt;=350,INDEX('Pliegos Tarifarios (Las Condes)'!$F:$F,MATCH($B1579,'Pliegos Tarifarios (Las Condes)'!$A:$A,0)),H1579&lt;=500,INDEX('Pliegos Tarifarios (Las Condes)'!$G:$G,MATCH($B1579,'Pliegos Tarifarios (Las Condes)'!$A:$A,0)),H1579&lt;=1000,INDEX('Pliegos Tarifarios (Las Condes)'!$H:$H,MATCH($B1579,'Pliegos Tarifarios (Las Condes)'!$A:$A,0)),H1579&lt;=5000,INDEX('Pliegos Tarifarios (Las Condes)'!$I:$I,MATCH($B1579,'Pliegos Tarifarios (Las Condes)'!$A:$A,0)),H1579&gt;5000,INDEX('Pliegos Tarifarios (Las Condes)'!$J:$J,MATCH($B1579,'Pliegos Tarifarios (Las Condes)'!$A:$A,0)))/1.19</f>
        <v>1666.9894824369749</v>
      </c>
      <c r="R1579" s="19">
        <f>INDEX('Pliegos Tarifarios (Las Condes)'!$K:$K,MATCH($B1579,'Pliegos Tarifarios (Las Condes)'!$A:$A,0))</f>
        <v>719.68899999999996</v>
      </c>
      <c r="S1579" s="21">
        <f t="shared" si="75"/>
        <v>130726.41922393696</v>
      </c>
      <c r="T1579" s="21">
        <f t="shared" si="76"/>
        <v>24838.019652548024</v>
      </c>
      <c r="U1579" s="19">
        <v>0</v>
      </c>
      <c r="V1579" s="21">
        <f t="shared" si="77"/>
        <v>155564.43887648499</v>
      </c>
    </row>
    <row r="1580" spans="1:22" x14ac:dyDescent="0.3">
      <c r="A1580" s="7" t="s">
        <v>143</v>
      </c>
      <c r="B1580" s="7">
        <v>4</v>
      </c>
      <c r="C1580" s="8" t="s">
        <v>186</v>
      </c>
      <c r="D1580" s="7" t="s">
        <v>612</v>
      </c>
      <c r="E1580" s="7" t="s">
        <v>121</v>
      </c>
      <c r="F1580" s="8" t="s">
        <v>613</v>
      </c>
      <c r="G1580" s="7" t="s">
        <v>16</v>
      </c>
      <c r="H1580" s="9">
        <v>708.74149999999997</v>
      </c>
      <c r="I1580" s="9">
        <v>1.9822</v>
      </c>
      <c r="J1580" s="9">
        <v>1.9822</v>
      </c>
      <c r="K1580" s="10">
        <v>1</v>
      </c>
      <c r="L1580" s="9">
        <v>22.86</v>
      </c>
      <c r="M1580" s="19">
        <f>H1580*INDEX('Pliegos Tarifarios (Las Condes)'!$B:$B,MATCH($B1580,'Pliegos Tarifarios (Las Condes)'!$A:$A,0))</f>
        <v>84225.422376999995</v>
      </c>
      <c r="N1580" s="19">
        <f>I1580*INDEX('Pliegos Tarifarios (Las Condes)'!$C:$C,MATCH($B1580,'Pliegos Tarifarios (Las Condes)'!$A:$A,0))</f>
        <v>6798.6625453999995</v>
      </c>
      <c r="O1580" s="19">
        <f>J1580*INDEX('Pliegos Tarifarios (Las Condes)'!$D:$D,MATCH($B1580,'Pliegos Tarifarios (Las Condes)'!$A:$A,0))</f>
        <v>28005.354124000001</v>
      </c>
      <c r="P1580" s="19">
        <f>H1580*INDEX('Pliegos Tarifarios (Las Condes)'!$E:$E,MATCH($B1580,'Pliegos Tarifarios (Las Condes)'!$A:$A,0))</f>
        <v>9165.4450780000006</v>
      </c>
      <c r="Q1580" s="19" cm="1">
        <f t="array" ref="Q1580">H1580*_xlfn.IFS(H1580&lt;=350,INDEX('Pliegos Tarifarios (Las Condes)'!$F:$F,MATCH($B1580,'Pliegos Tarifarios (Las Condes)'!$A:$A,0)),H1580&lt;=500,INDEX('Pliegos Tarifarios (Las Condes)'!$G:$G,MATCH($B1580,'Pliegos Tarifarios (Las Condes)'!$A:$A,0)),H1580&lt;=1000,INDEX('Pliegos Tarifarios (Las Condes)'!$H:$H,MATCH($B1580,'Pliegos Tarifarios (Las Condes)'!$A:$A,0)),H1580&lt;=5000,INDEX('Pliegos Tarifarios (Las Condes)'!$I:$I,MATCH($B1580,'Pliegos Tarifarios (Las Condes)'!$A:$A,0)),H1580&gt;5000,INDEX('Pliegos Tarifarios (Las Condes)'!$J:$J,MATCH($B1580,'Pliegos Tarifarios (Las Condes)'!$A:$A,0)))/1.19</f>
        <v>1662.2668289915969</v>
      </c>
      <c r="R1580" s="19">
        <f>INDEX('Pliegos Tarifarios (Las Condes)'!$K:$K,MATCH($B1580,'Pliegos Tarifarios (Las Condes)'!$A:$A,0))</f>
        <v>719.68899999999996</v>
      </c>
      <c r="S1580" s="21">
        <f t="shared" si="75"/>
        <v>130576.83995339161</v>
      </c>
      <c r="T1580" s="21">
        <f t="shared" si="76"/>
        <v>24809.599591144404</v>
      </c>
      <c r="U1580" s="19">
        <v>0</v>
      </c>
      <c r="V1580" s="21">
        <f t="shared" si="77"/>
        <v>155386.439544536</v>
      </c>
    </row>
    <row r="1581" spans="1:22" x14ac:dyDescent="0.3">
      <c r="A1581" s="7" t="s">
        <v>143</v>
      </c>
      <c r="B1581" s="7">
        <v>4</v>
      </c>
      <c r="C1581" s="8" t="s">
        <v>186</v>
      </c>
      <c r="D1581" s="7" t="s">
        <v>614</v>
      </c>
      <c r="E1581" s="7" t="s">
        <v>121</v>
      </c>
      <c r="F1581" s="8" t="s">
        <v>615</v>
      </c>
      <c r="G1581" s="7" t="s">
        <v>16</v>
      </c>
      <c r="H1581" s="9">
        <v>710.51869999999997</v>
      </c>
      <c r="I1581" s="9">
        <v>1.9908999999999999</v>
      </c>
      <c r="J1581" s="9">
        <v>1.9649000000000001</v>
      </c>
      <c r="K1581" s="10">
        <v>0.98694057963735005</v>
      </c>
      <c r="L1581" s="9">
        <v>22.92</v>
      </c>
      <c r="M1581" s="19">
        <f>H1581*INDEX('Pliegos Tarifarios (Las Condes)'!$B:$B,MATCH($B1581,'Pliegos Tarifarios (Las Condes)'!$A:$A,0))</f>
        <v>84436.621270599993</v>
      </c>
      <c r="N1581" s="19">
        <f>I1581*INDEX('Pliegos Tarifarios (Las Condes)'!$C:$C,MATCH($B1581,'Pliegos Tarifarios (Las Condes)'!$A:$A,0))</f>
        <v>6828.5023013</v>
      </c>
      <c r="O1581" s="19">
        <f>J1581*INDEX('Pliegos Tarifarios (Las Condes)'!$D:$D,MATCH($B1581,'Pliegos Tarifarios (Las Condes)'!$A:$A,0))</f>
        <v>27760.932458000003</v>
      </c>
      <c r="P1581" s="19">
        <f>H1581*INDEX('Pliegos Tarifarios (Las Condes)'!$E:$E,MATCH($B1581,'Pliegos Tarifarios (Las Condes)'!$A:$A,0))</f>
        <v>9188.4278283999993</v>
      </c>
      <c r="Q1581" s="19" cm="1">
        <f t="array" ref="Q1581">H1581*_xlfn.IFS(H1581&lt;=350,INDEX('Pliegos Tarifarios (Las Condes)'!$F:$F,MATCH($B1581,'Pliegos Tarifarios (Las Condes)'!$A:$A,0)),H1581&lt;=500,INDEX('Pliegos Tarifarios (Las Condes)'!$G:$G,MATCH($B1581,'Pliegos Tarifarios (Las Condes)'!$A:$A,0)),H1581&lt;=1000,INDEX('Pliegos Tarifarios (Las Condes)'!$H:$H,MATCH($B1581,'Pliegos Tarifarios (Las Condes)'!$A:$A,0)),H1581&lt;=5000,INDEX('Pliegos Tarifarios (Las Condes)'!$I:$I,MATCH($B1581,'Pliegos Tarifarios (Las Condes)'!$A:$A,0)),H1581&gt;5000,INDEX('Pliegos Tarifarios (Las Condes)'!$J:$J,MATCH($B1581,'Pliegos Tarifarios (Las Condes)'!$A:$A,0)))/1.19</f>
        <v>1666.435035042017</v>
      </c>
      <c r="R1581" s="19">
        <f>INDEX('Pliegos Tarifarios (Las Condes)'!$K:$K,MATCH($B1581,'Pliegos Tarifarios (Las Condes)'!$A:$A,0))</f>
        <v>719.68899999999996</v>
      </c>
      <c r="S1581" s="21">
        <f t="shared" si="75"/>
        <v>130600.60789334202</v>
      </c>
      <c r="T1581" s="21">
        <f t="shared" si="76"/>
        <v>24814.115499734984</v>
      </c>
      <c r="U1581" s="19">
        <v>0</v>
      </c>
      <c r="V1581" s="21">
        <f t="shared" si="77"/>
        <v>155414.723393077</v>
      </c>
    </row>
    <row r="1582" spans="1:22" x14ac:dyDescent="0.3">
      <c r="A1582" s="7" t="s">
        <v>143</v>
      </c>
      <c r="B1582" s="7">
        <v>4</v>
      </c>
      <c r="C1582" s="8" t="s">
        <v>186</v>
      </c>
      <c r="D1582" s="7" t="s">
        <v>616</v>
      </c>
      <c r="E1582" s="7" t="s">
        <v>121</v>
      </c>
      <c r="F1582" s="8" t="s">
        <v>617</v>
      </c>
      <c r="G1582" s="7" t="s">
        <v>16</v>
      </c>
      <c r="H1582" s="9">
        <v>711.17930000000001</v>
      </c>
      <c r="I1582" s="9">
        <v>1.9661</v>
      </c>
      <c r="J1582" s="9">
        <v>1.9661</v>
      </c>
      <c r="K1582" s="10">
        <v>1</v>
      </c>
      <c r="L1582" s="9">
        <v>22.94</v>
      </c>
      <c r="M1582" s="19">
        <f>H1582*INDEX('Pliegos Tarifarios (Las Condes)'!$B:$B,MATCH($B1582,'Pliegos Tarifarios (Las Condes)'!$A:$A,0))</f>
        <v>84515.125653399999</v>
      </c>
      <c r="N1582" s="19">
        <f>I1582*INDEX('Pliegos Tarifarios (Las Condes)'!$C:$C,MATCH($B1582,'Pliegos Tarifarios (Las Condes)'!$A:$A,0))</f>
        <v>6743.4418476999999</v>
      </c>
      <c r="O1582" s="19">
        <f>J1582*INDEX('Pliegos Tarifarios (Las Condes)'!$D:$D,MATCH($B1582,'Pliegos Tarifarios (Las Condes)'!$A:$A,0))</f>
        <v>27777.886562</v>
      </c>
      <c r="P1582" s="19">
        <f>H1582*INDEX('Pliegos Tarifarios (Las Condes)'!$E:$E,MATCH($B1582,'Pliegos Tarifarios (Las Condes)'!$A:$A,0))</f>
        <v>9196.9707076000013</v>
      </c>
      <c r="Q1582" s="19" cm="1">
        <f t="array" ref="Q1582">H1582*_xlfn.IFS(H1582&lt;=350,INDEX('Pliegos Tarifarios (Las Condes)'!$F:$F,MATCH($B1582,'Pliegos Tarifarios (Las Condes)'!$A:$A,0)),H1582&lt;=500,INDEX('Pliegos Tarifarios (Las Condes)'!$G:$G,MATCH($B1582,'Pliegos Tarifarios (Las Condes)'!$A:$A,0)),H1582&lt;=1000,INDEX('Pliegos Tarifarios (Las Condes)'!$H:$H,MATCH($B1582,'Pliegos Tarifarios (Las Condes)'!$A:$A,0)),H1582&lt;=5000,INDEX('Pliegos Tarifarios (Las Condes)'!$I:$I,MATCH($B1582,'Pliegos Tarifarios (Las Condes)'!$A:$A,0)),H1582&gt;5000,INDEX('Pliegos Tarifarios (Las Condes)'!$J:$J,MATCH($B1582,'Pliegos Tarifarios (Las Condes)'!$A:$A,0)))/1.19</f>
        <v>1667.98439184874</v>
      </c>
      <c r="R1582" s="19">
        <f>INDEX('Pliegos Tarifarios (Las Condes)'!$K:$K,MATCH($B1582,'Pliegos Tarifarios (Las Condes)'!$A:$A,0))</f>
        <v>719.68899999999996</v>
      </c>
      <c r="S1582" s="21">
        <f t="shared" si="75"/>
        <v>130621.09816254875</v>
      </c>
      <c r="T1582" s="21">
        <f t="shared" si="76"/>
        <v>24818.008650884261</v>
      </c>
      <c r="U1582" s="19">
        <v>0</v>
      </c>
      <c r="V1582" s="21">
        <f t="shared" si="77"/>
        <v>155439.106813433</v>
      </c>
    </row>
    <row r="1583" spans="1:22" x14ac:dyDescent="0.3">
      <c r="A1583" s="7" t="s">
        <v>143</v>
      </c>
      <c r="B1583" s="7">
        <v>4</v>
      </c>
      <c r="C1583" s="8" t="s">
        <v>186</v>
      </c>
      <c r="D1583" s="7" t="s">
        <v>618</v>
      </c>
      <c r="E1583" s="7" t="s">
        <v>121</v>
      </c>
      <c r="F1583" s="8" t="s">
        <v>619</v>
      </c>
      <c r="G1583" s="7" t="s">
        <v>16</v>
      </c>
      <c r="H1583" s="9">
        <v>710.62019999999995</v>
      </c>
      <c r="I1583" s="9">
        <v>2.0009000000000001</v>
      </c>
      <c r="J1583" s="9">
        <v>1.9885999999999999</v>
      </c>
      <c r="K1583" s="10">
        <v>0.99385276625518504</v>
      </c>
      <c r="L1583" s="9">
        <v>22.92</v>
      </c>
      <c r="M1583" s="19">
        <f>H1583*INDEX('Pliegos Tarifarios (Las Condes)'!$B:$B,MATCH($B1583,'Pliegos Tarifarios (Las Condes)'!$A:$A,0))</f>
        <v>84448.683327599996</v>
      </c>
      <c r="N1583" s="19">
        <f>I1583*INDEX('Pliegos Tarifarios (Las Condes)'!$C:$C,MATCH($B1583,'Pliegos Tarifarios (Las Condes)'!$A:$A,0))</f>
        <v>6862.8008712999999</v>
      </c>
      <c r="O1583" s="19">
        <f>J1583*INDEX('Pliegos Tarifarios (Las Condes)'!$D:$D,MATCH($B1583,'Pliegos Tarifarios (Las Condes)'!$A:$A,0))</f>
        <v>28095.776011999998</v>
      </c>
      <c r="P1583" s="19">
        <f>H1583*INDEX('Pliegos Tarifarios (Las Condes)'!$E:$E,MATCH($B1583,'Pliegos Tarifarios (Las Condes)'!$A:$A,0))</f>
        <v>9189.7404263999997</v>
      </c>
      <c r="Q1583" s="19" cm="1">
        <f t="array" ref="Q1583">H1583*_xlfn.IFS(H1583&lt;=350,INDEX('Pliegos Tarifarios (Las Condes)'!$F:$F,MATCH($B1583,'Pliegos Tarifarios (Las Condes)'!$A:$A,0)),H1583&lt;=500,INDEX('Pliegos Tarifarios (Las Condes)'!$G:$G,MATCH($B1583,'Pliegos Tarifarios (Las Condes)'!$A:$A,0)),H1583&lt;=1000,INDEX('Pliegos Tarifarios (Las Condes)'!$H:$H,MATCH($B1583,'Pliegos Tarifarios (Las Condes)'!$A:$A,0)),H1583&lt;=5000,INDEX('Pliegos Tarifarios (Las Condes)'!$I:$I,MATCH($B1583,'Pliegos Tarifarios (Las Condes)'!$A:$A,0)),H1583&gt;5000,INDEX('Pliegos Tarifarios (Las Condes)'!$J:$J,MATCH($B1583,'Pliegos Tarifarios (Las Condes)'!$A:$A,0)))/1.19</f>
        <v>1666.6730909243699</v>
      </c>
      <c r="R1583" s="19">
        <f>INDEX('Pliegos Tarifarios (Las Condes)'!$K:$K,MATCH($B1583,'Pliegos Tarifarios (Las Condes)'!$A:$A,0))</f>
        <v>719.68899999999996</v>
      </c>
      <c r="S1583" s="21">
        <f t="shared" si="75"/>
        <v>130983.36272822435</v>
      </c>
      <c r="T1583" s="21">
        <f t="shared" si="76"/>
        <v>24886.838918362628</v>
      </c>
      <c r="U1583" s="19">
        <v>0</v>
      </c>
      <c r="V1583" s="21">
        <f t="shared" si="77"/>
        <v>155870.201646587</v>
      </c>
    </row>
    <row r="1584" spans="1:22" x14ac:dyDescent="0.3">
      <c r="A1584" s="7" t="s">
        <v>143</v>
      </c>
      <c r="B1584" s="7">
        <v>4</v>
      </c>
      <c r="C1584" s="8" t="s">
        <v>186</v>
      </c>
      <c r="D1584" s="7" t="s">
        <v>620</v>
      </c>
      <c r="E1584" s="7" t="s">
        <v>121</v>
      </c>
      <c r="F1584" s="8" t="s">
        <v>621</v>
      </c>
      <c r="G1584" s="7" t="s">
        <v>16</v>
      </c>
      <c r="H1584" s="9">
        <v>711.20730000000003</v>
      </c>
      <c r="I1584" s="9">
        <v>1.9795</v>
      </c>
      <c r="J1584" s="9">
        <v>1.9337</v>
      </c>
      <c r="K1584" s="10">
        <v>0.97686284415256375</v>
      </c>
      <c r="L1584" s="9">
        <v>22.94</v>
      </c>
      <c r="M1584" s="19">
        <f>H1584*INDEX('Pliegos Tarifarios (Las Condes)'!$B:$B,MATCH($B1584,'Pliegos Tarifarios (Las Condes)'!$A:$A,0))</f>
        <v>84518.4531174</v>
      </c>
      <c r="N1584" s="19">
        <f>I1584*INDEX('Pliegos Tarifarios (Las Condes)'!$C:$C,MATCH($B1584,'Pliegos Tarifarios (Las Condes)'!$A:$A,0))</f>
        <v>6789.4019315000005</v>
      </c>
      <c r="O1584" s="19">
        <f>J1584*INDEX('Pliegos Tarifarios (Las Condes)'!$D:$D,MATCH($B1584,'Pliegos Tarifarios (Las Condes)'!$A:$A,0))</f>
        <v>27320.125754000001</v>
      </c>
      <c r="P1584" s="19">
        <f>H1584*INDEX('Pliegos Tarifarios (Las Condes)'!$E:$E,MATCH($B1584,'Pliegos Tarifarios (Las Condes)'!$A:$A,0))</f>
        <v>9197.3328036000003</v>
      </c>
      <c r="Q1584" s="19" cm="1">
        <f t="array" ref="Q1584">H1584*_xlfn.IFS(H1584&lt;=350,INDEX('Pliegos Tarifarios (Las Condes)'!$F:$F,MATCH($B1584,'Pliegos Tarifarios (Las Condes)'!$A:$A,0)),H1584&lt;=500,INDEX('Pliegos Tarifarios (Las Condes)'!$G:$G,MATCH($B1584,'Pliegos Tarifarios (Las Condes)'!$A:$A,0)),H1584&lt;=1000,INDEX('Pliegos Tarifarios (Las Condes)'!$H:$H,MATCH($B1584,'Pliegos Tarifarios (Las Condes)'!$A:$A,0)),H1584&lt;=5000,INDEX('Pliegos Tarifarios (Las Condes)'!$I:$I,MATCH($B1584,'Pliegos Tarifarios (Las Condes)'!$A:$A,0)),H1584&gt;5000,INDEX('Pliegos Tarifarios (Las Condes)'!$J:$J,MATCH($B1584,'Pliegos Tarifarios (Las Condes)'!$A:$A,0)))/1.19</f>
        <v>1668.0500624369752</v>
      </c>
      <c r="R1584" s="19">
        <f>INDEX('Pliegos Tarifarios (Las Condes)'!$K:$K,MATCH($B1584,'Pliegos Tarifarios (Las Condes)'!$A:$A,0))</f>
        <v>719.68899999999996</v>
      </c>
      <c r="S1584" s="21">
        <f t="shared" si="75"/>
        <v>130213.05266893699</v>
      </c>
      <c r="T1584" s="21">
        <f t="shared" si="76"/>
        <v>24740.480007098027</v>
      </c>
      <c r="U1584" s="19">
        <v>0</v>
      </c>
      <c r="V1584" s="21">
        <f t="shared" si="77"/>
        <v>154953.53267603501</v>
      </c>
    </row>
    <row r="1585" spans="1:22" x14ac:dyDescent="0.3">
      <c r="A1585" s="7" t="s">
        <v>143</v>
      </c>
      <c r="B1585" s="7">
        <v>4</v>
      </c>
      <c r="C1585" s="8" t="s">
        <v>186</v>
      </c>
      <c r="D1585" s="7" t="s">
        <v>622</v>
      </c>
      <c r="E1585" s="7" t="s">
        <v>121</v>
      </c>
      <c r="F1585" s="8" t="s">
        <v>623</v>
      </c>
      <c r="G1585" s="7" t="s">
        <v>16</v>
      </c>
      <c r="H1585" s="9">
        <v>708.91039999999998</v>
      </c>
      <c r="I1585" s="9">
        <v>1.976</v>
      </c>
      <c r="J1585" s="9">
        <v>1.976</v>
      </c>
      <c r="K1585" s="10">
        <v>1</v>
      </c>
      <c r="L1585" s="9">
        <v>22.87</v>
      </c>
      <c r="M1585" s="19">
        <f>H1585*INDEX('Pliegos Tarifarios (Las Condes)'!$B:$B,MATCH($B1585,'Pliegos Tarifarios (Las Condes)'!$A:$A,0))</f>
        <v>84245.494115199996</v>
      </c>
      <c r="N1585" s="19">
        <f>I1585*INDEX('Pliegos Tarifarios (Las Condes)'!$C:$C,MATCH($B1585,'Pliegos Tarifarios (Las Condes)'!$A:$A,0))</f>
        <v>6777.3974319999998</v>
      </c>
      <c r="O1585" s="19">
        <f>J1585*INDEX('Pliegos Tarifarios (Las Condes)'!$D:$D,MATCH($B1585,'Pliegos Tarifarios (Las Condes)'!$A:$A,0))</f>
        <v>27917.75792</v>
      </c>
      <c r="P1585" s="19">
        <f>H1585*INDEX('Pliegos Tarifarios (Las Condes)'!$E:$E,MATCH($B1585,'Pliegos Tarifarios (Las Condes)'!$A:$A,0))</f>
        <v>9167.6292928000003</v>
      </c>
      <c r="Q1585" s="19" cm="1">
        <f t="array" ref="Q1585">H1585*_xlfn.IFS(H1585&lt;=350,INDEX('Pliegos Tarifarios (Las Condes)'!$F:$F,MATCH($B1585,'Pliegos Tarifarios (Las Condes)'!$A:$A,0)),H1585&lt;=500,INDEX('Pliegos Tarifarios (Las Condes)'!$G:$G,MATCH($B1585,'Pliegos Tarifarios (Las Condes)'!$A:$A,0)),H1585&lt;=1000,INDEX('Pliegos Tarifarios (Las Condes)'!$H:$H,MATCH($B1585,'Pliegos Tarifarios (Las Condes)'!$A:$A,0)),H1585&lt;=5000,INDEX('Pliegos Tarifarios (Las Condes)'!$I:$I,MATCH($B1585,'Pliegos Tarifarios (Las Condes)'!$A:$A,0)),H1585&gt;5000,INDEX('Pliegos Tarifarios (Las Condes)'!$J:$J,MATCH($B1585,'Pliegos Tarifarios (Las Condes)'!$A:$A,0)))/1.19</f>
        <v>1662.6629633613447</v>
      </c>
      <c r="R1585" s="19">
        <f>INDEX('Pliegos Tarifarios (Las Condes)'!$K:$K,MATCH($B1585,'Pliegos Tarifarios (Las Condes)'!$A:$A,0))</f>
        <v>719.68899999999996</v>
      </c>
      <c r="S1585" s="21">
        <f t="shared" si="75"/>
        <v>130490.63072336135</v>
      </c>
      <c r="T1585" s="21">
        <f t="shared" si="76"/>
        <v>24793.219837438657</v>
      </c>
      <c r="U1585" s="19">
        <v>0</v>
      </c>
      <c r="V1585" s="21">
        <f t="shared" si="77"/>
        <v>155283.8505608</v>
      </c>
    </row>
    <row r="1586" spans="1:22" x14ac:dyDescent="0.3">
      <c r="A1586" s="7" t="s">
        <v>143</v>
      </c>
      <c r="B1586" s="7">
        <v>4</v>
      </c>
      <c r="C1586" s="8" t="s">
        <v>186</v>
      </c>
      <c r="D1586" s="7" t="s">
        <v>624</v>
      </c>
      <c r="E1586" s="7" t="s">
        <v>121</v>
      </c>
      <c r="F1586" s="8" t="s">
        <v>625</v>
      </c>
      <c r="G1586" s="7" t="s">
        <v>16</v>
      </c>
      <c r="H1586" s="9">
        <v>709.90070000000003</v>
      </c>
      <c r="I1586" s="9">
        <v>2.0124</v>
      </c>
      <c r="J1586" s="9">
        <v>2.0124</v>
      </c>
      <c r="K1586" s="10">
        <v>1</v>
      </c>
      <c r="L1586" s="9">
        <v>22.9</v>
      </c>
      <c r="M1586" s="19">
        <f>H1586*INDEX('Pliegos Tarifarios (Las Condes)'!$B:$B,MATCH($B1586,'Pliegos Tarifarios (Las Condes)'!$A:$A,0))</f>
        <v>84363.179386599993</v>
      </c>
      <c r="N1586" s="19">
        <f>I1586*INDEX('Pliegos Tarifarios (Las Condes)'!$C:$C,MATCH($B1586,'Pliegos Tarifarios (Las Condes)'!$A:$A,0))</f>
        <v>6902.2442267999995</v>
      </c>
      <c r="O1586" s="19">
        <f>J1586*INDEX('Pliegos Tarifarios (Las Condes)'!$D:$D,MATCH($B1586,'Pliegos Tarifarios (Las Condes)'!$A:$A,0))</f>
        <v>28432.032407999999</v>
      </c>
      <c r="P1586" s="19">
        <f>H1586*INDEX('Pliegos Tarifarios (Las Condes)'!$E:$E,MATCH($B1586,'Pliegos Tarifarios (Las Condes)'!$A:$A,0))</f>
        <v>9180.4358523999999</v>
      </c>
      <c r="Q1586" s="19" cm="1">
        <f t="array" ref="Q1586">H1586*_xlfn.IFS(H1586&lt;=350,INDEX('Pliegos Tarifarios (Las Condes)'!$F:$F,MATCH($B1586,'Pliegos Tarifarios (Las Condes)'!$A:$A,0)),H1586&lt;=500,INDEX('Pliegos Tarifarios (Las Condes)'!$G:$G,MATCH($B1586,'Pliegos Tarifarios (Las Condes)'!$A:$A,0)),H1586&lt;=1000,INDEX('Pliegos Tarifarios (Las Condes)'!$H:$H,MATCH($B1586,'Pliegos Tarifarios (Las Condes)'!$A:$A,0)),H1586&lt;=5000,INDEX('Pliegos Tarifarios (Las Condes)'!$I:$I,MATCH($B1586,'Pliegos Tarifarios (Las Condes)'!$A:$A,0)),H1586&gt;5000,INDEX('Pliegos Tarifarios (Las Condes)'!$J:$J,MATCH($B1586,'Pliegos Tarifarios (Las Condes)'!$A:$A,0)))/1.19</f>
        <v>1664.9855913445383</v>
      </c>
      <c r="R1586" s="19">
        <f>INDEX('Pliegos Tarifarios (Las Condes)'!$K:$K,MATCH($B1586,'Pliegos Tarifarios (Las Condes)'!$A:$A,0))</f>
        <v>719.68899999999996</v>
      </c>
      <c r="S1586" s="21">
        <f t="shared" si="75"/>
        <v>131262.56646514454</v>
      </c>
      <c r="T1586" s="21">
        <f t="shared" si="76"/>
        <v>24939.887628377463</v>
      </c>
      <c r="U1586" s="19">
        <v>0</v>
      </c>
      <c r="V1586" s="21">
        <f t="shared" si="77"/>
        <v>156202.45409352201</v>
      </c>
    </row>
    <row r="1587" spans="1:22" x14ac:dyDescent="0.3">
      <c r="A1587" s="7" t="s">
        <v>143</v>
      </c>
      <c r="B1587" s="7">
        <v>4</v>
      </c>
      <c r="C1587" s="8" t="s">
        <v>186</v>
      </c>
      <c r="D1587" s="7" t="s">
        <v>626</v>
      </c>
      <c r="E1587" s="7" t="s">
        <v>121</v>
      </c>
      <c r="F1587" s="8" t="s">
        <v>627</v>
      </c>
      <c r="G1587" s="7" t="s">
        <v>16</v>
      </c>
      <c r="H1587" s="9">
        <v>710.36879999999996</v>
      </c>
      <c r="I1587" s="9">
        <v>2.0001000000000002</v>
      </c>
      <c r="J1587" s="9">
        <v>1.9786999999999999</v>
      </c>
      <c r="K1587" s="10">
        <v>0.98930053497325121</v>
      </c>
      <c r="L1587" s="9">
        <v>22.92</v>
      </c>
      <c r="M1587" s="19">
        <f>H1587*INDEX('Pliegos Tarifarios (Las Condes)'!$B:$B,MATCH($B1587,'Pliegos Tarifarios (Las Condes)'!$A:$A,0))</f>
        <v>84418.807454399997</v>
      </c>
      <c r="N1587" s="19">
        <f>I1587*INDEX('Pliegos Tarifarios (Las Condes)'!$C:$C,MATCH($B1587,'Pliegos Tarifarios (Las Condes)'!$A:$A,0))</f>
        <v>6860.056985700001</v>
      </c>
      <c r="O1587" s="19">
        <f>J1587*INDEX('Pliegos Tarifarios (Las Condes)'!$D:$D,MATCH($B1587,'Pliegos Tarifarios (Las Condes)'!$A:$A,0))</f>
        <v>27955.904653999998</v>
      </c>
      <c r="P1587" s="19">
        <f>H1587*INDEX('Pliegos Tarifarios (Las Condes)'!$E:$E,MATCH($B1587,'Pliegos Tarifarios (Las Condes)'!$A:$A,0))</f>
        <v>9186.4893216</v>
      </c>
      <c r="Q1587" s="19" cm="1">
        <f t="array" ref="Q1587">H1587*_xlfn.IFS(H1587&lt;=350,INDEX('Pliegos Tarifarios (Las Condes)'!$F:$F,MATCH($B1587,'Pliegos Tarifarios (Las Condes)'!$A:$A,0)),H1587&lt;=500,INDEX('Pliegos Tarifarios (Las Condes)'!$G:$G,MATCH($B1587,'Pliegos Tarifarios (Las Condes)'!$A:$A,0)),H1587&lt;=1000,INDEX('Pliegos Tarifarios (Las Condes)'!$H:$H,MATCH($B1587,'Pliegos Tarifarios (Las Condes)'!$A:$A,0)),H1587&lt;=5000,INDEX('Pliegos Tarifarios (Las Condes)'!$I:$I,MATCH($B1587,'Pliegos Tarifarios (Las Condes)'!$A:$A,0)),H1587&gt;5000,INDEX('Pliegos Tarifarios (Las Condes)'!$J:$J,MATCH($B1587,'Pliegos Tarifarios (Las Condes)'!$A:$A,0)))/1.19</f>
        <v>1666.0834628571431</v>
      </c>
      <c r="R1587" s="19">
        <f>INDEX('Pliegos Tarifarios (Las Condes)'!$K:$K,MATCH($B1587,'Pliegos Tarifarios (Las Condes)'!$A:$A,0))</f>
        <v>719.68899999999996</v>
      </c>
      <c r="S1587" s="21">
        <f t="shared" si="75"/>
        <v>130807.03087855715</v>
      </c>
      <c r="T1587" s="21">
        <f t="shared" si="76"/>
        <v>24853.33586692586</v>
      </c>
      <c r="U1587" s="19">
        <v>0</v>
      </c>
      <c r="V1587" s="21">
        <f t="shared" si="77"/>
        <v>155660.36674548301</v>
      </c>
    </row>
    <row r="1588" spans="1:22" x14ac:dyDescent="0.3">
      <c r="A1588" s="7" t="s">
        <v>143</v>
      </c>
      <c r="B1588" s="7">
        <v>4</v>
      </c>
      <c r="C1588" s="8" t="s">
        <v>186</v>
      </c>
      <c r="D1588" s="7" t="s">
        <v>628</v>
      </c>
      <c r="E1588" s="7" t="s">
        <v>121</v>
      </c>
      <c r="F1588" s="8" t="s">
        <v>629</v>
      </c>
      <c r="G1588" s="7" t="s">
        <v>16</v>
      </c>
      <c r="H1588" s="9">
        <v>709.72389999999996</v>
      </c>
      <c r="I1588" s="9">
        <v>2.0022000000000002</v>
      </c>
      <c r="J1588" s="9">
        <v>1.9911000000000001</v>
      </c>
      <c r="K1588" s="10">
        <v>0.99445609829187886</v>
      </c>
      <c r="L1588" s="9">
        <v>22.89</v>
      </c>
      <c r="M1588" s="19">
        <f>H1588*INDEX('Pliegos Tarifarios (Las Condes)'!$B:$B,MATCH($B1588,'Pliegos Tarifarios (Las Condes)'!$A:$A,0))</f>
        <v>84342.168828199996</v>
      </c>
      <c r="N1588" s="19">
        <f>I1588*INDEX('Pliegos Tarifarios (Las Condes)'!$C:$C,MATCH($B1588,'Pliegos Tarifarios (Las Condes)'!$A:$A,0))</f>
        <v>6867.2596854000003</v>
      </c>
      <c r="O1588" s="19">
        <f>J1588*INDEX('Pliegos Tarifarios (Las Condes)'!$D:$D,MATCH($B1588,'Pliegos Tarifarios (Las Condes)'!$A:$A,0))</f>
        <v>28131.097062000001</v>
      </c>
      <c r="P1588" s="19">
        <f>H1588*INDEX('Pliegos Tarifarios (Las Condes)'!$E:$E,MATCH($B1588,'Pliegos Tarifarios (Las Condes)'!$A:$A,0))</f>
        <v>9178.1494748000005</v>
      </c>
      <c r="Q1588" s="19" cm="1">
        <f t="array" ref="Q1588">H1588*_xlfn.IFS(H1588&lt;=350,INDEX('Pliegos Tarifarios (Las Condes)'!$F:$F,MATCH($B1588,'Pliegos Tarifarios (Las Condes)'!$A:$A,0)),H1588&lt;=500,INDEX('Pliegos Tarifarios (Las Condes)'!$G:$G,MATCH($B1588,'Pliegos Tarifarios (Las Condes)'!$A:$A,0)),H1588&lt;=1000,INDEX('Pliegos Tarifarios (Las Condes)'!$H:$H,MATCH($B1588,'Pliegos Tarifarios (Las Condes)'!$A:$A,0)),H1588&lt;=5000,INDEX('Pliegos Tarifarios (Las Condes)'!$I:$I,MATCH($B1588,'Pliegos Tarifarios (Las Condes)'!$A:$A,0)),H1588&gt;5000,INDEX('Pliegos Tarifarios (Las Condes)'!$J:$J,MATCH($B1588,'Pliegos Tarifarios (Las Condes)'!$A:$A,0)))/1.19</f>
        <v>1664.5709284873951</v>
      </c>
      <c r="R1588" s="19">
        <f>INDEX('Pliegos Tarifarios (Las Condes)'!$K:$K,MATCH($B1588,'Pliegos Tarifarios (Las Condes)'!$A:$A,0))</f>
        <v>719.68899999999996</v>
      </c>
      <c r="S1588" s="21">
        <f t="shared" si="75"/>
        <v>130902.93497888738</v>
      </c>
      <c r="T1588" s="21">
        <f t="shared" si="76"/>
        <v>24871.557645988603</v>
      </c>
      <c r="U1588" s="19">
        <v>0</v>
      </c>
      <c r="V1588" s="21">
        <f t="shared" si="77"/>
        <v>155774.49262487597</v>
      </c>
    </row>
    <row r="1589" spans="1:22" x14ac:dyDescent="0.3">
      <c r="A1589" s="7" t="s">
        <v>143</v>
      </c>
      <c r="B1589" s="7">
        <v>4</v>
      </c>
      <c r="C1589" s="8" t="s">
        <v>186</v>
      </c>
      <c r="D1589" s="7" t="s">
        <v>630</v>
      </c>
      <c r="E1589" s="7" t="s">
        <v>121</v>
      </c>
      <c r="F1589" s="8" t="s">
        <v>631</v>
      </c>
      <c r="G1589" s="7" t="s">
        <v>16</v>
      </c>
      <c r="H1589" s="9">
        <v>708.81550000000004</v>
      </c>
      <c r="I1589" s="9">
        <v>2.0457999999999998</v>
      </c>
      <c r="J1589" s="9">
        <v>2.0360999999999998</v>
      </c>
      <c r="K1589" s="10">
        <v>0.99525857855117805</v>
      </c>
      <c r="L1589" s="9">
        <v>22.87</v>
      </c>
      <c r="M1589" s="19">
        <f>H1589*INDEX('Pliegos Tarifarios (Las Condes)'!$B:$B,MATCH($B1589,'Pliegos Tarifarios (Las Condes)'!$A:$A,0))</f>
        <v>84234.216388999994</v>
      </c>
      <c r="N1589" s="19">
        <f>I1589*INDEX('Pliegos Tarifarios (Las Condes)'!$C:$C,MATCH($B1589,'Pliegos Tarifarios (Las Condes)'!$A:$A,0))</f>
        <v>7016.801450599999</v>
      </c>
      <c r="O1589" s="19">
        <f>J1589*INDEX('Pliegos Tarifarios (Las Condes)'!$D:$D,MATCH($B1589,'Pliegos Tarifarios (Las Condes)'!$A:$A,0))</f>
        <v>28766.875961999998</v>
      </c>
      <c r="P1589" s="19">
        <f>H1589*INDEX('Pliegos Tarifarios (Las Condes)'!$E:$E,MATCH($B1589,'Pliegos Tarifarios (Las Condes)'!$A:$A,0))</f>
        <v>9166.4020460000011</v>
      </c>
      <c r="Q1589" s="19" cm="1">
        <f t="array" ref="Q1589">H1589*_xlfn.IFS(H1589&lt;=350,INDEX('Pliegos Tarifarios (Las Condes)'!$F:$F,MATCH($B1589,'Pliegos Tarifarios (Las Condes)'!$A:$A,0)),H1589&lt;=500,INDEX('Pliegos Tarifarios (Las Condes)'!$G:$G,MATCH($B1589,'Pliegos Tarifarios (Las Condes)'!$A:$A,0)),H1589&lt;=1000,INDEX('Pliegos Tarifarios (Las Condes)'!$H:$H,MATCH($B1589,'Pliegos Tarifarios (Las Condes)'!$A:$A,0)),H1589&lt;=5000,INDEX('Pliegos Tarifarios (Las Condes)'!$I:$I,MATCH($B1589,'Pliegos Tarifarios (Las Condes)'!$A:$A,0)),H1589&gt;5000,INDEX('Pliegos Tarifarios (Las Condes)'!$J:$J,MATCH($B1589,'Pliegos Tarifarios (Las Condes)'!$A:$A,0)))/1.19</f>
        <v>1662.4403869747903</v>
      </c>
      <c r="R1589" s="19">
        <f>INDEX('Pliegos Tarifarios (Las Condes)'!$K:$K,MATCH($B1589,'Pliegos Tarifarios (Las Condes)'!$A:$A,0))</f>
        <v>719.68899999999996</v>
      </c>
      <c r="S1589" s="21">
        <f t="shared" si="75"/>
        <v>131566.4252345748</v>
      </c>
      <c r="T1589" s="21">
        <f t="shared" si="76"/>
        <v>24997.620794569211</v>
      </c>
      <c r="U1589" s="19">
        <v>0</v>
      </c>
      <c r="V1589" s="21">
        <f t="shared" si="77"/>
        <v>156564.046029144</v>
      </c>
    </row>
    <row r="1590" spans="1:22" x14ac:dyDescent="0.3">
      <c r="A1590" s="7" t="s">
        <v>143</v>
      </c>
      <c r="B1590" s="7">
        <v>4</v>
      </c>
      <c r="C1590" s="8" t="s">
        <v>186</v>
      </c>
      <c r="D1590" s="7" t="s">
        <v>632</v>
      </c>
      <c r="E1590" s="7" t="s">
        <v>121</v>
      </c>
      <c r="F1590" s="8" t="s">
        <v>633</v>
      </c>
      <c r="G1590" s="7" t="s">
        <v>16</v>
      </c>
      <c r="H1590" s="9">
        <v>709.50239999999997</v>
      </c>
      <c r="I1590" s="9">
        <v>2.0066999999999999</v>
      </c>
      <c r="J1590" s="9">
        <v>2.0066999999999999</v>
      </c>
      <c r="K1590" s="10">
        <v>1</v>
      </c>
      <c r="L1590" s="9">
        <v>22.89</v>
      </c>
      <c r="M1590" s="19">
        <f>H1590*INDEX('Pliegos Tarifarios (Las Condes)'!$B:$B,MATCH($B1590,'Pliegos Tarifarios (Las Condes)'!$A:$A,0))</f>
        <v>84315.846211199998</v>
      </c>
      <c r="N1590" s="19">
        <f>I1590*INDEX('Pliegos Tarifarios (Las Condes)'!$C:$C,MATCH($B1590,'Pliegos Tarifarios (Las Condes)'!$A:$A,0))</f>
        <v>6882.6940418999993</v>
      </c>
      <c r="O1590" s="19">
        <f>J1590*INDEX('Pliegos Tarifarios (Las Condes)'!$D:$D,MATCH($B1590,'Pliegos Tarifarios (Las Condes)'!$A:$A,0))</f>
        <v>28351.500413999998</v>
      </c>
      <c r="P1590" s="19">
        <f>H1590*INDEX('Pliegos Tarifarios (Las Condes)'!$E:$E,MATCH($B1590,'Pliegos Tarifarios (Las Condes)'!$A:$A,0))</f>
        <v>9175.2850367999999</v>
      </c>
      <c r="Q1590" s="19" cm="1">
        <f t="array" ref="Q1590">H1590*_xlfn.IFS(H1590&lt;=350,INDEX('Pliegos Tarifarios (Las Condes)'!$F:$F,MATCH($B1590,'Pliegos Tarifarios (Las Condes)'!$A:$A,0)),H1590&lt;=500,INDEX('Pliegos Tarifarios (Las Condes)'!$G:$G,MATCH($B1590,'Pliegos Tarifarios (Las Condes)'!$A:$A,0)),H1590&lt;=1000,INDEX('Pliegos Tarifarios (Las Condes)'!$H:$H,MATCH($B1590,'Pliegos Tarifarios (Las Condes)'!$A:$A,0)),H1590&lt;=5000,INDEX('Pliegos Tarifarios (Las Condes)'!$I:$I,MATCH($B1590,'Pliegos Tarifarios (Las Condes)'!$A:$A,0)),H1590&gt;5000,INDEX('Pliegos Tarifarios (Las Condes)'!$J:$J,MATCH($B1590,'Pliegos Tarifarios (Las Condes)'!$A:$A,0)))/1.19</f>
        <v>1664.0514272268911</v>
      </c>
      <c r="R1590" s="19">
        <f>INDEX('Pliegos Tarifarios (Las Condes)'!$K:$K,MATCH($B1590,'Pliegos Tarifarios (Las Condes)'!$A:$A,0))</f>
        <v>719.68899999999996</v>
      </c>
      <c r="S1590" s="21">
        <f t="shared" si="75"/>
        <v>131109.06613112689</v>
      </c>
      <c r="T1590" s="21">
        <f t="shared" si="76"/>
        <v>24910.722564914111</v>
      </c>
      <c r="U1590" s="19">
        <v>0</v>
      </c>
      <c r="V1590" s="21">
        <f t="shared" si="77"/>
        <v>156019.78869604101</v>
      </c>
    </row>
    <row r="1591" spans="1:22" x14ac:dyDescent="0.3">
      <c r="A1591" s="7" t="s">
        <v>143</v>
      </c>
      <c r="B1591" s="7">
        <v>4</v>
      </c>
      <c r="C1591" s="8" t="s">
        <v>186</v>
      </c>
      <c r="D1591" s="7" t="s">
        <v>634</v>
      </c>
      <c r="E1591" s="7" t="s">
        <v>121</v>
      </c>
      <c r="F1591" s="8" t="s">
        <v>635</v>
      </c>
      <c r="G1591" s="7" t="s">
        <v>16</v>
      </c>
      <c r="H1591" s="9">
        <v>709.1173</v>
      </c>
      <c r="I1591" s="9">
        <v>1.9867999999999999</v>
      </c>
      <c r="J1591" s="9">
        <v>1.9601</v>
      </c>
      <c r="K1591" s="10">
        <v>0.9865613046104289</v>
      </c>
      <c r="L1591" s="9">
        <v>22.87</v>
      </c>
      <c r="M1591" s="19">
        <f>H1591*INDEX('Pliegos Tarifarios (Las Condes)'!$B:$B,MATCH($B1591,'Pliegos Tarifarios (Las Condes)'!$A:$A,0))</f>
        <v>84270.08169739999</v>
      </c>
      <c r="N1591" s="19">
        <f>I1591*INDEX('Pliegos Tarifarios (Las Condes)'!$C:$C,MATCH($B1591,'Pliegos Tarifarios (Las Condes)'!$A:$A,0))</f>
        <v>6814.4398875999996</v>
      </c>
      <c r="O1591" s="19">
        <f>J1591*INDEX('Pliegos Tarifarios (Las Condes)'!$D:$D,MATCH($B1591,'Pliegos Tarifarios (Las Condes)'!$A:$A,0))</f>
        <v>27693.116041999998</v>
      </c>
      <c r="P1591" s="19">
        <f>H1591*INDEX('Pliegos Tarifarios (Las Condes)'!$E:$E,MATCH($B1591,'Pliegos Tarifarios (Las Condes)'!$A:$A,0))</f>
        <v>9170.3049236000006</v>
      </c>
      <c r="Q1591" s="19" cm="1">
        <f t="array" ref="Q1591">H1591*_xlfn.IFS(H1591&lt;=350,INDEX('Pliegos Tarifarios (Las Condes)'!$F:$F,MATCH($B1591,'Pliegos Tarifarios (Las Condes)'!$A:$A,0)),H1591&lt;=500,INDEX('Pliegos Tarifarios (Las Condes)'!$G:$G,MATCH($B1591,'Pliegos Tarifarios (Las Condes)'!$A:$A,0)),H1591&lt;=1000,INDEX('Pliegos Tarifarios (Las Condes)'!$H:$H,MATCH($B1591,'Pliegos Tarifarios (Las Condes)'!$A:$A,0)),H1591&lt;=5000,INDEX('Pliegos Tarifarios (Las Condes)'!$I:$I,MATCH($B1591,'Pliegos Tarifarios (Las Condes)'!$A:$A,0)),H1591&gt;5000,INDEX('Pliegos Tarifarios (Las Condes)'!$J:$J,MATCH($B1591,'Pliegos Tarifarios (Las Condes)'!$A:$A,0)))/1.19</f>
        <v>1663.1482221008407</v>
      </c>
      <c r="R1591" s="19">
        <f>INDEX('Pliegos Tarifarios (Las Condes)'!$K:$K,MATCH($B1591,'Pliegos Tarifarios (Las Condes)'!$A:$A,0))</f>
        <v>719.68899999999996</v>
      </c>
      <c r="S1591" s="21">
        <f t="shared" si="75"/>
        <v>130330.77977270081</v>
      </c>
      <c r="T1591" s="21">
        <f t="shared" si="76"/>
        <v>24762.848156813154</v>
      </c>
      <c r="U1591" s="19">
        <v>0</v>
      </c>
      <c r="V1591" s="21">
        <f t="shared" si="77"/>
        <v>155093.62792951398</v>
      </c>
    </row>
    <row r="1592" spans="1:22" x14ac:dyDescent="0.3">
      <c r="A1592" s="7" t="s">
        <v>143</v>
      </c>
      <c r="B1592" s="7">
        <v>4</v>
      </c>
      <c r="C1592" s="8" t="s">
        <v>186</v>
      </c>
      <c r="D1592" s="7" t="s">
        <v>636</v>
      </c>
      <c r="E1592" s="7" t="s">
        <v>121</v>
      </c>
      <c r="F1592" s="8" t="s">
        <v>637</v>
      </c>
      <c r="G1592" s="7" t="s">
        <v>16</v>
      </c>
      <c r="H1592" s="9">
        <v>708.64380000000006</v>
      </c>
      <c r="I1592" s="9">
        <v>2.0144000000000002</v>
      </c>
      <c r="J1592" s="9">
        <v>1.9142999999999999</v>
      </c>
      <c r="K1592" s="10">
        <v>0.95030778395552007</v>
      </c>
      <c r="L1592" s="9">
        <v>22.86</v>
      </c>
      <c r="M1592" s="19">
        <f>H1592*INDEX('Pliegos Tarifarios (Las Condes)'!$B:$B,MATCH($B1592,'Pliegos Tarifarios (Las Condes)'!$A:$A,0))</f>
        <v>84213.811904400005</v>
      </c>
      <c r="N1592" s="19">
        <f>I1592*INDEX('Pliegos Tarifarios (Las Condes)'!$C:$C,MATCH($B1592,'Pliegos Tarifarios (Las Condes)'!$A:$A,0))</f>
        <v>6909.1039408000006</v>
      </c>
      <c r="O1592" s="19">
        <f>J1592*INDEX('Pliegos Tarifarios (Las Condes)'!$D:$D,MATCH($B1592,'Pliegos Tarifarios (Las Condes)'!$A:$A,0))</f>
        <v>27046.034405999999</v>
      </c>
      <c r="P1592" s="19">
        <f>H1592*INDEX('Pliegos Tarifarios (Las Condes)'!$E:$E,MATCH($B1592,'Pliegos Tarifarios (Las Condes)'!$A:$A,0))</f>
        <v>9164.1816216000007</v>
      </c>
      <c r="Q1592" s="19" cm="1">
        <f t="array" ref="Q1592">H1592*_xlfn.IFS(H1592&lt;=350,INDEX('Pliegos Tarifarios (Las Condes)'!$F:$F,MATCH($B1592,'Pliegos Tarifarios (Las Condes)'!$A:$A,0)),H1592&lt;=500,INDEX('Pliegos Tarifarios (Las Condes)'!$G:$G,MATCH($B1592,'Pliegos Tarifarios (Las Condes)'!$A:$A,0)),H1592&lt;=1000,INDEX('Pliegos Tarifarios (Las Condes)'!$H:$H,MATCH($B1592,'Pliegos Tarifarios (Las Condes)'!$A:$A,0)),H1592&lt;=5000,INDEX('Pliegos Tarifarios (Las Condes)'!$I:$I,MATCH($B1592,'Pliegos Tarifarios (Las Condes)'!$A:$A,0)),H1592&gt;5000,INDEX('Pliegos Tarifarios (Las Condes)'!$J:$J,MATCH($B1592,'Pliegos Tarifarios (Las Condes)'!$A:$A,0)))/1.19</f>
        <v>1662.0376855462189</v>
      </c>
      <c r="R1592" s="19">
        <f>INDEX('Pliegos Tarifarios (Las Condes)'!$K:$K,MATCH($B1592,'Pliegos Tarifarios (Las Condes)'!$A:$A,0))</f>
        <v>719.68899999999996</v>
      </c>
      <c r="S1592" s="21">
        <f t="shared" si="75"/>
        <v>129714.85855834623</v>
      </c>
      <c r="T1592" s="21">
        <f t="shared" si="76"/>
        <v>24645.823126085783</v>
      </c>
      <c r="U1592" s="19">
        <v>0</v>
      </c>
      <c r="V1592" s="21">
        <f t="shared" si="77"/>
        <v>154360.681684432</v>
      </c>
    </row>
    <row r="1593" spans="1:22" x14ac:dyDescent="0.3">
      <c r="A1593" s="7" t="s">
        <v>143</v>
      </c>
      <c r="B1593" s="7">
        <v>4</v>
      </c>
      <c r="C1593" s="8" t="s">
        <v>186</v>
      </c>
      <c r="D1593" s="7" t="s">
        <v>638</v>
      </c>
      <c r="E1593" s="7" t="s">
        <v>121</v>
      </c>
      <c r="F1593" s="8" t="s">
        <v>639</v>
      </c>
      <c r="G1593" s="7" t="s">
        <v>16</v>
      </c>
      <c r="H1593" s="9">
        <v>708.11559999999997</v>
      </c>
      <c r="I1593" s="9">
        <v>2.0066000000000002</v>
      </c>
      <c r="J1593" s="9">
        <v>1.9541999999999999</v>
      </c>
      <c r="K1593" s="10">
        <v>0.97388617562045243</v>
      </c>
      <c r="L1593" s="9">
        <v>22.84</v>
      </c>
      <c r="M1593" s="19">
        <f>H1593*INDEX('Pliegos Tarifarios (Las Condes)'!$B:$B,MATCH($B1593,'Pliegos Tarifarios (Las Condes)'!$A:$A,0))</f>
        <v>84151.041672799998</v>
      </c>
      <c r="N1593" s="19">
        <f>I1593*INDEX('Pliegos Tarifarios (Las Condes)'!$C:$C,MATCH($B1593,'Pliegos Tarifarios (Las Condes)'!$A:$A,0))</f>
        <v>6882.3510562000001</v>
      </c>
      <c r="O1593" s="19">
        <f>J1593*INDEX('Pliegos Tarifarios (Las Condes)'!$D:$D,MATCH($B1593,'Pliegos Tarifarios (Las Condes)'!$A:$A,0))</f>
        <v>27609.758363999998</v>
      </c>
      <c r="P1593" s="19">
        <f>H1593*INDEX('Pliegos Tarifarios (Las Condes)'!$E:$E,MATCH($B1593,'Pliegos Tarifarios (Las Condes)'!$A:$A,0))</f>
        <v>9157.3509391999996</v>
      </c>
      <c r="Q1593" s="19" cm="1">
        <f t="array" ref="Q1593">H1593*_xlfn.IFS(H1593&lt;=350,INDEX('Pliegos Tarifarios (Las Condes)'!$F:$F,MATCH($B1593,'Pliegos Tarifarios (Las Condes)'!$A:$A,0)),H1593&lt;=500,INDEX('Pliegos Tarifarios (Las Condes)'!$G:$G,MATCH($B1593,'Pliegos Tarifarios (Las Condes)'!$A:$A,0)),H1593&lt;=1000,INDEX('Pliegos Tarifarios (Las Condes)'!$H:$H,MATCH($B1593,'Pliegos Tarifarios (Las Condes)'!$A:$A,0)),H1593&lt;=5000,INDEX('Pliegos Tarifarios (Las Condes)'!$I:$I,MATCH($B1593,'Pliegos Tarifarios (Las Condes)'!$A:$A,0)),H1593&gt;5000,INDEX('Pliegos Tarifarios (Las Condes)'!$J:$J,MATCH($B1593,'Pliegos Tarifarios (Las Condes)'!$A:$A,0)))/1.19</f>
        <v>1660.7988568067231</v>
      </c>
      <c r="R1593" s="19">
        <f>INDEX('Pliegos Tarifarios (Las Condes)'!$K:$K,MATCH($B1593,'Pliegos Tarifarios (Las Condes)'!$A:$A,0))</f>
        <v>719.68899999999996</v>
      </c>
      <c r="S1593" s="21">
        <f t="shared" si="75"/>
        <v>130180.98988900671</v>
      </c>
      <c r="T1593" s="21">
        <f t="shared" si="76"/>
        <v>24734.388078911277</v>
      </c>
      <c r="U1593" s="19">
        <v>0</v>
      </c>
      <c r="V1593" s="21">
        <f t="shared" si="77"/>
        <v>154915.377967918</v>
      </c>
    </row>
    <row r="1594" spans="1:22" x14ac:dyDescent="0.3">
      <c r="A1594" s="7" t="s">
        <v>143</v>
      </c>
      <c r="B1594" s="7">
        <v>4</v>
      </c>
      <c r="C1594" s="8" t="s">
        <v>186</v>
      </c>
      <c r="D1594" s="7" t="s">
        <v>640</v>
      </c>
      <c r="E1594" s="7" t="s">
        <v>121</v>
      </c>
      <c r="F1594" s="8" t="s">
        <v>641</v>
      </c>
      <c r="G1594" s="7" t="s">
        <v>16</v>
      </c>
      <c r="H1594" s="9">
        <v>710.74749999999995</v>
      </c>
      <c r="I1594" s="9">
        <v>1.9988999999999999</v>
      </c>
      <c r="J1594" s="9">
        <v>1.9814000000000001</v>
      </c>
      <c r="K1594" s="10">
        <v>0.99124518485166846</v>
      </c>
      <c r="L1594" s="9">
        <v>22.93</v>
      </c>
      <c r="M1594" s="19">
        <f>H1594*INDEX('Pliegos Tarifarios (Las Condes)'!$B:$B,MATCH($B1594,'Pliegos Tarifarios (Las Condes)'!$A:$A,0))</f>
        <v>84463.811404999986</v>
      </c>
      <c r="N1594" s="19">
        <f>I1594*INDEX('Pliegos Tarifarios (Las Condes)'!$C:$C,MATCH($B1594,'Pliegos Tarifarios (Las Condes)'!$A:$A,0))</f>
        <v>6855.9411572999998</v>
      </c>
      <c r="O1594" s="19">
        <f>J1594*INDEX('Pliegos Tarifarios (Las Condes)'!$D:$D,MATCH($B1594,'Pliegos Tarifarios (Las Condes)'!$A:$A,0))</f>
        <v>27994.051388</v>
      </c>
      <c r="P1594" s="19">
        <f>H1594*INDEX('Pliegos Tarifarios (Las Condes)'!$E:$E,MATCH($B1594,'Pliegos Tarifarios (Las Condes)'!$A:$A,0))</f>
        <v>9191.3866699999999</v>
      </c>
      <c r="Q1594" s="19" cm="1">
        <f t="array" ref="Q1594">H1594*_xlfn.IFS(H1594&lt;=350,INDEX('Pliegos Tarifarios (Las Condes)'!$F:$F,MATCH($B1594,'Pliegos Tarifarios (Las Condes)'!$A:$A,0)),H1594&lt;=500,INDEX('Pliegos Tarifarios (Las Condes)'!$G:$G,MATCH($B1594,'Pliegos Tarifarios (Las Condes)'!$A:$A,0)),H1594&lt;=1000,INDEX('Pliegos Tarifarios (Las Condes)'!$H:$H,MATCH($B1594,'Pliegos Tarifarios (Las Condes)'!$A:$A,0)),H1594&lt;=5000,INDEX('Pliegos Tarifarios (Las Condes)'!$I:$I,MATCH($B1594,'Pliegos Tarifarios (Las Condes)'!$A:$A,0)),H1594&gt;5000,INDEX('Pliegos Tarifarios (Las Condes)'!$J:$J,MATCH($B1594,'Pliegos Tarifarios (Las Condes)'!$A:$A,0)))/1.19</f>
        <v>1666.9716575630252</v>
      </c>
      <c r="R1594" s="19">
        <f>INDEX('Pliegos Tarifarios (Las Condes)'!$K:$K,MATCH($B1594,'Pliegos Tarifarios (Las Condes)'!$A:$A,0))</f>
        <v>719.68899999999996</v>
      </c>
      <c r="S1594" s="21">
        <f t="shared" si="75"/>
        <v>130891.85127786301</v>
      </c>
      <c r="T1594" s="21">
        <f t="shared" si="76"/>
        <v>24869.451742793972</v>
      </c>
      <c r="U1594" s="19">
        <v>0</v>
      </c>
      <c r="V1594" s="21">
        <f t="shared" si="77"/>
        <v>155761.30302065698</v>
      </c>
    </row>
    <row r="1595" spans="1:22" x14ac:dyDescent="0.3">
      <c r="A1595" s="7" t="s">
        <v>143</v>
      </c>
      <c r="B1595" s="7">
        <v>4</v>
      </c>
      <c r="C1595" s="8" t="s">
        <v>186</v>
      </c>
      <c r="D1595" s="7" t="s">
        <v>642</v>
      </c>
      <c r="E1595" s="7" t="s">
        <v>121</v>
      </c>
      <c r="F1595" s="8" t="s">
        <v>643</v>
      </c>
      <c r="G1595" s="7" t="s">
        <v>16</v>
      </c>
      <c r="H1595" s="9">
        <v>709.11320000000001</v>
      </c>
      <c r="I1595" s="9">
        <v>2.0385</v>
      </c>
      <c r="J1595" s="9">
        <v>1.9844999999999999</v>
      </c>
      <c r="K1595" s="10">
        <v>0.97350993377483441</v>
      </c>
      <c r="L1595" s="9">
        <v>22.87</v>
      </c>
      <c r="M1595" s="19">
        <f>H1595*INDEX('Pliegos Tarifarios (Las Condes)'!$B:$B,MATCH($B1595,'Pliegos Tarifarios (Las Condes)'!$A:$A,0))</f>
        <v>84269.594461599991</v>
      </c>
      <c r="N1595" s="19">
        <f>I1595*INDEX('Pliegos Tarifarios (Las Condes)'!$C:$C,MATCH($B1595,'Pliegos Tarifarios (Las Condes)'!$A:$A,0))</f>
        <v>6991.7634945</v>
      </c>
      <c r="O1595" s="19">
        <f>J1595*INDEX('Pliegos Tarifarios (Las Condes)'!$D:$D,MATCH($B1595,'Pliegos Tarifarios (Las Condes)'!$A:$A,0))</f>
        <v>28037.849490000001</v>
      </c>
      <c r="P1595" s="19">
        <f>H1595*INDEX('Pliegos Tarifarios (Las Condes)'!$E:$E,MATCH($B1595,'Pliegos Tarifarios (Las Condes)'!$A:$A,0))</f>
        <v>9170.2519024000012</v>
      </c>
      <c r="Q1595" s="19" cm="1">
        <f t="array" ref="Q1595">H1595*_xlfn.IFS(H1595&lt;=350,INDEX('Pliegos Tarifarios (Las Condes)'!$F:$F,MATCH($B1595,'Pliegos Tarifarios (Las Condes)'!$A:$A,0)),H1595&lt;=500,INDEX('Pliegos Tarifarios (Las Condes)'!$G:$G,MATCH($B1595,'Pliegos Tarifarios (Las Condes)'!$A:$A,0)),H1595&lt;=1000,INDEX('Pliegos Tarifarios (Las Condes)'!$H:$H,MATCH($B1595,'Pliegos Tarifarios (Las Condes)'!$A:$A,0)),H1595&lt;=5000,INDEX('Pliegos Tarifarios (Las Condes)'!$I:$I,MATCH($B1595,'Pliegos Tarifarios (Las Condes)'!$A:$A,0)),H1595&gt;5000,INDEX('Pliegos Tarifarios (Las Condes)'!$J:$J,MATCH($B1595,'Pliegos Tarifarios (Las Condes)'!$A:$A,0)))/1.19</f>
        <v>1663.1386060504203</v>
      </c>
      <c r="R1595" s="19">
        <f>INDEX('Pliegos Tarifarios (Las Condes)'!$K:$K,MATCH($B1595,'Pliegos Tarifarios (Las Condes)'!$A:$A,0))</f>
        <v>719.68899999999996</v>
      </c>
      <c r="S1595" s="21">
        <f t="shared" si="75"/>
        <v>130852.28695455041</v>
      </c>
      <c r="T1595" s="21">
        <f t="shared" si="76"/>
        <v>24861.934521364579</v>
      </c>
      <c r="U1595" s="19">
        <v>0</v>
      </c>
      <c r="V1595" s="21">
        <f t="shared" si="77"/>
        <v>155714.22147591499</v>
      </c>
    </row>
    <row r="1596" spans="1:22" x14ac:dyDescent="0.3">
      <c r="A1596" s="7" t="s">
        <v>143</v>
      </c>
      <c r="B1596" s="7">
        <v>4</v>
      </c>
      <c r="C1596" s="8" t="s">
        <v>186</v>
      </c>
      <c r="D1596" s="7" t="s">
        <v>644</v>
      </c>
      <c r="E1596" s="7" t="s">
        <v>121</v>
      </c>
      <c r="F1596" s="8" t="s">
        <v>645</v>
      </c>
      <c r="G1596" s="7" t="s">
        <v>16</v>
      </c>
      <c r="H1596" s="9">
        <v>709.34029999999996</v>
      </c>
      <c r="I1596" s="9">
        <v>2.0668000000000002</v>
      </c>
      <c r="J1596" s="9">
        <v>2.0038999999999998</v>
      </c>
      <c r="K1596" s="10">
        <v>0.96956647958196229</v>
      </c>
      <c r="L1596" s="9">
        <v>22.88</v>
      </c>
      <c r="M1596" s="19">
        <f>H1596*INDEX('Pliegos Tarifarios (Las Condes)'!$B:$B,MATCH($B1596,'Pliegos Tarifarios (Las Condes)'!$A:$A,0))</f>
        <v>84296.582571399995</v>
      </c>
      <c r="N1596" s="19">
        <f>I1596*INDEX('Pliegos Tarifarios (Las Condes)'!$C:$C,MATCH($B1596,'Pliegos Tarifarios (Las Condes)'!$A:$A,0))</f>
        <v>7088.8284476000008</v>
      </c>
      <c r="O1596" s="19">
        <f>J1596*INDEX('Pliegos Tarifarios (Las Condes)'!$D:$D,MATCH($B1596,'Pliegos Tarifarios (Las Condes)'!$A:$A,0))</f>
        <v>28311.940837999999</v>
      </c>
      <c r="P1596" s="19">
        <f>H1596*INDEX('Pliegos Tarifarios (Las Condes)'!$E:$E,MATCH($B1596,'Pliegos Tarifarios (Las Condes)'!$A:$A,0))</f>
        <v>9173.1887595999997</v>
      </c>
      <c r="Q1596" s="19" cm="1">
        <f t="array" ref="Q1596">H1596*_xlfn.IFS(H1596&lt;=350,INDEX('Pliegos Tarifarios (Las Condes)'!$F:$F,MATCH($B1596,'Pliegos Tarifarios (Las Condes)'!$A:$A,0)),H1596&lt;=500,INDEX('Pliegos Tarifarios (Las Condes)'!$G:$G,MATCH($B1596,'Pliegos Tarifarios (Las Condes)'!$A:$A,0)),H1596&lt;=1000,INDEX('Pliegos Tarifarios (Las Condes)'!$H:$H,MATCH($B1596,'Pliegos Tarifarios (Las Condes)'!$A:$A,0)),H1596&lt;=5000,INDEX('Pliegos Tarifarios (Las Condes)'!$I:$I,MATCH($B1596,'Pliegos Tarifarios (Las Condes)'!$A:$A,0)),H1596&gt;5000,INDEX('Pliegos Tarifarios (Las Condes)'!$J:$J,MATCH($B1596,'Pliegos Tarifarios (Las Condes)'!$A:$A,0)))/1.19</f>
        <v>1663.6712414285716</v>
      </c>
      <c r="R1596" s="19">
        <f>INDEX('Pliegos Tarifarios (Las Condes)'!$K:$K,MATCH($B1596,'Pliegos Tarifarios (Las Condes)'!$A:$A,0))</f>
        <v>719.68899999999996</v>
      </c>
      <c r="S1596" s="21">
        <f t="shared" si="75"/>
        <v>131253.90085802856</v>
      </c>
      <c r="T1596" s="21">
        <f t="shared" si="76"/>
        <v>24938.241163025428</v>
      </c>
      <c r="U1596" s="19">
        <v>0</v>
      </c>
      <c r="V1596" s="21">
        <f t="shared" si="77"/>
        <v>156192.14202105399</v>
      </c>
    </row>
    <row r="1597" spans="1:22" x14ac:dyDescent="0.3">
      <c r="A1597" s="7" t="s">
        <v>143</v>
      </c>
      <c r="B1597" s="7">
        <v>4</v>
      </c>
      <c r="C1597" s="8" t="s">
        <v>186</v>
      </c>
      <c r="D1597" s="7" t="s">
        <v>646</v>
      </c>
      <c r="E1597" s="7" t="s">
        <v>121</v>
      </c>
      <c r="F1597" s="8" t="s">
        <v>647</v>
      </c>
      <c r="G1597" s="7" t="s">
        <v>16</v>
      </c>
      <c r="H1597" s="9">
        <v>710.21939999999995</v>
      </c>
      <c r="I1597" s="9">
        <v>1.9775</v>
      </c>
      <c r="J1597" s="9">
        <v>1.9775</v>
      </c>
      <c r="K1597" s="10">
        <v>1</v>
      </c>
      <c r="L1597" s="9">
        <v>22.91</v>
      </c>
      <c r="M1597" s="19">
        <f>H1597*INDEX('Pliegos Tarifarios (Las Condes)'!$B:$B,MATCH($B1597,'Pliegos Tarifarios (Las Condes)'!$A:$A,0))</f>
        <v>84401.053057199984</v>
      </c>
      <c r="N1597" s="19">
        <f>I1597*INDEX('Pliegos Tarifarios (Las Condes)'!$C:$C,MATCH($B1597,'Pliegos Tarifarios (Las Condes)'!$A:$A,0))</f>
        <v>6782.5422175000003</v>
      </c>
      <c r="O1597" s="19">
        <f>J1597*INDEX('Pliegos Tarifarios (Las Condes)'!$D:$D,MATCH($B1597,'Pliegos Tarifarios (Las Condes)'!$A:$A,0))</f>
        <v>27938.950550000001</v>
      </c>
      <c r="P1597" s="19">
        <f>H1597*INDEX('Pliegos Tarifarios (Las Condes)'!$E:$E,MATCH($B1597,'Pliegos Tarifarios (Las Condes)'!$A:$A,0))</f>
        <v>9184.5572807999997</v>
      </c>
      <c r="Q1597" s="19" cm="1">
        <f t="array" ref="Q1597">H1597*_xlfn.IFS(H1597&lt;=350,INDEX('Pliegos Tarifarios (Las Condes)'!$F:$F,MATCH($B1597,'Pliegos Tarifarios (Las Condes)'!$A:$A,0)),H1597&lt;=500,INDEX('Pliegos Tarifarios (Las Condes)'!$G:$G,MATCH($B1597,'Pliegos Tarifarios (Las Condes)'!$A:$A,0)),H1597&lt;=1000,INDEX('Pliegos Tarifarios (Las Condes)'!$H:$H,MATCH($B1597,'Pliegos Tarifarios (Las Condes)'!$A:$A,0)),H1597&lt;=5000,INDEX('Pliegos Tarifarios (Las Condes)'!$I:$I,MATCH($B1597,'Pliegos Tarifarios (Las Condes)'!$A:$A,0)),H1597&gt;5000,INDEX('Pliegos Tarifarios (Las Condes)'!$J:$J,MATCH($B1597,'Pliegos Tarifarios (Las Condes)'!$A:$A,0)))/1.19</f>
        <v>1665.7330633613449</v>
      </c>
      <c r="R1597" s="19">
        <f>INDEX('Pliegos Tarifarios (Las Condes)'!$K:$K,MATCH($B1597,'Pliegos Tarifarios (Las Condes)'!$A:$A,0))</f>
        <v>719.68899999999996</v>
      </c>
      <c r="S1597" s="21">
        <f t="shared" si="75"/>
        <v>130692.52516886132</v>
      </c>
      <c r="T1597" s="21">
        <f t="shared" si="76"/>
        <v>24831.579782083652</v>
      </c>
      <c r="U1597" s="19">
        <v>0</v>
      </c>
      <c r="V1597" s="21">
        <f t="shared" si="77"/>
        <v>155524.10495094498</v>
      </c>
    </row>
    <row r="1598" spans="1:22" x14ac:dyDescent="0.3">
      <c r="A1598" s="7" t="s">
        <v>143</v>
      </c>
      <c r="B1598" s="7">
        <v>4</v>
      </c>
      <c r="C1598" s="8" t="s">
        <v>186</v>
      </c>
      <c r="D1598" s="7" t="s">
        <v>648</v>
      </c>
      <c r="E1598" s="7" t="s">
        <v>121</v>
      </c>
      <c r="F1598" s="8" t="s">
        <v>649</v>
      </c>
      <c r="G1598" s="7" t="s">
        <v>16</v>
      </c>
      <c r="H1598" s="9">
        <v>708.79139999999995</v>
      </c>
      <c r="I1598" s="9">
        <v>1.9641999999999999</v>
      </c>
      <c r="J1598" s="9">
        <v>1.9641999999999999</v>
      </c>
      <c r="K1598" s="10">
        <v>1</v>
      </c>
      <c r="L1598" s="9">
        <v>22.86</v>
      </c>
      <c r="M1598" s="19">
        <f>H1598*INDEX('Pliegos Tarifarios (Las Condes)'!$B:$B,MATCH($B1598,'Pliegos Tarifarios (Las Condes)'!$A:$A,0))</f>
        <v>84231.352393199995</v>
      </c>
      <c r="N1598" s="19">
        <f>I1598*INDEX('Pliegos Tarifarios (Las Condes)'!$C:$C,MATCH($B1598,'Pliegos Tarifarios (Las Condes)'!$A:$A,0))</f>
        <v>6736.9251193999999</v>
      </c>
      <c r="O1598" s="19">
        <f>J1598*INDEX('Pliegos Tarifarios (Las Condes)'!$D:$D,MATCH($B1598,'Pliegos Tarifarios (Las Condes)'!$A:$A,0))</f>
        <v>27751.042563999999</v>
      </c>
      <c r="P1598" s="19">
        <f>H1598*INDEX('Pliegos Tarifarios (Las Condes)'!$E:$E,MATCH($B1598,'Pliegos Tarifarios (Las Condes)'!$A:$A,0))</f>
        <v>9166.0903847999998</v>
      </c>
      <c r="Q1598" s="19" cm="1">
        <f t="array" ref="Q1598">H1598*_xlfn.IFS(H1598&lt;=350,INDEX('Pliegos Tarifarios (Las Condes)'!$F:$F,MATCH($B1598,'Pliegos Tarifarios (Las Condes)'!$A:$A,0)),H1598&lt;=500,INDEX('Pliegos Tarifarios (Las Condes)'!$G:$G,MATCH($B1598,'Pliegos Tarifarios (Las Condes)'!$A:$A,0)),H1598&lt;=1000,INDEX('Pliegos Tarifarios (Las Condes)'!$H:$H,MATCH($B1598,'Pliegos Tarifarios (Las Condes)'!$A:$A,0)),H1598&lt;=5000,INDEX('Pliegos Tarifarios (Las Condes)'!$I:$I,MATCH($B1598,'Pliegos Tarifarios (Las Condes)'!$A:$A,0)),H1598&gt;5000,INDEX('Pliegos Tarifarios (Las Condes)'!$J:$J,MATCH($B1598,'Pliegos Tarifarios (Las Condes)'!$A:$A,0)))/1.19</f>
        <v>1662.3838633613448</v>
      </c>
      <c r="R1598" s="19">
        <f>INDEX('Pliegos Tarifarios (Las Condes)'!$K:$K,MATCH($B1598,'Pliegos Tarifarios (Las Condes)'!$A:$A,0))</f>
        <v>719.68899999999996</v>
      </c>
      <c r="S1598" s="21">
        <f t="shared" si="75"/>
        <v>130267.48332476134</v>
      </c>
      <c r="T1598" s="21">
        <f t="shared" si="76"/>
        <v>24750.821831704656</v>
      </c>
      <c r="U1598" s="19">
        <v>0</v>
      </c>
      <c r="V1598" s="21">
        <f t="shared" si="77"/>
        <v>155018.305156466</v>
      </c>
    </row>
    <row r="1599" spans="1:22" x14ac:dyDescent="0.3">
      <c r="A1599" s="7" t="s">
        <v>143</v>
      </c>
      <c r="B1599" s="7">
        <v>4</v>
      </c>
      <c r="C1599" s="8" t="s">
        <v>186</v>
      </c>
      <c r="D1599" s="7" t="s">
        <v>650</v>
      </c>
      <c r="E1599" s="7" t="s">
        <v>121</v>
      </c>
      <c r="F1599" s="8" t="s">
        <v>651</v>
      </c>
      <c r="G1599" s="7" t="s">
        <v>16</v>
      </c>
      <c r="H1599" s="9">
        <v>710.08339999999998</v>
      </c>
      <c r="I1599" s="9">
        <v>2.0468999999999999</v>
      </c>
      <c r="J1599" s="9">
        <v>2.0468999999999999</v>
      </c>
      <c r="K1599" s="10">
        <v>1</v>
      </c>
      <c r="L1599" s="9">
        <v>22.91</v>
      </c>
      <c r="M1599" s="19">
        <f>H1599*INDEX('Pliegos Tarifarios (Las Condes)'!$B:$B,MATCH($B1599,'Pliegos Tarifarios (Las Condes)'!$A:$A,0))</f>
        <v>84384.891089199999</v>
      </c>
      <c r="N1599" s="19">
        <f>I1599*INDEX('Pliegos Tarifarios (Las Condes)'!$C:$C,MATCH($B1599,'Pliegos Tarifarios (Las Condes)'!$A:$A,0))</f>
        <v>7020.5742933000001</v>
      </c>
      <c r="O1599" s="19">
        <f>J1599*INDEX('Pliegos Tarifarios (Las Condes)'!$D:$D,MATCH($B1599,'Pliegos Tarifarios (Las Condes)'!$A:$A,0))</f>
        <v>28919.462897999998</v>
      </c>
      <c r="P1599" s="19">
        <f>H1599*INDEX('Pliegos Tarifarios (Las Condes)'!$E:$E,MATCH($B1599,'Pliegos Tarifarios (Las Condes)'!$A:$A,0))</f>
        <v>9182.7985288</v>
      </c>
      <c r="Q1599" s="19" cm="1">
        <f t="array" ref="Q1599">H1599*_xlfn.IFS(H1599&lt;=350,INDEX('Pliegos Tarifarios (Las Condes)'!$F:$F,MATCH($B1599,'Pliegos Tarifarios (Las Condes)'!$A:$A,0)),H1599&lt;=500,INDEX('Pliegos Tarifarios (Las Condes)'!$G:$G,MATCH($B1599,'Pliegos Tarifarios (Las Condes)'!$A:$A,0)),H1599&lt;=1000,INDEX('Pliegos Tarifarios (Las Condes)'!$H:$H,MATCH($B1599,'Pliegos Tarifarios (Las Condes)'!$A:$A,0)),H1599&lt;=5000,INDEX('Pliegos Tarifarios (Las Condes)'!$I:$I,MATCH($B1599,'Pliegos Tarifarios (Las Condes)'!$A:$A,0)),H1599&gt;5000,INDEX('Pliegos Tarifarios (Las Condes)'!$J:$J,MATCH($B1599,'Pliegos Tarifarios (Las Condes)'!$A:$A,0)))/1.19</f>
        <v>1665.4140919327733</v>
      </c>
      <c r="R1599" s="19">
        <f>INDEX('Pliegos Tarifarios (Las Condes)'!$K:$K,MATCH($B1599,'Pliegos Tarifarios (Las Condes)'!$A:$A,0))</f>
        <v>719.68899999999996</v>
      </c>
      <c r="S1599" s="21">
        <f t="shared" si="75"/>
        <v>131892.82990123279</v>
      </c>
      <c r="T1599" s="21">
        <f t="shared" si="76"/>
        <v>25059.637681234231</v>
      </c>
      <c r="U1599" s="19">
        <v>0</v>
      </c>
      <c r="V1599" s="21">
        <f t="shared" si="77"/>
        <v>156952.46758246701</v>
      </c>
    </row>
    <row r="1600" spans="1:22" x14ac:dyDescent="0.3">
      <c r="A1600" s="7" t="s">
        <v>143</v>
      </c>
      <c r="B1600" s="7">
        <v>4</v>
      </c>
      <c r="C1600" s="8" t="s">
        <v>186</v>
      </c>
      <c r="D1600" s="7" t="s">
        <v>652</v>
      </c>
      <c r="E1600" s="7" t="s">
        <v>121</v>
      </c>
      <c r="F1600" s="8" t="s">
        <v>653</v>
      </c>
      <c r="G1600" s="7" t="s">
        <v>16</v>
      </c>
      <c r="H1600" s="9">
        <v>709.97479999999996</v>
      </c>
      <c r="I1600" s="9">
        <v>2.0095999999999998</v>
      </c>
      <c r="J1600" s="9">
        <v>1.9772000000000001</v>
      </c>
      <c r="K1600" s="10">
        <v>0.98387738853503193</v>
      </c>
      <c r="L1600" s="9">
        <v>22.9</v>
      </c>
      <c r="M1600" s="19">
        <f>H1600*INDEX('Pliegos Tarifarios (Las Condes)'!$B:$B,MATCH($B1600,'Pliegos Tarifarios (Las Condes)'!$A:$A,0))</f>
        <v>84371.985282399997</v>
      </c>
      <c r="N1600" s="19">
        <f>I1600*INDEX('Pliegos Tarifarios (Las Condes)'!$C:$C,MATCH($B1600,'Pliegos Tarifarios (Las Condes)'!$A:$A,0))</f>
        <v>6892.6406271999995</v>
      </c>
      <c r="O1600" s="19">
        <f>J1600*INDEX('Pliegos Tarifarios (Las Condes)'!$D:$D,MATCH($B1600,'Pliegos Tarifarios (Las Condes)'!$A:$A,0))</f>
        <v>27934.712024</v>
      </c>
      <c r="P1600" s="19">
        <f>H1600*INDEX('Pliegos Tarifarios (Las Condes)'!$E:$E,MATCH($B1600,'Pliegos Tarifarios (Las Condes)'!$A:$A,0))</f>
        <v>9181.3941135999994</v>
      </c>
      <c r="Q1600" s="19" cm="1">
        <f t="array" ref="Q1600">H1600*_xlfn.IFS(H1600&lt;=350,INDEX('Pliegos Tarifarios (Las Condes)'!$F:$F,MATCH($B1600,'Pliegos Tarifarios (Las Condes)'!$A:$A,0)),H1600&lt;=500,INDEX('Pliegos Tarifarios (Las Condes)'!$G:$G,MATCH($B1600,'Pliegos Tarifarios (Las Condes)'!$A:$A,0)),H1600&lt;=1000,INDEX('Pliegos Tarifarios (Las Condes)'!$H:$H,MATCH($B1600,'Pliegos Tarifarios (Las Condes)'!$A:$A,0)),H1600&lt;=5000,INDEX('Pliegos Tarifarios (Las Condes)'!$I:$I,MATCH($B1600,'Pliegos Tarifarios (Las Condes)'!$A:$A,0)),H1600&gt;5000,INDEX('Pliegos Tarifarios (Las Condes)'!$J:$J,MATCH($B1600,'Pliegos Tarifarios (Las Condes)'!$A:$A,0)))/1.19</f>
        <v>1665.1593838655463</v>
      </c>
      <c r="R1600" s="19">
        <f>INDEX('Pliegos Tarifarios (Las Condes)'!$K:$K,MATCH($B1600,'Pliegos Tarifarios (Las Condes)'!$A:$A,0))</f>
        <v>719.68899999999996</v>
      </c>
      <c r="S1600" s="21">
        <f t="shared" si="75"/>
        <v>130765.58043106554</v>
      </c>
      <c r="T1600" s="21">
        <f t="shared" si="76"/>
        <v>24845.460281902451</v>
      </c>
      <c r="U1600" s="19">
        <v>0</v>
      </c>
      <c r="V1600" s="21">
        <f t="shared" si="77"/>
        <v>155611.04071296798</v>
      </c>
    </row>
    <row r="1601" spans="1:22" x14ac:dyDescent="0.3">
      <c r="A1601" s="7" t="s">
        <v>143</v>
      </c>
      <c r="B1601" s="7">
        <v>4</v>
      </c>
      <c r="C1601" s="8" t="s">
        <v>186</v>
      </c>
      <c r="D1601" s="7" t="s">
        <v>654</v>
      </c>
      <c r="E1601" s="7" t="s">
        <v>121</v>
      </c>
      <c r="F1601" s="8" t="s">
        <v>655</v>
      </c>
      <c r="G1601" s="7" t="s">
        <v>16</v>
      </c>
      <c r="H1601" s="9">
        <v>710.2885</v>
      </c>
      <c r="I1601" s="9">
        <v>2.0082</v>
      </c>
      <c r="J1601" s="9">
        <v>1.968</v>
      </c>
      <c r="K1601" s="10">
        <v>0.97998207349865551</v>
      </c>
      <c r="L1601" s="9">
        <v>22.91</v>
      </c>
      <c r="M1601" s="19">
        <f>H1601*INDEX('Pliegos Tarifarios (Las Condes)'!$B:$B,MATCH($B1601,'Pliegos Tarifarios (Las Condes)'!$A:$A,0))</f>
        <v>84409.264762999999</v>
      </c>
      <c r="N1601" s="19">
        <f>I1601*INDEX('Pliegos Tarifarios (Las Condes)'!$C:$C,MATCH($B1601,'Pliegos Tarifarios (Las Condes)'!$A:$A,0))</f>
        <v>6887.8388273999999</v>
      </c>
      <c r="O1601" s="19">
        <f>J1601*INDEX('Pliegos Tarifarios (Las Condes)'!$D:$D,MATCH($B1601,'Pliegos Tarifarios (Las Condes)'!$A:$A,0))</f>
        <v>27804.73056</v>
      </c>
      <c r="P1601" s="19">
        <f>H1601*INDEX('Pliegos Tarifarios (Las Condes)'!$E:$E,MATCH($B1601,'Pliegos Tarifarios (Las Condes)'!$A:$A,0))</f>
        <v>9185.450882000001</v>
      </c>
      <c r="Q1601" s="19" cm="1">
        <f t="array" ref="Q1601">H1601*_xlfn.IFS(H1601&lt;=350,INDEX('Pliegos Tarifarios (Las Condes)'!$F:$F,MATCH($B1601,'Pliegos Tarifarios (Las Condes)'!$A:$A,0)),H1601&lt;=500,INDEX('Pliegos Tarifarios (Las Condes)'!$G:$G,MATCH($B1601,'Pliegos Tarifarios (Las Condes)'!$A:$A,0)),H1601&lt;=1000,INDEX('Pliegos Tarifarios (Las Condes)'!$H:$H,MATCH($B1601,'Pliegos Tarifarios (Las Condes)'!$A:$A,0)),H1601&lt;=5000,INDEX('Pliegos Tarifarios (Las Condes)'!$I:$I,MATCH($B1601,'Pliegos Tarifarios (Las Condes)'!$A:$A,0)),H1601&gt;5000,INDEX('Pliegos Tarifarios (Las Condes)'!$J:$J,MATCH($B1601,'Pliegos Tarifarios (Las Condes)'!$A:$A,0)))/1.19</f>
        <v>1665.8951289915969</v>
      </c>
      <c r="R1601" s="19">
        <f>INDEX('Pliegos Tarifarios (Las Condes)'!$K:$K,MATCH($B1601,'Pliegos Tarifarios (Las Condes)'!$A:$A,0))</f>
        <v>719.68899999999996</v>
      </c>
      <c r="S1601" s="21">
        <f t="shared" si="75"/>
        <v>130672.8691613916</v>
      </c>
      <c r="T1601" s="21">
        <f t="shared" si="76"/>
        <v>24827.845140664405</v>
      </c>
      <c r="U1601" s="19">
        <v>0</v>
      </c>
      <c r="V1601" s="21">
        <f t="shared" si="77"/>
        <v>155500.714302056</v>
      </c>
    </row>
    <row r="1602" spans="1:22" x14ac:dyDescent="0.3">
      <c r="A1602" s="7" t="s">
        <v>143</v>
      </c>
      <c r="B1602" s="7">
        <v>4</v>
      </c>
      <c r="C1602" s="8" t="s">
        <v>186</v>
      </c>
      <c r="D1602" s="7" t="s">
        <v>656</v>
      </c>
      <c r="E1602" s="7" t="s">
        <v>121</v>
      </c>
      <c r="F1602" s="8" t="s">
        <v>657</v>
      </c>
      <c r="G1602" s="7" t="s">
        <v>16</v>
      </c>
      <c r="H1602" s="9">
        <v>711.245</v>
      </c>
      <c r="I1602" s="9">
        <v>2.0383</v>
      </c>
      <c r="J1602" s="9">
        <v>1.9695</v>
      </c>
      <c r="K1602" s="10">
        <v>0.96624638178874556</v>
      </c>
      <c r="L1602" s="9">
        <v>22.94</v>
      </c>
      <c r="M1602" s="19">
        <f>H1602*INDEX('Pliegos Tarifarios (Las Condes)'!$B:$B,MATCH($B1602,'Pliegos Tarifarios (Las Condes)'!$A:$A,0))</f>
        <v>84522.933309999993</v>
      </c>
      <c r="N1602" s="19">
        <f>I1602*INDEX('Pliegos Tarifarios (Las Condes)'!$C:$C,MATCH($B1602,'Pliegos Tarifarios (Las Condes)'!$A:$A,0))</f>
        <v>6991.0775230999998</v>
      </c>
      <c r="O1602" s="19">
        <f>J1602*INDEX('Pliegos Tarifarios (Las Condes)'!$D:$D,MATCH($B1602,'Pliegos Tarifarios (Las Condes)'!$A:$A,0))</f>
        <v>27825.923190000001</v>
      </c>
      <c r="P1602" s="19">
        <f>H1602*INDEX('Pliegos Tarifarios (Las Condes)'!$E:$E,MATCH($B1602,'Pliegos Tarifarios (Las Condes)'!$A:$A,0))</f>
        <v>9197.8203400000002</v>
      </c>
      <c r="Q1602" s="19" cm="1">
        <f t="array" ref="Q1602">H1602*_xlfn.IFS(H1602&lt;=350,INDEX('Pliegos Tarifarios (Las Condes)'!$F:$F,MATCH($B1602,'Pliegos Tarifarios (Las Condes)'!$A:$A,0)),H1602&lt;=500,INDEX('Pliegos Tarifarios (Las Condes)'!$G:$G,MATCH($B1602,'Pliegos Tarifarios (Las Condes)'!$A:$A,0)),H1602&lt;=1000,INDEX('Pliegos Tarifarios (Las Condes)'!$H:$H,MATCH($B1602,'Pliegos Tarifarios (Las Condes)'!$A:$A,0)),H1602&lt;=5000,INDEX('Pliegos Tarifarios (Las Condes)'!$I:$I,MATCH($B1602,'Pliegos Tarifarios (Las Condes)'!$A:$A,0)),H1602&gt;5000,INDEX('Pliegos Tarifarios (Las Condes)'!$J:$J,MATCH($B1602,'Pliegos Tarifarios (Las Condes)'!$A:$A,0)))/1.19</f>
        <v>1668.1384831932776</v>
      </c>
      <c r="R1602" s="19">
        <f>INDEX('Pliegos Tarifarios (Las Condes)'!$K:$K,MATCH($B1602,'Pliegos Tarifarios (Las Condes)'!$A:$A,0))</f>
        <v>719.68899999999996</v>
      </c>
      <c r="S1602" s="21">
        <f t="shared" si="75"/>
        <v>130925.58184629328</v>
      </c>
      <c r="T1602" s="21">
        <f t="shared" si="76"/>
        <v>24875.860550795722</v>
      </c>
      <c r="U1602" s="19">
        <v>0</v>
      </c>
      <c r="V1602" s="21">
        <f t="shared" si="77"/>
        <v>155801.44239708901</v>
      </c>
    </row>
    <row r="1603" spans="1:22" x14ac:dyDescent="0.3">
      <c r="A1603" s="7" t="s">
        <v>143</v>
      </c>
      <c r="B1603" s="7">
        <v>4</v>
      </c>
      <c r="C1603" s="8" t="s">
        <v>186</v>
      </c>
      <c r="D1603" s="7" t="s">
        <v>658</v>
      </c>
      <c r="E1603" s="7" t="s">
        <v>121</v>
      </c>
      <c r="F1603" s="8" t="s">
        <v>659</v>
      </c>
      <c r="G1603" s="7" t="s">
        <v>16</v>
      </c>
      <c r="H1603" s="9">
        <v>711.2568</v>
      </c>
      <c r="I1603" s="9">
        <v>1.998</v>
      </c>
      <c r="J1603" s="9">
        <v>1.998</v>
      </c>
      <c r="K1603" s="10">
        <v>1</v>
      </c>
      <c r="L1603" s="9">
        <v>22.94</v>
      </c>
      <c r="M1603" s="19">
        <f>H1603*INDEX('Pliegos Tarifarios (Las Condes)'!$B:$B,MATCH($B1603,'Pliegos Tarifarios (Las Condes)'!$A:$A,0))</f>
        <v>84524.335598399994</v>
      </c>
      <c r="N1603" s="19">
        <f>I1603*INDEX('Pliegos Tarifarios (Las Condes)'!$C:$C,MATCH($B1603,'Pliegos Tarifarios (Las Condes)'!$A:$A,0))</f>
        <v>6852.8542859999998</v>
      </c>
      <c r="O1603" s="19">
        <f>J1603*INDEX('Pliegos Tarifarios (Las Condes)'!$D:$D,MATCH($B1603,'Pliegos Tarifarios (Las Condes)'!$A:$A,0))</f>
        <v>28228.583159999998</v>
      </c>
      <c r="P1603" s="19">
        <f>H1603*INDEX('Pliegos Tarifarios (Las Condes)'!$E:$E,MATCH($B1603,'Pliegos Tarifarios (Las Condes)'!$A:$A,0))</f>
        <v>9197.9729375999996</v>
      </c>
      <c r="Q1603" s="19" cm="1">
        <f t="array" ref="Q1603">H1603*_xlfn.IFS(H1603&lt;=350,INDEX('Pliegos Tarifarios (Las Condes)'!$F:$F,MATCH($B1603,'Pliegos Tarifarios (Las Condes)'!$A:$A,0)),H1603&lt;=500,INDEX('Pliegos Tarifarios (Las Condes)'!$G:$G,MATCH($B1603,'Pliegos Tarifarios (Las Condes)'!$A:$A,0)),H1603&lt;=1000,INDEX('Pliegos Tarifarios (Las Condes)'!$H:$H,MATCH($B1603,'Pliegos Tarifarios (Las Condes)'!$A:$A,0)),H1603&lt;=5000,INDEX('Pliegos Tarifarios (Las Condes)'!$I:$I,MATCH($B1603,'Pliegos Tarifarios (Las Condes)'!$A:$A,0)),H1603&gt;5000,INDEX('Pliegos Tarifarios (Las Condes)'!$J:$J,MATCH($B1603,'Pliegos Tarifarios (Las Condes)'!$A:$A,0)))/1.19</f>
        <v>1668.1661586554626</v>
      </c>
      <c r="R1603" s="19">
        <f>INDEX('Pliegos Tarifarios (Las Condes)'!$K:$K,MATCH($B1603,'Pliegos Tarifarios (Las Condes)'!$A:$A,0))</f>
        <v>719.68899999999996</v>
      </c>
      <c r="S1603" s="21">
        <f t="shared" si="75"/>
        <v>131191.60114065546</v>
      </c>
      <c r="T1603" s="21">
        <f t="shared" si="76"/>
        <v>24926.404216724539</v>
      </c>
      <c r="U1603" s="19">
        <v>0</v>
      </c>
      <c r="V1603" s="21">
        <f t="shared" si="77"/>
        <v>156118.00535738</v>
      </c>
    </row>
    <row r="1604" spans="1:22" x14ac:dyDescent="0.3">
      <c r="A1604" s="7" t="s">
        <v>143</v>
      </c>
      <c r="B1604" s="7">
        <v>4</v>
      </c>
      <c r="C1604" s="8" t="s">
        <v>186</v>
      </c>
      <c r="D1604" s="7" t="s">
        <v>660</v>
      </c>
      <c r="E1604" s="7" t="s">
        <v>121</v>
      </c>
      <c r="F1604" s="8" t="s">
        <v>661</v>
      </c>
      <c r="G1604" s="7" t="s">
        <v>16</v>
      </c>
      <c r="H1604" s="9">
        <v>709.55129999999997</v>
      </c>
      <c r="I1604" s="9">
        <v>1.9884999999999999</v>
      </c>
      <c r="J1604" s="9">
        <v>1.9397</v>
      </c>
      <c r="K1604" s="10">
        <v>0.97545888860950469</v>
      </c>
      <c r="L1604" s="9">
        <v>22.89</v>
      </c>
      <c r="M1604" s="19">
        <f>H1604*INDEX('Pliegos Tarifarios (Las Condes)'!$B:$B,MATCH($B1604,'Pliegos Tarifarios (Las Condes)'!$A:$A,0))</f>
        <v>84321.657389399988</v>
      </c>
      <c r="N1604" s="19">
        <f>I1604*INDEX('Pliegos Tarifarios (Las Condes)'!$C:$C,MATCH($B1604,'Pliegos Tarifarios (Las Condes)'!$A:$A,0))</f>
        <v>6820.2706444999994</v>
      </c>
      <c r="O1604" s="19">
        <f>J1604*INDEX('Pliegos Tarifarios (Las Condes)'!$D:$D,MATCH($B1604,'Pliegos Tarifarios (Las Condes)'!$A:$A,0))</f>
        <v>27404.896273999999</v>
      </c>
      <c r="P1604" s="19">
        <f>H1604*INDEX('Pliegos Tarifarios (Las Condes)'!$E:$E,MATCH($B1604,'Pliegos Tarifarios (Las Condes)'!$A:$A,0))</f>
        <v>9175.9174115999995</v>
      </c>
      <c r="Q1604" s="19" cm="1">
        <f t="array" ref="Q1604">H1604*_xlfn.IFS(H1604&lt;=350,INDEX('Pliegos Tarifarios (Las Condes)'!$F:$F,MATCH($B1604,'Pliegos Tarifarios (Las Condes)'!$A:$A,0)),H1604&lt;=500,INDEX('Pliegos Tarifarios (Las Condes)'!$G:$G,MATCH($B1604,'Pliegos Tarifarios (Las Condes)'!$A:$A,0)),H1604&lt;=1000,INDEX('Pliegos Tarifarios (Las Condes)'!$H:$H,MATCH($B1604,'Pliegos Tarifarios (Las Condes)'!$A:$A,0)),H1604&lt;=5000,INDEX('Pliegos Tarifarios (Las Condes)'!$I:$I,MATCH($B1604,'Pliegos Tarifarios (Las Condes)'!$A:$A,0)),H1604&gt;5000,INDEX('Pliegos Tarifarios (Las Condes)'!$J:$J,MATCH($B1604,'Pliegos Tarifarios (Las Condes)'!$A:$A,0)))/1.19</f>
        <v>1664.1661162184876</v>
      </c>
      <c r="R1604" s="19">
        <f>INDEX('Pliegos Tarifarios (Las Condes)'!$K:$K,MATCH($B1604,'Pliegos Tarifarios (Las Condes)'!$A:$A,0))</f>
        <v>719.68899999999996</v>
      </c>
      <c r="S1604" s="21">
        <f t="shared" si="75"/>
        <v>130106.59683571848</v>
      </c>
      <c r="T1604" s="21">
        <f t="shared" si="76"/>
        <v>24720.25339878651</v>
      </c>
      <c r="U1604" s="19">
        <v>0</v>
      </c>
      <c r="V1604" s="21">
        <f t="shared" si="77"/>
        <v>154826.85023450499</v>
      </c>
    </row>
    <row r="1605" spans="1:22" x14ac:dyDescent="0.3">
      <c r="A1605" s="7" t="s">
        <v>143</v>
      </c>
      <c r="B1605" s="7">
        <v>4</v>
      </c>
      <c r="C1605" s="8" t="s">
        <v>186</v>
      </c>
      <c r="D1605" s="7" t="s">
        <v>662</v>
      </c>
      <c r="E1605" s="7" t="s">
        <v>121</v>
      </c>
      <c r="F1605" s="8" t="s">
        <v>663</v>
      </c>
      <c r="G1605" s="7" t="s">
        <v>16</v>
      </c>
      <c r="H1605" s="9">
        <v>711.87279999999998</v>
      </c>
      <c r="I1605" s="9">
        <v>2.0055000000000001</v>
      </c>
      <c r="J1605" s="9">
        <v>1.9571000000000001</v>
      </c>
      <c r="K1605" s="10">
        <v>0.97586636748940414</v>
      </c>
      <c r="L1605" s="9">
        <v>22.96</v>
      </c>
      <c r="M1605" s="19">
        <f>H1605*INDEX('Pliegos Tarifarios (Las Condes)'!$B:$B,MATCH($B1605,'Pliegos Tarifarios (Las Condes)'!$A:$A,0))</f>
        <v>84597.539806399989</v>
      </c>
      <c r="N1605" s="19">
        <f>I1605*INDEX('Pliegos Tarifarios (Las Condes)'!$C:$C,MATCH($B1605,'Pliegos Tarifarios (Las Condes)'!$A:$A,0))</f>
        <v>6878.5782134999999</v>
      </c>
      <c r="O1605" s="19">
        <f>J1605*INDEX('Pliegos Tarifarios (Las Condes)'!$D:$D,MATCH($B1605,'Pliegos Tarifarios (Las Condes)'!$A:$A,0))</f>
        <v>27650.730782000002</v>
      </c>
      <c r="P1605" s="19">
        <f>H1605*INDEX('Pliegos Tarifarios (Las Condes)'!$E:$E,MATCH($B1605,'Pliegos Tarifarios (Las Condes)'!$A:$A,0))</f>
        <v>9205.9390495999996</v>
      </c>
      <c r="Q1605" s="19" cm="1">
        <f t="array" ref="Q1605">H1605*_xlfn.IFS(H1605&lt;=350,INDEX('Pliegos Tarifarios (Las Condes)'!$F:$F,MATCH($B1605,'Pliegos Tarifarios (Las Condes)'!$A:$A,0)),H1605&lt;=500,INDEX('Pliegos Tarifarios (Las Condes)'!$G:$G,MATCH($B1605,'Pliegos Tarifarios (Las Condes)'!$A:$A,0)),H1605&lt;=1000,INDEX('Pliegos Tarifarios (Las Condes)'!$H:$H,MATCH($B1605,'Pliegos Tarifarios (Las Condes)'!$A:$A,0)),H1605&lt;=5000,INDEX('Pliegos Tarifarios (Las Condes)'!$I:$I,MATCH($B1605,'Pliegos Tarifarios (Las Condes)'!$A:$A,0)),H1605&gt;5000,INDEX('Pliegos Tarifarios (Las Condes)'!$J:$J,MATCH($B1605,'Pliegos Tarifarios (Las Condes)'!$A:$A,0)))/1.19</f>
        <v>1669.610911596639</v>
      </c>
      <c r="R1605" s="19">
        <f>INDEX('Pliegos Tarifarios (Las Condes)'!$K:$K,MATCH($B1605,'Pliegos Tarifarios (Las Condes)'!$A:$A,0))</f>
        <v>719.68899999999996</v>
      </c>
      <c r="S1605" s="21">
        <f t="shared" si="75"/>
        <v>130722.08776309663</v>
      </c>
      <c r="T1605" s="21">
        <f t="shared" si="76"/>
        <v>24837.196674988361</v>
      </c>
      <c r="U1605" s="19">
        <v>0</v>
      </c>
      <c r="V1605" s="21">
        <f t="shared" si="77"/>
        <v>155559.28443808499</v>
      </c>
    </row>
    <row r="1606" spans="1:22" x14ac:dyDescent="0.3">
      <c r="A1606" s="7" t="s">
        <v>143</v>
      </c>
      <c r="B1606" s="7">
        <v>4</v>
      </c>
      <c r="C1606" s="8" t="s">
        <v>186</v>
      </c>
      <c r="D1606" s="7" t="s">
        <v>664</v>
      </c>
      <c r="E1606" s="7" t="s">
        <v>121</v>
      </c>
      <c r="F1606" s="8" t="s">
        <v>665</v>
      </c>
      <c r="G1606" s="7" t="s">
        <v>16</v>
      </c>
      <c r="H1606" s="9">
        <v>710.04390000000001</v>
      </c>
      <c r="I1606" s="9">
        <v>2.1145</v>
      </c>
      <c r="J1606" s="9">
        <v>2.1145</v>
      </c>
      <c r="K1606" s="10">
        <v>1</v>
      </c>
      <c r="L1606" s="9">
        <v>22.9</v>
      </c>
      <c r="M1606" s="19">
        <f>H1606*INDEX('Pliegos Tarifarios (Las Condes)'!$B:$B,MATCH($B1606,'Pliegos Tarifarios (Las Condes)'!$A:$A,0))</f>
        <v>84380.196988199998</v>
      </c>
      <c r="N1606" s="19">
        <f>I1606*INDEX('Pliegos Tarifarios (Las Condes)'!$C:$C,MATCH($B1606,'Pliegos Tarifarios (Las Condes)'!$A:$A,0))</f>
        <v>7252.4326265</v>
      </c>
      <c r="O1606" s="19">
        <f>J1606*INDEX('Pliegos Tarifarios (Las Condes)'!$D:$D,MATCH($B1606,'Pliegos Tarifarios (Las Condes)'!$A:$A,0))</f>
        <v>29874.544089999999</v>
      </c>
      <c r="P1606" s="19">
        <f>H1606*INDEX('Pliegos Tarifarios (Las Condes)'!$E:$E,MATCH($B1606,'Pliegos Tarifarios (Las Condes)'!$A:$A,0))</f>
        <v>9182.2877148000007</v>
      </c>
      <c r="Q1606" s="19" cm="1">
        <f t="array" ref="Q1606">H1606*_xlfn.IFS(H1606&lt;=350,INDEX('Pliegos Tarifarios (Las Condes)'!$F:$F,MATCH($B1606,'Pliegos Tarifarios (Las Condes)'!$A:$A,0)),H1606&lt;=500,INDEX('Pliegos Tarifarios (Las Condes)'!$G:$G,MATCH($B1606,'Pliegos Tarifarios (Las Condes)'!$A:$A,0)),H1606&lt;=1000,INDEX('Pliegos Tarifarios (Las Condes)'!$H:$H,MATCH($B1606,'Pliegos Tarifarios (Las Condes)'!$A:$A,0)),H1606&lt;=5000,INDEX('Pliegos Tarifarios (Las Condes)'!$I:$I,MATCH($B1606,'Pliegos Tarifarios (Las Condes)'!$A:$A,0)),H1606&gt;5000,INDEX('Pliegos Tarifarios (Las Condes)'!$J:$J,MATCH($B1606,'Pliegos Tarifarios (Las Condes)'!$A:$A,0)))/1.19</f>
        <v>1665.3214494957986</v>
      </c>
      <c r="R1606" s="19">
        <f>INDEX('Pliegos Tarifarios (Las Condes)'!$K:$K,MATCH($B1606,'Pliegos Tarifarios (Las Condes)'!$A:$A,0))</f>
        <v>719.68899999999996</v>
      </c>
      <c r="S1606" s="21">
        <f t="shared" si="75"/>
        <v>133074.47186899581</v>
      </c>
      <c r="T1606" s="21">
        <f t="shared" si="76"/>
        <v>25284.149655109206</v>
      </c>
      <c r="U1606" s="19">
        <v>0</v>
      </c>
      <c r="V1606" s="21">
        <f t="shared" si="77"/>
        <v>158358.62152410502</v>
      </c>
    </row>
    <row r="1607" spans="1:22" x14ac:dyDescent="0.3">
      <c r="A1607" s="7" t="s">
        <v>143</v>
      </c>
      <c r="B1607" s="7">
        <v>4</v>
      </c>
      <c r="C1607" s="8" t="s">
        <v>186</v>
      </c>
      <c r="D1607" s="7" t="s">
        <v>666</v>
      </c>
      <c r="E1607" s="7" t="s">
        <v>121</v>
      </c>
      <c r="F1607" s="8" t="s">
        <v>667</v>
      </c>
      <c r="G1607" s="7" t="s">
        <v>16</v>
      </c>
      <c r="H1607" s="9">
        <v>709.7722</v>
      </c>
      <c r="I1607" s="9">
        <v>2.0167999999999999</v>
      </c>
      <c r="J1607" s="9">
        <v>1.9946999999999999</v>
      </c>
      <c r="K1607" s="10">
        <v>0.98904204680682273</v>
      </c>
      <c r="L1607" s="9">
        <v>22.9</v>
      </c>
      <c r="M1607" s="19">
        <f>H1607*INDEX('Pliegos Tarifarios (Las Condes)'!$B:$B,MATCH($B1607,'Pliegos Tarifarios (Las Condes)'!$A:$A,0))</f>
        <v>84347.908703599998</v>
      </c>
      <c r="N1607" s="19">
        <f>I1607*INDEX('Pliegos Tarifarios (Las Condes)'!$C:$C,MATCH($B1607,'Pliegos Tarifarios (Las Condes)'!$A:$A,0))</f>
        <v>6917.3355975999993</v>
      </c>
      <c r="O1607" s="19">
        <f>J1607*INDEX('Pliegos Tarifarios (Las Condes)'!$D:$D,MATCH($B1607,'Pliegos Tarifarios (Las Condes)'!$A:$A,0))</f>
        <v>28181.959373999998</v>
      </c>
      <c r="P1607" s="19">
        <f>H1607*INDEX('Pliegos Tarifarios (Las Condes)'!$E:$E,MATCH($B1607,'Pliegos Tarifarios (Las Condes)'!$A:$A,0))</f>
        <v>9178.7740904000002</v>
      </c>
      <c r="Q1607" s="19" cm="1">
        <f t="array" ref="Q1607">H1607*_xlfn.IFS(H1607&lt;=350,INDEX('Pliegos Tarifarios (Las Condes)'!$F:$F,MATCH($B1607,'Pliegos Tarifarios (Las Condes)'!$A:$A,0)),H1607&lt;=500,INDEX('Pliegos Tarifarios (Las Condes)'!$G:$G,MATCH($B1607,'Pliegos Tarifarios (Las Condes)'!$A:$A,0)),H1607&lt;=1000,INDEX('Pliegos Tarifarios (Las Condes)'!$H:$H,MATCH($B1607,'Pliegos Tarifarios (Las Condes)'!$A:$A,0)),H1607&lt;=5000,INDEX('Pliegos Tarifarios (Las Condes)'!$I:$I,MATCH($B1607,'Pliegos Tarifarios (Las Condes)'!$A:$A,0)),H1607&gt;5000,INDEX('Pliegos Tarifarios (Las Condes)'!$J:$J,MATCH($B1607,'Pliegos Tarifarios (Las Condes)'!$A:$A,0)))/1.19</f>
        <v>1664.6842102521011</v>
      </c>
      <c r="R1607" s="19">
        <f>INDEX('Pliegos Tarifarios (Las Condes)'!$K:$K,MATCH($B1607,'Pliegos Tarifarios (Las Condes)'!$A:$A,0))</f>
        <v>719.68899999999996</v>
      </c>
      <c r="S1607" s="21">
        <f t="shared" si="75"/>
        <v>131010.3509758521</v>
      </c>
      <c r="T1607" s="21">
        <f t="shared" si="76"/>
        <v>24891.966685411899</v>
      </c>
      <c r="U1607" s="19">
        <v>0</v>
      </c>
      <c r="V1607" s="21">
        <f t="shared" si="77"/>
        <v>155902.31766126398</v>
      </c>
    </row>
    <row r="1608" spans="1:22" x14ac:dyDescent="0.3">
      <c r="A1608" s="7" t="s">
        <v>143</v>
      </c>
      <c r="B1608" s="7">
        <v>4</v>
      </c>
      <c r="C1608" s="8" t="s">
        <v>186</v>
      </c>
      <c r="D1608" s="7" t="s">
        <v>668</v>
      </c>
      <c r="E1608" s="7" t="s">
        <v>121</v>
      </c>
      <c r="F1608" s="8" t="s">
        <v>669</v>
      </c>
      <c r="G1608" s="7" t="s">
        <v>16</v>
      </c>
      <c r="H1608" s="9">
        <v>711.26769999999999</v>
      </c>
      <c r="I1608" s="9">
        <v>1.9705999999999999</v>
      </c>
      <c r="J1608" s="9">
        <v>1.9314</v>
      </c>
      <c r="K1608" s="10">
        <v>0.98010758144727494</v>
      </c>
      <c r="L1608" s="9">
        <v>22.94</v>
      </c>
      <c r="M1608" s="19">
        <f>H1608*INDEX('Pliegos Tarifarios (Las Condes)'!$B:$B,MATCH($B1608,'Pliegos Tarifarios (Las Condes)'!$A:$A,0))</f>
        <v>84525.63093259999</v>
      </c>
      <c r="N1608" s="19">
        <f>I1608*INDEX('Pliegos Tarifarios (Las Condes)'!$C:$C,MATCH($B1608,'Pliegos Tarifarios (Las Condes)'!$A:$A,0))</f>
        <v>6758.8762041999998</v>
      </c>
      <c r="O1608" s="19">
        <f>J1608*INDEX('Pliegos Tarifarios (Las Condes)'!$D:$D,MATCH($B1608,'Pliegos Tarifarios (Las Condes)'!$A:$A,0))</f>
        <v>27287.630388000001</v>
      </c>
      <c r="P1608" s="19">
        <f>H1608*INDEX('Pliegos Tarifarios (Las Condes)'!$E:$E,MATCH($B1608,'Pliegos Tarifarios (Las Condes)'!$A:$A,0))</f>
        <v>9198.1138964000002</v>
      </c>
      <c r="Q1608" s="19" cm="1">
        <f t="array" ref="Q1608">H1608*_xlfn.IFS(H1608&lt;=350,INDEX('Pliegos Tarifarios (Las Condes)'!$F:$F,MATCH($B1608,'Pliegos Tarifarios (Las Condes)'!$A:$A,0)),H1608&lt;=500,INDEX('Pliegos Tarifarios (Las Condes)'!$G:$G,MATCH($B1608,'Pliegos Tarifarios (Las Condes)'!$A:$A,0)),H1608&lt;=1000,INDEX('Pliegos Tarifarios (Las Condes)'!$H:$H,MATCH($B1608,'Pliegos Tarifarios (Las Condes)'!$A:$A,0)),H1608&lt;=5000,INDEX('Pliegos Tarifarios (Las Condes)'!$I:$I,MATCH($B1608,'Pliegos Tarifarios (Las Condes)'!$A:$A,0)),H1608&gt;5000,INDEX('Pliegos Tarifarios (Las Condes)'!$J:$J,MATCH($B1608,'Pliegos Tarifarios (Las Condes)'!$A:$A,0)))/1.19</f>
        <v>1668.1917232773112</v>
      </c>
      <c r="R1608" s="19">
        <f>INDEX('Pliegos Tarifarios (Las Condes)'!$K:$K,MATCH($B1608,'Pliegos Tarifarios (Las Condes)'!$A:$A,0))</f>
        <v>719.68899999999996</v>
      </c>
      <c r="S1608" s="21">
        <f t="shared" si="75"/>
        <v>130158.13214447731</v>
      </c>
      <c r="T1608" s="21">
        <f t="shared" si="76"/>
        <v>24730.045107450689</v>
      </c>
      <c r="U1608" s="19">
        <v>0</v>
      </c>
      <c r="V1608" s="21">
        <f t="shared" si="77"/>
        <v>154888.17725192799</v>
      </c>
    </row>
    <row r="1609" spans="1:22" x14ac:dyDescent="0.3">
      <c r="A1609" s="7" t="s">
        <v>143</v>
      </c>
      <c r="B1609" s="7">
        <v>4</v>
      </c>
      <c r="C1609" s="8" t="s">
        <v>186</v>
      </c>
      <c r="D1609" s="7" t="s">
        <v>670</v>
      </c>
      <c r="E1609" s="7" t="s">
        <v>121</v>
      </c>
      <c r="F1609" s="8" t="s">
        <v>671</v>
      </c>
      <c r="G1609" s="7" t="s">
        <v>16</v>
      </c>
      <c r="H1609" s="9">
        <v>711.18089999999995</v>
      </c>
      <c r="I1609" s="9">
        <v>2.0417000000000001</v>
      </c>
      <c r="J1609" s="9">
        <v>1.9761</v>
      </c>
      <c r="K1609" s="10">
        <v>0.96786991232796193</v>
      </c>
      <c r="L1609" s="9">
        <v>22.94</v>
      </c>
      <c r="M1609" s="19">
        <f>H1609*INDEX('Pliegos Tarifarios (Las Condes)'!$B:$B,MATCH($B1609,'Pliegos Tarifarios (Las Condes)'!$A:$A,0))</f>
        <v>84515.315794199996</v>
      </c>
      <c r="N1609" s="19">
        <f>I1609*INDEX('Pliegos Tarifarios (Las Condes)'!$C:$C,MATCH($B1609,'Pliegos Tarifarios (Las Condes)'!$A:$A,0))</f>
        <v>7002.7390369000004</v>
      </c>
      <c r="O1609" s="19">
        <f>J1609*INDEX('Pliegos Tarifarios (Las Condes)'!$D:$D,MATCH($B1609,'Pliegos Tarifarios (Las Condes)'!$A:$A,0))</f>
        <v>27919.170761999998</v>
      </c>
      <c r="P1609" s="19">
        <f>H1609*INDEX('Pliegos Tarifarios (Las Condes)'!$E:$E,MATCH($B1609,'Pliegos Tarifarios (Las Condes)'!$A:$A,0))</f>
        <v>9196.9913987999989</v>
      </c>
      <c r="Q1609" s="19" cm="1">
        <f t="array" ref="Q1609">H1609*_xlfn.IFS(H1609&lt;=350,INDEX('Pliegos Tarifarios (Las Condes)'!$F:$F,MATCH($B1609,'Pliegos Tarifarios (Las Condes)'!$A:$A,0)),H1609&lt;=500,INDEX('Pliegos Tarifarios (Las Condes)'!$G:$G,MATCH($B1609,'Pliegos Tarifarios (Las Condes)'!$A:$A,0)),H1609&lt;=1000,INDEX('Pliegos Tarifarios (Las Condes)'!$H:$H,MATCH($B1609,'Pliegos Tarifarios (Las Condes)'!$A:$A,0)),H1609&lt;=5000,INDEX('Pliegos Tarifarios (Las Condes)'!$I:$I,MATCH($B1609,'Pliegos Tarifarios (Las Condes)'!$A:$A,0)),H1609&gt;5000,INDEX('Pliegos Tarifarios (Las Condes)'!$J:$J,MATCH($B1609,'Pliegos Tarifarios (Las Condes)'!$A:$A,0)))/1.19</f>
        <v>1667.9881444537816</v>
      </c>
      <c r="R1609" s="19">
        <f>INDEX('Pliegos Tarifarios (Las Condes)'!$K:$K,MATCH($B1609,'Pliegos Tarifarios (Las Condes)'!$A:$A,0))</f>
        <v>719.68899999999996</v>
      </c>
      <c r="S1609" s="21">
        <f t="shared" ref="S1609:S1672" si="78">SUM(M1609:R1609)</f>
        <v>131021.89413635377</v>
      </c>
      <c r="T1609" s="21">
        <f t="shared" ref="T1609:T1672" si="79">S1609*0.19</f>
        <v>24894.159885907218</v>
      </c>
      <c r="U1609" s="19">
        <v>0</v>
      </c>
      <c r="V1609" s="21">
        <f t="shared" ref="V1609:V1672" si="80">SUM(S1609:T1609)</f>
        <v>155916.054022261</v>
      </c>
    </row>
    <row r="1610" spans="1:22" x14ac:dyDescent="0.3">
      <c r="A1610" s="7" t="s">
        <v>143</v>
      </c>
      <c r="B1610" s="7">
        <v>4</v>
      </c>
      <c r="C1610" s="8" t="s">
        <v>186</v>
      </c>
      <c r="D1610" s="7" t="s">
        <v>672</v>
      </c>
      <c r="E1610" s="7" t="s">
        <v>121</v>
      </c>
      <c r="F1610" s="8" t="s">
        <v>673</v>
      </c>
      <c r="G1610" s="7" t="s">
        <v>16</v>
      </c>
      <c r="H1610" s="9">
        <v>711.2518</v>
      </c>
      <c r="I1610" s="9">
        <v>2.0289000000000001</v>
      </c>
      <c r="J1610" s="9">
        <v>2.0289000000000001</v>
      </c>
      <c r="K1610" s="10">
        <v>1</v>
      </c>
      <c r="L1610" s="9">
        <v>22.94</v>
      </c>
      <c r="M1610" s="19">
        <f>H1610*INDEX('Pliegos Tarifarios (Las Condes)'!$B:$B,MATCH($B1610,'Pliegos Tarifarios (Las Condes)'!$A:$A,0))</f>
        <v>84523.74140839999</v>
      </c>
      <c r="N1610" s="19">
        <f>I1610*INDEX('Pliegos Tarifarios (Las Condes)'!$C:$C,MATCH($B1610,'Pliegos Tarifarios (Las Condes)'!$A:$A,0))</f>
        <v>6958.8368673000004</v>
      </c>
      <c r="O1610" s="19">
        <f>J1610*INDEX('Pliegos Tarifarios (Las Condes)'!$D:$D,MATCH($B1610,'Pliegos Tarifarios (Las Condes)'!$A:$A,0))</f>
        <v>28665.151338000003</v>
      </c>
      <c r="P1610" s="19">
        <f>H1610*INDEX('Pliegos Tarifarios (Las Condes)'!$E:$E,MATCH($B1610,'Pliegos Tarifarios (Las Condes)'!$A:$A,0))</f>
        <v>9197.9082775999996</v>
      </c>
      <c r="Q1610" s="19" cm="1">
        <f t="array" ref="Q1610">H1610*_xlfn.IFS(H1610&lt;=350,INDEX('Pliegos Tarifarios (Las Condes)'!$F:$F,MATCH($B1610,'Pliegos Tarifarios (Las Condes)'!$A:$A,0)),H1610&lt;=500,INDEX('Pliegos Tarifarios (Las Condes)'!$G:$G,MATCH($B1610,'Pliegos Tarifarios (Las Condes)'!$A:$A,0)),H1610&lt;=1000,INDEX('Pliegos Tarifarios (Las Condes)'!$H:$H,MATCH($B1610,'Pliegos Tarifarios (Las Condes)'!$A:$A,0)),H1610&lt;=5000,INDEX('Pliegos Tarifarios (Las Condes)'!$I:$I,MATCH($B1610,'Pliegos Tarifarios (Las Condes)'!$A:$A,0)),H1610&gt;5000,INDEX('Pliegos Tarifarios (Las Condes)'!$J:$J,MATCH($B1610,'Pliegos Tarifarios (Las Condes)'!$A:$A,0)))/1.19</f>
        <v>1668.1544317647063</v>
      </c>
      <c r="R1610" s="19">
        <f>INDEX('Pliegos Tarifarios (Las Condes)'!$K:$K,MATCH($B1610,'Pliegos Tarifarios (Las Condes)'!$A:$A,0))</f>
        <v>719.68899999999996</v>
      </c>
      <c r="S1610" s="21">
        <f t="shared" si="78"/>
        <v>131733.48132306468</v>
      </c>
      <c r="T1610" s="21">
        <f t="shared" si="79"/>
        <v>25029.36145138229</v>
      </c>
      <c r="U1610" s="19">
        <v>0</v>
      </c>
      <c r="V1610" s="21">
        <f t="shared" si="80"/>
        <v>156762.84277444697</v>
      </c>
    </row>
    <row r="1611" spans="1:22" x14ac:dyDescent="0.3">
      <c r="A1611" s="7" t="s">
        <v>143</v>
      </c>
      <c r="B1611" s="7">
        <v>4</v>
      </c>
      <c r="C1611" s="8" t="s">
        <v>186</v>
      </c>
      <c r="D1611" s="7" t="s">
        <v>674</v>
      </c>
      <c r="E1611" s="7" t="s">
        <v>121</v>
      </c>
      <c r="F1611" s="8" t="s">
        <v>675</v>
      </c>
      <c r="G1611" s="7" t="s">
        <v>16</v>
      </c>
      <c r="H1611" s="9">
        <v>709.88679999999999</v>
      </c>
      <c r="I1611" s="9">
        <v>2.0371000000000001</v>
      </c>
      <c r="J1611" s="9">
        <v>1.9431</v>
      </c>
      <c r="K1611" s="10">
        <v>0.95385597172451031</v>
      </c>
      <c r="L1611" s="9">
        <v>22.9</v>
      </c>
      <c r="M1611" s="19">
        <f>H1611*INDEX('Pliegos Tarifarios (Las Condes)'!$B:$B,MATCH($B1611,'Pliegos Tarifarios (Las Condes)'!$A:$A,0))</f>
        <v>84361.527538399998</v>
      </c>
      <c r="N1611" s="19">
        <f>I1611*INDEX('Pliegos Tarifarios (Las Condes)'!$C:$C,MATCH($B1611,'Pliegos Tarifarios (Las Condes)'!$A:$A,0))</f>
        <v>6986.9616947000004</v>
      </c>
      <c r="O1611" s="19">
        <f>J1611*INDEX('Pliegos Tarifarios (Las Condes)'!$D:$D,MATCH($B1611,'Pliegos Tarifarios (Las Condes)'!$A:$A,0))</f>
        <v>27452.932902</v>
      </c>
      <c r="P1611" s="19">
        <f>H1611*INDEX('Pliegos Tarifarios (Las Condes)'!$E:$E,MATCH($B1611,'Pliegos Tarifarios (Las Condes)'!$A:$A,0))</f>
        <v>9180.2560976000004</v>
      </c>
      <c r="Q1611" s="19" cm="1">
        <f t="array" ref="Q1611">H1611*_xlfn.IFS(H1611&lt;=350,INDEX('Pliegos Tarifarios (Las Condes)'!$F:$F,MATCH($B1611,'Pliegos Tarifarios (Las Condes)'!$A:$A,0)),H1611&lt;=500,INDEX('Pliegos Tarifarios (Las Condes)'!$G:$G,MATCH($B1611,'Pliegos Tarifarios (Las Condes)'!$A:$A,0)),H1611&lt;=1000,INDEX('Pliegos Tarifarios (Las Condes)'!$H:$H,MATCH($B1611,'Pliegos Tarifarios (Las Condes)'!$A:$A,0)),H1611&lt;=5000,INDEX('Pliegos Tarifarios (Las Condes)'!$I:$I,MATCH($B1611,'Pliegos Tarifarios (Las Condes)'!$A:$A,0)),H1611&gt;5000,INDEX('Pliegos Tarifarios (Las Condes)'!$J:$J,MATCH($B1611,'Pliegos Tarifarios (Las Condes)'!$A:$A,0)))/1.19</f>
        <v>1664.9529905882357</v>
      </c>
      <c r="R1611" s="19">
        <f>INDEX('Pliegos Tarifarios (Las Condes)'!$K:$K,MATCH($B1611,'Pliegos Tarifarios (Las Condes)'!$A:$A,0))</f>
        <v>719.68899999999996</v>
      </c>
      <c r="S1611" s="21">
        <f t="shared" si="78"/>
        <v>130366.32022328823</v>
      </c>
      <c r="T1611" s="21">
        <f t="shared" si="79"/>
        <v>24769.600842424763</v>
      </c>
      <c r="U1611" s="19">
        <v>0</v>
      </c>
      <c r="V1611" s="21">
        <f t="shared" si="80"/>
        <v>155135.92106571299</v>
      </c>
    </row>
    <row r="1612" spans="1:22" x14ac:dyDescent="0.3">
      <c r="A1612" s="7" t="s">
        <v>143</v>
      </c>
      <c r="B1612" s="7">
        <v>4</v>
      </c>
      <c r="C1612" s="8" t="s">
        <v>186</v>
      </c>
      <c r="D1612" s="7" t="s">
        <v>676</v>
      </c>
      <c r="E1612" s="7" t="s">
        <v>121</v>
      </c>
      <c r="F1612" s="8" t="s">
        <v>677</v>
      </c>
      <c r="G1612" s="7" t="s">
        <v>16</v>
      </c>
      <c r="H1612" s="9">
        <v>709.74879999999996</v>
      </c>
      <c r="I1612" s="9">
        <v>1.9784999999999999</v>
      </c>
      <c r="J1612" s="9">
        <v>1.9784999999999999</v>
      </c>
      <c r="K1612" s="10">
        <v>1</v>
      </c>
      <c r="L1612" s="9">
        <v>22.9</v>
      </c>
      <c r="M1612" s="19">
        <f>H1612*INDEX('Pliegos Tarifarios (Las Condes)'!$B:$B,MATCH($B1612,'Pliegos Tarifarios (Las Condes)'!$A:$A,0))</f>
        <v>84345.127894399993</v>
      </c>
      <c r="N1612" s="19">
        <f>I1612*INDEX('Pliegos Tarifarios (Las Condes)'!$C:$C,MATCH($B1612,'Pliegos Tarifarios (Las Condes)'!$A:$A,0))</f>
        <v>6785.9720744999995</v>
      </c>
      <c r="O1612" s="19">
        <f>J1612*INDEX('Pliegos Tarifarios (Las Condes)'!$D:$D,MATCH($B1612,'Pliegos Tarifarios (Las Condes)'!$A:$A,0))</f>
        <v>27953.078969999999</v>
      </c>
      <c r="P1612" s="19">
        <f>H1612*INDEX('Pliegos Tarifarios (Las Condes)'!$E:$E,MATCH($B1612,'Pliegos Tarifarios (Las Condes)'!$A:$A,0))</f>
        <v>9178.4714815999996</v>
      </c>
      <c r="Q1612" s="19" cm="1">
        <f t="array" ref="Q1612">H1612*_xlfn.IFS(H1612&lt;=350,INDEX('Pliegos Tarifarios (Las Condes)'!$F:$F,MATCH($B1612,'Pliegos Tarifarios (Las Condes)'!$A:$A,0)),H1612&lt;=500,INDEX('Pliegos Tarifarios (Las Condes)'!$G:$G,MATCH($B1612,'Pliegos Tarifarios (Las Condes)'!$A:$A,0)),H1612&lt;=1000,INDEX('Pliegos Tarifarios (Las Condes)'!$H:$H,MATCH($B1612,'Pliegos Tarifarios (Las Condes)'!$A:$A,0)),H1612&lt;=5000,INDEX('Pliegos Tarifarios (Las Condes)'!$I:$I,MATCH($B1612,'Pliegos Tarifarios (Las Condes)'!$A:$A,0)),H1612&gt;5000,INDEX('Pliegos Tarifarios (Las Condes)'!$J:$J,MATCH($B1612,'Pliegos Tarifarios (Las Condes)'!$A:$A,0)))/1.19</f>
        <v>1664.6293284033616</v>
      </c>
      <c r="R1612" s="19">
        <f>INDEX('Pliegos Tarifarios (Las Condes)'!$K:$K,MATCH($B1612,'Pliegos Tarifarios (Las Condes)'!$A:$A,0))</f>
        <v>719.68899999999996</v>
      </c>
      <c r="S1612" s="21">
        <f t="shared" si="78"/>
        <v>130646.96874890335</v>
      </c>
      <c r="T1612" s="21">
        <f t="shared" si="79"/>
        <v>24822.924062291637</v>
      </c>
      <c r="U1612" s="19">
        <v>0</v>
      </c>
      <c r="V1612" s="21">
        <f t="shared" si="80"/>
        <v>155469.89281119499</v>
      </c>
    </row>
    <row r="1613" spans="1:22" x14ac:dyDescent="0.3">
      <c r="A1613" s="7" t="s">
        <v>143</v>
      </c>
      <c r="B1613" s="7">
        <v>4</v>
      </c>
      <c r="C1613" s="8" t="s">
        <v>186</v>
      </c>
      <c r="D1613" s="7" t="s">
        <v>678</v>
      </c>
      <c r="E1613" s="7" t="s">
        <v>121</v>
      </c>
      <c r="F1613" s="8" t="s">
        <v>679</v>
      </c>
      <c r="G1613" s="7" t="s">
        <v>16</v>
      </c>
      <c r="H1613" s="9">
        <v>709.10220000000004</v>
      </c>
      <c r="I1613" s="9">
        <v>1.9665999999999999</v>
      </c>
      <c r="J1613" s="9">
        <v>1.9311</v>
      </c>
      <c r="K1613" s="10">
        <v>0.9819485406284959</v>
      </c>
      <c r="L1613" s="9">
        <v>22.87</v>
      </c>
      <c r="M1613" s="19">
        <f>H1613*INDEX('Pliegos Tarifarios (Las Condes)'!$B:$B,MATCH($B1613,'Pliegos Tarifarios (Las Condes)'!$A:$A,0))</f>
        <v>84268.287243600003</v>
      </c>
      <c r="N1613" s="19">
        <f>I1613*INDEX('Pliegos Tarifarios (Las Condes)'!$C:$C,MATCH($B1613,'Pliegos Tarifarios (Las Condes)'!$A:$A,0))</f>
        <v>6745.1567761999995</v>
      </c>
      <c r="O1613" s="19">
        <f>J1613*INDEX('Pliegos Tarifarios (Las Condes)'!$D:$D,MATCH($B1613,'Pliegos Tarifarios (Las Condes)'!$A:$A,0))</f>
        <v>27283.391862</v>
      </c>
      <c r="P1613" s="19">
        <f>H1613*INDEX('Pliegos Tarifarios (Las Condes)'!$E:$E,MATCH($B1613,'Pliegos Tarifarios (Las Condes)'!$A:$A,0))</f>
        <v>9170.1096504000016</v>
      </c>
      <c r="Q1613" s="19" cm="1">
        <f t="array" ref="Q1613">H1613*_xlfn.IFS(H1613&lt;=350,INDEX('Pliegos Tarifarios (Las Condes)'!$F:$F,MATCH($B1613,'Pliegos Tarifarios (Las Condes)'!$A:$A,0)),H1613&lt;=500,INDEX('Pliegos Tarifarios (Las Condes)'!$G:$G,MATCH($B1613,'Pliegos Tarifarios (Las Condes)'!$A:$A,0)),H1613&lt;=1000,INDEX('Pliegos Tarifarios (Las Condes)'!$H:$H,MATCH($B1613,'Pliegos Tarifarios (Las Condes)'!$A:$A,0)),H1613&lt;=5000,INDEX('Pliegos Tarifarios (Las Condes)'!$I:$I,MATCH($B1613,'Pliegos Tarifarios (Las Condes)'!$A:$A,0)),H1613&gt;5000,INDEX('Pliegos Tarifarios (Las Condes)'!$J:$J,MATCH($B1613,'Pliegos Tarifarios (Las Condes)'!$A:$A,0)))/1.19</f>
        <v>1663.1128068907567</v>
      </c>
      <c r="R1613" s="19">
        <f>INDEX('Pliegos Tarifarios (Las Condes)'!$K:$K,MATCH($B1613,'Pliegos Tarifarios (Las Condes)'!$A:$A,0))</f>
        <v>719.68899999999996</v>
      </c>
      <c r="S1613" s="21">
        <f t="shared" si="78"/>
        <v>129849.74733909077</v>
      </c>
      <c r="T1613" s="21">
        <f t="shared" si="79"/>
        <v>24671.451994427247</v>
      </c>
      <c r="U1613" s="19">
        <v>0</v>
      </c>
      <c r="V1613" s="21">
        <f t="shared" si="80"/>
        <v>154521.19933351802</v>
      </c>
    </row>
    <row r="1614" spans="1:22" x14ac:dyDescent="0.3">
      <c r="A1614" s="7" t="s">
        <v>143</v>
      </c>
      <c r="B1614" s="7">
        <v>4</v>
      </c>
      <c r="C1614" s="8" t="s">
        <v>186</v>
      </c>
      <c r="D1614" s="7" t="s">
        <v>680</v>
      </c>
      <c r="E1614" s="7" t="s">
        <v>121</v>
      </c>
      <c r="F1614" s="8" t="s">
        <v>681</v>
      </c>
      <c r="G1614" s="7" t="s">
        <v>16</v>
      </c>
      <c r="H1614" s="9">
        <v>710.28210000000001</v>
      </c>
      <c r="I1614" s="9">
        <v>1.9734</v>
      </c>
      <c r="J1614" s="9">
        <v>1.9624999999999999</v>
      </c>
      <c r="K1614" s="10">
        <v>0.99447653795479873</v>
      </c>
      <c r="L1614" s="9">
        <v>22.91</v>
      </c>
      <c r="M1614" s="19">
        <f>H1614*INDEX('Pliegos Tarifarios (Las Condes)'!$B:$B,MATCH($B1614,'Pliegos Tarifarios (Las Condes)'!$A:$A,0))</f>
        <v>84408.504199799994</v>
      </c>
      <c r="N1614" s="19">
        <f>I1614*INDEX('Pliegos Tarifarios (Las Condes)'!$C:$C,MATCH($B1614,'Pliegos Tarifarios (Las Condes)'!$A:$A,0))</f>
        <v>6768.4798037999999</v>
      </c>
      <c r="O1614" s="19">
        <f>J1614*INDEX('Pliegos Tarifarios (Las Condes)'!$D:$D,MATCH($B1614,'Pliegos Tarifarios (Las Condes)'!$A:$A,0))</f>
        <v>27727.024249999999</v>
      </c>
      <c r="P1614" s="19">
        <f>H1614*INDEX('Pliegos Tarifarios (Las Condes)'!$E:$E,MATCH($B1614,'Pliegos Tarifarios (Las Condes)'!$A:$A,0))</f>
        <v>9185.3681171999997</v>
      </c>
      <c r="Q1614" s="19" cm="1">
        <f t="array" ref="Q1614">H1614*_xlfn.IFS(H1614&lt;=350,INDEX('Pliegos Tarifarios (Las Condes)'!$F:$F,MATCH($B1614,'Pliegos Tarifarios (Las Condes)'!$A:$A,0)),H1614&lt;=500,INDEX('Pliegos Tarifarios (Las Condes)'!$G:$G,MATCH($B1614,'Pliegos Tarifarios (Las Condes)'!$A:$A,0)),H1614&lt;=1000,INDEX('Pliegos Tarifarios (Las Condes)'!$H:$H,MATCH($B1614,'Pliegos Tarifarios (Las Condes)'!$A:$A,0)),H1614&lt;=5000,INDEX('Pliegos Tarifarios (Las Condes)'!$I:$I,MATCH($B1614,'Pliegos Tarifarios (Las Condes)'!$A:$A,0)),H1614&gt;5000,INDEX('Pliegos Tarifarios (Las Condes)'!$J:$J,MATCH($B1614,'Pliegos Tarifarios (Las Condes)'!$A:$A,0)))/1.19</f>
        <v>1665.880118571429</v>
      </c>
      <c r="R1614" s="19">
        <f>INDEX('Pliegos Tarifarios (Las Condes)'!$K:$K,MATCH($B1614,'Pliegos Tarifarios (Las Condes)'!$A:$A,0))</f>
        <v>719.68899999999996</v>
      </c>
      <c r="S1614" s="21">
        <f t="shared" si="78"/>
        <v>130474.94548937141</v>
      </c>
      <c r="T1614" s="21">
        <f t="shared" si="79"/>
        <v>24790.23964298057</v>
      </c>
      <c r="U1614" s="19">
        <v>0</v>
      </c>
      <c r="V1614" s="21">
        <f t="shared" si="80"/>
        <v>155265.18513235199</v>
      </c>
    </row>
    <row r="1615" spans="1:22" x14ac:dyDescent="0.3">
      <c r="A1615" s="7" t="s">
        <v>143</v>
      </c>
      <c r="B1615" s="7">
        <v>4</v>
      </c>
      <c r="C1615" s="8" t="s">
        <v>186</v>
      </c>
      <c r="D1615" s="7" t="s">
        <v>682</v>
      </c>
      <c r="E1615" s="7" t="s">
        <v>121</v>
      </c>
      <c r="F1615" s="8" t="s">
        <v>683</v>
      </c>
      <c r="G1615" s="7" t="s">
        <v>16</v>
      </c>
      <c r="H1615" s="9">
        <v>709.69119999999998</v>
      </c>
      <c r="I1615" s="9">
        <v>2.0335999999999999</v>
      </c>
      <c r="J1615" s="9">
        <v>2.0335999999999999</v>
      </c>
      <c r="K1615" s="10">
        <v>1</v>
      </c>
      <c r="L1615" s="9">
        <v>22.89</v>
      </c>
      <c r="M1615" s="19">
        <f>H1615*INDEX('Pliegos Tarifarios (Las Condes)'!$B:$B,MATCH($B1615,'Pliegos Tarifarios (Las Condes)'!$A:$A,0))</f>
        <v>84338.282825599992</v>
      </c>
      <c r="N1615" s="19">
        <f>I1615*INDEX('Pliegos Tarifarios (Las Condes)'!$C:$C,MATCH($B1615,'Pliegos Tarifarios (Las Condes)'!$A:$A,0))</f>
        <v>6974.9571951999997</v>
      </c>
      <c r="O1615" s="19">
        <f>J1615*INDEX('Pliegos Tarifarios (Las Condes)'!$D:$D,MATCH($B1615,'Pliegos Tarifarios (Las Condes)'!$A:$A,0))</f>
        <v>28731.554912</v>
      </c>
      <c r="P1615" s="19">
        <f>H1615*INDEX('Pliegos Tarifarios (Las Condes)'!$E:$E,MATCH($B1615,'Pliegos Tarifarios (Las Condes)'!$A:$A,0))</f>
        <v>9177.7265984000005</v>
      </c>
      <c r="Q1615" s="19" cm="1">
        <f t="array" ref="Q1615">H1615*_xlfn.IFS(H1615&lt;=350,INDEX('Pliegos Tarifarios (Las Condes)'!$F:$F,MATCH($B1615,'Pliegos Tarifarios (Las Condes)'!$A:$A,0)),H1615&lt;=500,INDEX('Pliegos Tarifarios (Las Condes)'!$G:$G,MATCH($B1615,'Pliegos Tarifarios (Las Condes)'!$A:$A,0)),H1615&lt;=1000,INDEX('Pliegos Tarifarios (Las Condes)'!$H:$H,MATCH($B1615,'Pliegos Tarifarios (Las Condes)'!$A:$A,0)),H1615&lt;=5000,INDEX('Pliegos Tarifarios (Las Condes)'!$I:$I,MATCH($B1615,'Pliegos Tarifarios (Las Condes)'!$A:$A,0)),H1615&gt;5000,INDEX('Pliegos Tarifarios (Las Condes)'!$J:$J,MATCH($B1615,'Pliegos Tarifarios (Las Condes)'!$A:$A,0)))/1.19</f>
        <v>1664.494234621849</v>
      </c>
      <c r="R1615" s="19">
        <f>INDEX('Pliegos Tarifarios (Las Condes)'!$K:$K,MATCH($B1615,'Pliegos Tarifarios (Las Condes)'!$A:$A,0))</f>
        <v>719.68899999999996</v>
      </c>
      <c r="S1615" s="21">
        <f t="shared" si="78"/>
        <v>131606.70476582184</v>
      </c>
      <c r="T1615" s="21">
        <f t="shared" si="79"/>
        <v>25005.27390550615</v>
      </c>
      <c r="U1615" s="19">
        <v>0</v>
      </c>
      <c r="V1615" s="21">
        <f t="shared" si="80"/>
        <v>156611.97867132799</v>
      </c>
    </row>
    <row r="1616" spans="1:22" x14ac:dyDescent="0.3">
      <c r="A1616" s="7" t="s">
        <v>143</v>
      </c>
      <c r="B1616" s="7">
        <v>4</v>
      </c>
      <c r="C1616" s="8" t="s">
        <v>186</v>
      </c>
      <c r="D1616" s="7" t="s">
        <v>684</v>
      </c>
      <c r="E1616" s="7" t="s">
        <v>121</v>
      </c>
      <c r="F1616" s="8" t="s">
        <v>685</v>
      </c>
      <c r="G1616" s="7" t="s">
        <v>16</v>
      </c>
      <c r="H1616" s="9">
        <v>707.46320000000003</v>
      </c>
      <c r="I1616" s="9">
        <v>2.0293000000000001</v>
      </c>
      <c r="J1616" s="9">
        <v>1.9560999999999999</v>
      </c>
      <c r="K1616" s="10">
        <v>0.96392844823338086</v>
      </c>
      <c r="L1616" s="9">
        <v>22.82</v>
      </c>
      <c r="M1616" s="19">
        <f>H1616*INDEX('Pliegos Tarifarios (Las Condes)'!$B:$B,MATCH($B1616,'Pliegos Tarifarios (Las Condes)'!$A:$A,0))</f>
        <v>84073.511761600006</v>
      </c>
      <c r="N1616" s="19">
        <f>I1616*INDEX('Pliegos Tarifarios (Las Condes)'!$C:$C,MATCH($B1616,'Pliegos Tarifarios (Las Condes)'!$A:$A,0))</f>
        <v>6960.2088100999999</v>
      </c>
      <c r="O1616" s="19">
        <f>J1616*INDEX('Pliegos Tarifarios (Las Condes)'!$D:$D,MATCH($B1616,'Pliegos Tarifarios (Las Condes)'!$A:$A,0))</f>
        <v>27636.602361999998</v>
      </c>
      <c r="P1616" s="19">
        <f>H1616*INDEX('Pliegos Tarifarios (Las Condes)'!$E:$E,MATCH($B1616,'Pliegos Tarifarios (Las Condes)'!$A:$A,0))</f>
        <v>9148.9141024</v>
      </c>
      <c r="Q1616" s="19" cm="1">
        <f t="array" ref="Q1616">H1616*_xlfn.IFS(H1616&lt;=350,INDEX('Pliegos Tarifarios (Las Condes)'!$F:$F,MATCH($B1616,'Pliegos Tarifarios (Las Condes)'!$A:$A,0)),H1616&lt;=500,INDEX('Pliegos Tarifarios (Las Condes)'!$G:$G,MATCH($B1616,'Pliegos Tarifarios (Las Condes)'!$A:$A,0)),H1616&lt;=1000,INDEX('Pliegos Tarifarios (Las Condes)'!$H:$H,MATCH($B1616,'Pliegos Tarifarios (Las Condes)'!$A:$A,0)),H1616&lt;=5000,INDEX('Pliegos Tarifarios (Las Condes)'!$I:$I,MATCH($B1616,'Pliegos Tarifarios (Las Condes)'!$A:$A,0)),H1616&gt;5000,INDEX('Pliegos Tarifarios (Las Condes)'!$J:$J,MATCH($B1616,'Pliegos Tarifarios (Las Condes)'!$A:$A,0)))/1.19</f>
        <v>1659.2687321008407</v>
      </c>
      <c r="R1616" s="19">
        <f>INDEX('Pliegos Tarifarios (Las Condes)'!$K:$K,MATCH($B1616,'Pliegos Tarifarios (Las Condes)'!$A:$A,0))</f>
        <v>719.68899999999996</v>
      </c>
      <c r="S1616" s="21">
        <f t="shared" si="78"/>
        <v>130198.19476820083</v>
      </c>
      <c r="T1616" s="21">
        <f t="shared" si="79"/>
        <v>24737.657005958157</v>
      </c>
      <c r="U1616" s="19">
        <v>0</v>
      </c>
      <c r="V1616" s="21">
        <f t="shared" si="80"/>
        <v>154935.851774159</v>
      </c>
    </row>
    <row r="1617" spans="1:22" x14ac:dyDescent="0.3">
      <c r="A1617" s="7" t="s">
        <v>143</v>
      </c>
      <c r="B1617" s="7">
        <v>4</v>
      </c>
      <c r="C1617" s="8" t="s">
        <v>186</v>
      </c>
      <c r="D1617" s="7" t="s">
        <v>686</v>
      </c>
      <c r="E1617" s="7" t="s">
        <v>121</v>
      </c>
      <c r="F1617" s="8" t="s">
        <v>687</v>
      </c>
      <c r="G1617" s="7" t="s">
        <v>16</v>
      </c>
      <c r="H1617" s="9">
        <v>710.221</v>
      </c>
      <c r="I1617" s="9">
        <v>2.0377999999999998</v>
      </c>
      <c r="J1617" s="9">
        <v>1.9305000000000001</v>
      </c>
      <c r="K1617" s="10">
        <v>0.94734517617037994</v>
      </c>
      <c r="L1617" s="9">
        <v>22.91</v>
      </c>
      <c r="M1617" s="19">
        <f>H1617*INDEX('Pliegos Tarifarios (Las Condes)'!$B:$B,MATCH($B1617,'Pliegos Tarifarios (Las Condes)'!$A:$A,0))</f>
        <v>84401.243197999996</v>
      </c>
      <c r="N1617" s="19">
        <f>I1617*INDEX('Pliegos Tarifarios (Las Condes)'!$C:$C,MATCH($B1617,'Pliegos Tarifarios (Las Condes)'!$A:$A,0))</f>
        <v>6989.3625945999993</v>
      </c>
      <c r="O1617" s="19">
        <f>J1617*INDEX('Pliegos Tarifarios (Las Condes)'!$D:$D,MATCH($B1617,'Pliegos Tarifarios (Las Condes)'!$A:$A,0))</f>
        <v>27274.914810000002</v>
      </c>
      <c r="P1617" s="19">
        <f>H1617*INDEX('Pliegos Tarifarios (Las Condes)'!$E:$E,MATCH($B1617,'Pliegos Tarifarios (Las Condes)'!$A:$A,0))</f>
        <v>9184.577972000001</v>
      </c>
      <c r="Q1617" s="19" cm="1">
        <f t="array" ref="Q1617">H1617*_xlfn.IFS(H1617&lt;=350,INDEX('Pliegos Tarifarios (Las Condes)'!$F:$F,MATCH($B1617,'Pliegos Tarifarios (Las Condes)'!$A:$A,0)),H1617&lt;=500,INDEX('Pliegos Tarifarios (Las Condes)'!$G:$G,MATCH($B1617,'Pliegos Tarifarios (Las Condes)'!$A:$A,0)),H1617&lt;=1000,INDEX('Pliegos Tarifarios (Las Condes)'!$H:$H,MATCH($B1617,'Pliegos Tarifarios (Las Condes)'!$A:$A,0)),H1617&lt;=5000,INDEX('Pliegos Tarifarios (Las Condes)'!$I:$I,MATCH($B1617,'Pliegos Tarifarios (Las Condes)'!$A:$A,0)),H1617&gt;5000,INDEX('Pliegos Tarifarios (Las Condes)'!$J:$J,MATCH($B1617,'Pliegos Tarifarios (Las Condes)'!$A:$A,0)))/1.19</f>
        <v>1665.7368159663868</v>
      </c>
      <c r="R1617" s="19">
        <f>INDEX('Pliegos Tarifarios (Las Condes)'!$K:$K,MATCH($B1617,'Pliegos Tarifarios (Las Condes)'!$A:$A,0))</f>
        <v>719.68899999999996</v>
      </c>
      <c r="S1617" s="21">
        <f t="shared" si="78"/>
        <v>130235.52439056638</v>
      </c>
      <c r="T1617" s="21">
        <f t="shared" si="79"/>
        <v>24744.749634207612</v>
      </c>
      <c r="U1617" s="19">
        <v>0</v>
      </c>
      <c r="V1617" s="21">
        <f t="shared" si="80"/>
        <v>154980.274024774</v>
      </c>
    </row>
    <row r="1618" spans="1:22" x14ac:dyDescent="0.3">
      <c r="A1618" s="7" t="s">
        <v>143</v>
      </c>
      <c r="B1618" s="7">
        <v>4</v>
      </c>
      <c r="C1618" s="8" t="s">
        <v>186</v>
      </c>
      <c r="D1618" s="7" t="s">
        <v>688</v>
      </c>
      <c r="E1618" s="7" t="s">
        <v>121</v>
      </c>
      <c r="F1618" s="8" t="s">
        <v>689</v>
      </c>
      <c r="G1618" s="7" t="s">
        <v>16</v>
      </c>
      <c r="H1618" s="9">
        <v>712.95150000000001</v>
      </c>
      <c r="I1618" s="9">
        <v>2.0424000000000002</v>
      </c>
      <c r="J1618" s="9">
        <v>2.0371999999999999</v>
      </c>
      <c r="K1618" s="10">
        <v>0.99745397571484518</v>
      </c>
      <c r="L1618" s="9">
        <v>23</v>
      </c>
      <c r="M1618" s="19">
        <f>H1618*INDEX('Pliegos Tarifarios (Las Condes)'!$B:$B,MATCH($B1618,'Pliegos Tarifarios (Las Condes)'!$A:$A,0))</f>
        <v>84725.730356999993</v>
      </c>
      <c r="N1618" s="19">
        <f>I1618*INDEX('Pliegos Tarifarios (Las Condes)'!$C:$C,MATCH($B1618,'Pliegos Tarifarios (Las Condes)'!$A:$A,0))</f>
        <v>7005.1399368000011</v>
      </c>
      <c r="O1618" s="19">
        <f>J1618*INDEX('Pliegos Tarifarios (Las Condes)'!$D:$D,MATCH($B1618,'Pliegos Tarifarios (Las Condes)'!$A:$A,0))</f>
        <v>28782.417223999997</v>
      </c>
      <c r="P1618" s="19">
        <f>H1618*INDEX('Pliegos Tarifarios (Las Condes)'!$E:$E,MATCH($B1618,'Pliegos Tarifarios (Las Condes)'!$A:$A,0))</f>
        <v>9219.888798</v>
      </c>
      <c r="Q1618" s="19" cm="1">
        <f t="array" ref="Q1618">H1618*_xlfn.IFS(H1618&lt;=350,INDEX('Pliegos Tarifarios (Las Condes)'!$F:$F,MATCH($B1618,'Pliegos Tarifarios (Las Condes)'!$A:$A,0)),H1618&lt;=500,INDEX('Pliegos Tarifarios (Las Condes)'!$G:$G,MATCH($B1618,'Pliegos Tarifarios (Las Condes)'!$A:$A,0)),H1618&lt;=1000,INDEX('Pliegos Tarifarios (Las Condes)'!$H:$H,MATCH($B1618,'Pliegos Tarifarios (Las Condes)'!$A:$A,0)),H1618&lt;=5000,INDEX('Pliegos Tarifarios (Las Condes)'!$I:$I,MATCH($B1618,'Pliegos Tarifarios (Las Condes)'!$A:$A,0)),H1618&gt;5000,INDEX('Pliegos Tarifarios (Las Condes)'!$J:$J,MATCH($B1618,'Pliegos Tarifarios (Las Condes)'!$A:$A,0)))/1.19</f>
        <v>1672.1408710084038</v>
      </c>
      <c r="R1618" s="19">
        <f>INDEX('Pliegos Tarifarios (Las Condes)'!$K:$K,MATCH($B1618,'Pliegos Tarifarios (Las Condes)'!$A:$A,0))</f>
        <v>719.68899999999996</v>
      </c>
      <c r="S1618" s="21">
        <f t="shared" si="78"/>
        <v>132125.0061868084</v>
      </c>
      <c r="T1618" s="21">
        <f t="shared" si="79"/>
        <v>25103.751175493595</v>
      </c>
      <c r="U1618" s="19">
        <v>0</v>
      </c>
      <c r="V1618" s="21">
        <f t="shared" si="80"/>
        <v>157228.75736230199</v>
      </c>
    </row>
    <row r="1619" spans="1:22" x14ac:dyDescent="0.3">
      <c r="A1619" s="7" t="s">
        <v>143</v>
      </c>
      <c r="B1619" s="7">
        <v>4</v>
      </c>
      <c r="C1619" s="8" t="s">
        <v>186</v>
      </c>
      <c r="D1619" s="7" t="s">
        <v>690</v>
      </c>
      <c r="E1619" s="7" t="s">
        <v>121</v>
      </c>
      <c r="F1619" s="8" t="s">
        <v>691</v>
      </c>
      <c r="G1619" s="7" t="s">
        <v>16</v>
      </c>
      <c r="H1619" s="9">
        <v>710.82150000000001</v>
      </c>
      <c r="I1619" s="9">
        <v>2.0240999999999998</v>
      </c>
      <c r="J1619" s="9">
        <v>2.0240999999999998</v>
      </c>
      <c r="K1619" s="10">
        <v>1</v>
      </c>
      <c r="L1619" s="9">
        <v>22.93</v>
      </c>
      <c r="M1619" s="19">
        <f>H1619*INDEX('Pliegos Tarifarios (Las Condes)'!$B:$B,MATCH($B1619,'Pliegos Tarifarios (Las Condes)'!$A:$A,0))</f>
        <v>84472.605416999999</v>
      </c>
      <c r="N1619" s="19">
        <f>I1619*INDEX('Pliegos Tarifarios (Las Condes)'!$C:$C,MATCH($B1619,'Pliegos Tarifarios (Las Condes)'!$A:$A,0))</f>
        <v>6942.3735536999993</v>
      </c>
      <c r="O1619" s="19">
        <f>J1619*INDEX('Pliegos Tarifarios (Las Condes)'!$D:$D,MATCH($B1619,'Pliegos Tarifarios (Las Condes)'!$A:$A,0))</f>
        <v>28597.334921999998</v>
      </c>
      <c r="P1619" s="19">
        <f>H1619*INDEX('Pliegos Tarifarios (Las Condes)'!$E:$E,MATCH($B1619,'Pliegos Tarifarios (Las Condes)'!$A:$A,0))</f>
        <v>9192.3436380000003</v>
      </c>
      <c r="Q1619" s="19" cm="1">
        <f t="array" ref="Q1619">H1619*_xlfn.IFS(H1619&lt;=350,INDEX('Pliegos Tarifarios (Las Condes)'!$F:$F,MATCH($B1619,'Pliegos Tarifarios (Las Condes)'!$A:$A,0)),H1619&lt;=500,INDEX('Pliegos Tarifarios (Las Condes)'!$G:$G,MATCH($B1619,'Pliegos Tarifarios (Las Condes)'!$A:$A,0)),H1619&lt;=1000,INDEX('Pliegos Tarifarios (Las Condes)'!$H:$H,MATCH($B1619,'Pliegos Tarifarios (Las Condes)'!$A:$A,0)),H1619&lt;=5000,INDEX('Pliegos Tarifarios (Las Condes)'!$I:$I,MATCH($B1619,'Pliegos Tarifarios (Las Condes)'!$A:$A,0)),H1619&gt;5000,INDEX('Pliegos Tarifarios (Las Condes)'!$J:$J,MATCH($B1619,'Pliegos Tarifarios (Las Condes)'!$A:$A,0)))/1.19</f>
        <v>1667.1452155462187</v>
      </c>
      <c r="R1619" s="19">
        <f>INDEX('Pliegos Tarifarios (Las Condes)'!$K:$K,MATCH($B1619,'Pliegos Tarifarios (Las Condes)'!$A:$A,0))</f>
        <v>719.68899999999996</v>
      </c>
      <c r="S1619" s="21">
        <f t="shared" si="78"/>
        <v>131591.49174624623</v>
      </c>
      <c r="T1619" s="21">
        <f t="shared" si="79"/>
        <v>25002.383431786784</v>
      </c>
      <c r="U1619" s="19">
        <v>0</v>
      </c>
      <c r="V1619" s="21">
        <f t="shared" si="80"/>
        <v>156593.87517803302</v>
      </c>
    </row>
    <row r="1620" spans="1:22" x14ac:dyDescent="0.3">
      <c r="A1620" s="7" t="s">
        <v>143</v>
      </c>
      <c r="B1620" s="7">
        <v>4</v>
      </c>
      <c r="C1620" s="8" t="s">
        <v>186</v>
      </c>
      <c r="D1620" s="7" t="s">
        <v>692</v>
      </c>
      <c r="E1620" s="7" t="s">
        <v>121</v>
      </c>
      <c r="F1620" s="8" t="s">
        <v>693</v>
      </c>
      <c r="G1620" s="7" t="s">
        <v>16</v>
      </c>
      <c r="H1620" s="9">
        <v>710.56</v>
      </c>
      <c r="I1620" s="9">
        <v>1.9985999999999999</v>
      </c>
      <c r="J1620" s="9">
        <v>1.9985999999999999</v>
      </c>
      <c r="K1620" s="10">
        <v>1</v>
      </c>
      <c r="L1620" s="9">
        <v>22.92</v>
      </c>
      <c r="M1620" s="19">
        <f>H1620*INDEX('Pliegos Tarifarios (Las Condes)'!$B:$B,MATCH($B1620,'Pliegos Tarifarios (Las Condes)'!$A:$A,0))</f>
        <v>84441.529279999988</v>
      </c>
      <c r="N1620" s="19">
        <f>I1620*INDEX('Pliegos Tarifarios (Las Condes)'!$C:$C,MATCH($B1620,'Pliegos Tarifarios (Las Condes)'!$A:$A,0))</f>
        <v>6854.9122001999995</v>
      </c>
      <c r="O1620" s="19">
        <f>J1620*INDEX('Pliegos Tarifarios (Las Condes)'!$D:$D,MATCH($B1620,'Pliegos Tarifarios (Las Condes)'!$A:$A,0))</f>
        <v>28237.060212</v>
      </c>
      <c r="P1620" s="19">
        <f>H1620*INDEX('Pliegos Tarifarios (Las Condes)'!$E:$E,MATCH($B1620,'Pliegos Tarifarios (Las Condes)'!$A:$A,0))</f>
        <v>9188.9619199999997</v>
      </c>
      <c r="Q1620" s="19" cm="1">
        <f t="array" ref="Q1620">H1620*_xlfn.IFS(H1620&lt;=350,INDEX('Pliegos Tarifarios (Las Condes)'!$F:$F,MATCH($B1620,'Pliegos Tarifarios (Las Condes)'!$A:$A,0)),H1620&lt;=500,INDEX('Pliegos Tarifarios (Las Condes)'!$G:$G,MATCH($B1620,'Pliegos Tarifarios (Las Condes)'!$A:$A,0)),H1620&lt;=1000,INDEX('Pliegos Tarifarios (Las Condes)'!$H:$H,MATCH($B1620,'Pliegos Tarifarios (Las Condes)'!$A:$A,0)),H1620&lt;=5000,INDEX('Pliegos Tarifarios (Las Condes)'!$I:$I,MATCH($B1620,'Pliegos Tarifarios (Las Condes)'!$A:$A,0)),H1620&gt;5000,INDEX('Pliegos Tarifarios (Las Condes)'!$J:$J,MATCH($B1620,'Pliegos Tarifarios (Las Condes)'!$A:$A,0)))/1.19</f>
        <v>1666.5318991596641</v>
      </c>
      <c r="R1620" s="19">
        <f>INDEX('Pliegos Tarifarios (Las Condes)'!$K:$K,MATCH($B1620,'Pliegos Tarifarios (Las Condes)'!$A:$A,0))</f>
        <v>719.68899999999996</v>
      </c>
      <c r="S1620" s="21">
        <f t="shared" si="78"/>
        <v>131108.68451135964</v>
      </c>
      <c r="T1620" s="21">
        <f t="shared" si="79"/>
        <v>24910.650057158331</v>
      </c>
      <c r="U1620" s="19">
        <v>0</v>
      </c>
      <c r="V1620" s="21">
        <f t="shared" si="80"/>
        <v>156019.33456851798</v>
      </c>
    </row>
    <row r="1621" spans="1:22" x14ac:dyDescent="0.3">
      <c r="A1621" s="7" t="s">
        <v>143</v>
      </c>
      <c r="B1621" s="7">
        <v>4</v>
      </c>
      <c r="C1621" s="8" t="s">
        <v>186</v>
      </c>
      <c r="D1621" s="7" t="s">
        <v>694</v>
      </c>
      <c r="E1621" s="7" t="s">
        <v>121</v>
      </c>
      <c r="F1621" s="8" t="s">
        <v>695</v>
      </c>
      <c r="G1621" s="7" t="s">
        <v>16</v>
      </c>
      <c r="H1621" s="9">
        <v>709.68280000000004</v>
      </c>
      <c r="I1621" s="9">
        <v>1.9496</v>
      </c>
      <c r="J1621" s="9">
        <v>1.9496</v>
      </c>
      <c r="K1621" s="10">
        <v>1</v>
      </c>
      <c r="L1621" s="9">
        <v>22.89</v>
      </c>
      <c r="M1621" s="19">
        <f>H1621*INDEX('Pliegos Tarifarios (Las Condes)'!$B:$B,MATCH($B1621,'Pliegos Tarifarios (Las Condes)'!$A:$A,0))</f>
        <v>84337.284586399997</v>
      </c>
      <c r="N1621" s="19">
        <f>I1621*INDEX('Pliegos Tarifarios (Las Condes)'!$C:$C,MATCH($B1621,'Pliegos Tarifarios (Las Condes)'!$A:$A,0))</f>
        <v>6686.8492071999999</v>
      </c>
      <c r="O1621" s="19">
        <f>J1621*INDEX('Pliegos Tarifarios (Las Condes)'!$D:$D,MATCH($B1621,'Pliegos Tarifarios (Las Condes)'!$A:$A,0))</f>
        <v>27544.767631999999</v>
      </c>
      <c r="P1621" s="19">
        <f>H1621*INDEX('Pliegos Tarifarios (Las Condes)'!$E:$E,MATCH($B1621,'Pliegos Tarifarios (Las Condes)'!$A:$A,0))</f>
        <v>9177.6179695999999</v>
      </c>
      <c r="Q1621" s="19" cm="1">
        <f t="array" ref="Q1621">H1621*_xlfn.IFS(H1621&lt;=350,INDEX('Pliegos Tarifarios (Las Condes)'!$F:$F,MATCH($B1621,'Pliegos Tarifarios (Las Condes)'!$A:$A,0)),H1621&lt;=500,INDEX('Pliegos Tarifarios (Las Condes)'!$G:$G,MATCH($B1621,'Pliegos Tarifarios (Las Condes)'!$A:$A,0)),H1621&lt;=1000,INDEX('Pliegos Tarifarios (Las Condes)'!$H:$H,MATCH($B1621,'Pliegos Tarifarios (Las Condes)'!$A:$A,0)),H1621&lt;=5000,INDEX('Pliegos Tarifarios (Las Condes)'!$I:$I,MATCH($B1621,'Pliegos Tarifarios (Las Condes)'!$A:$A,0)),H1621&gt;5000,INDEX('Pliegos Tarifarios (Las Condes)'!$J:$J,MATCH($B1621,'Pliegos Tarifarios (Las Condes)'!$A:$A,0)))/1.19</f>
        <v>1664.4745334453785</v>
      </c>
      <c r="R1621" s="19">
        <f>INDEX('Pliegos Tarifarios (Las Condes)'!$K:$K,MATCH($B1621,'Pliegos Tarifarios (Las Condes)'!$A:$A,0))</f>
        <v>719.68899999999996</v>
      </c>
      <c r="S1621" s="21">
        <f t="shared" si="78"/>
        <v>130130.68292864537</v>
      </c>
      <c r="T1621" s="21">
        <f t="shared" si="79"/>
        <v>24724.829756442621</v>
      </c>
      <c r="U1621" s="19">
        <v>0</v>
      </c>
      <c r="V1621" s="21">
        <f t="shared" si="80"/>
        <v>154855.512685088</v>
      </c>
    </row>
    <row r="1622" spans="1:22" x14ac:dyDescent="0.3">
      <c r="A1622" s="7" t="s">
        <v>143</v>
      </c>
      <c r="B1622" s="7">
        <v>4</v>
      </c>
      <c r="C1622" s="8" t="s">
        <v>186</v>
      </c>
      <c r="D1622" s="7" t="s">
        <v>696</v>
      </c>
      <c r="E1622" s="7" t="s">
        <v>121</v>
      </c>
      <c r="F1622" s="8" t="s">
        <v>697</v>
      </c>
      <c r="G1622" s="7" t="s">
        <v>16</v>
      </c>
      <c r="H1622" s="9">
        <v>709.16060000000004</v>
      </c>
      <c r="I1622" s="9">
        <v>1.9916</v>
      </c>
      <c r="J1622" s="9">
        <v>1.9590000000000001</v>
      </c>
      <c r="K1622" s="10">
        <v>0.98363125125527218</v>
      </c>
      <c r="L1622" s="9">
        <v>22.88</v>
      </c>
      <c r="M1622" s="19">
        <f>H1622*INDEX('Pliegos Tarifarios (Las Condes)'!$B:$B,MATCH($B1622,'Pliegos Tarifarios (Las Condes)'!$A:$A,0))</f>
        <v>84275.227382800003</v>
      </c>
      <c r="N1622" s="19">
        <f>I1622*INDEX('Pliegos Tarifarios (Las Condes)'!$C:$C,MATCH($B1622,'Pliegos Tarifarios (Las Condes)'!$A:$A,0))</f>
        <v>6830.9032011999998</v>
      </c>
      <c r="O1622" s="19">
        <f>J1622*INDEX('Pliegos Tarifarios (Las Condes)'!$D:$D,MATCH($B1622,'Pliegos Tarifarios (Las Condes)'!$A:$A,0))</f>
        <v>27677.574780000003</v>
      </c>
      <c r="P1622" s="19">
        <f>H1622*INDEX('Pliegos Tarifarios (Las Condes)'!$E:$E,MATCH($B1622,'Pliegos Tarifarios (Las Condes)'!$A:$A,0))</f>
        <v>9170.8648792000004</v>
      </c>
      <c r="Q1622" s="19" cm="1">
        <f t="array" ref="Q1622">H1622*_xlfn.IFS(H1622&lt;=350,INDEX('Pliegos Tarifarios (Las Condes)'!$F:$F,MATCH($B1622,'Pliegos Tarifarios (Las Condes)'!$A:$A,0)),H1622&lt;=500,INDEX('Pliegos Tarifarios (Las Condes)'!$G:$G,MATCH($B1622,'Pliegos Tarifarios (Las Condes)'!$A:$A,0)),H1622&lt;=1000,INDEX('Pliegos Tarifarios (Las Condes)'!$H:$H,MATCH($B1622,'Pliegos Tarifarios (Las Condes)'!$A:$A,0)),H1622&lt;=5000,INDEX('Pliegos Tarifarios (Las Condes)'!$I:$I,MATCH($B1622,'Pliegos Tarifarios (Las Condes)'!$A:$A,0)),H1622&gt;5000,INDEX('Pliegos Tarifarios (Las Condes)'!$J:$J,MATCH($B1622,'Pliegos Tarifarios (Las Condes)'!$A:$A,0)))/1.19</f>
        <v>1663.2497769747904</v>
      </c>
      <c r="R1622" s="19">
        <f>INDEX('Pliegos Tarifarios (Las Condes)'!$K:$K,MATCH($B1622,'Pliegos Tarifarios (Las Condes)'!$A:$A,0))</f>
        <v>719.68899999999996</v>
      </c>
      <c r="S1622" s="21">
        <f t="shared" si="78"/>
        <v>130337.50902017478</v>
      </c>
      <c r="T1622" s="21">
        <f t="shared" si="79"/>
        <v>24764.126713833208</v>
      </c>
      <c r="U1622" s="19">
        <v>0</v>
      </c>
      <c r="V1622" s="21">
        <f t="shared" si="80"/>
        <v>155101.63573400798</v>
      </c>
    </row>
    <row r="1623" spans="1:22" x14ac:dyDescent="0.3">
      <c r="A1623" s="7" t="s">
        <v>143</v>
      </c>
      <c r="B1623" s="7">
        <v>4</v>
      </c>
      <c r="C1623" s="8" t="s">
        <v>186</v>
      </c>
      <c r="D1623" s="7" t="s">
        <v>698</v>
      </c>
      <c r="E1623" s="7" t="s">
        <v>121</v>
      </c>
      <c r="F1623" s="8" t="s">
        <v>699</v>
      </c>
      <c r="G1623" s="7" t="s">
        <v>16</v>
      </c>
      <c r="H1623" s="9">
        <v>709.45330000000001</v>
      </c>
      <c r="I1623" s="9">
        <v>1.9491000000000001</v>
      </c>
      <c r="J1623" s="9">
        <v>1.9491000000000001</v>
      </c>
      <c r="K1623" s="10">
        <v>1</v>
      </c>
      <c r="L1623" s="9">
        <v>22.89</v>
      </c>
      <c r="M1623" s="19">
        <f>H1623*INDEX('Pliegos Tarifarios (Las Condes)'!$B:$B,MATCH($B1623,'Pliegos Tarifarios (Las Condes)'!$A:$A,0))</f>
        <v>84310.011265399997</v>
      </c>
      <c r="N1623" s="19">
        <f>I1623*INDEX('Pliegos Tarifarios (Las Condes)'!$C:$C,MATCH($B1623,'Pliegos Tarifarios (Las Condes)'!$A:$A,0))</f>
        <v>6685.1342787000003</v>
      </c>
      <c r="O1623" s="19">
        <f>J1623*INDEX('Pliegos Tarifarios (Las Condes)'!$D:$D,MATCH($B1623,'Pliegos Tarifarios (Las Condes)'!$A:$A,0))</f>
        <v>27537.703422000002</v>
      </c>
      <c r="P1623" s="19">
        <f>H1623*INDEX('Pliegos Tarifarios (Las Condes)'!$E:$E,MATCH($B1623,'Pliegos Tarifarios (Las Condes)'!$A:$A,0))</f>
        <v>9174.6500756000005</v>
      </c>
      <c r="Q1623" s="19" cm="1">
        <f t="array" ref="Q1623">H1623*_xlfn.IFS(H1623&lt;=350,INDEX('Pliegos Tarifarios (Las Condes)'!$F:$F,MATCH($B1623,'Pliegos Tarifarios (Las Condes)'!$A:$A,0)),H1623&lt;=500,INDEX('Pliegos Tarifarios (Las Condes)'!$G:$G,MATCH($B1623,'Pliegos Tarifarios (Las Condes)'!$A:$A,0)),H1623&lt;=1000,INDEX('Pliegos Tarifarios (Las Condes)'!$H:$H,MATCH($B1623,'Pliegos Tarifarios (Las Condes)'!$A:$A,0)),H1623&lt;=5000,INDEX('Pliegos Tarifarios (Las Condes)'!$I:$I,MATCH($B1623,'Pliegos Tarifarios (Las Condes)'!$A:$A,0)),H1623&gt;5000,INDEX('Pliegos Tarifarios (Las Condes)'!$J:$J,MATCH($B1623,'Pliegos Tarifarios (Las Condes)'!$A:$A,0)))/1.19</f>
        <v>1663.9362691596643</v>
      </c>
      <c r="R1623" s="19">
        <f>INDEX('Pliegos Tarifarios (Las Condes)'!$K:$K,MATCH($B1623,'Pliegos Tarifarios (Las Condes)'!$A:$A,0))</f>
        <v>719.68899999999996</v>
      </c>
      <c r="S1623" s="21">
        <f t="shared" si="78"/>
        <v>130091.12431085967</v>
      </c>
      <c r="T1623" s="21">
        <f t="shared" si="79"/>
        <v>24717.313619063338</v>
      </c>
      <c r="U1623" s="19">
        <v>0</v>
      </c>
      <c r="V1623" s="21">
        <f t="shared" si="80"/>
        <v>154808.43792992301</v>
      </c>
    </row>
    <row r="1624" spans="1:22" x14ac:dyDescent="0.3">
      <c r="A1624" s="7" t="s">
        <v>143</v>
      </c>
      <c r="B1624" s="7">
        <v>4</v>
      </c>
      <c r="C1624" s="8" t="s">
        <v>186</v>
      </c>
      <c r="D1624" s="7" t="s">
        <v>700</v>
      </c>
      <c r="E1624" s="7" t="s">
        <v>121</v>
      </c>
      <c r="F1624" s="8" t="s">
        <v>701</v>
      </c>
      <c r="G1624" s="7" t="s">
        <v>16</v>
      </c>
      <c r="H1624" s="9">
        <v>710.31060000000002</v>
      </c>
      <c r="I1624" s="9">
        <v>1.9784999999999999</v>
      </c>
      <c r="J1624" s="9">
        <v>1.9638</v>
      </c>
      <c r="K1624" s="10">
        <v>0.99257012888551932</v>
      </c>
      <c r="L1624" s="9">
        <v>22.91</v>
      </c>
      <c r="M1624" s="19">
        <f>H1624*INDEX('Pliegos Tarifarios (Las Condes)'!$B:$B,MATCH($B1624,'Pliegos Tarifarios (Las Condes)'!$A:$A,0))</f>
        <v>84411.891082799993</v>
      </c>
      <c r="N1624" s="19">
        <f>I1624*INDEX('Pliegos Tarifarios (Las Condes)'!$C:$C,MATCH($B1624,'Pliegos Tarifarios (Las Condes)'!$A:$A,0))</f>
        <v>6785.9720744999995</v>
      </c>
      <c r="O1624" s="19">
        <f>J1624*INDEX('Pliegos Tarifarios (Las Condes)'!$D:$D,MATCH($B1624,'Pliegos Tarifarios (Las Condes)'!$A:$A,0))</f>
        <v>27745.391196</v>
      </c>
      <c r="P1624" s="19">
        <f>H1624*INDEX('Pliegos Tarifarios (Las Condes)'!$E:$E,MATCH($B1624,'Pliegos Tarifarios (Las Condes)'!$A:$A,0))</f>
        <v>9185.7366792000012</v>
      </c>
      <c r="Q1624" s="19" cm="1">
        <f t="array" ref="Q1624">H1624*_xlfn.IFS(H1624&lt;=350,INDEX('Pliegos Tarifarios (Las Condes)'!$F:$F,MATCH($B1624,'Pliegos Tarifarios (Las Condes)'!$A:$A,0)),H1624&lt;=500,INDEX('Pliegos Tarifarios (Las Condes)'!$G:$G,MATCH($B1624,'Pliegos Tarifarios (Las Condes)'!$A:$A,0)),H1624&lt;=1000,INDEX('Pliegos Tarifarios (Las Condes)'!$H:$H,MATCH($B1624,'Pliegos Tarifarios (Las Condes)'!$A:$A,0)),H1624&lt;=5000,INDEX('Pliegos Tarifarios (Las Condes)'!$I:$I,MATCH($B1624,'Pliegos Tarifarios (Las Condes)'!$A:$A,0)),H1624&gt;5000,INDEX('Pliegos Tarifarios (Las Condes)'!$J:$J,MATCH($B1624,'Pliegos Tarifarios (Las Condes)'!$A:$A,0)))/1.19</f>
        <v>1665.9469618487399</v>
      </c>
      <c r="R1624" s="19">
        <f>INDEX('Pliegos Tarifarios (Las Condes)'!$K:$K,MATCH($B1624,'Pliegos Tarifarios (Las Condes)'!$A:$A,0))</f>
        <v>719.68899999999996</v>
      </c>
      <c r="S1624" s="21">
        <f t="shared" si="78"/>
        <v>130514.62699434871</v>
      </c>
      <c r="T1624" s="21">
        <f t="shared" si="79"/>
        <v>24797.779128926257</v>
      </c>
      <c r="U1624" s="19">
        <v>0</v>
      </c>
      <c r="V1624" s="21">
        <f t="shared" si="80"/>
        <v>155312.40612327497</v>
      </c>
    </row>
    <row r="1625" spans="1:22" x14ac:dyDescent="0.3">
      <c r="A1625" s="7" t="s">
        <v>143</v>
      </c>
      <c r="B1625" s="7">
        <v>4</v>
      </c>
      <c r="C1625" s="8" t="s">
        <v>186</v>
      </c>
      <c r="D1625" s="7" t="s">
        <v>702</v>
      </c>
      <c r="E1625" s="7" t="s">
        <v>121</v>
      </c>
      <c r="F1625" s="8" t="s">
        <v>703</v>
      </c>
      <c r="G1625" s="7" t="s">
        <v>16</v>
      </c>
      <c r="H1625" s="9">
        <v>710.67430000000002</v>
      </c>
      <c r="I1625" s="9">
        <v>2.0084</v>
      </c>
      <c r="J1625" s="9">
        <v>2.0084</v>
      </c>
      <c r="K1625" s="10">
        <v>1</v>
      </c>
      <c r="L1625" s="9">
        <v>22.92</v>
      </c>
      <c r="M1625" s="19">
        <f>H1625*INDEX('Pliegos Tarifarios (Las Condes)'!$B:$B,MATCH($B1625,'Pliegos Tarifarios (Las Condes)'!$A:$A,0))</f>
        <v>84455.112463400001</v>
      </c>
      <c r="N1625" s="19">
        <f>I1625*INDEX('Pliegos Tarifarios (Las Condes)'!$C:$C,MATCH($B1625,'Pliegos Tarifarios (Las Condes)'!$A:$A,0))</f>
        <v>6888.5247988000001</v>
      </c>
      <c r="O1625" s="19">
        <f>J1625*INDEX('Pliegos Tarifarios (Las Condes)'!$D:$D,MATCH($B1625,'Pliegos Tarifarios (Las Condes)'!$A:$A,0))</f>
        <v>28375.518727999999</v>
      </c>
      <c r="P1625" s="19">
        <f>H1625*INDEX('Pliegos Tarifarios (Las Condes)'!$E:$E,MATCH($B1625,'Pliegos Tarifarios (Las Condes)'!$A:$A,0))</f>
        <v>9190.440047600001</v>
      </c>
      <c r="Q1625" s="19" cm="1">
        <f t="array" ref="Q1625">H1625*_xlfn.IFS(H1625&lt;=350,INDEX('Pliegos Tarifarios (Las Condes)'!$F:$F,MATCH($B1625,'Pliegos Tarifarios (Las Condes)'!$A:$A,0)),H1625&lt;=500,INDEX('Pliegos Tarifarios (Las Condes)'!$G:$G,MATCH($B1625,'Pliegos Tarifarios (Las Condes)'!$A:$A,0)),H1625&lt;=1000,INDEX('Pliegos Tarifarios (Las Condes)'!$H:$H,MATCH($B1625,'Pliegos Tarifarios (Las Condes)'!$A:$A,0)),H1625&lt;=5000,INDEX('Pliegos Tarifarios (Las Condes)'!$I:$I,MATCH($B1625,'Pliegos Tarifarios (Las Condes)'!$A:$A,0)),H1625&gt;5000,INDEX('Pliegos Tarifarios (Las Condes)'!$J:$J,MATCH($B1625,'Pliegos Tarifarios (Las Condes)'!$A:$A,0)))/1.19</f>
        <v>1666.7999758823532</v>
      </c>
      <c r="R1625" s="19">
        <f>INDEX('Pliegos Tarifarios (Las Condes)'!$K:$K,MATCH($B1625,'Pliegos Tarifarios (Las Condes)'!$A:$A,0))</f>
        <v>719.68899999999996</v>
      </c>
      <c r="S1625" s="21">
        <f t="shared" si="78"/>
        <v>131296.08501368237</v>
      </c>
      <c r="T1625" s="21">
        <f t="shared" si="79"/>
        <v>24946.25615259965</v>
      </c>
      <c r="U1625" s="19">
        <v>0</v>
      </c>
      <c r="V1625" s="21">
        <f t="shared" si="80"/>
        <v>156242.34116628201</v>
      </c>
    </row>
    <row r="1626" spans="1:22" x14ac:dyDescent="0.3">
      <c r="A1626" s="7" t="s">
        <v>143</v>
      </c>
      <c r="B1626" s="7">
        <v>4</v>
      </c>
      <c r="C1626" s="8" t="s">
        <v>186</v>
      </c>
      <c r="D1626" s="7" t="s">
        <v>704</v>
      </c>
      <c r="E1626" s="7" t="s">
        <v>121</v>
      </c>
      <c r="F1626" s="8" t="s">
        <v>705</v>
      </c>
      <c r="G1626" s="7" t="s">
        <v>16</v>
      </c>
      <c r="H1626" s="9">
        <v>711.72730000000001</v>
      </c>
      <c r="I1626" s="9">
        <v>1.9803999999999999</v>
      </c>
      <c r="J1626" s="9">
        <v>1.9803999999999999</v>
      </c>
      <c r="K1626" s="10">
        <v>1</v>
      </c>
      <c r="L1626" s="9">
        <v>22.96</v>
      </c>
      <c r="M1626" s="19">
        <f>H1626*INDEX('Pliegos Tarifarios (Las Condes)'!$B:$B,MATCH($B1626,'Pliegos Tarifarios (Las Condes)'!$A:$A,0))</f>
        <v>84580.248877399994</v>
      </c>
      <c r="N1626" s="19">
        <f>I1626*INDEX('Pliegos Tarifarios (Las Condes)'!$C:$C,MATCH($B1626,'Pliegos Tarifarios (Las Condes)'!$A:$A,0))</f>
        <v>6792.4888027999996</v>
      </c>
      <c r="O1626" s="19">
        <f>J1626*INDEX('Pliegos Tarifarios (Las Condes)'!$D:$D,MATCH($B1626,'Pliegos Tarifarios (Las Condes)'!$A:$A,0))</f>
        <v>27979.922967999999</v>
      </c>
      <c r="P1626" s="19">
        <f>H1626*INDEX('Pliegos Tarifarios (Las Condes)'!$E:$E,MATCH($B1626,'Pliegos Tarifarios (Las Condes)'!$A:$A,0))</f>
        <v>9204.0574436000006</v>
      </c>
      <c r="Q1626" s="19" cm="1">
        <f t="array" ref="Q1626">H1626*_xlfn.IFS(H1626&lt;=350,INDEX('Pliegos Tarifarios (Las Condes)'!$F:$F,MATCH($B1626,'Pliegos Tarifarios (Las Condes)'!$A:$A,0)),H1626&lt;=500,INDEX('Pliegos Tarifarios (Las Condes)'!$G:$G,MATCH($B1626,'Pliegos Tarifarios (Las Condes)'!$A:$A,0)),H1626&lt;=1000,INDEX('Pliegos Tarifarios (Las Condes)'!$H:$H,MATCH($B1626,'Pliegos Tarifarios (Las Condes)'!$A:$A,0)),H1626&lt;=5000,INDEX('Pliegos Tarifarios (Las Condes)'!$I:$I,MATCH($B1626,'Pliegos Tarifarios (Las Condes)'!$A:$A,0)),H1626&gt;5000,INDEX('Pliegos Tarifarios (Las Condes)'!$J:$J,MATCH($B1626,'Pliegos Tarifarios (Las Condes)'!$A:$A,0)))/1.19</f>
        <v>1669.2696590756307</v>
      </c>
      <c r="R1626" s="19">
        <f>INDEX('Pliegos Tarifarios (Las Condes)'!$K:$K,MATCH($B1626,'Pliegos Tarifarios (Las Condes)'!$A:$A,0))</f>
        <v>719.68899999999996</v>
      </c>
      <c r="S1626" s="21">
        <f t="shared" si="78"/>
        <v>130945.67675087562</v>
      </c>
      <c r="T1626" s="21">
        <f t="shared" si="79"/>
        <v>24879.678582666369</v>
      </c>
      <c r="U1626" s="19">
        <v>0</v>
      </c>
      <c r="V1626" s="21">
        <f t="shared" si="80"/>
        <v>155825.35533354199</v>
      </c>
    </row>
    <row r="1627" spans="1:22" x14ac:dyDescent="0.3">
      <c r="A1627" s="7" t="s">
        <v>143</v>
      </c>
      <c r="B1627" s="7">
        <v>4</v>
      </c>
      <c r="C1627" s="8" t="s">
        <v>186</v>
      </c>
      <c r="D1627" s="7" t="s">
        <v>706</v>
      </c>
      <c r="E1627" s="7" t="s">
        <v>121</v>
      </c>
      <c r="F1627" s="8" t="s">
        <v>707</v>
      </c>
      <c r="G1627" s="7" t="s">
        <v>16</v>
      </c>
      <c r="H1627" s="9">
        <v>709.54049999999995</v>
      </c>
      <c r="I1627" s="9">
        <v>1.9968999999999999</v>
      </c>
      <c r="J1627" s="9">
        <v>1.9968999999999999</v>
      </c>
      <c r="K1627" s="10">
        <v>1</v>
      </c>
      <c r="L1627" s="9">
        <v>22.89</v>
      </c>
      <c r="M1627" s="19">
        <f>H1627*INDEX('Pliegos Tarifarios (Las Condes)'!$B:$B,MATCH($B1627,'Pliegos Tarifarios (Las Condes)'!$A:$A,0))</f>
        <v>84320.373938999983</v>
      </c>
      <c r="N1627" s="19">
        <f>I1627*INDEX('Pliegos Tarifarios (Las Condes)'!$C:$C,MATCH($B1627,'Pliegos Tarifarios (Las Condes)'!$A:$A,0))</f>
        <v>6849.0814432999996</v>
      </c>
      <c r="O1627" s="19">
        <f>J1627*INDEX('Pliegos Tarifarios (Las Condes)'!$D:$D,MATCH($B1627,'Pliegos Tarifarios (Las Condes)'!$A:$A,0))</f>
        <v>28213.041897999999</v>
      </c>
      <c r="P1627" s="19">
        <f>H1627*INDEX('Pliegos Tarifarios (Las Condes)'!$E:$E,MATCH($B1627,'Pliegos Tarifarios (Las Condes)'!$A:$A,0))</f>
        <v>9175.7777459999998</v>
      </c>
      <c r="Q1627" s="19" cm="1">
        <f t="array" ref="Q1627">H1627*_xlfn.IFS(H1627&lt;=350,INDEX('Pliegos Tarifarios (Las Condes)'!$F:$F,MATCH($B1627,'Pliegos Tarifarios (Las Condes)'!$A:$A,0)),H1627&lt;=500,INDEX('Pliegos Tarifarios (Las Condes)'!$G:$G,MATCH($B1627,'Pliegos Tarifarios (Las Condes)'!$A:$A,0)),H1627&lt;=1000,INDEX('Pliegos Tarifarios (Las Condes)'!$H:$H,MATCH($B1627,'Pliegos Tarifarios (Las Condes)'!$A:$A,0)),H1627&lt;=5000,INDEX('Pliegos Tarifarios (Las Condes)'!$I:$I,MATCH($B1627,'Pliegos Tarifarios (Las Condes)'!$A:$A,0)),H1627&gt;5000,INDEX('Pliegos Tarifarios (Las Condes)'!$J:$J,MATCH($B1627,'Pliegos Tarifarios (Las Condes)'!$A:$A,0)))/1.19</f>
        <v>1664.1407861344539</v>
      </c>
      <c r="R1627" s="19">
        <f>INDEX('Pliegos Tarifarios (Las Condes)'!$K:$K,MATCH($B1627,'Pliegos Tarifarios (Las Condes)'!$A:$A,0))</f>
        <v>719.68899999999996</v>
      </c>
      <c r="S1627" s="21">
        <f t="shared" si="78"/>
        <v>130942.10481243444</v>
      </c>
      <c r="T1627" s="21">
        <f t="shared" si="79"/>
        <v>24878.999914362543</v>
      </c>
      <c r="U1627" s="19">
        <v>0</v>
      </c>
      <c r="V1627" s="21">
        <f t="shared" si="80"/>
        <v>155821.10472679697</v>
      </c>
    </row>
    <row r="1628" spans="1:22" x14ac:dyDescent="0.3">
      <c r="A1628" s="7" t="s">
        <v>143</v>
      </c>
      <c r="B1628" s="7">
        <v>4</v>
      </c>
      <c r="C1628" s="8" t="s">
        <v>186</v>
      </c>
      <c r="D1628" s="7" t="s">
        <v>708</v>
      </c>
      <c r="E1628" s="7" t="s">
        <v>121</v>
      </c>
      <c r="F1628" s="8" t="s">
        <v>709</v>
      </c>
      <c r="G1628" s="7" t="s">
        <v>16</v>
      </c>
      <c r="H1628" s="9">
        <v>711.12210000000005</v>
      </c>
      <c r="I1628" s="9">
        <v>1.9970000000000001</v>
      </c>
      <c r="J1628" s="9">
        <v>1.9970000000000001</v>
      </c>
      <c r="K1628" s="10">
        <v>1</v>
      </c>
      <c r="L1628" s="9">
        <v>22.94</v>
      </c>
      <c r="M1628" s="19">
        <f>H1628*INDEX('Pliegos Tarifarios (Las Condes)'!$B:$B,MATCH($B1628,'Pliegos Tarifarios (Las Condes)'!$A:$A,0))</f>
        <v>84508.328119800004</v>
      </c>
      <c r="N1628" s="19">
        <f>I1628*INDEX('Pliegos Tarifarios (Las Condes)'!$C:$C,MATCH($B1628,'Pliegos Tarifarios (Las Condes)'!$A:$A,0))</f>
        <v>6849.4244290000006</v>
      </c>
      <c r="O1628" s="19">
        <f>J1628*INDEX('Pliegos Tarifarios (Las Condes)'!$D:$D,MATCH($B1628,'Pliegos Tarifarios (Las Condes)'!$A:$A,0))</f>
        <v>28214.454740000001</v>
      </c>
      <c r="P1628" s="19">
        <f>H1628*INDEX('Pliegos Tarifarios (Las Condes)'!$E:$E,MATCH($B1628,'Pliegos Tarifarios (Las Condes)'!$A:$A,0))</f>
        <v>9196.2309972000003</v>
      </c>
      <c r="Q1628" s="19" cm="1">
        <f t="array" ref="Q1628">H1628*_xlfn.IFS(H1628&lt;=350,INDEX('Pliegos Tarifarios (Las Condes)'!$F:$F,MATCH($B1628,'Pliegos Tarifarios (Las Condes)'!$A:$A,0)),H1628&lt;=500,INDEX('Pliegos Tarifarios (Las Condes)'!$G:$G,MATCH($B1628,'Pliegos Tarifarios (Las Condes)'!$A:$A,0)),H1628&lt;=1000,INDEX('Pliegos Tarifarios (Las Condes)'!$H:$H,MATCH($B1628,'Pliegos Tarifarios (Las Condes)'!$A:$A,0)),H1628&lt;=5000,INDEX('Pliegos Tarifarios (Las Condes)'!$I:$I,MATCH($B1628,'Pliegos Tarifarios (Las Condes)'!$A:$A,0)),H1628&gt;5000,INDEX('Pliegos Tarifarios (Las Condes)'!$J:$J,MATCH($B1628,'Pliegos Tarifarios (Las Condes)'!$A:$A,0)))/1.19</f>
        <v>1667.8502362184879</v>
      </c>
      <c r="R1628" s="19">
        <f>INDEX('Pliegos Tarifarios (Las Condes)'!$K:$K,MATCH($B1628,'Pliegos Tarifarios (Las Condes)'!$A:$A,0))</f>
        <v>719.68899999999996</v>
      </c>
      <c r="S1628" s="21">
        <f t="shared" si="78"/>
        <v>131155.97752221851</v>
      </c>
      <c r="T1628" s="21">
        <f t="shared" si="79"/>
        <v>24919.635729221518</v>
      </c>
      <c r="U1628" s="19">
        <v>0</v>
      </c>
      <c r="V1628" s="21">
        <f t="shared" si="80"/>
        <v>156075.61325144002</v>
      </c>
    </row>
    <row r="1629" spans="1:22" x14ac:dyDescent="0.3">
      <c r="A1629" s="7" t="s">
        <v>143</v>
      </c>
      <c r="B1629" s="7">
        <v>4</v>
      </c>
      <c r="C1629" s="8" t="s">
        <v>186</v>
      </c>
      <c r="D1629" s="7" t="s">
        <v>710</v>
      </c>
      <c r="E1629" s="7" t="s">
        <v>121</v>
      </c>
      <c r="F1629" s="8" t="s">
        <v>711</v>
      </c>
      <c r="G1629" s="7" t="s">
        <v>16</v>
      </c>
      <c r="H1629" s="9">
        <v>710.10249999999996</v>
      </c>
      <c r="I1629" s="9">
        <v>2.0308000000000002</v>
      </c>
      <c r="J1629" s="9">
        <v>1.9888999999999999</v>
      </c>
      <c r="K1629" s="10">
        <v>0.9793677368524718</v>
      </c>
      <c r="L1629" s="9">
        <v>22.91</v>
      </c>
      <c r="M1629" s="19">
        <f>H1629*INDEX('Pliegos Tarifarios (Las Condes)'!$B:$B,MATCH($B1629,'Pliegos Tarifarios (Las Condes)'!$A:$A,0))</f>
        <v>84387.160894999994</v>
      </c>
      <c r="N1629" s="19">
        <f>I1629*INDEX('Pliegos Tarifarios (Las Condes)'!$C:$C,MATCH($B1629,'Pliegos Tarifarios (Las Condes)'!$A:$A,0))</f>
        <v>6965.3535956000005</v>
      </c>
      <c r="O1629" s="19">
        <f>J1629*INDEX('Pliegos Tarifarios (Las Condes)'!$D:$D,MATCH($B1629,'Pliegos Tarifarios (Las Condes)'!$A:$A,0))</f>
        <v>28100.014537999999</v>
      </c>
      <c r="P1629" s="19">
        <f>H1629*INDEX('Pliegos Tarifarios (Las Condes)'!$E:$E,MATCH($B1629,'Pliegos Tarifarios (Las Condes)'!$A:$A,0))</f>
        <v>9183.0455299999994</v>
      </c>
      <c r="Q1629" s="19" cm="1">
        <f t="array" ref="Q1629">H1629*_xlfn.IFS(H1629&lt;=350,INDEX('Pliegos Tarifarios (Las Condes)'!$F:$F,MATCH($B1629,'Pliegos Tarifarios (Las Condes)'!$A:$A,0)),H1629&lt;=500,INDEX('Pliegos Tarifarios (Las Condes)'!$G:$G,MATCH($B1629,'Pliegos Tarifarios (Las Condes)'!$A:$A,0)),H1629&lt;=1000,INDEX('Pliegos Tarifarios (Las Condes)'!$H:$H,MATCH($B1629,'Pliegos Tarifarios (Las Condes)'!$A:$A,0)),H1629&lt;=5000,INDEX('Pliegos Tarifarios (Las Condes)'!$I:$I,MATCH($B1629,'Pliegos Tarifarios (Las Condes)'!$A:$A,0)),H1629&gt;5000,INDEX('Pliegos Tarifarios (Las Condes)'!$J:$J,MATCH($B1629,'Pliegos Tarifarios (Las Condes)'!$A:$A,0)))/1.19</f>
        <v>1665.4588886554625</v>
      </c>
      <c r="R1629" s="19">
        <f>INDEX('Pliegos Tarifarios (Las Condes)'!$K:$K,MATCH($B1629,'Pliegos Tarifarios (Las Condes)'!$A:$A,0))</f>
        <v>719.68899999999996</v>
      </c>
      <c r="S1629" s="21">
        <f t="shared" si="78"/>
        <v>131020.72244725545</v>
      </c>
      <c r="T1629" s="21">
        <f t="shared" si="79"/>
        <v>24893.937264978536</v>
      </c>
      <c r="U1629" s="19">
        <v>0</v>
      </c>
      <c r="V1629" s="21">
        <f t="shared" si="80"/>
        <v>155914.65971223399</v>
      </c>
    </row>
    <row r="1630" spans="1:22" x14ac:dyDescent="0.3">
      <c r="A1630" s="7" t="s">
        <v>143</v>
      </c>
      <c r="B1630" s="7">
        <v>4</v>
      </c>
      <c r="C1630" s="8" t="s">
        <v>186</v>
      </c>
      <c r="D1630" s="7" t="s">
        <v>712</v>
      </c>
      <c r="E1630" s="7" t="s">
        <v>121</v>
      </c>
      <c r="F1630" s="8" t="s">
        <v>713</v>
      </c>
      <c r="G1630" s="7" t="s">
        <v>16</v>
      </c>
      <c r="H1630" s="9">
        <v>712.79960000000005</v>
      </c>
      <c r="I1630" s="9">
        <v>2.0289000000000001</v>
      </c>
      <c r="J1630" s="9">
        <v>2.0289000000000001</v>
      </c>
      <c r="K1630" s="10">
        <v>1</v>
      </c>
      <c r="L1630" s="9">
        <v>22.99</v>
      </c>
      <c r="M1630" s="19">
        <f>H1630*INDEX('Pliegos Tarifarios (Las Condes)'!$B:$B,MATCH($B1630,'Pliegos Tarifarios (Las Condes)'!$A:$A,0))</f>
        <v>84707.678864800007</v>
      </c>
      <c r="N1630" s="19">
        <f>I1630*INDEX('Pliegos Tarifarios (Las Condes)'!$C:$C,MATCH($B1630,'Pliegos Tarifarios (Las Condes)'!$A:$A,0))</f>
        <v>6958.8368673000004</v>
      </c>
      <c r="O1630" s="19">
        <f>J1630*INDEX('Pliegos Tarifarios (Las Condes)'!$D:$D,MATCH($B1630,'Pliegos Tarifarios (Las Condes)'!$A:$A,0))</f>
        <v>28665.151338000003</v>
      </c>
      <c r="P1630" s="19">
        <f>H1630*INDEX('Pliegos Tarifarios (Las Condes)'!$E:$E,MATCH($B1630,'Pliegos Tarifarios (Las Condes)'!$A:$A,0))</f>
        <v>9217.9244272000014</v>
      </c>
      <c r="Q1630" s="19" cm="1">
        <f t="array" ref="Q1630">H1630*_xlfn.IFS(H1630&lt;=350,INDEX('Pliegos Tarifarios (Las Condes)'!$F:$F,MATCH($B1630,'Pliegos Tarifarios (Las Condes)'!$A:$A,0)),H1630&lt;=500,INDEX('Pliegos Tarifarios (Las Condes)'!$G:$G,MATCH($B1630,'Pliegos Tarifarios (Las Condes)'!$A:$A,0)),H1630&lt;=1000,INDEX('Pliegos Tarifarios (Las Condes)'!$H:$H,MATCH($B1630,'Pliegos Tarifarios (Las Condes)'!$A:$A,0)),H1630&lt;=5000,INDEX('Pliegos Tarifarios (Las Condes)'!$I:$I,MATCH($B1630,'Pliegos Tarifarios (Las Condes)'!$A:$A,0)),H1630&gt;5000,INDEX('Pliegos Tarifarios (Las Condes)'!$J:$J,MATCH($B1630,'Pliegos Tarifarios (Las Condes)'!$A:$A,0)))/1.19</f>
        <v>1671.7846080672273</v>
      </c>
      <c r="R1630" s="19">
        <f>INDEX('Pliegos Tarifarios (Las Condes)'!$K:$K,MATCH($B1630,'Pliegos Tarifarios (Las Condes)'!$A:$A,0))</f>
        <v>719.68899999999996</v>
      </c>
      <c r="S1630" s="21">
        <f t="shared" si="78"/>
        <v>131941.06510536725</v>
      </c>
      <c r="T1630" s="21">
        <f t="shared" si="79"/>
        <v>25068.802370019777</v>
      </c>
      <c r="U1630" s="19">
        <v>0</v>
      </c>
      <c r="V1630" s="21">
        <f t="shared" si="80"/>
        <v>157009.86747538703</v>
      </c>
    </row>
    <row r="1631" spans="1:22" x14ac:dyDescent="0.3">
      <c r="A1631" s="7" t="s">
        <v>143</v>
      </c>
      <c r="B1631" s="7">
        <v>4</v>
      </c>
      <c r="C1631" s="8" t="s">
        <v>186</v>
      </c>
      <c r="D1631" s="7" t="s">
        <v>714</v>
      </c>
      <c r="E1631" s="7" t="s">
        <v>121</v>
      </c>
      <c r="F1631" s="8" t="s">
        <v>715</v>
      </c>
      <c r="G1631" s="7" t="s">
        <v>16</v>
      </c>
      <c r="H1631" s="9">
        <v>711.1816</v>
      </c>
      <c r="I1631" s="9">
        <v>1.9856</v>
      </c>
      <c r="J1631" s="9">
        <v>1.9823</v>
      </c>
      <c r="K1631" s="10">
        <v>0.99833803384367437</v>
      </c>
      <c r="L1631" s="9">
        <v>22.94</v>
      </c>
      <c r="M1631" s="19">
        <f>H1631*INDEX('Pliegos Tarifarios (Las Condes)'!$B:$B,MATCH($B1631,'Pliegos Tarifarios (Las Condes)'!$A:$A,0))</f>
        <v>84515.39898079999</v>
      </c>
      <c r="N1631" s="19">
        <f>I1631*INDEX('Pliegos Tarifarios (Las Condes)'!$C:$C,MATCH($B1631,'Pliegos Tarifarios (Las Condes)'!$A:$A,0))</f>
        <v>6810.3240592000002</v>
      </c>
      <c r="O1631" s="19">
        <f>J1631*INDEX('Pliegos Tarifarios (Las Condes)'!$D:$D,MATCH($B1631,'Pliegos Tarifarios (Las Condes)'!$A:$A,0))</f>
        <v>28006.766965999999</v>
      </c>
      <c r="P1631" s="19">
        <f>H1631*INDEX('Pliegos Tarifarios (Las Condes)'!$E:$E,MATCH($B1631,'Pliegos Tarifarios (Las Condes)'!$A:$A,0))</f>
        <v>9197.0004511999996</v>
      </c>
      <c r="Q1631" s="19" cm="1">
        <f t="array" ref="Q1631">H1631*_xlfn.IFS(H1631&lt;=350,INDEX('Pliegos Tarifarios (Las Condes)'!$F:$F,MATCH($B1631,'Pliegos Tarifarios (Las Condes)'!$A:$A,0)),H1631&lt;=500,INDEX('Pliegos Tarifarios (Las Condes)'!$G:$G,MATCH($B1631,'Pliegos Tarifarios (Las Condes)'!$A:$A,0)),H1631&lt;=1000,INDEX('Pliegos Tarifarios (Las Condes)'!$H:$H,MATCH($B1631,'Pliegos Tarifarios (Las Condes)'!$A:$A,0)),H1631&lt;=5000,INDEX('Pliegos Tarifarios (Las Condes)'!$I:$I,MATCH($B1631,'Pliegos Tarifarios (Las Condes)'!$A:$A,0)),H1631&gt;5000,INDEX('Pliegos Tarifarios (Las Condes)'!$J:$J,MATCH($B1631,'Pliegos Tarifarios (Las Condes)'!$A:$A,0)))/1.19</f>
        <v>1667.9897862184876</v>
      </c>
      <c r="R1631" s="19">
        <f>INDEX('Pliegos Tarifarios (Las Condes)'!$K:$K,MATCH($B1631,'Pliegos Tarifarios (Las Condes)'!$A:$A,0))</f>
        <v>719.68899999999996</v>
      </c>
      <c r="S1631" s="21">
        <f t="shared" si="78"/>
        <v>130917.16924341847</v>
      </c>
      <c r="T1631" s="21">
        <f t="shared" si="79"/>
        <v>24874.262156249508</v>
      </c>
      <c r="U1631" s="19">
        <v>0</v>
      </c>
      <c r="V1631" s="21">
        <f t="shared" si="80"/>
        <v>155791.43139966798</v>
      </c>
    </row>
    <row r="1632" spans="1:22" x14ac:dyDescent="0.3">
      <c r="A1632" s="7" t="s">
        <v>143</v>
      </c>
      <c r="B1632" s="7">
        <v>4</v>
      </c>
      <c r="C1632" s="8" t="s">
        <v>186</v>
      </c>
      <c r="D1632" s="7" t="s">
        <v>716</v>
      </c>
      <c r="E1632" s="7" t="s">
        <v>121</v>
      </c>
      <c r="F1632" s="8" t="s">
        <v>717</v>
      </c>
      <c r="G1632" s="7" t="s">
        <v>16</v>
      </c>
      <c r="H1632" s="9">
        <v>711.13969999999995</v>
      </c>
      <c r="I1632" s="9">
        <v>1.9774</v>
      </c>
      <c r="J1632" s="9">
        <v>1.9430000000000001</v>
      </c>
      <c r="K1632" s="10">
        <v>0.98260341863052492</v>
      </c>
      <c r="L1632" s="9">
        <v>22.94</v>
      </c>
      <c r="M1632" s="19">
        <f>H1632*INDEX('Pliegos Tarifarios (Las Condes)'!$B:$B,MATCH($B1632,'Pliegos Tarifarios (Las Condes)'!$A:$A,0))</f>
        <v>84510.419668599992</v>
      </c>
      <c r="N1632" s="19">
        <f>I1632*INDEX('Pliegos Tarifarios (Las Condes)'!$C:$C,MATCH($B1632,'Pliegos Tarifarios (Las Condes)'!$A:$A,0))</f>
        <v>6782.1992318000002</v>
      </c>
      <c r="O1632" s="19">
        <f>J1632*INDEX('Pliegos Tarifarios (Las Condes)'!$D:$D,MATCH($B1632,'Pliegos Tarifarios (Las Condes)'!$A:$A,0))</f>
        <v>27451.520060000003</v>
      </c>
      <c r="P1632" s="19">
        <f>H1632*INDEX('Pliegos Tarifarios (Las Condes)'!$E:$E,MATCH($B1632,'Pliegos Tarifarios (Las Condes)'!$A:$A,0))</f>
        <v>9196.4586003999993</v>
      </c>
      <c r="Q1632" s="19" cm="1">
        <f t="array" ref="Q1632">H1632*_xlfn.IFS(H1632&lt;=350,INDEX('Pliegos Tarifarios (Las Condes)'!$F:$F,MATCH($B1632,'Pliegos Tarifarios (Las Condes)'!$A:$A,0)),H1632&lt;=500,INDEX('Pliegos Tarifarios (Las Condes)'!$G:$G,MATCH($B1632,'Pliegos Tarifarios (Las Condes)'!$A:$A,0)),H1632&lt;=1000,INDEX('Pliegos Tarifarios (Las Condes)'!$H:$H,MATCH($B1632,'Pliegos Tarifarios (Las Condes)'!$A:$A,0)),H1632&lt;=5000,INDEX('Pliegos Tarifarios (Las Condes)'!$I:$I,MATCH($B1632,'Pliegos Tarifarios (Las Condes)'!$A:$A,0)),H1632&gt;5000,INDEX('Pliegos Tarifarios (Las Condes)'!$J:$J,MATCH($B1632,'Pliegos Tarifarios (Las Condes)'!$A:$A,0)))/1.19</f>
        <v>1667.8915148739497</v>
      </c>
      <c r="R1632" s="19">
        <f>INDEX('Pliegos Tarifarios (Las Condes)'!$K:$K,MATCH($B1632,'Pliegos Tarifarios (Las Condes)'!$A:$A,0))</f>
        <v>719.68899999999996</v>
      </c>
      <c r="S1632" s="21">
        <f t="shared" si="78"/>
        <v>130328.17807567393</v>
      </c>
      <c r="T1632" s="21">
        <f t="shared" si="79"/>
        <v>24762.353834378046</v>
      </c>
      <c r="U1632" s="19">
        <v>0</v>
      </c>
      <c r="V1632" s="21">
        <f t="shared" si="80"/>
        <v>155090.53191005197</v>
      </c>
    </row>
    <row r="1633" spans="1:22" x14ac:dyDescent="0.3">
      <c r="A1633" s="7" t="s">
        <v>143</v>
      </c>
      <c r="B1633" s="7">
        <v>4</v>
      </c>
      <c r="C1633" s="8" t="s">
        <v>186</v>
      </c>
      <c r="D1633" s="7" t="s">
        <v>718</v>
      </c>
      <c r="E1633" s="7" t="s">
        <v>121</v>
      </c>
      <c r="F1633" s="8" t="s">
        <v>719</v>
      </c>
      <c r="G1633" s="7" t="s">
        <v>16</v>
      </c>
      <c r="H1633" s="9">
        <v>711.17769999999996</v>
      </c>
      <c r="I1633" s="9">
        <v>2.0508000000000002</v>
      </c>
      <c r="J1633" s="9">
        <v>1.9240999999999999</v>
      </c>
      <c r="K1633" s="10">
        <v>0.93821923151940689</v>
      </c>
      <c r="L1633" s="9">
        <v>22.94</v>
      </c>
      <c r="M1633" s="19">
        <f>H1633*INDEX('Pliegos Tarifarios (Las Condes)'!$B:$B,MATCH($B1633,'Pliegos Tarifarios (Las Condes)'!$A:$A,0))</f>
        <v>84514.935512599986</v>
      </c>
      <c r="N1633" s="19">
        <f>I1633*INDEX('Pliegos Tarifarios (Las Condes)'!$C:$C,MATCH($B1633,'Pliegos Tarifarios (Las Condes)'!$A:$A,0))</f>
        <v>7033.9507356000004</v>
      </c>
      <c r="O1633" s="19">
        <f>J1633*INDEX('Pliegos Tarifarios (Las Condes)'!$D:$D,MATCH($B1633,'Pliegos Tarifarios (Las Condes)'!$A:$A,0))</f>
        <v>27184.492921999998</v>
      </c>
      <c r="P1633" s="19">
        <f>H1633*INDEX('Pliegos Tarifarios (Las Condes)'!$E:$E,MATCH($B1633,'Pliegos Tarifarios (Las Condes)'!$A:$A,0))</f>
        <v>9196.9500164000001</v>
      </c>
      <c r="Q1633" s="19" cm="1">
        <f t="array" ref="Q1633">H1633*_xlfn.IFS(H1633&lt;=350,INDEX('Pliegos Tarifarios (Las Condes)'!$F:$F,MATCH($B1633,'Pliegos Tarifarios (Las Condes)'!$A:$A,0)),H1633&lt;=500,INDEX('Pliegos Tarifarios (Las Condes)'!$G:$G,MATCH($B1633,'Pliegos Tarifarios (Las Condes)'!$A:$A,0)),H1633&lt;=1000,INDEX('Pliegos Tarifarios (Las Condes)'!$H:$H,MATCH($B1633,'Pliegos Tarifarios (Las Condes)'!$A:$A,0)),H1633&lt;=5000,INDEX('Pliegos Tarifarios (Las Condes)'!$I:$I,MATCH($B1633,'Pliegos Tarifarios (Las Condes)'!$A:$A,0)),H1633&gt;5000,INDEX('Pliegos Tarifarios (Las Condes)'!$J:$J,MATCH($B1633,'Pliegos Tarifarios (Las Condes)'!$A:$A,0)))/1.19</f>
        <v>1667.9806392436976</v>
      </c>
      <c r="R1633" s="19">
        <f>INDEX('Pliegos Tarifarios (Las Condes)'!$K:$K,MATCH($B1633,'Pliegos Tarifarios (Las Condes)'!$A:$A,0))</f>
        <v>719.68899999999996</v>
      </c>
      <c r="S1633" s="21">
        <f t="shared" si="78"/>
        <v>130317.99882584368</v>
      </c>
      <c r="T1633" s="21">
        <f t="shared" si="79"/>
        <v>24760.419776910298</v>
      </c>
      <c r="U1633" s="19">
        <v>0</v>
      </c>
      <c r="V1633" s="21">
        <f t="shared" si="80"/>
        <v>155078.41860275398</v>
      </c>
    </row>
    <row r="1634" spans="1:22" x14ac:dyDescent="0.3">
      <c r="A1634" s="7" t="s">
        <v>143</v>
      </c>
      <c r="B1634" s="7">
        <v>4</v>
      </c>
      <c r="C1634" s="8" t="s">
        <v>186</v>
      </c>
      <c r="D1634" s="7" t="s">
        <v>720</v>
      </c>
      <c r="E1634" s="7" t="s">
        <v>121</v>
      </c>
      <c r="F1634" s="8" t="s">
        <v>721</v>
      </c>
      <c r="G1634" s="7" t="s">
        <v>16</v>
      </c>
      <c r="H1634" s="9">
        <v>708.77660000000003</v>
      </c>
      <c r="I1634" s="9">
        <v>2.0363000000000002</v>
      </c>
      <c r="J1634" s="9">
        <v>2.0363000000000002</v>
      </c>
      <c r="K1634" s="10">
        <v>1</v>
      </c>
      <c r="L1634" s="9">
        <v>22.86</v>
      </c>
      <c r="M1634" s="19">
        <f>H1634*INDEX('Pliegos Tarifarios (Las Condes)'!$B:$B,MATCH($B1634,'Pliegos Tarifarios (Las Condes)'!$A:$A,0))</f>
        <v>84229.593590799996</v>
      </c>
      <c r="N1634" s="19">
        <f>I1634*INDEX('Pliegos Tarifarios (Las Condes)'!$C:$C,MATCH($B1634,'Pliegos Tarifarios (Las Condes)'!$A:$A,0))</f>
        <v>6984.2178091000005</v>
      </c>
      <c r="O1634" s="19">
        <f>J1634*INDEX('Pliegos Tarifarios (Las Condes)'!$D:$D,MATCH($B1634,'Pliegos Tarifarios (Las Condes)'!$A:$A,0))</f>
        <v>28769.701646000005</v>
      </c>
      <c r="P1634" s="19">
        <f>H1634*INDEX('Pliegos Tarifarios (Las Condes)'!$E:$E,MATCH($B1634,'Pliegos Tarifarios (Las Condes)'!$A:$A,0))</f>
        <v>9165.8989912000015</v>
      </c>
      <c r="Q1634" s="19" cm="1">
        <f t="array" ref="Q1634">H1634*_xlfn.IFS(H1634&lt;=350,INDEX('Pliegos Tarifarios (Las Condes)'!$F:$F,MATCH($B1634,'Pliegos Tarifarios (Las Condes)'!$A:$A,0)),H1634&lt;=500,INDEX('Pliegos Tarifarios (Las Condes)'!$G:$G,MATCH($B1634,'Pliegos Tarifarios (Las Condes)'!$A:$A,0)),H1634&lt;=1000,INDEX('Pliegos Tarifarios (Las Condes)'!$H:$H,MATCH($B1634,'Pliegos Tarifarios (Las Condes)'!$A:$A,0)),H1634&lt;=5000,INDEX('Pliegos Tarifarios (Las Condes)'!$I:$I,MATCH($B1634,'Pliegos Tarifarios (Las Condes)'!$A:$A,0)),H1634&gt;5000,INDEX('Pliegos Tarifarios (Las Condes)'!$J:$J,MATCH($B1634,'Pliegos Tarifarios (Las Condes)'!$A:$A,0)))/1.19</f>
        <v>1662.3491517647062</v>
      </c>
      <c r="R1634" s="19">
        <f>INDEX('Pliegos Tarifarios (Las Condes)'!$K:$K,MATCH($B1634,'Pliegos Tarifarios (Las Condes)'!$A:$A,0))</f>
        <v>719.68899999999996</v>
      </c>
      <c r="S1634" s="21">
        <f t="shared" si="78"/>
        <v>131531.45018886469</v>
      </c>
      <c r="T1634" s="21">
        <f t="shared" si="79"/>
        <v>24990.975535884292</v>
      </c>
      <c r="U1634" s="19">
        <v>0</v>
      </c>
      <c r="V1634" s="21">
        <f t="shared" si="80"/>
        <v>156522.42572474899</v>
      </c>
    </row>
    <row r="1635" spans="1:22" x14ac:dyDescent="0.3">
      <c r="A1635" s="7" t="s">
        <v>143</v>
      </c>
      <c r="B1635" s="7">
        <v>4</v>
      </c>
      <c r="C1635" s="8" t="s">
        <v>186</v>
      </c>
      <c r="D1635" s="7" t="s">
        <v>722</v>
      </c>
      <c r="E1635" s="7" t="s">
        <v>121</v>
      </c>
      <c r="F1635" s="8" t="s">
        <v>723</v>
      </c>
      <c r="G1635" s="7" t="s">
        <v>16</v>
      </c>
      <c r="H1635" s="9">
        <v>710.38599999999997</v>
      </c>
      <c r="I1635" s="9">
        <v>1.9832000000000001</v>
      </c>
      <c r="J1635" s="9">
        <v>1.9657</v>
      </c>
      <c r="K1635" s="10">
        <v>0.9911758773699072</v>
      </c>
      <c r="L1635" s="9">
        <v>22.92</v>
      </c>
      <c r="M1635" s="19">
        <f>H1635*INDEX('Pliegos Tarifarios (Las Condes)'!$B:$B,MATCH($B1635,'Pliegos Tarifarios (Las Condes)'!$A:$A,0))</f>
        <v>84420.851467999993</v>
      </c>
      <c r="N1635" s="19">
        <f>I1635*INDEX('Pliegos Tarifarios (Las Condes)'!$C:$C,MATCH($B1635,'Pliegos Tarifarios (Las Condes)'!$A:$A,0))</f>
        <v>6802.0924024000005</v>
      </c>
      <c r="O1635" s="19">
        <f>J1635*INDEX('Pliegos Tarifarios (Las Condes)'!$D:$D,MATCH($B1635,'Pliegos Tarifarios (Las Condes)'!$A:$A,0))</f>
        <v>27772.235194000001</v>
      </c>
      <c r="P1635" s="19">
        <f>H1635*INDEX('Pliegos Tarifarios (Las Condes)'!$E:$E,MATCH($B1635,'Pliegos Tarifarios (Las Condes)'!$A:$A,0))</f>
        <v>9186.7117519999993</v>
      </c>
      <c r="Q1635" s="19" cm="1">
        <f t="array" ref="Q1635">H1635*_xlfn.IFS(H1635&lt;=350,INDEX('Pliegos Tarifarios (Las Condes)'!$F:$F,MATCH($B1635,'Pliegos Tarifarios (Las Condes)'!$A:$A,0)),H1635&lt;=500,INDEX('Pliegos Tarifarios (Las Condes)'!$G:$G,MATCH($B1635,'Pliegos Tarifarios (Las Condes)'!$A:$A,0)),H1635&lt;=1000,INDEX('Pliegos Tarifarios (Las Condes)'!$H:$H,MATCH($B1635,'Pliegos Tarifarios (Las Condes)'!$A:$A,0)),H1635&lt;=5000,INDEX('Pliegos Tarifarios (Las Condes)'!$I:$I,MATCH($B1635,'Pliegos Tarifarios (Las Condes)'!$A:$A,0)),H1635&gt;5000,INDEX('Pliegos Tarifarios (Las Condes)'!$J:$J,MATCH($B1635,'Pliegos Tarifarios (Las Condes)'!$A:$A,0)))/1.19</f>
        <v>1666.1238033613447</v>
      </c>
      <c r="R1635" s="19">
        <f>INDEX('Pliegos Tarifarios (Las Condes)'!$K:$K,MATCH($B1635,'Pliegos Tarifarios (Las Condes)'!$A:$A,0))</f>
        <v>719.68899999999996</v>
      </c>
      <c r="S1635" s="21">
        <f t="shared" si="78"/>
        <v>130567.70361976135</v>
      </c>
      <c r="T1635" s="21">
        <f t="shared" si="79"/>
        <v>24807.863687754656</v>
      </c>
      <c r="U1635" s="19">
        <v>0</v>
      </c>
      <c r="V1635" s="21">
        <f t="shared" si="80"/>
        <v>155375.567307516</v>
      </c>
    </row>
    <row r="1636" spans="1:22" x14ac:dyDescent="0.3">
      <c r="A1636" s="7" t="s">
        <v>143</v>
      </c>
      <c r="B1636" s="7">
        <v>4</v>
      </c>
      <c r="C1636" s="8" t="s">
        <v>186</v>
      </c>
      <c r="D1636" s="7" t="s">
        <v>724</v>
      </c>
      <c r="E1636" s="7" t="s">
        <v>121</v>
      </c>
      <c r="F1636" s="8" t="s">
        <v>725</v>
      </c>
      <c r="G1636" s="7" t="s">
        <v>16</v>
      </c>
      <c r="H1636" s="9">
        <v>710.6508</v>
      </c>
      <c r="I1636" s="9">
        <v>2.0169999999999999</v>
      </c>
      <c r="J1636" s="9">
        <v>1.9464999999999999</v>
      </c>
      <c r="K1636" s="10">
        <v>0.96504709965294988</v>
      </c>
      <c r="L1636" s="9">
        <v>22.92</v>
      </c>
      <c r="M1636" s="19">
        <f>H1636*INDEX('Pliegos Tarifarios (Las Condes)'!$B:$B,MATCH($B1636,'Pliegos Tarifarios (Las Condes)'!$A:$A,0))</f>
        <v>84452.31977039999</v>
      </c>
      <c r="N1636" s="19">
        <f>I1636*INDEX('Pliegos Tarifarios (Las Condes)'!$C:$C,MATCH($B1636,'Pliegos Tarifarios (Las Condes)'!$A:$A,0))</f>
        <v>6918.0215689999995</v>
      </c>
      <c r="O1636" s="19">
        <f>J1636*INDEX('Pliegos Tarifarios (Las Condes)'!$D:$D,MATCH($B1636,'Pliegos Tarifarios (Las Condes)'!$A:$A,0))</f>
        <v>27500.969529999998</v>
      </c>
      <c r="P1636" s="19">
        <f>H1636*INDEX('Pliegos Tarifarios (Las Condes)'!$E:$E,MATCH($B1636,'Pliegos Tarifarios (Las Condes)'!$A:$A,0))</f>
        <v>9190.1361455999995</v>
      </c>
      <c r="Q1636" s="19" cm="1">
        <f t="array" ref="Q1636">H1636*_xlfn.IFS(H1636&lt;=350,INDEX('Pliegos Tarifarios (Las Condes)'!$F:$F,MATCH($B1636,'Pliegos Tarifarios (Las Condes)'!$A:$A,0)),H1636&lt;=500,INDEX('Pliegos Tarifarios (Las Condes)'!$G:$G,MATCH($B1636,'Pliegos Tarifarios (Las Condes)'!$A:$A,0)),H1636&lt;=1000,INDEX('Pliegos Tarifarios (Las Condes)'!$H:$H,MATCH($B1636,'Pliegos Tarifarios (Las Condes)'!$A:$A,0)),H1636&lt;=5000,INDEX('Pliegos Tarifarios (Las Condes)'!$I:$I,MATCH($B1636,'Pliegos Tarifarios (Las Condes)'!$A:$A,0)),H1636&gt;5000,INDEX('Pliegos Tarifarios (Las Condes)'!$J:$J,MATCH($B1636,'Pliegos Tarifarios (Las Condes)'!$A:$A,0)))/1.19</f>
        <v>1666.7448594957987</v>
      </c>
      <c r="R1636" s="19">
        <f>INDEX('Pliegos Tarifarios (Las Condes)'!$K:$K,MATCH($B1636,'Pliegos Tarifarios (Las Condes)'!$A:$A,0))</f>
        <v>719.68899999999996</v>
      </c>
      <c r="S1636" s="21">
        <f t="shared" si="78"/>
        <v>130447.88087449579</v>
      </c>
      <c r="T1636" s="21">
        <f t="shared" si="79"/>
        <v>24785.097366154201</v>
      </c>
      <c r="U1636" s="19">
        <v>0</v>
      </c>
      <c r="V1636" s="21">
        <f t="shared" si="80"/>
        <v>155232.97824065</v>
      </c>
    </row>
    <row r="1637" spans="1:22" x14ac:dyDescent="0.3">
      <c r="A1637" s="7" t="s">
        <v>143</v>
      </c>
      <c r="B1637" s="7">
        <v>4</v>
      </c>
      <c r="C1637" s="8" t="s">
        <v>186</v>
      </c>
      <c r="D1637" s="7" t="s">
        <v>726</v>
      </c>
      <c r="E1637" s="7" t="s">
        <v>121</v>
      </c>
      <c r="F1637" s="8" t="s">
        <v>727</v>
      </c>
      <c r="G1637" s="7" t="s">
        <v>16</v>
      </c>
      <c r="H1637" s="9">
        <v>708.97670000000005</v>
      </c>
      <c r="I1637" s="9">
        <v>2.0116000000000001</v>
      </c>
      <c r="J1637" s="9">
        <v>2.0116000000000001</v>
      </c>
      <c r="K1637" s="10">
        <v>1</v>
      </c>
      <c r="L1637" s="9">
        <v>22.87</v>
      </c>
      <c r="M1637" s="19">
        <f>H1637*INDEX('Pliegos Tarifarios (Las Condes)'!$B:$B,MATCH($B1637,'Pliegos Tarifarios (Las Condes)'!$A:$A,0))</f>
        <v>84253.373074600007</v>
      </c>
      <c r="N1637" s="19">
        <f>I1637*INDEX('Pliegos Tarifarios (Las Condes)'!$C:$C,MATCH($B1637,'Pliegos Tarifarios (Las Condes)'!$A:$A,0))</f>
        <v>6899.5003412000005</v>
      </c>
      <c r="O1637" s="19">
        <f>J1637*INDEX('Pliegos Tarifarios (Las Condes)'!$D:$D,MATCH($B1637,'Pliegos Tarifarios (Las Condes)'!$A:$A,0))</f>
        <v>28420.729672000001</v>
      </c>
      <c r="P1637" s="19">
        <f>H1637*INDEX('Pliegos Tarifarios (Las Condes)'!$E:$E,MATCH($B1637,'Pliegos Tarifarios (Las Condes)'!$A:$A,0))</f>
        <v>9168.4866844000007</v>
      </c>
      <c r="Q1637" s="19" cm="1">
        <f t="array" ref="Q1637">H1637*_xlfn.IFS(H1637&lt;=350,INDEX('Pliegos Tarifarios (Las Condes)'!$F:$F,MATCH($B1637,'Pliegos Tarifarios (Las Condes)'!$A:$A,0)),H1637&lt;=500,INDEX('Pliegos Tarifarios (Las Condes)'!$G:$G,MATCH($B1637,'Pliegos Tarifarios (Las Condes)'!$A:$A,0)),H1637&lt;=1000,INDEX('Pliegos Tarifarios (Las Condes)'!$H:$H,MATCH($B1637,'Pliegos Tarifarios (Las Condes)'!$A:$A,0)),H1637&lt;=5000,INDEX('Pliegos Tarifarios (Las Condes)'!$I:$I,MATCH($B1637,'Pliegos Tarifarios (Las Condes)'!$A:$A,0)),H1637&gt;5000,INDEX('Pliegos Tarifarios (Las Condes)'!$J:$J,MATCH($B1637,'Pliegos Tarifarios (Las Condes)'!$A:$A,0)))/1.19</f>
        <v>1662.8184619327735</v>
      </c>
      <c r="R1637" s="19">
        <f>INDEX('Pliegos Tarifarios (Las Condes)'!$K:$K,MATCH($B1637,'Pliegos Tarifarios (Las Condes)'!$A:$A,0))</f>
        <v>719.68899999999996</v>
      </c>
      <c r="S1637" s="21">
        <f t="shared" si="78"/>
        <v>131124.59723413282</v>
      </c>
      <c r="T1637" s="21">
        <f t="shared" si="79"/>
        <v>24913.673474485237</v>
      </c>
      <c r="U1637" s="19">
        <v>0</v>
      </c>
      <c r="V1637" s="21">
        <f t="shared" si="80"/>
        <v>156038.27070861805</v>
      </c>
    </row>
    <row r="1638" spans="1:22" x14ac:dyDescent="0.3">
      <c r="A1638" s="7" t="s">
        <v>143</v>
      </c>
      <c r="B1638" s="7">
        <v>4</v>
      </c>
      <c r="C1638" s="8" t="s">
        <v>186</v>
      </c>
      <c r="D1638" s="7" t="s">
        <v>728</v>
      </c>
      <c r="E1638" s="7" t="s">
        <v>121</v>
      </c>
      <c r="F1638" s="8" t="s">
        <v>729</v>
      </c>
      <c r="G1638" s="7" t="s">
        <v>16</v>
      </c>
      <c r="H1638" s="9">
        <v>710.97889999999995</v>
      </c>
      <c r="I1638" s="9">
        <v>1.9906999999999999</v>
      </c>
      <c r="J1638" s="9">
        <v>1.9370000000000001</v>
      </c>
      <c r="K1638" s="10">
        <v>0.97302456422364003</v>
      </c>
      <c r="L1638" s="9">
        <v>22.93</v>
      </c>
      <c r="M1638" s="19">
        <f>H1638*INDEX('Pliegos Tarifarios (Las Condes)'!$B:$B,MATCH($B1638,'Pliegos Tarifarios (Las Condes)'!$A:$A,0))</f>
        <v>84491.310518199985</v>
      </c>
      <c r="N1638" s="19">
        <f>I1638*INDEX('Pliegos Tarifarios (Las Condes)'!$C:$C,MATCH($B1638,'Pliegos Tarifarios (Las Condes)'!$A:$A,0))</f>
        <v>6827.8163298999998</v>
      </c>
      <c r="O1638" s="19">
        <f>J1638*INDEX('Pliegos Tarifarios (Las Condes)'!$D:$D,MATCH($B1638,'Pliegos Tarifarios (Las Condes)'!$A:$A,0))</f>
        <v>27366.749540000001</v>
      </c>
      <c r="P1638" s="19">
        <f>H1638*INDEX('Pliegos Tarifarios (Las Condes)'!$E:$E,MATCH($B1638,'Pliegos Tarifarios (Las Condes)'!$A:$A,0))</f>
        <v>9194.3791347999995</v>
      </c>
      <c r="Q1638" s="19" cm="1">
        <f t="array" ref="Q1638">H1638*_xlfn.IFS(H1638&lt;=350,INDEX('Pliegos Tarifarios (Las Condes)'!$F:$F,MATCH($B1638,'Pliegos Tarifarios (Las Condes)'!$A:$A,0)),H1638&lt;=500,INDEX('Pliegos Tarifarios (Las Condes)'!$G:$G,MATCH($B1638,'Pliegos Tarifarios (Las Condes)'!$A:$A,0)),H1638&lt;=1000,INDEX('Pliegos Tarifarios (Las Condes)'!$H:$H,MATCH($B1638,'Pliegos Tarifarios (Las Condes)'!$A:$A,0)),H1638&lt;=5000,INDEX('Pliegos Tarifarios (Las Condes)'!$I:$I,MATCH($B1638,'Pliegos Tarifarios (Las Condes)'!$A:$A,0)),H1638&gt;5000,INDEX('Pliegos Tarifarios (Las Condes)'!$J:$J,MATCH($B1638,'Pliegos Tarifarios (Las Condes)'!$A:$A,0)))/1.19</f>
        <v>1667.5143780672272</v>
      </c>
      <c r="R1638" s="19">
        <f>INDEX('Pliegos Tarifarios (Las Condes)'!$K:$K,MATCH($B1638,'Pliegos Tarifarios (Las Condes)'!$A:$A,0))</f>
        <v>719.68899999999996</v>
      </c>
      <c r="S1638" s="21">
        <f t="shared" si="78"/>
        <v>130267.45890096721</v>
      </c>
      <c r="T1638" s="21">
        <f t="shared" si="79"/>
        <v>24750.817191183771</v>
      </c>
      <c r="U1638" s="19">
        <v>0</v>
      </c>
      <c r="V1638" s="21">
        <f t="shared" si="80"/>
        <v>155018.27609215098</v>
      </c>
    </row>
    <row r="1639" spans="1:22" x14ac:dyDescent="0.3">
      <c r="A1639" s="7" t="s">
        <v>143</v>
      </c>
      <c r="B1639" s="7">
        <v>4</v>
      </c>
      <c r="C1639" s="8" t="s">
        <v>186</v>
      </c>
      <c r="D1639" s="7" t="s">
        <v>730</v>
      </c>
      <c r="E1639" s="7" t="s">
        <v>121</v>
      </c>
      <c r="F1639" s="8" t="s">
        <v>731</v>
      </c>
      <c r="G1639" s="7" t="s">
        <v>16</v>
      </c>
      <c r="H1639" s="9">
        <v>708.12080000000003</v>
      </c>
      <c r="I1639" s="9">
        <v>2.0152000000000001</v>
      </c>
      <c r="J1639" s="9">
        <v>2.0152000000000001</v>
      </c>
      <c r="K1639" s="10">
        <v>1</v>
      </c>
      <c r="L1639" s="9">
        <v>22.84</v>
      </c>
      <c r="M1639" s="19">
        <f>H1639*INDEX('Pliegos Tarifarios (Las Condes)'!$B:$B,MATCH($B1639,'Pliegos Tarifarios (Las Condes)'!$A:$A,0))</f>
        <v>84151.659630399998</v>
      </c>
      <c r="N1639" s="19">
        <f>I1639*INDEX('Pliegos Tarifarios (Las Condes)'!$C:$C,MATCH($B1639,'Pliegos Tarifarios (Las Condes)'!$A:$A,0))</f>
        <v>6911.8478264000005</v>
      </c>
      <c r="O1639" s="19">
        <f>J1639*INDEX('Pliegos Tarifarios (Las Condes)'!$D:$D,MATCH($B1639,'Pliegos Tarifarios (Las Condes)'!$A:$A,0))</f>
        <v>28471.591984000002</v>
      </c>
      <c r="P1639" s="19">
        <f>H1639*INDEX('Pliegos Tarifarios (Las Condes)'!$E:$E,MATCH($B1639,'Pliegos Tarifarios (Las Condes)'!$A:$A,0))</f>
        <v>9157.4181856000014</v>
      </c>
      <c r="Q1639" s="19" cm="1">
        <f t="array" ref="Q1639">H1639*_xlfn.IFS(H1639&lt;=350,INDEX('Pliegos Tarifarios (Las Condes)'!$F:$F,MATCH($B1639,'Pliegos Tarifarios (Las Condes)'!$A:$A,0)),H1639&lt;=500,INDEX('Pliegos Tarifarios (Las Condes)'!$G:$G,MATCH($B1639,'Pliegos Tarifarios (Las Condes)'!$A:$A,0)),H1639&lt;=1000,INDEX('Pliegos Tarifarios (Las Condes)'!$H:$H,MATCH($B1639,'Pliegos Tarifarios (Las Condes)'!$A:$A,0)),H1639&lt;=5000,INDEX('Pliegos Tarifarios (Las Condes)'!$I:$I,MATCH($B1639,'Pliegos Tarifarios (Las Condes)'!$A:$A,0)),H1639&gt;5000,INDEX('Pliegos Tarifarios (Las Condes)'!$J:$J,MATCH($B1639,'Pliegos Tarifarios (Las Condes)'!$A:$A,0)))/1.19</f>
        <v>1660.8110527731096</v>
      </c>
      <c r="R1639" s="19">
        <f>INDEX('Pliegos Tarifarios (Las Condes)'!$K:$K,MATCH($B1639,'Pliegos Tarifarios (Las Condes)'!$A:$A,0))</f>
        <v>719.68899999999996</v>
      </c>
      <c r="S1639" s="21">
        <f t="shared" si="78"/>
        <v>131073.01767917312</v>
      </c>
      <c r="T1639" s="21">
        <f t="shared" si="79"/>
        <v>24903.873359042893</v>
      </c>
      <c r="U1639" s="19">
        <v>0</v>
      </c>
      <c r="V1639" s="21">
        <f t="shared" si="80"/>
        <v>155976.89103821601</v>
      </c>
    </row>
    <row r="1640" spans="1:22" x14ac:dyDescent="0.3">
      <c r="A1640" s="7" t="s">
        <v>143</v>
      </c>
      <c r="B1640" s="7">
        <v>4</v>
      </c>
      <c r="C1640" s="8" t="s">
        <v>186</v>
      </c>
      <c r="D1640" s="7" t="s">
        <v>732</v>
      </c>
      <c r="E1640" s="7" t="s">
        <v>121</v>
      </c>
      <c r="F1640" s="8" t="s">
        <v>733</v>
      </c>
      <c r="G1640" s="7" t="s">
        <v>16</v>
      </c>
      <c r="H1640" s="9">
        <v>708.68640000000005</v>
      </c>
      <c r="I1640" s="9">
        <v>1.9838</v>
      </c>
      <c r="J1640" s="9">
        <v>1.9838</v>
      </c>
      <c r="K1640" s="10">
        <v>1</v>
      </c>
      <c r="L1640" s="9">
        <v>22.86</v>
      </c>
      <c r="M1640" s="19">
        <f>H1640*INDEX('Pliegos Tarifarios (Las Condes)'!$B:$B,MATCH($B1640,'Pliegos Tarifarios (Las Condes)'!$A:$A,0))</f>
        <v>84218.874403199996</v>
      </c>
      <c r="N1640" s="19">
        <f>I1640*INDEX('Pliegos Tarifarios (Las Condes)'!$C:$C,MATCH($B1640,'Pliegos Tarifarios (Las Condes)'!$A:$A,0))</f>
        <v>6804.1503166000002</v>
      </c>
      <c r="O1640" s="19">
        <f>J1640*INDEX('Pliegos Tarifarios (Las Condes)'!$D:$D,MATCH($B1640,'Pliegos Tarifarios (Las Condes)'!$A:$A,0))</f>
        <v>28027.959596000001</v>
      </c>
      <c r="P1640" s="19">
        <f>H1640*INDEX('Pliegos Tarifarios (Las Condes)'!$E:$E,MATCH($B1640,'Pliegos Tarifarios (Las Condes)'!$A:$A,0))</f>
        <v>9164.7325248000016</v>
      </c>
      <c r="Q1640" s="19" cm="1">
        <f t="array" ref="Q1640">H1640*_xlfn.IFS(H1640&lt;=350,INDEX('Pliegos Tarifarios (Las Condes)'!$F:$F,MATCH($B1640,'Pliegos Tarifarios (Las Condes)'!$A:$A,0)),H1640&lt;=500,INDEX('Pliegos Tarifarios (Las Condes)'!$G:$G,MATCH($B1640,'Pliegos Tarifarios (Las Condes)'!$A:$A,0)),H1640&lt;=1000,INDEX('Pliegos Tarifarios (Las Condes)'!$H:$H,MATCH($B1640,'Pliegos Tarifarios (Las Condes)'!$A:$A,0)),H1640&lt;=5000,INDEX('Pliegos Tarifarios (Las Condes)'!$I:$I,MATCH($B1640,'Pliegos Tarifarios (Las Condes)'!$A:$A,0)),H1640&gt;5000,INDEX('Pliegos Tarifarios (Las Condes)'!$J:$J,MATCH($B1640,'Pliegos Tarifarios (Las Condes)'!$A:$A,0)))/1.19</f>
        <v>1662.1375986554626</v>
      </c>
      <c r="R1640" s="19">
        <f>INDEX('Pliegos Tarifarios (Las Condes)'!$K:$K,MATCH($B1640,'Pliegos Tarifarios (Las Condes)'!$A:$A,0))</f>
        <v>719.68899999999996</v>
      </c>
      <c r="S1640" s="21">
        <f t="shared" si="78"/>
        <v>130597.54343925546</v>
      </c>
      <c r="T1640" s="21">
        <f t="shared" si="79"/>
        <v>24813.533253458536</v>
      </c>
      <c r="U1640" s="19">
        <v>0</v>
      </c>
      <c r="V1640" s="21">
        <f t="shared" si="80"/>
        <v>155411.07669271401</v>
      </c>
    </row>
    <row r="1641" spans="1:22" x14ac:dyDescent="0.3">
      <c r="A1641" s="7" t="s">
        <v>143</v>
      </c>
      <c r="B1641" s="7">
        <v>4</v>
      </c>
      <c r="C1641" s="8" t="s">
        <v>186</v>
      </c>
      <c r="D1641" s="7" t="s">
        <v>734</v>
      </c>
      <c r="E1641" s="7" t="s">
        <v>121</v>
      </c>
      <c r="F1641" s="8" t="s">
        <v>735</v>
      </c>
      <c r="G1641" s="7" t="s">
        <v>16</v>
      </c>
      <c r="H1641" s="9">
        <v>711.41510000000005</v>
      </c>
      <c r="I1641" s="9">
        <v>1.9883</v>
      </c>
      <c r="J1641" s="9">
        <v>1.9752000000000001</v>
      </c>
      <c r="K1641" s="10">
        <v>0.99341145702358802</v>
      </c>
      <c r="L1641" s="9">
        <v>22.95</v>
      </c>
      <c r="M1641" s="19">
        <f>H1641*INDEX('Pliegos Tarifarios (Las Condes)'!$B:$B,MATCH($B1641,'Pliegos Tarifarios (Las Condes)'!$A:$A,0))</f>
        <v>84543.147653799999</v>
      </c>
      <c r="N1641" s="19">
        <f>I1641*INDEX('Pliegos Tarifarios (Las Condes)'!$C:$C,MATCH($B1641,'Pliegos Tarifarios (Las Condes)'!$A:$A,0))</f>
        <v>6819.5846731000001</v>
      </c>
      <c r="O1641" s="19">
        <f>J1641*INDEX('Pliegos Tarifarios (Las Condes)'!$D:$D,MATCH($B1641,'Pliegos Tarifarios (Las Condes)'!$A:$A,0))</f>
        <v>27906.455184000002</v>
      </c>
      <c r="P1641" s="19">
        <f>H1641*INDEX('Pliegos Tarifarios (Las Condes)'!$E:$E,MATCH($B1641,'Pliegos Tarifarios (Las Condes)'!$A:$A,0))</f>
        <v>9200.0200732000012</v>
      </c>
      <c r="Q1641" s="19" cm="1">
        <f t="array" ref="Q1641">H1641*_xlfn.IFS(H1641&lt;=350,INDEX('Pliegos Tarifarios (Las Condes)'!$F:$F,MATCH($B1641,'Pliegos Tarifarios (Las Condes)'!$A:$A,0)),H1641&lt;=500,INDEX('Pliegos Tarifarios (Las Condes)'!$G:$G,MATCH($B1641,'Pliegos Tarifarios (Las Condes)'!$A:$A,0)),H1641&lt;=1000,INDEX('Pliegos Tarifarios (Las Condes)'!$H:$H,MATCH($B1641,'Pliegos Tarifarios (Las Condes)'!$A:$A,0)),H1641&lt;=5000,INDEX('Pliegos Tarifarios (Las Condes)'!$I:$I,MATCH($B1641,'Pliegos Tarifarios (Las Condes)'!$A:$A,0)),H1641&gt;5000,INDEX('Pliegos Tarifarios (Las Condes)'!$J:$J,MATCH($B1641,'Pliegos Tarifarios (Las Condes)'!$A:$A,0)))/1.19</f>
        <v>1668.5374320168073</v>
      </c>
      <c r="R1641" s="19">
        <f>INDEX('Pliegos Tarifarios (Las Condes)'!$K:$K,MATCH($B1641,'Pliegos Tarifarios (Las Condes)'!$A:$A,0))</f>
        <v>719.68899999999996</v>
      </c>
      <c r="S1641" s="21">
        <f t="shared" si="78"/>
        <v>130857.43401611682</v>
      </c>
      <c r="T1641" s="21">
        <f t="shared" si="79"/>
        <v>24862.912463062195</v>
      </c>
      <c r="U1641" s="19">
        <v>0</v>
      </c>
      <c r="V1641" s="21">
        <f t="shared" si="80"/>
        <v>155720.34647917902</v>
      </c>
    </row>
    <row r="1642" spans="1:22" x14ac:dyDescent="0.3">
      <c r="A1642" s="7" t="s">
        <v>143</v>
      </c>
      <c r="B1642" s="7">
        <v>4</v>
      </c>
      <c r="C1642" s="8" t="s">
        <v>186</v>
      </c>
      <c r="D1642" s="7" t="s">
        <v>736</v>
      </c>
      <c r="E1642" s="7" t="s">
        <v>121</v>
      </c>
      <c r="F1642" s="8" t="s">
        <v>737</v>
      </c>
      <c r="G1642" s="7" t="s">
        <v>16</v>
      </c>
      <c r="H1642" s="9">
        <v>709.39350000000002</v>
      </c>
      <c r="I1642" s="9">
        <v>2.0062000000000002</v>
      </c>
      <c r="J1642" s="9">
        <v>1.9581999999999999</v>
      </c>
      <c r="K1642" s="10">
        <v>0.97607417007277431</v>
      </c>
      <c r="L1642" s="9">
        <v>22.88</v>
      </c>
      <c r="M1642" s="19">
        <f>H1642*INDEX('Pliegos Tarifarios (Las Condes)'!$B:$B,MATCH($B1642,'Pliegos Tarifarios (Las Condes)'!$A:$A,0))</f>
        <v>84302.904752999995</v>
      </c>
      <c r="N1642" s="19">
        <f>I1642*INDEX('Pliegos Tarifarios (Las Condes)'!$C:$C,MATCH($B1642,'Pliegos Tarifarios (Las Condes)'!$A:$A,0))</f>
        <v>6880.9791134000006</v>
      </c>
      <c r="O1642" s="19">
        <f>J1642*INDEX('Pliegos Tarifarios (Las Condes)'!$D:$D,MATCH($B1642,'Pliegos Tarifarios (Las Condes)'!$A:$A,0))</f>
        <v>27666.272043999998</v>
      </c>
      <c r="P1642" s="19">
        <f>H1642*INDEX('Pliegos Tarifarios (Las Condes)'!$E:$E,MATCH($B1642,'Pliegos Tarifarios (Las Condes)'!$A:$A,0))</f>
        <v>9173.8767420000004</v>
      </c>
      <c r="Q1642" s="19" cm="1">
        <f t="array" ref="Q1642">H1642*_xlfn.IFS(H1642&lt;=350,INDEX('Pliegos Tarifarios (Las Condes)'!$F:$F,MATCH($B1642,'Pliegos Tarifarios (Las Condes)'!$A:$A,0)),H1642&lt;=500,INDEX('Pliegos Tarifarios (Las Condes)'!$G:$G,MATCH($B1642,'Pliegos Tarifarios (Las Condes)'!$A:$A,0)),H1642&lt;=1000,INDEX('Pliegos Tarifarios (Las Condes)'!$H:$H,MATCH($B1642,'Pliegos Tarifarios (Las Condes)'!$A:$A,0)),H1642&lt;=5000,INDEX('Pliegos Tarifarios (Las Condes)'!$I:$I,MATCH($B1642,'Pliegos Tarifarios (Las Condes)'!$A:$A,0)),H1642&gt;5000,INDEX('Pliegos Tarifarios (Las Condes)'!$J:$J,MATCH($B1642,'Pliegos Tarifarios (Las Condes)'!$A:$A,0)))/1.19</f>
        <v>1663.7960155462188</v>
      </c>
      <c r="R1642" s="19">
        <f>INDEX('Pliegos Tarifarios (Las Condes)'!$K:$K,MATCH($B1642,'Pliegos Tarifarios (Las Condes)'!$A:$A,0))</f>
        <v>719.68899999999996</v>
      </c>
      <c r="S1642" s="21">
        <f t="shared" si="78"/>
        <v>130407.51766794622</v>
      </c>
      <c r="T1642" s="21">
        <f t="shared" si="79"/>
        <v>24777.428356909782</v>
      </c>
      <c r="U1642" s="19">
        <v>0</v>
      </c>
      <c r="V1642" s="21">
        <f t="shared" si="80"/>
        <v>155184.94602485601</v>
      </c>
    </row>
    <row r="1643" spans="1:22" x14ac:dyDescent="0.3">
      <c r="A1643" s="7" t="s">
        <v>143</v>
      </c>
      <c r="B1643" s="7">
        <v>4</v>
      </c>
      <c r="C1643" s="8" t="s">
        <v>186</v>
      </c>
      <c r="D1643" s="7" t="s">
        <v>738</v>
      </c>
      <c r="E1643" s="7" t="s">
        <v>121</v>
      </c>
      <c r="F1643" s="8" t="s">
        <v>739</v>
      </c>
      <c r="G1643" s="7" t="s">
        <v>16</v>
      </c>
      <c r="H1643" s="9">
        <v>711.59280000000001</v>
      </c>
      <c r="I1643" s="9">
        <v>1.9844999999999999</v>
      </c>
      <c r="J1643" s="9">
        <v>1.9844999999999999</v>
      </c>
      <c r="K1643" s="10">
        <v>1</v>
      </c>
      <c r="L1643" s="9">
        <v>22.95</v>
      </c>
      <c r="M1643" s="19">
        <f>H1643*INDEX('Pliegos Tarifarios (Las Condes)'!$B:$B,MATCH($B1643,'Pliegos Tarifarios (Las Condes)'!$A:$A,0))</f>
        <v>84564.2651664</v>
      </c>
      <c r="N1643" s="19">
        <f>I1643*INDEX('Pliegos Tarifarios (Las Condes)'!$C:$C,MATCH($B1643,'Pliegos Tarifarios (Las Condes)'!$A:$A,0))</f>
        <v>6806.5512165</v>
      </c>
      <c r="O1643" s="19">
        <f>J1643*INDEX('Pliegos Tarifarios (Las Condes)'!$D:$D,MATCH($B1643,'Pliegos Tarifarios (Las Condes)'!$A:$A,0))</f>
        <v>28037.849490000001</v>
      </c>
      <c r="P1643" s="19">
        <f>H1643*INDEX('Pliegos Tarifarios (Las Condes)'!$E:$E,MATCH($B1643,'Pliegos Tarifarios (Las Condes)'!$A:$A,0))</f>
        <v>9202.3180896000013</v>
      </c>
      <c r="Q1643" s="19" cm="1">
        <f t="array" ref="Q1643">H1643*_xlfn.IFS(H1643&lt;=350,INDEX('Pliegos Tarifarios (Las Condes)'!$F:$F,MATCH($B1643,'Pliegos Tarifarios (Las Condes)'!$A:$A,0)),H1643&lt;=500,INDEX('Pliegos Tarifarios (Las Condes)'!$G:$G,MATCH($B1643,'Pliegos Tarifarios (Las Condes)'!$A:$A,0)),H1643&lt;=1000,INDEX('Pliegos Tarifarios (Las Condes)'!$H:$H,MATCH($B1643,'Pliegos Tarifarios (Las Condes)'!$A:$A,0)),H1643&lt;=5000,INDEX('Pliegos Tarifarios (Las Condes)'!$I:$I,MATCH($B1643,'Pliegos Tarifarios (Las Condes)'!$A:$A,0)),H1643&gt;5000,INDEX('Pliegos Tarifarios (Las Condes)'!$J:$J,MATCH($B1643,'Pliegos Tarifarios (Las Condes)'!$A:$A,0)))/1.19</f>
        <v>1668.954205714286</v>
      </c>
      <c r="R1643" s="19">
        <f>INDEX('Pliegos Tarifarios (Las Condes)'!$K:$K,MATCH($B1643,'Pliegos Tarifarios (Las Condes)'!$A:$A,0))</f>
        <v>719.68899999999996</v>
      </c>
      <c r="S1643" s="21">
        <f t="shared" si="78"/>
        <v>130999.62716821427</v>
      </c>
      <c r="T1643" s="21">
        <f t="shared" si="79"/>
        <v>24889.92916196071</v>
      </c>
      <c r="U1643" s="19">
        <v>0</v>
      </c>
      <c r="V1643" s="21">
        <f t="shared" si="80"/>
        <v>155889.55633017496</v>
      </c>
    </row>
    <row r="1644" spans="1:22" x14ac:dyDescent="0.3">
      <c r="A1644" s="7" t="s">
        <v>143</v>
      </c>
      <c r="B1644" s="7">
        <v>4</v>
      </c>
      <c r="C1644" s="8" t="s">
        <v>186</v>
      </c>
      <c r="D1644" s="7" t="s">
        <v>740</v>
      </c>
      <c r="E1644" s="7" t="s">
        <v>121</v>
      </c>
      <c r="F1644" s="8" t="s">
        <v>741</v>
      </c>
      <c r="G1644" s="7" t="s">
        <v>16</v>
      </c>
      <c r="H1644" s="9">
        <v>711.63120000000004</v>
      </c>
      <c r="I1644" s="9">
        <v>2.0087000000000002</v>
      </c>
      <c r="J1644" s="9">
        <v>1.9799</v>
      </c>
      <c r="K1644" s="10">
        <v>0.98566236869617152</v>
      </c>
      <c r="L1644" s="9">
        <v>22.96</v>
      </c>
      <c r="M1644" s="19">
        <f>H1644*INDEX('Pliegos Tarifarios (Las Condes)'!$B:$B,MATCH($B1644,'Pliegos Tarifarios (Las Condes)'!$A:$A,0))</f>
        <v>84568.828545600001</v>
      </c>
      <c r="N1644" s="19">
        <f>I1644*INDEX('Pliegos Tarifarios (Las Condes)'!$C:$C,MATCH($B1644,'Pliegos Tarifarios (Las Condes)'!$A:$A,0))</f>
        <v>6889.5537559000004</v>
      </c>
      <c r="O1644" s="19">
        <f>J1644*INDEX('Pliegos Tarifarios (Las Condes)'!$D:$D,MATCH($B1644,'Pliegos Tarifarios (Las Condes)'!$A:$A,0))</f>
        <v>27972.858757999998</v>
      </c>
      <c r="P1644" s="19">
        <f>H1644*INDEX('Pliegos Tarifarios (Las Condes)'!$E:$E,MATCH($B1644,'Pliegos Tarifarios (Las Condes)'!$A:$A,0))</f>
        <v>9202.8146784</v>
      </c>
      <c r="Q1644" s="19" cm="1">
        <f t="array" ref="Q1644">H1644*_xlfn.IFS(H1644&lt;=350,INDEX('Pliegos Tarifarios (Las Condes)'!$F:$F,MATCH($B1644,'Pliegos Tarifarios (Las Condes)'!$A:$A,0)),H1644&lt;=500,INDEX('Pliegos Tarifarios (Las Condes)'!$G:$G,MATCH($B1644,'Pliegos Tarifarios (Las Condes)'!$A:$A,0)),H1644&lt;=1000,INDEX('Pliegos Tarifarios (Las Condes)'!$H:$H,MATCH($B1644,'Pliegos Tarifarios (Las Condes)'!$A:$A,0)),H1644&lt;=5000,INDEX('Pliegos Tarifarios (Las Condes)'!$I:$I,MATCH($B1644,'Pliegos Tarifarios (Las Condes)'!$A:$A,0)),H1644&gt;5000,INDEX('Pliegos Tarifarios (Las Condes)'!$J:$J,MATCH($B1644,'Pliegos Tarifarios (Las Condes)'!$A:$A,0)))/1.19</f>
        <v>1669.0442682352946</v>
      </c>
      <c r="R1644" s="19">
        <f>INDEX('Pliegos Tarifarios (Las Condes)'!$K:$K,MATCH($B1644,'Pliegos Tarifarios (Las Condes)'!$A:$A,0))</f>
        <v>719.68899999999996</v>
      </c>
      <c r="S1644" s="21">
        <f t="shared" si="78"/>
        <v>131022.7890061353</v>
      </c>
      <c r="T1644" s="21">
        <f t="shared" si="79"/>
        <v>24894.329911165707</v>
      </c>
      <c r="U1644" s="19">
        <v>0</v>
      </c>
      <c r="V1644" s="21">
        <f t="shared" si="80"/>
        <v>155917.11891730101</v>
      </c>
    </row>
    <row r="1645" spans="1:22" x14ac:dyDescent="0.3">
      <c r="A1645" s="7" t="s">
        <v>143</v>
      </c>
      <c r="B1645" s="7">
        <v>4</v>
      </c>
      <c r="C1645" s="8" t="s">
        <v>186</v>
      </c>
      <c r="D1645" s="7" t="s">
        <v>742</v>
      </c>
      <c r="E1645" s="7" t="s">
        <v>121</v>
      </c>
      <c r="F1645" s="8" t="s">
        <v>743</v>
      </c>
      <c r="G1645" s="7" t="s">
        <v>16</v>
      </c>
      <c r="H1645" s="9">
        <v>708.15819999999997</v>
      </c>
      <c r="I1645" s="9">
        <v>1.9832000000000001</v>
      </c>
      <c r="J1645" s="9">
        <v>1.9832000000000001</v>
      </c>
      <c r="K1645" s="10">
        <v>1</v>
      </c>
      <c r="L1645" s="9">
        <v>22.84</v>
      </c>
      <c r="M1645" s="19">
        <f>H1645*INDEX('Pliegos Tarifarios (Las Condes)'!$B:$B,MATCH($B1645,'Pliegos Tarifarios (Las Condes)'!$A:$A,0))</f>
        <v>84156.104171599989</v>
      </c>
      <c r="N1645" s="19">
        <f>I1645*INDEX('Pliegos Tarifarios (Las Condes)'!$C:$C,MATCH($B1645,'Pliegos Tarifarios (Las Condes)'!$A:$A,0))</f>
        <v>6802.0924024000005</v>
      </c>
      <c r="O1645" s="19">
        <f>J1645*INDEX('Pliegos Tarifarios (Las Condes)'!$D:$D,MATCH($B1645,'Pliegos Tarifarios (Las Condes)'!$A:$A,0))</f>
        <v>28019.482544000002</v>
      </c>
      <c r="P1645" s="19">
        <f>H1645*INDEX('Pliegos Tarifarios (Las Condes)'!$E:$E,MATCH($B1645,'Pliegos Tarifarios (Las Condes)'!$A:$A,0))</f>
        <v>9157.9018424000005</v>
      </c>
      <c r="Q1645" s="19" cm="1">
        <f t="array" ref="Q1645">H1645*_xlfn.IFS(H1645&lt;=350,INDEX('Pliegos Tarifarios (Las Condes)'!$F:$F,MATCH($B1645,'Pliegos Tarifarios (Las Condes)'!$A:$A,0)),H1645&lt;=500,INDEX('Pliegos Tarifarios (Las Condes)'!$G:$G,MATCH($B1645,'Pliegos Tarifarios (Las Condes)'!$A:$A,0)),H1645&lt;=1000,INDEX('Pliegos Tarifarios (Las Condes)'!$H:$H,MATCH($B1645,'Pliegos Tarifarios (Las Condes)'!$A:$A,0)),H1645&lt;=5000,INDEX('Pliegos Tarifarios (Las Condes)'!$I:$I,MATCH($B1645,'Pliegos Tarifarios (Las Condes)'!$A:$A,0)),H1645&gt;5000,INDEX('Pliegos Tarifarios (Las Condes)'!$J:$J,MATCH($B1645,'Pliegos Tarifarios (Las Condes)'!$A:$A,0)))/1.19</f>
        <v>1660.8987699159666</v>
      </c>
      <c r="R1645" s="19">
        <f>INDEX('Pliegos Tarifarios (Las Condes)'!$K:$K,MATCH($B1645,'Pliegos Tarifarios (Las Condes)'!$A:$A,0))</f>
        <v>719.68899999999996</v>
      </c>
      <c r="S1645" s="21">
        <f t="shared" si="78"/>
        <v>130516.16873031594</v>
      </c>
      <c r="T1645" s="21">
        <f t="shared" si="79"/>
        <v>24798.07205876003</v>
      </c>
      <c r="U1645" s="19">
        <v>0</v>
      </c>
      <c r="V1645" s="21">
        <f t="shared" si="80"/>
        <v>155314.24078907596</v>
      </c>
    </row>
    <row r="1646" spans="1:22" x14ac:dyDescent="0.3">
      <c r="A1646" s="7" t="s">
        <v>143</v>
      </c>
      <c r="B1646" s="7">
        <v>4</v>
      </c>
      <c r="C1646" s="8" t="s">
        <v>186</v>
      </c>
      <c r="D1646" s="7" t="s">
        <v>744</v>
      </c>
      <c r="E1646" s="7" t="s">
        <v>121</v>
      </c>
      <c r="F1646" s="8" t="s">
        <v>745</v>
      </c>
      <c r="G1646" s="7" t="s">
        <v>16</v>
      </c>
      <c r="H1646" s="9">
        <v>707.64440000000002</v>
      </c>
      <c r="I1646" s="9">
        <v>2.0141</v>
      </c>
      <c r="J1646" s="9">
        <v>2.0141</v>
      </c>
      <c r="K1646" s="10">
        <v>1</v>
      </c>
      <c r="L1646" s="9">
        <v>22.83</v>
      </c>
      <c r="M1646" s="19">
        <f>H1646*INDEX('Pliegos Tarifarios (Las Condes)'!$B:$B,MATCH($B1646,'Pliegos Tarifarios (Las Condes)'!$A:$A,0))</f>
        <v>84095.045207200004</v>
      </c>
      <c r="N1646" s="19">
        <f>I1646*INDEX('Pliegos Tarifarios (Las Condes)'!$C:$C,MATCH($B1646,'Pliegos Tarifarios (Las Condes)'!$A:$A,0))</f>
        <v>6908.0749837000003</v>
      </c>
      <c r="O1646" s="19">
        <f>J1646*INDEX('Pliegos Tarifarios (Las Condes)'!$D:$D,MATCH($B1646,'Pliegos Tarifarios (Las Condes)'!$A:$A,0))</f>
        <v>28456.050722</v>
      </c>
      <c r="P1646" s="19">
        <f>H1646*INDEX('Pliegos Tarifarios (Las Condes)'!$E:$E,MATCH($B1646,'Pliegos Tarifarios (Las Condes)'!$A:$A,0))</f>
        <v>9151.2573807999997</v>
      </c>
      <c r="Q1646" s="19" cm="1">
        <f t="array" ref="Q1646">H1646*_xlfn.IFS(H1646&lt;=350,INDEX('Pliegos Tarifarios (Las Condes)'!$F:$F,MATCH($B1646,'Pliegos Tarifarios (Las Condes)'!$A:$A,0)),H1646&lt;=500,INDEX('Pliegos Tarifarios (Las Condes)'!$G:$G,MATCH($B1646,'Pliegos Tarifarios (Las Condes)'!$A:$A,0)),H1646&lt;=1000,INDEX('Pliegos Tarifarios (Las Condes)'!$H:$H,MATCH($B1646,'Pliegos Tarifarios (Las Condes)'!$A:$A,0)),H1646&lt;=5000,INDEX('Pliegos Tarifarios (Las Condes)'!$I:$I,MATCH($B1646,'Pliegos Tarifarios (Las Condes)'!$A:$A,0)),H1646&gt;5000,INDEX('Pliegos Tarifarios (Las Condes)'!$J:$J,MATCH($B1646,'Pliegos Tarifarios (Las Condes)'!$A:$A,0)))/1.19</f>
        <v>1659.693714621849</v>
      </c>
      <c r="R1646" s="19">
        <f>INDEX('Pliegos Tarifarios (Las Condes)'!$K:$K,MATCH($B1646,'Pliegos Tarifarios (Las Condes)'!$A:$A,0))</f>
        <v>719.68899999999996</v>
      </c>
      <c r="S1646" s="21">
        <f t="shared" si="78"/>
        <v>130989.81100832186</v>
      </c>
      <c r="T1646" s="21">
        <f t="shared" si="79"/>
        <v>24888.064091581153</v>
      </c>
      <c r="U1646" s="19">
        <v>0</v>
      </c>
      <c r="V1646" s="21">
        <f t="shared" si="80"/>
        <v>155877.87509990303</v>
      </c>
    </row>
    <row r="1647" spans="1:22" x14ac:dyDescent="0.3">
      <c r="A1647" s="7" t="s">
        <v>143</v>
      </c>
      <c r="B1647" s="7">
        <v>4</v>
      </c>
      <c r="C1647" s="8" t="s">
        <v>186</v>
      </c>
      <c r="D1647" s="7" t="s">
        <v>746</v>
      </c>
      <c r="E1647" s="7" t="s">
        <v>121</v>
      </c>
      <c r="F1647" s="8" t="s">
        <v>747</v>
      </c>
      <c r="G1647" s="7" t="s">
        <v>16</v>
      </c>
      <c r="H1647" s="9">
        <v>709.37210000000005</v>
      </c>
      <c r="I1647" s="9">
        <v>2.0587</v>
      </c>
      <c r="J1647" s="9">
        <v>2.0089000000000001</v>
      </c>
      <c r="K1647" s="10">
        <v>0.9758099771700588</v>
      </c>
      <c r="L1647" s="9">
        <v>22.88</v>
      </c>
      <c r="M1647" s="19">
        <f>H1647*INDEX('Pliegos Tarifarios (Las Condes)'!$B:$B,MATCH($B1647,'Pliegos Tarifarios (Las Condes)'!$A:$A,0))</f>
        <v>84300.361619799995</v>
      </c>
      <c r="N1647" s="19">
        <f>I1647*INDEX('Pliegos Tarifarios (Las Condes)'!$C:$C,MATCH($B1647,'Pliegos Tarifarios (Las Condes)'!$A:$A,0))</f>
        <v>7061.0466059</v>
      </c>
      <c r="O1647" s="19">
        <f>J1647*INDEX('Pliegos Tarifarios (Las Condes)'!$D:$D,MATCH($B1647,'Pliegos Tarifarios (Las Condes)'!$A:$A,0))</f>
        <v>28382.582938000003</v>
      </c>
      <c r="P1647" s="19">
        <f>H1647*INDEX('Pliegos Tarifarios (Las Condes)'!$E:$E,MATCH($B1647,'Pliegos Tarifarios (Las Condes)'!$A:$A,0))</f>
        <v>9173.5999972000009</v>
      </c>
      <c r="Q1647" s="19" cm="1">
        <f t="array" ref="Q1647">H1647*_xlfn.IFS(H1647&lt;=350,INDEX('Pliegos Tarifarios (Las Condes)'!$F:$F,MATCH($B1647,'Pliegos Tarifarios (Las Condes)'!$A:$A,0)),H1647&lt;=500,INDEX('Pliegos Tarifarios (Las Condes)'!$G:$G,MATCH($B1647,'Pliegos Tarifarios (Las Condes)'!$A:$A,0)),H1647&lt;=1000,INDEX('Pliegos Tarifarios (Las Condes)'!$H:$H,MATCH($B1647,'Pliegos Tarifarios (Las Condes)'!$A:$A,0)),H1647&lt;=5000,INDEX('Pliegos Tarifarios (Las Condes)'!$I:$I,MATCH($B1647,'Pliegos Tarifarios (Las Condes)'!$A:$A,0)),H1647&gt;5000,INDEX('Pliegos Tarifarios (Las Condes)'!$J:$J,MATCH($B1647,'Pliegos Tarifarios (Las Condes)'!$A:$A,0)))/1.19</f>
        <v>1663.745824453782</v>
      </c>
      <c r="R1647" s="19">
        <f>INDEX('Pliegos Tarifarios (Las Condes)'!$K:$K,MATCH($B1647,'Pliegos Tarifarios (Las Condes)'!$A:$A,0))</f>
        <v>719.68899999999996</v>
      </c>
      <c r="S1647" s="21">
        <f t="shared" si="78"/>
        <v>131301.0259853538</v>
      </c>
      <c r="T1647" s="21">
        <f t="shared" si="79"/>
        <v>24947.194937217224</v>
      </c>
      <c r="U1647" s="19">
        <v>0</v>
      </c>
      <c r="V1647" s="21">
        <f t="shared" si="80"/>
        <v>156248.22092257102</v>
      </c>
    </row>
    <row r="1648" spans="1:22" x14ac:dyDescent="0.3">
      <c r="A1648" s="7" t="s">
        <v>143</v>
      </c>
      <c r="B1648" s="7">
        <v>4</v>
      </c>
      <c r="C1648" s="8" t="s">
        <v>186</v>
      </c>
      <c r="D1648" s="7" t="s">
        <v>748</v>
      </c>
      <c r="E1648" s="7" t="s">
        <v>121</v>
      </c>
      <c r="F1648" s="8" t="s">
        <v>749</v>
      </c>
      <c r="G1648" s="7" t="s">
        <v>16</v>
      </c>
      <c r="H1648" s="9">
        <v>711.32600000000002</v>
      </c>
      <c r="I1648" s="9">
        <v>1.9710000000000001</v>
      </c>
      <c r="J1648" s="9">
        <v>1.9541999999999999</v>
      </c>
      <c r="K1648" s="10">
        <v>0.99147640791476399</v>
      </c>
      <c r="L1648" s="9">
        <v>22.95</v>
      </c>
      <c r="M1648" s="19">
        <f>H1648*INDEX('Pliegos Tarifarios (Las Condes)'!$B:$B,MATCH($B1648,'Pliegos Tarifarios (Las Condes)'!$A:$A,0))</f>
        <v>84532.559187999999</v>
      </c>
      <c r="N1648" s="19">
        <f>I1648*INDEX('Pliegos Tarifarios (Las Condes)'!$C:$C,MATCH($B1648,'Pliegos Tarifarios (Las Condes)'!$A:$A,0))</f>
        <v>6760.2481470000002</v>
      </c>
      <c r="O1648" s="19">
        <f>J1648*INDEX('Pliegos Tarifarios (Las Condes)'!$D:$D,MATCH($B1648,'Pliegos Tarifarios (Las Condes)'!$A:$A,0))</f>
        <v>27609.758363999998</v>
      </c>
      <c r="P1648" s="19">
        <f>H1648*INDEX('Pliegos Tarifarios (Las Condes)'!$E:$E,MATCH($B1648,'Pliegos Tarifarios (Las Condes)'!$A:$A,0))</f>
        <v>9198.8678319999999</v>
      </c>
      <c r="Q1648" s="19" cm="1">
        <f t="array" ref="Q1648">H1648*_xlfn.IFS(H1648&lt;=350,INDEX('Pliegos Tarifarios (Las Condes)'!$F:$F,MATCH($B1648,'Pliegos Tarifarios (Las Condes)'!$A:$A,0)),H1648&lt;=500,INDEX('Pliegos Tarifarios (Las Condes)'!$G:$G,MATCH($B1648,'Pliegos Tarifarios (Las Condes)'!$A:$A,0)),H1648&lt;=1000,INDEX('Pliegos Tarifarios (Las Condes)'!$H:$H,MATCH($B1648,'Pliegos Tarifarios (Las Condes)'!$A:$A,0)),H1648&lt;=5000,INDEX('Pliegos Tarifarios (Las Condes)'!$I:$I,MATCH($B1648,'Pliegos Tarifarios (Las Condes)'!$A:$A,0)),H1648&gt;5000,INDEX('Pliegos Tarifarios (Las Condes)'!$J:$J,MATCH($B1648,'Pliegos Tarifarios (Las Condes)'!$A:$A,0)))/1.19</f>
        <v>1668.3284588235297</v>
      </c>
      <c r="R1648" s="19">
        <f>INDEX('Pliegos Tarifarios (Las Condes)'!$K:$K,MATCH($B1648,'Pliegos Tarifarios (Las Condes)'!$A:$A,0))</f>
        <v>719.68899999999996</v>
      </c>
      <c r="S1648" s="21">
        <f t="shared" si="78"/>
        <v>130489.45098982353</v>
      </c>
      <c r="T1648" s="21">
        <f t="shared" si="79"/>
        <v>24792.995688066469</v>
      </c>
      <c r="U1648" s="19">
        <v>0</v>
      </c>
      <c r="V1648" s="21">
        <f t="shared" si="80"/>
        <v>155282.44667789</v>
      </c>
    </row>
    <row r="1649" spans="1:22" x14ac:dyDescent="0.3">
      <c r="A1649" s="7" t="s">
        <v>143</v>
      </c>
      <c r="B1649" s="7">
        <v>4</v>
      </c>
      <c r="C1649" s="8" t="s">
        <v>186</v>
      </c>
      <c r="D1649" s="7" t="s">
        <v>750</v>
      </c>
      <c r="E1649" s="7" t="s">
        <v>121</v>
      </c>
      <c r="F1649" s="8" t="s">
        <v>751</v>
      </c>
      <c r="G1649" s="7" t="s">
        <v>16</v>
      </c>
      <c r="H1649" s="9">
        <v>709.6943</v>
      </c>
      <c r="I1649" s="9">
        <v>2.0411999999999999</v>
      </c>
      <c r="J1649" s="9">
        <v>1.9993000000000001</v>
      </c>
      <c r="K1649" s="10">
        <v>0.97947285910248882</v>
      </c>
      <c r="L1649" s="9">
        <v>22.89</v>
      </c>
      <c r="M1649" s="19">
        <f>H1649*INDEX('Pliegos Tarifarios (Las Condes)'!$B:$B,MATCH($B1649,'Pliegos Tarifarios (Las Condes)'!$A:$A,0))</f>
        <v>84338.651223399997</v>
      </c>
      <c r="N1649" s="19">
        <f>I1649*INDEX('Pliegos Tarifarios (Las Condes)'!$C:$C,MATCH($B1649,'Pliegos Tarifarios (Las Condes)'!$A:$A,0))</f>
        <v>7001.0241083999999</v>
      </c>
      <c r="O1649" s="19">
        <f>J1649*INDEX('Pliegos Tarifarios (Las Condes)'!$D:$D,MATCH($B1649,'Pliegos Tarifarios (Las Condes)'!$A:$A,0))</f>
        <v>28246.950106</v>
      </c>
      <c r="P1649" s="19">
        <f>H1649*INDEX('Pliegos Tarifarios (Las Condes)'!$E:$E,MATCH($B1649,'Pliegos Tarifarios (Las Condes)'!$A:$A,0))</f>
        <v>9177.7666876000003</v>
      </c>
      <c r="Q1649" s="19" cm="1">
        <f t="array" ref="Q1649">H1649*_xlfn.IFS(H1649&lt;=350,INDEX('Pliegos Tarifarios (Las Condes)'!$F:$F,MATCH($B1649,'Pliegos Tarifarios (Las Condes)'!$A:$A,0)),H1649&lt;=500,INDEX('Pliegos Tarifarios (Las Condes)'!$G:$G,MATCH($B1649,'Pliegos Tarifarios (Las Condes)'!$A:$A,0)),H1649&lt;=1000,INDEX('Pliegos Tarifarios (Las Condes)'!$H:$H,MATCH($B1649,'Pliegos Tarifarios (Las Condes)'!$A:$A,0)),H1649&lt;=5000,INDEX('Pliegos Tarifarios (Las Condes)'!$I:$I,MATCH($B1649,'Pliegos Tarifarios (Las Condes)'!$A:$A,0)),H1649&gt;5000,INDEX('Pliegos Tarifarios (Las Condes)'!$J:$J,MATCH($B1649,'Pliegos Tarifarios (Las Condes)'!$A:$A,0)))/1.19</f>
        <v>1664.501505294118</v>
      </c>
      <c r="R1649" s="19">
        <f>INDEX('Pliegos Tarifarios (Las Condes)'!$K:$K,MATCH($B1649,'Pliegos Tarifarios (Las Condes)'!$A:$A,0))</f>
        <v>719.68899999999996</v>
      </c>
      <c r="S1649" s="21">
        <f t="shared" si="78"/>
        <v>131148.58263069412</v>
      </c>
      <c r="T1649" s="21">
        <f t="shared" si="79"/>
        <v>24918.230699831882</v>
      </c>
      <c r="U1649" s="19">
        <v>0</v>
      </c>
      <c r="V1649" s="21">
        <f t="shared" si="80"/>
        <v>156066.813330526</v>
      </c>
    </row>
    <row r="1650" spans="1:22" x14ac:dyDescent="0.3">
      <c r="A1650" s="7" t="s">
        <v>143</v>
      </c>
      <c r="B1650" s="7">
        <v>4</v>
      </c>
      <c r="C1650" s="8" t="s">
        <v>186</v>
      </c>
      <c r="D1650" s="7" t="s">
        <v>752</v>
      </c>
      <c r="E1650" s="7" t="s">
        <v>121</v>
      </c>
      <c r="F1650" s="8" t="s">
        <v>753</v>
      </c>
      <c r="G1650" s="7" t="s">
        <v>16</v>
      </c>
      <c r="H1650" s="9">
        <v>708.33730000000003</v>
      </c>
      <c r="I1650" s="9">
        <v>1.9573</v>
      </c>
      <c r="J1650" s="9">
        <v>1.9573</v>
      </c>
      <c r="K1650" s="10">
        <v>1</v>
      </c>
      <c r="L1650" s="9">
        <v>22.85</v>
      </c>
      <c r="M1650" s="19">
        <f>H1650*INDEX('Pliegos Tarifarios (Las Condes)'!$B:$B,MATCH($B1650,'Pliegos Tarifarios (Las Condes)'!$A:$A,0))</f>
        <v>84177.388057399992</v>
      </c>
      <c r="N1650" s="19">
        <f>I1650*INDEX('Pliegos Tarifarios (Las Condes)'!$C:$C,MATCH($B1650,'Pliegos Tarifarios (Las Condes)'!$A:$A,0))</f>
        <v>6713.2591061000003</v>
      </c>
      <c r="O1650" s="19">
        <f>J1650*INDEX('Pliegos Tarifarios (Las Condes)'!$D:$D,MATCH($B1650,'Pliegos Tarifarios (Las Condes)'!$A:$A,0))</f>
        <v>27653.556466000002</v>
      </c>
      <c r="P1650" s="19">
        <f>H1650*INDEX('Pliegos Tarifarios (Las Condes)'!$E:$E,MATCH($B1650,'Pliegos Tarifarios (Las Condes)'!$A:$A,0))</f>
        <v>9160.2179636000001</v>
      </c>
      <c r="Q1650" s="19" cm="1">
        <f t="array" ref="Q1650">H1650*_xlfn.IFS(H1650&lt;=350,INDEX('Pliegos Tarifarios (Las Condes)'!$F:$F,MATCH($B1650,'Pliegos Tarifarios (Las Condes)'!$A:$A,0)),H1650&lt;=500,INDEX('Pliegos Tarifarios (Las Condes)'!$G:$G,MATCH($B1650,'Pliegos Tarifarios (Las Condes)'!$A:$A,0)),H1650&lt;=1000,INDEX('Pliegos Tarifarios (Las Condes)'!$H:$H,MATCH($B1650,'Pliegos Tarifarios (Las Condes)'!$A:$A,0)),H1650&lt;=5000,INDEX('Pliegos Tarifarios (Las Condes)'!$I:$I,MATCH($B1650,'Pliegos Tarifarios (Las Condes)'!$A:$A,0)),H1650&gt;5000,INDEX('Pliegos Tarifarios (Las Condes)'!$J:$J,MATCH($B1650,'Pliegos Tarifarios (Las Condes)'!$A:$A,0)))/1.19</f>
        <v>1661.3188271428576</v>
      </c>
      <c r="R1650" s="19">
        <f>INDEX('Pliegos Tarifarios (Las Condes)'!$K:$K,MATCH($B1650,'Pliegos Tarifarios (Las Condes)'!$A:$A,0))</f>
        <v>719.68899999999996</v>
      </c>
      <c r="S1650" s="21">
        <f t="shared" si="78"/>
        <v>130085.42942024286</v>
      </c>
      <c r="T1650" s="21">
        <f t="shared" si="79"/>
        <v>24716.231589846142</v>
      </c>
      <c r="U1650" s="19">
        <v>0</v>
      </c>
      <c r="V1650" s="21">
        <f t="shared" si="80"/>
        <v>154801.66101008901</v>
      </c>
    </row>
    <row r="1651" spans="1:22" x14ac:dyDescent="0.3">
      <c r="A1651" s="7" t="s">
        <v>143</v>
      </c>
      <c r="B1651" s="7">
        <v>4</v>
      </c>
      <c r="C1651" s="8" t="s">
        <v>186</v>
      </c>
      <c r="D1651" s="7" t="s">
        <v>754</v>
      </c>
      <c r="E1651" s="7" t="s">
        <v>121</v>
      </c>
      <c r="F1651" s="8" t="s">
        <v>755</v>
      </c>
      <c r="G1651" s="7" t="s">
        <v>16</v>
      </c>
      <c r="H1651" s="9">
        <v>711.64660000000003</v>
      </c>
      <c r="I1651" s="9">
        <v>1.98</v>
      </c>
      <c r="J1651" s="9">
        <v>1.9520999999999999</v>
      </c>
      <c r="K1651" s="10">
        <v>0.98590909090909085</v>
      </c>
      <c r="L1651" s="9">
        <v>22.96</v>
      </c>
      <c r="M1651" s="19">
        <f>H1651*INDEX('Pliegos Tarifarios (Las Condes)'!$B:$B,MATCH($B1651,'Pliegos Tarifarios (Las Condes)'!$A:$A,0))</f>
        <v>84570.658650800004</v>
      </c>
      <c r="N1651" s="19">
        <f>I1651*INDEX('Pliegos Tarifarios (Las Condes)'!$C:$C,MATCH($B1651,'Pliegos Tarifarios (Las Condes)'!$A:$A,0))</f>
        <v>6791.1168600000001</v>
      </c>
      <c r="O1651" s="19">
        <f>J1651*INDEX('Pliegos Tarifarios (Las Condes)'!$D:$D,MATCH($B1651,'Pliegos Tarifarios (Las Condes)'!$A:$A,0))</f>
        <v>27580.088681999998</v>
      </c>
      <c r="P1651" s="19">
        <f>H1651*INDEX('Pliegos Tarifarios (Las Condes)'!$E:$E,MATCH($B1651,'Pliegos Tarifarios (Las Condes)'!$A:$A,0))</f>
        <v>9203.0138311999999</v>
      </c>
      <c r="Q1651" s="19" cm="1">
        <f t="array" ref="Q1651">H1651*_xlfn.IFS(H1651&lt;=350,INDEX('Pliegos Tarifarios (Las Condes)'!$F:$F,MATCH($B1651,'Pliegos Tarifarios (Las Condes)'!$A:$A,0)),H1651&lt;=500,INDEX('Pliegos Tarifarios (Las Condes)'!$G:$G,MATCH($B1651,'Pliegos Tarifarios (Las Condes)'!$A:$A,0)),H1651&lt;=1000,INDEX('Pliegos Tarifarios (Las Condes)'!$H:$H,MATCH($B1651,'Pliegos Tarifarios (Las Condes)'!$A:$A,0)),H1651&lt;=5000,INDEX('Pliegos Tarifarios (Las Condes)'!$I:$I,MATCH($B1651,'Pliegos Tarifarios (Las Condes)'!$A:$A,0)),H1651&gt;5000,INDEX('Pliegos Tarifarios (Las Condes)'!$J:$J,MATCH($B1651,'Pliegos Tarifarios (Las Condes)'!$A:$A,0)))/1.19</f>
        <v>1669.0803870588238</v>
      </c>
      <c r="R1651" s="19">
        <f>INDEX('Pliegos Tarifarios (Las Condes)'!$K:$K,MATCH($B1651,'Pliegos Tarifarios (Las Condes)'!$A:$A,0))</f>
        <v>719.68899999999996</v>
      </c>
      <c r="S1651" s="21">
        <f t="shared" si="78"/>
        <v>130533.64741105883</v>
      </c>
      <c r="T1651" s="21">
        <f t="shared" si="79"/>
        <v>24801.393008101179</v>
      </c>
      <c r="U1651" s="19">
        <v>0</v>
      </c>
      <c r="V1651" s="21">
        <f t="shared" si="80"/>
        <v>155335.04041916001</v>
      </c>
    </row>
    <row r="1652" spans="1:22" x14ac:dyDescent="0.3">
      <c r="A1652" s="7" t="s">
        <v>143</v>
      </c>
      <c r="B1652" s="7">
        <v>4</v>
      </c>
      <c r="C1652" s="8" t="s">
        <v>186</v>
      </c>
      <c r="D1652" s="7" t="s">
        <v>756</v>
      </c>
      <c r="E1652" s="7" t="s">
        <v>121</v>
      </c>
      <c r="F1652" s="8" t="s">
        <v>757</v>
      </c>
      <c r="G1652" s="7" t="s">
        <v>16</v>
      </c>
      <c r="H1652" s="9">
        <v>710.65509999999995</v>
      </c>
      <c r="I1652" s="9">
        <v>2.0343</v>
      </c>
      <c r="J1652" s="9">
        <v>2.0343</v>
      </c>
      <c r="K1652" s="10">
        <v>1</v>
      </c>
      <c r="L1652" s="9">
        <v>22.92</v>
      </c>
      <c r="M1652" s="19">
        <f>H1652*INDEX('Pliegos Tarifarios (Las Condes)'!$B:$B,MATCH($B1652,'Pliegos Tarifarios (Las Condes)'!$A:$A,0))</f>
        <v>84452.830773799986</v>
      </c>
      <c r="N1652" s="19">
        <f>I1652*INDEX('Pliegos Tarifarios (Las Condes)'!$C:$C,MATCH($B1652,'Pliegos Tarifarios (Las Condes)'!$A:$A,0))</f>
        <v>6977.3580951000004</v>
      </c>
      <c r="O1652" s="19">
        <f>J1652*INDEX('Pliegos Tarifarios (Las Condes)'!$D:$D,MATCH($B1652,'Pliegos Tarifarios (Las Condes)'!$A:$A,0))</f>
        <v>28741.444806</v>
      </c>
      <c r="P1652" s="19">
        <f>H1652*INDEX('Pliegos Tarifarios (Las Condes)'!$E:$E,MATCH($B1652,'Pliegos Tarifarios (Las Condes)'!$A:$A,0))</f>
        <v>9190.1917531999989</v>
      </c>
      <c r="Q1652" s="19" cm="1">
        <f t="array" ref="Q1652">H1652*_xlfn.IFS(H1652&lt;=350,INDEX('Pliegos Tarifarios (Las Condes)'!$F:$F,MATCH($B1652,'Pliegos Tarifarios (Las Condes)'!$A:$A,0)),H1652&lt;=500,INDEX('Pliegos Tarifarios (Las Condes)'!$G:$G,MATCH($B1652,'Pliegos Tarifarios (Las Condes)'!$A:$A,0)),H1652&lt;=1000,INDEX('Pliegos Tarifarios (Las Condes)'!$H:$H,MATCH($B1652,'Pliegos Tarifarios (Las Condes)'!$A:$A,0)),H1652&lt;=5000,INDEX('Pliegos Tarifarios (Las Condes)'!$I:$I,MATCH($B1652,'Pliegos Tarifarios (Las Condes)'!$A:$A,0)),H1652&gt;5000,INDEX('Pliegos Tarifarios (Las Condes)'!$J:$J,MATCH($B1652,'Pliegos Tarifarios (Las Condes)'!$A:$A,0)))/1.19</f>
        <v>1666.7549446218488</v>
      </c>
      <c r="R1652" s="19">
        <f>INDEX('Pliegos Tarifarios (Las Condes)'!$K:$K,MATCH($B1652,'Pliegos Tarifarios (Las Condes)'!$A:$A,0))</f>
        <v>719.68899999999996</v>
      </c>
      <c r="S1652" s="21">
        <f t="shared" si="78"/>
        <v>131748.26937272184</v>
      </c>
      <c r="T1652" s="21">
        <f t="shared" si="79"/>
        <v>25032.171180817149</v>
      </c>
      <c r="U1652" s="19">
        <v>0</v>
      </c>
      <c r="V1652" s="21">
        <f t="shared" si="80"/>
        <v>156780.440553539</v>
      </c>
    </row>
    <row r="1653" spans="1:22" x14ac:dyDescent="0.3">
      <c r="A1653" s="7" t="s">
        <v>143</v>
      </c>
      <c r="B1653" s="7">
        <v>4</v>
      </c>
      <c r="C1653" s="8" t="s">
        <v>186</v>
      </c>
      <c r="D1653" s="7" t="s">
        <v>758</v>
      </c>
      <c r="E1653" s="7" t="s">
        <v>121</v>
      </c>
      <c r="F1653" s="8" t="s">
        <v>759</v>
      </c>
      <c r="G1653" s="7" t="s">
        <v>16</v>
      </c>
      <c r="H1653" s="9">
        <v>710.20460000000003</v>
      </c>
      <c r="I1653" s="9">
        <v>2.0202</v>
      </c>
      <c r="J1653" s="9">
        <v>1.9937</v>
      </c>
      <c r="K1653" s="10">
        <v>0.98688248688248692</v>
      </c>
      <c r="L1653" s="9">
        <v>22.91</v>
      </c>
      <c r="M1653" s="19">
        <f>H1653*INDEX('Pliegos Tarifarios (Las Condes)'!$B:$B,MATCH($B1653,'Pliegos Tarifarios (Las Condes)'!$A:$A,0))</f>
        <v>84399.294254799999</v>
      </c>
      <c r="N1653" s="19">
        <f>I1653*INDEX('Pliegos Tarifarios (Las Condes)'!$C:$C,MATCH($B1653,'Pliegos Tarifarios (Las Condes)'!$A:$A,0))</f>
        <v>6928.9971114</v>
      </c>
      <c r="O1653" s="19">
        <f>J1653*INDEX('Pliegos Tarifarios (Las Condes)'!$D:$D,MATCH($B1653,'Pliegos Tarifarios (Las Condes)'!$A:$A,0))</f>
        <v>28167.830954000001</v>
      </c>
      <c r="P1653" s="19">
        <f>H1653*INDEX('Pliegos Tarifarios (Las Condes)'!$E:$E,MATCH($B1653,'Pliegos Tarifarios (Las Condes)'!$A:$A,0))</f>
        <v>9184.3658872000015</v>
      </c>
      <c r="Q1653" s="19" cm="1">
        <f t="array" ref="Q1653">H1653*_xlfn.IFS(H1653&lt;=350,INDEX('Pliegos Tarifarios (Las Condes)'!$F:$F,MATCH($B1653,'Pliegos Tarifarios (Las Condes)'!$A:$A,0)),H1653&lt;=500,INDEX('Pliegos Tarifarios (Las Condes)'!$G:$G,MATCH($B1653,'Pliegos Tarifarios (Las Condes)'!$A:$A,0)),H1653&lt;=1000,INDEX('Pliegos Tarifarios (Las Condes)'!$H:$H,MATCH($B1653,'Pliegos Tarifarios (Las Condes)'!$A:$A,0)),H1653&lt;=5000,INDEX('Pliegos Tarifarios (Las Condes)'!$I:$I,MATCH($B1653,'Pliegos Tarifarios (Las Condes)'!$A:$A,0)),H1653&gt;5000,INDEX('Pliegos Tarifarios (Las Condes)'!$J:$J,MATCH($B1653,'Pliegos Tarifarios (Las Condes)'!$A:$A,0)))/1.19</f>
        <v>1665.6983517647063</v>
      </c>
      <c r="R1653" s="19">
        <f>INDEX('Pliegos Tarifarios (Las Condes)'!$K:$K,MATCH($B1653,'Pliegos Tarifarios (Las Condes)'!$A:$A,0))</f>
        <v>719.68899999999996</v>
      </c>
      <c r="S1653" s="21">
        <f t="shared" si="78"/>
        <v>131065.87555916469</v>
      </c>
      <c r="T1653" s="21">
        <f t="shared" si="79"/>
        <v>24902.516356241293</v>
      </c>
      <c r="U1653" s="19">
        <v>0</v>
      </c>
      <c r="V1653" s="21">
        <f t="shared" si="80"/>
        <v>155968.39191540598</v>
      </c>
    </row>
    <row r="1654" spans="1:22" x14ac:dyDescent="0.3">
      <c r="A1654" s="7" t="s">
        <v>143</v>
      </c>
      <c r="B1654" s="7">
        <v>4</v>
      </c>
      <c r="C1654" s="8" t="s">
        <v>186</v>
      </c>
      <c r="D1654" s="7" t="s">
        <v>760</v>
      </c>
      <c r="E1654" s="7" t="s">
        <v>121</v>
      </c>
      <c r="F1654" s="8" t="s">
        <v>761</v>
      </c>
      <c r="G1654" s="7" t="s">
        <v>16</v>
      </c>
      <c r="H1654" s="9">
        <v>711.87530000000004</v>
      </c>
      <c r="I1654" s="9">
        <v>2.0775999999999999</v>
      </c>
      <c r="J1654" s="9">
        <v>2.0775999999999999</v>
      </c>
      <c r="K1654" s="10">
        <v>1</v>
      </c>
      <c r="L1654" s="9">
        <v>22.96</v>
      </c>
      <c r="M1654" s="19">
        <f>H1654*INDEX('Pliegos Tarifarios (Las Condes)'!$B:$B,MATCH($B1654,'Pliegos Tarifarios (Las Condes)'!$A:$A,0))</f>
        <v>84597.836901400005</v>
      </c>
      <c r="N1654" s="19">
        <f>I1654*INDEX('Pliegos Tarifarios (Las Condes)'!$C:$C,MATCH($B1654,'Pliegos Tarifarios (Las Condes)'!$A:$A,0))</f>
        <v>7125.8709031999997</v>
      </c>
      <c r="O1654" s="19">
        <f>J1654*INDEX('Pliegos Tarifarios (Las Condes)'!$D:$D,MATCH($B1654,'Pliegos Tarifarios (Las Condes)'!$A:$A,0))</f>
        <v>29353.205392</v>
      </c>
      <c r="P1654" s="19">
        <f>H1654*INDEX('Pliegos Tarifarios (Las Condes)'!$E:$E,MATCH($B1654,'Pliegos Tarifarios (Las Condes)'!$A:$A,0))</f>
        <v>9205.9713796000015</v>
      </c>
      <c r="Q1654" s="19" cm="1">
        <f t="array" ref="Q1654">H1654*_xlfn.IFS(H1654&lt;=350,INDEX('Pliegos Tarifarios (Las Condes)'!$F:$F,MATCH($B1654,'Pliegos Tarifarios (Las Condes)'!$A:$A,0)),H1654&lt;=500,INDEX('Pliegos Tarifarios (Las Condes)'!$G:$G,MATCH($B1654,'Pliegos Tarifarios (Las Condes)'!$A:$A,0)),H1654&lt;=1000,INDEX('Pliegos Tarifarios (Las Condes)'!$H:$H,MATCH($B1654,'Pliegos Tarifarios (Las Condes)'!$A:$A,0)),H1654&lt;=5000,INDEX('Pliegos Tarifarios (Las Condes)'!$I:$I,MATCH($B1654,'Pliegos Tarifarios (Las Condes)'!$A:$A,0)),H1654&gt;5000,INDEX('Pliegos Tarifarios (Las Condes)'!$J:$J,MATCH($B1654,'Pliegos Tarifarios (Las Condes)'!$A:$A,0)))/1.19</f>
        <v>1669.6167750420173</v>
      </c>
      <c r="R1654" s="19">
        <f>INDEX('Pliegos Tarifarios (Las Condes)'!$K:$K,MATCH($B1654,'Pliegos Tarifarios (Las Condes)'!$A:$A,0))</f>
        <v>719.68899999999996</v>
      </c>
      <c r="S1654" s="21">
        <f t="shared" si="78"/>
        <v>132672.19035124205</v>
      </c>
      <c r="T1654" s="21">
        <f t="shared" si="79"/>
        <v>25207.716166735991</v>
      </c>
      <c r="U1654" s="19">
        <v>0</v>
      </c>
      <c r="V1654" s="21">
        <f t="shared" si="80"/>
        <v>157879.90651797806</v>
      </c>
    </row>
    <row r="1655" spans="1:22" x14ac:dyDescent="0.3">
      <c r="A1655" s="7" t="s">
        <v>143</v>
      </c>
      <c r="B1655" s="7">
        <v>4</v>
      </c>
      <c r="C1655" s="8" t="s">
        <v>186</v>
      </c>
      <c r="D1655" s="7" t="s">
        <v>762</v>
      </c>
      <c r="E1655" s="7" t="s">
        <v>121</v>
      </c>
      <c r="F1655" s="8" t="s">
        <v>763</v>
      </c>
      <c r="G1655" s="7" t="s">
        <v>16</v>
      </c>
      <c r="H1655" s="9">
        <v>708.69920000000002</v>
      </c>
      <c r="I1655" s="9">
        <v>1.9945999999999999</v>
      </c>
      <c r="J1655" s="9">
        <v>1.9616</v>
      </c>
      <c r="K1655" s="10">
        <v>0.98345532938935132</v>
      </c>
      <c r="L1655" s="9">
        <v>22.86</v>
      </c>
      <c r="M1655" s="19">
        <f>H1655*INDEX('Pliegos Tarifarios (Las Condes)'!$B:$B,MATCH($B1655,'Pliegos Tarifarios (Las Condes)'!$A:$A,0))</f>
        <v>84220.395529599991</v>
      </c>
      <c r="N1655" s="19">
        <f>I1655*INDEX('Pliegos Tarifarios (Las Condes)'!$C:$C,MATCH($B1655,'Pliegos Tarifarios (Las Condes)'!$A:$A,0))</f>
        <v>6841.1927722</v>
      </c>
      <c r="O1655" s="19">
        <f>J1655*INDEX('Pliegos Tarifarios (Las Condes)'!$D:$D,MATCH($B1655,'Pliegos Tarifarios (Las Condes)'!$A:$A,0))</f>
        <v>27714.308671999999</v>
      </c>
      <c r="P1655" s="19">
        <f>H1655*INDEX('Pliegos Tarifarios (Las Condes)'!$E:$E,MATCH($B1655,'Pliegos Tarifarios (Las Condes)'!$A:$A,0))</f>
        <v>9164.8980544000005</v>
      </c>
      <c r="Q1655" s="19" cm="1">
        <f t="array" ref="Q1655">H1655*_xlfn.IFS(H1655&lt;=350,INDEX('Pliegos Tarifarios (Las Condes)'!$F:$F,MATCH($B1655,'Pliegos Tarifarios (Las Condes)'!$A:$A,0)),H1655&lt;=500,INDEX('Pliegos Tarifarios (Las Condes)'!$G:$G,MATCH($B1655,'Pliegos Tarifarios (Las Condes)'!$A:$A,0)),H1655&lt;=1000,INDEX('Pliegos Tarifarios (Las Condes)'!$H:$H,MATCH($B1655,'Pliegos Tarifarios (Las Condes)'!$A:$A,0)),H1655&lt;=5000,INDEX('Pliegos Tarifarios (Las Condes)'!$I:$I,MATCH($B1655,'Pliegos Tarifarios (Las Condes)'!$A:$A,0)),H1655&gt;5000,INDEX('Pliegos Tarifarios (Las Condes)'!$J:$J,MATCH($B1655,'Pliegos Tarifarios (Las Condes)'!$A:$A,0)))/1.19</f>
        <v>1662.1676194957986</v>
      </c>
      <c r="R1655" s="19">
        <f>INDEX('Pliegos Tarifarios (Las Condes)'!$K:$K,MATCH($B1655,'Pliegos Tarifarios (Las Condes)'!$A:$A,0))</f>
        <v>719.68899999999996</v>
      </c>
      <c r="S1655" s="21">
        <f t="shared" si="78"/>
        <v>130322.65164769579</v>
      </c>
      <c r="T1655" s="21">
        <f t="shared" si="79"/>
        <v>24761.303813062201</v>
      </c>
      <c r="U1655" s="19">
        <v>0</v>
      </c>
      <c r="V1655" s="21">
        <f t="shared" si="80"/>
        <v>155083.95546075801</v>
      </c>
    </row>
    <row r="1656" spans="1:22" x14ac:dyDescent="0.3">
      <c r="A1656" s="7" t="s">
        <v>143</v>
      </c>
      <c r="B1656" s="7">
        <v>4</v>
      </c>
      <c r="C1656" s="8" t="s">
        <v>186</v>
      </c>
      <c r="D1656" s="7" t="s">
        <v>764</v>
      </c>
      <c r="E1656" s="7" t="s">
        <v>121</v>
      </c>
      <c r="F1656" s="8" t="s">
        <v>765</v>
      </c>
      <c r="G1656" s="7" t="s">
        <v>16</v>
      </c>
      <c r="H1656" s="9">
        <v>709.48739999999998</v>
      </c>
      <c r="I1656" s="9">
        <v>1.998</v>
      </c>
      <c r="J1656" s="9">
        <v>1.9533</v>
      </c>
      <c r="K1656" s="10">
        <v>0.97762762762762767</v>
      </c>
      <c r="L1656" s="9">
        <v>22.89</v>
      </c>
      <c r="M1656" s="19">
        <f>H1656*INDEX('Pliegos Tarifarios (Las Condes)'!$B:$B,MATCH($B1656,'Pliegos Tarifarios (Las Condes)'!$A:$A,0))</f>
        <v>84314.063641199988</v>
      </c>
      <c r="N1656" s="19">
        <f>I1656*INDEX('Pliegos Tarifarios (Las Condes)'!$C:$C,MATCH($B1656,'Pliegos Tarifarios (Las Condes)'!$A:$A,0))</f>
        <v>6852.8542859999998</v>
      </c>
      <c r="O1656" s="19">
        <f>J1656*INDEX('Pliegos Tarifarios (Las Condes)'!$D:$D,MATCH($B1656,'Pliegos Tarifarios (Las Condes)'!$A:$A,0))</f>
        <v>27597.042786000002</v>
      </c>
      <c r="P1656" s="19">
        <f>H1656*INDEX('Pliegos Tarifarios (Las Condes)'!$E:$E,MATCH($B1656,'Pliegos Tarifarios (Las Condes)'!$A:$A,0))</f>
        <v>9175.0910567999999</v>
      </c>
      <c r="Q1656" s="19" cm="1">
        <f t="array" ref="Q1656">H1656*_xlfn.IFS(H1656&lt;=350,INDEX('Pliegos Tarifarios (Las Condes)'!$F:$F,MATCH($B1656,'Pliegos Tarifarios (Las Condes)'!$A:$A,0)),H1656&lt;=500,INDEX('Pliegos Tarifarios (Las Condes)'!$G:$G,MATCH($B1656,'Pliegos Tarifarios (Las Condes)'!$A:$A,0)),H1656&lt;=1000,INDEX('Pliegos Tarifarios (Las Condes)'!$H:$H,MATCH($B1656,'Pliegos Tarifarios (Las Condes)'!$A:$A,0)),H1656&lt;=5000,INDEX('Pliegos Tarifarios (Las Condes)'!$I:$I,MATCH($B1656,'Pliegos Tarifarios (Las Condes)'!$A:$A,0)),H1656&gt;5000,INDEX('Pliegos Tarifarios (Las Condes)'!$J:$J,MATCH($B1656,'Pliegos Tarifarios (Las Condes)'!$A:$A,0)))/1.19</f>
        <v>1664.0162465546221</v>
      </c>
      <c r="R1656" s="19">
        <f>INDEX('Pliegos Tarifarios (Las Condes)'!$K:$K,MATCH($B1656,'Pliegos Tarifarios (Las Condes)'!$A:$A,0))</f>
        <v>719.68899999999996</v>
      </c>
      <c r="S1656" s="21">
        <f t="shared" si="78"/>
        <v>130322.75701655461</v>
      </c>
      <c r="T1656" s="21">
        <f t="shared" si="79"/>
        <v>24761.323833145376</v>
      </c>
      <c r="U1656" s="19">
        <v>0</v>
      </c>
      <c r="V1656" s="21">
        <f t="shared" si="80"/>
        <v>155084.08084969997</v>
      </c>
    </row>
    <row r="1657" spans="1:22" x14ac:dyDescent="0.3">
      <c r="A1657" s="7" t="s">
        <v>143</v>
      </c>
      <c r="B1657" s="7">
        <v>4</v>
      </c>
      <c r="C1657" s="8" t="s">
        <v>186</v>
      </c>
      <c r="D1657" s="7" t="s">
        <v>766</v>
      </c>
      <c r="E1657" s="7" t="s">
        <v>121</v>
      </c>
      <c r="F1657" s="8" t="s">
        <v>767</v>
      </c>
      <c r="G1657" s="7" t="s">
        <v>16</v>
      </c>
      <c r="H1657" s="9">
        <v>709.78319999999997</v>
      </c>
      <c r="I1657" s="9">
        <v>2.0085000000000002</v>
      </c>
      <c r="J1657" s="9">
        <v>1.9722999999999999</v>
      </c>
      <c r="K1657" s="10">
        <v>0.98197659945232751</v>
      </c>
      <c r="L1657" s="9">
        <v>22.9</v>
      </c>
      <c r="M1657" s="19">
        <f>H1657*INDEX('Pliegos Tarifarios (Las Condes)'!$B:$B,MATCH($B1657,'Pliegos Tarifarios (Las Condes)'!$A:$A,0))</f>
        <v>84349.215921599985</v>
      </c>
      <c r="N1657" s="19">
        <f>I1657*INDEX('Pliegos Tarifarios (Las Condes)'!$C:$C,MATCH($B1657,'Pliegos Tarifarios (Las Condes)'!$A:$A,0))</f>
        <v>6888.8677845000002</v>
      </c>
      <c r="O1657" s="19">
        <f>J1657*INDEX('Pliegos Tarifarios (Las Condes)'!$D:$D,MATCH($B1657,'Pliegos Tarifarios (Las Condes)'!$A:$A,0))</f>
        <v>27865.482766000001</v>
      </c>
      <c r="P1657" s="19">
        <f>H1657*INDEX('Pliegos Tarifarios (Las Condes)'!$E:$E,MATCH($B1657,'Pliegos Tarifarios (Las Condes)'!$A:$A,0))</f>
        <v>9178.9163423999998</v>
      </c>
      <c r="Q1657" s="19" cm="1">
        <f t="array" ref="Q1657">H1657*_xlfn.IFS(H1657&lt;=350,INDEX('Pliegos Tarifarios (Las Condes)'!$F:$F,MATCH($B1657,'Pliegos Tarifarios (Las Condes)'!$A:$A,0)),H1657&lt;=500,INDEX('Pliegos Tarifarios (Las Condes)'!$G:$G,MATCH($B1657,'Pliegos Tarifarios (Las Condes)'!$A:$A,0)),H1657&lt;=1000,INDEX('Pliegos Tarifarios (Las Condes)'!$H:$H,MATCH($B1657,'Pliegos Tarifarios (Las Condes)'!$A:$A,0)),H1657&lt;=5000,INDEX('Pliegos Tarifarios (Las Condes)'!$I:$I,MATCH($B1657,'Pliegos Tarifarios (Las Condes)'!$A:$A,0)),H1657&gt;5000,INDEX('Pliegos Tarifarios (Las Condes)'!$J:$J,MATCH($B1657,'Pliegos Tarifarios (Las Condes)'!$A:$A,0)))/1.19</f>
        <v>1664.710009411765</v>
      </c>
      <c r="R1657" s="19">
        <f>INDEX('Pliegos Tarifarios (Las Condes)'!$K:$K,MATCH($B1657,'Pliegos Tarifarios (Las Condes)'!$A:$A,0))</f>
        <v>719.68899999999996</v>
      </c>
      <c r="S1657" s="21">
        <f t="shared" si="78"/>
        <v>130666.88182391175</v>
      </c>
      <c r="T1657" s="21">
        <f t="shared" si="79"/>
        <v>24826.707546543232</v>
      </c>
      <c r="U1657" s="19">
        <v>0</v>
      </c>
      <c r="V1657" s="21">
        <f t="shared" si="80"/>
        <v>155493.58937045498</v>
      </c>
    </row>
    <row r="1658" spans="1:22" x14ac:dyDescent="0.3">
      <c r="A1658" s="7" t="s">
        <v>143</v>
      </c>
      <c r="B1658" s="7">
        <v>4</v>
      </c>
      <c r="C1658" s="8" t="s">
        <v>186</v>
      </c>
      <c r="D1658" s="7" t="s">
        <v>768</v>
      </c>
      <c r="E1658" s="7" t="s">
        <v>121</v>
      </c>
      <c r="F1658" s="8" t="s">
        <v>769</v>
      </c>
      <c r="G1658" s="7" t="s">
        <v>16</v>
      </c>
      <c r="H1658" s="9">
        <v>711.01620000000003</v>
      </c>
      <c r="I1658" s="9">
        <v>1.9908999999999999</v>
      </c>
      <c r="J1658" s="9">
        <v>1.9758</v>
      </c>
      <c r="K1658" s="10">
        <v>0.99241549048169175</v>
      </c>
      <c r="L1658" s="9">
        <v>22.94</v>
      </c>
      <c r="M1658" s="19">
        <f>H1658*INDEX('Pliegos Tarifarios (Las Condes)'!$B:$B,MATCH($B1658,'Pliegos Tarifarios (Las Condes)'!$A:$A,0))</f>
        <v>84495.743175600001</v>
      </c>
      <c r="N1658" s="19">
        <f>I1658*INDEX('Pliegos Tarifarios (Las Condes)'!$C:$C,MATCH($B1658,'Pliegos Tarifarios (Las Condes)'!$A:$A,0))</f>
        <v>6828.5023013</v>
      </c>
      <c r="O1658" s="19">
        <f>J1658*INDEX('Pliegos Tarifarios (Las Condes)'!$D:$D,MATCH($B1658,'Pliegos Tarifarios (Las Condes)'!$A:$A,0))</f>
        <v>27914.932236000001</v>
      </c>
      <c r="P1658" s="19">
        <f>H1658*INDEX('Pliegos Tarifarios (Las Condes)'!$E:$E,MATCH($B1658,'Pliegos Tarifarios (Las Condes)'!$A:$A,0))</f>
        <v>9194.8614984000014</v>
      </c>
      <c r="Q1658" s="19" cm="1">
        <f t="array" ref="Q1658">H1658*_xlfn.IFS(H1658&lt;=350,INDEX('Pliegos Tarifarios (Las Condes)'!$F:$F,MATCH($B1658,'Pliegos Tarifarios (Las Condes)'!$A:$A,0)),H1658&lt;=500,INDEX('Pliegos Tarifarios (Las Condes)'!$G:$G,MATCH($B1658,'Pliegos Tarifarios (Las Condes)'!$A:$A,0)),H1658&lt;=1000,INDEX('Pliegos Tarifarios (Las Condes)'!$H:$H,MATCH($B1658,'Pliegos Tarifarios (Las Condes)'!$A:$A,0)),H1658&lt;=5000,INDEX('Pliegos Tarifarios (Las Condes)'!$I:$I,MATCH($B1658,'Pliegos Tarifarios (Las Condes)'!$A:$A,0)),H1658&gt;5000,INDEX('Pliegos Tarifarios (Las Condes)'!$J:$J,MATCH($B1658,'Pliegos Tarifarios (Las Condes)'!$A:$A,0)))/1.19</f>
        <v>1667.6018606722694</v>
      </c>
      <c r="R1658" s="19">
        <f>INDEX('Pliegos Tarifarios (Las Condes)'!$K:$K,MATCH($B1658,'Pliegos Tarifarios (Las Condes)'!$A:$A,0))</f>
        <v>719.68899999999996</v>
      </c>
      <c r="S1658" s="21">
        <f t="shared" si="78"/>
        <v>130821.33007197228</v>
      </c>
      <c r="T1658" s="21">
        <f t="shared" si="79"/>
        <v>24856.052713674733</v>
      </c>
      <c r="U1658" s="19">
        <v>0</v>
      </c>
      <c r="V1658" s="21">
        <f t="shared" si="80"/>
        <v>155677.382785647</v>
      </c>
    </row>
    <row r="1659" spans="1:22" x14ac:dyDescent="0.3">
      <c r="A1659" s="7" t="s">
        <v>143</v>
      </c>
      <c r="B1659" s="7">
        <v>4</v>
      </c>
      <c r="C1659" s="8" t="s">
        <v>186</v>
      </c>
      <c r="D1659" s="7" t="s">
        <v>770</v>
      </c>
      <c r="E1659" s="7" t="s">
        <v>121</v>
      </c>
      <c r="F1659" s="8" t="s">
        <v>771</v>
      </c>
      <c r="G1659" s="7" t="s">
        <v>16</v>
      </c>
      <c r="H1659" s="9">
        <v>708.27670000000001</v>
      </c>
      <c r="I1659" s="9">
        <v>1.9976</v>
      </c>
      <c r="J1659" s="9">
        <v>1.98</v>
      </c>
      <c r="K1659" s="10">
        <v>0.99118942731277526</v>
      </c>
      <c r="L1659" s="9">
        <v>22.85</v>
      </c>
      <c r="M1659" s="19">
        <f>H1659*INDEX('Pliegos Tarifarios (Las Condes)'!$B:$B,MATCH($B1659,'Pliegos Tarifarios (Las Condes)'!$A:$A,0))</f>
        <v>84170.186474599992</v>
      </c>
      <c r="N1659" s="19">
        <f>I1659*INDEX('Pliegos Tarifarios (Las Condes)'!$C:$C,MATCH($B1659,'Pliegos Tarifarios (Las Condes)'!$A:$A,0))</f>
        <v>6851.4823432000003</v>
      </c>
      <c r="O1659" s="19">
        <f>J1659*INDEX('Pliegos Tarifarios (Las Condes)'!$D:$D,MATCH($B1659,'Pliegos Tarifarios (Las Condes)'!$A:$A,0))</f>
        <v>27974.2716</v>
      </c>
      <c r="P1659" s="19">
        <f>H1659*INDEX('Pliegos Tarifarios (Las Condes)'!$E:$E,MATCH($B1659,'Pliegos Tarifarios (Las Condes)'!$A:$A,0))</f>
        <v>9159.4342844000003</v>
      </c>
      <c r="Q1659" s="19" cm="1">
        <f t="array" ref="Q1659">H1659*_xlfn.IFS(H1659&lt;=350,INDEX('Pliegos Tarifarios (Las Condes)'!$F:$F,MATCH($B1659,'Pliegos Tarifarios (Las Condes)'!$A:$A,0)),H1659&lt;=500,INDEX('Pliegos Tarifarios (Las Condes)'!$G:$G,MATCH($B1659,'Pliegos Tarifarios (Las Condes)'!$A:$A,0)),H1659&lt;=1000,INDEX('Pliegos Tarifarios (Las Condes)'!$H:$H,MATCH($B1659,'Pliegos Tarifarios (Las Condes)'!$A:$A,0)),H1659&lt;=5000,INDEX('Pliegos Tarifarios (Las Condes)'!$I:$I,MATCH($B1659,'Pliegos Tarifarios (Las Condes)'!$A:$A,0)),H1659&gt;5000,INDEX('Pliegos Tarifarios (Las Condes)'!$J:$J,MATCH($B1659,'Pliegos Tarifarios (Las Condes)'!$A:$A,0)))/1.19</f>
        <v>1661.1766972268911</v>
      </c>
      <c r="R1659" s="19">
        <f>INDEX('Pliegos Tarifarios (Las Condes)'!$K:$K,MATCH($B1659,'Pliegos Tarifarios (Las Condes)'!$A:$A,0))</f>
        <v>719.68899999999996</v>
      </c>
      <c r="S1659" s="21">
        <f t="shared" si="78"/>
        <v>130536.24039942688</v>
      </c>
      <c r="T1659" s="21">
        <f t="shared" si="79"/>
        <v>24801.88567589111</v>
      </c>
      <c r="U1659" s="19">
        <v>0</v>
      </c>
      <c r="V1659" s="21">
        <f t="shared" si="80"/>
        <v>155338.126075318</v>
      </c>
    </row>
    <row r="1660" spans="1:22" x14ac:dyDescent="0.3">
      <c r="A1660" s="7" t="s">
        <v>143</v>
      </c>
      <c r="B1660" s="7">
        <v>4</v>
      </c>
      <c r="C1660" s="8" t="s">
        <v>186</v>
      </c>
      <c r="D1660" s="7" t="s">
        <v>772</v>
      </c>
      <c r="E1660" s="7" t="s">
        <v>121</v>
      </c>
      <c r="F1660" s="8" t="s">
        <v>773</v>
      </c>
      <c r="G1660" s="7" t="s">
        <v>16</v>
      </c>
      <c r="H1660" s="9">
        <v>710.8646</v>
      </c>
      <c r="I1660" s="9">
        <v>1.9986999999999999</v>
      </c>
      <c r="J1660" s="9">
        <v>1.9986999999999999</v>
      </c>
      <c r="K1660" s="10">
        <v>1</v>
      </c>
      <c r="L1660" s="9">
        <v>22.93</v>
      </c>
      <c r="M1660" s="19">
        <f>H1660*INDEX('Pliegos Tarifarios (Las Condes)'!$B:$B,MATCH($B1660,'Pliegos Tarifarios (Las Condes)'!$A:$A,0))</f>
        <v>84477.727334800002</v>
      </c>
      <c r="N1660" s="19">
        <f>I1660*INDEX('Pliegos Tarifarios (Las Condes)'!$C:$C,MATCH($B1660,'Pliegos Tarifarios (Las Condes)'!$A:$A,0))</f>
        <v>6855.2551858999996</v>
      </c>
      <c r="O1660" s="19">
        <f>J1660*INDEX('Pliegos Tarifarios (Las Condes)'!$D:$D,MATCH($B1660,'Pliegos Tarifarios (Las Condes)'!$A:$A,0))</f>
        <v>28238.473053999998</v>
      </c>
      <c r="P1660" s="19">
        <f>H1660*INDEX('Pliegos Tarifarios (Las Condes)'!$E:$E,MATCH($B1660,'Pliegos Tarifarios (Las Condes)'!$A:$A,0))</f>
        <v>9192.9010072000001</v>
      </c>
      <c r="Q1660" s="19" cm="1">
        <f t="array" ref="Q1660">H1660*_xlfn.IFS(H1660&lt;=350,INDEX('Pliegos Tarifarios (Las Condes)'!$F:$F,MATCH($B1660,'Pliegos Tarifarios (Las Condes)'!$A:$A,0)),H1660&lt;=500,INDEX('Pliegos Tarifarios (Las Condes)'!$G:$G,MATCH($B1660,'Pliegos Tarifarios (Las Condes)'!$A:$A,0)),H1660&lt;=1000,INDEX('Pliegos Tarifarios (Las Condes)'!$H:$H,MATCH($B1660,'Pliegos Tarifarios (Las Condes)'!$A:$A,0)),H1660&lt;=5000,INDEX('Pliegos Tarifarios (Las Condes)'!$I:$I,MATCH($B1660,'Pliegos Tarifarios (Las Condes)'!$A:$A,0)),H1660&gt;5000,INDEX('Pliegos Tarifarios (Las Condes)'!$J:$J,MATCH($B1660,'Pliegos Tarifarios (Las Condes)'!$A:$A,0)))/1.19</f>
        <v>1667.2463013445381</v>
      </c>
      <c r="R1660" s="19">
        <f>INDEX('Pliegos Tarifarios (Las Condes)'!$K:$K,MATCH($B1660,'Pliegos Tarifarios (Las Condes)'!$A:$A,0))</f>
        <v>719.68899999999996</v>
      </c>
      <c r="S1660" s="21">
        <f t="shared" si="78"/>
        <v>131151.29188324453</v>
      </c>
      <c r="T1660" s="21">
        <f t="shared" si="79"/>
        <v>24918.745457816462</v>
      </c>
      <c r="U1660" s="19">
        <v>0</v>
      </c>
      <c r="V1660" s="21">
        <f t="shared" si="80"/>
        <v>156070.03734106099</v>
      </c>
    </row>
    <row r="1661" spans="1:22" x14ac:dyDescent="0.3">
      <c r="A1661" s="7" t="s">
        <v>143</v>
      </c>
      <c r="B1661" s="7">
        <v>4</v>
      </c>
      <c r="C1661" s="8" t="s">
        <v>186</v>
      </c>
      <c r="D1661" s="7" t="s">
        <v>774</v>
      </c>
      <c r="E1661" s="7" t="s">
        <v>121</v>
      </c>
      <c r="F1661" s="8" t="s">
        <v>775</v>
      </c>
      <c r="G1661" s="7" t="s">
        <v>16</v>
      </c>
      <c r="H1661" s="9">
        <v>711.00260000000003</v>
      </c>
      <c r="I1661" s="9">
        <v>2.0024999999999999</v>
      </c>
      <c r="J1661" s="9">
        <v>2.0024999999999999</v>
      </c>
      <c r="K1661" s="10">
        <v>1</v>
      </c>
      <c r="L1661" s="9">
        <v>22.94</v>
      </c>
      <c r="M1661" s="19">
        <f>H1661*INDEX('Pliegos Tarifarios (Las Condes)'!$B:$B,MATCH($B1661,'Pliegos Tarifarios (Las Condes)'!$A:$A,0))</f>
        <v>84494.126978800006</v>
      </c>
      <c r="N1661" s="19">
        <f>I1661*INDEX('Pliegos Tarifarios (Las Condes)'!$C:$C,MATCH($B1661,'Pliegos Tarifarios (Las Condes)'!$A:$A,0))</f>
        <v>6868.2886424999997</v>
      </c>
      <c r="O1661" s="19">
        <f>J1661*INDEX('Pliegos Tarifarios (Las Condes)'!$D:$D,MATCH($B1661,'Pliegos Tarifarios (Las Condes)'!$A:$A,0))</f>
        <v>28292.161049999999</v>
      </c>
      <c r="P1661" s="19">
        <f>H1661*INDEX('Pliegos Tarifarios (Las Condes)'!$E:$E,MATCH($B1661,'Pliegos Tarifarios (Las Condes)'!$A:$A,0))</f>
        <v>9194.6856232000009</v>
      </c>
      <c r="Q1661" s="19" cm="1">
        <f t="array" ref="Q1661">H1661*_xlfn.IFS(H1661&lt;=350,INDEX('Pliegos Tarifarios (Las Condes)'!$F:$F,MATCH($B1661,'Pliegos Tarifarios (Las Condes)'!$A:$A,0)),H1661&lt;=500,INDEX('Pliegos Tarifarios (Las Condes)'!$G:$G,MATCH($B1661,'Pliegos Tarifarios (Las Condes)'!$A:$A,0)),H1661&lt;=1000,INDEX('Pliegos Tarifarios (Las Condes)'!$H:$H,MATCH($B1661,'Pliegos Tarifarios (Las Condes)'!$A:$A,0)),H1661&lt;=5000,INDEX('Pliegos Tarifarios (Las Condes)'!$I:$I,MATCH($B1661,'Pliegos Tarifarios (Las Condes)'!$A:$A,0)),H1661&gt;5000,INDEX('Pliegos Tarifarios (Las Condes)'!$J:$J,MATCH($B1661,'Pliegos Tarifarios (Las Condes)'!$A:$A,0)))/1.19</f>
        <v>1667.5699635294122</v>
      </c>
      <c r="R1661" s="19">
        <f>INDEX('Pliegos Tarifarios (Las Condes)'!$K:$K,MATCH($B1661,'Pliegos Tarifarios (Las Condes)'!$A:$A,0))</f>
        <v>719.68899999999996</v>
      </c>
      <c r="S1661" s="21">
        <f t="shared" si="78"/>
        <v>131236.52125802942</v>
      </c>
      <c r="T1661" s="21">
        <f t="shared" si="79"/>
        <v>24934.93903902559</v>
      </c>
      <c r="U1661" s="19">
        <v>0</v>
      </c>
      <c r="V1661" s="21">
        <f t="shared" si="80"/>
        <v>156171.46029705502</v>
      </c>
    </row>
    <row r="1662" spans="1:22" x14ac:dyDescent="0.3">
      <c r="A1662" s="7" t="s">
        <v>143</v>
      </c>
      <c r="B1662" s="7">
        <v>4</v>
      </c>
      <c r="C1662" s="8" t="s">
        <v>186</v>
      </c>
      <c r="D1662" s="7" t="s">
        <v>776</v>
      </c>
      <c r="E1662" s="7" t="s">
        <v>121</v>
      </c>
      <c r="F1662" s="8" t="s">
        <v>777</v>
      </c>
      <c r="G1662" s="7" t="s">
        <v>16</v>
      </c>
      <c r="H1662" s="9">
        <v>709.96420000000001</v>
      </c>
      <c r="I1662" s="9">
        <v>1.9944</v>
      </c>
      <c r="J1662" s="9">
        <v>1.9833000000000001</v>
      </c>
      <c r="K1662" s="10">
        <v>0.99443441636582441</v>
      </c>
      <c r="L1662" s="9">
        <v>22.9</v>
      </c>
      <c r="M1662" s="19">
        <f>H1662*INDEX('Pliegos Tarifarios (Las Condes)'!$B:$B,MATCH($B1662,'Pliegos Tarifarios (Las Condes)'!$A:$A,0))</f>
        <v>84370.725599600002</v>
      </c>
      <c r="N1662" s="19">
        <f>I1662*INDEX('Pliegos Tarifarios (Las Condes)'!$C:$C,MATCH($B1662,'Pliegos Tarifarios (Las Condes)'!$A:$A,0))</f>
        <v>6840.5068007999998</v>
      </c>
      <c r="O1662" s="19">
        <f>J1662*INDEX('Pliegos Tarifarios (Las Condes)'!$D:$D,MATCH($B1662,'Pliegos Tarifarios (Las Condes)'!$A:$A,0))</f>
        <v>28020.895386</v>
      </c>
      <c r="P1662" s="19">
        <f>H1662*INDEX('Pliegos Tarifarios (Las Condes)'!$E:$E,MATCH($B1662,'Pliegos Tarifarios (Las Condes)'!$A:$A,0))</f>
        <v>9181.2570343999996</v>
      </c>
      <c r="Q1662" s="19" cm="1">
        <f t="array" ref="Q1662">H1662*_xlfn.IFS(H1662&lt;=350,INDEX('Pliegos Tarifarios (Las Condes)'!$F:$F,MATCH($B1662,'Pliegos Tarifarios (Las Condes)'!$A:$A,0)),H1662&lt;=500,INDEX('Pliegos Tarifarios (Las Condes)'!$G:$G,MATCH($B1662,'Pliegos Tarifarios (Las Condes)'!$A:$A,0)),H1662&lt;=1000,INDEX('Pliegos Tarifarios (Las Condes)'!$H:$H,MATCH($B1662,'Pliegos Tarifarios (Las Condes)'!$A:$A,0)),H1662&lt;=5000,INDEX('Pliegos Tarifarios (Las Condes)'!$I:$I,MATCH($B1662,'Pliegos Tarifarios (Las Condes)'!$A:$A,0)),H1662&gt;5000,INDEX('Pliegos Tarifarios (Las Condes)'!$J:$J,MATCH($B1662,'Pliegos Tarifarios (Las Condes)'!$A:$A,0)))/1.19</f>
        <v>1665.1345228571431</v>
      </c>
      <c r="R1662" s="19">
        <f>INDEX('Pliegos Tarifarios (Las Condes)'!$K:$K,MATCH($B1662,'Pliegos Tarifarios (Las Condes)'!$A:$A,0))</f>
        <v>719.68899999999996</v>
      </c>
      <c r="S1662" s="21">
        <f t="shared" si="78"/>
        <v>130798.20834365714</v>
      </c>
      <c r="T1662" s="21">
        <f t="shared" si="79"/>
        <v>24851.659585294856</v>
      </c>
      <c r="U1662" s="19">
        <v>0</v>
      </c>
      <c r="V1662" s="21">
        <f t="shared" si="80"/>
        <v>155649.86792895201</v>
      </c>
    </row>
    <row r="1663" spans="1:22" x14ac:dyDescent="0.3">
      <c r="A1663" s="7" t="s">
        <v>143</v>
      </c>
      <c r="B1663" s="7">
        <v>4</v>
      </c>
      <c r="C1663" s="8" t="s">
        <v>186</v>
      </c>
      <c r="D1663" s="7" t="s">
        <v>778</v>
      </c>
      <c r="E1663" s="7" t="s">
        <v>121</v>
      </c>
      <c r="F1663" s="8" t="s">
        <v>779</v>
      </c>
      <c r="G1663" s="7" t="s">
        <v>16</v>
      </c>
      <c r="H1663" s="9">
        <v>711.64750000000004</v>
      </c>
      <c r="I1663" s="9">
        <v>1.9972000000000001</v>
      </c>
      <c r="J1663" s="9">
        <v>1.9972000000000001</v>
      </c>
      <c r="K1663" s="10">
        <v>1</v>
      </c>
      <c r="L1663" s="9">
        <v>22.96</v>
      </c>
      <c r="M1663" s="19">
        <f>H1663*INDEX('Pliegos Tarifarios (Las Condes)'!$B:$B,MATCH($B1663,'Pliegos Tarifarios (Las Condes)'!$A:$A,0))</f>
        <v>84570.765604999993</v>
      </c>
      <c r="N1663" s="19">
        <f>I1663*INDEX('Pliegos Tarifarios (Las Condes)'!$C:$C,MATCH($B1663,'Pliegos Tarifarios (Las Condes)'!$A:$A,0))</f>
        <v>6850.1104003999999</v>
      </c>
      <c r="O1663" s="19">
        <f>J1663*INDEX('Pliegos Tarifarios (Las Condes)'!$D:$D,MATCH($B1663,'Pliegos Tarifarios (Las Condes)'!$A:$A,0))</f>
        <v>28217.280424</v>
      </c>
      <c r="P1663" s="19">
        <f>H1663*INDEX('Pliegos Tarifarios (Las Condes)'!$E:$E,MATCH($B1663,'Pliegos Tarifarios (Las Condes)'!$A:$A,0))</f>
        <v>9203.0254700000005</v>
      </c>
      <c r="Q1663" s="19" cm="1">
        <f t="array" ref="Q1663">H1663*_xlfn.IFS(H1663&lt;=350,INDEX('Pliegos Tarifarios (Las Condes)'!$F:$F,MATCH($B1663,'Pliegos Tarifarios (Las Condes)'!$A:$A,0)),H1663&lt;=500,INDEX('Pliegos Tarifarios (Las Condes)'!$G:$G,MATCH($B1663,'Pliegos Tarifarios (Las Condes)'!$A:$A,0)),H1663&lt;=1000,INDEX('Pliegos Tarifarios (Las Condes)'!$H:$H,MATCH($B1663,'Pliegos Tarifarios (Las Condes)'!$A:$A,0)),H1663&lt;=5000,INDEX('Pliegos Tarifarios (Las Condes)'!$I:$I,MATCH($B1663,'Pliegos Tarifarios (Las Condes)'!$A:$A,0)),H1663&gt;5000,INDEX('Pliegos Tarifarios (Las Condes)'!$J:$J,MATCH($B1663,'Pliegos Tarifarios (Las Condes)'!$A:$A,0)))/1.19</f>
        <v>1669.08249789916</v>
      </c>
      <c r="R1663" s="19">
        <f>INDEX('Pliegos Tarifarios (Las Condes)'!$K:$K,MATCH($B1663,'Pliegos Tarifarios (Las Condes)'!$A:$A,0))</f>
        <v>719.68899999999996</v>
      </c>
      <c r="S1663" s="21">
        <f t="shared" si="78"/>
        <v>131229.95339729916</v>
      </c>
      <c r="T1663" s="21">
        <f t="shared" si="79"/>
        <v>24933.691145486842</v>
      </c>
      <c r="U1663" s="19">
        <v>0</v>
      </c>
      <c r="V1663" s="21">
        <f t="shared" si="80"/>
        <v>156163.644542786</v>
      </c>
    </row>
    <row r="1664" spans="1:22" x14ac:dyDescent="0.3">
      <c r="A1664" s="7" t="s">
        <v>143</v>
      </c>
      <c r="B1664" s="7">
        <v>4</v>
      </c>
      <c r="C1664" s="8" t="s">
        <v>186</v>
      </c>
      <c r="D1664" s="7" t="s">
        <v>780</v>
      </c>
      <c r="E1664" s="7" t="s">
        <v>121</v>
      </c>
      <c r="F1664" s="8" t="s">
        <v>781</v>
      </c>
      <c r="G1664" s="7" t="s">
        <v>16</v>
      </c>
      <c r="H1664" s="9">
        <v>710.76250000000005</v>
      </c>
      <c r="I1664" s="9">
        <v>1.9833000000000001</v>
      </c>
      <c r="J1664" s="9">
        <v>1.9652000000000001</v>
      </c>
      <c r="K1664" s="10">
        <v>0.99087379619825544</v>
      </c>
      <c r="L1664" s="9">
        <v>22.93</v>
      </c>
      <c r="M1664" s="19">
        <f>H1664*INDEX('Pliegos Tarifarios (Las Condes)'!$B:$B,MATCH($B1664,'Pliegos Tarifarios (Las Condes)'!$A:$A,0))</f>
        <v>84465.593974999996</v>
      </c>
      <c r="N1664" s="19">
        <f>I1664*INDEX('Pliegos Tarifarios (Las Condes)'!$C:$C,MATCH($B1664,'Pliegos Tarifarios (Las Condes)'!$A:$A,0))</f>
        <v>6802.4353880999997</v>
      </c>
      <c r="O1664" s="19">
        <f>J1664*INDEX('Pliegos Tarifarios (Las Condes)'!$D:$D,MATCH($B1664,'Pliegos Tarifarios (Las Condes)'!$A:$A,0))</f>
        <v>27765.170984</v>
      </c>
      <c r="P1664" s="19">
        <f>H1664*INDEX('Pliegos Tarifarios (Las Condes)'!$E:$E,MATCH($B1664,'Pliegos Tarifarios (Las Condes)'!$A:$A,0))</f>
        <v>9191.5806500000017</v>
      </c>
      <c r="Q1664" s="19" cm="1">
        <f t="array" ref="Q1664">H1664*_xlfn.IFS(H1664&lt;=350,INDEX('Pliegos Tarifarios (Las Condes)'!$F:$F,MATCH($B1664,'Pliegos Tarifarios (Las Condes)'!$A:$A,0)),H1664&lt;=500,INDEX('Pliegos Tarifarios (Las Condes)'!$G:$G,MATCH($B1664,'Pliegos Tarifarios (Las Condes)'!$A:$A,0)),H1664&lt;=1000,INDEX('Pliegos Tarifarios (Las Condes)'!$H:$H,MATCH($B1664,'Pliegos Tarifarios (Las Condes)'!$A:$A,0)),H1664&lt;=5000,INDEX('Pliegos Tarifarios (Las Condes)'!$I:$I,MATCH($B1664,'Pliegos Tarifarios (Las Condes)'!$A:$A,0)),H1664&gt;5000,INDEX('Pliegos Tarifarios (Las Condes)'!$J:$J,MATCH($B1664,'Pliegos Tarifarios (Las Condes)'!$A:$A,0)))/1.19</f>
        <v>1667.0068382352945</v>
      </c>
      <c r="R1664" s="19">
        <f>INDEX('Pliegos Tarifarios (Las Condes)'!$K:$K,MATCH($B1664,'Pliegos Tarifarios (Las Condes)'!$A:$A,0))</f>
        <v>719.68899999999996</v>
      </c>
      <c r="S1664" s="21">
        <f t="shared" si="78"/>
        <v>130611.47683533528</v>
      </c>
      <c r="T1664" s="21">
        <f t="shared" si="79"/>
        <v>24816.180598713705</v>
      </c>
      <c r="U1664" s="19">
        <v>0</v>
      </c>
      <c r="V1664" s="21">
        <f t="shared" si="80"/>
        <v>155427.657434049</v>
      </c>
    </row>
    <row r="1665" spans="1:22" x14ac:dyDescent="0.3">
      <c r="A1665" s="7" t="s">
        <v>143</v>
      </c>
      <c r="B1665" s="7">
        <v>4</v>
      </c>
      <c r="C1665" s="8" t="s">
        <v>186</v>
      </c>
      <c r="D1665" s="7" t="s">
        <v>782</v>
      </c>
      <c r="E1665" s="7" t="s">
        <v>121</v>
      </c>
      <c r="F1665" s="8" t="s">
        <v>783</v>
      </c>
      <c r="G1665" s="7" t="s">
        <v>16</v>
      </c>
      <c r="H1665" s="9">
        <v>709.33439999999996</v>
      </c>
      <c r="I1665" s="9">
        <v>2.0263</v>
      </c>
      <c r="J1665" s="9">
        <v>2.0198999999999998</v>
      </c>
      <c r="K1665" s="10">
        <v>0.99684153383013363</v>
      </c>
      <c r="L1665" s="9">
        <v>22.88</v>
      </c>
      <c r="M1665" s="19">
        <f>H1665*INDEX('Pliegos Tarifarios (Las Condes)'!$B:$B,MATCH($B1665,'Pliegos Tarifarios (Las Condes)'!$A:$A,0))</f>
        <v>84295.881427199987</v>
      </c>
      <c r="N1665" s="19">
        <f>I1665*INDEX('Pliegos Tarifarios (Las Condes)'!$C:$C,MATCH($B1665,'Pliegos Tarifarios (Las Condes)'!$A:$A,0))</f>
        <v>6949.9192390999997</v>
      </c>
      <c r="O1665" s="19">
        <f>J1665*INDEX('Pliegos Tarifarios (Las Condes)'!$D:$D,MATCH($B1665,'Pliegos Tarifarios (Las Condes)'!$A:$A,0))</f>
        <v>28537.995557999999</v>
      </c>
      <c r="P1665" s="19">
        <f>H1665*INDEX('Pliegos Tarifarios (Las Condes)'!$E:$E,MATCH($B1665,'Pliegos Tarifarios (Las Condes)'!$A:$A,0))</f>
        <v>9173.1124607999991</v>
      </c>
      <c r="Q1665" s="19" cm="1">
        <f t="array" ref="Q1665">H1665*_xlfn.IFS(H1665&lt;=350,INDEX('Pliegos Tarifarios (Las Condes)'!$F:$F,MATCH($B1665,'Pliegos Tarifarios (Las Condes)'!$A:$A,0)),H1665&lt;=500,INDEX('Pliegos Tarifarios (Las Condes)'!$G:$G,MATCH($B1665,'Pliegos Tarifarios (Las Condes)'!$A:$A,0)),H1665&lt;=1000,INDEX('Pliegos Tarifarios (Las Condes)'!$H:$H,MATCH($B1665,'Pliegos Tarifarios (Las Condes)'!$A:$A,0)),H1665&lt;=5000,INDEX('Pliegos Tarifarios (Las Condes)'!$I:$I,MATCH($B1665,'Pliegos Tarifarios (Las Condes)'!$A:$A,0)),H1665&gt;5000,INDEX('Pliegos Tarifarios (Las Condes)'!$J:$J,MATCH($B1665,'Pliegos Tarifarios (Las Condes)'!$A:$A,0)))/1.19</f>
        <v>1663.6574036974791</v>
      </c>
      <c r="R1665" s="19">
        <f>INDEX('Pliegos Tarifarios (Las Condes)'!$K:$K,MATCH($B1665,'Pliegos Tarifarios (Las Condes)'!$A:$A,0))</f>
        <v>719.68899999999996</v>
      </c>
      <c r="S1665" s="21">
        <f t="shared" si="78"/>
        <v>131340.25508879745</v>
      </c>
      <c r="T1665" s="21">
        <f t="shared" si="79"/>
        <v>24954.648466871517</v>
      </c>
      <c r="U1665" s="19">
        <v>0</v>
      </c>
      <c r="V1665" s="21">
        <f t="shared" si="80"/>
        <v>156294.90355566898</v>
      </c>
    </row>
    <row r="1666" spans="1:22" x14ac:dyDescent="0.3">
      <c r="A1666" s="7" t="s">
        <v>143</v>
      </c>
      <c r="B1666" s="7">
        <v>4</v>
      </c>
      <c r="C1666" s="8" t="s">
        <v>186</v>
      </c>
      <c r="D1666" s="7" t="s">
        <v>784</v>
      </c>
      <c r="E1666" s="7" t="s">
        <v>121</v>
      </c>
      <c r="F1666" s="8" t="s">
        <v>785</v>
      </c>
      <c r="G1666" s="7" t="s">
        <v>16</v>
      </c>
      <c r="H1666" s="9">
        <v>709.62289999999996</v>
      </c>
      <c r="I1666" s="9">
        <v>1.9706999999999999</v>
      </c>
      <c r="J1666" s="9">
        <v>1.9532</v>
      </c>
      <c r="K1666" s="10">
        <v>0.99111990663216121</v>
      </c>
      <c r="L1666" s="9">
        <v>22.89</v>
      </c>
      <c r="M1666" s="19">
        <f>H1666*INDEX('Pliegos Tarifarios (Las Condes)'!$B:$B,MATCH($B1666,'Pliegos Tarifarios (Las Condes)'!$A:$A,0))</f>
        <v>84330.166190199991</v>
      </c>
      <c r="N1666" s="19">
        <f>I1666*INDEX('Pliegos Tarifarios (Las Condes)'!$C:$C,MATCH($B1666,'Pliegos Tarifarios (Las Condes)'!$A:$A,0))</f>
        <v>6759.2191898999999</v>
      </c>
      <c r="O1666" s="19">
        <f>J1666*INDEX('Pliegos Tarifarios (Las Condes)'!$D:$D,MATCH($B1666,'Pliegos Tarifarios (Las Condes)'!$A:$A,0))</f>
        <v>27595.629944</v>
      </c>
      <c r="P1666" s="19">
        <f>H1666*INDEX('Pliegos Tarifarios (Las Condes)'!$E:$E,MATCH($B1666,'Pliegos Tarifarios (Las Condes)'!$A:$A,0))</f>
        <v>9176.8433427999989</v>
      </c>
      <c r="Q1666" s="19" cm="1">
        <f t="array" ref="Q1666">H1666*_xlfn.IFS(H1666&lt;=350,INDEX('Pliegos Tarifarios (Las Condes)'!$F:$F,MATCH($B1666,'Pliegos Tarifarios (Las Condes)'!$A:$A,0)),H1666&lt;=500,INDEX('Pliegos Tarifarios (Las Condes)'!$G:$G,MATCH($B1666,'Pliegos Tarifarios (Las Condes)'!$A:$A,0)),H1666&lt;=1000,INDEX('Pliegos Tarifarios (Las Condes)'!$H:$H,MATCH($B1666,'Pliegos Tarifarios (Las Condes)'!$A:$A,0)),H1666&lt;=5000,INDEX('Pliegos Tarifarios (Las Condes)'!$I:$I,MATCH($B1666,'Pliegos Tarifarios (Las Condes)'!$A:$A,0)),H1666&gt;5000,INDEX('Pliegos Tarifarios (Las Condes)'!$J:$J,MATCH($B1666,'Pliegos Tarifarios (Las Condes)'!$A:$A,0)))/1.19</f>
        <v>1664.3340452941179</v>
      </c>
      <c r="R1666" s="19">
        <f>INDEX('Pliegos Tarifarios (Las Condes)'!$K:$K,MATCH($B1666,'Pliegos Tarifarios (Las Condes)'!$A:$A,0))</f>
        <v>719.68899999999996</v>
      </c>
      <c r="S1666" s="21">
        <f t="shared" si="78"/>
        <v>130245.88171219411</v>
      </c>
      <c r="T1666" s="21">
        <f t="shared" si="79"/>
        <v>24746.717525316883</v>
      </c>
      <c r="U1666" s="19">
        <v>0</v>
      </c>
      <c r="V1666" s="21">
        <f t="shared" si="80"/>
        <v>154992.59923751099</v>
      </c>
    </row>
    <row r="1667" spans="1:22" x14ac:dyDescent="0.3">
      <c r="A1667" s="7" t="s">
        <v>143</v>
      </c>
      <c r="B1667" s="7">
        <v>4</v>
      </c>
      <c r="C1667" s="8" t="s">
        <v>186</v>
      </c>
      <c r="D1667" s="7" t="s">
        <v>786</v>
      </c>
      <c r="E1667" s="7" t="s">
        <v>121</v>
      </c>
      <c r="F1667" s="8" t="s">
        <v>787</v>
      </c>
      <c r="G1667" s="7" t="s">
        <v>16</v>
      </c>
      <c r="H1667" s="9">
        <v>709.52480000000003</v>
      </c>
      <c r="I1667" s="9">
        <v>2.0023</v>
      </c>
      <c r="J1667" s="9">
        <v>1.9529000000000001</v>
      </c>
      <c r="K1667" s="10">
        <v>0.9753283723717725</v>
      </c>
      <c r="L1667" s="9">
        <v>22.89</v>
      </c>
      <c r="M1667" s="19">
        <f>H1667*INDEX('Pliegos Tarifarios (Las Condes)'!$B:$B,MATCH($B1667,'Pliegos Tarifarios (Las Condes)'!$A:$A,0))</f>
        <v>84318.508182399994</v>
      </c>
      <c r="N1667" s="19">
        <f>I1667*INDEX('Pliegos Tarifarios (Las Condes)'!$C:$C,MATCH($B1667,'Pliegos Tarifarios (Las Condes)'!$A:$A,0))</f>
        <v>6867.6026710999995</v>
      </c>
      <c r="O1667" s="19">
        <f>J1667*INDEX('Pliegos Tarifarios (Las Condes)'!$D:$D,MATCH($B1667,'Pliegos Tarifarios (Las Condes)'!$A:$A,0))</f>
        <v>27591.391418000003</v>
      </c>
      <c r="P1667" s="19">
        <f>H1667*INDEX('Pliegos Tarifarios (Las Condes)'!$E:$E,MATCH($B1667,'Pliegos Tarifarios (Las Condes)'!$A:$A,0))</f>
        <v>9175.5747136000009</v>
      </c>
      <c r="Q1667" s="19" cm="1">
        <f t="array" ref="Q1667">H1667*_xlfn.IFS(H1667&lt;=350,INDEX('Pliegos Tarifarios (Las Condes)'!$F:$F,MATCH($B1667,'Pliegos Tarifarios (Las Condes)'!$A:$A,0)),H1667&lt;=500,INDEX('Pliegos Tarifarios (Las Condes)'!$G:$G,MATCH($B1667,'Pliegos Tarifarios (Las Condes)'!$A:$A,0)),H1667&lt;=1000,INDEX('Pliegos Tarifarios (Las Condes)'!$H:$H,MATCH($B1667,'Pliegos Tarifarios (Las Condes)'!$A:$A,0)),H1667&lt;=5000,INDEX('Pliegos Tarifarios (Las Condes)'!$I:$I,MATCH($B1667,'Pliegos Tarifarios (Las Condes)'!$A:$A,0)),H1667&gt;5000,INDEX('Pliegos Tarifarios (Las Condes)'!$J:$J,MATCH($B1667,'Pliegos Tarifarios (Las Condes)'!$A:$A,0)))/1.19</f>
        <v>1664.1039636974792</v>
      </c>
      <c r="R1667" s="19">
        <f>INDEX('Pliegos Tarifarios (Las Condes)'!$K:$K,MATCH($B1667,'Pliegos Tarifarios (Las Condes)'!$A:$A,0))</f>
        <v>719.68899999999996</v>
      </c>
      <c r="S1667" s="21">
        <f t="shared" si="78"/>
        <v>130336.86994879747</v>
      </c>
      <c r="T1667" s="21">
        <f t="shared" si="79"/>
        <v>24764.005290271518</v>
      </c>
      <c r="U1667" s="19">
        <v>0</v>
      </c>
      <c r="V1667" s="21">
        <f t="shared" si="80"/>
        <v>155100.87523906899</v>
      </c>
    </row>
    <row r="1668" spans="1:22" x14ac:dyDescent="0.3">
      <c r="A1668" s="7" t="s">
        <v>143</v>
      </c>
      <c r="B1668" s="7">
        <v>4</v>
      </c>
      <c r="C1668" s="8" t="s">
        <v>186</v>
      </c>
      <c r="D1668" s="7" t="s">
        <v>788</v>
      </c>
      <c r="E1668" s="7" t="s">
        <v>121</v>
      </c>
      <c r="F1668" s="8" t="s">
        <v>789</v>
      </c>
      <c r="G1668" s="7" t="s">
        <v>16</v>
      </c>
      <c r="H1668" s="9">
        <v>710.9588</v>
      </c>
      <c r="I1668" s="9">
        <v>1.9881</v>
      </c>
      <c r="J1668" s="9">
        <v>1.9881</v>
      </c>
      <c r="K1668" s="10">
        <v>1</v>
      </c>
      <c r="L1668" s="9">
        <v>22.93</v>
      </c>
      <c r="M1668" s="19">
        <f>H1668*INDEX('Pliegos Tarifarios (Las Condes)'!$B:$B,MATCH($B1668,'Pliegos Tarifarios (Las Condes)'!$A:$A,0))</f>
        <v>84488.921874399995</v>
      </c>
      <c r="N1668" s="19">
        <f>I1668*INDEX('Pliegos Tarifarios (Las Condes)'!$C:$C,MATCH($B1668,'Pliegos Tarifarios (Las Condes)'!$A:$A,0))</f>
        <v>6818.8987016999999</v>
      </c>
      <c r="O1668" s="19">
        <f>J1668*INDEX('Pliegos Tarifarios (Las Condes)'!$D:$D,MATCH($B1668,'Pliegos Tarifarios (Las Condes)'!$A:$A,0))</f>
        <v>28088.711802000002</v>
      </c>
      <c r="P1668" s="19">
        <f>H1668*INDEX('Pliegos Tarifarios (Las Condes)'!$E:$E,MATCH($B1668,'Pliegos Tarifarios (Las Condes)'!$A:$A,0))</f>
        <v>9194.1192016000005</v>
      </c>
      <c r="Q1668" s="19" cm="1">
        <f t="array" ref="Q1668">H1668*_xlfn.IFS(H1668&lt;=350,INDEX('Pliegos Tarifarios (Las Condes)'!$F:$F,MATCH($B1668,'Pliegos Tarifarios (Las Condes)'!$A:$A,0)),H1668&lt;=500,INDEX('Pliegos Tarifarios (Las Condes)'!$G:$G,MATCH($B1668,'Pliegos Tarifarios (Las Condes)'!$A:$A,0)),H1668&lt;=1000,INDEX('Pliegos Tarifarios (Las Condes)'!$H:$H,MATCH($B1668,'Pliegos Tarifarios (Las Condes)'!$A:$A,0)),H1668&lt;=5000,INDEX('Pliegos Tarifarios (Las Condes)'!$I:$I,MATCH($B1668,'Pliegos Tarifarios (Las Condes)'!$A:$A,0)),H1668&gt;5000,INDEX('Pliegos Tarifarios (Las Condes)'!$J:$J,MATCH($B1668,'Pliegos Tarifarios (Las Condes)'!$A:$A,0)))/1.19</f>
        <v>1667.4672359663869</v>
      </c>
      <c r="R1668" s="19">
        <f>INDEX('Pliegos Tarifarios (Las Condes)'!$K:$K,MATCH($B1668,'Pliegos Tarifarios (Las Condes)'!$A:$A,0))</f>
        <v>719.68899999999996</v>
      </c>
      <c r="S1668" s="21">
        <f t="shared" si="78"/>
        <v>130977.80781566638</v>
      </c>
      <c r="T1668" s="21">
        <f t="shared" si="79"/>
        <v>24885.783484976611</v>
      </c>
      <c r="U1668" s="19">
        <v>0</v>
      </c>
      <c r="V1668" s="21">
        <f t="shared" si="80"/>
        <v>155863.59130064299</v>
      </c>
    </row>
    <row r="1669" spans="1:22" x14ac:dyDescent="0.3">
      <c r="A1669" s="7" t="s">
        <v>143</v>
      </c>
      <c r="B1669" s="7">
        <v>4</v>
      </c>
      <c r="C1669" s="8" t="s">
        <v>186</v>
      </c>
      <c r="D1669" s="7" t="s">
        <v>790</v>
      </c>
      <c r="E1669" s="7" t="s">
        <v>121</v>
      </c>
      <c r="F1669" s="8" t="s">
        <v>791</v>
      </c>
      <c r="G1669" s="7" t="s">
        <v>16</v>
      </c>
      <c r="H1669" s="9">
        <v>712.02440000000001</v>
      </c>
      <c r="I1669" s="9">
        <v>1.9921</v>
      </c>
      <c r="J1669" s="9">
        <v>1.9632000000000001</v>
      </c>
      <c r="K1669" s="10">
        <v>0.98549269614979174</v>
      </c>
      <c r="L1669" s="9">
        <v>22.97</v>
      </c>
      <c r="M1669" s="19">
        <f>H1669*INDEX('Pliegos Tarifarios (Las Condes)'!$B:$B,MATCH($B1669,'Pliegos Tarifarios (Las Condes)'!$A:$A,0))</f>
        <v>84615.555647200003</v>
      </c>
      <c r="N1669" s="19">
        <f>I1669*INDEX('Pliegos Tarifarios (Las Condes)'!$C:$C,MATCH($B1669,'Pliegos Tarifarios (Las Condes)'!$A:$A,0))</f>
        <v>6832.6181297000003</v>
      </c>
      <c r="O1669" s="19">
        <f>J1669*INDEX('Pliegos Tarifarios (Las Condes)'!$D:$D,MATCH($B1669,'Pliegos Tarifarios (Las Condes)'!$A:$A,0))</f>
        <v>27736.914144000002</v>
      </c>
      <c r="P1669" s="19">
        <f>H1669*INDEX('Pliegos Tarifarios (Las Condes)'!$E:$E,MATCH($B1669,'Pliegos Tarifarios (Las Condes)'!$A:$A,0))</f>
        <v>9207.899540800001</v>
      </c>
      <c r="Q1669" s="19" cm="1">
        <f t="array" ref="Q1669">H1669*_xlfn.IFS(H1669&lt;=350,INDEX('Pliegos Tarifarios (Las Condes)'!$F:$F,MATCH($B1669,'Pliegos Tarifarios (Las Condes)'!$A:$A,0)),H1669&lt;=500,INDEX('Pliegos Tarifarios (Las Condes)'!$G:$G,MATCH($B1669,'Pliegos Tarifarios (Las Condes)'!$A:$A,0)),H1669&lt;=1000,INDEX('Pliegos Tarifarios (Las Condes)'!$H:$H,MATCH($B1669,'Pliegos Tarifarios (Las Condes)'!$A:$A,0)),H1669&lt;=5000,INDEX('Pliegos Tarifarios (Las Condes)'!$I:$I,MATCH($B1669,'Pliegos Tarifarios (Las Condes)'!$A:$A,0)),H1669&gt;5000,INDEX('Pliegos Tarifarios (Las Condes)'!$J:$J,MATCH($B1669,'Pliegos Tarifarios (Las Condes)'!$A:$A,0)))/1.19</f>
        <v>1669.96647092437</v>
      </c>
      <c r="R1669" s="19">
        <f>INDEX('Pliegos Tarifarios (Las Condes)'!$K:$K,MATCH($B1669,'Pliegos Tarifarios (Las Condes)'!$A:$A,0))</f>
        <v>719.68899999999996</v>
      </c>
      <c r="S1669" s="21">
        <f t="shared" si="78"/>
        <v>130782.64293262437</v>
      </c>
      <c r="T1669" s="21">
        <f t="shared" si="79"/>
        <v>24848.70215719863</v>
      </c>
      <c r="U1669" s="19">
        <v>0</v>
      </c>
      <c r="V1669" s="21">
        <f t="shared" si="80"/>
        <v>155631.34508982301</v>
      </c>
    </row>
    <row r="1670" spans="1:22" x14ac:dyDescent="0.3">
      <c r="A1670" s="7" t="s">
        <v>143</v>
      </c>
      <c r="B1670" s="7">
        <v>4</v>
      </c>
      <c r="C1670" s="8" t="s">
        <v>186</v>
      </c>
      <c r="D1670" s="7" t="s">
        <v>792</v>
      </c>
      <c r="E1670" s="7" t="s">
        <v>121</v>
      </c>
      <c r="F1670" s="8" t="s">
        <v>793</v>
      </c>
      <c r="G1670" s="7" t="s">
        <v>16</v>
      </c>
      <c r="H1670" s="9">
        <v>709.76829999999995</v>
      </c>
      <c r="I1670" s="9">
        <v>1.9830000000000001</v>
      </c>
      <c r="J1670" s="9">
        <v>1.9471000000000001</v>
      </c>
      <c r="K1670" s="10">
        <v>0.98189611699445278</v>
      </c>
      <c r="L1670" s="9">
        <v>22.9</v>
      </c>
      <c r="M1670" s="19">
        <f>H1670*INDEX('Pliegos Tarifarios (Las Condes)'!$B:$B,MATCH($B1670,'Pliegos Tarifarios (Las Condes)'!$A:$A,0))</f>
        <v>84347.445235399995</v>
      </c>
      <c r="N1670" s="19">
        <f>I1670*INDEX('Pliegos Tarifarios (Las Condes)'!$C:$C,MATCH($B1670,'Pliegos Tarifarios (Las Condes)'!$A:$A,0))</f>
        <v>6801.4064310000003</v>
      </c>
      <c r="O1670" s="19">
        <f>J1670*INDEX('Pliegos Tarifarios (Las Condes)'!$D:$D,MATCH($B1670,'Pliegos Tarifarios (Las Condes)'!$A:$A,0))</f>
        <v>27509.446582</v>
      </c>
      <c r="P1670" s="19">
        <f>H1670*INDEX('Pliegos Tarifarios (Las Condes)'!$E:$E,MATCH($B1670,'Pliegos Tarifarios (Las Condes)'!$A:$A,0))</f>
        <v>9178.7236555999989</v>
      </c>
      <c r="Q1670" s="19" cm="1">
        <f t="array" ref="Q1670">H1670*_xlfn.IFS(H1670&lt;=350,INDEX('Pliegos Tarifarios (Las Condes)'!$F:$F,MATCH($B1670,'Pliegos Tarifarios (Las Condes)'!$A:$A,0)),H1670&lt;=500,INDEX('Pliegos Tarifarios (Las Condes)'!$G:$G,MATCH($B1670,'Pliegos Tarifarios (Las Condes)'!$A:$A,0)),H1670&lt;=1000,INDEX('Pliegos Tarifarios (Las Condes)'!$H:$H,MATCH($B1670,'Pliegos Tarifarios (Las Condes)'!$A:$A,0)),H1670&lt;=5000,INDEX('Pliegos Tarifarios (Las Condes)'!$I:$I,MATCH($B1670,'Pliegos Tarifarios (Las Condes)'!$A:$A,0)),H1670&gt;5000,INDEX('Pliegos Tarifarios (Las Condes)'!$J:$J,MATCH($B1670,'Pliegos Tarifarios (Las Condes)'!$A:$A,0)))/1.19</f>
        <v>1664.6750632773112</v>
      </c>
      <c r="R1670" s="19">
        <f>INDEX('Pliegos Tarifarios (Las Condes)'!$K:$K,MATCH($B1670,'Pliegos Tarifarios (Las Condes)'!$A:$A,0))</f>
        <v>719.68899999999996</v>
      </c>
      <c r="S1670" s="21">
        <f t="shared" si="78"/>
        <v>130221.38596727731</v>
      </c>
      <c r="T1670" s="21">
        <f t="shared" si="79"/>
        <v>24742.063333782688</v>
      </c>
      <c r="U1670" s="19">
        <v>0</v>
      </c>
      <c r="V1670" s="21">
        <f t="shared" si="80"/>
        <v>154963.44930106</v>
      </c>
    </row>
    <row r="1671" spans="1:22" x14ac:dyDescent="0.3">
      <c r="A1671" s="7" t="s">
        <v>143</v>
      </c>
      <c r="B1671" s="7">
        <v>4</v>
      </c>
      <c r="C1671" s="8" t="s">
        <v>186</v>
      </c>
      <c r="D1671" s="7" t="s">
        <v>794</v>
      </c>
      <c r="E1671" s="7" t="s">
        <v>121</v>
      </c>
      <c r="F1671" s="8" t="s">
        <v>795</v>
      </c>
      <c r="G1671" s="7" t="s">
        <v>16</v>
      </c>
      <c r="H1671" s="9">
        <v>711.12210000000005</v>
      </c>
      <c r="I1671" s="9">
        <v>1.9864999999999999</v>
      </c>
      <c r="J1671" s="9">
        <v>1.9864999999999999</v>
      </c>
      <c r="K1671" s="10">
        <v>1</v>
      </c>
      <c r="L1671" s="9">
        <v>22.94</v>
      </c>
      <c r="M1671" s="19">
        <f>H1671*INDEX('Pliegos Tarifarios (Las Condes)'!$B:$B,MATCH($B1671,'Pliegos Tarifarios (Las Condes)'!$A:$A,0))</f>
        <v>84508.328119800004</v>
      </c>
      <c r="N1671" s="19">
        <f>I1671*INDEX('Pliegos Tarifarios (Las Condes)'!$C:$C,MATCH($B1671,'Pliegos Tarifarios (Las Condes)'!$A:$A,0))</f>
        <v>6813.4109304999993</v>
      </c>
      <c r="O1671" s="19">
        <f>J1671*INDEX('Pliegos Tarifarios (Las Condes)'!$D:$D,MATCH($B1671,'Pliegos Tarifarios (Las Condes)'!$A:$A,0))</f>
        <v>28066.106329999999</v>
      </c>
      <c r="P1671" s="19">
        <f>H1671*INDEX('Pliegos Tarifarios (Las Condes)'!$E:$E,MATCH($B1671,'Pliegos Tarifarios (Las Condes)'!$A:$A,0))</f>
        <v>9196.2309972000003</v>
      </c>
      <c r="Q1671" s="19" cm="1">
        <f t="array" ref="Q1671">H1671*_xlfn.IFS(H1671&lt;=350,INDEX('Pliegos Tarifarios (Las Condes)'!$F:$F,MATCH($B1671,'Pliegos Tarifarios (Las Condes)'!$A:$A,0)),H1671&lt;=500,INDEX('Pliegos Tarifarios (Las Condes)'!$G:$G,MATCH($B1671,'Pliegos Tarifarios (Las Condes)'!$A:$A,0)),H1671&lt;=1000,INDEX('Pliegos Tarifarios (Las Condes)'!$H:$H,MATCH($B1671,'Pliegos Tarifarios (Las Condes)'!$A:$A,0)),H1671&lt;=5000,INDEX('Pliegos Tarifarios (Las Condes)'!$I:$I,MATCH($B1671,'Pliegos Tarifarios (Las Condes)'!$A:$A,0)),H1671&gt;5000,INDEX('Pliegos Tarifarios (Las Condes)'!$J:$J,MATCH($B1671,'Pliegos Tarifarios (Las Condes)'!$A:$A,0)))/1.19</f>
        <v>1667.8502362184879</v>
      </c>
      <c r="R1671" s="19">
        <f>INDEX('Pliegos Tarifarios (Las Condes)'!$K:$K,MATCH($B1671,'Pliegos Tarifarios (Las Condes)'!$A:$A,0))</f>
        <v>719.68899999999996</v>
      </c>
      <c r="S1671" s="21">
        <f t="shared" si="78"/>
        <v>130971.61561371847</v>
      </c>
      <c r="T1671" s="21">
        <f t="shared" si="79"/>
        <v>24884.606966606509</v>
      </c>
      <c r="U1671" s="19">
        <v>0</v>
      </c>
      <c r="V1671" s="21">
        <f t="shared" si="80"/>
        <v>155856.22258032497</v>
      </c>
    </row>
    <row r="1672" spans="1:22" x14ac:dyDescent="0.3">
      <c r="A1672" s="7" t="s">
        <v>143</v>
      </c>
      <c r="B1672" s="7">
        <v>4</v>
      </c>
      <c r="C1672" s="8" t="s">
        <v>186</v>
      </c>
      <c r="D1672" s="7" t="s">
        <v>796</v>
      </c>
      <c r="E1672" s="7" t="s">
        <v>121</v>
      </c>
      <c r="F1672" s="8" t="s">
        <v>797</v>
      </c>
      <c r="G1672" s="7" t="s">
        <v>16</v>
      </c>
      <c r="H1672" s="9">
        <v>708.99040000000002</v>
      </c>
      <c r="I1672" s="9">
        <v>1.9992000000000001</v>
      </c>
      <c r="J1672" s="9">
        <v>1.944</v>
      </c>
      <c r="K1672" s="10">
        <v>0.97238895558223282</v>
      </c>
      <c r="L1672" s="9">
        <v>22.87</v>
      </c>
      <c r="M1672" s="19">
        <f>H1672*INDEX('Pliegos Tarifarios (Las Condes)'!$B:$B,MATCH($B1672,'Pliegos Tarifarios (Las Condes)'!$A:$A,0))</f>
        <v>84255.001155199992</v>
      </c>
      <c r="N1672" s="19">
        <f>I1672*INDEX('Pliegos Tarifarios (Las Condes)'!$C:$C,MATCH($B1672,'Pliegos Tarifarios (Las Condes)'!$A:$A,0))</f>
        <v>6856.9701144000001</v>
      </c>
      <c r="O1672" s="19">
        <f>J1672*INDEX('Pliegos Tarifarios (Las Condes)'!$D:$D,MATCH($B1672,'Pliegos Tarifarios (Las Condes)'!$A:$A,0))</f>
        <v>27465.64848</v>
      </c>
      <c r="P1672" s="19">
        <f>H1672*INDEX('Pliegos Tarifarios (Las Condes)'!$E:$E,MATCH($B1672,'Pliegos Tarifarios (Las Condes)'!$A:$A,0))</f>
        <v>9168.6638528000003</v>
      </c>
      <c r="Q1672" s="19" cm="1">
        <f t="array" ref="Q1672">H1672*_xlfn.IFS(H1672&lt;=350,INDEX('Pliegos Tarifarios (Las Condes)'!$F:$F,MATCH($B1672,'Pliegos Tarifarios (Las Condes)'!$A:$A,0)),H1672&lt;=500,INDEX('Pliegos Tarifarios (Las Condes)'!$G:$G,MATCH($B1672,'Pliegos Tarifarios (Las Condes)'!$A:$A,0)),H1672&lt;=1000,INDEX('Pliegos Tarifarios (Las Condes)'!$H:$H,MATCH($B1672,'Pliegos Tarifarios (Las Condes)'!$A:$A,0)),H1672&lt;=5000,INDEX('Pliegos Tarifarios (Las Condes)'!$I:$I,MATCH($B1672,'Pliegos Tarifarios (Las Condes)'!$A:$A,0)),H1672&gt;5000,INDEX('Pliegos Tarifarios (Las Condes)'!$J:$J,MATCH($B1672,'Pliegos Tarifarios (Las Condes)'!$A:$A,0)))/1.19</f>
        <v>1662.8505936134459</v>
      </c>
      <c r="R1672" s="19">
        <f>INDEX('Pliegos Tarifarios (Las Condes)'!$K:$K,MATCH($B1672,'Pliegos Tarifarios (Las Condes)'!$A:$A,0))</f>
        <v>719.68899999999996</v>
      </c>
      <c r="S1672" s="21">
        <f t="shared" si="78"/>
        <v>130128.82319601344</v>
      </c>
      <c r="T1672" s="21">
        <f t="shared" si="79"/>
        <v>24724.476407242553</v>
      </c>
      <c r="U1672" s="19">
        <v>0</v>
      </c>
      <c r="V1672" s="21">
        <f t="shared" si="80"/>
        <v>154853.29960325599</v>
      </c>
    </row>
    <row r="1673" spans="1:22" x14ac:dyDescent="0.3">
      <c r="A1673" s="7" t="s">
        <v>143</v>
      </c>
      <c r="B1673" s="7">
        <v>4</v>
      </c>
      <c r="C1673" s="8" t="s">
        <v>186</v>
      </c>
      <c r="D1673" s="7" t="s">
        <v>798</v>
      </c>
      <c r="E1673" s="7" t="s">
        <v>121</v>
      </c>
      <c r="F1673" s="8" t="s">
        <v>799</v>
      </c>
      <c r="G1673" s="7" t="s">
        <v>16</v>
      </c>
      <c r="H1673" s="9">
        <v>708.6703</v>
      </c>
      <c r="I1673" s="9">
        <v>2.0150000000000001</v>
      </c>
      <c r="J1673" s="9">
        <v>2.0026999999999999</v>
      </c>
      <c r="K1673" s="10">
        <v>0.99389578163771697</v>
      </c>
      <c r="L1673" s="9">
        <v>22.86</v>
      </c>
      <c r="M1673" s="19">
        <f>H1673*INDEX('Pliegos Tarifarios (Las Condes)'!$B:$B,MATCH($B1673,'Pliegos Tarifarios (Las Condes)'!$A:$A,0))</f>
        <v>84216.9611114</v>
      </c>
      <c r="N1673" s="19">
        <f>I1673*INDEX('Pliegos Tarifarios (Las Condes)'!$C:$C,MATCH($B1673,'Pliegos Tarifarios (Las Condes)'!$A:$A,0))</f>
        <v>6911.1618550000003</v>
      </c>
      <c r="O1673" s="19">
        <f>J1673*INDEX('Pliegos Tarifarios (Las Condes)'!$D:$D,MATCH($B1673,'Pliegos Tarifarios (Las Condes)'!$A:$A,0))</f>
        <v>28294.986733999998</v>
      </c>
      <c r="P1673" s="19">
        <f>H1673*INDEX('Pliegos Tarifarios (Las Condes)'!$E:$E,MATCH($B1673,'Pliegos Tarifarios (Las Condes)'!$A:$A,0))</f>
        <v>9164.524319600001</v>
      </c>
      <c r="Q1673" s="19" cm="1">
        <f t="array" ref="Q1673">H1673*_xlfn.IFS(H1673&lt;=350,INDEX('Pliegos Tarifarios (Las Condes)'!$F:$F,MATCH($B1673,'Pliegos Tarifarios (Las Condes)'!$A:$A,0)),H1673&lt;=500,INDEX('Pliegos Tarifarios (Las Condes)'!$G:$G,MATCH($B1673,'Pliegos Tarifarios (Las Condes)'!$A:$A,0)),H1673&lt;=1000,INDEX('Pliegos Tarifarios (Las Condes)'!$H:$H,MATCH($B1673,'Pliegos Tarifarios (Las Condes)'!$A:$A,0)),H1673&lt;=5000,INDEX('Pliegos Tarifarios (Las Condes)'!$I:$I,MATCH($B1673,'Pliegos Tarifarios (Las Condes)'!$A:$A,0)),H1673&gt;5000,INDEX('Pliegos Tarifarios (Las Condes)'!$J:$J,MATCH($B1673,'Pliegos Tarifarios (Las Condes)'!$A:$A,0)))/1.19</f>
        <v>1662.0998380672272</v>
      </c>
      <c r="R1673" s="19">
        <f>INDEX('Pliegos Tarifarios (Las Condes)'!$K:$K,MATCH($B1673,'Pliegos Tarifarios (Las Condes)'!$A:$A,0))</f>
        <v>719.68899999999996</v>
      </c>
      <c r="S1673" s="21">
        <f t="shared" ref="S1673:S1736" si="81">SUM(M1673:R1673)</f>
        <v>130969.42285806722</v>
      </c>
      <c r="T1673" s="21">
        <f t="shared" ref="T1673:T1736" si="82">S1673*0.19</f>
        <v>24884.190343032773</v>
      </c>
      <c r="U1673" s="19">
        <v>0</v>
      </c>
      <c r="V1673" s="21">
        <f t="shared" ref="V1673:V1736" si="83">SUM(S1673:T1673)</f>
        <v>155853.6132011</v>
      </c>
    </row>
    <row r="1674" spans="1:22" x14ac:dyDescent="0.3">
      <c r="A1674" s="7" t="s">
        <v>143</v>
      </c>
      <c r="B1674" s="7">
        <v>4</v>
      </c>
      <c r="C1674" s="8" t="s">
        <v>186</v>
      </c>
      <c r="D1674" s="7" t="s">
        <v>800</v>
      </c>
      <c r="E1674" s="7" t="s">
        <v>121</v>
      </c>
      <c r="F1674" s="8" t="s">
        <v>801</v>
      </c>
      <c r="G1674" s="7" t="s">
        <v>16</v>
      </c>
      <c r="H1674" s="9">
        <v>711.31669999999997</v>
      </c>
      <c r="I1674" s="9">
        <v>1.9724999999999999</v>
      </c>
      <c r="J1674" s="9">
        <v>1.9488000000000001</v>
      </c>
      <c r="K1674" s="10">
        <v>0.98798479087452484</v>
      </c>
      <c r="L1674" s="9">
        <v>22.95</v>
      </c>
      <c r="M1674" s="19">
        <f>H1674*INDEX('Pliegos Tarifarios (Las Condes)'!$B:$B,MATCH($B1674,'Pliegos Tarifarios (Las Condes)'!$A:$A,0))</f>
        <v>84531.453994599986</v>
      </c>
      <c r="N1674" s="19">
        <f>I1674*INDEX('Pliegos Tarifarios (Las Condes)'!$C:$C,MATCH($B1674,'Pliegos Tarifarios (Las Condes)'!$A:$A,0))</f>
        <v>6765.3929324999999</v>
      </c>
      <c r="O1674" s="19">
        <f>J1674*INDEX('Pliegos Tarifarios (Las Condes)'!$D:$D,MATCH($B1674,'Pliegos Tarifarios (Las Condes)'!$A:$A,0))</f>
        <v>27533.464896000001</v>
      </c>
      <c r="P1674" s="19">
        <f>H1674*INDEX('Pliegos Tarifarios (Las Condes)'!$E:$E,MATCH($B1674,'Pliegos Tarifarios (Las Condes)'!$A:$A,0))</f>
        <v>9198.7475644000006</v>
      </c>
      <c r="Q1674" s="19" cm="1">
        <f t="array" ref="Q1674">H1674*_xlfn.IFS(H1674&lt;=350,INDEX('Pliegos Tarifarios (Las Condes)'!$F:$F,MATCH($B1674,'Pliegos Tarifarios (Las Condes)'!$A:$A,0)),H1674&lt;=500,INDEX('Pliegos Tarifarios (Las Condes)'!$G:$G,MATCH($B1674,'Pliegos Tarifarios (Las Condes)'!$A:$A,0)),H1674&lt;=1000,INDEX('Pliegos Tarifarios (Las Condes)'!$H:$H,MATCH($B1674,'Pliegos Tarifarios (Las Condes)'!$A:$A,0)),H1674&lt;=5000,INDEX('Pliegos Tarifarios (Las Condes)'!$I:$I,MATCH($B1674,'Pliegos Tarifarios (Las Condes)'!$A:$A,0)),H1674&gt;5000,INDEX('Pliegos Tarifarios (Las Condes)'!$J:$J,MATCH($B1674,'Pliegos Tarifarios (Las Condes)'!$A:$A,0)))/1.19</f>
        <v>1668.3066468067227</v>
      </c>
      <c r="R1674" s="19">
        <f>INDEX('Pliegos Tarifarios (Las Condes)'!$K:$K,MATCH($B1674,'Pliegos Tarifarios (Las Condes)'!$A:$A,0))</f>
        <v>719.68899999999996</v>
      </c>
      <c r="S1674" s="21">
        <f t="shared" si="81"/>
        <v>130417.05503430672</v>
      </c>
      <c r="T1674" s="21">
        <f t="shared" si="82"/>
        <v>24779.240456518277</v>
      </c>
      <c r="U1674" s="19">
        <v>0</v>
      </c>
      <c r="V1674" s="21">
        <f t="shared" si="83"/>
        <v>155196.295490825</v>
      </c>
    </row>
    <row r="1675" spans="1:22" x14ac:dyDescent="0.3">
      <c r="A1675" s="7" t="s">
        <v>143</v>
      </c>
      <c r="B1675" s="7">
        <v>4</v>
      </c>
      <c r="C1675" s="8" t="s">
        <v>186</v>
      </c>
      <c r="D1675" s="7" t="s">
        <v>802</v>
      </c>
      <c r="E1675" s="7" t="s">
        <v>121</v>
      </c>
      <c r="F1675" s="8" t="s">
        <v>803</v>
      </c>
      <c r="G1675" s="7" t="s">
        <v>16</v>
      </c>
      <c r="H1675" s="9">
        <v>710.68150000000003</v>
      </c>
      <c r="I1675" s="9">
        <v>2.0404</v>
      </c>
      <c r="J1675" s="9">
        <v>1.9475</v>
      </c>
      <c r="K1675" s="10">
        <v>0.95446971182121154</v>
      </c>
      <c r="L1675" s="9">
        <v>22.93</v>
      </c>
      <c r="M1675" s="19">
        <f>H1675*INDEX('Pliegos Tarifarios (Las Condes)'!$B:$B,MATCH($B1675,'Pliegos Tarifarios (Las Condes)'!$A:$A,0))</f>
        <v>84455.968097000004</v>
      </c>
      <c r="N1675" s="19">
        <f>I1675*INDEX('Pliegos Tarifarios (Las Condes)'!$C:$C,MATCH($B1675,'Pliegos Tarifarios (Las Condes)'!$A:$A,0))</f>
        <v>6998.2802228</v>
      </c>
      <c r="O1675" s="19">
        <f>J1675*INDEX('Pliegos Tarifarios (Las Condes)'!$D:$D,MATCH($B1675,'Pliegos Tarifarios (Las Condes)'!$A:$A,0))</f>
        <v>27515.097949999999</v>
      </c>
      <c r="P1675" s="19">
        <f>H1675*INDEX('Pliegos Tarifarios (Las Condes)'!$E:$E,MATCH($B1675,'Pliegos Tarifarios (Las Condes)'!$A:$A,0))</f>
        <v>9190.5331580000002</v>
      </c>
      <c r="Q1675" s="19" cm="1">
        <f t="array" ref="Q1675">H1675*_xlfn.IFS(H1675&lt;=350,INDEX('Pliegos Tarifarios (Las Condes)'!$F:$F,MATCH($B1675,'Pliegos Tarifarios (Las Condes)'!$A:$A,0)),H1675&lt;=500,INDEX('Pliegos Tarifarios (Las Condes)'!$G:$G,MATCH($B1675,'Pliegos Tarifarios (Las Condes)'!$A:$A,0)),H1675&lt;=1000,INDEX('Pliegos Tarifarios (Las Condes)'!$H:$H,MATCH($B1675,'Pliegos Tarifarios (Las Condes)'!$A:$A,0)),H1675&lt;=5000,INDEX('Pliegos Tarifarios (Las Condes)'!$I:$I,MATCH($B1675,'Pliegos Tarifarios (Las Condes)'!$A:$A,0)),H1675&gt;5000,INDEX('Pliegos Tarifarios (Las Condes)'!$J:$J,MATCH($B1675,'Pliegos Tarifarios (Las Condes)'!$A:$A,0)))/1.19</f>
        <v>1666.8168626050424</v>
      </c>
      <c r="R1675" s="19">
        <f>INDEX('Pliegos Tarifarios (Las Condes)'!$K:$K,MATCH($B1675,'Pliegos Tarifarios (Las Condes)'!$A:$A,0))</f>
        <v>719.68899999999996</v>
      </c>
      <c r="S1675" s="21">
        <f t="shared" si="81"/>
        <v>130546.38529040506</v>
      </c>
      <c r="T1675" s="21">
        <f t="shared" si="82"/>
        <v>24803.813205176961</v>
      </c>
      <c r="U1675" s="19">
        <v>0</v>
      </c>
      <c r="V1675" s="21">
        <f t="shared" si="83"/>
        <v>155350.19849558201</v>
      </c>
    </row>
    <row r="1676" spans="1:22" x14ac:dyDescent="0.3">
      <c r="A1676" s="7" t="s">
        <v>143</v>
      </c>
      <c r="B1676" s="7">
        <v>4</v>
      </c>
      <c r="C1676" s="8" t="s">
        <v>186</v>
      </c>
      <c r="D1676" s="7" t="s">
        <v>804</v>
      </c>
      <c r="E1676" s="7" t="s">
        <v>121</v>
      </c>
      <c r="F1676" s="8" t="s">
        <v>805</v>
      </c>
      <c r="G1676" s="7" t="s">
        <v>16</v>
      </c>
      <c r="H1676" s="9">
        <v>711.0181</v>
      </c>
      <c r="I1676" s="9">
        <v>2.0202</v>
      </c>
      <c r="J1676" s="9">
        <v>1.9845999999999999</v>
      </c>
      <c r="K1676" s="10">
        <v>0.98237798237798235</v>
      </c>
      <c r="L1676" s="9">
        <v>22.94</v>
      </c>
      <c r="M1676" s="19">
        <f>H1676*INDEX('Pliegos Tarifarios (Las Condes)'!$B:$B,MATCH($B1676,'Pliegos Tarifarios (Las Condes)'!$A:$A,0))</f>
        <v>84495.9689678</v>
      </c>
      <c r="N1676" s="19">
        <f>I1676*INDEX('Pliegos Tarifarios (Las Condes)'!$C:$C,MATCH($B1676,'Pliegos Tarifarios (Las Condes)'!$A:$A,0))</f>
        <v>6928.9971114</v>
      </c>
      <c r="O1676" s="19">
        <f>J1676*INDEX('Pliegos Tarifarios (Las Condes)'!$D:$D,MATCH($B1676,'Pliegos Tarifarios (Las Condes)'!$A:$A,0))</f>
        <v>28039.262331999998</v>
      </c>
      <c r="P1676" s="19">
        <f>H1676*INDEX('Pliegos Tarifarios (Las Condes)'!$E:$E,MATCH($B1676,'Pliegos Tarifarios (Las Condes)'!$A:$A,0))</f>
        <v>9194.8860691999998</v>
      </c>
      <c r="Q1676" s="19" cm="1">
        <f t="array" ref="Q1676">H1676*_xlfn.IFS(H1676&lt;=350,INDEX('Pliegos Tarifarios (Las Condes)'!$F:$F,MATCH($B1676,'Pliegos Tarifarios (Las Condes)'!$A:$A,0)),H1676&lt;=500,INDEX('Pliegos Tarifarios (Las Condes)'!$G:$G,MATCH($B1676,'Pliegos Tarifarios (Las Condes)'!$A:$A,0)),H1676&lt;=1000,INDEX('Pliegos Tarifarios (Las Condes)'!$H:$H,MATCH($B1676,'Pliegos Tarifarios (Las Condes)'!$A:$A,0)),H1676&lt;=5000,INDEX('Pliegos Tarifarios (Las Condes)'!$I:$I,MATCH($B1676,'Pliegos Tarifarios (Las Condes)'!$A:$A,0)),H1676&gt;5000,INDEX('Pliegos Tarifarios (Las Condes)'!$J:$J,MATCH($B1676,'Pliegos Tarifarios (Las Condes)'!$A:$A,0)))/1.19</f>
        <v>1667.6063168907567</v>
      </c>
      <c r="R1676" s="19">
        <f>INDEX('Pliegos Tarifarios (Las Condes)'!$K:$K,MATCH($B1676,'Pliegos Tarifarios (Las Condes)'!$A:$A,0))</f>
        <v>719.68899999999996</v>
      </c>
      <c r="S1676" s="21">
        <f t="shared" si="81"/>
        <v>131046.40979729076</v>
      </c>
      <c r="T1676" s="21">
        <f t="shared" si="82"/>
        <v>24898.817861485244</v>
      </c>
      <c r="U1676" s="19">
        <v>0</v>
      </c>
      <c r="V1676" s="21">
        <f t="shared" si="83"/>
        <v>155945.22765877601</v>
      </c>
    </row>
    <row r="1677" spans="1:22" x14ac:dyDescent="0.3">
      <c r="A1677" s="7" t="s">
        <v>143</v>
      </c>
      <c r="B1677" s="7">
        <v>4</v>
      </c>
      <c r="C1677" s="8" t="s">
        <v>186</v>
      </c>
      <c r="D1677" s="7" t="s">
        <v>806</v>
      </c>
      <c r="E1677" s="7" t="s">
        <v>121</v>
      </c>
      <c r="F1677" s="8" t="s">
        <v>807</v>
      </c>
      <c r="G1677" s="7" t="s">
        <v>16</v>
      </c>
      <c r="H1677" s="9">
        <v>709.28899999999999</v>
      </c>
      <c r="I1677" s="9">
        <v>1.9716</v>
      </c>
      <c r="J1677" s="9">
        <v>1.9298</v>
      </c>
      <c r="K1677" s="10">
        <v>0.97879894501927367</v>
      </c>
      <c r="L1677" s="9">
        <v>22.88</v>
      </c>
      <c r="M1677" s="19">
        <f>H1677*INDEX('Pliegos Tarifarios (Las Condes)'!$B:$B,MATCH($B1677,'Pliegos Tarifarios (Las Condes)'!$A:$A,0))</f>
        <v>84290.486181999993</v>
      </c>
      <c r="N1677" s="19">
        <f>I1677*INDEX('Pliegos Tarifarios (Las Condes)'!$C:$C,MATCH($B1677,'Pliegos Tarifarios (Las Condes)'!$A:$A,0))</f>
        <v>6762.3060611999999</v>
      </c>
      <c r="O1677" s="19">
        <f>J1677*INDEX('Pliegos Tarifarios (Las Condes)'!$D:$D,MATCH($B1677,'Pliegos Tarifarios (Las Condes)'!$A:$A,0))</f>
        <v>27265.024915999998</v>
      </c>
      <c r="P1677" s="19">
        <f>H1677*INDEX('Pliegos Tarifarios (Las Condes)'!$E:$E,MATCH($B1677,'Pliegos Tarifarios (Las Condes)'!$A:$A,0))</f>
        <v>9172.5253479999992</v>
      </c>
      <c r="Q1677" s="19" cm="1">
        <f t="array" ref="Q1677">H1677*_xlfn.IFS(H1677&lt;=350,INDEX('Pliegos Tarifarios (Las Condes)'!$F:$F,MATCH($B1677,'Pliegos Tarifarios (Las Condes)'!$A:$A,0)),H1677&lt;=500,INDEX('Pliegos Tarifarios (Las Condes)'!$G:$G,MATCH($B1677,'Pliegos Tarifarios (Las Condes)'!$A:$A,0)),H1677&lt;=1000,INDEX('Pliegos Tarifarios (Las Condes)'!$H:$H,MATCH($B1677,'Pliegos Tarifarios (Las Condes)'!$A:$A,0)),H1677&lt;=5000,INDEX('Pliegos Tarifarios (Las Condes)'!$I:$I,MATCH($B1677,'Pliegos Tarifarios (Las Condes)'!$A:$A,0)),H1677&gt;5000,INDEX('Pliegos Tarifarios (Las Condes)'!$J:$J,MATCH($B1677,'Pliegos Tarifarios (Las Condes)'!$A:$A,0)))/1.19</f>
        <v>1663.5509235294121</v>
      </c>
      <c r="R1677" s="19">
        <f>INDEX('Pliegos Tarifarios (Las Condes)'!$K:$K,MATCH($B1677,'Pliegos Tarifarios (Las Condes)'!$A:$A,0))</f>
        <v>719.68899999999996</v>
      </c>
      <c r="S1677" s="21">
        <f t="shared" si="81"/>
        <v>129873.5824307294</v>
      </c>
      <c r="T1677" s="21">
        <f t="shared" si="82"/>
        <v>24675.980661838585</v>
      </c>
      <c r="U1677" s="19">
        <v>0</v>
      </c>
      <c r="V1677" s="21">
        <f t="shared" si="83"/>
        <v>154549.56309256799</v>
      </c>
    </row>
    <row r="1678" spans="1:22" x14ac:dyDescent="0.3">
      <c r="A1678" s="7" t="s">
        <v>143</v>
      </c>
      <c r="B1678" s="7">
        <v>4</v>
      </c>
      <c r="C1678" s="8" t="s">
        <v>186</v>
      </c>
      <c r="D1678" s="7" t="s">
        <v>808</v>
      </c>
      <c r="E1678" s="7" t="s">
        <v>121</v>
      </c>
      <c r="F1678" s="8" t="s">
        <v>809</v>
      </c>
      <c r="G1678" s="7" t="s">
        <v>16</v>
      </c>
      <c r="H1678" s="9">
        <v>711.71709999999996</v>
      </c>
      <c r="I1678" s="9">
        <v>2.0381999999999998</v>
      </c>
      <c r="J1678" s="9">
        <v>2.0381999999999998</v>
      </c>
      <c r="K1678" s="10">
        <v>1</v>
      </c>
      <c r="L1678" s="9">
        <v>22.96</v>
      </c>
      <c r="M1678" s="19">
        <f>H1678*INDEX('Pliegos Tarifarios (Las Condes)'!$B:$B,MATCH($B1678,'Pliegos Tarifarios (Las Condes)'!$A:$A,0))</f>
        <v>84579.036729799991</v>
      </c>
      <c r="N1678" s="19">
        <f>I1678*INDEX('Pliegos Tarifarios (Las Condes)'!$C:$C,MATCH($B1678,'Pliegos Tarifarios (Las Condes)'!$A:$A,0))</f>
        <v>6990.7345373999988</v>
      </c>
      <c r="O1678" s="19">
        <f>J1678*INDEX('Pliegos Tarifarios (Las Condes)'!$D:$D,MATCH($B1678,'Pliegos Tarifarios (Las Condes)'!$A:$A,0))</f>
        <v>28796.545643999998</v>
      </c>
      <c r="P1678" s="19">
        <f>H1678*INDEX('Pliegos Tarifarios (Las Condes)'!$E:$E,MATCH($B1678,'Pliegos Tarifarios (Las Condes)'!$A:$A,0))</f>
        <v>9203.9255371999989</v>
      </c>
      <c r="Q1678" s="19" cm="1">
        <f t="array" ref="Q1678">H1678*_xlfn.IFS(H1678&lt;=350,INDEX('Pliegos Tarifarios (Las Condes)'!$F:$F,MATCH($B1678,'Pliegos Tarifarios (Las Condes)'!$A:$A,0)),H1678&lt;=500,INDEX('Pliegos Tarifarios (Las Condes)'!$G:$G,MATCH($B1678,'Pliegos Tarifarios (Las Condes)'!$A:$A,0)),H1678&lt;=1000,INDEX('Pliegos Tarifarios (Las Condes)'!$H:$H,MATCH($B1678,'Pliegos Tarifarios (Las Condes)'!$A:$A,0)),H1678&lt;=5000,INDEX('Pliegos Tarifarios (Las Condes)'!$I:$I,MATCH($B1678,'Pliegos Tarifarios (Las Condes)'!$A:$A,0)),H1678&gt;5000,INDEX('Pliegos Tarifarios (Las Condes)'!$J:$J,MATCH($B1678,'Pliegos Tarifarios (Las Condes)'!$A:$A,0)))/1.19</f>
        <v>1669.2457362184875</v>
      </c>
      <c r="R1678" s="19">
        <f>INDEX('Pliegos Tarifarios (Las Condes)'!$K:$K,MATCH($B1678,'Pliegos Tarifarios (Las Condes)'!$A:$A,0))</f>
        <v>719.68899999999996</v>
      </c>
      <c r="S1678" s="21">
        <f t="shared" si="81"/>
        <v>131959.17718461849</v>
      </c>
      <c r="T1678" s="21">
        <f t="shared" si="82"/>
        <v>25072.243665077513</v>
      </c>
      <c r="U1678" s="19">
        <v>0</v>
      </c>
      <c r="V1678" s="21">
        <f t="shared" si="83"/>
        <v>157031.42084969601</v>
      </c>
    </row>
    <row r="1679" spans="1:22" x14ac:dyDescent="0.3">
      <c r="A1679" s="7" t="s">
        <v>143</v>
      </c>
      <c r="B1679" s="7">
        <v>4</v>
      </c>
      <c r="C1679" s="8" t="s">
        <v>186</v>
      </c>
      <c r="D1679" s="7" t="s">
        <v>810</v>
      </c>
      <c r="E1679" s="7" t="s">
        <v>121</v>
      </c>
      <c r="F1679" s="8" t="s">
        <v>811</v>
      </c>
      <c r="G1679" s="7" t="s">
        <v>16</v>
      </c>
      <c r="H1679" s="9">
        <v>711.76909999999998</v>
      </c>
      <c r="I1679" s="9">
        <v>2.0552000000000001</v>
      </c>
      <c r="J1679" s="9">
        <v>1.9549000000000001</v>
      </c>
      <c r="K1679" s="10">
        <v>0.95119696379914365</v>
      </c>
      <c r="L1679" s="9">
        <v>22.96</v>
      </c>
      <c r="M1679" s="19">
        <f>H1679*INDEX('Pliegos Tarifarios (Las Condes)'!$B:$B,MATCH($B1679,'Pliegos Tarifarios (Las Condes)'!$A:$A,0))</f>
        <v>84585.216305800001</v>
      </c>
      <c r="N1679" s="19">
        <f>I1679*INDEX('Pliegos Tarifarios (Las Condes)'!$C:$C,MATCH($B1679,'Pliegos Tarifarios (Las Condes)'!$A:$A,0))</f>
        <v>7049.0421064000002</v>
      </c>
      <c r="O1679" s="19">
        <f>J1679*INDEX('Pliegos Tarifarios (Las Condes)'!$D:$D,MATCH($B1679,'Pliegos Tarifarios (Las Condes)'!$A:$A,0))</f>
        <v>27619.648258000001</v>
      </c>
      <c r="P1679" s="19">
        <f>H1679*INDEX('Pliegos Tarifarios (Las Condes)'!$E:$E,MATCH($B1679,'Pliegos Tarifarios (Las Condes)'!$A:$A,0))</f>
        <v>9204.5980012</v>
      </c>
      <c r="Q1679" s="19" cm="1">
        <f t="array" ref="Q1679">H1679*_xlfn.IFS(H1679&lt;=350,INDEX('Pliegos Tarifarios (Las Condes)'!$F:$F,MATCH($B1679,'Pliegos Tarifarios (Las Condes)'!$A:$A,0)),H1679&lt;=500,INDEX('Pliegos Tarifarios (Las Condes)'!$G:$G,MATCH($B1679,'Pliegos Tarifarios (Las Condes)'!$A:$A,0)),H1679&lt;=1000,INDEX('Pliegos Tarifarios (Las Condes)'!$H:$H,MATCH($B1679,'Pliegos Tarifarios (Las Condes)'!$A:$A,0)),H1679&lt;=5000,INDEX('Pliegos Tarifarios (Las Condes)'!$I:$I,MATCH($B1679,'Pliegos Tarifarios (Las Condes)'!$A:$A,0)),H1679&gt;5000,INDEX('Pliegos Tarifarios (Las Condes)'!$J:$J,MATCH($B1679,'Pliegos Tarifarios (Las Condes)'!$A:$A,0)))/1.19</f>
        <v>1669.3676958823532</v>
      </c>
      <c r="R1679" s="19">
        <f>INDEX('Pliegos Tarifarios (Las Condes)'!$K:$K,MATCH($B1679,'Pliegos Tarifarios (Las Condes)'!$A:$A,0))</f>
        <v>719.68899999999996</v>
      </c>
      <c r="S1679" s="21">
        <f t="shared" si="81"/>
        <v>130847.56136728235</v>
      </c>
      <c r="T1679" s="21">
        <f t="shared" si="82"/>
        <v>24861.036659783647</v>
      </c>
      <c r="U1679" s="19">
        <v>0</v>
      </c>
      <c r="V1679" s="21">
        <f t="shared" si="83"/>
        <v>155708.59802706601</v>
      </c>
    </row>
    <row r="1680" spans="1:22" x14ac:dyDescent="0.3">
      <c r="A1680" s="7" t="s">
        <v>143</v>
      </c>
      <c r="B1680" s="7">
        <v>4</v>
      </c>
      <c r="C1680" s="8" t="s">
        <v>186</v>
      </c>
      <c r="D1680" s="7" t="s">
        <v>812</v>
      </c>
      <c r="E1680" s="7" t="s">
        <v>121</v>
      </c>
      <c r="F1680" s="8" t="s">
        <v>813</v>
      </c>
      <c r="G1680" s="7" t="s">
        <v>16</v>
      </c>
      <c r="H1680" s="9">
        <v>707.1653</v>
      </c>
      <c r="I1680" s="9">
        <v>1.9739</v>
      </c>
      <c r="J1680" s="9">
        <v>1.9717</v>
      </c>
      <c r="K1680" s="10">
        <v>0.99888545519023253</v>
      </c>
      <c r="L1680" s="9">
        <v>22.81</v>
      </c>
      <c r="M1680" s="19">
        <f>H1680*INDEX('Pliegos Tarifarios (Las Condes)'!$B:$B,MATCH($B1680,'Pliegos Tarifarios (Las Condes)'!$A:$A,0))</f>
        <v>84038.109921399999</v>
      </c>
      <c r="N1680" s="19">
        <f>I1680*INDEX('Pliegos Tarifarios (Las Condes)'!$C:$C,MATCH($B1680,'Pliegos Tarifarios (Las Condes)'!$A:$A,0))</f>
        <v>6770.1947322999995</v>
      </c>
      <c r="O1680" s="19">
        <f>J1680*INDEX('Pliegos Tarifarios (Las Condes)'!$D:$D,MATCH($B1680,'Pliegos Tarifarios (Las Condes)'!$A:$A,0))</f>
        <v>27857.005713999999</v>
      </c>
      <c r="P1680" s="19">
        <f>H1680*INDEX('Pliegos Tarifarios (Las Condes)'!$E:$E,MATCH($B1680,'Pliegos Tarifarios (Las Condes)'!$A:$A,0))</f>
        <v>9145.0616596</v>
      </c>
      <c r="Q1680" s="19" cm="1">
        <f t="array" ref="Q1680">H1680*_xlfn.IFS(H1680&lt;=350,INDEX('Pliegos Tarifarios (Las Condes)'!$F:$F,MATCH($B1680,'Pliegos Tarifarios (Las Condes)'!$A:$A,0)),H1680&lt;=500,INDEX('Pliegos Tarifarios (Las Condes)'!$G:$G,MATCH($B1680,'Pliegos Tarifarios (Las Condes)'!$A:$A,0)),H1680&lt;=1000,INDEX('Pliegos Tarifarios (Las Condes)'!$H:$H,MATCH($B1680,'Pliegos Tarifarios (Las Condes)'!$A:$A,0)),H1680&lt;=5000,INDEX('Pliegos Tarifarios (Las Condes)'!$I:$I,MATCH($B1680,'Pliegos Tarifarios (Las Condes)'!$A:$A,0)),H1680&gt;5000,INDEX('Pliegos Tarifarios (Las Condes)'!$J:$J,MATCH($B1680,'Pliegos Tarifarios (Las Condes)'!$A:$A,0)))/1.19</f>
        <v>1658.5700439495802</v>
      </c>
      <c r="R1680" s="19">
        <f>INDEX('Pliegos Tarifarios (Las Condes)'!$K:$K,MATCH($B1680,'Pliegos Tarifarios (Las Condes)'!$A:$A,0))</f>
        <v>719.68899999999996</v>
      </c>
      <c r="S1680" s="21">
        <f t="shared" si="81"/>
        <v>130188.63107124959</v>
      </c>
      <c r="T1680" s="21">
        <f t="shared" si="82"/>
        <v>24735.839903537424</v>
      </c>
      <c r="U1680" s="19">
        <v>0</v>
      </c>
      <c r="V1680" s="21">
        <f t="shared" si="83"/>
        <v>154924.47097478702</v>
      </c>
    </row>
    <row r="1681" spans="1:22" x14ac:dyDescent="0.3">
      <c r="A1681" s="7" t="s">
        <v>143</v>
      </c>
      <c r="B1681" s="7">
        <v>4</v>
      </c>
      <c r="C1681" s="8" t="s">
        <v>186</v>
      </c>
      <c r="D1681" s="7" t="s">
        <v>814</v>
      </c>
      <c r="E1681" s="7" t="s">
        <v>121</v>
      </c>
      <c r="F1681" s="8" t="s">
        <v>815</v>
      </c>
      <c r="G1681" s="7" t="s">
        <v>16</v>
      </c>
      <c r="H1681" s="9">
        <v>710.75660000000005</v>
      </c>
      <c r="I1681" s="9">
        <v>2.0175999999999998</v>
      </c>
      <c r="J1681" s="9">
        <v>1.9499</v>
      </c>
      <c r="K1681" s="10">
        <v>0.96644528152260112</v>
      </c>
      <c r="L1681" s="9">
        <v>22.93</v>
      </c>
      <c r="M1681" s="19">
        <f>H1681*INDEX('Pliegos Tarifarios (Las Condes)'!$B:$B,MATCH($B1681,'Pliegos Tarifarios (Las Condes)'!$A:$A,0))</f>
        <v>84464.892830800003</v>
      </c>
      <c r="N1681" s="19">
        <f>I1681*INDEX('Pliegos Tarifarios (Las Condes)'!$C:$C,MATCH($B1681,'Pliegos Tarifarios (Las Condes)'!$A:$A,0))</f>
        <v>6920.0794831999992</v>
      </c>
      <c r="O1681" s="19">
        <f>J1681*INDEX('Pliegos Tarifarios (Las Condes)'!$D:$D,MATCH($B1681,'Pliegos Tarifarios (Las Condes)'!$A:$A,0))</f>
        <v>27549.006158</v>
      </c>
      <c r="P1681" s="19">
        <f>H1681*INDEX('Pliegos Tarifarios (Las Condes)'!$E:$E,MATCH($B1681,'Pliegos Tarifarios (Las Condes)'!$A:$A,0))</f>
        <v>9191.5043512000011</v>
      </c>
      <c r="Q1681" s="19" cm="1">
        <f t="array" ref="Q1681">H1681*_xlfn.IFS(H1681&lt;=350,INDEX('Pliegos Tarifarios (Las Condes)'!$F:$F,MATCH($B1681,'Pliegos Tarifarios (Las Condes)'!$A:$A,0)),H1681&lt;=500,INDEX('Pliegos Tarifarios (Las Condes)'!$G:$G,MATCH($B1681,'Pliegos Tarifarios (Las Condes)'!$A:$A,0)),H1681&lt;=1000,INDEX('Pliegos Tarifarios (Las Condes)'!$H:$H,MATCH($B1681,'Pliegos Tarifarios (Las Condes)'!$A:$A,0)),H1681&lt;=5000,INDEX('Pliegos Tarifarios (Las Condes)'!$I:$I,MATCH($B1681,'Pliegos Tarifarios (Las Condes)'!$A:$A,0)),H1681&gt;5000,INDEX('Pliegos Tarifarios (Las Condes)'!$J:$J,MATCH($B1681,'Pliegos Tarifarios (Las Condes)'!$A:$A,0)))/1.19</f>
        <v>1666.993000504202</v>
      </c>
      <c r="R1681" s="19">
        <f>INDEX('Pliegos Tarifarios (Las Condes)'!$K:$K,MATCH($B1681,'Pliegos Tarifarios (Las Condes)'!$A:$A,0))</f>
        <v>719.68899999999996</v>
      </c>
      <c r="S1681" s="21">
        <f t="shared" si="81"/>
        <v>130512.1648237042</v>
      </c>
      <c r="T1681" s="21">
        <f t="shared" si="82"/>
        <v>24797.311316503798</v>
      </c>
      <c r="U1681" s="19">
        <v>0</v>
      </c>
      <c r="V1681" s="21">
        <f t="shared" si="83"/>
        <v>155309.47614020799</v>
      </c>
    </row>
    <row r="1682" spans="1:22" x14ac:dyDescent="0.3">
      <c r="A1682" s="7" t="s">
        <v>143</v>
      </c>
      <c r="B1682" s="7">
        <v>4</v>
      </c>
      <c r="C1682" s="8" t="s">
        <v>186</v>
      </c>
      <c r="D1682" s="7" t="s">
        <v>816</v>
      </c>
      <c r="E1682" s="7" t="s">
        <v>121</v>
      </c>
      <c r="F1682" s="8" t="s">
        <v>817</v>
      </c>
      <c r="G1682" s="7" t="s">
        <v>16</v>
      </c>
      <c r="H1682" s="9">
        <v>710.85609999999997</v>
      </c>
      <c r="I1682" s="9">
        <v>1.9734</v>
      </c>
      <c r="J1682" s="9">
        <v>1.9433</v>
      </c>
      <c r="K1682" s="10">
        <v>0.98474713692104998</v>
      </c>
      <c r="L1682" s="9">
        <v>22.93</v>
      </c>
      <c r="M1682" s="19">
        <f>H1682*INDEX('Pliegos Tarifarios (Las Condes)'!$B:$B,MATCH($B1682,'Pliegos Tarifarios (Las Condes)'!$A:$A,0))</f>
        <v>84476.717211799987</v>
      </c>
      <c r="N1682" s="19">
        <f>I1682*INDEX('Pliegos Tarifarios (Las Condes)'!$C:$C,MATCH($B1682,'Pliegos Tarifarios (Las Condes)'!$A:$A,0))</f>
        <v>6768.4798037999999</v>
      </c>
      <c r="O1682" s="19">
        <f>J1682*INDEX('Pliegos Tarifarios (Las Condes)'!$D:$D,MATCH($B1682,'Pliegos Tarifarios (Las Condes)'!$A:$A,0))</f>
        <v>27455.758586</v>
      </c>
      <c r="P1682" s="19">
        <f>H1682*INDEX('Pliegos Tarifarios (Las Condes)'!$E:$E,MATCH($B1682,'Pliegos Tarifarios (Las Condes)'!$A:$A,0))</f>
        <v>9192.7910852000005</v>
      </c>
      <c r="Q1682" s="19" cm="1">
        <f t="array" ref="Q1682">H1682*_xlfn.IFS(H1682&lt;=350,INDEX('Pliegos Tarifarios (Las Condes)'!$F:$F,MATCH($B1682,'Pliegos Tarifarios (Las Condes)'!$A:$A,0)),H1682&lt;=500,INDEX('Pliegos Tarifarios (Las Condes)'!$G:$G,MATCH($B1682,'Pliegos Tarifarios (Las Condes)'!$A:$A,0)),H1682&lt;=1000,INDEX('Pliegos Tarifarios (Las Condes)'!$H:$H,MATCH($B1682,'Pliegos Tarifarios (Las Condes)'!$A:$A,0)),H1682&lt;=5000,INDEX('Pliegos Tarifarios (Las Condes)'!$I:$I,MATCH($B1682,'Pliegos Tarifarios (Las Condes)'!$A:$A,0)),H1682&gt;5000,INDEX('Pliegos Tarifarios (Las Condes)'!$J:$J,MATCH($B1682,'Pliegos Tarifarios (Las Condes)'!$A:$A,0)))/1.19</f>
        <v>1667.2263656302523</v>
      </c>
      <c r="R1682" s="19">
        <f>INDEX('Pliegos Tarifarios (Las Condes)'!$K:$K,MATCH($B1682,'Pliegos Tarifarios (Las Condes)'!$A:$A,0))</f>
        <v>719.68899999999996</v>
      </c>
      <c r="S1682" s="21">
        <f t="shared" si="81"/>
        <v>130280.66205243024</v>
      </c>
      <c r="T1682" s="21">
        <f t="shared" si="82"/>
        <v>24753.325789961746</v>
      </c>
      <c r="U1682" s="19">
        <v>0</v>
      </c>
      <c r="V1682" s="21">
        <f t="shared" si="83"/>
        <v>155033.987842392</v>
      </c>
    </row>
    <row r="1683" spans="1:22" x14ac:dyDescent="0.3">
      <c r="A1683" s="7" t="s">
        <v>143</v>
      </c>
      <c r="B1683" s="7">
        <v>4</v>
      </c>
      <c r="C1683" s="8" t="s">
        <v>186</v>
      </c>
      <c r="D1683" s="7" t="s">
        <v>818</v>
      </c>
      <c r="E1683" s="7" t="s">
        <v>121</v>
      </c>
      <c r="F1683" s="8" t="s">
        <v>819</v>
      </c>
      <c r="G1683" s="7" t="s">
        <v>16</v>
      </c>
      <c r="H1683" s="9">
        <v>710.78440000000001</v>
      </c>
      <c r="I1683" s="9">
        <v>1.9802999999999999</v>
      </c>
      <c r="J1683" s="9">
        <v>1.9802999999999999</v>
      </c>
      <c r="K1683" s="10">
        <v>1</v>
      </c>
      <c r="L1683" s="9">
        <v>22.93</v>
      </c>
      <c r="M1683" s="19">
        <f>H1683*INDEX('Pliegos Tarifarios (Las Condes)'!$B:$B,MATCH($B1683,'Pliegos Tarifarios (Las Condes)'!$A:$A,0))</f>
        <v>84468.196527199994</v>
      </c>
      <c r="N1683" s="19">
        <f>I1683*INDEX('Pliegos Tarifarios (Las Condes)'!$C:$C,MATCH($B1683,'Pliegos Tarifarios (Las Condes)'!$A:$A,0))</f>
        <v>6792.1458170999995</v>
      </c>
      <c r="O1683" s="19">
        <f>J1683*INDEX('Pliegos Tarifarios (Las Condes)'!$D:$D,MATCH($B1683,'Pliegos Tarifarios (Las Condes)'!$A:$A,0))</f>
        <v>27978.510126000001</v>
      </c>
      <c r="P1683" s="19">
        <f>H1683*INDEX('Pliegos Tarifarios (Las Condes)'!$E:$E,MATCH($B1683,'Pliegos Tarifarios (Las Condes)'!$A:$A,0))</f>
        <v>9191.8638608000001</v>
      </c>
      <c r="Q1683" s="19" cm="1">
        <f t="array" ref="Q1683">H1683*_xlfn.IFS(H1683&lt;=350,INDEX('Pliegos Tarifarios (Las Condes)'!$F:$F,MATCH($B1683,'Pliegos Tarifarios (Las Condes)'!$A:$A,0)),H1683&lt;=500,INDEX('Pliegos Tarifarios (Las Condes)'!$G:$G,MATCH($B1683,'Pliegos Tarifarios (Las Condes)'!$A:$A,0)),H1683&lt;=1000,INDEX('Pliegos Tarifarios (Las Condes)'!$H:$H,MATCH($B1683,'Pliegos Tarifarios (Las Condes)'!$A:$A,0)),H1683&lt;=5000,INDEX('Pliegos Tarifarios (Las Condes)'!$I:$I,MATCH($B1683,'Pliegos Tarifarios (Las Condes)'!$A:$A,0)),H1683&gt;5000,INDEX('Pliegos Tarifarios (Las Condes)'!$J:$J,MATCH($B1683,'Pliegos Tarifarios (Las Condes)'!$A:$A,0)))/1.19</f>
        <v>1667.0582020168072</v>
      </c>
      <c r="R1683" s="19">
        <f>INDEX('Pliegos Tarifarios (Las Condes)'!$K:$K,MATCH($B1683,'Pliegos Tarifarios (Las Condes)'!$A:$A,0))</f>
        <v>719.68899999999996</v>
      </c>
      <c r="S1683" s="21">
        <f t="shared" si="81"/>
        <v>130817.4635331168</v>
      </c>
      <c r="T1683" s="21">
        <f t="shared" si="82"/>
        <v>24855.318071292193</v>
      </c>
      <c r="U1683" s="19">
        <v>0</v>
      </c>
      <c r="V1683" s="21">
        <f t="shared" si="83"/>
        <v>155672.78160440899</v>
      </c>
    </row>
    <row r="1684" spans="1:22" x14ac:dyDescent="0.3">
      <c r="A1684" s="7" t="s">
        <v>143</v>
      </c>
      <c r="B1684" s="7">
        <v>4</v>
      </c>
      <c r="C1684" s="8" t="s">
        <v>186</v>
      </c>
      <c r="D1684" s="7" t="s">
        <v>820</v>
      </c>
      <c r="E1684" s="7" t="s">
        <v>121</v>
      </c>
      <c r="F1684" s="8" t="s">
        <v>821</v>
      </c>
      <c r="G1684" s="7" t="s">
        <v>16</v>
      </c>
      <c r="H1684" s="9">
        <v>709.91390000000001</v>
      </c>
      <c r="I1684" s="9">
        <v>1.9810000000000001</v>
      </c>
      <c r="J1684" s="9">
        <v>1.9810000000000001</v>
      </c>
      <c r="K1684" s="10">
        <v>1</v>
      </c>
      <c r="L1684" s="9">
        <v>22.9</v>
      </c>
      <c r="M1684" s="19">
        <f>H1684*INDEX('Pliegos Tarifarios (Las Condes)'!$B:$B,MATCH($B1684,'Pliegos Tarifarios (Las Condes)'!$A:$A,0))</f>
        <v>84364.748048199996</v>
      </c>
      <c r="N1684" s="19">
        <f>I1684*INDEX('Pliegos Tarifarios (Las Condes)'!$C:$C,MATCH($B1684,'Pliegos Tarifarios (Las Condes)'!$A:$A,0))</f>
        <v>6794.5467170000002</v>
      </c>
      <c r="O1684" s="19">
        <f>J1684*INDEX('Pliegos Tarifarios (Las Condes)'!$D:$D,MATCH($B1684,'Pliegos Tarifarios (Las Condes)'!$A:$A,0))</f>
        <v>27988.400020000001</v>
      </c>
      <c r="P1684" s="19">
        <f>H1684*INDEX('Pliegos Tarifarios (Las Condes)'!$E:$E,MATCH($B1684,'Pliegos Tarifarios (Las Condes)'!$A:$A,0))</f>
        <v>9180.6065548000006</v>
      </c>
      <c r="Q1684" s="19" cm="1">
        <f t="array" ref="Q1684">H1684*_xlfn.IFS(H1684&lt;=350,INDEX('Pliegos Tarifarios (Las Condes)'!$F:$F,MATCH($B1684,'Pliegos Tarifarios (Las Condes)'!$A:$A,0)),H1684&lt;=500,INDEX('Pliegos Tarifarios (Las Condes)'!$G:$G,MATCH($B1684,'Pliegos Tarifarios (Las Condes)'!$A:$A,0)),H1684&lt;=1000,INDEX('Pliegos Tarifarios (Las Condes)'!$H:$H,MATCH($B1684,'Pliegos Tarifarios (Las Condes)'!$A:$A,0)),H1684&lt;=5000,INDEX('Pliegos Tarifarios (Las Condes)'!$I:$I,MATCH($B1684,'Pliegos Tarifarios (Las Condes)'!$A:$A,0)),H1684&gt;5000,INDEX('Pliegos Tarifarios (Las Condes)'!$J:$J,MATCH($B1684,'Pliegos Tarifarios (Las Condes)'!$A:$A,0)))/1.19</f>
        <v>1665.0165503361347</v>
      </c>
      <c r="R1684" s="19">
        <f>INDEX('Pliegos Tarifarios (Las Condes)'!$K:$K,MATCH($B1684,'Pliegos Tarifarios (Las Condes)'!$A:$A,0))</f>
        <v>719.68899999999996</v>
      </c>
      <c r="S1684" s="21">
        <f t="shared" si="81"/>
        <v>130713.00689033614</v>
      </c>
      <c r="T1684" s="21">
        <f t="shared" si="82"/>
        <v>24835.471309163866</v>
      </c>
      <c r="U1684" s="19">
        <v>0</v>
      </c>
      <c r="V1684" s="21">
        <f t="shared" si="83"/>
        <v>155548.47819950001</v>
      </c>
    </row>
    <row r="1685" spans="1:22" x14ac:dyDescent="0.3">
      <c r="A1685" s="7" t="s">
        <v>143</v>
      </c>
      <c r="B1685" s="7">
        <v>4</v>
      </c>
      <c r="C1685" s="8" t="s">
        <v>186</v>
      </c>
      <c r="D1685" s="7" t="s">
        <v>822</v>
      </c>
      <c r="E1685" s="7" t="s">
        <v>121</v>
      </c>
      <c r="F1685" s="8" t="s">
        <v>823</v>
      </c>
      <c r="G1685" s="7" t="s">
        <v>16</v>
      </c>
      <c r="H1685" s="9">
        <v>712.87649999999996</v>
      </c>
      <c r="I1685" s="9">
        <v>1.9987999999999999</v>
      </c>
      <c r="J1685" s="9">
        <v>1.9987999999999999</v>
      </c>
      <c r="K1685" s="10">
        <v>1</v>
      </c>
      <c r="L1685" s="9">
        <v>23</v>
      </c>
      <c r="M1685" s="19">
        <f>H1685*INDEX('Pliegos Tarifarios (Las Condes)'!$B:$B,MATCH($B1685,'Pliegos Tarifarios (Las Condes)'!$A:$A,0))</f>
        <v>84716.817506999985</v>
      </c>
      <c r="N1685" s="19">
        <f>I1685*INDEX('Pliegos Tarifarios (Las Condes)'!$C:$C,MATCH($B1685,'Pliegos Tarifarios (Las Condes)'!$A:$A,0))</f>
        <v>6855.5981715999997</v>
      </c>
      <c r="O1685" s="19">
        <f>J1685*INDEX('Pliegos Tarifarios (Las Condes)'!$D:$D,MATCH($B1685,'Pliegos Tarifarios (Las Condes)'!$A:$A,0))</f>
        <v>28239.885896</v>
      </c>
      <c r="P1685" s="19">
        <f>H1685*INDEX('Pliegos Tarifarios (Las Condes)'!$E:$E,MATCH($B1685,'Pliegos Tarifarios (Las Condes)'!$A:$A,0))</f>
        <v>9218.9188979999999</v>
      </c>
      <c r="Q1685" s="19" cm="1">
        <f t="array" ref="Q1685">H1685*_xlfn.IFS(H1685&lt;=350,INDEX('Pliegos Tarifarios (Las Condes)'!$F:$F,MATCH($B1685,'Pliegos Tarifarios (Las Condes)'!$A:$A,0)),H1685&lt;=500,INDEX('Pliegos Tarifarios (Las Condes)'!$G:$G,MATCH($B1685,'Pliegos Tarifarios (Las Condes)'!$A:$A,0)),H1685&lt;=1000,INDEX('Pliegos Tarifarios (Las Condes)'!$H:$H,MATCH($B1685,'Pliegos Tarifarios (Las Condes)'!$A:$A,0)),H1685&lt;=5000,INDEX('Pliegos Tarifarios (Las Condes)'!$I:$I,MATCH($B1685,'Pliegos Tarifarios (Las Condes)'!$A:$A,0)),H1685&gt;5000,INDEX('Pliegos Tarifarios (Las Condes)'!$J:$J,MATCH($B1685,'Pliegos Tarifarios (Las Condes)'!$A:$A,0)))/1.19</f>
        <v>1671.964967647059</v>
      </c>
      <c r="R1685" s="19">
        <f>INDEX('Pliegos Tarifarios (Las Condes)'!$K:$K,MATCH($B1685,'Pliegos Tarifarios (Las Condes)'!$A:$A,0))</f>
        <v>719.68899999999996</v>
      </c>
      <c r="S1685" s="21">
        <f t="shared" si="81"/>
        <v>131422.87444024705</v>
      </c>
      <c r="T1685" s="21">
        <f t="shared" si="82"/>
        <v>24970.346143646941</v>
      </c>
      <c r="U1685" s="19">
        <v>0</v>
      </c>
      <c r="V1685" s="21">
        <f t="shared" si="83"/>
        <v>156393.220583894</v>
      </c>
    </row>
    <row r="1686" spans="1:22" x14ac:dyDescent="0.3">
      <c r="A1686" s="7" t="s">
        <v>143</v>
      </c>
      <c r="B1686" s="7">
        <v>4</v>
      </c>
      <c r="C1686" s="8" t="s">
        <v>186</v>
      </c>
      <c r="D1686" s="7" t="s">
        <v>824</v>
      </c>
      <c r="E1686" s="7" t="s">
        <v>121</v>
      </c>
      <c r="F1686" s="8" t="s">
        <v>825</v>
      </c>
      <c r="G1686" s="7" t="s">
        <v>16</v>
      </c>
      <c r="H1686" s="9">
        <v>710.3048</v>
      </c>
      <c r="I1686" s="9">
        <v>2.0167000000000002</v>
      </c>
      <c r="J1686" s="9">
        <v>1.9360999999999999</v>
      </c>
      <c r="K1686" s="10">
        <v>0.96003371845093455</v>
      </c>
      <c r="L1686" s="9">
        <v>22.91</v>
      </c>
      <c r="M1686" s="19">
        <f>H1686*INDEX('Pliegos Tarifarios (Las Condes)'!$B:$B,MATCH($B1686,'Pliegos Tarifarios (Las Condes)'!$A:$A,0))</f>
        <v>84411.201822399991</v>
      </c>
      <c r="N1686" s="19">
        <f>I1686*INDEX('Pliegos Tarifarios (Las Condes)'!$C:$C,MATCH($B1686,'Pliegos Tarifarios (Las Condes)'!$A:$A,0))</f>
        <v>6916.9926119000002</v>
      </c>
      <c r="O1686" s="19">
        <f>J1686*INDEX('Pliegos Tarifarios (Las Condes)'!$D:$D,MATCH($B1686,'Pliegos Tarifarios (Las Condes)'!$A:$A,0))</f>
        <v>27354.033961999998</v>
      </c>
      <c r="P1686" s="19">
        <f>H1686*INDEX('Pliegos Tarifarios (Las Condes)'!$E:$E,MATCH($B1686,'Pliegos Tarifarios (Las Condes)'!$A:$A,0))</f>
        <v>9185.6616735999996</v>
      </c>
      <c r="Q1686" s="19" cm="1">
        <f t="array" ref="Q1686">H1686*_xlfn.IFS(H1686&lt;=350,INDEX('Pliegos Tarifarios (Las Condes)'!$F:$F,MATCH($B1686,'Pliegos Tarifarios (Las Condes)'!$A:$A,0)),H1686&lt;=500,INDEX('Pliegos Tarifarios (Las Condes)'!$G:$G,MATCH($B1686,'Pliegos Tarifarios (Las Condes)'!$A:$A,0)),H1686&lt;=1000,INDEX('Pliegos Tarifarios (Las Condes)'!$H:$H,MATCH($B1686,'Pliegos Tarifarios (Las Condes)'!$A:$A,0)),H1686&lt;=5000,INDEX('Pliegos Tarifarios (Las Condes)'!$I:$I,MATCH($B1686,'Pliegos Tarifarios (Las Condes)'!$A:$A,0)),H1686&gt;5000,INDEX('Pliegos Tarifarios (Las Condes)'!$J:$J,MATCH($B1686,'Pliegos Tarifarios (Las Condes)'!$A:$A,0)))/1.19</f>
        <v>1665.9333586554626</v>
      </c>
      <c r="R1686" s="19">
        <f>INDEX('Pliegos Tarifarios (Las Condes)'!$K:$K,MATCH($B1686,'Pliegos Tarifarios (Las Condes)'!$A:$A,0))</f>
        <v>719.68899999999996</v>
      </c>
      <c r="S1686" s="21">
        <f t="shared" si="81"/>
        <v>130253.51242855545</v>
      </c>
      <c r="T1686" s="21">
        <f t="shared" si="82"/>
        <v>24748.167361425534</v>
      </c>
      <c r="U1686" s="19">
        <v>0</v>
      </c>
      <c r="V1686" s="21">
        <f t="shared" si="83"/>
        <v>155001.67978998099</v>
      </c>
    </row>
    <row r="1687" spans="1:22" x14ac:dyDescent="0.3">
      <c r="A1687" s="7" t="s">
        <v>143</v>
      </c>
      <c r="B1687" s="7">
        <v>4</v>
      </c>
      <c r="C1687" s="8" t="s">
        <v>186</v>
      </c>
      <c r="D1687" s="7" t="s">
        <v>826</v>
      </c>
      <c r="E1687" s="7" t="s">
        <v>121</v>
      </c>
      <c r="F1687" s="8" t="s">
        <v>827</v>
      </c>
      <c r="G1687" s="7" t="s">
        <v>16</v>
      </c>
      <c r="H1687" s="9">
        <v>709.36080000000004</v>
      </c>
      <c r="I1687" s="9">
        <v>2.0314999999999999</v>
      </c>
      <c r="J1687" s="9">
        <v>1.9682999999999999</v>
      </c>
      <c r="K1687" s="10">
        <v>0.9688899827713513</v>
      </c>
      <c r="L1687" s="9">
        <v>22.88</v>
      </c>
      <c r="M1687" s="19">
        <f>H1687*INDEX('Pliegos Tarifarios (Las Condes)'!$B:$B,MATCH($B1687,'Pliegos Tarifarios (Las Condes)'!$A:$A,0))</f>
        <v>84299.018750400006</v>
      </c>
      <c r="N1687" s="19">
        <f>I1687*INDEX('Pliegos Tarifarios (Las Condes)'!$C:$C,MATCH($B1687,'Pliegos Tarifarios (Las Condes)'!$A:$A,0))</f>
        <v>6967.7544954999994</v>
      </c>
      <c r="O1687" s="19">
        <f>J1687*INDEX('Pliegos Tarifarios (Las Condes)'!$D:$D,MATCH($B1687,'Pliegos Tarifarios (Las Condes)'!$A:$A,0))</f>
        <v>27808.969086000001</v>
      </c>
      <c r="P1687" s="19">
        <f>H1687*INDEX('Pliegos Tarifarios (Las Condes)'!$E:$E,MATCH($B1687,'Pliegos Tarifarios (Las Condes)'!$A:$A,0))</f>
        <v>9173.4538656000004</v>
      </c>
      <c r="Q1687" s="19" cm="1">
        <f t="array" ref="Q1687">H1687*_xlfn.IFS(H1687&lt;=350,INDEX('Pliegos Tarifarios (Las Condes)'!$F:$F,MATCH($B1687,'Pliegos Tarifarios (Las Condes)'!$A:$A,0)),H1687&lt;=500,INDEX('Pliegos Tarifarios (Las Condes)'!$G:$G,MATCH($B1687,'Pliegos Tarifarios (Las Condes)'!$A:$A,0)),H1687&lt;=1000,INDEX('Pliegos Tarifarios (Las Condes)'!$H:$H,MATCH($B1687,'Pliegos Tarifarios (Las Condes)'!$A:$A,0)),H1687&lt;=5000,INDEX('Pliegos Tarifarios (Las Condes)'!$I:$I,MATCH($B1687,'Pliegos Tarifarios (Las Condes)'!$A:$A,0)),H1687&gt;5000,INDEX('Pliegos Tarifarios (Las Condes)'!$J:$J,MATCH($B1687,'Pliegos Tarifarios (Las Condes)'!$A:$A,0)))/1.19</f>
        <v>1663.7193216806727</v>
      </c>
      <c r="R1687" s="19">
        <f>INDEX('Pliegos Tarifarios (Las Condes)'!$K:$K,MATCH($B1687,'Pliegos Tarifarios (Las Condes)'!$A:$A,0))</f>
        <v>719.68899999999996</v>
      </c>
      <c r="S1687" s="21">
        <f t="shared" si="81"/>
        <v>130632.60451918069</v>
      </c>
      <c r="T1687" s="21">
        <f t="shared" si="82"/>
        <v>24820.194858644332</v>
      </c>
      <c r="U1687" s="19">
        <v>0</v>
      </c>
      <c r="V1687" s="21">
        <f t="shared" si="83"/>
        <v>155452.79937782502</v>
      </c>
    </row>
    <row r="1688" spans="1:22" x14ac:dyDescent="0.3">
      <c r="A1688" s="7" t="s">
        <v>143</v>
      </c>
      <c r="B1688" s="7">
        <v>4</v>
      </c>
      <c r="C1688" s="8" t="s">
        <v>186</v>
      </c>
      <c r="D1688" s="7" t="s">
        <v>828</v>
      </c>
      <c r="E1688" s="7" t="s">
        <v>121</v>
      </c>
      <c r="F1688" s="8" t="s">
        <v>829</v>
      </c>
      <c r="G1688" s="7" t="s">
        <v>16</v>
      </c>
      <c r="H1688" s="9">
        <v>710.48</v>
      </c>
      <c r="I1688" s="9">
        <v>2.0869</v>
      </c>
      <c r="J1688" s="9">
        <v>2.0217999999999998</v>
      </c>
      <c r="K1688" s="10">
        <v>0.96880540514638935</v>
      </c>
      <c r="L1688" s="9">
        <v>22.92</v>
      </c>
      <c r="M1688" s="19">
        <f>H1688*INDEX('Pliegos Tarifarios (Las Condes)'!$B:$B,MATCH($B1688,'Pliegos Tarifarios (Las Condes)'!$A:$A,0))</f>
        <v>84432.022239999991</v>
      </c>
      <c r="N1688" s="19">
        <f>I1688*INDEX('Pliegos Tarifarios (Las Condes)'!$C:$C,MATCH($B1688,'Pliegos Tarifarios (Las Condes)'!$A:$A,0))</f>
        <v>7157.7685732999998</v>
      </c>
      <c r="O1688" s="19">
        <f>J1688*INDEX('Pliegos Tarifarios (Las Condes)'!$D:$D,MATCH($B1688,'Pliegos Tarifarios (Las Condes)'!$A:$A,0))</f>
        <v>28564.839555999999</v>
      </c>
      <c r="P1688" s="19">
        <f>H1688*INDEX('Pliegos Tarifarios (Las Condes)'!$E:$E,MATCH($B1688,'Pliegos Tarifarios (Las Condes)'!$A:$A,0))</f>
        <v>9187.9273599999997</v>
      </c>
      <c r="Q1688" s="19" cm="1">
        <f t="array" ref="Q1688">H1688*_xlfn.IFS(H1688&lt;=350,INDEX('Pliegos Tarifarios (Las Condes)'!$F:$F,MATCH($B1688,'Pliegos Tarifarios (Las Condes)'!$A:$A,0)),H1688&lt;=500,INDEX('Pliegos Tarifarios (Las Condes)'!$G:$G,MATCH($B1688,'Pliegos Tarifarios (Las Condes)'!$A:$A,0)),H1688&lt;=1000,INDEX('Pliegos Tarifarios (Las Condes)'!$H:$H,MATCH($B1688,'Pliegos Tarifarios (Las Condes)'!$A:$A,0)),H1688&lt;=5000,INDEX('Pliegos Tarifarios (Las Condes)'!$I:$I,MATCH($B1688,'Pliegos Tarifarios (Las Condes)'!$A:$A,0)),H1688&gt;5000,INDEX('Pliegos Tarifarios (Las Condes)'!$J:$J,MATCH($B1688,'Pliegos Tarifarios (Las Condes)'!$A:$A,0)))/1.19</f>
        <v>1666.3442689075634</v>
      </c>
      <c r="R1688" s="19">
        <f>INDEX('Pliegos Tarifarios (Las Condes)'!$K:$K,MATCH($B1688,'Pliegos Tarifarios (Las Condes)'!$A:$A,0))</f>
        <v>719.68899999999996</v>
      </c>
      <c r="S1688" s="21">
        <f t="shared" si="81"/>
        <v>131728.59099820757</v>
      </c>
      <c r="T1688" s="21">
        <f t="shared" si="82"/>
        <v>25028.432289659439</v>
      </c>
      <c r="U1688" s="19">
        <v>0</v>
      </c>
      <c r="V1688" s="21">
        <f t="shared" si="83"/>
        <v>156757.02328786702</v>
      </c>
    </row>
    <row r="1689" spans="1:22" x14ac:dyDescent="0.3">
      <c r="A1689" s="7" t="s">
        <v>143</v>
      </c>
      <c r="B1689" s="7">
        <v>4</v>
      </c>
      <c r="C1689" s="8" t="s">
        <v>186</v>
      </c>
      <c r="D1689" s="7" t="s">
        <v>830</v>
      </c>
      <c r="E1689" s="7" t="s">
        <v>121</v>
      </c>
      <c r="F1689" s="8" t="s">
        <v>831</v>
      </c>
      <c r="G1689" s="7" t="s">
        <v>16</v>
      </c>
      <c r="H1689" s="9">
        <v>708.70609999999999</v>
      </c>
      <c r="I1689" s="9">
        <v>2.0066999999999999</v>
      </c>
      <c r="J1689" s="9">
        <v>1.9519</v>
      </c>
      <c r="K1689" s="10">
        <v>0.97269148353017398</v>
      </c>
      <c r="L1689" s="9">
        <v>22.86</v>
      </c>
      <c r="M1689" s="19">
        <f>H1689*INDEX('Pliegos Tarifarios (Las Condes)'!$B:$B,MATCH($B1689,'Pliegos Tarifarios (Las Condes)'!$A:$A,0))</f>
        <v>84221.215511799994</v>
      </c>
      <c r="N1689" s="19">
        <f>I1689*INDEX('Pliegos Tarifarios (Las Condes)'!$C:$C,MATCH($B1689,'Pliegos Tarifarios (Las Condes)'!$A:$A,0))</f>
        <v>6882.6940418999993</v>
      </c>
      <c r="O1689" s="19">
        <f>J1689*INDEX('Pliegos Tarifarios (Las Condes)'!$D:$D,MATCH($B1689,'Pliegos Tarifarios (Las Condes)'!$A:$A,0))</f>
        <v>27577.262997999998</v>
      </c>
      <c r="P1689" s="19">
        <f>H1689*INDEX('Pliegos Tarifarios (Las Condes)'!$E:$E,MATCH($B1689,'Pliegos Tarifarios (Las Condes)'!$A:$A,0))</f>
        <v>9164.9872852000008</v>
      </c>
      <c r="Q1689" s="19" cm="1">
        <f t="array" ref="Q1689">H1689*_xlfn.IFS(H1689&lt;=350,INDEX('Pliegos Tarifarios (Las Condes)'!$F:$F,MATCH($B1689,'Pliegos Tarifarios (Las Condes)'!$A:$A,0)),H1689&lt;=500,INDEX('Pliegos Tarifarios (Las Condes)'!$G:$G,MATCH($B1689,'Pliegos Tarifarios (Las Condes)'!$A:$A,0)),H1689&lt;=1000,INDEX('Pliegos Tarifarios (Las Condes)'!$H:$H,MATCH($B1689,'Pliegos Tarifarios (Las Condes)'!$A:$A,0)),H1689&lt;=5000,INDEX('Pliegos Tarifarios (Las Condes)'!$I:$I,MATCH($B1689,'Pliegos Tarifarios (Las Condes)'!$A:$A,0)),H1689&gt;5000,INDEX('Pliegos Tarifarios (Las Condes)'!$J:$J,MATCH($B1689,'Pliegos Tarifarios (Las Condes)'!$A:$A,0)))/1.19</f>
        <v>1662.1838026050423</v>
      </c>
      <c r="R1689" s="19">
        <f>INDEX('Pliegos Tarifarios (Las Condes)'!$K:$K,MATCH($B1689,'Pliegos Tarifarios (Las Condes)'!$A:$A,0))</f>
        <v>719.68899999999996</v>
      </c>
      <c r="S1689" s="21">
        <f t="shared" si="81"/>
        <v>130228.03263950504</v>
      </c>
      <c r="T1689" s="21">
        <f t="shared" si="82"/>
        <v>24743.326201505955</v>
      </c>
      <c r="U1689" s="19">
        <v>0</v>
      </c>
      <c r="V1689" s="21">
        <f t="shared" si="83"/>
        <v>154971.35884101098</v>
      </c>
    </row>
    <row r="1690" spans="1:22" x14ac:dyDescent="0.3">
      <c r="A1690" s="7" t="s">
        <v>143</v>
      </c>
      <c r="B1690" s="7">
        <v>4</v>
      </c>
      <c r="C1690" s="8" t="s">
        <v>186</v>
      </c>
      <c r="D1690" s="7" t="s">
        <v>832</v>
      </c>
      <c r="E1690" s="7" t="s">
        <v>121</v>
      </c>
      <c r="F1690" s="8" t="s">
        <v>833</v>
      </c>
      <c r="G1690" s="7" t="s">
        <v>16</v>
      </c>
      <c r="H1690" s="9">
        <v>709.7713</v>
      </c>
      <c r="I1690" s="9">
        <v>2.0133999999999999</v>
      </c>
      <c r="J1690" s="9">
        <v>1.9651000000000001</v>
      </c>
      <c r="K1690" s="10">
        <v>0.97601072812158551</v>
      </c>
      <c r="L1690" s="9">
        <v>22.9</v>
      </c>
      <c r="M1690" s="19">
        <f>H1690*INDEX('Pliegos Tarifarios (Las Condes)'!$B:$B,MATCH($B1690,'Pliegos Tarifarios (Las Condes)'!$A:$A,0))</f>
        <v>84347.801749399994</v>
      </c>
      <c r="N1690" s="19">
        <f>I1690*INDEX('Pliegos Tarifarios (Las Condes)'!$C:$C,MATCH($B1690,'Pliegos Tarifarios (Las Condes)'!$A:$A,0))</f>
        <v>6905.6740837999996</v>
      </c>
      <c r="O1690" s="19">
        <f>J1690*INDEX('Pliegos Tarifarios (Las Condes)'!$D:$D,MATCH($B1690,'Pliegos Tarifarios (Las Condes)'!$A:$A,0))</f>
        <v>27763.758142000002</v>
      </c>
      <c r="P1690" s="19">
        <f>H1690*INDEX('Pliegos Tarifarios (Las Condes)'!$E:$E,MATCH($B1690,'Pliegos Tarifarios (Las Condes)'!$A:$A,0))</f>
        <v>9178.7624515999996</v>
      </c>
      <c r="Q1690" s="19" cm="1">
        <f t="array" ref="Q1690">H1690*_xlfn.IFS(H1690&lt;=350,INDEX('Pliegos Tarifarios (Las Condes)'!$F:$F,MATCH($B1690,'Pliegos Tarifarios (Las Condes)'!$A:$A,0)),H1690&lt;=500,INDEX('Pliegos Tarifarios (Las Condes)'!$G:$G,MATCH($B1690,'Pliegos Tarifarios (Las Condes)'!$A:$A,0)),H1690&lt;=1000,INDEX('Pliegos Tarifarios (Las Condes)'!$H:$H,MATCH($B1690,'Pliegos Tarifarios (Las Condes)'!$A:$A,0)),H1690&lt;=5000,INDEX('Pliegos Tarifarios (Las Condes)'!$I:$I,MATCH($B1690,'Pliegos Tarifarios (Las Condes)'!$A:$A,0)),H1690&gt;5000,INDEX('Pliegos Tarifarios (Las Condes)'!$J:$J,MATCH($B1690,'Pliegos Tarifarios (Las Condes)'!$A:$A,0)))/1.19</f>
        <v>1664.682099411765</v>
      </c>
      <c r="R1690" s="19">
        <f>INDEX('Pliegos Tarifarios (Las Condes)'!$K:$K,MATCH($B1690,'Pliegos Tarifarios (Las Condes)'!$A:$A,0))</f>
        <v>719.68899999999996</v>
      </c>
      <c r="S1690" s="21">
        <f t="shared" si="81"/>
        <v>130580.36752621176</v>
      </c>
      <c r="T1690" s="21">
        <f t="shared" si="82"/>
        <v>24810.269829980236</v>
      </c>
      <c r="U1690" s="19">
        <v>0</v>
      </c>
      <c r="V1690" s="21">
        <f t="shared" si="83"/>
        <v>155390.63735619199</v>
      </c>
    </row>
    <row r="1691" spans="1:22" x14ac:dyDescent="0.3">
      <c r="A1691" s="7" t="s">
        <v>143</v>
      </c>
      <c r="B1691" s="7">
        <v>4</v>
      </c>
      <c r="C1691" s="8" t="s">
        <v>186</v>
      </c>
      <c r="D1691" s="7" t="s">
        <v>834</v>
      </c>
      <c r="E1691" s="7" t="s">
        <v>121</v>
      </c>
      <c r="F1691" s="8" t="s">
        <v>835</v>
      </c>
      <c r="G1691" s="7" t="s">
        <v>16</v>
      </c>
      <c r="H1691" s="9">
        <v>709.68809999999996</v>
      </c>
      <c r="I1691" s="9">
        <v>1.9958</v>
      </c>
      <c r="J1691" s="9">
        <v>1.9958</v>
      </c>
      <c r="K1691" s="10">
        <v>1</v>
      </c>
      <c r="L1691" s="9">
        <v>22.89</v>
      </c>
      <c r="M1691" s="19">
        <f>H1691*INDEX('Pliegos Tarifarios (Las Condes)'!$B:$B,MATCH($B1691,'Pliegos Tarifarios (Las Condes)'!$A:$A,0))</f>
        <v>84337.914427799988</v>
      </c>
      <c r="N1691" s="19">
        <f>I1691*INDEX('Pliegos Tarifarios (Las Condes)'!$C:$C,MATCH($B1691,'Pliegos Tarifarios (Las Condes)'!$A:$A,0))</f>
        <v>6845.3086006000003</v>
      </c>
      <c r="O1691" s="19">
        <f>J1691*INDEX('Pliegos Tarifarios (Las Condes)'!$D:$D,MATCH($B1691,'Pliegos Tarifarios (Las Condes)'!$A:$A,0))</f>
        <v>28197.500636000001</v>
      </c>
      <c r="P1691" s="19">
        <f>H1691*INDEX('Pliegos Tarifarios (Las Condes)'!$E:$E,MATCH($B1691,'Pliegos Tarifarios (Las Condes)'!$A:$A,0))</f>
        <v>9177.6865091999989</v>
      </c>
      <c r="Q1691" s="19" cm="1">
        <f t="array" ref="Q1691">H1691*_xlfn.IFS(H1691&lt;=350,INDEX('Pliegos Tarifarios (Las Condes)'!$F:$F,MATCH($B1691,'Pliegos Tarifarios (Las Condes)'!$A:$A,0)),H1691&lt;=500,INDEX('Pliegos Tarifarios (Las Condes)'!$G:$G,MATCH($B1691,'Pliegos Tarifarios (Las Condes)'!$A:$A,0)),H1691&lt;=1000,INDEX('Pliegos Tarifarios (Las Condes)'!$H:$H,MATCH($B1691,'Pliegos Tarifarios (Las Condes)'!$A:$A,0)),H1691&lt;=5000,INDEX('Pliegos Tarifarios (Las Condes)'!$I:$I,MATCH($B1691,'Pliegos Tarifarios (Las Condes)'!$A:$A,0)),H1691&gt;5000,INDEX('Pliegos Tarifarios (Las Condes)'!$J:$J,MATCH($B1691,'Pliegos Tarifarios (Las Condes)'!$A:$A,0)))/1.19</f>
        <v>1664.4869639495801</v>
      </c>
      <c r="R1691" s="19">
        <f>INDEX('Pliegos Tarifarios (Las Condes)'!$K:$K,MATCH($B1691,'Pliegos Tarifarios (Las Condes)'!$A:$A,0))</f>
        <v>719.68899999999996</v>
      </c>
      <c r="S1691" s="21">
        <f t="shared" si="81"/>
        <v>130942.58613754954</v>
      </c>
      <c r="T1691" s="21">
        <f t="shared" si="82"/>
        <v>24879.091366134413</v>
      </c>
      <c r="U1691" s="19">
        <v>0</v>
      </c>
      <c r="V1691" s="21">
        <f t="shared" si="83"/>
        <v>155821.67750368395</v>
      </c>
    </row>
    <row r="1692" spans="1:22" x14ac:dyDescent="0.3">
      <c r="A1692" s="7" t="s">
        <v>143</v>
      </c>
      <c r="B1692" s="7">
        <v>4</v>
      </c>
      <c r="C1692" s="8" t="s">
        <v>186</v>
      </c>
      <c r="D1692" s="7" t="s">
        <v>836</v>
      </c>
      <c r="E1692" s="7" t="s">
        <v>121</v>
      </c>
      <c r="F1692" s="8" t="s">
        <v>837</v>
      </c>
      <c r="G1692" s="7" t="s">
        <v>16</v>
      </c>
      <c r="H1692" s="9">
        <v>707.85630000000003</v>
      </c>
      <c r="I1692" s="9">
        <v>2.0434999999999999</v>
      </c>
      <c r="J1692" s="9">
        <v>1.9670000000000001</v>
      </c>
      <c r="K1692" s="10">
        <v>0.96256422804012731</v>
      </c>
      <c r="L1692" s="9">
        <v>22.83</v>
      </c>
      <c r="M1692" s="19">
        <f>H1692*INDEX('Pliegos Tarifarios (Las Condes)'!$B:$B,MATCH($B1692,'Pliegos Tarifarios (Las Condes)'!$A:$A,0))</f>
        <v>84120.226979400002</v>
      </c>
      <c r="N1692" s="19">
        <f>I1692*INDEX('Pliegos Tarifarios (Las Condes)'!$C:$C,MATCH($B1692,'Pliegos Tarifarios (Las Condes)'!$A:$A,0))</f>
        <v>7008.9127794999995</v>
      </c>
      <c r="O1692" s="19">
        <f>J1692*INDEX('Pliegos Tarifarios (Las Condes)'!$D:$D,MATCH($B1692,'Pliegos Tarifarios (Las Condes)'!$A:$A,0))</f>
        <v>27790.602140000003</v>
      </c>
      <c r="P1692" s="19">
        <f>H1692*INDEX('Pliegos Tarifarios (Las Condes)'!$E:$E,MATCH($B1692,'Pliegos Tarifarios (Las Condes)'!$A:$A,0))</f>
        <v>9153.9976716000001</v>
      </c>
      <c r="Q1692" s="19" cm="1">
        <f t="array" ref="Q1692">H1692*_xlfn.IFS(H1692&lt;=350,INDEX('Pliegos Tarifarios (Las Condes)'!$F:$F,MATCH($B1692,'Pliegos Tarifarios (Las Condes)'!$A:$A,0)),H1692&lt;=500,INDEX('Pliegos Tarifarios (Las Condes)'!$G:$G,MATCH($B1692,'Pliegos Tarifarios (Las Condes)'!$A:$A,0)),H1692&lt;=1000,INDEX('Pliegos Tarifarios (Las Condes)'!$H:$H,MATCH($B1692,'Pliegos Tarifarios (Las Condes)'!$A:$A,0)),H1692&lt;=5000,INDEX('Pliegos Tarifarios (Las Condes)'!$I:$I,MATCH($B1692,'Pliegos Tarifarios (Las Condes)'!$A:$A,0)),H1692&gt;5000,INDEX('Pliegos Tarifarios (Las Condes)'!$J:$J,MATCH($B1692,'Pliegos Tarifarios (Las Condes)'!$A:$A,0)))/1.19</f>
        <v>1660.1907002521011</v>
      </c>
      <c r="R1692" s="19">
        <f>INDEX('Pliegos Tarifarios (Las Condes)'!$K:$K,MATCH($B1692,'Pliegos Tarifarios (Las Condes)'!$A:$A,0))</f>
        <v>719.68899999999996</v>
      </c>
      <c r="S1692" s="21">
        <f t="shared" si="81"/>
        <v>130453.6192707521</v>
      </c>
      <c r="T1692" s="21">
        <f t="shared" si="82"/>
        <v>24786.187661442898</v>
      </c>
      <c r="U1692" s="19">
        <v>0</v>
      </c>
      <c r="V1692" s="21">
        <f t="shared" si="83"/>
        <v>155239.806932195</v>
      </c>
    </row>
    <row r="1693" spans="1:22" x14ac:dyDescent="0.3">
      <c r="A1693" s="7" t="s">
        <v>143</v>
      </c>
      <c r="B1693" s="7">
        <v>4</v>
      </c>
      <c r="C1693" s="8" t="s">
        <v>186</v>
      </c>
      <c r="D1693" s="7" t="s">
        <v>838</v>
      </c>
      <c r="E1693" s="7" t="s">
        <v>121</v>
      </c>
      <c r="F1693" s="8" t="s">
        <v>839</v>
      </c>
      <c r="G1693" s="7" t="s">
        <v>16</v>
      </c>
      <c r="H1693" s="9">
        <v>709.25289999999995</v>
      </c>
      <c r="I1693" s="9">
        <v>2.0142000000000002</v>
      </c>
      <c r="J1693" s="9">
        <v>2.0142000000000002</v>
      </c>
      <c r="K1693" s="10">
        <v>1</v>
      </c>
      <c r="L1693" s="9">
        <v>22.88</v>
      </c>
      <c r="M1693" s="19">
        <f>H1693*INDEX('Pliegos Tarifarios (Las Condes)'!$B:$B,MATCH($B1693,'Pliegos Tarifarios (Las Condes)'!$A:$A,0))</f>
        <v>84286.196130199984</v>
      </c>
      <c r="N1693" s="19">
        <f>I1693*INDEX('Pliegos Tarifarios (Las Condes)'!$C:$C,MATCH($B1693,'Pliegos Tarifarios (Las Condes)'!$A:$A,0))</f>
        <v>6908.4179694000004</v>
      </c>
      <c r="O1693" s="19">
        <f>J1693*INDEX('Pliegos Tarifarios (Las Condes)'!$D:$D,MATCH($B1693,'Pliegos Tarifarios (Las Condes)'!$A:$A,0))</f>
        <v>28457.463564000001</v>
      </c>
      <c r="P1693" s="19">
        <f>H1693*INDEX('Pliegos Tarifarios (Las Condes)'!$E:$E,MATCH($B1693,'Pliegos Tarifarios (Las Condes)'!$A:$A,0))</f>
        <v>9172.0585028000005</v>
      </c>
      <c r="Q1693" s="19" cm="1">
        <f t="array" ref="Q1693">H1693*_xlfn.IFS(H1693&lt;=350,INDEX('Pliegos Tarifarios (Las Condes)'!$F:$F,MATCH($B1693,'Pliegos Tarifarios (Las Condes)'!$A:$A,0)),H1693&lt;=500,INDEX('Pliegos Tarifarios (Las Condes)'!$G:$G,MATCH($B1693,'Pliegos Tarifarios (Las Condes)'!$A:$A,0)),H1693&lt;=1000,INDEX('Pliegos Tarifarios (Las Condes)'!$H:$H,MATCH($B1693,'Pliegos Tarifarios (Las Condes)'!$A:$A,0)),H1693&lt;=5000,INDEX('Pliegos Tarifarios (Las Condes)'!$I:$I,MATCH($B1693,'Pliegos Tarifarios (Las Condes)'!$A:$A,0)),H1693&gt;5000,INDEX('Pliegos Tarifarios (Las Condes)'!$J:$J,MATCH($B1693,'Pliegos Tarifarios (Las Condes)'!$A:$A,0)))/1.19</f>
        <v>1663.4662553781516</v>
      </c>
      <c r="R1693" s="19">
        <f>INDEX('Pliegos Tarifarios (Las Condes)'!$K:$K,MATCH($B1693,'Pliegos Tarifarios (Las Condes)'!$A:$A,0))</f>
        <v>719.68899999999996</v>
      </c>
      <c r="S1693" s="21">
        <f t="shared" si="81"/>
        <v>131207.29142177815</v>
      </c>
      <c r="T1693" s="21">
        <f t="shared" si="82"/>
        <v>24929.38537013785</v>
      </c>
      <c r="U1693" s="19">
        <v>0</v>
      </c>
      <c r="V1693" s="21">
        <f t="shared" si="83"/>
        <v>156136.67679191599</v>
      </c>
    </row>
    <row r="1694" spans="1:22" x14ac:dyDescent="0.3">
      <c r="A1694" s="7" t="s">
        <v>143</v>
      </c>
      <c r="B1694" s="7">
        <v>4</v>
      </c>
      <c r="C1694" s="8" t="s">
        <v>186</v>
      </c>
      <c r="D1694" s="7" t="s">
        <v>840</v>
      </c>
      <c r="E1694" s="7" t="s">
        <v>121</v>
      </c>
      <c r="F1694" s="8" t="s">
        <v>841</v>
      </c>
      <c r="G1694" s="7" t="s">
        <v>16</v>
      </c>
      <c r="H1694" s="9">
        <v>709.84670000000006</v>
      </c>
      <c r="I1694" s="9">
        <v>2.0179999999999998</v>
      </c>
      <c r="J1694" s="9">
        <v>1.9799</v>
      </c>
      <c r="K1694" s="10">
        <v>0.9811199207135779</v>
      </c>
      <c r="L1694" s="9">
        <v>22.9</v>
      </c>
      <c r="M1694" s="19">
        <f>H1694*INDEX('Pliegos Tarifarios (Las Condes)'!$B:$B,MATCH($B1694,'Pliegos Tarifarios (Las Condes)'!$A:$A,0))</f>
        <v>84356.762134600009</v>
      </c>
      <c r="N1694" s="19">
        <f>I1694*INDEX('Pliegos Tarifarios (Las Condes)'!$C:$C,MATCH($B1694,'Pliegos Tarifarios (Las Condes)'!$A:$A,0))</f>
        <v>6921.4514259999996</v>
      </c>
      <c r="O1694" s="19">
        <f>J1694*INDEX('Pliegos Tarifarios (Las Condes)'!$D:$D,MATCH($B1694,'Pliegos Tarifarios (Las Condes)'!$A:$A,0))</f>
        <v>27972.858757999998</v>
      </c>
      <c r="P1694" s="19">
        <f>H1694*INDEX('Pliegos Tarifarios (Las Condes)'!$E:$E,MATCH($B1694,'Pliegos Tarifarios (Las Condes)'!$A:$A,0))</f>
        <v>9179.7375244000013</v>
      </c>
      <c r="Q1694" s="19" cm="1">
        <f t="array" ref="Q1694">H1694*_xlfn.IFS(H1694&lt;=350,INDEX('Pliegos Tarifarios (Las Condes)'!$F:$F,MATCH($B1694,'Pliegos Tarifarios (Las Condes)'!$A:$A,0)),H1694&lt;=500,INDEX('Pliegos Tarifarios (Las Condes)'!$G:$G,MATCH($B1694,'Pliegos Tarifarios (Las Condes)'!$A:$A,0)),H1694&lt;=1000,INDEX('Pliegos Tarifarios (Las Condes)'!$H:$H,MATCH($B1694,'Pliegos Tarifarios (Las Condes)'!$A:$A,0)),H1694&lt;=5000,INDEX('Pliegos Tarifarios (Las Condes)'!$I:$I,MATCH($B1694,'Pliegos Tarifarios (Las Condes)'!$A:$A,0)),H1694&gt;5000,INDEX('Pliegos Tarifarios (Las Condes)'!$J:$J,MATCH($B1694,'Pliegos Tarifarios (Las Condes)'!$A:$A,0)))/1.19</f>
        <v>1664.85894092437</v>
      </c>
      <c r="R1694" s="19">
        <f>INDEX('Pliegos Tarifarios (Las Condes)'!$K:$K,MATCH($B1694,'Pliegos Tarifarios (Las Condes)'!$A:$A,0))</f>
        <v>719.68899999999996</v>
      </c>
      <c r="S1694" s="21">
        <f t="shared" si="81"/>
        <v>130815.35778392438</v>
      </c>
      <c r="T1694" s="21">
        <f t="shared" si="82"/>
        <v>24854.917978945632</v>
      </c>
      <c r="U1694" s="19">
        <v>0</v>
      </c>
      <c r="V1694" s="21">
        <f t="shared" si="83"/>
        <v>155670.27576287001</v>
      </c>
    </row>
    <row r="1695" spans="1:22" x14ac:dyDescent="0.3">
      <c r="A1695" s="7" t="s">
        <v>143</v>
      </c>
      <c r="B1695" s="7">
        <v>4</v>
      </c>
      <c r="C1695" s="8" t="s">
        <v>186</v>
      </c>
      <c r="D1695" s="7" t="s">
        <v>842</v>
      </c>
      <c r="E1695" s="7" t="s">
        <v>121</v>
      </c>
      <c r="F1695" s="8" t="s">
        <v>843</v>
      </c>
      <c r="G1695" s="7" t="s">
        <v>16</v>
      </c>
      <c r="H1695" s="9">
        <v>709.97659999999996</v>
      </c>
      <c r="I1695" s="9">
        <v>1.9948999999999999</v>
      </c>
      <c r="J1695" s="9">
        <v>1.9948999999999999</v>
      </c>
      <c r="K1695" s="10">
        <v>1</v>
      </c>
      <c r="L1695" s="9">
        <v>22.9</v>
      </c>
      <c r="M1695" s="19">
        <f>H1695*INDEX('Pliegos Tarifarios (Las Condes)'!$B:$B,MATCH($B1695,'Pliegos Tarifarios (Las Condes)'!$A:$A,0))</f>
        <v>84372.199190799991</v>
      </c>
      <c r="N1695" s="19">
        <f>I1695*INDEX('Pliegos Tarifarios (Las Condes)'!$C:$C,MATCH($B1695,'Pliegos Tarifarios (Las Condes)'!$A:$A,0))</f>
        <v>6842.2217292999994</v>
      </c>
      <c r="O1695" s="19">
        <f>J1695*INDEX('Pliegos Tarifarios (Las Condes)'!$D:$D,MATCH($B1695,'Pliegos Tarifarios (Las Condes)'!$A:$A,0))</f>
        <v>28184.785057999998</v>
      </c>
      <c r="P1695" s="19">
        <f>H1695*INDEX('Pliegos Tarifarios (Las Condes)'!$E:$E,MATCH($B1695,'Pliegos Tarifarios (Las Condes)'!$A:$A,0))</f>
        <v>9181.4173912000006</v>
      </c>
      <c r="Q1695" s="19" cm="1">
        <f t="array" ref="Q1695">H1695*_xlfn.IFS(H1695&lt;=350,INDEX('Pliegos Tarifarios (Las Condes)'!$F:$F,MATCH($B1695,'Pliegos Tarifarios (Las Condes)'!$A:$A,0)),H1695&lt;=500,INDEX('Pliegos Tarifarios (Las Condes)'!$G:$G,MATCH($B1695,'Pliegos Tarifarios (Las Condes)'!$A:$A,0)),H1695&lt;=1000,INDEX('Pliegos Tarifarios (Las Condes)'!$H:$H,MATCH($B1695,'Pliegos Tarifarios (Las Condes)'!$A:$A,0)),H1695&lt;=5000,INDEX('Pliegos Tarifarios (Las Condes)'!$I:$I,MATCH($B1695,'Pliegos Tarifarios (Las Condes)'!$A:$A,0)),H1695&gt;5000,INDEX('Pliegos Tarifarios (Las Condes)'!$J:$J,MATCH($B1695,'Pliegos Tarifarios (Las Condes)'!$A:$A,0)))/1.19</f>
        <v>1665.1636055462188</v>
      </c>
      <c r="R1695" s="19">
        <f>INDEX('Pliegos Tarifarios (Las Condes)'!$K:$K,MATCH($B1695,'Pliegos Tarifarios (Las Condes)'!$A:$A,0))</f>
        <v>719.68899999999996</v>
      </c>
      <c r="S1695" s="21">
        <f t="shared" si="81"/>
        <v>130965.47597484619</v>
      </c>
      <c r="T1695" s="21">
        <f t="shared" si="82"/>
        <v>24883.440435220778</v>
      </c>
      <c r="U1695" s="19">
        <v>0</v>
      </c>
      <c r="V1695" s="21">
        <f t="shared" si="83"/>
        <v>155848.91641006697</v>
      </c>
    </row>
    <row r="1696" spans="1:22" x14ac:dyDescent="0.3">
      <c r="A1696" s="7" t="s">
        <v>143</v>
      </c>
      <c r="B1696" s="7">
        <v>4</v>
      </c>
      <c r="C1696" s="8" t="s">
        <v>186</v>
      </c>
      <c r="D1696" s="7" t="s">
        <v>844</v>
      </c>
      <c r="E1696" s="7" t="s">
        <v>121</v>
      </c>
      <c r="F1696" s="8" t="s">
        <v>845</v>
      </c>
      <c r="G1696" s="7" t="s">
        <v>16</v>
      </c>
      <c r="H1696" s="9">
        <v>710.5865</v>
      </c>
      <c r="I1696" s="9">
        <v>2.0546000000000002</v>
      </c>
      <c r="J1696" s="9">
        <v>2.0019</v>
      </c>
      <c r="K1696" s="10">
        <v>0.97435023848924351</v>
      </c>
      <c r="L1696" s="9">
        <v>22.92</v>
      </c>
      <c r="M1696" s="19">
        <f>H1696*INDEX('Pliegos Tarifarios (Las Condes)'!$B:$B,MATCH($B1696,'Pliegos Tarifarios (Las Condes)'!$A:$A,0))</f>
        <v>84444.678486999997</v>
      </c>
      <c r="N1696" s="19">
        <f>I1696*INDEX('Pliegos Tarifarios (Las Condes)'!$C:$C,MATCH($B1696,'Pliegos Tarifarios (Las Condes)'!$A:$A,0))</f>
        <v>7046.9841922000005</v>
      </c>
      <c r="O1696" s="19">
        <f>J1696*INDEX('Pliegos Tarifarios (Las Condes)'!$D:$D,MATCH($B1696,'Pliegos Tarifarios (Las Condes)'!$A:$A,0))</f>
        <v>28283.683998</v>
      </c>
      <c r="P1696" s="19">
        <f>H1696*INDEX('Pliegos Tarifarios (Las Condes)'!$E:$E,MATCH($B1696,'Pliegos Tarifarios (Las Condes)'!$A:$A,0))</f>
        <v>9189.3046180000001</v>
      </c>
      <c r="Q1696" s="19" cm="1">
        <f t="array" ref="Q1696">H1696*_xlfn.IFS(H1696&lt;=350,INDEX('Pliegos Tarifarios (Las Condes)'!$F:$F,MATCH($B1696,'Pliegos Tarifarios (Las Condes)'!$A:$A,0)),H1696&lt;=500,INDEX('Pliegos Tarifarios (Las Condes)'!$G:$G,MATCH($B1696,'Pliegos Tarifarios (Las Condes)'!$A:$A,0)),H1696&lt;=1000,INDEX('Pliegos Tarifarios (Las Condes)'!$H:$H,MATCH($B1696,'Pliegos Tarifarios (Las Condes)'!$A:$A,0)),H1696&lt;=5000,INDEX('Pliegos Tarifarios (Las Condes)'!$I:$I,MATCH($B1696,'Pliegos Tarifarios (Las Condes)'!$A:$A,0)),H1696&gt;5000,INDEX('Pliegos Tarifarios (Las Condes)'!$J:$J,MATCH($B1696,'Pliegos Tarifarios (Las Condes)'!$A:$A,0)))/1.19</f>
        <v>1666.5940516806727</v>
      </c>
      <c r="R1696" s="19">
        <f>INDEX('Pliegos Tarifarios (Las Condes)'!$K:$K,MATCH($B1696,'Pliegos Tarifarios (Las Condes)'!$A:$A,0))</f>
        <v>719.68899999999996</v>
      </c>
      <c r="S1696" s="21">
        <f t="shared" si="81"/>
        <v>131350.93434688068</v>
      </c>
      <c r="T1696" s="21">
        <f t="shared" si="82"/>
        <v>24956.677525907329</v>
      </c>
      <c r="U1696" s="19">
        <v>0</v>
      </c>
      <c r="V1696" s="21">
        <f t="shared" si="83"/>
        <v>156307.61187278799</v>
      </c>
    </row>
    <row r="1697" spans="1:22" x14ac:dyDescent="0.3">
      <c r="A1697" s="7" t="s">
        <v>143</v>
      </c>
      <c r="B1697" s="7">
        <v>4</v>
      </c>
      <c r="C1697" s="8" t="s">
        <v>186</v>
      </c>
      <c r="D1697" s="7" t="s">
        <v>846</v>
      </c>
      <c r="E1697" s="7" t="s">
        <v>121</v>
      </c>
      <c r="F1697" s="8" t="s">
        <v>847</v>
      </c>
      <c r="G1697" s="7" t="s">
        <v>16</v>
      </c>
      <c r="H1697" s="9">
        <v>710.31640000000004</v>
      </c>
      <c r="I1697" s="9">
        <v>1.9906999999999999</v>
      </c>
      <c r="J1697" s="9">
        <v>1.9623999999999999</v>
      </c>
      <c r="K1697" s="10">
        <v>0.98578389511227205</v>
      </c>
      <c r="L1697" s="9">
        <v>22.91</v>
      </c>
      <c r="M1697" s="19">
        <f>H1697*INDEX('Pliegos Tarifarios (Las Condes)'!$B:$B,MATCH($B1697,'Pliegos Tarifarios (Las Condes)'!$A:$A,0))</f>
        <v>84412.580343199996</v>
      </c>
      <c r="N1697" s="19">
        <f>I1697*INDEX('Pliegos Tarifarios (Las Condes)'!$C:$C,MATCH($B1697,'Pliegos Tarifarios (Las Condes)'!$A:$A,0))</f>
        <v>6827.8163298999998</v>
      </c>
      <c r="O1697" s="19">
        <f>J1697*INDEX('Pliegos Tarifarios (Las Condes)'!$D:$D,MATCH($B1697,'Pliegos Tarifarios (Las Condes)'!$A:$A,0))</f>
        <v>27725.611408000001</v>
      </c>
      <c r="P1697" s="19">
        <f>H1697*INDEX('Pliegos Tarifarios (Las Condes)'!$E:$E,MATCH($B1697,'Pliegos Tarifarios (Las Condes)'!$A:$A,0))</f>
        <v>9185.8116848000009</v>
      </c>
      <c r="Q1697" s="19" cm="1">
        <f t="array" ref="Q1697">H1697*_xlfn.IFS(H1697&lt;=350,INDEX('Pliegos Tarifarios (Las Condes)'!$F:$F,MATCH($B1697,'Pliegos Tarifarios (Las Condes)'!$A:$A,0)),H1697&lt;=500,INDEX('Pliegos Tarifarios (Las Condes)'!$G:$G,MATCH($B1697,'Pliegos Tarifarios (Las Condes)'!$A:$A,0)),H1697&lt;=1000,INDEX('Pliegos Tarifarios (Las Condes)'!$H:$H,MATCH($B1697,'Pliegos Tarifarios (Las Condes)'!$A:$A,0)),H1697&lt;=5000,INDEX('Pliegos Tarifarios (Las Condes)'!$I:$I,MATCH($B1697,'Pliegos Tarifarios (Las Condes)'!$A:$A,0)),H1697&gt;5000,INDEX('Pliegos Tarifarios (Las Condes)'!$J:$J,MATCH($B1697,'Pliegos Tarifarios (Las Condes)'!$A:$A,0)))/1.19</f>
        <v>1665.9605650420172</v>
      </c>
      <c r="R1697" s="19">
        <f>INDEX('Pliegos Tarifarios (Las Condes)'!$K:$K,MATCH($B1697,'Pliegos Tarifarios (Las Condes)'!$A:$A,0))</f>
        <v>719.68899999999996</v>
      </c>
      <c r="S1697" s="21">
        <f t="shared" si="81"/>
        <v>130537.46933094201</v>
      </c>
      <c r="T1697" s="21">
        <f t="shared" si="82"/>
        <v>24802.119172878982</v>
      </c>
      <c r="U1697" s="19">
        <v>0</v>
      </c>
      <c r="V1697" s="21">
        <f t="shared" si="83"/>
        <v>155339.588503821</v>
      </c>
    </row>
    <row r="1698" spans="1:22" x14ac:dyDescent="0.3">
      <c r="A1698" s="7" t="s">
        <v>143</v>
      </c>
      <c r="B1698" s="7">
        <v>4</v>
      </c>
      <c r="C1698" s="8" t="s">
        <v>186</v>
      </c>
      <c r="D1698" s="7" t="s">
        <v>848</v>
      </c>
      <c r="E1698" s="7" t="s">
        <v>121</v>
      </c>
      <c r="F1698" s="8" t="s">
        <v>849</v>
      </c>
      <c r="G1698" s="7" t="s">
        <v>16</v>
      </c>
      <c r="H1698" s="9">
        <v>709.25699999999995</v>
      </c>
      <c r="I1698" s="9">
        <v>1.9935</v>
      </c>
      <c r="J1698" s="9">
        <v>1.9935</v>
      </c>
      <c r="K1698" s="10">
        <v>1</v>
      </c>
      <c r="L1698" s="9">
        <v>22.88</v>
      </c>
      <c r="M1698" s="19">
        <f>H1698*INDEX('Pliegos Tarifarios (Las Condes)'!$B:$B,MATCH($B1698,'Pliegos Tarifarios (Las Condes)'!$A:$A,0))</f>
        <v>84286.683365999983</v>
      </c>
      <c r="N1698" s="19">
        <f>I1698*INDEX('Pliegos Tarifarios (Las Condes)'!$C:$C,MATCH($B1698,'Pliegos Tarifarios (Las Condes)'!$A:$A,0))</f>
        <v>6837.4199294999999</v>
      </c>
      <c r="O1698" s="19">
        <f>J1698*INDEX('Pliegos Tarifarios (Las Condes)'!$D:$D,MATCH($B1698,'Pliegos Tarifarios (Las Condes)'!$A:$A,0))</f>
        <v>28165.005270000001</v>
      </c>
      <c r="P1698" s="19">
        <f>H1698*INDEX('Pliegos Tarifarios (Las Condes)'!$E:$E,MATCH($B1698,'Pliegos Tarifarios (Las Condes)'!$A:$A,0))</f>
        <v>9172.1115239999999</v>
      </c>
      <c r="Q1698" s="19" cm="1">
        <f t="array" ref="Q1698">H1698*_xlfn.IFS(H1698&lt;=350,INDEX('Pliegos Tarifarios (Las Condes)'!$F:$F,MATCH($B1698,'Pliegos Tarifarios (Las Condes)'!$A:$A,0)),H1698&lt;=500,INDEX('Pliegos Tarifarios (Las Condes)'!$G:$G,MATCH($B1698,'Pliegos Tarifarios (Las Condes)'!$A:$A,0)),H1698&lt;=1000,INDEX('Pliegos Tarifarios (Las Condes)'!$H:$H,MATCH($B1698,'Pliegos Tarifarios (Las Condes)'!$A:$A,0)),H1698&lt;=5000,INDEX('Pliegos Tarifarios (Las Condes)'!$I:$I,MATCH($B1698,'Pliegos Tarifarios (Las Condes)'!$A:$A,0)),H1698&gt;5000,INDEX('Pliegos Tarifarios (Las Condes)'!$J:$J,MATCH($B1698,'Pliegos Tarifarios (Las Condes)'!$A:$A,0)))/1.19</f>
        <v>1663.4758714285715</v>
      </c>
      <c r="R1698" s="19">
        <f>INDEX('Pliegos Tarifarios (Las Condes)'!$K:$K,MATCH($B1698,'Pliegos Tarifarios (Las Condes)'!$A:$A,0))</f>
        <v>719.68899999999996</v>
      </c>
      <c r="S1698" s="21">
        <f t="shared" si="81"/>
        <v>130844.38496092855</v>
      </c>
      <c r="T1698" s="21">
        <f t="shared" si="82"/>
        <v>24860.433142576425</v>
      </c>
      <c r="U1698" s="19">
        <v>0</v>
      </c>
      <c r="V1698" s="21">
        <f t="shared" si="83"/>
        <v>155704.81810350498</v>
      </c>
    </row>
    <row r="1699" spans="1:22" x14ac:dyDescent="0.3">
      <c r="A1699" s="7" t="s">
        <v>143</v>
      </c>
      <c r="B1699" s="7">
        <v>4</v>
      </c>
      <c r="C1699" s="8" t="s">
        <v>186</v>
      </c>
      <c r="D1699" s="7" t="s">
        <v>850</v>
      </c>
      <c r="E1699" s="7" t="s">
        <v>121</v>
      </c>
      <c r="F1699" s="8" t="s">
        <v>851</v>
      </c>
      <c r="G1699" s="7" t="s">
        <v>16</v>
      </c>
      <c r="H1699" s="9">
        <v>709.72109999999998</v>
      </c>
      <c r="I1699" s="9">
        <v>1.988</v>
      </c>
      <c r="J1699" s="9">
        <v>1.9407000000000001</v>
      </c>
      <c r="K1699" s="10">
        <v>0.9762072434607646</v>
      </c>
      <c r="L1699" s="9">
        <v>22.89</v>
      </c>
      <c r="M1699" s="19">
        <f>H1699*INDEX('Pliegos Tarifarios (Las Condes)'!$B:$B,MATCH($B1699,'Pliegos Tarifarios (Las Condes)'!$A:$A,0))</f>
        <v>84341.836081799993</v>
      </c>
      <c r="N1699" s="19">
        <f>I1699*INDEX('Pliegos Tarifarios (Las Condes)'!$C:$C,MATCH($B1699,'Pliegos Tarifarios (Las Condes)'!$A:$A,0))</f>
        <v>6818.5557159999998</v>
      </c>
      <c r="O1699" s="19">
        <f>J1699*INDEX('Pliegos Tarifarios (Las Condes)'!$D:$D,MATCH($B1699,'Pliegos Tarifarios (Las Condes)'!$A:$A,0))</f>
        <v>27419.024694</v>
      </c>
      <c r="P1699" s="19">
        <f>H1699*INDEX('Pliegos Tarifarios (Las Condes)'!$E:$E,MATCH($B1699,'Pliegos Tarifarios (Las Condes)'!$A:$A,0))</f>
        <v>9178.1132651999997</v>
      </c>
      <c r="Q1699" s="19" cm="1">
        <f t="array" ref="Q1699">H1699*_xlfn.IFS(H1699&lt;=350,INDEX('Pliegos Tarifarios (Las Condes)'!$F:$F,MATCH($B1699,'Pliegos Tarifarios (Las Condes)'!$A:$A,0)),H1699&lt;=500,INDEX('Pliegos Tarifarios (Las Condes)'!$G:$G,MATCH($B1699,'Pliegos Tarifarios (Las Condes)'!$A:$A,0)),H1699&lt;=1000,INDEX('Pliegos Tarifarios (Las Condes)'!$H:$H,MATCH($B1699,'Pliegos Tarifarios (Las Condes)'!$A:$A,0)),H1699&lt;=5000,INDEX('Pliegos Tarifarios (Las Condes)'!$I:$I,MATCH($B1699,'Pliegos Tarifarios (Las Condes)'!$A:$A,0)),H1699&gt;5000,INDEX('Pliegos Tarifarios (Las Condes)'!$J:$J,MATCH($B1699,'Pliegos Tarifarios (Las Condes)'!$A:$A,0)))/1.19</f>
        <v>1664.5643614285718</v>
      </c>
      <c r="R1699" s="19">
        <f>INDEX('Pliegos Tarifarios (Las Condes)'!$K:$K,MATCH($B1699,'Pliegos Tarifarios (Las Condes)'!$A:$A,0))</f>
        <v>719.68899999999996</v>
      </c>
      <c r="S1699" s="21">
        <f t="shared" si="81"/>
        <v>130141.78311842855</v>
      </c>
      <c r="T1699" s="21">
        <f t="shared" si="82"/>
        <v>24726.938792501423</v>
      </c>
      <c r="U1699" s="19">
        <v>0</v>
      </c>
      <c r="V1699" s="21">
        <f t="shared" si="83"/>
        <v>154868.72191092998</v>
      </c>
    </row>
    <row r="1700" spans="1:22" x14ac:dyDescent="0.3">
      <c r="A1700" s="7" t="s">
        <v>143</v>
      </c>
      <c r="B1700" s="7">
        <v>4</v>
      </c>
      <c r="C1700" s="8" t="s">
        <v>186</v>
      </c>
      <c r="D1700" s="7" t="s">
        <v>852</v>
      </c>
      <c r="E1700" s="7" t="s">
        <v>121</v>
      </c>
      <c r="F1700" s="8" t="s">
        <v>853</v>
      </c>
      <c r="G1700" s="7" t="s">
        <v>16</v>
      </c>
      <c r="H1700" s="9">
        <v>710.99770000000001</v>
      </c>
      <c r="I1700" s="9">
        <v>1.9494</v>
      </c>
      <c r="J1700" s="9">
        <v>1.9494</v>
      </c>
      <c r="K1700" s="10">
        <v>1</v>
      </c>
      <c r="L1700" s="9">
        <v>22.94</v>
      </c>
      <c r="M1700" s="19">
        <f>H1700*INDEX('Pliegos Tarifarios (Las Condes)'!$B:$B,MATCH($B1700,'Pliegos Tarifarios (Las Condes)'!$A:$A,0))</f>
        <v>84493.544672599994</v>
      </c>
      <c r="N1700" s="19">
        <f>I1700*INDEX('Pliegos Tarifarios (Las Condes)'!$C:$C,MATCH($B1700,'Pliegos Tarifarios (Las Condes)'!$A:$A,0))</f>
        <v>6686.1632357999997</v>
      </c>
      <c r="O1700" s="19">
        <f>J1700*INDEX('Pliegos Tarifarios (Las Condes)'!$D:$D,MATCH($B1700,'Pliegos Tarifarios (Las Condes)'!$A:$A,0))</f>
        <v>27541.941948</v>
      </c>
      <c r="P1700" s="19">
        <f>H1700*INDEX('Pliegos Tarifarios (Las Condes)'!$E:$E,MATCH($B1700,'Pliegos Tarifarios (Las Condes)'!$A:$A,0))</f>
        <v>9194.6222564</v>
      </c>
      <c r="Q1700" s="19" cm="1">
        <f t="array" ref="Q1700">H1700*_xlfn.IFS(H1700&lt;=350,INDEX('Pliegos Tarifarios (Las Condes)'!$F:$F,MATCH($B1700,'Pliegos Tarifarios (Las Condes)'!$A:$A,0)),H1700&lt;=500,INDEX('Pliegos Tarifarios (Las Condes)'!$G:$G,MATCH($B1700,'Pliegos Tarifarios (Las Condes)'!$A:$A,0)),H1700&lt;=1000,INDEX('Pliegos Tarifarios (Las Condes)'!$H:$H,MATCH($B1700,'Pliegos Tarifarios (Las Condes)'!$A:$A,0)),H1700&lt;=5000,INDEX('Pliegos Tarifarios (Las Condes)'!$I:$I,MATCH($B1700,'Pliegos Tarifarios (Las Condes)'!$A:$A,0)),H1700&gt;5000,INDEX('Pliegos Tarifarios (Las Condes)'!$J:$J,MATCH($B1700,'Pliegos Tarifarios (Las Condes)'!$A:$A,0)))/1.19</f>
        <v>1667.5584711764709</v>
      </c>
      <c r="R1700" s="19">
        <f>INDEX('Pliegos Tarifarios (Las Condes)'!$K:$K,MATCH($B1700,'Pliegos Tarifarios (Las Condes)'!$A:$A,0))</f>
        <v>719.68899999999996</v>
      </c>
      <c r="S1700" s="21">
        <f t="shared" si="81"/>
        <v>130303.51958397648</v>
      </c>
      <c r="T1700" s="21">
        <f t="shared" si="82"/>
        <v>24757.668720955531</v>
      </c>
      <c r="U1700" s="19">
        <v>0</v>
      </c>
      <c r="V1700" s="21">
        <f t="shared" si="83"/>
        <v>155061.188304932</v>
      </c>
    </row>
    <row r="1701" spans="1:22" x14ac:dyDescent="0.3">
      <c r="A1701" s="7" t="s">
        <v>143</v>
      </c>
      <c r="B1701" s="7">
        <v>4</v>
      </c>
      <c r="C1701" s="8" t="s">
        <v>186</v>
      </c>
      <c r="D1701" s="7" t="s">
        <v>854</v>
      </c>
      <c r="E1701" s="7" t="s">
        <v>121</v>
      </c>
      <c r="F1701" s="8" t="s">
        <v>855</v>
      </c>
      <c r="G1701" s="7" t="s">
        <v>16</v>
      </c>
      <c r="H1701" s="9">
        <v>709.95090000000005</v>
      </c>
      <c r="I1701" s="9">
        <v>1.9906999999999999</v>
      </c>
      <c r="J1701" s="9">
        <v>1.9681</v>
      </c>
      <c r="K1701" s="10">
        <v>0.98864720952428797</v>
      </c>
      <c r="L1701" s="9">
        <v>22.9</v>
      </c>
      <c r="M1701" s="19">
        <f>H1701*INDEX('Pliegos Tarifarios (Las Condes)'!$B:$B,MATCH($B1701,'Pliegos Tarifarios (Las Condes)'!$A:$A,0))</f>
        <v>84369.145054199995</v>
      </c>
      <c r="N1701" s="19">
        <f>I1701*INDEX('Pliegos Tarifarios (Las Condes)'!$C:$C,MATCH($B1701,'Pliegos Tarifarios (Las Condes)'!$A:$A,0))</f>
        <v>6827.8163298999998</v>
      </c>
      <c r="O1701" s="19">
        <f>J1701*INDEX('Pliegos Tarifarios (Las Condes)'!$D:$D,MATCH($B1701,'Pliegos Tarifarios (Las Condes)'!$A:$A,0))</f>
        <v>27806.143401999998</v>
      </c>
      <c r="P1701" s="19">
        <f>H1701*INDEX('Pliegos Tarifarios (Las Condes)'!$E:$E,MATCH($B1701,'Pliegos Tarifarios (Las Condes)'!$A:$A,0))</f>
        <v>9181.0850388000017</v>
      </c>
      <c r="Q1701" s="19" cm="1">
        <f t="array" ref="Q1701">H1701*_xlfn.IFS(H1701&lt;=350,INDEX('Pliegos Tarifarios (Las Condes)'!$F:$F,MATCH($B1701,'Pliegos Tarifarios (Las Condes)'!$A:$A,0)),H1701&lt;=500,INDEX('Pliegos Tarifarios (Las Condes)'!$G:$G,MATCH($B1701,'Pliegos Tarifarios (Las Condes)'!$A:$A,0)),H1701&lt;=1000,INDEX('Pliegos Tarifarios (Las Condes)'!$H:$H,MATCH($B1701,'Pliegos Tarifarios (Las Condes)'!$A:$A,0)),H1701&lt;=5000,INDEX('Pliegos Tarifarios (Las Condes)'!$I:$I,MATCH($B1701,'Pliegos Tarifarios (Las Condes)'!$A:$A,0)),H1701&gt;5000,INDEX('Pliegos Tarifarios (Las Condes)'!$J:$J,MATCH($B1701,'Pliegos Tarifarios (Las Condes)'!$A:$A,0)))/1.19</f>
        <v>1665.1033293277314</v>
      </c>
      <c r="R1701" s="19">
        <f>INDEX('Pliegos Tarifarios (Las Condes)'!$K:$K,MATCH($B1701,'Pliegos Tarifarios (Las Condes)'!$A:$A,0))</f>
        <v>719.68899999999996</v>
      </c>
      <c r="S1701" s="21">
        <f t="shared" si="81"/>
        <v>130568.98215422772</v>
      </c>
      <c r="T1701" s="21">
        <f t="shared" si="82"/>
        <v>24808.106609303268</v>
      </c>
      <c r="U1701" s="19">
        <v>0</v>
      </c>
      <c r="V1701" s="21">
        <f t="shared" si="83"/>
        <v>155377.08876353098</v>
      </c>
    </row>
    <row r="1702" spans="1:22" x14ac:dyDescent="0.3">
      <c r="A1702" s="7" t="s">
        <v>143</v>
      </c>
      <c r="B1702" s="7">
        <v>4</v>
      </c>
      <c r="C1702" s="8" t="s">
        <v>186</v>
      </c>
      <c r="D1702" s="7" t="s">
        <v>856</v>
      </c>
      <c r="E1702" s="7" t="s">
        <v>121</v>
      </c>
      <c r="F1702" s="8" t="s">
        <v>857</v>
      </c>
      <c r="G1702" s="7" t="s">
        <v>16</v>
      </c>
      <c r="H1702" s="9">
        <v>709.41660000000002</v>
      </c>
      <c r="I1702" s="9">
        <v>2.0265</v>
      </c>
      <c r="J1702" s="9">
        <v>1.93</v>
      </c>
      <c r="K1702" s="10">
        <v>0.95238095238095233</v>
      </c>
      <c r="L1702" s="9">
        <v>22.88</v>
      </c>
      <c r="M1702" s="19">
        <f>H1702*INDEX('Pliegos Tarifarios (Las Condes)'!$B:$B,MATCH($B1702,'Pliegos Tarifarios (Las Condes)'!$A:$A,0))</f>
        <v>84305.649910799999</v>
      </c>
      <c r="N1702" s="19">
        <f>I1702*INDEX('Pliegos Tarifarios (Las Condes)'!$C:$C,MATCH($B1702,'Pliegos Tarifarios (Las Condes)'!$A:$A,0))</f>
        <v>6950.6052104999999</v>
      </c>
      <c r="O1702" s="19">
        <f>J1702*INDEX('Pliegos Tarifarios (Las Condes)'!$D:$D,MATCH($B1702,'Pliegos Tarifarios (Las Condes)'!$A:$A,0))</f>
        <v>27267.850599999998</v>
      </c>
      <c r="P1702" s="19">
        <f>H1702*INDEX('Pliegos Tarifarios (Las Condes)'!$E:$E,MATCH($B1702,'Pliegos Tarifarios (Las Condes)'!$A:$A,0))</f>
        <v>9174.1754712000002</v>
      </c>
      <c r="Q1702" s="19" cm="1">
        <f t="array" ref="Q1702">H1702*_xlfn.IFS(H1702&lt;=350,INDEX('Pliegos Tarifarios (Las Condes)'!$F:$F,MATCH($B1702,'Pliegos Tarifarios (Las Condes)'!$A:$A,0)),H1702&lt;=500,INDEX('Pliegos Tarifarios (Las Condes)'!$G:$G,MATCH($B1702,'Pliegos Tarifarios (Las Condes)'!$A:$A,0)),H1702&lt;=1000,INDEX('Pliegos Tarifarios (Las Condes)'!$H:$H,MATCH($B1702,'Pliegos Tarifarios (Las Condes)'!$A:$A,0)),H1702&lt;=5000,INDEX('Pliegos Tarifarios (Las Condes)'!$I:$I,MATCH($B1702,'Pliegos Tarifarios (Las Condes)'!$A:$A,0)),H1702&gt;5000,INDEX('Pliegos Tarifarios (Las Condes)'!$J:$J,MATCH($B1702,'Pliegos Tarifarios (Las Condes)'!$A:$A,0)))/1.19</f>
        <v>1663.8501937815129</v>
      </c>
      <c r="R1702" s="19">
        <f>INDEX('Pliegos Tarifarios (Las Condes)'!$K:$K,MATCH($B1702,'Pliegos Tarifarios (Las Condes)'!$A:$A,0))</f>
        <v>719.68899999999996</v>
      </c>
      <c r="S1702" s="21">
        <f t="shared" si="81"/>
        <v>130081.82038628151</v>
      </c>
      <c r="T1702" s="21">
        <f t="shared" si="82"/>
        <v>24715.545873393487</v>
      </c>
      <c r="U1702" s="19">
        <v>0</v>
      </c>
      <c r="V1702" s="21">
        <f t="shared" si="83"/>
        <v>154797.36625967501</v>
      </c>
    </row>
    <row r="1703" spans="1:22" x14ac:dyDescent="0.3">
      <c r="A1703" s="7" t="s">
        <v>143</v>
      </c>
      <c r="B1703" s="7">
        <v>4</v>
      </c>
      <c r="C1703" s="8" t="s">
        <v>186</v>
      </c>
      <c r="D1703" s="7" t="s">
        <v>858</v>
      </c>
      <c r="E1703" s="7" t="s">
        <v>121</v>
      </c>
      <c r="F1703" s="8" t="s">
        <v>859</v>
      </c>
      <c r="G1703" s="7" t="s">
        <v>16</v>
      </c>
      <c r="H1703" s="9">
        <v>708.36479999999995</v>
      </c>
      <c r="I1703" s="9">
        <v>2.0306000000000002</v>
      </c>
      <c r="J1703" s="9">
        <v>2.0059</v>
      </c>
      <c r="K1703" s="10">
        <v>0.98783610755441731</v>
      </c>
      <c r="L1703" s="9">
        <v>22.85</v>
      </c>
      <c r="M1703" s="19">
        <f>H1703*INDEX('Pliegos Tarifarios (Las Condes)'!$B:$B,MATCH($B1703,'Pliegos Tarifarios (Las Condes)'!$A:$A,0))</f>
        <v>84180.656102399982</v>
      </c>
      <c r="N1703" s="19">
        <f>I1703*INDEX('Pliegos Tarifarios (Las Condes)'!$C:$C,MATCH($B1703,'Pliegos Tarifarios (Las Condes)'!$A:$A,0))</f>
        <v>6964.6676242000003</v>
      </c>
      <c r="O1703" s="19">
        <f>J1703*INDEX('Pliegos Tarifarios (Las Condes)'!$D:$D,MATCH($B1703,'Pliegos Tarifarios (Las Condes)'!$A:$A,0))</f>
        <v>28340.197678</v>
      </c>
      <c r="P1703" s="19">
        <f>H1703*INDEX('Pliegos Tarifarios (Las Condes)'!$E:$E,MATCH($B1703,'Pliegos Tarifarios (Las Condes)'!$A:$A,0))</f>
        <v>9160.5735936000001</v>
      </c>
      <c r="Q1703" s="19" cm="1">
        <f t="array" ref="Q1703">H1703*_xlfn.IFS(H1703&lt;=350,INDEX('Pliegos Tarifarios (Las Condes)'!$F:$F,MATCH($B1703,'Pliegos Tarifarios (Las Condes)'!$A:$A,0)),H1703&lt;=500,INDEX('Pliegos Tarifarios (Las Condes)'!$G:$G,MATCH($B1703,'Pliegos Tarifarios (Las Condes)'!$A:$A,0)),H1703&lt;=1000,INDEX('Pliegos Tarifarios (Las Condes)'!$H:$H,MATCH($B1703,'Pliegos Tarifarios (Las Condes)'!$A:$A,0)),H1703&lt;=5000,INDEX('Pliegos Tarifarios (Las Condes)'!$I:$I,MATCH($B1703,'Pliegos Tarifarios (Las Condes)'!$A:$A,0)),H1703&gt;5000,INDEX('Pliegos Tarifarios (Las Condes)'!$J:$J,MATCH($B1703,'Pliegos Tarifarios (Las Condes)'!$A:$A,0)))/1.19</f>
        <v>1661.3833250420168</v>
      </c>
      <c r="R1703" s="19">
        <f>INDEX('Pliegos Tarifarios (Las Condes)'!$K:$K,MATCH($B1703,'Pliegos Tarifarios (Las Condes)'!$A:$A,0))</f>
        <v>719.68899999999996</v>
      </c>
      <c r="S1703" s="21">
        <f t="shared" si="81"/>
        <v>131027.16732324199</v>
      </c>
      <c r="T1703" s="21">
        <f t="shared" si="82"/>
        <v>24895.161791415976</v>
      </c>
      <c r="U1703" s="19">
        <v>0</v>
      </c>
      <c r="V1703" s="21">
        <f t="shared" si="83"/>
        <v>155922.32911465797</v>
      </c>
    </row>
    <row r="1704" spans="1:22" x14ac:dyDescent="0.3">
      <c r="A1704" s="7" t="s">
        <v>143</v>
      </c>
      <c r="B1704" s="7">
        <v>4</v>
      </c>
      <c r="C1704" s="8" t="s">
        <v>186</v>
      </c>
      <c r="D1704" s="7" t="s">
        <v>860</v>
      </c>
      <c r="E1704" s="7" t="s">
        <v>121</v>
      </c>
      <c r="F1704" s="8" t="s">
        <v>861</v>
      </c>
      <c r="G1704" s="7" t="s">
        <v>16</v>
      </c>
      <c r="H1704" s="9">
        <v>709.80089999999996</v>
      </c>
      <c r="I1704" s="9">
        <v>2.0171000000000001</v>
      </c>
      <c r="J1704" s="9">
        <v>1.9370000000000001</v>
      </c>
      <c r="K1704" s="10">
        <v>0.96028952456496952</v>
      </c>
      <c r="L1704" s="9">
        <v>22.9</v>
      </c>
      <c r="M1704" s="19">
        <f>H1704*INDEX('Pliegos Tarifarios (Las Condes)'!$B:$B,MATCH($B1704,'Pliegos Tarifarios (Las Condes)'!$A:$A,0))</f>
        <v>84351.319354199994</v>
      </c>
      <c r="N1704" s="19">
        <f>I1704*INDEX('Pliegos Tarifarios (Las Condes)'!$C:$C,MATCH($B1704,'Pliegos Tarifarios (Las Condes)'!$A:$A,0))</f>
        <v>6918.3645547000006</v>
      </c>
      <c r="O1704" s="19">
        <f>J1704*INDEX('Pliegos Tarifarios (Las Condes)'!$D:$D,MATCH($B1704,'Pliegos Tarifarios (Las Condes)'!$A:$A,0))</f>
        <v>27366.749540000001</v>
      </c>
      <c r="P1704" s="19">
        <f>H1704*INDEX('Pliegos Tarifarios (Las Condes)'!$E:$E,MATCH($B1704,'Pliegos Tarifarios (Las Condes)'!$A:$A,0))</f>
        <v>9179.1452387999998</v>
      </c>
      <c r="Q1704" s="19" cm="1">
        <f t="array" ref="Q1704">H1704*_xlfn.IFS(H1704&lt;=350,INDEX('Pliegos Tarifarios (Las Condes)'!$F:$F,MATCH($B1704,'Pliegos Tarifarios (Las Condes)'!$A:$A,0)),H1704&lt;=500,INDEX('Pliegos Tarifarios (Las Condes)'!$G:$G,MATCH($B1704,'Pliegos Tarifarios (Las Condes)'!$A:$A,0)),H1704&lt;=1000,INDEX('Pliegos Tarifarios (Las Condes)'!$H:$H,MATCH($B1704,'Pliegos Tarifarios (Las Condes)'!$A:$A,0)),H1704&lt;=5000,INDEX('Pliegos Tarifarios (Las Condes)'!$I:$I,MATCH($B1704,'Pliegos Tarifarios (Las Condes)'!$A:$A,0)),H1704&gt;5000,INDEX('Pliegos Tarifarios (Las Condes)'!$J:$J,MATCH($B1704,'Pliegos Tarifarios (Las Condes)'!$A:$A,0)))/1.19</f>
        <v>1664.7515226050423</v>
      </c>
      <c r="R1704" s="19">
        <f>INDEX('Pliegos Tarifarios (Las Condes)'!$K:$K,MATCH($B1704,'Pliegos Tarifarios (Las Condes)'!$A:$A,0))</f>
        <v>719.68899999999996</v>
      </c>
      <c r="S1704" s="21">
        <f t="shared" si="81"/>
        <v>130200.01921030505</v>
      </c>
      <c r="T1704" s="21">
        <f t="shared" si="82"/>
        <v>24738.003649957958</v>
      </c>
      <c r="U1704" s="19">
        <v>0</v>
      </c>
      <c r="V1704" s="21">
        <f t="shared" si="83"/>
        <v>154938.02286026301</v>
      </c>
    </row>
    <row r="1705" spans="1:22" x14ac:dyDescent="0.3">
      <c r="A1705" s="7" t="s">
        <v>143</v>
      </c>
      <c r="B1705" s="7">
        <v>4</v>
      </c>
      <c r="C1705" s="8" t="s">
        <v>186</v>
      </c>
      <c r="D1705" s="7" t="s">
        <v>862</v>
      </c>
      <c r="E1705" s="7" t="s">
        <v>121</v>
      </c>
      <c r="F1705" s="8" t="s">
        <v>863</v>
      </c>
      <c r="G1705" s="7" t="s">
        <v>16</v>
      </c>
      <c r="H1705" s="9">
        <v>710.98559999999998</v>
      </c>
      <c r="I1705" s="9">
        <v>2.0428000000000002</v>
      </c>
      <c r="J1705" s="9">
        <v>2.0428000000000002</v>
      </c>
      <c r="K1705" s="10">
        <v>1</v>
      </c>
      <c r="L1705" s="9">
        <v>22.94</v>
      </c>
      <c r="M1705" s="19">
        <f>H1705*INDEX('Pliegos Tarifarios (Las Condes)'!$B:$B,MATCH($B1705,'Pliegos Tarifarios (Las Condes)'!$A:$A,0))</f>
        <v>84492.106732799992</v>
      </c>
      <c r="N1705" s="19">
        <f>I1705*INDEX('Pliegos Tarifarios (Las Condes)'!$C:$C,MATCH($B1705,'Pliegos Tarifarios (Las Condes)'!$A:$A,0))</f>
        <v>7006.5118796000006</v>
      </c>
      <c r="O1705" s="19">
        <f>J1705*INDEX('Pliegos Tarifarios (Las Condes)'!$D:$D,MATCH($B1705,'Pliegos Tarifarios (Las Condes)'!$A:$A,0))</f>
        <v>28861.536376000004</v>
      </c>
      <c r="P1705" s="19">
        <f>H1705*INDEX('Pliegos Tarifarios (Las Condes)'!$E:$E,MATCH($B1705,'Pliegos Tarifarios (Las Condes)'!$A:$A,0))</f>
        <v>9194.4657791999998</v>
      </c>
      <c r="Q1705" s="19" cm="1">
        <f t="array" ref="Q1705">H1705*_xlfn.IFS(H1705&lt;=350,INDEX('Pliegos Tarifarios (Las Condes)'!$F:$F,MATCH($B1705,'Pliegos Tarifarios (Las Condes)'!$A:$A,0)),H1705&lt;=500,INDEX('Pliegos Tarifarios (Las Condes)'!$G:$G,MATCH($B1705,'Pliegos Tarifarios (Las Condes)'!$A:$A,0)),H1705&lt;=1000,INDEX('Pliegos Tarifarios (Las Condes)'!$H:$H,MATCH($B1705,'Pliegos Tarifarios (Las Condes)'!$A:$A,0)),H1705&lt;=5000,INDEX('Pliegos Tarifarios (Las Condes)'!$I:$I,MATCH($B1705,'Pliegos Tarifarios (Las Condes)'!$A:$A,0)),H1705&gt;5000,INDEX('Pliegos Tarifarios (Las Condes)'!$J:$J,MATCH($B1705,'Pliegos Tarifarios (Las Condes)'!$A:$A,0)))/1.19</f>
        <v>1667.5300921008406</v>
      </c>
      <c r="R1705" s="19">
        <f>INDEX('Pliegos Tarifarios (Las Condes)'!$K:$K,MATCH($B1705,'Pliegos Tarifarios (Las Condes)'!$A:$A,0))</f>
        <v>719.68899999999996</v>
      </c>
      <c r="S1705" s="21">
        <f t="shared" si="81"/>
        <v>131941.83985970085</v>
      </c>
      <c r="T1705" s="21">
        <f t="shared" si="82"/>
        <v>25068.949573343161</v>
      </c>
      <c r="U1705" s="19">
        <v>0</v>
      </c>
      <c r="V1705" s="21">
        <f t="shared" si="83"/>
        <v>157010.789433044</v>
      </c>
    </row>
    <row r="1706" spans="1:22" x14ac:dyDescent="0.3">
      <c r="A1706" s="7" t="s">
        <v>143</v>
      </c>
      <c r="B1706" s="7">
        <v>4</v>
      </c>
      <c r="C1706" s="8" t="s">
        <v>186</v>
      </c>
      <c r="D1706" s="7" t="s">
        <v>864</v>
      </c>
      <c r="E1706" s="7" t="s">
        <v>121</v>
      </c>
      <c r="F1706" s="8" t="s">
        <v>865</v>
      </c>
      <c r="G1706" s="7" t="s">
        <v>16</v>
      </c>
      <c r="H1706" s="9">
        <v>710.18510000000003</v>
      </c>
      <c r="I1706" s="9">
        <v>1.9789000000000001</v>
      </c>
      <c r="J1706" s="9">
        <v>1.9694</v>
      </c>
      <c r="K1706" s="10">
        <v>0.99519935317600683</v>
      </c>
      <c r="L1706" s="9">
        <v>22.91</v>
      </c>
      <c r="M1706" s="19">
        <f>H1706*INDEX('Pliegos Tarifarios (Las Condes)'!$B:$B,MATCH($B1706,'Pliegos Tarifarios (Las Condes)'!$A:$A,0))</f>
        <v>84396.976913799997</v>
      </c>
      <c r="N1706" s="19">
        <f>I1706*INDEX('Pliegos Tarifarios (Las Condes)'!$C:$C,MATCH($B1706,'Pliegos Tarifarios (Las Condes)'!$A:$A,0))</f>
        <v>6787.3440172999999</v>
      </c>
      <c r="O1706" s="19">
        <f>J1706*INDEX('Pliegos Tarifarios (Las Condes)'!$D:$D,MATCH($B1706,'Pliegos Tarifarios (Las Condes)'!$A:$A,0))</f>
        <v>27824.510348</v>
      </c>
      <c r="P1706" s="19">
        <f>H1706*INDEX('Pliegos Tarifarios (Las Condes)'!$E:$E,MATCH($B1706,'Pliegos Tarifarios (Las Condes)'!$A:$A,0))</f>
        <v>9184.1137132000003</v>
      </c>
      <c r="Q1706" s="19" cm="1">
        <f t="array" ref="Q1706">H1706*_xlfn.IFS(H1706&lt;=350,INDEX('Pliegos Tarifarios (Las Condes)'!$F:$F,MATCH($B1706,'Pliegos Tarifarios (Las Condes)'!$A:$A,0)),H1706&lt;=500,INDEX('Pliegos Tarifarios (Las Condes)'!$G:$G,MATCH($B1706,'Pliegos Tarifarios (Las Condes)'!$A:$A,0)),H1706&lt;=1000,INDEX('Pliegos Tarifarios (Las Condes)'!$H:$H,MATCH($B1706,'Pliegos Tarifarios (Las Condes)'!$A:$A,0)),H1706&lt;=5000,INDEX('Pliegos Tarifarios (Las Condes)'!$I:$I,MATCH($B1706,'Pliegos Tarifarios (Las Condes)'!$A:$A,0)),H1706&gt;5000,INDEX('Pliegos Tarifarios (Las Condes)'!$J:$J,MATCH($B1706,'Pliegos Tarifarios (Las Condes)'!$A:$A,0)))/1.19</f>
        <v>1665.6526168907567</v>
      </c>
      <c r="R1706" s="19">
        <f>INDEX('Pliegos Tarifarios (Las Condes)'!$K:$K,MATCH($B1706,'Pliegos Tarifarios (Las Condes)'!$A:$A,0))</f>
        <v>719.68899999999996</v>
      </c>
      <c r="S1706" s="21">
        <f t="shared" si="81"/>
        <v>130578.28660919075</v>
      </c>
      <c r="T1706" s="21">
        <f t="shared" si="82"/>
        <v>24809.874455746241</v>
      </c>
      <c r="U1706" s="19">
        <v>0</v>
      </c>
      <c r="V1706" s="21">
        <f t="shared" si="83"/>
        <v>155388.16106493698</v>
      </c>
    </row>
    <row r="1707" spans="1:22" x14ac:dyDescent="0.3">
      <c r="A1707" s="7" t="s">
        <v>143</v>
      </c>
      <c r="B1707" s="7">
        <v>4</v>
      </c>
      <c r="C1707" s="8" t="s">
        <v>186</v>
      </c>
      <c r="D1707" s="7" t="s">
        <v>866</v>
      </c>
      <c r="E1707" s="7" t="s">
        <v>121</v>
      </c>
      <c r="F1707" s="8" t="s">
        <v>867</v>
      </c>
      <c r="G1707" s="7" t="s">
        <v>16</v>
      </c>
      <c r="H1707" s="9">
        <v>710.98950000000002</v>
      </c>
      <c r="I1707" s="9">
        <v>1.9892000000000001</v>
      </c>
      <c r="J1707" s="9">
        <v>1.9276</v>
      </c>
      <c r="K1707" s="10">
        <v>0.96903277699577717</v>
      </c>
      <c r="L1707" s="9">
        <v>22.94</v>
      </c>
      <c r="M1707" s="19">
        <f>H1707*INDEX('Pliegos Tarifarios (Las Condes)'!$B:$B,MATCH($B1707,'Pliegos Tarifarios (Las Condes)'!$A:$A,0))</f>
        <v>84492.570200999995</v>
      </c>
      <c r="N1707" s="19">
        <f>I1707*INDEX('Pliegos Tarifarios (Las Condes)'!$C:$C,MATCH($B1707,'Pliegos Tarifarios (Las Condes)'!$A:$A,0))</f>
        <v>6822.6715444000001</v>
      </c>
      <c r="O1707" s="19">
        <f>J1707*INDEX('Pliegos Tarifarios (Las Condes)'!$D:$D,MATCH($B1707,'Pliegos Tarifarios (Las Condes)'!$A:$A,0))</f>
        <v>27233.942392000001</v>
      </c>
      <c r="P1707" s="19">
        <f>H1707*INDEX('Pliegos Tarifarios (Las Condes)'!$E:$E,MATCH($B1707,'Pliegos Tarifarios (Las Condes)'!$A:$A,0))</f>
        <v>9194.5162140000011</v>
      </c>
      <c r="Q1707" s="19" cm="1">
        <f t="array" ref="Q1707">H1707*_xlfn.IFS(H1707&lt;=350,INDEX('Pliegos Tarifarios (Las Condes)'!$F:$F,MATCH($B1707,'Pliegos Tarifarios (Las Condes)'!$A:$A,0)),H1707&lt;=500,INDEX('Pliegos Tarifarios (Las Condes)'!$G:$G,MATCH($B1707,'Pliegos Tarifarios (Las Condes)'!$A:$A,0)),H1707&lt;=1000,INDEX('Pliegos Tarifarios (Las Condes)'!$H:$H,MATCH($B1707,'Pliegos Tarifarios (Las Condes)'!$A:$A,0)),H1707&lt;=5000,INDEX('Pliegos Tarifarios (Las Condes)'!$I:$I,MATCH($B1707,'Pliegos Tarifarios (Las Condes)'!$A:$A,0)),H1707&gt;5000,INDEX('Pliegos Tarifarios (Las Condes)'!$J:$J,MATCH($B1707,'Pliegos Tarifarios (Las Condes)'!$A:$A,0)))/1.19</f>
        <v>1667.5392390756306</v>
      </c>
      <c r="R1707" s="19">
        <f>INDEX('Pliegos Tarifarios (Las Condes)'!$K:$K,MATCH($B1707,'Pliegos Tarifarios (Las Condes)'!$A:$A,0))</f>
        <v>719.68899999999996</v>
      </c>
      <c r="S1707" s="21">
        <f t="shared" si="81"/>
        <v>130130.92859047563</v>
      </c>
      <c r="T1707" s="21">
        <f t="shared" si="82"/>
        <v>24724.876432190369</v>
      </c>
      <c r="U1707" s="19">
        <v>0</v>
      </c>
      <c r="V1707" s="21">
        <f t="shared" si="83"/>
        <v>154855.805022666</v>
      </c>
    </row>
    <row r="1708" spans="1:22" x14ac:dyDescent="0.3">
      <c r="A1708" s="7" t="s">
        <v>143</v>
      </c>
      <c r="B1708" s="7">
        <v>4</v>
      </c>
      <c r="C1708" s="8" t="s">
        <v>186</v>
      </c>
      <c r="D1708" s="7" t="s">
        <v>868</v>
      </c>
      <c r="E1708" s="7" t="s">
        <v>121</v>
      </c>
      <c r="F1708" s="8" t="s">
        <v>869</v>
      </c>
      <c r="G1708" s="7" t="s">
        <v>16</v>
      </c>
      <c r="H1708" s="9">
        <v>710.65570000000002</v>
      </c>
      <c r="I1708" s="9">
        <v>2.0055000000000001</v>
      </c>
      <c r="J1708" s="9">
        <v>1.9715</v>
      </c>
      <c r="K1708" s="10">
        <v>0.98304662179007729</v>
      </c>
      <c r="L1708" s="9">
        <v>22.92</v>
      </c>
      <c r="M1708" s="19">
        <f>H1708*INDEX('Pliegos Tarifarios (Las Condes)'!$B:$B,MATCH($B1708,'Pliegos Tarifarios (Las Condes)'!$A:$A,0))</f>
        <v>84452.902076600003</v>
      </c>
      <c r="N1708" s="19">
        <f>I1708*INDEX('Pliegos Tarifarios (Las Condes)'!$C:$C,MATCH($B1708,'Pliegos Tarifarios (Las Condes)'!$A:$A,0))</f>
        <v>6878.5782134999999</v>
      </c>
      <c r="O1708" s="19">
        <f>J1708*INDEX('Pliegos Tarifarios (Las Condes)'!$D:$D,MATCH($B1708,'Pliegos Tarifarios (Las Condes)'!$A:$A,0))</f>
        <v>27854.18003</v>
      </c>
      <c r="P1708" s="19">
        <f>H1708*INDEX('Pliegos Tarifarios (Las Condes)'!$E:$E,MATCH($B1708,'Pliegos Tarifarios (Las Condes)'!$A:$A,0))</f>
        <v>9190.1995124000005</v>
      </c>
      <c r="Q1708" s="19" cm="1">
        <f t="array" ref="Q1708">H1708*_xlfn.IFS(H1708&lt;=350,INDEX('Pliegos Tarifarios (Las Condes)'!$F:$F,MATCH($B1708,'Pliegos Tarifarios (Las Condes)'!$A:$A,0)),H1708&lt;=500,INDEX('Pliegos Tarifarios (Las Condes)'!$G:$G,MATCH($B1708,'Pliegos Tarifarios (Las Condes)'!$A:$A,0)),H1708&lt;=1000,INDEX('Pliegos Tarifarios (Las Condes)'!$H:$H,MATCH($B1708,'Pliegos Tarifarios (Las Condes)'!$A:$A,0)),H1708&lt;=5000,INDEX('Pliegos Tarifarios (Las Condes)'!$I:$I,MATCH($B1708,'Pliegos Tarifarios (Las Condes)'!$A:$A,0)),H1708&gt;5000,INDEX('Pliegos Tarifarios (Las Condes)'!$J:$J,MATCH($B1708,'Pliegos Tarifarios (Las Condes)'!$A:$A,0)))/1.19</f>
        <v>1666.7563518487398</v>
      </c>
      <c r="R1708" s="19">
        <f>INDEX('Pliegos Tarifarios (Las Condes)'!$K:$K,MATCH($B1708,'Pliegos Tarifarios (Las Condes)'!$A:$A,0))</f>
        <v>719.68899999999996</v>
      </c>
      <c r="S1708" s="21">
        <f t="shared" si="81"/>
        <v>130762.30518434875</v>
      </c>
      <c r="T1708" s="21">
        <f t="shared" si="82"/>
        <v>24844.837985026261</v>
      </c>
      <c r="U1708" s="19">
        <v>0</v>
      </c>
      <c r="V1708" s="21">
        <f t="shared" si="83"/>
        <v>155607.14316937502</v>
      </c>
    </row>
    <row r="1709" spans="1:22" x14ac:dyDescent="0.3">
      <c r="A1709" s="7" t="s">
        <v>143</v>
      </c>
      <c r="B1709" s="7">
        <v>4</v>
      </c>
      <c r="C1709" s="8" t="s">
        <v>186</v>
      </c>
      <c r="D1709" s="7" t="s">
        <v>870</v>
      </c>
      <c r="E1709" s="7" t="s">
        <v>121</v>
      </c>
      <c r="F1709" s="8" t="s">
        <v>871</v>
      </c>
      <c r="G1709" s="7" t="s">
        <v>16</v>
      </c>
      <c r="H1709" s="9">
        <v>708.79020000000003</v>
      </c>
      <c r="I1709" s="9">
        <v>1.9798</v>
      </c>
      <c r="J1709" s="9">
        <v>1.9798</v>
      </c>
      <c r="K1709" s="10">
        <v>1</v>
      </c>
      <c r="L1709" s="9">
        <v>22.86</v>
      </c>
      <c r="M1709" s="19">
        <f>H1709*INDEX('Pliegos Tarifarios (Las Condes)'!$B:$B,MATCH($B1709,'Pliegos Tarifarios (Las Condes)'!$A:$A,0))</f>
        <v>84231.209787600004</v>
      </c>
      <c r="N1709" s="19">
        <f>I1709*INDEX('Pliegos Tarifarios (Las Condes)'!$C:$C,MATCH($B1709,'Pliegos Tarifarios (Las Condes)'!$A:$A,0))</f>
        <v>6790.4308885999999</v>
      </c>
      <c r="O1709" s="19">
        <f>J1709*INDEX('Pliegos Tarifarios (Las Condes)'!$D:$D,MATCH($B1709,'Pliegos Tarifarios (Las Condes)'!$A:$A,0))</f>
        <v>27971.445916000001</v>
      </c>
      <c r="P1709" s="19">
        <f>H1709*INDEX('Pliegos Tarifarios (Las Condes)'!$E:$E,MATCH($B1709,'Pliegos Tarifarios (Las Condes)'!$A:$A,0))</f>
        <v>9166.0748664000002</v>
      </c>
      <c r="Q1709" s="19" cm="1">
        <f t="array" ref="Q1709">H1709*_xlfn.IFS(H1709&lt;=350,INDEX('Pliegos Tarifarios (Las Condes)'!$F:$F,MATCH($B1709,'Pliegos Tarifarios (Las Condes)'!$A:$A,0)),H1709&lt;=500,INDEX('Pliegos Tarifarios (Las Condes)'!$G:$G,MATCH($B1709,'Pliegos Tarifarios (Las Condes)'!$A:$A,0)),H1709&lt;=1000,INDEX('Pliegos Tarifarios (Las Condes)'!$H:$H,MATCH($B1709,'Pliegos Tarifarios (Las Condes)'!$A:$A,0)),H1709&lt;=5000,INDEX('Pliegos Tarifarios (Las Condes)'!$I:$I,MATCH($B1709,'Pliegos Tarifarios (Las Condes)'!$A:$A,0)),H1709&gt;5000,INDEX('Pliegos Tarifarios (Las Condes)'!$J:$J,MATCH($B1709,'Pliegos Tarifarios (Las Condes)'!$A:$A,0)))/1.19</f>
        <v>1662.3810489075634</v>
      </c>
      <c r="R1709" s="19">
        <f>INDEX('Pliegos Tarifarios (Las Condes)'!$K:$K,MATCH($B1709,'Pliegos Tarifarios (Las Condes)'!$A:$A,0))</f>
        <v>719.68899999999996</v>
      </c>
      <c r="S1709" s="21">
        <f t="shared" si="81"/>
        <v>130541.23150750757</v>
      </c>
      <c r="T1709" s="21">
        <f t="shared" si="82"/>
        <v>24802.833986426438</v>
      </c>
      <c r="U1709" s="19">
        <v>0</v>
      </c>
      <c r="V1709" s="21">
        <f t="shared" si="83"/>
        <v>155344.065493934</v>
      </c>
    </row>
    <row r="1710" spans="1:22" x14ac:dyDescent="0.3">
      <c r="A1710" s="7" t="s">
        <v>143</v>
      </c>
      <c r="B1710" s="7">
        <v>4</v>
      </c>
      <c r="C1710" s="8" t="s">
        <v>186</v>
      </c>
      <c r="D1710" s="7" t="s">
        <v>872</v>
      </c>
      <c r="E1710" s="7" t="s">
        <v>121</v>
      </c>
      <c r="F1710" s="8" t="s">
        <v>873</v>
      </c>
      <c r="G1710" s="7" t="s">
        <v>16</v>
      </c>
      <c r="H1710" s="9">
        <v>710.77660000000003</v>
      </c>
      <c r="I1710" s="9">
        <v>2.0188999999999999</v>
      </c>
      <c r="J1710" s="9">
        <v>2.0188999999999999</v>
      </c>
      <c r="K1710" s="10">
        <v>1</v>
      </c>
      <c r="L1710" s="9">
        <v>22.93</v>
      </c>
      <c r="M1710" s="19">
        <f>H1710*INDEX('Pliegos Tarifarios (Las Condes)'!$B:$B,MATCH($B1710,'Pliegos Tarifarios (Las Condes)'!$A:$A,0))</f>
        <v>84467.269590800002</v>
      </c>
      <c r="N1710" s="19">
        <f>I1710*INDEX('Pliegos Tarifarios (Las Condes)'!$C:$C,MATCH($B1710,'Pliegos Tarifarios (Las Condes)'!$A:$A,0))</f>
        <v>6924.5382972999996</v>
      </c>
      <c r="O1710" s="19">
        <f>J1710*INDEX('Pliegos Tarifarios (Las Condes)'!$D:$D,MATCH($B1710,'Pliegos Tarifarios (Las Condes)'!$A:$A,0))</f>
        <v>28523.867137999998</v>
      </c>
      <c r="P1710" s="19">
        <f>H1710*INDEX('Pliegos Tarifarios (Las Condes)'!$E:$E,MATCH($B1710,'Pliegos Tarifarios (Las Condes)'!$A:$A,0))</f>
        <v>9191.7629912000011</v>
      </c>
      <c r="Q1710" s="19" cm="1">
        <f t="array" ref="Q1710">H1710*_xlfn.IFS(H1710&lt;=350,INDEX('Pliegos Tarifarios (Las Condes)'!$F:$F,MATCH($B1710,'Pliegos Tarifarios (Las Condes)'!$A:$A,0)),H1710&lt;=500,INDEX('Pliegos Tarifarios (Las Condes)'!$G:$G,MATCH($B1710,'Pliegos Tarifarios (Las Condes)'!$A:$A,0)),H1710&lt;=1000,INDEX('Pliegos Tarifarios (Las Condes)'!$H:$H,MATCH($B1710,'Pliegos Tarifarios (Las Condes)'!$A:$A,0)),H1710&lt;=5000,INDEX('Pliegos Tarifarios (Las Condes)'!$I:$I,MATCH($B1710,'Pliegos Tarifarios (Las Condes)'!$A:$A,0)),H1710&gt;5000,INDEX('Pliegos Tarifarios (Las Condes)'!$J:$J,MATCH($B1710,'Pliegos Tarifarios (Las Condes)'!$A:$A,0)))/1.19</f>
        <v>1667.0399080672273</v>
      </c>
      <c r="R1710" s="19">
        <f>INDEX('Pliegos Tarifarios (Las Condes)'!$K:$K,MATCH($B1710,'Pliegos Tarifarios (Las Condes)'!$A:$A,0))</f>
        <v>719.68899999999996</v>
      </c>
      <c r="S1710" s="21">
        <f t="shared" si="81"/>
        <v>131494.16692536723</v>
      </c>
      <c r="T1710" s="21">
        <f t="shared" si="82"/>
        <v>24983.891715819773</v>
      </c>
      <c r="U1710" s="19">
        <v>0</v>
      </c>
      <c r="V1710" s="21">
        <f t="shared" si="83"/>
        <v>156478.058641187</v>
      </c>
    </row>
    <row r="1711" spans="1:22" x14ac:dyDescent="0.3">
      <c r="A1711" s="7" t="s">
        <v>143</v>
      </c>
      <c r="B1711" s="7">
        <v>4</v>
      </c>
      <c r="C1711" s="8" t="s">
        <v>186</v>
      </c>
      <c r="D1711" s="7" t="s">
        <v>874</v>
      </c>
      <c r="E1711" s="7" t="s">
        <v>121</v>
      </c>
      <c r="F1711" s="8" t="s">
        <v>875</v>
      </c>
      <c r="G1711" s="7" t="s">
        <v>16</v>
      </c>
      <c r="H1711" s="9">
        <v>710.30989999999997</v>
      </c>
      <c r="I1711" s="9">
        <v>2.0442</v>
      </c>
      <c r="J1711" s="9">
        <v>1.9653</v>
      </c>
      <c r="K1711" s="10">
        <v>0.96140299383621952</v>
      </c>
      <c r="L1711" s="9">
        <v>22.91</v>
      </c>
      <c r="M1711" s="19">
        <f>H1711*INDEX('Pliegos Tarifarios (Las Condes)'!$B:$B,MATCH($B1711,'Pliegos Tarifarios (Las Condes)'!$A:$A,0))</f>
        <v>84411.807896199985</v>
      </c>
      <c r="N1711" s="19">
        <f>I1711*INDEX('Pliegos Tarifarios (Las Condes)'!$C:$C,MATCH($B1711,'Pliegos Tarifarios (Las Condes)'!$A:$A,0))</f>
        <v>7011.3136794000002</v>
      </c>
      <c r="O1711" s="19">
        <f>J1711*INDEX('Pliegos Tarifarios (Las Condes)'!$D:$D,MATCH($B1711,'Pliegos Tarifarios (Las Condes)'!$A:$A,0))</f>
        <v>27766.583826000002</v>
      </c>
      <c r="P1711" s="19">
        <f>H1711*INDEX('Pliegos Tarifarios (Las Condes)'!$E:$E,MATCH($B1711,'Pliegos Tarifarios (Las Condes)'!$A:$A,0))</f>
        <v>9185.7276268000005</v>
      </c>
      <c r="Q1711" s="19" cm="1">
        <f t="array" ref="Q1711">H1711*_xlfn.IFS(H1711&lt;=350,INDEX('Pliegos Tarifarios (Las Condes)'!$F:$F,MATCH($B1711,'Pliegos Tarifarios (Las Condes)'!$A:$A,0)),H1711&lt;=500,INDEX('Pliegos Tarifarios (Las Condes)'!$G:$G,MATCH($B1711,'Pliegos Tarifarios (Las Condes)'!$A:$A,0)),H1711&lt;=1000,INDEX('Pliegos Tarifarios (Las Condes)'!$H:$H,MATCH($B1711,'Pliegos Tarifarios (Las Condes)'!$A:$A,0)),H1711&lt;=5000,INDEX('Pliegos Tarifarios (Las Condes)'!$I:$I,MATCH($B1711,'Pliegos Tarifarios (Las Condes)'!$A:$A,0)),H1711&gt;5000,INDEX('Pliegos Tarifarios (Las Condes)'!$J:$J,MATCH($B1711,'Pliegos Tarifarios (Las Condes)'!$A:$A,0)))/1.19</f>
        <v>1665.9453200840337</v>
      </c>
      <c r="R1711" s="19">
        <f>INDEX('Pliegos Tarifarios (Las Condes)'!$K:$K,MATCH($B1711,'Pliegos Tarifarios (Las Condes)'!$A:$A,0))</f>
        <v>719.68899999999996</v>
      </c>
      <c r="S1711" s="21">
        <f t="shared" si="81"/>
        <v>130761.06734848402</v>
      </c>
      <c r="T1711" s="21">
        <f t="shared" si="82"/>
        <v>24844.602796211966</v>
      </c>
      <c r="U1711" s="19">
        <v>0</v>
      </c>
      <c r="V1711" s="21">
        <f t="shared" si="83"/>
        <v>155605.67014469599</v>
      </c>
    </row>
    <row r="1712" spans="1:22" x14ac:dyDescent="0.3">
      <c r="A1712" s="7" t="s">
        <v>143</v>
      </c>
      <c r="B1712" s="7">
        <v>4</v>
      </c>
      <c r="C1712" s="8" t="s">
        <v>186</v>
      </c>
      <c r="D1712" s="7" t="s">
        <v>876</v>
      </c>
      <c r="E1712" s="7" t="s">
        <v>121</v>
      </c>
      <c r="F1712" s="8" t="s">
        <v>877</v>
      </c>
      <c r="G1712" s="7" t="s">
        <v>16</v>
      </c>
      <c r="H1712" s="9">
        <v>710.82989999999995</v>
      </c>
      <c r="I1712" s="9">
        <v>1.9843999999999999</v>
      </c>
      <c r="J1712" s="9">
        <v>1.9843999999999999</v>
      </c>
      <c r="K1712" s="10">
        <v>1</v>
      </c>
      <c r="L1712" s="9">
        <v>22.93</v>
      </c>
      <c r="M1712" s="19">
        <f>H1712*INDEX('Pliegos Tarifarios (Las Condes)'!$B:$B,MATCH($B1712,'Pliegos Tarifarios (Las Condes)'!$A:$A,0))</f>
        <v>84473.603656199994</v>
      </c>
      <c r="N1712" s="19">
        <f>I1712*INDEX('Pliegos Tarifarios (Las Condes)'!$C:$C,MATCH($B1712,'Pliegos Tarifarios (Las Condes)'!$A:$A,0))</f>
        <v>6806.2082307999999</v>
      </c>
      <c r="O1712" s="19">
        <f>J1712*INDEX('Pliegos Tarifarios (Las Condes)'!$D:$D,MATCH($B1712,'Pliegos Tarifarios (Las Condes)'!$A:$A,0))</f>
        <v>28036.436647999999</v>
      </c>
      <c r="P1712" s="19">
        <f>H1712*INDEX('Pliegos Tarifarios (Las Condes)'!$E:$E,MATCH($B1712,'Pliegos Tarifarios (Las Condes)'!$A:$A,0))</f>
        <v>9192.4522667999991</v>
      </c>
      <c r="Q1712" s="19" cm="1">
        <f t="array" ref="Q1712">H1712*_xlfn.IFS(H1712&lt;=350,INDEX('Pliegos Tarifarios (Las Condes)'!$F:$F,MATCH($B1712,'Pliegos Tarifarios (Las Condes)'!$A:$A,0)),H1712&lt;=500,INDEX('Pliegos Tarifarios (Las Condes)'!$G:$G,MATCH($B1712,'Pliegos Tarifarios (Las Condes)'!$A:$A,0)),H1712&lt;=1000,INDEX('Pliegos Tarifarios (Las Condes)'!$H:$H,MATCH($B1712,'Pliegos Tarifarios (Las Condes)'!$A:$A,0)),H1712&lt;=5000,INDEX('Pliegos Tarifarios (Las Condes)'!$I:$I,MATCH($B1712,'Pliegos Tarifarios (Las Condes)'!$A:$A,0)),H1712&gt;5000,INDEX('Pliegos Tarifarios (Las Condes)'!$J:$J,MATCH($B1712,'Pliegos Tarifarios (Las Condes)'!$A:$A,0)))/1.19</f>
        <v>1667.1649167226894</v>
      </c>
      <c r="R1712" s="19">
        <f>INDEX('Pliegos Tarifarios (Las Condes)'!$K:$K,MATCH($B1712,'Pliegos Tarifarios (Las Condes)'!$A:$A,0))</f>
        <v>719.68899999999996</v>
      </c>
      <c r="S1712" s="21">
        <f t="shared" si="81"/>
        <v>130895.55471852268</v>
      </c>
      <c r="T1712" s="21">
        <f t="shared" si="82"/>
        <v>24870.155396519309</v>
      </c>
      <c r="U1712" s="19">
        <v>0</v>
      </c>
      <c r="V1712" s="21">
        <f t="shared" si="83"/>
        <v>155765.71011504199</v>
      </c>
    </row>
    <row r="1713" spans="1:22" x14ac:dyDescent="0.3">
      <c r="A1713" s="7" t="s">
        <v>143</v>
      </c>
      <c r="B1713" s="7">
        <v>4</v>
      </c>
      <c r="C1713" s="8" t="s">
        <v>186</v>
      </c>
      <c r="D1713" s="7" t="s">
        <v>878</v>
      </c>
      <c r="E1713" s="7" t="s">
        <v>121</v>
      </c>
      <c r="F1713" s="8" t="s">
        <v>879</v>
      </c>
      <c r="G1713" s="7" t="s">
        <v>16</v>
      </c>
      <c r="H1713" s="9">
        <v>709.86519999999996</v>
      </c>
      <c r="I1713" s="9">
        <v>2.0194999999999999</v>
      </c>
      <c r="J1713" s="9">
        <v>2.0194999999999999</v>
      </c>
      <c r="K1713" s="10">
        <v>1</v>
      </c>
      <c r="L1713" s="9">
        <v>22.9</v>
      </c>
      <c r="M1713" s="19">
        <f>H1713*INDEX('Pliegos Tarifarios (Las Condes)'!$B:$B,MATCH($B1713,'Pliegos Tarifarios (Las Condes)'!$A:$A,0))</f>
        <v>84358.960637599987</v>
      </c>
      <c r="N1713" s="19">
        <f>I1713*INDEX('Pliegos Tarifarios (Las Condes)'!$C:$C,MATCH($B1713,'Pliegos Tarifarios (Las Condes)'!$A:$A,0))</f>
        <v>6926.5962114999993</v>
      </c>
      <c r="O1713" s="19">
        <f>J1713*INDEX('Pliegos Tarifarios (Las Condes)'!$D:$D,MATCH($B1713,'Pliegos Tarifarios (Las Condes)'!$A:$A,0))</f>
        <v>28532.34419</v>
      </c>
      <c r="P1713" s="19">
        <f>H1713*INDEX('Pliegos Tarifarios (Las Condes)'!$E:$E,MATCH($B1713,'Pliegos Tarifarios (Las Condes)'!$A:$A,0))</f>
        <v>9179.9767663999992</v>
      </c>
      <c r="Q1713" s="19" cm="1">
        <f t="array" ref="Q1713">H1713*_xlfn.IFS(H1713&lt;=350,INDEX('Pliegos Tarifarios (Las Condes)'!$F:$F,MATCH($B1713,'Pliegos Tarifarios (Las Condes)'!$A:$A,0)),H1713&lt;=500,INDEX('Pliegos Tarifarios (Las Condes)'!$G:$G,MATCH($B1713,'Pliegos Tarifarios (Las Condes)'!$A:$A,0)),H1713&lt;=1000,INDEX('Pliegos Tarifarios (Las Condes)'!$H:$H,MATCH($B1713,'Pliegos Tarifarios (Las Condes)'!$A:$A,0)),H1713&lt;=5000,INDEX('Pliegos Tarifarios (Las Condes)'!$I:$I,MATCH($B1713,'Pliegos Tarifarios (Las Condes)'!$A:$A,0)),H1713&gt;5000,INDEX('Pliegos Tarifarios (Las Condes)'!$J:$J,MATCH($B1713,'Pliegos Tarifarios (Las Condes)'!$A:$A,0)))/1.19</f>
        <v>1664.9023304201683</v>
      </c>
      <c r="R1713" s="19">
        <f>INDEX('Pliegos Tarifarios (Las Condes)'!$K:$K,MATCH($B1713,'Pliegos Tarifarios (Las Condes)'!$A:$A,0))</f>
        <v>719.68899999999996</v>
      </c>
      <c r="S1713" s="21">
        <f t="shared" si="81"/>
        <v>131382.46913592017</v>
      </c>
      <c r="T1713" s="21">
        <f t="shared" si="82"/>
        <v>24962.669135824832</v>
      </c>
      <c r="U1713" s="19">
        <v>0</v>
      </c>
      <c r="V1713" s="21">
        <f t="shared" si="83"/>
        <v>156345.138271745</v>
      </c>
    </row>
    <row r="1714" spans="1:22" x14ac:dyDescent="0.3">
      <c r="A1714" s="7" t="s">
        <v>143</v>
      </c>
      <c r="B1714" s="7">
        <v>4</v>
      </c>
      <c r="C1714" s="8" t="s">
        <v>186</v>
      </c>
      <c r="D1714" s="7" t="s">
        <v>880</v>
      </c>
      <c r="E1714" s="7" t="s">
        <v>121</v>
      </c>
      <c r="F1714" s="8" t="s">
        <v>881</v>
      </c>
      <c r="G1714" s="7" t="s">
        <v>16</v>
      </c>
      <c r="H1714" s="9">
        <v>710.14970000000005</v>
      </c>
      <c r="I1714" s="9">
        <v>2.0179</v>
      </c>
      <c r="J1714" s="9">
        <v>1.9534</v>
      </c>
      <c r="K1714" s="10">
        <v>0.96803607710986672</v>
      </c>
      <c r="L1714" s="9">
        <v>22.91</v>
      </c>
      <c r="M1714" s="19">
        <f>H1714*INDEX('Pliegos Tarifarios (Las Condes)'!$B:$B,MATCH($B1714,'Pliegos Tarifarios (Las Condes)'!$A:$A,0))</f>
        <v>84392.770048599996</v>
      </c>
      <c r="N1714" s="19">
        <f>I1714*INDEX('Pliegos Tarifarios (Las Condes)'!$C:$C,MATCH($B1714,'Pliegos Tarifarios (Las Condes)'!$A:$A,0))</f>
        <v>6921.1084403000004</v>
      </c>
      <c r="O1714" s="19">
        <f>J1714*INDEX('Pliegos Tarifarios (Las Condes)'!$D:$D,MATCH($B1714,'Pliegos Tarifarios (Las Condes)'!$A:$A,0))</f>
        <v>27598.455628</v>
      </c>
      <c r="P1714" s="19">
        <f>H1714*INDEX('Pliegos Tarifarios (Las Condes)'!$E:$E,MATCH($B1714,'Pliegos Tarifarios (Las Condes)'!$A:$A,0))</f>
        <v>9183.6559204000005</v>
      </c>
      <c r="Q1714" s="19" cm="1">
        <f t="array" ref="Q1714">H1714*_xlfn.IFS(H1714&lt;=350,INDEX('Pliegos Tarifarios (Las Condes)'!$F:$F,MATCH($B1714,'Pliegos Tarifarios (Las Condes)'!$A:$A,0)),H1714&lt;=500,INDEX('Pliegos Tarifarios (Las Condes)'!$G:$G,MATCH($B1714,'Pliegos Tarifarios (Las Condes)'!$A:$A,0)),H1714&lt;=1000,INDEX('Pliegos Tarifarios (Las Condes)'!$H:$H,MATCH($B1714,'Pliegos Tarifarios (Las Condes)'!$A:$A,0)),H1714&lt;=5000,INDEX('Pliegos Tarifarios (Las Condes)'!$I:$I,MATCH($B1714,'Pliegos Tarifarios (Las Condes)'!$A:$A,0)),H1714&gt;5000,INDEX('Pliegos Tarifarios (Las Condes)'!$J:$J,MATCH($B1714,'Pliegos Tarifarios (Las Condes)'!$A:$A,0)))/1.19</f>
        <v>1665.5695905042021</v>
      </c>
      <c r="R1714" s="19">
        <f>INDEX('Pliegos Tarifarios (Las Condes)'!$K:$K,MATCH($B1714,'Pliegos Tarifarios (Las Condes)'!$A:$A,0))</f>
        <v>719.68899999999996</v>
      </c>
      <c r="S1714" s="21">
        <f t="shared" si="81"/>
        <v>130481.24862780419</v>
      </c>
      <c r="T1714" s="21">
        <f t="shared" si="82"/>
        <v>24791.437239282797</v>
      </c>
      <c r="U1714" s="19">
        <v>0</v>
      </c>
      <c r="V1714" s="21">
        <f t="shared" si="83"/>
        <v>155272.68586708698</v>
      </c>
    </row>
    <row r="1715" spans="1:22" x14ac:dyDescent="0.3">
      <c r="A1715" s="7" t="s">
        <v>143</v>
      </c>
      <c r="B1715" s="7">
        <v>4</v>
      </c>
      <c r="C1715" s="8" t="s">
        <v>186</v>
      </c>
      <c r="D1715" s="7" t="s">
        <v>882</v>
      </c>
      <c r="E1715" s="7" t="s">
        <v>121</v>
      </c>
      <c r="F1715" s="8" t="s">
        <v>883</v>
      </c>
      <c r="G1715" s="7" t="s">
        <v>16</v>
      </c>
      <c r="H1715" s="9">
        <v>710.97090000000003</v>
      </c>
      <c r="I1715" s="9">
        <v>2.0388999999999999</v>
      </c>
      <c r="J1715" s="9">
        <v>2.0177</v>
      </c>
      <c r="K1715" s="10">
        <v>0.98960223650007362</v>
      </c>
      <c r="L1715" s="9">
        <v>22.93</v>
      </c>
      <c r="M1715" s="19">
        <f>H1715*INDEX('Pliegos Tarifarios (Las Condes)'!$B:$B,MATCH($B1715,'Pliegos Tarifarios (Las Condes)'!$A:$A,0))</f>
        <v>84490.359814199997</v>
      </c>
      <c r="N1715" s="19">
        <f>I1715*INDEX('Pliegos Tarifarios (Las Condes)'!$C:$C,MATCH($B1715,'Pliegos Tarifarios (Las Condes)'!$A:$A,0))</f>
        <v>6993.1354372999995</v>
      </c>
      <c r="O1715" s="19">
        <f>J1715*INDEX('Pliegos Tarifarios (Las Condes)'!$D:$D,MATCH($B1715,'Pliegos Tarifarios (Las Condes)'!$A:$A,0))</f>
        <v>28506.913034000001</v>
      </c>
      <c r="P1715" s="19">
        <f>H1715*INDEX('Pliegos Tarifarios (Las Condes)'!$E:$E,MATCH($B1715,'Pliegos Tarifarios (Las Condes)'!$A:$A,0))</f>
        <v>9194.2756788000006</v>
      </c>
      <c r="Q1715" s="19" cm="1">
        <f t="array" ref="Q1715">H1715*_xlfn.IFS(H1715&lt;=350,INDEX('Pliegos Tarifarios (Las Condes)'!$F:$F,MATCH($B1715,'Pliegos Tarifarios (Las Condes)'!$A:$A,0)),H1715&lt;=500,INDEX('Pliegos Tarifarios (Las Condes)'!$G:$G,MATCH($B1715,'Pliegos Tarifarios (Las Condes)'!$A:$A,0)),H1715&lt;=1000,INDEX('Pliegos Tarifarios (Las Condes)'!$H:$H,MATCH($B1715,'Pliegos Tarifarios (Las Condes)'!$A:$A,0)),H1715&lt;=5000,INDEX('Pliegos Tarifarios (Las Condes)'!$I:$I,MATCH($B1715,'Pliegos Tarifarios (Las Condes)'!$A:$A,0)),H1715&gt;5000,INDEX('Pliegos Tarifarios (Las Condes)'!$J:$J,MATCH($B1715,'Pliegos Tarifarios (Las Condes)'!$A:$A,0)))/1.19</f>
        <v>1667.4956150420173</v>
      </c>
      <c r="R1715" s="19">
        <f>INDEX('Pliegos Tarifarios (Las Condes)'!$K:$K,MATCH($B1715,'Pliegos Tarifarios (Las Condes)'!$A:$A,0))</f>
        <v>719.68899999999996</v>
      </c>
      <c r="S1715" s="21">
        <f t="shared" si="81"/>
        <v>131571.868579342</v>
      </c>
      <c r="T1715" s="21">
        <f t="shared" si="82"/>
        <v>24998.65503007498</v>
      </c>
      <c r="U1715" s="19">
        <v>0</v>
      </c>
      <c r="V1715" s="21">
        <f t="shared" si="83"/>
        <v>156570.52360941697</v>
      </c>
    </row>
    <row r="1716" spans="1:22" x14ac:dyDescent="0.3">
      <c r="A1716" s="7" t="s">
        <v>143</v>
      </c>
      <c r="B1716" s="7">
        <v>4</v>
      </c>
      <c r="C1716" s="8" t="s">
        <v>186</v>
      </c>
      <c r="D1716" s="7" t="s">
        <v>884</v>
      </c>
      <c r="E1716" s="7" t="s">
        <v>121</v>
      </c>
      <c r="F1716" s="8" t="s">
        <v>885</v>
      </c>
      <c r="G1716" s="7" t="s">
        <v>16</v>
      </c>
      <c r="H1716" s="9">
        <v>710.48950000000002</v>
      </c>
      <c r="I1716" s="9">
        <v>2.0299999999999998</v>
      </c>
      <c r="J1716" s="9">
        <v>1.9636</v>
      </c>
      <c r="K1716" s="10">
        <v>0.96729064039408874</v>
      </c>
      <c r="L1716" s="9">
        <v>22.92</v>
      </c>
      <c r="M1716" s="19">
        <f>H1716*INDEX('Pliegos Tarifarios (Las Condes)'!$B:$B,MATCH($B1716,'Pliegos Tarifarios (Las Condes)'!$A:$A,0))</f>
        <v>84433.151201000001</v>
      </c>
      <c r="N1716" s="19">
        <f>I1716*INDEX('Pliegos Tarifarios (Las Condes)'!$C:$C,MATCH($B1716,'Pliegos Tarifarios (Las Condes)'!$A:$A,0))</f>
        <v>6962.6097099999997</v>
      </c>
      <c r="O1716" s="19">
        <f>J1716*INDEX('Pliegos Tarifarios (Las Condes)'!$D:$D,MATCH($B1716,'Pliegos Tarifarios (Las Condes)'!$A:$A,0))</f>
        <v>27742.565512000001</v>
      </c>
      <c r="P1716" s="19">
        <f>H1716*INDEX('Pliegos Tarifarios (Las Condes)'!$E:$E,MATCH($B1716,'Pliegos Tarifarios (Las Condes)'!$A:$A,0))</f>
        <v>9188.0502140000008</v>
      </c>
      <c r="Q1716" s="19" cm="1">
        <f t="array" ref="Q1716">H1716*_xlfn.IFS(H1716&lt;=350,INDEX('Pliegos Tarifarios (Las Condes)'!$F:$F,MATCH($B1716,'Pliegos Tarifarios (Las Condes)'!$A:$A,0)),H1716&lt;=500,INDEX('Pliegos Tarifarios (Las Condes)'!$G:$G,MATCH($B1716,'Pliegos Tarifarios (Las Condes)'!$A:$A,0)),H1716&lt;=1000,INDEX('Pliegos Tarifarios (Las Condes)'!$H:$H,MATCH($B1716,'Pliegos Tarifarios (Las Condes)'!$A:$A,0)),H1716&lt;=5000,INDEX('Pliegos Tarifarios (Las Condes)'!$I:$I,MATCH($B1716,'Pliegos Tarifarios (Las Condes)'!$A:$A,0)),H1716&gt;5000,INDEX('Pliegos Tarifarios (Las Condes)'!$J:$J,MATCH($B1716,'Pliegos Tarifarios (Las Condes)'!$A:$A,0)))/1.19</f>
        <v>1666.3665500000002</v>
      </c>
      <c r="R1716" s="19">
        <f>INDEX('Pliegos Tarifarios (Las Condes)'!$K:$K,MATCH($B1716,'Pliegos Tarifarios (Las Condes)'!$A:$A,0))</f>
        <v>719.68899999999996</v>
      </c>
      <c r="S1716" s="21">
        <f t="shared" si="81"/>
        <v>130712.43218700001</v>
      </c>
      <c r="T1716" s="21">
        <f t="shared" si="82"/>
        <v>24835.362115530002</v>
      </c>
      <c r="U1716" s="19">
        <v>0</v>
      </c>
      <c r="V1716" s="21">
        <f t="shared" si="83"/>
        <v>155547.79430253</v>
      </c>
    </row>
    <row r="1717" spans="1:22" x14ac:dyDescent="0.3">
      <c r="A1717" s="7" t="s">
        <v>143</v>
      </c>
      <c r="B1717" s="7">
        <v>4</v>
      </c>
      <c r="C1717" s="8" t="s">
        <v>186</v>
      </c>
      <c r="D1717" s="7" t="s">
        <v>886</v>
      </c>
      <c r="E1717" s="7" t="s">
        <v>121</v>
      </c>
      <c r="F1717" s="8" t="s">
        <v>887</v>
      </c>
      <c r="G1717" s="7" t="s">
        <v>16</v>
      </c>
      <c r="H1717" s="9">
        <v>708.96929999999998</v>
      </c>
      <c r="I1717" s="9">
        <v>1.988</v>
      </c>
      <c r="J1717" s="9">
        <v>1.9574</v>
      </c>
      <c r="K1717" s="10">
        <v>0.98460764587525151</v>
      </c>
      <c r="L1717" s="9">
        <v>22.87</v>
      </c>
      <c r="M1717" s="19">
        <f>H1717*INDEX('Pliegos Tarifarios (Las Condes)'!$B:$B,MATCH($B1717,'Pliegos Tarifarios (Las Condes)'!$A:$A,0))</f>
        <v>84252.493673399993</v>
      </c>
      <c r="N1717" s="19">
        <f>I1717*INDEX('Pliegos Tarifarios (Las Condes)'!$C:$C,MATCH($B1717,'Pliegos Tarifarios (Las Condes)'!$A:$A,0))</f>
        <v>6818.5557159999998</v>
      </c>
      <c r="O1717" s="19">
        <f>J1717*INDEX('Pliegos Tarifarios (Las Condes)'!$D:$D,MATCH($B1717,'Pliegos Tarifarios (Las Condes)'!$A:$A,0))</f>
        <v>27654.969308</v>
      </c>
      <c r="P1717" s="19">
        <f>H1717*INDEX('Pliegos Tarifarios (Las Condes)'!$E:$E,MATCH($B1717,'Pliegos Tarifarios (Las Condes)'!$A:$A,0))</f>
        <v>9168.3909875999998</v>
      </c>
      <c r="Q1717" s="19" cm="1">
        <f t="array" ref="Q1717">H1717*_xlfn.IFS(H1717&lt;=350,INDEX('Pliegos Tarifarios (Las Condes)'!$F:$F,MATCH($B1717,'Pliegos Tarifarios (Las Condes)'!$A:$A,0)),H1717&lt;=500,INDEX('Pliegos Tarifarios (Las Condes)'!$G:$G,MATCH($B1717,'Pliegos Tarifarios (Las Condes)'!$A:$A,0)),H1717&lt;=1000,INDEX('Pliegos Tarifarios (Las Condes)'!$H:$H,MATCH($B1717,'Pliegos Tarifarios (Las Condes)'!$A:$A,0)),H1717&lt;=5000,INDEX('Pliegos Tarifarios (Las Condes)'!$I:$I,MATCH($B1717,'Pliegos Tarifarios (Las Condes)'!$A:$A,0)),H1717&gt;5000,INDEX('Pliegos Tarifarios (Las Condes)'!$J:$J,MATCH($B1717,'Pliegos Tarifarios (Las Condes)'!$A:$A,0)))/1.19</f>
        <v>1662.8011061344541</v>
      </c>
      <c r="R1717" s="19">
        <f>INDEX('Pliegos Tarifarios (Las Condes)'!$K:$K,MATCH($B1717,'Pliegos Tarifarios (Las Condes)'!$A:$A,0))</f>
        <v>719.68899999999996</v>
      </c>
      <c r="S1717" s="21">
        <f t="shared" si="81"/>
        <v>130276.89979113445</v>
      </c>
      <c r="T1717" s="21">
        <f t="shared" si="82"/>
        <v>24752.610960315546</v>
      </c>
      <c r="U1717" s="19">
        <v>0</v>
      </c>
      <c r="V1717" s="21">
        <f t="shared" si="83"/>
        <v>155029.51075145</v>
      </c>
    </row>
    <row r="1718" spans="1:22" x14ac:dyDescent="0.3">
      <c r="A1718" s="7" t="s">
        <v>143</v>
      </c>
      <c r="B1718" s="7">
        <v>4</v>
      </c>
      <c r="C1718" s="8" t="s">
        <v>186</v>
      </c>
      <c r="D1718" s="7" t="s">
        <v>888</v>
      </c>
      <c r="E1718" s="7" t="s">
        <v>121</v>
      </c>
      <c r="F1718" s="8" t="s">
        <v>889</v>
      </c>
      <c r="G1718" s="7" t="s">
        <v>16</v>
      </c>
      <c r="H1718" s="9">
        <v>710.40229999999997</v>
      </c>
      <c r="I1718" s="9">
        <v>1.9773000000000001</v>
      </c>
      <c r="J1718" s="9">
        <v>1.9773000000000001</v>
      </c>
      <c r="K1718" s="10">
        <v>1</v>
      </c>
      <c r="L1718" s="9">
        <v>22.92</v>
      </c>
      <c r="M1718" s="19">
        <f>H1718*INDEX('Pliegos Tarifarios (Las Condes)'!$B:$B,MATCH($B1718,'Pliegos Tarifarios (Las Condes)'!$A:$A,0))</f>
        <v>84422.788527399985</v>
      </c>
      <c r="N1718" s="19">
        <f>I1718*INDEX('Pliegos Tarifarios (Las Condes)'!$C:$C,MATCH($B1718,'Pliegos Tarifarios (Las Condes)'!$A:$A,0))</f>
        <v>6781.8562461000001</v>
      </c>
      <c r="O1718" s="19">
        <f>J1718*INDEX('Pliegos Tarifarios (Las Condes)'!$D:$D,MATCH($B1718,'Pliegos Tarifarios (Las Condes)'!$A:$A,0))</f>
        <v>27936.124866000002</v>
      </c>
      <c r="P1718" s="19">
        <f>H1718*INDEX('Pliegos Tarifarios (Las Condes)'!$E:$E,MATCH($B1718,'Pliegos Tarifarios (Las Condes)'!$A:$A,0))</f>
        <v>9186.9225435999997</v>
      </c>
      <c r="Q1718" s="19" cm="1">
        <f t="array" ref="Q1718">H1718*_xlfn.IFS(H1718&lt;=350,INDEX('Pliegos Tarifarios (Las Condes)'!$F:$F,MATCH($B1718,'Pliegos Tarifarios (Las Condes)'!$A:$A,0)),H1718&lt;=500,INDEX('Pliegos Tarifarios (Las Condes)'!$G:$G,MATCH($B1718,'Pliegos Tarifarios (Las Condes)'!$A:$A,0)),H1718&lt;=1000,INDEX('Pliegos Tarifarios (Las Condes)'!$H:$H,MATCH($B1718,'Pliegos Tarifarios (Las Condes)'!$A:$A,0)),H1718&lt;=5000,INDEX('Pliegos Tarifarios (Las Condes)'!$I:$I,MATCH($B1718,'Pliegos Tarifarios (Las Condes)'!$A:$A,0)),H1718&gt;5000,INDEX('Pliegos Tarifarios (Las Condes)'!$J:$J,MATCH($B1718,'Pliegos Tarifarios (Las Condes)'!$A:$A,0)))/1.19</f>
        <v>1666.1620330252101</v>
      </c>
      <c r="R1718" s="19">
        <f>INDEX('Pliegos Tarifarios (Las Condes)'!$K:$K,MATCH($B1718,'Pliegos Tarifarios (Las Condes)'!$A:$A,0))</f>
        <v>719.68899999999996</v>
      </c>
      <c r="S1718" s="21">
        <f t="shared" si="81"/>
        <v>130713.54321612518</v>
      </c>
      <c r="T1718" s="21">
        <f t="shared" si="82"/>
        <v>24835.573211063784</v>
      </c>
      <c r="U1718" s="19">
        <v>0</v>
      </c>
      <c r="V1718" s="21">
        <f t="shared" si="83"/>
        <v>155549.11642718897</v>
      </c>
    </row>
    <row r="1719" spans="1:22" x14ac:dyDescent="0.3">
      <c r="A1719" s="7" t="s">
        <v>143</v>
      </c>
      <c r="B1719" s="7">
        <v>4</v>
      </c>
      <c r="C1719" s="8" t="s">
        <v>186</v>
      </c>
      <c r="D1719" s="7" t="s">
        <v>890</v>
      </c>
      <c r="E1719" s="7" t="s">
        <v>121</v>
      </c>
      <c r="F1719" s="8" t="s">
        <v>891</v>
      </c>
      <c r="G1719" s="7" t="s">
        <v>16</v>
      </c>
      <c r="H1719" s="9">
        <v>708.65200000000004</v>
      </c>
      <c r="I1719" s="9">
        <v>2.0087999999999999</v>
      </c>
      <c r="J1719" s="9">
        <v>1.9752000000000001</v>
      </c>
      <c r="K1719" s="10">
        <v>0.98327359617682208</v>
      </c>
      <c r="L1719" s="9">
        <v>22.86</v>
      </c>
      <c r="M1719" s="19">
        <f>H1719*INDEX('Pliegos Tarifarios (Las Condes)'!$B:$B,MATCH($B1719,'Pliegos Tarifarios (Las Condes)'!$A:$A,0))</f>
        <v>84214.786376000004</v>
      </c>
      <c r="N1719" s="19">
        <f>I1719*INDEX('Pliegos Tarifarios (Las Condes)'!$C:$C,MATCH($B1719,'Pliegos Tarifarios (Las Condes)'!$A:$A,0))</f>
        <v>6889.8967415999996</v>
      </c>
      <c r="O1719" s="19">
        <f>J1719*INDEX('Pliegos Tarifarios (Las Condes)'!$D:$D,MATCH($B1719,'Pliegos Tarifarios (Las Condes)'!$A:$A,0))</f>
        <v>27906.455184000002</v>
      </c>
      <c r="P1719" s="19">
        <f>H1719*INDEX('Pliegos Tarifarios (Las Condes)'!$E:$E,MATCH($B1719,'Pliegos Tarifarios (Las Condes)'!$A:$A,0))</f>
        <v>9164.2876640000013</v>
      </c>
      <c r="Q1719" s="19" cm="1">
        <f t="array" ref="Q1719">H1719*_xlfn.IFS(H1719&lt;=350,INDEX('Pliegos Tarifarios (Las Condes)'!$F:$F,MATCH($B1719,'Pliegos Tarifarios (Las Condes)'!$A:$A,0)),H1719&lt;=500,INDEX('Pliegos Tarifarios (Las Condes)'!$G:$G,MATCH($B1719,'Pliegos Tarifarios (Las Condes)'!$A:$A,0)),H1719&lt;=1000,INDEX('Pliegos Tarifarios (Las Condes)'!$H:$H,MATCH($B1719,'Pliegos Tarifarios (Las Condes)'!$A:$A,0)),H1719&lt;=5000,INDEX('Pliegos Tarifarios (Las Condes)'!$I:$I,MATCH($B1719,'Pliegos Tarifarios (Las Condes)'!$A:$A,0)),H1719&gt;5000,INDEX('Pliegos Tarifarios (Las Condes)'!$J:$J,MATCH($B1719,'Pliegos Tarifarios (Las Condes)'!$A:$A,0)))/1.19</f>
        <v>1662.0569176470592</v>
      </c>
      <c r="R1719" s="19">
        <f>INDEX('Pliegos Tarifarios (Las Condes)'!$K:$K,MATCH($B1719,'Pliegos Tarifarios (Las Condes)'!$A:$A,0))</f>
        <v>719.68899999999996</v>
      </c>
      <c r="S1719" s="21">
        <f t="shared" si="81"/>
        <v>130557.17188324707</v>
      </c>
      <c r="T1719" s="21">
        <f t="shared" si="82"/>
        <v>24805.862657816942</v>
      </c>
      <c r="U1719" s="19">
        <v>0</v>
      </c>
      <c r="V1719" s="21">
        <f t="shared" si="83"/>
        <v>155363.034541064</v>
      </c>
    </row>
    <row r="1720" spans="1:22" x14ac:dyDescent="0.3">
      <c r="A1720" s="7" t="s">
        <v>143</v>
      </c>
      <c r="B1720" s="7">
        <v>4</v>
      </c>
      <c r="C1720" s="8" t="s">
        <v>186</v>
      </c>
      <c r="D1720" s="7" t="s">
        <v>892</v>
      </c>
      <c r="E1720" s="7" t="s">
        <v>121</v>
      </c>
      <c r="F1720" s="8" t="s">
        <v>893</v>
      </c>
      <c r="G1720" s="7" t="s">
        <v>16</v>
      </c>
      <c r="H1720" s="9">
        <v>709.75850000000003</v>
      </c>
      <c r="I1720" s="9">
        <v>1.9513</v>
      </c>
      <c r="J1720" s="9">
        <v>1.9144000000000001</v>
      </c>
      <c r="K1720" s="10">
        <v>0.98108953005688515</v>
      </c>
      <c r="L1720" s="9">
        <v>22.9</v>
      </c>
      <c r="M1720" s="19">
        <f>H1720*INDEX('Pliegos Tarifarios (Las Condes)'!$B:$B,MATCH($B1720,'Pliegos Tarifarios (Las Condes)'!$A:$A,0))</f>
        <v>84346.280622999999</v>
      </c>
      <c r="N1720" s="19">
        <f>I1720*INDEX('Pliegos Tarifarios (Las Condes)'!$C:$C,MATCH($B1720,'Pliegos Tarifarios (Las Condes)'!$A:$A,0))</f>
        <v>6692.6799640999998</v>
      </c>
      <c r="O1720" s="19">
        <f>J1720*INDEX('Pliegos Tarifarios (Las Condes)'!$D:$D,MATCH($B1720,'Pliegos Tarifarios (Las Condes)'!$A:$A,0))</f>
        <v>27047.447248</v>
      </c>
      <c r="P1720" s="19">
        <f>H1720*INDEX('Pliegos Tarifarios (Las Condes)'!$E:$E,MATCH($B1720,'Pliegos Tarifarios (Las Condes)'!$A:$A,0))</f>
        <v>9178.5969220000006</v>
      </c>
      <c r="Q1720" s="19" cm="1">
        <f t="array" ref="Q1720">H1720*_xlfn.IFS(H1720&lt;=350,INDEX('Pliegos Tarifarios (Las Condes)'!$F:$F,MATCH($B1720,'Pliegos Tarifarios (Las Condes)'!$A:$A,0)),H1720&lt;=500,INDEX('Pliegos Tarifarios (Las Condes)'!$G:$G,MATCH($B1720,'Pliegos Tarifarios (Las Condes)'!$A:$A,0)),H1720&lt;=1000,INDEX('Pliegos Tarifarios (Las Condes)'!$H:$H,MATCH($B1720,'Pliegos Tarifarios (Las Condes)'!$A:$A,0)),H1720&lt;=5000,INDEX('Pliegos Tarifarios (Las Condes)'!$I:$I,MATCH($B1720,'Pliegos Tarifarios (Las Condes)'!$A:$A,0)),H1720&gt;5000,INDEX('Pliegos Tarifarios (Las Condes)'!$J:$J,MATCH($B1720,'Pliegos Tarifarios (Las Condes)'!$A:$A,0)))/1.19</f>
        <v>1664.6520785714288</v>
      </c>
      <c r="R1720" s="19">
        <f>INDEX('Pliegos Tarifarios (Las Condes)'!$K:$K,MATCH($B1720,'Pliegos Tarifarios (Las Condes)'!$A:$A,0))</f>
        <v>719.68899999999996</v>
      </c>
      <c r="S1720" s="21">
        <f t="shared" si="81"/>
        <v>129649.34583567141</v>
      </c>
      <c r="T1720" s="21">
        <f t="shared" si="82"/>
        <v>24633.375708777567</v>
      </c>
      <c r="U1720" s="19">
        <v>0</v>
      </c>
      <c r="V1720" s="21">
        <f t="shared" si="83"/>
        <v>154282.72154444898</v>
      </c>
    </row>
    <row r="1721" spans="1:22" x14ac:dyDescent="0.3">
      <c r="A1721" s="7" t="s">
        <v>143</v>
      </c>
      <c r="B1721" s="7">
        <v>4</v>
      </c>
      <c r="C1721" s="8" t="s">
        <v>186</v>
      </c>
      <c r="D1721" s="7" t="s">
        <v>894</v>
      </c>
      <c r="E1721" s="7" t="s">
        <v>121</v>
      </c>
      <c r="F1721" s="8" t="s">
        <v>895</v>
      </c>
      <c r="G1721" s="7" t="s">
        <v>16</v>
      </c>
      <c r="H1721" s="9">
        <v>710.5915</v>
      </c>
      <c r="I1721" s="9">
        <v>2.044</v>
      </c>
      <c r="J1721" s="9">
        <v>1.9679</v>
      </c>
      <c r="K1721" s="10">
        <v>0.96276908023483365</v>
      </c>
      <c r="L1721" s="9">
        <v>22.92</v>
      </c>
      <c r="M1721" s="19">
        <f>H1721*INDEX('Pliegos Tarifarios (Las Condes)'!$B:$B,MATCH($B1721,'Pliegos Tarifarios (Las Condes)'!$A:$A,0))</f>
        <v>84445.272677000001</v>
      </c>
      <c r="N1721" s="19">
        <f>I1721*INDEX('Pliegos Tarifarios (Las Condes)'!$C:$C,MATCH($B1721,'Pliegos Tarifarios (Las Condes)'!$A:$A,0))</f>
        <v>7010.627708</v>
      </c>
      <c r="O1721" s="19">
        <f>J1721*INDEX('Pliegos Tarifarios (Las Condes)'!$D:$D,MATCH($B1721,'Pliegos Tarifarios (Las Condes)'!$A:$A,0))</f>
        <v>27803.317717999998</v>
      </c>
      <c r="P1721" s="19">
        <f>H1721*INDEX('Pliegos Tarifarios (Las Condes)'!$E:$E,MATCH($B1721,'Pliegos Tarifarios (Las Condes)'!$A:$A,0))</f>
        <v>9189.3692780000001</v>
      </c>
      <c r="Q1721" s="19" cm="1">
        <f t="array" ref="Q1721">H1721*_xlfn.IFS(H1721&lt;=350,INDEX('Pliegos Tarifarios (Las Condes)'!$F:$F,MATCH($B1721,'Pliegos Tarifarios (Las Condes)'!$A:$A,0)),H1721&lt;=500,INDEX('Pliegos Tarifarios (Las Condes)'!$G:$G,MATCH($B1721,'Pliegos Tarifarios (Las Condes)'!$A:$A,0)),H1721&lt;=1000,INDEX('Pliegos Tarifarios (Las Condes)'!$H:$H,MATCH($B1721,'Pliegos Tarifarios (Las Condes)'!$A:$A,0)),H1721&lt;=5000,INDEX('Pliegos Tarifarios (Las Condes)'!$I:$I,MATCH($B1721,'Pliegos Tarifarios (Las Condes)'!$A:$A,0)),H1721&gt;5000,INDEX('Pliegos Tarifarios (Las Condes)'!$J:$J,MATCH($B1721,'Pliegos Tarifarios (Las Condes)'!$A:$A,0)))/1.19</f>
        <v>1666.6057785714288</v>
      </c>
      <c r="R1721" s="19">
        <f>INDEX('Pliegos Tarifarios (Las Condes)'!$K:$K,MATCH($B1721,'Pliegos Tarifarios (Las Condes)'!$A:$A,0))</f>
        <v>719.68899999999996</v>
      </c>
      <c r="S1721" s="21">
        <f t="shared" si="81"/>
        <v>130834.88215957141</v>
      </c>
      <c r="T1721" s="21">
        <f t="shared" si="82"/>
        <v>24858.62761031857</v>
      </c>
      <c r="U1721" s="19">
        <v>0</v>
      </c>
      <c r="V1721" s="21">
        <f t="shared" si="83"/>
        <v>155693.50976988999</v>
      </c>
    </row>
    <row r="1722" spans="1:22" x14ac:dyDescent="0.3">
      <c r="A1722" s="7" t="s">
        <v>143</v>
      </c>
      <c r="B1722" s="7">
        <v>4</v>
      </c>
      <c r="C1722" s="8" t="s">
        <v>186</v>
      </c>
      <c r="D1722" s="7" t="s">
        <v>896</v>
      </c>
      <c r="E1722" s="7" t="s">
        <v>121</v>
      </c>
      <c r="F1722" s="8" t="s">
        <v>897</v>
      </c>
      <c r="G1722" s="7" t="s">
        <v>16</v>
      </c>
      <c r="H1722" s="9">
        <v>709.226</v>
      </c>
      <c r="I1722" s="9">
        <v>1.9870000000000001</v>
      </c>
      <c r="J1722" s="9">
        <v>1.9870000000000001</v>
      </c>
      <c r="K1722" s="10">
        <v>1</v>
      </c>
      <c r="L1722" s="9">
        <v>22.88</v>
      </c>
      <c r="M1722" s="19">
        <f>H1722*INDEX('Pliegos Tarifarios (Las Condes)'!$B:$B,MATCH($B1722,'Pliegos Tarifarios (Las Condes)'!$A:$A,0))</f>
        <v>84282.999387999997</v>
      </c>
      <c r="N1722" s="19">
        <f>I1722*INDEX('Pliegos Tarifarios (Las Condes)'!$C:$C,MATCH($B1722,'Pliegos Tarifarios (Las Condes)'!$A:$A,0))</f>
        <v>6815.1258590000007</v>
      </c>
      <c r="O1722" s="19">
        <f>J1722*INDEX('Pliegos Tarifarios (Las Condes)'!$D:$D,MATCH($B1722,'Pliegos Tarifarios (Las Condes)'!$A:$A,0))</f>
        <v>28073.170540000003</v>
      </c>
      <c r="P1722" s="19">
        <f>H1722*INDEX('Pliegos Tarifarios (Las Condes)'!$E:$E,MATCH($B1722,'Pliegos Tarifarios (Las Condes)'!$A:$A,0))</f>
        <v>9171.7106320000003</v>
      </c>
      <c r="Q1722" s="19" cm="1">
        <f t="array" ref="Q1722">H1722*_xlfn.IFS(H1722&lt;=350,INDEX('Pliegos Tarifarios (Las Condes)'!$F:$F,MATCH($B1722,'Pliegos Tarifarios (Las Condes)'!$A:$A,0)),H1722&lt;=500,INDEX('Pliegos Tarifarios (Las Condes)'!$G:$G,MATCH($B1722,'Pliegos Tarifarios (Las Condes)'!$A:$A,0)),H1722&lt;=1000,INDEX('Pliegos Tarifarios (Las Condes)'!$H:$H,MATCH($B1722,'Pliegos Tarifarios (Las Condes)'!$A:$A,0)),H1722&lt;=5000,INDEX('Pliegos Tarifarios (Las Condes)'!$I:$I,MATCH($B1722,'Pliegos Tarifarios (Las Condes)'!$A:$A,0)),H1722&gt;5000,INDEX('Pliegos Tarifarios (Las Condes)'!$J:$J,MATCH($B1722,'Pliegos Tarifarios (Las Condes)'!$A:$A,0)))/1.19</f>
        <v>1663.4031647058825</v>
      </c>
      <c r="R1722" s="19">
        <f>INDEX('Pliegos Tarifarios (Las Condes)'!$K:$K,MATCH($B1722,'Pliegos Tarifarios (Las Condes)'!$A:$A,0))</f>
        <v>719.68899999999996</v>
      </c>
      <c r="S1722" s="21">
        <f t="shared" si="81"/>
        <v>130726.0985837059</v>
      </c>
      <c r="T1722" s="21">
        <f t="shared" si="82"/>
        <v>24837.95873090412</v>
      </c>
      <c r="U1722" s="19">
        <v>0</v>
      </c>
      <c r="V1722" s="21">
        <f t="shared" si="83"/>
        <v>155564.05731461002</v>
      </c>
    </row>
    <row r="1723" spans="1:22" x14ac:dyDescent="0.3">
      <c r="A1723" s="7" t="s">
        <v>143</v>
      </c>
      <c r="B1723" s="7">
        <v>4</v>
      </c>
      <c r="C1723" s="8" t="s">
        <v>186</v>
      </c>
      <c r="D1723" s="7" t="s">
        <v>898</v>
      </c>
      <c r="E1723" s="7" t="s">
        <v>121</v>
      </c>
      <c r="F1723" s="8" t="s">
        <v>899</v>
      </c>
      <c r="G1723" s="7" t="s">
        <v>16</v>
      </c>
      <c r="H1723" s="9">
        <v>711.10440000000006</v>
      </c>
      <c r="I1723" s="9">
        <v>2.0091999999999999</v>
      </c>
      <c r="J1723" s="9">
        <v>2.0091999999999999</v>
      </c>
      <c r="K1723" s="10">
        <v>1</v>
      </c>
      <c r="L1723" s="9">
        <v>22.94</v>
      </c>
      <c r="M1723" s="19">
        <f>H1723*INDEX('Pliegos Tarifarios (Las Condes)'!$B:$B,MATCH($B1723,'Pliegos Tarifarios (Las Condes)'!$A:$A,0))</f>
        <v>84506.224687199996</v>
      </c>
      <c r="N1723" s="19">
        <f>I1723*INDEX('Pliegos Tarifarios (Las Condes)'!$C:$C,MATCH($B1723,'Pliegos Tarifarios (Las Condes)'!$A:$A,0))</f>
        <v>6891.2686843999991</v>
      </c>
      <c r="O1723" s="19">
        <f>J1723*INDEX('Pliegos Tarifarios (Las Condes)'!$D:$D,MATCH($B1723,'Pliegos Tarifarios (Las Condes)'!$A:$A,0))</f>
        <v>28386.821463999997</v>
      </c>
      <c r="P1723" s="19">
        <f>H1723*INDEX('Pliegos Tarifarios (Las Condes)'!$E:$E,MATCH($B1723,'Pliegos Tarifarios (Las Condes)'!$A:$A,0))</f>
        <v>9196.0021008000003</v>
      </c>
      <c r="Q1723" s="19" cm="1">
        <f t="array" ref="Q1723">H1723*_xlfn.IFS(H1723&lt;=350,INDEX('Pliegos Tarifarios (Las Condes)'!$F:$F,MATCH($B1723,'Pliegos Tarifarios (Las Condes)'!$A:$A,0)),H1723&lt;=500,INDEX('Pliegos Tarifarios (Las Condes)'!$G:$G,MATCH($B1723,'Pliegos Tarifarios (Las Condes)'!$A:$A,0)),H1723&lt;=1000,INDEX('Pliegos Tarifarios (Las Condes)'!$H:$H,MATCH($B1723,'Pliegos Tarifarios (Las Condes)'!$A:$A,0)),H1723&lt;=5000,INDEX('Pliegos Tarifarios (Las Condes)'!$I:$I,MATCH($B1723,'Pliegos Tarifarios (Las Condes)'!$A:$A,0)),H1723&gt;5000,INDEX('Pliegos Tarifarios (Las Condes)'!$J:$J,MATCH($B1723,'Pliegos Tarifarios (Las Condes)'!$A:$A,0)))/1.19</f>
        <v>1667.8087230252106</v>
      </c>
      <c r="R1723" s="19">
        <f>INDEX('Pliegos Tarifarios (Las Condes)'!$K:$K,MATCH($B1723,'Pliegos Tarifarios (Las Condes)'!$A:$A,0))</f>
        <v>719.68899999999996</v>
      </c>
      <c r="S1723" s="21">
        <f t="shared" si="81"/>
        <v>131367.8146594252</v>
      </c>
      <c r="T1723" s="21">
        <f t="shared" si="82"/>
        <v>24959.884785290789</v>
      </c>
      <c r="U1723" s="19">
        <v>0</v>
      </c>
      <c r="V1723" s="21">
        <f t="shared" si="83"/>
        <v>156327.69944471598</v>
      </c>
    </row>
    <row r="1724" spans="1:22" x14ac:dyDescent="0.3">
      <c r="A1724" s="7" t="s">
        <v>143</v>
      </c>
      <c r="B1724" s="7">
        <v>4</v>
      </c>
      <c r="C1724" s="8" t="s">
        <v>186</v>
      </c>
      <c r="D1724" s="7" t="s">
        <v>900</v>
      </c>
      <c r="E1724" s="7" t="s">
        <v>121</v>
      </c>
      <c r="F1724" s="8" t="s">
        <v>901</v>
      </c>
      <c r="G1724" s="7" t="s">
        <v>16</v>
      </c>
      <c r="H1724" s="9">
        <v>710.03920000000005</v>
      </c>
      <c r="I1724" s="9">
        <v>1.9915</v>
      </c>
      <c r="J1724" s="9">
        <v>1.9915</v>
      </c>
      <c r="K1724" s="10">
        <v>1</v>
      </c>
      <c r="L1724" s="9">
        <v>22.9</v>
      </c>
      <c r="M1724" s="19">
        <f>H1724*INDEX('Pliegos Tarifarios (Las Condes)'!$B:$B,MATCH($B1724,'Pliegos Tarifarios (Las Condes)'!$A:$A,0))</f>
        <v>84379.638449599996</v>
      </c>
      <c r="N1724" s="19">
        <f>I1724*INDEX('Pliegos Tarifarios (Las Condes)'!$C:$C,MATCH($B1724,'Pliegos Tarifarios (Las Condes)'!$A:$A,0))</f>
        <v>6830.5602154999997</v>
      </c>
      <c r="O1724" s="19">
        <f>J1724*INDEX('Pliegos Tarifarios (Las Condes)'!$D:$D,MATCH($B1724,'Pliegos Tarifarios (Las Condes)'!$A:$A,0))</f>
        <v>28136.74843</v>
      </c>
      <c r="P1724" s="19">
        <f>H1724*INDEX('Pliegos Tarifarios (Las Condes)'!$E:$E,MATCH($B1724,'Pliegos Tarifarios (Las Condes)'!$A:$A,0))</f>
        <v>9182.2269344000015</v>
      </c>
      <c r="Q1724" s="19" cm="1">
        <f t="array" ref="Q1724">H1724*_xlfn.IFS(H1724&lt;=350,INDEX('Pliegos Tarifarios (Las Condes)'!$F:$F,MATCH($B1724,'Pliegos Tarifarios (Las Condes)'!$A:$A,0)),H1724&lt;=500,INDEX('Pliegos Tarifarios (Las Condes)'!$G:$G,MATCH($B1724,'Pliegos Tarifarios (Las Condes)'!$A:$A,0)),H1724&lt;=1000,INDEX('Pliegos Tarifarios (Las Condes)'!$H:$H,MATCH($B1724,'Pliegos Tarifarios (Las Condes)'!$A:$A,0)),H1724&lt;=5000,INDEX('Pliegos Tarifarios (Las Condes)'!$I:$I,MATCH($B1724,'Pliegos Tarifarios (Las Condes)'!$A:$A,0)),H1724&gt;5000,INDEX('Pliegos Tarifarios (Las Condes)'!$J:$J,MATCH($B1724,'Pliegos Tarifarios (Las Condes)'!$A:$A,0)))/1.19</f>
        <v>1665.3104262184879</v>
      </c>
      <c r="R1724" s="19">
        <f>INDEX('Pliegos Tarifarios (Las Condes)'!$K:$K,MATCH($B1724,'Pliegos Tarifarios (Las Condes)'!$A:$A,0))</f>
        <v>719.68899999999996</v>
      </c>
      <c r="S1724" s="21">
        <f t="shared" si="81"/>
        <v>130914.17345571848</v>
      </c>
      <c r="T1724" s="21">
        <f t="shared" si="82"/>
        <v>24873.69295658651</v>
      </c>
      <c r="U1724" s="19">
        <v>0</v>
      </c>
      <c r="V1724" s="21">
        <f t="shared" si="83"/>
        <v>155787.86641230498</v>
      </c>
    </row>
    <row r="1725" spans="1:22" x14ac:dyDescent="0.3">
      <c r="A1725" s="7" t="s">
        <v>143</v>
      </c>
      <c r="B1725" s="7">
        <v>4</v>
      </c>
      <c r="C1725" s="8" t="s">
        <v>186</v>
      </c>
      <c r="D1725" s="7" t="s">
        <v>902</v>
      </c>
      <c r="E1725" s="7" t="s">
        <v>121</v>
      </c>
      <c r="F1725" s="8" t="s">
        <v>903</v>
      </c>
      <c r="G1725" s="7" t="s">
        <v>16</v>
      </c>
      <c r="H1725" s="9">
        <v>709.9316</v>
      </c>
      <c r="I1725" s="9">
        <v>2.0114999999999998</v>
      </c>
      <c r="J1725" s="9">
        <v>1.9741</v>
      </c>
      <c r="K1725" s="10">
        <v>0.98140691026597071</v>
      </c>
      <c r="L1725" s="9">
        <v>22.9</v>
      </c>
      <c r="M1725" s="19">
        <f>H1725*INDEX('Pliegos Tarifarios (Las Condes)'!$B:$B,MATCH($B1725,'Pliegos Tarifarios (Las Condes)'!$A:$A,0))</f>
        <v>84366.851480799989</v>
      </c>
      <c r="N1725" s="19">
        <f>I1725*INDEX('Pliegos Tarifarios (Las Condes)'!$C:$C,MATCH($B1725,'Pliegos Tarifarios (Las Condes)'!$A:$A,0))</f>
        <v>6899.1573554999995</v>
      </c>
      <c r="O1725" s="19">
        <f>J1725*INDEX('Pliegos Tarifarios (Las Condes)'!$D:$D,MATCH($B1725,'Pliegos Tarifarios (Las Condes)'!$A:$A,0))</f>
        <v>27890.913922</v>
      </c>
      <c r="P1725" s="19">
        <f>H1725*INDEX('Pliegos Tarifarios (Las Condes)'!$E:$E,MATCH($B1725,'Pliegos Tarifarios (Las Condes)'!$A:$A,0))</f>
        <v>9180.8354512000005</v>
      </c>
      <c r="Q1725" s="19" cm="1">
        <f t="array" ref="Q1725">H1725*_xlfn.IFS(H1725&lt;=350,INDEX('Pliegos Tarifarios (Las Condes)'!$F:$F,MATCH($B1725,'Pliegos Tarifarios (Las Condes)'!$A:$A,0)),H1725&lt;=500,INDEX('Pliegos Tarifarios (Las Condes)'!$G:$G,MATCH($B1725,'Pliegos Tarifarios (Las Condes)'!$A:$A,0)),H1725&lt;=1000,INDEX('Pliegos Tarifarios (Las Condes)'!$H:$H,MATCH($B1725,'Pliegos Tarifarios (Las Condes)'!$A:$A,0)),H1725&lt;=5000,INDEX('Pliegos Tarifarios (Las Condes)'!$I:$I,MATCH($B1725,'Pliegos Tarifarios (Las Condes)'!$A:$A,0)),H1725&gt;5000,INDEX('Pliegos Tarifarios (Las Condes)'!$J:$J,MATCH($B1725,'Pliegos Tarifarios (Las Condes)'!$A:$A,0)))/1.19</f>
        <v>1665.058063529412</v>
      </c>
      <c r="R1725" s="19">
        <f>INDEX('Pliegos Tarifarios (Las Condes)'!$K:$K,MATCH($B1725,'Pliegos Tarifarios (Las Condes)'!$A:$A,0))</f>
        <v>719.68899999999996</v>
      </c>
      <c r="S1725" s="21">
        <f t="shared" si="81"/>
        <v>130722.50527302941</v>
      </c>
      <c r="T1725" s="21">
        <f t="shared" si="82"/>
        <v>24837.276001875587</v>
      </c>
      <c r="U1725" s="19">
        <v>0</v>
      </c>
      <c r="V1725" s="21">
        <f t="shared" si="83"/>
        <v>155559.78127490499</v>
      </c>
    </row>
    <row r="1726" spans="1:22" x14ac:dyDescent="0.3">
      <c r="A1726" s="7" t="s">
        <v>143</v>
      </c>
      <c r="B1726" s="7">
        <v>4</v>
      </c>
      <c r="C1726" s="8" t="s">
        <v>186</v>
      </c>
      <c r="D1726" s="7" t="s">
        <v>904</v>
      </c>
      <c r="E1726" s="7" t="s">
        <v>121</v>
      </c>
      <c r="F1726" s="8" t="s">
        <v>905</v>
      </c>
      <c r="G1726" s="7" t="s">
        <v>16</v>
      </c>
      <c r="H1726" s="9">
        <v>710.00260000000003</v>
      </c>
      <c r="I1726" s="9">
        <v>2.0253999999999999</v>
      </c>
      <c r="J1726" s="9">
        <v>1.9753000000000001</v>
      </c>
      <c r="K1726" s="10">
        <v>0.97526414535400419</v>
      </c>
      <c r="L1726" s="9">
        <v>22.9</v>
      </c>
      <c r="M1726" s="19">
        <f>H1726*INDEX('Pliegos Tarifarios (Las Condes)'!$B:$B,MATCH($B1726,'Pliegos Tarifarios (Las Condes)'!$A:$A,0))</f>
        <v>84375.288978800003</v>
      </c>
      <c r="N1726" s="19">
        <f>I1726*INDEX('Pliegos Tarifarios (Las Condes)'!$C:$C,MATCH($B1726,'Pliegos Tarifarios (Las Condes)'!$A:$A,0))</f>
        <v>6946.8323677999997</v>
      </c>
      <c r="O1726" s="19">
        <f>J1726*INDEX('Pliegos Tarifarios (Las Condes)'!$D:$D,MATCH($B1726,'Pliegos Tarifarios (Las Condes)'!$A:$A,0))</f>
        <v>27907.868026</v>
      </c>
      <c r="P1726" s="19">
        <f>H1726*INDEX('Pliegos Tarifarios (Las Condes)'!$E:$E,MATCH($B1726,'Pliegos Tarifarios (Las Condes)'!$A:$A,0))</f>
        <v>9181.7536232000002</v>
      </c>
      <c r="Q1726" s="19" cm="1">
        <f t="array" ref="Q1726">H1726*_xlfn.IFS(H1726&lt;=350,INDEX('Pliegos Tarifarios (Las Condes)'!$F:$F,MATCH($B1726,'Pliegos Tarifarios (Las Condes)'!$A:$A,0)),H1726&lt;=500,INDEX('Pliegos Tarifarios (Las Condes)'!$G:$G,MATCH($B1726,'Pliegos Tarifarios (Las Condes)'!$A:$A,0)),H1726&lt;=1000,INDEX('Pliegos Tarifarios (Las Condes)'!$H:$H,MATCH($B1726,'Pliegos Tarifarios (Las Condes)'!$A:$A,0)),H1726&lt;=5000,INDEX('Pliegos Tarifarios (Las Condes)'!$I:$I,MATCH($B1726,'Pliegos Tarifarios (Las Condes)'!$A:$A,0)),H1726&gt;5000,INDEX('Pliegos Tarifarios (Las Condes)'!$J:$J,MATCH($B1726,'Pliegos Tarifarios (Las Condes)'!$A:$A,0)))/1.19</f>
        <v>1665.2245853781515</v>
      </c>
      <c r="R1726" s="19">
        <f>INDEX('Pliegos Tarifarios (Las Condes)'!$K:$K,MATCH($B1726,'Pliegos Tarifarios (Las Condes)'!$A:$A,0))</f>
        <v>719.68899999999996</v>
      </c>
      <c r="S1726" s="21">
        <f t="shared" si="81"/>
        <v>130796.65658117815</v>
      </c>
      <c r="T1726" s="21">
        <f t="shared" si="82"/>
        <v>24851.364750423847</v>
      </c>
      <c r="U1726" s="19">
        <v>0</v>
      </c>
      <c r="V1726" s="21">
        <f t="shared" si="83"/>
        <v>155648.02133160201</v>
      </c>
    </row>
    <row r="1727" spans="1:22" x14ac:dyDescent="0.3">
      <c r="A1727" s="7" t="s">
        <v>143</v>
      </c>
      <c r="B1727" s="7">
        <v>4</v>
      </c>
      <c r="C1727" s="8" t="s">
        <v>186</v>
      </c>
      <c r="D1727" s="7" t="s">
        <v>906</v>
      </c>
      <c r="E1727" s="7" t="s">
        <v>121</v>
      </c>
      <c r="F1727" s="8" t="s">
        <v>907</v>
      </c>
      <c r="G1727" s="7" t="s">
        <v>16</v>
      </c>
      <c r="H1727" s="9">
        <v>708.34180000000003</v>
      </c>
      <c r="I1727" s="9">
        <v>2.0127000000000002</v>
      </c>
      <c r="J1727" s="9">
        <v>2.0127000000000002</v>
      </c>
      <c r="K1727" s="10">
        <v>1</v>
      </c>
      <c r="L1727" s="9">
        <v>22.85</v>
      </c>
      <c r="M1727" s="19">
        <f>H1727*INDEX('Pliegos Tarifarios (Las Condes)'!$B:$B,MATCH($B1727,'Pliegos Tarifarios (Las Condes)'!$A:$A,0))</f>
        <v>84177.922828399998</v>
      </c>
      <c r="N1727" s="19">
        <f>I1727*INDEX('Pliegos Tarifarios (Las Condes)'!$C:$C,MATCH($B1727,'Pliegos Tarifarios (Las Condes)'!$A:$A,0))</f>
        <v>6903.2731839000007</v>
      </c>
      <c r="O1727" s="19">
        <f>J1727*INDEX('Pliegos Tarifarios (Las Condes)'!$D:$D,MATCH($B1727,'Pliegos Tarifarios (Las Condes)'!$A:$A,0))</f>
        <v>28436.270934000004</v>
      </c>
      <c r="P1727" s="19">
        <f>H1727*INDEX('Pliegos Tarifarios (Las Condes)'!$E:$E,MATCH($B1727,'Pliegos Tarifarios (Las Condes)'!$A:$A,0))</f>
        <v>9160.2761576000012</v>
      </c>
      <c r="Q1727" s="19" cm="1">
        <f t="array" ref="Q1727">H1727*_xlfn.IFS(H1727&lt;=350,INDEX('Pliegos Tarifarios (Las Condes)'!$F:$F,MATCH($B1727,'Pliegos Tarifarios (Las Condes)'!$A:$A,0)),H1727&lt;=500,INDEX('Pliegos Tarifarios (Las Condes)'!$G:$G,MATCH($B1727,'Pliegos Tarifarios (Las Condes)'!$A:$A,0)),H1727&lt;=1000,INDEX('Pliegos Tarifarios (Las Condes)'!$H:$H,MATCH($B1727,'Pliegos Tarifarios (Las Condes)'!$A:$A,0)),H1727&lt;=5000,INDEX('Pliegos Tarifarios (Las Condes)'!$I:$I,MATCH($B1727,'Pliegos Tarifarios (Las Condes)'!$A:$A,0)),H1727&gt;5000,INDEX('Pliegos Tarifarios (Las Condes)'!$J:$J,MATCH($B1727,'Pliegos Tarifarios (Las Condes)'!$A:$A,0)))/1.19</f>
        <v>1661.3293813445382</v>
      </c>
      <c r="R1727" s="19">
        <f>INDEX('Pliegos Tarifarios (Las Condes)'!$K:$K,MATCH($B1727,'Pliegos Tarifarios (Las Condes)'!$A:$A,0))</f>
        <v>719.68899999999996</v>
      </c>
      <c r="S1727" s="21">
        <f t="shared" si="81"/>
        <v>131058.76148524454</v>
      </c>
      <c r="T1727" s="21">
        <f t="shared" si="82"/>
        <v>24901.164682196464</v>
      </c>
      <c r="U1727" s="19">
        <v>0</v>
      </c>
      <c r="V1727" s="21">
        <f t="shared" si="83"/>
        <v>155959.92616744101</v>
      </c>
    </row>
    <row r="1728" spans="1:22" x14ac:dyDescent="0.3">
      <c r="A1728" s="7" t="s">
        <v>143</v>
      </c>
      <c r="B1728" s="7">
        <v>4</v>
      </c>
      <c r="C1728" s="8" t="s">
        <v>186</v>
      </c>
      <c r="D1728" s="7" t="s">
        <v>908</v>
      </c>
      <c r="E1728" s="7" t="s">
        <v>121</v>
      </c>
      <c r="F1728" s="8" t="s">
        <v>909</v>
      </c>
      <c r="G1728" s="7" t="s">
        <v>16</v>
      </c>
      <c r="H1728" s="9">
        <v>711.41719999999998</v>
      </c>
      <c r="I1728" s="9">
        <v>2.0286</v>
      </c>
      <c r="J1728" s="9">
        <v>2.02</v>
      </c>
      <c r="K1728" s="10">
        <v>0.99576062308981561</v>
      </c>
      <c r="L1728" s="9">
        <v>22.95</v>
      </c>
      <c r="M1728" s="19">
        <f>H1728*INDEX('Pliegos Tarifarios (Las Condes)'!$B:$B,MATCH($B1728,'Pliegos Tarifarios (Las Condes)'!$A:$A,0))</f>
        <v>84543.397213599994</v>
      </c>
      <c r="N1728" s="19">
        <f>I1728*INDEX('Pliegos Tarifarios (Las Condes)'!$C:$C,MATCH($B1728,'Pliegos Tarifarios (Las Condes)'!$A:$A,0))</f>
        <v>6957.8079102000002</v>
      </c>
      <c r="O1728" s="19">
        <f>J1728*INDEX('Pliegos Tarifarios (Las Condes)'!$D:$D,MATCH($B1728,'Pliegos Tarifarios (Las Condes)'!$A:$A,0))</f>
        <v>28539.4084</v>
      </c>
      <c r="P1728" s="19">
        <f>H1728*INDEX('Pliegos Tarifarios (Las Condes)'!$E:$E,MATCH($B1728,'Pliegos Tarifarios (Las Condes)'!$A:$A,0))</f>
        <v>9200.0472303999995</v>
      </c>
      <c r="Q1728" s="19" cm="1">
        <f t="array" ref="Q1728">H1728*_xlfn.IFS(H1728&lt;=350,INDEX('Pliegos Tarifarios (Las Condes)'!$F:$F,MATCH($B1728,'Pliegos Tarifarios (Las Condes)'!$A:$A,0)),H1728&lt;=500,INDEX('Pliegos Tarifarios (Las Condes)'!$G:$G,MATCH($B1728,'Pliegos Tarifarios (Las Condes)'!$A:$A,0)),H1728&lt;=1000,INDEX('Pliegos Tarifarios (Las Condes)'!$H:$H,MATCH($B1728,'Pliegos Tarifarios (Las Condes)'!$A:$A,0)),H1728&lt;=5000,INDEX('Pliegos Tarifarios (Las Condes)'!$I:$I,MATCH($B1728,'Pliegos Tarifarios (Las Condes)'!$A:$A,0)),H1728&gt;5000,INDEX('Pliegos Tarifarios (Las Condes)'!$J:$J,MATCH($B1728,'Pliegos Tarifarios (Las Condes)'!$A:$A,0)))/1.19</f>
        <v>1668.5423573109247</v>
      </c>
      <c r="R1728" s="19">
        <f>INDEX('Pliegos Tarifarios (Las Condes)'!$K:$K,MATCH($B1728,'Pliegos Tarifarios (Las Condes)'!$A:$A,0))</f>
        <v>719.68899999999996</v>
      </c>
      <c r="S1728" s="21">
        <f t="shared" si="81"/>
        <v>131628.89211151094</v>
      </c>
      <c r="T1728" s="21">
        <f t="shared" si="82"/>
        <v>25009.489501187079</v>
      </c>
      <c r="U1728" s="19">
        <v>0</v>
      </c>
      <c r="V1728" s="21">
        <f t="shared" si="83"/>
        <v>156638.38161269802</v>
      </c>
    </row>
    <row r="1729" spans="1:22" x14ac:dyDescent="0.3">
      <c r="A1729" s="7" t="s">
        <v>143</v>
      </c>
      <c r="B1729" s="7">
        <v>4</v>
      </c>
      <c r="C1729" s="8" t="s">
        <v>186</v>
      </c>
      <c r="D1729" s="7" t="s">
        <v>910</v>
      </c>
      <c r="E1729" s="7" t="s">
        <v>121</v>
      </c>
      <c r="F1729" s="8" t="s">
        <v>911</v>
      </c>
      <c r="G1729" s="7" t="s">
        <v>16</v>
      </c>
      <c r="H1729" s="9">
        <v>710.23850000000004</v>
      </c>
      <c r="I1729" s="9">
        <v>1.9866999999999999</v>
      </c>
      <c r="J1729" s="9">
        <v>1.9866999999999999</v>
      </c>
      <c r="K1729" s="10">
        <v>1</v>
      </c>
      <c r="L1729" s="9">
        <v>22.91</v>
      </c>
      <c r="M1729" s="19">
        <f>H1729*INDEX('Pliegos Tarifarios (Las Condes)'!$B:$B,MATCH($B1729,'Pliegos Tarifarios (Las Condes)'!$A:$A,0))</f>
        <v>84403.322862999994</v>
      </c>
      <c r="N1729" s="19">
        <f>I1729*INDEX('Pliegos Tarifarios (Las Condes)'!$C:$C,MATCH($B1729,'Pliegos Tarifarios (Las Condes)'!$A:$A,0))</f>
        <v>6814.0969018999995</v>
      </c>
      <c r="O1729" s="19">
        <f>J1729*INDEX('Pliegos Tarifarios (Las Condes)'!$D:$D,MATCH($B1729,'Pliegos Tarifarios (Las Condes)'!$A:$A,0))</f>
        <v>28068.932013999998</v>
      </c>
      <c r="P1729" s="19">
        <f>H1729*INDEX('Pliegos Tarifarios (Las Condes)'!$E:$E,MATCH($B1729,'Pliegos Tarifarios (Las Condes)'!$A:$A,0))</f>
        <v>9184.804282000001</v>
      </c>
      <c r="Q1729" s="19" cm="1">
        <f t="array" ref="Q1729">H1729*_xlfn.IFS(H1729&lt;=350,INDEX('Pliegos Tarifarios (Las Condes)'!$F:$F,MATCH($B1729,'Pliegos Tarifarios (Las Condes)'!$A:$A,0)),H1729&lt;=500,INDEX('Pliegos Tarifarios (Las Condes)'!$G:$G,MATCH($B1729,'Pliegos Tarifarios (Las Condes)'!$A:$A,0)),H1729&lt;=1000,INDEX('Pliegos Tarifarios (Las Condes)'!$H:$H,MATCH($B1729,'Pliegos Tarifarios (Las Condes)'!$A:$A,0)),H1729&lt;=5000,INDEX('Pliegos Tarifarios (Las Condes)'!$I:$I,MATCH($B1729,'Pliegos Tarifarios (Las Condes)'!$A:$A,0)),H1729&gt;5000,INDEX('Pliegos Tarifarios (Las Condes)'!$J:$J,MATCH($B1729,'Pliegos Tarifarios (Las Condes)'!$A:$A,0)))/1.19</f>
        <v>1665.777860084034</v>
      </c>
      <c r="R1729" s="19">
        <f>INDEX('Pliegos Tarifarios (Las Condes)'!$K:$K,MATCH($B1729,'Pliegos Tarifarios (Las Condes)'!$A:$A,0))</f>
        <v>719.68899999999996</v>
      </c>
      <c r="S1729" s="21">
        <f t="shared" si="81"/>
        <v>130856.62292098402</v>
      </c>
      <c r="T1729" s="21">
        <f t="shared" si="82"/>
        <v>24862.758354986963</v>
      </c>
      <c r="U1729" s="19">
        <v>0</v>
      </c>
      <c r="V1729" s="21">
        <f t="shared" si="83"/>
        <v>155719.38127597098</v>
      </c>
    </row>
    <row r="1730" spans="1:22" x14ac:dyDescent="0.3">
      <c r="A1730" s="7" t="s">
        <v>143</v>
      </c>
      <c r="B1730" s="7">
        <v>4</v>
      </c>
      <c r="C1730" s="8" t="s">
        <v>186</v>
      </c>
      <c r="D1730" s="7" t="s">
        <v>912</v>
      </c>
      <c r="E1730" s="7" t="s">
        <v>121</v>
      </c>
      <c r="F1730" s="8" t="s">
        <v>913</v>
      </c>
      <c r="G1730" s="7" t="s">
        <v>16</v>
      </c>
      <c r="H1730" s="9">
        <v>710.75660000000005</v>
      </c>
      <c r="I1730" s="9">
        <v>1.9902</v>
      </c>
      <c r="J1730" s="9">
        <v>1.9902</v>
      </c>
      <c r="K1730" s="10">
        <v>1</v>
      </c>
      <c r="L1730" s="9">
        <v>22.93</v>
      </c>
      <c r="M1730" s="19">
        <f>H1730*INDEX('Pliegos Tarifarios (Las Condes)'!$B:$B,MATCH($B1730,'Pliegos Tarifarios (Las Condes)'!$A:$A,0))</f>
        <v>84464.892830800003</v>
      </c>
      <c r="N1730" s="19">
        <f>I1730*INDEX('Pliegos Tarifarios (Las Condes)'!$C:$C,MATCH($B1730,'Pliegos Tarifarios (Las Condes)'!$A:$A,0))</f>
        <v>6826.1014014000002</v>
      </c>
      <c r="O1730" s="19">
        <f>J1730*INDEX('Pliegos Tarifarios (Las Condes)'!$D:$D,MATCH($B1730,'Pliegos Tarifarios (Las Condes)'!$A:$A,0))</f>
        <v>28118.381484000001</v>
      </c>
      <c r="P1730" s="19">
        <f>H1730*INDEX('Pliegos Tarifarios (Las Condes)'!$E:$E,MATCH($B1730,'Pliegos Tarifarios (Las Condes)'!$A:$A,0))</f>
        <v>9191.5043512000011</v>
      </c>
      <c r="Q1730" s="19" cm="1">
        <f t="array" ref="Q1730">H1730*_xlfn.IFS(H1730&lt;=350,INDEX('Pliegos Tarifarios (Las Condes)'!$F:$F,MATCH($B1730,'Pliegos Tarifarios (Las Condes)'!$A:$A,0)),H1730&lt;=500,INDEX('Pliegos Tarifarios (Las Condes)'!$G:$G,MATCH($B1730,'Pliegos Tarifarios (Las Condes)'!$A:$A,0)),H1730&lt;=1000,INDEX('Pliegos Tarifarios (Las Condes)'!$H:$H,MATCH($B1730,'Pliegos Tarifarios (Las Condes)'!$A:$A,0)),H1730&lt;=5000,INDEX('Pliegos Tarifarios (Las Condes)'!$I:$I,MATCH($B1730,'Pliegos Tarifarios (Las Condes)'!$A:$A,0)),H1730&gt;5000,INDEX('Pliegos Tarifarios (Las Condes)'!$J:$J,MATCH($B1730,'Pliegos Tarifarios (Las Condes)'!$A:$A,0)))/1.19</f>
        <v>1666.993000504202</v>
      </c>
      <c r="R1730" s="19">
        <f>INDEX('Pliegos Tarifarios (Las Condes)'!$K:$K,MATCH($B1730,'Pliegos Tarifarios (Las Condes)'!$A:$A,0))</f>
        <v>719.68899999999996</v>
      </c>
      <c r="S1730" s="21">
        <f t="shared" si="81"/>
        <v>130987.56206790419</v>
      </c>
      <c r="T1730" s="21">
        <f t="shared" si="82"/>
        <v>24887.636792901798</v>
      </c>
      <c r="U1730" s="19">
        <v>0</v>
      </c>
      <c r="V1730" s="21">
        <f t="shared" si="83"/>
        <v>155875.19886080598</v>
      </c>
    </row>
    <row r="1731" spans="1:22" x14ac:dyDescent="0.3">
      <c r="A1731" s="7" t="s">
        <v>143</v>
      </c>
      <c r="B1731" s="7">
        <v>4</v>
      </c>
      <c r="C1731" s="8" t="s">
        <v>186</v>
      </c>
      <c r="D1731" s="7" t="s">
        <v>914</v>
      </c>
      <c r="E1731" s="7" t="s">
        <v>121</v>
      </c>
      <c r="F1731" s="8" t="s">
        <v>915</v>
      </c>
      <c r="G1731" s="7" t="s">
        <v>16</v>
      </c>
      <c r="H1731" s="9">
        <v>709.84389999999996</v>
      </c>
      <c r="I1731" s="9">
        <v>1.9722</v>
      </c>
      <c r="J1731" s="9">
        <v>1.9652000000000001</v>
      </c>
      <c r="K1731" s="10">
        <v>0.99645066423283646</v>
      </c>
      <c r="L1731" s="9">
        <v>22.9</v>
      </c>
      <c r="M1731" s="19">
        <f>H1731*INDEX('Pliegos Tarifarios (Las Condes)'!$B:$B,MATCH($B1731,'Pliegos Tarifarios (Las Condes)'!$A:$A,0))</f>
        <v>84356.429388199991</v>
      </c>
      <c r="N1731" s="19">
        <f>I1731*INDEX('Pliegos Tarifarios (Las Condes)'!$C:$C,MATCH($B1731,'Pliegos Tarifarios (Las Condes)'!$A:$A,0))</f>
        <v>6764.3639753999996</v>
      </c>
      <c r="O1731" s="19">
        <f>J1731*INDEX('Pliegos Tarifarios (Las Condes)'!$D:$D,MATCH($B1731,'Pliegos Tarifarios (Las Condes)'!$A:$A,0))</f>
        <v>27765.170984</v>
      </c>
      <c r="P1731" s="19">
        <f>H1731*INDEX('Pliegos Tarifarios (Las Condes)'!$E:$E,MATCH($B1731,'Pliegos Tarifarios (Las Condes)'!$A:$A,0))</f>
        <v>9179.7013148000005</v>
      </c>
      <c r="Q1731" s="19" cm="1">
        <f t="array" ref="Q1731">H1731*_xlfn.IFS(H1731&lt;=350,INDEX('Pliegos Tarifarios (Las Condes)'!$F:$F,MATCH($B1731,'Pliegos Tarifarios (Las Condes)'!$A:$A,0)),H1731&lt;=500,INDEX('Pliegos Tarifarios (Las Condes)'!$G:$G,MATCH($B1731,'Pliegos Tarifarios (Las Condes)'!$A:$A,0)),H1731&lt;=1000,INDEX('Pliegos Tarifarios (Las Condes)'!$H:$H,MATCH($B1731,'Pliegos Tarifarios (Las Condes)'!$A:$A,0)),H1731&lt;=5000,INDEX('Pliegos Tarifarios (Las Condes)'!$I:$I,MATCH($B1731,'Pliegos Tarifarios (Las Condes)'!$A:$A,0)),H1731&gt;5000,INDEX('Pliegos Tarifarios (Las Condes)'!$J:$J,MATCH($B1731,'Pliegos Tarifarios (Las Condes)'!$A:$A,0)))/1.19</f>
        <v>1664.8523738655463</v>
      </c>
      <c r="R1731" s="19">
        <f>INDEX('Pliegos Tarifarios (Las Condes)'!$K:$K,MATCH($B1731,'Pliegos Tarifarios (Las Condes)'!$A:$A,0))</f>
        <v>719.68899999999996</v>
      </c>
      <c r="S1731" s="21">
        <f t="shared" si="81"/>
        <v>130450.20703626554</v>
      </c>
      <c r="T1731" s="21">
        <f t="shared" si="82"/>
        <v>24785.539336890452</v>
      </c>
      <c r="U1731" s="19">
        <v>0</v>
      </c>
      <c r="V1731" s="21">
        <f t="shared" si="83"/>
        <v>155235.746373156</v>
      </c>
    </row>
    <row r="1732" spans="1:22" x14ac:dyDescent="0.3">
      <c r="A1732" s="7" t="s">
        <v>143</v>
      </c>
      <c r="B1732" s="7">
        <v>4</v>
      </c>
      <c r="C1732" s="8" t="s">
        <v>186</v>
      </c>
      <c r="D1732" s="7" t="s">
        <v>916</v>
      </c>
      <c r="E1732" s="7" t="s">
        <v>121</v>
      </c>
      <c r="F1732" s="8" t="s">
        <v>917</v>
      </c>
      <c r="G1732" s="7" t="s">
        <v>16</v>
      </c>
      <c r="H1732" s="9">
        <v>712.07079999999996</v>
      </c>
      <c r="I1732" s="9">
        <v>1.9852000000000001</v>
      </c>
      <c r="J1732" s="9">
        <v>1.9852000000000001</v>
      </c>
      <c r="K1732" s="10">
        <v>1</v>
      </c>
      <c r="L1732" s="9">
        <v>22.97</v>
      </c>
      <c r="M1732" s="19">
        <f>H1732*INDEX('Pliegos Tarifarios (Las Condes)'!$B:$B,MATCH($B1732,'Pliegos Tarifarios (Las Condes)'!$A:$A,0))</f>
        <v>84621.069730399991</v>
      </c>
      <c r="N1732" s="19">
        <f>I1732*INDEX('Pliegos Tarifarios (Las Condes)'!$C:$C,MATCH($B1732,'Pliegos Tarifarios (Las Condes)'!$A:$A,0))</f>
        <v>6808.9521163999998</v>
      </c>
      <c r="O1732" s="19">
        <f>J1732*INDEX('Pliegos Tarifarios (Las Condes)'!$D:$D,MATCH($B1732,'Pliegos Tarifarios (Las Condes)'!$A:$A,0))</f>
        <v>28047.739384</v>
      </c>
      <c r="P1732" s="19">
        <f>H1732*INDEX('Pliegos Tarifarios (Las Condes)'!$E:$E,MATCH($B1732,'Pliegos Tarifarios (Las Condes)'!$A:$A,0))</f>
        <v>9208.4995856000005</v>
      </c>
      <c r="Q1732" s="19" cm="1">
        <f t="array" ref="Q1732">H1732*_xlfn.IFS(H1732&lt;=350,INDEX('Pliegos Tarifarios (Las Condes)'!$F:$F,MATCH($B1732,'Pliegos Tarifarios (Las Condes)'!$A:$A,0)),H1732&lt;=500,INDEX('Pliegos Tarifarios (Las Condes)'!$G:$G,MATCH($B1732,'Pliegos Tarifarios (Las Condes)'!$A:$A,0)),H1732&lt;=1000,INDEX('Pliegos Tarifarios (Las Condes)'!$H:$H,MATCH($B1732,'Pliegos Tarifarios (Las Condes)'!$A:$A,0)),H1732&lt;=5000,INDEX('Pliegos Tarifarios (Las Condes)'!$I:$I,MATCH($B1732,'Pliegos Tarifarios (Las Condes)'!$A:$A,0)),H1732&gt;5000,INDEX('Pliegos Tarifarios (Las Condes)'!$J:$J,MATCH($B1732,'Pliegos Tarifarios (Las Condes)'!$A:$A,0)))/1.19</f>
        <v>1670.0752964705885</v>
      </c>
      <c r="R1732" s="19">
        <f>INDEX('Pliegos Tarifarios (Las Condes)'!$K:$K,MATCH($B1732,'Pliegos Tarifarios (Las Condes)'!$A:$A,0))</f>
        <v>719.68899999999996</v>
      </c>
      <c r="S1732" s="21">
        <f t="shared" si="81"/>
        <v>131076.02511287059</v>
      </c>
      <c r="T1732" s="21">
        <f t="shared" si="82"/>
        <v>24904.444771445411</v>
      </c>
      <c r="U1732" s="19">
        <v>0</v>
      </c>
      <c r="V1732" s="21">
        <f t="shared" si="83"/>
        <v>155980.469884316</v>
      </c>
    </row>
    <row r="1733" spans="1:22" x14ac:dyDescent="0.3">
      <c r="A1733" s="7" t="s">
        <v>143</v>
      </c>
      <c r="B1733" s="7">
        <v>4</v>
      </c>
      <c r="C1733" s="8" t="s">
        <v>186</v>
      </c>
      <c r="D1733" s="7" t="s">
        <v>918</v>
      </c>
      <c r="E1733" s="7" t="s">
        <v>121</v>
      </c>
      <c r="F1733" s="8" t="s">
        <v>919</v>
      </c>
      <c r="G1733" s="7" t="s">
        <v>16</v>
      </c>
      <c r="H1733" s="9">
        <v>711.46500000000003</v>
      </c>
      <c r="I1733" s="9">
        <v>2.0428000000000002</v>
      </c>
      <c r="J1733" s="9">
        <v>2.0095999999999998</v>
      </c>
      <c r="K1733" s="10">
        <v>0.98374779714117866</v>
      </c>
      <c r="L1733" s="9">
        <v>22.95</v>
      </c>
      <c r="M1733" s="19">
        <f>H1733*INDEX('Pliegos Tarifarios (Las Condes)'!$B:$B,MATCH($B1733,'Pliegos Tarifarios (Las Condes)'!$A:$A,0))</f>
        <v>84549.077669999999</v>
      </c>
      <c r="N1733" s="19">
        <f>I1733*INDEX('Pliegos Tarifarios (Las Condes)'!$C:$C,MATCH($B1733,'Pliegos Tarifarios (Las Condes)'!$A:$A,0))</f>
        <v>7006.5118796000006</v>
      </c>
      <c r="O1733" s="19">
        <f>J1733*INDEX('Pliegos Tarifarios (Las Condes)'!$D:$D,MATCH($B1733,'Pliegos Tarifarios (Las Condes)'!$A:$A,0))</f>
        <v>28392.472831999999</v>
      </c>
      <c r="P1733" s="19">
        <f>H1733*INDEX('Pliegos Tarifarios (Las Condes)'!$E:$E,MATCH($B1733,'Pliegos Tarifarios (Las Condes)'!$A:$A,0))</f>
        <v>9200.6653800000004</v>
      </c>
      <c r="Q1733" s="19" cm="1">
        <f t="array" ref="Q1733">H1733*_xlfn.IFS(H1733&lt;=350,INDEX('Pliegos Tarifarios (Las Condes)'!$F:$F,MATCH($B1733,'Pliegos Tarifarios (Las Condes)'!$A:$A,0)),H1733&lt;=500,INDEX('Pliegos Tarifarios (Las Condes)'!$G:$G,MATCH($B1733,'Pliegos Tarifarios (Las Condes)'!$A:$A,0)),H1733&lt;=1000,INDEX('Pliegos Tarifarios (Las Condes)'!$H:$H,MATCH($B1733,'Pliegos Tarifarios (Las Condes)'!$A:$A,0)),H1733&lt;=5000,INDEX('Pliegos Tarifarios (Las Condes)'!$I:$I,MATCH($B1733,'Pliegos Tarifarios (Las Condes)'!$A:$A,0)),H1733&gt;5000,INDEX('Pliegos Tarifarios (Las Condes)'!$J:$J,MATCH($B1733,'Pliegos Tarifarios (Las Condes)'!$A:$A,0)))/1.19</f>
        <v>1668.654466386555</v>
      </c>
      <c r="R1733" s="19">
        <f>INDEX('Pliegos Tarifarios (Las Condes)'!$K:$K,MATCH($B1733,'Pliegos Tarifarios (Las Condes)'!$A:$A,0))</f>
        <v>719.68899999999996</v>
      </c>
      <c r="S1733" s="21">
        <f t="shared" si="81"/>
        <v>131537.07122798657</v>
      </c>
      <c r="T1733" s="21">
        <f t="shared" si="82"/>
        <v>24992.04353331745</v>
      </c>
      <c r="U1733" s="19">
        <v>0</v>
      </c>
      <c r="V1733" s="21">
        <f t="shared" si="83"/>
        <v>156529.11476130402</v>
      </c>
    </row>
    <row r="1734" spans="1:22" x14ac:dyDescent="0.3">
      <c r="A1734" s="7" t="s">
        <v>143</v>
      </c>
      <c r="B1734" s="7">
        <v>4</v>
      </c>
      <c r="C1734" s="8" t="s">
        <v>186</v>
      </c>
      <c r="D1734" s="7" t="s">
        <v>920</v>
      </c>
      <c r="E1734" s="7" t="s">
        <v>121</v>
      </c>
      <c r="F1734" s="8" t="s">
        <v>921</v>
      </c>
      <c r="G1734" s="7" t="s">
        <v>16</v>
      </c>
      <c r="H1734" s="9">
        <v>709.0086</v>
      </c>
      <c r="I1734" s="9">
        <v>1.9987999999999999</v>
      </c>
      <c r="J1734" s="9">
        <v>1.9987999999999999</v>
      </c>
      <c r="K1734" s="10">
        <v>1</v>
      </c>
      <c r="L1734" s="9">
        <v>22.87</v>
      </c>
      <c r="M1734" s="19">
        <f>H1734*INDEX('Pliegos Tarifarios (Las Condes)'!$B:$B,MATCH($B1734,'Pliegos Tarifarios (Las Condes)'!$A:$A,0))</f>
        <v>84257.164006799998</v>
      </c>
      <c r="N1734" s="19">
        <f>I1734*INDEX('Pliegos Tarifarios (Las Condes)'!$C:$C,MATCH($B1734,'Pliegos Tarifarios (Las Condes)'!$A:$A,0))</f>
        <v>6855.5981715999997</v>
      </c>
      <c r="O1734" s="19">
        <f>J1734*INDEX('Pliegos Tarifarios (Las Condes)'!$D:$D,MATCH($B1734,'Pliegos Tarifarios (Las Condes)'!$A:$A,0))</f>
        <v>28239.885896</v>
      </c>
      <c r="P1734" s="19">
        <f>H1734*INDEX('Pliegos Tarifarios (Las Condes)'!$E:$E,MATCH($B1734,'Pliegos Tarifarios (Las Condes)'!$A:$A,0))</f>
        <v>9168.899215200001</v>
      </c>
      <c r="Q1734" s="19" cm="1">
        <f t="array" ref="Q1734">H1734*_xlfn.IFS(H1734&lt;=350,INDEX('Pliegos Tarifarios (Las Condes)'!$F:$F,MATCH($B1734,'Pliegos Tarifarios (Las Condes)'!$A:$A,0)),H1734&lt;=500,INDEX('Pliegos Tarifarios (Las Condes)'!$G:$G,MATCH($B1734,'Pliegos Tarifarios (Las Condes)'!$A:$A,0)),H1734&lt;=1000,INDEX('Pliegos Tarifarios (Las Condes)'!$H:$H,MATCH($B1734,'Pliegos Tarifarios (Las Condes)'!$A:$A,0)),H1734&lt;=5000,INDEX('Pliegos Tarifarios (Las Condes)'!$I:$I,MATCH($B1734,'Pliegos Tarifarios (Las Condes)'!$A:$A,0)),H1734&gt;5000,INDEX('Pliegos Tarifarios (Las Condes)'!$J:$J,MATCH($B1734,'Pliegos Tarifarios (Las Condes)'!$A:$A,0)))/1.19</f>
        <v>1662.8932794957987</v>
      </c>
      <c r="R1734" s="19">
        <f>INDEX('Pliegos Tarifarios (Las Condes)'!$K:$K,MATCH($B1734,'Pliegos Tarifarios (Las Condes)'!$A:$A,0))</f>
        <v>719.68899999999996</v>
      </c>
      <c r="S1734" s="21">
        <f t="shared" si="81"/>
        <v>130904.12956909579</v>
      </c>
      <c r="T1734" s="21">
        <f t="shared" si="82"/>
        <v>24871.7846181282</v>
      </c>
      <c r="U1734" s="19">
        <v>0</v>
      </c>
      <c r="V1734" s="21">
        <f t="shared" si="83"/>
        <v>155775.914187224</v>
      </c>
    </row>
    <row r="1735" spans="1:22" x14ac:dyDescent="0.3">
      <c r="A1735" s="7" t="s">
        <v>143</v>
      </c>
      <c r="B1735" s="7">
        <v>4</v>
      </c>
      <c r="C1735" s="8" t="s">
        <v>186</v>
      </c>
      <c r="D1735" s="7" t="s">
        <v>922</v>
      </c>
      <c r="E1735" s="7" t="s">
        <v>121</v>
      </c>
      <c r="F1735" s="8" t="s">
        <v>923</v>
      </c>
      <c r="G1735" s="7" t="s">
        <v>16</v>
      </c>
      <c r="H1735" s="9">
        <v>708.55240000000003</v>
      </c>
      <c r="I1735" s="9">
        <v>2.0415000000000001</v>
      </c>
      <c r="J1735" s="9">
        <v>2.0415000000000001</v>
      </c>
      <c r="K1735" s="10">
        <v>1</v>
      </c>
      <c r="L1735" s="9">
        <v>22.86</v>
      </c>
      <c r="M1735" s="19">
        <f>H1735*INDEX('Pliegos Tarifarios (Las Condes)'!$B:$B,MATCH($B1735,'Pliegos Tarifarios (Las Condes)'!$A:$A,0))</f>
        <v>84202.9501112</v>
      </c>
      <c r="N1735" s="19">
        <f>I1735*INDEX('Pliegos Tarifarios (Las Condes)'!$C:$C,MATCH($B1735,'Pliegos Tarifarios (Las Condes)'!$A:$A,0))</f>
        <v>7002.0530655000002</v>
      </c>
      <c r="O1735" s="19">
        <f>J1735*INDEX('Pliegos Tarifarios (Las Condes)'!$D:$D,MATCH($B1735,'Pliegos Tarifarios (Las Condes)'!$A:$A,0))</f>
        <v>28843.169430000002</v>
      </c>
      <c r="P1735" s="19">
        <f>H1735*INDEX('Pliegos Tarifarios (Las Condes)'!$E:$E,MATCH($B1735,'Pliegos Tarifarios (Las Condes)'!$A:$A,0))</f>
        <v>9162.9996368000011</v>
      </c>
      <c r="Q1735" s="19" cm="1">
        <f t="array" ref="Q1735">H1735*_xlfn.IFS(H1735&lt;=350,INDEX('Pliegos Tarifarios (Las Condes)'!$F:$F,MATCH($B1735,'Pliegos Tarifarios (Las Condes)'!$A:$A,0)),H1735&lt;=500,INDEX('Pliegos Tarifarios (Las Condes)'!$G:$G,MATCH($B1735,'Pliegos Tarifarios (Las Condes)'!$A:$A,0)),H1735&lt;=1000,INDEX('Pliegos Tarifarios (Las Condes)'!$H:$H,MATCH($B1735,'Pliegos Tarifarios (Las Condes)'!$A:$A,0)),H1735&lt;=5000,INDEX('Pliegos Tarifarios (Las Condes)'!$I:$I,MATCH($B1735,'Pliegos Tarifarios (Las Condes)'!$A:$A,0)),H1735&gt;5000,INDEX('Pliegos Tarifarios (Las Condes)'!$J:$J,MATCH($B1735,'Pliegos Tarifarios (Las Condes)'!$A:$A,0)))/1.19</f>
        <v>1661.8233179831936</v>
      </c>
      <c r="R1735" s="19">
        <f>INDEX('Pliegos Tarifarios (Las Condes)'!$K:$K,MATCH($B1735,'Pliegos Tarifarios (Las Condes)'!$A:$A,0))</f>
        <v>719.68899999999996</v>
      </c>
      <c r="S1735" s="21">
        <f t="shared" si="81"/>
        <v>131592.68456148321</v>
      </c>
      <c r="T1735" s="21">
        <f t="shared" si="82"/>
        <v>25002.610066681809</v>
      </c>
      <c r="U1735" s="19">
        <v>0</v>
      </c>
      <c r="V1735" s="21">
        <f t="shared" si="83"/>
        <v>156595.29462816502</v>
      </c>
    </row>
    <row r="1736" spans="1:22" x14ac:dyDescent="0.3">
      <c r="A1736" s="7" t="s">
        <v>143</v>
      </c>
      <c r="B1736" s="7">
        <v>4</v>
      </c>
      <c r="C1736" s="8" t="s">
        <v>186</v>
      </c>
      <c r="D1736" s="7" t="s">
        <v>924</v>
      </c>
      <c r="E1736" s="7" t="s">
        <v>121</v>
      </c>
      <c r="F1736" s="8" t="s">
        <v>925</v>
      </c>
      <c r="G1736" s="7" t="s">
        <v>16</v>
      </c>
      <c r="H1736" s="9">
        <v>710.22109999999998</v>
      </c>
      <c r="I1736" s="9">
        <v>2.0182000000000002</v>
      </c>
      <c r="J1736" s="9">
        <v>1.9598</v>
      </c>
      <c r="K1736" s="10">
        <v>0.97106332375383997</v>
      </c>
      <c r="L1736" s="9">
        <v>22.91</v>
      </c>
      <c r="M1736" s="19">
        <f>H1736*INDEX('Pliegos Tarifarios (Las Condes)'!$B:$B,MATCH($B1736,'Pliegos Tarifarios (Las Condes)'!$A:$A,0))</f>
        <v>84401.255081799987</v>
      </c>
      <c r="N1736" s="19">
        <f>I1736*INDEX('Pliegos Tarifarios (Las Condes)'!$C:$C,MATCH($B1736,'Pliegos Tarifarios (Las Condes)'!$A:$A,0))</f>
        <v>6922.1373974000007</v>
      </c>
      <c r="O1736" s="19">
        <f>J1736*INDEX('Pliegos Tarifarios (Las Condes)'!$D:$D,MATCH($B1736,'Pliegos Tarifarios (Las Condes)'!$A:$A,0))</f>
        <v>27688.877516</v>
      </c>
      <c r="P1736" s="19">
        <f>H1736*INDEX('Pliegos Tarifarios (Las Condes)'!$E:$E,MATCH($B1736,'Pliegos Tarifarios (Las Condes)'!$A:$A,0))</f>
        <v>9184.5792652</v>
      </c>
      <c r="Q1736" s="19" cm="1">
        <f t="array" ref="Q1736">H1736*_xlfn.IFS(H1736&lt;=350,INDEX('Pliegos Tarifarios (Las Condes)'!$F:$F,MATCH($B1736,'Pliegos Tarifarios (Las Condes)'!$A:$A,0)),H1736&lt;=500,INDEX('Pliegos Tarifarios (Las Condes)'!$G:$G,MATCH($B1736,'Pliegos Tarifarios (Las Condes)'!$A:$A,0)),H1736&lt;=1000,INDEX('Pliegos Tarifarios (Las Condes)'!$H:$H,MATCH($B1736,'Pliegos Tarifarios (Las Condes)'!$A:$A,0)),H1736&lt;=5000,INDEX('Pliegos Tarifarios (Las Condes)'!$I:$I,MATCH($B1736,'Pliegos Tarifarios (Las Condes)'!$A:$A,0)),H1736&gt;5000,INDEX('Pliegos Tarifarios (Las Condes)'!$J:$J,MATCH($B1736,'Pliegos Tarifarios (Las Condes)'!$A:$A,0)))/1.19</f>
        <v>1665.737050504202</v>
      </c>
      <c r="R1736" s="19">
        <f>INDEX('Pliegos Tarifarios (Las Condes)'!$K:$K,MATCH($B1736,'Pliegos Tarifarios (Las Condes)'!$A:$A,0))</f>
        <v>719.68899999999996</v>
      </c>
      <c r="S1736" s="21">
        <f t="shared" si="81"/>
        <v>130582.27531090418</v>
      </c>
      <c r="T1736" s="21">
        <f t="shared" si="82"/>
        <v>24810.632309071796</v>
      </c>
      <c r="U1736" s="19">
        <v>0</v>
      </c>
      <c r="V1736" s="21">
        <f t="shared" si="83"/>
        <v>155392.90761997597</v>
      </c>
    </row>
    <row r="1737" spans="1:22" x14ac:dyDescent="0.3">
      <c r="A1737" s="7" t="s">
        <v>143</v>
      </c>
      <c r="B1737" s="7">
        <v>4</v>
      </c>
      <c r="C1737" s="8" t="s">
        <v>186</v>
      </c>
      <c r="D1737" s="7" t="s">
        <v>926</v>
      </c>
      <c r="E1737" s="7" t="s">
        <v>121</v>
      </c>
      <c r="F1737" s="8" t="s">
        <v>927</v>
      </c>
      <c r="G1737" s="7" t="s">
        <v>16</v>
      </c>
      <c r="H1737" s="9">
        <v>709.60140000000001</v>
      </c>
      <c r="I1737" s="9">
        <v>2.0373999999999999</v>
      </c>
      <c r="J1737" s="9">
        <v>1.9201999999999999</v>
      </c>
      <c r="K1737" s="10">
        <v>0.94247570432904682</v>
      </c>
      <c r="L1737" s="9">
        <v>22.89</v>
      </c>
      <c r="M1737" s="19">
        <f>H1737*INDEX('Pliegos Tarifarios (Las Condes)'!$B:$B,MATCH($B1737,'Pliegos Tarifarios (Las Condes)'!$A:$A,0))</f>
        <v>84327.611173199999</v>
      </c>
      <c r="N1737" s="19">
        <f>I1737*INDEX('Pliegos Tarifarios (Las Condes)'!$C:$C,MATCH($B1737,'Pliegos Tarifarios (Las Condes)'!$A:$A,0))</f>
        <v>6987.9906517999998</v>
      </c>
      <c r="O1737" s="19">
        <f>J1737*INDEX('Pliegos Tarifarios (Las Condes)'!$D:$D,MATCH($B1737,'Pliegos Tarifarios (Las Condes)'!$A:$A,0))</f>
        <v>27129.392083999999</v>
      </c>
      <c r="P1737" s="19">
        <f>H1737*INDEX('Pliegos Tarifarios (Las Condes)'!$E:$E,MATCH($B1737,'Pliegos Tarifarios (Las Condes)'!$A:$A,0))</f>
        <v>9176.5653048000004</v>
      </c>
      <c r="Q1737" s="19" cm="1">
        <f t="array" ref="Q1737">H1737*_xlfn.IFS(H1737&lt;=350,INDEX('Pliegos Tarifarios (Las Condes)'!$F:$F,MATCH($B1737,'Pliegos Tarifarios (Las Condes)'!$A:$A,0)),H1737&lt;=500,INDEX('Pliegos Tarifarios (Las Condes)'!$G:$G,MATCH($B1737,'Pliegos Tarifarios (Las Condes)'!$A:$A,0)),H1737&lt;=1000,INDEX('Pliegos Tarifarios (Las Condes)'!$H:$H,MATCH($B1737,'Pliegos Tarifarios (Las Condes)'!$A:$A,0)),H1737&lt;=5000,INDEX('Pliegos Tarifarios (Las Condes)'!$I:$I,MATCH($B1737,'Pliegos Tarifarios (Las Condes)'!$A:$A,0)),H1737&gt;5000,INDEX('Pliegos Tarifarios (Las Condes)'!$J:$J,MATCH($B1737,'Pliegos Tarifarios (Las Condes)'!$A:$A,0)))/1.19</f>
        <v>1664.2836196638659</v>
      </c>
      <c r="R1737" s="19">
        <f>INDEX('Pliegos Tarifarios (Las Condes)'!$K:$K,MATCH($B1737,'Pliegos Tarifarios (Las Condes)'!$A:$A,0))</f>
        <v>719.68899999999996</v>
      </c>
      <c r="S1737" s="21">
        <f t="shared" ref="S1737:S1800" si="84">SUM(M1737:R1737)</f>
        <v>130005.53183346387</v>
      </c>
      <c r="T1737" s="21">
        <f t="shared" ref="T1737:T1800" si="85">S1737*0.19</f>
        <v>24701.051048358135</v>
      </c>
      <c r="U1737" s="19">
        <v>0</v>
      </c>
      <c r="V1737" s="21">
        <f t="shared" ref="V1737:V1800" si="86">SUM(S1737:T1737)</f>
        <v>154706.58288182202</v>
      </c>
    </row>
    <row r="1738" spans="1:22" x14ac:dyDescent="0.3">
      <c r="A1738" s="7" t="s">
        <v>143</v>
      </c>
      <c r="B1738" s="7">
        <v>4</v>
      </c>
      <c r="C1738" s="8" t="s">
        <v>186</v>
      </c>
      <c r="D1738" s="7" t="s">
        <v>928</v>
      </c>
      <c r="E1738" s="7" t="s">
        <v>121</v>
      </c>
      <c r="F1738" s="8" t="s">
        <v>929</v>
      </c>
      <c r="G1738" s="7" t="s">
        <v>16</v>
      </c>
      <c r="H1738" s="9">
        <v>709.678</v>
      </c>
      <c r="I1738" s="9">
        <v>1.9918</v>
      </c>
      <c r="J1738" s="9">
        <v>1.9706999999999999</v>
      </c>
      <c r="K1738" s="10">
        <v>0.98940656692438989</v>
      </c>
      <c r="L1738" s="9">
        <v>22.89</v>
      </c>
      <c r="M1738" s="19">
        <f>H1738*INDEX('Pliegos Tarifarios (Las Condes)'!$B:$B,MATCH($B1738,'Pliegos Tarifarios (Las Condes)'!$A:$A,0))</f>
        <v>84336.71416399999</v>
      </c>
      <c r="N1738" s="19">
        <f>I1738*INDEX('Pliegos Tarifarios (Las Condes)'!$C:$C,MATCH($B1738,'Pliegos Tarifarios (Las Condes)'!$A:$A,0))</f>
        <v>6831.5891726</v>
      </c>
      <c r="O1738" s="19">
        <f>J1738*INDEX('Pliegos Tarifarios (Las Condes)'!$D:$D,MATCH($B1738,'Pliegos Tarifarios (Las Condes)'!$A:$A,0))</f>
        <v>27842.877293999998</v>
      </c>
      <c r="P1738" s="19">
        <f>H1738*INDEX('Pliegos Tarifarios (Las Condes)'!$E:$E,MATCH($B1738,'Pliegos Tarifarios (Las Condes)'!$A:$A,0))</f>
        <v>9177.5558959999998</v>
      </c>
      <c r="Q1738" s="19" cm="1">
        <f t="array" ref="Q1738">H1738*_xlfn.IFS(H1738&lt;=350,INDEX('Pliegos Tarifarios (Las Condes)'!$F:$F,MATCH($B1738,'Pliegos Tarifarios (Las Condes)'!$A:$A,0)),H1738&lt;=500,INDEX('Pliegos Tarifarios (Las Condes)'!$G:$G,MATCH($B1738,'Pliegos Tarifarios (Las Condes)'!$A:$A,0)),H1738&lt;=1000,INDEX('Pliegos Tarifarios (Las Condes)'!$H:$H,MATCH($B1738,'Pliegos Tarifarios (Las Condes)'!$A:$A,0)),H1738&lt;=5000,INDEX('Pliegos Tarifarios (Las Condes)'!$I:$I,MATCH($B1738,'Pliegos Tarifarios (Las Condes)'!$A:$A,0)),H1738&gt;5000,INDEX('Pliegos Tarifarios (Las Condes)'!$J:$J,MATCH($B1738,'Pliegos Tarifarios (Las Condes)'!$A:$A,0)))/1.19</f>
        <v>1664.4632756302524</v>
      </c>
      <c r="R1738" s="19">
        <f>INDEX('Pliegos Tarifarios (Las Condes)'!$K:$K,MATCH($B1738,'Pliegos Tarifarios (Las Condes)'!$A:$A,0))</f>
        <v>719.68899999999996</v>
      </c>
      <c r="S1738" s="21">
        <f t="shared" si="84"/>
        <v>130572.88880223024</v>
      </c>
      <c r="T1738" s="21">
        <f t="shared" si="85"/>
        <v>24808.848872423747</v>
      </c>
      <c r="U1738" s="19">
        <v>0</v>
      </c>
      <c r="V1738" s="21">
        <f t="shared" si="86"/>
        <v>155381.737674654</v>
      </c>
    </row>
    <row r="1739" spans="1:22" x14ac:dyDescent="0.3">
      <c r="A1739" s="7" t="s">
        <v>143</v>
      </c>
      <c r="B1739" s="7">
        <v>4</v>
      </c>
      <c r="C1739" s="8" t="s">
        <v>186</v>
      </c>
      <c r="D1739" s="7" t="s">
        <v>930</v>
      </c>
      <c r="E1739" s="7" t="s">
        <v>121</v>
      </c>
      <c r="F1739" s="8" t="s">
        <v>931</v>
      </c>
      <c r="G1739" s="7" t="s">
        <v>16</v>
      </c>
      <c r="H1739" s="9">
        <v>709.50409999999999</v>
      </c>
      <c r="I1739" s="9">
        <v>1.9857</v>
      </c>
      <c r="J1739" s="9">
        <v>1.9857</v>
      </c>
      <c r="K1739" s="10">
        <v>1</v>
      </c>
      <c r="L1739" s="9">
        <v>22.89</v>
      </c>
      <c r="M1739" s="19">
        <f>H1739*INDEX('Pliegos Tarifarios (Las Condes)'!$B:$B,MATCH($B1739,'Pliegos Tarifarios (Las Condes)'!$A:$A,0))</f>
        <v>84316.048235800001</v>
      </c>
      <c r="N1739" s="19">
        <f>I1739*INDEX('Pliegos Tarifarios (Las Condes)'!$C:$C,MATCH($B1739,'Pliegos Tarifarios (Las Condes)'!$A:$A,0))</f>
        <v>6810.6670449000003</v>
      </c>
      <c r="O1739" s="19">
        <f>J1739*INDEX('Pliegos Tarifarios (Las Condes)'!$D:$D,MATCH($B1739,'Pliegos Tarifarios (Las Condes)'!$A:$A,0))</f>
        <v>28054.803594000001</v>
      </c>
      <c r="P1739" s="19">
        <f>H1739*INDEX('Pliegos Tarifarios (Las Condes)'!$E:$E,MATCH($B1739,'Pliegos Tarifarios (Las Condes)'!$A:$A,0))</f>
        <v>9175.3070212000002</v>
      </c>
      <c r="Q1739" s="19" cm="1">
        <f t="array" ref="Q1739">H1739*_xlfn.IFS(H1739&lt;=350,INDEX('Pliegos Tarifarios (Las Condes)'!$F:$F,MATCH($B1739,'Pliegos Tarifarios (Las Condes)'!$A:$A,0)),H1739&lt;=500,INDEX('Pliegos Tarifarios (Las Condes)'!$G:$G,MATCH($B1739,'Pliegos Tarifarios (Las Condes)'!$A:$A,0)),H1739&lt;=1000,INDEX('Pliegos Tarifarios (Las Condes)'!$H:$H,MATCH($B1739,'Pliegos Tarifarios (Las Condes)'!$A:$A,0)),H1739&lt;=5000,INDEX('Pliegos Tarifarios (Las Condes)'!$I:$I,MATCH($B1739,'Pliegos Tarifarios (Las Condes)'!$A:$A,0)),H1739&gt;5000,INDEX('Pliegos Tarifarios (Las Condes)'!$J:$J,MATCH($B1739,'Pliegos Tarifarios (Las Condes)'!$A:$A,0)))/1.19</f>
        <v>1664.0554143697482</v>
      </c>
      <c r="R1739" s="19">
        <f>INDEX('Pliegos Tarifarios (Las Condes)'!$K:$K,MATCH($B1739,'Pliegos Tarifarios (Las Condes)'!$A:$A,0))</f>
        <v>719.68899999999996</v>
      </c>
      <c r="S1739" s="21">
        <f t="shared" si="84"/>
        <v>130740.57031026974</v>
      </c>
      <c r="T1739" s="21">
        <f t="shared" si="85"/>
        <v>24840.708358951251</v>
      </c>
      <c r="U1739" s="19">
        <v>0</v>
      </c>
      <c r="V1739" s="21">
        <f t="shared" si="86"/>
        <v>155581.27866922101</v>
      </c>
    </row>
    <row r="1740" spans="1:22" x14ac:dyDescent="0.3">
      <c r="A1740" s="7" t="s">
        <v>143</v>
      </c>
      <c r="B1740" s="7">
        <v>4</v>
      </c>
      <c r="C1740" s="8" t="s">
        <v>186</v>
      </c>
      <c r="D1740" s="7" t="s">
        <v>932</v>
      </c>
      <c r="E1740" s="7" t="s">
        <v>121</v>
      </c>
      <c r="F1740" s="8" t="s">
        <v>933</v>
      </c>
      <c r="G1740" s="7" t="s">
        <v>16</v>
      </c>
      <c r="H1740" s="9">
        <v>712.22159999999997</v>
      </c>
      <c r="I1740" s="9">
        <v>2.0118</v>
      </c>
      <c r="J1740" s="9">
        <v>1.9426000000000001</v>
      </c>
      <c r="K1740" s="10">
        <v>0.96560294263843327</v>
      </c>
      <c r="L1740" s="9">
        <v>22.97</v>
      </c>
      <c r="M1740" s="19">
        <f>H1740*INDEX('Pliegos Tarifarios (Las Condes)'!$B:$B,MATCH($B1740,'Pliegos Tarifarios (Las Condes)'!$A:$A,0))</f>
        <v>84638.990500799991</v>
      </c>
      <c r="N1740" s="19">
        <f>I1740*INDEX('Pliegos Tarifarios (Las Condes)'!$C:$C,MATCH($B1740,'Pliegos Tarifarios (Las Condes)'!$A:$A,0))</f>
        <v>6900.1863125999998</v>
      </c>
      <c r="O1740" s="19">
        <f>J1740*INDEX('Pliegos Tarifarios (Las Condes)'!$D:$D,MATCH($B1740,'Pliegos Tarifarios (Las Condes)'!$A:$A,0))</f>
        <v>27445.868692</v>
      </c>
      <c r="P1740" s="19">
        <f>H1740*INDEX('Pliegos Tarifarios (Las Condes)'!$E:$E,MATCH($B1740,'Pliegos Tarifarios (Las Condes)'!$A:$A,0))</f>
        <v>9210.4497312000003</v>
      </c>
      <c r="Q1740" s="19" cm="1">
        <f t="array" ref="Q1740">H1740*_xlfn.IFS(H1740&lt;=350,INDEX('Pliegos Tarifarios (Las Condes)'!$F:$F,MATCH($B1740,'Pliegos Tarifarios (Las Condes)'!$A:$A,0)),H1740&lt;=500,INDEX('Pliegos Tarifarios (Las Condes)'!$G:$G,MATCH($B1740,'Pliegos Tarifarios (Las Condes)'!$A:$A,0)),H1740&lt;=1000,INDEX('Pliegos Tarifarios (Las Condes)'!$H:$H,MATCH($B1740,'Pliegos Tarifarios (Las Condes)'!$A:$A,0)),H1740&lt;=5000,INDEX('Pliegos Tarifarios (Las Condes)'!$I:$I,MATCH($B1740,'Pliegos Tarifarios (Las Condes)'!$A:$A,0)),H1740&gt;5000,INDEX('Pliegos Tarifarios (Las Condes)'!$J:$J,MATCH($B1740,'Pliegos Tarifarios (Las Condes)'!$A:$A,0)))/1.19</f>
        <v>1670.4289794957986</v>
      </c>
      <c r="R1740" s="19">
        <f>INDEX('Pliegos Tarifarios (Las Condes)'!$K:$K,MATCH($B1740,'Pliegos Tarifarios (Las Condes)'!$A:$A,0))</f>
        <v>719.68899999999996</v>
      </c>
      <c r="S1740" s="21">
        <f t="shared" si="84"/>
        <v>130585.61321609579</v>
      </c>
      <c r="T1740" s="21">
        <f t="shared" si="85"/>
        <v>24811.266511058202</v>
      </c>
      <c r="U1740" s="19">
        <v>0</v>
      </c>
      <c r="V1740" s="21">
        <f t="shared" si="86"/>
        <v>155396.87972715398</v>
      </c>
    </row>
    <row r="1741" spans="1:22" x14ac:dyDescent="0.3">
      <c r="A1741" s="7" t="s">
        <v>143</v>
      </c>
      <c r="B1741" s="7">
        <v>4</v>
      </c>
      <c r="C1741" s="8" t="s">
        <v>186</v>
      </c>
      <c r="D1741" s="7" t="s">
        <v>934</v>
      </c>
      <c r="E1741" s="7" t="s">
        <v>121</v>
      </c>
      <c r="F1741" s="8" t="s">
        <v>935</v>
      </c>
      <c r="G1741" s="7" t="s">
        <v>16</v>
      </c>
      <c r="H1741" s="9">
        <v>709.40930000000003</v>
      </c>
      <c r="I1741" s="9">
        <v>2.0209000000000001</v>
      </c>
      <c r="J1741" s="9">
        <v>1.9409000000000001</v>
      </c>
      <c r="K1741" s="10">
        <v>0.9604136770745707</v>
      </c>
      <c r="L1741" s="9">
        <v>22.88</v>
      </c>
      <c r="M1741" s="19">
        <f>H1741*INDEX('Pliegos Tarifarios (Las Condes)'!$B:$B,MATCH($B1741,'Pliegos Tarifarios (Las Condes)'!$A:$A,0))</f>
        <v>84304.782393400004</v>
      </c>
      <c r="N1741" s="19">
        <f>I1741*INDEX('Pliegos Tarifarios (Las Condes)'!$C:$C,MATCH($B1741,'Pliegos Tarifarios (Las Condes)'!$A:$A,0))</f>
        <v>6931.3980113000007</v>
      </c>
      <c r="O1741" s="19">
        <f>J1741*INDEX('Pliegos Tarifarios (Las Condes)'!$D:$D,MATCH($B1741,'Pliegos Tarifarios (Las Condes)'!$A:$A,0))</f>
        <v>27421.850378000003</v>
      </c>
      <c r="P1741" s="19">
        <f>H1741*INDEX('Pliegos Tarifarios (Las Condes)'!$E:$E,MATCH($B1741,'Pliegos Tarifarios (Las Condes)'!$A:$A,0))</f>
        <v>9174.0810676000001</v>
      </c>
      <c r="Q1741" s="19" cm="1">
        <f t="array" ref="Q1741">H1741*_xlfn.IFS(H1741&lt;=350,INDEX('Pliegos Tarifarios (Las Condes)'!$F:$F,MATCH($B1741,'Pliegos Tarifarios (Las Condes)'!$A:$A,0)),H1741&lt;=500,INDEX('Pliegos Tarifarios (Las Condes)'!$G:$G,MATCH($B1741,'Pliegos Tarifarios (Las Condes)'!$A:$A,0)),H1741&lt;=1000,INDEX('Pliegos Tarifarios (Las Condes)'!$H:$H,MATCH($B1741,'Pliegos Tarifarios (Las Condes)'!$A:$A,0)),H1741&lt;=5000,INDEX('Pliegos Tarifarios (Las Condes)'!$I:$I,MATCH($B1741,'Pliegos Tarifarios (Las Condes)'!$A:$A,0)),H1741&gt;5000,INDEX('Pliegos Tarifarios (Las Condes)'!$J:$J,MATCH($B1741,'Pliegos Tarifarios (Las Condes)'!$A:$A,0)))/1.19</f>
        <v>1663.8330725210087</v>
      </c>
      <c r="R1741" s="19">
        <f>INDEX('Pliegos Tarifarios (Las Condes)'!$K:$K,MATCH($B1741,'Pliegos Tarifarios (Las Condes)'!$A:$A,0))</f>
        <v>719.68899999999996</v>
      </c>
      <c r="S1741" s="21">
        <f t="shared" si="84"/>
        <v>130215.63392282101</v>
      </c>
      <c r="T1741" s="21">
        <f t="shared" si="85"/>
        <v>24740.970445335992</v>
      </c>
      <c r="U1741" s="19">
        <v>0</v>
      </c>
      <c r="V1741" s="21">
        <f t="shared" si="86"/>
        <v>154956.60436815702</v>
      </c>
    </row>
    <row r="1742" spans="1:22" x14ac:dyDescent="0.3">
      <c r="A1742" s="7" t="s">
        <v>143</v>
      </c>
      <c r="B1742" s="7">
        <v>4</v>
      </c>
      <c r="C1742" s="8" t="s">
        <v>186</v>
      </c>
      <c r="D1742" s="7" t="s">
        <v>936</v>
      </c>
      <c r="E1742" s="7" t="s">
        <v>121</v>
      </c>
      <c r="F1742" s="8" t="s">
        <v>937</v>
      </c>
      <c r="G1742" s="7" t="s">
        <v>16</v>
      </c>
      <c r="H1742" s="9">
        <v>708.46220000000005</v>
      </c>
      <c r="I1742" s="9">
        <v>1.9821</v>
      </c>
      <c r="J1742" s="9">
        <v>1.9821</v>
      </c>
      <c r="K1742" s="10">
        <v>1</v>
      </c>
      <c r="L1742" s="9">
        <v>22.85</v>
      </c>
      <c r="M1742" s="19">
        <f>H1742*INDEX('Pliegos Tarifarios (Las Condes)'!$B:$B,MATCH($B1742,'Pliegos Tarifarios (Las Condes)'!$A:$A,0))</f>
        <v>84192.2309236</v>
      </c>
      <c r="N1742" s="19">
        <f>I1742*INDEX('Pliegos Tarifarios (Las Condes)'!$C:$C,MATCH($B1742,'Pliegos Tarifarios (Las Condes)'!$A:$A,0))</f>
        <v>6798.3195596999994</v>
      </c>
      <c r="O1742" s="19">
        <f>J1742*INDEX('Pliegos Tarifarios (Las Condes)'!$D:$D,MATCH($B1742,'Pliegos Tarifarios (Las Condes)'!$A:$A,0))</f>
        <v>28003.941282</v>
      </c>
      <c r="P1742" s="19">
        <f>H1742*INDEX('Pliegos Tarifarios (Las Condes)'!$E:$E,MATCH($B1742,'Pliegos Tarifarios (Las Condes)'!$A:$A,0))</f>
        <v>9161.8331704000011</v>
      </c>
      <c r="Q1742" s="19" cm="1">
        <f t="array" ref="Q1742">H1742*_xlfn.IFS(H1742&lt;=350,INDEX('Pliegos Tarifarios (Las Condes)'!$F:$F,MATCH($B1742,'Pliegos Tarifarios (Las Condes)'!$A:$A,0)),H1742&lt;=500,INDEX('Pliegos Tarifarios (Las Condes)'!$G:$G,MATCH($B1742,'Pliegos Tarifarios (Las Condes)'!$A:$A,0)),H1742&lt;=1000,INDEX('Pliegos Tarifarios (Las Condes)'!$H:$H,MATCH($B1742,'Pliegos Tarifarios (Las Condes)'!$A:$A,0)),H1742&lt;=5000,INDEX('Pliegos Tarifarios (Las Condes)'!$I:$I,MATCH($B1742,'Pliegos Tarifarios (Las Condes)'!$A:$A,0)),H1742&gt;5000,INDEX('Pliegos Tarifarios (Las Condes)'!$J:$J,MATCH($B1742,'Pliegos Tarifarios (Las Condes)'!$A:$A,0)))/1.19</f>
        <v>1661.6117648739501</v>
      </c>
      <c r="R1742" s="19">
        <f>INDEX('Pliegos Tarifarios (Las Condes)'!$K:$K,MATCH($B1742,'Pliegos Tarifarios (Las Condes)'!$A:$A,0))</f>
        <v>719.68899999999996</v>
      </c>
      <c r="S1742" s="21">
        <f t="shared" si="84"/>
        <v>130537.62570057395</v>
      </c>
      <c r="T1742" s="21">
        <f t="shared" si="85"/>
        <v>24802.14888310905</v>
      </c>
      <c r="U1742" s="19">
        <v>0</v>
      </c>
      <c r="V1742" s="21">
        <f t="shared" si="86"/>
        <v>155339.774583683</v>
      </c>
    </row>
    <row r="1743" spans="1:22" x14ac:dyDescent="0.3">
      <c r="A1743" s="7" t="s">
        <v>143</v>
      </c>
      <c r="B1743" s="7">
        <v>4</v>
      </c>
      <c r="C1743" s="8" t="s">
        <v>186</v>
      </c>
      <c r="D1743" s="7" t="s">
        <v>938</v>
      </c>
      <c r="E1743" s="7" t="s">
        <v>121</v>
      </c>
      <c r="F1743" s="8" t="s">
        <v>939</v>
      </c>
      <c r="G1743" s="7" t="s">
        <v>16</v>
      </c>
      <c r="H1743" s="9">
        <v>710.37530000000004</v>
      </c>
      <c r="I1743" s="9">
        <v>2.0188000000000001</v>
      </c>
      <c r="J1743" s="9">
        <v>1.9642999999999999</v>
      </c>
      <c r="K1743" s="10">
        <v>0.97300376461264104</v>
      </c>
      <c r="L1743" s="9">
        <v>22.92</v>
      </c>
      <c r="M1743" s="19">
        <f>H1743*INDEX('Pliegos Tarifarios (Las Condes)'!$B:$B,MATCH($B1743,'Pliegos Tarifarios (Las Condes)'!$A:$A,0))</f>
        <v>84419.579901399993</v>
      </c>
      <c r="N1743" s="19">
        <f>I1743*INDEX('Pliegos Tarifarios (Las Condes)'!$C:$C,MATCH($B1743,'Pliegos Tarifarios (Las Condes)'!$A:$A,0))</f>
        <v>6924.1953116000004</v>
      </c>
      <c r="O1743" s="19">
        <f>J1743*INDEX('Pliegos Tarifarios (Las Condes)'!$D:$D,MATCH($B1743,'Pliegos Tarifarios (Las Condes)'!$A:$A,0))</f>
        <v>27752.455406000001</v>
      </c>
      <c r="P1743" s="19">
        <f>H1743*INDEX('Pliegos Tarifarios (Las Condes)'!$E:$E,MATCH($B1743,'Pliegos Tarifarios (Las Condes)'!$A:$A,0))</f>
        <v>9186.5733796000004</v>
      </c>
      <c r="Q1743" s="19" cm="1">
        <f t="array" ref="Q1743">H1743*_xlfn.IFS(H1743&lt;=350,INDEX('Pliegos Tarifarios (Las Condes)'!$F:$F,MATCH($B1743,'Pliegos Tarifarios (Las Condes)'!$A:$A,0)),H1743&lt;=500,INDEX('Pliegos Tarifarios (Las Condes)'!$G:$G,MATCH($B1743,'Pliegos Tarifarios (Las Condes)'!$A:$A,0)),H1743&lt;=1000,INDEX('Pliegos Tarifarios (Las Condes)'!$H:$H,MATCH($B1743,'Pliegos Tarifarios (Las Condes)'!$A:$A,0)),H1743&lt;=5000,INDEX('Pliegos Tarifarios (Las Condes)'!$I:$I,MATCH($B1743,'Pliegos Tarifarios (Las Condes)'!$A:$A,0)),H1743&gt;5000,INDEX('Pliegos Tarifarios (Las Condes)'!$J:$J,MATCH($B1743,'Pliegos Tarifarios (Las Condes)'!$A:$A,0)))/1.19</f>
        <v>1666.0987078151263</v>
      </c>
      <c r="R1743" s="19">
        <f>INDEX('Pliegos Tarifarios (Las Condes)'!$K:$K,MATCH($B1743,'Pliegos Tarifarios (Las Condes)'!$A:$A,0))</f>
        <v>719.68899999999996</v>
      </c>
      <c r="S1743" s="21">
        <f t="shared" si="84"/>
        <v>130668.5917064151</v>
      </c>
      <c r="T1743" s="21">
        <f t="shared" si="85"/>
        <v>24827.032424218869</v>
      </c>
      <c r="U1743" s="19">
        <v>0</v>
      </c>
      <c r="V1743" s="21">
        <f t="shared" si="86"/>
        <v>155495.62413063398</v>
      </c>
    </row>
    <row r="1744" spans="1:22" x14ac:dyDescent="0.3">
      <c r="A1744" s="7" t="s">
        <v>143</v>
      </c>
      <c r="B1744" s="7">
        <v>4</v>
      </c>
      <c r="C1744" s="8" t="s">
        <v>186</v>
      </c>
      <c r="D1744" s="7" t="s">
        <v>940</v>
      </c>
      <c r="E1744" s="7" t="s">
        <v>121</v>
      </c>
      <c r="F1744" s="8" t="s">
        <v>941</v>
      </c>
      <c r="G1744" s="7" t="s">
        <v>16</v>
      </c>
      <c r="H1744" s="9">
        <v>708.47540000000004</v>
      </c>
      <c r="I1744" s="9">
        <v>2.0768</v>
      </c>
      <c r="J1744" s="9">
        <v>1.9413</v>
      </c>
      <c r="K1744" s="10">
        <v>0.93475539291217258</v>
      </c>
      <c r="L1744" s="9">
        <v>22.85</v>
      </c>
      <c r="M1744" s="19">
        <f>H1744*INDEX('Pliegos Tarifarios (Las Condes)'!$B:$B,MATCH($B1744,'Pliegos Tarifarios (Las Condes)'!$A:$A,0))</f>
        <v>84193.799585200002</v>
      </c>
      <c r="N1744" s="19">
        <f>I1744*INDEX('Pliegos Tarifarios (Las Condes)'!$C:$C,MATCH($B1744,'Pliegos Tarifarios (Las Condes)'!$A:$A,0))</f>
        <v>7123.1270175999998</v>
      </c>
      <c r="O1744" s="19">
        <f>J1744*INDEX('Pliegos Tarifarios (Las Condes)'!$D:$D,MATCH($B1744,'Pliegos Tarifarios (Las Condes)'!$A:$A,0))</f>
        <v>27427.501746000002</v>
      </c>
      <c r="P1744" s="19">
        <f>H1744*INDEX('Pliegos Tarifarios (Las Condes)'!$E:$E,MATCH($B1744,'Pliegos Tarifarios (Las Condes)'!$A:$A,0))</f>
        <v>9162.0038728</v>
      </c>
      <c r="Q1744" s="19" cm="1">
        <f t="array" ref="Q1744">H1744*_xlfn.IFS(H1744&lt;=350,INDEX('Pliegos Tarifarios (Las Condes)'!$F:$F,MATCH($B1744,'Pliegos Tarifarios (Las Condes)'!$A:$A,0)),H1744&lt;=500,INDEX('Pliegos Tarifarios (Las Condes)'!$G:$G,MATCH($B1744,'Pliegos Tarifarios (Las Condes)'!$A:$A,0)),H1744&lt;=1000,INDEX('Pliegos Tarifarios (Las Condes)'!$H:$H,MATCH($B1744,'Pliegos Tarifarios (Las Condes)'!$A:$A,0)),H1744&lt;=5000,INDEX('Pliegos Tarifarios (Las Condes)'!$I:$I,MATCH($B1744,'Pliegos Tarifarios (Las Condes)'!$A:$A,0)),H1744&gt;5000,INDEX('Pliegos Tarifarios (Las Condes)'!$J:$J,MATCH($B1744,'Pliegos Tarifarios (Las Condes)'!$A:$A,0)))/1.19</f>
        <v>1661.6427238655467</v>
      </c>
      <c r="R1744" s="19">
        <f>INDEX('Pliegos Tarifarios (Las Condes)'!$K:$K,MATCH($B1744,'Pliegos Tarifarios (Las Condes)'!$A:$A,0))</f>
        <v>719.68899999999996</v>
      </c>
      <c r="S1744" s="21">
        <f t="shared" si="84"/>
        <v>130287.76394546554</v>
      </c>
      <c r="T1744" s="21">
        <f t="shared" si="85"/>
        <v>24754.675149638453</v>
      </c>
      <c r="U1744" s="19">
        <v>0</v>
      </c>
      <c r="V1744" s="21">
        <f t="shared" si="86"/>
        <v>155042.439095104</v>
      </c>
    </row>
    <row r="1745" spans="1:22" x14ac:dyDescent="0.3">
      <c r="A1745" s="7" t="s">
        <v>143</v>
      </c>
      <c r="B1745" s="7">
        <v>4</v>
      </c>
      <c r="C1745" s="8" t="s">
        <v>186</v>
      </c>
      <c r="D1745" s="7" t="s">
        <v>942</v>
      </c>
      <c r="E1745" s="7" t="s">
        <v>121</v>
      </c>
      <c r="F1745" s="8" t="s">
        <v>943</v>
      </c>
      <c r="G1745" s="7" t="s">
        <v>16</v>
      </c>
      <c r="H1745" s="9">
        <v>708.21349999999995</v>
      </c>
      <c r="I1745" s="9">
        <v>2.0297999999999998</v>
      </c>
      <c r="J1745" s="9">
        <v>1.9590000000000001</v>
      </c>
      <c r="K1745" s="10">
        <v>0.96511971622819992</v>
      </c>
      <c r="L1745" s="9">
        <v>22.85</v>
      </c>
      <c r="M1745" s="19">
        <f>H1745*INDEX('Pliegos Tarifarios (Las Condes)'!$B:$B,MATCH($B1745,'Pliegos Tarifarios (Las Condes)'!$A:$A,0))</f>
        <v>84162.675912999985</v>
      </c>
      <c r="N1745" s="19">
        <f>I1745*INDEX('Pliegos Tarifarios (Las Condes)'!$C:$C,MATCH($B1745,'Pliegos Tarifarios (Las Condes)'!$A:$A,0))</f>
        <v>6961.9237385999995</v>
      </c>
      <c r="O1745" s="19">
        <f>J1745*INDEX('Pliegos Tarifarios (Las Condes)'!$D:$D,MATCH($B1745,'Pliegos Tarifarios (Las Condes)'!$A:$A,0))</f>
        <v>27677.574780000003</v>
      </c>
      <c r="P1745" s="19">
        <f>H1745*INDEX('Pliegos Tarifarios (Las Condes)'!$E:$E,MATCH($B1745,'Pliegos Tarifarios (Las Condes)'!$A:$A,0))</f>
        <v>9158.6169819999996</v>
      </c>
      <c r="Q1745" s="19" cm="1">
        <f t="array" ref="Q1745">H1745*_xlfn.IFS(H1745&lt;=350,INDEX('Pliegos Tarifarios (Las Condes)'!$F:$F,MATCH($B1745,'Pliegos Tarifarios (Las Condes)'!$A:$A,0)),H1745&lt;=500,INDEX('Pliegos Tarifarios (Las Condes)'!$G:$G,MATCH($B1745,'Pliegos Tarifarios (Las Condes)'!$A:$A,0)),H1745&lt;=1000,INDEX('Pliegos Tarifarios (Las Condes)'!$H:$H,MATCH($B1745,'Pliegos Tarifarios (Las Condes)'!$A:$A,0)),H1745&lt;=5000,INDEX('Pliegos Tarifarios (Las Condes)'!$I:$I,MATCH($B1745,'Pliegos Tarifarios (Las Condes)'!$A:$A,0)),H1745&gt;5000,INDEX('Pliegos Tarifarios (Las Condes)'!$J:$J,MATCH($B1745,'Pliegos Tarifarios (Las Condes)'!$A:$A,0)))/1.19</f>
        <v>1661.0284693277313</v>
      </c>
      <c r="R1745" s="19">
        <f>INDEX('Pliegos Tarifarios (Las Condes)'!$K:$K,MATCH($B1745,'Pliegos Tarifarios (Las Condes)'!$A:$A,0))</f>
        <v>719.68899999999996</v>
      </c>
      <c r="S1745" s="21">
        <f t="shared" si="84"/>
        <v>130341.50888292774</v>
      </c>
      <c r="T1745" s="21">
        <f t="shared" si="85"/>
        <v>24764.886687756269</v>
      </c>
      <c r="U1745" s="19">
        <v>0</v>
      </c>
      <c r="V1745" s="21">
        <f t="shared" si="86"/>
        <v>155106.39557068399</v>
      </c>
    </row>
    <row r="1746" spans="1:22" x14ac:dyDescent="0.3">
      <c r="A1746" s="7" t="s">
        <v>143</v>
      </c>
      <c r="B1746" s="7">
        <v>4</v>
      </c>
      <c r="C1746" s="8" t="s">
        <v>186</v>
      </c>
      <c r="D1746" s="7" t="s">
        <v>944</v>
      </c>
      <c r="E1746" s="7" t="s">
        <v>121</v>
      </c>
      <c r="F1746" s="8" t="s">
        <v>945</v>
      </c>
      <c r="G1746" s="7" t="s">
        <v>16</v>
      </c>
      <c r="H1746" s="9">
        <v>710.75130000000001</v>
      </c>
      <c r="I1746" s="9">
        <v>1.9912000000000001</v>
      </c>
      <c r="J1746" s="9">
        <v>1.9912000000000001</v>
      </c>
      <c r="K1746" s="10">
        <v>1</v>
      </c>
      <c r="L1746" s="9">
        <v>22.93</v>
      </c>
      <c r="M1746" s="19">
        <f>H1746*INDEX('Pliegos Tarifarios (Las Condes)'!$B:$B,MATCH($B1746,'Pliegos Tarifarios (Las Condes)'!$A:$A,0))</f>
        <v>84464.262989399998</v>
      </c>
      <c r="N1746" s="19">
        <f>I1746*INDEX('Pliegos Tarifarios (Las Condes)'!$C:$C,MATCH($B1746,'Pliegos Tarifarios (Las Condes)'!$A:$A,0))</f>
        <v>6829.5312584000003</v>
      </c>
      <c r="O1746" s="19">
        <f>J1746*INDEX('Pliegos Tarifarios (Las Condes)'!$D:$D,MATCH($B1746,'Pliegos Tarifarios (Las Condes)'!$A:$A,0))</f>
        <v>28132.509904000002</v>
      </c>
      <c r="P1746" s="19">
        <f>H1746*INDEX('Pliegos Tarifarios (Las Condes)'!$E:$E,MATCH($B1746,'Pliegos Tarifarios (Las Condes)'!$A:$A,0))</f>
        <v>9191.4358116000003</v>
      </c>
      <c r="Q1746" s="19" cm="1">
        <f t="array" ref="Q1746">H1746*_xlfn.IFS(H1746&lt;=350,INDEX('Pliegos Tarifarios (Las Condes)'!$F:$F,MATCH($B1746,'Pliegos Tarifarios (Las Condes)'!$A:$A,0)),H1746&lt;=500,INDEX('Pliegos Tarifarios (Las Condes)'!$G:$G,MATCH($B1746,'Pliegos Tarifarios (Las Condes)'!$A:$A,0)),H1746&lt;=1000,INDEX('Pliegos Tarifarios (Las Condes)'!$H:$H,MATCH($B1746,'Pliegos Tarifarios (Las Condes)'!$A:$A,0)),H1746&lt;=5000,INDEX('Pliegos Tarifarios (Las Condes)'!$I:$I,MATCH($B1746,'Pliegos Tarifarios (Las Condes)'!$A:$A,0)),H1746&gt;5000,INDEX('Pliegos Tarifarios (Las Condes)'!$J:$J,MATCH($B1746,'Pliegos Tarifarios (Las Condes)'!$A:$A,0)))/1.19</f>
        <v>1666.9805700000002</v>
      </c>
      <c r="R1746" s="19">
        <f>INDEX('Pliegos Tarifarios (Las Condes)'!$K:$K,MATCH($B1746,'Pliegos Tarifarios (Las Condes)'!$A:$A,0))</f>
        <v>719.68899999999996</v>
      </c>
      <c r="S1746" s="21">
        <f t="shared" si="84"/>
        <v>131004.4095334</v>
      </c>
      <c r="T1746" s="21">
        <f t="shared" si="85"/>
        <v>24890.837811346002</v>
      </c>
      <c r="U1746" s="19">
        <v>0</v>
      </c>
      <c r="V1746" s="21">
        <f t="shared" si="86"/>
        <v>155895.24734474599</v>
      </c>
    </row>
    <row r="1747" spans="1:22" x14ac:dyDescent="0.3">
      <c r="A1747" s="7" t="s">
        <v>143</v>
      </c>
      <c r="B1747" s="7">
        <v>4</v>
      </c>
      <c r="C1747" s="8" t="s">
        <v>186</v>
      </c>
      <c r="D1747" s="7" t="s">
        <v>946</v>
      </c>
      <c r="E1747" s="7" t="s">
        <v>121</v>
      </c>
      <c r="F1747" s="8" t="s">
        <v>947</v>
      </c>
      <c r="G1747" s="7" t="s">
        <v>16</v>
      </c>
      <c r="H1747" s="9">
        <v>709.34199999999998</v>
      </c>
      <c r="I1747" s="9">
        <v>1.9722</v>
      </c>
      <c r="J1747" s="9">
        <v>1.9722</v>
      </c>
      <c r="K1747" s="10">
        <v>1</v>
      </c>
      <c r="L1747" s="9">
        <v>22.88</v>
      </c>
      <c r="M1747" s="19">
        <f>H1747*INDEX('Pliegos Tarifarios (Las Condes)'!$B:$B,MATCH($B1747,'Pliegos Tarifarios (Las Condes)'!$A:$A,0))</f>
        <v>84296.784595999998</v>
      </c>
      <c r="N1747" s="19">
        <f>I1747*INDEX('Pliegos Tarifarios (Las Condes)'!$C:$C,MATCH($B1747,'Pliegos Tarifarios (Las Condes)'!$A:$A,0))</f>
        <v>6764.3639753999996</v>
      </c>
      <c r="O1747" s="19">
        <f>J1747*INDEX('Pliegos Tarifarios (Las Condes)'!$D:$D,MATCH($B1747,'Pliegos Tarifarios (Las Condes)'!$A:$A,0))</f>
        <v>27864.069923999999</v>
      </c>
      <c r="P1747" s="19">
        <f>H1747*INDEX('Pliegos Tarifarios (Las Condes)'!$E:$E,MATCH($B1747,'Pliegos Tarifarios (Las Condes)'!$A:$A,0))</f>
        <v>9173.210744</v>
      </c>
      <c r="Q1747" s="19" cm="1">
        <f t="array" ref="Q1747">H1747*_xlfn.IFS(H1747&lt;=350,INDEX('Pliegos Tarifarios (Las Condes)'!$F:$F,MATCH($B1747,'Pliegos Tarifarios (Las Condes)'!$A:$A,0)),H1747&lt;=500,INDEX('Pliegos Tarifarios (Las Condes)'!$G:$G,MATCH($B1747,'Pliegos Tarifarios (Las Condes)'!$A:$A,0)),H1747&lt;=1000,INDEX('Pliegos Tarifarios (Las Condes)'!$H:$H,MATCH($B1747,'Pliegos Tarifarios (Las Condes)'!$A:$A,0)),H1747&lt;=5000,INDEX('Pliegos Tarifarios (Las Condes)'!$I:$I,MATCH($B1747,'Pliegos Tarifarios (Las Condes)'!$A:$A,0)),H1747&gt;5000,INDEX('Pliegos Tarifarios (Las Condes)'!$J:$J,MATCH($B1747,'Pliegos Tarifarios (Las Condes)'!$A:$A,0)))/1.19</f>
        <v>1663.6752285714288</v>
      </c>
      <c r="R1747" s="19">
        <f>INDEX('Pliegos Tarifarios (Las Condes)'!$K:$K,MATCH($B1747,'Pliegos Tarifarios (Las Condes)'!$A:$A,0))</f>
        <v>719.68899999999996</v>
      </c>
      <c r="S1747" s="21">
        <f t="shared" si="84"/>
        <v>130481.79346797142</v>
      </c>
      <c r="T1747" s="21">
        <f t="shared" si="85"/>
        <v>24791.540758914573</v>
      </c>
      <c r="U1747" s="19">
        <v>0</v>
      </c>
      <c r="V1747" s="21">
        <f t="shared" si="86"/>
        <v>155273.33422688599</v>
      </c>
    </row>
    <row r="1748" spans="1:22" x14ac:dyDescent="0.3">
      <c r="A1748" s="7" t="s">
        <v>143</v>
      </c>
      <c r="B1748" s="7">
        <v>4</v>
      </c>
      <c r="C1748" s="8" t="s">
        <v>186</v>
      </c>
      <c r="D1748" s="7" t="s">
        <v>948</v>
      </c>
      <c r="E1748" s="7" t="s">
        <v>121</v>
      </c>
      <c r="F1748" s="8" t="s">
        <v>949</v>
      </c>
      <c r="G1748" s="7" t="s">
        <v>16</v>
      </c>
      <c r="H1748" s="9">
        <v>708.03430000000003</v>
      </c>
      <c r="I1748" s="9">
        <v>1.9986999999999999</v>
      </c>
      <c r="J1748" s="9">
        <v>1.9724999999999999</v>
      </c>
      <c r="K1748" s="10">
        <v>0.98689147946165012</v>
      </c>
      <c r="L1748" s="9">
        <v>22.84</v>
      </c>
      <c r="M1748" s="19">
        <f>H1748*INDEX('Pliegos Tarifarios (Las Condes)'!$B:$B,MATCH($B1748,'Pliegos Tarifarios (Las Condes)'!$A:$A,0))</f>
        <v>84141.380143400005</v>
      </c>
      <c r="N1748" s="19">
        <f>I1748*INDEX('Pliegos Tarifarios (Las Condes)'!$C:$C,MATCH($B1748,'Pliegos Tarifarios (Las Condes)'!$A:$A,0))</f>
        <v>6855.2551858999996</v>
      </c>
      <c r="O1748" s="19">
        <f>J1748*INDEX('Pliegos Tarifarios (Las Condes)'!$D:$D,MATCH($B1748,'Pliegos Tarifarios (Las Condes)'!$A:$A,0))</f>
        <v>27868.30845</v>
      </c>
      <c r="P1748" s="19">
        <f>H1748*INDEX('Pliegos Tarifarios (Las Condes)'!$E:$E,MATCH($B1748,'Pliegos Tarifarios (Las Condes)'!$A:$A,0))</f>
        <v>9156.299567600001</v>
      </c>
      <c r="Q1748" s="19" cm="1">
        <f t="array" ref="Q1748">H1748*_xlfn.IFS(H1748&lt;=350,INDEX('Pliegos Tarifarios (Las Condes)'!$F:$F,MATCH($B1748,'Pliegos Tarifarios (Las Condes)'!$A:$A,0)),H1748&lt;=500,INDEX('Pliegos Tarifarios (Las Condes)'!$G:$G,MATCH($B1748,'Pliegos Tarifarios (Las Condes)'!$A:$A,0)),H1748&lt;=1000,INDEX('Pliegos Tarifarios (Las Condes)'!$H:$H,MATCH($B1748,'Pliegos Tarifarios (Las Condes)'!$A:$A,0)),H1748&lt;=5000,INDEX('Pliegos Tarifarios (Las Condes)'!$I:$I,MATCH($B1748,'Pliegos Tarifarios (Las Condes)'!$A:$A,0)),H1748&gt;5000,INDEX('Pliegos Tarifarios (Las Condes)'!$J:$J,MATCH($B1748,'Pliegos Tarifarios (Las Condes)'!$A:$A,0)))/1.19</f>
        <v>1660.6081775630255</v>
      </c>
      <c r="R1748" s="19">
        <f>INDEX('Pliegos Tarifarios (Las Condes)'!$K:$K,MATCH($B1748,'Pliegos Tarifarios (Las Condes)'!$A:$A,0))</f>
        <v>719.68899999999996</v>
      </c>
      <c r="S1748" s="21">
        <f t="shared" si="84"/>
        <v>130401.54052446302</v>
      </c>
      <c r="T1748" s="21">
        <f t="shared" si="85"/>
        <v>24776.292699647976</v>
      </c>
      <c r="U1748" s="19">
        <v>0</v>
      </c>
      <c r="V1748" s="21">
        <f t="shared" si="86"/>
        <v>155177.833224111</v>
      </c>
    </row>
    <row r="1749" spans="1:22" x14ac:dyDescent="0.3">
      <c r="A1749" s="7" t="s">
        <v>143</v>
      </c>
      <c r="B1749" s="7">
        <v>4</v>
      </c>
      <c r="C1749" s="8" t="s">
        <v>186</v>
      </c>
      <c r="D1749" s="7" t="s">
        <v>950</v>
      </c>
      <c r="E1749" s="7" t="s">
        <v>121</v>
      </c>
      <c r="F1749" s="8" t="s">
        <v>951</v>
      </c>
      <c r="G1749" s="7" t="s">
        <v>16</v>
      </c>
      <c r="H1749" s="9">
        <v>710.24279999999999</v>
      </c>
      <c r="I1749" s="9">
        <v>1.9964999999999999</v>
      </c>
      <c r="J1749" s="9">
        <v>1.9964999999999999</v>
      </c>
      <c r="K1749" s="10">
        <v>1</v>
      </c>
      <c r="L1749" s="9">
        <v>22.91</v>
      </c>
      <c r="M1749" s="19">
        <f>H1749*INDEX('Pliegos Tarifarios (Las Condes)'!$B:$B,MATCH($B1749,'Pliegos Tarifarios (Las Condes)'!$A:$A,0))</f>
        <v>84403.833866399989</v>
      </c>
      <c r="N1749" s="19">
        <f>I1749*INDEX('Pliegos Tarifarios (Las Condes)'!$C:$C,MATCH($B1749,'Pliegos Tarifarios (Las Condes)'!$A:$A,0))</f>
        <v>6847.7095005000001</v>
      </c>
      <c r="O1749" s="19">
        <f>J1749*INDEX('Pliegos Tarifarios (Las Condes)'!$D:$D,MATCH($B1749,'Pliegos Tarifarios (Las Condes)'!$A:$A,0))</f>
        <v>28207.390530000001</v>
      </c>
      <c r="P1749" s="19">
        <f>H1749*INDEX('Pliegos Tarifarios (Las Condes)'!$E:$E,MATCH($B1749,'Pliegos Tarifarios (Las Condes)'!$A:$A,0))</f>
        <v>9184.8598896000003</v>
      </c>
      <c r="Q1749" s="19" cm="1">
        <f t="array" ref="Q1749">H1749*_xlfn.IFS(H1749&lt;=350,INDEX('Pliegos Tarifarios (Las Condes)'!$F:$F,MATCH($B1749,'Pliegos Tarifarios (Las Condes)'!$A:$A,0)),H1749&lt;=500,INDEX('Pliegos Tarifarios (Las Condes)'!$G:$G,MATCH($B1749,'Pliegos Tarifarios (Las Condes)'!$A:$A,0)),H1749&lt;=1000,INDEX('Pliegos Tarifarios (Las Condes)'!$H:$H,MATCH($B1749,'Pliegos Tarifarios (Las Condes)'!$A:$A,0)),H1749&lt;=5000,INDEX('Pliegos Tarifarios (Las Condes)'!$I:$I,MATCH($B1749,'Pliegos Tarifarios (Las Condes)'!$A:$A,0)),H1749&gt;5000,INDEX('Pliegos Tarifarios (Las Condes)'!$J:$J,MATCH($B1749,'Pliegos Tarifarios (Las Condes)'!$A:$A,0)))/1.19</f>
        <v>1665.7879452100842</v>
      </c>
      <c r="R1749" s="19">
        <f>INDEX('Pliegos Tarifarios (Las Condes)'!$K:$K,MATCH($B1749,'Pliegos Tarifarios (Las Condes)'!$A:$A,0))</f>
        <v>719.68899999999996</v>
      </c>
      <c r="S1749" s="21">
        <f t="shared" si="84"/>
        <v>131029.27073171009</v>
      </c>
      <c r="T1749" s="21">
        <f t="shared" si="85"/>
        <v>24895.561439024917</v>
      </c>
      <c r="U1749" s="19">
        <v>0</v>
      </c>
      <c r="V1749" s="21">
        <f t="shared" si="86"/>
        <v>155924.832170735</v>
      </c>
    </row>
    <row r="1750" spans="1:22" x14ac:dyDescent="0.3">
      <c r="A1750" s="7" t="s">
        <v>143</v>
      </c>
      <c r="B1750" s="7">
        <v>4</v>
      </c>
      <c r="C1750" s="8" t="s">
        <v>186</v>
      </c>
      <c r="D1750" s="7" t="s">
        <v>952</v>
      </c>
      <c r="E1750" s="7" t="s">
        <v>121</v>
      </c>
      <c r="F1750" s="8" t="s">
        <v>953</v>
      </c>
      <c r="G1750" s="7" t="s">
        <v>16</v>
      </c>
      <c r="H1750" s="9">
        <v>709.22770000000003</v>
      </c>
      <c r="I1750" s="9">
        <v>1.9888999999999999</v>
      </c>
      <c r="J1750" s="9">
        <v>1.9613</v>
      </c>
      <c r="K1750" s="10">
        <v>0.98612298255317021</v>
      </c>
      <c r="L1750" s="9">
        <v>22.88</v>
      </c>
      <c r="M1750" s="19">
        <f>H1750*INDEX('Pliegos Tarifarios (Las Condes)'!$B:$B,MATCH($B1750,'Pliegos Tarifarios (Las Condes)'!$A:$A,0))</f>
        <v>84283.201412599999</v>
      </c>
      <c r="N1750" s="19">
        <f>I1750*INDEX('Pliegos Tarifarios (Las Condes)'!$C:$C,MATCH($B1750,'Pliegos Tarifarios (Las Condes)'!$A:$A,0))</f>
        <v>6821.6425872999998</v>
      </c>
      <c r="O1750" s="19">
        <f>J1750*INDEX('Pliegos Tarifarios (Las Condes)'!$D:$D,MATCH($B1750,'Pliegos Tarifarios (Las Condes)'!$A:$A,0))</f>
        <v>27710.070146000002</v>
      </c>
      <c r="P1750" s="19">
        <f>H1750*INDEX('Pliegos Tarifarios (Las Condes)'!$E:$E,MATCH($B1750,'Pliegos Tarifarios (Las Condes)'!$A:$A,0))</f>
        <v>9171.7326164000006</v>
      </c>
      <c r="Q1750" s="19" cm="1">
        <f t="array" ref="Q1750">H1750*_xlfn.IFS(H1750&lt;=350,INDEX('Pliegos Tarifarios (Las Condes)'!$F:$F,MATCH($B1750,'Pliegos Tarifarios (Las Condes)'!$A:$A,0)),H1750&lt;=500,INDEX('Pliegos Tarifarios (Las Condes)'!$G:$G,MATCH($B1750,'Pliegos Tarifarios (Las Condes)'!$A:$A,0)),H1750&lt;=1000,INDEX('Pliegos Tarifarios (Las Condes)'!$H:$H,MATCH($B1750,'Pliegos Tarifarios (Las Condes)'!$A:$A,0)),H1750&lt;=5000,INDEX('Pliegos Tarifarios (Las Condes)'!$I:$I,MATCH($B1750,'Pliegos Tarifarios (Las Condes)'!$A:$A,0)),H1750&gt;5000,INDEX('Pliegos Tarifarios (Las Condes)'!$J:$J,MATCH($B1750,'Pliegos Tarifarios (Las Condes)'!$A:$A,0)))/1.19</f>
        <v>1663.4071518487399</v>
      </c>
      <c r="R1750" s="19">
        <f>INDEX('Pliegos Tarifarios (Las Condes)'!$K:$K,MATCH($B1750,'Pliegos Tarifarios (Las Condes)'!$A:$A,0))</f>
        <v>719.68899999999996</v>
      </c>
      <c r="S1750" s="21">
        <f t="shared" si="84"/>
        <v>130369.74291414874</v>
      </c>
      <c r="T1750" s="21">
        <f t="shared" si="85"/>
        <v>24770.251153688259</v>
      </c>
      <c r="U1750" s="19">
        <v>0</v>
      </c>
      <c r="V1750" s="21">
        <f t="shared" si="86"/>
        <v>155139.99406783699</v>
      </c>
    </row>
    <row r="1751" spans="1:22" x14ac:dyDescent="0.3">
      <c r="A1751" s="7" t="s">
        <v>143</v>
      </c>
      <c r="B1751" s="7">
        <v>4</v>
      </c>
      <c r="C1751" s="8" t="s">
        <v>186</v>
      </c>
      <c r="D1751" s="7" t="s">
        <v>954</v>
      </c>
      <c r="E1751" s="7" t="s">
        <v>121</v>
      </c>
      <c r="F1751" s="8" t="s">
        <v>955</v>
      </c>
      <c r="G1751" s="7" t="s">
        <v>16</v>
      </c>
      <c r="H1751" s="9">
        <v>710.62980000000005</v>
      </c>
      <c r="I1751" s="9">
        <v>1.9952000000000001</v>
      </c>
      <c r="J1751" s="9">
        <v>1.9869000000000001</v>
      </c>
      <c r="K1751" s="10">
        <v>0.99584001603849237</v>
      </c>
      <c r="L1751" s="9">
        <v>22.92</v>
      </c>
      <c r="M1751" s="19">
        <f>H1751*INDEX('Pliegos Tarifarios (Las Condes)'!$B:$B,MATCH($B1751,'Pliegos Tarifarios (Las Condes)'!$A:$A,0))</f>
        <v>84449.824172399996</v>
      </c>
      <c r="N1751" s="19">
        <f>I1751*INDEX('Pliegos Tarifarios (Las Condes)'!$C:$C,MATCH($B1751,'Pliegos Tarifarios (Las Condes)'!$A:$A,0))</f>
        <v>6843.2506864000006</v>
      </c>
      <c r="O1751" s="19">
        <f>J1751*INDEX('Pliegos Tarifarios (Las Condes)'!$D:$D,MATCH($B1751,'Pliegos Tarifarios (Las Condes)'!$A:$A,0))</f>
        <v>28071.757698000001</v>
      </c>
      <c r="P1751" s="19">
        <f>H1751*INDEX('Pliegos Tarifarios (Las Condes)'!$E:$E,MATCH($B1751,'Pliegos Tarifarios (Las Condes)'!$A:$A,0))</f>
        <v>9189.8645736000017</v>
      </c>
      <c r="Q1751" s="19" cm="1">
        <f t="array" ref="Q1751">H1751*_xlfn.IFS(H1751&lt;=350,INDEX('Pliegos Tarifarios (Las Condes)'!$F:$F,MATCH($B1751,'Pliegos Tarifarios (Las Condes)'!$A:$A,0)),H1751&lt;=500,INDEX('Pliegos Tarifarios (Las Condes)'!$G:$G,MATCH($B1751,'Pliegos Tarifarios (Las Condes)'!$A:$A,0)),H1751&lt;=1000,INDEX('Pliegos Tarifarios (Las Condes)'!$H:$H,MATCH($B1751,'Pliegos Tarifarios (Las Condes)'!$A:$A,0)),H1751&lt;=5000,INDEX('Pliegos Tarifarios (Las Condes)'!$I:$I,MATCH($B1751,'Pliegos Tarifarios (Las Condes)'!$A:$A,0)),H1751&gt;5000,INDEX('Pliegos Tarifarios (Las Condes)'!$J:$J,MATCH($B1751,'Pliegos Tarifarios (Las Condes)'!$A:$A,0)))/1.19</f>
        <v>1666.6956065546221</v>
      </c>
      <c r="R1751" s="19">
        <f>INDEX('Pliegos Tarifarios (Las Condes)'!$K:$K,MATCH($B1751,'Pliegos Tarifarios (Las Condes)'!$A:$A,0))</f>
        <v>719.68899999999996</v>
      </c>
      <c r="S1751" s="21">
        <f t="shared" si="84"/>
        <v>130941.08173695463</v>
      </c>
      <c r="T1751" s="21">
        <f t="shared" si="85"/>
        <v>24878.805530021378</v>
      </c>
      <c r="U1751" s="19">
        <v>0</v>
      </c>
      <c r="V1751" s="21">
        <f t="shared" si="86"/>
        <v>155819.887266976</v>
      </c>
    </row>
    <row r="1752" spans="1:22" x14ac:dyDescent="0.3">
      <c r="A1752" s="7" t="s">
        <v>143</v>
      </c>
      <c r="B1752" s="7">
        <v>4</v>
      </c>
      <c r="C1752" s="8" t="s">
        <v>186</v>
      </c>
      <c r="D1752" s="7" t="s">
        <v>956</v>
      </c>
      <c r="E1752" s="7" t="s">
        <v>121</v>
      </c>
      <c r="F1752" s="8" t="s">
        <v>957</v>
      </c>
      <c r="G1752" s="7" t="s">
        <v>16</v>
      </c>
      <c r="H1752" s="9">
        <v>709.81809999999996</v>
      </c>
      <c r="I1752" s="9">
        <v>2.0419</v>
      </c>
      <c r="J1752" s="9">
        <v>1.9930000000000001</v>
      </c>
      <c r="K1752" s="10">
        <v>0.97605171653851808</v>
      </c>
      <c r="L1752" s="9">
        <v>22.9</v>
      </c>
      <c r="M1752" s="19">
        <f>H1752*INDEX('Pliegos Tarifarios (Las Condes)'!$B:$B,MATCH($B1752,'Pliegos Tarifarios (Las Condes)'!$A:$A,0))</f>
        <v>84353.36336779999</v>
      </c>
      <c r="N1752" s="19">
        <f>I1752*INDEX('Pliegos Tarifarios (Las Condes)'!$C:$C,MATCH($B1752,'Pliegos Tarifarios (Las Condes)'!$A:$A,0))</f>
        <v>7003.4250082999997</v>
      </c>
      <c r="O1752" s="19">
        <f>J1752*INDEX('Pliegos Tarifarios (Las Condes)'!$D:$D,MATCH($B1752,'Pliegos Tarifarios (Las Condes)'!$A:$A,0))</f>
        <v>28157.941060000001</v>
      </c>
      <c r="P1752" s="19">
        <f>H1752*INDEX('Pliegos Tarifarios (Las Condes)'!$E:$E,MATCH($B1752,'Pliegos Tarifarios (Las Condes)'!$A:$A,0))</f>
        <v>9179.367669199999</v>
      </c>
      <c r="Q1752" s="19" cm="1">
        <f t="array" ref="Q1752">H1752*_xlfn.IFS(H1752&lt;=350,INDEX('Pliegos Tarifarios (Las Condes)'!$F:$F,MATCH($B1752,'Pliegos Tarifarios (Las Condes)'!$A:$A,0)),H1752&lt;=500,INDEX('Pliegos Tarifarios (Las Condes)'!$G:$G,MATCH($B1752,'Pliegos Tarifarios (Las Condes)'!$A:$A,0)),H1752&lt;=1000,INDEX('Pliegos Tarifarios (Las Condes)'!$H:$H,MATCH($B1752,'Pliegos Tarifarios (Las Condes)'!$A:$A,0)),H1752&lt;=5000,INDEX('Pliegos Tarifarios (Las Condes)'!$I:$I,MATCH($B1752,'Pliegos Tarifarios (Las Condes)'!$A:$A,0)),H1752&gt;5000,INDEX('Pliegos Tarifarios (Las Condes)'!$J:$J,MATCH($B1752,'Pliegos Tarifarios (Las Condes)'!$A:$A,0)))/1.19</f>
        <v>1664.7918631092439</v>
      </c>
      <c r="R1752" s="19">
        <f>INDEX('Pliegos Tarifarios (Las Condes)'!$K:$K,MATCH($B1752,'Pliegos Tarifarios (Las Condes)'!$A:$A,0))</f>
        <v>719.68899999999996</v>
      </c>
      <c r="S1752" s="21">
        <f t="shared" si="84"/>
        <v>131078.57796840923</v>
      </c>
      <c r="T1752" s="21">
        <f t="shared" si="85"/>
        <v>24904.929813997755</v>
      </c>
      <c r="U1752" s="19">
        <v>0</v>
      </c>
      <c r="V1752" s="21">
        <f t="shared" si="86"/>
        <v>155983.50778240699</v>
      </c>
    </row>
    <row r="1753" spans="1:22" x14ac:dyDescent="0.3">
      <c r="A1753" s="7" t="s">
        <v>143</v>
      </c>
      <c r="B1753" s="7">
        <v>4</v>
      </c>
      <c r="C1753" s="8" t="s">
        <v>186</v>
      </c>
      <c r="D1753" s="7" t="s">
        <v>958</v>
      </c>
      <c r="E1753" s="7" t="s">
        <v>121</v>
      </c>
      <c r="F1753" s="8" t="s">
        <v>959</v>
      </c>
      <c r="G1753" s="7" t="s">
        <v>16</v>
      </c>
      <c r="H1753" s="9">
        <v>709.64</v>
      </c>
      <c r="I1753" s="9">
        <v>2.0392000000000001</v>
      </c>
      <c r="J1753" s="9">
        <v>2.0392000000000001</v>
      </c>
      <c r="K1753" s="10">
        <v>1</v>
      </c>
      <c r="L1753" s="9">
        <v>22.89</v>
      </c>
      <c r="M1753" s="19">
        <f>H1753*INDEX('Pliegos Tarifarios (Las Condes)'!$B:$B,MATCH($B1753,'Pliegos Tarifarios (Las Condes)'!$A:$A,0))</f>
        <v>84332.198319999996</v>
      </c>
      <c r="N1753" s="19">
        <f>I1753*INDEX('Pliegos Tarifarios (Las Condes)'!$C:$C,MATCH($B1753,'Pliegos Tarifarios (Las Condes)'!$A:$A,0))</f>
        <v>6994.1643944000007</v>
      </c>
      <c r="O1753" s="19">
        <f>J1753*INDEX('Pliegos Tarifarios (Las Condes)'!$D:$D,MATCH($B1753,'Pliegos Tarifarios (Las Condes)'!$A:$A,0))</f>
        <v>28810.674064000003</v>
      </c>
      <c r="P1753" s="19">
        <f>H1753*INDEX('Pliegos Tarifarios (Las Condes)'!$E:$E,MATCH($B1753,'Pliegos Tarifarios (Las Condes)'!$A:$A,0))</f>
        <v>9177.0644800000009</v>
      </c>
      <c r="Q1753" s="19" cm="1">
        <f t="array" ref="Q1753">H1753*_xlfn.IFS(H1753&lt;=350,INDEX('Pliegos Tarifarios (Las Condes)'!$F:$F,MATCH($B1753,'Pliegos Tarifarios (Las Condes)'!$A:$A,0)),H1753&lt;=500,INDEX('Pliegos Tarifarios (Las Condes)'!$G:$G,MATCH($B1753,'Pliegos Tarifarios (Las Condes)'!$A:$A,0)),H1753&lt;=1000,INDEX('Pliegos Tarifarios (Las Condes)'!$H:$H,MATCH($B1753,'Pliegos Tarifarios (Las Condes)'!$A:$A,0)),H1753&lt;=5000,INDEX('Pliegos Tarifarios (Las Condes)'!$I:$I,MATCH($B1753,'Pliegos Tarifarios (Las Condes)'!$A:$A,0)),H1753&gt;5000,INDEX('Pliegos Tarifarios (Las Condes)'!$J:$J,MATCH($B1753,'Pliegos Tarifarios (Las Condes)'!$A:$A,0)))/1.19</f>
        <v>1664.3741512605045</v>
      </c>
      <c r="R1753" s="19">
        <f>INDEX('Pliegos Tarifarios (Las Condes)'!$K:$K,MATCH($B1753,'Pliegos Tarifarios (Las Condes)'!$A:$A,0))</f>
        <v>719.68899999999996</v>
      </c>
      <c r="S1753" s="21">
        <f t="shared" si="84"/>
        <v>131698.1644096605</v>
      </c>
      <c r="T1753" s="21">
        <f t="shared" si="85"/>
        <v>25022.651237835496</v>
      </c>
      <c r="U1753" s="19">
        <v>0</v>
      </c>
      <c r="V1753" s="21">
        <f t="shared" si="86"/>
        <v>156720.815647496</v>
      </c>
    </row>
    <row r="1754" spans="1:22" x14ac:dyDescent="0.3">
      <c r="A1754" s="7" t="s">
        <v>143</v>
      </c>
      <c r="B1754" s="7">
        <v>4</v>
      </c>
      <c r="C1754" s="8" t="s">
        <v>186</v>
      </c>
      <c r="D1754" s="7" t="s">
        <v>960</v>
      </c>
      <c r="E1754" s="7" t="s">
        <v>121</v>
      </c>
      <c r="F1754" s="8" t="s">
        <v>961</v>
      </c>
      <c r="G1754" s="7" t="s">
        <v>16</v>
      </c>
      <c r="H1754" s="9">
        <v>712.74239999999998</v>
      </c>
      <c r="I1754" s="9">
        <v>2.0221</v>
      </c>
      <c r="J1754" s="9">
        <v>1.9779</v>
      </c>
      <c r="K1754" s="10">
        <v>0.97814153602690268</v>
      </c>
      <c r="L1754" s="9">
        <v>22.99</v>
      </c>
      <c r="M1754" s="19">
        <f>H1754*INDEX('Pliegos Tarifarios (Las Condes)'!$B:$B,MATCH($B1754,'Pliegos Tarifarios (Las Condes)'!$A:$A,0))</f>
        <v>84700.881331199998</v>
      </c>
      <c r="N1754" s="19">
        <f>I1754*INDEX('Pliegos Tarifarios (Las Condes)'!$C:$C,MATCH($B1754,'Pliegos Tarifarios (Las Condes)'!$A:$A,0))</f>
        <v>6935.5138397000001</v>
      </c>
      <c r="O1754" s="19">
        <f>J1754*INDEX('Pliegos Tarifarios (Las Condes)'!$D:$D,MATCH($B1754,'Pliegos Tarifarios (Las Condes)'!$A:$A,0))</f>
        <v>27944.601918</v>
      </c>
      <c r="P1754" s="19">
        <f>H1754*INDEX('Pliegos Tarifarios (Las Condes)'!$E:$E,MATCH($B1754,'Pliegos Tarifarios (Las Condes)'!$A:$A,0))</f>
        <v>9217.1847168000004</v>
      </c>
      <c r="Q1754" s="19" cm="1">
        <f t="array" ref="Q1754">H1754*_xlfn.IFS(H1754&lt;=350,INDEX('Pliegos Tarifarios (Las Condes)'!$F:$F,MATCH($B1754,'Pliegos Tarifarios (Las Condes)'!$A:$A,0)),H1754&lt;=500,INDEX('Pliegos Tarifarios (Las Condes)'!$G:$G,MATCH($B1754,'Pliegos Tarifarios (Las Condes)'!$A:$A,0)),H1754&lt;=1000,INDEX('Pliegos Tarifarios (Las Condes)'!$H:$H,MATCH($B1754,'Pliegos Tarifarios (Las Condes)'!$A:$A,0)),H1754&lt;=5000,INDEX('Pliegos Tarifarios (Las Condes)'!$I:$I,MATCH($B1754,'Pliegos Tarifarios (Las Condes)'!$A:$A,0)),H1754&gt;5000,INDEX('Pliegos Tarifarios (Las Condes)'!$J:$J,MATCH($B1754,'Pliegos Tarifarios (Las Condes)'!$A:$A,0)))/1.19</f>
        <v>1671.650452436975</v>
      </c>
      <c r="R1754" s="19">
        <f>INDEX('Pliegos Tarifarios (Las Condes)'!$K:$K,MATCH($B1754,'Pliegos Tarifarios (Las Condes)'!$A:$A,0))</f>
        <v>719.68899999999996</v>
      </c>
      <c r="S1754" s="21">
        <f t="shared" si="84"/>
        <v>131189.52125813699</v>
      </c>
      <c r="T1754" s="21">
        <f t="shared" si="85"/>
        <v>24926.009039046028</v>
      </c>
      <c r="U1754" s="19">
        <v>0</v>
      </c>
      <c r="V1754" s="21">
        <f t="shared" si="86"/>
        <v>156115.53029718302</v>
      </c>
    </row>
    <row r="1755" spans="1:22" x14ac:dyDescent="0.3">
      <c r="A1755" s="7" t="s">
        <v>143</v>
      </c>
      <c r="B1755" s="7">
        <v>4</v>
      </c>
      <c r="C1755" s="8" t="s">
        <v>186</v>
      </c>
      <c r="D1755" s="7" t="s">
        <v>962</v>
      </c>
      <c r="E1755" s="7" t="s">
        <v>121</v>
      </c>
      <c r="F1755" s="8" t="s">
        <v>963</v>
      </c>
      <c r="G1755" s="7" t="s">
        <v>16</v>
      </c>
      <c r="H1755" s="9">
        <v>710.7645</v>
      </c>
      <c r="I1755" s="9">
        <v>1.9832000000000001</v>
      </c>
      <c r="J1755" s="9">
        <v>1.9832000000000001</v>
      </c>
      <c r="K1755" s="10">
        <v>1</v>
      </c>
      <c r="L1755" s="9">
        <v>22.93</v>
      </c>
      <c r="M1755" s="19">
        <f>H1755*INDEX('Pliegos Tarifarios (Las Condes)'!$B:$B,MATCH($B1755,'Pliegos Tarifarios (Las Condes)'!$A:$A,0))</f>
        <v>84465.831651</v>
      </c>
      <c r="N1755" s="19">
        <f>I1755*INDEX('Pliegos Tarifarios (Las Condes)'!$C:$C,MATCH($B1755,'Pliegos Tarifarios (Las Condes)'!$A:$A,0))</f>
        <v>6802.0924024000005</v>
      </c>
      <c r="O1755" s="19">
        <f>J1755*INDEX('Pliegos Tarifarios (Las Condes)'!$D:$D,MATCH($B1755,'Pliegos Tarifarios (Las Condes)'!$A:$A,0))</f>
        <v>28019.482544000002</v>
      </c>
      <c r="P1755" s="19">
        <f>H1755*INDEX('Pliegos Tarifarios (Las Condes)'!$E:$E,MATCH($B1755,'Pliegos Tarifarios (Las Condes)'!$A:$A,0))</f>
        <v>9191.606514000001</v>
      </c>
      <c r="Q1755" s="19" cm="1">
        <f t="array" ref="Q1755">H1755*_xlfn.IFS(H1755&lt;=350,INDEX('Pliegos Tarifarios (Las Condes)'!$F:$F,MATCH($B1755,'Pliegos Tarifarios (Las Condes)'!$A:$A,0)),H1755&lt;=500,INDEX('Pliegos Tarifarios (Las Condes)'!$G:$G,MATCH($B1755,'Pliegos Tarifarios (Las Condes)'!$A:$A,0)),H1755&lt;=1000,INDEX('Pliegos Tarifarios (Las Condes)'!$H:$H,MATCH($B1755,'Pliegos Tarifarios (Las Condes)'!$A:$A,0)),H1755&lt;=5000,INDEX('Pliegos Tarifarios (Las Condes)'!$I:$I,MATCH($B1755,'Pliegos Tarifarios (Las Condes)'!$A:$A,0)),H1755&gt;5000,INDEX('Pliegos Tarifarios (Las Condes)'!$J:$J,MATCH($B1755,'Pliegos Tarifarios (Las Condes)'!$A:$A,0)))/1.19</f>
        <v>1667.0115289915968</v>
      </c>
      <c r="R1755" s="19">
        <f>INDEX('Pliegos Tarifarios (Las Condes)'!$K:$K,MATCH($B1755,'Pliegos Tarifarios (Las Condes)'!$A:$A,0))</f>
        <v>719.68899999999996</v>
      </c>
      <c r="S1755" s="21">
        <f t="shared" si="84"/>
        <v>130865.71364039159</v>
      </c>
      <c r="T1755" s="21">
        <f t="shared" si="85"/>
        <v>24864.485591674402</v>
      </c>
      <c r="U1755" s="19">
        <v>0</v>
      </c>
      <c r="V1755" s="21">
        <f t="shared" si="86"/>
        <v>155730.19923206599</v>
      </c>
    </row>
    <row r="1756" spans="1:22" x14ac:dyDescent="0.3">
      <c r="A1756" s="7" t="s">
        <v>143</v>
      </c>
      <c r="B1756" s="7">
        <v>4</v>
      </c>
      <c r="C1756" s="8" t="s">
        <v>186</v>
      </c>
      <c r="D1756" s="7" t="s">
        <v>964</v>
      </c>
      <c r="E1756" s="7" t="s">
        <v>121</v>
      </c>
      <c r="F1756" s="8" t="s">
        <v>965</v>
      </c>
      <c r="G1756" s="7" t="s">
        <v>16</v>
      </c>
      <c r="H1756" s="9">
        <v>710.32209999999998</v>
      </c>
      <c r="I1756" s="9">
        <v>2.0004</v>
      </c>
      <c r="J1756" s="9">
        <v>1.9827999999999999</v>
      </c>
      <c r="K1756" s="10">
        <v>0.99120175964807034</v>
      </c>
      <c r="L1756" s="9">
        <v>22.91</v>
      </c>
      <c r="M1756" s="19">
        <f>H1756*INDEX('Pliegos Tarifarios (Las Condes)'!$B:$B,MATCH($B1756,'Pliegos Tarifarios (Las Condes)'!$A:$A,0))</f>
        <v>84413.257719799993</v>
      </c>
      <c r="N1756" s="19">
        <f>I1756*INDEX('Pliegos Tarifarios (Las Condes)'!$C:$C,MATCH($B1756,'Pliegos Tarifarios (Las Condes)'!$A:$A,0))</f>
        <v>6861.0859427999994</v>
      </c>
      <c r="O1756" s="19">
        <f>J1756*INDEX('Pliegos Tarifarios (Las Condes)'!$D:$D,MATCH($B1756,'Pliegos Tarifarios (Las Condes)'!$A:$A,0))</f>
        <v>28013.831176</v>
      </c>
      <c r="P1756" s="19">
        <f>H1756*INDEX('Pliegos Tarifarios (Las Condes)'!$E:$E,MATCH($B1756,'Pliegos Tarifarios (Las Condes)'!$A:$A,0))</f>
        <v>9185.8853971999997</v>
      </c>
      <c r="Q1756" s="19" cm="1">
        <f t="array" ref="Q1756">H1756*_xlfn.IFS(H1756&lt;=350,INDEX('Pliegos Tarifarios (Las Condes)'!$F:$F,MATCH($B1756,'Pliegos Tarifarios (Las Condes)'!$A:$A,0)),H1756&lt;=500,INDEX('Pliegos Tarifarios (Las Condes)'!$G:$G,MATCH($B1756,'Pliegos Tarifarios (Las Condes)'!$A:$A,0)),H1756&lt;=1000,INDEX('Pliegos Tarifarios (Las Condes)'!$H:$H,MATCH($B1756,'Pliegos Tarifarios (Las Condes)'!$A:$A,0)),H1756&lt;=5000,INDEX('Pliegos Tarifarios (Las Condes)'!$I:$I,MATCH($B1756,'Pliegos Tarifarios (Las Condes)'!$A:$A,0)),H1756&gt;5000,INDEX('Pliegos Tarifarios (Las Condes)'!$J:$J,MATCH($B1756,'Pliegos Tarifarios (Las Condes)'!$A:$A,0)))/1.19</f>
        <v>1665.9739336974792</v>
      </c>
      <c r="R1756" s="19">
        <f>INDEX('Pliegos Tarifarios (Las Condes)'!$K:$K,MATCH($B1756,'Pliegos Tarifarios (Las Condes)'!$A:$A,0))</f>
        <v>719.68899999999996</v>
      </c>
      <c r="S1756" s="21">
        <f t="shared" si="84"/>
        <v>130859.72316949746</v>
      </c>
      <c r="T1756" s="21">
        <f t="shared" si="85"/>
        <v>24863.347402204519</v>
      </c>
      <c r="U1756" s="19">
        <v>0</v>
      </c>
      <c r="V1756" s="21">
        <f t="shared" si="86"/>
        <v>155723.07057170197</v>
      </c>
    </row>
    <row r="1757" spans="1:22" x14ac:dyDescent="0.3">
      <c r="A1757" s="7" t="s">
        <v>143</v>
      </c>
      <c r="B1757" s="7">
        <v>4</v>
      </c>
      <c r="C1757" s="8" t="s">
        <v>186</v>
      </c>
      <c r="D1757" s="7" t="s">
        <v>966</v>
      </c>
      <c r="E1757" s="7" t="s">
        <v>121</v>
      </c>
      <c r="F1757" s="8" t="s">
        <v>967</v>
      </c>
      <c r="G1757" s="7" t="s">
        <v>16</v>
      </c>
      <c r="H1757" s="9">
        <v>710.10929999999996</v>
      </c>
      <c r="I1757" s="9">
        <v>2.0590999999999999</v>
      </c>
      <c r="J1757" s="9">
        <v>1.9138999999999999</v>
      </c>
      <c r="K1757" s="10">
        <v>0.92948375503860914</v>
      </c>
      <c r="L1757" s="9">
        <v>22.91</v>
      </c>
      <c r="M1757" s="19">
        <f>H1757*INDEX('Pliegos Tarifarios (Las Condes)'!$B:$B,MATCH($B1757,'Pliegos Tarifarios (Las Condes)'!$A:$A,0))</f>
        <v>84387.968993399991</v>
      </c>
      <c r="N1757" s="19">
        <f>I1757*INDEX('Pliegos Tarifarios (Las Condes)'!$C:$C,MATCH($B1757,'Pliegos Tarifarios (Las Condes)'!$A:$A,0))</f>
        <v>7062.4185486999995</v>
      </c>
      <c r="O1757" s="19">
        <f>J1757*INDEX('Pliegos Tarifarios (Las Condes)'!$D:$D,MATCH($B1757,'Pliegos Tarifarios (Las Condes)'!$A:$A,0))</f>
        <v>27040.383038</v>
      </c>
      <c r="P1757" s="19">
        <f>H1757*INDEX('Pliegos Tarifarios (Las Condes)'!$E:$E,MATCH($B1757,'Pliegos Tarifarios (Las Condes)'!$A:$A,0))</f>
        <v>9183.1334676000006</v>
      </c>
      <c r="Q1757" s="19" cm="1">
        <f t="array" ref="Q1757">H1757*_xlfn.IFS(H1757&lt;=350,INDEX('Pliegos Tarifarios (Las Condes)'!$F:$F,MATCH($B1757,'Pliegos Tarifarios (Las Condes)'!$A:$A,0)),H1757&lt;=500,INDEX('Pliegos Tarifarios (Las Condes)'!$G:$G,MATCH($B1757,'Pliegos Tarifarios (Las Condes)'!$A:$A,0)),H1757&lt;=1000,INDEX('Pliegos Tarifarios (Las Condes)'!$H:$H,MATCH($B1757,'Pliegos Tarifarios (Las Condes)'!$A:$A,0)),H1757&lt;=5000,INDEX('Pliegos Tarifarios (Las Condes)'!$I:$I,MATCH($B1757,'Pliegos Tarifarios (Las Condes)'!$A:$A,0)),H1757&gt;5000,INDEX('Pliegos Tarifarios (Las Condes)'!$J:$J,MATCH($B1757,'Pliegos Tarifarios (Las Condes)'!$A:$A,0)))/1.19</f>
        <v>1665.4748372268909</v>
      </c>
      <c r="R1757" s="19">
        <f>INDEX('Pliegos Tarifarios (Las Condes)'!$K:$K,MATCH($B1757,'Pliegos Tarifarios (Las Condes)'!$A:$A,0))</f>
        <v>719.68899999999996</v>
      </c>
      <c r="S1757" s="21">
        <f t="shared" si="84"/>
        <v>130059.06788492687</v>
      </c>
      <c r="T1757" s="21">
        <f t="shared" si="85"/>
        <v>24711.222898136108</v>
      </c>
      <c r="U1757" s="19">
        <v>0</v>
      </c>
      <c r="V1757" s="21">
        <f t="shared" si="86"/>
        <v>154770.29078306298</v>
      </c>
    </row>
    <row r="1758" spans="1:22" x14ac:dyDescent="0.3">
      <c r="A1758" s="7" t="s">
        <v>143</v>
      </c>
      <c r="B1758" s="7">
        <v>4</v>
      </c>
      <c r="C1758" s="8" t="s">
        <v>186</v>
      </c>
      <c r="D1758" s="7" t="s">
        <v>968</v>
      </c>
      <c r="E1758" s="7" t="s">
        <v>121</v>
      </c>
      <c r="F1758" s="8" t="s">
        <v>969</v>
      </c>
      <c r="G1758" s="7" t="s">
        <v>16</v>
      </c>
      <c r="H1758" s="9">
        <v>709.2115</v>
      </c>
      <c r="I1758" s="9">
        <v>2.0059999999999998</v>
      </c>
      <c r="J1758" s="9">
        <v>1.9612000000000001</v>
      </c>
      <c r="K1758" s="10">
        <v>0.97766699900299114</v>
      </c>
      <c r="L1758" s="9">
        <v>22.88</v>
      </c>
      <c r="M1758" s="19">
        <f>H1758*INDEX('Pliegos Tarifarios (Las Condes)'!$B:$B,MATCH($B1758,'Pliegos Tarifarios (Las Condes)'!$A:$A,0))</f>
        <v>84281.276236999998</v>
      </c>
      <c r="N1758" s="19">
        <f>I1758*INDEX('Pliegos Tarifarios (Las Condes)'!$C:$C,MATCH($B1758,'Pliegos Tarifarios (Las Condes)'!$A:$A,0))</f>
        <v>6880.2931419999995</v>
      </c>
      <c r="O1758" s="19">
        <f>J1758*INDEX('Pliegos Tarifarios (Las Condes)'!$D:$D,MATCH($B1758,'Pliegos Tarifarios (Las Condes)'!$A:$A,0))</f>
        <v>27708.657304</v>
      </c>
      <c r="P1758" s="19">
        <f>H1758*INDEX('Pliegos Tarifarios (Las Condes)'!$E:$E,MATCH($B1758,'Pliegos Tarifarios (Las Condes)'!$A:$A,0))</f>
        <v>9171.523118000001</v>
      </c>
      <c r="Q1758" s="19" cm="1">
        <f t="array" ref="Q1758">H1758*_xlfn.IFS(H1758&lt;=350,INDEX('Pliegos Tarifarios (Las Condes)'!$F:$F,MATCH($B1758,'Pliegos Tarifarios (Las Condes)'!$A:$A,0)),H1758&lt;=500,INDEX('Pliegos Tarifarios (Las Condes)'!$G:$G,MATCH($B1758,'Pliegos Tarifarios (Las Condes)'!$A:$A,0)),H1758&lt;=1000,INDEX('Pliegos Tarifarios (Las Condes)'!$H:$H,MATCH($B1758,'Pliegos Tarifarios (Las Condes)'!$A:$A,0)),H1758&lt;=5000,INDEX('Pliegos Tarifarios (Las Condes)'!$I:$I,MATCH($B1758,'Pliegos Tarifarios (Las Condes)'!$A:$A,0)),H1758&gt;5000,INDEX('Pliegos Tarifarios (Las Condes)'!$J:$J,MATCH($B1758,'Pliegos Tarifarios (Las Condes)'!$A:$A,0)))/1.19</f>
        <v>1663.3691567226892</v>
      </c>
      <c r="R1758" s="19">
        <f>INDEX('Pliegos Tarifarios (Las Condes)'!$K:$K,MATCH($B1758,'Pliegos Tarifarios (Las Condes)'!$A:$A,0))</f>
        <v>719.68899999999996</v>
      </c>
      <c r="S1758" s="21">
        <f t="shared" si="84"/>
        <v>130424.80795772267</v>
      </c>
      <c r="T1758" s="21">
        <f t="shared" si="85"/>
        <v>24780.713511967308</v>
      </c>
      <c r="U1758" s="19">
        <v>0</v>
      </c>
      <c r="V1758" s="21">
        <f t="shared" si="86"/>
        <v>155205.52146968999</v>
      </c>
    </row>
    <row r="1759" spans="1:22" x14ac:dyDescent="0.3">
      <c r="A1759" s="7" t="s">
        <v>143</v>
      </c>
      <c r="B1759" s="7">
        <v>4</v>
      </c>
      <c r="C1759" s="8" t="s">
        <v>186</v>
      </c>
      <c r="D1759" s="7" t="s">
        <v>970</v>
      </c>
      <c r="E1759" s="7" t="s">
        <v>121</v>
      </c>
      <c r="F1759" s="8" t="s">
        <v>971</v>
      </c>
      <c r="G1759" s="7" t="s">
        <v>16</v>
      </c>
      <c r="H1759" s="9">
        <v>712.42020000000002</v>
      </c>
      <c r="I1759" s="9">
        <v>2.0173000000000001</v>
      </c>
      <c r="J1759" s="9">
        <v>1.9419999999999999</v>
      </c>
      <c r="K1759" s="10">
        <v>0.96267287959153314</v>
      </c>
      <c r="L1759" s="9">
        <v>22.98</v>
      </c>
      <c r="M1759" s="19">
        <f>H1759*INDEX('Pliegos Tarifarios (Las Condes)'!$B:$B,MATCH($B1759,'Pliegos Tarifarios (Las Condes)'!$A:$A,0))</f>
        <v>84662.591727599996</v>
      </c>
      <c r="N1759" s="19">
        <f>I1759*INDEX('Pliegos Tarifarios (Las Condes)'!$C:$C,MATCH($B1759,'Pliegos Tarifarios (Las Condes)'!$A:$A,0))</f>
        <v>6919.0505260999998</v>
      </c>
      <c r="O1759" s="19">
        <f>J1759*INDEX('Pliegos Tarifarios (Las Condes)'!$D:$D,MATCH($B1759,'Pliegos Tarifarios (Las Condes)'!$A:$A,0))</f>
        <v>27437.391639999998</v>
      </c>
      <c r="P1759" s="19">
        <f>H1759*INDEX('Pliegos Tarifarios (Las Condes)'!$E:$E,MATCH($B1759,'Pliegos Tarifarios (Las Condes)'!$A:$A,0))</f>
        <v>9213.018026400001</v>
      </c>
      <c r="Q1759" s="19" cm="1">
        <f t="array" ref="Q1759">H1759*_xlfn.IFS(H1759&lt;=350,INDEX('Pliegos Tarifarios (Las Condes)'!$F:$F,MATCH($B1759,'Pliegos Tarifarios (Las Condes)'!$A:$A,0)),H1759&lt;=500,INDEX('Pliegos Tarifarios (Las Condes)'!$G:$G,MATCH($B1759,'Pliegos Tarifarios (Las Condes)'!$A:$A,0)),H1759&lt;=1000,INDEX('Pliegos Tarifarios (Las Condes)'!$H:$H,MATCH($B1759,'Pliegos Tarifarios (Las Condes)'!$A:$A,0)),H1759&lt;=5000,INDEX('Pliegos Tarifarios (Las Condes)'!$I:$I,MATCH($B1759,'Pliegos Tarifarios (Las Condes)'!$A:$A,0)),H1759&gt;5000,INDEX('Pliegos Tarifarios (Las Condes)'!$J:$J,MATCH($B1759,'Pliegos Tarifarios (Las Condes)'!$A:$A,0)))/1.19</f>
        <v>1670.894771596639</v>
      </c>
      <c r="R1759" s="19">
        <f>INDEX('Pliegos Tarifarios (Las Condes)'!$K:$K,MATCH($B1759,'Pliegos Tarifarios (Las Condes)'!$A:$A,0))</f>
        <v>719.68899999999996</v>
      </c>
      <c r="S1759" s="21">
        <f t="shared" si="84"/>
        <v>130622.63569169663</v>
      </c>
      <c r="T1759" s="21">
        <f t="shared" si="85"/>
        <v>24818.30078142236</v>
      </c>
      <c r="U1759" s="19">
        <v>0</v>
      </c>
      <c r="V1759" s="21">
        <f t="shared" si="86"/>
        <v>155440.93647311899</v>
      </c>
    </row>
    <row r="1760" spans="1:22" x14ac:dyDescent="0.3">
      <c r="A1760" s="7" t="s">
        <v>143</v>
      </c>
      <c r="B1760" s="7">
        <v>4</v>
      </c>
      <c r="C1760" s="8" t="s">
        <v>186</v>
      </c>
      <c r="D1760" s="7" t="s">
        <v>972</v>
      </c>
      <c r="E1760" s="7" t="s">
        <v>121</v>
      </c>
      <c r="F1760" s="8" t="s">
        <v>973</v>
      </c>
      <c r="G1760" s="7" t="s">
        <v>16</v>
      </c>
      <c r="H1760" s="9">
        <v>707.57079999999996</v>
      </c>
      <c r="I1760" s="9">
        <v>2.0013999999999998</v>
      </c>
      <c r="J1760" s="9">
        <v>1.9377</v>
      </c>
      <c r="K1760" s="10">
        <v>0.96817227940441697</v>
      </c>
      <c r="L1760" s="9">
        <v>22.82</v>
      </c>
      <c r="M1760" s="19">
        <f>H1760*INDEX('Pliegos Tarifarios (Las Condes)'!$B:$B,MATCH($B1760,'Pliegos Tarifarios (Las Condes)'!$A:$A,0))</f>
        <v>84086.298730399998</v>
      </c>
      <c r="N1760" s="19">
        <f>I1760*INDEX('Pliegos Tarifarios (Las Condes)'!$C:$C,MATCH($B1760,'Pliegos Tarifarios (Las Condes)'!$A:$A,0))</f>
        <v>6864.5157997999995</v>
      </c>
      <c r="O1760" s="19">
        <f>J1760*INDEX('Pliegos Tarifarios (Las Condes)'!$D:$D,MATCH($B1760,'Pliegos Tarifarios (Las Condes)'!$A:$A,0))</f>
        <v>27376.639434000001</v>
      </c>
      <c r="P1760" s="19">
        <f>H1760*INDEX('Pliegos Tarifarios (Las Condes)'!$E:$E,MATCH($B1760,'Pliegos Tarifarios (Las Condes)'!$A:$A,0))</f>
        <v>9150.3055855999992</v>
      </c>
      <c r="Q1760" s="19" cm="1">
        <f t="array" ref="Q1760">H1760*_xlfn.IFS(H1760&lt;=350,INDEX('Pliegos Tarifarios (Las Condes)'!$F:$F,MATCH($B1760,'Pliegos Tarifarios (Las Condes)'!$A:$A,0)),H1760&lt;=500,INDEX('Pliegos Tarifarios (Las Condes)'!$G:$G,MATCH($B1760,'Pliegos Tarifarios (Las Condes)'!$A:$A,0)),H1760&lt;=1000,INDEX('Pliegos Tarifarios (Las Condes)'!$H:$H,MATCH($B1760,'Pliegos Tarifarios (Las Condes)'!$A:$A,0)),H1760&lt;=5000,INDEX('Pliegos Tarifarios (Las Condes)'!$I:$I,MATCH($B1760,'Pliegos Tarifarios (Las Condes)'!$A:$A,0)),H1760&gt;5000,INDEX('Pliegos Tarifarios (Las Condes)'!$J:$J,MATCH($B1760,'Pliegos Tarifarios (Las Condes)'!$A:$A,0)))/1.19</f>
        <v>1659.5210947899161</v>
      </c>
      <c r="R1760" s="19">
        <f>INDEX('Pliegos Tarifarios (Las Condes)'!$K:$K,MATCH($B1760,'Pliegos Tarifarios (Las Condes)'!$A:$A,0))</f>
        <v>719.68899999999996</v>
      </c>
      <c r="S1760" s="21">
        <f t="shared" si="84"/>
        <v>129856.96964458992</v>
      </c>
      <c r="T1760" s="21">
        <f t="shared" si="85"/>
        <v>24672.824232472085</v>
      </c>
      <c r="U1760" s="19">
        <v>0</v>
      </c>
      <c r="V1760" s="21">
        <f t="shared" si="86"/>
        <v>154529.79387706201</v>
      </c>
    </row>
    <row r="1761" spans="1:22" x14ac:dyDescent="0.3">
      <c r="A1761" s="7" t="s">
        <v>143</v>
      </c>
      <c r="B1761" s="7">
        <v>4</v>
      </c>
      <c r="C1761" s="8" t="s">
        <v>186</v>
      </c>
      <c r="D1761" s="7" t="s">
        <v>974</v>
      </c>
      <c r="E1761" s="7" t="s">
        <v>121</v>
      </c>
      <c r="F1761" s="8" t="s">
        <v>975</v>
      </c>
      <c r="G1761" s="7" t="s">
        <v>16</v>
      </c>
      <c r="H1761" s="9">
        <v>709.68190000000004</v>
      </c>
      <c r="I1761" s="9">
        <v>2.0291000000000001</v>
      </c>
      <c r="J1761" s="9">
        <v>1.9803999999999999</v>
      </c>
      <c r="K1761" s="10">
        <v>0.97599921147306679</v>
      </c>
      <c r="L1761" s="9">
        <v>22.89</v>
      </c>
      <c r="M1761" s="19">
        <f>H1761*INDEX('Pliegos Tarifarios (Las Condes)'!$B:$B,MATCH($B1761,'Pliegos Tarifarios (Las Condes)'!$A:$A,0))</f>
        <v>84337.177632200008</v>
      </c>
      <c r="N1761" s="19">
        <f>I1761*INDEX('Pliegos Tarifarios (Las Condes)'!$C:$C,MATCH($B1761,'Pliegos Tarifarios (Las Condes)'!$A:$A,0))</f>
        <v>6959.5228387000006</v>
      </c>
      <c r="O1761" s="19">
        <f>J1761*INDEX('Pliegos Tarifarios (Las Condes)'!$D:$D,MATCH($B1761,'Pliegos Tarifarios (Las Condes)'!$A:$A,0))</f>
        <v>27979.922967999999</v>
      </c>
      <c r="P1761" s="19">
        <f>H1761*INDEX('Pliegos Tarifarios (Las Condes)'!$E:$E,MATCH($B1761,'Pliegos Tarifarios (Las Condes)'!$A:$A,0))</f>
        <v>9177.6063308000012</v>
      </c>
      <c r="Q1761" s="19" cm="1">
        <f t="array" ref="Q1761">H1761*_xlfn.IFS(H1761&lt;=350,INDEX('Pliegos Tarifarios (Las Condes)'!$F:$F,MATCH($B1761,'Pliegos Tarifarios (Las Condes)'!$A:$A,0)),H1761&lt;=500,INDEX('Pliegos Tarifarios (Las Condes)'!$G:$G,MATCH($B1761,'Pliegos Tarifarios (Las Condes)'!$A:$A,0)),H1761&lt;=1000,INDEX('Pliegos Tarifarios (Las Condes)'!$H:$H,MATCH($B1761,'Pliegos Tarifarios (Las Condes)'!$A:$A,0)),H1761&lt;=5000,INDEX('Pliegos Tarifarios (Las Condes)'!$I:$I,MATCH($B1761,'Pliegos Tarifarios (Las Condes)'!$A:$A,0)),H1761&gt;5000,INDEX('Pliegos Tarifarios (Las Condes)'!$J:$J,MATCH($B1761,'Pliegos Tarifarios (Las Condes)'!$A:$A,0)))/1.19</f>
        <v>1664.4724226050425</v>
      </c>
      <c r="R1761" s="19">
        <f>INDEX('Pliegos Tarifarios (Las Condes)'!$K:$K,MATCH($B1761,'Pliegos Tarifarios (Las Condes)'!$A:$A,0))</f>
        <v>719.68899999999996</v>
      </c>
      <c r="S1761" s="21">
        <f t="shared" si="84"/>
        <v>130838.39119230505</v>
      </c>
      <c r="T1761" s="21">
        <f t="shared" si="85"/>
        <v>24859.294326537958</v>
      </c>
      <c r="U1761" s="19">
        <v>0</v>
      </c>
      <c r="V1761" s="21">
        <f t="shared" si="86"/>
        <v>155697.68551884301</v>
      </c>
    </row>
    <row r="1762" spans="1:22" x14ac:dyDescent="0.3">
      <c r="A1762" s="7" t="s">
        <v>143</v>
      </c>
      <c r="B1762" s="7">
        <v>4</v>
      </c>
      <c r="C1762" s="8" t="s">
        <v>186</v>
      </c>
      <c r="D1762" s="7" t="s">
        <v>976</v>
      </c>
      <c r="E1762" s="7" t="s">
        <v>121</v>
      </c>
      <c r="F1762" s="8" t="s">
        <v>977</v>
      </c>
      <c r="G1762" s="7" t="s">
        <v>16</v>
      </c>
      <c r="H1762" s="9">
        <v>710.3356</v>
      </c>
      <c r="I1762" s="9">
        <v>2.0047000000000001</v>
      </c>
      <c r="J1762" s="9">
        <v>1.9685999999999999</v>
      </c>
      <c r="K1762" s="10">
        <v>0.98199231805257636</v>
      </c>
      <c r="L1762" s="9">
        <v>22.91</v>
      </c>
      <c r="M1762" s="19">
        <f>H1762*INDEX('Pliegos Tarifarios (Las Condes)'!$B:$B,MATCH($B1762,'Pliegos Tarifarios (Las Condes)'!$A:$A,0))</f>
        <v>84414.862032799996</v>
      </c>
      <c r="N1762" s="19">
        <f>I1762*INDEX('Pliegos Tarifarios (Las Condes)'!$C:$C,MATCH($B1762,'Pliegos Tarifarios (Las Condes)'!$A:$A,0))</f>
        <v>6875.8343279000001</v>
      </c>
      <c r="O1762" s="19">
        <f>J1762*INDEX('Pliegos Tarifarios (Las Condes)'!$D:$D,MATCH($B1762,'Pliegos Tarifarios (Las Condes)'!$A:$A,0))</f>
        <v>27813.207611999998</v>
      </c>
      <c r="P1762" s="19">
        <f>H1762*INDEX('Pliegos Tarifarios (Las Condes)'!$E:$E,MATCH($B1762,'Pliegos Tarifarios (Las Condes)'!$A:$A,0))</f>
        <v>9186.0599791999994</v>
      </c>
      <c r="Q1762" s="19" cm="1">
        <f t="array" ref="Q1762">H1762*_xlfn.IFS(H1762&lt;=350,INDEX('Pliegos Tarifarios (Las Condes)'!$F:$F,MATCH($B1762,'Pliegos Tarifarios (Las Condes)'!$A:$A,0)),H1762&lt;=500,INDEX('Pliegos Tarifarios (Las Condes)'!$G:$G,MATCH($B1762,'Pliegos Tarifarios (Las Condes)'!$A:$A,0)),H1762&lt;=1000,INDEX('Pliegos Tarifarios (Las Condes)'!$H:$H,MATCH($B1762,'Pliegos Tarifarios (Las Condes)'!$A:$A,0)),H1762&lt;=5000,INDEX('Pliegos Tarifarios (Las Condes)'!$I:$I,MATCH($B1762,'Pliegos Tarifarios (Las Condes)'!$A:$A,0)),H1762&gt;5000,INDEX('Pliegos Tarifarios (Las Condes)'!$J:$J,MATCH($B1762,'Pliegos Tarifarios (Las Condes)'!$A:$A,0)))/1.19</f>
        <v>1666.0055963025213</v>
      </c>
      <c r="R1762" s="19">
        <f>INDEX('Pliegos Tarifarios (Las Condes)'!$K:$K,MATCH($B1762,'Pliegos Tarifarios (Las Condes)'!$A:$A,0))</f>
        <v>719.68899999999996</v>
      </c>
      <c r="S1762" s="21">
        <f t="shared" si="84"/>
        <v>130675.65854820251</v>
      </c>
      <c r="T1762" s="21">
        <f t="shared" si="85"/>
        <v>24828.375124158476</v>
      </c>
      <c r="U1762" s="19">
        <v>0</v>
      </c>
      <c r="V1762" s="21">
        <f t="shared" si="86"/>
        <v>155504.03367236099</v>
      </c>
    </row>
    <row r="1763" spans="1:22" x14ac:dyDescent="0.3">
      <c r="A1763" s="7" t="s">
        <v>143</v>
      </c>
      <c r="B1763" s="7">
        <v>4</v>
      </c>
      <c r="C1763" s="8" t="s">
        <v>186</v>
      </c>
      <c r="D1763" s="7" t="s">
        <v>978</v>
      </c>
      <c r="E1763" s="7" t="s">
        <v>121</v>
      </c>
      <c r="F1763" s="8" t="s">
        <v>979</v>
      </c>
      <c r="G1763" s="7" t="s">
        <v>16</v>
      </c>
      <c r="H1763" s="9">
        <v>710.154</v>
      </c>
      <c r="I1763" s="9">
        <v>2.0049999999999999</v>
      </c>
      <c r="J1763" s="9">
        <v>1.9817</v>
      </c>
      <c r="K1763" s="10">
        <v>0.98837905236907742</v>
      </c>
      <c r="L1763" s="9">
        <v>22.91</v>
      </c>
      <c r="M1763" s="19">
        <f>H1763*INDEX('Pliegos Tarifarios (Las Condes)'!$B:$B,MATCH($B1763,'Pliegos Tarifarios (Las Condes)'!$A:$A,0))</f>
        <v>84393.281051999991</v>
      </c>
      <c r="N1763" s="19">
        <f>I1763*INDEX('Pliegos Tarifarios (Las Condes)'!$C:$C,MATCH($B1763,'Pliegos Tarifarios (Las Condes)'!$A:$A,0))</f>
        <v>6876.8632849999995</v>
      </c>
      <c r="O1763" s="19">
        <f>J1763*INDEX('Pliegos Tarifarios (Las Condes)'!$D:$D,MATCH($B1763,'Pliegos Tarifarios (Las Condes)'!$A:$A,0))</f>
        <v>27998.289914000001</v>
      </c>
      <c r="P1763" s="19">
        <f>H1763*INDEX('Pliegos Tarifarios (Las Condes)'!$E:$E,MATCH($B1763,'Pliegos Tarifarios (Las Condes)'!$A:$A,0))</f>
        <v>9183.7115279999998</v>
      </c>
      <c r="Q1763" s="19" cm="1">
        <f t="array" ref="Q1763">H1763*_xlfn.IFS(H1763&lt;=350,INDEX('Pliegos Tarifarios (Las Condes)'!$F:$F,MATCH($B1763,'Pliegos Tarifarios (Las Condes)'!$A:$A,0)),H1763&lt;=500,INDEX('Pliegos Tarifarios (Las Condes)'!$G:$G,MATCH($B1763,'Pliegos Tarifarios (Las Condes)'!$A:$A,0)),H1763&lt;=1000,INDEX('Pliegos Tarifarios (Las Condes)'!$H:$H,MATCH($B1763,'Pliegos Tarifarios (Las Condes)'!$A:$A,0)),H1763&lt;=5000,INDEX('Pliegos Tarifarios (Las Condes)'!$I:$I,MATCH($B1763,'Pliegos Tarifarios (Las Condes)'!$A:$A,0)),H1763&gt;5000,INDEX('Pliegos Tarifarios (Las Condes)'!$J:$J,MATCH($B1763,'Pliegos Tarifarios (Las Condes)'!$A:$A,0)))/1.19</f>
        <v>1665.5796756302523</v>
      </c>
      <c r="R1763" s="19">
        <f>INDEX('Pliegos Tarifarios (Las Condes)'!$K:$K,MATCH($B1763,'Pliegos Tarifarios (Las Condes)'!$A:$A,0))</f>
        <v>719.68899999999996</v>
      </c>
      <c r="S1763" s="21">
        <f t="shared" si="84"/>
        <v>130837.41445463026</v>
      </c>
      <c r="T1763" s="21">
        <f t="shared" si="85"/>
        <v>24859.108746379748</v>
      </c>
      <c r="U1763" s="19">
        <v>0</v>
      </c>
      <c r="V1763" s="21">
        <f t="shared" si="86"/>
        <v>155696.52320101002</v>
      </c>
    </row>
    <row r="1764" spans="1:22" x14ac:dyDescent="0.3">
      <c r="A1764" s="7" t="s">
        <v>143</v>
      </c>
      <c r="B1764" s="7">
        <v>4</v>
      </c>
      <c r="C1764" s="8" t="s">
        <v>186</v>
      </c>
      <c r="D1764" s="7" t="s">
        <v>980</v>
      </c>
      <c r="E1764" s="7" t="s">
        <v>121</v>
      </c>
      <c r="F1764" s="8" t="s">
        <v>981</v>
      </c>
      <c r="G1764" s="7" t="s">
        <v>16</v>
      </c>
      <c r="H1764" s="9">
        <v>710.47749999999996</v>
      </c>
      <c r="I1764" s="9">
        <v>2.0324</v>
      </c>
      <c r="J1764" s="9">
        <v>1.9292</v>
      </c>
      <c r="K1764" s="10">
        <v>0.94922259397756348</v>
      </c>
      <c r="L1764" s="9">
        <v>22.92</v>
      </c>
      <c r="M1764" s="19">
        <f>H1764*INDEX('Pliegos Tarifarios (Las Condes)'!$B:$B,MATCH($B1764,'Pliegos Tarifarios (Las Condes)'!$A:$A,0))</f>
        <v>84431.725144999989</v>
      </c>
      <c r="N1764" s="19">
        <f>I1764*INDEX('Pliegos Tarifarios (Las Condes)'!$C:$C,MATCH($B1764,'Pliegos Tarifarios (Las Condes)'!$A:$A,0))</f>
        <v>6970.8413668000003</v>
      </c>
      <c r="O1764" s="19">
        <f>J1764*INDEX('Pliegos Tarifarios (Las Condes)'!$D:$D,MATCH($B1764,'Pliegos Tarifarios (Las Condes)'!$A:$A,0))</f>
        <v>27256.547864</v>
      </c>
      <c r="P1764" s="19">
        <f>H1764*INDEX('Pliegos Tarifarios (Las Condes)'!$E:$E,MATCH($B1764,'Pliegos Tarifarios (Las Condes)'!$A:$A,0))</f>
        <v>9187.8950299999997</v>
      </c>
      <c r="Q1764" s="19" cm="1">
        <f t="array" ref="Q1764">H1764*_xlfn.IFS(H1764&lt;=350,INDEX('Pliegos Tarifarios (Las Condes)'!$F:$F,MATCH($B1764,'Pliegos Tarifarios (Las Condes)'!$A:$A,0)),H1764&lt;=500,INDEX('Pliegos Tarifarios (Las Condes)'!$G:$G,MATCH($B1764,'Pliegos Tarifarios (Las Condes)'!$A:$A,0)),H1764&lt;=1000,INDEX('Pliegos Tarifarios (Las Condes)'!$H:$H,MATCH($B1764,'Pliegos Tarifarios (Las Condes)'!$A:$A,0)),H1764&lt;=5000,INDEX('Pliegos Tarifarios (Las Condes)'!$I:$I,MATCH($B1764,'Pliegos Tarifarios (Las Condes)'!$A:$A,0)),H1764&gt;5000,INDEX('Pliegos Tarifarios (Las Condes)'!$J:$J,MATCH($B1764,'Pliegos Tarifarios (Las Condes)'!$A:$A,0)))/1.19</f>
        <v>1666.3384054621852</v>
      </c>
      <c r="R1764" s="19">
        <f>INDEX('Pliegos Tarifarios (Las Condes)'!$K:$K,MATCH($B1764,'Pliegos Tarifarios (Las Condes)'!$A:$A,0))</f>
        <v>719.68899999999996</v>
      </c>
      <c r="S1764" s="21">
        <f t="shared" si="84"/>
        <v>130233.03681126217</v>
      </c>
      <c r="T1764" s="21">
        <f t="shared" si="85"/>
        <v>24744.276994139811</v>
      </c>
      <c r="U1764" s="19">
        <v>0</v>
      </c>
      <c r="V1764" s="21">
        <f t="shared" si="86"/>
        <v>154977.31380540197</v>
      </c>
    </row>
    <row r="1765" spans="1:22" x14ac:dyDescent="0.3">
      <c r="A1765" s="7" t="s">
        <v>143</v>
      </c>
      <c r="B1765" s="7">
        <v>4</v>
      </c>
      <c r="C1765" s="8" t="s">
        <v>186</v>
      </c>
      <c r="D1765" s="7" t="s">
        <v>982</v>
      </c>
      <c r="E1765" s="7" t="s">
        <v>121</v>
      </c>
      <c r="F1765" s="8" t="s">
        <v>983</v>
      </c>
      <c r="G1765" s="7" t="s">
        <v>16</v>
      </c>
      <c r="H1765" s="9">
        <v>709.56709999999998</v>
      </c>
      <c r="I1765" s="9">
        <v>2.0750999999999999</v>
      </c>
      <c r="J1765" s="9">
        <v>2.0750999999999999</v>
      </c>
      <c r="K1765" s="10">
        <v>1</v>
      </c>
      <c r="L1765" s="9">
        <v>22.89</v>
      </c>
      <c r="M1765" s="19">
        <f>H1765*INDEX('Pliegos Tarifarios (Las Condes)'!$B:$B,MATCH($B1765,'Pliegos Tarifarios (Las Condes)'!$A:$A,0))</f>
        <v>84323.535029799998</v>
      </c>
      <c r="N1765" s="19">
        <f>I1765*INDEX('Pliegos Tarifarios (Las Condes)'!$C:$C,MATCH($B1765,'Pliegos Tarifarios (Las Condes)'!$A:$A,0))</f>
        <v>7117.2962606999999</v>
      </c>
      <c r="O1765" s="19">
        <f>J1765*INDEX('Pliegos Tarifarios (Las Condes)'!$D:$D,MATCH($B1765,'Pliegos Tarifarios (Las Condes)'!$A:$A,0))</f>
        <v>29317.884341999998</v>
      </c>
      <c r="P1765" s="19">
        <f>H1765*INDEX('Pliegos Tarifarios (Las Condes)'!$E:$E,MATCH($B1765,'Pliegos Tarifarios (Las Condes)'!$A:$A,0))</f>
        <v>9176.1217371999992</v>
      </c>
      <c r="Q1765" s="19" cm="1">
        <f t="array" ref="Q1765">H1765*_xlfn.IFS(H1765&lt;=350,INDEX('Pliegos Tarifarios (Las Condes)'!$F:$F,MATCH($B1765,'Pliegos Tarifarios (Las Condes)'!$A:$A,0)),H1765&lt;=500,INDEX('Pliegos Tarifarios (Las Condes)'!$G:$G,MATCH($B1765,'Pliegos Tarifarios (Las Condes)'!$A:$A,0)),H1765&lt;=1000,INDEX('Pliegos Tarifarios (Las Condes)'!$H:$H,MATCH($B1765,'Pliegos Tarifarios (Las Condes)'!$A:$A,0)),H1765&lt;=5000,INDEX('Pliegos Tarifarios (Las Condes)'!$I:$I,MATCH($B1765,'Pliegos Tarifarios (Las Condes)'!$A:$A,0)),H1765&gt;5000,INDEX('Pliegos Tarifarios (Las Condes)'!$J:$J,MATCH($B1765,'Pliegos Tarifarios (Las Condes)'!$A:$A,0)))/1.19</f>
        <v>1664.2031731932775</v>
      </c>
      <c r="R1765" s="19">
        <f>INDEX('Pliegos Tarifarios (Las Condes)'!$K:$K,MATCH($B1765,'Pliegos Tarifarios (Las Condes)'!$A:$A,0))</f>
        <v>719.68899999999996</v>
      </c>
      <c r="S1765" s="21">
        <f t="shared" si="84"/>
        <v>132318.72954289327</v>
      </c>
      <c r="T1765" s="21">
        <f t="shared" si="85"/>
        <v>25140.558613149722</v>
      </c>
      <c r="U1765" s="19">
        <v>0</v>
      </c>
      <c r="V1765" s="21">
        <f t="shared" si="86"/>
        <v>157459.28815604298</v>
      </c>
    </row>
    <row r="1766" spans="1:22" x14ac:dyDescent="0.3">
      <c r="A1766" s="7" t="s">
        <v>143</v>
      </c>
      <c r="B1766" s="7">
        <v>4</v>
      </c>
      <c r="C1766" s="8" t="s">
        <v>186</v>
      </c>
      <c r="D1766" s="7" t="s">
        <v>984</v>
      </c>
      <c r="E1766" s="7" t="s">
        <v>121</v>
      </c>
      <c r="F1766" s="8" t="s">
        <v>985</v>
      </c>
      <c r="G1766" s="7" t="s">
        <v>16</v>
      </c>
      <c r="H1766" s="9">
        <v>710.1164</v>
      </c>
      <c r="I1766" s="9">
        <v>1.9873000000000001</v>
      </c>
      <c r="J1766" s="9">
        <v>1.9873000000000001</v>
      </c>
      <c r="K1766" s="10">
        <v>1</v>
      </c>
      <c r="L1766" s="9">
        <v>22.91</v>
      </c>
      <c r="M1766" s="19">
        <f>H1766*INDEX('Pliegos Tarifarios (Las Condes)'!$B:$B,MATCH($B1766,'Pliegos Tarifarios (Las Condes)'!$A:$A,0))</f>
        <v>84388.812743199989</v>
      </c>
      <c r="N1766" s="19">
        <f>I1766*INDEX('Pliegos Tarifarios (Las Condes)'!$C:$C,MATCH($B1766,'Pliegos Tarifarios (Las Condes)'!$A:$A,0))</f>
        <v>6816.1548161000001</v>
      </c>
      <c r="O1766" s="19">
        <f>J1766*INDEX('Pliegos Tarifarios (Las Condes)'!$D:$D,MATCH($B1766,'Pliegos Tarifarios (Las Condes)'!$A:$A,0))</f>
        <v>28077.409066</v>
      </c>
      <c r="P1766" s="19">
        <f>H1766*INDEX('Pliegos Tarifarios (Las Condes)'!$E:$E,MATCH($B1766,'Pliegos Tarifarios (Las Condes)'!$A:$A,0))</f>
        <v>9183.2252848000007</v>
      </c>
      <c r="Q1766" s="19" cm="1">
        <f t="array" ref="Q1766">H1766*_xlfn.IFS(H1766&lt;=350,INDEX('Pliegos Tarifarios (Las Condes)'!$F:$F,MATCH($B1766,'Pliegos Tarifarios (Las Condes)'!$A:$A,0)),H1766&lt;=500,INDEX('Pliegos Tarifarios (Las Condes)'!$G:$G,MATCH($B1766,'Pliegos Tarifarios (Las Condes)'!$A:$A,0)),H1766&lt;=1000,INDEX('Pliegos Tarifarios (Las Condes)'!$H:$H,MATCH($B1766,'Pliegos Tarifarios (Las Condes)'!$A:$A,0)),H1766&lt;=5000,INDEX('Pliegos Tarifarios (Las Condes)'!$I:$I,MATCH($B1766,'Pliegos Tarifarios (Las Condes)'!$A:$A,0)),H1766&gt;5000,INDEX('Pliegos Tarifarios (Las Condes)'!$J:$J,MATCH($B1766,'Pliegos Tarifarios (Las Condes)'!$A:$A,0)))/1.19</f>
        <v>1665.4914894117651</v>
      </c>
      <c r="R1766" s="19">
        <f>INDEX('Pliegos Tarifarios (Las Condes)'!$K:$K,MATCH($B1766,'Pliegos Tarifarios (Las Condes)'!$A:$A,0))</f>
        <v>719.68899999999996</v>
      </c>
      <c r="S1766" s="21">
        <f t="shared" si="84"/>
        <v>130850.78239951175</v>
      </c>
      <c r="T1766" s="21">
        <f t="shared" si="85"/>
        <v>24861.648655907233</v>
      </c>
      <c r="U1766" s="19">
        <v>0</v>
      </c>
      <c r="V1766" s="21">
        <f t="shared" si="86"/>
        <v>155712.43105541897</v>
      </c>
    </row>
    <row r="1767" spans="1:22" x14ac:dyDescent="0.3">
      <c r="A1767" s="7" t="s">
        <v>143</v>
      </c>
      <c r="B1767" s="7">
        <v>4</v>
      </c>
      <c r="C1767" s="8" t="s">
        <v>186</v>
      </c>
      <c r="D1767" s="7" t="s">
        <v>986</v>
      </c>
      <c r="E1767" s="7" t="s">
        <v>121</v>
      </c>
      <c r="F1767" s="8" t="s">
        <v>987</v>
      </c>
      <c r="G1767" s="7" t="s">
        <v>16</v>
      </c>
      <c r="H1767" s="9">
        <v>710.78369999999995</v>
      </c>
      <c r="I1767" s="9">
        <v>2.0255999999999998</v>
      </c>
      <c r="J1767" s="9">
        <v>1.9694</v>
      </c>
      <c r="K1767" s="10">
        <v>0.97225513428120069</v>
      </c>
      <c r="L1767" s="9">
        <v>22.93</v>
      </c>
      <c r="M1767" s="19">
        <f>H1767*INDEX('Pliegos Tarifarios (Las Condes)'!$B:$B,MATCH($B1767,'Pliegos Tarifarios (Las Condes)'!$A:$A,0))</f>
        <v>84468.113340599986</v>
      </c>
      <c r="N1767" s="19">
        <f>I1767*INDEX('Pliegos Tarifarios (Las Condes)'!$C:$C,MATCH($B1767,'Pliegos Tarifarios (Las Condes)'!$A:$A,0))</f>
        <v>6947.518339199999</v>
      </c>
      <c r="O1767" s="19">
        <f>J1767*INDEX('Pliegos Tarifarios (Las Condes)'!$D:$D,MATCH($B1767,'Pliegos Tarifarios (Las Condes)'!$A:$A,0))</f>
        <v>27824.510348</v>
      </c>
      <c r="P1767" s="19">
        <f>H1767*INDEX('Pliegos Tarifarios (Las Condes)'!$E:$E,MATCH($B1767,'Pliegos Tarifarios (Las Condes)'!$A:$A,0))</f>
        <v>9191.8548083999995</v>
      </c>
      <c r="Q1767" s="19" cm="1">
        <f t="array" ref="Q1767">H1767*_xlfn.IFS(H1767&lt;=350,INDEX('Pliegos Tarifarios (Las Condes)'!$F:$F,MATCH($B1767,'Pliegos Tarifarios (Las Condes)'!$A:$A,0)),H1767&lt;=500,INDEX('Pliegos Tarifarios (Las Condes)'!$G:$G,MATCH($B1767,'Pliegos Tarifarios (Las Condes)'!$A:$A,0)),H1767&lt;=1000,INDEX('Pliegos Tarifarios (Las Condes)'!$H:$H,MATCH($B1767,'Pliegos Tarifarios (Las Condes)'!$A:$A,0)),H1767&lt;=5000,INDEX('Pliegos Tarifarios (Las Condes)'!$I:$I,MATCH($B1767,'Pliegos Tarifarios (Las Condes)'!$A:$A,0)),H1767&gt;5000,INDEX('Pliegos Tarifarios (Las Condes)'!$J:$J,MATCH($B1767,'Pliegos Tarifarios (Las Condes)'!$A:$A,0)))/1.19</f>
        <v>1667.056560252101</v>
      </c>
      <c r="R1767" s="19">
        <f>INDEX('Pliegos Tarifarios (Las Condes)'!$K:$K,MATCH($B1767,'Pliegos Tarifarios (Las Condes)'!$A:$A,0))</f>
        <v>719.68899999999996</v>
      </c>
      <c r="S1767" s="21">
        <f t="shared" si="84"/>
        <v>130818.74239645207</v>
      </c>
      <c r="T1767" s="21">
        <f t="shared" si="85"/>
        <v>24855.561055325892</v>
      </c>
      <c r="U1767" s="19">
        <v>0</v>
      </c>
      <c r="V1767" s="21">
        <f t="shared" si="86"/>
        <v>155674.30345177796</v>
      </c>
    </row>
    <row r="1768" spans="1:22" x14ac:dyDescent="0.3">
      <c r="A1768" s="7" t="s">
        <v>143</v>
      </c>
      <c r="B1768" s="7">
        <v>4</v>
      </c>
      <c r="C1768" s="8" t="s">
        <v>186</v>
      </c>
      <c r="D1768" s="7" t="s">
        <v>988</v>
      </c>
      <c r="E1768" s="7" t="s">
        <v>121</v>
      </c>
      <c r="F1768" s="8" t="s">
        <v>989</v>
      </c>
      <c r="G1768" s="7" t="s">
        <v>16</v>
      </c>
      <c r="H1768" s="9">
        <v>708.84090000000003</v>
      </c>
      <c r="I1768" s="9">
        <v>1.9809000000000001</v>
      </c>
      <c r="J1768" s="9">
        <v>1.9722999999999999</v>
      </c>
      <c r="K1768" s="10">
        <v>0.99565853904790746</v>
      </c>
      <c r="L1768" s="9">
        <v>22.87</v>
      </c>
      <c r="M1768" s="19">
        <f>H1768*INDEX('Pliegos Tarifarios (Las Condes)'!$B:$B,MATCH($B1768,'Pliegos Tarifarios (Las Condes)'!$A:$A,0))</f>
        <v>84237.234874200003</v>
      </c>
      <c r="N1768" s="19">
        <f>I1768*INDEX('Pliegos Tarifarios (Las Condes)'!$C:$C,MATCH($B1768,'Pliegos Tarifarios (Las Condes)'!$A:$A,0))</f>
        <v>6794.2037313000001</v>
      </c>
      <c r="O1768" s="19">
        <f>J1768*INDEX('Pliegos Tarifarios (Las Condes)'!$D:$D,MATCH($B1768,'Pliegos Tarifarios (Las Condes)'!$A:$A,0))</f>
        <v>27865.482766000001</v>
      </c>
      <c r="P1768" s="19">
        <f>H1768*INDEX('Pliegos Tarifarios (Las Condes)'!$E:$E,MATCH($B1768,'Pliegos Tarifarios (Las Condes)'!$A:$A,0))</f>
        <v>9166.7305188000009</v>
      </c>
      <c r="Q1768" s="19" cm="1">
        <f t="array" ref="Q1768">H1768*_xlfn.IFS(H1768&lt;=350,INDEX('Pliegos Tarifarios (Las Condes)'!$F:$F,MATCH($B1768,'Pliegos Tarifarios (Las Condes)'!$A:$A,0)),H1768&lt;=500,INDEX('Pliegos Tarifarios (Las Condes)'!$G:$G,MATCH($B1768,'Pliegos Tarifarios (Las Condes)'!$A:$A,0)),H1768&lt;=1000,INDEX('Pliegos Tarifarios (Las Condes)'!$H:$H,MATCH($B1768,'Pliegos Tarifarios (Las Condes)'!$A:$A,0)),H1768&lt;=5000,INDEX('Pliegos Tarifarios (Las Condes)'!$I:$I,MATCH($B1768,'Pliegos Tarifarios (Las Condes)'!$A:$A,0)),H1768&gt;5000,INDEX('Pliegos Tarifarios (Las Condes)'!$J:$J,MATCH($B1768,'Pliegos Tarifarios (Las Condes)'!$A:$A,0)))/1.19</f>
        <v>1662.4999595798322</v>
      </c>
      <c r="R1768" s="19">
        <f>INDEX('Pliegos Tarifarios (Las Condes)'!$K:$K,MATCH($B1768,'Pliegos Tarifarios (Las Condes)'!$A:$A,0))</f>
        <v>719.68899999999996</v>
      </c>
      <c r="S1768" s="21">
        <f t="shared" si="84"/>
        <v>130445.84084987984</v>
      </c>
      <c r="T1768" s="21">
        <f t="shared" si="85"/>
        <v>24784.70976147717</v>
      </c>
      <c r="U1768" s="19">
        <v>0</v>
      </c>
      <c r="V1768" s="21">
        <f t="shared" si="86"/>
        <v>155230.550611357</v>
      </c>
    </row>
    <row r="1769" spans="1:22" x14ac:dyDescent="0.3">
      <c r="A1769" s="7" t="s">
        <v>143</v>
      </c>
      <c r="B1769" s="7">
        <v>4</v>
      </c>
      <c r="C1769" s="8" t="s">
        <v>186</v>
      </c>
      <c r="D1769" s="7" t="s">
        <v>990</v>
      </c>
      <c r="E1769" s="7" t="s">
        <v>121</v>
      </c>
      <c r="F1769" s="8" t="s">
        <v>991</v>
      </c>
      <c r="G1769" s="7" t="s">
        <v>16</v>
      </c>
      <c r="H1769" s="9">
        <v>709.745</v>
      </c>
      <c r="I1769" s="9">
        <v>1.9634</v>
      </c>
      <c r="J1769" s="9">
        <v>1.9426000000000001</v>
      </c>
      <c r="K1769" s="10">
        <v>0.98940613221961904</v>
      </c>
      <c r="L1769" s="9">
        <v>22.89</v>
      </c>
      <c r="M1769" s="19">
        <f>H1769*INDEX('Pliegos Tarifarios (Las Condes)'!$B:$B,MATCH($B1769,'Pliegos Tarifarios (Las Condes)'!$A:$A,0))</f>
        <v>84344.676309999995</v>
      </c>
      <c r="N1769" s="19">
        <f>I1769*INDEX('Pliegos Tarifarios (Las Condes)'!$C:$C,MATCH($B1769,'Pliegos Tarifarios (Las Condes)'!$A:$A,0))</f>
        <v>6734.1812338</v>
      </c>
      <c r="O1769" s="19">
        <f>J1769*INDEX('Pliegos Tarifarios (Las Condes)'!$D:$D,MATCH($B1769,'Pliegos Tarifarios (Las Condes)'!$A:$A,0))</f>
        <v>27445.868692</v>
      </c>
      <c r="P1769" s="19">
        <f>H1769*INDEX('Pliegos Tarifarios (Las Condes)'!$E:$E,MATCH($B1769,'Pliegos Tarifarios (Las Condes)'!$A:$A,0))</f>
        <v>9178.422340000001</v>
      </c>
      <c r="Q1769" s="19" cm="1">
        <f t="array" ref="Q1769">H1769*_xlfn.IFS(H1769&lt;=350,INDEX('Pliegos Tarifarios (Las Condes)'!$F:$F,MATCH($B1769,'Pliegos Tarifarios (Las Condes)'!$A:$A,0)),H1769&lt;=500,INDEX('Pliegos Tarifarios (Las Condes)'!$G:$G,MATCH($B1769,'Pliegos Tarifarios (Las Condes)'!$A:$A,0)),H1769&lt;=1000,INDEX('Pliegos Tarifarios (Las Condes)'!$H:$H,MATCH($B1769,'Pliegos Tarifarios (Las Condes)'!$A:$A,0)),H1769&lt;=5000,INDEX('Pliegos Tarifarios (Las Condes)'!$I:$I,MATCH($B1769,'Pliegos Tarifarios (Las Condes)'!$A:$A,0)),H1769&gt;5000,INDEX('Pliegos Tarifarios (Las Condes)'!$J:$J,MATCH($B1769,'Pliegos Tarifarios (Las Condes)'!$A:$A,0)))/1.19</f>
        <v>1664.6204159663869</v>
      </c>
      <c r="R1769" s="19">
        <f>INDEX('Pliegos Tarifarios (Las Condes)'!$K:$K,MATCH($B1769,'Pliegos Tarifarios (Las Condes)'!$A:$A,0))</f>
        <v>719.68899999999996</v>
      </c>
      <c r="S1769" s="21">
        <f t="shared" si="84"/>
        <v>130087.45799176639</v>
      </c>
      <c r="T1769" s="21">
        <f t="shared" si="85"/>
        <v>24716.617018435616</v>
      </c>
      <c r="U1769" s="19">
        <v>0</v>
      </c>
      <c r="V1769" s="21">
        <f t="shared" si="86"/>
        <v>154804.07501020201</v>
      </c>
    </row>
    <row r="1770" spans="1:22" x14ac:dyDescent="0.3">
      <c r="A1770" s="7" t="s">
        <v>143</v>
      </c>
      <c r="B1770" s="7">
        <v>4</v>
      </c>
      <c r="C1770" s="8" t="s">
        <v>186</v>
      </c>
      <c r="D1770" s="7" t="s">
        <v>992</v>
      </c>
      <c r="E1770" s="7" t="s">
        <v>121</v>
      </c>
      <c r="F1770" s="8" t="s">
        <v>993</v>
      </c>
      <c r="G1770" s="7" t="s">
        <v>16</v>
      </c>
      <c r="H1770" s="9">
        <v>710.04510000000005</v>
      </c>
      <c r="I1770" s="9">
        <v>2.0062000000000002</v>
      </c>
      <c r="J1770" s="9">
        <v>2.0062000000000002</v>
      </c>
      <c r="K1770" s="10">
        <v>1</v>
      </c>
      <c r="L1770" s="9">
        <v>22.9</v>
      </c>
      <c r="M1770" s="19">
        <f>H1770*INDEX('Pliegos Tarifarios (Las Condes)'!$B:$B,MATCH($B1770,'Pliegos Tarifarios (Las Condes)'!$A:$A,0))</f>
        <v>84380.339593800003</v>
      </c>
      <c r="N1770" s="19">
        <f>I1770*INDEX('Pliegos Tarifarios (Las Condes)'!$C:$C,MATCH($B1770,'Pliegos Tarifarios (Las Condes)'!$A:$A,0))</f>
        <v>6880.9791134000006</v>
      </c>
      <c r="O1770" s="19">
        <f>J1770*INDEX('Pliegos Tarifarios (Las Condes)'!$D:$D,MATCH($B1770,'Pliegos Tarifarios (Las Condes)'!$A:$A,0))</f>
        <v>28344.436204000001</v>
      </c>
      <c r="P1770" s="19">
        <f>H1770*INDEX('Pliegos Tarifarios (Las Condes)'!$E:$E,MATCH($B1770,'Pliegos Tarifarios (Las Condes)'!$A:$A,0))</f>
        <v>9182.3032332000002</v>
      </c>
      <c r="Q1770" s="19" cm="1">
        <f t="array" ref="Q1770">H1770*_xlfn.IFS(H1770&lt;=350,INDEX('Pliegos Tarifarios (Las Condes)'!$F:$F,MATCH($B1770,'Pliegos Tarifarios (Las Condes)'!$A:$A,0)),H1770&lt;=500,INDEX('Pliegos Tarifarios (Las Condes)'!$G:$G,MATCH($B1770,'Pliegos Tarifarios (Las Condes)'!$A:$A,0)),H1770&lt;=1000,INDEX('Pliegos Tarifarios (Las Condes)'!$H:$H,MATCH($B1770,'Pliegos Tarifarios (Las Condes)'!$A:$A,0)),H1770&lt;=5000,INDEX('Pliegos Tarifarios (Las Condes)'!$I:$I,MATCH($B1770,'Pliegos Tarifarios (Las Condes)'!$A:$A,0)),H1770&gt;5000,INDEX('Pliegos Tarifarios (Las Condes)'!$J:$J,MATCH($B1770,'Pliegos Tarifarios (Las Condes)'!$A:$A,0)))/1.19</f>
        <v>1665.3242639495804</v>
      </c>
      <c r="R1770" s="19">
        <f>INDEX('Pliegos Tarifarios (Las Condes)'!$K:$K,MATCH($B1770,'Pliegos Tarifarios (Las Condes)'!$A:$A,0))</f>
        <v>719.68899999999996</v>
      </c>
      <c r="S1770" s="21">
        <f t="shared" si="84"/>
        <v>131173.07140834958</v>
      </c>
      <c r="T1770" s="21">
        <f t="shared" si="85"/>
        <v>24922.883567586421</v>
      </c>
      <c r="U1770" s="19">
        <v>0</v>
      </c>
      <c r="V1770" s="21">
        <f t="shared" si="86"/>
        <v>156095.95497593601</v>
      </c>
    </row>
    <row r="1771" spans="1:22" x14ac:dyDescent="0.3">
      <c r="A1771" s="7" t="s">
        <v>143</v>
      </c>
      <c r="B1771" s="7">
        <v>4</v>
      </c>
      <c r="C1771" s="8" t="s">
        <v>186</v>
      </c>
      <c r="D1771" s="7" t="s">
        <v>994</v>
      </c>
      <c r="E1771" s="7" t="s">
        <v>121</v>
      </c>
      <c r="F1771" s="8" t="s">
        <v>995</v>
      </c>
      <c r="G1771" s="7" t="s">
        <v>16</v>
      </c>
      <c r="H1771" s="9">
        <v>711.20309999999995</v>
      </c>
      <c r="I1771" s="9">
        <v>2.0358999999999998</v>
      </c>
      <c r="J1771" s="9">
        <v>1.9762999999999999</v>
      </c>
      <c r="K1771" s="10">
        <v>0.97072547767572082</v>
      </c>
      <c r="L1771" s="9">
        <v>22.94</v>
      </c>
      <c r="M1771" s="19">
        <f>H1771*INDEX('Pliegos Tarifarios (Las Condes)'!$B:$B,MATCH($B1771,'Pliegos Tarifarios (Las Condes)'!$A:$A,0))</f>
        <v>84517.953997799996</v>
      </c>
      <c r="N1771" s="19">
        <f>I1771*INDEX('Pliegos Tarifarios (Las Condes)'!$C:$C,MATCH($B1771,'Pliegos Tarifarios (Las Condes)'!$A:$A,0))</f>
        <v>6982.8458662999992</v>
      </c>
      <c r="O1771" s="19">
        <f>J1771*INDEX('Pliegos Tarifarios (Las Condes)'!$D:$D,MATCH($B1771,'Pliegos Tarifarios (Las Condes)'!$A:$A,0))</f>
        <v>27921.996446000001</v>
      </c>
      <c r="P1771" s="19">
        <f>H1771*INDEX('Pliegos Tarifarios (Las Condes)'!$E:$E,MATCH($B1771,'Pliegos Tarifarios (Las Condes)'!$A:$A,0))</f>
        <v>9197.2784892</v>
      </c>
      <c r="Q1771" s="19" cm="1">
        <f t="array" ref="Q1771">H1771*_xlfn.IFS(H1771&lt;=350,INDEX('Pliegos Tarifarios (Las Condes)'!$F:$F,MATCH($B1771,'Pliegos Tarifarios (Las Condes)'!$A:$A,0)),H1771&lt;=500,INDEX('Pliegos Tarifarios (Las Condes)'!$G:$G,MATCH($B1771,'Pliegos Tarifarios (Las Condes)'!$A:$A,0)),H1771&lt;=1000,INDEX('Pliegos Tarifarios (Las Condes)'!$H:$H,MATCH($B1771,'Pliegos Tarifarios (Las Condes)'!$A:$A,0)),H1771&lt;=5000,INDEX('Pliegos Tarifarios (Las Condes)'!$I:$I,MATCH($B1771,'Pliegos Tarifarios (Las Condes)'!$A:$A,0)),H1771&gt;5000,INDEX('Pliegos Tarifarios (Las Condes)'!$J:$J,MATCH($B1771,'Pliegos Tarifarios (Las Condes)'!$A:$A,0)))/1.19</f>
        <v>1668.0402118487395</v>
      </c>
      <c r="R1771" s="19">
        <f>INDEX('Pliegos Tarifarios (Las Condes)'!$K:$K,MATCH($B1771,'Pliegos Tarifarios (Las Condes)'!$A:$A,0))</f>
        <v>719.68899999999996</v>
      </c>
      <c r="S1771" s="21">
        <f t="shared" si="84"/>
        <v>131007.80401114875</v>
      </c>
      <c r="T1771" s="21">
        <f t="shared" si="85"/>
        <v>24891.482762118263</v>
      </c>
      <c r="U1771" s="19">
        <v>0</v>
      </c>
      <c r="V1771" s="21">
        <f t="shared" si="86"/>
        <v>155899.28677326703</v>
      </c>
    </row>
    <row r="1772" spans="1:22" x14ac:dyDescent="0.3">
      <c r="A1772" s="7" t="s">
        <v>143</v>
      </c>
      <c r="B1772" s="7">
        <v>4</v>
      </c>
      <c r="C1772" s="8" t="s">
        <v>186</v>
      </c>
      <c r="D1772" s="7" t="s">
        <v>996</v>
      </c>
      <c r="E1772" s="7" t="s">
        <v>121</v>
      </c>
      <c r="F1772" s="8" t="s">
        <v>997</v>
      </c>
      <c r="G1772" s="7" t="s">
        <v>16</v>
      </c>
      <c r="H1772" s="9">
        <v>711.94680000000005</v>
      </c>
      <c r="I1772" s="9">
        <v>2.0251000000000001</v>
      </c>
      <c r="J1772" s="9">
        <v>2.0251000000000001</v>
      </c>
      <c r="K1772" s="10">
        <v>1</v>
      </c>
      <c r="L1772" s="9">
        <v>22.97</v>
      </c>
      <c r="M1772" s="19">
        <f>H1772*INDEX('Pliegos Tarifarios (Las Condes)'!$B:$B,MATCH($B1772,'Pliegos Tarifarios (Las Condes)'!$A:$A,0))</f>
        <v>84606.333818400002</v>
      </c>
      <c r="N1772" s="19">
        <f>I1772*INDEX('Pliegos Tarifarios (Las Condes)'!$C:$C,MATCH($B1772,'Pliegos Tarifarios (Las Condes)'!$A:$A,0))</f>
        <v>6945.8034107000003</v>
      </c>
      <c r="O1772" s="19">
        <f>J1772*INDEX('Pliegos Tarifarios (Las Condes)'!$D:$D,MATCH($B1772,'Pliegos Tarifarios (Las Condes)'!$A:$A,0))</f>
        <v>28611.463342000003</v>
      </c>
      <c r="P1772" s="19">
        <f>H1772*INDEX('Pliegos Tarifarios (Las Condes)'!$E:$E,MATCH($B1772,'Pliegos Tarifarios (Las Condes)'!$A:$A,0))</f>
        <v>9206.8960176000001</v>
      </c>
      <c r="Q1772" s="19" cm="1">
        <f t="array" ref="Q1772">H1772*_xlfn.IFS(H1772&lt;=350,INDEX('Pliegos Tarifarios (Las Condes)'!$F:$F,MATCH($B1772,'Pliegos Tarifarios (Las Condes)'!$A:$A,0)),H1772&lt;=500,INDEX('Pliegos Tarifarios (Las Condes)'!$G:$G,MATCH($B1772,'Pliegos Tarifarios (Las Condes)'!$A:$A,0)),H1772&lt;=1000,INDEX('Pliegos Tarifarios (Las Condes)'!$H:$H,MATCH($B1772,'Pliegos Tarifarios (Las Condes)'!$A:$A,0)),H1772&lt;=5000,INDEX('Pliegos Tarifarios (Las Condes)'!$I:$I,MATCH($B1772,'Pliegos Tarifarios (Las Condes)'!$A:$A,0)),H1772&gt;5000,INDEX('Pliegos Tarifarios (Las Condes)'!$J:$J,MATCH($B1772,'Pliegos Tarifarios (Las Condes)'!$A:$A,0)))/1.19</f>
        <v>1669.7844695798324</v>
      </c>
      <c r="R1772" s="19">
        <f>INDEX('Pliegos Tarifarios (Las Condes)'!$K:$K,MATCH($B1772,'Pliegos Tarifarios (Las Condes)'!$A:$A,0))</f>
        <v>719.68899999999996</v>
      </c>
      <c r="S1772" s="21">
        <f t="shared" si="84"/>
        <v>131759.97005827984</v>
      </c>
      <c r="T1772" s="21">
        <f t="shared" si="85"/>
        <v>25034.394311073171</v>
      </c>
      <c r="U1772" s="19">
        <v>0</v>
      </c>
      <c r="V1772" s="21">
        <f t="shared" si="86"/>
        <v>156794.36436935302</v>
      </c>
    </row>
    <row r="1773" spans="1:22" x14ac:dyDescent="0.3">
      <c r="A1773" s="7" t="s">
        <v>143</v>
      </c>
      <c r="B1773" s="7">
        <v>4</v>
      </c>
      <c r="C1773" s="8" t="s">
        <v>186</v>
      </c>
      <c r="D1773" s="7" t="s">
        <v>998</v>
      </c>
      <c r="E1773" s="7" t="s">
        <v>121</v>
      </c>
      <c r="F1773" s="8" t="s">
        <v>999</v>
      </c>
      <c r="G1773" s="7" t="s">
        <v>16</v>
      </c>
      <c r="H1773" s="9">
        <v>710.4221</v>
      </c>
      <c r="I1773" s="9">
        <v>2.0379</v>
      </c>
      <c r="J1773" s="9">
        <v>1.9497</v>
      </c>
      <c r="K1773" s="10">
        <v>0.95672015309877811</v>
      </c>
      <c r="L1773" s="9">
        <v>22.92</v>
      </c>
      <c r="M1773" s="19">
        <f>H1773*INDEX('Pliegos Tarifarios (Las Condes)'!$B:$B,MATCH($B1773,'Pliegos Tarifarios (Las Condes)'!$A:$A,0))</f>
        <v>84425.141519799989</v>
      </c>
      <c r="N1773" s="19">
        <f>I1773*INDEX('Pliegos Tarifarios (Las Condes)'!$C:$C,MATCH($B1773,'Pliegos Tarifarios (Las Condes)'!$A:$A,0))</f>
        <v>6989.7055803000003</v>
      </c>
      <c r="O1773" s="19">
        <f>J1773*INDEX('Pliegos Tarifarios (Las Condes)'!$D:$D,MATCH($B1773,'Pliegos Tarifarios (Las Condes)'!$A:$A,0))</f>
        <v>27546.180474000001</v>
      </c>
      <c r="P1773" s="19">
        <f>H1773*INDEX('Pliegos Tarifarios (Las Condes)'!$E:$E,MATCH($B1773,'Pliegos Tarifarios (Las Condes)'!$A:$A,0))</f>
        <v>9187.1785971999998</v>
      </c>
      <c r="Q1773" s="19" cm="1">
        <f t="array" ref="Q1773">H1773*_xlfn.IFS(H1773&lt;=350,INDEX('Pliegos Tarifarios (Las Condes)'!$F:$F,MATCH($B1773,'Pliegos Tarifarios (Las Condes)'!$A:$A,0)),H1773&lt;=500,INDEX('Pliegos Tarifarios (Las Condes)'!$G:$G,MATCH($B1773,'Pliegos Tarifarios (Las Condes)'!$A:$A,0)),H1773&lt;=1000,INDEX('Pliegos Tarifarios (Las Condes)'!$H:$H,MATCH($B1773,'Pliegos Tarifarios (Las Condes)'!$A:$A,0)),H1773&lt;=5000,INDEX('Pliegos Tarifarios (Las Condes)'!$I:$I,MATCH($B1773,'Pliegos Tarifarios (Las Condes)'!$A:$A,0)),H1773&gt;5000,INDEX('Pliegos Tarifarios (Las Condes)'!$J:$J,MATCH($B1773,'Pliegos Tarifarios (Las Condes)'!$A:$A,0)))/1.19</f>
        <v>1666.2084715126052</v>
      </c>
      <c r="R1773" s="19">
        <f>INDEX('Pliegos Tarifarios (Las Condes)'!$K:$K,MATCH($B1773,'Pliegos Tarifarios (Las Condes)'!$A:$A,0))</f>
        <v>719.68899999999996</v>
      </c>
      <c r="S1773" s="21">
        <f t="shared" si="84"/>
        <v>130534.10364281258</v>
      </c>
      <c r="T1773" s="21">
        <f t="shared" si="85"/>
        <v>24801.479692134391</v>
      </c>
      <c r="U1773" s="19">
        <v>0</v>
      </c>
      <c r="V1773" s="21">
        <f t="shared" si="86"/>
        <v>155335.58333494698</v>
      </c>
    </row>
    <row r="1774" spans="1:22" x14ac:dyDescent="0.3">
      <c r="A1774" s="7" t="s">
        <v>143</v>
      </c>
      <c r="B1774" s="7">
        <v>4</v>
      </c>
      <c r="C1774" s="8" t="s">
        <v>186</v>
      </c>
      <c r="D1774" s="7" t="s">
        <v>1000</v>
      </c>
      <c r="E1774" s="7" t="s">
        <v>121</v>
      </c>
      <c r="F1774" s="8" t="s">
        <v>1001</v>
      </c>
      <c r="G1774" s="7" t="s">
        <v>16</v>
      </c>
      <c r="H1774" s="9">
        <v>708.42790000000002</v>
      </c>
      <c r="I1774" s="9">
        <v>2.1013999999999999</v>
      </c>
      <c r="J1774" s="9">
        <v>2.0171000000000001</v>
      </c>
      <c r="K1774" s="10">
        <v>0.95988388693252125</v>
      </c>
      <c r="L1774" s="9">
        <v>22.85</v>
      </c>
      <c r="M1774" s="19">
        <f>H1774*INDEX('Pliegos Tarifarios (Las Condes)'!$B:$B,MATCH($B1774,'Pliegos Tarifarios (Las Condes)'!$A:$A,0))</f>
        <v>84188.154780199999</v>
      </c>
      <c r="N1774" s="19">
        <f>I1774*INDEX('Pliegos Tarifarios (Las Condes)'!$C:$C,MATCH($B1774,'Pliegos Tarifarios (Las Condes)'!$A:$A,0))</f>
        <v>7207.5014997999997</v>
      </c>
      <c r="O1774" s="19">
        <f>J1774*INDEX('Pliegos Tarifarios (Las Condes)'!$D:$D,MATCH($B1774,'Pliegos Tarifarios (Las Condes)'!$A:$A,0))</f>
        <v>28498.435982000003</v>
      </c>
      <c r="P1774" s="19">
        <f>H1774*INDEX('Pliegos Tarifarios (Las Condes)'!$E:$E,MATCH($B1774,'Pliegos Tarifarios (Las Condes)'!$A:$A,0))</f>
        <v>9161.3896027999999</v>
      </c>
      <c r="Q1774" s="19" cm="1">
        <f t="array" ref="Q1774">H1774*_xlfn.IFS(H1774&lt;=350,INDEX('Pliegos Tarifarios (Las Condes)'!$F:$F,MATCH($B1774,'Pliegos Tarifarios (Las Condes)'!$A:$A,0)),H1774&lt;=500,INDEX('Pliegos Tarifarios (Las Condes)'!$G:$G,MATCH($B1774,'Pliegos Tarifarios (Las Condes)'!$A:$A,0)),H1774&lt;=1000,INDEX('Pliegos Tarifarios (Las Condes)'!$H:$H,MATCH($B1774,'Pliegos Tarifarios (Las Condes)'!$A:$A,0)),H1774&lt;=5000,INDEX('Pliegos Tarifarios (Las Condes)'!$I:$I,MATCH($B1774,'Pliegos Tarifarios (Las Condes)'!$A:$A,0)),H1774&gt;5000,INDEX('Pliegos Tarifarios (Las Condes)'!$J:$J,MATCH($B1774,'Pliegos Tarifarios (Las Condes)'!$A:$A,0)))/1.19</f>
        <v>1661.5313184033616</v>
      </c>
      <c r="R1774" s="19">
        <f>INDEX('Pliegos Tarifarios (Las Condes)'!$K:$K,MATCH($B1774,'Pliegos Tarifarios (Las Condes)'!$A:$A,0))</f>
        <v>719.68899999999996</v>
      </c>
      <c r="S1774" s="21">
        <f t="shared" si="84"/>
        <v>131436.70218320336</v>
      </c>
      <c r="T1774" s="21">
        <f t="shared" si="85"/>
        <v>24972.973414808639</v>
      </c>
      <c r="U1774" s="19">
        <v>0</v>
      </c>
      <c r="V1774" s="21">
        <f t="shared" si="86"/>
        <v>156409.67559801199</v>
      </c>
    </row>
    <row r="1775" spans="1:22" x14ac:dyDescent="0.3">
      <c r="A1775" s="7" t="s">
        <v>143</v>
      </c>
      <c r="B1775" s="7">
        <v>4</v>
      </c>
      <c r="C1775" s="8" t="s">
        <v>186</v>
      </c>
      <c r="D1775" s="7" t="s">
        <v>1002</v>
      </c>
      <c r="E1775" s="7" t="s">
        <v>121</v>
      </c>
      <c r="F1775" s="8" t="s">
        <v>1003</v>
      </c>
      <c r="G1775" s="7" t="s">
        <v>16</v>
      </c>
      <c r="H1775" s="9">
        <v>709.01130000000001</v>
      </c>
      <c r="I1775" s="9">
        <v>1.9862</v>
      </c>
      <c r="J1775" s="9">
        <v>1.9553</v>
      </c>
      <c r="K1775" s="10">
        <v>0.98444265431477196</v>
      </c>
      <c r="L1775" s="9">
        <v>22.87</v>
      </c>
      <c r="M1775" s="19">
        <f>H1775*INDEX('Pliegos Tarifarios (Las Condes)'!$B:$B,MATCH($B1775,'Pliegos Tarifarios (Las Condes)'!$A:$A,0))</f>
        <v>84257.484869399996</v>
      </c>
      <c r="N1775" s="19">
        <f>I1775*INDEX('Pliegos Tarifarios (Las Condes)'!$C:$C,MATCH($B1775,'Pliegos Tarifarios (Las Condes)'!$A:$A,0))</f>
        <v>6812.3819733999999</v>
      </c>
      <c r="O1775" s="19">
        <f>J1775*INDEX('Pliegos Tarifarios (Las Condes)'!$D:$D,MATCH($B1775,'Pliegos Tarifarios (Las Condes)'!$A:$A,0))</f>
        <v>27625.299626</v>
      </c>
      <c r="P1775" s="19">
        <f>H1775*INDEX('Pliegos Tarifarios (Las Condes)'!$E:$E,MATCH($B1775,'Pliegos Tarifarios (Las Condes)'!$A:$A,0))</f>
        <v>9168.9341316000009</v>
      </c>
      <c r="Q1775" s="19" cm="1">
        <f t="array" ref="Q1775">H1775*_xlfn.IFS(H1775&lt;=350,INDEX('Pliegos Tarifarios (Las Condes)'!$F:$F,MATCH($B1775,'Pliegos Tarifarios (Las Condes)'!$A:$A,0)),H1775&lt;=500,INDEX('Pliegos Tarifarios (Las Condes)'!$G:$G,MATCH($B1775,'Pliegos Tarifarios (Las Condes)'!$A:$A,0)),H1775&lt;=1000,INDEX('Pliegos Tarifarios (Las Condes)'!$H:$H,MATCH($B1775,'Pliegos Tarifarios (Las Condes)'!$A:$A,0)),H1775&lt;=5000,INDEX('Pliegos Tarifarios (Las Condes)'!$I:$I,MATCH($B1775,'Pliegos Tarifarios (Las Condes)'!$A:$A,0)),H1775&gt;5000,INDEX('Pliegos Tarifarios (Las Condes)'!$J:$J,MATCH($B1775,'Pliegos Tarifarios (Las Condes)'!$A:$A,0)))/1.19</f>
        <v>1662.8996120168072</v>
      </c>
      <c r="R1775" s="19">
        <f>INDEX('Pliegos Tarifarios (Las Condes)'!$K:$K,MATCH($B1775,'Pliegos Tarifarios (Las Condes)'!$A:$A,0))</f>
        <v>719.68899999999996</v>
      </c>
      <c r="S1775" s="21">
        <f t="shared" si="84"/>
        <v>130246.68921241679</v>
      </c>
      <c r="T1775" s="21">
        <f t="shared" si="85"/>
        <v>24746.870950359193</v>
      </c>
      <c r="U1775" s="19">
        <v>0</v>
      </c>
      <c r="V1775" s="21">
        <f t="shared" si="86"/>
        <v>154993.56016277598</v>
      </c>
    </row>
    <row r="1776" spans="1:22" x14ac:dyDescent="0.3">
      <c r="A1776" s="7" t="s">
        <v>143</v>
      </c>
      <c r="B1776" s="7">
        <v>4</v>
      </c>
      <c r="C1776" s="8" t="s">
        <v>186</v>
      </c>
      <c r="D1776" s="7" t="s">
        <v>1004</v>
      </c>
      <c r="E1776" s="7" t="s">
        <v>121</v>
      </c>
      <c r="F1776" s="8" t="s">
        <v>1005</v>
      </c>
      <c r="G1776" s="7" t="s">
        <v>16</v>
      </c>
      <c r="H1776" s="9">
        <v>709.41840000000002</v>
      </c>
      <c r="I1776" s="9">
        <v>2.0108999999999999</v>
      </c>
      <c r="J1776" s="9">
        <v>2.0108999999999999</v>
      </c>
      <c r="K1776" s="10">
        <v>1</v>
      </c>
      <c r="L1776" s="9">
        <v>22.88</v>
      </c>
      <c r="M1776" s="19">
        <f>H1776*INDEX('Pliegos Tarifarios (Las Condes)'!$B:$B,MATCH($B1776,'Pliegos Tarifarios (Las Condes)'!$A:$A,0))</f>
        <v>84305.863819199993</v>
      </c>
      <c r="N1776" s="19">
        <f>I1776*INDEX('Pliegos Tarifarios (Las Condes)'!$C:$C,MATCH($B1776,'Pliegos Tarifarios (Las Condes)'!$A:$A,0))</f>
        <v>6897.0994412999999</v>
      </c>
      <c r="O1776" s="19">
        <f>J1776*INDEX('Pliegos Tarifarios (Las Condes)'!$D:$D,MATCH($B1776,'Pliegos Tarifarios (Las Condes)'!$A:$A,0))</f>
        <v>28410.839777999998</v>
      </c>
      <c r="P1776" s="19">
        <f>H1776*INDEX('Pliegos Tarifarios (Las Condes)'!$E:$E,MATCH($B1776,'Pliegos Tarifarios (Las Condes)'!$A:$A,0))</f>
        <v>9174.1987488000013</v>
      </c>
      <c r="Q1776" s="19" cm="1">
        <f t="array" ref="Q1776">H1776*_xlfn.IFS(H1776&lt;=350,INDEX('Pliegos Tarifarios (Las Condes)'!$F:$F,MATCH($B1776,'Pliegos Tarifarios (Las Condes)'!$A:$A,0)),H1776&lt;=500,INDEX('Pliegos Tarifarios (Las Condes)'!$G:$G,MATCH($B1776,'Pliegos Tarifarios (Las Condes)'!$A:$A,0)),H1776&lt;=1000,INDEX('Pliegos Tarifarios (Las Condes)'!$H:$H,MATCH($B1776,'Pliegos Tarifarios (Las Condes)'!$A:$A,0)),H1776&lt;=5000,INDEX('Pliegos Tarifarios (Las Condes)'!$I:$I,MATCH($B1776,'Pliegos Tarifarios (Las Condes)'!$A:$A,0)),H1776&gt;5000,INDEX('Pliegos Tarifarios (Las Condes)'!$J:$J,MATCH($B1776,'Pliegos Tarifarios (Las Condes)'!$A:$A,0)))/1.19</f>
        <v>1663.8544154621852</v>
      </c>
      <c r="R1776" s="19">
        <f>INDEX('Pliegos Tarifarios (Las Condes)'!$K:$K,MATCH($B1776,'Pliegos Tarifarios (Las Condes)'!$A:$A,0))</f>
        <v>719.68899999999996</v>
      </c>
      <c r="S1776" s="21">
        <f t="shared" si="84"/>
        <v>131171.54520276218</v>
      </c>
      <c r="T1776" s="21">
        <f t="shared" si="85"/>
        <v>24922.593588524815</v>
      </c>
      <c r="U1776" s="19">
        <v>0</v>
      </c>
      <c r="V1776" s="21">
        <f t="shared" si="86"/>
        <v>156094.138791287</v>
      </c>
    </row>
    <row r="1777" spans="1:22" x14ac:dyDescent="0.3">
      <c r="A1777" s="7" t="s">
        <v>143</v>
      </c>
      <c r="B1777" s="7">
        <v>4</v>
      </c>
      <c r="C1777" s="8" t="s">
        <v>186</v>
      </c>
      <c r="D1777" s="7" t="s">
        <v>1006</v>
      </c>
      <c r="E1777" s="7" t="s">
        <v>121</v>
      </c>
      <c r="F1777" s="8" t="s">
        <v>1007</v>
      </c>
      <c r="G1777" s="7" t="s">
        <v>16</v>
      </c>
      <c r="H1777" s="9">
        <v>706.63520000000005</v>
      </c>
      <c r="I1777" s="9">
        <v>2.0129999999999999</v>
      </c>
      <c r="J1777" s="9">
        <v>2.0129999999999999</v>
      </c>
      <c r="K1777" s="10">
        <v>1</v>
      </c>
      <c r="L1777" s="9">
        <v>22.79</v>
      </c>
      <c r="M1777" s="19">
        <f>H1777*INDEX('Pliegos Tarifarios (Las Condes)'!$B:$B,MATCH($B1777,'Pliegos Tarifarios (Las Condes)'!$A:$A,0))</f>
        <v>83975.113897600007</v>
      </c>
      <c r="N1777" s="19">
        <f>I1777*INDEX('Pliegos Tarifarios (Las Condes)'!$C:$C,MATCH($B1777,'Pliegos Tarifarios (Las Condes)'!$A:$A,0))</f>
        <v>6904.3021409999992</v>
      </c>
      <c r="O1777" s="19">
        <f>J1777*INDEX('Pliegos Tarifarios (Las Condes)'!$D:$D,MATCH($B1777,'Pliegos Tarifarios (Las Condes)'!$A:$A,0))</f>
        <v>28440.509459999997</v>
      </c>
      <c r="P1777" s="19">
        <f>H1777*INDEX('Pliegos Tarifarios (Las Condes)'!$E:$E,MATCH($B1777,'Pliegos Tarifarios (Las Condes)'!$A:$A,0))</f>
        <v>9138.2064064000006</v>
      </c>
      <c r="Q1777" s="19" cm="1">
        <f t="array" ref="Q1777">H1777*_xlfn.IFS(H1777&lt;=350,INDEX('Pliegos Tarifarios (Las Condes)'!$F:$F,MATCH($B1777,'Pliegos Tarifarios (Las Condes)'!$A:$A,0)),H1777&lt;=500,INDEX('Pliegos Tarifarios (Las Condes)'!$G:$G,MATCH($B1777,'Pliegos Tarifarios (Las Condes)'!$A:$A,0)),H1777&lt;=1000,INDEX('Pliegos Tarifarios (Las Condes)'!$H:$H,MATCH($B1777,'Pliegos Tarifarios (Las Condes)'!$A:$A,0)),H1777&lt;=5000,INDEX('Pliegos Tarifarios (Las Condes)'!$I:$I,MATCH($B1777,'Pliegos Tarifarios (Las Condes)'!$A:$A,0)),H1777&gt;5000,INDEX('Pliegos Tarifarios (Las Condes)'!$J:$J,MATCH($B1777,'Pliegos Tarifarios (Las Condes)'!$A:$A,0)))/1.19</f>
        <v>1657.3267589915972</v>
      </c>
      <c r="R1777" s="19">
        <f>INDEX('Pliegos Tarifarios (Las Condes)'!$K:$K,MATCH($B1777,'Pliegos Tarifarios (Las Condes)'!$A:$A,0))</f>
        <v>719.68899999999996</v>
      </c>
      <c r="S1777" s="21">
        <f t="shared" si="84"/>
        <v>130835.14766399159</v>
      </c>
      <c r="T1777" s="21">
        <f t="shared" si="85"/>
        <v>24858.678056158402</v>
      </c>
      <c r="U1777" s="19">
        <v>0</v>
      </c>
      <c r="V1777" s="21">
        <f t="shared" si="86"/>
        <v>155693.82572014999</v>
      </c>
    </row>
    <row r="1778" spans="1:22" x14ac:dyDescent="0.3">
      <c r="A1778" s="7" t="s">
        <v>143</v>
      </c>
      <c r="B1778" s="7">
        <v>4</v>
      </c>
      <c r="C1778" s="8" t="s">
        <v>186</v>
      </c>
      <c r="D1778" s="7" t="s">
        <v>1008</v>
      </c>
      <c r="E1778" s="7" t="s">
        <v>121</v>
      </c>
      <c r="F1778" s="8" t="s">
        <v>1009</v>
      </c>
      <c r="G1778" s="7" t="s">
        <v>16</v>
      </c>
      <c r="H1778" s="9">
        <v>711.34119999999996</v>
      </c>
      <c r="I1778" s="9">
        <v>2.0081000000000002</v>
      </c>
      <c r="J1778" s="9">
        <v>1.9439</v>
      </c>
      <c r="K1778" s="10">
        <v>0.96802948060355543</v>
      </c>
      <c r="L1778" s="9">
        <v>22.95</v>
      </c>
      <c r="M1778" s="19">
        <f>H1778*INDEX('Pliegos Tarifarios (Las Condes)'!$B:$B,MATCH($B1778,'Pliegos Tarifarios (Las Condes)'!$A:$A,0))</f>
        <v>84534.365525599991</v>
      </c>
      <c r="N1778" s="19">
        <f>I1778*INDEX('Pliegos Tarifarios (Las Condes)'!$C:$C,MATCH($B1778,'Pliegos Tarifarios (Las Condes)'!$A:$A,0))</f>
        <v>6887.4958417000007</v>
      </c>
      <c r="O1778" s="19">
        <f>J1778*INDEX('Pliegos Tarifarios (Las Condes)'!$D:$D,MATCH($B1778,'Pliegos Tarifarios (Las Condes)'!$A:$A,0))</f>
        <v>27464.235637999998</v>
      </c>
      <c r="P1778" s="19">
        <f>H1778*INDEX('Pliegos Tarifarios (Las Condes)'!$E:$E,MATCH($B1778,'Pliegos Tarifarios (Las Condes)'!$A:$A,0))</f>
        <v>9199.0643983999998</v>
      </c>
      <c r="Q1778" s="19" cm="1">
        <f t="array" ref="Q1778">H1778*_xlfn.IFS(H1778&lt;=350,INDEX('Pliegos Tarifarios (Las Condes)'!$F:$F,MATCH($B1778,'Pliegos Tarifarios (Las Condes)'!$A:$A,0)),H1778&lt;=500,INDEX('Pliegos Tarifarios (Las Condes)'!$G:$G,MATCH($B1778,'Pliegos Tarifarios (Las Condes)'!$A:$A,0)),H1778&lt;=1000,INDEX('Pliegos Tarifarios (Las Condes)'!$H:$H,MATCH($B1778,'Pliegos Tarifarios (Las Condes)'!$A:$A,0)),H1778&lt;=5000,INDEX('Pliegos Tarifarios (Las Condes)'!$I:$I,MATCH($B1778,'Pliegos Tarifarios (Las Condes)'!$A:$A,0)),H1778&gt;5000,INDEX('Pliegos Tarifarios (Las Condes)'!$J:$J,MATCH($B1778,'Pliegos Tarifarios (Las Condes)'!$A:$A,0)))/1.19</f>
        <v>1668.3641085714287</v>
      </c>
      <c r="R1778" s="19">
        <f>INDEX('Pliegos Tarifarios (Las Condes)'!$K:$K,MATCH($B1778,'Pliegos Tarifarios (Las Condes)'!$A:$A,0))</f>
        <v>719.68899999999996</v>
      </c>
      <c r="S1778" s="21">
        <f t="shared" si="84"/>
        <v>130473.21451227143</v>
      </c>
      <c r="T1778" s="21">
        <f t="shared" si="85"/>
        <v>24789.91075733157</v>
      </c>
      <c r="U1778" s="19">
        <v>0</v>
      </c>
      <c r="V1778" s="21">
        <f t="shared" si="86"/>
        <v>155263.12526960298</v>
      </c>
    </row>
    <row r="1779" spans="1:22" x14ac:dyDescent="0.3">
      <c r="A1779" s="7" t="s">
        <v>143</v>
      </c>
      <c r="B1779" s="7">
        <v>4</v>
      </c>
      <c r="C1779" s="8" t="s">
        <v>186</v>
      </c>
      <c r="D1779" s="7" t="s">
        <v>1010</v>
      </c>
      <c r="E1779" s="7" t="s">
        <v>121</v>
      </c>
      <c r="F1779" s="8" t="s">
        <v>1011</v>
      </c>
      <c r="G1779" s="7" t="s">
        <v>16</v>
      </c>
      <c r="H1779" s="9">
        <v>709.86569999999995</v>
      </c>
      <c r="I1779" s="9">
        <v>1.9973000000000001</v>
      </c>
      <c r="J1779" s="9">
        <v>1.9973000000000001</v>
      </c>
      <c r="K1779" s="10">
        <v>1</v>
      </c>
      <c r="L1779" s="9">
        <v>22.9</v>
      </c>
      <c r="M1779" s="19">
        <f>H1779*INDEX('Pliegos Tarifarios (Las Condes)'!$B:$B,MATCH($B1779,'Pliegos Tarifarios (Las Condes)'!$A:$A,0))</f>
        <v>84359.020056599984</v>
      </c>
      <c r="N1779" s="19">
        <f>I1779*INDEX('Pliegos Tarifarios (Las Condes)'!$C:$C,MATCH($B1779,'Pliegos Tarifarios (Las Condes)'!$A:$A,0))</f>
        <v>6850.4533861</v>
      </c>
      <c r="O1779" s="19">
        <f>J1779*INDEX('Pliegos Tarifarios (Las Condes)'!$D:$D,MATCH($B1779,'Pliegos Tarifarios (Las Condes)'!$A:$A,0))</f>
        <v>28218.693266000002</v>
      </c>
      <c r="P1779" s="19">
        <f>H1779*INDEX('Pliegos Tarifarios (Las Condes)'!$E:$E,MATCH($B1779,'Pliegos Tarifarios (Las Condes)'!$A:$A,0))</f>
        <v>9179.9832323999999</v>
      </c>
      <c r="Q1779" s="19" cm="1">
        <f t="array" ref="Q1779">H1779*_xlfn.IFS(H1779&lt;=350,INDEX('Pliegos Tarifarios (Las Condes)'!$F:$F,MATCH($B1779,'Pliegos Tarifarios (Las Condes)'!$A:$A,0)),H1779&lt;=500,INDEX('Pliegos Tarifarios (Las Condes)'!$G:$G,MATCH($B1779,'Pliegos Tarifarios (Las Condes)'!$A:$A,0)),H1779&lt;=1000,INDEX('Pliegos Tarifarios (Las Condes)'!$H:$H,MATCH($B1779,'Pliegos Tarifarios (Las Condes)'!$A:$A,0)),H1779&lt;=5000,INDEX('Pliegos Tarifarios (Las Condes)'!$I:$I,MATCH($B1779,'Pliegos Tarifarios (Las Condes)'!$A:$A,0)),H1779&gt;5000,INDEX('Pliegos Tarifarios (Las Condes)'!$J:$J,MATCH($B1779,'Pliegos Tarifarios (Las Condes)'!$A:$A,0)))/1.19</f>
        <v>1664.9035031092437</v>
      </c>
      <c r="R1779" s="19">
        <f>INDEX('Pliegos Tarifarios (Las Condes)'!$K:$K,MATCH($B1779,'Pliegos Tarifarios (Las Condes)'!$A:$A,0))</f>
        <v>719.68899999999996</v>
      </c>
      <c r="S1779" s="21">
        <f t="shared" si="84"/>
        <v>130992.74244420923</v>
      </c>
      <c r="T1779" s="21">
        <f t="shared" si="85"/>
        <v>24888.621064399755</v>
      </c>
      <c r="U1779" s="19">
        <v>0</v>
      </c>
      <c r="V1779" s="21">
        <f t="shared" si="86"/>
        <v>155881.36350860898</v>
      </c>
    </row>
    <row r="1780" spans="1:22" x14ac:dyDescent="0.3">
      <c r="A1780" s="7" t="s">
        <v>143</v>
      </c>
      <c r="B1780" s="7">
        <v>4</v>
      </c>
      <c r="C1780" s="8" t="s">
        <v>186</v>
      </c>
      <c r="D1780" s="7" t="s">
        <v>1012</v>
      </c>
      <c r="E1780" s="7" t="s">
        <v>121</v>
      </c>
      <c r="F1780" s="8" t="s">
        <v>1013</v>
      </c>
      <c r="G1780" s="7" t="s">
        <v>16</v>
      </c>
      <c r="H1780" s="9">
        <v>710.16719999999998</v>
      </c>
      <c r="I1780" s="9">
        <v>1.9864999999999999</v>
      </c>
      <c r="J1780" s="9">
        <v>1.9864999999999999</v>
      </c>
      <c r="K1780" s="10">
        <v>1</v>
      </c>
      <c r="L1780" s="9">
        <v>22.91</v>
      </c>
      <c r="M1780" s="19">
        <f>H1780*INDEX('Pliegos Tarifarios (Las Condes)'!$B:$B,MATCH($B1780,'Pliegos Tarifarios (Las Condes)'!$A:$A,0))</f>
        <v>84394.849713599993</v>
      </c>
      <c r="N1780" s="19">
        <f>I1780*INDEX('Pliegos Tarifarios (Las Condes)'!$C:$C,MATCH($B1780,'Pliegos Tarifarios (Las Condes)'!$A:$A,0))</f>
        <v>6813.4109304999993</v>
      </c>
      <c r="O1780" s="19">
        <f>J1780*INDEX('Pliegos Tarifarios (Las Condes)'!$D:$D,MATCH($B1780,'Pliegos Tarifarios (Las Condes)'!$A:$A,0))</f>
        <v>28066.106329999999</v>
      </c>
      <c r="P1780" s="19">
        <f>H1780*INDEX('Pliegos Tarifarios (Las Condes)'!$E:$E,MATCH($B1780,'Pliegos Tarifarios (Las Condes)'!$A:$A,0))</f>
        <v>9183.8822304000005</v>
      </c>
      <c r="Q1780" s="19" cm="1">
        <f t="array" ref="Q1780">H1780*_xlfn.IFS(H1780&lt;=350,INDEX('Pliegos Tarifarios (Las Condes)'!$F:$F,MATCH($B1780,'Pliegos Tarifarios (Las Condes)'!$A:$A,0)),H1780&lt;=500,INDEX('Pliegos Tarifarios (Las Condes)'!$G:$G,MATCH($B1780,'Pliegos Tarifarios (Las Condes)'!$A:$A,0)),H1780&lt;=1000,INDEX('Pliegos Tarifarios (Las Condes)'!$H:$H,MATCH($B1780,'Pliegos Tarifarios (Las Condes)'!$A:$A,0)),H1780&lt;=5000,INDEX('Pliegos Tarifarios (Las Condes)'!$I:$I,MATCH($B1780,'Pliegos Tarifarios (Las Condes)'!$A:$A,0)),H1780&gt;5000,INDEX('Pliegos Tarifarios (Las Condes)'!$J:$J,MATCH($B1780,'Pliegos Tarifarios (Las Condes)'!$A:$A,0)))/1.19</f>
        <v>1665.6106346218489</v>
      </c>
      <c r="R1780" s="19">
        <f>INDEX('Pliegos Tarifarios (Las Condes)'!$K:$K,MATCH($B1780,'Pliegos Tarifarios (Las Condes)'!$A:$A,0))</f>
        <v>719.68899999999996</v>
      </c>
      <c r="S1780" s="21">
        <f t="shared" si="84"/>
        <v>130843.54883912184</v>
      </c>
      <c r="T1780" s="21">
        <f t="shared" si="85"/>
        <v>24860.27427943315</v>
      </c>
      <c r="U1780" s="19">
        <v>0</v>
      </c>
      <c r="V1780" s="21">
        <f t="shared" si="86"/>
        <v>155703.82311855498</v>
      </c>
    </row>
    <row r="1781" spans="1:22" x14ac:dyDescent="0.3">
      <c r="A1781" s="7" t="s">
        <v>143</v>
      </c>
      <c r="B1781" s="7">
        <v>4</v>
      </c>
      <c r="C1781" s="8" t="s">
        <v>186</v>
      </c>
      <c r="D1781" s="7" t="s">
        <v>1014</v>
      </c>
      <c r="E1781" s="7" t="s">
        <v>121</v>
      </c>
      <c r="F1781" s="8" t="s">
        <v>1015</v>
      </c>
      <c r="G1781" s="7" t="s">
        <v>16</v>
      </c>
      <c r="H1781" s="9">
        <v>710.52829999999994</v>
      </c>
      <c r="I1781" s="9">
        <v>2.0034999999999998</v>
      </c>
      <c r="J1781" s="9">
        <v>2.0034999999999998</v>
      </c>
      <c r="K1781" s="10">
        <v>1</v>
      </c>
      <c r="L1781" s="9">
        <v>22.92</v>
      </c>
      <c r="M1781" s="19">
        <f>H1781*INDEX('Pliegos Tarifarios (Las Condes)'!$B:$B,MATCH($B1781,'Pliegos Tarifarios (Las Condes)'!$A:$A,0))</f>
        <v>84437.762115399993</v>
      </c>
      <c r="N1781" s="19">
        <f>I1781*INDEX('Pliegos Tarifarios (Las Condes)'!$C:$C,MATCH($B1781,'Pliegos Tarifarios (Las Condes)'!$A:$A,0))</f>
        <v>6871.7184994999998</v>
      </c>
      <c r="O1781" s="19">
        <f>J1781*INDEX('Pliegos Tarifarios (Las Condes)'!$D:$D,MATCH($B1781,'Pliegos Tarifarios (Las Condes)'!$A:$A,0))</f>
        <v>28306.289469999996</v>
      </c>
      <c r="P1781" s="19">
        <f>H1781*INDEX('Pliegos Tarifarios (Las Condes)'!$E:$E,MATCH($B1781,'Pliegos Tarifarios (Las Condes)'!$A:$A,0))</f>
        <v>9188.5519755999994</v>
      </c>
      <c r="Q1781" s="19" cm="1">
        <f t="array" ref="Q1781">H1781*_xlfn.IFS(H1781&lt;=350,INDEX('Pliegos Tarifarios (Las Condes)'!$F:$F,MATCH($B1781,'Pliegos Tarifarios (Las Condes)'!$A:$A,0)),H1781&lt;=500,INDEX('Pliegos Tarifarios (Las Condes)'!$G:$G,MATCH($B1781,'Pliegos Tarifarios (Las Condes)'!$A:$A,0)),H1781&lt;=1000,INDEX('Pliegos Tarifarios (Las Condes)'!$H:$H,MATCH($B1781,'Pliegos Tarifarios (Las Condes)'!$A:$A,0)),H1781&lt;=5000,INDEX('Pliegos Tarifarios (Las Condes)'!$I:$I,MATCH($B1781,'Pliegos Tarifarios (Las Condes)'!$A:$A,0)),H1781&gt;5000,INDEX('Pliegos Tarifarios (Las Condes)'!$J:$J,MATCH($B1781,'Pliegos Tarifarios (Las Condes)'!$A:$A,0)))/1.19</f>
        <v>1666.457550672269</v>
      </c>
      <c r="R1781" s="19">
        <f>INDEX('Pliegos Tarifarios (Las Condes)'!$K:$K,MATCH($B1781,'Pliegos Tarifarios (Las Condes)'!$A:$A,0))</f>
        <v>719.68899999999996</v>
      </c>
      <c r="S1781" s="21">
        <f t="shared" si="84"/>
        <v>131190.46861117228</v>
      </c>
      <c r="T1781" s="21">
        <f t="shared" si="85"/>
        <v>24926.189036122734</v>
      </c>
      <c r="U1781" s="19">
        <v>0</v>
      </c>
      <c r="V1781" s="21">
        <f t="shared" si="86"/>
        <v>156116.65764729501</v>
      </c>
    </row>
    <row r="1782" spans="1:22" x14ac:dyDescent="0.3">
      <c r="A1782" s="7" t="s">
        <v>143</v>
      </c>
      <c r="B1782" s="7">
        <v>4</v>
      </c>
      <c r="C1782" s="8" t="s">
        <v>186</v>
      </c>
      <c r="D1782" s="7" t="s">
        <v>1016</v>
      </c>
      <c r="E1782" s="7" t="s">
        <v>121</v>
      </c>
      <c r="F1782" s="8" t="s">
        <v>1017</v>
      </c>
      <c r="G1782" s="7" t="s">
        <v>16</v>
      </c>
      <c r="H1782" s="9">
        <v>709.17690000000005</v>
      </c>
      <c r="I1782" s="9">
        <v>2.0173000000000001</v>
      </c>
      <c r="J1782" s="9">
        <v>1.9904999999999999</v>
      </c>
      <c r="K1782" s="10">
        <v>0.98671491597680061</v>
      </c>
      <c r="L1782" s="9">
        <v>22.88</v>
      </c>
      <c r="M1782" s="19">
        <f>H1782*INDEX('Pliegos Tarifarios (Las Condes)'!$B:$B,MATCH($B1782,'Pliegos Tarifarios (Las Condes)'!$A:$A,0))</f>
        <v>84277.164442199995</v>
      </c>
      <c r="N1782" s="19">
        <f>I1782*INDEX('Pliegos Tarifarios (Las Condes)'!$C:$C,MATCH($B1782,'Pliegos Tarifarios (Las Condes)'!$A:$A,0))</f>
        <v>6919.0505260999998</v>
      </c>
      <c r="O1782" s="19">
        <f>J1782*INDEX('Pliegos Tarifarios (Las Condes)'!$D:$D,MATCH($B1782,'Pliegos Tarifarios (Las Condes)'!$A:$A,0))</f>
        <v>28122.620009999999</v>
      </c>
      <c r="P1782" s="19">
        <f>H1782*INDEX('Pliegos Tarifarios (Las Condes)'!$E:$E,MATCH($B1782,'Pliegos Tarifarios (Las Condes)'!$A:$A,0))</f>
        <v>9171.0756708000008</v>
      </c>
      <c r="Q1782" s="19" cm="1">
        <f t="array" ref="Q1782">H1782*_xlfn.IFS(H1782&lt;=350,INDEX('Pliegos Tarifarios (Las Condes)'!$F:$F,MATCH($B1782,'Pliegos Tarifarios (Las Condes)'!$A:$A,0)),H1782&lt;=500,INDEX('Pliegos Tarifarios (Las Condes)'!$G:$G,MATCH($B1782,'Pliegos Tarifarios (Las Condes)'!$A:$A,0)),H1782&lt;=1000,INDEX('Pliegos Tarifarios (Las Condes)'!$H:$H,MATCH($B1782,'Pliegos Tarifarios (Las Condes)'!$A:$A,0)),H1782&lt;=5000,INDEX('Pliegos Tarifarios (Las Condes)'!$I:$I,MATCH($B1782,'Pliegos Tarifarios (Las Condes)'!$A:$A,0)),H1782&gt;5000,INDEX('Pliegos Tarifarios (Las Condes)'!$J:$J,MATCH($B1782,'Pliegos Tarifarios (Las Condes)'!$A:$A,0)))/1.19</f>
        <v>1663.288006638656</v>
      </c>
      <c r="R1782" s="19">
        <f>INDEX('Pliegos Tarifarios (Las Condes)'!$K:$K,MATCH($B1782,'Pliegos Tarifarios (Las Condes)'!$A:$A,0))</f>
        <v>719.68899999999996</v>
      </c>
      <c r="S1782" s="21">
        <f t="shared" si="84"/>
        <v>130872.88765573864</v>
      </c>
      <c r="T1782" s="21">
        <f t="shared" si="85"/>
        <v>24865.848654590343</v>
      </c>
      <c r="U1782" s="19">
        <v>0</v>
      </c>
      <c r="V1782" s="21">
        <f t="shared" si="86"/>
        <v>155738.736310329</v>
      </c>
    </row>
    <row r="1783" spans="1:22" x14ac:dyDescent="0.3">
      <c r="A1783" s="7" t="s">
        <v>143</v>
      </c>
      <c r="B1783" s="7">
        <v>4</v>
      </c>
      <c r="C1783" s="8" t="s">
        <v>186</v>
      </c>
      <c r="D1783" s="7" t="s">
        <v>1018</v>
      </c>
      <c r="E1783" s="7" t="s">
        <v>121</v>
      </c>
      <c r="F1783" s="8" t="s">
        <v>1019</v>
      </c>
      <c r="G1783" s="7" t="s">
        <v>16</v>
      </c>
      <c r="H1783" s="9">
        <v>708.85159999999996</v>
      </c>
      <c r="I1783" s="9">
        <v>2.0268999999999999</v>
      </c>
      <c r="J1783" s="9">
        <v>1.9480999999999999</v>
      </c>
      <c r="K1783" s="10">
        <v>0.96112289703488085</v>
      </c>
      <c r="L1783" s="9">
        <v>22.87</v>
      </c>
      <c r="M1783" s="19">
        <f>H1783*INDEX('Pliegos Tarifarios (Las Condes)'!$B:$B,MATCH($B1783,'Pliegos Tarifarios (Las Condes)'!$A:$A,0))</f>
        <v>84238.506440799989</v>
      </c>
      <c r="N1783" s="19">
        <f>I1783*INDEX('Pliegos Tarifarios (Las Condes)'!$C:$C,MATCH($B1783,'Pliegos Tarifarios (Las Condes)'!$A:$A,0))</f>
        <v>6951.9771532999994</v>
      </c>
      <c r="O1783" s="19">
        <f>J1783*INDEX('Pliegos Tarifarios (Las Condes)'!$D:$D,MATCH($B1783,'Pliegos Tarifarios (Las Condes)'!$A:$A,0))</f>
        <v>27523.575001999998</v>
      </c>
      <c r="P1783" s="19">
        <f>H1783*INDEX('Pliegos Tarifarios (Las Condes)'!$E:$E,MATCH($B1783,'Pliegos Tarifarios (Las Condes)'!$A:$A,0))</f>
        <v>9166.8688911999998</v>
      </c>
      <c r="Q1783" s="19" cm="1">
        <f t="array" ref="Q1783">H1783*_xlfn.IFS(H1783&lt;=350,INDEX('Pliegos Tarifarios (Las Condes)'!$F:$F,MATCH($B1783,'Pliegos Tarifarios (Las Condes)'!$A:$A,0)),H1783&lt;=500,INDEX('Pliegos Tarifarios (Las Condes)'!$G:$G,MATCH($B1783,'Pliegos Tarifarios (Las Condes)'!$A:$A,0)),H1783&lt;=1000,INDEX('Pliegos Tarifarios (Las Condes)'!$H:$H,MATCH($B1783,'Pliegos Tarifarios (Las Condes)'!$A:$A,0)),H1783&lt;=5000,INDEX('Pliegos Tarifarios (Las Condes)'!$I:$I,MATCH($B1783,'Pliegos Tarifarios (Las Condes)'!$A:$A,0)),H1783&gt;5000,INDEX('Pliegos Tarifarios (Las Condes)'!$J:$J,MATCH($B1783,'Pliegos Tarifarios (Las Condes)'!$A:$A,0)))/1.19</f>
        <v>1662.5250551260506</v>
      </c>
      <c r="R1783" s="19">
        <f>INDEX('Pliegos Tarifarios (Las Condes)'!$K:$K,MATCH($B1783,'Pliegos Tarifarios (Las Condes)'!$A:$A,0))</f>
        <v>719.68899999999996</v>
      </c>
      <c r="S1783" s="21">
        <f t="shared" si="84"/>
        <v>130263.14154242603</v>
      </c>
      <c r="T1783" s="21">
        <f t="shared" si="85"/>
        <v>24749.996893060947</v>
      </c>
      <c r="U1783" s="19">
        <v>0</v>
      </c>
      <c r="V1783" s="21">
        <f t="shared" si="86"/>
        <v>155013.138435487</v>
      </c>
    </row>
    <row r="1784" spans="1:22" x14ac:dyDescent="0.3">
      <c r="A1784" s="7" t="s">
        <v>143</v>
      </c>
      <c r="B1784" s="7">
        <v>4</v>
      </c>
      <c r="C1784" s="8" t="s">
        <v>186</v>
      </c>
      <c r="D1784" s="7" t="s">
        <v>1020</v>
      </c>
      <c r="E1784" s="7" t="s">
        <v>121</v>
      </c>
      <c r="F1784" s="8" t="s">
        <v>1021</v>
      </c>
      <c r="G1784" s="7" t="s">
        <v>16</v>
      </c>
      <c r="H1784" s="9">
        <v>711.28750000000002</v>
      </c>
      <c r="I1784" s="9">
        <v>2.0838999999999999</v>
      </c>
      <c r="J1784" s="9">
        <v>1.9702</v>
      </c>
      <c r="K1784" s="10">
        <v>0.94543884063534722</v>
      </c>
      <c r="L1784" s="9">
        <v>22.94</v>
      </c>
      <c r="M1784" s="19">
        <f>H1784*INDEX('Pliegos Tarifarios (Las Condes)'!$B:$B,MATCH($B1784,'Pliegos Tarifarios (Las Condes)'!$A:$A,0))</f>
        <v>84527.983924999993</v>
      </c>
      <c r="N1784" s="19">
        <f>I1784*INDEX('Pliegos Tarifarios (Las Condes)'!$C:$C,MATCH($B1784,'Pliegos Tarifarios (Las Condes)'!$A:$A,0))</f>
        <v>7147.4790022999996</v>
      </c>
      <c r="O1784" s="19">
        <f>J1784*INDEX('Pliegos Tarifarios (Las Condes)'!$D:$D,MATCH($B1784,'Pliegos Tarifarios (Las Condes)'!$A:$A,0))</f>
        <v>27835.813084000001</v>
      </c>
      <c r="P1784" s="19">
        <f>H1784*INDEX('Pliegos Tarifarios (Las Condes)'!$E:$E,MATCH($B1784,'Pliegos Tarifarios (Las Condes)'!$A:$A,0))</f>
        <v>9198.3699500000002</v>
      </c>
      <c r="Q1784" s="19" cm="1">
        <f t="array" ref="Q1784">H1784*_xlfn.IFS(H1784&lt;=350,INDEX('Pliegos Tarifarios (Las Condes)'!$F:$F,MATCH($B1784,'Pliegos Tarifarios (Las Condes)'!$A:$A,0)),H1784&lt;=500,INDEX('Pliegos Tarifarios (Las Condes)'!$G:$G,MATCH($B1784,'Pliegos Tarifarios (Las Condes)'!$A:$A,0)),H1784&lt;=1000,INDEX('Pliegos Tarifarios (Las Condes)'!$H:$H,MATCH($B1784,'Pliegos Tarifarios (Las Condes)'!$A:$A,0)),H1784&lt;=5000,INDEX('Pliegos Tarifarios (Las Condes)'!$I:$I,MATCH($B1784,'Pliegos Tarifarios (Las Condes)'!$A:$A,0)),H1784&gt;5000,INDEX('Pliegos Tarifarios (Las Condes)'!$J:$J,MATCH($B1784,'Pliegos Tarifarios (Las Condes)'!$A:$A,0)))/1.19</f>
        <v>1668.2381617647061</v>
      </c>
      <c r="R1784" s="19">
        <f>INDEX('Pliegos Tarifarios (Las Condes)'!$K:$K,MATCH($B1784,'Pliegos Tarifarios (Las Condes)'!$A:$A,0))</f>
        <v>719.68899999999996</v>
      </c>
      <c r="S1784" s="21">
        <f t="shared" si="84"/>
        <v>131097.57312306468</v>
      </c>
      <c r="T1784" s="21">
        <f t="shared" si="85"/>
        <v>24908.538893382291</v>
      </c>
      <c r="U1784" s="19">
        <v>0</v>
      </c>
      <c r="V1784" s="21">
        <f t="shared" si="86"/>
        <v>156006.11201644698</v>
      </c>
    </row>
    <row r="1785" spans="1:22" x14ac:dyDescent="0.3">
      <c r="A1785" s="7" t="s">
        <v>143</v>
      </c>
      <c r="B1785" s="7">
        <v>4</v>
      </c>
      <c r="C1785" s="8" t="s">
        <v>186</v>
      </c>
      <c r="D1785" s="7" t="s">
        <v>1022</v>
      </c>
      <c r="E1785" s="7" t="s">
        <v>121</v>
      </c>
      <c r="F1785" s="8" t="s">
        <v>1023</v>
      </c>
      <c r="G1785" s="7" t="s">
        <v>16</v>
      </c>
      <c r="H1785" s="9">
        <v>709.55560000000003</v>
      </c>
      <c r="I1785" s="9">
        <v>2.0076000000000001</v>
      </c>
      <c r="J1785" s="9">
        <v>2.0076000000000001</v>
      </c>
      <c r="K1785" s="10">
        <v>1</v>
      </c>
      <c r="L1785" s="9">
        <v>22.89</v>
      </c>
      <c r="M1785" s="19">
        <f>H1785*INDEX('Pliegos Tarifarios (Las Condes)'!$B:$B,MATCH($B1785,'Pliegos Tarifarios (Las Condes)'!$A:$A,0))</f>
        <v>84322.168392799998</v>
      </c>
      <c r="N1785" s="19">
        <f>I1785*INDEX('Pliegos Tarifarios (Las Condes)'!$C:$C,MATCH($B1785,'Pliegos Tarifarios (Las Condes)'!$A:$A,0))</f>
        <v>6885.7809132000002</v>
      </c>
      <c r="O1785" s="19">
        <f>J1785*INDEX('Pliegos Tarifarios (Las Condes)'!$D:$D,MATCH($B1785,'Pliegos Tarifarios (Las Condes)'!$A:$A,0))</f>
        <v>28364.215992000001</v>
      </c>
      <c r="P1785" s="19">
        <f>H1785*INDEX('Pliegos Tarifarios (Las Condes)'!$E:$E,MATCH($B1785,'Pliegos Tarifarios (Las Condes)'!$A:$A,0))</f>
        <v>9175.9730192000006</v>
      </c>
      <c r="Q1785" s="19" cm="1">
        <f t="array" ref="Q1785">H1785*_xlfn.IFS(H1785&lt;=350,INDEX('Pliegos Tarifarios (Las Condes)'!$F:$F,MATCH($B1785,'Pliegos Tarifarios (Las Condes)'!$A:$A,0)),H1785&lt;=500,INDEX('Pliegos Tarifarios (Las Condes)'!$G:$G,MATCH($B1785,'Pliegos Tarifarios (Las Condes)'!$A:$A,0)),H1785&lt;=1000,INDEX('Pliegos Tarifarios (Las Condes)'!$H:$H,MATCH($B1785,'Pliegos Tarifarios (Las Condes)'!$A:$A,0)),H1785&lt;=5000,INDEX('Pliegos Tarifarios (Las Condes)'!$I:$I,MATCH($B1785,'Pliegos Tarifarios (Las Condes)'!$A:$A,0)),H1785&gt;5000,INDEX('Pliegos Tarifarios (Las Condes)'!$J:$J,MATCH($B1785,'Pliegos Tarifarios (Las Condes)'!$A:$A,0)))/1.19</f>
        <v>1664.1762013445382</v>
      </c>
      <c r="R1785" s="19">
        <f>INDEX('Pliegos Tarifarios (Las Condes)'!$K:$K,MATCH($B1785,'Pliegos Tarifarios (Las Condes)'!$A:$A,0))</f>
        <v>719.68899999999996</v>
      </c>
      <c r="S1785" s="21">
        <f t="shared" si="84"/>
        <v>131132.00351854454</v>
      </c>
      <c r="T1785" s="21">
        <f t="shared" si="85"/>
        <v>24915.080668523464</v>
      </c>
      <c r="U1785" s="19">
        <v>0</v>
      </c>
      <c r="V1785" s="21">
        <f t="shared" si="86"/>
        <v>156047.08418706802</v>
      </c>
    </row>
    <row r="1786" spans="1:22" x14ac:dyDescent="0.3">
      <c r="A1786" s="7" t="s">
        <v>143</v>
      </c>
      <c r="B1786" s="7">
        <v>4</v>
      </c>
      <c r="C1786" s="8" t="s">
        <v>186</v>
      </c>
      <c r="D1786" s="7" t="s">
        <v>1024</v>
      </c>
      <c r="E1786" s="7" t="s">
        <v>121</v>
      </c>
      <c r="F1786" s="8" t="s">
        <v>1025</v>
      </c>
      <c r="G1786" s="7" t="s">
        <v>16</v>
      </c>
      <c r="H1786" s="9">
        <v>712.67690000000005</v>
      </c>
      <c r="I1786" s="9">
        <v>2.0150999999999999</v>
      </c>
      <c r="J1786" s="9">
        <v>1.962</v>
      </c>
      <c r="K1786" s="10">
        <v>0.97364895042429656</v>
      </c>
      <c r="L1786" s="9">
        <v>22.99</v>
      </c>
      <c r="M1786" s="19">
        <f>H1786*INDEX('Pliegos Tarifarios (Las Condes)'!$B:$B,MATCH($B1786,'Pliegos Tarifarios (Las Condes)'!$A:$A,0))</f>
        <v>84693.0974422</v>
      </c>
      <c r="N1786" s="19">
        <f>I1786*INDEX('Pliegos Tarifarios (Las Condes)'!$C:$C,MATCH($B1786,'Pliegos Tarifarios (Las Condes)'!$A:$A,0))</f>
        <v>6911.5048406999995</v>
      </c>
      <c r="O1786" s="19">
        <f>J1786*INDEX('Pliegos Tarifarios (Las Condes)'!$D:$D,MATCH($B1786,'Pliegos Tarifarios (Las Condes)'!$A:$A,0))</f>
        <v>27719.960039999998</v>
      </c>
      <c r="P1786" s="19">
        <f>H1786*INDEX('Pliegos Tarifarios (Las Condes)'!$E:$E,MATCH($B1786,'Pliegos Tarifarios (Las Condes)'!$A:$A,0))</f>
        <v>9216.3376708000014</v>
      </c>
      <c r="Q1786" s="19" cm="1">
        <f t="array" ref="Q1786">H1786*_xlfn.IFS(H1786&lt;=350,INDEX('Pliegos Tarifarios (Las Condes)'!$F:$F,MATCH($B1786,'Pliegos Tarifarios (Las Condes)'!$A:$A,0)),H1786&lt;=500,INDEX('Pliegos Tarifarios (Las Condes)'!$G:$G,MATCH($B1786,'Pliegos Tarifarios (Las Condes)'!$A:$A,0)),H1786&lt;=1000,INDEX('Pliegos Tarifarios (Las Condes)'!$H:$H,MATCH($B1786,'Pliegos Tarifarios (Las Condes)'!$A:$A,0)),H1786&lt;=5000,INDEX('Pliegos Tarifarios (Las Condes)'!$I:$I,MATCH($B1786,'Pliegos Tarifarios (Las Condes)'!$A:$A,0)),H1786&gt;5000,INDEX('Pliegos Tarifarios (Las Condes)'!$J:$J,MATCH($B1786,'Pliegos Tarifarios (Las Condes)'!$A:$A,0)))/1.19</f>
        <v>1671.4968301680676</v>
      </c>
      <c r="R1786" s="19">
        <f>INDEX('Pliegos Tarifarios (Las Condes)'!$K:$K,MATCH($B1786,'Pliegos Tarifarios (Las Condes)'!$A:$A,0))</f>
        <v>719.68899999999996</v>
      </c>
      <c r="S1786" s="21">
        <f t="shared" si="84"/>
        <v>130932.08582386805</v>
      </c>
      <c r="T1786" s="21">
        <f t="shared" si="85"/>
        <v>24877.096306534932</v>
      </c>
      <c r="U1786" s="19">
        <v>0</v>
      </c>
      <c r="V1786" s="21">
        <f t="shared" si="86"/>
        <v>155809.18213040297</v>
      </c>
    </row>
    <row r="1787" spans="1:22" x14ac:dyDescent="0.3">
      <c r="A1787" s="7" t="s">
        <v>143</v>
      </c>
      <c r="B1787" s="7">
        <v>4</v>
      </c>
      <c r="C1787" s="8" t="s">
        <v>186</v>
      </c>
      <c r="D1787" s="7" t="s">
        <v>1026</v>
      </c>
      <c r="E1787" s="7" t="s">
        <v>121</v>
      </c>
      <c r="F1787" s="8" t="s">
        <v>1027</v>
      </c>
      <c r="G1787" s="7" t="s">
        <v>16</v>
      </c>
      <c r="H1787" s="9">
        <v>709.80799999999999</v>
      </c>
      <c r="I1787" s="9">
        <v>1.984</v>
      </c>
      <c r="J1787" s="9">
        <v>1.9585999999999999</v>
      </c>
      <c r="K1787" s="10">
        <v>0.98719758064516128</v>
      </c>
      <c r="L1787" s="9">
        <v>22.9</v>
      </c>
      <c r="M1787" s="19">
        <f>H1787*INDEX('Pliegos Tarifarios (Las Condes)'!$B:$B,MATCH($B1787,'Pliegos Tarifarios (Las Condes)'!$A:$A,0))</f>
        <v>84352.163103999992</v>
      </c>
      <c r="N1787" s="19">
        <f>I1787*INDEX('Pliegos Tarifarios (Las Condes)'!$C:$C,MATCH($B1787,'Pliegos Tarifarios (Las Condes)'!$A:$A,0))</f>
        <v>6804.8362879999995</v>
      </c>
      <c r="O1787" s="19">
        <f>J1787*INDEX('Pliegos Tarifarios (Las Condes)'!$D:$D,MATCH($B1787,'Pliegos Tarifarios (Las Condes)'!$A:$A,0))</f>
        <v>27671.923412</v>
      </c>
      <c r="P1787" s="19">
        <f>H1787*INDEX('Pliegos Tarifarios (Las Condes)'!$E:$E,MATCH($B1787,'Pliegos Tarifarios (Las Condes)'!$A:$A,0))</f>
        <v>9179.2370559999999</v>
      </c>
      <c r="Q1787" s="19" cm="1">
        <f t="array" ref="Q1787">H1787*_xlfn.IFS(H1787&lt;=350,INDEX('Pliegos Tarifarios (Las Condes)'!$F:$F,MATCH($B1787,'Pliegos Tarifarios (Las Condes)'!$A:$A,0)),H1787&lt;=500,INDEX('Pliegos Tarifarios (Las Condes)'!$G:$G,MATCH($B1787,'Pliegos Tarifarios (Las Condes)'!$A:$A,0)),H1787&lt;=1000,INDEX('Pliegos Tarifarios (Las Condes)'!$H:$H,MATCH($B1787,'Pliegos Tarifarios (Las Condes)'!$A:$A,0)),H1787&lt;=5000,INDEX('Pliegos Tarifarios (Las Condes)'!$I:$I,MATCH($B1787,'Pliegos Tarifarios (Las Condes)'!$A:$A,0)),H1787&gt;5000,INDEX('Pliegos Tarifarios (Las Condes)'!$J:$J,MATCH($B1787,'Pliegos Tarifarios (Las Condes)'!$A:$A,0)))/1.19</f>
        <v>1664.7681747899162</v>
      </c>
      <c r="R1787" s="19">
        <f>INDEX('Pliegos Tarifarios (Las Condes)'!$K:$K,MATCH($B1787,'Pliegos Tarifarios (Las Condes)'!$A:$A,0))</f>
        <v>719.68899999999996</v>
      </c>
      <c r="S1787" s="21">
        <f t="shared" si="84"/>
        <v>130392.61703478992</v>
      </c>
      <c r="T1787" s="21">
        <f t="shared" si="85"/>
        <v>24774.597236610083</v>
      </c>
      <c r="U1787" s="19">
        <v>0</v>
      </c>
      <c r="V1787" s="21">
        <f t="shared" si="86"/>
        <v>155167.21427140001</v>
      </c>
    </row>
    <row r="1788" spans="1:22" x14ac:dyDescent="0.3">
      <c r="A1788" s="3" t="s">
        <v>144</v>
      </c>
      <c r="B1788" s="3">
        <v>5</v>
      </c>
      <c r="C1788" s="4" t="s">
        <v>186</v>
      </c>
      <c r="D1788" s="3" t="s">
        <v>187</v>
      </c>
      <c r="E1788" s="3" t="s">
        <v>14</v>
      </c>
      <c r="F1788" s="4" t="s">
        <v>15</v>
      </c>
      <c r="G1788" s="3" t="s">
        <v>16</v>
      </c>
      <c r="H1788" s="5">
        <v>90008.179099999994</v>
      </c>
      <c r="I1788" s="5">
        <v>240.03479999999999</v>
      </c>
      <c r="J1788" s="5">
        <v>237.35079999999999</v>
      </c>
      <c r="K1788" s="6">
        <v>0.98881828801490457</v>
      </c>
      <c r="L1788" s="5">
        <v>3000.27</v>
      </c>
      <c r="M1788" s="19">
        <f>H1788*INDEX('Pliegos Tarifarios (Las Condes)'!$B:$B,MATCH($B1788,'Pliegos Tarifarios (Las Condes)'!$A:$A,0))</f>
        <v>10696391.987885799</v>
      </c>
      <c r="N1788" s="19">
        <f>I1788*INDEX('Pliegos Tarifarios (Las Condes)'!$C:$C,MATCH($B1788,'Pliegos Tarifarios (Las Condes)'!$A:$A,0))</f>
        <v>816231.3763908</v>
      </c>
      <c r="O1788" s="19">
        <f>J1788*INDEX('Pliegos Tarifarios (Las Condes)'!$D:$D,MATCH($B1788,'Pliegos Tarifarios (Las Condes)'!$A:$A,0))</f>
        <v>3346578.3976711999</v>
      </c>
      <c r="P1788" s="19">
        <f>H1788*INDEX('Pliegos Tarifarios (Las Condes)'!$E:$E,MATCH($B1788,'Pliegos Tarifarios (Las Condes)'!$A:$A,0))</f>
        <v>1163985.7721211999</v>
      </c>
      <c r="Q1788" s="19" cm="1">
        <f t="array" ref="Q1788">H1788*_xlfn.IFS(H1788&lt;=350,INDEX('Pliegos Tarifarios (Las Condes)'!$F:$F,MATCH($B1788,'Pliegos Tarifarios (Las Condes)'!$A:$A,0)),H1788&lt;=500,INDEX('Pliegos Tarifarios (Las Condes)'!$G:$G,MATCH($B1788,'Pliegos Tarifarios (Las Condes)'!$A:$A,0)),H1788&lt;=1000,INDEX('Pliegos Tarifarios (Las Condes)'!$H:$H,MATCH($B1788,'Pliegos Tarifarios (Las Condes)'!$A:$A,0)),H1788&lt;=5000,INDEX('Pliegos Tarifarios (Las Condes)'!$I:$I,MATCH($B1788,'Pliegos Tarifarios (Las Condes)'!$A:$A,0)),H1788&gt;5000,INDEX('Pliegos Tarifarios (Las Condes)'!$J:$J,MATCH($B1788,'Pliegos Tarifarios (Las Condes)'!$A:$A,0)))/1.19</f>
        <v>295362.97427352943</v>
      </c>
      <c r="R1788" s="19">
        <f>INDEX('Pliegos Tarifarios (Las Condes)'!$K:$K,MATCH($B1788,'Pliegos Tarifarios (Las Condes)'!$A:$A,0))</f>
        <v>723.32799999999997</v>
      </c>
      <c r="S1788" s="21">
        <f t="shared" si="84"/>
        <v>16319273.836342528</v>
      </c>
      <c r="T1788" s="21">
        <f t="shared" si="85"/>
        <v>3100662.0289050806</v>
      </c>
      <c r="U1788" s="19">
        <v>0</v>
      </c>
      <c r="V1788" s="21">
        <f t="shared" si="86"/>
        <v>19419935.865247607</v>
      </c>
    </row>
    <row r="1789" spans="1:22" x14ac:dyDescent="0.3">
      <c r="A1789" s="3" t="s">
        <v>144</v>
      </c>
      <c r="B1789" s="3">
        <v>5</v>
      </c>
      <c r="C1789" s="4" t="s">
        <v>186</v>
      </c>
      <c r="D1789" s="3" t="s">
        <v>188</v>
      </c>
      <c r="E1789" s="3" t="s">
        <v>18</v>
      </c>
      <c r="F1789" s="4" t="s">
        <v>189</v>
      </c>
      <c r="G1789" s="3" t="s">
        <v>16</v>
      </c>
      <c r="H1789" s="5">
        <v>14959.438399999999</v>
      </c>
      <c r="I1789" s="5">
        <v>40.11</v>
      </c>
      <c r="J1789" s="5">
        <v>39.620899999999999</v>
      </c>
      <c r="K1789" s="6">
        <v>0.98780603340812767</v>
      </c>
      <c r="L1789" s="5">
        <v>498.65</v>
      </c>
      <c r="M1789" s="19">
        <f>H1789*INDEX('Pliegos Tarifarios (Las Condes)'!$B:$B,MATCH($B1789,'Pliegos Tarifarios (Las Condes)'!$A:$A,0))</f>
        <v>1777749.7405791997</v>
      </c>
      <c r="N1789" s="19">
        <f>I1789*INDEX('Pliegos Tarifarios (Las Condes)'!$C:$C,MATCH($B1789,'Pliegos Tarifarios (Las Condes)'!$A:$A,0))</f>
        <v>136392.89181</v>
      </c>
      <c r="O1789" s="19">
        <f>J1789*INDEX('Pliegos Tarifarios (Las Condes)'!$D:$D,MATCH($B1789,'Pliegos Tarifarios (Las Condes)'!$A:$A,0))</f>
        <v>558643.35842259997</v>
      </c>
      <c r="P1789" s="19">
        <f>H1789*INDEX('Pliegos Tarifarios (Las Condes)'!$E:$E,MATCH($B1789,'Pliegos Tarifarios (Las Condes)'!$A:$A,0))</f>
        <v>193455.45738879999</v>
      </c>
      <c r="Q1789" s="19" cm="1">
        <f t="array" ref="Q1789">H1789*_xlfn.IFS(H1789&lt;=350,INDEX('Pliegos Tarifarios (Las Condes)'!$F:$F,MATCH($B1789,'Pliegos Tarifarios (Las Condes)'!$A:$A,0)),H1789&lt;=500,INDEX('Pliegos Tarifarios (Las Condes)'!$G:$G,MATCH($B1789,'Pliegos Tarifarios (Las Condes)'!$A:$A,0)),H1789&lt;=1000,INDEX('Pliegos Tarifarios (Las Condes)'!$H:$H,MATCH($B1789,'Pliegos Tarifarios (Las Condes)'!$A:$A,0)),H1789&lt;=5000,INDEX('Pliegos Tarifarios (Las Condes)'!$I:$I,MATCH($B1789,'Pliegos Tarifarios (Las Condes)'!$A:$A,0)),H1789&gt;5000,INDEX('Pliegos Tarifarios (Las Condes)'!$J:$J,MATCH($B1789,'Pliegos Tarifarios (Las Condes)'!$A:$A,0)))/1.19</f>
        <v>49089.585673949587</v>
      </c>
      <c r="R1789" s="19">
        <f>INDEX('Pliegos Tarifarios (Las Condes)'!$K:$K,MATCH($B1789,'Pliegos Tarifarios (Las Condes)'!$A:$A,0))</f>
        <v>723.32799999999997</v>
      </c>
      <c r="S1789" s="21">
        <f t="shared" si="84"/>
        <v>2716054.3618745496</v>
      </c>
      <c r="T1789" s="21">
        <f t="shared" si="85"/>
        <v>516050.32875616447</v>
      </c>
      <c r="U1789" s="19">
        <v>0</v>
      </c>
      <c r="V1789" s="21">
        <f t="shared" si="86"/>
        <v>3232104.6906307139</v>
      </c>
    </row>
    <row r="1790" spans="1:22" x14ac:dyDescent="0.3">
      <c r="A1790" s="3" t="s">
        <v>144</v>
      </c>
      <c r="B1790" s="3">
        <v>5</v>
      </c>
      <c r="C1790" s="4" t="s">
        <v>186</v>
      </c>
      <c r="D1790" s="3" t="s">
        <v>190</v>
      </c>
      <c r="E1790" s="3" t="s">
        <v>18</v>
      </c>
      <c r="F1790" s="4" t="s">
        <v>191</v>
      </c>
      <c r="G1790" s="3" t="s">
        <v>16</v>
      </c>
      <c r="H1790" s="5">
        <v>12018.9208</v>
      </c>
      <c r="I1790" s="5">
        <v>32.4392</v>
      </c>
      <c r="J1790" s="5">
        <v>31.6752</v>
      </c>
      <c r="K1790" s="6">
        <v>0.97644824779895933</v>
      </c>
      <c r="L1790" s="5">
        <v>400.63</v>
      </c>
      <c r="M1790" s="19">
        <f>H1790*INDEX('Pliegos Tarifarios (Las Condes)'!$B:$B,MATCH($B1790,'Pliegos Tarifarios (Las Condes)'!$A:$A,0))</f>
        <v>1428304.5100304</v>
      </c>
      <c r="N1790" s="19">
        <f>I1790*INDEX('Pliegos Tarifarios (Las Condes)'!$C:$C,MATCH($B1790,'Pliegos Tarifarios (Las Condes)'!$A:$A,0))</f>
        <v>110308.5588632</v>
      </c>
      <c r="O1790" s="19">
        <f>J1790*INDEX('Pliegos Tarifarios (Las Condes)'!$D:$D,MATCH($B1790,'Pliegos Tarifarios (Las Condes)'!$A:$A,0))</f>
        <v>446611.2608928</v>
      </c>
      <c r="P1790" s="19">
        <f>H1790*INDEX('Pliegos Tarifarios (Las Condes)'!$E:$E,MATCH($B1790,'Pliegos Tarifarios (Las Condes)'!$A:$A,0))</f>
        <v>155428.68378560001</v>
      </c>
      <c r="Q1790" s="19" cm="1">
        <f t="array" ref="Q1790">H1790*_xlfn.IFS(H1790&lt;=350,INDEX('Pliegos Tarifarios (Las Condes)'!$F:$F,MATCH($B1790,'Pliegos Tarifarios (Las Condes)'!$A:$A,0)),H1790&lt;=500,INDEX('Pliegos Tarifarios (Las Condes)'!$G:$G,MATCH($B1790,'Pliegos Tarifarios (Las Condes)'!$A:$A,0)),H1790&lt;=1000,INDEX('Pliegos Tarifarios (Las Condes)'!$H:$H,MATCH($B1790,'Pliegos Tarifarios (Las Condes)'!$A:$A,0)),H1790&lt;=5000,INDEX('Pliegos Tarifarios (Las Condes)'!$I:$I,MATCH($B1790,'Pliegos Tarifarios (Las Condes)'!$A:$A,0)),H1790&gt;5000,INDEX('Pliegos Tarifarios (Las Condes)'!$J:$J,MATCH($B1790,'Pliegos Tarifarios (Las Condes)'!$A:$A,0)))/1.19</f>
        <v>39440.240104201679</v>
      </c>
      <c r="R1790" s="19">
        <f>INDEX('Pliegos Tarifarios (Las Condes)'!$K:$K,MATCH($B1790,'Pliegos Tarifarios (Las Condes)'!$A:$A,0))</f>
        <v>723.32799999999997</v>
      </c>
      <c r="S1790" s="21">
        <f t="shared" si="84"/>
        <v>2180816.5816762019</v>
      </c>
      <c r="T1790" s="21">
        <f t="shared" si="85"/>
        <v>414355.15051847836</v>
      </c>
      <c r="U1790" s="19">
        <v>0</v>
      </c>
      <c r="V1790" s="21">
        <f t="shared" si="86"/>
        <v>2595171.7321946803</v>
      </c>
    </row>
    <row r="1791" spans="1:22" x14ac:dyDescent="0.3">
      <c r="A1791" s="3" t="s">
        <v>144</v>
      </c>
      <c r="B1791" s="3">
        <v>5</v>
      </c>
      <c r="C1791" s="4" t="s">
        <v>186</v>
      </c>
      <c r="D1791" s="3" t="s">
        <v>192</v>
      </c>
      <c r="E1791" s="3" t="s">
        <v>18</v>
      </c>
      <c r="F1791" s="4" t="s">
        <v>23</v>
      </c>
      <c r="G1791" s="3" t="s">
        <v>16</v>
      </c>
      <c r="H1791" s="5">
        <v>12006.7755</v>
      </c>
      <c r="I1791" s="5">
        <v>31.953800000000001</v>
      </c>
      <c r="J1791" s="5">
        <v>31.849900000000002</v>
      </c>
      <c r="K1791" s="6">
        <v>0.99674843054660167</v>
      </c>
      <c r="L1791" s="5">
        <v>400.23</v>
      </c>
      <c r="M1791" s="19">
        <f>H1791*INDEX('Pliegos Tarifarios (Las Condes)'!$B:$B,MATCH($B1791,'Pliegos Tarifarios (Las Condes)'!$A:$A,0))</f>
        <v>1426861.1868689999</v>
      </c>
      <c r="N1791" s="19">
        <f>I1791*INDEX('Pliegos Tarifarios (Las Condes)'!$C:$C,MATCH($B1791,'Pliegos Tarifarios (Las Condes)'!$A:$A,0))</f>
        <v>108657.97023980001</v>
      </c>
      <c r="O1791" s="19">
        <f>J1791*INDEX('Pliegos Tarifarios (Las Condes)'!$D:$D,MATCH($B1791,'Pliegos Tarifarios (Las Condes)'!$A:$A,0))</f>
        <v>449074.48092860001</v>
      </c>
      <c r="P1791" s="19">
        <f>H1791*INDEX('Pliegos Tarifarios (Las Condes)'!$E:$E,MATCH($B1791,'Pliegos Tarifarios (Las Condes)'!$A:$A,0))</f>
        <v>155271.62076600001</v>
      </c>
      <c r="Q1791" s="19" cm="1">
        <f t="array" ref="Q1791">H1791*_xlfn.IFS(H1791&lt;=350,INDEX('Pliegos Tarifarios (Las Condes)'!$F:$F,MATCH($B1791,'Pliegos Tarifarios (Las Condes)'!$A:$A,0)),H1791&lt;=500,INDEX('Pliegos Tarifarios (Las Condes)'!$G:$G,MATCH($B1791,'Pliegos Tarifarios (Las Condes)'!$A:$A,0)),H1791&lt;=1000,INDEX('Pliegos Tarifarios (Las Condes)'!$H:$H,MATCH($B1791,'Pliegos Tarifarios (Las Condes)'!$A:$A,0)),H1791&lt;=5000,INDEX('Pliegos Tarifarios (Las Condes)'!$I:$I,MATCH($B1791,'Pliegos Tarifarios (Las Condes)'!$A:$A,0)),H1791&gt;5000,INDEX('Pliegos Tarifarios (Las Condes)'!$J:$J,MATCH($B1791,'Pliegos Tarifarios (Las Condes)'!$A:$A,0)))/1.19</f>
        <v>39400.385149159672</v>
      </c>
      <c r="R1791" s="19">
        <f>INDEX('Pliegos Tarifarios (Las Condes)'!$K:$K,MATCH($B1791,'Pliegos Tarifarios (Las Condes)'!$A:$A,0))</f>
        <v>723.32799999999997</v>
      </c>
      <c r="S1791" s="21">
        <f t="shared" si="84"/>
        <v>2179988.9719525594</v>
      </c>
      <c r="T1791" s="21">
        <f t="shared" si="85"/>
        <v>414197.90467098629</v>
      </c>
      <c r="U1791" s="19">
        <v>0</v>
      </c>
      <c r="V1791" s="21">
        <f t="shared" si="86"/>
        <v>2594186.8766235458</v>
      </c>
    </row>
    <row r="1792" spans="1:22" x14ac:dyDescent="0.3">
      <c r="A1792" s="3" t="s">
        <v>144</v>
      </c>
      <c r="B1792" s="3">
        <v>5</v>
      </c>
      <c r="C1792" s="4" t="s">
        <v>186</v>
      </c>
      <c r="D1792" s="3" t="s">
        <v>193</v>
      </c>
      <c r="E1792" s="3" t="s">
        <v>18</v>
      </c>
      <c r="F1792" s="4" t="s">
        <v>25</v>
      </c>
      <c r="G1792" s="3" t="s">
        <v>16</v>
      </c>
      <c r="H1792" s="5">
        <v>10815.1113</v>
      </c>
      <c r="I1792" s="5">
        <v>29.5837</v>
      </c>
      <c r="J1792" s="5">
        <v>29.5837</v>
      </c>
      <c r="K1792" s="6">
        <v>1</v>
      </c>
      <c r="L1792" s="5">
        <v>360.5</v>
      </c>
      <c r="M1792" s="19">
        <f>H1792*INDEX('Pliegos Tarifarios (Las Condes)'!$B:$B,MATCH($B1792,'Pliegos Tarifarios (Las Condes)'!$A:$A,0))</f>
        <v>1285246.1966694</v>
      </c>
      <c r="N1792" s="19">
        <f>I1792*INDEX('Pliegos Tarifarios (Las Condes)'!$C:$C,MATCH($B1792,'Pliegos Tarifarios (Las Condes)'!$A:$A,0))</f>
        <v>100598.5139227</v>
      </c>
      <c r="O1792" s="19">
        <f>J1792*INDEX('Pliegos Tarifarios (Las Condes)'!$D:$D,MATCH($B1792,'Pliegos Tarifarios (Las Condes)'!$A:$A,0))</f>
        <v>417121.70906179998</v>
      </c>
      <c r="P1792" s="19">
        <f>H1792*INDEX('Pliegos Tarifarios (Las Condes)'!$E:$E,MATCH($B1792,'Pliegos Tarifarios (Las Condes)'!$A:$A,0))</f>
        <v>139861.01933160002</v>
      </c>
      <c r="Q1792" s="19" cm="1">
        <f t="array" ref="Q1792">H1792*_xlfn.IFS(H1792&lt;=350,INDEX('Pliegos Tarifarios (Las Condes)'!$F:$F,MATCH($B1792,'Pliegos Tarifarios (Las Condes)'!$A:$A,0)),H1792&lt;=500,INDEX('Pliegos Tarifarios (Las Condes)'!$G:$G,MATCH($B1792,'Pliegos Tarifarios (Las Condes)'!$A:$A,0)),H1792&lt;=1000,INDEX('Pliegos Tarifarios (Las Condes)'!$H:$H,MATCH($B1792,'Pliegos Tarifarios (Las Condes)'!$A:$A,0)),H1792&lt;=5000,INDEX('Pliegos Tarifarios (Las Condes)'!$I:$I,MATCH($B1792,'Pliegos Tarifarios (Las Condes)'!$A:$A,0)),H1792&gt;5000,INDEX('Pliegos Tarifarios (Las Condes)'!$J:$J,MATCH($B1792,'Pliegos Tarifarios (Las Condes)'!$A:$A,0)))/1.19</f>
        <v>35489.924055882359</v>
      </c>
      <c r="R1792" s="19">
        <f>INDEX('Pliegos Tarifarios (Las Condes)'!$K:$K,MATCH($B1792,'Pliegos Tarifarios (Las Condes)'!$A:$A,0))</f>
        <v>723.32799999999997</v>
      </c>
      <c r="S1792" s="21">
        <f t="shared" si="84"/>
        <v>1979040.6910413823</v>
      </c>
      <c r="T1792" s="21">
        <f t="shared" si="85"/>
        <v>376017.73129786266</v>
      </c>
      <c r="U1792" s="19">
        <v>0</v>
      </c>
      <c r="V1792" s="21">
        <f t="shared" si="86"/>
        <v>2355058.4223392447</v>
      </c>
    </row>
    <row r="1793" spans="1:22" x14ac:dyDescent="0.3">
      <c r="A1793" s="3" t="s">
        <v>144</v>
      </c>
      <c r="B1793" s="3">
        <v>5</v>
      </c>
      <c r="C1793" s="4" t="s">
        <v>186</v>
      </c>
      <c r="D1793" s="3" t="s">
        <v>194</v>
      </c>
      <c r="E1793" s="3" t="s">
        <v>18</v>
      </c>
      <c r="F1793" s="4" t="s">
        <v>27</v>
      </c>
      <c r="G1793" s="3" t="s">
        <v>16</v>
      </c>
      <c r="H1793" s="5">
        <v>7195.3518999999997</v>
      </c>
      <c r="I1793" s="5">
        <v>19.096399999999999</v>
      </c>
      <c r="J1793" s="5">
        <v>18.8078</v>
      </c>
      <c r="K1793" s="6">
        <v>0.98488720387088668</v>
      </c>
      <c r="L1793" s="5">
        <v>239.85</v>
      </c>
      <c r="M1793" s="19">
        <f>H1793*INDEX('Pliegos Tarifarios (Las Condes)'!$B:$B,MATCH($B1793,'Pliegos Tarifarios (Las Condes)'!$A:$A,0))</f>
        <v>855081.22909219994</v>
      </c>
      <c r="N1793" s="19">
        <f>I1793*INDEX('Pliegos Tarifarios (Las Condes)'!$C:$C,MATCH($B1793,'Pliegos Tarifarios (Las Condes)'!$A:$A,0))</f>
        <v>64936.754404399995</v>
      </c>
      <c r="O1793" s="19">
        <f>J1793*INDEX('Pliegos Tarifarios (Las Condes)'!$D:$D,MATCH($B1793,'Pliegos Tarifarios (Las Condes)'!$A:$A,0))</f>
        <v>265184.60096920002</v>
      </c>
      <c r="P1793" s="19">
        <f>H1793*INDEX('Pliegos Tarifarios (Las Condes)'!$E:$E,MATCH($B1793,'Pliegos Tarifarios (Las Condes)'!$A:$A,0))</f>
        <v>93050.290770799998</v>
      </c>
      <c r="Q1793" s="19" cm="1">
        <f t="array" ref="Q1793">H1793*_xlfn.IFS(H1793&lt;=350,INDEX('Pliegos Tarifarios (Las Condes)'!$F:$F,MATCH($B1793,'Pliegos Tarifarios (Las Condes)'!$A:$A,0)),H1793&lt;=500,INDEX('Pliegos Tarifarios (Las Condes)'!$G:$G,MATCH($B1793,'Pliegos Tarifarios (Las Condes)'!$A:$A,0)),H1793&lt;=1000,INDEX('Pliegos Tarifarios (Las Condes)'!$H:$H,MATCH($B1793,'Pliegos Tarifarios (Las Condes)'!$A:$A,0)),H1793&lt;=5000,INDEX('Pliegos Tarifarios (Las Condes)'!$I:$I,MATCH($B1793,'Pliegos Tarifarios (Las Condes)'!$A:$A,0)),H1793&gt;5000,INDEX('Pliegos Tarifarios (Las Condes)'!$J:$J,MATCH($B1793,'Pliegos Tarifarios (Las Condes)'!$A:$A,0)))/1.19</f>
        <v>23611.637957563027</v>
      </c>
      <c r="R1793" s="19">
        <f>INDEX('Pliegos Tarifarios (Las Condes)'!$K:$K,MATCH($B1793,'Pliegos Tarifarios (Las Condes)'!$A:$A,0))</f>
        <v>723.32799999999997</v>
      </c>
      <c r="S1793" s="21">
        <f t="shared" si="84"/>
        <v>1302587.8411941628</v>
      </c>
      <c r="T1793" s="21">
        <f t="shared" si="85"/>
        <v>247491.68982689094</v>
      </c>
      <c r="U1793" s="19">
        <v>0</v>
      </c>
      <c r="V1793" s="21">
        <f t="shared" si="86"/>
        <v>1550079.5310210539</v>
      </c>
    </row>
    <row r="1794" spans="1:22" x14ac:dyDescent="0.3">
      <c r="A1794" s="3" t="s">
        <v>144</v>
      </c>
      <c r="B1794" s="3">
        <v>5</v>
      </c>
      <c r="C1794" s="4" t="s">
        <v>186</v>
      </c>
      <c r="D1794" s="3" t="s">
        <v>195</v>
      </c>
      <c r="E1794" s="3" t="s">
        <v>18</v>
      </c>
      <c r="F1794" s="4" t="s">
        <v>29</v>
      </c>
      <c r="G1794" s="3" t="s">
        <v>30</v>
      </c>
      <c r="H1794" s="5">
        <v>2399.8634000000002</v>
      </c>
      <c r="I1794" s="5">
        <v>6.4724000000000004</v>
      </c>
      <c r="J1794" s="5">
        <v>6.4724000000000004</v>
      </c>
      <c r="K1794" s="6">
        <v>1</v>
      </c>
      <c r="L1794" s="5">
        <v>80</v>
      </c>
      <c r="M1794" s="19">
        <f>H1794*INDEX('Pliegos Tarifarios (Las Condes)'!$B:$B,MATCH($B1794,'Pliegos Tarifarios (Las Condes)'!$A:$A,0))</f>
        <v>285194.96672919998</v>
      </c>
      <c r="N1794" s="19">
        <f>I1794*INDEX('Pliegos Tarifarios (Las Condes)'!$C:$C,MATCH($B1794,'Pliegos Tarifarios (Las Condes)'!$A:$A,0))</f>
        <v>22009.2085004</v>
      </c>
      <c r="O1794" s="19">
        <f>J1794*INDEX('Pliegos Tarifarios (Las Condes)'!$D:$D,MATCH($B1794,'Pliegos Tarifarios (Las Condes)'!$A:$A,0))</f>
        <v>91258.988893600006</v>
      </c>
      <c r="P1794" s="19">
        <f>H1794*INDEX('Pliegos Tarifarios (Las Condes)'!$E:$E,MATCH($B1794,'Pliegos Tarifarios (Las Condes)'!$A:$A,0))</f>
        <v>31035.033488800003</v>
      </c>
      <c r="Q1794" s="19" cm="1">
        <f t="array" ref="Q1794">H1794*_xlfn.IFS(H1794&lt;=350,INDEX('Pliegos Tarifarios (Las Condes)'!$F:$F,MATCH($B1794,'Pliegos Tarifarios (Las Condes)'!$A:$A,0)),H1794&lt;=500,INDEX('Pliegos Tarifarios (Las Condes)'!$G:$G,MATCH($B1794,'Pliegos Tarifarios (Las Condes)'!$A:$A,0)),H1794&lt;=1000,INDEX('Pliegos Tarifarios (Las Condes)'!$H:$H,MATCH($B1794,'Pliegos Tarifarios (Las Condes)'!$A:$A,0)),H1794&lt;=5000,INDEX('Pliegos Tarifarios (Las Condes)'!$I:$I,MATCH($B1794,'Pliegos Tarifarios (Las Condes)'!$A:$A,0)),H1794&gt;5000,INDEX('Pliegos Tarifarios (Las Condes)'!$J:$J,MATCH($B1794,'Pliegos Tarifarios (Las Condes)'!$A:$A,0)))/1.19</f>
        <v>7201.6068919327736</v>
      </c>
      <c r="R1794" s="19">
        <f>INDEX('Pliegos Tarifarios (Las Condes)'!$K:$K,MATCH($B1794,'Pliegos Tarifarios (Las Condes)'!$A:$A,0))</f>
        <v>723.32799999999997</v>
      </c>
      <c r="S1794" s="21">
        <f t="shared" si="84"/>
        <v>437423.13250393275</v>
      </c>
      <c r="T1794" s="21">
        <f t="shared" si="85"/>
        <v>83110.395175747224</v>
      </c>
      <c r="U1794" s="19">
        <v>0</v>
      </c>
      <c r="V1794" s="21">
        <f t="shared" si="86"/>
        <v>520533.52767967997</v>
      </c>
    </row>
    <row r="1795" spans="1:22" x14ac:dyDescent="0.3">
      <c r="A1795" s="3" t="s">
        <v>144</v>
      </c>
      <c r="B1795" s="3">
        <v>5</v>
      </c>
      <c r="C1795" s="4" t="s">
        <v>186</v>
      </c>
      <c r="D1795" s="3" t="s">
        <v>196</v>
      </c>
      <c r="E1795" s="3" t="s">
        <v>18</v>
      </c>
      <c r="F1795" s="4" t="s">
        <v>32</v>
      </c>
      <c r="G1795" s="3" t="s">
        <v>16</v>
      </c>
      <c r="H1795" s="5">
        <v>7205.7655999999997</v>
      </c>
      <c r="I1795" s="5">
        <v>19.834700000000002</v>
      </c>
      <c r="J1795" s="5">
        <v>19.223199999999999</v>
      </c>
      <c r="K1795" s="6">
        <v>0.96917019163385365</v>
      </c>
      <c r="L1795" s="5">
        <v>240.19</v>
      </c>
      <c r="M1795" s="19">
        <f>H1795*INDEX('Pliegos Tarifarios (Las Condes)'!$B:$B,MATCH($B1795,'Pliegos Tarifarios (Las Condes)'!$A:$A,0))</f>
        <v>856318.77237279993</v>
      </c>
      <c r="N1795" s="19">
        <f>I1795*INDEX('Pliegos Tarifarios (Las Condes)'!$C:$C,MATCH($B1795,'Pliegos Tarifarios (Las Condes)'!$A:$A,0))</f>
        <v>67447.322143700003</v>
      </c>
      <c r="O1795" s="19">
        <f>J1795*INDEX('Pliegos Tarifarios (Las Condes)'!$D:$D,MATCH($B1795,'Pliegos Tarifarios (Las Condes)'!$A:$A,0))</f>
        <v>271041.62216480001</v>
      </c>
      <c r="P1795" s="19">
        <f>H1795*INDEX('Pliegos Tarifarios (Las Condes)'!$E:$E,MATCH($B1795,'Pliegos Tarifarios (Las Condes)'!$A:$A,0))</f>
        <v>93184.960739200003</v>
      </c>
      <c r="Q1795" s="19" cm="1">
        <f t="array" ref="Q1795">H1795*_xlfn.IFS(H1795&lt;=350,INDEX('Pliegos Tarifarios (Las Condes)'!$F:$F,MATCH($B1795,'Pliegos Tarifarios (Las Condes)'!$A:$A,0)),H1795&lt;=500,INDEX('Pliegos Tarifarios (Las Condes)'!$G:$G,MATCH($B1795,'Pliegos Tarifarios (Las Condes)'!$A:$A,0)),H1795&lt;=1000,INDEX('Pliegos Tarifarios (Las Condes)'!$H:$H,MATCH($B1795,'Pliegos Tarifarios (Las Condes)'!$A:$A,0)),H1795&lt;=5000,INDEX('Pliegos Tarifarios (Las Condes)'!$I:$I,MATCH($B1795,'Pliegos Tarifarios (Las Condes)'!$A:$A,0)),H1795&gt;5000,INDEX('Pliegos Tarifarios (Las Condes)'!$J:$J,MATCH($B1795,'Pliegos Tarifarios (Las Condes)'!$A:$A,0)))/1.19</f>
        <v>23645.810645378151</v>
      </c>
      <c r="R1795" s="19">
        <f>INDEX('Pliegos Tarifarios (Las Condes)'!$K:$K,MATCH($B1795,'Pliegos Tarifarios (Las Condes)'!$A:$A,0))</f>
        <v>723.32799999999997</v>
      </c>
      <c r="S1795" s="21">
        <f t="shared" si="84"/>
        <v>1312361.8160658781</v>
      </c>
      <c r="T1795" s="21">
        <f t="shared" si="85"/>
        <v>249348.74505251684</v>
      </c>
      <c r="U1795" s="19">
        <v>0</v>
      </c>
      <c r="V1795" s="21">
        <f t="shared" si="86"/>
        <v>1561710.5611183951</v>
      </c>
    </row>
    <row r="1796" spans="1:22" x14ac:dyDescent="0.3">
      <c r="A1796" s="3" t="s">
        <v>144</v>
      </c>
      <c r="B1796" s="3">
        <v>5</v>
      </c>
      <c r="C1796" s="4" t="s">
        <v>186</v>
      </c>
      <c r="D1796" s="3" t="s">
        <v>197</v>
      </c>
      <c r="E1796" s="3" t="s">
        <v>34</v>
      </c>
      <c r="F1796" s="4" t="s">
        <v>35</v>
      </c>
      <c r="G1796" s="3" t="s">
        <v>30</v>
      </c>
      <c r="H1796" s="5">
        <v>3007.6111000000001</v>
      </c>
      <c r="I1796" s="5">
        <v>8.1644000000000005</v>
      </c>
      <c r="J1796" s="5">
        <v>7.8992000000000004</v>
      </c>
      <c r="K1796" s="6">
        <v>0.96751751506540595</v>
      </c>
      <c r="L1796" s="5">
        <v>100.25</v>
      </c>
      <c r="M1796" s="19">
        <f>H1796*INDEX('Pliegos Tarifarios (Las Condes)'!$B:$B,MATCH($B1796,'Pliegos Tarifarios (Las Condes)'!$A:$A,0))</f>
        <v>357418.48790179996</v>
      </c>
      <c r="N1796" s="19">
        <f>I1796*INDEX('Pliegos Tarifarios (Las Condes)'!$C:$C,MATCH($B1796,'Pliegos Tarifarios (Las Condes)'!$A:$A,0))</f>
        <v>27762.8054324</v>
      </c>
      <c r="O1796" s="19">
        <f>J1796*INDEX('Pliegos Tarifarios (Las Condes)'!$D:$D,MATCH($B1796,'Pliegos Tarifarios (Las Condes)'!$A:$A,0))</f>
        <v>111376.4608288</v>
      </c>
      <c r="P1796" s="19">
        <f>H1796*INDEX('Pliegos Tarifarios (Las Condes)'!$E:$E,MATCH($B1796,'Pliegos Tarifarios (Las Condes)'!$A:$A,0))</f>
        <v>38894.426745199999</v>
      </c>
      <c r="Q1796" s="19" cm="1">
        <f t="array" ref="Q1796">H1796*_xlfn.IFS(H1796&lt;=350,INDEX('Pliegos Tarifarios (Las Condes)'!$F:$F,MATCH($B1796,'Pliegos Tarifarios (Las Condes)'!$A:$A,0)),H1796&lt;=500,INDEX('Pliegos Tarifarios (Las Condes)'!$G:$G,MATCH($B1796,'Pliegos Tarifarios (Las Condes)'!$A:$A,0)),H1796&lt;=1000,INDEX('Pliegos Tarifarios (Las Condes)'!$H:$H,MATCH($B1796,'Pliegos Tarifarios (Las Condes)'!$A:$A,0)),H1796&lt;=5000,INDEX('Pliegos Tarifarios (Las Condes)'!$I:$I,MATCH($B1796,'Pliegos Tarifarios (Las Condes)'!$A:$A,0)),H1796&gt;5000,INDEX('Pliegos Tarifarios (Las Condes)'!$J:$J,MATCH($B1796,'Pliegos Tarifarios (Las Condes)'!$A:$A,0)))/1.19</f>
        <v>9025.3607042857147</v>
      </c>
      <c r="R1796" s="19">
        <f>INDEX('Pliegos Tarifarios (Las Condes)'!$K:$K,MATCH($B1796,'Pliegos Tarifarios (Las Condes)'!$A:$A,0))</f>
        <v>723.32799999999997</v>
      </c>
      <c r="S1796" s="21">
        <f t="shared" si="84"/>
        <v>545200.86961248564</v>
      </c>
      <c r="T1796" s="21">
        <f t="shared" si="85"/>
        <v>103588.16522637228</v>
      </c>
      <c r="U1796" s="19">
        <v>0</v>
      </c>
      <c r="V1796" s="21">
        <f t="shared" si="86"/>
        <v>648789.03483885794</v>
      </c>
    </row>
    <row r="1797" spans="1:22" x14ac:dyDescent="0.3">
      <c r="A1797" s="3" t="s">
        <v>144</v>
      </c>
      <c r="B1797" s="3">
        <v>5</v>
      </c>
      <c r="C1797" s="4" t="s">
        <v>186</v>
      </c>
      <c r="D1797" s="3" t="s">
        <v>198</v>
      </c>
      <c r="E1797" s="3" t="s">
        <v>34</v>
      </c>
      <c r="F1797" s="4" t="s">
        <v>37</v>
      </c>
      <c r="G1797" s="3" t="s">
        <v>30</v>
      </c>
      <c r="H1797" s="5">
        <v>2398.5198999999998</v>
      </c>
      <c r="I1797" s="5">
        <v>6.4725999999999999</v>
      </c>
      <c r="J1797" s="5">
        <v>6.4725999999999999</v>
      </c>
      <c r="K1797" s="6">
        <v>1</v>
      </c>
      <c r="L1797" s="5">
        <v>79.95</v>
      </c>
      <c r="M1797" s="19">
        <f>H1797*INDEX('Pliegos Tarifarios (Las Condes)'!$B:$B,MATCH($B1797,'Pliegos Tarifarios (Las Condes)'!$A:$A,0))</f>
        <v>285035.30787619995</v>
      </c>
      <c r="N1797" s="19">
        <f>I1797*INDEX('Pliegos Tarifarios (Las Condes)'!$C:$C,MATCH($B1797,'Pliegos Tarifarios (Las Condes)'!$A:$A,0))</f>
        <v>22009.888594600001</v>
      </c>
      <c r="O1797" s="19">
        <f>J1797*INDEX('Pliegos Tarifarios (Las Condes)'!$D:$D,MATCH($B1797,'Pliegos Tarifarios (Las Condes)'!$A:$A,0))</f>
        <v>91261.8088364</v>
      </c>
      <c r="P1797" s="19">
        <f>H1797*INDEX('Pliegos Tarifarios (Las Condes)'!$E:$E,MATCH($B1797,'Pliegos Tarifarios (Las Condes)'!$A:$A,0))</f>
        <v>31017.659346799999</v>
      </c>
      <c r="Q1797" s="19" cm="1">
        <f t="array" ref="Q1797">H1797*_xlfn.IFS(H1797&lt;=350,INDEX('Pliegos Tarifarios (Las Condes)'!$F:$F,MATCH($B1797,'Pliegos Tarifarios (Las Condes)'!$A:$A,0)),H1797&lt;=500,INDEX('Pliegos Tarifarios (Las Condes)'!$G:$G,MATCH($B1797,'Pliegos Tarifarios (Las Condes)'!$A:$A,0)),H1797&lt;=1000,INDEX('Pliegos Tarifarios (Las Condes)'!$H:$H,MATCH($B1797,'Pliegos Tarifarios (Las Condes)'!$A:$A,0)),H1797&lt;=5000,INDEX('Pliegos Tarifarios (Las Condes)'!$I:$I,MATCH($B1797,'Pliegos Tarifarios (Las Condes)'!$A:$A,0)),H1797&gt;5000,INDEX('Pliegos Tarifarios (Las Condes)'!$J:$J,MATCH($B1797,'Pliegos Tarifarios (Las Condes)'!$A:$A,0)))/1.19</f>
        <v>7197.5752629411754</v>
      </c>
      <c r="R1797" s="19">
        <f>INDEX('Pliegos Tarifarios (Las Condes)'!$K:$K,MATCH($B1797,'Pliegos Tarifarios (Las Condes)'!$A:$A,0))</f>
        <v>723.32799999999997</v>
      </c>
      <c r="S1797" s="21">
        <f t="shared" si="84"/>
        <v>437245.56791694113</v>
      </c>
      <c r="T1797" s="21">
        <f t="shared" si="85"/>
        <v>83076.65790421881</v>
      </c>
      <c r="U1797" s="19">
        <v>0</v>
      </c>
      <c r="V1797" s="21">
        <f t="shared" si="86"/>
        <v>520322.22582115995</v>
      </c>
    </row>
    <row r="1798" spans="1:22" x14ac:dyDescent="0.3">
      <c r="A1798" s="3" t="s">
        <v>144</v>
      </c>
      <c r="B1798" s="3">
        <v>5</v>
      </c>
      <c r="C1798" s="4" t="s">
        <v>186</v>
      </c>
      <c r="D1798" s="3" t="s">
        <v>199</v>
      </c>
      <c r="E1798" s="3" t="s">
        <v>34</v>
      </c>
      <c r="F1798" s="4" t="s">
        <v>39</v>
      </c>
      <c r="G1798" s="3" t="s">
        <v>30</v>
      </c>
      <c r="H1798" s="5">
        <v>2404.6696000000002</v>
      </c>
      <c r="I1798" s="5">
        <v>6.4486999999999997</v>
      </c>
      <c r="J1798" s="5">
        <v>6.3632999999999997</v>
      </c>
      <c r="K1798" s="6">
        <v>0.98675702079488892</v>
      </c>
      <c r="L1798" s="5">
        <v>80.16</v>
      </c>
      <c r="M1798" s="19">
        <f>H1798*INDEX('Pliegos Tarifarios (Las Condes)'!$B:$B,MATCH($B1798,'Pliegos Tarifarios (Las Condes)'!$A:$A,0))</f>
        <v>285766.1259248</v>
      </c>
      <c r="N1798" s="19">
        <f>I1798*INDEX('Pliegos Tarifarios (Las Condes)'!$C:$C,MATCH($B1798,'Pliegos Tarifarios (Las Condes)'!$A:$A,0))</f>
        <v>21928.617337699998</v>
      </c>
      <c r="O1798" s="19">
        <f>J1798*INDEX('Pliegos Tarifarios (Las Condes)'!$D:$D,MATCH($B1798,'Pliegos Tarifarios (Las Condes)'!$A:$A,0))</f>
        <v>89720.710096199997</v>
      </c>
      <c r="P1798" s="19">
        <f>H1798*INDEX('Pliegos Tarifarios (Las Condes)'!$E:$E,MATCH($B1798,'Pliegos Tarifarios (Las Condes)'!$A:$A,0))</f>
        <v>31097.187267200003</v>
      </c>
      <c r="Q1798" s="19" cm="1">
        <f t="array" ref="Q1798">H1798*_xlfn.IFS(H1798&lt;=350,INDEX('Pliegos Tarifarios (Las Condes)'!$F:$F,MATCH($B1798,'Pliegos Tarifarios (Las Condes)'!$A:$A,0)),H1798&lt;=500,INDEX('Pliegos Tarifarios (Las Condes)'!$G:$G,MATCH($B1798,'Pliegos Tarifarios (Las Condes)'!$A:$A,0)),H1798&lt;=1000,INDEX('Pliegos Tarifarios (Las Condes)'!$H:$H,MATCH($B1798,'Pliegos Tarifarios (Las Condes)'!$A:$A,0)),H1798&lt;=5000,INDEX('Pliegos Tarifarios (Las Condes)'!$I:$I,MATCH($B1798,'Pliegos Tarifarios (Las Condes)'!$A:$A,0)),H1798&gt;5000,INDEX('Pliegos Tarifarios (Las Condes)'!$J:$J,MATCH($B1798,'Pliegos Tarifarios (Las Condes)'!$A:$A,0)))/1.19</f>
        <v>7216.0295307563028</v>
      </c>
      <c r="R1798" s="19">
        <f>INDEX('Pliegos Tarifarios (Las Condes)'!$K:$K,MATCH($B1798,'Pliegos Tarifarios (Las Condes)'!$A:$A,0))</f>
        <v>723.32799999999997</v>
      </c>
      <c r="S1798" s="21">
        <f t="shared" si="84"/>
        <v>436451.99815665628</v>
      </c>
      <c r="T1798" s="21">
        <f t="shared" si="85"/>
        <v>82925.879649764698</v>
      </c>
      <c r="U1798" s="19">
        <v>0</v>
      </c>
      <c r="V1798" s="21">
        <f t="shared" si="86"/>
        <v>519377.87780642096</v>
      </c>
    </row>
    <row r="1799" spans="1:22" x14ac:dyDescent="0.3">
      <c r="A1799" s="3" t="s">
        <v>144</v>
      </c>
      <c r="B1799" s="3">
        <v>5</v>
      </c>
      <c r="C1799" s="4" t="s">
        <v>186</v>
      </c>
      <c r="D1799" s="3" t="s">
        <v>200</v>
      </c>
      <c r="E1799" s="3" t="s">
        <v>34</v>
      </c>
      <c r="F1799" s="4" t="s">
        <v>41</v>
      </c>
      <c r="G1799" s="3" t="s">
        <v>30</v>
      </c>
      <c r="H1799" s="5">
        <v>1803.3616</v>
      </c>
      <c r="I1799" s="5">
        <v>4.8460000000000001</v>
      </c>
      <c r="J1799" s="5">
        <v>4.8204000000000002</v>
      </c>
      <c r="K1799" s="6">
        <v>0.99471729261246389</v>
      </c>
      <c r="L1799" s="5">
        <v>60.11</v>
      </c>
      <c r="M1799" s="19">
        <f>H1799*INDEX('Pliegos Tarifarios (Las Condes)'!$B:$B,MATCH($B1799,'Pliegos Tarifarios (Las Condes)'!$A:$A,0))</f>
        <v>214307.88582079997</v>
      </c>
      <c r="N1799" s="19">
        <f>I1799*INDEX('Pliegos Tarifarios (Las Condes)'!$C:$C,MATCH($B1799,'Pliegos Tarifarios (Las Condes)'!$A:$A,0))</f>
        <v>16478.682466000002</v>
      </c>
      <c r="O1799" s="19">
        <f>J1799*INDEX('Pliegos Tarifarios (Las Condes)'!$D:$D,MATCH($B1799,'Pliegos Tarifarios (Las Condes)'!$A:$A,0))</f>
        <v>67966.261365600003</v>
      </c>
      <c r="P1799" s="19">
        <f>H1799*INDEX('Pliegos Tarifarios (Las Condes)'!$E:$E,MATCH($B1799,'Pliegos Tarifarios (Las Condes)'!$A:$A,0))</f>
        <v>23321.0722112</v>
      </c>
      <c r="Q1799" s="19" cm="1">
        <f t="array" ref="Q1799">H1799*_xlfn.IFS(H1799&lt;=350,INDEX('Pliegos Tarifarios (Las Condes)'!$F:$F,MATCH($B1799,'Pliegos Tarifarios (Las Condes)'!$A:$A,0)),H1799&lt;=500,INDEX('Pliegos Tarifarios (Las Condes)'!$G:$G,MATCH($B1799,'Pliegos Tarifarios (Las Condes)'!$A:$A,0)),H1799&lt;=1000,INDEX('Pliegos Tarifarios (Las Condes)'!$H:$H,MATCH($B1799,'Pliegos Tarifarios (Las Condes)'!$A:$A,0)),H1799&lt;=5000,INDEX('Pliegos Tarifarios (Las Condes)'!$I:$I,MATCH($B1799,'Pliegos Tarifarios (Las Condes)'!$A:$A,0)),H1799&gt;5000,INDEX('Pliegos Tarifarios (Las Condes)'!$J:$J,MATCH($B1799,'Pliegos Tarifarios (Las Condes)'!$A:$A,0)))/1.19</f>
        <v>5411.6002299159663</v>
      </c>
      <c r="R1799" s="19">
        <f>INDEX('Pliegos Tarifarios (Las Condes)'!$K:$K,MATCH($B1799,'Pliegos Tarifarios (Las Condes)'!$A:$A,0))</f>
        <v>723.32799999999997</v>
      </c>
      <c r="S1799" s="21">
        <f t="shared" si="84"/>
        <v>328208.83009351598</v>
      </c>
      <c r="T1799" s="21">
        <f t="shared" si="85"/>
        <v>62359.677717768034</v>
      </c>
      <c r="U1799" s="19">
        <v>0</v>
      </c>
      <c r="V1799" s="21">
        <f t="shared" si="86"/>
        <v>390568.50781128404</v>
      </c>
    </row>
    <row r="1800" spans="1:22" x14ac:dyDescent="0.3">
      <c r="A1800" s="3" t="s">
        <v>144</v>
      </c>
      <c r="B1800" s="3">
        <v>5</v>
      </c>
      <c r="C1800" s="4" t="s">
        <v>186</v>
      </c>
      <c r="D1800" s="3" t="s">
        <v>201</v>
      </c>
      <c r="E1800" s="3" t="s">
        <v>34</v>
      </c>
      <c r="F1800" s="4" t="s">
        <v>43</v>
      </c>
      <c r="G1800" s="3" t="s">
        <v>30</v>
      </c>
      <c r="H1800" s="5">
        <v>1801.5645999999999</v>
      </c>
      <c r="I1800" s="5">
        <v>4.7398999999999996</v>
      </c>
      <c r="J1800" s="5">
        <v>4.7145000000000001</v>
      </c>
      <c r="K1800" s="6">
        <v>0.99464123715690211</v>
      </c>
      <c r="L1800" s="5">
        <v>60.05</v>
      </c>
      <c r="M1800" s="19">
        <f>H1800*INDEX('Pliegos Tarifarios (Las Condes)'!$B:$B,MATCH($B1800,'Pliegos Tarifarios (Las Condes)'!$A:$A,0))</f>
        <v>214094.33393479997</v>
      </c>
      <c r="N1800" s="19">
        <f>I1800*INDEX('Pliegos Tarifarios (Las Condes)'!$C:$C,MATCH($B1800,'Pliegos Tarifarios (Las Condes)'!$A:$A,0))</f>
        <v>16117.892492899999</v>
      </c>
      <c r="O1800" s="19">
        <f>J1800*INDEX('Pliegos Tarifarios (Las Condes)'!$D:$D,MATCH($B1800,'Pliegos Tarifarios (Las Condes)'!$A:$A,0))</f>
        <v>66473.101653000005</v>
      </c>
      <c r="P1800" s="19">
        <f>H1800*INDEX('Pliegos Tarifarios (Las Condes)'!$E:$E,MATCH($B1800,'Pliegos Tarifarios (Las Condes)'!$A:$A,0))</f>
        <v>23297.8334072</v>
      </c>
      <c r="Q1800" s="19" cm="1">
        <f t="array" ref="Q1800">H1800*_xlfn.IFS(H1800&lt;=350,INDEX('Pliegos Tarifarios (Las Condes)'!$F:$F,MATCH($B1800,'Pliegos Tarifarios (Las Condes)'!$A:$A,0)),H1800&lt;=500,INDEX('Pliegos Tarifarios (Las Condes)'!$G:$G,MATCH($B1800,'Pliegos Tarifarios (Las Condes)'!$A:$A,0)),H1800&lt;=1000,INDEX('Pliegos Tarifarios (Las Condes)'!$H:$H,MATCH($B1800,'Pliegos Tarifarios (Las Condes)'!$A:$A,0)),H1800&lt;=5000,INDEX('Pliegos Tarifarios (Las Condes)'!$I:$I,MATCH($B1800,'Pliegos Tarifarios (Las Condes)'!$A:$A,0)),H1800&gt;5000,INDEX('Pliegos Tarifarios (Las Condes)'!$J:$J,MATCH($B1800,'Pliegos Tarifarios (Las Condes)'!$A:$A,0)))/1.19</f>
        <v>5406.2077198319321</v>
      </c>
      <c r="R1800" s="19">
        <f>INDEX('Pliegos Tarifarios (Las Condes)'!$K:$K,MATCH($B1800,'Pliegos Tarifarios (Las Condes)'!$A:$A,0))</f>
        <v>723.32799999999997</v>
      </c>
      <c r="S1800" s="21">
        <f t="shared" si="84"/>
        <v>326112.69720773189</v>
      </c>
      <c r="T1800" s="21">
        <f t="shared" si="85"/>
        <v>61961.412469469062</v>
      </c>
      <c r="U1800" s="19">
        <v>0</v>
      </c>
      <c r="V1800" s="21">
        <f t="shared" si="86"/>
        <v>388074.10967720096</v>
      </c>
    </row>
    <row r="1801" spans="1:22" x14ac:dyDescent="0.3">
      <c r="A1801" s="3" t="s">
        <v>144</v>
      </c>
      <c r="B1801" s="3">
        <v>5</v>
      </c>
      <c r="C1801" s="4" t="s">
        <v>186</v>
      </c>
      <c r="D1801" s="3" t="s">
        <v>202</v>
      </c>
      <c r="E1801" s="3" t="s">
        <v>34</v>
      </c>
      <c r="F1801" s="4" t="s">
        <v>45</v>
      </c>
      <c r="G1801" s="3" t="s">
        <v>30</v>
      </c>
      <c r="H1801" s="5">
        <v>1801.3135</v>
      </c>
      <c r="I1801" s="5">
        <v>4.8574000000000002</v>
      </c>
      <c r="J1801" s="5">
        <v>4.7629000000000001</v>
      </c>
      <c r="K1801" s="6">
        <v>0.98054514760983247</v>
      </c>
      <c r="L1801" s="5">
        <v>60.04</v>
      </c>
      <c r="M1801" s="19">
        <f>H1801*INDEX('Pliegos Tarifarios (Las Condes)'!$B:$B,MATCH($B1801,'Pliegos Tarifarios (Las Condes)'!$A:$A,0))</f>
        <v>214064.49371299997</v>
      </c>
      <c r="N1801" s="19">
        <f>I1801*INDEX('Pliegos Tarifarios (Las Condes)'!$C:$C,MATCH($B1801,'Pliegos Tarifarios (Las Condes)'!$A:$A,0))</f>
        <v>16517.447835400002</v>
      </c>
      <c r="O1801" s="19">
        <f>J1801*INDEX('Pliegos Tarifarios (Las Condes)'!$D:$D,MATCH($B1801,'Pliegos Tarifarios (Las Condes)'!$A:$A,0))</f>
        <v>67155.527810600004</v>
      </c>
      <c r="P1801" s="19">
        <f>H1801*INDEX('Pliegos Tarifarios (Las Condes)'!$E:$E,MATCH($B1801,'Pliegos Tarifarios (Las Condes)'!$A:$A,0))</f>
        <v>23294.586181999999</v>
      </c>
      <c r="Q1801" s="19" cm="1">
        <f t="array" ref="Q1801">H1801*_xlfn.IFS(H1801&lt;=350,INDEX('Pliegos Tarifarios (Las Condes)'!$F:$F,MATCH($B1801,'Pliegos Tarifarios (Las Condes)'!$A:$A,0)),H1801&lt;=500,INDEX('Pliegos Tarifarios (Las Condes)'!$G:$G,MATCH($B1801,'Pliegos Tarifarios (Las Condes)'!$A:$A,0)),H1801&lt;=1000,INDEX('Pliegos Tarifarios (Las Condes)'!$H:$H,MATCH($B1801,'Pliegos Tarifarios (Las Condes)'!$A:$A,0)),H1801&lt;=5000,INDEX('Pliegos Tarifarios (Las Condes)'!$I:$I,MATCH($B1801,'Pliegos Tarifarios (Las Condes)'!$A:$A,0)),H1801&gt;5000,INDEX('Pliegos Tarifarios (Las Condes)'!$J:$J,MATCH($B1801,'Pliegos Tarifarios (Las Condes)'!$A:$A,0)))/1.19</f>
        <v>5405.4542088235294</v>
      </c>
      <c r="R1801" s="19">
        <f>INDEX('Pliegos Tarifarios (Las Condes)'!$K:$K,MATCH($B1801,'Pliegos Tarifarios (Las Condes)'!$A:$A,0))</f>
        <v>723.32799999999997</v>
      </c>
      <c r="S1801" s="21">
        <f t="shared" ref="S1801:S1864" si="87">SUM(M1801:R1801)</f>
        <v>327160.83774982346</v>
      </c>
      <c r="T1801" s="21">
        <f t="shared" ref="T1801:T1864" si="88">S1801*0.19</f>
        <v>62160.559172466455</v>
      </c>
      <c r="U1801" s="19">
        <v>0</v>
      </c>
      <c r="V1801" s="21">
        <f t="shared" ref="V1801:V1864" si="89">SUM(S1801:T1801)</f>
        <v>389321.39692228992</v>
      </c>
    </row>
    <row r="1802" spans="1:22" x14ac:dyDescent="0.3">
      <c r="A1802" s="3" t="s">
        <v>144</v>
      </c>
      <c r="B1802" s="3">
        <v>5</v>
      </c>
      <c r="C1802" s="4" t="s">
        <v>186</v>
      </c>
      <c r="D1802" s="3" t="s">
        <v>203</v>
      </c>
      <c r="E1802" s="3" t="s">
        <v>47</v>
      </c>
      <c r="F1802" s="4" t="s">
        <v>48</v>
      </c>
      <c r="G1802" s="3" t="s">
        <v>30</v>
      </c>
      <c r="H1802" s="5">
        <v>1801.0119</v>
      </c>
      <c r="I1802" s="5">
        <v>4.8071000000000002</v>
      </c>
      <c r="J1802" s="5">
        <v>4.7228000000000003</v>
      </c>
      <c r="K1802" s="6">
        <v>0.98246343949574588</v>
      </c>
      <c r="L1802" s="5">
        <v>60.03</v>
      </c>
      <c r="M1802" s="19">
        <f>H1802*INDEX('Pliegos Tarifarios (Las Condes)'!$B:$B,MATCH($B1802,'Pliegos Tarifarios (Las Condes)'!$A:$A,0))</f>
        <v>214028.65217219997</v>
      </c>
      <c r="N1802" s="19">
        <f>I1802*INDEX('Pliegos Tarifarios (Las Condes)'!$C:$C,MATCH($B1802,'Pliegos Tarifarios (Las Condes)'!$A:$A,0))</f>
        <v>16346.404144100001</v>
      </c>
      <c r="O1802" s="19">
        <f>J1802*INDEX('Pliegos Tarifarios (Las Condes)'!$D:$D,MATCH($B1802,'Pliegos Tarifarios (Las Condes)'!$A:$A,0))</f>
        <v>66590.129279200002</v>
      </c>
      <c r="P1802" s="19">
        <f>H1802*INDEX('Pliegos Tarifarios (Las Condes)'!$E:$E,MATCH($B1802,'Pliegos Tarifarios (Las Condes)'!$A:$A,0))</f>
        <v>23290.685890799999</v>
      </c>
      <c r="Q1802" s="19" cm="1">
        <f t="array" ref="Q1802">H1802*_xlfn.IFS(H1802&lt;=350,INDEX('Pliegos Tarifarios (Las Condes)'!$F:$F,MATCH($B1802,'Pliegos Tarifarios (Las Condes)'!$A:$A,0)),H1802&lt;=500,INDEX('Pliegos Tarifarios (Las Condes)'!$G:$G,MATCH($B1802,'Pliegos Tarifarios (Las Condes)'!$A:$A,0)),H1802&lt;=1000,INDEX('Pliegos Tarifarios (Las Condes)'!$H:$H,MATCH($B1802,'Pliegos Tarifarios (Las Condes)'!$A:$A,0)),H1802&lt;=5000,INDEX('Pliegos Tarifarios (Las Condes)'!$I:$I,MATCH($B1802,'Pliegos Tarifarios (Las Condes)'!$A:$A,0)),H1802&gt;5000,INDEX('Pliegos Tarifarios (Las Condes)'!$J:$J,MATCH($B1802,'Pliegos Tarifarios (Las Condes)'!$A:$A,0)))/1.19</f>
        <v>5404.5491553781503</v>
      </c>
      <c r="R1802" s="19">
        <f>INDEX('Pliegos Tarifarios (Las Condes)'!$K:$K,MATCH($B1802,'Pliegos Tarifarios (Las Condes)'!$A:$A,0))</f>
        <v>723.32799999999997</v>
      </c>
      <c r="S1802" s="21">
        <f t="shared" si="87"/>
        <v>326383.74864167813</v>
      </c>
      <c r="T1802" s="21">
        <f t="shared" si="88"/>
        <v>62012.912241918842</v>
      </c>
      <c r="U1802" s="19">
        <v>0</v>
      </c>
      <c r="V1802" s="21">
        <f t="shared" si="89"/>
        <v>388396.66088359698</v>
      </c>
    </row>
    <row r="1803" spans="1:22" x14ac:dyDescent="0.3">
      <c r="A1803" s="3" t="s">
        <v>144</v>
      </c>
      <c r="B1803" s="3">
        <v>5</v>
      </c>
      <c r="C1803" s="4" t="s">
        <v>186</v>
      </c>
      <c r="D1803" s="3" t="s">
        <v>204</v>
      </c>
      <c r="E1803" s="3" t="s">
        <v>47</v>
      </c>
      <c r="F1803" s="4" t="s">
        <v>50</v>
      </c>
      <c r="G1803" s="3" t="s">
        <v>30</v>
      </c>
      <c r="H1803" s="5">
        <v>1800.0482999999999</v>
      </c>
      <c r="I1803" s="5">
        <v>4.8282999999999996</v>
      </c>
      <c r="J1803" s="5">
        <v>4.7100999999999997</v>
      </c>
      <c r="K1803" s="6">
        <v>0.97551933392705514</v>
      </c>
      <c r="L1803" s="5">
        <v>60</v>
      </c>
      <c r="M1803" s="19">
        <f>H1803*INDEX('Pliegos Tarifarios (Las Condes)'!$B:$B,MATCH($B1803,'Pliegos Tarifarios (Las Condes)'!$A:$A,0))</f>
        <v>213914.13987539997</v>
      </c>
      <c r="N1803" s="19">
        <f>I1803*INDEX('Pliegos Tarifarios (Las Condes)'!$C:$C,MATCH($B1803,'Pliegos Tarifarios (Las Condes)'!$A:$A,0))</f>
        <v>16418.494129299997</v>
      </c>
      <c r="O1803" s="19">
        <f>J1803*INDEX('Pliegos Tarifarios (Las Condes)'!$D:$D,MATCH($B1803,'Pliegos Tarifarios (Las Condes)'!$A:$A,0))</f>
        <v>66411.062911399989</v>
      </c>
      <c r="P1803" s="19">
        <f>H1803*INDEX('Pliegos Tarifarios (Las Condes)'!$E:$E,MATCH($B1803,'Pliegos Tarifarios (Las Condes)'!$A:$A,0))</f>
        <v>23278.2246156</v>
      </c>
      <c r="Q1803" s="19" cm="1">
        <f t="array" ref="Q1803">H1803*_xlfn.IFS(H1803&lt;=350,INDEX('Pliegos Tarifarios (Las Condes)'!$F:$F,MATCH($B1803,'Pliegos Tarifarios (Las Condes)'!$A:$A,0)),H1803&lt;=500,INDEX('Pliegos Tarifarios (Las Condes)'!$G:$G,MATCH($B1803,'Pliegos Tarifarios (Las Condes)'!$A:$A,0)),H1803&lt;=1000,INDEX('Pliegos Tarifarios (Las Condes)'!$H:$H,MATCH($B1803,'Pliegos Tarifarios (Las Condes)'!$A:$A,0)),H1803&lt;=5000,INDEX('Pliegos Tarifarios (Las Condes)'!$I:$I,MATCH($B1803,'Pliegos Tarifarios (Las Condes)'!$A:$A,0)),H1803&gt;5000,INDEX('Pliegos Tarifarios (Las Condes)'!$J:$J,MATCH($B1803,'Pliegos Tarifarios (Las Condes)'!$A:$A,0)))/1.19</f>
        <v>5401.6575456302517</v>
      </c>
      <c r="R1803" s="19">
        <f>INDEX('Pliegos Tarifarios (Las Condes)'!$K:$K,MATCH($B1803,'Pliegos Tarifarios (Las Condes)'!$A:$A,0))</f>
        <v>723.32799999999997</v>
      </c>
      <c r="S1803" s="21">
        <f t="shared" si="87"/>
        <v>326146.90707733022</v>
      </c>
      <c r="T1803" s="21">
        <f t="shared" si="88"/>
        <v>61967.912344692741</v>
      </c>
      <c r="U1803" s="19">
        <v>0</v>
      </c>
      <c r="V1803" s="21">
        <f t="shared" si="89"/>
        <v>388114.81942202296</v>
      </c>
    </row>
    <row r="1804" spans="1:22" x14ac:dyDescent="0.3">
      <c r="A1804" s="3" t="s">
        <v>144</v>
      </c>
      <c r="B1804" s="3">
        <v>5</v>
      </c>
      <c r="C1804" s="4" t="s">
        <v>186</v>
      </c>
      <c r="D1804" s="3" t="s">
        <v>205</v>
      </c>
      <c r="E1804" s="3" t="s">
        <v>52</v>
      </c>
      <c r="F1804" s="4" t="s">
        <v>53</v>
      </c>
      <c r="G1804" s="3" t="s">
        <v>30</v>
      </c>
      <c r="H1804" s="5">
        <v>1797.4907000000001</v>
      </c>
      <c r="I1804" s="5">
        <v>4.8236999999999997</v>
      </c>
      <c r="J1804" s="5">
        <v>4.6584000000000003</v>
      </c>
      <c r="K1804" s="6">
        <v>0.96573169973257056</v>
      </c>
      <c r="L1804" s="5">
        <v>59.92</v>
      </c>
      <c r="M1804" s="19">
        <f>H1804*INDEX('Pliegos Tarifarios (Las Condes)'!$B:$B,MATCH($B1804,'Pliegos Tarifarios (Las Condes)'!$A:$A,0))</f>
        <v>213610.19980659999</v>
      </c>
      <c r="N1804" s="19">
        <f>I1804*INDEX('Pliegos Tarifarios (Las Condes)'!$C:$C,MATCH($B1804,'Pliegos Tarifarios (Las Condes)'!$A:$A,0))</f>
        <v>16402.851962699999</v>
      </c>
      <c r="O1804" s="19">
        <f>J1804*INDEX('Pliegos Tarifarios (Las Condes)'!$D:$D,MATCH($B1804,'Pliegos Tarifarios (Las Condes)'!$A:$A,0))</f>
        <v>65682.107697600004</v>
      </c>
      <c r="P1804" s="19">
        <f>H1804*INDEX('Pliegos Tarifarios (Las Condes)'!$E:$E,MATCH($B1804,'Pliegos Tarifarios (Las Condes)'!$A:$A,0))</f>
        <v>23245.149732400001</v>
      </c>
      <c r="Q1804" s="19" cm="1">
        <f t="array" ref="Q1804">H1804*_xlfn.IFS(H1804&lt;=350,INDEX('Pliegos Tarifarios (Las Condes)'!$F:$F,MATCH($B1804,'Pliegos Tarifarios (Las Condes)'!$A:$A,0)),H1804&lt;=500,INDEX('Pliegos Tarifarios (Las Condes)'!$G:$G,MATCH($B1804,'Pliegos Tarifarios (Las Condes)'!$A:$A,0)),H1804&lt;=1000,INDEX('Pliegos Tarifarios (Las Condes)'!$H:$H,MATCH($B1804,'Pliegos Tarifarios (Las Condes)'!$A:$A,0)),H1804&lt;=5000,INDEX('Pliegos Tarifarios (Las Condes)'!$I:$I,MATCH($B1804,'Pliegos Tarifarios (Las Condes)'!$A:$A,0)),H1804&gt;5000,INDEX('Pliegos Tarifarios (Las Condes)'!$J:$J,MATCH($B1804,'Pliegos Tarifarios (Las Condes)'!$A:$A,0)))/1.19</f>
        <v>5393.9825963865542</v>
      </c>
      <c r="R1804" s="19">
        <f>INDEX('Pliegos Tarifarios (Las Condes)'!$K:$K,MATCH($B1804,'Pliegos Tarifarios (Las Condes)'!$A:$A,0))</f>
        <v>723.32799999999997</v>
      </c>
      <c r="S1804" s="21">
        <f t="shared" si="87"/>
        <v>325057.61979568657</v>
      </c>
      <c r="T1804" s="21">
        <f t="shared" si="88"/>
        <v>61760.947761180447</v>
      </c>
      <c r="U1804" s="19">
        <v>0</v>
      </c>
      <c r="V1804" s="21">
        <f t="shared" si="89"/>
        <v>386818.56755686703</v>
      </c>
    </row>
    <row r="1805" spans="1:22" x14ac:dyDescent="0.3">
      <c r="A1805" s="3" t="s">
        <v>144</v>
      </c>
      <c r="B1805" s="3">
        <v>5</v>
      </c>
      <c r="C1805" s="4" t="s">
        <v>186</v>
      </c>
      <c r="D1805" s="3" t="s">
        <v>206</v>
      </c>
      <c r="E1805" s="3" t="s">
        <v>55</v>
      </c>
      <c r="F1805" s="4" t="s">
        <v>56</v>
      </c>
      <c r="G1805" s="3" t="s">
        <v>30</v>
      </c>
      <c r="H1805" s="5">
        <v>1198.3993</v>
      </c>
      <c r="I1805" s="5">
        <v>3.2073</v>
      </c>
      <c r="J1805" s="5">
        <v>3.1730999999999998</v>
      </c>
      <c r="K1805" s="6">
        <v>0.98933682536713119</v>
      </c>
      <c r="L1805" s="5">
        <v>39.950000000000003</v>
      </c>
      <c r="M1805" s="19">
        <f>H1805*INDEX('Pliegos Tarifarios (Las Condes)'!$B:$B,MATCH($B1805,'Pliegos Tarifarios (Las Condes)'!$A:$A,0))</f>
        <v>142415.3760134</v>
      </c>
      <c r="N1805" s="19">
        <f>I1805*INDEX('Pliegos Tarifarios (Las Condes)'!$C:$C,MATCH($B1805,'Pliegos Tarifarios (Las Condes)'!$A:$A,0))</f>
        <v>10906.3306383</v>
      </c>
      <c r="O1805" s="19">
        <f>J1805*INDEX('Pliegos Tarifarios (Las Condes)'!$D:$D,MATCH($B1805,'Pliegos Tarifarios (Las Condes)'!$A:$A,0))</f>
        <v>44739.802493399999</v>
      </c>
      <c r="P1805" s="19">
        <f>H1805*INDEX('Pliegos Tarifarios (Las Condes)'!$E:$E,MATCH($B1805,'Pliegos Tarifarios (Las Condes)'!$A:$A,0))</f>
        <v>15497.699747600002</v>
      </c>
      <c r="Q1805" s="19" cm="1">
        <f t="array" ref="Q1805">H1805*_xlfn.IFS(H1805&lt;=350,INDEX('Pliegos Tarifarios (Las Condes)'!$F:$F,MATCH($B1805,'Pliegos Tarifarios (Las Condes)'!$A:$A,0)),H1805&lt;=500,INDEX('Pliegos Tarifarios (Las Condes)'!$G:$G,MATCH($B1805,'Pliegos Tarifarios (Las Condes)'!$A:$A,0)),H1805&lt;=1000,INDEX('Pliegos Tarifarios (Las Condes)'!$H:$H,MATCH($B1805,'Pliegos Tarifarios (Las Condes)'!$A:$A,0)),H1805&lt;=5000,INDEX('Pliegos Tarifarios (Las Condes)'!$I:$I,MATCH($B1805,'Pliegos Tarifarios (Las Condes)'!$A:$A,0)),H1805&gt;5000,INDEX('Pliegos Tarifarios (Las Condes)'!$J:$J,MATCH($B1805,'Pliegos Tarifarios (Las Condes)'!$A:$A,0)))/1.19</f>
        <v>3596.2049582352943</v>
      </c>
      <c r="R1805" s="19">
        <f>INDEX('Pliegos Tarifarios (Las Condes)'!$K:$K,MATCH($B1805,'Pliegos Tarifarios (Las Condes)'!$A:$A,0))</f>
        <v>723.32799999999997</v>
      </c>
      <c r="S1805" s="21">
        <f t="shared" si="87"/>
        <v>217878.7418509353</v>
      </c>
      <c r="T1805" s="21">
        <f t="shared" si="88"/>
        <v>41396.960951677705</v>
      </c>
      <c r="U1805" s="19">
        <v>0</v>
      </c>
      <c r="V1805" s="21">
        <f t="shared" si="89"/>
        <v>259275.702802613</v>
      </c>
    </row>
    <row r="1806" spans="1:22" x14ac:dyDescent="0.3">
      <c r="A1806" s="3" t="s">
        <v>144</v>
      </c>
      <c r="B1806" s="3">
        <v>5</v>
      </c>
      <c r="C1806" s="4" t="s">
        <v>186</v>
      </c>
      <c r="D1806" s="3" t="s">
        <v>207</v>
      </c>
      <c r="E1806" s="3" t="s">
        <v>58</v>
      </c>
      <c r="F1806" s="4" t="s">
        <v>59</v>
      </c>
      <c r="G1806" s="3" t="s">
        <v>30</v>
      </c>
      <c r="H1806" s="5">
        <v>1201.9211</v>
      </c>
      <c r="I1806" s="5">
        <v>3.165</v>
      </c>
      <c r="J1806" s="5">
        <v>3.16</v>
      </c>
      <c r="K1806" s="6">
        <v>0.99842022116903639</v>
      </c>
      <c r="L1806" s="5">
        <v>40.06</v>
      </c>
      <c r="M1806" s="19">
        <f>H1806*INDEX('Pliegos Tarifarios (Las Condes)'!$B:$B,MATCH($B1806,'Pliegos Tarifarios (Las Condes)'!$A:$A,0))</f>
        <v>142833.89968179999</v>
      </c>
      <c r="N1806" s="19">
        <f>I1806*INDEX('Pliegos Tarifarios (Las Condes)'!$C:$C,MATCH($B1806,'Pliegos Tarifarios (Las Condes)'!$A:$A,0))</f>
        <v>10762.490715</v>
      </c>
      <c r="O1806" s="19">
        <f>J1806*INDEX('Pliegos Tarifarios (Las Condes)'!$D:$D,MATCH($B1806,'Pliegos Tarifarios (Las Condes)'!$A:$A,0))</f>
        <v>44555.096239999999</v>
      </c>
      <c r="P1806" s="19">
        <f>H1806*INDEX('Pliegos Tarifarios (Las Condes)'!$E:$E,MATCH($B1806,'Pliegos Tarifarios (Las Condes)'!$A:$A,0))</f>
        <v>15543.243665200001</v>
      </c>
      <c r="Q1806" s="19" cm="1">
        <f t="array" ref="Q1806">H1806*_xlfn.IFS(H1806&lt;=350,INDEX('Pliegos Tarifarios (Las Condes)'!$F:$F,MATCH($B1806,'Pliegos Tarifarios (Las Condes)'!$A:$A,0)),H1806&lt;=500,INDEX('Pliegos Tarifarios (Las Condes)'!$G:$G,MATCH($B1806,'Pliegos Tarifarios (Las Condes)'!$A:$A,0)),H1806&lt;=1000,INDEX('Pliegos Tarifarios (Las Condes)'!$H:$H,MATCH($B1806,'Pliegos Tarifarios (Las Condes)'!$A:$A,0)),H1806&lt;=5000,INDEX('Pliegos Tarifarios (Las Condes)'!$I:$I,MATCH($B1806,'Pliegos Tarifarios (Las Condes)'!$A:$A,0)),H1806&gt;5000,INDEX('Pliegos Tarifarios (Las Condes)'!$J:$J,MATCH($B1806,'Pliegos Tarifarios (Las Condes)'!$A:$A,0)))/1.19</f>
        <v>3606.7733177310924</v>
      </c>
      <c r="R1806" s="19">
        <f>INDEX('Pliegos Tarifarios (Las Condes)'!$K:$K,MATCH($B1806,'Pliegos Tarifarios (Las Condes)'!$A:$A,0))</f>
        <v>723.32799999999997</v>
      </c>
      <c r="S1806" s="21">
        <f t="shared" si="87"/>
        <v>218024.83161973109</v>
      </c>
      <c r="T1806" s="21">
        <f t="shared" si="88"/>
        <v>41424.71800774891</v>
      </c>
      <c r="U1806" s="19">
        <v>0</v>
      </c>
      <c r="V1806" s="21">
        <f t="shared" si="89"/>
        <v>259449.54962748001</v>
      </c>
    </row>
    <row r="1807" spans="1:22" x14ac:dyDescent="0.3">
      <c r="A1807" s="3" t="s">
        <v>144</v>
      </c>
      <c r="B1807" s="3">
        <v>5</v>
      </c>
      <c r="C1807" s="4" t="s">
        <v>186</v>
      </c>
      <c r="D1807" s="3" t="s">
        <v>208</v>
      </c>
      <c r="E1807" s="3" t="s">
        <v>61</v>
      </c>
      <c r="F1807" s="4" t="s">
        <v>62</v>
      </c>
      <c r="G1807" s="3" t="s">
        <v>30</v>
      </c>
      <c r="H1807" s="5">
        <v>1198.0123000000001</v>
      </c>
      <c r="I1807" s="5">
        <v>3.1894</v>
      </c>
      <c r="J1807" s="5">
        <v>3.1894</v>
      </c>
      <c r="K1807" s="6">
        <v>1</v>
      </c>
      <c r="L1807" s="5">
        <v>39.93</v>
      </c>
      <c r="M1807" s="19">
        <f>H1807*INDEX('Pliegos Tarifarios (Las Condes)'!$B:$B,MATCH($B1807,'Pliegos Tarifarios (Las Condes)'!$A:$A,0))</f>
        <v>142369.38570740001</v>
      </c>
      <c r="N1807" s="19">
        <f>I1807*INDEX('Pliegos Tarifarios (Las Condes)'!$C:$C,MATCH($B1807,'Pliegos Tarifarios (Las Condes)'!$A:$A,0))</f>
        <v>10845.4622074</v>
      </c>
      <c r="O1807" s="19">
        <f>J1807*INDEX('Pliegos Tarifarios (Las Condes)'!$D:$D,MATCH($B1807,'Pliegos Tarifarios (Las Condes)'!$A:$A,0))</f>
        <v>44969.627831600003</v>
      </c>
      <c r="P1807" s="19">
        <f>H1807*INDEX('Pliegos Tarifarios (Las Condes)'!$E:$E,MATCH($B1807,'Pliegos Tarifarios (Las Condes)'!$A:$A,0))</f>
        <v>15492.695063600002</v>
      </c>
      <c r="Q1807" s="19" cm="1">
        <f t="array" ref="Q1807">H1807*_xlfn.IFS(H1807&lt;=350,INDEX('Pliegos Tarifarios (Las Condes)'!$F:$F,MATCH($B1807,'Pliegos Tarifarios (Las Condes)'!$A:$A,0)),H1807&lt;=500,INDEX('Pliegos Tarifarios (Las Condes)'!$G:$G,MATCH($B1807,'Pliegos Tarifarios (Las Condes)'!$A:$A,0)),H1807&lt;=1000,INDEX('Pliegos Tarifarios (Las Condes)'!$H:$H,MATCH($B1807,'Pliegos Tarifarios (Las Condes)'!$A:$A,0)),H1807&lt;=5000,INDEX('Pliegos Tarifarios (Las Condes)'!$I:$I,MATCH($B1807,'Pliegos Tarifarios (Las Condes)'!$A:$A,0)),H1807&gt;5000,INDEX('Pliegos Tarifarios (Las Condes)'!$J:$J,MATCH($B1807,'Pliegos Tarifarios (Las Condes)'!$A:$A,0)))/1.19</f>
        <v>3595.0436330252101</v>
      </c>
      <c r="R1807" s="19">
        <f>INDEX('Pliegos Tarifarios (Las Condes)'!$K:$K,MATCH($B1807,'Pliegos Tarifarios (Las Condes)'!$A:$A,0))</f>
        <v>723.32799999999997</v>
      </c>
      <c r="S1807" s="21">
        <f t="shared" si="87"/>
        <v>217995.54244302522</v>
      </c>
      <c r="T1807" s="21">
        <f t="shared" si="88"/>
        <v>41419.153064174789</v>
      </c>
      <c r="U1807" s="19">
        <v>0</v>
      </c>
      <c r="V1807" s="21">
        <f t="shared" si="89"/>
        <v>259414.6955072</v>
      </c>
    </row>
    <row r="1808" spans="1:22" x14ac:dyDescent="0.3">
      <c r="A1808" s="3" t="s">
        <v>144</v>
      </c>
      <c r="B1808" s="3">
        <v>5</v>
      </c>
      <c r="C1808" s="4" t="s">
        <v>186</v>
      </c>
      <c r="D1808" s="3" t="s">
        <v>209</v>
      </c>
      <c r="E1808" s="3" t="s">
        <v>34</v>
      </c>
      <c r="F1808" s="4" t="s">
        <v>64</v>
      </c>
      <c r="G1808" s="3" t="s">
        <v>30</v>
      </c>
      <c r="H1808" s="5">
        <v>2401.0147000000002</v>
      </c>
      <c r="I1808" s="5">
        <v>6.3358999999999996</v>
      </c>
      <c r="J1808" s="5">
        <v>6.3358999999999996</v>
      </c>
      <c r="K1808" s="6">
        <v>1</v>
      </c>
      <c r="L1808" s="5">
        <v>80.03</v>
      </c>
      <c r="M1808" s="19">
        <f>H1808*INDEX('Pliegos Tarifarios (Las Condes)'!$B:$B,MATCH($B1808,'Pliegos Tarifarios (Las Condes)'!$A:$A,0))</f>
        <v>285331.78491859999</v>
      </c>
      <c r="N1808" s="19">
        <f>I1808*INDEX('Pliegos Tarifarios (Las Condes)'!$C:$C,MATCH($B1808,'Pliegos Tarifarios (Las Condes)'!$A:$A,0))</f>
        <v>21545.044208899999</v>
      </c>
      <c r="O1808" s="19">
        <f>J1808*INDEX('Pliegos Tarifarios (Las Condes)'!$D:$D,MATCH($B1808,'Pliegos Tarifarios (Las Condes)'!$A:$A,0))</f>
        <v>89334.377932599993</v>
      </c>
      <c r="P1808" s="19">
        <f>H1808*INDEX('Pliegos Tarifarios (Las Condes)'!$E:$E,MATCH($B1808,'Pliegos Tarifarios (Las Condes)'!$A:$A,0))</f>
        <v>31049.922100400003</v>
      </c>
      <c r="Q1808" s="19" cm="1">
        <f t="array" ref="Q1808">H1808*_xlfn.IFS(H1808&lt;=350,INDEX('Pliegos Tarifarios (Las Condes)'!$F:$F,MATCH($B1808,'Pliegos Tarifarios (Las Condes)'!$A:$A,0)),H1808&lt;=500,INDEX('Pliegos Tarifarios (Las Condes)'!$G:$G,MATCH($B1808,'Pliegos Tarifarios (Las Condes)'!$A:$A,0)),H1808&lt;=1000,INDEX('Pliegos Tarifarios (Las Condes)'!$H:$H,MATCH($B1808,'Pliegos Tarifarios (Las Condes)'!$A:$A,0)),H1808&lt;=5000,INDEX('Pliegos Tarifarios (Las Condes)'!$I:$I,MATCH($B1808,'Pliegos Tarifarios (Las Condes)'!$A:$A,0)),H1808&gt;5000,INDEX('Pliegos Tarifarios (Las Condes)'!$J:$J,MATCH($B1808,'Pliegos Tarifarios (Las Condes)'!$A:$A,0)))/1.19</f>
        <v>7205.0617594117657</v>
      </c>
      <c r="R1808" s="19">
        <f>INDEX('Pliegos Tarifarios (Las Condes)'!$K:$K,MATCH($B1808,'Pliegos Tarifarios (Las Condes)'!$A:$A,0))</f>
        <v>723.32799999999997</v>
      </c>
      <c r="S1808" s="21">
        <f t="shared" si="87"/>
        <v>435189.51891991176</v>
      </c>
      <c r="T1808" s="21">
        <f t="shared" si="88"/>
        <v>82686.008594783241</v>
      </c>
      <c r="U1808" s="19">
        <v>0</v>
      </c>
      <c r="V1808" s="21">
        <f t="shared" si="89"/>
        <v>517875.52751469502</v>
      </c>
    </row>
    <row r="1809" spans="1:22" x14ac:dyDescent="0.3">
      <c r="A1809" s="3" t="s">
        <v>144</v>
      </c>
      <c r="B1809" s="3">
        <v>5</v>
      </c>
      <c r="C1809" s="4" t="s">
        <v>186</v>
      </c>
      <c r="D1809" s="3" t="s">
        <v>210</v>
      </c>
      <c r="E1809" s="3" t="s">
        <v>34</v>
      </c>
      <c r="F1809" s="4" t="s">
        <v>66</v>
      </c>
      <c r="G1809" s="3" t="s">
        <v>30</v>
      </c>
      <c r="H1809" s="5">
        <v>2397.6880000000001</v>
      </c>
      <c r="I1809" s="5">
        <v>6.4245999999999999</v>
      </c>
      <c r="J1809" s="5">
        <v>6.3505000000000003</v>
      </c>
      <c r="K1809" s="6">
        <v>0.98846620801295026</v>
      </c>
      <c r="L1809" s="5">
        <v>79.92</v>
      </c>
      <c r="M1809" s="19">
        <f>H1809*INDEX('Pliegos Tarifarios (Las Condes)'!$B:$B,MATCH($B1809,'Pliegos Tarifarios (Las Condes)'!$A:$A,0))</f>
        <v>284936.44654400001</v>
      </c>
      <c r="N1809" s="19">
        <f>I1809*INDEX('Pliegos Tarifarios (Las Condes)'!$C:$C,MATCH($B1809,'Pliegos Tarifarios (Las Condes)'!$A:$A,0))</f>
        <v>21846.665986600001</v>
      </c>
      <c r="O1809" s="19">
        <f>J1809*INDEX('Pliegos Tarifarios (Las Condes)'!$D:$D,MATCH($B1809,'Pliegos Tarifarios (Las Condes)'!$A:$A,0))</f>
        <v>89540.233757000009</v>
      </c>
      <c r="P1809" s="19">
        <f>H1809*INDEX('Pliegos Tarifarios (Las Condes)'!$E:$E,MATCH($B1809,'Pliegos Tarifarios (Las Condes)'!$A:$A,0))</f>
        <v>31006.901216000002</v>
      </c>
      <c r="Q1809" s="19" cm="1">
        <f t="array" ref="Q1809">H1809*_xlfn.IFS(H1809&lt;=350,INDEX('Pliegos Tarifarios (Las Condes)'!$F:$F,MATCH($B1809,'Pliegos Tarifarios (Las Condes)'!$A:$A,0)),H1809&lt;=500,INDEX('Pliegos Tarifarios (Las Condes)'!$G:$G,MATCH($B1809,'Pliegos Tarifarios (Las Condes)'!$A:$A,0)),H1809&lt;=1000,INDEX('Pliegos Tarifarios (Las Condes)'!$H:$H,MATCH($B1809,'Pliegos Tarifarios (Las Condes)'!$A:$A,0)),H1809&lt;=5000,INDEX('Pliegos Tarifarios (Las Condes)'!$I:$I,MATCH($B1809,'Pliegos Tarifarios (Las Condes)'!$A:$A,0)),H1809&gt;5000,INDEX('Pliegos Tarifarios (Las Condes)'!$J:$J,MATCH($B1809,'Pliegos Tarifarios (Las Condes)'!$A:$A,0)))/1.19</f>
        <v>7195.0788638655467</v>
      </c>
      <c r="R1809" s="19">
        <f>INDEX('Pliegos Tarifarios (Las Condes)'!$K:$K,MATCH($B1809,'Pliegos Tarifarios (Las Condes)'!$A:$A,0))</f>
        <v>723.32799999999997</v>
      </c>
      <c r="S1809" s="21">
        <f t="shared" si="87"/>
        <v>435248.65436746553</v>
      </c>
      <c r="T1809" s="21">
        <f t="shared" si="88"/>
        <v>82697.244329818452</v>
      </c>
      <c r="U1809" s="19">
        <v>0</v>
      </c>
      <c r="V1809" s="21">
        <f t="shared" si="89"/>
        <v>517945.89869728399</v>
      </c>
    </row>
    <row r="1810" spans="1:22" x14ac:dyDescent="0.3">
      <c r="A1810" s="3" t="s">
        <v>144</v>
      </c>
      <c r="B1810" s="3">
        <v>5</v>
      </c>
      <c r="C1810" s="4" t="s">
        <v>186</v>
      </c>
      <c r="D1810" s="3" t="s">
        <v>211</v>
      </c>
      <c r="E1810" s="3" t="s">
        <v>34</v>
      </c>
      <c r="F1810" s="4" t="s">
        <v>68</v>
      </c>
      <c r="G1810" s="3" t="s">
        <v>30</v>
      </c>
      <c r="H1810" s="5">
        <v>2399.2754</v>
      </c>
      <c r="I1810" s="5">
        <v>6.3086000000000002</v>
      </c>
      <c r="J1810" s="5">
        <v>6.2565</v>
      </c>
      <c r="K1810" s="6">
        <v>0.99174143233046952</v>
      </c>
      <c r="L1810" s="5">
        <v>79.98</v>
      </c>
      <c r="M1810" s="19">
        <f>H1810*INDEX('Pliegos Tarifarios (Las Condes)'!$B:$B,MATCH($B1810,'Pliegos Tarifarios (Las Condes)'!$A:$A,0))</f>
        <v>285125.08998519997</v>
      </c>
      <c r="N1810" s="19">
        <f>I1810*INDEX('Pliegos Tarifarios (Las Condes)'!$C:$C,MATCH($B1810,'Pliegos Tarifarios (Las Condes)'!$A:$A,0))</f>
        <v>21452.211350600002</v>
      </c>
      <c r="O1810" s="19">
        <f>J1810*INDEX('Pliegos Tarifarios (Las Condes)'!$D:$D,MATCH($B1810,'Pliegos Tarifarios (Las Condes)'!$A:$A,0))</f>
        <v>88214.860640999992</v>
      </c>
      <c r="P1810" s="19">
        <f>H1810*INDEX('Pliegos Tarifarios (Las Condes)'!$E:$E,MATCH($B1810,'Pliegos Tarifarios (Las Condes)'!$A:$A,0))</f>
        <v>31027.429472800002</v>
      </c>
      <c r="Q1810" s="19" cm="1">
        <f t="array" ref="Q1810">H1810*_xlfn.IFS(H1810&lt;=350,INDEX('Pliegos Tarifarios (Las Condes)'!$F:$F,MATCH($B1810,'Pliegos Tarifarios (Las Condes)'!$A:$A,0)),H1810&lt;=500,INDEX('Pliegos Tarifarios (Las Condes)'!$G:$G,MATCH($B1810,'Pliegos Tarifarios (Las Condes)'!$A:$A,0)),H1810&lt;=1000,INDEX('Pliegos Tarifarios (Las Condes)'!$H:$H,MATCH($B1810,'Pliegos Tarifarios (Las Condes)'!$A:$A,0)),H1810&lt;=5000,INDEX('Pliegos Tarifarios (Las Condes)'!$I:$I,MATCH($B1810,'Pliegos Tarifarios (Las Condes)'!$A:$A,0)),H1810&gt;5000,INDEX('Pliegos Tarifarios (Las Condes)'!$J:$J,MATCH($B1810,'Pliegos Tarifarios (Las Condes)'!$A:$A,0)))/1.19</f>
        <v>7199.8423978151259</v>
      </c>
      <c r="R1810" s="19">
        <f>INDEX('Pliegos Tarifarios (Las Condes)'!$K:$K,MATCH($B1810,'Pliegos Tarifarios (Las Condes)'!$A:$A,0))</f>
        <v>723.32799999999997</v>
      </c>
      <c r="S1810" s="21">
        <f t="shared" si="87"/>
        <v>433742.76184741507</v>
      </c>
      <c r="T1810" s="21">
        <f t="shared" si="88"/>
        <v>82411.124751008858</v>
      </c>
      <c r="U1810" s="19">
        <v>0</v>
      </c>
      <c r="V1810" s="21">
        <f t="shared" si="89"/>
        <v>516153.88659842394</v>
      </c>
    </row>
    <row r="1811" spans="1:22" x14ac:dyDescent="0.3">
      <c r="A1811" s="3" t="s">
        <v>144</v>
      </c>
      <c r="B1811" s="3">
        <v>5</v>
      </c>
      <c r="C1811" s="4" t="s">
        <v>186</v>
      </c>
      <c r="D1811" s="3" t="s">
        <v>212</v>
      </c>
      <c r="E1811" s="3" t="s">
        <v>70</v>
      </c>
      <c r="F1811" s="4" t="s">
        <v>71</v>
      </c>
      <c r="G1811" s="3" t="s">
        <v>30</v>
      </c>
      <c r="H1811" s="5">
        <v>3002.3209999999999</v>
      </c>
      <c r="I1811" s="5">
        <v>7.9888000000000003</v>
      </c>
      <c r="J1811" s="5">
        <v>7.9805000000000001</v>
      </c>
      <c r="K1811" s="6">
        <v>0.99896104546364906</v>
      </c>
      <c r="L1811" s="5">
        <v>100.08</v>
      </c>
      <c r="M1811" s="19">
        <f>H1811*INDEX('Pliegos Tarifarios (Las Condes)'!$B:$B,MATCH($B1811,'Pliegos Tarifarios (Las Condes)'!$A:$A,0))</f>
        <v>356789.82299799996</v>
      </c>
      <c r="N1811" s="19">
        <f>I1811*INDEX('Pliegos Tarifarios (Las Condes)'!$C:$C,MATCH($B1811,'Pliegos Tarifarios (Las Condes)'!$A:$A,0))</f>
        <v>27165.682724800001</v>
      </c>
      <c r="O1811" s="19">
        <f>J1811*INDEX('Pliegos Tarifarios (Las Condes)'!$D:$D,MATCH($B1811,'Pliegos Tarifarios (Las Condes)'!$A:$A,0))</f>
        <v>112522.76757700001</v>
      </c>
      <c r="P1811" s="19">
        <f>H1811*INDEX('Pliegos Tarifarios (Las Condes)'!$E:$E,MATCH($B1811,'Pliegos Tarifarios (Las Condes)'!$A:$A,0))</f>
        <v>38826.015171999999</v>
      </c>
      <c r="Q1811" s="19" cm="1">
        <f t="array" ref="Q1811">H1811*_xlfn.IFS(H1811&lt;=350,INDEX('Pliegos Tarifarios (Las Condes)'!$F:$F,MATCH($B1811,'Pliegos Tarifarios (Las Condes)'!$A:$A,0)),H1811&lt;=500,INDEX('Pliegos Tarifarios (Las Condes)'!$G:$G,MATCH($B1811,'Pliegos Tarifarios (Las Condes)'!$A:$A,0)),H1811&lt;=1000,INDEX('Pliegos Tarifarios (Las Condes)'!$H:$H,MATCH($B1811,'Pliegos Tarifarios (Las Condes)'!$A:$A,0)),H1811&lt;=5000,INDEX('Pliegos Tarifarios (Las Condes)'!$I:$I,MATCH($B1811,'Pliegos Tarifarios (Las Condes)'!$A:$A,0)),H1811&gt;5000,INDEX('Pliegos Tarifarios (Las Condes)'!$J:$J,MATCH($B1811,'Pliegos Tarifarios (Las Condes)'!$A:$A,0)))/1.19</f>
        <v>9009.4859588235286</v>
      </c>
      <c r="R1811" s="19">
        <f>INDEX('Pliegos Tarifarios (Las Condes)'!$K:$K,MATCH($B1811,'Pliegos Tarifarios (Las Condes)'!$A:$A,0))</f>
        <v>723.32799999999997</v>
      </c>
      <c r="S1811" s="21">
        <f t="shared" si="87"/>
        <v>545037.10243062361</v>
      </c>
      <c r="T1811" s="21">
        <f t="shared" si="88"/>
        <v>103557.04946181849</v>
      </c>
      <c r="U1811" s="19">
        <v>0</v>
      </c>
      <c r="V1811" s="21">
        <f t="shared" si="89"/>
        <v>648594.15189244214</v>
      </c>
    </row>
    <row r="1812" spans="1:22" x14ac:dyDescent="0.3">
      <c r="A1812" s="3" t="s">
        <v>144</v>
      </c>
      <c r="B1812" s="3">
        <v>5</v>
      </c>
      <c r="C1812" s="4" t="s">
        <v>186</v>
      </c>
      <c r="D1812" s="3" t="s">
        <v>213</v>
      </c>
      <c r="E1812" s="3" t="s">
        <v>73</v>
      </c>
      <c r="F1812" s="4" t="s">
        <v>74</v>
      </c>
      <c r="G1812" s="3" t="s">
        <v>16</v>
      </c>
      <c r="H1812" s="5">
        <v>4802.9430000000002</v>
      </c>
      <c r="I1812" s="5">
        <v>12.758800000000001</v>
      </c>
      <c r="J1812" s="5">
        <v>12.758800000000001</v>
      </c>
      <c r="K1812" s="6">
        <v>1</v>
      </c>
      <c r="L1812" s="5">
        <v>160.1</v>
      </c>
      <c r="M1812" s="19">
        <f>H1812*INDEX('Pliegos Tarifarios (Las Condes)'!$B:$B,MATCH($B1812,'Pliegos Tarifarios (Las Condes)'!$A:$A,0))</f>
        <v>570772.14023400005</v>
      </c>
      <c r="N1812" s="19">
        <f>I1812*INDEX('Pliegos Tarifarios (Las Condes)'!$C:$C,MATCH($B1812,'Pliegos Tarifarios (Las Condes)'!$A:$A,0))</f>
        <v>43385.929394800005</v>
      </c>
      <c r="O1812" s="19">
        <f>J1812*INDEX('Pliegos Tarifarios (Las Condes)'!$D:$D,MATCH($B1812,'Pliegos Tarifarios (Las Condes)'!$A:$A,0))</f>
        <v>179895.4309832</v>
      </c>
      <c r="P1812" s="19">
        <f>H1812*INDEX('Pliegos Tarifarios (Las Condes)'!$E:$E,MATCH($B1812,'Pliegos Tarifarios (Las Condes)'!$A:$A,0))</f>
        <v>62111.658876000001</v>
      </c>
      <c r="Q1812" s="19" cm="1">
        <f t="array" ref="Q1812">H1812*_xlfn.IFS(H1812&lt;=350,INDEX('Pliegos Tarifarios (Las Condes)'!$F:$F,MATCH($B1812,'Pliegos Tarifarios (Las Condes)'!$A:$A,0)),H1812&lt;=500,INDEX('Pliegos Tarifarios (Las Condes)'!$G:$G,MATCH($B1812,'Pliegos Tarifarios (Las Condes)'!$A:$A,0)),H1812&lt;=1000,INDEX('Pliegos Tarifarios (Las Condes)'!$H:$H,MATCH($B1812,'Pliegos Tarifarios (Las Condes)'!$A:$A,0)),H1812&lt;=5000,INDEX('Pliegos Tarifarios (Las Condes)'!$I:$I,MATCH($B1812,'Pliegos Tarifarios (Las Condes)'!$A:$A,0)),H1812&gt;5000,INDEX('Pliegos Tarifarios (Las Condes)'!$J:$J,MATCH($B1812,'Pliegos Tarifarios (Las Condes)'!$A:$A,0)))/1.19</f>
        <v>14412.865086554621</v>
      </c>
      <c r="R1812" s="19">
        <f>INDEX('Pliegos Tarifarios (Las Condes)'!$K:$K,MATCH($B1812,'Pliegos Tarifarios (Las Condes)'!$A:$A,0))</f>
        <v>723.32799999999997</v>
      </c>
      <c r="S1812" s="21">
        <f t="shared" si="87"/>
        <v>871301.35257455462</v>
      </c>
      <c r="T1812" s="21">
        <f t="shared" si="88"/>
        <v>165547.25698916538</v>
      </c>
      <c r="U1812" s="19">
        <v>0</v>
      </c>
      <c r="V1812" s="21">
        <f t="shared" si="89"/>
        <v>1036848.6095637199</v>
      </c>
    </row>
    <row r="1813" spans="1:22" x14ac:dyDescent="0.3">
      <c r="A1813" s="3" t="s">
        <v>144</v>
      </c>
      <c r="B1813" s="3">
        <v>5</v>
      </c>
      <c r="C1813" s="4" t="s">
        <v>186</v>
      </c>
      <c r="D1813" s="3" t="s">
        <v>214</v>
      </c>
      <c r="E1813" s="3" t="s">
        <v>73</v>
      </c>
      <c r="F1813" s="4" t="s">
        <v>76</v>
      </c>
      <c r="G1813" s="3" t="s">
        <v>16</v>
      </c>
      <c r="H1813" s="5">
        <v>3601.973</v>
      </c>
      <c r="I1813" s="5">
        <v>9.7163000000000004</v>
      </c>
      <c r="J1813" s="5">
        <v>9.7163000000000004</v>
      </c>
      <c r="K1813" s="6">
        <v>1</v>
      </c>
      <c r="L1813" s="5">
        <v>120.07</v>
      </c>
      <c r="M1813" s="19">
        <f>H1813*INDEX('Pliegos Tarifarios (Las Condes)'!$B:$B,MATCH($B1813,'Pliegos Tarifarios (Las Condes)'!$A:$A,0))</f>
        <v>428051.26737399999</v>
      </c>
      <c r="N1813" s="19">
        <f>I1813*INDEX('Pliegos Tarifarios (Las Condes)'!$C:$C,MATCH($B1813,'Pliegos Tarifarios (Las Condes)'!$A:$A,0))</f>
        <v>33039.996377299998</v>
      </c>
      <c r="O1813" s="19">
        <f>J1813*INDEX('Pliegos Tarifarios (Las Condes)'!$D:$D,MATCH($B1813,'Pliegos Tarifarios (Las Condes)'!$A:$A,0))</f>
        <v>136997.05113820001</v>
      </c>
      <c r="P1813" s="19">
        <f>H1813*INDEX('Pliegos Tarifarios (Las Condes)'!$E:$E,MATCH($B1813,'Pliegos Tarifarios (Las Condes)'!$A:$A,0))</f>
        <v>46580.714835999999</v>
      </c>
      <c r="Q1813" s="19" cm="1">
        <f t="array" ref="Q1813">H1813*_xlfn.IFS(H1813&lt;=350,INDEX('Pliegos Tarifarios (Las Condes)'!$F:$F,MATCH($B1813,'Pliegos Tarifarios (Las Condes)'!$A:$A,0)),H1813&lt;=500,INDEX('Pliegos Tarifarios (Las Condes)'!$G:$G,MATCH($B1813,'Pliegos Tarifarios (Las Condes)'!$A:$A,0)),H1813&lt;=1000,INDEX('Pliegos Tarifarios (Las Condes)'!$H:$H,MATCH($B1813,'Pliegos Tarifarios (Las Condes)'!$A:$A,0)),H1813&lt;=5000,INDEX('Pliegos Tarifarios (Las Condes)'!$I:$I,MATCH($B1813,'Pliegos Tarifarios (Las Condes)'!$A:$A,0)),H1813&gt;5000,INDEX('Pliegos Tarifarios (Las Condes)'!$J:$J,MATCH($B1813,'Pliegos Tarifarios (Las Condes)'!$A:$A,0)))/1.19</f>
        <v>10808.945868067227</v>
      </c>
      <c r="R1813" s="19">
        <f>INDEX('Pliegos Tarifarios (Las Condes)'!$K:$K,MATCH($B1813,'Pliegos Tarifarios (Las Condes)'!$A:$A,0))</f>
        <v>723.32799999999997</v>
      </c>
      <c r="S1813" s="21">
        <f t="shared" si="87"/>
        <v>656201.30359356722</v>
      </c>
      <c r="T1813" s="21">
        <f t="shared" si="88"/>
        <v>124678.24768277777</v>
      </c>
      <c r="U1813" s="19">
        <v>0</v>
      </c>
      <c r="V1813" s="21">
        <f t="shared" si="89"/>
        <v>780879.55127634504</v>
      </c>
    </row>
    <row r="1814" spans="1:22" x14ac:dyDescent="0.3">
      <c r="A1814" s="3" t="s">
        <v>144</v>
      </c>
      <c r="B1814" s="3">
        <v>5</v>
      </c>
      <c r="C1814" s="4" t="s">
        <v>186</v>
      </c>
      <c r="D1814" s="3" t="s">
        <v>215</v>
      </c>
      <c r="E1814" s="3" t="s">
        <v>78</v>
      </c>
      <c r="F1814" s="4" t="s">
        <v>79</v>
      </c>
      <c r="G1814" s="3" t="s">
        <v>16</v>
      </c>
      <c r="H1814" s="5">
        <v>6003.8693000000003</v>
      </c>
      <c r="I1814" s="5">
        <v>15.828200000000001</v>
      </c>
      <c r="J1814" s="5">
        <v>15.8233</v>
      </c>
      <c r="K1814" s="6">
        <v>0.99969042594862323</v>
      </c>
      <c r="L1814" s="5">
        <v>200.13</v>
      </c>
      <c r="M1814" s="19">
        <f>H1814*INDEX('Pliegos Tarifarios (Las Condes)'!$B:$B,MATCH($B1814,'Pliegos Tarifarios (Las Condes)'!$A:$A,0))</f>
        <v>713487.81987340003</v>
      </c>
      <c r="N1814" s="19">
        <f>I1814*INDEX('Pliegos Tarifarios (Las Condes)'!$C:$C,MATCH($B1814,'Pliegos Tarifarios (Las Condes)'!$A:$A,0))</f>
        <v>53823.335082199999</v>
      </c>
      <c r="O1814" s="19">
        <f>J1814*INDEX('Pliegos Tarifarios (Las Condes)'!$D:$D,MATCH($B1814,'Pliegos Tarifarios (Las Condes)'!$A:$A,0))</f>
        <v>223104.00453619999</v>
      </c>
      <c r="P1814" s="19">
        <f>H1814*INDEX('Pliegos Tarifarios (Las Condes)'!$E:$E,MATCH($B1814,'Pliegos Tarifarios (Las Condes)'!$A:$A,0))</f>
        <v>77642.037787600013</v>
      </c>
      <c r="Q1814" s="19" cm="1">
        <f t="array" ref="Q1814">H1814*_xlfn.IFS(H1814&lt;=350,INDEX('Pliegos Tarifarios (Las Condes)'!$F:$F,MATCH($B1814,'Pliegos Tarifarios (Las Condes)'!$A:$A,0)),H1814&lt;=500,INDEX('Pliegos Tarifarios (Las Condes)'!$G:$G,MATCH($B1814,'Pliegos Tarifarios (Las Condes)'!$A:$A,0)),H1814&lt;=1000,INDEX('Pliegos Tarifarios (Las Condes)'!$H:$H,MATCH($B1814,'Pliegos Tarifarios (Las Condes)'!$A:$A,0)),H1814&lt;=5000,INDEX('Pliegos Tarifarios (Las Condes)'!$I:$I,MATCH($B1814,'Pliegos Tarifarios (Las Condes)'!$A:$A,0)),H1814&gt;5000,INDEX('Pliegos Tarifarios (Las Condes)'!$J:$J,MATCH($B1814,'Pliegos Tarifarios (Las Condes)'!$A:$A,0)))/1.19</f>
        <v>19701.772786974791</v>
      </c>
      <c r="R1814" s="19">
        <f>INDEX('Pliegos Tarifarios (Las Condes)'!$K:$K,MATCH($B1814,'Pliegos Tarifarios (Las Condes)'!$A:$A,0))</f>
        <v>723.32799999999997</v>
      </c>
      <c r="S1814" s="21">
        <f t="shared" si="87"/>
        <v>1088482.2980663746</v>
      </c>
      <c r="T1814" s="21">
        <f t="shared" si="88"/>
        <v>206811.63663261119</v>
      </c>
      <c r="U1814" s="19">
        <v>0</v>
      </c>
      <c r="V1814" s="21">
        <f t="shared" si="89"/>
        <v>1295293.9346989859</v>
      </c>
    </row>
    <row r="1815" spans="1:22" x14ac:dyDescent="0.3">
      <c r="A1815" s="3" t="s">
        <v>144</v>
      </c>
      <c r="B1815" s="3">
        <v>5</v>
      </c>
      <c r="C1815" s="4" t="s">
        <v>186</v>
      </c>
      <c r="D1815" s="3" t="s">
        <v>216</v>
      </c>
      <c r="E1815" s="3" t="s">
        <v>78</v>
      </c>
      <c r="F1815" s="4" t="s">
        <v>81</v>
      </c>
      <c r="G1815" s="3" t="s">
        <v>16</v>
      </c>
      <c r="H1815" s="5">
        <v>4817.8224</v>
      </c>
      <c r="I1815" s="5">
        <v>12.7866</v>
      </c>
      <c r="J1815" s="5">
        <v>12.7866</v>
      </c>
      <c r="K1815" s="6">
        <v>1</v>
      </c>
      <c r="L1815" s="5">
        <v>160.59</v>
      </c>
      <c r="M1815" s="19">
        <f>H1815*INDEX('Pliegos Tarifarios (Las Condes)'!$B:$B,MATCH($B1815,'Pliegos Tarifarios (Las Condes)'!$A:$A,0))</f>
        <v>572540.37837119994</v>
      </c>
      <c r="N1815" s="19">
        <f>I1815*INDEX('Pliegos Tarifarios (Las Condes)'!$C:$C,MATCH($B1815,'Pliegos Tarifarios (Las Condes)'!$A:$A,0))</f>
        <v>43480.462488600002</v>
      </c>
      <c r="O1815" s="19">
        <f>J1815*INDEX('Pliegos Tarifarios (Las Condes)'!$D:$D,MATCH($B1815,'Pliegos Tarifarios (Las Condes)'!$A:$A,0))</f>
        <v>180287.40303240001</v>
      </c>
      <c r="P1815" s="19">
        <f>H1815*INDEX('Pliegos Tarifarios (Las Condes)'!$E:$E,MATCH($B1815,'Pliegos Tarifarios (Las Condes)'!$A:$A,0))</f>
        <v>62304.079276800003</v>
      </c>
      <c r="Q1815" s="19" cm="1">
        <f t="array" ref="Q1815">H1815*_xlfn.IFS(H1815&lt;=350,INDEX('Pliegos Tarifarios (Las Condes)'!$F:$F,MATCH($B1815,'Pliegos Tarifarios (Las Condes)'!$A:$A,0)),H1815&lt;=500,INDEX('Pliegos Tarifarios (Las Condes)'!$G:$G,MATCH($B1815,'Pliegos Tarifarios (Las Condes)'!$A:$A,0)),H1815&lt;=1000,INDEX('Pliegos Tarifarios (Las Condes)'!$H:$H,MATCH($B1815,'Pliegos Tarifarios (Las Condes)'!$A:$A,0)),H1815&lt;=5000,INDEX('Pliegos Tarifarios (Las Condes)'!$I:$I,MATCH($B1815,'Pliegos Tarifarios (Las Condes)'!$A:$A,0)),H1815&gt;5000,INDEX('Pliegos Tarifarios (Las Condes)'!$J:$J,MATCH($B1815,'Pliegos Tarifarios (Las Condes)'!$A:$A,0)))/1.19</f>
        <v>14457.515790252099</v>
      </c>
      <c r="R1815" s="19">
        <f>INDEX('Pliegos Tarifarios (Las Condes)'!$K:$K,MATCH($B1815,'Pliegos Tarifarios (Las Condes)'!$A:$A,0))</f>
        <v>723.32799999999997</v>
      </c>
      <c r="S1815" s="21">
        <f t="shared" si="87"/>
        <v>873793.16695925221</v>
      </c>
      <c r="T1815" s="21">
        <f t="shared" si="88"/>
        <v>166020.70172225792</v>
      </c>
      <c r="U1815" s="19">
        <v>0</v>
      </c>
      <c r="V1815" s="21">
        <f t="shared" si="89"/>
        <v>1039813.8686815101</v>
      </c>
    </row>
    <row r="1816" spans="1:22" x14ac:dyDescent="0.3">
      <c r="A1816" s="3" t="s">
        <v>144</v>
      </c>
      <c r="B1816" s="3">
        <v>5</v>
      </c>
      <c r="C1816" s="4" t="s">
        <v>186</v>
      </c>
      <c r="D1816" s="3" t="s">
        <v>217</v>
      </c>
      <c r="E1816" s="3" t="s">
        <v>78</v>
      </c>
      <c r="F1816" s="4" t="s">
        <v>83</v>
      </c>
      <c r="G1816" s="3" t="s">
        <v>16</v>
      </c>
      <c r="H1816" s="5">
        <v>4809.6305000000002</v>
      </c>
      <c r="I1816" s="5">
        <v>12.751799999999999</v>
      </c>
      <c r="J1816" s="5">
        <v>12.686400000000001</v>
      </c>
      <c r="K1816" s="6">
        <v>0.99487131228532455</v>
      </c>
      <c r="L1816" s="5">
        <v>160.32</v>
      </c>
      <c r="M1816" s="19">
        <f>H1816*INDEX('Pliegos Tarifarios (Las Condes)'!$B:$B,MATCH($B1816,'Pliegos Tarifarios (Las Condes)'!$A:$A,0))</f>
        <v>571566.869359</v>
      </c>
      <c r="N1816" s="19">
        <f>I1816*INDEX('Pliegos Tarifarios (Las Condes)'!$C:$C,MATCH($B1816,'Pliegos Tarifarios (Las Condes)'!$A:$A,0))</f>
        <v>43362.126097799999</v>
      </c>
      <c r="O1816" s="19">
        <f>J1816*INDEX('Pliegos Tarifarios (Las Condes)'!$D:$D,MATCH($B1816,'Pliegos Tarifarios (Las Condes)'!$A:$A,0))</f>
        <v>178874.61168960002</v>
      </c>
      <c r="P1816" s="19">
        <f>H1816*INDEX('Pliegos Tarifarios (Las Condes)'!$E:$E,MATCH($B1816,'Pliegos Tarifarios (Las Condes)'!$A:$A,0))</f>
        <v>62198.141626000004</v>
      </c>
      <c r="Q1816" s="19" cm="1">
        <f t="array" ref="Q1816">H1816*_xlfn.IFS(H1816&lt;=350,INDEX('Pliegos Tarifarios (Las Condes)'!$F:$F,MATCH($B1816,'Pliegos Tarifarios (Las Condes)'!$A:$A,0)),H1816&lt;=500,INDEX('Pliegos Tarifarios (Las Condes)'!$G:$G,MATCH($B1816,'Pliegos Tarifarios (Las Condes)'!$A:$A,0)),H1816&lt;=1000,INDEX('Pliegos Tarifarios (Las Condes)'!$H:$H,MATCH($B1816,'Pliegos Tarifarios (Las Condes)'!$A:$A,0)),H1816&lt;=5000,INDEX('Pliegos Tarifarios (Las Condes)'!$I:$I,MATCH($B1816,'Pliegos Tarifarios (Las Condes)'!$A:$A,0)),H1816&gt;5000,INDEX('Pliegos Tarifarios (Las Condes)'!$J:$J,MATCH($B1816,'Pliegos Tarifarios (Las Condes)'!$A:$A,0)))/1.19</f>
        <v>14432.933206302521</v>
      </c>
      <c r="R1816" s="19">
        <f>INDEX('Pliegos Tarifarios (Las Condes)'!$K:$K,MATCH($B1816,'Pliegos Tarifarios (Las Condes)'!$A:$A,0))</f>
        <v>723.32799999999997</v>
      </c>
      <c r="S1816" s="21">
        <f t="shared" si="87"/>
        <v>871158.00997870252</v>
      </c>
      <c r="T1816" s="21">
        <f t="shared" si="88"/>
        <v>165520.02189595348</v>
      </c>
      <c r="U1816" s="19">
        <v>0</v>
      </c>
      <c r="V1816" s="21">
        <f t="shared" si="89"/>
        <v>1036678.031874656</v>
      </c>
    </row>
    <row r="1817" spans="1:22" x14ac:dyDescent="0.3">
      <c r="A1817" s="3" t="s">
        <v>144</v>
      </c>
      <c r="B1817" s="3">
        <v>5</v>
      </c>
      <c r="C1817" s="4" t="s">
        <v>186</v>
      </c>
      <c r="D1817" s="3" t="s">
        <v>218</v>
      </c>
      <c r="E1817" s="3" t="s">
        <v>78</v>
      </c>
      <c r="F1817" s="4" t="s">
        <v>85</v>
      </c>
      <c r="G1817" s="3" t="s">
        <v>16</v>
      </c>
      <c r="H1817" s="5">
        <v>4797.5739000000003</v>
      </c>
      <c r="I1817" s="5">
        <v>13.151199999999999</v>
      </c>
      <c r="J1817" s="5">
        <v>12.8102</v>
      </c>
      <c r="K1817" s="6">
        <v>0.97407080722671702</v>
      </c>
      <c r="L1817" s="5">
        <v>159.91999999999999</v>
      </c>
      <c r="M1817" s="19">
        <f>H1817*INDEX('Pliegos Tarifarios (Las Condes)'!$B:$B,MATCH($B1817,'Pliegos Tarifarios (Las Condes)'!$A:$A,0))</f>
        <v>570134.08712819999</v>
      </c>
      <c r="N1817" s="19">
        <f>I1817*INDEX('Pliegos Tarifarios (Las Condes)'!$C:$C,MATCH($B1817,'Pliegos Tarifarios (Las Condes)'!$A:$A,0))</f>
        <v>44720.274215199999</v>
      </c>
      <c r="O1817" s="19">
        <f>J1817*INDEX('Pliegos Tarifarios (Las Condes)'!$D:$D,MATCH($B1817,'Pliegos Tarifarios (Las Condes)'!$A:$A,0))</f>
        <v>180620.15628279999</v>
      </c>
      <c r="P1817" s="19">
        <f>H1817*INDEX('Pliegos Tarifarios (Las Condes)'!$E:$E,MATCH($B1817,'Pliegos Tarifarios (Las Condes)'!$A:$A,0))</f>
        <v>62042.225674800007</v>
      </c>
      <c r="Q1817" s="19" cm="1">
        <f t="array" ref="Q1817">H1817*_xlfn.IFS(H1817&lt;=350,INDEX('Pliegos Tarifarios (Las Condes)'!$F:$F,MATCH($B1817,'Pliegos Tarifarios (Las Condes)'!$A:$A,0)),H1817&lt;=500,INDEX('Pliegos Tarifarios (Las Condes)'!$G:$G,MATCH($B1817,'Pliegos Tarifarios (Las Condes)'!$A:$A,0)),H1817&lt;=1000,INDEX('Pliegos Tarifarios (Las Condes)'!$H:$H,MATCH($B1817,'Pliegos Tarifarios (Las Condes)'!$A:$A,0)),H1817&lt;=5000,INDEX('Pliegos Tarifarios (Las Condes)'!$I:$I,MATCH($B1817,'Pliegos Tarifarios (Las Condes)'!$A:$A,0)),H1817&gt;5000,INDEX('Pliegos Tarifarios (Las Condes)'!$J:$J,MATCH($B1817,'Pliegos Tarifarios (Las Condes)'!$A:$A,0)))/1.19</f>
        <v>14396.753274705885</v>
      </c>
      <c r="R1817" s="19">
        <f>INDEX('Pliegos Tarifarios (Las Condes)'!$K:$K,MATCH($B1817,'Pliegos Tarifarios (Las Condes)'!$A:$A,0))</f>
        <v>723.32799999999997</v>
      </c>
      <c r="S1817" s="21">
        <f t="shared" si="87"/>
        <v>872636.8245757058</v>
      </c>
      <c r="T1817" s="21">
        <f t="shared" si="88"/>
        <v>165800.9966693841</v>
      </c>
      <c r="U1817" s="19">
        <v>0</v>
      </c>
      <c r="V1817" s="21">
        <f t="shared" si="89"/>
        <v>1038437.8212450899</v>
      </c>
    </row>
    <row r="1818" spans="1:22" x14ac:dyDescent="0.3">
      <c r="A1818" s="3" t="s">
        <v>144</v>
      </c>
      <c r="B1818" s="3">
        <v>5</v>
      </c>
      <c r="C1818" s="4" t="s">
        <v>186</v>
      </c>
      <c r="D1818" s="3" t="s">
        <v>219</v>
      </c>
      <c r="E1818" s="3" t="s">
        <v>78</v>
      </c>
      <c r="F1818" s="4" t="s">
        <v>87</v>
      </c>
      <c r="G1818" s="3" t="s">
        <v>16</v>
      </c>
      <c r="H1818" s="5">
        <v>4807.6202000000003</v>
      </c>
      <c r="I1818" s="5">
        <v>12.874000000000001</v>
      </c>
      <c r="J1818" s="5">
        <v>12.874000000000001</v>
      </c>
      <c r="K1818" s="6">
        <v>1</v>
      </c>
      <c r="L1818" s="5">
        <v>160.25</v>
      </c>
      <c r="M1818" s="19">
        <f>H1818*INDEX('Pliegos Tarifarios (Las Condes)'!$B:$B,MATCH($B1818,'Pliegos Tarifarios (Las Condes)'!$A:$A,0))</f>
        <v>571327.96932759997</v>
      </c>
      <c r="N1818" s="19">
        <f>I1818*INDEX('Pliegos Tarifarios (Las Condes)'!$C:$C,MATCH($B1818,'Pliegos Tarifarios (Las Condes)'!$A:$A,0))</f>
        <v>43777.663654000004</v>
      </c>
      <c r="O1818" s="19">
        <f>J1818*INDEX('Pliegos Tarifarios (Las Condes)'!$D:$D,MATCH($B1818,'Pliegos Tarifarios (Las Condes)'!$A:$A,0))</f>
        <v>181519.71803600001</v>
      </c>
      <c r="P1818" s="19">
        <f>H1818*INDEX('Pliegos Tarifarios (Las Condes)'!$E:$E,MATCH($B1818,'Pliegos Tarifarios (Las Condes)'!$A:$A,0))</f>
        <v>62172.144426400009</v>
      </c>
      <c r="Q1818" s="19" cm="1">
        <f t="array" ref="Q1818">H1818*_xlfn.IFS(H1818&lt;=350,INDEX('Pliegos Tarifarios (Las Condes)'!$F:$F,MATCH($B1818,'Pliegos Tarifarios (Las Condes)'!$A:$A,0)),H1818&lt;=500,INDEX('Pliegos Tarifarios (Las Condes)'!$G:$G,MATCH($B1818,'Pliegos Tarifarios (Las Condes)'!$A:$A,0)),H1818&lt;=1000,INDEX('Pliegos Tarifarios (Las Condes)'!$H:$H,MATCH($B1818,'Pliegos Tarifarios (Las Condes)'!$A:$A,0)),H1818&lt;=5000,INDEX('Pliegos Tarifarios (Las Condes)'!$I:$I,MATCH($B1818,'Pliegos Tarifarios (Las Condes)'!$A:$A,0)),H1818&gt;5000,INDEX('Pliegos Tarifarios (Las Condes)'!$J:$J,MATCH($B1818,'Pliegos Tarifarios (Las Condes)'!$A:$A,0)))/1.19</f>
        <v>14426.900616974792</v>
      </c>
      <c r="R1818" s="19">
        <f>INDEX('Pliegos Tarifarios (Las Condes)'!$K:$K,MATCH($B1818,'Pliegos Tarifarios (Las Condes)'!$A:$A,0))</f>
        <v>723.32799999999997</v>
      </c>
      <c r="S1818" s="21">
        <f t="shared" si="87"/>
        <v>873947.72406097478</v>
      </c>
      <c r="T1818" s="21">
        <f t="shared" si="88"/>
        <v>166050.06757158521</v>
      </c>
      <c r="U1818" s="19">
        <v>0</v>
      </c>
      <c r="V1818" s="21">
        <f t="shared" si="89"/>
        <v>1039997.79163256</v>
      </c>
    </row>
    <row r="1819" spans="1:22" x14ac:dyDescent="0.3">
      <c r="A1819" s="3" t="s">
        <v>144</v>
      </c>
      <c r="B1819" s="3">
        <v>5</v>
      </c>
      <c r="C1819" s="4" t="s">
        <v>186</v>
      </c>
      <c r="D1819" s="3" t="s">
        <v>220</v>
      </c>
      <c r="E1819" s="3" t="s">
        <v>78</v>
      </c>
      <c r="F1819" s="4" t="s">
        <v>89</v>
      </c>
      <c r="G1819" s="3" t="s">
        <v>16</v>
      </c>
      <c r="H1819" s="5">
        <v>6002.8231999999998</v>
      </c>
      <c r="I1819" s="5">
        <v>16.274100000000001</v>
      </c>
      <c r="J1819" s="5">
        <v>16.1751</v>
      </c>
      <c r="K1819" s="6">
        <v>0.99391671428834771</v>
      </c>
      <c r="L1819" s="5">
        <v>200.09</v>
      </c>
      <c r="M1819" s="19">
        <f>H1819*INDEX('Pliegos Tarifarios (Las Condes)'!$B:$B,MATCH($B1819,'Pliegos Tarifarios (Las Condes)'!$A:$A,0))</f>
        <v>713363.5034415999</v>
      </c>
      <c r="N1819" s="19">
        <f>I1819*INDEX('Pliegos Tarifarios (Las Condes)'!$C:$C,MATCH($B1819,'Pliegos Tarifarios (Las Condes)'!$A:$A,0))</f>
        <v>55339.605101100002</v>
      </c>
      <c r="O1819" s="19">
        <f>J1819*INDEX('Pliegos Tarifarios (Las Condes)'!$D:$D,MATCH($B1819,'Pliegos Tarifarios (Las Condes)'!$A:$A,0))</f>
        <v>228064.2839214</v>
      </c>
      <c r="P1819" s="19">
        <f>H1819*INDEX('Pliegos Tarifarios (Las Condes)'!$E:$E,MATCH($B1819,'Pliegos Tarifarios (Las Condes)'!$A:$A,0))</f>
        <v>77628.509622400001</v>
      </c>
      <c r="Q1819" s="19" cm="1">
        <f t="array" ref="Q1819">H1819*_xlfn.IFS(H1819&lt;=350,INDEX('Pliegos Tarifarios (Las Condes)'!$F:$F,MATCH($B1819,'Pliegos Tarifarios (Las Condes)'!$A:$A,0)),H1819&lt;=500,INDEX('Pliegos Tarifarios (Las Condes)'!$G:$G,MATCH($B1819,'Pliegos Tarifarios (Las Condes)'!$A:$A,0)),H1819&lt;=1000,INDEX('Pliegos Tarifarios (Las Condes)'!$H:$H,MATCH($B1819,'Pliegos Tarifarios (Las Condes)'!$A:$A,0)),H1819&lt;=5000,INDEX('Pliegos Tarifarios (Las Condes)'!$I:$I,MATCH($B1819,'Pliegos Tarifarios (Las Condes)'!$A:$A,0)),H1819&gt;5000,INDEX('Pliegos Tarifarios (Las Condes)'!$J:$J,MATCH($B1819,'Pliegos Tarifarios (Las Condes)'!$A:$A,0)))/1.19</f>
        <v>19698.339996638657</v>
      </c>
      <c r="R1819" s="19">
        <f>INDEX('Pliegos Tarifarios (Las Condes)'!$K:$K,MATCH($B1819,'Pliegos Tarifarios (Las Condes)'!$A:$A,0))</f>
        <v>723.32799999999997</v>
      </c>
      <c r="S1819" s="21">
        <f t="shared" si="87"/>
        <v>1094817.5700831385</v>
      </c>
      <c r="T1819" s="21">
        <f t="shared" si="88"/>
        <v>208015.33831579631</v>
      </c>
      <c r="U1819" s="19">
        <v>0</v>
      </c>
      <c r="V1819" s="21">
        <f t="shared" si="89"/>
        <v>1302832.9083989349</v>
      </c>
    </row>
    <row r="1820" spans="1:22" x14ac:dyDescent="0.3">
      <c r="A1820" s="3" t="s">
        <v>144</v>
      </c>
      <c r="B1820" s="3">
        <v>5</v>
      </c>
      <c r="C1820" s="4" t="s">
        <v>186</v>
      </c>
      <c r="D1820" s="3" t="s">
        <v>221</v>
      </c>
      <c r="E1820" s="3" t="s">
        <v>91</v>
      </c>
      <c r="F1820" s="4" t="s">
        <v>92</v>
      </c>
      <c r="G1820" s="3" t="s">
        <v>16</v>
      </c>
      <c r="H1820" s="5">
        <v>4796.3530000000001</v>
      </c>
      <c r="I1820" s="5">
        <v>12.992599999999999</v>
      </c>
      <c r="J1820" s="5">
        <v>12.7218</v>
      </c>
      <c r="K1820" s="6">
        <v>0.97915736650093133</v>
      </c>
      <c r="L1820" s="5">
        <v>159.88</v>
      </c>
      <c r="M1820" s="19">
        <f>H1820*INDEX('Pliegos Tarifarios (Las Condes)'!$B:$B,MATCH($B1820,'Pliegos Tarifarios (Las Condes)'!$A:$A,0))</f>
        <v>569988.997814</v>
      </c>
      <c r="N1820" s="19">
        <f>I1820*INDEX('Pliegos Tarifarios (Las Condes)'!$C:$C,MATCH($B1820,'Pliegos Tarifarios (Las Condes)'!$A:$A,0))</f>
        <v>44180.959514599999</v>
      </c>
      <c r="O1820" s="19">
        <f>J1820*INDEX('Pliegos Tarifarios (Las Condes)'!$D:$D,MATCH($B1820,'Pliegos Tarifarios (Las Condes)'!$A:$A,0))</f>
        <v>179373.74156520001</v>
      </c>
      <c r="P1820" s="19">
        <f>H1820*INDEX('Pliegos Tarifarios (Las Condes)'!$E:$E,MATCH($B1820,'Pliegos Tarifarios (Las Condes)'!$A:$A,0))</f>
        <v>62026.436996000004</v>
      </c>
      <c r="Q1820" s="19" cm="1">
        <f t="array" ref="Q1820">H1820*_xlfn.IFS(H1820&lt;=350,INDEX('Pliegos Tarifarios (Las Condes)'!$F:$F,MATCH($B1820,'Pliegos Tarifarios (Las Condes)'!$A:$A,0)),H1820&lt;=500,INDEX('Pliegos Tarifarios (Las Condes)'!$G:$G,MATCH($B1820,'Pliegos Tarifarios (Las Condes)'!$A:$A,0)),H1820&lt;=1000,INDEX('Pliegos Tarifarios (Las Condes)'!$H:$H,MATCH($B1820,'Pliegos Tarifarios (Las Condes)'!$A:$A,0)),H1820&lt;=5000,INDEX('Pliegos Tarifarios (Las Condes)'!$I:$I,MATCH($B1820,'Pliegos Tarifarios (Las Condes)'!$A:$A,0)),H1820&gt;5000,INDEX('Pliegos Tarifarios (Las Condes)'!$J:$J,MATCH($B1820,'Pliegos Tarifarios (Las Condes)'!$A:$A,0)))/1.19</f>
        <v>14393.089548739496</v>
      </c>
      <c r="R1820" s="19">
        <f>INDEX('Pliegos Tarifarios (Las Condes)'!$K:$K,MATCH($B1820,'Pliegos Tarifarios (Las Condes)'!$A:$A,0))</f>
        <v>723.32799999999997</v>
      </c>
      <c r="S1820" s="21">
        <f t="shared" si="87"/>
        <v>870686.5534385395</v>
      </c>
      <c r="T1820" s="21">
        <f t="shared" si="88"/>
        <v>165430.44515332251</v>
      </c>
      <c r="U1820" s="19">
        <v>0</v>
      </c>
      <c r="V1820" s="21">
        <f t="shared" si="89"/>
        <v>1036116.998591862</v>
      </c>
    </row>
    <row r="1821" spans="1:22" x14ac:dyDescent="0.3">
      <c r="A1821" s="3" t="s">
        <v>144</v>
      </c>
      <c r="B1821" s="3">
        <v>5</v>
      </c>
      <c r="C1821" s="4" t="s">
        <v>186</v>
      </c>
      <c r="D1821" s="3" t="s">
        <v>222</v>
      </c>
      <c r="E1821" s="3" t="s">
        <v>94</v>
      </c>
      <c r="F1821" s="4" t="s">
        <v>95</v>
      </c>
      <c r="G1821" s="3" t="s">
        <v>16</v>
      </c>
      <c r="H1821" s="5">
        <v>3606.4794999999999</v>
      </c>
      <c r="I1821" s="5">
        <v>9.6461000000000006</v>
      </c>
      <c r="J1821" s="5">
        <v>9.5709999999999997</v>
      </c>
      <c r="K1821" s="6">
        <v>0.99221447009672292</v>
      </c>
      <c r="L1821" s="5">
        <v>120.22</v>
      </c>
      <c r="M1821" s="19">
        <f>H1821*INDEX('Pliegos Tarifarios (Las Condes)'!$B:$B,MATCH($B1821,'Pliegos Tarifarios (Las Condes)'!$A:$A,0))</f>
        <v>428586.81082099996</v>
      </c>
      <c r="N1821" s="19">
        <f>I1821*INDEX('Pliegos Tarifarios (Las Condes)'!$C:$C,MATCH($B1821,'Pliegos Tarifarios (Las Condes)'!$A:$A,0))</f>
        <v>32801.283313100001</v>
      </c>
      <c r="O1821" s="19">
        <f>J1821*INDEX('Pliegos Tarifarios (Las Condes)'!$D:$D,MATCH($B1821,'Pliegos Tarifarios (Las Condes)'!$A:$A,0))</f>
        <v>134948.36269399998</v>
      </c>
      <c r="P1821" s="19">
        <f>H1821*INDEX('Pliegos Tarifarios (Las Condes)'!$E:$E,MATCH($B1821,'Pliegos Tarifarios (Las Condes)'!$A:$A,0))</f>
        <v>46638.992894000003</v>
      </c>
      <c r="Q1821" s="19" cm="1">
        <f t="array" ref="Q1821">H1821*_xlfn.IFS(H1821&lt;=350,INDEX('Pliegos Tarifarios (Las Condes)'!$F:$F,MATCH($B1821,'Pliegos Tarifarios (Las Condes)'!$A:$A,0)),H1821&lt;=500,INDEX('Pliegos Tarifarios (Las Condes)'!$G:$G,MATCH($B1821,'Pliegos Tarifarios (Las Condes)'!$A:$A,0)),H1821&lt;=1000,INDEX('Pliegos Tarifarios (Las Condes)'!$H:$H,MATCH($B1821,'Pliegos Tarifarios (Las Condes)'!$A:$A,0)),H1821&lt;=5000,INDEX('Pliegos Tarifarios (Las Condes)'!$I:$I,MATCH($B1821,'Pliegos Tarifarios (Las Condes)'!$A:$A,0)),H1821&gt;5000,INDEX('Pliegos Tarifarios (Las Condes)'!$J:$J,MATCH($B1821,'Pliegos Tarifarios (Las Condes)'!$A:$A,0)))/1.19</f>
        <v>10822.469155042016</v>
      </c>
      <c r="R1821" s="19">
        <f>INDEX('Pliegos Tarifarios (Las Condes)'!$K:$K,MATCH($B1821,'Pliegos Tarifarios (Las Condes)'!$A:$A,0))</f>
        <v>723.32799999999997</v>
      </c>
      <c r="S1821" s="21">
        <f t="shared" si="87"/>
        <v>654521.24687714188</v>
      </c>
      <c r="T1821" s="21">
        <f t="shared" si="88"/>
        <v>124359.03690665695</v>
      </c>
      <c r="U1821" s="19">
        <v>0</v>
      </c>
      <c r="V1821" s="21">
        <f t="shared" si="89"/>
        <v>778880.2837837988</v>
      </c>
    </row>
    <row r="1822" spans="1:22" x14ac:dyDescent="0.3">
      <c r="A1822" s="3" t="s">
        <v>144</v>
      </c>
      <c r="B1822" s="3">
        <v>5</v>
      </c>
      <c r="C1822" s="4" t="s">
        <v>186</v>
      </c>
      <c r="D1822" s="3" t="s">
        <v>223</v>
      </c>
      <c r="E1822" s="3" t="s">
        <v>91</v>
      </c>
      <c r="F1822" s="4" t="s">
        <v>97</v>
      </c>
      <c r="G1822" s="3" t="s">
        <v>16</v>
      </c>
      <c r="H1822" s="5">
        <v>3603.1754000000001</v>
      </c>
      <c r="I1822" s="5">
        <v>9.82</v>
      </c>
      <c r="J1822" s="5">
        <v>9.82</v>
      </c>
      <c r="K1822" s="6">
        <v>1</v>
      </c>
      <c r="L1822" s="5">
        <v>120.11</v>
      </c>
      <c r="M1822" s="19">
        <f>H1822*INDEX('Pliegos Tarifarios (Las Condes)'!$B:$B,MATCH($B1822,'Pliegos Tarifarios (Las Condes)'!$A:$A,0))</f>
        <v>428194.15818520001</v>
      </c>
      <c r="N1822" s="19">
        <f>I1822*INDEX('Pliegos Tarifarios (Las Condes)'!$C:$C,MATCH($B1822,'Pliegos Tarifarios (Las Condes)'!$A:$A,0))</f>
        <v>33392.625220000002</v>
      </c>
      <c r="O1822" s="19">
        <f>J1822*INDEX('Pliegos Tarifarios (Las Condes)'!$D:$D,MATCH($B1822,'Pliegos Tarifarios (Las Condes)'!$A:$A,0))</f>
        <v>138459.19148000001</v>
      </c>
      <c r="P1822" s="19">
        <f>H1822*INDEX('Pliegos Tarifarios (Las Condes)'!$E:$E,MATCH($B1822,'Pliegos Tarifarios (Las Condes)'!$A:$A,0))</f>
        <v>46596.264272799999</v>
      </c>
      <c r="Q1822" s="19" cm="1">
        <f t="array" ref="Q1822">H1822*_xlfn.IFS(H1822&lt;=350,INDEX('Pliegos Tarifarios (Las Condes)'!$F:$F,MATCH($B1822,'Pliegos Tarifarios (Las Condes)'!$A:$A,0)),H1822&lt;=500,INDEX('Pliegos Tarifarios (Las Condes)'!$G:$G,MATCH($B1822,'Pliegos Tarifarios (Las Condes)'!$A:$A,0)),H1822&lt;=1000,INDEX('Pliegos Tarifarios (Las Condes)'!$H:$H,MATCH($B1822,'Pliegos Tarifarios (Las Condes)'!$A:$A,0)),H1822&lt;=5000,INDEX('Pliegos Tarifarios (Las Condes)'!$I:$I,MATCH($B1822,'Pliegos Tarifarios (Las Condes)'!$A:$A,0)),H1822&gt;5000,INDEX('Pliegos Tarifarios (Las Condes)'!$J:$J,MATCH($B1822,'Pliegos Tarifarios (Las Condes)'!$A:$A,0)))/1.19</f>
        <v>10812.554078487396</v>
      </c>
      <c r="R1822" s="19">
        <f>INDEX('Pliegos Tarifarios (Las Condes)'!$K:$K,MATCH($B1822,'Pliegos Tarifarios (Las Condes)'!$A:$A,0))</f>
        <v>723.32799999999997</v>
      </c>
      <c r="S1822" s="21">
        <f t="shared" si="87"/>
        <v>658178.12123648741</v>
      </c>
      <c r="T1822" s="21">
        <f t="shared" si="88"/>
        <v>125053.84303493261</v>
      </c>
      <c r="U1822" s="19">
        <v>0</v>
      </c>
      <c r="V1822" s="21">
        <f t="shared" si="89"/>
        <v>783231.96427142003</v>
      </c>
    </row>
    <row r="1823" spans="1:22" x14ac:dyDescent="0.3">
      <c r="A1823" s="3" t="s">
        <v>144</v>
      </c>
      <c r="B1823" s="3">
        <v>5</v>
      </c>
      <c r="C1823" s="4" t="s">
        <v>186</v>
      </c>
      <c r="D1823" s="3" t="s">
        <v>224</v>
      </c>
      <c r="E1823" s="3" t="s">
        <v>99</v>
      </c>
      <c r="F1823" s="4" t="s">
        <v>100</v>
      </c>
      <c r="G1823" s="3" t="s">
        <v>16</v>
      </c>
      <c r="H1823" s="5">
        <v>17971.030900000002</v>
      </c>
      <c r="I1823" s="5">
        <v>48.290900000000001</v>
      </c>
      <c r="J1823" s="5">
        <v>48.290900000000001</v>
      </c>
      <c r="K1823" s="6">
        <v>1</v>
      </c>
      <c r="L1823" s="5">
        <v>599.03</v>
      </c>
      <c r="M1823" s="19">
        <f>H1823*INDEX('Pliegos Tarifarios (Las Condes)'!$B:$B,MATCH($B1823,'Pliegos Tarifarios (Las Condes)'!$A:$A,0))</f>
        <v>2135641.3700942001</v>
      </c>
      <c r="N1823" s="19">
        <f>I1823*INDEX('Pliegos Tarifarios (Las Condes)'!$C:$C,MATCH($B1823,'Pliegos Tarifarios (Las Condes)'!$A:$A,0))</f>
        <v>164211.80501390001</v>
      </c>
      <c r="O1823" s="19">
        <f>J1823*INDEX('Pliegos Tarifarios (Las Condes)'!$D:$D,MATCH($B1823,'Pliegos Tarifarios (Las Condes)'!$A:$A,0))</f>
        <v>680887.87880259997</v>
      </c>
      <c r="P1823" s="19">
        <f>H1823*INDEX('Pliegos Tarifarios (Las Condes)'!$E:$E,MATCH($B1823,'Pliegos Tarifarios (Las Condes)'!$A:$A,0))</f>
        <v>232401.37159880003</v>
      </c>
      <c r="Q1823" s="19" cm="1">
        <f t="array" ref="Q1823">H1823*_xlfn.IFS(H1823&lt;=350,INDEX('Pliegos Tarifarios (Las Condes)'!$F:$F,MATCH($B1823,'Pliegos Tarifarios (Las Condes)'!$A:$A,0)),H1823&lt;=500,INDEX('Pliegos Tarifarios (Las Condes)'!$G:$G,MATCH($B1823,'Pliegos Tarifarios (Las Condes)'!$A:$A,0)),H1823&lt;=1000,INDEX('Pliegos Tarifarios (Las Condes)'!$H:$H,MATCH($B1823,'Pliegos Tarifarios (Las Condes)'!$A:$A,0)),H1823&lt;=5000,INDEX('Pliegos Tarifarios (Las Condes)'!$I:$I,MATCH($B1823,'Pliegos Tarifarios (Las Condes)'!$A:$A,0)),H1823&gt;5000,INDEX('Pliegos Tarifarios (Las Condes)'!$J:$J,MATCH($B1823,'Pliegos Tarifarios (Las Condes)'!$A:$A,0)))/1.19</f>
        <v>58972.164423949594</v>
      </c>
      <c r="R1823" s="19">
        <f>INDEX('Pliegos Tarifarios (Las Condes)'!$K:$K,MATCH($B1823,'Pliegos Tarifarios (Las Condes)'!$A:$A,0))</f>
        <v>723.32799999999997</v>
      </c>
      <c r="S1823" s="21">
        <f t="shared" si="87"/>
        <v>3272837.9179334501</v>
      </c>
      <c r="T1823" s="21">
        <f t="shared" si="88"/>
        <v>621839.20440735552</v>
      </c>
      <c r="U1823" s="19">
        <v>0</v>
      </c>
      <c r="V1823" s="21">
        <f t="shared" si="89"/>
        <v>3894677.1223408058</v>
      </c>
    </row>
    <row r="1824" spans="1:22" x14ac:dyDescent="0.3">
      <c r="A1824" s="3" t="s">
        <v>144</v>
      </c>
      <c r="B1824" s="3">
        <v>5</v>
      </c>
      <c r="C1824" s="4" t="s">
        <v>186</v>
      </c>
      <c r="D1824" s="3" t="s">
        <v>225</v>
      </c>
      <c r="E1824" s="3" t="s">
        <v>102</v>
      </c>
      <c r="F1824" s="4" t="s">
        <v>103</v>
      </c>
      <c r="G1824" s="3" t="s">
        <v>16</v>
      </c>
      <c r="H1824" s="5">
        <v>7202.5370000000003</v>
      </c>
      <c r="I1824" s="5">
        <v>19.861999999999998</v>
      </c>
      <c r="J1824" s="5">
        <v>18.8231</v>
      </c>
      <c r="K1824" s="6">
        <v>0.94769408921558762</v>
      </c>
      <c r="L1824" s="5">
        <v>240.08</v>
      </c>
      <c r="M1824" s="19">
        <f>H1824*INDEX('Pliegos Tarifarios (Las Condes)'!$B:$B,MATCH($B1824,'Pliegos Tarifarios (Las Condes)'!$A:$A,0))</f>
        <v>855935.09200599999</v>
      </c>
      <c r="N1824" s="19">
        <f>I1824*INDEX('Pliegos Tarifarios (Las Condes)'!$C:$C,MATCH($B1824,'Pliegos Tarifarios (Las Condes)'!$A:$A,0))</f>
        <v>67540.155002</v>
      </c>
      <c r="O1824" s="19">
        <f>J1824*INDEX('Pliegos Tarifarios (Las Condes)'!$D:$D,MATCH($B1824,'Pliegos Tarifarios (Las Condes)'!$A:$A,0))</f>
        <v>265400.32659339998</v>
      </c>
      <c r="P1824" s="19">
        <f>H1824*INDEX('Pliegos Tarifarios (Las Condes)'!$E:$E,MATCH($B1824,'Pliegos Tarifarios (Las Condes)'!$A:$A,0))</f>
        <v>93143.208484000002</v>
      </c>
      <c r="Q1824" s="19" cm="1">
        <f t="array" ref="Q1824">H1824*_xlfn.IFS(H1824&lt;=350,INDEX('Pliegos Tarifarios (Las Condes)'!$F:$F,MATCH($B1824,'Pliegos Tarifarios (Las Condes)'!$A:$A,0)),H1824&lt;=500,INDEX('Pliegos Tarifarios (Las Condes)'!$G:$G,MATCH($B1824,'Pliegos Tarifarios (Las Condes)'!$A:$A,0)),H1824&lt;=1000,INDEX('Pliegos Tarifarios (Las Condes)'!$H:$H,MATCH($B1824,'Pliegos Tarifarios (Las Condes)'!$A:$A,0)),H1824&lt;=5000,INDEX('Pliegos Tarifarios (Las Condes)'!$I:$I,MATCH($B1824,'Pliegos Tarifarios (Las Condes)'!$A:$A,0)),H1824&gt;5000,INDEX('Pliegos Tarifarios (Las Condes)'!$J:$J,MATCH($B1824,'Pliegos Tarifarios (Las Condes)'!$A:$A,0)))/1.19</f>
        <v>23635.215953781513</v>
      </c>
      <c r="R1824" s="19">
        <f>INDEX('Pliegos Tarifarios (Las Condes)'!$K:$K,MATCH($B1824,'Pliegos Tarifarios (Las Condes)'!$A:$A,0))</f>
        <v>723.32799999999997</v>
      </c>
      <c r="S1824" s="21">
        <f t="shared" si="87"/>
        <v>1306377.3260391816</v>
      </c>
      <c r="T1824" s="21">
        <f t="shared" si="88"/>
        <v>248211.69194744449</v>
      </c>
      <c r="U1824" s="19">
        <v>0</v>
      </c>
      <c r="V1824" s="21">
        <f t="shared" si="89"/>
        <v>1554589.0179866261</v>
      </c>
    </row>
    <row r="1825" spans="1:22" x14ac:dyDescent="0.3">
      <c r="A1825" s="3" t="s">
        <v>144</v>
      </c>
      <c r="B1825" s="3">
        <v>5</v>
      </c>
      <c r="C1825" s="4" t="s">
        <v>186</v>
      </c>
      <c r="D1825" s="3" t="s">
        <v>226</v>
      </c>
      <c r="E1825" s="3" t="s">
        <v>105</v>
      </c>
      <c r="F1825" s="4" t="s">
        <v>106</v>
      </c>
      <c r="G1825" s="3" t="s">
        <v>30</v>
      </c>
      <c r="H1825" s="5">
        <v>2398.0569</v>
      </c>
      <c r="I1825" s="5">
        <v>6.5354999999999999</v>
      </c>
      <c r="J1825" s="5">
        <v>6.5354999999999999</v>
      </c>
      <c r="K1825" s="6">
        <v>1</v>
      </c>
      <c r="L1825" s="5">
        <v>79.94</v>
      </c>
      <c r="M1825" s="19">
        <f>H1825*INDEX('Pliegos Tarifarios (Las Condes)'!$B:$B,MATCH($B1825,'Pliegos Tarifarios (Las Condes)'!$A:$A,0))</f>
        <v>284980.2858822</v>
      </c>
      <c r="N1825" s="19">
        <f>I1825*INDEX('Pliegos Tarifarios (Las Condes)'!$C:$C,MATCH($B1825,'Pliegos Tarifarios (Las Condes)'!$A:$A,0))</f>
        <v>22223.7782205</v>
      </c>
      <c r="O1825" s="19">
        <f>J1825*INDEX('Pliegos Tarifarios (Las Condes)'!$D:$D,MATCH($B1825,'Pliegos Tarifarios (Las Condes)'!$A:$A,0))</f>
        <v>92148.680846999996</v>
      </c>
      <c r="P1825" s="19">
        <f>H1825*INDEX('Pliegos Tarifarios (Las Condes)'!$E:$E,MATCH($B1825,'Pliegos Tarifarios (Las Condes)'!$A:$A,0))</f>
        <v>31011.671830800002</v>
      </c>
      <c r="Q1825" s="19" cm="1">
        <f t="array" ref="Q1825">H1825*_xlfn.IFS(H1825&lt;=350,INDEX('Pliegos Tarifarios (Las Condes)'!$F:$F,MATCH($B1825,'Pliegos Tarifarios (Las Condes)'!$A:$A,0)),H1825&lt;=500,INDEX('Pliegos Tarifarios (Las Condes)'!$G:$G,MATCH($B1825,'Pliegos Tarifarios (Las Condes)'!$A:$A,0)),H1825&lt;=1000,INDEX('Pliegos Tarifarios (Las Condes)'!$H:$H,MATCH($B1825,'Pliegos Tarifarios (Las Condes)'!$A:$A,0)),H1825&lt;=5000,INDEX('Pliegos Tarifarios (Las Condes)'!$I:$I,MATCH($B1825,'Pliegos Tarifarios (Las Condes)'!$A:$A,0)),H1825&gt;5000,INDEX('Pliegos Tarifarios (Las Condes)'!$J:$J,MATCH($B1825,'Pliegos Tarifarios (Las Condes)'!$A:$A,0)))/1.19</f>
        <v>7196.1858738655455</v>
      </c>
      <c r="R1825" s="19">
        <f>INDEX('Pliegos Tarifarios (Las Condes)'!$K:$K,MATCH($B1825,'Pliegos Tarifarios (Las Condes)'!$A:$A,0))</f>
        <v>723.32799999999997</v>
      </c>
      <c r="S1825" s="21">
        <f t="shared" si="87"/>
        <v>438283.93065436551</v>
      </c>
      <c r="T1825" s="21">
        <f t="shared" si="88"/>
        <v>83273.946824329454</v>
      </c>
      <c r="U1825" s="19">
        <v>0</v>
      </c>
      <c r="V1825" s="21">
        <f t="shared" si="89"/>
        <v>521557.87747869495</v>
      </c>
    </row>
    <row r="1826" spans="1:22" x14ac:dyDescent="0.3">
      <c r="A1826" s="3" t="s">
        <v>144</v>
      </c>
      <c r="B1826" s="3">
        <v>5</v>
      </c>
      <c r="C1826" s="4" t="s">
        <v>186</v>
      </c>
      <c r="D1826" s="3" t="s">
        <v>227</v>
      </c>
      <c r="E1826" s="3" t="s">
        <v>105</v>
      </c>
      <c r="F1826" s="4" t="s">
        <v>108</v>
      </c>
      <c r="G1826" s="3" t="s">
        <v>30</v>
      </c>
      <c r="H1826" s="5">
        <v>2398.2024999999999</v>
      </c>
      <c r="I1826" s="5">
        <v>6.5773999999999999</v>
      </c>
      <c r="J1826" s="5">
        <v>6.4291</v>
      </c>
      <c r="K1826" s="6">
        <v>0.97745309696840699</v>
      </c>
      <c r="L1826" s="5">
        <v>79.94</v>
      </c>
      <c r="M1826" s="19">
        <f>H1826*INDEX('Pliegos Tarifarios (Las Condes)'!$B:$B,MATCH($B1826,'Pliegos Tarifarios (Las Condes)'!$A:$A,0))</f>
        <v>284997.58869499998</v>
      </c>
      <c r="N1826" s="19">
        <f>I1826*INDEX('Pliegos Tarifarios (Las Condes)'!$C:$C,MATCH($B1826,'Pliegos Tarifarios (Las Condes)'!$A:$A,0))</f>
        <v>22366.2579554</v>
      </c>
      <c r="O1826" s="19">
        <f>J1826*INDEX('Pliegos Tarifarios (Las Condes)'!$D:$D,MATCH($B1826,'Pliegos Tarifarios (Las Condes)'!$A:$A,0))</f>
        <v>90648.471277400007</v>
      </c>
      <c r="P1826" s="19">
        <f>H1826*INDEX('Pliegos Tarifarios (Las Condes)'!$E:$E,MATCH($B1826,'Pliegos Tarifarios (Las Condes)'!$A:$A,0))</f>
        <v>31013.55473</v>
      </c>
      <c r="Q1826" s="19" cm="1">
        <f t="array" ref="Q1826">H1826*_xlfn.IFS(H1826&lt;=350,INDEX('Pliegos Tarifarios (Las Condes)'!$F:$F,MATCH($B1826,'Pliegos Tarifarios (Las Condes)'!$A:$A,0)),H1826&lt;=500,INDEX('Pliegos Tarifarios (Las Condes)'!$G:$G,MATCH($B1826,'Pliegos Tarifarios (Las Condes)'!$A:$A,0)),H1826&lt;=1000,INDEX('Pliegos Tarifarios (Las Condes)'!$H:$H,MATCH($B1826,'Pliegos Tarifarios (Las Condes)'!$A:$A,0)),H1826&lt;=5000,INDEX('Pliegos Tarifarios (Las Condes)'!$I:$I,MATCH($B1826,'Pliegos Tarifarios (Las Condes)'!$A:$A,0)),H1826&gt;5000,INDEX('Pliegos Tarifarios (Las Condes)'!$J:$J,MATCH($B1826,'Pliegos Tarifarios (Las Condes)'!$A:$A,0)))/1.19</f>
        <v>7196.6227962184867</v>
      </c>
      <c r="R1826" s="19">
        <f>INDEX('Pliegos Tarifarios (Las Condes)'!$K:$K,MATCH($B1826,'Pliegos Tarifarios (Las Condes)'!$A:$A,0))</f>
        <v>723.32799999999997</v>
      </c>
      <c r="S1826" s="21">
        <f t="shared" si="87"/>
        <v>436945.82345401845</v>
      </c>
      <c r="T1826" s="21">
        <f t="shared" si="88"/>
        <v>83019.706456263506</v>
      </c>
      <c r="U1826" s="19">
        <v>0</v>
      </c>
      <c r="V1826" s="21">
        <f t="shared" si="89"/>
        <v>519965.52991028194</v>
      </c>
    </row>
    <row r="1827" spans="1:22" x14ac:dyDescent="0.3">
      <c r="A1827" s="3" t="s">
        <v>144</v>
      </c>
      <c r="B1827" s="3">
        <v>5</v>
      </c>
      <c r="C1827" s="4" t="s">
        <v>186</v>
      </c>
      <c r="D1827" s="3" t="s">
        <v>228</v>
      </c>
      <c r="E1827" s="3" t="s">
        <v>110</v>
      </c>
      <c r="F1827" s="4" t="s">
        <v>111</v>
      </c>
      <c r="G1827" s="3" t="s">
        <v>30</v>
      </c>
      <c r="H1827" s="5">
        <v>1196.0129999999999</v>
      </c>
      <c r="I1827" s="5">
        <v>3.2827999999999999</v>
      </c>
      <c r="J1827" s="5">
        <v>3.1808000000000001</v>
      </c>
      <c r="K1827" s="6">
        <v>0.9689289630802973</v>
      </c>
      <c r="L1827" s="5">
        <v>39.869999999999997</v>
      </c>
      <c r="M1827" s="19">
        <f>H1827*INDEX('Pliegos Tarifarios (Las Condes)'!$B:$B,MATCH($B1827,'Pliegos Tarifarios (Las Condes)'!$A:$A,0))</f>
        <v>142131.79289399998</v>
      </c>
      <c r="N1827" s="19">
        <f>I1827*INDEX('Pliegos Tarifarios (Las Condes)'!$C:$C,MATCH($B1827,'Pliegos Tarifarios (Las Condes)'!$A:$A,0))</f>
        <v>11163.066198799999</v>
      </c>
      <c r="O1827" s="19">
        <f>J1827*INDEX('Pliegos Tarifarios (Las Condes)'!$D:$D,MATCH($B1827,'Pliegos Tarifarios (Las Condes)'!$A:$A,0))</f>
        <v>44848.370291200001</v>
      </c>
      <c r="P1827" s="19">
        <f>H1827*INDEX('Pliegos Tarifarios (Las Condes)'!$E:$E,MATCH($B1827,'Pliegos Tarifarios (Las Condes)'!$A:$A,0))</f>
        <v>15466.840115999999</v>
      </c>
      <c r="Q1827" s="19" cm="1">
        <f t="array" ref="Q1827">H1827*_xlfn.IFS(H1827&lt;=350,INDEX('Pliegos Tarifarios (Las Condes)'!$F:$F,MATCH($B1827,'Pliegos Tarifarios (Las Condes)'!$A:$A,0)),H1827&lt;=500,INDEX('Pliegos Tarifarios (Las Condes)'!$G:$G,MATCH($B1827,'Pliegos Tarifarios (Las Condes)'!$A:$A,0)),H1827&lt;=1000,INDEX('Pliegos Tarifarios (Las Condes)'!$H:$H,MATCH($B1827,'Pliegos Tarifarios (Las Condes)'!$A:$A,0)),H1827&lt;=5000,INDEX('Pliegos Tarifarios (Las Condes)'!$I:$I,MATCH($B1827,'Pliegos Tarifarios (Las Condes)'!$A:$A,0)),H1827&gt;5000,INDEX('Pliegos Tarifarios (Las Condes)'!$J:$J,MATCH($B1827,'Pliegos Tarifarios (Las Condes)'!$A:$A,0)))/1.19</f>
        <v>3589.0440529411758</v>
      </c>
      <c r="R1827" s="19">
        <f>INDEX('Pliegos Tarifarios (Las Condes)'!$K:$K,MATCH($B1827,'Pliegos Tarifarios (Las Condes)'!$A:$A,0))</f>
        <v>723.32799999999997</v>
      </c>
      <c r="S1827" s="21">
        <f t="shared" si="87"/>
        <v>217922.44155294116</v>
      </c>
      <c r="T1827" s="21">
        <f t="shared" si="88"/>
        <v>41405.263895058823</v>
      </c>
      <c r="U1827" s="19">
        <v>0</v>
      </c>
      <c r="V1827" s="21">
        <f t="shared" si="89"/>
        <v>259327.70544799999</v>
      </c>
    </row>
    <row r="1828" spans="1:22" x14ac:dyDescent="0.3">
      <c r="A1828" s="3" t="s">
        <v>144</v>
      </c>
      <c r="B1828" s="3">
        <v>5</v>
      </c>
      <c r="C1828" s="4" t="s">
        <v>186</v>
      </c>
      <c r="D1828" s="3" t="s">
        <v>229</v>
      </c>
      <c r="E1828" s="3" t="s">
        <v>113</v>
      </c>
      <c r="F1828" s="4" t="s">
        <v>114</v>
      </c>
      <c r="G1828" s="3" t="s">
        <v>30</v>
      </c>
      <c r="H1828" s="5">
        <v>1807.2038</v>
      </c>
      <c r="I1828" s="5">
        <v>4.8503999999999996</v>
      </c>
      <c r="J1828" s="5">
        <v>4.8503999999999996</v>
      </c>
      <c r="K1828" s="6">
        <v>1</v>
      </c>
      <c r="L1828" s="5">
        <v>60.24</v>
      </c>
      <c r="M1828" s="19">
        <f>H1828*INDEX('Pliegos Tarifarios (Las Condes)'!$B:$B,MATCH($B1828,'Pliegos Tarifarios (Las Condes)'!$A:$A,0))</f>
        <v>214764.48518439999</v>
      </c>
      <c r="N1828" s="19">
        <f>I1828*INDEX('Pliegos Tarifarios (Las Condes)'!$C:$C,MATCH($B1828,'Pliegos Tarifarios (Las Condes)'!$A:$A,0))</f>
        <v>16493.6445384</v>
      </c>
      <c r="O1828" s="19">
        <f>J1828*INDEX('Pliegos Tarifarios (Las Condes)'!$D:$D,MATCH($B1828,'Pliegos Tarifarios (Las Condes)'!$A:$A,0))</f>
        <v>68389.252785599994</v>
      </c>
      <c r="P1828" s="19">
        <f>H1828*INDEX('Pliegos Tarifarios (Las Condes)'!$E:$E,MATCH($B1828,'Pliegos Tarifarios (Las Condes)'!$A:$A,0))</f>
        <v>23370.7595416</v>
      </c>
      <c r="Q1828" s="19" cm="1">
        <f t="array" ref="Q1828">H1828*_xlfn.IFS(H1828&lt;=350,INDEX('Pliegos Tarifarios (Las Condes)'!$F:$F,MATCH($B1828,'Pliegos Tarifarios (Las Condes)'!$A:$A,0)),H1828&lt;=500,INDEX('Pliegos Tarifarios (Las Condes)'!$G:$G,MATCH($B1828,'Pliegos Tarifarios (Las Condes)'!$A:$A,0)),H1828&lt;=1000,INDEX('Pliegos Tarifarios (Las Condes)'!$H:$H,MATCH($B1828,'Pliegos Tarifarios (Las Condes)'!$A:$A,0)),H1828&lt;=5000,INDEX('Pliegos Tarifarios (Las Condes)'!$I:$I,MATCH($B1828,'Pliegos Tarifarios (Las Condes)'!$A:$A,0)),H1828&gt;5000,INDEX('Pliegos Tarifarios (Las Condes)'!$J:$J,MATCH($B1828,'Pliegos Tarifarios (Las Condes)'!$A:$A,0)))/1.19</f>
        <v>5423.1300586554617</v>
      </c>
      <c r="R1828" s="19">
        <f>INDEX('Pliegos Tarifarios (Las Condes)'!$K:$K,MATCH($B1828,'Pliegos Tarifarios (Las Condes)'!$A:$A,0))</f>
        <v>723.32799999999997</v>
      </c>
      <c r="S1828" s="21">
        <f t="shared" si="87"/>
        <v>329164.60010865546</v>
      </c>
      <c r="T1828" s="21">
        <f t="shared" si="88"/>
        <v>62541.274020644538</v>
      </c>
      <c r="U1828" s="19">
        <v>0</v>
      </c>
      <c r="V1828" s="21">
        <f t="shared" si="89"/>
        <v>391705.87412930001</v>
      </c>
    </row>
    <row r="1829" spans="1:22" x14ac:dyDescent="0.3">
      <c r="A1829" s="3" t="s">
        <v>144</v>
      </c>
      <c r="B1829" s="3">
        <v>5</v>
      </c>
      <c r="C1829" s="4" t="s">
        <v>186</v>
      </c>
      <c r="D1829" s="3" t="s">
        <v>230</v>
      </c>
      <c r="E1829" s="3" t="s">
        <v>116</v>
      </c>
      <c r="F1829" s="4" t="s">
        <v>117</v>
      </c>
      <c r="G1829" s="3" t="s">
        <v>30</v>
      </c>
      <c r="H1829" s="5">
        <v>300.34899999999999</v>
      </c>
      <c r="I1829" s="5">
        <v>0.81699999999999995</v>
      </c>
      <c r="J1829" s="5">
        <v>0.79459999999999997</v>
      </c>
      <c r="K1829" s="6">
        <v>0.97258261933904533</v>
      </c>
      <c r="L1829" s="5">
        <v>10.01</v>
      </c>
      <c r="M1829" s="19">
        <f>H1829*INDEX('Pliegos Tarifarios (Las Condes)'!$B:$B,MATCH($B1829,'Pliegos Tarifarios (Las Condes)'!$A:$A,0))</f>
        <v>35692.874462</v>
      </c>
      <c r="N1829" s="19">
        <f>I1829*INDEX('Pliegos Tarifarios (Las Condes)'!$C:$C,MATCH($B1829,'Pliegos Tarifarios (Las Condes)'!$A:$A,0))</f>
        <v>2778.1848069999996</v>
      </c>
      <c r="O1829" s="19">
        <f>J1829*INDEX('Pliegos Tarifarios (Las Condes)'!$D:$D,MATCH($B1829,'Pliegos Tarifarios (Las Condes)'!$A:$A,0))</f>
        <v>11203.6327444</v>
      </c>
      <c r="P1829" s="19">
        <f>H1829*INDEX('Pliegos Tarifarios (Las Condes)'!$E:$E,MATCH($B1829,'Pliegos Tarifarios (Las Condes)'!$A:$A,0))</f>
        <v>3884.1132680000001</v>
      </c>
      <c r="Q1829" s="19" cm="1">
        <f t="array" ref="Q1829">H1829*_xlfn.IFS(H1829&lt;=350,INDEX('Pliegos Tarifarios (Las Condes)'!$F:$F,MATCH($B1829,'Pliegos Tarifarios (Las Condes)'!$A:$A,0)),H1829&lt;=500,INDEX('Pliegos Tarifarios (Las Condes)'!$G:$G,MATCH($B1829,'Pliegos Tarifarios (Las Condes)'!$A:$A,0)),H1829&lt;=1000,INDEX('Pliegos Tarifarios (Las Condes)'!$H:$H,MATCH($B1829,'Pliegos Tarifarios (Las Condes)'!$A:$A,0)),H1829&lt;=5000,INDEX('Pliegos Tarifarios (Las Condes)'!$I:$I,MATCH($B1829,'Pliegos Tarifarios (Las Condes)'!$A:$A,0)),H1829&gt;5000,INDEX('Pliegos Tarifarios (Las Condes)'!$J:$J,MATCH($B1829,'Pliegos Tarifarios (Las Condes)'!$A:$A,0)))/1.19</f>
        <v>197.87698823529411</v>
      </c>
      <c r="R1829" s="19">
        <f>INDEX('Pliegos Tarifarios (Las Condes)'!$K:$K,MATCH($B1829,'Pliegos Tarifarios (Las Condes)'!$A:$A,0))</f>
        <v>723.32799999999997</v>
      </c>
      <c r="S1829" s="21">
        <f t="shared" si="87"/>
        <v>54480.010269635291</v>
      </c>
      <c r="T1829" s="21">
        <f t="shared" si="88"/>
        <v>10351.201951230705</v>
      </c>
      <c r="U1829" s="19">
        <v>0</v>
      </c>
      <c r="V1829" s="21">
        <f t="shared" si="89"/>
        <v>64831.212220866</v>
      </c>
    </row>
    <row r="1830" spans="1:22" x14ac:dyDescent="0.3">
      <c r="A1830" s="3" t="s">
        <v>144</v>
      </c>
      <c r="B1830" s="3">
        <v>5</v>
      </c>
      <c r="C1830" s="4" t="s">
        <v>186</v>
      </c>
      <c r="D1830" s="3" t="s">
        <v>231</v>
      </c>
      <c r="E1830" s="3" t="s">
        <v>116</v>
      </c>
      <c r="F1830" s="4" t="s">
        <v>119</v>
      </c>
      <c r="G1830" s="3" t="s">
        <v>30</v>
      </c>
      <c r="H1830" s="5">
        <v>300.03399999999999</v>
      </c>
      <c r="I1830" s="5">
        <v>0.80010000000000003</v>
      </c>
      <c r="J1830" s="5">
        <v>0.80010000000000003</v>
      </c>
      <c r="K1830" s="6">
        <v>1</v>
      </c>
      <c r="L1830" s="5">
        <v>10</v>
      </c>
      <c r="M1830" s="19">
        <f>H1830*INDEX('Pliegos Tarifarios (Las Condes)'!$B:$B,MATCH($B1830,'Pliegos Tarifarios (Las Condes)'!$A:$A,0))</f>
        <v>35655.440491999994</v>
      </c>
      <c r="N1830" s="19">
        <f>I1830*INDEX('Pliegos Tarifarios (Las Condes)'!$C:$C,MATCH($B1830,'Pliegos Tarifarios (Las Condes)'!$A:$A,0))</f>
        <v>2720.7168471</v>
      </c>
      <c r="O1830" s="19">
        <f>J1830*INDEX('Pliegos Tarifarios (Las Condes)'!$D:$D,MATCH($B1830,'Pliegos Tarifarios (Las Condes)'!$A:$A,0))</f>
        <v>11281.1811714</v>
      </c>
      <c r="P1830" s="19">
        <f>H1830*INDEX('Pliegos Tarifarios (Las Condes)'!$E:$E,MATCH($B1830,'Pliegos Tarifarios (Las Condes)'!$A:$A,0))</f>
        <v>3880.0396879999998</v>
      </c>
      <c r="Q1830" s="19" cm="1">
        <f t="array" ref="Q1830">H1830*_xlfn.IFS(H1830&lt;=350,INDEX('Pliegos Tarifarios (Las Condes)'!$F:$F,MATCH($B1830,'Pliegos Tarifarios (Las Condes)'!$A:$A,0)),H1830&lt;=500,INDEX('Pliegos Tarifarios (Las Condes)'!$G:$G,MATCH($B1830,'Pliegos Tarifarios (Las Condes)'!$A:$A,0)),H1830&lt;=1000,INDEX('Pliegos Tarifarios (Las Condes)'!$H:$H,MATCH($B1830,'Pliegos Tarifarios (Las Condes)'!$A:$A,0)),H1830&lt;=5000,INDEX('Pliegos Tarifarios (Las Condes)'!$I:$I,MATCH($B1830,'Pliegos Tarifarios (Las Condes)'!$A:$A,0)),H1830&gt;5000,INDEX('Pliegos Tarifarios (Las Condes)'!$J:$J,MATCH($B1830,'Pliegos Tarifarios (Las Condes)'!$A:$A,0)))/1.19</f>
        <v>197.66945882352942</v>
      </c>
      <c r="R1830" s="19">
        <f>INDEX('Pliegos Tarifarios (Las Condes)'!$K:$K,MATCH($B1830,'Pliegos Tarifarios (Las Condes)'!$A:$A,0))</f>
        <v>723.32799999999997</v>
      </c>
      <c r="S1830" s="21">
        <f t="shared" si="87"/>
        <v>54458.375657323515</v>
      </c>
      <c r="T1830" s="21">
        <f t="shared" si="88"/>
        <v>10347.091374891468</v>
      </c>
      <c r="U1830" s="19">
        <v>0</v>
      </c>
      <c r="V1830" s="21">
        <f t="shared" si="89"/>
        <v>64805.467032214983</v>
      </c>
    </row>
    <row r="1831" spans="1:22" x14ac:dyDescent="0.3">
      <c r="A1831" s="3" t="s">
        <v>144</v>
      </c>
      <c r="B1831" s="3">
        <v>5</v>
      </c>
      <c r="C1831" s="4" t="s">
        <v>186</v>
      </c>
      <c r="D1831" s="3" t="s">
        <v>232</v>
      </c>
      <c r="E1831" s="3" t="s">
        <v>121</v>
      </c>
      <c r="F1831" s="4" t="s">
        <v>122</v>
      </c>
      <c r="G1831" s="3" t="s">
        <v>30</v>
      </c>
      <c r="H1831" s="5">
        <v>300.16410000000002</v>
      </c>
      <c r="I1831" s="5">
        <v>0.81559999999999999</v>
      </c>
      <c r="J1831" s="5">
        <v>0.80649999999999999</v>
      </c>
      <c r="K1831" s="6">
        <v>0.98884256988719965</v>
      </c>
      <c r="L1831" s="5">
        <v>10.01</v>
      </c>
      <c r="M1831" s="19">
        <f>H1831*INDEX('Pliegos Tarifarios (Las Condes)'!$B:$B,MATCH($B1831,'Pliegos Tarifarios (Las Condes)'!$A:$A,0))</f>
        <v>35670.901315800002</v>
      </c>
      <c r="N1831" s="19">
        <f>I1831*INDEX('Pliegos Tarifarios (Las Condes)'!$C:$C,MATCH($B1831,'Pliegos Tarifarios (Las Condes)'!$A:$A,0))</f>
        <v>2773.4241476000002</v>
      </c>
      <c r="O1831" s="19">
        <f>J1831*INDEX('Pliegos Tarifarios (Las Condes)'!$D:$D,MATCH($B1831,'Pliegos Tarifarios (Las Condes)'!$A:$A,0))</f>
        <v>11371.419341000001</v>
      </c>
      <c r="P1831" s="19">
        <f>H1831*INDEX('Pliegos Tarifarios (Las Condes)'!$E:$E,MATCH($B1831,'Pliegos Tarifarios (Las Condes)'!$A:$A,0))</f>
        <v>3881.7221412000004</v>
      </c>
      <c r="Q1831" s="19" cm="1">
        <f t="array" ref="Q1831">H1831*_xlfn.IFS(H1831&lt;=350,INDEX('Pliegos Tarifarios (Las Condes)'!$F:$F,MATCH($B1831,'Pliegos Tarifarios (Las Condes)'!$A:$A,0)),H1831&lt;=500,INDEX('Pliegos Tarifarios (Las Condes)'!$G:$G,MATCH($B1831,'Pliegos Tarifarios (Las Condes)'!$A:$A,0)),H1831&lt;=1000,INDEX('Pliegos Tarifarios (Las Condes)'!$H:$H,MATCH($B1831,'Pliegos Tarifarios (Las Condes)'!$A:$A,0)),H1831&lt;=5000,INDEX('Pliegos Tarifarios (Las Condes)'!$I:$I,MATCH($B1831,'Pliegos Tarifarios (Las Condes)'!$A:$A,0)),H1831&gt;5000,INDEX('Pliegos Tarifarios (Las Condes)'!$J:$J,MATCH($B1831,'Pliegos Tarifarios (Las Condes)'!$A:$A,0)))/1.19</f>
        <v>197.75517176470592</v>
      </c>
      <c r="R1831" s="19">
        <f>INDEX('Pliegos Tarifarios (Las Condes)'!$K:$K,MATCH($B1831,'Pliegos Tarifarios (Las Condes)'!$A:$A,0))</f>
        <v>723.32799999999997</v>
      </c>
      <c r="S1831" s="21">
        <f t="shared" si="87"/>
        <v>54618.550117364714</v>
      </c>
      <c r="T1831" s="21">
        <f t="shared" si="88"/>
        <v>10377.524522299296</v>
      </c>
      <c r="U1831" s="19">
        <v>0</v>
      </c>
      <c r="V1831" s="21">
        <f t="shared" si="89"/>
        <v>64996.07463966401</v>
      </c>
    </row>
    <row r="1832" spans="1:22" x14ac:dyDescent="0.3">
      <c r="A1832" s="3" t="s">
        <v>144</v>
      </c>
      <c r="B1832" s="3">
        <v>5</v>
      </c>
      <c r="C1832" s="4" t="s">
        <v>186</v>
      </c>
      <c r="D1832" s="3" t="s">
        <v>233</v>
      </c>
      <c r="E1832" s="3" t="s">
        <v>121</v>
      </c>
      <c r="F1832" s="4" t="s">
        <v>124</v>
      </c>
      <c r="G1832" s="3" t="s">
        <v>30</v>
      </c>
      <c r="H1832" s="5">
        <v>300.60950000000003</v>
      </c>
      <c r="I1832" s="5">
        <v>0.79990000000000006</v>
      </c>
      <c r="J1832" s="5">
        <v>0.79990000000000006</v>
      </c>
      <c r="K1832" s="6">
        <v>1</v>
      </c>
      <c r="L1832" s="5">
        <v>10.02</v>
      </c>
      <c r="M1832" s="19">
        <f>H1832*INDEX('Pliegos Tarifarios (Las Condes)'!$B:$B,MATCH($B1832,'Pliegos Tarifarios (Las Condes)'!$A:$A,0))</f>
        <v>35723.831761000001</v>
      </c>
      <c r="N1832" s="19">
        <f>I1832*INDEX('Pliegos Tarifarios (Las Condes)'!$C:$C,MATCH($B1832,'Pliegos Tarifarios (Las Condes)'!$A:$A,0))</f>
        <v>2720.0367529</v>
      </c>
      <c r="O1832" s="19">
        <f>J1832*INDEX('Pliegos Tarifarios (Las Condes)'!$D:$D,MATCH($B1832,'Pliegos Tarifarios (Las Condes)'!$A:$A,0))</f>
        <v>11278.361228600001</v>
      </c>
      <c r="P1832" s="19">
        <f>H1832*INDEX('Pliegos Tarifarios (Las Condes)'!$E:$E,MATCH($B1832,'Pliegos Tarifarios (Las Condes)'!$A:$A,0))</f>
        <v>3887.4820540000005</v>
      </c>
      <c r="Q1832" s="19" cm="1">
        <f t="array" ref="Q1832">H1832*_xlfn.IFS(H1832&lt;=350,INDEX('Pliegos Tarifarios (Las Condes)'!$F:$F,MATCH($B1832,'Pliegos Tarifarios (Las Condes)'!$A:$A,0)),H1832&lt;=500,INDEX('Pliegos Tarifarios (Las Condes)'!$G:$G,MATCH($B1832,'Pliegos Tarifarios (Las Condes)'!$A:$A,0)),H1832&lt;=1000,INDEX('Pliegos Tarifarios (Las Condes)'!$H:$H,MATCH($B1832,'Pliegos Tarifarios (Las Condes)'!$A:$A,0)),H1832&lt;=5000,INDEX('Pliegos Tarifarios (Las Condes)'!$I:$I,MATCH($B1832,'Pliegos Tarifarios (Las Condes)'!$A:$A,0)),H1832&gt;5000,INDEX('Pliegos Tarifarios (Las Condes)'!$J:$J,MATCH($B1832,'Pliegos Tarifarios (Las Condes)'!$A:$A,0)))/1.19</f>
        <v>198.04861176470592</v>
      </c>
      <c r="R1832" s="19">
        <f>INDEX('Pliegos Tarifarios (Las Condes)'!$K:$K,MATCH($B1832,'Pliegos Tarifarios (Las Condes)'!$A:$A,0))</f>
        <v>723.32799999999997</v>
      </c>
      <c r="S1832" s="21">
        <f t="shared" si="87"/>
        <v>54531.08840826471</v>
      </c>
      <c r="T1832" s="21">
        <f t="shared" si="88"/>
        <v>10360.906797570295</v>
      </c>
      <c r="U1832" s="19">
        <v>0</v>
      </c>
      <c r="V1832" s="21">
        <f t="shared" si="89"/>
        <v>64891.995205835003</v>
      </c>
    </row>
    <row r="1833" spans="1:22" x14ac:dyDescent="0.3">
      <c r="A1833" s="3" t="s">
        <v>144</v>
      </c>
      <c r="B1833" s="3">
        <v>5</v>
      </c>
      <c r="C1833" s="4" t="s">
        <v>186</v>
      </c>
      <c r="D1833" s="3" t="s">
        <v>234</v>
      </c>
      <c r="E1833" s="3" t="s">
        <v>121</v>
      </c>
      <c r="F1833" s="4" t="s">
        <v>126</v>
      </c>
      <c r="G1833" s="3" t="s">
        <v>30</v>
      </c>
      <c r="H1833" s="5">
        <v>299.6721</v>
      </c>
      <c r="I1833" s="5">
        <v>0.80449999999999999</v>
      </c>
      <c r="J1833" s="5">
        <v>0.79159999999999997</v>
      </c>
      <c r="K1833" s="6">
        <v>0.98396519577377251</v>
      </c>
      <c r="L1833" s="5">
        <v>9.99</v>
      </c>
      <c r="M1833" s="19">
        <f>H1833*INDEX('Pliegos Tarifarios (Las Condes)'!$B:$B,MATCH($B1833,'Pliegos Tarifarios (Las Condes)'!$A:$A,0))</f>
        <v>35612.433019799995</v>
      </c>
      <c r="N1833" s="19">
        <f>I1833*INDEX('Pliegos Tarifarios (Las Condes)'!$C:$C,MATCH($B1833,'Pliegos Tarifarios (Las Condes)'!$A:$A,0))</f>
        <v>2735.6789195000001</v>
      </c>
      <c r="O1833" s="19">
        <f>J1833*INDEX('Pliegos Tarifarios (Las Condes)'!$D:$D,MATCH($B1833,'Pliegos Tarifarios (Las Condes)'!$A:$A,0))</f>
        <v>11161.3336024</v>
      </c>
      <c r="P1833" s="19">
        <f>H1833*INDEX('Pliegos Tarifarios (Las Condes)'!$E:$E,MATCH($B1833,'Pliegos Tarifarios (Las Condes)'!$A:$A,0))</f>
        <v>3875.3595972000003</v>
      </c>
      <c r="Q1833" s="19" cm="1">
        <f t="array" ref="Q1833">H1833*_xlfn.IFS(H1833&lt;=350,INDEX('Pliegos Tarifarios (Las Condes)'!$F:$F,MATCH($B1833,'Pliegos Tarifarios (Las Condes)'!$A:$A,0)),H1833&lt;=500,INDEX('Pliegos Tarifarios (Las Condes)'!$G:$G,MATCH($B1833,'Pliegos Tarifarios (Las Condes)'!$A:$A,0)),H1833&lt;=1000,INDEX('Pliegos Tarifarios (Las Condes)'!$H:$H,MATCH($B1833,'Pliegos Tarifarios (Las Condes)'!$A:$A,0)),H1833&lt;=5000,INDEX('Pliegos Tarifarios (Las Condes)'!$I:$I,MATCH($B1833,'Pliegos Tarifarios (Las Condes)'!$A:$A,0)),H1833&gt;5000,INDEX('Pliegos Tarifarios (Las Condes)'!$J:$J,MATCH($B1833,'Pliegos Tarifarios (Las Condes)'!$A:$A,0)))/1.19</f>
        <v>197.4310305882353</v>
      </c>
      <c r="R1833" s="19">
        <f>INDEX('Pliegos Tarifarios (Las Condes)'!$K:$K,MATCH($B1833,'Pliegos Tarifarios (Las Condes)'!$A:$A,0))</f>
        <v>723.32799999999997</v>
      </c>
      <c r="S1833" s="21">
        <f t="shared" si="87"/>
        <v>54305.564169488236</v>
      </c>
      <c r="T1833" s="21">
        <f t="shared" si="88"/>
        <v>10318.057192202765</v>
      </c>
      <c r="U1833" s="19">
        <v>0</v>
      </c>
      <c r="V1833" s="21">
        <f t="shared" si="89"/>
        <v>64623.621361691003</v>
      </c>
    </row>
    <row r="1834" spans="1:22" x14ac:dyDescent="0.3">
      <c r="A1834" s="3" t="s">
        <v>144</v>
      </c>
      <c r="B1834" s="3">
        <v>5</v>
      </c>
      <c r="C1834" s="4" t="s">
        <v>186</v>
      </c>
      <c r="D1834" s="3" t="s">
        <v>235</v>
      </c>
      <c r="E1834" s="3" t="s">
        <v>121</v>
      </c>
      <c r="F1834" s="4" t="s">
        <v>128</v>
      </c>
      <c r="G1834" s="3" t="s">
        <v>30</v>
      </c>
      <c r="H1834" s="5">
        <v>300.14879999999999</v>
      </c>
      <c r="I1834" s="5">
        <v>0.85909999999999997</v>
      </c>
      <c r="J1834" s="5">
        <v>0.79910000000000003</v>
      </c>
      <c r="K1834" s="6">
        <v>0.93015946921196613</v>
      </c>
      <c r="L1834" s="5">
        <v>10</v>
      </c>
      <c r="M1834" s="19">
        <f>H1834*INDEX('Pliegos Tarifarios (Las Condes)'!$B:$B,MATCH($B1834,'Pliegos Tarifarios (Las Condes)'!$A:$A,0))</f>
        <v>35669.083094399997</v>
      </c>
      <c r="N1834" s="19">
        <f>I1834*INDEX('Pliegos Tarifarios (Las Condes)'!$C:$C,MATCH($B1834,'Pliegos Tarifarios (Las Condes)'!$A:$A,0))</f>
        <v>2921.3446361000001</v>
      </c>
      <c r="O1834" s="19">
        <f>J1834*INDEX('Pliegos Tarifarios (Las Condes)'!$D:$D,MATCH($B1834,'Pliegos Tarifarios (Las Condes)'!$A:$A,0))</f>
        <v>11267.0814574</v>
      </c>
      <c r="P1834" s="19">
        <f>H1834*INDEX('Pliegos Tarifarios (Las Condes)'!$E:$E,MATCH($B1834,'Pliegos Tarifarios (Las Condes)'!$A:$A,0))</f>
        <v>3881.5242816</v>
      </c>
      <c r="Q1834" s="19" cm="1">
        <f t="array" ref="Q1834">H1834*_xlfn.IFS(H1834&lt;=350,INDEX('Pliegos Tarifarios (Las Condes)'!$F:$F,MATCH($B1834,'Pliegos Tarifarios (Las Condes)'!$A:$A,0)),H1834&lt;=500,INDEX('Pliegos Tarifarios (Las Condes)'!$G:$G,MATCH($B1834,'Pliegos Tarifarios (Las Condes)'!$A:$A,0)),H1834&lt;=1000,INDEX('Pliegos Tarifarios (Las Condes)'!$H:$H,MATCH($B1834,'Pliegos Tarifarios (Las Condes)'!$A:$A,0)),H1834&lt;=5000,INDEX('Pliegos Tarifarios (Las Condes)'!$I:$I,MATCH($B1834,'Pliegos Tarifarios (Las Condes)'!$A:$A,0)),H1834&gt;5000,INDEX('Pliegos Tarifarios (Las Condes)'!$J:$J,MATCH($B1834,'Pliegos Tarifarios (Las Condes)'!$A:$A,0)))/1.19</f>
        <v>197.7450917647059</v>
      </c>
      <c r="R1834" s="19">
        <f>INDEX('Pliegos Tarifarios (Las Condes)'!$K:$K,MATCH($B1834,'Pliegos Tarifarios (Las Condes)'!$A:$A,0))</f>
        <v>723.32799999999997</v>
      </c>
      <c r="S1834" s="21">
        <f t="shared" si="87"/>
        <v>54660.106561264707</v>
      </c>
      <c r="T1834" s="21">
        <f t="shared" si="88"/>
        <v>10385.420246640295</v>
      </c>
      <c r="U1834" s="19">
        <v>0</v>
      </c>
      <c r="V1834" s="21">
        <f t="shared" si="89"/>
        <v>65045.526807905</v>
      </c>
    </row>
    <row r="1835" spans="1:22" x14ac:dyDescent="0.3">
      <c r="A1835" s="3" t="s">
        <v>144</v>
      </c>
      <c r="B1835" s="3">
        <v>5</v>
      </c>
      <c r="C1835" s="4" t="s">
        <v>186</v>
      </c>
      <c r="D1835" s="3" t="s">
        <v>236</v>
      </c>
      <c r="E1835" s="3" t="s">
        <v>121</v>
      </c>
      <c r="F1835" s="4" t="s">
        <v>130</v>
      </c>
      <c r="G1835" s="3" t="s">
        <v>30</v>
      </c>
      <c r="H1835" s="5">
        <v>299.74110000000002</v>
      </c>
      <c r="I1835" s="5">
        <v>0.79710000000000003</v>
      </c>
      <c r="J1835" s="5">
        <v>0.79449999999999998</v>
      </c>
      <c r="K1835" s="6">
        <v>0.9967381758875925</v>
      </c>
      <c r="L1835" s="5">
        <v>9.99</v>
      </c>
      <c r="M1835" s="19">
        <f>H1835*INDEX('Pliegos Tarifarios (Las Condes)'!$B:$B,MATCH($B1835,'Pliegos Tarifarios (Las Condes)'!$A:$A,0))</f>
        <v>35620.632841799998</v>
      </c>
      <c r="N1835" s="19">
        <f>I1835*INDEX('Pliegos Tarifarios (Las Condes)'!$C:$C,MATCH($B1835,'Pliegos Tarifarios (Las Condes)'!$A:$A,0))</f>
        <v>2710.5154341000002</v>
      </c>
      <c r="O1835" s="19">
        <f>J1835*INDEX('Pliegos Tarifarios (Las Condes)'!$D:$D,MATCH($B1835,'Pliegos Tarifarios (Las Condes)'!$A:$A,0))</f>
        <v>11202.222773</v>
      </c>
      <c r="P1835" s="19">
        <f>H1835*INDEX('Pliegos Tarifarios (Las Condes)'!$E:$E,MATCH($B1835,'Pliegos Tarifarios (Las Condes)'!$A:$A,0))</f>
        <v>3876.2519052000002</v>
      </c>
      <c r="Q1835" s="19" cm="1">
        <f t="array" ref="Q1835">H1835*_xlfn.IFS(H1835&lt;=350,INDEX('Pliegos Tarifarios (Las Condes)'!$F:$F,MATCH($B1835,'Pliegos Tarifarios (Las Condes)'!$A:$A,0)),H1835&lt;=500,INDEX('Pliegos Tarifarios (Las Condes)'!$G:$G,MATCH($B1835,'Pliegos Tarifarios (Las Condes)'!$A:$A,0)),H1835&lt;=1000,INDEX('Pliegos Tarifarios (Las Condes)'!$H:$H,MATCH($B1835,'Pliegos Tarifarios (Las Condes)'!$A:$A,0)),H1835&lt;=5000,INDEX('Pliegos Tarifarios (Las Condes)'!$I:$I,MATCH($B1835,'Pliegos Tarifarios (Las Condes)'!$A:$A,0)),H1835&gt;5000,INDEX('Pliegos Tarifarios (Las Condes)'!$J:$J,MATCH($B1835,'Pliegos Tarifarios (Las Condes)'!$A:$A,0)))/1.19</f>
        <v>197.47648941176473</v>
      </c>
      <c r="R1835" s="19">
        <f>INDEX('Pliegos Tarifarios (Las Condes)'!$K:$K,MATCH($B1835,'Pliegos Tarifarios (Las Condes)'!$A:$A,0))</f>
        <v>723.32799999999997</v>
      </c>
      <c r="S1835" s="21">
        <f t="shared" si="87"/>
        <v>54330.427443511762</v>
      </c>
      <c r="T1835" s="21">
        <f t="shared" si="88"/>
        <v>10322.781214267236</v>
      </c>
      <c r="U1835" s="19">
        <v>0</v>
      </c>
      <c r="V1835" s="21">
        <f t="shared" si="89"/>
        <v>64653.208657778996</v>
      </c>
    </row>
    <row r="1836" spans="1:22" x14ac:dyDescent="0.3">
      <c r="A1836" s="3" t="s">
        <v>144</v>
      </c>
      <c r="B1836" s="3">
        <v>5</v>
      </c>
      <c r="C1836" s="4" t="s">
        <v>186</v>
      </c>
      <c r="D1836" s="3" t="s">
        <v>237</v>
      </c>
      <c r="E1836" s="3" t="s">
        <v>121</v>
      </c>
      <c r="F1836" s="4" t="s">
        <v>132</v>
      </c>
      <c r="G1836" s="3" t="s">
        <v>30</v>
      </c>
      <c r="H1836" s="5">
        <v>299.88670000000002</v>
      </c>
      <c r="I1836" s="5">
        <v>0.80820000000000003</v>
      </c>
      <c r="J1836" s="5">
        <v>0.80200000000000005</v>
      </c>
      <c r="K1836" s="6">
        <v>0.9923286315268498</v>
      </c>
      <c r="L1836" s="5">
        <v>10</v>
      </c>
      <c r="M1836" s="19">
        <f>H1836*INDEX('Pliegos Tarifarios (Las Condes)'!$B:$B,MATCH($B1836,'Pliegos Tarifarios (Las Condes)'!$A:$A,0))</f>
        <v>35637.935654599998</v>
      </c>
      <c r="N1836" s="19">
        <f>I1836*INDEX('Pliegos Tarifarios (Las Condes)'!$C:$C,MATCH($B1836,'Pliegos Tarifarios (Las Condes)'!$A:$A,0))</f>
        <v>2748.2606622000003</v>
      </c>
      <c r="O1836" s="19">
        <f>J1836*INDEX('Pliegos Tarifarios (Las Condes)'!$D:$D,MATCH($B1836,'Pliegos Tarifarios (Las Condes)'!$A:$A,0))</f>
        <v>11307.970628000001</v>
      </c>
      <c r="P1836" s="19">
        <f>H1836*INDEX('Pliegos Tarifarios (Las Condes)'!$E:$E,MATCH($B1836,'Pliegos Tarifarios (Las Condes)'!$A:$A,0))</f>
        <v>3878.1348044000006</v>
      </c>
      <c r="Q1836" s="19" cm="1">
        <f t="array" ref="Q1836">H1836*_xlfn.IFS(H1836&lt;=350,INDEX('Pliegos Tarifarios (Las Condes)'!$F:$F,MATCH($B1836,'Pliegos Tarifarios (Las Condes)'!$A:$A,0)),H1836&lt;=500,INDEX('Pliegos Tarifarios (Las Condes)'!$G:$G,MATCH($B1836,'Pliegos Tarifarios (Las Condes)'!$A:$A,0)),H1836&lt;=1000,INDEX('Pliegos Tarifarios (Las Condes)'!$H:$H,MATCH($B1836,'Pliegos Tarifarios (Las Condes)'!$A:$A,0)),H1836&lt;=5000,INDEX('Pliegos Tarifarios (Las Condes)'!$I:$I,MATCH($B1836,'Pliegos Tarifarios (Las Condes)'!$A:$A,0)),H1836&gt;5000,INDEX('Pliegos Tarifarios (Las Condes)'!$J:$J,MATCH($B1836,'Pliegos Tarifarios (Las Condes)'!$A:$A,0)))/1.19</f>
        <v>197.57241411764707</v>
      </c>
      <c r="R1836" s="19">
        <f>INDEX('Pliegos Tarifarios (Las Condes)'!$K:$K,MATCH($B1836,'Pliegos Tarifarios (Las Condes)'!$A:$A,0))</f>
        <v>723.32799999999997</v>
      </c>
      <c r="S1836" s="21">
        <f t="shared" si="87"/>
        <v>54493.202163317656</v>
      </c>
      <c r="T1836" s="21">
        <f t="shared" si="88"/>
        <v>10353.708411030355</v>
      </c>
      <c r="U1836" s="19">
        <v>0</v>
      </c>
      <c r="V1836" s="21">
        <f t="shared" si="89"/>
        <v>64846.91057434801</v>
      </c>
    </row>
    <row r="1837" spans="1:22" x14ac:dyDescent="0.3">
      <c r="A1837" s="3" t="s">
        <v>144</v>
      </c>
      <c r="B1837" s="3">
        <v>5</v>
      </c>
      <c r="C1837" s="4" t="s">
        <v>186</v>
      </c>
      <c r="D1837" s="3" t="s">
        <v>238</v>
      </c>
      <c r="E1837" s="3" t="s">
        <v>121</v>
      </c>
      <c r="F1837" s="4" t="s">
        <v>134</v>
      </c>
      <c r="G1837" s="3" t="s">
        <v>30</v>
      </c>
      <c r="H1837" s="5">
        <v>299.85390000000001</v>
      </c>
      <c r="I1837" s="5">
        <v>0.80810000000000004</v>
      </c>
      <c r="J1837" s="5">
        <v>0.78649999999999998</v>
      </c>
      <c r="K1837" s="6">
        <v>0.97327063482242293</v>
      </c>
      <c r="L1837" s="5">
        <v>10</v>
      </c>
      <c r="M1837" s="19">
        <f>H1837*INDEX('Pliegos Tarifarios (Las Condes)'!$B:$B,MATCH($B1837,'Pliegos Tarifarios (Las Condes)'!$A:$A,0))</f>
        <v>35634.037768199996</v>
      </c>
      <c r="N1837" s="19">
        <f>I1837*INDEX('Pliegos Tarifarios (Las Condes)'!$C:$C,MATCH($B1837,'Pliegos Tarifarios (Las Condes)'!$A:$A,0))</f>
        <v>2747.9206151000003</v>
      </c>
      <c r="O1837" s="19">
        <f>J1837*INDEX('Pliegos Tarifarios (Las Condes)'!$D:$D,MATCH($B1837,'Pliegos Tarifarios (Las Condes)'!$A:$A,0))</f>
        <v>11089.425061</v>
      </c>
      <c r="P1837" s="19">
        <f>H1837*INDEX('Pliegos Tarifarios (Las Condes)'!$E:$E,MATCH($B1837,'Pliegos Tarifarios (Las Condes)'!$A:$A,0))</f>
        <v>3877.7106348000002</v>
      </c>
      <c r="Q1837" s="19" cm="1">
        <f t="array" ref="Q1837">H1837*_xlfn.IFS(H1837&lt;=350,INDEX('Pliegos Tarifarios (Las Condes)'!$F:$F,MATCH($B1837,'Pliegos Tarifarios (Las Condes)'!$A:$A,0)),H1837&lt;=500,INDEX('Pliegos Tarifarios (Las Condes)'!$G:$G,MATCH($B1837,'Pliegos Tarifarios (Las Condes)'!$A:$A,0)),H1837&lt;=1000,INDEX('Pliegos Tarifarios (Las Condes)'!$H:$H,MATCH($B1837,'Pliegos Tarifarios (Las Condes)'!$A:$A,0)),H1837&lt;=5000,INDEX('Pliegos Tarifarios (Las Condes)'!$I:$I,MATCH($B1837,'Pliegos Tarifarios (Las Condes)'!$A:$A,0)),H1837&gt;5000,INDEX('Pliegos Tarifarios (Las Condes)'!$J:$J,MATCH($B1837,'Pliegos Tarifarios (Las Condes)'!$A:$A,0)))/1.19</f>
        <v>197.55080470588237</v>
      </c>
      <c r="R1837" s="19">
        <f>INDEX('Pliegos Tarifarios (Las Condes)'!$K:$K,MATCH($B1837,'Pliegos Tarifarios (Las Condes)'!$A:$A,0))</f>
        <v>723.32799999999997</v>
      </c>
      <c r="S1837" s="21">
        <f t="shared" si="87"/>
        <v>54269.972883805887</v>
      </c>
      <c r="T1837" s="21">
        <f t="shared" si="88"/>
        <v>10311.294847923118</v>
      </c>
      <c r="U1837" s="19">
        <v>0</v>
      </c>
      <c r="V1837" s="21">
        <f t="shared" si="89"/>
        <v>64581.267731729007</v>
      </c>
    </row>
    <row r="1838" spans="1:22" x14ac:dyDescent="0.3">
      <c r="A1838" s="3" t="s">
        <v>144</v>
      </c>
      <c r="B1838" s="3">
        <v>5</v>
      </c>
      <c r="C1838" s="4" t="s">
        <v>186</v>
      </c>
      <c r="D1838" s="3" t="s">
        <v>239</v>
      </c>
      <c r="E1838" s="3" t="s">
        <v>121</v>
      </c>
      <c r="F1838" s="4" t="s">
        <v>136</v>
      </c>
      <c r="G1838" s="3" t="s">
        <v>30</v>
      </c>
      <c r="H1838" s="5">
        <v>300.18079999999998</v>
      </c>
      <c r="I1838" s="5">
        <v>0.79900000000000004</v>
      </c>
      <c r="J1838" s="5">
        <v>0.7883</v>
      </c>
      <c r="K1838" s="6">
        <v>0.98660826032540672</v>
      </c>
      <c r="L1838" s="5">
        <v>10.01</v>
      </c>
      <c r="M1838" s="19">
        <f>H1838*INDEX('Pliegos Tarifarios (Las Condes)'!$B:$B,MATCH($B1838,'Pliegos Tarifarios (Las Condes)'!$A:$A,0))</f>
        <v>35672.885910399993</v>
      </c>
      <c r="N1838" s="19">
        <f>I1838*INDEX('Pliegos Tarifarios (Las Condes)'!$C:$C,MATCH($B1838,'Pliegos Tarifarios (Las Condes)'!$A:$A,0))</f>
        <v>2716.9763290000001</v>
      </c>
      <c r="O1838" s="19">
        <f>J1838*INDEX('Pliegos Tarifarios (Las Condes)'!$D:$D,MATCH($B1838,'Pliegos Tarifarios (Las Condes)'!$A:$A,0))</f>
        <v>11114.804546199999</v>
      </c>
      <c r="P1838" s="19">
        <f>H1838*INDEX('Pliegos Tarifarios (Las Condes)'!$E:$E,MATCH($B1838,'Pliegos Tarifarios (Las Condes)'!$A:$A,0))</f>
        <v>3881.9381055999997</v>
      </c>
      <c r="Q1838" s="19" cm="1">
        <f t="array" ref="Q1838">H1838*_xlfn.IFS(H1838&lt;=350,INDEX('Pliegos Tarifarios (Las Condes)'!$F:$F,MATCH($B1838,'Pliegos Tarifarios (Las Condes)'!$A:$A,0)),H1838&lt;=500,INDEX('Pliegos Tarifarios (Las Condes)'!$G:$G,MATCH($B1838,'Pliegos Tarifarios (Las Condes)'!$A:$A,0)),H1838&lt;=1000,INDEX('Pliegos Tarifarios (Las Condes)'!$H:$H,MATCH($B1838,'Pliegos Tarifarios (Las Condes)'!$A:$A,0)),H1838&lt;=5000,INDEX('Pliegos Tarifarios (Las Condes)'!$I:$I,MATCH($B1838,'Pliegos Tarifarios (Las Condes)'!$A:$A,0)),H1838&gt;5000,INDEX('Pliegos Tarifarios (Las Condes)'!$J:$J,MATCH($B1838,'Pliegos Tarifarios (Las Condes)'!$A:$A,0)))/1.19</f>
        <v>197.76617411764707</v>
      </c>
      <c r="R1838" s="19">
        <f>INDEX('Pliegos Tarifarios (Las Condes)'!$K:$K,MATCH($B1838,'Pliegos Tarifarios (Las Condes)'!$A:$A,0))</f>
        <v>723.32799999999997</v>
      </c>
      <c r="S1838" s="21">
        <f t="shared" si="87"/>
        <v>54307.69906531764</v>
      </c>
      <c r="T1838" s="21">
        <f t="shared" si="88"/>
        <v>10318.462822410353</v>
      </c>
      <c r="U1838" s="19">
        <v>0</v>
      </c>
      <c r="V1838" s="21">
        <f t="shared" si="89"/>
        <v>64626.161887727991</v>
      </c>
    </row>
    <row r="1839" spans="1:22" x14ac:dyDescent="0.3">
      <c r="A1839" s="3" t="s">
        <v>144</v>
      </c>
      <c r="B1839" s="3">
        <v>5</v>
      </c>
      <c r="C1839" s="4" t="s">
        <v>186</v>
      </c>
      <c r="D1839" s="3" t="s">
        <v>240</v>
      </c>
      <c r="E1839" s="3" t="s">
        <v>121</v>
      </c>
      <c r="F1839" s="4" t="s">
        <v>138</v>
      </c>
      <c r="G1839" s="3" t="s">
        <v>30</v>
      </c>
      <c r="H1839" s="5">
        <v>299.86579999999998</v>
      </c>
      <c r="I1839" s="5">
        <v>0.83689999999999998</v>
      </c>
      <c r="J1839" s="5">
        <v>0.80169999999999997</v>
      </c>
      <c r="K1839" s="6">
        <v>0.95794001672840245</v>
      </c>
      <c r="L1839" s="5">
        <v>10</v>
      </c>
      <c r="M1839" s="19">
        <f>H1839*INDEX('Pliegos Tarifarios (Las Condes)'!$B:$B,MATCH($B1839,'Pliegos Tarifarios (Las Condes)'!$A:$A,0))</f>
        <v>35635.451940399995</v>
      </c>
      <c r="N1839" s="19">
        <f>I1839*INDEX('Pliegos Tarifarios (Las Condes)'!$C:$C,MATCH($B1839,'Pliegos Tarifarios (Las Condes)'!$A:$A,0))</f>
        <v>2845.8541799</v>
      </c>
      <c r="O1839" s="19">
        <f>J1839*INDEX('Pliegos Tarifarios (Las Condes)'!$D:$D,MATCH($B1839,'Pliegos Tarifarios (Las Condes)'!$A:$A,0))</f>
        <v>11303.7407138</v>
      </c>
      <c r="P1839" s="19">
        <f>H1839*INDEX('Pliegos Tarifarios (Las Condes)'!$E:$E,MATCH($B1839,'Pliegos Tarifarios (Las Condes)'!$A:$A,0))</f>
        <v>3877.8645256</v>
      </c>
      <c r="Q1839" s="19" cm="1">
        <f t="array" ref="Q1839">H1839*_xlfn.IFS(H1839&lt;=350,INDEX('Pliegos Tarifarios (Las Condes)'!$F:$F,MATCH($B1839,'Pliegos Tarifarios (Las Condes)'!$A:$A,0)),H1839&lt;=500,INDEX('Pliegos Tarifarios (Las Condes)'!$G:$G,MATCH($B1839,'Pliegos Tarifarios (Las Condes)'!$A:$A,0)),H1839&lt;=1000,INDEX('Pliegos Tarifarios (Las Condes)'!$H:$H,MATCH($B1839,'Pliegos Tarifarios (Las Condes)'!$A:$A,0)),H1839&lt;=5000,INDEX('Pliegos Tarifarios (Las Condes)'!$I:$I,MATCH($B1839,'Pliegos Tarifarios (Las Condes)'!$A:$A,0)),H1839&gt;5000,INDEX('Pliegos Tarifarios (Las Condes)'!$J:$J,MATCH($B1839,'Pliegos Tarifarios (Las Condes)'!$A:$A,0)))/1.19</f>
        <v>197.55864470588236</v>
      </c>
      <c r="R1839" s="19">
        <f>INDEX('Pliegos Tarifarios (Las Condes)'!$K:$K,MATCH($B1839,'Pliegos Tarifarios (Las Condes)'!$A:$A,0))</f>
        <v>723.32799999999997</v>
      </c>
      <c r="S1839" s="21">
        <f t="shared" si="87"/>
        <v>54583.798004405879</v>
      </c>
      <c r="T1839" s="21">
        <f t="shared" si="88"/>
        <v>10370.921620837116</v>
      </c>
      <c r="U1839" s="19">
        <v>0</v>
      </c>
      <c r="V1839" s="21">
        <f t="shared" si="89"/>
        <v>64954.719625242993</v>
      </c>
    </row>
    <row r="1840" spans="1:22" x14ac:dyDescent="0.3">
      <c r="A1840" s="3" t="s">
        <v>144</v>
      </c>
      <c r="B1840" s="3">
        <v>5</v>
      </c>
      <c r="C1840" s="4" t="s">
        <v>186</v>
      </c>
      <c r="D1840" s="3" t="s">
        <v>241</v>
      </c>
      <c r="E1840" s="3" t="s">
        <v>121</v>
      </c>
      <c r="F1840" s="4" t="s">
        <v>140</v>
      </c>
      <c r="G1840" s="3" t="s">
        <v>30</v>
      </c>
      <c r="H1840" s="5">
        <v>300.15629999999999</v>
      </c>
      <c r="I1840" s="5">
        <v>0.80179999999999996</v>
      </c>
      <c r="J1840" s="5">
        <v>0.78390000000000004</v>
      </c>
      <c r="K1840" s="6">
        <v>0.97767523073085572</v>
      </c>
      <c r="L1840" s="5">
        <v>10.01</v>
      </c>
      <c r="M1840" s="19">
        <f>H1840*INDEX('Pliegos Tarifarios (Las Condes)'!$B:$B,MATCH($B1840,'Pliegos Tarifarios (Las Condes)'!$A:$A,0))</f>
        <v>35669.974379399995</v>
      </c>
      <c r="N1840" s="19">
        <f>I1840*INDEX('Pliegos Tarifarios (Las Condes)'!$C:$C,MATCH($B1840,'Pliegos Tarifarios (Las Condes)'!$A:$A,0))</f>
        <v>2726.4976477999999</v>
      </c>
      <c r="O1840" s="19">
        <f>J1840*INDEX('Pliegos Tarifarios (Las Condes)'!$D:$D,MATCH($B1840,'Pliegos Tarifarios (Las Condes)'!$A:$A,0))</f>
        <v>11052.7658046</v>
      </c>
      <c r="P1840" s="19">
        <f>H1840*INDEX('Pliegos Tarifarios (Las Condes)'!$E:$E,MATCH($B1840,'Pliegos Tarifarios (Las Condes)'!$A:$A,0))</f>
        <v>3881.6212716</v>
      </c>
      <c r="Q1840" s="19" cm="1">
        <f t="array" ref="Q1840">H1840*_xlfn.IFS(H1840&lt;=350,INDEX('Pliegos Tarifarios (Las Condes)'!$F:$F,MATCH($B1840,'Pliegos Tarifarios (Las Condes)'!$A:$A,0)),H1840&lt;=500,INDEX('Pliegos Tarifarios (Las Condes)'!$G:$G,MATCH($B1840,'Pliegos Tarifarios (Las Condes)'!$A:$A,0)),H1840&lt;=1000,INDEX('Pliegos Tarifarios (Las Condes)'!$H:$H,MATCH($B1840,'Pliegos Tarifarios (Las Condes)'!$A:$A,0)),H1840&lt;=5000,INDEX('Pliegos Tarifarios (Las Condes)'!$I:$I,MATCH($B1840,'Pliegos Tarifarios (Las Condes)'!$A:$A,0)),H1840&gt;5000,INDEX('Pliegos Tarifarios (Las Condes)'!$J:$J,MATCH($B1840,'Pliegos Tarifarios (Las Condes)'!$A:$A,0)))/1.19</f>
        <v>197.75003294117647</v>
      </c>
      <c r="R1840" s="19">
        <f>INDEX('Pliegos Tarifarios (Las Condes)'!$K:$K,MATCH($B1840,'Pliegos Tarifarios (Las Condes)'!$A:$A,0))</f>
        <v>723.32799999999997</v>
      </c>
      <c r="S1840" s="21">
        <f t="shared" si="87"/>
        <v>54251.937136341177</v>
      </c>
      <c r="T1840" s="21">
        <f t="shared" si="88"/>
        <v>10307.868055904824</v>
      </c>
      <c r="U1840" s="19">
        <v>0</v>
      </c>
      <c r="V1840" s="21">
        <f t="shared" si="89"/>
        <v>64559.805192246</v>
      </c>
    </row>
    <row r="1841" spans="1:22" x14ac:dyDescent="0.3">
      <c r="A1841" s="3" t="s">
        <v>144</v>
      </c>
      <c r="B1841" s="3">
        <v>5</v>
      </c>
      <c r="C1841" s="4" t="s">
        <v>186</v>
      </c>
      <c r="D1841" s="3" t="s">
        <v>242</v>
      </c>
      <c r="E1841" s="3" t="s">
        <v>121</v>
      </c>
      <c r="F1841" s="4" t="s">
        <v>243</v>
      </c>
      <c r="G1841" s="3" t="s">
        <v>30</v>
      </c>
      <c r="H1841" s="5">
        <v>299.21230000000003</v>
      </c>
      <c r="I1841" s="5">
        <v>0.81899999999999995</v>
      </c>
      <c r="J1841" s="5">
        <v>0.7843</v>
      </c>
      <c r="K1841" s="6">
        <v>0.95763125763125767</v>
      </c>
      <c r="L1841" s="5">
        <v>9.9700000000000006</v>
      </c>
      <c r="M1841" s="19">
        <f>H1841*INDEX('Pliegos Tarifarios (Las Condes)'!$B:$B,MATCH($B1841,'Pliegos Tarifarios (Las Condes)'!$A:$A,0))</f>
        <v>35557.791307400003</v>
      </c>
      <c r="N1841" s="19">
        <f>I1841*INDEX('Pliegos Tarifarios (Las Condes)'!$C:$C,MATCH($B1841,'Pliegos Tarifarios (Las Condes)'!$A:$A,0))</f>
        <v>2784.9857489999999</v>
      </c>
      <c r="O1841" s="19">
        <f>J1841*INDEX('Pliegos Tarifarios (Las Condes)'!$D:$D,MATCH($B1841,'Pliegos Tarifarios (Las Condes)'!$A:$A,0))</f>
        <v>11058.405690199999</v>
      </c>
      <c r="P1841" s="19">
        <f>H1841*INDEX('Pliegos Tarifarios (Las Condes)'!$E:$E,MATCH($B1841,'Pliegos Tarifarios (Las Condes)'!$A:$A,0))</f>
        <v>3869.4134636000003</v>
      </c>
      <c r="Q1841" s="19" cm="1">
        <f t="array" ref="Q1841">H1841*_xlfn.IFS(H1841&lt;=350,INDEX('Pliegos Tarifarios (Las Condes)'!$F:$F,MATCH($B1841,'Pliegos Tarifarios (Las Condes)'!$A:$A,0)),H1841&lt;=500,INDEX('Pliegos Tarifarios (Las Condes)'!$G:$G,MATCH($B1841,'Pliegos Tarifarios (Las Condes)'!$A:$A,0)),H1841&lt;=1000,INDEX('Pliegos Tarifarios (Las Condes)'!$H:$H,MATCH($B1841,'Pliegos Tarifarios (Las Condes)'!$A:$A,0)),H1841&lt;=5000,INDEX('Pliegos Tarifarios (Las Condes)'!$I:$I,MATCH($B1841,'Pliegos Tarifarios (Las Condes)'!$A:$A,0)),H1841&gt;5000,INDEX('Pliegos Tarifarios (Las Condes)'!$J:$J,MATCH($B1841,'Pliegos Tarifarios (Las Condes)'!$A:$A,0)))/1.19</f>
        <v>197.12810352941179</v>
      </c>
      <c r="R1841" s="19">
        <f>INDEX('Pliegos Tarifarios (Las Condes)'!$K:$K,MATCH($B1841,'Pliegos Tarifarios (Las Condes)'!$A:$A,0))</f>
        <v>723.32799999999997</v>
      </c>
      <c r="S1841" s="21">
        <f t="shared" si="87"/>
        <v>54191.052313729415</v>
      </c>
      <c r="T1841" s="21">
        <f t="shared" si="88"/>
        <v>10296.299939608589</v>
      </c>
      <c r="U1841" s="19">
        <v>0</v>
      </c>
      <c r="V1841" s="21">
        <f t="shared" si="89"/>
        <v>64487.352253338002</v>
      </c>
    </row>
    <row r="1842" spans="1:22" x14ac:dyDescent="0.3">
      <c r="A1842" s="3" t="s">
        <v>144</v>
      </c>
      <c r="B1842" s="3">
        <v>5</v>
      </c>
      <c r="C1842" s="4" t="s">
        <v>186</v>
      </c>
      <c r="D1842" s="3" t="s">
        <v>244</v>
      </c>
      <c r="E1842" s="3" t="s">
        <v>121</v>
      </c>
      <c r="F1842" s="4" t="s">
        <v>245</v>
      </c>
      <c r="G1842" s="3" t="s">
        <v>30</v>
      </c>
      <c r="H1842" s="5">
        <v>300.18880000000001</v>
      </c>
      <c r="I1842" s="5">
        <v>0.80789999999999995</v>
      </c>
      <c r="J1842" s="5">
        <v>0.79749999999999999</v>
      </c>
      <c r="K1842" s="6">
        <v>0.98712711969303135</v>
      </c>
      <c r="L1842" s="5">
        <v>10.01</v>
      </c>
      <c r="M1842" s="19">
        <f>H1842*INDEX('Pliegos Tarifarios (Las Condes)'!$B:$B,MATCH($B1842,'Pliegos Tarifarios (Las Condes)'!$A:$A,0))</f>
        <v>35673.836614400003</v>
      </c>
      <c r="N1842" s="19">
        <f>I1842*INDEX('Pliegos Tarifarios (Las Condes)'!$C:$C,MATCH($B1842,'Pliegos Tarifarios (Las Condes)'!$A:$A,0))</f>
        <v>2747.2405208999999</v>
      </c>
      <c r="O1842" s="19">
        <f>J1842*INDEX('Pliegos Tarifarios (Las Condes)'!$D:$D,MATCH($B1842,'Pliegos Tarifarios (Las Condes)'!$A:$A,0))</f>
        <v>11244.521914999999</v>
      </c>
      <c r="P1842" s="19">
        <f>H1842*INDEX('Pliegos Tarifarios (Las Condes)'!$E:$E,MATCH($B1842,'Pliegos Tarifarios (Las Condes)'!$A:$A,0))</f>
        <v>3882.0415616000005</v>
      </c>
      <c r="Q1842" s="19" cm="1">
        <f t="array" ref="Q1842">H1842*_xlfn.IFS(H1842&lt;=350,INDEX('Pliegos Tarifarios (Las Condes)'!$F:$F,MATCH($B1842,'Pliegos Tarifarios (Las Condes)'!$A:$A,0)),H1842&lt;=500,INDEX('Pliegos Tarifarios (Las Condes)'!$G:$G,MATCH($B1842,'Pliegos Tarifarios (Las Condes)'!$A:$A,0)),H1842&lt;=1000,INDEX('Pliegos Tarifarios (Las Condes)'!$H:$H,MATCH($B1842,'Pliegos Tarifarios (Las Condes)'!$A:$A,0)),H1842&lt;=5000,INDEX('Pliegos Tarifarios (Las Condes)'!$I:$I,MATCH($B1842,'Pliegos Tarifarios (Las Condes)'!$A:$A,0)),H1842&gt;5000,INDEX('Pliegos Tarifarios (Las Condes)'!$J:$J,MATCH($B1842,'Pliegos Tarifarios (Las Condes)'!$A:$A,0)))/1.19</f>
        <v>197.77144470588237</v>
      </c>
      <c r="R1842" s="19">
        <f>INDEX('Pliegos Tarifarios (Las Condes)'!$K:$K,MATCH($B1842,'Pliegos Tarifarios (Las Condes)'!$A:$A,0))</f>
        <v>723.32799999999997</v>
      </c>
      <c r="S1842" s="21">
        <f t="shared" si="87"/>
        <v>54468.740056605886</v>
      </c>
      <c r="T1842" s="21">
        <f t="shared" si="88"/>
        <v>10349.060610755119</v>
      </c>
      <c r="U1842" s="19">
        <v>0</v>
      </c>
      <c r="V1842" s="21">
        <f t="shared" si="89"/>
        <v>64817.800667361007</v>
      </c>
    </row>
    <row r="1843" spans="1:22" x14ac:dyDescent="0.3">
      <c r="A1843" s="3" t="s">
        <v>144</v>
      </c>
      <c r="B1843" s="3">
        <v>5</v>
      </c>
      <c r="C1843" s="4" t="s">
        <v>186</v>
      </c>
      <c r="D1843" s="3" t="s">
        <v>246</v>
      </c>
      <c r="E1843" s="3" t="s">
        <v>121</v>
      </c>
      <c r="F1843" s="4" t="s">
        <v>247</v>
      </c>
      <c r="G1843" s="3" t="s">
        <v>30</v>
      </c>
      <c r="H1843" s="5">
        <v>299.61110000000002</v>
      </c>
      <c r="I1843" s="5">
        <v>0.82650000000000001</v>
      </c>
      <c r="J1843" s="5">
        <v>0.79349999999999998</v>
      </c>
      <c r="K1843" s="6">
        <v>0.96007259528130673</v>
      </c>
      <c r="L1843" s="5">
        <v>9.99</v>
      </c>
      <c r="M1843" s="19">
        <f>H1843*INDEX('Pliegos Tarifarios (Las Condes)'!$B:$B,MATCH($B1843,'Pliegos Tarifarios (Las Condes)'!$A:$A,0))</f>
        <v>35605.183901800003</v>
      </c>
      <c r="N1843" s="19">
        <f>I1843*INDEX('Pliegos Tarifarios (Las Condes)'!$C:$C,MATCH($B1843,'Pliegos Tarifarios (Las Condes)'!$A:$A,0))</f>
        <v>2810.4892814999998</v>
      </c>
      <c r="O1843" s="19">
        <f>J1843*INDEX('Pliegos Tarifarios (Las Condes)'!$D:$D,MATCH($B1843,'Pliegos Tarifarios (Las Condes)'!$A:$A,0))</f>
        <v>11188.123059</v>
      </c>
      <c r="P1843" s="19">
        <f>H1843*INDEX('Pliegos Tarifarios (Las Condes)'!$E:$E,MATCH($B1843,'Pliegos Tarifarios (Las Condes)'!$A:$A,0))</f>
        <v>3874.5707452000006</v>
      </c>
      <c r="Q1843" s="19" cm="1">
        <f t="array" ref="Q1843">H1843*_xlfn.IFS(H1843&lt;=350,INDEX('Pliegos Tarifarios (Las Condes)'!$F:$F,MATCH($B1843,'Pliegos Tarifarios (Las Condes)'!$A:$A,0)),H1843&lt;=500,INDEX('Pliegos Tarifarios (Las Condes)'!$G:$G,MATCH($B1843,'Pliegos Tarifarios (Las Condes)'!$A:$A,0)),H1843&lt;=1000,INDEX('Pliegos Tarifarios (Las Condes)'!$H:$H,MATCH($B1843,'Pliegos Tarifarios (Las Condes)'!$A:$A,0)),H1843&lt;=5000,INDEX('Pliegos Tarifarios (Las Condes)'!$I:$I,MATCH($B1843,'Pliegos Tarifarios (Las Condes)'!$A:$A,0)),H1843&gt;5000,INDEX('Pliegos Tarifarios (Las Condes)'!$J:$J,MATCH($B1843,'Pliegos Tarifarios (Las Condes)'!$A:$A,0)))/1.19</f>
        <v>197.39084235294121</v>
      </c>
      <c r="R1843" s="19">
        <f>INDEX('Pliegos Tarifarios (Las Condes)'!$K:$K,MATCH($B1843,'Pliegos Tarifarios (Las Condes)'!$A:$A,0))</f>
        <v>723.32799999999997</v>
      </c>
      <c r="S1843" s="21">
        <f t="shared" si="87"/>
        <v>54399.085829852942</v>
      </c>
      <c r="T1843" s="21">
        <f t="shared" si="88"/>
        <v>10335.82630767206</v>
      </c>
      <c r="U1843" s="19">
        <v>0</v>
      </c>
      <c r="V1843" s="21">
        <f t="shared" si="89"/>
        <v>64734.912137525003</v>
      </c>
    </row>
    <row r="1844" spans="1:22" x14ac:dyDescent="0.3">
      <c r="A1844" s="3" t="s">
        <v>144</v>
      </c>
      <c r="B1844" s="3">
        <v>5</v>
      </c>
      <c r="C1844" s="4" t="s">
        <v>186</v>
      </c>
      <c r="D1844" s="3" t="s">
        <v>248</v>
      </c>
      <c r="E1844" s="3" t="s">
        <v>121</v>
      </c>
      <c r="F1844" s="4" t="s">
        <v>249</v>
      </c>
      <c r="G1844" s="3" t="s">
        <v>30</v>
      </c>
      <c r="H1844" s="5">
        <v>300.09199999999998</v>
      </c>
      <c r="I1844" s="5">
        <v>0.80530000000000002</v>
      </c>
      <c r="J1844" s="5">
        <v>0.79339999999999999</v>
      </c>
      <c r="K1844" s="6">
        <v>0.98522289829877063</v>
      </c>
      <c r="L1844" s="5">
        <v>10</v>
      </c>
      <c r="M1844" s="19">
        <f>H1844*INDEX('Pliegos Tarifarios (Las Condes)'!$B:$B,MATCH($B1844,'Pliegos Tarifarios (Las Condes)'!$A:$A,0))</f>
        <v>35662.333095999995</v>
      </c>
      <c r="N1844" s="19">
        <f>I1844*INDEX('Pliegos Tarifarios (Las Condes)'!$C:$C,MATCH($B1844,'Pliegos Tarifarios (Las Condes)'!$A:$A,0))</f>
        <v>2738.3992963000001</v>
      </c>
      <c r="O1844" s="19">
        <f>J1844*INDEX('Pliegos Tarifarios (Las Condes)'!$D:$D,MATCH($B1844,'Pliegos Tarifarios (Las Condes)'!$A:$A,0))</f>
        <v>11186.713087599999</v>
      </c>
      <c r="P1844" s="19">
        <f>H1844*INDEX('Pliegos Tarifarios (Las Condes)'!$E:$E,MATCH($B1844,'Pliegos Tarifarios (Las Condes)'!$A:$A,0))</f>
        <v>3880.7897439999997</v>
      </c>
      <c r="Q1844" s="19" cm="1">
        <f t="array" ref="Q1844">H1844*_xlfn.IFS(H1844&lt;=350,INDEX('Pliegos Tarifarios (Las Condes)'!$F:$F,MATCH($B1844,'Pliegos Tarifarios (Las Condes)'!$A:$A,0)),H1844&lt;=500,INDEX('Pliegos Tarifarios (Las Condes)'!$G:$G,MATCH($B1844,'Pliegos Tarifarios (Las Condes)'!$A:$A,0)),H1844&lt;=1000,INDEX('Pliegos Tarifarios (Las Condes)'!$H:$H,MATCH($B1844,'Pliegos Tarifarios (Las Condes)'!$A:$A,0)),H1844&lt;=5000,INDEX('Pliegos Tarifarios (Las Condes)'!$I:$I,MATCH($B1844,'Pliegos Tarifarios (Las Condes)'!$A:$A,0)),H1844&gt;5000,INDEX('Pliegos Tarifarios (Las Condes)'!$J:$J,MATCH($B1844,'Pliegos Tarifarios (Las Condes)'!$A:$A,0)))/1.19</f>
        <v>197.70767058823532</v>
      </c>
      <c r="R1844" s="19">
        <f>INDEX('Pliegos Tarifarios (Las Condes)'!$K:$K,MATCH($B1844,'Pliegos Tarifarios (Las Condes)'!$A:$A,0))</f>
        <v>723.32799999999997</v>
      </c>
      <c r="S1844" s="21">
        <f t="shared" si="87"/>
        <v>54389.270894488232</v>
      </c>
      <c r="T1844" s="21">
        <f t="shared" si="88"/>
        <v>10333.961469952765</v>
      </c>
      <c r="U1844" s="19">
        <v>0</v>
      </c>
      <c r="V1844" s="21">
        <f t="shared" si="89"/>
        <v>64723.232364440999</v>
      </c>
    </row>
    <row r="1845" spans="1:22" x14ac:dyDescent="0.3">
      <c r="A1845" s="3" t="s">
        <v>144</v>
      </c>
      <c r="B1845" s="3">
        <v>5</v>
      </c>
      <c r="C1845" s="4" t="s">
        <v>186</v>
      </c>
      <c r="D1845" s="3" t="s">
        <v>250</v>
      </c>
      <c r="E1845" s="3" t="s">
        <v>121</v>
      </c>
      <c r="F1845" s="4" t="s">
        <v>251</v>
      </c>
      <c r="G1845" s="3" t="s">
        <v>30</v>
      </c>
      <c r="H1845" s="5">
        <v>300.11189999999999</v>
      </c>
      <c r="I1845" s="5">
        <v>0.80589999999999995</v>
      </c>
      <c r="J1845" s="5">
        <v>0.80589999999999995</v>
      </c>
      <c r="K1845" s="6">
        <v>1</v>
      </c>
      <c r="L1845" s="5">
        <v>10</v>
      </c>
      <c r="M1845" s="19">
        <f>H1845*INDEX('Pliegos Tarifarios (Las Condes)'!$B:$B,MATCH($B1845,'Pliegos Tarifarios (Las Condes)'!$A:$A,0))</f>
        <v>35664.697972199996</v>
      </c>
      <c r="N1845" s="19">
        <f>I1845*INDEX('Pliegos Tarifarios (Las Condes)'!$C:$C,MATCH($B1845,'Pliegos Tarifarios (Las Condes)'!$A:$A,0))</f>
        <v>2740.4395789</v>
      </c>
      <c r="O1845" s="19">
        <f>J1845*INDEX('Pliegos Tarifarios (Las Condes)'!$D:$D,MATCH($B1845,'Pliegos Tarifarios (Las Condes)'!$A:$A,0))</f>
        <v>11362.959512599999</v>
      </c>
      <c r="P1845" s="19">
        <f>H1845*INDEX('Pliegos Tarifarios (Las Condes)'!$E:$E,MATCH($B1845,'Pliegos Tarifarios (Las Condes)'!$A:$A,0))</f>
        <v>3881.0470908000002</v>
      </c>
      <c r="Q1845" s="19" cm="1">
        <f t="array" ref="Q1845">H1845*_xlfn.IFS(H1845&lt;=350,INDEX('Pliegos Tarifarios (Las Condes)'!$F:$F,MATCH($B1845,'Pliegos Tarifarios (Las Condes)'!$A:$A,0)),H1845&lt;=500,INDEX('Pliegos Tarifarios (Las Condes)'!$G:$G,MATCH($B1845,'Pliegos Tarifarios (Las Condes)'!$A:$A,0)),H1845&lt;=1000,INDEX('Pliegos Tarifarios (Las Condes)'!$H:$H,MATCH($B1845,'Pliegos Tarifarios (Las Condes)'!$A:$A,0)),H1845&lt;=5000,INDEX('Pliegos Tarifarios (Las Condes)'!$I:$I,MATCH($B1845,'Pliegos Tarifarios (Las Condes)'!$A:$A,0)),H1845&gt;5000,INDEX('Pliegos Tarifarios (Las Condes)'!$J:$J,MATCH($B1845,'Pliegos Tarifarios (Las Condes)'!$A:$A,0)))/1.19</f>
        <v>197.72078117647061</v>
      </c>
      <c r="R1845" s="19">
        <f>INDEX('Pliegos Tarifarios (Las Condes)'!$K:$K,MATCH($B1845,'Pliegos Tarifarios (Las Condes)'!$A:$A,0))</f>
        <v>723.32799999999997</v>
      </c>
      <c r="S1845" s="21">
        <f t="shared" si="87"/>
        <v>54570.192935676459</v>
      </c>
      <c r="T1845" s="21">
        <f t="shared" si="88"/>
        <v>10368.336657778527</v>
      </c>
      <c r="U1845" s="19">
        <v>0</v>
      </c>
      <c r="V1845" s="21">
        <f t="shared" si="89"/>
        <v>64938.529593454987</v>
      </c>
    </row>
    <row r="1846" spans="1:22" x14ac:dyDescent="0.3">
      <c r="A1846" s="3" t="s">
        <v>144</v>
      </c>
      <c r="B1846" s="3">
        <v>5</v>
      </c>
      <c r="C1846" s="4" t="s">
        <v>186</v>
      </c>
      <c r="D1846" s="3" t="s">
        <v>252</v>
      </c>
      <c r="E1846" s="3" t="s">
        <v>121</v>
      </c>
      <c r="F1846" s="4" t="s">
        <v>253</v>
      </c>
      <c r="G1846" s="3" t="s">
        <v>30</v>
      </c>
      <c r="H1846" s="5">
        <v>300.53089999999997</v>
      </c>
      <c r="I1846" s="5">
        <v>0.82469999999999999</v>
      </c>
      <c r="J1846" s="5">
        <v>0.82469999999999999</v>
      </c>
      <c r="K1846" s="6">
        <v>1</v>
      </c>
      <c r="L1846" s="5">
        <v>10.02</v>
      </c>
      <c r="M1846" s="19">
        <f>H1846*INDEX('Pliegos Tarifarios (Las Condes)'!$B:$B,MATCH($B1846,'Pliegos Tarifarios (Las Condes)'!$A:$A,0))</f>
        <v>35714.491094199991</v>
      </c>
      <c r="N1846" s="19">
        <f>I1846*INDEX('Pliegos Tarifarios (Las Condes)'!$C:$C,MATCH($B1846,'Pliegos Tarifarios (Las Condes)'!$A:$A,0))</f>
        <v>2804.3684337</v>
      </c>
      <c r="O1846" s="19">
        <f>J1846*INDEX('Pliegos Tarifarios (Las Condes)'!$D:$D,MATCH($B1846,'Pliegos Tarifarios (Las Condes)'!$A:$A,0))</f>
        <v>11628.034135800001</v>
      </c>
      <c r="P1846" s="19">
        <f>H1846*INDEX('Pliegos Tarifarios (Las Condes)'!$E:$E,MATCH($B1846,'Pliegos Tarifarios (Las Condes)'!$A:$A,0))</f>
        <v>3886.4655988</v>
      </c>
      <c r="Q1846" s="19" cm="1">
        <f t="array" ref="Q1846">H1846*_xlfn.IFS(H1846&lt;=350,INDEX('Pliegos Tarifarios (Las Condes)'!$F:$F,MATCH($B1846,'Pliegos Tarifarios (Las Condes)'!$A:$A,0)),H1846&lt;=500,INDEX('Pliegos Tarifarios (Las Condes)'!$G:$G,MATCH($B1846,'Pliegos Tarifarios (Las Condes)'!$A:$A,0)),H1846&lt;=1000,INDEX('Pliegos Tarifarios (Las Condes)'!$H:$H,MATCH($B1846,'Pliegos Tarifarios (Las Condes)'!$A:$A,0)),H1846&lt;=5000,INDEX('Pliegos Tarifarios (Las Condes)'!$I:$I,MATCH($B1846,'Pliegos Tarifarios (Las Condes)'!$A:$A,0)),H1846&gt;5000,INDEX('Pliegos Tarifarios (Las Condes)'!$J:$J,MATCH($B1846,'Pliegos Tarifarios (Las Condes)'!$A:$A,0)))/1.19</f>
        <v>197.99682823529412</v>
      </c>
      <c r="R1846" s="19">
        <f>INDEX('Pliegos Tarifarios (Las Condes)'!$K:$K,MATCH($B1846,'Pliegos Tarifarios (Las Condes)'!$A:$A,0))</f>
        <v>723.32799999999997</v>
      </c>
      <c r="S1846" s="21">
        <f t="shared" si="87"/>
        <v>54954.684090735289</v>
      </c>
      <c r="T1846" s="21">
        <f t="shared" si="88"/>
        <v>10441.389977239705</v>
      </c>
      <c r="U1846" s="19">
        <v>0</v>
      </c>
      <c r="V1846" s="21">
        <f t="shared" si="89"/>
        <v>65396.074067974994</v>
      </c>
    </row>
    <row r="1847" spans="1:22" x14ac:dyDescent="0.3">
      <c r="A1847" s="3" t="s">
        <v>144</v>
      </c>
      <c r="B1847" s="3">
        <v>5</v>
      </c>
      <c r="C1847" s="4" t="s">
        <v>186</v>
      </c>
      <c r="D1847" s="3" t="s">
        <v>254</v>
      </c>
      <c r="E1847" s="3" t="s">
        <v>121</v>
      </c>
      <c r="F1847" s="4" t="s">
        <v>255</v>
      </c>
      <c r="G1847" s="3" t="s">
        <v>30</v>
      </c>
      <c r="H1847" s="5">
        <v>300.21409999999997</v>
      </c>
      <c r="I1847" s="5">
        <v>0.79310000000000003</v>
      </c>
      <c r="J1847" s="5">
        <v>0.79310000000000003</v>
      </c>
      <c r="K1847" s="6">
        <v>1</v>
      </c>
      <c r="L1847" s="5">
        <v>10.01</v>
      </c>
      <c r="M1847" s="19">
        <f>H1847*INDEX('Pliegos Tarifarios (Las Condes)'!$B:$B,MATCH($B1847,'Pliegos Tarifarios (Las Condes)'!$A:$A,0))</f>
        <v>35676.843215799992</v>
      </c>
      <c r="N1847" s="19">
        <f>I1847*INDEX('Pliegos Tarifarios (Las Condes)'!$C:$C,MATCH($B1847,'Pliegos Tarifarios (Las Condes)'!$A:$A,0))</f>
        <v>2696.9135501000001</v>
      </c>
      <c r="O1847" s="19">
        <f>J1847*INDEX('Pliegos Tarifarios (Las Condes)'!$D:$D,MATCH($B1847,'Pliegos Tarifarios (Las Condes)'!$A:$A,0))</f>
        <v>11182.4831734</v>
      </c>
      <c r="P1847" s="19">
        <f>H1847*INDEX('Pliegos Tarifarios (Las Condes)'!$E:$E,MATCH($B1847,'Pliegos Tarifarios (Las Condes)'!$A:$A,0))</f>
        <v>3882.3687411999999</v>
      </c>
      <c r="Q1847" s="19" cm="1">
        <f t="array" ref="Q1847">H1847*_xlfn.IFS(H1847&lt;=350,INDEX('Pliegos Tarifarios (Las Condes)'!$F:$F,MATCH($B1847,'Pliegos Tarifarios (Las Condes)'!$A:$A,0)),H1847&lt;=500,INDEX('Pliegos Tarifarios (Las Condes)'!$G:$G,MATCH($B1847,'Pliegos Tarifarios (Las Condes)'!$A:$A,0)),H1847&lt;=1000,INDEX('Pliegos Tarifarios (Las Condes)'!$H:$H,MATCH($B1847,'Pliegos Tarifarios (Las Condes)'!$A:$A,0)),H1847&lt;=5000,INDEX('Pliegos Tarifarios (Las Condes)'!$I:$I,MATCH($B1847,'Pliegos Tarifarios (Las Condes)'!$A:$A,0)),H1847&gt;5000,INDEX('Pliegos Tarifarios (Las Condes)'!$J:$J,MATCH($B1847,'Pliegos Tarifarios (Las Condes)'!$A:$A,0)))/1.19</f>
        <v>197.78811294117648</v>
      </c>
      <c r="R1847" s="19">
        <f>INDEX('Pliegos Tarifarios (Las Condes)'!$K:$K,MATCH($B1847,'Pliegos Tarifarios (Las Condes)'!$A:$A,0))</f>
        <v>723.32799999999997</v>
      </c>
      <c r="S1847" s="21">
        <f t="shared" si="87"/>
        <v>54359.724793441172</v>
      </c>
      <c r="T1847" s="21">
        <f t="shared" si="88"/>
        <v>10328.347710753822</v>
      </c>
      <c r="U1847" s="19">
        <v>0</v>
      </c>
      <c r="V1847" s="21">
        <f t="shared" si="89"/>
        <v>64688.072504194992</v>
      </c>
    </row>
    <row r="1848" spans="1:22" x14ac:dyDescent="0.3">
      <c r="A1848" s="3" t="s">
        <v>144</v>
      </c>
      <c r="B1848" s="3">
        <v>5</v>
      </c>
      <c r="C1848" s="4" t="s">
        <v>186</v>
      </c>
      <c r="D1848" s="3" t="s">
        <v>256</v>
      </c>
      <c r="E1848" s="3" t="s">
        <v>121</v>
      </c>
      <c r="F1848" s="4" t="s">
        <v>257</v>
      </c>
      <c r="G1848" s="3" t="s">
        <v>30</v>
      </c>
      <c r="H1848" s="5">
        <v>299.8408</v>
      </c>
      <c r="I1848" s="5">
        <v>0.82809999999999995</v>
      </c>
      <c r="J1848" s="5">
        <v>0.78200000000000003</v>
      </c>
      <c r="K1848" s="6">
        <v>0.94433039487984549</v>
      </c>
      <c r="L1848" s="5">
        <v>9.99</v>
      </c>
      <c r="M1848" s="19">
        <f>H1848*INDEX('Pliegos Tarifarios (Las Condes)'!$B:$B,MATCH($B1848,'Pliegos Tarifarios (Las Condes)'!$A:$A,0))</f>
        <v>35632.480990399999</v>
      </c>
      <c r="N1848" s="19">
        <f>I1848*INDEX('Pliegos Tarifarios (Las Condes)'!$C:$C,MATCH($B1848,'Pliegos Tarifarios (Las Condes)'!$A:$A,0))</f>
        <v>2815.9300350999997</v>
      </c>
      <c r="O1848" s="19">
        <f>J1848*INDEX('Pliegos Tarifarios (Las Condes)'!$D:$D,MATCH($B1848,'Pliegos Tarifarios (Las Condes)'!$A:$A,0))</f>
        <v>11025.976348</v>
      </c>
      <c r="P1848" s="19">
        <f>H1848*INDEX('Pliegos Tarifarios (Las Condes)'!$E:$E,MATCH($B1848,'Pliegos Tarifarios (Las Condes)'!$A:$A,0))</f>
        <v>3877.5412256</v>
      </c>
      <c r="Q1848" s="19" cm="1">
        <f t="array" ref="Q1848">H1848*_xlfn.IFS(H1848&lt;=350,INDEX('Pliegos Tarifarios (Las Condes)'!$F:$F,MATCH($B1848,'Pliegos Tarifarios (Las Condes)'!$A:$A,0)),H1848&lt;=500,INDEX('Pliegos Tarifarios (Las Condes)'!$G:$G,MATCH($B1848,'Pliegos Tarifarios (Las Condes)'!$A:$A,0)),H1848&lt;=1000,INDEX('Pliegos Tarifarios (Las Condes)'!$H:$H,MATCH($B1848,'Pliegos Tarifarios (Las Condes)'!$A:$A,0)),H1848&lt;=5000,INDEX('Pliegos Tarifarios (Las Condes)'!$I:$I,MATCH($B1848,'Pliegos Tarifarios (Las Condes)'!$A:$A,0)),H1848&gt;5000,INDEX('Pliegos Tarifarios (Las Condes)'!$J:$J,MATCH($B1848,'Pliegos Tarifarios (Las Condes)'!$A:$A,0)))/1.19</f>
        <v>197.54217411764708</v>
      </c>
      <c r="R1848" s="19">
        <f>INDEX('Pliegos Tarifarios (Las Condes)'!$K:$K,MATCH($B1848,'Pliegos Tarifarios (Las Condes)'!$A:$A,0))</f>
        <v>723.32799999999997</v>
      </c>
      <c r="S1848" s="21">
        <f t="shared" si="87"/>
        <v>54272.798773217641</v>
      </c>
      <c r="T1848" s="21">
        <f t="shared" si="88"/>
        <v>10311.831766911351</v>
      </c>
      <c r="U1848" s="19">
        <v>0</v>
      </c>
      <c r="V1848" s="21">
        <f t="shared" si="89"/>
        <v>64584.630540128994</v>
      </c>
    </row>
    <row r="1849" spans="1:22" x14ac:dyDescent="0.3">
      <c r="A1849" s="3" t="s">
        <v>144</v>
      </c>
      <c r="B1849" s="3">
        <v>5</v>
      </c>
      <c r="C1849" s="4" t="s">
        <v>186</v>
      </c>
      <c r="D1849" s="3" t="s">
        <v>258</v>
      </c>
      <c r="E1849" s="3" t="s">
        <v>121</v>
      </c>
      <c r="F1849" s="4" t="s">
        <v>259</v>
      </c>
      <c r="G1849" s="3" t="s">
        <v>30</v>
      </c>
      <c r="H1849" s="5">
        <v>299.93130000000002</v>
      </c>
      <c r="I1849" s="5">
        <v>0.80930000000000002</v>
      </c>
      <c r="J1849" s="5">
        <v>0.80930000000000002</v>
      </c>
      <c r="K1849" s="6">
        <v>1</v>
      </c>
      <c r="L1849" s="5">
        <v>10</v>
      </c>
      <c r="M1849" s="19">
        <f>H1849*INDEX('Pliegos Tarifarios (Las Condes)'!$B:$B,MATCH($B1849,'Pliegos Tarifarios (Las Condes)'!$A:$A,0))</f>
        <v>35643.235829400001</v>
      </c>
      <c r="N1849" s="19">
        <f>I1849*INDEX('Pliegos Tarifarios (Las Condes)'!$C:$C,MATCH($B1849,'Pliegos Tarifarios (Las Condes)'!$A:$A,0))</f>
        <v>2752.0011803000002</v>
      </c>
      <c r="O1849" s="19">
        <f>J1849*INDEX('Pliegos Tarifarios (Las Condes)'!$D:$D,MATCH($B1849,'Pliegos Tarifarios (Las Condes)'!$A:$A,0))</f>
        <v>11410.8985402</v>
      </c>
      <c r="P1849" s="19">
        <f>H1849*INDEX('Pliegos Tarifarios (Las Condes)'!$E:$E,MATCH($B1849,'Pliegos Tarifarios (Las Condes)'!$A:$A,0))</f>
        <v>3878.7115716000003</v>
      </c>
      <c r="Q1849" s="19" cm="1">
        <f t="array" ref="Q1849">H1849*_xlfn.IFS(H1849&lt;=350,INDEX('Pliegos Tarifarios (Las Condes)'!$F:$F,MATCH($B1849,'Pliegos Tarifarios (Las Condes)'!$A:$A,0)),H1849&lt;=500,INDEX('Pliegos Tarifarios (Las Condes)'!$G:$G,MATCH($B1849,'Pliegos Tarifarios (Las Condes)'!$A:$A,0)),H1849&lt;=1000,INDEX('Pliegos Tarifarios (Las Condes)'!$H:$H,MATCH($B1849,'Pliegos Tarifarios (Las Condes)'!$A:$A,0)),H1849&lt;=5000,INDEX('Pliegos Tarifarios (Las Condes)'!$I:$I,MATCH($B1849,'Pliegos Tarifarios (Las Condes)'!$A:$A,0)),H1849&gt;5000,INDEX('Pliegos Tarifarios (Las Condes)'!$J:$J,MATCH($B1849,'Pliegos Tarifarios (Las Condes)'!$A:$A,0)))/1.19</f>
        <v>197.60179764705885</v>
      </c>
      <c r="R1849" s="19">
        <f>INDEX('Pliegos Tarifarios (Las Condes)'!$K:$K,MATCH($B1849,'Pliegos Tarifarios (Las Condes)'!$A:$A,0))</f>
        <v>723.32799999999997</v>
      </c>
      <c r="S1849" s="21">
        <f t="shared" si="87"/>
        <v>54605.776919147065</v>
      </c>
      <c r="T1849" s="21">
        <f t="shared" si="88"/>
        <v>10375.097614637942</v>
      </c>
      <c r="U1849" s="19">
        <v>0</v>
      </c>
      <c r="V1849" s="21">
        <f t="shared" si="89"/>
        <v>64980.874533785005</v>
      </c>
    </row>
    <row r="1850" spans="1:22" x14ac:dyDescent="0.3">
      <c r="A1850" s="3" t="s">
        <v>144</v>
      </c>
      <c r="B1850" s="3">
        <v>5</v>
      </c>
      <c r="C1850" s="4" t="s">
        <v>186</v>
      </c>
      <c r="D1850" s="3" t="s">
        <v>260</v>
      </c>
      <c r="E1850" s="3" t="s">
        <v>121</v>
      </c>
      <c r="F1850" s="4" t="s">
        <v>261</v>
      </c>
      <c r="G1850" s="3" t="s">
        <v>30</v>
      </c>
      <c r="H1850" s="5">
        <v>300.22910000000002</v>
      </c>
      <c r="I1850" s="5">
        <v>0.82289999999999996</v>
      </c>
      <c r="J1850" s="5">
        <v>0.78410000000000002</v>
      </c>
      <c r="K1850" s="6">
        <v>0.95284967796816145</v>
      </c>
      <c r="L1850" s="5">
        <v>10.01</v>
      </c>
      <c r="M1850" s="19">
        <f>H1850*INDEX('Pliegos Tarifarios (Las Condes)'!$B:$B,MATCH($B1850,'Pliegos Tarifarios (Las Condes)'!$A:$A,0))</f>
        <v>35678.625785800003</v>
      </c>
      <c r="N1850" s="19">
        <f>I1850*INDEX('Pliegos Tarifarios (Las Condes)'!$C:$C,MATCH($B1850,'Pliegos Tarifarios (Las Condes)'!$A:$A,0))</f>
        <v>2798.2475859000001</v>
      </c>
      <c r="O1850" s="19">
        <f>J1850*INDEX('Pliegos Tarifarios (Las Condes)'!$D:$D,MATCH($B1850,'Pliegos Tarifarios (Las Condes)'!$A:$A,0))</f>
        <v>11055.5857474</v>
      </c>
      <c r="P1850" s="19">
        <f>H1850*INDEX('Pliegos Tarifarios (Las Condes)'!$E:$E,MATCH($B1850,'Pliegos Tarifarios (Las Condes)'!$A:$A,0))</f>
        <v>3882.5627212000004</v>
      </c>
      <c r="Q1850" s="19" cm="1">
        <f t="array" ref="Q1850">H1850*_xlfn.IFS(H1850&lt;=350,INDEX('Pliegos Tarifarios (Las Condes)'!$F:$F,MATCH($B1850,'Pliegos Tarifarios (Las Condes)'!$A:$A,0)),H1850&lt;=500,INDEX('Pliegos Tarifarios (Las Condes)'!$G:$G,MATCH($B1850,'Pliegos Tarifarios (Las Condes)'!$A:$A,0)),H1850&lt;=1000,INDEX('Pliegos Tarifarios (Las Condes)'!$H:$H,MATCH($B1850,'Pliegos Tarifarios (Las Condes)'!$A:$A,0)),H1850&lt;=5000,INDEX('Pliegos Tarifarios (Las Condes)'!$I:$I,MATCH($B1850,'Pliegos Tarifarios (Las Condes)'!$A:$A,0)),H1850&gt;5000,INDEX('Pliegos Tarifarios (Las Condes)'!$J:$J,MATCH($B1850,'Pliegos Tarifarios (Las Condes)'!$A:$A,0)))/1.19</f>
        <v>197.79799529411767</v>
      </c>
      <c r="R1850" s="19">
        <f>INDEX('Pliegos Tarifarios (Las Condes)'!$K:$K,MATCH($B1850,'Pliegos Tarifarios (Las Condes)'!$A:$A,0))</f>
        <v>723.32799999999997</v>
      </c>
      <c r="S1850" s="21">
        <f t="shared" si="87"/>
        <v>54336.147835594122</v>
      </c>
      <c r="T1850" s="21">
        <f t="shared" si="88"/>
        <v>10323.868088762883</v>
      </c>
      <c r="U1850" s="19">
        <v>0</v>
      </c>
      <c r="V1850" s="21">
        <f t="shared" si="89"/>
        <v>64660.015924357009</v>
      </c>
    </row>
    <row r="1851" spans="1:22" x14ac:dyDescent="0.3">
      <c r="A1851" s="3" t="s">
        <v>144</v>
      </c>
      <c r="B1851" s="3">
        <v>5</v>
      </c>
      <c r="C1851" s="4" t="s">
        <v>186</v>
      </c>
      <c r="D1851" s="3" t="s">
        <v>262</v>
      </c>
      <c r="E1851" s="3" t="s">
        <v>121</v>
      </c>
      <c r="F1851" s="4" t="s">
        <v>263</v>
      </c>
      <c r="G1851" s="3" t="s">
        <v>16</v>
      </c>
      <c r="H1851" s="5">
        <v>2468.5160000000001</v>
      </c>
      <c r="I1851" s="5">
        <v>6.6868999999999996</v>
      </c>
      <c r="J1851" s="5">
        <v>6.6868999999999996</v>
      </c>
      <c r="K1851" s="6">
        <v>1</v>
      </c>
      <c r="L1851" s="5">
        <v>82.28</v>
      </c>
      <c r="M1851" s="19">
        <f>H1851*INDEX('Pliegos Tarifarios (Las Condes)'!$B:$B,MATCH($B1851,'Pliegos Tarifarios (Las Condes)'!$A:$A,0))</f>
        <v>293353.50440799998</v>
      </c>
      <c r="N1851" s="19">
        <f>I1851*INDEX('Pliegos Tarifarios (Las Condes)'!$C:$C,MATCH($B1851,'Pliegos Tarifarios (Las Condes)'!$A:$A,0))</f>
        <v>22738.609529899997</v>
      </c>
      <c r="O1851" s="19">
        <f>J1851*INDEX('Pliegos Tarifarios (Las Condes)'!$D:$D,MATCH($B1851,'Pliegos Tarifarios (Las Condes)'!$A:$A,0))</f>
        <v>94283.377546599993</v>
      </c>
      <c r="P1851" s="19">
        <f>H1851*INDEX('Pliegos Tarifarios (Las Condes)'!$E:$E,MATCH($B1851,'Pliegos Tarifarios (Las Condes)'!$A:$A,0))</f>
        <v>31922.848912000001</v>
      </c>
      <c r="Q1851" s="19" cm="1">
        <f t="array" ref="Q1851">H1851*_xlfn.IFS(H1851&lt;=350,INDEX('Pliegos Tarifarios (Las Condes)'!$F:$F,MATCH($B1851,'Pliegos Tarifarios (Las Condes)'!$A:$A,0)),H1851&lt;=500,INDEX('Pliegos Tarifarios (Las Condes)'!$G:$G,MATCH($B1851,'Pliegos Tarifarios (Las Condes)'!$A:$A,0)),H1851&lt;=1000,INDEX('Pliegos Tarifarios (Las Condes)'!$H:$H,MATCH($B1851,'Pliegos Tarifarios (Las Condes)'!$A:$A,0)),H1851&lt;=5000,INDEX('Pliegos Tarifarios (Las Condes)'!$I:$I,MATCH($B1851,'Pliegos Tarifarios (Las Condes)'!$A:$A,0)),H1851&gt;5000,INDEX('Pliegos Tarifarios (Las Condes)'!$J:$J,MATCH($B1851,'Pliegos Tarifarios (Las Condes)'!$A:$A,0)))/1.19</f>
        <v>7407.6223831932775</v>
      </c>
      <c r="R1851" s="19">
        <f>INDEX('Pliegos Tarifarios (Las Condes)'!$K:$K,MATCH($B1851,'Pliegos Tarifarios (Las Condes)'!$A:$A,0))</f>
        <v>723.32799999999997</v>
      </c>
      <c r="S1851" s="21">
        <f t="shared" si="87"/>
        <v>450429.29077969329</v>
      </c>
      <c r="T1851" s="21">
        <f t="shared" si="88"/>
        <v>85581.56524814172</v>
      </c>
      <c r="U1851" s="19">
        <v>0</v>
      </c>
      <c r="V1851" s="21">
        <f t="shared" si="89"/>
        <v>536010.85602783505</v>
      </c>
    </row>
    <row r="1852" spans="1:22" x14ac:dyDescent="0.3">
      <c r="A1852" s="3" t="s">
        <v>144</v>
      </c>
      <c r="B1852" s="3">
        <v>5</v>
      </c>
      <c r="C1852" s="4" t="s">
        <v>186</v>
      </c>
      <c r="D1852" s="3" t="s">
        <v>264</v>
      </c>
      <c r="E1852" s="3" t="s">
        <v>121</v>
      </c>
      <c r="F1852" s="4" t="s">
        <v>265</v>
      </c>
      <c r="G1852" s="3" t="s">
        <v>16</v>
      </c>
      <c r="H1852" s="5">
        <v>2464.5079999999998</v>
      </c>
      <c r="I1852" s="5">
        <v>6.6071999999999997</v>
      </c>
      <c r="J1852" s="5">
        <v>6.4497</v>
      </c>
      <c r="K1852" s="6">
        <v>0.97616236832546321</v>
      </c>
      <c r="L1852" s="5">
        <v>82.15</v>
      </c>
      <c r="M1852" s="19">
        <f>H1852*INDEX('Pliegos Tarifarios (Las Condes)'!$B:$B,MATCH($B1852,'Pliegos Tarifarios (Las Condes)'!$A:$A,0))</f>
        <v>292877.20170399995</v>
      </c>
      <c r="N1852" s="19">
        <f>I1852*INDEX('Pliegos Tarifarios (Las Condes)'!$C:$C,MATCH($B1852,'Pliegos Tarifarios (Las Condes)'!$A:$A,0))</f>
        <v>22467.591991199999</v>
      </c>
      <c r="O1852" s="19">
        <f>J1852*INDEX('Pliegos Tarifarios (Las Condes)'!$D:$D,MATCH($B1852,'Pliegos Tarifarios (Las Condes)'!$A:$A,0))</f>
        <v>90938.925385800001</v>
      </c>
      <c r="P1852" s="19">
        <f>H1852*INDEX('Pliegos Tarifarios (Las Condes)'!$E:$E,MATCH($B1852,'Pliegos Tarifarios (Las Condes)'!$A:$A,0))</f>
        <v>31871.017455999998</v>
      </c>
      <c r="Q1852" s="19" cm="1">
        <f t="array" ref="Q1852">H1852*_xlfn.IFS(H1852&lt;=350,INDEX('Pliegos Tarifarios (Las Condes)'!$F:$F,MATCH($B1852,'Pliegos Tarifarios (Las Condes)'!$A:$A,0)),H1852&lt;=500,INDEX('Pliegos Tarifarios (Las Condes)'!$G:$G,MATCH($B1852,'Pliegos Tarifarios (Las Condes)'!$A:$A,0)),H1852&lt;=1000,INDEX('Pliegos Tarifarios (Las Condes)'!$H:$H,MATCH($B1852,'Pliegos Tarifarios (Las Condes)'!$A:$A,0)),H1852&lt;=5000,INDEX('Pliegos Tarifarios (Las Condes)'!$I:$I,MATCH($B1852,'Pliegos Tarifarios (Las Condes)'!$A:$A,0)),H1852&gt;5000,INDEX('Pliegos Tarifarios (Las Condes)'!$J:$J,MATCH($B1852,'Pliegos Tarifarios (Las Condes)'!$A:$A,0)))/1.19</f>
        <v>7395.5950151260504</v>
      </c>
      <c r="R1852" s="19">
        <f>INDEX('Pliegos Tarifarios (Las Condes)'!$K:$K,MATCH($B1852,'Pliegos Tarifarios (Las Condes)'!$A:$A,0))</f>
        <v>723.32799999999997</v>
      </c>
      <c r="S1852" s="21">
        <f t="shared" si="87"/>
        <v>446273.65955212596</v>
      </c>
      <c r="T1852" s="21">
        <f t="shared" si="88"/>
        <v>84791.995314903936</v>
      </c>
      <c r="U1852" s="19">
        <v>0</v>
      </c>
      <c r="V1852" s="21">
        <f t="shared" si="89"/>
        <v>531065.65486702987</v>
      </c>
    </row>
    <row r="1853" spans="1:22" x14ac:dyDescent="0.3">
      <c r="A1853" s="3" t="s">
        <v>144</v>
      </c>
      <c r="B1853" s="3">
        <v>5</v>
      </c>
      <c r="C1853" s="4" t="s">
        <v>186</v>
      </c>
      <c r="D1853" s="3" t="s">
        <v>266</v>
      </c>
      <c r="E1853" s="3" t="s">
        <v>121</v>
      </c>
      <c r="F1853" s="4" t="s">
        <v>267</v>
      </c>
      <c r="G1853" s="3" t="s">
        <v>16</v>
      </c>
      <c r="H1853" s="5">
        <v>2464.3049000000001</v>
      </c>
      <c r="I1853" s="5">
        <v>6.6269</v>
      </c>
      <c r="J1853" s="5">
        <v>6.6269</v>
      </c>
      <c r="K1853" s="6">
        <v>1</v>
      </c>
      <c r="L1853" s="5">
        <v>82.14</v>
      </c>
      <c r="M1853" s="19">
        <f>H1853*INDEX('Pliegos Tarifarios (Las Condes)'!$B:$B,MATCH($B1853,'Pliegos Tarifarios (Las Condes)'!$A:$A,0))</f>
        <v>292853.06570619997</v>
      </c>
      <c r="N1853" s="19">
        <f>I1853*INDEX('Pliegos Tarifarios (Las Condes)'!$C:$C,MATCH($B1853,'Pliegos Tarifarios (Las Condes)'!$A:$A,0))</f>
        <v>22534.581269900002</v>
      </c>
      <c r="O1853" s="19">
        <f>J1853*INDEX('Pliegos Tarifarios (Las Condes)'!$D:$D,MATCH($B1853,'Pliegos Tarifarios (Las Condes)'!$A:$A,0))</f>
        <v>93437.394706599996</v>
      </c>
      <c r="P1853" s="19">
        <f>H1853*INDEX('Pliegos Tarifarios (Las Condes)'!$E:$E,MATCH($B1853,'Pliegos Tarifarios (Las Condes)'!$A:$A,0))</f>
        <v>31868.390966800001</v>
      </c>
      <c r="Q1853" s="19" cm="1">
        <f t="array" ref="Q1853">H1853*_xlfn.IFS(H1853&lt;=350,INDEX('Pliegos Tarifarios (Las Condes)'!$F:$F,MATCH($B1853,'Pliegos Tarifarios (Las Condes)'!$A:$A,0)),H1853&lt;=500,INDEX('Pliegos Tarifarios (Las Condes)'!$G:$G,MATCH($B1853,'Pliegos Tarifarios (Las Condes)'!$A:$A,0)),H1853&lt;=1000,INDEX('Pliegos Tarifarios (Las Condes)'!$H:$H,MATCH($B1853,'Pliegos Tarifarios (Las Condes)'!$A:$A,0)),H1853&lt;=5000,INDEX('Pliegos Tarifarios (Las Condes)'!$I:$I,MATCH($B1853,'Pliegos Tarifarios (Las Condes)'!$A:$A,0)),H1853&gt;5000,INDEX('Pliegos Tarifarios (Las Condes)'!$J:$J,MATCH($B1853,'Pliegos Tarifarios (Las Condes)'!$A:$A,0)))/1.19</f>
        <v>7394.9855444537816</v>
      </c>
      <c r="R1853" s="19">
        <f>INDEX('Pliegos Tarifarios (Las Condes)'!$K:$K,MATCH($B1853,'Pliegos Tarifarios (Las Condes)'!$A:$A,0))</f>
        <v>723.32799999999997</v>
      </c>
      <c r="S1853" s="21">
        <f t="shared" si="87"/>
        <v>448811.74619395373</v>
      </c>
      <c r="T1853" s="21">
        <f t="shared" si="88"/>
        <v>85274.231776851215</v>
      </c>
      <c r="U1853" s="19">
        <v>0</v>
      </c>
      <c r="V1853" s="21">
        <f t="shared" si="89"/>
        <v>534085.9779708049</v>
      </c>
    </row>
    <row r="1854" spans="1:22" x14ac:dyDescent="0.3">
      <c r="A1854" s="3" t="s">
        <v>144</v>
      </c>
      <c r="B1854" s="3">
        <v>5</v>
      </c>
      <c r="C1854" s="4" t="s">
        <v>186</v>
      </c>
      <c r="D1854" s="3" t="s">
        <v>268</v>
      </c>
      <c r="E1854" s="3" t="s">
        <v>121</v>
      </c>
      <c r="F1854" s="4" t="s">
        <v>269</v>
      </c>
      <c r="G1854" s="3" t="s">
        <v>16</v>
      </c>
      <c r="H1854" s="5">
        <v>823.85720000000003</v>
      </c>
      <c r="I1854" s="5">
        <v>2.1800999999999999</v>
      </c>
      <c r="J1854" s="5">
        <v>2.1556999999999999</v>
      </c>
      <c r="K1854" s="6">
        <v>0.98880785285078665</v>
      </c>
      <c r="L1854" s="5">
        <v>27.46</v>
      </c>
      <c r="M1854" s="19">
        <f>H1854*INDEX('Pliegos Tarifarios (Las Condes)'!$B:$B,MATCH($B1854,'Pliegos Tarifarios (Las Condes)'!$A:$A,0))</f>
        <v>97905.541933600005</v>
      </c>
      <c r="N1854" s="19">
        <f>I1854*INDEX('Pliegos Tarifarios (Las Condes)'!$C:$C,MATCH($B1854,'Pliegos Tarifarios (Las Condes)'!$A:$A,0))</f>
        <v>7413.3668270999997</v>
      </c>
      <c r="O1854" s="19">
        <f>J1854*INDEX('Pliegos Tarifarios (Las Condes)'!$D:$D,MATCH($B1854,'Pliegos Tarifarios (Las Condes)'!$A:$A,0))</f>
        <v>30394.753469799998</v>
      </c>
      <c r="P1854" s="19">
        <f>H1854*INDEX('Pliegos Tarifarios (Las Condes)'!$E:$E,MATCH($B1854,'Pliegos Tarifarios (Las Condes)'!$A:$A,0))</f>
        <v>10654.1213104</v>
      </c>
      <c r="Q1854" s="19" cm="1">
        <f t="array" ref="Q1854">H1854*_xlfn.IFS(H1854&lt;=350,INDEX('Pliegos Tarifarios (Las Condes)'!$F:$F,MATCH($B1854,'Pliegos Tarifarios (Las Condes)'!$A:$A,0)),H1854&lt;=500,INDEX('Pliegos Tarifarios (Las Condes)'!$G:$G,MATCH($B1854,'Pliegos Tarifarios (Las Condes)'!$A:$A,0)),H1854&lt;=1000,INDEX('Pliegos Tarifarios (Las Condes)'!$H:$H,MATCH($B1854,'Pliegos Tarifarios (Las Condes)'!$A:$A,0)),H1854&lt;=5000,INDEX('Pliegos Tarifarios (Las Condes)'!$I:$I,MATCH($B1854,'Pliegos Tarifarios (Las Condes)'!$A:$A,0)),H1854&gt;5000,INDEX('Pliegos Tarifarios (Las Condes)'!$J:$J,MATCH($B1854,'Pliegos Tarifarios (Las Condes)'!$A:$A,0)))/1.19</f>
        <v>1932.256676638656</v>
      </c>
      <c r="R1854" s="19">
        <f>INDEX('Pliegos Tarifarios (Las Condes)'!$K:$K,MATCH($B1854,'Pliegos Tarifarios (Las Condes)'!$A:$A,0))</f>
        <v>723.32799999999997</v>
      </c>
      <c r="S1854" s="21">
        <f t="shared" si="87"/>
        <v>149023.36821753866</v>
      </c>
      <c r="T1854" s="21">
        <f t="shared" si="88"/>
        <v>28314.439961332348</v>
      </c>
      <c r="U1854" s="19">
        <v>0</v>
      </c>
      <c r="V1854" s="21">
        <f t="shared" si="89"/>
        <v>177337.808178871</v>
      </c>
    </row>
    <row r="1855" spans="1:22" x14ac:dyDescent="0.3">
      <c r="A1855" s="3" t="s">
        <v>144</v>
      </c>
      <c r="B1855" s="3">
        <v>5</v>
      </c>
      <c r="C1855" s="4" t="s">
        <v>186</v>
      </c>
      <c r="D1855" s="3" t="s">
        <v>270</v>
      </c>
      <c r="E1855" s="3" t="s">
        <v>121</v>
      </c>
      <c r="F1855" s="4" t="s">
        <v>271</v>
      </c>
      <c r="G1855" s="3" t="s">
        <v>16</v>
      </c>
      <c r="H1855" s="5">
        <v>821.31150000000002</v>
      </c>
      <c r="I1855" s="5">
        <v>2.1972999999999998</v>
      </c>
      <c r="J1855" s="5">
        <v>2.1734</v>
      </c>
      <c r="K1855" s="6">
        <v>0.98912301460883822</v>
      </c>
      <c r="L1855" s="5">
        <v>27.38</v>
      </c>
      <c r="M1855" s="19">
        <f>H1855*INDEX('Pliegos Tarifarios (Las Condes)'!$B:$B,MATCH($B1855,'Pliegos Tarifarios (Las Condes)'!$A:$A,0))</f>
        <v>97603.016036999994</v>
      </c>
      <c r="N1855" s="19">
        <f>I1855*INDEX('Pliegos Tarifarios (Las Condes)'!$C:$C,MATCH($B1855,'Pliegos Tarifarios (Las Condes)'!$A:$A,0))</f>
        <v>7471.8549282999993</v>
      </c>
      <c r="O1855" s="19">
        <f>J1855*INDEX('Pliegos Tarifarios (Las Condes)'!$D:$D,MATCH($B1855,'Pliegos Tarifarios (Las Condes)'!$A:$A,0))</f>
        <v>30644.3184076</v>
      </c>
      <c r="P1855" s="19">
        <f>H1855*INDEX('Pliegos Tarifarios (Las Condes)'!$E:$E,MATCH($B1855,'Pliegos Tarifarios (Las Condes)'!$A:$A,0))</f>
        <v>10621.200318000001</v>
      </c>
      <c r="Q1855" s="19" cm="1">
        <f t="array" ref="Q1855">H1855*_xlfn.IFS(H1855&lt;=350,INDEX('Pliegos Tarifarios (Las Condes)'!$F:$F,MATCH($B1855,'Pliegos Tarifarios (Las Condes)'!$A:$A,0)),H1855&lt;=500,INDEX('Pliegos Tarifarios (Las Condes)'!$G:$G,MATCH($B1855,'Pliegos Tarifarios (Las Condes)'!$A:$A,0)),H1855&lt;=1000,INDEX('Pliegos Tarifarios (Las Condes)'!$H:$H,MATCH($B1855,'Pliegos Tarifarios (Las Condes)'!$A:$A,0)),H1855&lt;=5000,INDEX('Pliegos Tarifarios (Las Condes)'!$I:$I,MATCH($B1855,'Pliegos Tarifarios (Las Condes)'!$A:$A,0)),H1855&gt;5000,INDEX('Pliegos Tarifarios (Las Condes)'!$J:$J,MATCH($B1855,'Pliegos Tarifarios (Las Condes)'!$A:$A,0)))/1.19</f>
        <v>1926.2860474789918</v>
      </c>
      <c r="R1855" s="19">
        <f>INDEX('Pliegos Tarifarios (Las Condes)'!$K:$K,MATCH($B1855,'Pliegos Tarifarios (Las Condes)'!$A:$A,0))</f>
        <v>723.32799999999997</v>
      </c>
      <c r="S1855" s="21">
        <f t="shared" si="87"/>
        <v>148990.00373837899</v>
      </c>
      <c r="T1855" s="21">
        <f t="shared" si="88"/>
        <v>28308.100710292008</v>
      </c>
      <c r="U1855" s="19">
        <v>0</v>
      </c>
      <c r="V1855" s="21">
        <f t="shared" si="89"/>
        <v>177298.10444867099</v>
      </c>
    </row>
    <row r="1856" spans="1:22" x14ac:dyDescent="0.3">
      <c r="A1856" s="3" t="s">
        <v>144</v>
      </c>
      <c r="B1856" s="3">
        <v>5</v>
      </c>
      <c r="C1856" s="4" t="s">
        <v>186</v>
      </c>
      <c r="D1856" s="3" t="s">
        <v>272</v>
      </c>
      <c r="E1856" s="3" t="s">
        <v>121</v>
      </c>
      <c r="F1856" s="4" t="s">
        <v>273</v>
      </c>
      <c r="G1856" s="3" t="s">
        <v>16</v>
      </c>
      <c r="H1856" s="5">
        <v>821.43200000000002</v>
      </c>
      <c r="I1856" s="5">
        <v>2.1861000000000002</v>
      </c>
      <c r="J1856" s="5">
        <v>2.1461999999999999</v>
      </c>
      <c r="K1856" s="6">
        <v>0.9817483189241113</v>
      </c>
      <c r="L1856" s="5">
        <v>27.38</v>
      </c>
      <c r="M1856" s="19">
        <f>H1856*INDEX('Pliegos Tarifarios (Las Condes)'!$B:$B,MATCH($B1856,'Pliegos Tarifarios (Las Condes)'!$A:$A,0))</f>
        <v>97617.336016000001</v>
      </c>
      <c r="N1856" s="19">
        <f>I1856*INDEX('Pliegos Tarifarios (Las Condes)'!$C:$C,MATCH($B1856,'Pliegos Tarifarios (Las Condes)'!$A:$A,0))</f>
        <v>7433.7696531000001</v>
      </c>
      <c r="O1856" s="19">
        <f>J1856*INDEX('Pliegos Tarifarios (Las Condes)'!$D:$D,MATCH($B1856,'Pliegos Tarifarios (Las Condes)'!$A:$A,0))</f>
        <v>30260.806186799997</v>
      </c>
      <c r="P1856" s="19">
        <f>H1856*INDEX('Pliegos Tarifarios (Las Condes)'!$E:$E,MATCH($B1856,'Pliegos Tarifarios (Las Condes)'!$A:$A,0))</f>
        <v>10622.758624</v>
      </c>
      <c r="Q1856" s="19" cm="1">
        <f t="array" ref="Q1856">H1856*_xlfn.IFS(H1856&lt;=350,INDEX('Pliegos Tarifarios (Las Condes)'!$F:$F,MATCH($B1856,'Pliegos Tarifarios (Las Condes)'!$A:$A,0)),H1856&lt;=500,INDEX('Pliegos Tarifarios (Las Condes)'!$G:$G,MATCH($B1856,'Pliegos Tarifarios (Las Condes)'!$A:$A,0)),H1856&lt;=1000,INDEX('Pliegos Tarifarios (Las Condes)'!$H:$H,MATCH($B1856,'Pliegos Tarifarios (Las Condes)'!$A:$A,0)),H1856&lt;=5000,INDEX('Pliegos Tarifarios (Las Condes)'!$I:$I,MATCH($B1856,'Pliegos Tarifarios (Las Condes)'!$A:$A,0)),H1856&gt;5000,INDEX('Pliegos Tarifarios (Las Condes)'!$J:$J,MATCH($B1856,'Pliegos Tarifarios (Las Condes)'!$A:$A,0)))/1.19</f>
        <v>1926.5686655462189</v>
      </c>
      <c r="R1856" s="19">
        <f>INDEX('Pliegos Tarifarios (Las Condes)'!$K:$K,MATCH($B1856,'Pliegos Tarifarios (Las Condes)'!$A:$A,0))</f>
        <v>723.32799999999997</v>
      </c>
      <c r="S1856" s="21">
        <f t="shared" si="87"/>
        <v>148584.56714544623</v>
      </c>
      <c r="T1856" s="21">
        <f t="shared" si="88"/>
        <v>28231.067757634784</v>
      </c>
      <c r="U1856" s="19">
        <v>0</v>
      </c>
      <c r="V1856" s="21">
        <f t="shared" si="89"/>
        <v>176815.63490308102</v>
      </c>
    </row>
    <row r="1857" spans="1:22" x14ac:dyDescent="0.3">
      <c r="A1857" s="3" t="s">
        <v>144</v>
      </c>
      <c r="B1857" s="3">
        <v>5</v>
      </c>
      <c r="C1857" s="4" t="s">
        <v>186</v>
      </c>
      <c r="D1857" s="3" t="s">
        <v>274</v>
      </c>
      <c r="E1857" s="3" t="s">
        <v>121</v>
      </c>
      <c r="F1857" s="4" t="s">
        <v>275</v>
      </c>
      <c r="G1857" s="3" t="s">
        <v>16</v>
      </c>
      <c r="H1857" s="5">
        <v>820.19759999999997</v>
      </c>
      <c r="I1857" s="5">
        <v>2.1722000000000001</v>
      </c>
      <c r="J1857" s="5">
        <v>2.1722000000000001</v>
      </c>
      <c r="K1857" s="6">
        <v>1</v>
      </c>
      <c r="L1857" s="5">
        <v>27.34</v>
      </c>
      <c r="M1857" s="19">
        <f>H1857*INDEX('Pliegos Tarifarios (Las Condes)'!$B:$B,MATCH($B1857,'Pliegos Tarifarios (Las Condes)'!$A:$A,0))</f>
        <v>97470.642388799984</v>
      </c>
      <c r="N1857" s="19">
        <f>I1857*INDEX('Pliegos Tarifarios (Las Condes)'!$C:$C,MATCH($B1857,'Pliegos Tarifarios (Las Condes)'!$A:$A,0))</f>
        <v>7386.5031062000007</v>
      </c>
      <c r="O1857" s="19">
        <f>J1857*INDEX('Pliegos Tarifarios (Las Condes)'!$D:$D,MATCH($B1857,'Pliegos Tarifarios (Las Condes)'!$A:$A,0))</f>
        <v>30627.398750800003</v>
      </c>
      <c r="P1857" s="19">
        <f>H1857*INDEX('Pliegos Tarifarios (Las Condes)'!$E:$E,MATCH($B1857,'Pliegos Tarifarios (Las Condes)'!$A:$A,0))</f>
        <v>10606.795363199999</v>
      </c>
      <c r="Q1857" s="19" cm="1">
        <f t="array" ref="Q1857">H1857*_xlfn.IFS(H1857&lt;=350,INDEX('Pliegos Tarifarios (Las Condes)'!$F:$F,MATCH($B1857,'Pliegos Tarifarios (Las Condes)'!$A:$A,0)),H1857&lt;=500,INDEX('Pliegos Tarifarios (Las Condes)'!$G:$G,MATCH($B1857,'Pliegos Tarifarios (Las Condes)'!$A:$A,0)),H1857&lt;=1000,INDEX('Pliegos Tarifarios (Las Condes)'!$H:$H,MATCH($B1857,'Pliegos Tarifarios (Las Condes)'!$A:$A,0)),H1857&lt;=5000,INDEX('Pliegos Tarifarios (Las Condes)'!$I:$I,MATCH($B1857,'Pliegos Tarifarios (Las Condes)'!$A:$A,0)),H1857&gt;5000,INDEX('Pliegos Tarifarios (Las Condes)'!$J:$J,MATCH($B1857,'Pliegos Tarifarios (Las Condes)'!$A:$A,0)))/1.19</f>
        <v>1923.6735307563029</v>
      </c>
      <c r="R1857" s="19">
        <f>INDEX('Pliegos Tarifarios (Las Condes)'!$K:$K,MATCH($B1857,'Pliegos Tarifarios (Las Condes)'!$A:$A,0))</f>
        <v>723.32799999999997</v>
      </c>
      <c r="S1857" s="21">
        <f t="shared" si="87"/>
        <v>148738.34113975632</v>
      </c>
      <c r="T1857" s="21">
        <f t="shared" si="88"/>
        <v>28260.2848165537</v>
      </c>
      <c r="U1857" s="19">
        <v>0</v>
      </c>
      <c r="V1857" s="21">
        <f t="shared" si="89"/>
        <v>176998.62595631002</v>
      </c>
    </row>
    <row r="1858" spans="1:22" x14ac:dyDescent="0.3">
      <c r="A1858" s="3" t="s">
        <v>144</v>
      </c>
      <c r="B1858" s="3">
        <v>5</v>
      </c>
      <c r="C1858" s="4" t="s">
        <v>186</v>
      </c>
      <c r="D1858" s="3" t="s">
        <v>276</v>
      </c>
      <c r="E1858" s="3" t="s">
        <v>121</v>
      </c>
      <c r="F1858" s="4" t="s">
        <v>277</v>
      </c>
      <c r="G1858" s="3" t="s">
        <v>16</v>
      </c>
      <c r="H1858" s="5">
        <v>823.35090000000002</v>
      </c>
      <c r="I1858" s="5">
        <v>2.1998000000000002</v>
      </c>
      <c r="J1858" s="5">
        <v>2.1998000000000002</v>
      </c>
      <c r="K1858" s="6">
        <v>1</v>
      </c>
      <c r="L1858" s="5">
        <v>27.45</v>
      </c>
      <c r="M1858" s="19">
        <f>H1858*INDEX('Pliegos Tarifarios (Las Condes)'!$B:$B,MATCH($B1858,'Pliegos Tarifarios (Las Condes)'!$A:$A,0))</f>
        <v>97845.374254199996</v>
      </c>
      <c r="N1858" s="19">
        <f>I1858*INDEX('Pliegos Tarifarios (Las Condes)'!$C:$C,MATCH($B1858,'Pliegos Tarifarios (Las Condes)'!$A:$A,0))</f>
        <v>7480.3561058000005</v>
      </c>
      <c r="O1858" s="19">
        <f>J1858*INDEX('Pliegos Tarifarios (Las Condes)'!$D:$D,MATCH($B1858,'Pliegos Tarifarios (Las Condes)'!$A:$A,0))</f>
        <v>31016.550857200004</v>
      </c>
      <c r="P1858" s="19">
        <f>H1858*INDEX('Pliegos Tarifarios (Las Condes)'!$E:$E,MATCH($B1858,'Pliegos Tarifarios (Las Condes)'!$A:$A,0))</f>
        <v>10647.573838800001</v>
      </c>
      <c r="Q1858" s="19" cm="1">
        <f t="array" ref="Q1858">H1858*_xlfn.IFS(H1858&lt;=350,INDEX('Pliegos Tarifarios (Las Condes)'!$F:$F,MATCH($B1858,'Pliegos Tarifarios (Las Condes)'!$A:$A,0)),H1858&lt;=500,INDEX('Pliegos Tarifarios (Las Condes)'!$G:$G,MATCH($B1858,'Pliegos Tarifarios (Las Condes)'!$A:$A,0)),H1858&lt;=1000,INDEX('Pliegos Tarifarios (Las Condes)'!$H:$H,MATCH($B1858,'Pliegos Tarifarios (Las Condes)'!$A:$A,0)),H1858&lt;=5000,INDEX('Pliegos Tarifarios (Las Condes)'!$I:$I,MATCH($B1858,'Pliegos Tarifarios (Las Condes)'!$A:$A,0)),H1858&gt;5000,INDEX('Pliegos Tarifarios (Las Condes)'!$J:$J,MATCH($B1858,'Pliegos Tarifarios (Las Condes)'!$A:$A,0)))/1.19</f>
        <v>1931.0692116806729</v>
      </c>
      <c r="R1858" s="19">
        <f>INDEX('Pliegos Tarifarios (Las Condes)'!$K:$K,MATCH($B1858,'Pliegos Tarifarios (Las Condes)'!$A:$A,0))</f>
        <v>723.32799999999997</v>
      </c>
      <c r="S1858" s="21">
        <f t="shared" si="87"/>
        <v>149644.25226768068</v>
      </c>
      <c r="T1858" s="21">
        <f t="shared" si="88"/>
        <v>28432.407930859332</v>
      </c>
      <c r="U1858" s="19">
        <v>0</v>
      </c>
      <c r="V1858" s="21">
        <f t="shared" si="89"/>
        <v>178076.66019854002</v>
      </c>
    </row>
    <row r="1859" spans="1:22" x14ac:dyDescent="0.3">
      <c r="A1859" s="3" t="s">
        <v>144</v>
      </c>
      <c r="B1859" s="3">
        <v>5</v>
      </c>
      <c r="C1859" s="4" t="s">
        <v>186</v>
      </c>
      <c r="D1859" s="3" t="s">
        <v>278</v>
      </c>
      <c r="E1859" s="3" t="s">
        <v>121</v>
      </c>
      <c r="F1859" s="4" t="s">
        <v>279</v>
      </c>
      <c r="G1859" s="3" t="s">
        <v>16</v>
      </c>
      <c r="H1859" s="5">
        <v>821.74860000000001</v>
      </c>
      <c r="I1859" s="5">
        <v>2.2254</v>
      </c>
      <c r="J1859" s="5">
        <v>2.1957</v>
      </c>
      <c r="K1859" s="6">
        <v>0.98665408465893767</v>
      </c>
      <c r="L1859" s="5">
        <v>27.39</v>
      </c>
      <c r="M1859" s="19">
        <f>H1859*INDEX('Pliegos Tarifarios (Las Condes)'!$B:$B,MATCH($B1859,'Pliegos Tarifarios (Las Condes)'!$A:$A,0))</f>
        <v>97654.960126799997</v>
      </c>
      <c r="N1859" s="19">
        <f>I1859*INDEX('Pliegos Tarifarios (Las Condes)'!$C:$C,MATCH($B1859,'Pliegos Tarifarios (Las Condes)'!$A:$A,0))</f>
        <v>7567.4081634000004</v>
      </c>
      <c r="O1859" s="19">
        <f>J1859*INDEX('Pliegos Tarifarios (Las Condes)'!$D:$D,MATCH($B1859,'Pliegos Tarifarios (Las Condes)'!$A:$A,0))</f>
        <v>30958.7420298</v>
      </c>
      <c r="P1859" s="19">
        <f>H1859*INDEX('Pliegos Tarifarios (Las Condes)'!$E:$E,MATCH($B1859,'Pliegos Tarifarios (Las Condes)'!$A:$A,0))</f>
        <v>10626.8528952</v>
      </c>
      <c r="Q1859" s="19" cm="1">
        <f t="array" ref="Q1859">H1859*_xlfn.IFS(H1859&lt;=350,INDEX('Pliegos Tarifarios (Las Condes)'!$F:$F,MATCH($B1859,'Pliegos Tarifarios (Las Condes)'!$A:$A,0)),H1859&lt;=500,INDEX('Pliegos Tarifarios (Las Condes)'!$G:$G,MATCH($B1859,'Pliegos Tarifarios (Las Condes)'!$A:$A,0)),H1859&lt;=1000,INDEX('Pliegos Tarifarios (Las Condes)'!$H:$H,MATCH($B1859,'Pliegos Tarifarios (Las Condes)'!$A:$A,0)),H1859&lt;=5000,INDEX('Pliegos Tarifarios (Las Condes)'!$I:$I,MATCH($B1859,'Pliegos Tarifarios (Las Condes)'!$A:$A,0)),H1859&gt;5000,INDEX('Pliegos Tarifarios (Las Condes)'!$J:$J,MATCH($B1859,'Pliegos Tarifarios (Las Condes)'!$A:$A,0)))/1.19</f>
        <v>1927.3112122689079</v>
      </c>
      <c r="R1859" s="19">
        <f>INDEX('Pliegos Tarifarios (Las Condes)'!$K:$K,MATCH($B1859,'Pliegos Tarifarios (Las Condes)'!$A:$A,0))</f>
        <v>723.32799999999997</v>
      </c>
      <c r="S1859" s="21">
        <f t="shared" si="87"/>
        <v>149458.60242746893</v>
      </c>
      <c r="T1859" s="21">
        <f t="shared" si="88"/>
        <v>28397.134461219095</v>
      </c>
      <c r="U1859" s="19">
        <v>0</v>
      </c>
      <c r="V1859" s="21">
        <f t="shared" si="89"/>
        <v>177855.73688868803</v>
      </c>
    </row>
    <row r="1860" spans="1:22" x14ac:dyDescent="0.3">
      <c r="A1860" s="3" t="s">
        <v>144</v>
      </c>
      <c r="B1860" s="3">
        <v>5</v>
      </c>
      <c r="C1860" s="4" t="s">
        <v>186</v>
      </c>
      <c r="D1860" s="3" t="s">
        <v>280</v>
      </c>
      <c r="E1860" s="3" t="s">
        <v>121</v>
      </c>
      <c r="F1860" s="4" t="s">
        <v>281</v>
      </c>
      <c r="G1860" s="3" t="s">
        <v>16</v>
      </c>
      <c r="H1860" s="5">
        <v>823.18510000000003</v>
      </c>
      <c r="I1860" s="5">
        <v>2.2078000000000002</v>
      </c>
      <c r="J1860" s="5">
        <v>2.1993999999999998</v>
      </c>
      <c r="K1860" s="6">
        <v>0.99619530754597319</v>
      </c>
      <c r="L1860" s="5">
        <v>27.44</v>
      </c>
      <c r="M1860" s="19">
        <f>H1860*INDEX('Pliegos Tarifarios (Las Condes)'!$B:$B,MATCH($B1860,'Pliegos Tarifarios (Las Condes)'!$A:$A,0))</f>
        <v>97825.670913800001</v>
      </c>
      <c r="N1860" s="19">
        <f>I1860*INDEX('Pliegos Tarifarios (Las Condes)'!$C:$C,MATCH($B1860,'Pliegos Tarifarios (Las Condes)'!$A:$A,0))</f>
        <v>7507.5598738000008</v>
      </c>
      <c r="O1860" s="19">
        <f>J1860*INDEX('Pliegos Tarifarios (Las Condes)'!$D:$D,MATCH($B1860,'Pliegos Tarifarios (Las Condes)'!$A:$A,0))</f>
        <v>31010.910971599998</v>
      </c>
      <c r="P1860" s="19">
        <f>H1860*INDEX('Pliegos Tarifarios (Las Condes)'!$E:$E,MATCH($B1860,'Pliegos Tarifarios (Las Condes)'!$A:$A,0))</f>
        <v>10645.429713200001</v>
      </c>
      <c r="Q1860" s="19" cm="1">
        <f t="array" ref="Q1860">H1860*_xlfn.IFS(H1860&lt;=350,INDEX('Pliegos Tarifarios (Las Condes)'!$F:$F,MATCH($B1860,'Pliegos Tarifarios (Las Condes)'!$A:$A,0)),H1860&lt;=500,INDEX('Pliegos Tarifarios (Las Condes)'!$G:$G,MATCH($B1860,'Pliegos Tarifarios (Las Condes)'!$A:$A,0)),H1860&lt;=1000,INDEX('Pliegos Tarifarios (Las Condes)'!$H:$H,MATCH($B1860,'Pliegos Tarifarios (Las Condes)'!$A:$A,0)),H1860&lt;=5000,INDEX('Pliegos Tarifarios (Las Condes)'!$I:$I,MATCH($B1860,'Pliegos Tarifarios (Las Condes)'!$A:$A,0)),H1860&gt;5000,INDEX('Pliegos Tarifarios (Las Condes)'!$J:$J,MATCH($B1860,'Pliegos Tarifarios (Las Condes)'!$A:$A,0)))/1.19</f>
        <v>1930.6803479831938</v>
      </c>
      <c r="R1860" s="19">
        <f>INDEX('Pliegos Tarifarios (Las Condes)'!$K:$K,MATCH($B1860,'Pliegos Tarifarios (Las Condes)'!$A:$A,0))</f>
        <v>723.32799999999997</v>
      </c>
      <c r="S1860" s="21">
        <f t="shared" si="87"/>
        <v>149643.57982038319</v>
      </c>
      <c r="T1860" s="21">
        <f t="shared" si="88"/>
        <v>28432.280165872806</v>
      </c>
      <c r="U1860" s="19">
        <v>0</v>
      </c>
      <c r="V1860" s="21">
        <f t="shared" si="89"/>
        <v>178075.85998625599</v>
      </c>
    </row>
    <row r="1861" spans="1:22" x14ac:dyDescent="0.3">
      <c r="A1861" s="3" t="s">
        <v>144</v>
      </c>
      <c r="B1861" s="3">
        <v>5</v>
      </c>
      <c r="C1861" s="4" t="s">
        <v>186</v>
      </c>
      <c r="D1861" s="3" t="s">
        <v>282</v>
      </c>
      <c r="E1861" s="3" t="s">
        <v>121</v>
      </c>
      <c r="F1861" s="4" t="s">
        <v>283</v>
      </c>
      <c r="G1861" s="3" t="s">
        <v>16</v>
      </c>
      <c r="H1861" s="5">
        <v>822.43849999999998</v>
      </c>
      <c r="I1861" s="5">
        <v>2.1911</v>
      </c>
      <c r="J1861" s="5">
        <v>2.1640999999999999</v>
      </c>
      <c r="K1861" s="6">
        <v>0.98767742229930167</v>
      </c>
      <c r="L1861" s="5">
        <v>27.41</v>
      </c>
      <c r="M1861" s="19">
        <f>H1861*INDEX('Pliegos Tarifarios (Las Condes)'!$B:$B,MATCH($B1861,'Pliegos Tarifarios (Las Condes)'!$A:$A,0))</f>
        <v>97736.946462999986</v>
      </c>
      <c r="N1861" s="19">
        <f>I1861*INDEX('Pliegos Tarifarios (Las Condes)'!$C:$C,MATCH($B1861,'Pliegos Tarifarios (Las Condes)'!$A:$A,0))</f>
        <v>7450.7720080999998</v>
      </c>
      <c r="O1861" s="19">
        <f>J1861*INDEX('Pliegos Tarifarios (Las Condes)'!$D:$D,MATCH($B1861,'Pliegos Tarifarios (Las Condes)'!$A:$A,0))</f>
        <v>30513.191067399999</v>
      </c>
      <c r="P1861" s="19">
        <f>H1861*INDEX('Pliegos Tarifarios (Las Condes)'!$E:$E,MATCH($B1861,'Pliegos Tarifarios (Las Condes)'!$A:$A,0))</f>
        <v>10635.774681999999</v>
      </c>
      <c r="Q1861" s="19" cm="1">
        <f t="array" ref="Q1861">H1861*_xlfn.IFS(H1861&lt;=350,INDEX('Pliegos Tarifarios (Las Condes)'!$F:$F,MATCH($B1861,'Pliegos Tarifarios (Las Condes)'!$A:$A,0)),H1861&lt;=500,INDEX('Pliegos Tarifarios (Las Condes)'!$G:$G,MATCH($B1861,'Pliegos Tarifarios (Las Condes)'!$A:$A,0)),H1861&lt;=1000,INDEX('Pliegos Tarifarios (Las Condes)'!$H:$H,MATCH($B1861,'Pliegos Tarifarios (Las Condes)'!$A:$A,0)),H1861&lt;=5000,INDEX('Pliegos Tarifarios (Las Condes)'!$I:$I,MATCH($B1861,'Pliegos Tarifarios (Las Condes)'!$A:$A,0)),H1861&gt;5000,INDEX('Pliegos Tarifarios (Las Condes)'!$J:$J,MATCH($B1861,'Pliegos Tarifarios (Las Condes)'!$A:$A,0)))/1.19</f>
        <v>1928.9292886554626</v>
      </c>
      <c r="R1861" s="19">
        <f>INDEX('Pliegos Tarifarios (Las Condes)'!$K:$K,MATCH($B1861,'Pliegos Tarifarios (Las Condes)'!$A:$A,0))</f>
        <v>723.32799999999997</v>
      </c>
      <c r="S1861" s="21">
        <f t="shared" si="87"/>
        <v>148988.94150915544</v>
      </c>
      <c r="T1861" s="21">
        <f t="shared" si="88"/>
        <v>28307.898886739535</v>
      </c>
      <c r="U1861" s="19">
        <v>0</v>
      </c>
      <c r="V1861" s="21">
        <f t="shared" si="89"/>
        <v>177296.84039589498</v>
      </c>
    </row>
    <row r="1862" spans="1:22" x14ac:dyDescent="0.3">
      <c r="A1862" s="3" t="s">
        <v>144</v>
      </c>
      <c r="B1862" s="3">
        <v>5</v>
      </c>
      <c r="C1862" s="4" t="s">
        <v>186</v>
      </c>
      <c r="D1862" s="3" t="s">
        <v>284</v>
      </c>
      <c r="E1862" s="3" t="s">
        <v>121</v>
      </c>
      <c r="F1862" s="4" t="s">
        <v>285</v>
      </c>
      <c r="G1862" s="3" t="s">
        <v>16</v>
      </c>
      <c r="H1862" s="5">
        <v>822.86090000000002</v>
      </c>
      <c r="I1862" s="5">
        <v>2.202</v>
      </c>
      <c r="J1862" s="5">
        <v>2.202</v>
      </c>
      <c r="K1862" s="6">
        <v>1</v>
      </c>
      <c r="L1862" s="5">
        <v>27.43</v>
      </c>
      <c r="M1862" s="19">
        <f>H1862*INDEX('Pliegos Tarifarios (Las Condes)'!$B:$B,MATCH($B1862,'Pliegos Tarifarios (Las Condes)'!$A:$A,0))</f>
        <v>97787.143634199994</v>
      </c>
      <c r="N1862" s="19">
        <f>I1862*INDEX('Pliegos Tarifarios (Las Condes)'!$C:$C,MATCH($B1862,'Pliegos Tarifarios (Las Condes)'!$A:$A,0))</f>
        <v>7487.8371420000003</v>
      </c>
      <c r="O1862" s="19">
        <f>J1862*INDEX('Pliegos Tarifarios (Las Condes)'!$D:$D,MATCH($B1862,'Pliegos Tarifarios (Las Condes)'!$A:$A,0))</f>
        <v>31047.570228</v>
      </c>
      <c r="P1862" s="19">
        <f>H1862*INDEX('Pliegos Tarifarios (Las Condes)'!$E:$E,MATCH($B1862,'Pliegos Tarifarios (Las Condes)'!$A:$A,0))</f>
        <v>10641.237158800001</v>
      </c>
      <c r="Q1862" s="19" cm="1">
        <f t="array" ref="Q1862">H1862*_xlfn.IFS(H1862&lt;=350,INDEX('Pliegos Tarifarios (Las Condes)'!$F:$F,MATCH($B1862,'Pliegos Tarifarios (Las Condes)'!$A:$A,0)),H1862&lt;=500,INDEX('Pliegos Tarifarios (Las Condes)'!$G:$G,MATCH($B1862,'Pliegos Tarifarios (Las Condes)'!$A:$A,0)),H1862&lt;=1000,INDEX('Pliegos Tarifarios (Las Condes)'!$H:$H,MATCH($B1862,'Pliegos Tarifarios (Las Condes)'!$A:$A,0)),H1862&lt;=5000,INDEX('Pliegos Tarifarios (Las Condes)'!$I:$I,MATCH($B1862,'Pliegos Tarifarios (Las Condes)'!$A:$A,0)),H1862&gt;5000,INDEX('Pliegos Tarifarios (Las Condes)'!$J:$J,MATCH($B1862,'Pliegos Tarifarios (Las Condes)'!$A:$A,0)))/1.19</f>
        <v>1929.9199763865549</v>
      </c>
      <c r="R1862" s="19">
        <f>INDEX('Pliegos Tarifarios (Las Condes)'!$K:$K,MATCH($B1862,'Pliegos Tarifarios (Las Condes)'!$A:$A,0))</f>
        <v>723.32799999999997</v>
      </c>
      <c r="S1862" s="21">
        <f t="shared" si="87"/>
        <v>149617.03613938659</v>
      </c>
      <c r="T1862" s="21">
        <f t="shared" si="88"/>
        <v>28427.236866483454</v>
      </c>
      <c r="U1862" s="19">
        <v>0</v>
      </c>
      <c r="V1862" s="21">
        <f t="shared" si="89"/>
        <v>178044.27300587005</v>
      </c>
    </row>
    <row r="1863" spans="1:22" x14ac:dyDescent="0.3">
      <c r="A1863" s="3" t="s">
        <v>144</v>
      </c>
      <c r="B1863" s="3">
        <v>5</v>
      </c>
      <c r="C1863" s="4" t="s">
        <v>186</v>
      </c>
      <c r="D1863" s="3" t="s">
        <v>286</v>
      </c>
      <c r="E1863" s="3" t="s">
        <v>121</v>
      </c>
      <c r="F1863" s="4" t="s">
        <v>287</v>
      </c>
      <c r="G1863" s="3" t="s">
        <v>16</v>
      </c>
      <c r="H1863" s="5">
        <v>824.32050000000004</v>
      </c>
      <c r="I1863" s="5">
        <v>2.1673</v>
      </c>
      <c r="J1863" s="5">
        <v>2.1472000000000002</v>
      </c>
      <c r="K1863" s="6">
        <v>0.99072578784662957</v>
      </c>
      <c r="L1863" s="5">
        <v>27.48</v>
      </c>
      <c r="M1863" s="19">
        <f>H1863*INDEX('Pliegos Tarifarios (Las Condes)'!$B:$B,MATCH($B1863,'Pliegos Tarifarios (Las Condes)'!$A:$A,0))</f>
        <v>97960.599579000002</v>
      </c>
      <c r="N1863" s="19">
        <f>I1863*INDEX('Pliegos Tarifarios (Las Condes)'!$C:$C,MATCH($B1863,'Pliegos Tarifarios (Las Condes)'!$A:$A,0))</f>
        <v>7369.8407982999997</v>
      </c>
      <c r="O1863" s="19">
        <f>J1863*INDEX('Pliegos Tarifarios (Las Condes)'!$D:$D,MATCH($B1863,'Pliegos Tarifarios (Las Condes)'!$A:$A,0))</f>
        <v>30274.905900800004</v>
      </c>
      <c r="P1863" s="19">
        <f>H1863*INDEX('Pliegos Tarifarios (Las Condes)'!$E:$E,MATCH($B1863,'Pliegos Tarifarios (Las Condes)'!$A:$A,0))</f>
        <v>10660.112706000002</v>
      </c>
      <c r="Q1863" s="19" cm="1">
        <f t="array" ref="Q1863">H1863*_xlfn.IFS(H1863&lt;=350,INDEX('Pliegos Tarifarios (Las Condes)'!$F:$F,MATCH($B1863,'Pliegos Tarifarios (Las Condes)'!$A:$A,0)),H1863&lt;=500,INDEX('Pliegos Tarifarios (Las Condes)'!$G:$G,MATCH($B1863,'Pliegos Tarifarios (Las Condes)'!$A:$A,0)),H1863&lt;=1000,INDEX('Pliegos Tarifarios (Las Condes)'!$H:$H,MATCH($B1863,'Pliegos Tarifarios (Las Condes)'!$A:$A,0)),H1863&lt;=5000,INDEX('Pliegos Tarifarios (Las Condes)'!$I:$I,MATCH($B1863,'Pliegos Tarifarios (Las Condes)'!$A:$A,0)),H1863&gt;5000,INDEX('Pliegos Tarifarios (Las Condes)'!$J:$J,MATCH($B1863,'Pliegos Tarifarios (Las Condes)'!$A:$A,0)))/1.19</f>
        <v>1933.3432903361347</v>
      </c>
      <c r="R1863" s="19">
        <f>INDEX('Pliegos Tarifarios (Las Condes)'!$K:$K,MATCH($B1863,'Pliegos Tarifarios (Las Condes)'!$A:$A,0))</f>
        <v>723.32799999999997</v>
      </c>
      <c r="S1863" s="21">
        <f t="shared" si="87"/>
        <v>148922.13027443615</v>
      </c>
      <c r="T1863" s="21">
        <f t="shared" si="88"/>
        <v>28295.204752142869</v>
      </c>
      <c r="U1863" s="19">
        <v>0</v>
      </c>
      <c r="V1863" s="21">
        <f t="shared" si="89"/>
        <v>177217.33502657901</v>
      </c>
    </row>
    <row r="1864" spans="1:22" x14ac:dyDescent="0.3">
      <c r="A1864" s="3" t="s">
        <v>144</v>
      </c>
      <c r="B1864" s="3">
        <v>5</v>
      </c>
      <c r="C1864" s="4" t="s">
        <v>186</v>
      </c>
      <c r="D1864" s="3" t="s">
        <v>288</v>
      </c>
      <c r="E1864" s="3" t="s">
        <v>121</v>
      </c>
      <c r="F1864" s="4" t="s">
        <v>289</v>
      </c>
      <c r="G1864" s="3" t="s">
        <v>16</v>
      </c>
      <c r="H1864" s="5">
        <v>821.62099999999998</v>
      </c>
      <c r="I1864" s="5">
        <v>2.2143999999999999</v>
      </c>
      <c r="J1864" s="5">
        <v>2.1917</v>
      </c>
      <c r="K1864" s="6">
        <v>0.98974891618497107</v>
      </c>
      <c r="L1864" s="5">
        <v>27.39</v>
      </c>
      <c r="M1864" s="19">
        <f>H1864*INDEX('Pliegos Tarifarios (Las Condes)'!$B:$B,MATCH($B1864,'Pliegos Tarifarios (Las Condes)'!$A:$A,0))</f>
        <v>97639.796397999991</v>
      </c>
      <c r="N1864" s="19">
        <f>I1864*INDEX('Pliegos Tarifarios (Las Condes)'!$C:$C,MATCH($B1864,'Pliegos Tarifarios (Las Condes)'!$A:$A,0))</f>
        <v>7530.0029823999994</v>
      </c>
      <c r="O1864" s="19">
        <f>J1864*INDEX('Pliegos Tarifarios (Las Condes)'!$D:$D,MATCH($B1864,'Pliegos Tarifarios (Las Condes)'!$A:$A,0))</f>
        <v>30902.3431738</v>
      </c>
      <c r="P1864" s="19">
        <f>H1864*INDEX('Pliegos Tarifarios (Las Condes)'!$E:$E,MATCH($B1864,'Pliegos Tarifarios (Las Condes)'!$A:$A,0))</f>
        <v>10625.202772000001</v>
      </c>
      <c r="Q1864" s="19" cm="1">
        <f t="array" ref="Q1864">H1864*_xlfn.IFS(H1864&lt;=350,INDEX('Pliegos Tarifarios (Las Condes)'!$F:$F,MATCH($B1864,'Pliegos Tarifarios (Las Condes)'!$A:$A,0)),H1864&lt;=500,INDEX('Pliegos Tarifarios (Las Condes)'!$G:$G,MATCH($B1864,'Pliegos Tarifarios (Las Condes)'!$A:$A,0)),H1864&lt;=1000,INDEX('Pliegos Tarifarios (Las Condes)'!$H:$H,MATCH($B1864,'Pliegos Tarifarios (Las Condes)'!$A:$A,0)),H1864&lt;=5000,INDEX('Pliegos Tarifarios (Las Condes)'!$I:$I,MATCH($B1864,'Pliegos Tarifarios (Las Condes)'!$A:$A,0)),H1864&gt;5000,INDEX('Pliegos Tarifarios (Las Condes)'!$J:$J,MATCH($B1864,'Pliegos Tarifarios (Las Condes)'!$A:$A,0)))/1.19</f>
        <v>1927.0119420168071</v>
      </c>
      <c r="R1864" s="19">
        <f>INDEX('Pliegos Tarifarios (Las Condes)'!$K:$K,MATCH($B1864,'Pliegos Tarifarios (Las Condes)'!$A:$A,0))</f>
        <v>723.32799999999997</v>
      </c>
      <c r="S1864" s="21">
        <f t="shared" si="87"/>
        <v>149347.6852682168</v>
      </c>
      <c r="T1864" s="21">
        <f t="shared" si="88"/>
        <v>28376.06020096119</v>
      </c>
      <c r="U1864" s="19">
        <v>0</v>
      </c>
      <c r="V1864" s="21">
        <f t="shared" si="89"/>
        <v>177723.74546917799</v>
      </c>
    </row>
    <row r="1865" spans="1:22" x14ac:dyDescent="0.3">
      <c r="A1865" s="3" t="s">
        <v>144</v>
      </c>
      <c r="B1865" s="3">
        <v>5</v>
      </c>
      <c r="C1865" s="4" t="s">
        <v>186</v>
      </c>
      <c r="D1865" s="3" t="s">
        <v>290</v>
      </c>
      <c r="E1865" s="3" t="s">
        <v>121</v>
      </c>
      <c r="F1865" s="4" t="s">
        <v>291</v>
      </c>
      <c r="G1865" s="3" t="s">
        <v>16</v>
      </c>
      <c r="H1865" s="5">
        <v>821.74260000000004</v>
      </c>
      <c r="I1865" s="5">
        <v>2.2086999999999999</v>
      </c>
      <c r="J1865" s="5">
        <v>2.1720999999999999</v>
      </c>
      <c r="K1865" s="6">
        <v>0.98342916647801881</v>
      </c>
      <c r="L1865" s="5">
        <v>27.39</v>
      </c>
      <c r="M1865" s="19">
        <f>H1865*INDEX('Pliegos Tarifarios (Las Condes)'!$B:$B,MATCH($B1865,'Pliegos Tarifarios (Las Condes)'!$A:$A,0))</f>
        <v>97654.247098799999</v>
      </c>
      <c r="N1865" s="19">
        <f>I1865*INDEX('Pliegos Tarifarios (Las Condes)'!$C:$C,MATCH($B1865,'Pliegos Tarifarios (Las Condes)'!$A:$A,0))</f>
        <v>7510.6202976999994</v>
      </c>
      <c r="O1865" s="19">
        <f>J1865*INDEX('Pliegos Tarifarios (Las Condes)'!$D:$D,MATCH($B1865,'Pliegos Tarifarios (Las Condes)'!$A:$A,0))</f>
        <v>30625.988779399999</v>
      </c>
      <c r="P1865" s="19">
        <f>H1865*INDEX('Pliegos Tarifarios (Las Condes)'!$E:$E,MATCH($B1865,'Pliegos Tarifarios (Las Condes)'!$A:$A,0))</f>
        <v>10626.7753032</v>
      </c>
      <c r="Q1865" s="19" cm="1">
        <f t="array" ref="Q1865">H1865*_xlfn.IFS(H1865&lt;=350,INDEX('Pliegos Tarifarios (Las Condes)'!$F:$F,MATCH($B1865,'Pliegos Tarifarios (Las Condes)'!$A:$A,0)),H1865&lt;=500,INDEX('Pliegos Tarifarios (Las Condes)'!$G:$G,MATCH($B1865,'Pliegos Tarifarios (Las Condes)'!$A:$A,0)),H1865&lt;=1000,INDEX('Pliegos Tarifarios (Las Condes)'!$H:$H,MATCH($B1865,'Pliegos Tarifarios (Las Condes)'!$A:$A,0)),H1865&lt;=5000,INDEX('Pliegos Tarifarios (Las Condes)'!$I:$I,MATCH($B1865,'Pliegos Tarifarios (Las Condes)'!$A:$A,0)),H1865&gt;5000,INDEX('Pliegos Tarifarios (Las Condes)'!$J:$J,MATCH($B1865,'Pliegos Tarifarios (Las Condes)'!$A:$A,0)))/1.19</f>
        <v>1927.2971400000006</v>
      </c>
      <c r="R1865" s="19">
        <f>INDEX('Pliegos Tarifarios (Las Condes)'!$K:$K,MATCH($B1865,'Pliegos Tarifarios (Las Condes)'!$A:$A,0))</f>
        <v>723.32799999999997</v>
      </c>
      <c r="S1865" s="21">
        <f t="shared" ref="S1865:S1928" si="90">SUM(M1865:R1865)</f>
        <v>149068.25661910002</v>
      </c>
      <c r="T1865" s="21">
        <f t="shared" ref="T1865:T1928" si="91">S1865*0.19</f>
        <v>28322.968757629005</v>
      </c>
      <c r="U1865" s="19">
        <v>0</v>
      </c>
      <c r="V1865" s="21">
        <f t="shared" ref="V1865:V1928" si="92">SUM(S1865:T1865)</f>
        <v>177391.22537672904</v>
      </c>
    </row>
    <row r="1866" spans="1:22" x14ac:dyDescent="0.3">
      <c r="A1866" s="3" t="s">
        <v>144</v>
      </c>
      <c r="B1866" s="3">
        <v>5</v>
      </c>
      <c r="C1866" s="4" t="s">
        <v>186</v>
      </c>
      <c r="D1866" s="3" t="s">
        <v>292</v>
      </c>
      <c r="E1866" s="3" t="s">
        <v>121</v>
      </c>
      <c r="F1866" s="4" t="s">
        <v>293</v>
      </c>
      <c r="G1866" s="3" t="s">
        <v>16</v>
      </c>
      <c r="H1866" s="5">
        <v>824.05020000000002</v>
      </c>
      <c r="I1866" s="5">
        <v>2.2646999999999999</v>
      </c>
      <c r="J1866" s="5">
        <v>2.2109999999999999</v>
      </c>
      <c r="K1866" s="6">
        <v>0.97628825009935083</v>
      </c>
      <c r="L1866" s="5">
        <v>27.47</v>
      </c>
      <c r="M1866" s="19">
        <f>H1866*INDEX('Pliegos Tarifarios (Las Condes)'!$B:$B,MATCH($B1866,'Pliegos Tarifarios (Las Condes)'!$A:$A,0))</f>
        <v>97928.477667600004</v>
      </c>
      <c r="N1866" s="19">
        <f>I1866*INDEX('Pliegos Tarifarios (Las Condes)'!$C:$C,MATCH($B1866,'Pliegos Tarifarios (Las Condes)'!$A:$A,0))</f>
        <v>7701.0466736999997</v>
      </c>
      <c r="O1866" s="19">
        <f>J1866*INDEX('Pliegos Tarifarios (Las Condes)'!$D:$D,MATCH($B1866,'Pliegos Tarifarios (Las Condes)'!$A:$A,0))</f>
        <v>31174.467653999996</v>
      </c>
      <c r="P1866" s="19">
        <f>H1866*INDEX('Pliegos Tarifarios (Las Condes)'!$E:$E,MATCH($B1866,'Pliegos Tarifarios (Las Condes)'!$A:$A,0))</f>
        <v>10656.617186400001</v>
      </c>
      <c r="Q1866" s="19" cm="1">
        <f t="array" ref="Q1866">H1866*_xlfn.IFS(H1866&lt;=350,INDEX('Pliegos Tarifarios (Las Condes)'!$F:$F,MATCH($B1866,'Pliegos Tarifarios (Las Condes)'!$A:$A,0)),H1866&lt;=500,INDEX('Pliegos Tarifarios (Las Condes)'!$G:$G,MATCH($B1866,'Pliegos Tarifarios (Las Condes)'!$A:$A,0)),H1866&lt;=1000,INDEX('Pliegos Tarifarios (Las Condes)'!$H:$H,MATCH($B1866,'Pliegos Tarifarios (Las Condes)'!$A:$A,0)),H1866&lt;=5000,INDEX('Pliegos Tarifarios (Las Condes)'!$I:$I,MATCH($B1866,'Pliegos Tarifarios (Las Condes)'!$A:$A,0)),H1866&gt;5000,INDEX('Pliegos Tarifarios (Las Condes)'!$J:$J,MATCH($B1866,'Pliegos Tarifarios (Las Condes)'!$A:$A,0)))/1.19</f>
        <v>1932.7093346218492</v>
      </c>
      <c r="R1866" s="19">
        <f>INDEX('Pliegos Tarifarios (Las Condes)'!$K:$K,MATCH($B1866,'Pliegos Tarifarios (Las Condes)'!$A:$A,0))</f>
        <v>723.32799999999997</v>
      </c>
      <c r="S1866" s="21">
        <f t="shared" si="90"/>
        <v>150116.64651632184</v>
      </c>
      <c r="T1866" s="21">
        <f t="shared" si="91"/>
        <v>28522.162838101151</v>
      </c>
      <c r="U1866" s="19">
        <v>0</v>
      </c>
      <c r="V1866" s="21">
        <f t="shared" si="92"/>
        <v>178638.80935442299</v>
      </c>
    </row>
    <row r="1867" spans="1:22" x14ac:dyDescent="0.3">
      <c r="A1867" s="3" t="s">
        <v>144</v>
      </c>
      <c r="B1867" s="3">
        <v>5</v>
      </c>
      <c r="C1867" s="4" t="s">
        <v>186</v>
      </c>
      <c r="D1867" s="3" t="s">
        <v>294</v>
      </c>
      <c r="E1867" s="3" t="s">
        <v>121</v>
      </c>
      <c r="F1867" s="4" t="s">
        <v>295</v>
      </c>
      <c r="G1867" s="3" t="s">
        <v>16</v>
      </c>
      <c r="H1867" s="5">
        <v>823.79939999999999</v>
      </c>
      <c r="I1867" s="5">
        <v>2.2585999999999999</v>
      </c>
      <c r="J1867" s="5">
        <v>2.1936</v>
      </c>
      <c r="K1867" s="6">
        <v>0.97122111042238557</v>
      </c>
      <c r="L1867" s="5">
        <v>27.46</v>
      </c>
      <c r="M1867" s="19">
        <f>H1867*INDEX('Pliegos Tarifarios (Las Condes)'!$B:$B,MATCH($B1867,'Pliegos Tarifarios (Las Condes)'!$A:$A,0))</f>
        <v>97898.673097199993</v>
      </c>
      <c r="N1867" s="19">
        <f>I1867*INDEX('Pliegos Tarifarios (Las Condes)'!$C:$C,MATCH($B1867,'Pliegos Tarifarios (Las Condes)'!$A:$A,0))</f>
        <v>7680.3038005999997</v>
      </c>
      <c r="O1867" s="19">
        <f>J1867*INDEX('Pliegos Tarifarios (Las Condes)'!$D:$D,MATCH($B1867,'Pliegos Tarifarios (Las Condes)'!$A:$A,0))</f>
        <v>30929.132630399999</v>
      </c>
      <c r="P1867" s="19">
        <f>H1867*INDEX('Pliegos Tarifarios (Las Condes)'!$E:$E,MATCH($B1867,'Pliegos Tarifarios (Las Condes)'!$A:$A,0))</f>
        <v>10653.373840800001</v>
      </c>
      <c r="Q1867" s="19" cm="1">
        <f t="array" ref="Q1867">H1867*_xlfn.IFS(H1867&lt;=350,INDEX('Pliegos Tarifarios (Las Condes)'!$F:$F,MATCH($B1867,'Pliegos Tarifarios (Las Condes)'!$A:$A,0)),H1867&lt;=500,INDEX('Pliegos Tarifarios (Las Condes)'!$G:$G,MATCH($B1867,'Pliegos Tarifarios (Las Condes)'!$A:$A,0)),H1867&lt;=1000,INDEX('Pliegos Tarifarios (Las Condes)'!$H:$H,MATCH($B1867,'Pliegos Tarifarios (Las Condes)'!$A:$A,0)),H1867&lt;=5000,INDEX('Pliegos Tarifarios (Las Condes)'!$I:$I,MATCH($B1867,'Pliegos Tarifarios (Las Condes)'!$A:$A,0)),H1867&gt;5000,INDEX('Pliegos Tarifarios (Las Condes)'!$J:$J,MATCH($B1867,'Pliegos Tarifarios (Las Condes)'!$A:$A,0)))/1.19</f>
        <v>1932.121113781513</v>
      </c>
      <c r="R1867" s="19">
        <f>INDEX('Pliegos Tarifarios (Las Condes)'!$K:$K,MATCH($B1867,'Pliegos Tarifarios (Las Condes)'!$A:$A,0))</f>
        <v>723.32799999999997</v>
      </c>
      <c r="S1867" s="21">
        <f t="shared" si="90"/>
        <v>149816.93248278153</v>
      </c>
      <c r="T1867" s="21">
        <f t="shared" si="91"/>
        <v>28465.217171728491</v>
      </c>
      <c r="U1867" s="19">
        <v>0</v>
      </c>
      <c r="V1867" s="21">
        <f t="shared" si="92"/>
        <v>178282.14965451002</v>
      </c>
    </row>
    <row r="1868" spans="1:22" x14ac:dyDescent="0.3">
      <c r="A1868" s="3" t="s">
        <v>144</v>
      </c>
      <c r="B1868" s="3">
        <v>5</v>
      </c>
      <c r="C1868" s="4" t="s">
        <v>186</v>
      </c>
      <c r="D1868" s="3" t="s">
        <v>296</v>
      </c>
      <c r="E1868" s="3" t="s">
        <v>121</v>
      </c>
      <c r="F1868" s="4" t="s">
        <v>297</v>
      </c>
      <c r="G1868" s="3" t="s">
        <v>16</v>
      </c>
      <c r="H1868" s="5">
        <v>822.73400000000004</v>
      </c>
      <c r="I1868" s="5">
        <v>2.2688000000000001</v>
      </c>
      <c r="J1868" s="5">
        <v>2.2412000000000001</v>
      </c>
      <c r="K1868" s="6">
        <v>0.9878349788434414</v>
      </c>
      <c r="L1868" s="5">
        <v>27.42</v>
      </c>
      <c r="M1868" s="19">
        <f>H1868*INDEX('Pliegos Tarifarios (Las Condes)'!$B:$B,MATCH($B1868,'Pliegos Tarifarios (Las Condes)'!$A:$A,0))</f>
        <v>97772.063091999997</v>
      </c>
      <c r="N1868" s="19">
        <f>I1868*INDEX('Pliegos Tarifarios (Las Condes)'!$C:$C,MATCH($B1868,'Pliegos Tarifarios (Las Condes)'!$A:$A,0))</f>
        <v>7714.9886048000008</v>
      </c>
      <c r="O1868" s="19">
        <f>J1868*INDEX('Pliegos Tarifarios (Las Condes)'!$D:$D,MATCH($B1868,'Pliegos Tarifarios (Las Condes)'!$A:$A,0))</f>
        <v>31600.279016799999</v>
      </c>
      <c r="P1868" s="19">
        <f>H1868*INDEX('Pliegos Tarifarios (Las Condes)'!$E:$E,MATCH($B1868,'Pliegos Tarifarios (Las Condes)'!$A:$A,0))</f>
        <v>10639.596088</v>
      </c>
      <c r="Q1868" s="19" cm="1">
        <f t="array" ref="Q1868">H1868*_xlfn.IFS(H1868&lt;=350,INDEX('Pliegos Tarifarios (Las Condes)'!$F:$F,MATCH($B1868,'Pliegos Tarifarios (Las Condes)'!$A:$A,0)),H1868&lt;=500,INDEX('Pliegos Tarifarios (Las Condes)'!$G:$G,MATCH($B1868,'Pliegos Tarifarios (Las Condes)'!$A:$A,0)),H1868&lt;=1000,INDEX('Pliegos Tarifarios (Las Condes)'!$H:$H,MATCH($B1868,'Pliegos Tarifarios (Las Condes)'!$A:$A,0)),H1868&lt;=5000,INDEX('Pliegos Tarifarios (Las Condes)'!$I:$I,MATCH($B1868,'Pliegos Tarifarios (Las Condes)'!$A:$A,0)),H1868&gt;5000,INDEX('Pliegos Tarifarios (Las Condes)'!$J:$J,MATCH($B1868,'Pliegos Tarifarios (Las Condes)'!$A:$A,0)))/1.19</f>
        <v>1929.6223478991601</v>
      </c>
      <c r="R1868" s="19">
        <f>INDEX('Pliegos Tarifarios (Las Condes)'!$K:$K,MATCH($B1868,'Pliegos Tarifarios (Las Condes)'!$A:$A,0))</f>
        <v>723.32799999999997</v>
      </c>
      <c r="S1868" s="21">
        <f t="shared" si="90"/>
        <v>150379.87714949917</v>
      </c>
      <c r="T1868" s="21">
        <f t="shared" si="91"/>
        <v>28572.176658404842</v>
      </c>
      <c r="U1868" s="19">
        <v>0</v>
      </c>
      <c r="V1868" s="21">
        <f t="shared" si="92"/>
        <v>178952.05380790401</v>
      </c>
    </row>
    <row r="1869" spans="1:22" x14ac:dyDescent="0.3">
      <c r="A1869" s="3" t="s">
        <v>144</v>
      </c>
      <c r="B1869" s="3">
        <v>5</v>
      </c>
      <c r="C1869" s="4" t="s">
        <v>186</v>
      </c>
      <c r="D1869" s="3" t="s">
        <v>298</v>
      </c>
      <c r="E1869" s="3" t="s">
        <v>121</v>
      </c>
      <c r="F1869" s="4" t="s">
        <v>299</v>
      </c>
      <c r="G1869" s="3" t="s">
        <v>16</v>
      </c>
      <c r="H1869" s="5">
        <v>823.90509999999995</v>
      </c>
      <c r="I1869" s="5">
        <v>2.2126999999999999</v>
      </c>
      <c r="J1869" s="5">
        <v>2.2126999999999999</v>
      </c>
      <c r="K1869" s="6">
        <v>1</v>
      </c>
      <c r="L1869" s="5">
        <v>27.46</v>
      </c>
      <c r="M1869" s="19">
        <f>H1869*INDEX('Pliegos Tarifarios (Las Condes)'!$B:$B,MATCH($B1869,'Pliegos Tarifarios (Las Condes)'!$A:$A,0))</f>
        <v>97911.234273799986</v>
      </c>
      <c r="N1869" s="19">
        <f>I1869*INDEX('Pliegos Tarifarios (Las Condes)'!$C:$C,MATCH($B1869,'Pliegos Tarifarios (Las Condes)'!$A:$A,0))</f>
        <v>7524.2221817</v>
      </c>
      <c r="O1869" s="19">
        <f>J1869*INDEX('Pliegos Tarifarios (Las Condes)'!$D:$D,MATCH($B1869,'Pliegos Tarifarios (Las Condes)'!$A:$A,0))</f>
        <v>31198.437167799999</v>
      </c>
      <c r="P1869" s="19">
        <f>H1869*INDEX('Pliegos Tarifarios (Las Condes)'!$E:$E,MATCH($B1869,'Pliegos Tarifarios (Las Condes)'!$A:$A,0))</f>
        <v>10654.7407532</v>
      </c>
      <c r="Q1869" s="19" cm="1">
        <f t="array" ref="Q1869">H1869*_xlfn.IFS(H1869&lt;=350,INDEX('Pliegos Tarifarios (Las Condes)'!$F:$F,MATCH($B1869,'Pliegos Tarifarios (Las Condes)'!$A:$A,0)),H1869&lt;=500,INDEX('Pliegos Tarifarios (Las Condes)'!$G:$G,MATCH($B1869,'Pliegos Tarifarios (Las Condes)'!$A:$A,0)),H1869&lt;=1000,INDEX('Pliegos Tarifarios (Las Condes)'!$H:$H,MATCH($B1869,'Pliegos Tarifarios (Las Condes)'!$A:$A,0)),H1869&lt;=5000,INDEX('Pliegos Tarifarios (Las Condes)'!$I:$I,MATCH($B1869,'Pliegos Tarifarios (Las Condes)'!$A:$A,0)),H1869&gt;5000,INDEX('Pliegos Tarifarios (Las Condes)'!$J:$J,MATCH($B1869,'Pliegos Tarifarios (Las Condes)'!$A:$A,0)))/1.19</f>
        <v>1932.3690202521009</v>
      </c>
      <c r="R1869" s="19">
        <f>INDEX('Pliegos Tarifarios (Las Condes)'!$K:$K,MATCH($B1869,'Pliegos Tarifarios (Las Condes)'!$A:$A,0))</f>
        <v>723.32799999999997</v>
      </c>
      <c r="S1869" s="21">
        <f t="shared" si="90"/>
        <v>149944.3313967521</v>
      </c>
      <c r="T1869" s="21">
        <f t="shared" si="91"/>
        <v>28489.422965382899</v>
      </c>
      <c r="U1869" s="19">
        <v>0</v>
      </c>
      <c r="V1869" s="21">
        <f t="shared" si="92"/>
        <v>178433.75436213499</v>
      </c>
    </row>
    <row r="1870" spans="1:22" x14ac:dyDescent="0.3">
      <c r="A1870" s="3" t="s">
        <v>144</v>
      </c>
      <c r="B1870" s="3">
        <v>5</v>
      </c>
      <c r="C1870" s="4" t="s">
        <v>186</v>
      </c>
      <c r="D1870" s="3" t="s">
        <v>300</v>
      </c>
      <c r="E1870" s="3" t="s">
        <v>121</v>
      </c>
      <c r="F1870" s="4" t="s">
        <v>301</v>
      </c>
      <c r="G1870" s="3" t="s">
        <v>16</v>
      </c>
      <c r="H1870" s="5">
        <v>821.72339999999997</v>
      </c>
      <c r="I1870" s="5">
        <v>2.2155</v>
      </c>
      <c r="J1870" s="5">
        <v>2.2155</v>
      </c>
      <c r="K1870" s="6">
        <v>1</v>
      </c>
      <c r="L1870" s="5">
        <v>27.39</v>
      </c>
      <c r="M1870" s="19">
        <f>H1870*INDEX('Pliegos Tarifarios (Las Condes)'!$B:$B,MATCH($B1870,'Pliegos Tarifarios (Las Condes)'!$A:$A,0))</f>
        <v>97651.965409199998</v>
      </c>
      <c r="N1870" s="19">
        <f>I1870*INDEX('Pliegos Tarifarios (Las Condes)'!$C:$C,MATCH($B1870,'Pliegos Tarifarios (Las Condes)'!$A:$A,0))</f>
        <v>7533.7435004999998</v>
      </c>
      <c r="O1870" s="19">
        <f>J1870*INDEX('Pliegos Tarifarios (Las Condes)'!$D:$D,MATCH($B1870,'Pliegos Tarifarios (Las Condes)'!$A:$A,0))</f>
        <v>31237.916367000002</v>
      </c>
      <c r="P1870" s="19">
        <f>H1870*INDEX('Pliegos Tarifarios (Las Condes)'!$E:$E,MATCH($B1870,'Pliegos Tarifarios (Las Condes)'!$A:$A,0))</f>
        <v>10626.5270088</v>
      </c>
      <c r="Q1870" s="19" cm="1">
        <f t="array" ref="Q1870">H1870*_xlfn.IFS(H1870&lt;=350,INDEX('Pliegos Tarifarios (Las Condes)'!$F:$F,MATCH($B1870,'Pliegos Tarifarios (Las Condes)'!$A:$A,0)),H1870&lt;=500,INDEX('Pliegos Tarifarios (Las Condes)'!$G:$G,MATCH($B1870,'Pliegos Tarifarios (Las Condes)'!$A:$A,0)),H1870&lt;=1000,INDEX('Pliegos Tarifarios (Las Condes)'!$H:$H,MATCH($B1870,'Pliegos Tarifarios (Las Condes)'!$A:$A,0)),H1870&lt;=5000,INDEX('Pliegos Tarifarios (Las Condes)'!$I:$I,MATCH($B1870,'Pliegos Tarifarios (Las Condes)'!$A:$A,0)),H1870&gt;5000,INDEX('Pliegos Tarifarios (Las Condes)'!$J:$J,MATCH($B1870,'Pliegos Tarifarios (Las Condes)'!$A:$A,0)))/1.19</f>
        <v>1927.252108739496</v>
      </c>
      <c r="R1870" s="19">
        <f>INDEX('Pliegos Tarifarios (Las Condes)'!$K:$K,MATCH($B1870,'Pliegos Tarifarios (Las Condes)'!$A:$A,0))</f>
        <v>723.32799999999997</v>
      </c>
      <c r="S1870" s="21">
        <f t="shared" si="90"/>
        <v>149700.73239423952</v>
      </c>
      <c r="T1870" s="21">
        <f t="shared" si="91"/>
        <v>28443.139154905508</v>
      </c>
      <c r="U1870" s="19">
        <v>0</v>
      </c>
      <c r="V1870" s="21">
        <f t="shared" si="92"/>
        <v>178143.87154914503</v>
      </c>
    </row>
    <row r="1871" spans="1:22" x14ac:dyDescent="0.3">
      <c r="A1871" s="3" t="s">
        <v>144</v>
      </c>
      <c r="B1871" s="3">
        <v>5</v>
      </c>
      <c r="C1871" s="4" t="s">
        <v>186</v>
      </c>
      <c r="D1871" s="3" t="s">
        <v>302</v>
      </c>
      <c r="E1871" s="3" t="s">
        <v>121</v>
      </c>
      <c r="F1871" s="4" t="s">
        <v>303</v>
      </c>
      <c r="G1871" s="3" t="s">
        <v>16</v>
      </c>
      <c r="H1871" s="5">
        <v>823.64859999999999</v>
      </c>
      <c r="I1871" s="5">
        <v>2.2128000000000001</v>
      </c>
      <c r="J1871" s="5">
        <v>2.2128000000000001</v>
      </c>
      <c r="K1871" s="6">
        <v>1</v>
      </c>
      <c r="L1871" s="5">
        <v>27.45</v>
      </c>
      <c r="M1871" s="19">
        <f>H1871*INDEX('Pliegos Tarifarios (Las Condes)'!$B:$B,MATCH($B1871,'Pliegos Tarifarios (Las Condes)'!$A:$A,0))</f>
        <v>97880.752326799993</v>
      </c>
      <c r="N1871" s="19">
        <f>I1871*INDEX('Pliegos Tarifarios (Las Condes)'!$C:$C,MATCH($B1871,'Pliegos Tarifarios (Las Condes)'!$A:$A,0))</f>
        <v>7524.5622288000004</v>
      </c>
      <c r="O1871" s="19">
        <f>J1871*INDEX('Pliegos Tarifarios (Las Condes)'!$D:$D,MATCH($B1871,'Pliegos Tarifarios (Las Condes)'!$A:$A,0))</f>
        <v>31199.847139200003</v>
      </c>
      <c r="P1871" s="19">
        <f>H1871*INDEX('Pliegos Tarifarios (Las Condes)'!$E:$E,MATCH($B1871,'Pliegos Tarifarios (Las Condes)'!$A:$A,0))</f>
        <v>10651.423695200001</v>
      </c>
      <c r="Q1871" s="19" cm="1">
        <f t="array" ref="Q1871">H1871*_xlfn.IFS(H1871&lt;=350,INDEX('Pliegos Tarifarios (Las Condes)'!$F:$F,MATCH($B1871,'Pliegos Tarifarios (Las Condes)'!$A:$A,0)),H1871&lt;=500,INDEX('Pliegos Tarifarios (Las Condes)'!$G:$G,MATCH($B1871,'Pliegos Tarifarios (Las Condes)'!$A:$A,0)),H1871&lt;=1000,INDEX('Pliegos Tarifarios (Las Condes)'!$H:$H,MATCH($B1871,'Pliegos Tarifarios (Las Condes)'!$A:$A,0)),H1871&lt;=5000,INDEX('Pliegos Tarifarios (Las Condes)'!$I:$I,MATCH($B1871,'Pliegos Tarifarios (Las Condes)'!$A:$A,0)),H1871&gt;5000,INDEX('Pliegos Tarifarios (Las Condes)'!$J:$J,MATCH($B1871,'Pliegos Tarifarios (Las Condes)'!$A:$A,0)))/1.19</f>
        <v>1931.7674307563029</v>
      </c>
      <c r="R1871" s="19">
        <f>INDEX('Pliegos Tarifarios (Las Condes)'!$K:$K,MATCH($B1871,'Pliegos Tarifarios (Las Condes)'!$A:$A,0))</f>
        <v>723.32799999999997</v>
      </c>
      <c r="S1871" s="21">
        <f t="shared" si="90"/>
        <v>149911.6808207563</v>
      </c>
      <c r="T1871" s="21">
        <f t="shared" si="91"/>
        <v>28483.219355943696</v>
      </c>
      <c r="U1871" s="19">
        <v>0</v>
      </c>
      <c r="V1871" s="21">
        <f t="shared" si="92"/>
        <v>178394.9001767</v>
      </c>
    </row>
    <row r="1872" spans="1:22" x14ac:dyDescent="0.3">
      <c r="A1872" s="3" t="s">
        <v>144</v>
      </c>
      <c r="B1872" s="3">
        <v>5</v>
      </c>
      <c r="C1872" s="4" t="s">
        <v>186</v>
      </c>
      <c r="D1872" s="3" t="s">
        <v>304</v>
      </c>
      <c r="E1872" s="3" t="s">
        <v>121</v>
      </c>
      <c r="F1872" s="4" t="s">
        <v>305</v>
      </c>
      <c r="G1872" s="3" t="s">
        <v>16</v>
      </c>
      <c r="H1872" s="5">
        <v>822.41139999999996</v>
      </c>
      <c r="I1872" s="5">
        <v>2.1983999999999999</v>
      </c>
      <c r="J1872" s="5">
        <v>2.1983999999999999</v>
      </c>
      <c r="K1872" s="6">
        <v>1</v>
      </c>
      <c r="L1872" s="5">
        <v>27.41</v>
      </c>
      <c r="M1872" s="19">
        <f>H1872*INDEX('Pliegos Tarifarios (Las Condes)'!$B:$B,MATCH($B1872,'Pliegos Tarifarios (Las Condes)'!$A:$A,0))</f>
        <v>97733.725953199988</v>
      </c>
      <c r="N1872" s="19">
        <f>I1872*INDEX('Pliegos Tarifarios (Las Condes)'!$C:$C,MATCH($B1872,'Pliegos Tarifarios (Las Condes)'!$A:$A,0))</f>
        <v>7475.5954463999997</v>
      </c>
      <c r="O1872" s="19">
        <f>J1872*INDEX('Pliegos Tarifarios (Las Condes)'!$D:$D,MATCH($B1872,'Pliegos Tarifarios (Las Condes)'!$A:$A,0))</f>
        <v>30996.811257599998</v>
      </c>
      <c r="P1872" s="19">
        <f>H1872*INDEX('Pliegos Tarifarios (Las Condes)'!$E:$E,MATCH($B1872,'Pliegos Tarifarios (Las Condes)'!$A:$A,0))</f>
        <v>10635.424224799999</v>
      </c>
      <c r="Q1872" s="19" cm="1">
        <f t="array" ref="Q1872">H1872*_xlfn.IFS(H1872&lt;=350,INDEX('Pliegos Tarifarios (Las Condes)'!$F:$F,MATCH($B1872,'Pliegos Tarifarios (Las Condes)'!$A:$A,0)),H1872&lt;=500,INDEX('Pliegos Tarifarios (Las Condes)'!$G:$G,MATCH($B1872,'Pliegos Tarifarios (Las Condes)'!$A:$A,0)),H1872&lt;=1000,INDEX('Pliegos Tarifarios (Las Condes)'!$H:$H,MATCH($B1872,'Pliegos Tarifarios (Las Condes)'!$A:$A,0)),H1872&lt;=5000,INDEX('Pliegos Tarifarios (Las Condes)'!$I:$I,MATCH($B1872,'Pliegos Tarifarios (Las Condes)'!$A:$A,0)),H1872&gt;5000,INDEX('Pliegos Tarifarios (Las Condes)'!$J:$J,MATCH($B1872,'Pliegos Tarifarios (Las Condes)'!$A:$A,0)))/1.19</f>
        <v>1928.8657289075632</v>
      </c>
      <c r="R1872" s="19">
        <f>INDEX('Pliegos Tarifarios (Las Condes)'!$K:$K,MATCH($B1872,'Pliegos Tarifarios (Las Condes)'!$A:$A,0))</f>
        <v>723.32799999999997</v>
      </c>
      <c r="S1872" s="21">
        <f t="shared" si="90"/>
        <v>149493.75061090753</v>
      </c>
      <c r="T1872" s="21">
        <f t="shared" si="91"/>
        <v>28403.812616072431</v>
      </c>
      <c r="U1872" s="19">
        <v>0</v>
      </c>
      <c r="V1872" s="21">
        <f t="shared" si="92"/>
        <v>177897.56322697995</v>
      </c>
    </row>
    <row r="1873" spans="1:22" x14ac:dyDescent="0.3">
      <c r="A1873" s="3" t="s">
        <v>144</v>
      </c>
      <c r="B1873" s="3">
        <v>5</v>
      </c>
      <c r="C1873" s="4" t="s">
        <v>186</v>
      </c>
      <c r="D1873" s="3" t="s">
        <v>306</v>
      </c>
      <c r="E1873" s="3" t="s">
        <v>121</v>
      </c>
      <c r="F1873" s="4" t="s">
        <v>307</v>
      </c>
      <c r="G1873" s="3" t="s">
        <v>16</v>
      </c>
      <c r="H1873" s="5">
        <v>823.36009999999999</v>
      </c>
      <c r="I1873" s="5">
        <v>2.2827999999999999</v>
      </c>
      <c r="J1873" s="5">
        <v>2.1663999999999999</v>
      </c>
      <c r="K1873" s="6">
        <v>0.94900998773436129</v>
      </c>
      <c r="L1873" s="5">
        <v>27.45</v>
      </c>
      <c r="M1873" s="19">
        <f>H1873*INDEX('Pliegos Tarifarios (Las Condes)'!$B:$B,MATCH($B1873,'Pliegos Tarifarios (Las Condes)'!$A:$A,0))</f>
        <v>97846.46756379999</v>
      </c>
      <c r="N1873" s="19">
        <f>I1873*INDEX('Pliegos Tarifarios (Las Condes)'!$C:$C,MATCH($B1873,'Pliegos Tarifarios (Las Condes)'!$A:$A,0))</f>
        <v>7762.5951987999997</v>
      </c>
      <c r="O1873" s="19">
        <f>J1873*INDEX('Pliegos Tarifarios (Las Condes)'!$D:$D,MATCH($B1873,'Pliegos Tarifarios (Las Condes)'!$A:$A,0))</f>
        <v>30545.620409599996</v>
      </c>
      <c r="P1873" s="19">
        <f>H1873*INDEX('Pliegos Tarifarios (Las Condes)'!$E:$E,MATCH($B1873,'Pliegos Tarifarios (Las Condes)'!$A:$A,0))</f>
        <v>10647.692813199999</v>
      </c>
      <c r="Q1873" s="19" cm="1">
        <f t="array" ref="Q1873">H1873*_xlfn.IFS(H1873&lt;=350,INDEX('Pliegos Tarifarios (Las Condes)'!$F:$F,MATCH($B1873,'Pliegos Tarifarios (Las Condes)'!$A:$A,0)),H1873&lt;=500,INDEX('Pliegos Tarifarios (Las Condes)'!$G:$G,MATCH($B1873,'Pliegos Tarifarios (Las Condes)'!$A:$A,0)),H1873&lt;=1000,INDEX('Pliegos Tarifarios (Las Condes)'!$H:$H,MATCH($B1873,'Pliegos Tarifarios (Las Condes)'!$A:$A,0)),H1873&lt;=5000,INDEX('Pliegos Tarifarios (Las Condes)'!$I:$I,MATCH($B1873,'Pliegos Tarifarios (Las Condes)'!$A:$A,0)),H1873&gt;5000,INDEX('Pliegos Tarifarios (Las Condes)'!$J:$J,MATCH($B1873,'Pliegos Tarifarios (Las Condes)'!$A:$A,0)))/1.19</f>
        <v>1931.0907891596642</v>
      </c>
      <c r="R1873" s="19">
        <f>INDEX('Pliegos Tarifarios (Las Condes)'!$K:$K,MATCH($B1873,'Pliegos Tarifarios (Las Condes)'!$A:$A,0))</f>
        <v>723.32799999999997</v>
      </c>
      <c r="S1873" s="21">
        <f t="shared" si="90"/>
        <v>149456.79477455968</v>
      </c>
      <c r="T1873" s="21">
        <f t="shared" si="91"/>
        <v>28396.791007166339</v>
      </c>
      <c r="U1873" s="19">
        <v>0</v>
      </c>
      <c r="V1873" s="21">
        <f t="shared" si="92"/>
        <v>177853.58578172603</v>
      </c>
    </row>
    <row r="1874" spans="1:22" x14ac:dyDescent="0.3">
      <c r="A1874" s="3" t="s">
        <v>144</v>
      </c>
      <c r="B1874" s="3">
        <v>5</v>
      </c>
      <c r="C1874" s="4" t="s">
        <v>186</v>
      </c>
      <c r="D1874" s="3" t="s">
        <v>308</v>
      </c>
      <c r="E1874" s="3" t="s">
        <v>121</v>
      </c>
      <c r="F1874" s="4" t="s">
        <v>309</v>
      </c>
      <c r="G1874" s="3" t="s">
        <v>16</v>
      </c>
      <c r="H1874" s="5">
        <v>822.74249999999995</v>
      </c>
      <c r="I1874" s="5">
        <v>2.2071999999999998</v>
      </c>
      <c r="J1874" s="5">
        <v>2.1442000000000001</v>
      </c>
      <c r="K1874" s="6">
        <v>0.97145704965567248</v>
      </c>
      <c r="L1874" s="5">
        <v>27.42</v>
      </c>
      <c r="M1874" s="19">
        <f>H1874*INDEX('Pliegos Tarifarios (Las Condes)'!$B:$B,MATCH($B1874,'Pliegos Tarifarios (Las Condes)'!$A:$A,0))</f>
        <v>97773.073214999982</v>
      </c>
      <c r="N1874" s="19">
        <f>I1874*INDEX('Pliegos Tarifarios (Las Condes)'!$C:$C,MATCH($B1874,'Pliegos Tarifarios (Las Condes)'!$A:$A,0))</f>
        <v>7505.519591199999</v>
      </c>
      <c r="O1874" s="19">
        <f>J1874*INDEX('Pliegos Tarifarios (Las Condes)'!$D:$D,MATCH($B1874,'Pliegos Tarifarios (Las Condes)'!$A:$A,0))</f>
        <v>30232.606758800001</v>
      </c>
      <c r="P1874" s="19">
        <f>H1874*INDEX('Pliegos Tarifarios (Las Condes)'!$E:$E,MATCH($B1874,'Pliegos Tarifarios (Las Condes)'!$A:$A,0))</f>
        <v>10639.70601</v>
      </c>
      <c r="Q1874" s="19" cm="1">
        <f t="array" ref="Q1874">H1874*_xlfn.IFS(H1874&lt;=350,INDEX('Pliegos Tarifarios (Las Condes)'!$F:$F,MATCH($B1874,'Pliegos Tarifarios (Las Condes)'!$A:$A,0)),H1874&lt;=500,INDEX('Pliegos Tarifarios (Las Condes)'!$G:$G,MATCH($B1874,'Pliegos Tarifarios (Las Condes)'!$A:$A,0)),H1874&lt;=1000,INDEX('Pliegos Tarifarios (Las Condes)'!$H:$H,MATCH($B1874,'Pliegos Tarifarios (Las Condes)'!$A:$A,0)),H1874&lt;=5000,INDEX('Pliegos Tarifarios (Las Condes)'!$I:$I,MATCH($B1874,'Pliegos Tarifarios (Las Condes)'!$A:$A,0)),H1874&gt;5000,INDEX('Pliegos Tarifarios (Las Condes)'!$J:$J,MATCH($B1874,'Pliegos Tarifarios (Las Condes)'!$A:$A,0)))/1.19</f>
        <v>1929.6422836134454</v>
      </c>
      <c r="R1874" s="19">
        <f>INDEX('Pliegos Tarifarios (Las Condes)'!$K:$K,MATCH($B1874,'Pliegos Tarifarios (Las Condes)'!$A:$A,0))</f>
        <v>723.32799999999997</v>
      </c>
      <c r="S1874" s="21">
        <f t="shared" si="90"/>
        <v>148803.87585861344</v>
      </c>
      <c r="T1874" s="21">
        <f t="shared" si="91"/>
        <v>28272.736413136554</v>
      </c>
      <c r="U1874" s="19">
        <v>0</v>
      </c>
      <c r="V1874" s="21">
        <f t="shared" si="92"/>
        <v>177076.61227175</v>
      </c>
    </row>
    <row r="1875" spans="1:22" x14ac:dyDescent="0.3">
      <c r="A1875" s="3" t="s">
        <v>144</v>
      </c>
      <c r="B1875" s="3">
        <v>5</v>
      </c>
      <c r="C1875" s="4" t="s">
        <v>186</v>
      </c>
      <c r="D1875" s="3" t="s">
        <v>310</v>
      </c>
      <c r="E1875" s="3" t="s">
        <v>121</v>
      </c>
      <c r="F1875" s="4" t="s">
        <v>311</v>
      </c>
      <c r="G1875" s="3" t="s">
        <v>16</v>
      </c>
      <c r="H1875" s="5">
        <v>822.15869999999995</v>
      </c>
      <c r="I1875" s="5">
        <v>2.25</v>
      </c>
      <c r="J1875" s="5">
        <v>2.1385999999999998</v>
      </c>
      <c r="K1875" s="6">
        <v>0.95048888888888883</v>
      </c>
      <c r="L1875" s="5">
        <v>27.41</v>
      </c>
      <c r="M1875" s="19">
        <f>H1875*INDEX('Pliegos Tarifarios (Las Condes)'!$B:$B,MATCH($B1875,'Pliegos Tarifarios (Las Condes)'!$A:$A,0))</f>
        <v>97703.695590599993</v>
      </c>
      <c r="N1875" s="19">
        <f>I1875*INDEX('Pliegos Tarifarios (Las Condes)'!$C:$C,MATCH($B1875,'Pliegos Tarifarios (Las Condes)'!$A:$A,0))</f>
        <v>7651.0597500000003</v>
      </c>
      <c r="O1875" s="19">
        <f>J1875*INDEX('Pliegos Tarifarios (Las Condes)'!$D:$D,MATCH($B1875,'Pliegos Tarifarios (Las Condes)'!$A:$A,0))</f>
        <v>30153.648360399999</v>
      </c>
      <c r="P1875" s="19">
        <f>H1875*INDEX('Pliegos Tarifarios (Las Condes)'!$E:$E,MATCH($B1875,'Pliegos Tarifarios (Las Condes)'!$A:$A,0))</f>
        <v>10632.156308399999</v>
      </c>
      <c r="Q1875" s="19" cm="1">
        <f t="array" ref="Q1875">H1875*_xlfn.IFS(H1875&lt;=350,INDEX('Pliegos Tarifarios (Las Condes)'!$F:$F,MATCH($B1875,'Pliegos Tarifarios (Las Condes)'!$A:$A,0)),H1875&lt;=500,INDEX('Pliegos Tarifarios (Las Condes)'!$G:$G,MATCH($B1875,'Pliegos Tarifarios (Las Condes)'!$A:$A,0)),H1875&lt;=1000,INDEX('Pliegos Tarifarios (Las Condes)'!$H:$H,MATCH($B1875,'Pliegos Tarifarios (Las Condes)'!$A:$A,0)),H1875&lt;=5000,INDEX('Pliegos Tarifarios (Las Condes)'!$I:$I,MATCH($B1875,'Pliegos Tarifarios (Las Condes)'!$A:$A,0)),H1875&gt;5000,INDEX('Pliegos Tarifarios (Las Condes)'!$J:$J,MATCH($B1875,'Pliegos Tarifarios (Las Condes)'!$A:$A,0)))/1.19</f>
        <v>1928.2730518487397</v>
      </c>
      <c r="R1875" s="19">
        <f>INDEX('Pliegos Tarifarios (Las Condes)'!$K:$K,MATCH($B1875,'Pliegos Tarifarios (Las Condes)'!$A:$A,0))</f>
        <v>723.32799999999997</v>
      </c>
      <c r="S1875" s="21">
        <f t="shared" si="90"/>
        <v>148792.16106124877</v>
      </c>
      <c r="T1875" s="21">
        <f t="shared" si="91"/>
        <v>28270.510601637267</v>
      </c>
      <c r="U1875" s="19">
        <v>0</v>
      </c>
      <c r="V1875" s="21">
        <f t="shared" si="92"/>
        <v>177062.67166288604</v>
      </c>
    </row>
    <row r="1876" spans="1:22" x14ac:dyDescent="0.3">
      <c r="A1876" s="3" t="s">
        <v>144</v>
      </c>
      <c r="B1876" s="3">
        <v>5</v>
      </c>
      <c r="C1876" s="4" t="s">
        <v>186</v>
      </c>
      <c r="D1876" s="3" t="s">
        <v>312</v>
      </c>
      <c r="E1876" s="3" t="s">
        <v>121</v>
      </c>
      <c r="F1876" s="4" t="s">
        <v>313</v>
      </c>
      <c r="G1876" s="3" t="s">
        <v>16</v>
      </c>
      <c r="H1876" s="5">
        <v>823.60609999999997</v>
      </c>
      <c r="I1876" s="5">
        <v>2.2726000000000002</v>
      </c>
      <c r="J1876" s="5">
        <v>2.1760000000000002</v>
      </c>
      <c r="K1876" s="6">
        <v>0.95749361964269997</v>
      </c>
      <c r="L1876" s="5">
        <v>27.45</v>
      </c>
      <c r="M1876" s="19">
        <f>H1876*INDEX('Pliegos Tarifarios (Las Condes)'!$B:$B,MATCH($B1876,'Pliegos Tarifarios (Las Condes)'!$A:$A,0))</f>
        <v>97875.701711799993</v>
      </c>
      <c r="N1876" s="19">
        <f>I1876*INDEX('Pliegos Tarifarios (Las Condes)'!$C:$C,MATCH($B1876,'Pliegos Tarifarios (Las Condes)'!$A:$A,0))</f>
        <v>7727.9103946000005</v>
      </c>
      <c r="O1876" s="19">
        <f>J1876*INDEX('Pliegos Tarifarios (Las Condes)'!$D:$D,MATCH($B1876,'Pliegos Tarifarios (Las Condes)'!$A:$A,0))</f>
        <v>30680.977664000002</v>
      </c>
      <c r="P1876" s="19">
        <f>H1876*INDEX('Pliegos Tarifarios (Las Condes)'!$E:$E,MATCH($B1876,'Pliegos Tarifarios (Las Condes)'!$A:$A,0))</f>
        <v>10650.874085199999</v>
      </c>
      <c r="Q1876" s="19" cm="1">
        <f t="array" ref="Q1876">H1876*_xlfn.IFS(H1876&lt;=350,INDEX('Pliegos Tarifarios (Las Condes)'!$F:$F,MATCH($B1876,'Pliegos Tarifarios (Las Condes)'!$A:$A,0)),H1876&lt;=500,INDEX('Pliegos Tarifarios (Las Condes)'!$G:$G,MATCH($B1876,'Pliegos Tarifarios (Las Condes)'!$A:$A,0)),H1876&lt;=1000,INDEX('Pliegos Tarifarios (Las Condes)'!$H:$H,MATCH($B1876,'Pliegos Tarifarios (Las Condes)'!$A:$A,0)),H1876&lt;=5000,INDEX('Pliegos Tarifarios (Las Condes)'!$I:$I,MATCH($B1876,'Pliegos Tarifarios (Las Condes)'!$A:$A,0)),H1876&gt;5000,INDEX('Pliegos Tarifarios (Las Condes)'!$J:$J,MATCH($B1876,'Pliegos Tarifarios (Las Condes)'!$A:$A,0)))/1.19</f>
        <v>1931.6677521848742</v>
      </c>
      <c r="R1876" s="19">
        <f>INDEX('Pliegos Tarifarios (Las Condes)'!$K:$K,MATCH($B1876,'Pliegos Tarifarios (Las Condes)'!$A:$A,0))</f>
        <v>723.32799999999997</v>
      </c>
      <c r="S1876" s="21">
        <f t="shared" si="90"/>
        <v>149590.45960778487</v>
      </c>
      <c r="T1876" s="21">
        <f t="shared" si="91"/>
        <v>28422.187325479124</v>
      </c>
      <c r="U1876" s="19">
        <v>0</v>
      </c>
      <c r="V1876" s="21">
        <f t="shared" si="92"/>
        <v>178012.64693326398</v>
      </c>
    </row>
    <row r="1877" spans="1:22" x14ac:dyDescent="0.3">
      <c r="A1877" s="3" t="s">
        <v>144</v>
      </c>
      <c r="B1877" s="3">
        <v>5</v>
      </c>
      <c r="C1877" s="4" t="s">
        <v>186</v>
      </c>
      <c r="D1877" s="3" t="s">
        <v>314</v>
      </c>
      <c r="E1877" s="3" t="s">
        <v>121</v>
      </c>
      <c r="F1877" s="4" t="s">
        <v>315</v>
      </c>
      <c r="G1877" s="3" t="s">
        <v>16</v>
      </c>
      <c r="H1877" s="5">
        <v>824.78139999999996</v>
      </c>
      <c r="I1877" s="5">
        <v>2.2174</v>
      </c>
      <c r="J1877" s="5">
        <v>2.1903999999999999</v>
      </c>
      <c r="K1877" s="6">
        <v>0.9878235771624424</v>
      </c>
      <c r="L1877" s="5">
        <v>27.49</v>
      </c>
      <c r="M1877" s="19">
        <f>H1877*INDEX('Pliegos Tarifarios (Las Condes)'!$B:$B,MATCH($B1877,'Pliegos Tarifarios (Las Condes)'!$A:$A,0))</f>
        <v>98015.372013199987</v>
      </c>
      <c r="N1877" s="19">
        <f>I1877*INDEX('Pliegos Tarifarios (Las Condes)'!$C:$C,MATCH($B1877,'Pliegos Tarifarios (Las Condes)'!$A:$A,0))</f>
        <v>7540.2043954000001</v>
      </c>
      <c r="O1877" s="19">
        <f>J1877*INDEX('Pliegos Tarifarios (Las Condes)'!$D:$D,MATCH($B1877,'Pliegos Tarifarios (Las Condes)'!$A:$A,0))</f>
        <v>30884.013545599999</v>
      </c>
      <c r="P1877" s="19">
        <f>H1877*INDEX('Pliegos Tarifarios (Las Condes)'!$E:$E,MATCH($B1877,'Pliegos Tarifarios (Las Condes)'!$A:$A,0))</f>
        <v>10666.073064799999</v>
      </c>
      <c r="Q1877" s="19" cm="1">
        <f t="array" ref="Q1877">H1877*_xlfn.IFS(H1877&lt;=350,INDEX('Pliegos Tarifarios (Las Condes)'!$F:$F,MATCH($B1877,'Pliegos Tarifarios (Las Condes)'!$A:$A,0)),H1877&lt;=500,INDEX('Pliegos Tarifarios (Las Condes)'!$G:$G,MATCH($B1877,'Pliegos Tarifarios (Las Condes)'!$A:$A,0)),H1877&lt;=1000,INDEX('Pliegos Tarifarios (Las Condes)'!$H:$H,MATCH($B1877,'Pliegos Tarifarios (Las Condes)'!$A:$A,0)),H1877&lt;=5000,INDEX('Pliegos Tarifarios (Las Condes)'!$I:$I,MATCH($B1877,'Pliegos Tarifarios (Las Condes)'!$A:$A,0)),H1877&gt;5000,INDEX('Pliegos Tarifarios (Las Condes)'!$J:$J,MATCH($B1877,'Pliegos Tarifarios (Las Condes)'!$A:$A,0)))/1.19</f>
        <v>1934.4242751260508</v>
      </c>
      <c r="R1877" s="19">
        <f>INDEX('Pliegos Tarifarios (Las Condes)'!$K:$K,MATCH($B1877,'Pliegos Tarifarios (Las Condes)'!$A:$A,0))</f>
        <v>723.32799999999997</v>
      </c>
      <c r="S1877" s="21">
        <f t="shared" si="90"/>
        <v>149763.41529412603</v>
      </c>
      <c r="T1877" s="21">
        <f t="shared" si="91"/>
        <v>28455.048905883945</v>
      </c>
      <c r="U1877" s="19">
        <v>0</v>
      </c>
      <c r="V1877" s="21">
        <f t="shared" si="92"/>
        <v>178218.46420000997</v>
      </c>
    </row>
    <row r="1878" spans="1:22" x14ac:dyDescent="0.3">
      <c r="A1878" s="3" t="s">
        <v>144</v>
      </c>
      <c r="B1878" s="3">
        <v>5</v>
      </c>
      <c r="C1878" s="4" t="s">
        <v>186</v>
      </c>
      <c r="D1878" s="3" t="s">
        <v>316</v>
      </c>
      <c r="E1878" s="3" t="s">
        <v>121</v>
      </c>
      <c r="F1878" s="4" t="s">
        <v>317</v>
      </c>
      <c r="G1878" s="3" t="s">
        <v>16</v>
      </c>
      <c r="H1878" s="5">
        <v>823.41579999999999</v>
      </c>
      <c r="I1878" s="5">
        <v>2.2542</v>
      </c>
      <c r="J1878" s="5">
        <v>2.2542</v>
      </c>
      <c r="K1878" s="6">
        <v>1</v>
      </c>
      <c r="L1878" s="5">
        <v>27.45</v>
      </c>
      <c r="M1878" s="19">
        <f>H1878*INDEX('Pliegos Tarifarios (Las Condes)'!$B:$B,MATCH($B1878,'Pliegos Tarifarios (Las Condes)'!$A:$A,0))</f>
        <v>97853.086840399992</v>
      </c>
      <c r="N1878" s="19">
        <f>I1878*INDEX('Pliegos Tarifarios (Las Condes)'!$C:$C,MATCH($B1878,'Pliegos Tarifarios (Las Condes)'!$A:$A,0))</f>
        <v>7665.3417282</v>
      </c>
      <c r="O1878" s="19">
        <f>J1878*INDEX('Pliegos Tarifarios (Las Condes)'!$D:$D,MATCH($B1878,'Pliegos Tarifarios (Las Condes)'!$A:$A,0))</f>
        <v>31783.575298799999</v>
      </c>
      <c r="P1878" s="19">
        <f>H1878*INDEX('Pliegos Tarifarios (Las Condes)'!$E:$E,MATCH($B1878,'Pliegos Tarifarios (Las Condes)'!$A:$A,0))</f>
        <v>10648.4131256</v>
      </c>
      <c r="Q1878" s="19" cm="1">
        <f t="array" ref="Q1878">H1878*_xlfn.IFS(H1878&lt;=350,INDEX('Pliegos Tarifarios (Las Condes)'!$F:$F,MATCH($B1878,'Pliegos Tarifarios (Las Condes)'!$A:$A,0)),H1878&lt;=500,INDEX('Pliegos Tarifarios (Las Condes)'!$G:$G,MATCH($B1878,'Pliegos Tarifarios (Las Condes)'!$A:$A,0)),H1878&lt;=1000,INDEX('Pliegos Tarifarios (Las Condes)'!$H:$H,MATCH($B1878,'Pliegos Tarifarios (Las Condes)'!$A:$A,0)),H1878&lt;=5000,INDEX('Pliegos Tarifarios (Las Condes)'!$I:$I,MATCH($B1878,'Pliegos Tarifarios (Las Condes)'!$A:$A,0)),H1878&gt;5000,INDEX('Pliegos Tarifarios (Las Condes)'!$J:$J,MATCH($B1878,'Pliegos Tarifarios (Las Condes)'!$A:$A,0)))/1.19</f>
        <v>1931.2214267226896</v>
      </c>
      <c r="R1878" s="19">
        <f>INDEX('Pliegos Tarifarios (Las Condes)'!$K:$K,MATCH($B1878,'Pliegos Tarifarios (Las Condes)'!$A:$A,0))</f>
        <v>723.32799999999997</v>
      </c>
      <c r="S1878" s="21">
        <f t="shared" si="90"/>
        <v>150604.96641972268</v>
      </c>
      <c r="T1878" s="21">
        <f t="shared" si="91"/>
        <v>28614.943619747311</v>
      </c>
      <c r="U1878" s="19">
        <v>0</v>
      </c>
      <c r="V1878" s="21">
        <f t="shared" si="92"/>
        <v>179219.91003947001</v>
      </c>
    </row>
    <row r="1879" spans="1:22" x14ac:dyDescent="0.3">
      <c r="A1879" s="3" t="s">
        <v>144</v>
      </c>
      <c r="B1879" s="3">
        <v>5</v>
      </c>
      <c r="C1879" s="4" t="s">
        <v>186</v>
      </c>
      <c r="D1879" s="3" t="s">
        <v>318</v>
      </c>
      <c r="E1879" s="3" t="s">
        <v>121</v>
      </c>
      <c r="F1879" s="4" t="s">
        <v>319</v>
      </c>
      <c r="G1879" s="3" t="s">
        <v>16</v>
      </c>
      <c r="H1879" s="5">
        <v>823.97149999999999</v>
      </c>
      <c r="I1879" s="5">
        <v>2.2934000000000001</v>
      </c>
      <c r="J1879" s="5">
        <v>2.2153</v>
      </c>
      <c r="K1879" s="6">
        <v>0.96594575739077349</v>
      </c>
      <c r="L1879" s="5">
        <v>27.47</v>
      </c>
      <c r="M1879" s="19">
        <f>H1879*INDEX('Pliegos Tarifarios (Las Condes)'!$B:$B,MATCH($B1879,'Pliegos Tarifarios (Las Condes)'!$A:$A,0))</f>
        <v>97919.125116999989</v>
      </c>
      <c r="N1879" s="19">
        <f>I1879*INDEX('Pliegos Tarifarios (Las Condes)'!$C:$C,MATCH($B1879,'Pliegos Tarifarios (Las Condes)'!$A:$A,0))</f>
        <v>7798.6401914000007</v>
      </c>
      <c r="O1879" s="19">
        <f>J1879*INDEX('Pliegos Tarifarios (Las Condes)'!$D:$D,MATCH($B1879,'Pliegos Tarifarios (Las Condes)'!$A:$A,0))</f>
        <v>31235.096424200001</v>
      </c>
      <c r="P1879" s="19">
        <f>H1879*INDEX('Pliegos Tarifarios (Las Condes)'!$E:$E,MATCH($B1879,'Pliegos Tarifarios (Las Condes)'!$A:$A,0))</f>
        <v>10655.599438000001</v>
      </c>
      <c r="Q1879" s="19" cm="1">
        <f t="array" ref="Q1879">H1879*_xlfn.IFS(H1879&lt;=350,INDEX('Pliegos Tarifarios (Las Condes)'!$F:$F,MATCH($B1879,'Pliegos Tarifarios (Las Condes)'!$A:$A,0)),H1879&lt;=500,INDEX('Pliegos Tarifarios (Las Condes)'!$G:$G,MATCH($B1879,'Pliegos Tarifarios (Las Condes)'!$A:$A,0)),H1879&lt;=1000,INDEX('Pliegos Tarifarios (Las Condes)'!$H:$H,MATCH($B1879,'Pliegos Tarifarios (Las Condes)'!$A:$A,0)),H1879&lt;=5000,INDEX('Pliegos Tarifarios (Las Condes)'!$I:$I,MATCH($B1879,'Pliegos Tarifarios (Las Condes)'!$A:$A,0)),H1879&gt;5000,INDEX('Pliegos Tarifarios (Las Condes)'!$J:$J,MATCH($B1879,'Pliegos Tarifarios (Las Condes)'!$A:$A,0)))/1.19</f>
        <v>1932.5247533613447</v>
      </c>
      <c r="R1879" s="19">
        <f>INDEX('Pliegos Tarifarios (Las Condes)'!$K:$K,MATCH($B1879,'Pliegos Tarifarios (Las Condes)'!$A:$A,0))</f>
        <v>723.32799999999997</v>
      </c>
      <c r="S1879" s="21">
        <f t="shared" si="90"/>
        <v>150264.31392396137</v>
      </c>
      <c r="T1879" s="21">
        <f t="shared" si="91"/>
        <v>28550.219645552661</v>
      </c>
      <c r="U1879" s="19">
        <v>0</v>
      </c>
      <c r="V1879" s="21">
        <f t="shared" si="92"/>
        <v>178814.53356951402</v>
      </c>
    </row>
    <row r="1880" spans="1:22" x14ac:dyDescent="0.3">
      <c r="A1880" s="3" t="s">
        <v>144</v>
      </c>
      <c r="B1880" s="3">
        <v>5</v>
      </c>
      <c r="C1880" s="4" t="s">
        <v>186</v>
      </c>
      <c r="D1880" s="3" t="s">
        <v>320</v>
      </c>
      <c r="E1880" s="3" t="s">
        <v>121</v>
      </c>
      <c r="F1880" s="4" t="s">
        <v>321</v>
      </c>
      <c r="G1880" s="3" t="s">
        <v>16</v>
      </c>
      <c r="H1880" s="5">
        <v>821.67960000000005</v>
      </c>
      <c r="I1880" s="5">
        <v>2.2288999999999999</v>
      </c>
      <c r="J1880" s="5">
        <v>2.1602000000000001</v>
      </c>
      <c r="K1880" s="6">
        <v>0.96917762124814943</v>
      </c>
      <c r="L1880" s="5">
        <v>27.39</v>
      </c>
      <c r="M1880" s="19">
        <f>H1880*INDEX('Pliegos Tarifarios (Las Condes)'!$B:$B,MATCH($B1880,'Pliegos Tarifarios (Las Condes)'!$A:$A,0))</f>
        <v>97646.760304800002</v>
      </c>
      <c r="N1880" s="19">
        <f>I1880*INDEX('Pliegos Tarifarios (Las Condes)'!$C:$C,MATCH($B1880,'Pliegos Tarifarios (Las Condes)'!$A:$A,0))</f>
        <v>7579.3098118999997</v>
      </c>
      <c r="O1880" s="19">
        <f>J1880*INDEX('Pliegos Tarifarios (Las Condes)'!$D:$D,MATCH($B1880,'Pliegos Tarifarios (Las Condes)'!$A:$A,0))</f>
        <v>30458.202182800003</v>
      </c>
      <c r="P1880" s="19">
        <f>H1880*INDEX('Pliegos Tarifarios (Las Condes)'!$E:$E,MATCH($B1880,'Pliegos Tarifarios (Las Condes)'!$A:$A,0))</f>
        <v>10625.960587200001</v>
      </c>
      <c r="Q1880" s="19" cm="1">
        <f t="array" ref="Q1880">H1880*_xlfn.IFS(H1880&lt;=350,INDEX('Pliegos Tarifarios (Las Condes)'!$F:$F,MATCH($B1880,'Pliegos Tarifarios (Las Condes)'!$A:$A,0)),H1880&lt;=500,INDEX('Pliegos Tarifarios (Las Condes)'!$G:$G,MATCH($B1880,'Pliegos Tarifarios (Las Condes)'!$A:$A,0)),H1880&lt;=1000,INDEX('Pliegos Tarifarios (Las Condes)'!$H:$H,MATCH($B1880,'Pliegos Tarifarios (Las Condes)'!$A:$A,0)),H1880&lt;=5000,INDEX('Pliegos Tarifarios (Las Condes)'!$I:$I,MATCH($B1880,'Pliegos Tarifarios (Las Condes)'!$A:$A,0)),H1880&gt;5000,INDEX('Pliegos Tarifarios (Las Condes)'!$J:$J,MATCH($B1880,'Pliegos Tarifarios (Las Condes)'!$A:$A,0)))/1.19</f>
        <v>1927.1493811764708</v>
      </c>
      <c r="R1880" s="19">
        <f>INDEX('Pliegos Tarifarios (Las Condes)'!$K:$K,MATCH($B1880,'Pliegos Tarifarios (Las Condes)'!$A:$A,0))</f>
        <v>723.32799999999997</v>
      </c>
      <c r="S1880" s="21">
        <f t="shared" si="90"/>
        <v>148960.71026787651</v>
      </c>
      <c r="T1880" s="21">
        <f t="shared" si="91"/>
        <v>28302.534950896537</v>
      </c>
      <c r="U1880" s="19">
        <v>0</v>
      </c>
      <c r="V1880" s="21">
        <f t="shared" si="92"/>
        <v>177263.24521877305</v>
      </c>
    </row>
    <row r="1881" spans="1:22" x14ac:dyDescent="0.3">
      <c r="A1881" s="3" t="s">
        <v>144</v>
      </c>
      <c r="B1881" s="3">
        <v>5</v>
      </c>
      <c r="C1881" s="4" t="s">
        <v>186</v>
      </c>
      <c r="D1881" s="3" t="s">
        <v>322</v>
      </c>
      <c r="E1881" s="3" t="s">
        <v>121</v>
      </c>
      <c r="F1881" s="4" t="s">
        <v>323</v>
      </c>
      <c r="G1881" s="3" t="s">
        <v>16</v>
      </c>
      <c r="H1881" s="5">
        <v>822.73940000000005</v>
      </c>
      <c r="I1881" s="5">
        <v>2.1587999999999998</v>
      </c>
      <c r="J1881" s="5">
        <v>2.1587999999999998</v>
      </c>
      <c r="K1881" s="6">
        <v>1</v>
      </c>
      <c r="L1881" s="5">
        <v>27.42</v>
      </c>
      <c r="M1881" s="19">
        <f>H1881*INDEX('Pliegos Tarifarios (Las Condes)'!$B:$B,MATCH($B1881,'Pliegos Tarifarios (Las Condes)'!$A:$A,0))</f>
        <v>97772.704817200007</v>
      </c>
      <c r="N1881" s="19">
        <f>I1881*INDEX('Pliegos Tarifarios (Las Condes)'!$C:$C,MATCH($B1881,'Pliegos Tarifarios (Las Condes)'!$A:$A,0))</f>
        <v>7340.936794799999</v>
      </c>
      <c r="O1881" s="19">
        <f>J1881*INDEX('Pliegos Tarifarios (Las Condes)'!$D:$D,MATCH($B1881,'Pliegos Tarifarios (Las Condes)'!$A:$A,0))</f>
        <v>30438.462583199998</v>
      </c>
      <c r="P1881" s="19">
        <f>H1881*INDEX('Pliegos Tarifarios (Las Condes)'!$E:$E,MATCH($B1881,'Pliegos Tarifarios (Las Condes)'!$A:$A,0))</f>
        <v>10639.6659208</v>
      </c>
      <c r="Q1881" s="19" cm="1">
        <f t="array" ref="Q1881">H1881*_xlfn.IFS(H1881&lt;=350,INDEX('Pliegos Tarifarios (Las Condes)'!$F:$F,MATCH($B1881,'Pliegos Tarifarios (Las Condes)'!$A:$A,0)),H1881&lt;=500,INDEX('Pliegos Tarifarios (Las Condes)'!$G:$G,MATCH($B1881,'Pliegos Tarifarios (Las Condes)'!$A:$A,0)),H1881&lt;=1000,INDEX('Pliegos Tarifarios (Las Condes)'!$H:$H,MATCH($B1881,'Pliegos Tarifarios (Las Condes)'!$A:$A,0)),H1881&lt;=5000,INDEX('Pliegos Tarifarios (Las Condes)'!$I:$I,MATCH($B1881,'Pliegos Tarifarios (Las Condes)'!$A:$A,0)),H1881&gt;5000,INDEX('Pliegos Tarifarios (Las Condes)'!$J:$J,MATCH($B1881,'Pliegos Tarifarios (Las Condes)'!$A:$A,0)))/1.19</f>
        <v>1929.6350129411767</v>
      </c>
      <c r="R1881" s="19">
        <f>INDEX('Pliegos Tarifarios (Las Condes)'!$K:$K,MATCH($B1881,'Pliegos Tarifarios (Las Condes)'!$A:$A,0))</f>
        <v>723.32799999999997</v>
      </c>
      <c r="S1881" s="21">
        <f t="shared" si="90"/>
        <v>148844.73312894118</v>
      </c>
      <c r="T1881" s="21">
        <f t="shared" si="91"/>
        <v>28280.499294498826</v>
      </c>
      <c r="U1881" s="19">
        <v>0</v>
      </c>
      <c r="V1881" s="21">
        <f t="shared" si="92"/>
        <v>177125.23242344</v>
      </c>
    </row>
    <row r="1882" spans="1:22" x14ac:dyDescent="0.3">
      <c r="A1882" s="3" t="s">
        <v>144</v>
      </c>
      <c r="B1882" s="3">
        <v>5</v>
      </c>
      <c r="C1882" s="4" t="s">
        <v>186</v>
      </c>
      <c r="D1882" s="3" t="s">
        <v>324</v>
      </c>
      <c r="E1882" s="3" t="s">
        <v>121</v>
      </c>
      <c r="F1882" s="4" t="s">
        <v>325</v>
      </c>
      <c r="G1882" s="3" t="s">
        <v>16</v>
      </c>
      <c r="H1882" s="5">
        <v>822.92380000000003</v>
      </c>
      <c r="I1882" s="5">
        <v>2.1804000000000001</v>
      </c>
      <c r="J1882" s="5">
        <v>2.1711999999999998</v>
      </c>
      <c r="K1882" s="6">
        <v>0.99578059071729941</v>
      </c>
      <c r="L1882" s="5">
        <v>27.43</v>
      </c>
      <c r="M1882" s="19">
        <f>H1882*INDEX('Pliegos Tarifarios (Las Condes)'!$B:$B,MATCH($B1882,'Pliegos Tarifarios (Las Condes)'!$A:$A,0))</f>
        <v>97794.6185444</v>
      </c>
      <c r="N1882" s="19">
        <f>I1882*INDEX('Pliegos Tarifarios (Las Condes)'!$C:$C,MATCH($B1882,'Pliegos Tarifarios (Las Condes)'!$A:$A,0))</f>
        <v>7414.3869684000001</v>
      </c>
      <c r="O1882" s="19">
        <f>J1882*INDEX('Pliegos Tarifarios (Las Condes)'!$D:$D,MATCH($B1882,'Pliegos Tarifarios (Las Condes)'!$A:$A,0))</f>
        <v>30613.299036799996</v>
      </c>
      <c r="P1882" s="19">
        <f>H1882*INDEX('Pliegos Tarifarios (Las Condes)'!$E:$E,MATCH($B1882,'Pliegos Tarifarios (Las Condes)'!$A:$A,0))</f>
        <v>10642.0505816</v>
      </c>
      <c r="Q1882" s="19" cm="1">
        <f t="array" ref="Q1882">H1882*_xlfn.IFS(H1882&lt;=350,INDEX('Pliegos Tarifarios (Las Condes)'!$F:$F,MATCH($B1882,'Pliegos Tarifarios (Las Condes)'!$A:$A,0)),H1882&lt;=500,INDEX('Pliegos Tarifarios (Las Condes)'!$G:$G,MATCH($B1882,'Pliegos Tarifarios (Las Condes)'!$A:$A,0)),H1882&lt;=1000,INDEX('Pliegos Tarifarios (Las Condes)'!$H:$H,MATCH($B1882,'Pliegos Tarifarios (Las Condes)'!$A:$A,0)),H1882&lt;=5000,INDEX('Pliegos Tarifarios (Las Condes)'!$I:$I,MATCH($B1882,'Pliegos Tarifarios (Las Condes)'!$A:$A,0)),H1882&gt;5000,INDEX('Pliegos Tarifarios (Las Condes)'!$J:$J,MATCH($B1882,'Pliegos Tarifarios (Las Condes)'!$A:$A,0)))/1.19</f>
        <v>1930.0675006722693</v>
      </c>
      <c r="R1882" s="19">
        <f>INDEX('Pliegos Tarifarios (Las Condes)'!$K:$K,MATCH($B1882,'Pliegos Tarifarios (Las Condes)'!$A:$A,0))</f>
        <v>723.32799999999997</v>
      </c>
      <c r="S1882" s="21">
        <f t="shared" si="90"/>
        <v>149117.75063187227</v>
      </c>
      <c r="T1882" s="21">
        <f t="shared" si="91"/>
        <v>28332.372620055732</v>
      </c>
      <c r="U1882" s="19">
        <v>0</v>
      </c>
      <c r="V1882" s="21">
        <f t="shared" si="92"/>
        <v>177450.12325192802</v>
      </c>
    </row>
    <row r="1883" spans="1:22" x14ac:dyDescent="0.3">
      <c r="A1883" s="3" t="s">
        <v>144</v>
      </c>
      <c r="B1883" s="3">
        <v>5</v>
      </c>
      <c r="C1883" s="4" t="s">
        <v>186</v>
      </c>
      <c r="D1883" s="3" t="s">
        <v>326</v>
      </c>
      <c r="E1883" s="3" t="s">
        <v>121</v>
      </c>
      <c r="F1883" s="4" t="s">
        <v>327</v>
      </c>
      <c r="G1883" s="3" t="s">
        <v>16</v>
      </c>
      <c r="H1883" s="5">
        <v>823.55340000000001</v>
      </c>
      <c r="I1883" s="5">
        <v>2.2471000000000001</v>
      </c>
      <c r="J1883" s="5">
        <v>2.2109000000000001</v>
      </c>
      <c r="K1883" s="6">
        <v>0.98389034755907612</v>
      </c>
      <c r="L1883" s="5">
        <v>27.45</v>
      </c>
      <c r="M1883" s="19">
        <f>H1883*INDEX('Pliegos Tarifarios (Las Condes)'!$B:$B,MATCH($B1883,'Pliegos Tarifarios (Las Condes)'!$A:$A,0))</f>
        <v>97869.43894919999</v>
      </c>
      <c r="N1883" s="19">
        <f>I1883*INDEX('Pliegos Tarifarios (Las Condes)'!$C:$C,MATCH($B1883,'Pliegos Tarifarios (Las Condes)'!$A:$A,0))</f>
        <v>7641.1983841000001</v>
      </c>
      <c r="O1883" s="19">
        <f>J1883*INDEX('Pliegos Tarifarios (Las Condes)'!$D:$D,MATCH($B1883,'Pliegos Tarifarios (Las Condes)'!$A:$A,0))</f>
        <v>31173.0576826</v>
      </c>
      <c r="P1883" s="19">
        <f>H1883*INDEX('Pliegos Tarifarios (Las Condes)'!$E:$E,MATCH($B1883,'Pliegos Tarifarios (Las Condes)'!$A:$A,0))</f>
        <v>10650.192568800001</v>
      </c>
      <c r="Q1883" s="19" cm="1">
        <f t="array" ref="Q1883">H1883*_xlfn.IFS(H1883&lt;=350,INDEX('Pliegos Tarifarios (Las Condes)'!$F:$F,MATCH($B1883,'Pliegos Tarifarios (Las Condes)'!$A:$A,0)),H1883&lt;=500,INDEX('Pliegos Tarifarios (Las Condes)'!$G:$G,MATCH($B1883,'Pliegos Tarifarios (Las Condes)'!$A:$A,0)),H1883&lt;=1000,INDEX('Pliegos Tarifarios (Las Condes)'!$H:$H,MATCH($B1883,'Pliegos Tarifarios (Las Condes)'!$A:$A,0)),H1883&lt;=5000,INDEX('Pliegos Tarifarios (Las Condes)'!$I:$I,MATCH($B1883,'Pliegos Tarifarios (Las Condes)'!$A:$A,0)),H1883&gt;5000,INDEX('Pliegos Tarifarios (Las Condes)'!$J:$J,MATCH($B1883,'Pliegos Tarifarios (Las Condes)'!$A:$A,0)))/1.19</f>
        <v>1931.5441507563028</v>
      </c>
      <c r="R1883" s="19">
        <f>INDEX('Pliegos Tarifarios (Las Condes)'!$K:$K,MATCH($B1883,'Pliegos Tarifarios (Las Condes)'!$A:$A,0))</f>
        <v>723.32799999999997</v>
      </c>
      <c r="S1883" s="21">
        <f t="shared" si="90"/>
        <v>149988.75973545629</v>
      </c>
      <c r="T1883" s="21">
        <f t="shared" si="91"/>
        <v>28497.864349736694</v>
      </c>
      <c r="U1883" s="19">
        <v>0</v>
      </c>
      <c r="V1883" s="21">
        <f t="shared" si="92"/>
        <v>178486.62408519298</v>
      </c>
    </row>
    <row r="1884" spans="1:22" x14ac:dyDescent="0.3">
      <c r="A1884" s="3" t="s">
        <v>144</v>
      </c>
      <c r="B1884" s="3">
        <v>5</v>
      </c>
      <c r="C1884" s="4" t="s">
        <v>186</v>
      </c>
      <c r="D1884" s="3" t="s">
        <v>328</v>
      </c>
      <c r="E1884" s="3" t="s">
        <v>121</v>
      </c>
      <c r="F1884" s="4" t="s">
        <v>329</v>
      </c>
      <c r="G1884" s="3" t="s">
        <v>16</v>
      </c>
      <c r="H1884" s="5">
        <v>822.99590000000001</v>
      </c>
      <c r="I1884" s="5">
        <v>2.2280000000000002</v>
      </c>
      <c r="J1884" s="5">
        <v>2.1587000000000001</v>
      </c>
      <c r="K1884" s="6">
        <v>0.96889587073608607</v>
      </c>
      <c r="L1884" s="5">
        <v>27.43</v>
      </c>
      <c r="M1884" s="19">
        <f>H1884*INDEX('Pliegos Tarifarios (Las Condes)'!$B:$B,MATCH($B1884,'Pliegos Tarifarios (Las Condes)'!$A:$A,0))</f>
        <v>97803.1867642</v>
      </c>
      <c r="N1884" s="19">
        <f>I1884*INDEX('Pliegos Tarifarios (Las Condes)'!$C:$C,MATCH($B1884,'Pliegos Tarifarios (Las Condes)'!$A:$A,0))</f>
        <v>7576.2493880000011</v>
      </c>
      <c r="O1884" s="19">
        <f>J1884*INDEX('Pliegos Tarifarios (Las Condes)'!$D:$D,MATCH($B1884,'Pliegos Tarifarios (Las Condes)'!$A:$A,0))</f>
        <v>30437.052611800002</v>
      </c>
      <c r="P1884" s="19">
        <f>H1884*INDEX('Pliegos Tarifarios (Las Condes)'!$E:$E,MATCH($B1884,'Pliegos Tarifarios (Las Condes)'!$A:$A,0))</f>
        <v>10642.982978800001</v>
      </c>
      <c r="Q1884" s="19" cm="1">
        <f t="array" ref="Q1884">H1884*_xlfn.IFS(H1884&lt;=350,INDEX('Pliegos Tarifarios (Las Condes)'!$F:$F,MATCH($B1884,'Pliegos Tarifarios (Las Condes)'!$A:$A,0)),H1884&lt;=500,INDEX('Pliegos Tarifarios (Las Condes)'!$G:$G,MATCH($B1884,'Pliegos Tarifarios (Las Condes)'!$A:$A,0)),H1884&lt;=1000,INDEX('Pliegos Tarifarios (Las Condes)'!$H:$H,MATCH($B1884,'Pliegos Tarifarios (Las Condes)'!$A:$A,0)),H1884&lt;=5000,INDEX('Pliegos Tarifarios (Las Condes)'!$I:$I,MATCH($B1884,'Pliegos Tarifarios (Las Condes)'!$A:$A,0)),H1884&gt;5000,INDEX('Pliegos Tarifarios (Las Condes)'!$J:$J,MATCH($B1884,'Pliegos Tarifarios (Las Condes)'!$A:$A,0)))/1.19</f>
        <v>1930.2366024369751</v>
      </c>
      <c r="R1884" s="19">
        <f>INDEX('Pliegos Tarifarios (Las Condes)'!$K:$K,MATCH($B1884,'Pliegos Tarifarios (Las Condes)'!$A:$A,0))</f>
        <v>723.32799999999997</v>
      </c>
      <c r="S1884" s="21">
        <f t="shared" si="90"/>
        <v>149113.03634523699</v>
      </c>
      <c r="T1884" s="21">
        <f t="shared" si="91"/>
        <v>28331.476905595027</v>
      </c>
      <c r="U1884" s="19">
        <v>0</v>
      </c>
      <c r="V1884" s="21">
        <f t="shared" si="92"/>
        <v>177444.51325083201</v>
      </c>
    </row>
    <row r="1885" spans="1:22" x14ac:dyDescent="0.3">
      <c r="A1885" s="3" t="s">
        <v>144</v>
      </c>
      <c r="B1885" s="3">
        <v>5</v>
      </c>
      <c r="C1885" s="4" t="s">
        <v>186</v>
      </c>
      <c r="D1885" s="3" t="s">
        <v>330</v>
      </c>
      <c r="E1885" s="3" t="s">
        <v>121</v>
      </c>
      <c r="F1885" s="4" t="s">
        <v>331</v>
      </c>
      <c r="G1885" s="3" t="s">
        <v>16</v>
      </c>
      <c r="H1885" s="5">
        <v>821.60559999999998</v>
      </c>
      <c r="I1885" s="5">
        <v>2.2547000000000001</v>
      </c>
      <c r="J1885" s="5">
        <v>2.2547000000000001</v>
      </c>
      <c r="K1885" s="6">
        <v>1</v>
      </c>
      <c r="L1885" s="5">
        <v>27.39</v>
      </c>
      <c r="M1885" s="19">
        <f>H1885*INDEX('Pliegos Tarifarios (Las Condes)'!$B:$B,MATCH($B1885,'Pliegos Tarifarios (Las Condes)'!$A:$A,0))</f>
        <v>97637.966292799989</v>
      </c>
      <c r="N1885" s="19">
        <f>I1885*INDEX('Pliegos Tarifarios (Las Condes)'!$C:$C,MATCH($B1885,'Pliegos Tarifarios (Las Condes)'!$A:$A,0))</f>
        <v>7667.0419637000005</v>
      </c>
      <c r="O1885" s="19">
        <f>J1885*INDEX('Pliegos Tarifarios (Las Condes)'!$D:$D,MATCH($B1885,'Pliegos Tarifarios (Las Condes)'!$A:$A,0))</f>
        <v>31790.6251558</v>
      </c>
      <c r="P1885" s="19">
        <f>H1885*INDEX('Pliegos Tarifarios (Las Condes)'!$E:$E,MATCH($B1885,'Pliegos Tarifarios (Las Condes)'!$A:$A,0))</f>
        <v>10625.003619200001</v>
      </c>
      <c r="Q1885" s="19" cm="1">
        <f t="array" ref="Q1885">H1885*_xlfn.IFS(H1885&lt;=350,INDEX('Pliegos Tarifarios (Las Condes)'!$F:$F,MATCH($B1885,'Pliegos Tarifarios (Las Condes)'!$A:$A,0)),H1885&lt;=500,INDEX('Pliegos Tarifarios (Las Condes)'!$G:$G,MATCH($B1885,'Pliegos Tarifarios (Las Condes)'!$A:$A,0)),H1885&lt;=1000,INDEX('Pliegos Tarifarios (Las Condes)'!$H:$H,MATCH($B1885,'Pliegos Tarifarios (Las Condes)'!$A:$A,0)),H1885&lt;=5000,INDEX('Pliegos Tarifarios (Las Condes)'!$I:$I,MATCH($B1885,'Pliegos Tarifarios (Las Condes)'!$A:$A,0)),H1885&gt;5000,INDEX('Pliegos Tarifarios (Las Condes)'!$J:$J,MATCH($B1885,'Pliegos Tarifarios (Las Condes)'!$A:$A,0)))/1.19</f>
        <v>1926.9758231932776</v>
      </c>
      <c r="R1885" s="19">
        <f>INDEX('Pliegos Tarifarios (Las Condes)'!$K:$K,MATCH($B1885,'Pliegos Tarifarios (Las Condes)'!$A:$A,0))</f>
        <v>723.32799999999997</v>
      </c>
      <c r="S1885" s="21">
        <f t="shared" si="90"/>
        <v>150370.94085469327</v>
      </c>
      <c r="T1885" s="21">
        <f t="shared" si="91"/>
        <v>28570.478762391722</v>
      </c>
      <c r="U1885" s="19">
        <v>0</v>
      </c>
      <c r="V1885" s="21">
        <f t="shared" si="92"/>
        <v>178941.41961708499</v>
      </c>
    </row>
    <row r="1886" spans="1:22" x14ac:dyDescent="0.3">
      <c r="A1886" s="3" t="s">
        <v>144</v>
      </c>
      <c r="B1886" s="3">
        <v>5</v>
      </c>
      <c r="C1886" s="4" t="s">
        <v>186</v>
      </c>
      <c r="D1886" s="3" t="s">
        <v>332</v>
      </c>
      <c r="E1886" s="3" t="s">
        <v>121</v>
      </c>
      <c r="F1886" s="4" t="s">
        <v>333</v>
      </c>
      <c r="G1886" s="3" t="s">
        <v>16</v>
      </c>
      <c r="H1886" s="5">
        <v>823.46349999999995</v>
      </c>
      <c r="I1886" s="5">
        <v>2.1739000000000002</v>
      </c>
      <c r="J1886" s="5">
        <v>2.1579000000000002</v>
      </c>
      <c r="K1886" s="6">
        <v>0.99263995583973508</v>
      </c>
      <c r="L1886" s="5">
        <v>27.45</v>
      </c>
      <c r="M1886" s="19">
        <f>H1886*INDEX('Pliegos Tarifarios (Las Condes)'!$B:$B,MATCH($B1886,'Pliegos Tarifarios (Las Condes)'!$A:$A,0))</f>
        <v>97858.755412999992</v>
      </c>
      <c r="N1886" s="19">
        <f>I1886*INDEX('Pliegos Tarifarios (Las Condes)'!$C:$C,MATCH($B1886,'Pliegos Tarifarios (Las Condes)'!$A:$A,0))</f>
        <v>7392.2839069000001</v>
      </c>
      <c r="O1886" s="19">
        <f>J1886*INDEX('Pliegos Tarifarios (Las Condes)'!$D:$D,MATCH($B1886,'Pliegos Tarifarios (Las Condes)'!$A:$A,0))</f>
        <v>30425.772840600002</v>
      </c>
      <c r="P1886" s="19">
        <f>H1886*INDEX('Pliegos Tarifarios (Las Condes)'!$E:$E,MATCH($B1886,'Pliegos Tarifarios (Las Condes)'!$A:$A,0))</f>
        <v>10649.029982</v>
      </c>
      <c r="Q1886" s="19" cm="1">
        <f t="array" ref="Q1886">H1886*_xlfn.IFS(H1886&lt;=350,INDEX('Pliegos Tarifarios (Las Condes)'!$F:$F,MATCH($B1886,'Pliegos Tarifarios (Las Condes)'!$A:$A,0)),H1886&lt;=500,INDEX('Pliegos Tarifarios (Las Condes)'!$G:$G,MATCH($B1886,'Pliegos Tarifarios (Las Condes)'!$A:$A,0)),H1886&lt;=1000,INDEX('Pliegos Tarifarios (Las Condes)'!$H:$H,MATCH($B1886,'Pliegos Tarifarios (Las Condes)'!$A:$A,0)),H1886&lt;=5000,INDEX('Pliegos Tarifarios (Las Condes)'!$I:$I,MATCH($B1886,'Pliegos Tarifarios (Las Condes)'!$A:$A,0)),H1886&gt;5000,INDEX('Pliegos Tarifarios (Las Condes)'!$J:$J,MATCH($B1886,'Pliegos Tarifarios (Las Condes)'!$A:$A,0)))/1.19</f>
        <v>1931.3333012605042</v>
      </c>
      <c r="R1886" s="19">
        <f>INDEX('Pliegos Tarifarios (Las Condes)'!$K:$K,MATCH($B1886,'Pliegos Tarifarios (Las Condes)'!$A:$A,0))</f>
        <v>723.32799999999997</v>
      </c>
      <c r="S1886" s="21">
        <f t="shared" si="90"/>
        <v>148980.50344376054</v>
      </c>
      <c r="T1886" s="21">
        <f t="shared" si="91"/>
        <v>28306.295654314501</v>
      </c>
      <c r="U1886" s="19">
        <v>0</v>
      </c>
      <c r="V1886" s="21">
        <f t="shared" si="92"/>
        <v>177286.79909807505</v>
      </c>
    </row>
    <row r="1887" spans="1:22" x14ac:dyDescent="0.3">
      <c r="A1887" s="3" t="s">
        <v>144</v>
      </c>
      <c r="B1887" s="3">
        <v>5</v>
      </c>
      <c r="C1887" s="4" t="s">
        <v>186</v>
      </c>
      <c r="D1887" s="3" t="s">
        <v>334</v>
      </c>
      <c r="E1887" s="3" t="s">
        <v>121</v>
      </c>
      <c r="F1887" s="4" t="s">
        <v>335</v>
      </c>
      <c r="G1887" s="3" t="s">
        <v>16</v>
      </c>
      <c r="H1887" s="5">
        <v>821.69979999999998</v>
      </c>
      <c r="I1887" s="5">
        <v>2.1941999999999999</v>
      </c>
      <c r="J1887" s="5">
        <v>2.1690999999999998</v>
      </c>
      <c r="K1887" s="6">
        <v>0.98856075107100527</v>
      </c>
      <c r="L1887" s="5">
        <v>27.39</v>
      </c>
      <c r="M1887" s="19">
        <f>H1887*INDEX('Pliegos Tarifarios (Las Condes)'!$B:$B,MATCH($B1887,'Pliegos Tarifarios (Las Condes)'!$A:$A,0))</f>
        <v>97649.160832399997</v>
      </c>
      <c r="N1887" s="19">
        <f>I1887*INDEX('Pliegos Tarifarios (Las Condes)'!$C:$C,MATCH($B1887,'Pliegos Tarifarios (Las Condes)'!$A:$A,0))</f>
        <v>7461.3134682</v>
      </c>
      <c r="O1887" s="19">
        <f>J1887*INDEX('Pliegos Tarifarios (Las Condes)'!$D:$D,MATCH($B1887,'Pliegos Tarifarios (Las Condes)'!$A:$A,0))</f>
        <v>30583.689637399999</v>
      </c>
      <c r="P1887" s="19">
        <f>H1887*INDEX('Pliegos Tarifarios (Las Condes)'!$E:$E,MATCH($B1887,'Pliegos Tarifarios (Las Condes)'!$A:$A,0))</f>
        <v>10626.221813599999</v>
      </c>
      <c r="Q1887" s="19" cm="1">
        <f t="array" ref="Q1887">H1887*_xlfn.IFS(H1887&lt;=350,INDEX('Pliegos Tarifarios (Las Condes)'!$F:$F,MATCH($B1887,'Pliegos Tarifarios (Las Condes)'!$A:$A,0)),H1887&lt;=500,INDEX('Pliegos Tarifarios (Las Condes)'!$G:$G,MATCH($B1887,'Pliegos Tarifarios (Las Condes)'!$A:$A,0)),H1887&lt;=1000,INDEX('Pliegos Tarifarios (Las Condes)'!$H:$H,MATCH($B1887,'Pliegos Tarifarios (Las Condes)'!$A:$A,0)),H1887&lt;=5000,INDEX('Pliegos Tarifarios (Las Condes)'!$I:$I,MATCH($B1887,'Pliegos Tarifarios (Las Condes)'!$A:$A,0)),H1887&gt;5000,INDEX('Pliegos Tarifarios (Las Condes)'!$J:$J,MATCH($B1887,'Pliegos Tarifarios (Las Condes)'!$A:$A,0)))/1.19</f>
        <v>1927.1967578151264</v>
      </c>
      <c r="R1887" s="19">
        <f>INDEX('Pliegos Tarifarios (Las Condes)'!$K:$K,MATCH($B1887,'Pliegos Tarifarios (Las Condes)'!$A:$A,0))</f>
        <v>723.32799999999997</v>
      </c>
      <c r="S1887" s="21">
        <f t="shared" si="90"/>
        <v>148970.91050941512</v>
      </c>
      <c r="T1887" s="21">
        <f t="shared" si="91"/>
        <v>28304.472996788871</v>
      </c>
      <c r="U1887" s="19">
        <v>0</v>
      </c>
      <c r="V1887" s="21">
        <f t="shared" si="92"/>
        <v>177275.383506204</v>
      </c>
    </row>
    <row r="1888" spans="1:22" x14ac:dyDescent="0.3">
      <c r="A1888" s="3" t="s">
        <v>144</v>
      </c>
      <c r="B1888" s="3">
        <v>5</v>
      </c>
      <c r="C1888" s="4" t="s">
        <v>186</v>
      </c>
      <c r="D1888" s="3" t="s">
        <v>336</v>
      </c>
      <c r="E1888" s="3" t="s">
        <v>121</v>
      </c>
      <c r="F1888" s="4" t="s">
        <v>337</v>
      </c>
      <c r="G1888" s="3" t="s">
        <v>16</v>
      </c>
      <c r="H1888" s="5">
        <v>822.4479</v>
      </c>
      <c r="I1888" s="5">
        <v>2.1930000000000001</v>
      </c>
      <c r="J1888" s="5">
        <v>2.1930000000000001</v>
      </c>
      <c r="K1888" s="6">
        <v>1</v>
      </c>
      <c r="L1888" s="5">
        <v>27.41</v>
      </c>
      <c r="M1888" s="19">
        <f>H1888*INDEX('Pliegos Tarifarios (Las Condes)'!$B:$B,MATCH($B1888,'Pliegos Tarifarios (Las Condes)'!$A:$A,0))</f>
        <v>97738.06354019999</v>
      </c>
      <c r="N1888" s="19">
        <f>I1888*INDEX('Pliegos Tarifarios (Las Condes)'!$C:$C,MATCH($B1888,'Pliegos Tarifarios (Las Condes)'!$A:$A,0))</f>
        <v>7457.2329030000001</v>
      </c>
      <c r="O1888" s="19">
        <f>J1888*INDEX('Pliegos Tarifarios (Las Condes)'!$D:$D,MATCH($B1888,'Pliegos Tarifarios (Las Condes)'!$A:$A,0))</f>
        <v>30920.672802000001</v>
      </c>
      <c r="P1888" s="19">
        <f>H1888*INDEX('Pliegos Tarifarios (Las Condes)'!$E:$E,MATCH($B1888,'Pliegos Tarifarios (Las Condes)'!$A:$A,0))</f>
        <v>10635.8962428</v>
      </c>
      <c r="Q1888" s="19" cm="1">
        <f t="array" ref="Q1888">H1888*_xlfn.IFS(H1888&lt;=350,INDEX('Pliegos Tarifarios (Las Condes)'!$F:$F,MATCH($B1888,'Pliegos Tarifarios (Las Condes)'!$A:$A,0)),H1888&lt;=500,INDEX('Pliegos Tarifarios (Las Condes)'!$G:$G,MATCH($B1888,'Pliegos Tarifarios (Las Condes)'!$A:$A,0)),H1888&lt;=1000,INDEX('Pliegos Tarifarios (Las Condes)'!$H:$H,MATCH($B1888,'Pliegos Tarifarios (Las Condes)'!$A:$A,0)),H1888&lt;=5000,INDEX('Pliegos Tarifarios (Las Condes)'!$I:$I,MATCH($B1888,'Pliegos Tarifarios (Las Condes)'!$A:$A,0)),H1888&gt;5000,INDEX('Pliegos Tarifarios (Las Condes)'!$J:$J,MATCH($B1888,'Pliegos Tarifarios (Las Condes)'!$A:$A,0)))/1.19</f>
        <v>1928.9513352100846</v>
      </c>
      <c r="R1888" s="19">
        <f>INDEX('Pliegos Tarifarios (Las Condes)'!$K:$K,MATCH($B1888,'Pliegos Tarifarios (Las Condes)'!$A:$A,0))</f>
        <v>723.32799999999997</v>
      </c>
      <c r="S1888" s="21">
        <f t="shared" si="90"/>
        <v>149404.14482321008</v>
      </c>
      <c r="T1888" s="21">
        <f t="shared" si="91"/>
        <v>28386.787516409917</v>
      </c>
      <c r="U1888" s="19">
        <v>0</v>
      </c>
      <c r="V1888" s="21">
        <f t="shared" si="92"/>
        <v>177790.93233961999</v>
      </c>
    </row>
    <row r="1889" spans="1:22" x14ac:dyDescent="0.3">
      <c r="A1889" s="3" t="s">
        <v>144</v>
      </c>
      <c r="B1889" s="3">
        <v>5</v>
      </c>
      <c r="C1889" s="4" t="s">
        <v>186</v>
      </c>
      <c r="D1889" s="3" t="s">
        <v>338</v>
      </c>
      <c r="E1889" s="3" t="s">
        <v>121</v>
      </c>
      <c r="F1889" s="4" t="s">
        <v>339</v>
      </c>
      <c r="G1889" s="3" t="s">
        <v>16</v>
      </c>
      <c r="H1889" s="5">
        <v>822.30280000000005</v>
      </c>
      <c r="I1889" s="5">
        <v>2.2082999999999999</v>
      </c>
      <c r="J1889" s="5">
        <v>2.1747000000000001</v>
      </c>
      <c r="K1889" s="6">
        <v>0.98478467599510944</v>
      </c>
      <c r="L1889" s="5">
        <v>27.41</v>
      </c>
      <c r="M1889" s="19">
        <f>H1889*INDEX('Pliegos Tarifarios (Las Condes)'!$B:$B,MATCH($B1889,'Pliegos Tarifarios (Las Condes)'!$A:$A,0))</f>
        <v>97720.820146400001</v>
      </c>
      <c r="N1889" s="19">
        <f>I1889*INDEX('Pliegos Tarifarios (Las Condes)'!$C:$C,MATCH($B1889,'Pliegos Tarifarios (Las Condes)'!$A:$A,0))</f>
        <v>7509.2601092999994</v>
      </c>
      <c r="O1889" s="19">
        <f>J1889*INDEX('Pliegos Tarifarios (Las Condes)'!$D:$D,MATCH($B1889,'Pliegos Tarifarios (Las Condes)'!$A:$A,0))</f>
        <v>30662.648035800001</v>
      </c>
      <c r="P1889" s="19">
        <f>H1889*INDEX('Pliegos Tarifarios (Las Condes)'!$E:$E,MATCH($B1889,'Pliegos Tarifarios (Las Condes)'!$A:$A,0))</f>
        <v>10634.0198096</v>
      </c>
      <c r="Q1889" s="19" cm="1">
        <f t="array" ref="Q1889">H1889*_xlfn.IFS(H1889&lt;=350,INDEX('Pliegos Tarifarios (Las Condes)'!$F:$F,MATCH($B1889,'Pliegos Tarifarios (Las Condes)'!$A:$A,0)),H1889&lt;=500,INDEX('Pliegos Tarifarios (Las Condes)'!$G:$G,MATCH($B1889,'Pliegos Tarifarios (Las Condes)'!$A:$A,0)),H1889&lt;=1000,INDEX('Pliegos Tarifarios (Las Condes)'!$H:$H,MATCH($B1889,'Pliegos Tarifarios (Las Condes)'!$A:$A,0)),H1889&lt;=5000,INDEX('Pliegos Tarifarios (Las Condes)'!$I:$I,MATCH($B1889,'Pliegos Tarifarios (Las Condes)'!$A:$A,0)),H1889&gt;5000,INDEX('Pliegos Tarifarios (Las Condes)'!$J:$J,MATCH($B1889,'Pliegos Tarifarios (Las Condes)'!$A:$A,0)))/1.19</f>
        <v>1928.6110208403368</v>
      </c>
      <c r="R1889" s="19">
        <f>INDEX('Pliegos Tarifarios (Las Condes)'!$K:$K,MATCH($B1889,'Pliegos Tarifarios (Las Condes)'!$A:$A,0))</f>
        <v>723.32799999999997</v>
      </c>
      <c r="S1889" s="21">
        <f t="shared" si="90"/>
        <v>149178.68712194034</v>
      </c>
      <c r="T1889" s="21">
        <f t="shared" si="91"/>
        <v>28343.950553168666</v>
      </c>
      <c r="U1889" s="19">
        <v>0</v>
      </c>
      <c r="V1889" s="21">
        <f t="shared" si="92"/>
        <v>177522.637675109</v>
      </c>
    </row>
    <row r="1890" spans="1:22" x14ac:dyDescent="0.3">
      <c r="A1890" s="3" t="s">
        <v>144</v>
      </c>
      <c r="B1890" s="3">
        <v>5</v>
      </c>
      <c r="C1890" s="4" t="s">
        <v>186</v>
      </c>
      <c r="D1890" s="3" t="s">
        <v>340</v>
      </c>
      <c r="E1890" s="3" t="s">
        <v>121</v>
      </c>
      <c r="F1890" s="4" t="s">
        <v>341</v>
      </c>
      <c r="G1890" s="3" t="s">
        <v>16</v>
      </c>
      <c r="H1890" s="5">
        <v>821.58920000000001</v>
      </c>
      <c r="I1890" s="5">
        <v>2.2075999999999998</v>
      </c>
      <c r="J1890" s="5">
        <v>2.2075999999999998</v>
      </c>
      <c r="K1890" s="6">
        <v>1</v>
      </c>
      <c r="L1890" s="5">
        <v>27.39</v>
      </c>
      <c r="M1890" s="19">
        <f>H1890*INDEX('Pliegos Tarifarios (Las Condes)'!$B:$B,MATCH($B1890,'Pliegos Tarifarios (Las Condes)'!$A:$A,0))</f>
        <v>97636.017349599992</v>
      </c>
      <c r="N1890" s="19">
        <f>I1890*INDEX('Pliegos Tarifarios (Las Condes)'!$C:$C,MATCH($B1890,'Pliegos Tarifarios (Las Condes)'!$A:$A,0))</f>
        <v>7506.879779599999</v>
      </c>
      <c r="O1890" s="19">
        <f>J1890*INDEX('Pliegos Tarifarios (Las Condes)'!$D:$D,MATCH($B1890,'Pliegos Tarifarios (Las Condes)'!$A:$A,0))</f>
        <v>31126.528626399995</v>
      </c>
      <c r="P1890" s="19">
        <f>H1890*INDEX('Pliegos Tarifarios (Las Condes)'!$E:$E,MATCH($B1890,'Pliegos Tarifarios (Las Condes)'!$A:$A,0))</f>
        <v>10624.791534400001</v>
      </c>
      <c r="Q1890" s="19" cm="1">
        <f t="array" ref="Q1890">H1890*_xlfn.IFS(H1890&lt;=350,INDEX('Pliegos Tarifarios (Las Condes)'!$F:$F,MATCH($B1890,'Pliegos Tarifarios (Las Condes)'!$A:$A,0)),H1890&lt;=500,INDEX('Pliegos Tarifarios (Las Condes)'!$G:$G,MATCH($B1890,'Pliegos Tarifarios (Las Condes)'!$A:$A,0)),H1890&lt;=1000,INDEX('Pliegos Tarifarios (Las Condes)'!$H:$H,MATCH($B1890,'Pliegos Tarifarios (Las Condes)'!$A:$A,0)),H1890&lt;=5000,INDEX('Pliegos Tarifarios (Las Condes)'!$I:$I,MATCH($B1890,'Pliegos Tarifarios (Las Condes)'!$A:$A,0)),H1890&gt;5000,INDEX('Pliegos Tarifarios (Las Condes)'!$J:$J,MATCH($B1890,'Pliegos Tarifarios (Las Condes)'!$A:$A,0)))/1.19</f>
        <v>1926.9373589915967</v>
      </c>
      <c r="R1890" s="19">
        <f>INDEX('Pliegos Tarifarios (Las Condes)'!$K:$K,MATCH($B1890,'Pliegos Tarifarios (Las Condes)'!$A:$A,0))</f>
        <v>723.32799999999997</v>
      </c>
      <c r="S1890" s="21">
        <f t="shared" si="90"/>
        <v>149544.48264899157</v>
      </c>
      <c r="T1890" s="21">
        <f t="shared" si="91"/>
        <v>28413.451703308398</v>
      </c>
      <c r="U1890" s="19">
        <v>0</v>
      </c>
      <c r="V1890" s="21">
        <f t="shared" si="92"/>
        <v>177957.93435229996</v>
      </c>
    </row>
    <row r="1891" spans="1:22" x14ac:dyDescent="0.3">
      <c r="A1891" s="3" t="s">
        <v>144</v>
      </c>
      <c r="B1891" s="3">
        <v>5</v>
      </c>
      <c r="C1891" s="4" t="s">
        <v>186</v>
      </c>
      <c r="D1891" s="3" t="s">
        <v>342</v>
      </c>
      <c r="E1891" s="3" t="s">
        <v>121</v>
      </c>
      <c r="F1891" s="4" t="s">
        <v>343</v>
      </c>
      <c r="G1891" s="3" t="s">
        <v>16</v>
      </c>
      <c r="H1891" s="5">
        <v>824.14080000000001</v>
      </c>
      <c r="I1891" s="5">
        <v>2.1837</v>
      </c>
      <c r="J1891" s="5">
        <v>2.1837</v>
      </c>
      <c r="K1891" s="6">
        <v>1</v>
      </c>
      <c r="L1891" s="5">
        <v>27.47</v>
      </c>
      <c r="M1891" s="19">
        <f>H1891*INDEX('Pliegos Tarifarios (Las Condes)'!$B:$B,MATCH($B1891,'Pliegos Tarifarios (Las Condes)'!$A:$A,0))</f>
        <v>97939.244390399996</v>
      </c>
      <c r="N1891" s="19">
        <f>I1891*INDEX('Pliegos Tarifarios (Las Condes)'!$C:$C,MATCH($B1891,'Pliegos Tarifarios (Las Condes)'!$A:$A,0))</f>
        <v>7425.6085227000003</v>
      </c>
      <c r="O1891" s="19">
        <f>J1891*INDEX('Pliegos Tarifarios (Las Condes)'!$D:$D,MATCH($B1891,'Pliegos Tarifarios (Las Condes)'!$A:$A,0))</f>
        <v>30789.5454618</v>
      </c>
      <c r="P1891" s="19">
        <f>H1891*INDEX('Pliegos Tarifarios (Las Condes)'!$E:$E,MATCH($B1891,'Pliegos Tarifarios (Las Condes)'!$A:$A,0))</f>
        <v>10657.788825600001</v>
      </c>
      <c r="Q1891" s="19" cm="1">
        <f t="array" ref="Q1891">H1891*_xlfn.IFS(H1891&lt;=350,INDEX('Pliegos Tarifarios (Las Condes)'!$F:$F,MATCH($B1891,'Pliegos Tarifarios (Las Condes)'!$A:$A,0)),H1891&lt;=500,INDEX('Pliegos Tarifarios (Las Condes)'!$G:$G,MATCH($B1891,'Pliegos Tarifarios (Las Condes)'!$A:$A,0)),H1891&lt;=1000,INDEX('Pliegos Tarifarios (Las Condes)'!$H:$H,MATCH($B1891,'Pliegos Tarifarios (Las Condes)'!$A:$A,0)),H1891&lt;=5000,INDEX('Pliegos Tarifarios (Las Condes)'!$I:$I,MATCH($B1891,'Pliegos Tarifarios (Las Condes)'!$A:$A,0)),H1891&gt;5000,INDEX('Pliegos Tarifarios (Las Condes)'!$J:$J,MATCH($B1891,'Pliegos Tarifarios (Las Condes)'!$A:$A,0)))/1.19</f>
        <v>1932.9218258823535</v>
      </c>
      <c r="R1891" s="19">
        <f>INDEX('Pliegos Tarifarios (Las Condes)'!$K:$K,MATCH($B1891,'Pliegos Tarifarios (Las Condes)'!$A:$A,0))</f>
        <v>723.32799999999997</v>
      </c>
      <c r="S1891" s="21">
        <f t="shared" si="90"/>
        <v>149468.43702638237</v>
      </c>
      <c r="T1891" s="21">
        <f t="shared" si="91"/>
        <v>28399.003035012651</v>
      </c>
      <c r="U1891" s="19">
        <v>0</v>
      </c>
      <c r="V1891" s="21">
        <f t="shared" si="92"/>
        <v>177867.44006139503</v>
      </c>
    </row>
    <row r="1892" spans="1:22" x14ac:dyDescent="0.3">
      <c r="A1892" s="3" t="s">
        <v>144</v>
      </c>
      <c r="B1892" s="3">
        <v>5</v>
      </c>
      <c r="C1892" s="4" t="s">
        <v>186</v>
      </c>
      <c r="D1892" s="3" t="s">
        <v>344</v>
      </c>
      <c r="E1892" s="3" t="s">
        <v>121</v>
      </c>
      <c r="F1892" s="4" t="s">
        <v>345</v>
      </c>
      <c r="G1892" s="3" t="s">
        <v>16</v>
      </c>
      <c r="H1892" s="5">
        <v>822.58019999999999</v>
      </c>
      <c r="I1892" s="5">
        <v>2.2193000000000001</v>
      </c>
      <c r="J1892" s="5">
        <v>2.1486000000000001</v>
      </c>
      <c r="K1892" s="6">
        <v>0.96814310818726623</v>
      </c>
      <c r="L1892" s="5">
        <v>27.42</v>
      </c>
      <c r="M1892" s="19">
        <f>H1892*INDEX('Pliegos Tarifarios (Las Condes)'!$B:$B,MATCH($B1892,'Pliegos Tarifarios (Las Condes)'!$A:$A,0))</f>
        <v>97753.785807599997</v>
      </c>
      <c r="N1892" s="19">
        <f>I1892*INDEX('Pliegos Tarifarios (Las Condes)'!$C:$C,MATCH($B1892,'Pliegos Tarifarios (Las Condes)'!$A:$A,0))</f>
        <v>7546.6652903000004</v>
      </c>
      <c r="O1892" s="19">
        <f>J1892*INDEX('Pliegos Tarifarios (Las Condes)'!$D:$D,MATCH($B1892,'Pliegos Tarifarios (Las Condes)'!$A:$A,0))</f>
        <v>30294.645500400002</v>
      </c>
      <c r="P1892" s="19">
        <f>H1892*INDEX('Pliegos Tarifarios (Las Condes)'!$E:$E,MATCH($B1892,'Pliegos Tarifarios (Las Condes)'!$A:$A,0))</f>
        <v>10637.6071464</v>
      </c>
      <c r="Q1892" s="19" cm="1">
        <f t="array" ref="Q1892">H1892*_xlfn.IFS(H1892&lt;=350,INDEX('Pliegos Tarifarios (Las Condes)'!$F:$F,MATCH($B1892,'Pliegos Tarifarios (Las Condes)'!$A:$A,0)),H1892&lt;=500,INDEX('Pliegos Tarifarios (Las Condes)'!$G:$G,MATCH($B1892,'Pliegos Tarifarios (Las Condes)'!$A:$A,0)),H1892&lt;=1000,INDEX('Pliegos Tarifarios (Las Condes)'!$H:$H,MATCH($B1892,'Pliegos Tarifarios (Las Condes)'!$A:$A,0)),H1892&lt;=5000,INDEX('Pliegos Tarifarios (Las Condes)'!$I:$I,MATCH($B1892,'Pliegos Tarifarios (Las Condes)'!$A:$A,0)),H1892&gt;5000,INDEX('Pliegos Tarifarios (Las Condes)'!$J:$J,MATCH($B1892,'Pliegos Tarifarios (Las Condes)'!$A:$A,0)))/1.19</f>
        <v>1929.2616287394962</v>
      </c>
      <c r="R1892" s="19">
        <f>INDEX('Pliegos Tarifarios (Las Condes)'!$K:$K,MATCH($B1892,'Pliegos Tarifarios (Las Condes)'!$A:$A,0))</f>
        <v>723.32799999999997</v>
      </c>
      <c r="S1892" s="21">
        <f t="shared" si="90"/>
        <v>148885.29337343952</v>
      </c>
      <c r="T1892" s="21">
        <f t="shared" si="91"/>
        <v>28288.205740953508</v>
      </c>
      <c r="U1892" s="19">
        <v>0</v>
      </c>
      <c r="V1892" s="21">
        <f t="shared" si="92"/>
        <v>177173.49911439302</v>
      </c>
    </row>
    <row r="1893" spans="1:22" x14ac:dyDescent="0.3">
      <c r="A1893" s="3" t="s">
        <v>144</v>
      </c>
      <c r="B1893" s="3">
        <v>5</v>
      </c>
      <c r="C1893" s="4" t="s">
        <v>186</v>
      </c>
      <c r="D1893" s="3" t="s">
        <v>346</v>
      </c>
      <c r="E1893" s="3" t="s">
        <v>121</v>
      </c>
      <c r="F1893" s="4" t="s">
        <v>347</v>
      </c>
      <c r="G1893" s="3" t="s">
        <v>16</v>
      </c>
      <c r="H1893" s="5">
        <v>822.47069999999997</v>
      </c>
      <c r="I1893" s="5">
        <v>2.2452999999999999</v>
      </c>
      <c r="J1893" s="5">
        <v>2.1345000000000001</v>
      </c>
      <c r="K1893" s="6">
        <v>0.95065247405691899</v>
      </c>
      <c r="L1893" s="5">
        <v>27.42</v>
      </c>
      <c r="M1893" s="19">
        <f>H1893*INDEX('Pliegos Tarifarios (Las Condes)'!$B:$B,MATCH($B1893,'Pliegos Tarifarios (Las Condes)'!$A:$A,0))</f>
        <v>97740.773046599992</v>
      </c>
      <c r="N1893" s="19">
        <f>I1893*INDEX('Pliegos Tarifarios (Las Condes)'!$C:$C,MATCH($B1893,'Pliegos Tarifarios (Las Condes)'!$A:$A,0))</f>
        <v>7635.0775362999993</v>
      </c>
      <c r="O1893" s="19">
        <f>J1893*INDEX('Pliegos Tarifarios (Las Condes)'!$D:$D,MATCH($B1893,'Pliegos Tarifarios (Las Condes)'!$A:$A,0))</f>
        <v>30095.839533000002</v>
      </c>
      <c r="P1893" s="19">
        <f>H1893*INDEX('Pliegos Tarifarios (Las Condes)'!$E:$E,MATCH($B1893,'Pliegos Tarifarios (Las Condes)'!$A:$A,0))</f>
        <v>10636.1910924</v>
      </c>
      <c r="Q1893" s="19" cm="1">
        <f t="array" ref="Q1893">H1893*_xlfn.IFS(H1893&lt;=350,INDEX('Pliegos Tarifarios (Las Condes)'!$F:$F,MATCH($B1893,'Pliegos Tarifarios (Las Condes)'!$A:$A,0)),H1893&lt;=500,INDEX('Pliegos Tarifarios (Las Condes)'!$G:$G,MATCH($B1893,'Pliegos Tarifarios (Las Condes)'!$A:$A,0)),H1893&lt;=1000,INDEX('Pliegos Tarifarios (Las Condes)'!$H:$H,MATCH($B1893,'Pliegos Tarifarios (Las Condes)'!$A:$A,0)),H1893&lt;=5000,INDEX('Pliegos Tarifarios (Las Condes)'!$I:$I,MATCH($B1893,'Pliegos Tarifarios (Las Condes)'!$A:$A,0)),H1893&gt;5000,INDEX('Pliegos Tarifarios (Las Condes)'!$J:$J,MATCH($B1893,'Pliegos Tarifarios (Las Condes)'!$A:$A,0)))/1.19</f>
        <v>1929.004809831933</v>
      </c>
      <c r="R1893" s="19">
        <f>INDEX('Pliegos Tarifarios (Las Condes)'!$K:$K,MATCH($B1893,'Pliegos Tarifarios (Las Condes)'!$A:$A,0))</f>
        <v>723.32799999999997</v>
      </c>
      <c r="S1893" s="21">
        <f t="shared" si="90"/>
        <v>148760.21401813193</v>
      </c>
      <c r="T1893" s="21">
        <f t="shared" si="91"/>
        <v>28264.440663445068</v>
      </c>
      <c r="U1893" s="19">
        <v>0</v>
      </c>
      <c r="V1893" s="21">
        <f t="shared" si="92"/>
        <v>177024.654681577</v>
      </c>
    </row>
    <row r="1894" spans="1:22" x14ac:dyDescent="0.3">
      <c r="A1894" s="3" t="s">
        <v>144</v>
      </c>
      <c r="B1894" s="3">
        <v>5</v>
      </c>
      <c r="C1894" s="4" t="s">
        <v>186</v>
      </c>
      <c r="D1894" s="3" t="s">
        <v>348</v>
      </c>
      <c r="E1894" s="3" t="s">
        <v>121</v>
      </c>
      <c r="F1894" s="4" t="s">
        <v>349</v>
      </c>
      <c r="G1894" s="3" t="s">
        <v>16</v>
      </c>
      <c r="H1894" s="5">
        <v>822.82579999999996</v>
      </c>
      <c r="I1894" s="5">
        <v>2.2023999999999999</v>
      </c>
      <c r="J1894" s="5">
        <v>2.2023999999999999</v>
      </c>
      <c r="K1894" s="6">
        <v>1</v>
      </c>
      <c r="L1894" s="5">
        <v>27.43</v>
      </c>
      <c r="M1894" s="19">
        <f>H1894*INDEX('Pliegos Tarifarios (Las Condes)'!$B:$B,MATCH($B1894,'Pliegos Tarifarios (Las Condes)'!$A:$A,0))</f>
        <v>97782.972420399994</v>
      </c>
      <c r="N1894" s="19">
        <f>I1894*INDEX('Pliegos Tarifarios (Las Condes)'!$C:$C,MATCH($B1894,'Pliegos Tarifarios (Las Condes)'!$A:$A,0))</f>
        <v>7489.1973303999994</v>
      </c>
      <c r="O1894" s="19">
        <f>J1894*INDEX('Pliegos Tarifarios (Las Condes)'!$D:$D,MATCH($B1894,'Pliegos Tarifarios (Las Condes)'!$A:$A,0))</f>
        <v>31053.210113599998</v>
      </c>
      <c r="P1894" s="19">
        <f>H1894*INDEX('Pliegos Tarifarios (Las Condes)'!$E:$E,MATCH($B1894,'Pliegos Tarifarios (Las Condes)'!$A:$A,0))</f>
        <v>10640.7832456</v>
      </c>
      <c r="Q1894" s="19" cm="1">
        <f t="array" ref="Q1894">H1894*_xlfn.IFS(H1894&lt;=350,INDEX('Pliegos Tarifarios (Las Condes)'!$F:$F,MATCH($B1894,'Pliegos Tarifarios (Las Condes)'!$A:$A,0)),H1894&lt;=500,INDEX('Pliegos Tarifarios (Las Condes)'!$G:$G,MATCH($B1894,'Pliegos Tarifarios (Las Condes)'!$A:$A,0)),H1894&lt;=1000,INDEX('Pliegos Tarifarios (Las Condes)'!$H:$H,MATCH($B1894,'Pliegos Tarifarios (Las Condes)'!$A:$A,0)),H1894&lt;=5000,INDEX('Pliegos Tarifarios (Las Condes)'!$I:$I,MATCH($B1894,'Pliegos Tarifarios (Las Condes)'!$A:$A,0)),H1894&gt;5000,INDEX('Pliegos Tarifarios (Las Condes)'!$J:$J,MATCH($B1894,'Pliegos Tarifarios (Las Condes)'!$A:$A,0)))/1.19</f>
        <v>1929.8376536134458</v>
      </c>
      <c r="R1894" s="19">
        <f>INDEX('Pliegos Tarifarios (Las Condes)'!$K:$K,MATCH($B1894,'Pliegos Tarifarios (Las Condes)'!$A:$A,0))</f>
        <v>723.32799999999997</v>
      </c>
      <c r="S1894" s="21">
        <f t="shared" si="90"/>
        <v>149619.32876361345</v>
      </c>
      <c r="T1894" s="21">
        <f t="shared" si="91"/>
        <v>28427.672465086554</v>
      </c>
      <c r="U1894" s="19">
        <v>0</v>
      </c>
      <c r="V1894" s="21">
        <f t="shared" si="92"/>
        <v>178047.00122870001</v>
      </c>
    </row>
    <row r="1895" spans="1:22" x14ac:dyDescent="0.3">
      <c r="A1895" s="3" t="s">
        <v>144</v>
      </c>
      <c r="B1895" s="3">
        <v>5</v>
      </c>
      <c r="C1895" s="4" t="s">
        <v>186</v>
      </c>
      <c r="D1895" s="3" t="s">
        <v>350</v>
      </c>
      <c r="E1895" s="3" t="s">
        <v>121</v>
      </c>
      <c r="F1895" s="4" t="s">
        <v>351</v>
      </c>
      <c r="G1895" s="3" t="s">
        <v>16</v>
      </c>
      <c r="H1895" s="5">
        <v>823.17399999999998</v>
      </c>
      <c r="I1895" s="5">
        <v>2.2029999999999998</v>
      </c>
      <c r="J1895" s="5">
        <v>2.1728999999999998</v>
      </c>
      <c r="K1895" s="6">
        <v>0.98633681343622337</v>
      </c>
      <c r="L1895" s="5">
        <v>27.44</v>
      </c>
      <c r="M1895" s="19">
        <f>H1895*INDEX('Pliegos Tarifarios (Las Condes)'!$B:$B,MATCH($B1895,'Pliegos Tarifarios (Las Condes)'!$A:$A,0))</f>
        <v>97824.351811999994</v>
      </c>
      <c r="N1895" s="19">
        <f>I1895*INDEX('Pliegos Tarifarios (Las Condes)'!$C:$C,MATCH($B1895,'Pliegos Tarifarios (Las Condes)'!$A:$A,0))</f>
        <v>7491.2376129999993</v>
      </c>
      <c r="O1895" s="19">
        <f>J1895*INDEX('Pliegos Tarifarios (Las Condes)'!$D:$D,MATCH($B1895,'Pliegos Tarifarios (Las Condes)'!$A:$A,0))</f>
        <v>30637.268550599998</v>
      </c>
      <c r="P1895" s="19">
        <f>H1895*INDEX('Pliegos Tarifarios (Las Condes)'!$E:$E,MATCH($B1895,'Pliegos Tarifarios (Las Condes)'!$A:$A,0))</f>
        <v>10645.286168000001</v>
      </c>
      <c r="Q1895" s="19" cm="1">
        <f t="array" ref="Q1895">H1895*_xlfn.IFS(H1895&lt;=350,INDEX('Pliegos Tarifarios (Las Condes)'!$F:$F,MATCH($B1895,'Pliegos Tarifarios (Las Condes)'!$A:$A,0)),H1895&lt;=500,INDEX('Pliegos Tarifarios (Las Condes)'!$G:$G,MATCH($B1895,'Pliegos Tarifarios (Las Condes)'!$A:$A,0)),H1895&lt;=1000,INDEX('Pliegos Tarifarios (Las Condes)'!$H:$H,MATCH($B1895,'Pliegos Tarifarios (Las Condes)'!$A:$A,0)),H1895&lt;=5000,INDEX('Pliegos Tarifarios (Las Condes)'!$I:$I,MATCH($B1895,'Pliegos Tarifarios (Las Condes)'!$A:$A,0)),H1895&gt;5000,INDEX('Pliegos Tarifarios (Las Condes)'!$J:$J,MATCH($B1895,'Pliegos Tarifarios (Las Condes)'!$A:$A,0)))/1.19</f>
        <v>1930.6543142857145</v>
      </c>
      <c r="R1895" s="19">
        <f>INDEX('Pliegos Tarifarios (Las Condes)'!$K:$K,MATCH($B1895,'Pliegos Tarifarios (Las Condes)'!$A:$A,0))</f>
        <v>723.32799999999997</v>
      </c>
      <c r="S1895" s="21">
        <f t="shared" si="90"/>
        <v>149252.12645788572</v>
      </c>
      <c r="T1895" s="21">
        <f t="shared" si="91"/>
        <v>28357.904026998287</v>
      </c>
      <c r="U1895" s="19">
        <v>0</v>
      </c>
      <c r="V1895" s="21">
        <f t="shared" si="92"/>
        <v>177610.03048488402</v>
      </c>
    </row>
    <row r="1896" spans="1:22" x14ac:dyDescent="0.3">
      <c r="A1896" s="3" t="s">
        <v>144</v>
      </c>
      <c r="B1896" s="3">
        <v>5</v>
      </c>
      <c r="C1896" s="4" t="s">
        <v>186</v>
      </c>
      <c r="D1896" s="3" t="s">
        <v>352</v>
      </c>
      <c r="E1896" s="3" t="s">
        <v>121</v>
      </c>
      <c r="F1896" s="4" t="s">
        <v>353</v>
      </c>
      <c r="G1896" s="3" t="s">
        <v>16</v>
      </c>
      <c r="H1896" s="5">
        <v>820.98310000000004</v>
      </c>
      <c r="I1896" s="5">
        <v>2.1876000000000002</v>
      </c>
      <c r="J1896" s="5">
        <v>2.1856</v>
      </c>
      <c r="K1896" s="6">
        <v>0.99908575607972194</v>
      </c>
      <c r="L1896" s="5">
        <v>27.37</v>
      </c>
      <c r="M1896" s="19">
        <f>H1896*INDEX('Pliegos Tarifarios (Las Condes)'!$B:$B,MATCH($B1896,'Pliegos Tarifarios (Las Condes)'!$A:$A,0))</f>
        <v>97563.989637799998</v>
      </c>
      <c r="N1896" s="19">
        <f>I1896*INDEX('Pliegos Tarifarios (Las Condes)'!$C:$C,MATCH($B1896,'Pliegos Tarifarios (Las Condes)'!$A:$A,0))</f>
        <v>7438.8703596000005</v>
      </c>
      <c r="O1896" s="19">
        <f>J1896*INDEX('Pliegos Tarifarios (Las Condes)'!$D:$D,MATCH($B1896,'Pliegos Tarifarios (Las Condes)'!$A:$A,0))</f>
        <v>30816.3349184</v>
      </c>
      <c r="P1896" s="19">
        <f>H1896*INDEX('Pliegos Tarifarios (Las Condes)'!$E:$E,MATCH($B1896,'Pliegos Tarifarios (Las Condes)'!$A:$A,0))</f>
        <v>10616.9534492</v>
      </c>
      <c r="Q1896" s="19" cm="1">
        <f t="array" ref="Q1896">H1896*_xlfn.IFS(H1896&lt;=350,INDEX('Pliegos Tarifarios (Las Condes)'!$F:$F,MATCH($B1896,'Pliegos Tarifarios (Las Condes)'!$A:$A,0)),H1896&lt;=500,INDEX('Pliegos Tarifarios (Las Condes)'!$G:$G,MATCH($B1896,'Pliegos Tarifarios (Las Condes)'!$A:$A,0)),H1896&lt;=1000,INDEX('Pliegos Tarifarios (Las Condes)'!$H:$H,MATCH($B1896,'Pliegos Tarifarios (Las Condes)'!$A:$A,0)),H1896&lt;=5000,INDEX('Pliegos Tarifarios (Las Condes)'!$I:$I,MATCH($B1896,'Pliegos Tarifarios (Las Condes)'!$A:$A,0)),H1896&gt;5000,INDEX('Pliegos Tarifarios (Las Condes)'!$J:$J,MATCH($B1896,'Pliegos Tarifarios (Las Condes)'!$A:$A,0)))/1.19</f>
        <v>1925.515825294118</v>
      </c>
      <c r="R1896" s="19">
        <f>INDEX('Pliegos Tarifarios (Las Condes)'!$K:$K,MATCH($B1896,'Pliegos Tarifarios (Las Condes)'!$A:$A,0))</f>
        <v>723.32799999999997</v>
      </c>
      <c r="S1896" s="21">
        <f t="shared" si="90"/>
        <v>149084.99219029411</v>
      </c>
      <c r="T1896" s="21">
        <f t="shared" si="91"/>
        <v>28326.148516155881</v>
      </c>
      <c r="U1896" s="19">
        <v>0</v>
      </c>
      <c r="V1896" s="21">
        <f t="shared" si="92"/>
        <v>177411.14070644998</v>
      </c>
    </row>
    <row r="1897" spans="1:22" x14ac:dyDescent="0.3">
      <c r="A1897" s="3" t="s">
        <v>144</v>
      </c>
      <c r="B1897" s="3">
        <v>5</v>
      </c>
      <c r="C1897" s="4" t="s">
        <v>186</v>
      </c>
      <c r="D1897" s="3" t="s">
        <v>354</v>
      </c>
      <c r="E1897" s="3" t="s">
        <v>121</v>
      </c>
      <c r="F1897" s="4" t="s">
        <v>355</v>
      </c>
      <c r="G1897" s="3" t="s">
        <v>16</v>
      </c>
      <c r="H1897" s="5">
        <v>822.73239999999998</v>
      </c>
      <c r="I1897" s="5">
        <v>2.2477</v>
      </c>
      <c r="J1897" s="5">
        <v>2.1993999999999998</v>
      </c>
      <c r="K1897" s="6">
        <v>0.97851136717533471</v>
      </c>
      <c r="L1897" s="5">
        <v>27.42</v>
      </c>
      <c r="M1897" s="19">
        <f>H1897*INDEX('Pliegos Tarifarios (Las Condes)'!$B:$B,MATCH($B1897,'Pliegos Tarifarios (Las Condes)'!$A:$A,0))</f>
        <v>97771.872951199999</v>
      </c>
      <c r="N1897" s="19">
        <f>I1897*INDEX('Pliegos Tarifarios (Las Condes)'!$C:$C,MATCH($B1897,'Pliegos Tarifarios (Las Condes)'!$A:$A,0))</f>
        <v>7643.2386667000001</v>
      </c>
      <c r="O1897" s="19">
        <f>J1897*INDEX('Pliegos Tarifarios (Las Condes)'!$D:$D,MATCH($B1897,'Pliegos Tarifarios (Las Condes)'!$A:$A,0))</f>
        <v>31010.910971599998</v>
      </c>
      <c r="P1897" s="19">
        <f>H1897*INDEX('Pliegos Tarifarios (Las Condes)'!$E:$E,MATCH($B1897,'Pliegos Tarifarios (Las Condes)'!$A:$A,0))</f>
        <v>10639.575396800001</v>
      </c>
      <c r="Q1897" s="19" cm="1">
        <f t="array" ref="Q1897">H1897*_xlfn.IFS(H1897&lt;=350,INDEX('Pliegos Tarifarios (Las Condes)'!$F:$F,MATCH($B1897,'Pliegos Tarifarios (Las Condes)'!$A:$A,0)),H1897&lt;=500,INDEX('Pliegos Tarifarios (Las Condes)'!$G:$G,MATCH($B1897,'Pliegos Tarifarios (Las Condes)'!$A:$A,0)),H1897&lt;=1000,INDEX('Pliegos Tarifarios (Las Condes)'!$H:$H,MATCH($B1897,'Pliegos Tarifarios (Las Condes)'!$A:$A,0)),H1897&lt;=5000,INDEX('Pliegos Tarifarios (Las Condes)'!$I:$I,MATCH($B1897,'Pliegos Tarifarios (Las Condes)'!$A:$A,0)),H1897&gt;5000,INDEX('Pliegos Tarifarios (Las Condes)'!$J:$J,MATCH($B1897,'Pliegos Tarifarios (Las Condes)'!$A:$A,0)))/1.19</f>
        <v>1929.6185952941178</v>
      </c>
      <c r="R1897" s="19">
        <f>INDEX('Pliegos Tarifarios (Las Condes)'!$K:$K,MATCH($B1897,'Pliegos Tarifarios (Las Condes)'!$A:$A,0))</f>
        <v>723.32799999999997</v>
      </c>
      <c r="S1897" s="21">
        <f t="shared" si="90"/>
        <v>149718.54458159415</v>
      </c>
      <c r="T1897" s="21">
        <f t="shared" si="91"/>
        <v>28446.523470502889</v>
      </c>
      <c r="U1897" s="19">
        <v>0</v>
      </c>
      <c r="V1897" s="21">
        <f t="shared" si="92"/>
        <v>178165.06805209705</v>
      </c>
    </row>
    <row r="1898" spans="1:22" x14ac:dyDescent="0.3">
      <c r="A1898" s="3" t="s">
        <v>144</v>
      </c>
      <c r="B1898" s="3">
        <v>5</v>
      </c>
      <c r="C1898" s="4" t="s">
        <v>186</v>
      </c>
      <c r="D1898" s="3" t="s">
        <v>356</v>
      </c>
      <c r="E1898" s="3" t="s">
        <v>121</v>
      </c>
      <c r="F1898" s="4" t="s">
        <v>357</v>
      </c>
      <c r="G1898" s="3" t="s">
        <v>16</v>
      </c>
      <c r="H1898" s="5">
        <v>822.97159999999997</v>
      </c>
      <c r="I1898" s="5">
        <v>2.2168999999999999</v>
      </c>
      <c r="J1898" s="5">
        <v>2.1695000000000002</v>
      </c>
      <c r="K1898" s="6">
        <v>0.97861879200685653</v>
      </c>
      <c r="L1898" s="5">
        <v>27.43</v>
      </c>
      <c r="M1898" s="19">
        <f>H1898*INDEX('Pliegos Tarifarios (Las Condes)'!$B:$B,MATCH($B1898,'Pliegos Tarifarios (Las Condes)'!$A:$A,0))</f>
        <v>97800.299000799991</v>
      </c>
      <c r="N1898" s="19">
        <f>I1898*INDEX('Pliegos Tarifarios (Las Condes)'!$C:$C,MATCH($B1898,'Pliegos Tarifarios (Las Condes)'!$A:$A,0))</f>
        <v>7538.5041598999996</v>
      </c>
      <c r="O1898" s="19">
        <f>J1898*INDEX('Pliegos Tarifarios (Las Condes)'!$D:$D,MATCH($B1898,'Pliegos Tarifarios (Las Condes)'!$A:$A,0))</f>
        <v>30589.329523000004</v>
      </c>
      <c r="P1898" s="19">
        <f>H1898*INDEX('Pliegos Tarifarios (Las Condes)'!$E:$E,MATCH($B1898,'Pliegos Tarifarios (Las Condes)'!$A:$A,0))</f>
        <v>10642.668731199999</v>
      </c>
      <c r="Q1898" s="19" cm="1">
        <f t="array" ref="Q1898">H1898*_xlfn.IFS(H1898&lt;=350,INDEX('Pliegos Tarifarios (Las Condes)'!$F:$F,MATCH($B1898,'Pliegos Tarifarios (Las Condes)'!$A:$A,0)),H1898&lt;=500,INDEX('Pliegos Tarifarios (Las Condes)'!$G:$G,MATCH($B1898,'Pliegos Tarifarios (Las Condes)'!$A:$A,0)),H1898&lt;=1000,INDEX('Pliegos Tarifarios (Las Condes)'!$H:$H,MATCH($B1898,'Pliegos Tarifarios (Las Condes)'!$A:$A,0)),H1898&lt;=5000,INDEX('Pliegos Tarifarios (Las Condes)'!$I:$I,MATCH($B1898,'Pliegos Tarifarios (Las Condes)'!$A:$A,0)),H1898&gt;5000,INDEX('Pliegos Tarifarios (Las Condes)'!$J:$J,MATCH($B1898,'Pliegos Tarifarios (Las Condes)'!$A:$A,0)))/1.19</f>
        <v>1930.1796097478993</v>
      </c>
      <c r="R1898" s="19">
        <f>INDEX('Pliegos Tarifarios (Las Condes)'!$K:$K,MATCH($B1898,'Pliegos Tarifarios (Las Condes)'!$A:$A,0))</f>
        <v>723.32799999999997</v>
      </c>
      <c r="S1898" s="21">
        <f t="shared" si="90"/>
        <v>149224.3090246479</v>
      </c>
      <c r="T1898" s="21">
        <f t="shared" si="91"/>
        <v>28352.6187146831</v>
      </c>
      <c r="U1898" s="19">
        <v>0</v>
      </c>
      <c r="V1898" s="21">
        <f t="shared" si="92"/>
        <v>177576.927739331</v>
      </c>
    </row>
    <row r="1899" spans="1:22" x14ac:dyDescent="0.3">
      <c r="A1899" s="3" t="s">
        <v>144</v>
      </c>
      <c r="B1899" s="3">
        <v>5</v>
      </c>
      <c r="C1899" s="4" t="s">
        <v>186</v>
      </c>
      <c r="D1899" s="3" t="s">
        <v>358</v>
      </c>
      <c r="E1899" s="3" t="s">
        <v>121</v>
      </c>
      <c r="F1899" s="4" t="s">
        <v>359</v>
      </c>
      <c r="G1899" s="3" t="s">
        <v>16</v>
      </c>
      <c r="H1899" s="5">
        <v>822.42690000000005</v>
      </c>
      <c r="I1899" s="5">
        <v>2.2443</v>
      </c>
      <c r="J1899" s="5">
        <v>2.2138</v>
      </c>
      <c r="K1899" s="6">
        <v>0.98641001648620952</v>
      </c>
      <c r="L1899" s="5">
        <v>27.41</v>
      </c>
      <c r="M1899" s="19">
        <f>H1899*INDEX('Pliegos Tarifarios (Las Condes)'!$B:$B,MATCH($B1899,'Pliegos Tarifarios (Las Condes)'!$A:$A,0))</f>
        <v>97735.567942199996</v>
      </c>
      <c r="N1899" s="19">
        <f>I1899*INDEX('Pliegos Tarifarios (Las Condes)'!$C:$C,MATCH($B1899,'Pliegos Tarifarios (Las Condes)'!$A:$A,0))</f>
        <v>7631.6770653000003</v>
      </c>
      <c r="O1899" s="19">
        <f>J1899*INDEX('Pliegos Tarifarios (Las Condes)'!$D:$D,MATCH($B1899,'Pliegos Tarifarios (Las Condes)'!$A:$A,0))</f>
        <v>31213.946853199999</v>
      </c>
      <c r="P1899" s="19">
        <f>H1899*INDEX('Pliegos Tarifarios (Las Condes)'!$E:$E,MATCH($B1899,'Pliegos Tarifarios (Las Condes)'!$A:$A,0))</f>
        <v>10635.624670800002</v>
      </c>
      <c r="Q1899" s="19" cm="1">
        <f t="array" ref="Q1899">H1899*_xlfn.IFS(H1899&lt;=350,INDEX('Pliegos Tarifarios (Las Condes)'!$F:$F,MATCH($B1899,'Pliegos Tarifarios (Las Condes)'!$A:$A,0)),H1899&lt;=500,INDEX('Pliegos Tarifarios (Las Condes)'!$G:$G,MATCH($B1899,'Pliegos Tarifarios (Las Condes)'!$A:$A,0)),H1899&lt;=1000,INDEX('Pliegos Tarifarios (Las Condes)'!$H:$H,MATCH($B1899,'Pliegos Tarifarios (Las Condes)'!$A:$A,0)),H1899&lt;=5000,INDEX('Pliegos Tarifarios (Las Condes)'!$I:$I,MATCH($B1899,'Pliegos Tarifarios (Las Condes)'!$A:$A,0)),H1899&gt;5000,INDEX('Pliegos Tarifarios (Las Condes)'!$J:$J,MATCH($B1899,'Pliegos Tarifarios (Las Condes)'!$A:$A,0)))/1.19</f>
        <v>1928.9020822689081</v>
      </c>
      <c r="R1899" s="19">
        <f>INDEX('Pliegos Tarifarios (Las Condes)'!$K:$K,MATCH($B1899,'Pliegos Tarifarios (Las Condes)'!$A:$A,0))</f>
        <v>723.32799999999997</v>
      </c>
      <c r="S1899" s="21">
        <f t="shared" si="90"/>
        <v>149869.04661376891</v>
      </c>
      <c r="T1899" s="21">
        <f t="shared" si="91"/>
        <v>28475.118856616093</v>
      </c>
      <c r="U1899" s="19">
        <v>0</v>
      </c>
      <c r="V1899" s="21">
        <f t="shared" si="92"/>
        <v>178344.16547038499</v>
      </c>
    </row>
    <row r="1900" spans="1:22" x14ac:dyDescent="0.3">
      <c r="A1900" s="3" t="s">
        <v>144</v>
      </c>
      <c r="B1900" s="3">
        <v>5</v>
      </c>
      <c r="C1900" s="4" t="s">
        <v>186</v>
      </c>
      <c r="D1900" s="3" t="s">
        <v>360</v>
      </c>
      <c r="E1900" s="3" t="s">
        <v>121</v>
      </c>
      <c r="F1900" s="4" t="s">
        <v>361</v>
      </c>
      <c r="G1900" s="3" t="s">
        <v>16</v>
      </c>
      <c r="H1900" s="5">
        <v>822.93140000000005</v>
      </c>
      <c r="I1900" s="5">
        <v>2.2410000000000001</v>
      </c>
      <c r="J1900" s="5">
        <v>2.2410000000000001</v>
      </c>
      <c r="K1900" s="6">
        <v>1</v>
      </c>
      <c r="L1900" s="5">
        <v>27.43</v>
      </c>
      <c r="M1900" s="19">
        <f>H1900*INDEX('Pliegos Tarifarios (Las Condes)'!$B:$B,MATCH($B1900,'Pliegos Tarifarios (Las Condes)'!$A:$A,0))</f>
        <v>97795.521713199996</v>
      </c>
      <c r="N1900" s="19">
        <f>I1900*INDEX('Pliegos Tarifarios (Las Condes)'!$C:$C,MATCH($B1900,'Pliegos Tarifarios (Las Condes)'!$A:$A,0))</f>
        <v>7620.4555110000001</v>
      </c>
      <c r="O1900" s="19">
        <f>J1900*INDEX('Pliegos Tarifarios (Las Condes)'!$D:$D,MATCH($B1900,'Pliegos Tarifarios (Las Condes)'!$A:$A,0))</f>
        <v>31597.459074000002</v>
      </c>
      <c r="P1900" s="19">
        <f>H1900*INDEX('Pliegos Tarifarios (Las Condes)'!$E:$E,MATCH($B1900,'Pliegos Tarifarios (Las Condes)'!$A:$A,0))</f>
        <v>10642.148864800001</v>
      </c>
      <c r="Q1900" s="19" cm="1">
        <f t="array" ref="Q1900">H1900*_xlfn.IFS(H1900&lt;=350,INDEX('Pliegos Tarifarios (Las Condes)'!$F:$F,MATCH($B1900,'Pliegos Tarifarios (Las Condes)'!$A:$A,0)),H1900&lt;=500,INDEX('Pliegos Tarifarios (Las Condes)'!$G:$G,MATCH($B1900,'Pliegos Tarifarios (Las Condes)'!$A:$A,0)),H1900&lt;=1000,INDEX('Pliegos Tarifarios (Las Condes)'!$H:$H,MATCH($B1900,'Pliegos Tarifarios (Las Condes)'!$A:$A,0)),H1900&lt;=5000,INDEX('Pliegos Tarifarios (Las Condes)'!$I:$I,MATCH($B1900,'Pliegos Tarifarios (Las Condes)'!$A:$A,0)),H1900&gt;5000,INDEX('Pliegos Tarifarios (Las Condes)'!$J:$J,MATCH($B1900,'Pliegos Tarifarios (Las Condes)'!$A:$A,0)))/1.19</f>
        <v>1930.0853255462191</v>
      </c>
      <c r="R1900" s="19">
        <f>INDEX('Pliegos Tarifarios (Las Condes)'!$K:$K,MATCH($B1900,'Pliegos Tarifarios (Las Condes)'!$A:$A,0))</f>
        <v>723.32799999999997</v>
      </c>
      <c r="S1900" s="21">
        <f t="shared" si="90"/>
        <v>150308.99848854623</v>
      </c>
      <c r="T1900" s="21">
        <f t="shared" si="91"/>
        <v>28558.709712823784</v>
      </c>
      <c r="U1900" s="19">
        <v>0</v>
      </c>
      <c r="V1900" s="21">
        <f t="shared" si="92"/>
        <v>178867.70820137003</v>
      </c>
    </row>
    <row r="1901" spans="1:22" x14ac:dyDescent="0.3">
      <c r="A1901" s="3" t="s">
        <v>144</v>
      </c>
      <c r="B1901" s="3">
        <v>5</v>
      </c>
      <c r="C1901" s="4" t="s">
        <v>186</v>
      </c>
      <c r="D1901" s="3" t="s">
        <v>362</v>
      </c>
      <c r="E1901" s="3" t="s">
        <v>121</v>
      </c>
      <c r="F1901" s="4" t="s">
        <v>363</v>
      </c>
      <c r="G1901" s="3" t="s">
        <v>16</v>
      </c>
      <c r="H1901" s="5">
        <v>822.39649999999995</v>
      </c>
      <c r="I1901" s="5">
        <v>2.2404000000000002</v>
      </c>
      <c r="J1901" s="5">
        <v>2.1631999999999998</v>
      </c>
      <c r="K1901" s="6">
        <v>0.96554186752365634</v>
      </c>
      <c r="L1901" s="5">
        <v>27.41</v>
      </c>
      <c r="M1901" s="19">
        <f>H1901*INDEX('Pliegos Tarifarios (Las Condes)'!$B:$B,MATCH($B1901,'Pliegos Tarifarios (Las Condes)'!$A:$A,0))</f>
        <v>97731.955266999983</v>
      </c>
      <c r="N1901" s="19">
        <f>I1901*INDEX('Pliegos Tarifarios (Las Condes)'!$C:$C,MATCH($B1901,'Pliegos Tarifarios (Las Condes)'!$A:$A,0))</f>
        <v>7618.4152284000002</v>
      </c>
      <c r="O1901" s="19">
        <f>J1901*INDEX('Pliegos Tarifarios (Las Condes)'!$D:$D,MATCH($B1901,'Pliegos Tarifarios (Las Condes)'!$A:$A,0))</f>
        <v>30500.501324799996</v>
      </c>
      <c r="P1901" s="19">
        <f>H1901*INDEX('Pliegos Tarifarios (Las Condes)'!$E:$E,MATCH($B1901,'Pliegos Tarifarios (Las Condes)'!$A:$A,0))</f>
        <v>10635.231538</v>
      </c>
      <c r="Q1901" s="19" cm="1">
        <f t="array" ref="Q1901">H1901*_xlfn.IFS(H1901&lt;=350,INDEX('Pliegos Tarifarios (Las Condes)'!$F:$F,MATCH($B1901,'Pliegos Tarifarios (Las Condes)'!$A:$A,0)),H1901&lt;=500,INDEX('Pliegos Tarifarios (Las Condes)'!$G:$G,MATCH($B1901,'Pliegos Tarifarios (Las Condes)'!$A:$A,0)),H1901&lt;=1000,INDEX('Pliegos Tarifarios (Las Condes)'!$H:$H,MATCH($B1901,'Pliegos Tarifarios (Las Condes)'!$A:$A,0)),H1901&lt;=5000,INDEX('Pliegos Tarifarios (Las Condes)'!$I:$I,MATCH($B1901,'Pliegos Tarifarios (Las Condes)'!$A:$A,0)),H1901&gt;5000,INDEX('Pliegos Tarifarios (Las Condes)'!$J:$J,MATCH($B1901,'Pliegos Tarifarios (Las Condes)'!$A:$A,0)))/1.19</f>
        <v>1928.8307827731094</v>
      </c>
      <c r="R1901" s="19">
        <f>INDEX('Pliegos Tarifarios (Las Condes)'!$K:$K,MATCH($B1901,'Pliegos Tarifarios (Las Condes)'!$A:$A,0))</f>
        <v>723.32799999999997</v>
      </c>
      <c r="S1901" s="21">
        <f t="shared" si="90"/>
        <v>149138.26214097309</v>
      </c>
      <c r="T1901" s="21">
        <f t="shared" si="91"/>
        <v>28336.269806784887</v>
      </c>
      <c r="U1901" s="19">
        <v>0</v>
      </c>
      <c r="V1901" s="21">
        <f t="shared" si="92"/>
        <v>177474.53194775799</v>
      </c>
    </row>
    <row r="1902" spans="1:22" x14ac:dyDescent="0.3">
      <c r="A1902" s="3" t="s">
        <v>144</v>
      </c>
      <c r="B1902" s="3">
        <v>5</v>
      </c>
      <c r="C1902" s="4" t="s">
        <v>186</v>
      </c>
      <c r="D1902" s="3" t="s">
        <v>364</v>
      </c>
      <c r="E1902" s="3" t="s">
        <v>121</v>
      </c>
      <c r="F1902" s="4" t="s">
        <v>365</v>
      </c>
      <c r="G1902" s="3" t="s">
        <v>16</v>
      </c>
      <c r="H1902" s="5">
        <v>821.91809999999998</v>
      </c>
      <c r="I1902" s="5">
        <v>2.2416999999999998</v>
      </c>
      <c r="J1902" s="5">
        <v>2.1663000000000001</v>
      </c>
      <c r="K1902" s="6">
        <v>0.96636481241914629</v>
      </c>
      <c r="L1902" s="5">
        <v>27.4</v>
      </c>
      <c r="M1902" s="19">
        <f>H1902*INDEX('Pliegos Tarifarios (Las Condes)'!$B:$B,MATCH($B1902,'Pliegos Tarifarios (Las Condes)'!$A:$A,0))</f>
        <v>97675.1031678</v>
      </c>
      <c r="N1902" s="19">
        <f>I1902*INDEX('Pliegos Tarifarios (Las Condes)'!$C:$C,MATCH($B1902,'Pliegos Tarifarios (Las Condes)'!$A:$A,0))</f>
        <v>7622.8358406999996</v>
      </c>
      <c r="O1902" s="19">
        <f>J1902*INDEX('Pliegos Tarifarios (Las Condes)'!$D:$D,MATCH($B1902,'Pliegos Tarifarios (Las Condes)'!$A:$A,0))</f>
        <v>30544.2104382</v>
      </c>
      <c r="P1902" s="19">
        <f>H1902*INDEX('Pliegos Tarifarios (Las Condes)'!$E:$E,MATCH($B1902,'Pliegos Tarifarios (Las Condes)'!$A:$A,0))</f>
        <v>10629.044869200001</v>
      </c>
      <c r="Q1902" s="19" cm="1">
        <f t="array" ref="Q1902">H1902*_xlfn.IFS(H1902&lt;=350,INDEX('Pliegos Tarifarios (Las Condes)'!$F:$F,MATCH($B1902,'Pliegos Tarifarios (Las Condes)'!$A:$A,0)),H1902&lt;=500,INDEX('Pliegos Tarifarios (Las Condes)'!$G:$G,MATCH($B1902,'Pliegos Tarifarios (Las Condes)'!$A:$A,0)),H1902&lt;=1000,INDEX('Pliegos Tarifarios (Las Condes)'!$H:$H,MATCH($B1902,'Pliegos Tarifarios (Las Condes)'!$A:$A,0)),H1902&lt;=5000,INDEX('Pliegos Tarifarios (Las Condes)'!$I:$I,MATCH($B1902,'Pliegos Tarifarios (Las Condes)'!$A:$A,0)),H1902&gt;5000,INDEX('Pliegos Tarifarios (Las Condes)'!$J:$J,MATCH($B1902,'Pliegos Tarifarios (Las Condes)'!$A:$A,0)))/1.19</f>
        <v>1927.7087538655467</v>
      </c>
      <c r="R1902" s="19">
        <f>INDEX('Pliegos Tarifarios (Las Condes)'!$K:$K,MATCH($B1902,'Pliegos Tarifarios (Las Condes)'!$A:$A,0))</f>
        <v>723.32799999999997</v>
      </c>
      <c r="S1902" s="21">
        <f t="shared" si="90"/>
        <v>149122.23106976555</v>
      </c>
      <c r="T1902" s="21">
        <f t="shared" si="91"/>
        <v>28333.223903255453</v>
      </c>
      <c r="U1902" s="19">
        <v>0</v>
      </c>
      <c r="V1902" s="21">
        <f t="shared" si="92"/>
        <v>177455.454973021</v>
      </c>
    </row>
    <row r="1903" spans="1:22" x14ac:dyDescent="0.3">
      <c r="A1903" s="3" t="s">
        <v>144</v>
      </c>
      <c r="B1903" s="3">
        <v>5</v>
      </c>
      <c r="C1903" s="4" t="s">
        <v>186</v>
      </c>
      <c r="D1903" s="3" t="s">
        <v>366</v>
      </c>
      <c r="E1903" s="3" t="s">
        <v>121</v>
      </c>
      <c r="F1903" s="4" t="s">
        <v>367</v>
      </c>
      <c r="G1903" s="3" t="s">
        <v>16</v>
      </c>
      <c r="H1903" s="5">
        <v>821.43</v>
      </c>
      <c r="I1903" s="5">
        <v>2.2061000000000002</v>
      </c>
      <c r="J1903" s="5">
        <v>2.2061000000000002</v>
      </c>
      <c r="K1903" s="6">
        <v>1</v>
      </c>
      <c r="L1903" s="5">
        <v>27.38</v>
      </c>
      <c r="M1903" s="19">
        <f>H1903*INDEX('Pliegos Tarifarios (Las Condes)'!$B:$B,MATCH($B1903,'Pliegos Tarifarios (Las Condes)'!$A:$A,0))</f>
        <v>97617.098339999982</v>
      </c>
      <c r="N1903" s="19">
        <f>I1903*INDEX('Pliegos Tarifarios (Las Condes)'!$C:$C,MATCH($B1903,'Pliegos Tarifarios (Las Condes)'!$A:$A,0))</f>
        <v>7501.7790731000005</v>
      </c>
      <c r="O1903" s="19">
        <f>J1903*INDEX('Pliegos Tarifarios (Las Condes)'!$D:$D,MATCH($B1903,'Pliegos Tarifarios (Las Condes)'!$A:$A,0))</f>
        <v>31105.379055400001</v>
      </c>
      <c r="P1903" s="19">
        <f>H1903*INDEX('Pliegos Tarifarios (Las Condes)'!$E:$E,MATCH($B1903,'Pliegos Tarifarios (Las Condes)'!$A:$A,0))</f>
        <v>10622.732759999999</v>
      </c>
      <c r="Q1903" s="19" cm="1">
        <f t="array" ref="Q1903">H1903*_xlfn.IFS(H1903&lt;=350,INDEX('Pliegos Tarifarios (Las Condes)'!$F:$F,MATCH($B1903,'Pliegos Tarifarios (Las Condes)'!$A:$A,0)),H1903&lt;=500,INDEX('Pliegos Tarifarios (Las Condes)'!$G:$G,MATCH($B1903,'Pliegos Tarifarios (Las Condes)'!$A:$A,0)),H1903&lt;=1000,INDEX('Pliegos Tarifarios (Las Condes)'!$H:$H,MATCH($B1903,'Pliegos Tarifarios (Las Condes)'!$A:$A,0)),H1903&lt;=5000,INDEX('Pliegos Tarifarios (Las Condes)'!$I:$I,MATCH($B1903,'Pliegos Tarifarios (Las Condes)'!$A:$A,0)),H1903&gt;5000,INDEX('Pliegos Tarifarios (Las Condes)'!$J:$J,MATCH($B1903,'Pliegos Tarifarios (Las Condes)'!$A:$A,0)))/1.19</f>
        <v>1926.5639747899163</v>
      </c>
      <c r="R1903" s="19">
        <f>INDEX('Pliegos Tarifarios (Las Condes)'!$K:$K,MATCH($B1903,'Pliegos Tarifarios (Las Condes)'!$A:$A,0))</f>
        <v>723.32799999999997</v>
      </c>
      <c r="S1903" s="21">
        <f t="shared" si="90"/>
        <v>149496.88120328993</v>
      </c>
      <c r="T1903" s="21">
        <f t="shared" si="91"/>
        <v>28404.407428625087</v>
      </c>
      <c r="U1903" s="19">
        <v>0</v>
      </c>
      <c r="V1903" s="21">
        <f t="shared" si="92"/>
        <v>177901.28863191503</v>
      </c>
    </row>
    <row r="1904" spans="1:22" x14ac:dyDescent="0.3">
      <c r="A1904" s="3" t="s">
        <v>144</v>
      </c>
      <c r="B1904" s="3">
        <v>5</v>
      </c>
      <c r="C1904" s="4" t="s">
        <v>186</v>
      </c>
      <c r="D1904" s="3" t="s">
        <v>368</v>
      </c>
      <c r="E1904" s="3" t="s">
        <v>121</v>
      </c>
      <c r="F1904" s="4" t="s">
        <v>369</v>
      </c>
      <c r="G1904" s="3" t="s">
        <v>16</v>
      </c>
      <c r="H1904" s="5">
        <v>822.42880000000002</v>
      </c>
      <c r="I1904" s="5">
        <v>2.2197</v>
      </c>
      <c r="J1904" s="5">
        <v>2.1855000000000002</v>
      </c>
      <c r="K1904" s="6">
        <v>0.98459251250168955</v>
      </c>
      <c r="L1904" s="5">
        <v>27.41</v>
      </c>
      <c r="M1904" s="19">
        <f>H1904*INDEX('Pliegos Tarifarios (Las Condes)'!$B:$B,MATCH($B1904,'Pliegos Tarifarios (Las Condes)'!$A:$A,0))</f>
        <v>97735.793734399995</v>
      </c>
      <c r="N1904" s="19">
        <f>I1904*INDEX('Pliegos Tarifarios (Las Condes)'!$C:$C,MATCH($B1904,'Pliegos Tarifarios (Las Condes)'!$A:$A,0))</f>
        <v>7548.0254787000003</v>
      </c>
      <c r="O1904" s="19">
        <f>J1904*INDEX('Pliegos Tarifarios (Las Condes)'!$D:$D,MATCH($B1904,'Pliegos Tarifarios (Las Condes)'!$A:$A,0))</f>
        <v>30814.924947000003</v>
      </c>
      <c r="P1904" s="19">
        <f>H1904*INDEX('Pliegos Tarifarios (Las Condes)'!$E:$E,MATCH($B1904,'Pliegos Tarifarios (Las Condes)'!$A:$A,0))</f>
        <v>10635.6492416</v>
      </c>
      <c r="Q1904" s="19" cm="1">
        <f t="array" ref="Q1904">H1904*_xlfn.IFS(H1904&lt;=350,INDEX('Pliegos Tarifarios (Las Condes)'!$F:$F,MATCH($B1904,'Pliegos Tarifarios (Las Condes)'!$A:$A,0)),H1904&lt;=500,INDEX('Pliegos Tarifarios (Las Condes)'!$G:$G,MATCH($B1904,'Pliegos Tarifarios (Las Condes)'!$A:$A,0)),H1904&lt;=1000,INDEX('Pliegos Tarifarios (Las Condes)'!$H:$H,MATCH($B1904,'Pliegos Tarifarios (Las Condes)'!$A:$A,0)),H1904&lt;=5000,INDEX('Pliegos Tarifarios (Las Condes)'!$I:$I,MATCH($B1904,'Pliegos Tarifarios (Las Condes)'!$A:$A,0)),H1904&gt;5000,INDEX('Pliegos Tarifarios (Las Condes)'!$J:$J,MATCH($B1904,'Pliegos Tarifarios (Las Condes)'!$A:$A,0)))/1.19</f>
        <v>1928.9065384873952</v>
      </c>
      <c r="R1904" s="19">
        <f>INDEX('Pliegos Tarifarios (Las Condes)'!$K:$K,MATCH($B1904,'Pliegos Tarifarios (Las Condes)'!$A:$A,0))</f>
        <v>723.32799999999997</v>
      </c>
      <c r="S1904" s="21">
        <f t="shared" si="90"/>
        <v>149386.62794018741</v>
      </c>
      <c r="T1904" s="21">
        <f t="shared" si="91"/>
        <v>28383.459308635607</v>
      </c>
      <c r="U1904" s="19">
        <v>0</v>
      </c>
      <c r="V1904" s="21">
        <f t="shared" si="92"/>
        <v>177770.08724882302</v>
      </c>
    </row>
    <row r="1905" spans="1:22" x14ac:dyDescent="0.3">
      <c r="A1905" s="3" t="s">
        <v>144</v>
      </c>
      <c r="B1905" s="3">
        <v>5</v>
      </c>
      <c r="C1905" s="4" t="s">
        <v>186</v>
      </c>
      <c r="D1905" s="3" t="s">
        <v>370</v>
      </c>
      <c r="E1905" s="3" t="s">
        <v>121</v>
      </c>
      <c r="F1905" s="4" t="s">
        <v>371</v>
      </c>
      <c r="G1905" s="3" t="s">
        <v>16</v>
      </c>
      <c r="H1905" s="5">
        <v>821.82579999999996</v>
      </c>
      <c r="I1905" s="5">
        <v>2.2410000000000001</v>
      </c>
      <c r="J1905" s="5">
        <v>2.2410000000000001</v>
      </c>
      <c r="K1905" s="6">
        <v>1</v>
      </c>
      <c r="L1905" s="5">
        <v>27.39</v>
      </c>
      <c r="M1905" s="19">
        <f>H1905*INDEX('Pliegos Tarifarios (Las Condes)'!$B:$B,MATCH($B1905,'Pliegos Tarifarios (Las Condes)'!$A:$A,0))</f>
        <v>97664.134420399991</v>
      </c>
      <c r="N1905" s="19">
        <f>I1905*INDEX('Pliegos Tarifarios (Las Condes)'!$C:$C,MATCH($B1905,'Pliegos Tarifarios (Las Condes)'!$A:$A,0))</f>
        <v>7620.4555110000001</v>
      </c>
      <c r="O1905" s="19">
        <f>J1905*INDEX('Pliegos Tarifarios (Las Condes)'!$D:$D,MATCH($B1905,'Pliegos Tarifarios (Las Condes)'!$A:$A,0))</f>
        <v>31597.459074000002</v>
      </c>
      <c r="P1905" s="19">
        <f>H1905*INDEX('Pliegos Tarifarios (Las Condes)'!$E:$E,MATCH($B1905,'Pliegos Tarifarios (Las Condes)'!$A:$A,0))</f>
        <v>10627.851245599999</v>
      </c>
      <c r="Q1905" s="19" cm="1">
        <f t="array" ref="Q1905">H1905*_xlfn.IFS(H1905&lt;=350,INDEX('Pliegos Tarifarios (Las Condes)'!$F:$F,MATCH($B1905,'Pliegos Tarifarios (Las Condes)'!$A:$A,0)),H1905&lt;=500,INDEX('Pliegos Tarifarios (Las Condes)'!$G:$G,MATCH($B1905,'Pliegos Tarifarios (Las Condes)'!$A:$A,0)),H1905&lt;=1000,INDEX('Pliegos Tarifarios (Las Condes)'!$H:$H,MATCH($B1905,'Pliegos Tarifarios (Las Condes)'!$A:$A,0)),H1905&lt;=5000,INDEX('Pliegos Tarifarios (Las Condes)'!$I:$I,MATCH($B1905,'Pliegos Tarifarios (Las Condes)'!$A:$A,0)),H1905&gt;5000,INDEX('Pliegos Tarifarios (Las Condes)'!$J:$J,MATCH($B1905,'Pliegos Tarifarios (Las Condes)'!$A:$A,0)))/1.19</f>
        <v>1927.492275462185</v>
      </c>
      <c r="R1905" s="19">
        <f>INDEX('Pliegos Tarifarios (Las Condes)'!$K:$K,MATCH($B1905,'Pliegos Tarifarios (Las Condes)'!$A:$A,0))</f>
        <v>723.32799999999997</v>
      </c>
      <c r="S1905" s="21">
        <f t="shared" si="90"/>
        <v>150160.72052646222</v>
      </c>
      <c r="T1905" s="21">
        <f t="shared" si="91"/>
        <v>28530.536900027822</v>
      </c>
      <c r="U1905" s="19">
        <v>0</v>
      </c>
      <c r="V1905" s="21">
        <f t="shared" si="92"/>
        <v>178691.25742649005</v>
      </c>
    </row>
    <row r="1906" spans="1:22" x14ac:dyDescent="0.3">
      <c r="A1906" s="3" t="s">
        <v>144</v>
      </c>
      <c r="B1906" s="3">
        <v>5</v>
      </c>
      <c r="C1906" s="4" t="s">
        <v>186</v>
      </c>
      <c r="D1906" s="3" t="s">
        <v>372</v>
      </c>
      <c r="E1906" s="3" t="s">
        <v>121</v>
      </c>
      <c r="F1906" s="4" t="s">
        <v>373</v>
      </c>
      <c r="G1906" s="3" t="s">
        <v>16</v>
      </c>
      <c r="H1906" s="5">
        <v>821.952</v>
      </c>
      <c r="I1906" s="5">
        <v>2.1943999999999999</v>
      </c>
      <c r="J1906" s="5">
        <v>2.1943999999999999</v>
      </c>
      <c r="K1906" s="6">
        <v>1</v>
      </c>
      <c r="L1906" s="5">
        <v>27.4</v>
      </c>
      <c r="M1906" s="19">
        <f>H1906*INDEX('Pliegos Tarifarios (Las Condes)'!$B:$B,MATCH($B1906,'Pliegos Tarifarios (Las Condes)'!$A:$A,0))</f>
        <v>97679.131775999995</v>
      </c>
      <c r="N1906" s="19">
        <f>I1906*INDEX('Pliegos Tarifarios (Las Condes)'!$C:$C,MATCH($B1906,'Pliegos Tarifarios (Las Condes)'!$A:$A,0))</f>
        <v>7461.9935624</v>
      </c>
      <c r="O1906" s="19">
        <f>J1906*INDEX('Pliegos Tarifarios (Las Condes)'!$D:$D,MATCH($B1906,'Pliegos Tarifarios (Las Condes)'!$A:$A,0))</f>
        <v>30940.412401599999</v>
      </c>
      <c r="P1906" s="19">
        <f>H1906*INDEX('Pliegos Tarifarios (Las Condes)'!$E:$E,MATCH($B1906,'Pliegos Tarifarios (Las Condes)'!$A:$A,0))</f>
        <v>10629.483264</v>
      </c>
      <c r="Q1906" s="19" cm="1">
        <f t="array" ref="Q1906">H1906*_xlfn.IFS(H1906&lt;=350,INDEX('Pliegos Tarifarios (Las Condes)'!$F:$F,MATCH($B1906,'Pliegos Tarifarios (Las Condes)'!$A:$A,0)),H1906&lt;=500,INDEX('Pliegos Tarifarios (Las Condes)'!$G:$G,MATCH($B1906,'Pliegos Tarifarios (Las Condes)'!$A:$A,0)),H1906&lt;=1000,INDEX('Pliegos Tarifarios (Las Condes)'!$H:$H,MATCH($B1906,'Pliegos Tarifarios (Las Condes)'!$A:$A,0)),H1906&lt;=5000,INDEX('Pliegos Tarifarios (Las Condes)'!$I:$I,MATCH($B1906,'Pliegos Tarifarios (Las Condes)'!$A:$A,0)),H1906&gt;5000,INDEX('Pliegos Tarifarios (Las Condes)'!$J:$J,MATCH($B1906,'Pliegos Tarifarios (Las Condes)'!$A:$A,0)))/1.19</f>
        <v>1927.7882621848742</v>
      </c>
      <c r="R1906" s="19">
        <f>INDEX('Pliegos Tarifarios (Las Condes)'!$K:$K,MATCH($B1906,'Pliegos Tarifarios (Las Condes)'!$A:$A,0))</f>
        <v>723.32799999999997</v>
      </c>
      <c r="S1906" s="21">
        <f t="shared" si="90"/>
        <v>149362.1372661849</v>
      </c>
      <c r="T1906" s="21">
        <f t="shared" si="91"/>
        <v>28378.80608057513</v>
      </c>
      <c r="U1906" s="19">
        <v>0</v>
      </c>
      <c r="V1906" s="21">
        <f t="shared" si="92"/>
        <v>177740.94334676003</v>
      </c>
    </row>
    <row r="1907" spans="1:22" x14ac:dyDescent="0.3">
      <c r="A1907" s="3" t="s">
        <v>144</v>
      </c>
      <c r="B1907" s="3">
        <v>5</v>
      </c>
      <c r="C1907" s="4" t="s">
        <v>186</v>
      </c>
      <c r="D1907" s="3" t="s">
        <v>374</v>
      </c>
      <c r="E1907" s="3" t="s">
        <v>121</v>
      </c>
      <c r="F1907" s="4" t="s">
        <v>375</v>
      </c>
      <c r="G1907" s="3" t="s">
        <v>16</v>
      </c>
      <c r="H1907" s="5">
        <v>821.08109999999999</v>
      </c>
      <c r="I1907" s="5">
        <v>2.2120000000000002</v>
      </c>
      <c r="J1907" s="5">
        <v>2.1913999999999998</v>
      </c>
      <c r="K1907" s="6">
        <v>0.99068716094032527</v>
      </c>
      <c r="L1907" s="5">
        <v>27.37</v>
      </c>
      <c r="M1907" s="19">
        <f>H1907*INDEX('Pliegos Tarifarios (Las Condes)'!$B:$B,MATCH($B1907,'Pliegos Tarifarios (Las Condes)'!$A:$A,0))</f>
        <v>97575.635761799989</v>
      </c>
      <c r="N1907" s="19">
        <f>I1907*INDEX('Pliegos Tarifarios (Las Condes)'!$C:$C,MATCH($B1907,'Pliegos Tarifarios (Las Condes)'!$A:$A,0))</f>
        <v>7521.8418520000005</v>
      </c>
      <c r="O1907" s="19">
        <f>J1907*INDEX('Pliegos Tarifarios (Las Condes)'!$D:$D,MATCH($B1907,'Pliegos Tarifarios (Las Condes)'!$A:$A,0))</f>
        <v>30898.113259599995</v>
      </c>
      <c r="P1907" s="19">
        <f>H1907*INDEX('Pliegos Tarifarios (Las Condes)'!$E:$E,MATCH($B1907,'Pliegos Tarifarios (Las Condes)'!$A:$A,0))</f>
        <v>10618.220785200001</v>
      </c>
      <c r="Q1907" s="19" cm="1">
        <f t="array" ref="Q1907">H1907*_xlfn.IFS(H1907&lt;=350,INDEX('Pliegos Tarifarios (Las Condes)'!$F:$F,MATCH($B1907,'Pliegos Tarifarios (Las Condes)'!$A:$A,0)),H1907&lt;=500,INDEX('Pliegos Tarifarios (Las Condes)'!$G:$G,MATCH($B1907,'Pliegos Tarifarios (Las Condes)'!$A:$A,0)),H1907&lt;=1000,INDEX('Pliegos Tarifarios (Las Condes)'!$H:$H,MATCH($B1907,'Pliegos Tarifarios (Las Condes)'!$A:$A,0)),H1907&lt;=5000,INDEX('Pliegos Tarifarios (Las Condes)'!$I:$I,MATCH($B1907,'Pliegos Tarifarios (Las Condes)'!$A:$A,0)),H1907&gt;5000,INDEX('Pliegos Tarifarios (Las Condes)'!$J:$J,MATCH($B1907,'Pliegos Tarifarios (Las Condes)'!$A:$A,0)))/1.19</f>
        <v>1925.7456723529415</v>
      </c>
      <c r="R1907" s="19">
        <f>INDEX('Pliegos Tarifarios (Las Condes)'!$K:$K,MATCH($B1907,'Pliegos Tarifarios (Las Condes)'!$A:$A,0))</f>
        <v>723.32799999999997</v>
      </c>
      <c r="S1907" s="21">
        <f t="shared" si="90"/>
        <v>149262.88533095294</v>
      </c>
      <c r="T1907" s="21">
        <f t="shared" si="91"/>
        <v>28359.94821288106</v>
      </c>
      <c r="U1907" s="19">
        <v>0</v>
      </c>
      <c r="V1907" s="21">
        <f t="shared" si="92"/>
        <v>177622.83354383399</v>
      </c>
    </row>
    <row r="1908" spans="1:22" x14ac:dyDescent="0.3">
      <c r="A1908" s="3" t="s">
        <v>144</v>
      </c>
      <c r="B1908" s="3">
        <v>5</v>
      </c>
      <c r="C1908" s="4" t="s">
        <v>186</v>
      </c>
      <c r="D1908" s="3" t="s">
        <v>376</v>
      </c>
      <c r="E1908" s="3" t="s">
        <v>121</v>
      </c>
      <c r="F1908" s="4" t="s">
        <v>377</v>
      </c>
      <c r="G1908" s="3" t="s">
        <v>16</v>
      </c>
      <c r="H1908" s="5">
        <v>824.0702</v>
      </c>
      <c r="I1908" s="5">
        <v>2.1983000000000001</v>
      </c>
      <c r="J1908" s="5">
        <v>2.1983000000000001</v>
      </c>
      <c r="K1908" s="6">
        <v>1</v>
      </c>
      <c r="L1908" s="5">
        <v>27.47</v>
      </c>
      <c r="M1908" s="19">
        <f>H1908*INDEX('Pliegos Tarifarios (Las Condes)'!$B:$B,MATCH($B1908,'Pliegos Tarifarios (Las Condes)'!$A:$A,0))</f>
        <v>97930.854427599988</v>
      </c>
      <c r="N1908" s="19">
        <f>I1908*INDEX('Pliegos Tarifarios (Las Condes)'!$C:$C,MATCH($B1908,'Pliegos Tarifarios (Las Condes)'!$A:$A,0))</f>
        <v>7475.2553993000001</v>
      </c>
      <c r="O1908" s="19">
        <f>J1908*INDEX('Pliegos Tarifarios (Las Condes)'!$D:$D,MATCH($B1908,'Pliegos Tarifarios (Las Condes)'!$A:$A,0))</f>
        <v>30995.401286200002</v>
      </c>
      <c r="P1908" s="19">
        <f>H1908*INDEX('Pliegos Tarifarios (Las Condes)'!$E:$E,MATCH($B1908,'Pliegos Tarifarios (Las Condes)'!$A:$A,0))</f>
        <v>10656.875826400001</v>
      </c>
      <c r="Q1908" s="19" cm="1">
        <f t="array" ref="Q1908">H1908*_xlfn.IFS(H1908&lt;=350,INDEX('Pliegos Tarifarios (Las Condes)'!$F:$F,MATCH($B1908,'Pliegos Tarifarios (Las Condes)'!$A:$A,0)),H1908&lt;=500,INDEX('Pliegos Tarifarios (Las Condes)'!$G:$G,MATCH($B1908,'Pliegos Tarifarios (Las Condes)'!$A:$A,0)),H1908&lt;=1000,INDEX('Pliegos Tarifarios (Las Condes)'!$H:$H,MATCH($B1908,'Pliegos Tarifarios (Las Condes)'!$A:$A,0)),H1908&lt;=5000,INDEX('Pliegos Tarifarios (Las Condes)'!$I:$I,MATCH($B1908,'Pliegos Tarifarios (Las Condes)'!$A:$A,0)),H1908&gt;5000,INDEX('Pliegos Tarifarios (Las Condes)'!$J:$J,MATCH($B1908,'Pliegos Tarifarios (Las Condes)'!$A:$A,0)))/1.19</f>
        <v>1932.7562421848743</v>
      </c>
      <c r="R1908" s="19">
        <f>INDEX('Pliegos Tarifarios (Las Condes)'!$K:$K,MATCH($B1908,'Pliegos Tarifarios (Las Condes)'!$A:$A,0))</f>
        <v>723.32799999999997</v>
      </c>
      <c r="S1908" s="21">
        <f t="shared" si="90"/>
        <v>149714.47118168487</v>
      </c>
      <c r="T1908" s="21">
        <f t="shared" si="91"/>
        <v>28445.749524520124</v>
      </c>
      <c r="U1908" s="19">
        <v>0</v>
      </c>
      <c r="V1908" s="21">
        <f t="shared" si="92"/>
        <v>178160.220706205</v>
      </c>
    </row>
    <row r="1909" spans="1:22" x14ac:dyDescent="0.3">
      <c r="A1909" s="3" t="s">
        <v>144</v>
      </c>
      <c r="B1909" s="3">
        <v>5</v>
      </c>
      <c r="C1909" s="4" t="s">
        <v>186</v>
      </c>
      <c r="D1909" s="3" t="s">
        <v>378</v>
      </c>
      <c r="E1909" s="3" t="s">
        <v>121</v>
      </c>
      <c r="F1909" s="4" t="s">
        <v>379</v>
      </c>
      <c r="G1909" s="3" t="s">
        <v>16</v>
      </c>
      <c r="H1909" s="5">
        <v>822.77679999999998</v>
      </c>
      <c r="I1909" s="5">
        <v>2.1981000000000002</v>
      </c>
      <c r="J1909" s="5">
        <v>2.1840999999999999</v>
      </c>
      <c r="K1909" s="6">
        <v>0.99363086301806092</v>
      </c>
      <c r="L1909" s="5">
        <v>27.43</v>
      </c>
      <c r="M1909" s="19">
        <f>H1909*INDEX('Pliegos Tarifarios (Las Condes)'!$B:$B,MATCH($B1909,'Pliegos Tarifarios (Las Condes)'!$A:$A,0))</f>
        <v>97777.149358399998</v>
      </c>
      <c r="N1909" s="19">
        <f>I1909*INDEX('Pliegos Tarifarios (Las Condes)'!$C:$C,MATCH($B1909,'Pliegos Tarifarios (Las Condes)'!$A:$A,0))</f>
        <v>7474.5753051000002</v>
      </c>
      <c r="O1909" s="19">
        <f>J1909*INDEX('Pliegos Tarifarios (Las Condes)'!$D:$D,MATCH($B1909,'Pliegos Tarifarios (Las Condes)'!$A:$A,0))</f>
        <v>30795.185347399998</v>
      </c>
      <c r="P1909" s="19">
        <f>H1909*INDEX('Pliegos Tarifarios (Las Condes)'!$E:$E,MATCH($B1909,'Pliegos Tarifarios (Las Condes)'!$A:$A,0))</f>
        <v>10640.149577599999</v>
      </c>
      <c r="Q1909" s="19" cm="1">
        <f t="array" ref="Q1909">H1909*_xlfn.IFS(H1909&lt;=350,INDEX('Pliegos Tarifarios (Las Condes)'!$F:$F,MATCH($B1909,'Pliegos Tarifarios (Las Condes)'!$A:$A,0)),H1909&lt;=500,INDEX('Pliegos Tarifarios (Las Condes)'!$G:$G,MATCH($B1909,'Pliegos Tarifarios (Las Condes)'!$A:$A,0)),H1909&lt;=1000,INDEX('Pliegos Tarifarios (Las Condes)'!$H:$H,MATCH($B1909,'Pliegos Tarifarios (Las Condes)'!$A:$A,0)),H1909&lt;=5000,INDEX('Pliegos Tarifarios (Las Condes)'!$I:$I,MATCH($B1909,'Pliegos Tarifarios (Las Condes)'!$A:$A,0)),H1909&gt;5000,INDEX('Pliegos Tarifarios (Las Condes)'!$J:$J,MATCH($B1909,'Pliegos Tarifarios (Las Condes)'!$A:$A,0)))/1.19</f>
        <v>1929.7227300840341</v>
      </c>
      <c r="R1909" s="19">
        <f>INDEX('Pliegos Tarifarios (Las Condes)'!$K:$K,MATCH($B1909,'Pliegos Tarifarios (Las Condes)'!$A:$A,0))</f>
        <v>723.32799999999997</v>
      </c>
      <c r="S1909" s="21">
        <f t="shared" si="90"/>
        <v>149340.11031858405</v>
      </c>
      <c r="T1909" s="21">
        <f t="shared" si="91"/>
        <v>28374.62096053097</v>
      </c>
      <c r="U1909" s="19">
        <v>0</v>
      </c>
      <c r="V1909" s="21">
        <f t="shared" si="92"/>
        <v>177714.73127911502</v>
      </c>
    </row>
    <row r="1910" spans="1:22" x14ac:dyDescent="0.3">
      <c r="A1910" s="3" t="s">
        <v>144</v>
      </c>
      <c r="B1910" s="3">
        <v>5</v>
      </c>
      <c r="C1910" s="4" t="s">
        <v>186</v>
      </c>
      <c r="D1910" s="3" t="s">
        <v>380</v>
      </c>
      <c r="E1910" s="3" t="s">
        <v>121</v>
      </c>
      <c r="F1910" s="4" t="s">
        <v>381</v>
      </c>
      <c r="G1910" s="3" t="s">
        <v>16</v>
      </c>
      <c r="H1910" s="5">
        <v>823.64409999999998</v>
      </c>
      <c r="I1910" s="5">
        <v>2.2280000000000002</v>
      </c>
      <c r="J1910" s="5">
        <v>2.1286999999999998</v>
      </c>
      <c r="K1910" s="6">
        <v>0.95543087971274665</v>
      </c>
      <c r="L1910" s="5">
        <v>27.45</v>
      </c>
      <c r="M1910" s="19">
        <f>H1910*INDEX('Pliegos Tarifarios (Las Condes)'!$B:$B,MATCH($B1910,'Pliegos Tarifarios (Las Condes)'!$A:$A,0))</f>
        <v>97880.217555799987</v>
      </c>
      <c r="N1910" s="19">
        <f>I1910*INDEX('Pliegos Tarifarios (Las Condes)'!$C:$C,MATCH($B1910,'Pliegos Tarifarios (Las Condes)'!$A:$A,0))</f>
        <v>7576.2493880000011</v>
      </c>
      <c r="O1910" s="19">
        <f>J1910*INDEX('Pliegos Tarifarios (Las Condes)'!$D:$D,MATCH($B1910,'Pliegos Tarifarios (Las Condes)'!$A:$A,0))</f>
        <v>30014.061191799996</v>
      </c>
      <c r="P1910" s="19">
        <f>H1910*INDEX('Pliegos Tarifarios (Las Condes)'!$E:$E,MATCH($B1910,'Pliegos Tarifarios (Las Condes)'!$A:$A,0))</f>
        <v>10651.3655012</v>
      </c>
      <c r="Q1910" s="19" cm="1">
        <f t="array" ref="Q1910">H1910*_xlfn.IFS(H1910&lt;=350,INDEX('Pliegos Tarifarios (Las Condes)'!$F:$F,MATCH($B1910,'Pliegos Tarifarios (Las Condes)'!$A:$A,0)),H1910&lt;=500,INDEX('Pliegos Tarifarios (Las Condes)'!$G:$G,MATCH($B1910,'Pliegos Tarifarios (Las Condes)'!$A:$A,0)),H1910&lt;=1000,INDEX('Pliegos Tarifarios (Las Condes)'!$H:$H,MATCH($B1910,'Pliegos Tarifarios (Las Condes)'!$A:$A,0)),H1910&lt;=5000,INDEX('Pliegos Tarifarios (Las Condes)'!$I:$I,MATCH($B1910,'Pliegos Tarifarios (Las Condes)'!$A:$A,0)),H1910&gt;5000,INDEX('Pliegos Tarifarios (Las Condes)'!$J:$J,MATCH($B1910,'Pliegos Tarifarios (Las Condes)'!$A:$A,0)))/1.19</f>
        <v>1931.7568765546221</v>
      </c>
      <c r="R1910" s="19">
        <f>INDEX('Pliegos Tarifarios (Las Condes)'!$K:$K,MATCH($B1910,'Pliegos Tarifarios (Las Condes)'!$A:$A,0))</f>
        <v>723.32799999999997</v>
      </c>
      <c r="S1910" s="21">
        <f t="shared" si="90"/>
        <v>148776.97851335461</v>
      </c>
      <c r="T1910" s="21">
        <f t="shared" si="91"/>
        <v>28267.625917537378</v>
      </c>
      <c r="U1910" s="19">
        <v>0</v>
      </c>
      <c r="V1910" s="21">
        <f t="shared" si="92"/>
        <v>177044.60443089198</v>
      </c>
    </row>
    <row r="1911" spans="1:22" x14ac:dyDescent="0.3">
      <c r="A1911" s="3" t="s">
        <v>144</v>
      </c>
      <c r="B1911" s="3">
        <v>5</v>
      </c>
      <c r="C1911" s="4" t="s">
        <v>186</v>
      </c>
      <c r="D1911" s="3" t="s">
        <v>382</v>
      </c>
      <c r="E1911" s="3" t="s">
        <v>121</v>
      </c>
      <c r="F1911" s="4" t="s">
        <v>383</v>
      </c>
      <c r="G1911" s="3" t="s">
        <v>16</v>
      </c>
      <c r="H1911" s="5">
        <v>821.24480000000005</v>
      </c>
      <c r="I1911" s="5">
        <v>2.2092999999999998</v>
      </c>
      <c r="J1911" s="5">
        <v>2.2092999999999998</v>
      </c>
      <c r="K1911" s="6">
        <v>1</v>
      </c>
      <c r="L1911" s="5">
        <v>27.37</v>
      </c>
      <c r="M1911" s="19">
        <f>H1911*INDEX('Pliegos Tarifarios (Las Condes)'!$B:$B,MATCH($B1911,'Pliegos Tarifarios (Las Condes)'!$A:$A,0))</f>
        <v>97595.089542400005</v>
      </c>
      <c r="N1911" s="19">
        <f>I1911*INDEX('Pliegos Tarifarios (Las Condes)'!$C:$C,MATCH($B1911,'Pliegos Tarifarios (Las Condes)'!$A:$A,0))</f>
        <v>7512.6605802999993</v>
      </c>
      <c r="O1911" s="19">
        <f>J1911*INDEX('Pliegos Tarifarios (Las Condes)'!$D:$D,MATCH($B1911,'Pliegos Tarifarios (Las Condes)'!$A:$A,0))</f>
        <v>31150.498140199998</v>
      </c>
      <c r="P1911" s="19">
        <f>H1911*INDEX('Pliegos Tarifarios (Las Condes)'!$E:$E,MATCH($B1911,'Pliegos Tarifarios (Las Condes)'!$A:$A,0))</f>
        <v>10620.337753600001</v>
      </c>
      <c r="Q1911" s="19" cm="1">
        <f t="array" ref="Q1911">H1911*_xlfn.IFS(H1911&lt;=350,INDEX('Pliegos Tarifarios (Las Condes)'!$F:$F,MATCH($B1911,'Pliegos Tarifarios (Las Condes)'!$A:$A,0)),H1911&lt;=500,INDEX('Pliegos Tarifarios (Las Condes)'!$G:$G,MATCH($B1911,'Pliegos Tarifarios (Las Condes)'!$A:$A,0)),H1911&lt;=1000,INDEX('Pliegos Tarifarios (Las Condes)'!$H:$H,MATCH($B1911,'Pliegos Tarifarios (Las Condes)'!$A:$A,0)),H1911&lt;=5000,INDEX('Pliegos Tarifarios (Las Condes)'!$I:$I,MATCH($B1911,'Pliegos Tarifarios (Las Condes)'!$A:$A,0)),H1911&gt;5000,INDEX('Pliegos Tarifarios (Las Condes)'!$J:$J,MATCH($B1911,'Pliegos Tarifarios (Las Condes)'!$A:$A,0)))/1.19</f>
        <v>1926.129610756303</v>
      </c>
      <c r="R1911" s="19">
        <f>INDEX('Pliegos Tarifarios (Las Condes)'!$K:$K,MATCH($B1911,'Pliegos Tarifarios (Las Condes)'!$A:$A,0))</f>
        <v>723.32799999999997</v>
      </c>
      <c r="S1911" s="21">
        <f t="shared" si="90"/>
        <v>149528.04362725629</v>
      </c>
      <c r="T1911" s="21">
        <f t="shared" si="91"/>
        <v>28410.328289178695</v>
      </c>
      <c r="U1911" s="19">
        <v>0</v>
      </c>
      <c r="V1911" s="21">
        <f t="shared" si="92"/>
        <v>177938.37191643499</v>
      </c>
    </row>
    <row r="1912" spans="1:22" x14ac:dyDescent="0.3">
      <c r="A1912" s="3" t="s">
        <v>144</v>
      </c>
      <c r="B1912" s="3">
        <v>5</v>
      </c>
      <c r="C1912" s="4" t="s">
        <v>186</v>
      </c>
      <c r="D1912" s="3" t="s">
        <v>384</v>
      </c>
      <c r="E1912" s="3" t="s">
        <v>121</v>
      </c>
      <c r="F1912" s="4" t="s">
        <v>385</v>
      </c>
      <c r="G1912" s="3" t="s">
        <v>16</v>
      </c>
      <c r="H1912" s="5">
        <v>823.03489999999999</v>
      </c>
      <c r="I1912" s="5">
        <v>2.2313999999999998</v>
      </c>
      <c r="J1912" s="5">
        <v>2.173</v>
      </c>
      <c r="K1912" s="6">
        <v>0.97382808998834824</v>
      </c>
      <c r="L1912" s="5">
        <v>27.43</v>
      </c>
      <c r="M1912" s="19">
        <f>H1912*INDEX('Pliegos Tarifarios (Las Condes)'!$B:$B,MATCH($B1912,'Pliegos Tarifarios (Las Condes)'!$A:$A,0))</f>
        <v>97807.821446199989</v>
      </c>
      <c r="N1912" s="19">
        <f>I1912*INDEX('Pliegos Tarifarios (Las Condes)'!$C:$C,MATCH($B1912,'Pliegos Tarifarios (Las Condes)'!$A:$A,0))</f>
        <v>7587.810989399999</v>
      </c>
      <c r="O1912" s="19">
        <f>J1912*INDEX('Pliegos Tarifarios (Las Condes)'!$D:$D,MATCH($B1912,'Pliegos Tarifarios (Las Condes)'!$A:$A,0))</f>
        <v>30638.678522000002</v>
      </c>
      <c r="P1912" s="19">
        <f>H1912*INDEX('Pliegos Tarifarios (Las Condes)'!$E:$E,MATCH($B1912,'Pliegos Tarifarios (Las Condes)'!$A:$A,0))</f>
        <v>10643.487326800001</v>
      </c>
      <c r="Q1912" s="19" cm="1">
        <f t="array" ref="Q1912">H1912*_xlfn.IFS(H1912&lt;=350,INDEX('Pliegos Tarifarios (Las Condes)'!$F:$F,MATCH($B1912,'Pliegos Tarifarios (Las Condes)'!$A:$A,0)),H1912&lt;=500,INDEX('Pliegos Tarifarios (Las Condes)'!$G:$G,MATCH($B1912,'Pliegos Tarifarios (Las Condes)'!$A:$A,0)),H1912&lt;=1000,INDEX('Pliegos Tarifarios (Las Condes)'!$H:$H,MATCH($B1912,'Pliegos Tarifarios (Las Condes)'!$A:$A,0)),H1912&lt;=5000,INDEX('Pliegos Tarifarios (Las Condes)'!$I:$I,MATCH($B1912,'Pliegos Tarifarios (Las Condes)'!$A:$A,0)),H1912&gt;5000,INDEX('Pliegos Tarifarios (Las Condes)'!$J:$J,MATCH($B1912,'Pliegos Tarifarios (Las Condes)'!$A:$A,0)))/1.19</f>
        <v>1930.3280721848744</v>
      </c>
      <c r="R1912" s="19">
        <f>INDEX('Pliegos Tarifarios (Las Condes)'!$K:$K,MATCH($B1912,'Pliegos Tarifarios (Las Condes)'!$A:$A,0))</f>
        <v>723.32799999999997</v>
      </c>
      <c r="S1912" s="21">
        <f t="shared" si="90"/>
        <v>149331.45435658487</v>
      </c>
      <c r="T1912" s="21">
        <f t="shared" si="91"/>
        <v>28372.976327751127</v>
      </c>
      <c r="U1912" s="19">
        <v>0</v>
      </c>
      <c r="V1912" s="21">
        <f t="shared" si="92"/>
        <v>177704.430684336</v>
      </c>
    </row>
    <row r="1913" spans="1:22" x14ac:dyDescent="0.3">
      <c r="A1913" s="3" t="s">
        <v>144</v>
      </c>
      <c r="B1913" s="3">
        <v>5</v>
      </c>
      <c r="C1913" s="4" t="s">
        <v>186</v>
      </c>
      <c r="D1913" s="3" t="s">
        <v>386</v>
      </c>
      <c r="E1913" s="3" t="s">
        <v>121</v>
      </c>
      <c r="F1913" s="4" t="s">
        <v>387</v>
      </c>
      <c r="G1913" s="3" t="s">
        <v>16</v>
      </c>
      <c r="H1913" s="5">
        <v>821.18010000000004</v>
      </c>
      <c r="I1913" s="5">
        <v>2.2069000000000001</v>
      </c>
      <c r="J1913" s="5">
        <v>2.1539999999999999</v>
      </c>
      <c r="K1913" s="6">
        <v>0.97602972495355467</v>
      </c>
      <c r="L1913" s="5">
        <v>27.37</v>
      </c>
      <c r="M1913" s="19">
        <f>H1913*INDEX('Pliegos Tarifarios (Las Condes)'!$B:$B,MATCH($B1913,'Pliegos Tarifarios (Las Condes)'!$A:$A,0))</f>
        <v>97587.400723800005</v>
      </c>
      <c r="N1913" s="19">
        <f>I1913*INDEX('Pliegos Tarifarios (Las Condes)'!$C:$C,MATCH($B1913,'Pliegos Tarifarios (Las Condes)'!$A:$A,0))</f>
        <v>7504.4994499000004</v>
      </c>
      <c r="O1913" s="19">
        <f>J1913*INDEX('Pliegos Tarifarios (Las Condes)'!$D:$D,MATCH($B1913,'Pliegos Tarifarios (Las Condes)'!$A:$A,0))</f>
        <v>30370.783955999999</v>
      </c>
      <c r="P1913" s="19">
        <f>H1913*INDEX('Pliegos Tarifarios (Las Condes)'!$E:$E,MATCH($B1913,'Pliegos Tarifarios (Las Condes)'!$A:$A,0))</f>
        <v>10619.501053200001</v>
      </c>
      <c r="Q1913" s="19" cm="1">
        <f t="array" ref="Q1913">H1913*_xlfn.IFS(H1913&lt;=350,INDEX('Pliegos Tarifarios (Las Condes)'!$F:$F,MATCH($B1913,'Pliegos Tarifarios (Las Condes)'!$A:$A,0)),H1913&lt;=500,INDEX('Pliegos Tarifarios (Las Condes)'!$G:$G,MATCH($B1913,'Pliegos Tarifarios (Las Condes)'!$A:$A,0)),H1913&lt;=1000,INDEX('Pliegos Tarifarios (Las Condes)'!$H:$H,MATCH($B1913,'Pliegos Tarifarios (Las Condes)'!$A:$A,0)),H1913&lt;=5000,INDEX('Pliegos Tarifarios (Las Condes)'!$I:$I,MATCH($B1913,'Pliegos Tarifarios (Las Condes)'!$A:$A,0)),H1913&gt;5000,INDEX('Pliegos Tarifarios (Las Condes)'!$J:$J,MATCH($B1913,'Pliegos Tarifarios (Las Condes)'!$A:$A,0)))/1.19</f>
        <v>1925.9778647899166</v>
      </c>
      <c r="R1913" s="19">
        <f>INDEX('Pliegos Tarifarios (Las Condes)'!$K:$K,MATCH($B1913,'Pliegos Tarifarios (Las Condes)'!$A:$A,0))</f>
        <v>723.32799999999997</v>
      </c>
      <c r="S1913" s="21">
        <f t="shared" si="90"/>
        <v>148731.49104768992</v>
      </c>
      <c r="T1913" s="21">
        <f t="shared" si="91"/>
        <v>28258.983299061085</v>
      </c>
      <c r="U1913" s="19">
        <v>0</v>
      </c>
      <c r="V1913" s="21">
        <f t="shared" si="92"/>
        <v>176990.474346751</v>
      </c>
    </row>
    <row r="1914" spans="1:22" x14ac:dyDescent="0.3">
      <c r="A1914" s="3" t="s">
        <v>144</v>
      </c>
      <c r="B1914" s="3">
        <v>5</v>
      </c>
      <c r="C1914" s="4" t="s">
        <v>186</v>
      </c>
      <c r="D1914" s="3" t="s">
        <v>388</v>
      </c>
      <c r="E1914" s="3" t="s">
        <v>121</v>
      </c>
      <c r="F1914" s="4" t="s">
        <v>389</v>
      </c>
      <c r="G1914" s="3" t="s">
        <v>16</v>
      </c>
      <c r="H1914" s="5">
        <v>824.3075</v>
      </c>
      <c r="I1914" s="5">
        <v>2.2984</v>
      </c>
      <c r="J1914" s="5">
        <v>2.1554000000000002</v>
      </c>
      <c r="K1914" s="6">
        <v>0.93778280542986436</v>
      </c>
      <c r="L1914" s="5">
        <v>27.48</v>
      </c>
      <c r="M1914" s="19">
        <f>H1914*INDEX('Pliegos Tarifarios (Las Condes)'!$B:$B,MATCH($B1914,'Pliegos Tarifarios (Las Condes)'!$A:$A,0))</f>
        <v>97959.054684999996</v>
      </c>
      <c r="N1914" s="19">
        <f>I1914*INDEX('Pliegos Tarifarios (Las Condes)'!$C:$C,MATCH($B1914,'Pliegos Tarifarios (Las Condes)'!$A:$A,0))</f>
        <v>7815.6425464000004</v>
      </c>
      <c r="O1914" s="19">
        <f>J1914*INDEX('Pliegos Tarifarios (Las Condes)'!$D:$D,MATCH($B1914,'Pliegos Tarifarios (Las Condes)'!$A:$A,0))</f>
        <v>30390.523555600004</v>
      </c>
      <c r="P1914" s="19">
        <f>H1914*INDEX('Pliegos Tarifarios (Las Condes)'!$E:$E,MATCH($B1914,'Pliegos Tarifarios (Las Condes)'!$A:$A,0))</f>
        <v>10659.944590000001</v>
      </c>
      <c r="Q1914" s="19" cm="1">
        <f t="array" ref="Q1914">H1914*_xlfn.IFS(H1914&lt;=350,INDEX('Pliegos Tarifarios (Las Condes)'!$F:$F,MATCH($B1914,'Pliegos Tarifarios (Las Condes)'!$A:$A,0)),H1914&lt;=500,INDEX('Pliegos Tarifarios (Las Condes)'!$G:$G,MATCH($B1914,'Pliegos Tarifarios (Las Condes)'!$A:$A,0)),H1914&lt;=1000,INDEX('Pliegos Tarifarios (Las Condes)'!$H:$H,MATCH($B1914,'Pliegos Tarifarios (Las Condes)'!$A:$A,0)),H1914&lt;=5000,INDEX('Pliegos Tarifarios (Las Condes)'!$I:$I,MATCH($B1914,'Pliegos Tarifarios (Las Condes)'!$A:$A,0)),H1914&gt;5000,INDEX('Pliegos Tarifarios (Las Condes)'!$J:$J,MATCH($B1914,'Pliegos Tarifarios (Las Condes)'!$A:$A,0)))/1.19</f>
        <v>1933.3128004201685</v>
      </c>
      <c r="R1914" s="19">
        <f>INDEX('Pliegos Tarifarios (Las Condes)'!$K:$K,MATCH($B1914,'Pliegos Tarifarios (Las Condes)'!$A:$A,0))</f>
        <v>723.32799999999997</v>
      </c>
      <c r="S1914" s="21">
        <f t="shared" si="90"/>
        <v>149481.80617742016</v>
      </c>
      <c r="T1914" s="21">
        <f t="shared" si="91"/>
        <v>28401.54317370983</v>
      </c>
      <c r="U1914" s="19">
        <v>0</v>
      </c>
      <c r="V1914" s="21">
        <f t="shared" si="92"/>
        <v>177883.34935112999</v>
      </c>
    </row>
    <row r="1915" spans="1:22" x14ac:dyDescent="0.3">
      <c r="A1915" s="3" t="s">
        <v>144</v>
      </c>
      <c r="B1915" s="3">
        <v>5</v>
      </c>
      <c r="C1915" s="4" t="s">
        <v>186</v>
      </c>
      <c r="D1915" s="3" t="s">
        <v>390</v>
      </c>
      <c r="E1915" s="3" t="s">
        <v>121</v>
      </c>
      <c r="F1915" s="4" t="s">
        <v>391</v>
      </c>
      <c r="G1915" s="3" t="s">
        <v>16</v>
      </c>
      <c r="H1915" s="5">
        <v>821.45690000000002</v>
      </c>
      <c r="I1915" s="5">
        <v>2.1993999999999998</v>
      </c>
      <c r="J1915" s="5">
        <v>2.1709000000000001</v>
      </c>
      <c r="K1915" s="6">
        <v>0.98704192052377937</v>
      </c>
      <c r="L1915" s="5">
        <v>27.38</v>
      </c>
      <c r="M1915" s="19">
        <f>H1915*INDEX('Pliegos Tarifarios (Las Condes)'!$B:$B,MATCH($B1915,'Pliegos Tarifarios (Las Condes)'!$A:$A,0))</f>
        <v>97620.295082199998</v>
      </c>
      <c r="N1915" s="19">
        <f>I1915*INDEX('Pliegos Tarifarios (Las Condes)'!$C:$C,MATCH($B1915,'Pliegos Tarifarios (Las Condes)'!$A:$A,0))</f>
        <v>7478.9959173999996</v>
      </c>
      <c r="O1915" s="19">
        <f>J1915*INDEX('Pliegos Tarifarios (Las Condes)'!$D:$D,MATCH($B1915,'Pliegos Tarifarios (Las Condes)'!$A:$A,0))</f>
        <v>30609.069122600002</v>
      </c>
      <c r="P1915" s="19">
        <f>H1915*INDEX('Pliegos Tarifarios (Las Condes)'!$E:$E,MATCH($B1915,'Pliegos Tarifarios (Las Condes)'!$A:$A,0))</f>
        <v>10623.080630800001</v>
      </c>
      <c r="Q1915" s="19" cm="1">
        <f t="array" ref="Q1915">H1915*_xlfn.IFS(H1915&lt;=350,INDEX('Pliegos Tarifarios (Las Condes)'!$F:$F,MATCH($B1915,'Pliegos Tarifarios (Las Condes)'!$A:$A,0)),H1915&lt;=500,INDEX('Pliegos Tarifarios (Las Condes)'!$G:$G,MATCH($B1915,'Pliegos Tarifarios (Las Condes)'!$A:$A,0)),H1915&lt;=1000,INDEX('Pliegos Tarifarios (Las Condes)'!$H:$H,MATCH($B1915,'Pliegos Tarifarios (Las Condes)'!$A:$A,0)),H1915&lt;=5000,INDEX('Pliegos Tarifarios (Las Condes)'!$I:$I,MATCH($B1915,'Pliegos Tarifarios (Las Condes)'!$A:$A,0)),H1915&gt;5000,INDEX('Pliegos Tarifarios (Las Condes)'!$J:$J,MATCH($B1915,'Pliegos Tarifarios (Las Condes)'!$A:$A,0)))/1.19</f>
        <v>1926.6270654621851</v>
      </c>
      <c r="R1915" s="19">
        <f>INDEX('Pliegos Tarifarios (Las Condes)'!$K:$K,MATCH($B1915,'Pliegos Tarifarios (Las Condes)'!$A:$A,0))</f>
        <v>723.32799999999997</v>
      </c>
      <c r="S1915" s="21">
        <f t="shared" si="90"/>
        <v>148981.39581846216</v>
      </c>
      <c r="T1915" s="21">
        <f t="shared" si="91"/>
        <v>28306.465205507811</v>
      </c>
      <c r="U1915" s="19">
        <v>0</v>
      </c>
      <c r="V1915" s="21">
        <f t="shared" si="92"/>
        <v>177287.86102396998</v>
      </c>
    </row>
    <row r="1916" spans="1:22" x14ac:dyDescent="0.3">
      <c r="A1916" s="3" t="s">
        <v>144</v>
      </c>
      <c r="B1916" s="3">
        <v>5</v>
      </c>
      <c r="C1916" s="4" t="s">
        <v>186</v>
      </c>
      <c r="D1916" s="3" t="s">
        <v>392</v>
      </c>
      <c r="E1916" s="3" t="s">
        <v>121</v>
      </c>
      <c r="F1916" s="4" t="s">
        <v>393</v>
      </c>
      <c r="G1916" s="3" t="s">
        <v>16</v>
      </c>
      <c r="H1916" s="5">
        <v>821.774</v>
      </c>
      <c r="I1916" s="5">
        <v>2.2894999999999999</v>
      </c>
      <c r="J1916" s="5">
        <v>2.2894999999999999</v>
      </c>
      <c r="K1916" s="6">
        <v>1</v>
      </c>
      <c r="L1916" s="5">
        <v>27.39</v>
      </c>
      <c r="M1916" s="19">
        <f>H1916*INDEX('Pliegos Tarifarios (Las Condes)'!$B:$B,MATCH($B1916,'Pliegos Tarifarios (Las Condes)'!$A:$A,0))</f>
        <v>97657.978611999992</v>
      </c>
      <c r="N1916" s="19">
        <f>I1916*INDEX('Pliegos Tarifarios (Las Condes)'!$C:$C,MATCH($B1916,'Pliegos Tarifarios (Las Condes)'!$A:$A,0))</f>
        <v>7785.3783544999997</v>
      </c>
      <c r="O1916" s="19">
        <f>J1916*INDEX('Pliegos Tarifarios (Las Condes)'!$D:$D,MATCH($B1916,'Pliegos Tarifarios (Las Condes)'!$A:$A,0))</f>
        <v>32281.295202999998</v>
      </c>
      <c r="P1916" s="19">
        <f>H1916*INDEX('Pliegos Tarifarios (Las Condes)'!$E:$E,MATCH($B1916,'Pliegos Tarifarios (Las Condes)'!$A:$A,0))</f>
        <v>10627.181368</v>
      </c>
      <c r="Q1916" s="19" cm="1">
        <f t="array" ref="Q1916">H1916*_xlfn.IFS(H1916&lt;=350,INDEX('Pliegos Tarifarios (Las Condes)'!$F:$F,MATCH($B1916,'Pliegos Tarifarios (Las Condes)'!$A:$A,0)),H1916&lt;=500,INDEX('Pliegos Tarifarios (Las Condes)'!$G:$G,MATCH($B1916,'Pliegos Tarifarios (Las Condes)'!$A:$A,0)),H1916&lt;=1000,INDEX('Pliegos Tarifarios (Las Condes)'!$H:$H,MATCH($B1916,'Pliegos Tarifarios (Las Condes)'!$A:$A,0)),H1916&lt;=5000,INDEX('Pliegos Tarifarios (Las Condes)'!$I:$I,MATCH($B1916,'Pliegos Tarifarios (Las Condes)'!$A:$A,0)),H1916&gt;5000,INDEX('Pliegos Tarifarios (Las Condes)'!$J:$J,MATCH($B1916,'Pliegos Tarifarios (Las Condes)'!$A:$A,0)))/1.19</f>
        <v>1927.37078487395</v>
      </c>
      <c r="R1916" s="19">
        <f>INDEX('Pliegos Tarifarios (Las Condes)'!$K:$K,MATCH($B1916,'Pliegos Tarifarios (Las Condes)'!$A:$A,0))</f>
        <v>723.32799999999997</v>
      </c>
      <c r="S1916" s="21">
        <f t="shared" si="90"/>
        <v>151002.53232237394</v>
      </c>
      <c r="T1916" s="21">
        <f t="shared" si="91"/>
        <v>28690.48114125105</v>
      </c>
      <c r="U1916" s="19">
        <v>0</v>
      </c>
      <c r="V1916" s="21">
        <f t="shared" si="92"/>
        <v>179693.01346362499</v>
      </c>
    </row>
    <row r="1917" spans="1:22" x14ac:dyDescent="0.3">
      <c r="A1917" s="3" t="s">
        <v>144</v>
      </c>
      <c r="B1917" s="3">
        <v>5</v>
      </c>
      <c r="C1917" s="4" t="s">
        <v>186</v>
      </c>
      <c r="D1917" s="3" t="s">
        <v>394</v>
      </c>
      <c r="E1917" s="3" t="s">
        <v>121</v>
      </c>
      <c r="F1917" s="4" t="s">
        <v>395</v>
      </c>
      <c r="G1917" s="3" t="s">
        <v>16</v>
      </c>
      <c r="H1917" s="5">
        <v>822.97320000000002</v>
      </c>
      <c r="I1917" s="5">
        <v>2.2195</v>
      </c>
      <c r="J1917" s="5">
        <v>2.2195</v>
      </c>
      <c r="K1917" s="6">
        <v>1</v>
      </c>
      <c r="L1917" s="5">
        <v>27.43</v>
      </c>
      <c r="M1917" s="19">
        <f>H1917*INDEX('Pliegos Tarifarios (Las Condes)'!$B:$B,MATCH($B1917,'Pliegos Tarifarios (Las Condes)'!$A:$A,0))</f>
        <v>97800.489141600003</v>
      </c>
      <c r="N1917" s="19">
        <f>I1917*INDEX('Pliegos Tarifarios (Las Condes)'!$C:$C,MATCH($B1917,'Pliegos Tarifarios (Las Condes)'!$A:$A,0))</f>
        <v>7547.3453845000004</v>
      </c>
      <c r="O1917" s="19">
        <f>J1917*INDEX('Pliegos Tarifarios (Las Condes)'!$D:$D,MATCH($B1917,'Pliegos Tarifarios (Las Condes)'!$A:$A,0))</f>
        <v>31294.315223000001</v>
      </c>
      <c r="P1917" s="19">
        <f>H1917*INDEX('Pliegos Tarifarios (Las Condes)'!$E:$E,MATCH($B1917,'Pliegos Tarifarios (Las Condes)'!$A:$A,0))</f>
        <v>10642.689422400001</v>
      </c>
      <c r="Q1917" s="19" cm="1">
        <f t="array" ref="Q1917">H1917*_xlfn.IFS(H1917&lt;=350,INDEX('Pliegos Tarifarios (Las Condes)'!$F:$F,MATCH($B1917,'Pliegos Tarifarios (Las Condes)'!$A:$A,0)),H1917&lt;=500,INDEX('Pliegos Tarifarios (Las Condes)'!$G:$G,MATCH($B1917,'Pliegos Tarifarios (Las Condes)'!$A:$A,0)),H1917&lt;=1000,INDEX('Pliegos Tarifarios (Las Condes)'!$H:$H,MATCH($B1917,'Pliegos Tarifarios (Las Condes)'!$A:$A,0)),H1917&lt;=5000,INDEX('Pliegos Tarifarios (Las Condes)'!$I:$I,MATCH($B1917,'Pliegos Tarifarios (Las Condes)'!$A:$A,0)),H1917&gt;5000,INDEX('Pliegos Tarifarios (Las Condes)'!$J:$J,MATCH($B1917,'Pliegos Tarifarios (Las Condes)'!$A:$A,0)))/1.19</f>
        <v>1930.1833623529417</v>
      </c>
      <c r="R1917" s="19">
        <f>INDEX('Pliegos Tarifarios (Las Condes)'!$K:$K,MATCH($B1917,'Pliegos Tarifarios (Las Condes)'!$A:$A,0))</f>
        <v>723.32799999999997</v>
      </c>
      <c r="S1917" s="21">
        <f t="shared" si="90"/>
        <v>149938.35053385296</v>
      </c>
      <c r="T1917" s="21">
        <f t="shared" si="91"/>
        <v>28488.286601432064</v>
      </c>
      <c r="U1917" s="19">
        <v>0</v>
      </c>
      <c r="V1917" s="21">
        <f t="shared" si="92"/>
        <v>178426.63713528504</v>
      </c>
    </row>
    <row r="1918" spans="1:22" x14ac:dyDescent="0.3">
      <c r="A1918" s="3" t="s">
        <v>144</v>
      </c>
      <c r="B1918" s="3">
        <v>5</v>
      </c>
      <c r="C1918" s="4" t="s">
        <v>186</v>
      </c>
      <c r="D1918" s="3" t="s">
        <v>396</v>
      </c>
      <c r="E1918" s="3" t="s">
        <v>121</v>
      </c>
      <c r="F1918" s="4" t="s">
        <v>397</v>
      </c>
      <c r="G1918" s="3" t="s">
        <v>16</v>
      </c>
      <c r="H1918" s="5">
        <v>822.94039999999995</v>
      </c>
      <c r="I1918" s="5">
        <v>2.1945999999999999</v>
      </c>
      <c r="J1918" s="5">
        <v>2.1745000000000001</v>
      </c>
      <c r="K1918" s="6">
        <v>0.99084115556365637</v>
      </c>
      <c r="L1918" s="5">
        <v>27.43</v>
      </c>
      <c r="M1918" s="19">
        <f>H1918*INDEX('Pliegos Tarifarios (Las Condes)'!$B:$B,MATCH($B1918,'Pliegos Tarifarios (Las Condes)'!$A:$A,0))</f>
        <v>97796.591255199994</v>
      </c>
      <c r="N1918" s="19">
        <f>I1918*INDEX('Pliegos Tarifarios (Las Condes)'!$C:$C,MATCH($B1918,'Pliegos Tarifarios (Las Condes)'!$A:$A,0))</f>
        <v>7462.6736566</v>
      </c>
      <c r="O1918" s="19">
        <f>J1918*INDEX('Pliegos Tarifarios (Las Condes)'!$D:$D,MATCH($B1918,'Pliegos Tarifarios (Las Condes)'!$A:$A,0))</f>
        <v>30659.828093</v>
      </c>
      <c r="P1918" s="19">
        <f>H1918*INDEX('Pliegos Tarifarios (Las Condes)'!$E:$E,MATCH($B1918,'Pliegos Tarifarios (Las Condes)'!$A:$A,0))</f>
        <v>10642.2652528</v>
      </c>
      <c r="Q1918" s="19" cm="1">
        <f t="array" ref="Q1918">H1918*_xlfn.IFS(H1918&lt;=350,INDEX('Pliegos Tarifarios (Las Condes)'!$F:$F,MATCH($B1918,'Pliegos Tarifarios (Las Condes)'!$A:$A,0)),H1918&lt;=500,INDEX('Pliegos Tarifarios (Las Condes)'!$G:$G,MATCH($B1918,'Pliegos Tarifarios (Las Condes)'!$A:$A,0)),H1918&lt;=1000,INDEX('Pliegos Tarifarios (Las Condes)'!$H:$H,MATCH($B1918,'Pliegos Tarifarios (Las Condes)'!$A:$A,0)),H1918&lt;=5000,INDEX('Pliegos Tarifarios (Las Condes)'!$I:$I,MATCH($B1918,'Pliegos Tarifarios (Las Condes)'!$A:$A,0)),H1918&gt;5000,INDEX('Pliegos Tarifarios (Las Condes)'!$J:$J,MATCH($B1918,'Pliegos Tarifarios (Las Condes)'!$A:$A,0)))/1.19</f>
        <v>1930.1064339495799</v>
      </c>
      <c r="R1918" s="19">
        <f>INDEX('Pliegos Tarifarios (Las Condes)'!$K:$K,MATCH($B1918,'Pliegos Tarifarios (Las Condes)'!$A:$A,0))</f>
        <v>723.32799999999997</v>
      </c>
      <c r="S1918" s="21">
        <f t="shared" si="90"/>
        <v>149214.79269154958</v>
      </c>
      <c r="T1918" s="21">
        <f t="shared" si="91"/>
        <v>28350.81061139442</v>
      </c>
      <c r="U1918" s="19">
        <v>0</v>
      </c>
      <c r="V1918" s="21">
        <f t="shared" si="92"/>
        <v>177565.60330294399</v>
      </c>
    </row>
    <row r="1919" spans="1:22" x14ac:dyDescent="0.3">
      <c r="A1919" s="3" t="s">
        <v>144</v>
      </c>
      <c r="B1919" s="3">
        <v>5</v>
      </c>
      <c r="C1919" s="4" t="s">
        <v>186</v>
      </c>
      <c r="D1919" s="3" t="s">
        <v>398</v>
      </c>
      <c r="E1919" s="3" t="s">
        <v>121</v>
      </c>
      <c r="F1919" s="4" t="s">
        <v>399</v>
      </c>
      <c r="G1919" s="3" t="s">
        <v>16</v>
      </c>
      <c r="H1919" s="5">
        <v>822.93330000000003</v>
      </c>
      <c r="I1919" s="5">
        <v>2.1863999999999999</v>
      </c>
      <c r="J1919" s="5">
        <v>2.1486000000000001</v>
      </c>
      <c r="K1919" s="6">
        <v>0.98271130625686065</v>
      </c>
      <c r="L1919" s="5">
        <v>27.43</v>
      </c>
      <c r="M1919" s="19">
        <f>H1919*INDEX('Pliegos Tarifarios (Las Condes)'!$B:$B,MATCH($B1919,'Pliegos Tarifarios (Las Condes)'!$A:$A,0))</f>
        <v>97795.747505399995</v>
      </c>
      <c r="N1919" s="19">
        <f>I1919*INDEX('Pliegos Tarifarios (Las Condes)'!$C:$C,MATCH($B1919,'Pliegos Tarifarios (Las Condes)'!$A:$A,0))</f>
        <v>7434.7897943999997</v>
      </c>
      <c r="O1919" s="19">
        <f>J1919*INDEX('Pliegos Tarifarios (Las Condes)'!$D:$D,MATCH($B1919,'Pliegos Tarifarios (Las Condes)'!$A:$A,0))</f>
        <v>30294.645500400002</v>
      </c>
      <c r="P1919" s="19">
        <f>H1919*INDEX('Pliegos Tarifarios (Las Condes)'!$E:$E,MATCH($B1919,'Pliegos Tarifarios (Las Condes)'!$A:$A,0))</f>
        <v>10642.173435600002</v>
      </c>
      <c r="Q1919" s="19" cm="1">
        <f t="array" ref="Q1919">H1919*_xlfn.IFS(H1919&lt;=350,INDEX('Pliegos Tarifarios (Las Condes)'!$F:$F,MATCH($B1919,'Pliegos Tarifarios (Las Condes)'!$A:$A,0)),H1919&lt;=500,INDEX('Pliegos Tarifarios (Las Condes)'!$G:$G,MATCH($B1919,'Pliegos Tarifarios (Las Condes)'!$A:$A,0)),H1919&lt;=1000,INDEX('Pliegos Tarifarios (Las Condes)'!$H:$H,MATCH($B1919,'Pliegos Tarifarios (Las Condes)'!$A:$A,0)),H1919&lt;=5000,INDEX('Pliegos Tarifarios (Las Condes)'!$I:$I,MATCH($B1919,'Pliegos Tarifarios (Las Condes)'!$A:$A,0)),H1919&gt;5000,INDEX('Pliegos Tarifarios (Las Condes)'!$J:$J,MATCH($B1919,'Pliegos Tarifarios (Las Condes)'!$A:$A,0)))/1.19</f>
        <v>1930.0897817647062</v>
      </c>
      <c r="R1919" s="19">
        <f>INDEX('Pliegos Tarifarios (Las Condes)'!$K:$K,MATCH($B1919,'Pliegos Tarifarios (Las Condes)'!$A:$A,0))</f>
        <v>723.32799999999997</v>
      </c>
      <c r="S1919" s="21">
        <f t="shared" si="90"/>
        <v>148820.77401756475</v>
      </c>
      <c r="T1919" s="21">
        <f t="shared" si="91"/>
        <v>28275.947063337302</v>
      </c>
      <c r="U1919" s="19">
        <v>0</v>
      </c>
      <c r="V1919" s="21">
        <f t="shared" si="92"/>
        <v>177096.72108090206</v>
      </c>
    </row>
    <row r="1920" spans="1:22" x14ac:dyDescent="0.3">
      <c r="A1920" s="3" t="s">
        <v>144</v>
      </c>
      <c r="B1920" s="3">
        <v>5</v>
      </c>
      <c r="C1920" s="4" t="s">
        <v>186</v>
      </c>
      <c r="D1920" s="3" t="s">
        <v>400</v>
      </c>
      <c r="E1920" s="3" t="s">
        <v>121</v>
      </c>
      <c r="F1920" s="4" t="s">
        <v>401</v>
      </c>
      <c r="G1920" s="3" t="s">
        <v>16</v>
      </c>
      <c r="H1920" s="5">
        <v>822.32479999999998</v>
      </c>
      <c r="I1920" s="5">
        <v>2.1907999999999999</v>
      </c>
      <c r="J1920" s="5">
        <v>2.1707000000000001</v>
      </c>
      <c r="K1920" s="6">
        <v>0.9908252693080154</v>
      </c>
      <c r="L1920" s="5">
        <v>27.41</v>
      </c>
      <c r="M1920" s="19">
        <f>H1920*INDEX('Pliegos Tarifarios (Las Condes)'!$B:$B,MATCH($B1920,'Pliegos Tarifarios (Las Condes)'!$A:$A,0))</f>
        <v>97723.43458239999</v>
      </c>
      <c r="N1920" s="19">
        <f>I1920*INDEX('Pliegos Tarifarios (Las Condes)'!$C:$C,MATCH($B1920,'Pliegos Tarifarios (Las Condes)'!$A:$A,0))</f>
        <v>7449.7518667999993</v>
      </c>
      <c r="O1920" s="19">
        <f>J1920*INDEX('Pliegos Tarifarios (Las Condes)'!$D:$D,MATCH($B1920,'Pliegos Tarifarios (Las Condes)'!$A:$A,0))</f>
        <v>30606.249179800001</v>
      </c>
      <c r="P1920" s="19">
        <f>H1920*INDEX('Pliegos Tarifarios (Las Condes)'!$E:$E,MATCH($B1920,'Pliegos Tarifarios (Las Condes)'!$A:$A,0))</f>
        <v>10634.3043136</v>
      </c>
      <c r="Q1920" s="19" cm="1">
        <f t="array" ref="Q1920">H1920*_xlfn.IFS(H1920&lt;=350,INDEX('Pliegos Tarifarios (Las Condes)'!$F:$F,MATCH($B1920,'Pliegos Tarifarios (Las Condes)'!$A:$A,0)),H1920&lt;=500,INDEX('Pliegos Tarifarios (Las Condes)'!$G:$G,MATCH($B1920,'Pliegos Tarifarios (Las Condes)'!$A:$A,0)),H1920&lt;=1000,INDEX('Pliegos Tarifarios (Las Condes)'!$H:$H,MATCH($B1920,'Pliegos Tarifarios (Las Condes)'!$A:$A,0)),H1920&lt;=5000,INDEX('Pliegos Tarifarios (Las Condes)'!$I:$I,MATCH($B1920,'Pliegos Tarifarios (Las Condes)'!$A:$A,0)),H1920&gt;5000,INDEX('Pliegos Tarifarios (Las Condes)'!$J:$J,MATCH($B1920,'Pliegos Tarifarios (Las Condes)'!$A:$A,0)))/1.19</f>
        <v>1928.6626191596642</v>
      </c>
      <c r="R1920" s="19">
        <f>INDEX('Pliegos Tarifarios (Las Condes)'!$K:$K,MATCH($B1920,'Pliegos Tarifarios (Las Condes)'!$A:$A,0))</f>
        <v>723.32799999999997</v>
      </c>
      <c r="S1920" s="21">
        <f t="shared" si="90"/>
        <v>149065.73056175967</v>
      </c>
      <c r="T1920" s="21">
        <f t="shared" si="91"/>
        <v>28322.488806734338</v>
      </c>
      <c r="U1920" s="19">
        <v>0</v>
      </c>
      <c r="V1920" s="21">
        <f t="shared" si="92"/>
        <v>177388.219368494</v>
      </c>
    </row>
    <row r="1921" spans="1:22" x14ac:dyDescent="0.3">
      <c r="A1921" s="3" t="s">
        <v>144</v>
      </c>
      <c r="B1921" s="3">
        <v>5</v>
      </c>
      <c r="C1921" s="4" t="s">
        <v>186</v>
      </c>
      <c r="D1921" s="3" t="s">
        <v>402</v>
      </c>
      <c r="E1921" s="3" t="s">
        <v>121</v>
      </c>
      <c r="F1921" s="4" t="s">
        <v>403</v>
      </c>
      <c r="G1921" s="3" t="s">
        <v>16</v>
      </c>
      <c r="H1921" s="5">
        <v>823.75879999999995</v>
      </c>
      <c r="I1921" s="5">
        <v>2.1692</v>
      </c>
      <c r="J1921" s="5">
        <v>2.1400999999999999</v>
      </c>
      <c r="K1921" s="6">
        <v>0.98658491609810062</v>
      </c>
      <c r="L1921" s="5">
        <v>27.46</v>
      </c>
      <c r="M1921" s="19">
        <f>H1921*INDEX('Pliegos Tarifarios (Las Condes)'!$B:$B,MATCH($B1921,'Pliegos Tarifarios (Las Condes)'!$A:$A,0))</f>
        <v>97893.848274399992</v>
      </c>
      <c r="N1921" s="19">
        <f>I1921*INDEX('Pliegos Tarifarios (Las Condes)'!$C:$C,MATCH($B1921,'Pliegos Tarifarios (Las Condes)'!$A:$A,0))</f>
        <v>7376.3016932</v>
      </c>
      <c r="O1921" s="19">
        <f>J1921*INDEX('Pliegos Tarifarios (Las Condes)'!$D:$D,MATCH($B1921,'Pliegos Tarifarios (Las Condes)'!$A:$A,0))</f>
        <v>30174.797931399997</v>
      </c>
      <c r="P1921" s="19">
        <f>H1921*INDEX('Pliegos Tarifarios (Las Condes)'!$E:$E,MATCH($B1921,'Pliegos Tarifarios (Las Condes)'!$A:$A,0))</f>
        <v>10652.848801599999</v>
      </c>
      <c r="Q1921" s="19" cm="1">
        <f t="array" ref="Q1921">H1921*_xlfn.IFS(H1921&lt;=350,INDEX('Pliegos Tarifarios (Las Condes)'!$F:$F,MATCH($B1921,'Pliegos Tarifarios (Las Condes)'!$A:$A,0)),H1921&lt;=500,INDEX('Pliegos Tarifarios (Las Condes)'!$G:$G,MATCH($B1921,'Pliegos Tarifarios (Las Condes)'!$A:$A,0)),H1921&lt;=1000,INDEX('Pliegos Tarifarios (Las Condes)'!$H:$H,MATCH($B1921,'Pliegos Tarifarios (Las Condes)'!$A:$A,0)),H1921&lt;=5000,INDEX('Pliegos Tarifarios (Las Condes)'!$I:$I,MATCH($B1921,'Pliegos Tarifarios (Las Condes)'!$A:$A,0)),H1921&gt;5000,INDEX('Pliegos Tarifarios (Las Condes)'!$J:$J,MATCH($B1921,'Pliegos Tarifarios (Las Condes)'!$A:$A,0)))/1.19</f>
        <v>1932.0258914285719</v>
      </c>
      <c r="R1921" s="19">
        <f>INDEX('Pliegos Tarifarios (Las Condes)'!$K:$K,MATCH($B1921,'Pliegos Tarifarios (Las Condes)'!$A:$A,0))</f>
        <v>723.32799999999997</v>
      </c>
      <c r="S1921" s="21">
        <f t="shared" si="90"/>
        <v>148753.15059202857</v>
      </c>
      <c r="T1921" s="21">
        <f t="shared" si="91"/>
        <v>28263.098612485428</v>
      </c>
      <c r="U1921" s="19">
        <v>0</v>
      </c>
      <c r="V1921" s="21">
        <f t="shared" si="92"/>
        <v>177016.249204514</v>
      </c>
    </row>
    <row r="1922" spans="1:22" x14ac:dyDescent="0.3">
      <c r="A1922" s="3" t="s">
        <v>144</v>
      </c>
      <c r="B1922" s="3">
        <v>5</v>
      </c>
      <c r="C1922" s="4" t="s">
        <v>186</v>
      </c>
      <c r="D1922" s="3" t="s">
        <v>404</v>
      </c>
      <c r="E1922" s="3" t="s">
        <v>121</v>
      </c>
      <c r="F1922" s="4" t="s">
        <v>405</v>
      </c>
      <c r="G1922" s="3" t="s">
        <v>16</v>
      </c>
      <c r="H1922" s="5">
        <v>822.67589999999996</v>
      </c>
      <c r="I1922" s="5">
        <v>2.2250999999999999</v>
      </c>
      <c r="J1922" s="5">
        <v>2.1785000000000001</v>
      </c>
      <c r="K1922" s="6">
        <v>0.97905712102826847</v>
      </c>
      <c r="L1922" s="5">
        <v>27.42</v>
      </c>
      <c r="M1922" s="19">
        <f>H1922*INDEX('Pliegos Tarifarios (Las Condes)'!$B:$B,MATCH($B1922,'Pliegos Tarifarios (Las Condes)'!$A:$A,0))</f>
        <v>97765.158604199984</v>
      </c>
      <c r="N1922" s="19">
        <f>I1922*INDEX('Pliegos Tarifarios (Las Condes)'!$C:$C,MATCH($B1922,'Pliegos Tarifarios (Las Condes)'!$A:$A,0))</f>
        <v>7566.3880220999999</v>
      </c>
      <c r="O1922" s="19">
        <f>J1922*INDEX('Pliegos Tarifarios (Las Condes)'!$D:$D,MATCH($B1922,'Pliegos Tarifarios (Las Condes)'!$A:$A,0))</f>
        <v>30716.226949</v>
      </c>
      <c r="P1922" s="19">
        <f>H1922*INDEX('Pliegos Tarifarios (Las Condes)'!$E:$E,MATCH($B1922,'Pliegos Tarifarios (Las Condes)'!$A:$A,0))</f>
        <v>10638.8447388</v>
      </c>
      <c r="Q1922" s="19" cm="1">
        <f t="array" ref="Q1922">H1922*_xlfn.IFS(H1922&lt;=350,INDEX('Pliegos Tarifarios (Las Condes)'!$F:$F,MATCH($B1922,'Pliegos Tarifarios (Las Condes)'!$A:$A,0)),H1922&lt;=500,INDEX('Pliegos Tarifarios (Las Condes)'!$G:$G,MATCH($B1922,'Pliegos Tarifarios (Las Condes)'!$A:$A,0)),H1922&lt;=1000,INDEX('Pliegos Tarifarios (Las Condes)'!$H:$H,MATCH($B1922,'Pliegos Tarifarios (Las Condes)'!$A:$A,0)),H1922&lt;=5000,INDEX('Pliegos Tarifarios (Las Condes)'!$I:$I,MATCH($B1922,'Pliegos Tarifarios (Las Condes)'!$A:$A,0)),H1922&gt;5000,INDEX('Pliegos Tarifarios (Las Condes)'!$J:$J,MATCH($B1922,'Pliegos Tarifarios (Las Condes)'!$A:$A,0)))/1.19</f>
        <v>1929.4860814285717</v>
      </c>
      <c r="R1922" s="19">
        <f>INDEX('Pliegos Tarifarios (Las Condes)'!$K:$K,MATCH($B1922,'Pliegos Tarifarios (Las Condes)'!$A:$A,0))</f>
        <v>723.32799999999997</v>
      </c>
      <c r="S1922" s="21">
        <f t="shared" si="90"/>
        <v>149339.43239552854</v>
      </c>
      <c r="T1922" s="21">
        <f t="shared" si="91"/>
        <v>28374.492155150423</v>
      </c>
      <c r="U1922" s="19">
        <v>0</v>
      </c>
      <c r="V1922" s="21">
        <f t="shared" si="92"/>
        <v>177713.92455067896</v>
      </c>
    </row>
    <row r="1923" spans="1:22" x14ac:dyDescent="0.3">
      <c r="A1923" s="3" t="s">
        <v>144</v>
      </c>
      <c r="B1923" s="3">
        <v>5</v>
      </c>
      <c r="C1923" s="4" t="s">
        <v>186</v>
      </c>
      <c r="D1923" s="3" t="s">
        <v>406</v>
      </c>
      <c r="E1923" s="3" t="s">
        <v>121</v>
      </c>
      <c r="F1923" s="4" t="s">
        <v>407</v>
      </c>
      <c r="G1923" s="3" t="s">
        <v>16</v>
      </c>
      <c r="H1923" s="5">
        <v>822.50080000000003</v>
      </c>
      <c r="I1923" s="5">
        <v>2.2321</v>
      </c>
      <c r="J1923" s="5">
        <v>2.1865000000000001</v>
      </c>
      <c r="K1923" s="6">
        <v>0.979570807759509</v>
      </c>
      <c r="L1923" s="5">
        <v>27.42</v>
      </c>
      <c r="M1923" s="19">
        <f>H1923*INDEX('Pliegos Tarifarios (Las Condes)'!$B:$B,MATCH($B1923,'Pliegos Tarifarios (Las Condes)'!$A:$A,0))</f>
        <v>97744.350070400003</v>
      </c>
      <c r="N1923" s="19">
        <f>I1923*INDEX('Pliegos Tarifarios (Las Condes)'!$C:$C,MATCH($B1923,'Pliegos Tarifarios (Las Condes)'!$A:$A,0))</f>
        <v>7590.1913191000003</v>
      </c>
      <c r="O1923" s="19">
        <f>J1923*INDEX('Pliegos Tarifarios (Las Condes)'!$D:$D,MATCH($B1923,'Pliegos Tarifarios (Las Condes)'!$A:$A,0))</f>
        <v>30829.024661000003</v>
      </c>
      <c r="P1923" s="19">
        <f>H1923*INDEX('Pliegos Tarifarios (Las Condes)'!$E:$E,MATCH($B1923,'Pliegos Tarifarios (Las Condes)'!$A:$A,0))</f>
        <v>10636.580345600001</v>
      </c>
      <c r="Q1923" s="19" cm="1">
        <f t="array" ref="Q1923">H1923*_xlfn.IFS(H1923&lt;=350,INDEX('Pliegos Tarifarios (Las Condes)'!$F:$F,MATCH($B1923,'Pliegos Tarifarios (Las Condes)'!$A:$A,0)),H1923&lt;=500,INDEX('Pliegos Tarifarios (Las Condes)'!$G:$G,MATCH($B1923,'Pliegos Tarifarios (Las Condes)'!$A:$A,0)),H1923&lt;=1000,INDEX('Pliegos Tarifarios (Las Condes)'!$H:$H,MATCH($B1923,'Pliegos Tarifarios (Las Condes)'!$A:$A,0)),H1923&lt;=5000,INDEX('Pliegos Tarifarios (Las Condes)'!$I:$I,MATCH($B1923,'Pliegos Tarifarios (Las Condes)'!$A:$A,0)),H1923&gt;5000,INDEX('Pliegos Tarifarios (Las Condes)'!$J:$J,MATCH($B1923,'Pliegos Tarifarios (Las Condes)'!$A:$A,0)))/1.19</f>
        <v>1929.075405714286</v>
      </c>
      <c r="R1923" s="19">
        <f>INDEX('Pliegos Tarifarios (Las Condes)'!$K:$K,MATCH($B1923,'Pliegos Tarifarios (Las Condes)'!$A:$A,0))</f>
        <v>723.32799999999997</v>
      </c>
      <c r="S1923" s="21">
        <f t="shared" si="90"/>
        <v>149452.54980181431</v>
      </c>
      <c r="T1923" s="21">
        <f t="shared" si="91"/>
        <v>28395.984462344721</v>
      </c>
      <c r="U1923" s="19">
        <v>0</v>
      </c>
      <c r="V1923" s="21">
        <f t="shared" si="92"/>
        <v>177848.53426415904</v>
      </c>
    </row>
    <row r="1924" spans="1:22" x14ac:dyDescent="0.3">
      <c r="A1924" s="3" t="s">
        <v>144</v>
      </c>
      <c r="B1924" s="3">
        <v>5</v>
      </c>
      <c r="C1924" s="4" t="s">
        <v>186</v>
      </c>
      <c r="D1924" s="3" t="s">
        <v>408</v>
      </c>
      <c r="E1924" s="3" t="s">
        <v>121</v>
      </c>
      <c r="F1924" s="4" t="s">
        <v>409</v>
      </c>
      <c r="G1924" s="3" t="s">
        <v>16</v>
      </c>
      <c r="H1924" s="5">
        <v>822.86159999999995</v>
      </c>
      <c r="I1924" s="5">
        <v>2.2690000000000001</v>
      </c>
      <c r="J1924" s="5">
        <v>2.1511999999999998</v>
      </c>
      <c r="K1924" s="6">
        <v>0.94808285588364904</v>
      </c>
      <c r="L1924" s="5">
        <v>27.43</v>
      </c>
      <c r="M1924" s="19">
        <f>H1924*INDEX('Pliegos Tarifarios (Las Condes)'!$B:$B,MATCH($B1924,'Pliegos Tarifarios (Las Condes)'!$A:$A,0))</f>
        <v>97787.226820799988</v>
      </c>
      <c r="N1924" s="19">
        <f>I1924*INDEX('Pliegos Tarifarios (Las Condes)'!$C:$C,MATCH($B1924,'Pliegos Tarifarios (Las Condes)'!$A:$A,0))</f>
        <v>7715.6686990000007</v>
      </c>
      <c r="O1924" s="19">
        <f>J1924*INDEX('Pliegos Tarifarios (Las Condes)'!$D:$D,MATCH($B1924,'Pliegos Tarifarios (Las Condes)'!$A:$A,0))</f>
        <v>30331.304756799997</v>
      </c>
      <c r="P1924" s="19">
        <f>H1924*INDEX('Pliegos Tarifarios (Las Condes)'!$E:$E,MATCH($B1924,'Pliegos Tarifarios (Las Condes)'!$A:$A,0))</f>
        <v>10641.246211199999</v>
      </c>
      <c r="Q1924" s="19" cm="1">
        <f t="array" ref="Q1924">H1924*_xlfn.IFS(H1924&lt;=350,INDEX('Pliegos Tarifarios (Las Condes)'!$F:$F,MATCH($B1924,'Pliegos Tarifarios (Las Condes)'!$A:$A,0)),H1924&lt;=500,INDEX('Pliegos Tarifarios (Las Condes)'!$G:$G,MATCH($B1924,'Pliegos Tarifarios (Las Condes)'!$A:$A,0)),H1924&lt;=1000,INDEX('Pliegos Tarifarios (Las Condes)'!$H:$H,MATCH($B1924,'Pliegos Tarifarios (Las Condes)'!$A:$A,0)),H1924&lt;=5000,INDEX('Pliegos Tarifarios (Las Condes)'!$I:$I,MATCH($B1924,'Pliegos Tarifarios (Las Condes)'!$A:$A,0)),H1924&gt;5000,INDEX('Pliegos Tarifarios (Las Condes)'!$J:$J,MATCH($B1924,'Pliegos Tarifarios (Las Condes)'!$A:$A,0)))/1.19</f>
        <v>1929.9216181512606</v>
      </c>
      <c r="R1924" s="19">
        <f>INDEX('Pliegos Tarifarios (Las Condes)'!$K:$K,MATCH($B1924,'Pliegos Tarifarios (Las Condes)'!$A:$A,0))</f>
        <v>723.32799999999997</v>
      </c>
      <c r="S1924" s="21">
        <f t="shared" si="90"/>
        <v>149128.69610595127</v>
      </c>
      <c r="T1924" s="21">
        <f t="shared" si="91"/>
        <v>28334.45226013074</v>
      </c>
      <c r="U1924" s="19">
        <v>0</v>
      </c>
      <c r="V1924" s="21">
        <f t="shared" si="92"/>
        <v>177463.14836608199</v>
      </c>
    </row>
    <row r="1925" spans="1:22" x14ac:dyDescent="0.3">
      <c r="A1925" s="3" t="s">
        <v>144</v>
      </c>
      <c r="B1925" s="3">
        <v>5</v>
      </c>
      <c r="C1925" s="4" t="s">
        <v>186</v>
      </c>
      <c r="D1925" s="3" t="s">
        <v>410</v>
      </c>
      <c r="E1925" s="3" t="s">
        <v>121</v>
      </c>
      <c r="F1925" s="4" t="s">
        <v>411</v>
      </c>
      <c r="G1925" s="3" t="s">
        <v>16</v>
      </c>
      <c r="H1925" s="5">
        <v>822.80439999999999</v>
      </c>
      <c r="I1925" s="5">
        <v>2.2505999999999999</v>
      </c>
      <c r="J1925" s="5">
        <v>2.2179000000000002</v>
      </c>
      <c r="K1925" s="6">
        <v>0.98547054118901634</v>
      </c>
      <c r="L1925" s="5">
        <v>27.43</v>
      </c>
      <c r="M1925" s="19">
        <f>H1925*INDEX('Pliegos Tarifarios (Las Condes)'!$B:$B,MATCH($B1925,'Pliegos Tarifarios (Las Condes)'!$A:$A,0))</f>
        <v>97780.429287199993</v>
      </c>
      <c r="N1925" s="19">
        <f>I1925*INDEX('Pliegos Tarifarios (Las Condes)'!$C:$C,MATCH($B1925,'Pliegos Tarifarios (Las Condes)'!$A:$A,0))</f>
        <v>7653.1000325999994</v>
      </c>
      <c r="O1925" s="19">
        <f>J1925*INDEX('Pliegos Tarifarios (Las Condes)'!$D:$D,MATCH($B1925,'Pliegos Tarifarios (Las Condes)'!$A:$A,0))</f>
        <v>31271.755680600003</v>
      </c>
      <c r="P1925" s="19">
        <f>H1925*INDEX('Pliegos Tarifarios (Las Condes)'!$E:$E,MATCH($B1925,'Pliegos Tarifarios (Las Condes)'!$A:$A,0))</f>
        <v>10640.5065008</v>
      </c>
      <c r="Q1925" s="19" cm="1">
        <f t="array" ref="Q1925">H1925*_xlfn.IFS(H1925&lt;=350,INDEX('Pliegos Tarifarios (Las Condes)'!$F:$F,MATCH($B1925,'Pliegos Tarifarios (Las Condes)'!$A:$A,0)),H1925&lt;=500,INDEX('Pliegos Tarifarios (Las Condes)'!$G:$G,MATCH($B1925,'Pliegos Tarifarios (Las Condes)'!$A:$A,0)),H1925&lt;=1000,INDEX('Pliegos Tarifarios (Las Condes)'!$H:$H,MATCH($B1925,'Pliegos Tarifarios (Las Condes)'!$A:$A,0)),H1925&lt;=5000,INDEX('Pliegos Tarifarios (Las Condes)'!$I:$I,MATCH($B1925,'Pliegos Tarifarios (Las Condes)'!$A:$A,0)),H1925&gt;5000,INDEX('Pliegos Tarifarios (Las Condes)'!$J:$J,MATCH($B1925,'Pliegos Tarifarios (Las Condes)'!$A:$A,0)))/1.19</f>
        <v>1929.7874625210086</v>
      </c>
      <c r="R1925" s="19">
        <f>INDEX('Pliegos Tarifarios (Las Condes)'!$K:$K,MATCH($B1925,'Pliegos Tarifarios (Las Condes)'!$A:$A,0))</f>
        <v>723.32799999999997</v>
      </c>
      <c r="S1925" s="21">
        <f t="shared" si="90"/>
        <v>149998.90696372101</v>
      </c>
      <c r="T1925" s="21">
        <f t="shared" si="91"/>
        <v>28499.792323106991</v>
      </c>
      <c r="U1925" s="19">
        <v>0</v>
      </c>
      <c r="V1925" s="21">
        <f t="shared" si="92"/>
        <v>178498.69928682799</v>
      </c>
    </row>
    <row r="1926" spans="1:22" x14ac:dyDescent="0.3">
      <c r="A1926" s="3" t="s">
        <v>144</v>
      </c>
      <c r="B1926" s="3">
        <v>5</v>
      </c>
      <c r="C1926" s="4" t="s">
        <v>186</v>
      </c>
      <c r="D1926" s="3" t="s">
        <v>412</v>
      </c>
      <c r="E1926" s="3" t="s">
        <v>121</v>
      </c>
      <c r="F1926" s="4" t="s">
        <v>413</v>
      </c>
      <c r="G1926" s="3" t="s">
        <v>16</v>
      </c>
      <c r="H1926" s="5">
        <v>823.15809999999999</v>
      </c>
      <c r="I1926" s="5">
        <v>2.2877000000000001</v>
      </c>
      <c r="J1926" s="5">
        <v>2.2877000000000001</v>
      </c>
      <c r="K1926" s="6">
        <v>1</v>
      </c>
      <c r="L1926" s="5">
        <v>27.44</v>
      </c>
      <c r="M1926" s="19">
        <f>H1926*INDEX('Pliegos Tarifarios (Las Condes)'!$B:$B,MATCH($B1926,'Pliegos Tarifarios (Las Condes)'!$A:$A,0))</f>
        <v>97822.462287799994</v>
      </c>
      <c r="N1926" s="19">
        <f>I1926*INDEX('Pliegos Tarifarios (Las Condes)'!$C:$C,MATCH($B1926,'Pliegos Tarifarios (Las Condes)'!$A:$A,0))</f>
        <v>7779.2575066999998</v>
      </c>
      <c r="O1926" s="19">
        <f>J1926*INDEX('Pliegos Tarifarios (Las Condes)'!$D:$D,MATCH($B1926,'Pliegos Tarifarios (Las Condes)'!$A:$A,0))</f>
        <v>32255.915717800002</v>
      </c>
      <c r="P1926" s="19">
        <f>H1926*INDEX('Pliegos Tarifarios (Las Condes)'!$E:$E,MATCH($B1926,'Pliegos Tarifarios (Las Condes)'!$A:$A,0))</f>
        <v>10645.0805492</v>
      </c>
      <c r="Q1926" s="19" cm="1">
        <f t="array" ref="Q1926">H1926*_xlfn.IFS(H1926&lt;=350,INDEX('Pliegos Tarifarios (Las Condes)'!$F:$F,MATCH($B1926,'Pliegos Tarifarios (Las Condes)'!$A:$A,0)),H1926&lt;=500,INDEX('Pliegos Tarifarios (Las Condes)'!$G:$G,MATCH($B1926,'Pliegos Tarifarios (Las Condes)'!$A:$A,0)),H1926&lt;=1000,INDEX('Pliegos Tarifarios (Las Condes)'!$H:$H,MATCH($B1926,'Pliegos Tarifarios (Las Condes)'!$A:$A,0)),H1926&lt;=5000,INDEX('Pliegos Tarifarios (Las Condes)'!$I:$I,MATCH($B1926,'Pliegos Tarifarios (Las Condes)'!$A:$A,0)),H1926&gt;5000,INDEX('Pliegos Tarifarios (Las Condes)'!$J:$J,MATCH($B1926,'Pliegos Tarifarios (Las Condes)'!$A:$A,0)))/1.19</f>
        <v>1930.6170227731095</v>
      </c>
      <c r="R1926" s="19">
        <f>INDEX('Pliegos Tarifarios (Las Condes)'!$K:$K,MATCH($B1926,'Pliegos Tarifarios (Las Condes)'!$A:$A,0))</f>
        <v>723.32799999999997</v>
      </c>
      <c r="S1926" s="21">
        <f t="shared" si="90"/>
        <v>151156.66108427313</v>
      </c>
      <c r="T1926" s="21">
        <f t="shared" si="91"/>
        <v>28719.765606011897</v>
      </c>
      <c r="U1926" s="19">
        <v>0</v>
      </c>
      <c r="V1926" s="21">
        <f t="shared" si="92"/>
        <v>179876.42669028504</v>
      </c>
    </row>
    <row r="1927" spans="1:22" x14ac:dyDescent="0.3">
      <c r="A1927" s="3" t="s">
        <v>144</v>
      </c>
      <c r="B1927" s="3">
        <v>5</v>
      </c>
      <c r="C1927" s="4" t="s">
        <v>186</v>
      </c>
      <c r="D1927" s="3" t="s">
        <v>414</v>
      </c>
      <c r="E1927" s="3" t="s">
        <v>121</v>
      </c>
      <c r="F1927" s="4" t="s">
        <v>415</v>
      </c>
      <c r="G1927" s="3" t="s">
        <v>16</v>
      </c>
      <c r="H1927" s="5">
        <v>822.6721</v>
      </c>
      <c r="I1927" s="5">
        <v>2.2437</v>
      </c>
      <c r="J1927" s="5">
        <v>2.2437</v>
      </c>
      <c r="K1927" s="6">
        <v>1</v>
      </c>
      <c r="L1927" s="5">
        <v>27.42</v>
      </c>
      <c r="M1927" s="19">
        <f>H1927*INDEX('Pliegos Tarifarios (Las Condes)'!$B:$B,MATCH($B1927,'Pliegos Tarifarios (Las Condes)'!$A:$A,0))</f>
        <v>97764.7070198</v>
      </c>
      <c r="N1927" s="19">
        <f>I1927*INDEX('Pliegos Tarifarios (Las Condes)'!$C:$C,MATCH($B1927,'Pliegos Tarifarios (Las Condes)'!$A:$A,0))</f>
        <v>7629.6367827000004</v>
      </c>
      <c r="O1927" s="19">
        <f>J1927*INDEX('Pliegos Tarifarios (Las Condes)'!$D:$D,MATCH($B1927,'Pliegos Tarifarios (Las Condes)'!$A:$A,0))</f>
        <v>31635.528301800001</v>
      </c>
      <c r="P1927" s="19">
        <f>H1927*INDEX('Pliegos Tarifarios (Las Condes)'!$E:$E,MATCH($B1927,'Pliegos Tarifarios (Las Condes)'!$A:$A,0))</f>
        <v>10638.7955972</v>
      </c>
      <c r="Q1927" s="19" cm="1">
        <f t="array" ref="Q1927">H1927*_xlfn.IFS(H1927&lt;=350,INDEX('Pliegos Tarifarios (Las Condes)'!$F:$F,MATCH($B1927,'Pliegos Tarifarios (Las Condes)'!$A:$A,0)),H1927&lt;=500,INDEX('Pliegos Tarifarios (Las Condes)'!$G:$G,MATCH($B1927,'Pliegos Tarifarios (Las Condes)'!$A:$A,0)),H1927&lt;=1000,INDEX('Pliegos Tarifarios (Las Condes)'!$H:$H,MATCH($B1927,'Pliegos Tarifarios (Las Condes)'!$A:$A,0)),H1927&lt;=5000,INDEX('Pliegos Tarifarios (Las Condes)'!$I:$I,MATCH($B1927,'Pliegos Tarifarios (Las Condes)'!$A:$A,0)),H1927&gt;5000,INDEX('Pliegos Tarifarios (Las Condes)'!$J:$J,MATCH($B1927,'Pliegos Tarifarios (Las Condes)'!$A:$A,0)))/1.19</f>
        <v>1929.477168991597</v>
      </c>
      <c r="R1927" s="19">
        <f>INDEX('Pliegos Tarifarios (Las Condes)'!$K:$K,MATCH($B1927,'Pliegos Tarifarios (Las Condes)'!$A:$A,0))</f>
        <v>723.32799999999997</v>
      </c>
      <c r="S1927" s="21">
        <f t="shared" si="90"/>
        <v>150321.47287049162</v>
      </c>
      <c r="T1927" s="21">
        <f t="shared" si="91"/>
        <v>28561.079845393408</v>
      </c>
      <c r="U1927" s="19">
        <v>0</v>
      </c>
      <c r="V1927" s="21">
        <f t="shared" si="92"/>
        <v>178882.55271588502</v>
      </c>
    </row>
    <row r="1928" spans="1:22" x14ac:dyDescent="0.3">
      <c r="A1928" s="3" t="s">
        <v>144</v>
      </c>
      <c r="B1928" s="3">
        <v>5</v>
      </c>
      <c r="C1928" s="4" t="s">
        <v>186</v>
      </c>
      <c r="D1928" s="3" t="s">
        <v>416</v>
      </c>
      <c r="E1928" s="3" t="s">
        <v>121</v>
      </c>
      <c r="F1928" s="4" t="s">
        <v>417</v>
      </c>
      <c r="G1928" s="3" t="s">
        <v>16</v>
      </c>
      <c r="H1928" s="5">
        <v>823.43309999999997</v>
      </c>
      <c r="I1928" s="5">
        <v>2.194</v>
      </c>
      <c r="J1928" s="5">
        <v>2.1654</v>
      </c>
      <c r="K1928" s="6">
        <v>0.98696444849589793</v>
      </c>
      <c r="L1928" s="5">
        <v>27.45</v>
      </c>
      <c r="M1928" s="19">
        <f>H1928*INDEX('Pliegos Tarifarios (Las Condes)'!$B:$B,MATCH($B1928,'Pliegos Tarifarios (Las Condes)'!$A:$A,0))</f>
        <v>97855.142737799993</v>
      </c>
      <c r="N1928" s="19">
        <f>I1928*INDEX('Pliegos Tarifarios (Las Condes)'!$C:$C,MATCH($B1928,'Pliegos Tarifarios (Las Condes)'!$A:$A,0))</f>
        <v>7460.633374</v>
      </c>
      <c r="O1928" s="19">
        <f>J1928*INDEX('Pliegos Tarifarios (Las Condes)'!$D:$D,MATCH($B1928,'Pliegos Tarifarios (Las Condes)'!$A:$A,0))</f>
        <v>30531.5206956</v>
      </c>
      <c r="P1928" s="19">
        <f>H1928*INDEX('Pliegos Tarifarios (Las Condes)'!$E:$E,MATCH($B1928,'Pliegos Tarifarios (Las Condes)'!$A:$A,0))</f>
        <v>10648.6368492</v>
      </c>
      <c r="Q1928" s="19" cm="1">
        <f t="array" ref="Q1928">H1928*_xlfn.IFS(H1928&lt;=350,INDEX('Pliegos Tarifarios (Las Condes)'!$F:$F,MATCH($B1928,'Pliegos Tarifarios (Las Condes)'!$A:$A,0)),H1928&lt;=500,INDEX('Pliegos Tarifarios (Las Condes)'!$G:$G,MATCH($B1928,'Pliegos Tarifarios (Las Condes)'!$A:$A,0)),H1928&lt;=1000,INDEX('Pliegos Tarifarios (Las Condes)'!$H:$H,MATCH($B1928,'Pliegos Tarifarios (Las Condes)'!$A:$A,0)),H1928&lt;=5000,INDEX('Pliegos Tarifarios (Las Condes)'!$I:$I,MATCH($B1928,'Pliegos Tarifarios (Las Condes)'!$A:$A,0)),H1928&gt;5000,INDEX('Pliegos Tarifarios (Las Condes)'!$J:$J,MATCH($B1928,'Pliegos Tarifarios (Las Condes)'!$A:$A,0)))/1.19</f>
        <v>1931.2620017647064</v>
      </c>
      <c r="R1928" s="19">
        <f>INDEX('Pliegos Tarifarios (Las Condes)'!$K:$K,MATCH($B1928,'Pliegos Tarifarios (Las Condes)'!$A:$A,0))</f>
        <v>723.32799999999997</v>
      </c>
      <c r="S1928" s="21">
        <f t="shared" si="90"/>
        <v>149150.52365836469</v>
      </c>
      <c r="T1928" s="21">
        <f t="shared" si="91"/>
        <v>28338.599495089293</v>
      </c>
      <c r="U1928" s="19">
        <v>0</v>
      </c>
      <c r="V1928" s="21">
        <f t="shared" si="92"/>
        <v>177489.12315345398</v>
      </c>
    </row>
    <row r="1929" spans="1:22" x14ac:dyDescent="0.3">
      <c r="A1929" s="3" t="s">
        <v>144</v>
      </c>
      <c r="B1929" s="3">
        <v>5</v>
      </c>
      <c r="C1929" s="4" t="s">
        <v>186</v>
      </c>
      <c r="D1929" s="3" t="s">
        <v>418</v>
      </c>
      <c r="E1929" s="3" t="s">
        <v>121</v>
      </c>
      <c r="F1929" s="4" t="s">
        <v>419</v>
      </c>
      <c r="G1929" s="3" t="s">
        <v>16</v>
      </c>
      <c r="H1929" s="5">
        <v>823.12390000000005</v>
      </c>
      <c r="I1929" s="5">
        <v>2.2128000000000001</v>
      </c>
      <c r="J1929" s="5">
        <v>2.2128000000000001</v>
      </c>
      <c r="K1929" s="6">
        <v>1</v>
      </c>
      <c r="L1929" s="5">
        <v>27.44</v>
      </c>
      <c r="M1929" s="19">
        <f>H1929*INDEX('Pliegos Tarifarios (Las Condes)'!$B:$B,MATCH($B1929,'Pliegos Tarifarios (Las Condes)'!$A:$A,0))</f>
        <v>97818.398028199997</v>
      </c>
      <c r="N1929" s="19">
        <f>I1929*INDEX('Pliegos Tarifarios (Las Condes)'!$C:$C,MATCH($B1929,'Pliegos Tarifarios (Las Condes)'!$A:$A,0))</f>
        <v>7524.5622288000004</v>
      </c>
      <c r="O1929" s="19">
        <f>J1929*INDEX('Pliegos Tarifarios (Las Condes)'!$D:$D,MATCH($B1929,'Pliegos Tarifarios (Las Condes)'!$A:$A,0))</f>
        <v>31199.847139200003</v>
      </c>
      <c r="P1929" s="19">
        <f>H1929*INDEX('Pliegos Tarifarios (Las Condes)'!$E:$E,MATCH($B1929,'Pliegos Tarifarios (Las Condes)'!$A:$A,0))</f>
        <v>10644.638274800001</v>
      </c>
      <c r="Q1929" s="19" cm="1">
        <f t="array" ref="Q1929">H1929*_xlfn.IFS(H1929&lt;=350,INDEX('Pliegos Tarifarios (Las Condes)'!$F:$F,MATCH($B1929,'Pliegos Tarifarios (Las Condes)'!$A:$A,0)),H1929&lt;=500,INDEX('Pliegos Tarifarios (Las Condes)'!$G:$G,MATCH($B1929,'Pliegos Tarifarios (Las Condes)'!$A:$A,0)),H1929&lt;=1000,INDEX('Pliegos Tarifarios (Las Condes)'!$H:$H,MATCH($B1929,'Pliegos Tarifarios (Las Condes)'!$A:$A,0)),H1929&lt;=5000,INDEX('Pliegos Tarifarios (Las Condes)'!$I:$I,MATCH($B1929,'Pliegos Tarifarios (Las Condes)'!$A:$A,0)),H1929&gt;5000,INDEX('Pliegos Tarifarios (Las Condes)'!$J:$J,MATCH($B1929,'Pliegos Tarifarios (Las Condes)'!$A:$A,0)))/1.19</f>
        <v>1930.5368108403366</v>
      </c>
      <c r="R1929" s="19">
        <f>INDEX('Pliegos Tarifarios (Las Condes)'!$K:$K,MATCH($B1929,'Pliegos Tarifarios (Las Condes)'!$A:$A,0))</f>
        <v>723.32799999999997</v>
      </c>
      <c r="S1929" s="21">
        <f t="shared" ref="S1929:S1992" si="93">SUM(M1929:R1929)</f>
        <v>149841.31048184034</v>
      </c>
      <c r="T1929" s="21">
        <f t="shared" ref="T1929:T1992" si="94">S1929*0.19</f>
        <v>28469.848991549665</v>
      </c>
      <c r="U1929" s="19">
        <v>0</v>
      </c>
      <c r="V1929" s="21">
        <f t="shared" ref="V1929:V1992" si="95">SUM(S1929:T1929)</f>
        <v>178311.15947339</v>
      </c>
    </row>
    <row r="1930" spans="1:22" x14ac:dyDescent="0.3">
      <c r="A1930" s="3" t="s">
        <v>144</v>
      </c>
      <c r="B1930" s="3">
        <v>5</v>
      </c>
      <c r="C1930" s="4" t="s">
        <v>186</v>
      </c>
      <c r="D1930" s="3" t="s">
        <v>420</v>
      </c>
      <c r="E1930" s="3" t="s">
        <v>121</v>
      </c>
      <c r="F1930" s="4" t="s">
        <v>421</v>
      </c>
      <c r="G1930" s="3" t="s">
        <v>16</v>
      </c>
      <c r="H1930" s="5">
        <v>822.69579999999996</v>
      </c>
      <c r="I1930" s="5">
        <v>2.1859999999999999</v>
      </c>
      <c r="J1930" s="5">
        <v>2.1859999999999999</v>
      </c>
      <c r="K1930" s="6">
        <v>1</v>
      </c>
      <c r="L1930" s="5">
        <v>27.42</v>
      </c>
      <c r="M1930" s="19">
        <f>H1930*INDEX('Pliegos Tarifarios (Las Condes)'!$B:$B,MATCH($B1930,'Pliegos Tarifarios (Las Condes)'!$A:$A,0))</f>
        <v>97767.523480399992</v>
      </c>
      <c r="N1930" s="19">
        <f>I1930*INDEX('Pliegos Tarifarios (Las Condes)'!$C:$C,MATCH($B1930,'Pliegos Tarifarios (Las Condes)'!$A:$A,0))</f>
        <v>7433.4296059999997</v>
      </c>
      <c r="O1930" s="19">
        <f>J1930*INDEX('Pliegos Tarifarios (Las Condes)'!$D:$D,MATCH($B1930,'Pliegos Tarifarios (Las Condes)'!$A:$A,0))</f>
        <v>30821.974803999998</v>
      </c>
      <c r="P1930" s="19">
        <f>H1930*INDEX('Pliegos Tarifarios (Las Condes)'!$E:$E,MATCH($B1930,'Pliegos Tarifarios (Las Condes)'!$A:$A,0))</f>
        <v>10639.1020856</v>
      </c>
      <c r="Q1930" s="19" cm="1">
        <f t="array" ref="Q1930">H1930*_xlfn.IFS(H1930&lt;=350,INDEX('Pliegos Tarifarios (Las Condes)'!$F:$F,MATCH($B1930,'Pliegos Tarifarios (Las Condes)'!$A:$A,0)),H1930&lt;=500,INDEX('Pliegos Tarifarios (Las Condes)'!$G:$G,MATCH($B1930,'Pliegos Tarifarios (Las Condes)'!$A:$A,0)),H1930&lt;=1000,INDEX('Pliegos Tarifarios (Las Condes)'!$H:$H,MATCH($B1930,'Pliegos Tarifarios (Las Condes)'!$A:$A,0)),H1930&lt;=5000,INDEX('Pliegos Tarifarios (Las Condes)'!$I:$I,MATCH($B1930,'Pliegos Tarifarios (Las Condes)'!$A:$A,0)),H1930&gt;5000,INDEX('Pliegos Tarifarios (Las Condes)'!$J:$J,MATCH($B1930,'Pliegos Tarifarios (Las Condes)'!$A:$A,0)))/1.19</f>
        <v>1929.532754453782</v>
      </c>
      <c r="R1930" s="19">
        <f>INDEX('Pliegos Tarifarios (Las Condes)'!$K:$K,MATCH($B1930,'Pliegos Tarifarios (Las Condes)'!$A:$A,0))</f>
        <v>723.32799999999997</v>
      </c>
      <c r="S1930" s="21">
        <f t="shared" si="93"/>
        <v>149314.89073045377</v>
      </c>
      <c r="T1930" s="21">
        <f t="shared" si="94"/>
        <v>28369.829238786217</v>
      </c>
      <c r="U1930" s="19">
        <v>0</v>
      </c>
      <c r="V1930" s="21">
        <f t="shared" si="95"/>
        <v>177684.71996923999</v>
      </c>
    </row>
    <row r="1931" spans="1:22" x14ac:dyDescent="0.3">
      <c r="A1931" s="3" t="s">
        <v>144</v>
      </c>
      <c r="B1931" s="3">
        <v>5</v>
      </c>
      <c r="C1931" s="4" t="s">
        <v>186</v>
      </c>
      <c r="D1931" s="3" t="s">
        <v>422</v>
      </c>
      <c r="E1931" s="3" t="s">
        <v>121</v>
      </c>
      <c r="F1931" s="4" t="s">
        <v>423</v>
      </c>
      <c r="G1931" s="3" t="s">
        <v>16</v>
      </c>
      <c r="H1931" s="5">
        <v>822.14490000000001</v>
      </c>
      <c r="I1931" s="5">
        <v>2.2404000000000002</v>
      </c>
      <c r="J1931" s="5">
        <v>2.1896</v>
      </c>
      <c r="K1931" s="6">
        <v>0.97732547759328681</v>
      </c>
      <c r="L1931" s="5">
        <v>27.4</v>
      </c>
      <c r="M1931" s="19">
        <f>H1931*INDEX('Pliegos Tarifarios (Las Condes)'!$B:$B,MATCH($B1931,'Pliegos Tarifarios (Las Condes)'!$A:$A,0))</f>
        <v>97702.055626200003</v>
      </c>
      <c r="N1931" s="19">
        <f>I1931*INDEX('Pliegos Tarifarios (Las Condes)'!$C:$C,MATCH($B1931,'Pliegos Tarifarios (Las Condes)'!$A:$A,0))</f>
        <v>7618.4152284000002</v>
      </c>
      <c r="O1931" s="19">
        <f>J1931*INDEX('Pliegos Tarifarios (Las Condes)'!$D:$D,MATCH($B1931,'Pliegos Tarifarios (Las Condes)'!$A:$A,0))</f>
        <v>30872.7337744</v>
      </c>
      <c r="P1931" s="19">
        <f>H1931*INDEX('Pliegos Tarifarios (Las Condes)'!$E:$E,MATCH($B1931,'Pliegos Tarifarios (Las Condes)'!$A:$A,0))</f>
        <v>10631.9778468</v>
      </c>
      <c r="Q1931" s="19" cm="1">
        <f t="array" ref="Q1931">H1931*_xlfn.IFS(H1931&lt;=350,INDEX('Pliegos Tarifarios (Las Condes)'!$F:$F,MATCH($B1931,'Pliegos Tarifarios (Las Condes)'!$A:$A,0)),H1931&lt;=500,INDEX('Pliegos Tarifarios (Las Condes)'!$G:$G,MATCH($B1931,'Pliegos Tarifarios (Las Condes)'!$A:$A,0)),H1931&lt;=1000,INDEX('Pliegos Tarifarios (Las Condes)'!$H:$H,MATCH($B1931,'Pliegos Tarifarios (Las Condes)'!$A:$A,0)),H1931&lt;=5000,INDEX('Pliegos Tarifarios (Las Condes)'!$I:$I,MATCH($B1931,'Pliegos Tarifarios (Las Condes)'!$A:$A,0)),H1931&gt;5000,INDEX('Pliegos Tarifarios (Las Condes)'!$J:$J,MATCH($B1931,'Pliegos Tarifarios (Las Condes)'!$A:$A,0)))/1.19</f>
        <v>1928.2406856302523</v>
      </c>
      <c r="R1931" s="19">
        <f>INDEX('Pliegos Tarifarios (Las Condes)'!$K:$K,MATCH($B1931,'Pliegos Tarifarios (Las Condes)'!$A:$A,0))</f>
        <v>723.32799999999997</v>
      </c>
      <c r="S1931" s="21">
        <f t="shared" si="93"/>
        <v>149476.75116143026</v>
      </c>
      <c r="T1931" s="21">
        <f t="shared" si="94"/>
        <v>28400.582720671751</v>
      </c>
      <c r="U1931" s="19">
        <v>0</v>
      </c>
      <c r="V1931" s="21">
        <f t="shared" si="95"/>
        <v>177877.33388210202</v>
      </c>
    </row>
    <row r="1932" spans="1:22" x14ac:dyDescent="0.3">
      <c r="A1932" s="3" t="s">
        <v>144</v>
      </c>
      <c r="B1932" s="3">
        <v>5</v>
      </c>
      <c r="C1932" s="4" t="s">
        <v>186</v>
      </c>
      <c r="D1932" s="3" t="s">
        <v>424</v>
      </c>
      <c r="E1932" s="3" t="s">
        <v>121</v>
      </c>
      <c r="F1932" s="4" t="s">
        <v>425</v>
      </c>
      <c r="G1932" s="3" t="s">
        <v>16</v>
      </c>
      <c r="H1932" s="5">
        <v>821.47910000000002</v>
      </c>
      <c r="I1932" s="5">
        <v>2.2387000000000001</v>
      </c>
      <c r="J1932" s="5">
        <v>2.1907000000000001</v>
      </c>
      <c r="K1932" s="6">
        <v>0.97855898512529593</v>
      </c>
      <c r="L1932" s="5">
        <v>27.38</v>
      </c>
      <c r="M1932" s="19">
        <f>H1932*INDEX('Pliegos Tarifarios (Las Condes)'!$B:$B,MATCH($B1932,'Pliegos Tarifarios (Las Condes)'!$A:$A,0))</f>
        <v>97622.933285799998</v>
      </c>
      <c r="N1932" s="19">
        <f>I1932*INDEX('Pliegos Tarifarios (Las Condes)'!$C:$C,MATCH($B1932,'Pliegos Tarifarios (Las Condes)'!$A:$A,0))</f>
        <v>7612.6344277000007</v>
      </c>
      <c r="O1932" s="19">
        <f>J1932*INDEX('Pliegos Tarifarios (Las Condes)'!$D:$D,MATCH($B1932,'Pliegos Tarifarios (Las Condes)'!$A:$A,0))</f>
        <v>30888.2434598</v>
      </c>
      <c r="P1932" s="19">
        <f>H1932*INDEX('Pliegos Tarifarios (Las Condes)'!$E:$E,MATCH($B1932,'Pliegos Tarifarios (Las Condes)'!$A:$A,0))</f>
        <v>10623.3677212</v>
      </c>
      <c r="Q1932" s="19" cm="1">
        <f t="array" ref="Q1932">H1932*_xlfn.IFS(H1932&lt;=350,INDEX('Pliegos Tarifarios (Las Condes)'!$F:$F,MATCH($B1932,'Pliegos Tarifarios (Las Condes)'!$A:$A,0)),H1932&lt;=500,INDEX('Pliegos Tarifarios (Las Condes)'!$G:$G,MATCH($B1932,'Pliegos Tarifarios (Las Condes)'!$A:$A,0)),H1932&lt;=1000,INDEX('Pliegos Tarifarios (Las Condes)'!$H:$H,MATCH($B1932,'Pliegos Tarifarios (Las Condes)'!$A:$A,0)),H1932&lt;=5000,INDEX('Pliegos Tarifarios (Las Condes)'!$I:$I,MATCH($B1932,'Pliegos Tarifarios (Las Condes)'!$A:$A,0)),H1932&gt;5000,INDEX('Pliegos Tarifarios (Las Condes)'!$J:$J,MATCH($B1932,'Pliegos Tarifarios (Las Condes)'!$A:$A,0)))/1.19</f>
        <v>1926.6791328571433</v>
      </c>
      <c r="R1932" s="19">
        <f>INDEX('Pliegos Tarifarios (Las Condes)'!$K:$K,MATCH($B1932,'Pliegos Tarifarios (Las Condes)'!$A:$A,0))</f>
        <v>723.32799999999997</v>
      </c>
      <c r="S1932" s="21">
        <f t="shared" si="93"/>
        <v>149397.18602735715</v>
      </c>
      <c r="T1932" s="21">
        <f t="shared" si="94"/>
        <v>28385.465345197859</v>
      </c>
      <c r="U1932" s="19">
        <v>0</v>
      </c>
      <c r="V1932" s="21">
        <f t="shared" si="95"/>
        <v>177782.651372555</v>
      </c>
    </row>
    <row r="1933" spans="1:22" x14ac:dyDescent="0.3">
      <c r="A1933" s="3" t="s">
        <v>144</v>
      </c>
      <c r="B1933" s="3">
        <v>5</v>
      </c>
      <c r="C1933" s="4" t="s">
        <v>186</v>
      </c>
      <c r="D1933" s="3" t="s">
        <v>426</v>
      </c>
      <c r="E1933" s="3" t="s">
        <v>121</v>
      </c>
      <c r="F1933" s="4" t="s">
        <v>427</v>
      </c>
      <c r="G1933" s="3" t="s">
        <v>16</v>
      </c>
      <c r="H1933" s="5">
        <v>822.02800000000002</v>
      </c>
      <c r="I1933" s="5">
        <v>2.2052999999999998</v>
      </c>
      <c r="J1933" s="5">
        <v>2.2052999999999998</v>
      </c>
      <c r="K1933" s="6">
        <v>1</v>
      </c>
      <c r="L1933" s="5">
        <v>27.4</v>
      </c>
      <c r="M1933" s="19">
        <f>H1933*INDEX('Pliegos Tarifarios (Las Condes)'!$B:$B,MATCH($B1933,'Pliegos Tarifarios (Las Condes)'!$A:$A,0))</f>
        <v>97688.163463999997</v>
      </c>
      <c r="N1933" s="19">
        <f>I1933*INDEX('Pliegos Tarifarios (Las Condes)'!$C:$C,MATCH($B1933,'Pliegos Tarifarios (Las Condes)'!$A:$A,0))</f>
        <v>7499.0586962999996</v>
      </c>
      <c r="O1933" s="19">
        <f>J1933*INDEX('Pliegos Tarifarios (Las Condes)'!$D:$D,MATCH($B1933,'Pliegos Tarifarios (Las Condes)'!$A:$A,0))</f>
        <v>31094.099284199998</v>
      </c>
      <c r="P1933" s="19">
        <f>H1933*INDEX('Pliegos Tarifarios (Las Condes)'!$E:$E,MATCH($B1933,'Pliegos Tarifarios (Las Condes)'!$A:$A,0))</f>
        <v>10630.466096</v>
      </c>
      <c r="Q1933" s="19" cm="1">
        <f t="array" ref="Q1933">H1933*_xlfn.IFS(H1933&lt;=350,INDEX('Pliegos Tarifarios (Las Condes)'!$F:$F,MATCH($B1933,'Pliegos Tarifarios (Las Condes)'!$A:$A,0)),H1933&lt;=500,INDEX('Pliegos Tarifarios (Las Condes)'!$G:$G,MATCH($B1933,'Pliegos Tarifarios (Las Condes)'!$A:$A,0)),H1933&lt;=1000,INDEX('Pliegos Tarifarios (Las Condes)'!$H:$H,MATCH($B1933,'Pliegos Tarifarios (Las Condes)'!$A:$A,0)),H1933&lt;=5000,INDEX('Pliegos Tarifarios (Las Condes)'!$I:$I,MATCH($B1933,'Pliegos Tarifarios (Las Condes)'!$A:$A,0)),H1933&gt;5000,INDEX('Pliegos Tarifarios (Las Condes)'!$J:$J,MATCH($B1933,'Pliegos Tarifarios (Las Condes)'!$A:$A,0)))/1.19</f>
        <v>1927.9665109243701</v>
      </c>
      <c r="R1933" s="19">
        <f>INDEX('Pliegos Tarifarios (Las Condes)'!$K:$K,MATCH($B1933,'Pliegos Tarifarios (Las Condes)'!$A:$A,0))</f>
        <v>723.32799999999997</v>
      </c>
      <c r="S1933" s="21">
        <f t="shared" si="93"/>
        <v>149563.08205142437</v>
      </c>
      <c r="T1933" s="21">
        <f t="shared" si="94"/>
        <v>28416.985589770629</v>
      </c>
      <c r="U1933" s="19">
        <v>0</v>
      </c>
      <c r="V1933" s="21">
        <f t="shared" si="95"/>
        <v>177980.067641195</v>
      </c>
    </row>
    <row r="1934" spans="1:22" x14ac:dyDescent="0.3">
      <c r="A1934" s="3" t="s">
        <v>144</v>
      </c>
      <c r="B1934" s="3">
        <v>5</v>
      </c>
      <c r="C1934" s="4" t="s">
        <v>186</v>
      </c>
      <c r="D1934" s="3" t="s">
        <v>428</v>
      </c>
      <c r="E1934" s="3" t="s">
        <v>121</v>
      </c>
      <c r="F1934" s="4" t="s">
        <v>429</v>
      </c>
      <c r="G1934" s="3" t="s">
        <v>16</v>
      </c>
      <c r="H1934" s="5">
        <v>820.87509999999997</v>
      </c>
      <c r="I1934" s="5">
        <v>2.1932999999999998</v>
      </c>
      <c r="J1934" s="5">
        <v>2.1385999999999998</v>
      </c>
      <c r="K1934" s="6">
        <v>0.97506041125245069</v>
      </c>
      <c r="L1934" s="5">
        <v>27.36</v>
      </c>
      <c r="M1934" s="19">
        <f>H1934*INDEX('Pliegos Tarifarios (Las Condes)'!$B:$B,MATCH($B1934,'Pliegos Tarifarios (Las Condes)'!$A:$A,0))</f>
        <v>97551.155133799999</v>
      </c>
      <c r="N1934" s="19">
        <f>I1934*INDEX('Pliegos Tarifarios (Las Condes)'!$C:$C,MATCH($B1934,'Pliegos Tarifarios (Las Condes)'!$A:$A,0))</f>
        <v>7458.2530442999996</v>
      </c>
      <c r="O1934" s="19">
        <f>J1934*INDEX('Pliegos Tarifarios (Las Condes)'!$D:$D,MATCH($B1934,'Pliegos Tarifarios (Las Condes)'!$A:$A,0))</f>
        <v>30153.648360399999</v>
      </c>
      <c r="P1934" s="19">
        <f>H1934*INDEX('Pliegos Tarifarios (Las Condes)'!$E:$E,MATCH($B1934,'Pliegos Tarifarios (Las Condes)'!$A:$A,0))</f>
        <v>10615.556793199999</v>
      </c>
      <c r="Q1934" s="19" cm="1">
        <f t="array" ref="Q1934">H1934*_xlfn.IFS(H1934&lt;=350,INDEX('Pliegos Tarifarios (Las Condes)'!$F:$F,MATCH($B1934,'Pliegos Tarifarios (Las Condes)'!$A:$A,0)),H1934&lt;=500,INDEX('Pliegos Tarifarios (Las Condes)'!$G:$G,MATCH($B1934,'Pliegos Tarifarios (Las Condes)'!$A:$A,0)),H1934&lt;=1000,INDEX('Pliegos Tarifarios (Las Condes)'!$H:$H,MATCH($B1934,'Pliegos Tarifarios (Las Condes)'!$A:$A,0)),H1934&lt;=5000,INDEX('Pliegos Tarifarios (Las Condes)'!$I:$I,MATCH($B1934,'Pliegos Tarifarios (Las Condes)'!$A:$A,0)),H1934&gt;5000,INDEX('Pliegos Tarifarios (Las Condes)'!$J:$J,MATCH($B1934,'Pliegos Tarifarios (Las Condes)'!$A:$A,0)))/1.19</f>
        <v>1925.2625244537817</v>
      </c>
      <c r="R1934" s="19">
        <f>INDEX('Pliegos Tarifarios (Las Condes)'!$K:$K,MATCH($B1934,'Pliegos Tarifarios (Las Condes)'!$A:$A,0))</f>
        <v>723.32799999999997</v>
      </c>
      <c r="S1934" s="21">
        <f t="shared" si="93"/>
        <v>148427.20385615379</v>
      </c>
      <c r="T1934" s="21">
        <f t="shared" si="94"/>
        <v>28201.168732669219</v>
      </c>
      <c r="U1934" s="19">
        <v>0</v>
      </c>
      <c r="V1934" s="21">
        <f t="shared" si="95"/>
        <v>176628.37258882303</v>
      </c>
    </row>
    <row r="1935" spans="1:22" x14ac:dyDescent="0.3">
      <c r="A1935" s="3" t="s">
        <v>144</v>
      </c>
      <c r="B1935" s="3">
        <v>5</v>
      </c>
      <c r="C1935" s="4" t="s">
        <v>186</v>
      </c>
      <c r="D1935" s="3" t="s">
        <v>430</v>
      </c>
      <c r="E1935" s="3" t="s">
        <v>121</v>
      </c>
      <c r="F1935" s="4" t="s">
        <v>431</v>
      </c>
      <c r="G1935" s="3" t="s">
        <v>16</v>
      </c>
      <c r="H1935" s="5">
        <v>822.63710000000003</v>
      </c>
      <c r="I1935" s="5">
        <v>2.2130999999999998</v>
      </c>
      <c r="J1935" s="5">
        <v>2.1800000000000002</v>
      </c>
      <c r="K1935" s="6">
        <v>0.98504360399439717</v>
      </c>
      <c r="L1935" s="5">
        <v>27.42</v>
      </c>
      <c r="M1935" s="19">
        <f>H1935*INDEX('Pliegos Tarifarios (Las Condes)'!$B:$B,MATCH($B1935,'Pliegos Tarifarios (Las Condes)'!$A:$A,0))</f>
        <v>97760.547689800005</v>
      </c>
      <c r="N1935" s="19">
        <f>I1935*INDEX('Pliegos Tarifarios (Las Condes)'!$C:$C,MATCH($B1935,'Pliegos Tarifarios (Las Condes)'!$A:$A,0))</f>
        <v>7525.5823700999999</v>
      </c>
      <c r="O1935" s="19">
        <f>J1935*INDEX('Pliegos Tarifarios (Las Condes)'!$D:$D,MATCH($B1935,'Pliegos Tarifarios (Las Condes)'!$A:$A,0))</f>
        <v>30737.376520000002</v>
      </c>
      <c r="P1935" s="19">
        <f>H1935*INDEX('Pliegos Tarifarios (Las Condes)'!$E:$E,MATCH($B1935,'Pliegos Tarifarios (Las Condes)'!$A:$A,0))</f>
        <v>10638.3429772</v>
      </c>
      <c r="Q1935" s="19" cm="1">
        <f t="array" ref="Q1935">H1935*_xlfn.IFS(H1935&lt;=350,INDEX('Pliegos Tarifarios (Las Condes)'!$F:$F,MATCH($B1935,'Pliegos Tarifarios (Las Condes)'!$A:$A,0)),H1935&lt;=500,INDEX('Pliegos Tarifarios (Las Condes)'!$G:$G,MATCH($B1935,'Pliegos Tarifarios (Las Condes)'!$A:$A,0)),H1935&lt;=1000,INDEX('Pliegos Tarifarios (Las Condes)'!$H:$H,MATCH($B1935,'Pliegos Tarifarios (Las Condes)'!$A:$A,0)),H1935&lt;=5000,INDEX('Pliegos Tarifarios (Las Condes)'!$I:$I,MATCH($B1935,'Pliegos Tarifarios (Las Condes)'!$A:$A,0)),H1935&gt;5000,INDEX('Pliegos Tarifarios (Las Condes)'!$J:$J,MATCH($B1935,'Pliegos Tarifarios (Las Condes)'!$A:$A,0)))/1.19</f>
        <v>1929.3950807563028</v>
      </c>
      <c r="R1935" s="19">
        <f>INDEX('Pliegos Tarifarios (Las Condes)'!$K:$K,MATCH($B1935,'Pliegos Tarifarios (Las Condes)'!$A:$A,0))</f>
        <v>723.32799999999997</v>
      </c>
      <c r="S1935" s="21">
        <f t="shared" si="93"/>
        <v>149314.57263785633</v>
      </c>
      <c r="T1935" s="21">
        <f t="shared" si="94"/>
        <v>28369.768801192702</v>
      </c>
      <c r="U1935" s="19">
        <v>0</v>
      </c>
      <c r="V1935" s="21">
        <f t="shared" si="95"/>
        <v>177684.34143904902</v>
      </c>
    </row>
    <row r="1936" spans="1:22" x14ac:dyDescent="0.3">
      <c r="A1936" s="3" t="s">
        <v>144</v>
      </c>
      <c r="B1936" s="3">
        <v>5</v>
      </c>
      <c r="C1936" s="4" t="s">
        <v>186</v>
      </c>
      <c r="D1936" s="3" t="s">
        <v>432</v>
      </c>
      <c r="E1936" s="3" t="s">
        <v>121</v>
      </c>
      <c r="F1936" s="4" t="s">
        <v>433</v>
      </c>
      <c r="G1936" s="3" t="s">
        <v>16</v>
      </c>
      <c r="H1936" s="5">
        <v>821.97270000000003</v>
      </c>
      <c r="I1936" s="5">
        <v>2.1926000000000001</v>
      </c>
      <c r="J1936" s="5">
        <v>2.1747999999999998</v>
      </c>
      <c r="K1936" s="6">
        <v>0.99188178418316142</v>
      </c>
      <c r="L1936" s="5">
        <v>27.4</v>
      </c>
      <c r="M1936" s="19">
        <f>H1936*INDEX('Pliegos Tarifarios (Las Condes)'!$B:$B,MATCH($B1936,'Pliegos Tarifarios (Las Condes)'!$A:$A,0))</f>
        <v>97681.591722600002</v>
      </c>
      <c r="N1936" s="19">
        <f>I1936*INDEX('Pliegos Tarifarios (Las Condes)'!$C:$C,MATCH($B1936,'Pliegos Tarifarios (Las Condes)'!$A:$A,0))</f>
        <v>7455.8727146000001</v>
      </c>
      <c r="O1936" s="19">
        <f>J1936*INDEX('Pliegos Tarifarios (Las Condes)'!$D:$D,MATCH($B1936,'Pliegos Tarifarios (Las Condes)'!$A:$A,0))</f>
        <v>30664.058007199998</v>
      </c>
      <c r="P1936" s="19">
        <f>H1936*INDEX('Pliegos Tarifarios (Las Condes)'!$E:$E,MATCH($B1936,'Pliegos Tarifarios (Las Condes)'!$A:$A,0))</f>
        <v>10629.750956400001</v>
      </c>
      <c r="Q1936" s="19" cm="1">
        <f t="array" ref="Q1936">H1936*_xlfn.IFS(H1936&lt;=350,INDEX('Pliegos Tarifarios (Las Condes)'!$F:$F,MATCH($B1936,'Pliegos Tarifarios (Las Condes)'!$A:$A,0)),H1936&lt;=500,INDEX('Pliegos Tarifarios (Las Condes)'!$G:$G,MATCH($B1936,'Pliegos Tarifarios (Las Condes)'!$A:$A,0)),H1936&lt;=1000,INDEX('Pliegos Tarifarios (Las Condes)'!$H:$H,MATCH($B1936,'Pliegos Tarifarios (Las Condes)'!$A:$A,0)),H1936&lt;=5000,INDEX('Pliegos Tarifarios (Las Condes)'!$I:$I,MATCH($B1936,'Pliegos Tarifarios (Las Condes)'!$A:$A,0)),H1936&gt;5000,INDEX('Pliegos Tarifarios (Las Condes)'!$J:$J,MATCH($B1936,'Pliegos Tarifarios (Las Condes)'!$A:$A,0)))/1.19</f>
        <v>1927.8368115126054</v>
      </c>
      <c r="R1936" s="19">
        <f>INDEX('Pliegos Tarifarios (Las Condes)'!$K:$K,MATCH($B1936,'Pliegos Tarifarios (Las Condes)'!$A:$A,0))</f>
        <v>723.32799999999997</v>
      </c>
      <c r="S1936" s="21">
        <f t="shared" si="93"/>
        <v>149082.43821231261</v>
      </c>
      <c r="T1936" s="21">
        <f t="shared" si="94"/>
        <v>28325.663260339395</v>
      </c>
      <c r="U1936" s="19">
        <v>0</v>
      </c>
      <c r="V1936" s="21">
        <f t="shared" si="95"/>
        <v>177408.10147265199</v>
      </c>
    </row>
    <row r="1937" spans="1:22" x14ac:dyDescent="0.3">
      <c r="A1937" s="3" t="s">
        <v>144</v>
      </c>
      <c r="B1937" s="3">
        <v>5</v>
      </c>
      <c r="C1937" s="4" t="s">
        <v>186</v>
      </c>
      <c r="D1937" s="3" t="s">
        <v>434</v>
      </c>
      <c r="E1937" s="3" t="s">
        <v>121</v>
      </c>
      <c r="F1937" s="4" t="s">
        <v>435</v>
      </c>
      <c r="G1937" s="3" t="s">
        <v>16</v>
      </c>
      <c r="H1937" s="5">
        <v>822.78089999999997</v>
      </c>
      <c r="I1937" s="5">
        <v>2.1720000000000002</v>
      </c>
      <c r="J1937" s="5">
        <v>2.1650999999999998</v>
      </c>
      <c r="K1937" s="6">
        <v>0.99682320441988936</v>
      </c>
      <c r="L1937" s="5">
        <v>27.43</v>
      </c>
      <c r="M1937" s="19">
        <f>H1937*INDEX('Pliegos Tarifarios (Las Condes)'!$B:$B,MATCH($B1937,'Pliegos Tarifarios (Las Condes)'!$A:$A,0))</f>
        <v>97777.636594199997</v>
      </c>
      <c r="N1937" s="19">
        <f>I1937*INDEX('Pliegos Tarifarios (Las Condes)'!$C:$C,MATCH($B1937,'Pliegos Tarifarios (Las Condes)'!$A:$A,0))</f>
        <v>7385.8230120000007</v>
      </c>
      <c r="O1937" s="19">
        <f>J1937*INDEX('Pliegos Tarifarios (Las Condes)'!$D:$D,MATCH($B1937,'Pliegos Tarifarios (Las Condes)'!$A:$A,0))</f>
        <v>30527.290781399995</v>
      </c>
      <c r="P1937" s="19">
        <f>H1937*INDEX('Pliegos Tarifarios (Las Condes)'!$E:$E,MATCH($B1937,'Pliegos Tarifarios (Las Condes)'!$A:$A,0))</f>
        <v>10640.2025988</v>
      </c>
      <c r="Q1937" s="19" cm="1">
        <f t="array" ref="Q1937">H1937*_xlfn.IFS(H1937&lt;=350,INDEX('Pliegos Tarifarios (Las Condes)'!$F:$F,MATCH($B1937,'Pliegos Tarifarios (Las Condes)'!$A:$A,0)),H1937&lt;=500,INDEX('Pliegos Tarifarios (Las Condes)'!$G:$G,MATCH($B1937,'Pliegos Tarifarios (Las Condes)'!$A:$A,0)),H1937&lt;=1000,INDEX('Pliegos Tarifarios (Las Condes)'!$H:$H,MATCH($B1937,'Pliegos Tarifarios (Las Condes)'!$A:$A,0)),H1937&lt;=5000,INDEX('Pliegos Tarifarios (Las Condes)'!$I:$I,MATCH($B1937,'Pliegos Tarifarios (Las Condes)'!$A:$A,0)),H1937&gt;5000,INDEX('Pliegos Tarifarios (Las Condes)'!$J:$J,MATCH($B1937,'Pliegos Tarifarios (Las Condes)'!$A:$A,0)))/1.19</f>
        <v>1929.732346134454</v>
      </c>
      <c r="R1937" s="19">
        <f>INDEX('Pliegos Tarifarios (Las Condes)'!$K:$K,MATCH($B1937,'Pliegos Tarifarios (Las Condes)'!$A:$A,0))</f>
        <v>723.32799999999997</v>
      </c>
      <c r="S1937" s="21">
        <f t="shared" si="93"/>
        <v>148984.01333253447</v>
      </c>
      <c r="T1937" s="21">
        <f t="shared" si="94"/>
        <v>28306.962533181548</v>
      </c>
      <c r="U1937" s="19">
        <v>0</v>
      </c>
      <c r="V1937" s="21">
        <f t="shared" si="95"/>
        <v>177290.975865716</v>
      </c>
    </row>
    <row r="1938" spans="1:22" x14ac:dyDescent="0.3">
      <c r="A1938" s="3" t="s">
        <v>144</v>
      </c>
      <c r="B1938" s="3">
        <v>5</v>
      </c>
      <c r="C1938" s="4" t="s">
        <v>186</v>
      </c>
      <c r="D1938" s="3" t="s">
        <v>436</v>
      </c>
      <c r="E1938" s="3" t="s">
        <v>121</v>
      </c>
      <c r="F1938" s="4" t="s">
        <v>437</v>
      </c>
      <c r="G1938" s="3" t="s">
        <v>16</v>
      </c>
      <c r="H1938" s="5">
        <v>821.09730000000002</v>
      </c>
      <c r="I1938" s="5">
        <v>2.2732999999999999</v>
      </c>
      <c r="J1938" s="5">
        <v>2.1941999999999999</v>
      </c>
      <c r="K1938" s="6">
        <v>0.96520476839836367</v>
      </c>
      <c r="L1938" s="5">
        <v>27.37</v>
      </c>
      <c r="M1938" s="19">
        <f>H1938*INDEX('Pliegos Tarifarios (Las Condes)'!$B:$B,MATCH($B1938,'Pliegos Tarifarios (Las Condes)'!$A:$A,0))</f>
        <v>97577.560937399991</v>
      </c>
      <c r="N1938" s="19">
        <f>I1938*INDEX('Pliegos Tarifarios (Las Condes)'!$C:$C,MATCH($B1938,'Pliegos Tarifarios (Las Condes)'!$A:$A,0))</f>
        <v>7730.2907243</v>
      </c>
      <c r="O1938" s="19">
        <f>J1938*INDEX('Pliegos Tarifarios (Las Condes)'!$D:$D,MATCH($B1938,'Pliegos Tarifarios (Las Condes)'!$A:$A,0))</f>
        <v>30937.592458799998</v>
      </c>
      <c r="P1938" s="19">
        <f>H1938*INDEX('Pliegos Tarifarios (Las Condes)'!$E:$E,MATCH($B1938,'Pliegos Tarifarios (Las Condes)'!$A:$A,0))</f>
        <v>10618.430283600001</v>
      </c>
      <c r="Q1938" s="19" cm="1">
        <f t="array" ref="Q1938">H1938*_xlfn.IFS(H1938&lt;=350,INDEX('Pliegos Tarifarios (Las Condes)'!$F:$F,MATCH($B1938,'Pliegos Tarifarios (Las Condes)'!$A:$A,0)),H1938&lt;=500,INDEX('Pliegos Tarifarios (Las Condes)'!$G:$G,MATCH($B1938,'Pliegos Tarifarios (Las Condes)'!$A:$A,0)),H1938&lt;=1000,INDEX('Pliegos Tarifarios (Las Condes)'!$H:$H,MATCH($B1938,'Pliegos Tarifarios (Las Condes)'!$A:$A,0)),H1938&lt;=5000,INDEX('Pliegos Tarifarios (Las Condes)'!$I:$I,MATCH($B1938,'Pliegos Tarifarios (Las Condes)'!$A:$A,0)),H1938&gt;5000,INDEX('Pliegos Tarifarios (Las Condes)'!$J:$J,MATCH($B1938,'Pliegos Tarifarios (Las Condes)'!$A:$A,0)))/1.19</f>
        <v>1925.7836674789919</v>
      </c>
      <c r="R1938" s="19">
        <f>INDEX('Pliegos Tarifarios (Las Condes)'!$K:$K,MATCH($B1938,'Pliegos Tarifarios (Las Condes)'!$A:$A,0))</f>
        <v>723.32799999999997</v>
      </c>
      <c r="S1938" s="21">
        <f t="shared" si="93"/>
        <v>149512.98607157898</v>
      </c>
      <c r="T1938" s="21">
        <f t="shared" si="94"/>
        <v>28407.467353600008</v>
      </c>
      <c r="U1938" s="19">
        <v>0</v>
      </c>
      <c r="V1938" s="21">
        <f t="shared" si="95"/>
        <v>177920.453425179</v>
      </c>
    </row>
    <row r="1939" spans="1:22" x14ac:dyDescent="0.3">
      <c r="A1939" s="3" t="s">
        <v>144</v>
      </c>
      <c r="B1939" s="3">
        <v>5</v>
      </c>
      <c r="C1939" s="4" t="s">
        <v>186</v>
      </c>
      <c r="D1939" s="3" t="s">
        <v>438</v>
      </c>
      <c r="E1939" s="3" t="s">
        <v>121</v>
      </c>
      <c r="F1939" s="4" t="s">
        <v>439</v>
      </c>
      <c r="G1939" s="3" t="s">
        <v>16</v>
      </c>
      <c r="H1939" s="5">
        <v>822.58759999999995</v>
      </c>
      <c r="I1939" s="5">
        <v>2.2199</v>
      </c>
      <c r="J1939" s="5">
        <v>2.1425000000000001</v>
      </c>
      <c r="K1939" s="6">
        <v>0.9651335645749809</v>
      </c>
      <c r="L1939" s="5">
        <v>27.42</v>
      </c>
      <c r="M1939" s="19">
        <f>H1939*INDEX('Pliegos Tarifarios (Las Condes)'!$B:$B,MATCH($B1939,'Pliegos Tarifarios (Las Condes)'!$A:$A,0))</f>
        <v>97754.665208799983</v>
      </c>
      <c r="N1939" s="19">
        <f>I1939*INDEX('Pliegos Tarifarios (Las Condes)'!$C:$C,MATCH($B1939,'Pliegos Tarifarios (Las Condes)'!$A:$A,0))</f>
        <v>7548.7055729000003</v>
      </c>
      <c r="O1939" s="19">
        <f>J1939*INDEX('Pliegos Tarifarios (Las Condes)'!$D:$D,MATCH($B1939,'Pliegos Tarifarios (Las Condes)'!$A:$A,0))</f>
        <v>30208.637245000002</v>
      </c>
      <c r="P1939" s="19">
        <f>H1939*INDEX('Pliegos Tarifarios (Las Condes)'!$E:$E,MATCH($B1939,'Pliegos Tarifarios (Las Condes)'!$A:$A,0))</f>
        <v>10637.702843199999</v>
      </c>
      <c r="Q1939" s="19" cm="1">
        <f t="array" ref="Q1939">H1939*_xlfn.IFS(H1939&lt;=350,INDEX('Pliegos Tarifarios (Las Condes)'!$F:$F,MATCH($B1939,'Pliegos Tarifarios (Las Condes)'!$A:$A,0)),H1939&lt;=500,INDEX('Pliegos Tarifarios (Las Condes)'!$G:$G,MATCH($B1939,'Pliegos Tarifarios (Las Condes)'!$A:$A,0)),H1939&lt;=1000,INDEX('Pliegos Tarifarios (Las Condes)'!$H:$H,MATCH($B1939,'Pliegos Tarifarios (Las Condes)'!$A:$A,0)),H1939&lt;=5000,INDEX('Pliegos Tarifarios (Las Condes)'!$I:$I,MATCH($B1939,'Pliegos Tarifarios (Las Condes)'!$A:$A,0)),H1939&gt;5000,INDEX('Pliegos Tarifarios (Las Condes)'!$J:$J,MATCH($B1939,'Pliegos Tarifarios (Las Condes)'!$A:$A,0)))/1.19</f>
        <v>1929.2789845378154</v>
      </c>
      <c r="R1939" s="19">
        <f>INDEX('Pliegos Tarifarios (Las Condes)'!$K:$K,MATCH($B1939,'Pliegos Tarifarios (Las Condes)'!$A:$A,0))</f>
        <v>723.32799999999997</v>
      </c>
      <c r="S1939" s="21">
        <f t="shared" si="93"/>
        <v>148802.3178544378</v>
      </c>
      <c r="T1939" s="21">
        <f t="shared" si="94"/>
        <v>28272.440392343182</v>
      </c>
      <c r="U1939" s="19">
        <v>0</v>
      </c>
      <c r="V1939" s="21">
        <f t="shared" si="95"/>
        <v>177074.75824678098</v>
      </c>
    </row>
    <row r="1940" spans="1:22" x14ac:dyDescent="0.3">
      <c r="A1940" s="3" t="s">
        <v>144</v>
      </c>
      <c r="B1940" s="3">
        <v>5</v>
      </c>
      <c r="C1940" s="4" t="s">
        <v>186</v>
      </c>
      <c r="D1940" s="3" t="s">
        <v>440</v>
      </c>
      <c r="E1940" s="3" t="s">
        <v>121</v>
      </c>
      <c r="F1940" s="4" t="s">
        <v>441</v>
      </c>
      <c r="G1940" s="3" t="s">
        <v>16</v>
      </c>
      <c r="H1940" s="5">
        <v>822.38549999999998</v>
      </c>
      <c r="I1940" s="5">
        <v>2.1926000000000001</v>
      </c>
      <c r="J1940" s="5">
        <v>2.1593</v>
      </c>
      <c r="K1940" s="6">
        <v>0.98481255130894818</v>
      </c>
      <c r="L1940" s="5">
        <v>27.41</v>
      </c>
      <c r="M1940" s="19">
        <f>H1940*INDEX('Pliegos Tarifarios (Las Condes)'!$B:$B,MATCH($B1940,'Pliegos Tarifarios (Las Condes)'!$A:$A,0))</f>
        <v>97730.648048999996</v>
      </c>
      <c r="N1940" s="19">
        <f>I1940*INDEX('Pliegos Tarifarios (Las Condes)'!$C:$C,MATCH($B1940,'Pliegos Tarifarios (Las Condes)'!$A:$A,0))</f>
        <v>7455.8727146000001</v>
      </c>
      <c r="O1940" s="19">
        <f>J1940*INDEX('Pliegos Tarifarios (Las Condes)'!$D:$D,MATCH($B1940,'Pliegos Tarifarios (Las Condes)'!$A:$A,0))</f>
        <v>30445.5124402</v>
      </c>
      <c r="P1940" s="19">
        <f>H1940*INDEX('Pliegos Tarifarios (Las Condes)'!$E:$E,MATCH($B1940,'Pliegos Tarifarios (Las Condes)'!$A:$A,0))</f>
        <v>10635.089286</v>
      </c>
      <c r="Q1940" s="19" cm="1">
        <f t="array" ref="Q1940">H1940*_xlfn.IFS(H1940&lt;=350,INDEX('Pliegos Tarifarios (Las Condes)'!$F:$F,MATCH($B1940,'Pliegos Tarifarios (Las Condes)'!$A:$A,0)),H1940&lt;=500,INDEX('Pliegos Tarifarios (Las Condes)'!$G:$G,MATCH($B1940,'Pliegos Tarifarios (Las Condes)'!$A:$A,0)),H1940&lt;=1000,INDEX('Pliegos Tarifarios (Las Condes)'!$H:$H,MATCH($B1940,'Pliegos Tarifarios (Las Condes)'!$A:$A,0)),H1940&lt;=5000,INDEX('Pliegos Tarifarios (Las Condes)'!$I:$I,MATCH($B1940,'Pliegos Tarifarios (Las Condes)'!$A:$A,0)),H1940&gt;5000,INDEX('Pliegos Tarifarios (Las Condes)'!$J:$J,MATCH($B1940,'Pliegos Tarifarios (Las Condes)'!$A:$A,0)))/1.19</f>
        <v>1928.8049836134458</v>
      </c>
      <c r="R1940" s="19">
        <f>INDEX('Pliegos Tarifarios (Las Condes)'!$K:$K,MATCH($B1940,'Pliegos Tarifarios (Las Condes)'!$A:$A,0))</f>
        <v>723.32799999999997</v>
      </c>
      <c r="S1940" s="21">
        <f t="shared" si="93"/>
        <v>148919.25547341348</v>
      </c>
      <c r="T1940" s="21">
        <f t="shared" si="94"/>
        <v>28294.658539948559</v>
      </c>
      <c r="U1940" s="19">
        <v>0</v>
      </c>
      <c r="V1940" s="21">
        <f t="shared" si="95"/>
        <v>177213.91401336202</v>
      </c>
    </row>
    <row r="1941" spans="1:22" x14ac:dyDescent="0.3">
      <c r="A1941" s="3" t="s">
        <v>144</v>
      </c>
      <c r="B1941" s="3">
        <v>5</v>
      </c>
      <c r="C1941" s="4" t="s">
        <v>186</v>
      </c>
      <c r="D1941" s="3" t="s">
        <v>442</v>
      </c>
      <c r="E1941" s="3" t="s">
        <v>121</v>
      </c>
      <c r="F1941" s="4" t="s">
        <v>443</v>
      </c>
      <c r="G1941" s="3" t="s">
        <v>16</v>
      </c>
      <c r="H1941" s="5">
        <v>823.33109999999999</v>
      </c>
      <c r="I1941" s="5">
        <v>2.1825000000000001</v>
      </c>
      <c r="J1941" s="5">
        <v>2.1825000000000001</v>
      </c>
      <c r="K1941" s="6">
        <v>1</v>
      </c>
      <c r="L1941" s="5">
        <v>27.44</v>
      </c>
      <c r="M1941" s="19">
        <f>H1941*INDEX('Pliegos Tarifarios (Las Condes)'!$B:$B,MATCH($B1941,'Pliegos Tarifarios (Las Condes)'!$A:$A,0))</f>
        <v>97843.021261799993</v>
      </c>
      <c r="N1941" s="19">
        <f>I1941*INDEX('Pliegos Tarifarios (Las Condes)'!$C:$C,MATCH($B1941,'Pliegos Tarifarios (Las Condes)'!$A:$A,0))</f>
        <v>7421.5279575000004</v>
      </c>
      <c r="O1941" s="19">
        <f>J1941*INDEX('Pliegos Tarifarios (Las Condes)'!$D:$D,MATCH($B1941,'Pliegos Tarifarios (Las Condes)'!$A:$A,0))</f>
        <v>30772.625805</v>
      </c>
      <c r="P1941" s="19">
        <f>H1941*INDEX('Pliegos Tarifarios (Las Condes)'!$E:$E,MATCH($B1941,'Pliegos Tarifarios (Las Condes)'!$A:$A,0))</f>
        <v>10647.317785200001</v>
      </c>
      <c r="Q1941" s="19" cm="1">
        <f t="array" ref="Q1941">H1941*_xlfn.IFS(H1941&lt;=350,INDEX('Pliegos Tarifarios (Las Condes)'!$F:$F,MATCH($B1941,'Pliegos Tarifarios (Las Condes)'!$A:$A,0)),H1941&lt;=500,INDEX('Pliegos Tarifarios (Las Condes)'!$G:$G,MATCH($B1941,'Pliegos Tarifarios (Las Condes)'!$A:$A,0)),H1941&lt;=1000,INDEX('Pliegos Tarifarios (Las Condes)'!$H:$H,MATCH($B1941,'Pliegos Tarifarios (Las Condes)'!$A:$A,0)),H1941&lt;=5000,INDEX('Pliegos Tarifarios (Las Condes)'!$I:$I,MATCH($B1941,'Pliegos Tarifarios (Las Condes)'!$A:$A,0)),H1941&gt;5000,INDEX('Pliegos Tarifarios (Las Condes)'!$J:$J,MATCH($B1941,'Pliegos Tarifarios (Las Condes)'!$A:$A,0)))/1.19</f>
        <v>1931.0227731932778</v>
      </c>
      <c r="R1941" s="19">
        <f>INDEX('Pliegos Tarifarios (Las Condes)'!$K:$K,MATCH($B1941,'Pliegos Tarifarios (Las Condes)'!$A:$A,0))</f>
        <v>723.32799999999997</v>
      </c>
      <c r="S1941" s="21">
        <f t="shared" si="93"/>
        <v>149338.84358269328</v>
      </c>
      <c r="T1941" s="21">
        <f t="shared" si="94"/>
        <v>28374.380280711724</v>
      </c>
      <c r="U1941" s="19">
        <v>0</v>
      </c>
      <c r="V1941" s="21">
        <f t="shared" si="95"/>
        <v>177713.223863405</v>
      </c>
    </row>
    <row r="1942" spans="1:22" x14ac:dyDescent="0.3">
      <c r="A1942" s="3" t="s">
        <v>144</v>
      </c>
      <c r="B1942" s="3">
        <v>5</v>
      </c>
      <c r="C1942" s="4" t="s">
        <v>186</v>
      </c>
      <c r="D1942" s="3" t="s">
        <v>444</v>
      </c>
      <c r="E1942" s="3" t="s">
        <v>121</v>
      </c>
      <c r="F1942" s="4" t="s">
        <v>445</v>
      </c>
      <c r="G1942" s="3" t="s">
        <v>16</v>
      </c>
      <c r="H1942" s="5">
        <v>822.93349999999998</v>
      </c>
      <c r="I1942" s="5">
        <v>2.1999</v>
      </c>
      <c r="J1942" s="5">
        <v>2.19</v>
      </c>
      <c r="K1942" s="6">
        <v>0.99549979544524747</v>
      </c>
      <c r="L1942" s="5">
        <v>27.43</v>
      </c>
      <c r="M1942" s="19">
        <f>H1942*INDEX('Pliegos Tarifarios (Las Condes)'!$B:$B,MATCH($B1942,'Pliegos Tarifarios (Las Condes)'!$A:$A,0))</f>
        <v>97795.771272999991</v>
      </c>
      <c r="N1942" s="19">
        <f>I1942*INDEX('Pliegos Tarifarios (Las Condes)'!$C:$C,MATCH($B1942,'Pliegos Tarifarios (Las Condes)'!$A:$A,0))</f>
        <v>7480.6961529</v>
      </c>
      <c r="O1942" s="19">
        <f>J1942*INDEX('Pliegos Tarifarios (Las Condes)'!$D:$D,MATCH($B1942,'Pliegos Tarifarios (Las Condes)'!$A:$A,0))</f>
        <v>30878.373659999997</v>
      </c>
      <c r="P1942" s="19">
        <f>H1942*INDEX('Pliegos Tarifarios (Las Condes)'!$E:$E,MATCH($B1942,'Pliegos Tarifarios (Las Condes)'!$A:$A,0))</f>
        <v>10642.176022</v>
      </c>
      <c r="Q1942" s="19" cm="1">
        <f t="array" ref="Q1942">H1942*_xlfn.IFS(H1942&lt;=350,INDEX('Pliegos Tarifarios (Las Condes)'!$F:$F,MATCH($B1942,'Pliegos Tarifarios (Las Condes)'!$A:$A,0)),H1942&lt;=500,INDEX('Pliegos Tarifarios (Las Condes)'!$G:$G,MATCH($B1942,'Pliegos Tarifarios (Las Condes)'!$A:$A,0)),H1942&lt;=1000,INDEX('Pliegos Tarifarios (Las Condes)'!$H:$H,MATCH($B1942,'Pliegos Tarifarios (Las Condes)'!$A:$A,0)),H1942&lt;=5000,INDEX('Pliegos Tarifarios (Las Condes)'!$I:$I,MATCH($B1942,'Pliegos Tarifarios (Las Condes)'!$A:$A,0)),H1942&gt;5000,INDEX('Pliegos Tarifarios (Las Condes)'!$J:$J,MATCH($B1942,'Pliegos Tarifarios (Las Condes)'!$A:$A,0)))/1.19</f>
        <v>1930.0902508403362</v>
      </c>
      <c r="R1942" s="19">
        <f>INDEX('Pliegos Tarifarios (Las Condes)'!$K:$K,MATCH($B1942,'Pliegos Tarifarios (Las Condes)'!$A:$A,0))</f>
        <v>723.32799999999997</v>
      </c>
      <c r="S1942" s="21">
        <f t="shared" si="93"/>
        <v>149450.4353587403</v>
      </c>
      <c r="T1942" s="21">
        <f t="shared" si="94"/>
        <v>28395.582718160658</v>
      </c>
      <c r="U1942" s="19">
        <v>0</v>
      </c>
      <c r="V1942" s="21">
        <f t="shared" si="95"/>
        <v>177846.01807690097</v>
      </c>
    </row>
    <row r="1943" spans="1:22" x14ac:dyDescent="0.3">
      <c r="A1943" s="3" t="s">
        <v>144</v>
      </c>
      <c r="B1943" s="3">
        <v>5</v>
      </c>
      <c r="C1943" s="4" t="s">
        <v>186</v>
      </c>
      <c r="D1943" s="3" t="s">
        <v>446</v>
      </c>
      <c r="E1943" s="3" t="s">
        <v>121</v>
      </c>
      <c r="F1943" s="4" t="s">
        <v>447</v>
      </c>
      <c r="G1943" s="3" t="s">
        <v>16</v>
      </c>
      <c r="H1943" s="5">
        <v>821.21600000000001</v>
      </c>
      <c r="I1943" s="5">
        <v>2.2044999999999999</v>
      </c>
      <c r="J1943" s="5">
        <v>2.1770999999999998</v>
      </c>
      <c r="K1943" s="6">
        <v>0.9875708777500567</v>
      </c>
      <c r="L1943" s="5">
        <v>27.37</v>
      </c>
      <c r="M1943" s="19">
        <f>H1943*INDEX('Pliegos Tarifarios (Las Condes)'!$B:$B,MATCH($B1943,'Pliegos Tarifarios (Las Condes)'!$A:$A,0))</f>
        <v>97591.667007999989</v>
      </c>
      <c r="N1943" s="19">
        <f>I1943*INDEX('Pliegos Tarifarios (Las Condes)'!$C:$C,MATCH($B1943,'Pliegos Tarifarios (Las Condes)'!$A:$A,0))</f>
        <v>7496.3383194999997</v>
      </c>
      <c r="O1943" s="19">
        <f>J1943*INDEX('Pliegos Tarifarios (Las Condes)'!$D:$D,MATCH($B1943,'Pliegos Tarifarios (Las Condes)'!$A:$A,0))</f>
        <v>30696.487349399998</v>
      </c>
      <c r="P1943" s="19">
        <f>H1943*INDEX('Pliegos Tarifarios (Las Condes)'!$E:$E,MATCH($B1943,'Pliegos Tarifarios (Las Condes)'!$A:$A,0))</f>
        <v>10619.965312</v>
      </c>
      <c r="Q1943" s="19" cm="1">
        <f t="array" ref="Q1943">H1943*_xlfn.IFS(H1943&lt;=350,INDEX('Pliegos Tarifarios (Las Condes)'!$F:$F,MATCH($B1943,'Pliegos Tarifarios (Las Condes)'!$A:$A,0)),H1943&lt;=500,INDEX('Pliegos Tarifarios (Las Condes)'!$G:$G,MATCH($B1943,'Pliegos Tarifarios (Las Condes)'!$A:$A,0)),H1943&lt;=1000,INDEX('Pliegos Tarifarios (Las Condes)'!$H:$H,MATCH($B1943,'Pliegos Tarifarios (Las Condes)'!$A:$A,0)),H1943&lt;=5000,INDEX('Pliegos Tarifarios (Las Condes)'!$I:$I,MATCH($B1943,'Pliegos Tarifarios (Las Condes)'!$A:$A,0)),H1943&gt;5000,INDEX('Pliegos Tarifarios (Las Condes)'!$J:$J,MATCH($B1943,'Pliegos Tarifarios (Las Condes)'!$A:$A,0)))/1.19</f>
        <v>1926.0620638655466</v>
      </c>
      <c r="R1943" s="19">
        <f>INDEX('Pliegos Tarifarios (Las Condes)'!$K:$K,MATCH($B1943,'Pliegos Tarifarios (Las Condes)'!$A:$A,0))</f>
        <v>723.32799999999997</v>
      </c>
      <c r="S1943" s="21">
        <f t="shared" si="93"/>
        <v>149053.84805276556</v>
      </c>
      <c r="T1943" s="21">
        <f t="shared" si="94"/>
        <v>28320.231130025459</v>
      </c>
      <c r="U1943" s="19">
        <v>0</v>
      </c>
      <c r="V1943" s="21">
        <f t="shared" si="95"/>
        <v>177374.07918279103</v>
      </c>
    </row>
    <row r="1944" spans="1:22" x14ac:dyDescent="0.3">
      <c r="A1944" s="3" t="s">
        <v>144</v>
      </c>
      <c r="B1944" s="3">
        <v>5</v>
      </c>
      <c r="C1944" s="4" t="s">
        <v>186</v>
      </c>
      <c r="D1944" s="3" t="s">
        <v>448</v>
      </c>
      <c r="E1944" s="3" t="s">
        <v>121</v>
      </c>
      <c r="F1944" s="4" t="s">
        <v>449</v>
      </c>
      <c r="G1944" s="3" t="s">
        <v>16</v>
      </c>
      <c r="H1944" s="5">
        <v>822.96669999999995</v>
      </c>
      <c r="I1944" s="5">
        <v>2.2119</v>
      </c>
      <c r="J1944" s="5">
        <v>2.1591999999999998</v>
      </c>
      <c r="K1944" s="6">
        <v>0.97617432976174323</v>
      </c>
      <c r="L1944" s="5">
        <v>27.43</v>
      </c>
      <c r="M1944" s="19">
        <f>H1944*INDEX('Pliegos Tarifarios (Las Condes)'!$B:$B,MATCH($B1944,'Pliegos Tarifarios (Las Condes)'!$A:$A,0))</f>
        <v>97799.716694599992</v>
      </c>
      <c r="N1944" s="19">
        <f>I1944*INDEX('Pliegos Tarifarios (Las Condes)'!$C:$C,MATCH($B1944,'Pliegos Tarifarios (Las Condes)'!$A:$A,0))</f>
        <v>7521.5018049</v>
      </c>
      <c r="O1944" s="19">
        <f>J1944*INDEX('Pliegos Tarifarios (Las Condes)'!$D:$D,MATCH($B1944,'Pliegos Tarifarios (Las Condes)'!$A:$A,0))</f>
        <v>30444.102468799996</v>
      </c>
      <c r="P1944" s="19">
        <f>H1944*INDEX('Pliegos Tarifarios (Las Condes)'!$E:$E,MATCH($B1944,'Pliegos Tarifarios (Las Condes)'!$A:$A,0))</f>
        <v>10642.6053644</v>
      </c>
      <c r="Q1944" s="19" cm="1">
        <f t="array" ref="Q1944">H1944*_xlfn.IFS(H1944&lt;=350,INDEX('Pliegos Tarifarios (Las Condes)'!$F:$F,MATCH($B1944,'Pliegos Tarifarios (Las Condes)'!$A:$A,0)),H1944&lt;=500,INDEX('Pliegos Tarifarios (Las Condes)'!$G:$G,MATCH($B1944,'Pliegos Tarifarios (Las Condes)'!$A:$A,0)),H1944&lt;=1000,INDEX('Pliegos Tarifarios (Las Condes)'!$H:$H,MATCH($B1944,'Pliegos Tarifarios (Las Condes)'!$A:$A,0)),H1944&lt;=5000,INDEX('Pliegos Tarifarios (Las Condes)'!$I:$I,MATCH($B1944,'Pliegos Tarifarios (Las Condes)'!$A:$A,0)),H1944&gt;5000,INDEX('Pliegos Tarifarios (Las Condes)'!$J:$J,MATCH($B1944,'Pliegos Tarifarios (Las Condes)'!$A:$A,0)))/1.19</f>
        <v>1930.168117394958</v>
      </c>
      <c r="R1944" s="19">
        <f>INDEX('Pliegos Tarifarios (Las Condes)'!$K:$K,MATCH($B1944,'Pliegos Tarifarios (Las Condes)'!$A:$A,0))</f>
        <v>723.32799999999997</v>
      </c>
      <c r="S1944" s="21">
        <f t="shared" si="93"/>
        <v>149061.42245009495</v>
      </c>
      <c r="T1944" s="21">
        <f t="shared" si="94"/>
        <v>28321.670265518042</v>
      </c>
      <c r="U1944" s="19">
        <v>0</v>
      </c>
      <c r="V1944" s="21">
        <f t="shared" si="95"/>
        <v>177383.09271561299</v>
      </c>
    </row>
    <row r="1945" spans="1:22" x14ac:dyDescent="0.3">
      <c r="A1945" s="3" t="s">
        <v>144</v>
      </c>
      <c r="B1945" s="3">
        <v>5</v>
      </c>
      <c r="C1945" s="4" t="s">
        <v>186</v>
      </c>
      <c r="D1945" s="3" t="s">
        <v>450</v>
      </c>
      <c r="E1945" s="3" t="s">
        <v>121</v>
      </c>
      <c r="F1945" s="4" t="s">
        <v>451</v>
      </c>
      <c r="G1945" s="3" t="s">
        <v>16</v>
      </c>
      <c r="H1945" s="5">
        <v>821.72410000000002</v>
      </c>
      <c r="I1945" s="5">
        <v>2.29</v>
      </c>
      <c r="J1945" s="5">
        <v>2.1659999999999999</v>
      </c>
      <c r="K1945" s="6">
        <v>0.94585152838427944</v>
      </c>
      <c r="L1945" s="5">
        <v>27.39</v>
      </c>
      <c r="M1945" s="19">
        <f>H1945*INDEX('Pliegos Tarifarios (Las Condes)'!$B:$B,MATCH($B1945,'Pliegos Tarifarios (Las Condes)'!$A:$A,0))</f>
        <v>97652.048595799992</v>
      </c>
      <c r="N1945" s="19">
        <f>I1945*INDEX('Pliegos Tarifarios (Las Condes)'!$C:$C,MATCH($B1945,'Pliegos Tarifarios (Las Condes)'!$A:$A,0))</f>
        <v>7787.0785900000001</v>
      </c>
      <c r="O1945" s="19">
        <f>J1945*INDEX('Pliegos Tarifarios (Las Condes)'!$D:$D,MATCH($B1945,'Pliegos Tarifarios (Las Condes)'!$A:$A,0))</f>
        <v>30539.980523999999</v>
      </c>
      <c r="P1945" s="19">
        <f>H1945*INDEX('Pliegos Tarifarios (Las Condes)'!$E:$E,MATCH($B1945,'Pliegos Tarifarios (Las Condes)'!$A:$A,0))</f>
        <v>10626.5360612</v>
      </c>
      <c r="Q1945" s="19" cm="1">
        <f t="array" ref="Q1945">H1945*_xlfn.IFS(H1945&lt;=350,INDEX('Pliegos Tarifarios (Las Condes)'!$F:$F,MATCH($B1945,'Pliegos Tarifarios (Las Condes)'!$A:$A,0)),H1945&lt;=500,INDEX('Pliegos Tarifarios (Las Condes)'!$G:$G,MATCH($B1945,'Pliegos Tarifarios (Las Condes)'!$A:$A,0)),H1945&lt;=1000,INDEX('Pliegos Tarifarios (Las Condes)'!$H:$H,MATCH($B1945,'Pliegos Tarifarios (Las Condes)'!$A:$A,0)),H1945&lt;=5000,INDEX('Pliegos Tarifarios (Las Condes)'!$I:$I,MATCH($B1945,'Pliegos Tarifarios (Las Condes)'!$A:$A,0)),H1945&gt;5000,INDEX('Pliegos Tarifarios (Las Condes)'!$J:$J,MATCH($B1945,'Pliegos Tarifarios (Las Condes)'!$A:$A,0)))/1.19</f>
        <v>1927.2537505042021</v>
      </c>
      <c r="R1945" s="19">
        <f>INDEX('Pliegos Tarifarios (Las Condes)'!$K:$K,MATCH($B1945,'Pliegos Tarifarios (Las Condes)'!$A:$A,0))</f>
        <v>723.32799999999997</v>
      </c>
      <c r="S1945" s="21">
        <f t="shared" si="93"/>
        <v>149256.22552150421</v>
      </c>
      <c r="T1945" s="21">
        <f t="shared" si="94"/>
        <v>28358.682849085799</v>
      </c>
      <c r="U1945" s="19">
        <v>0</v>
      </c>
      <c r="V1945" s="21">
        <f t="shared" si="95"/>
        <v>177614.90837059001</v>
      </c>
    </row>
    <row r="1946" spans="1:22" x14ac:dyDescent="0.3">
      <c r="A1946" s="3" t="s">
        <v>144</v>
      </c>
      <c r="B1946" s="3">
        <v>5</v>
      </c>
      <c r="C1946" s="4" t="s">
        <v>186</v>
      </c>
      <c r="D1946" s="3" t="s">
        <v>452</v>
      </c>
      <c r="E1946" s="3" t="s">
        <v>121</v>
      </c>
      <c r="F1946" s="4" t="s">
        <v>453</v>
      </c>
      <c r="G1946" s="3" t="s">
        <v>16</v>
      </c>
      <c r="H1946" s="5">
        <v>822.02809999999999</v>
      </c>
      <c r="I1946" s="5">
        <v>2.2797999999999998</v>
      </c>
      <c r="J1946" s="5">
        <v>2.2797999999999998</v>
      </c>
      <c r="K1946" s="6">
        <v>1</v>
      </c>
      <c r="L1946" s="5">
        <v>27.4</v>
      </c>
      <c r="M1946" s="19">
        <f>H1946*INDEX('Pliegos Tarifarios (Las Condes)'!$B:$B,MATCH($B1946,'Pliegos Tarifarios (Las Condes)'!$A:$A,0))</f>
        <v>97688.175347799988</v>
      </c>
      <c r="N1946" s="19">
        <f>I1946*INDEX('Pliegos Tarifarios (Las Condes)'!$C:$C,MATCH($B1946,'Pliegos Tarifarios (Las Condes)'!$A:$A,0))</f>
        <v>7752.393785799999</v>
      </c>
      <c r="O1946" s="19">
        <f>J1946*INDEX('Pliegos Tarifarios (Las Condes)'!$D:$D,MATCH($B1946,'Pliegos Tarifarios (Las Condes)'!$A:$A,0))</f>
        <v>32144.527977199996</v>
      </c>
      <c r="P1946" s="19">
        <f>H1946*INDEX('Pliegos Tarifarios (Las Condes)'!$E:$E,MATCH($B1946,'Pliegos Tarifarios (Las Condes)'!$A:$A,0))</f>
        <v>10630.467389200001</v>
      </c>
      <c r="Q1946" s="19" cm="1">
        <f t="array" ref="Q1946">H1946*_xlfn.IFS(H1946&lt;=350,INDEX('Pliegos Tarifarios (Las Condes)'!$F:$F,MATCH($B1946,'Pliegos Tarifarios (Las Condes)'!$A:$A,0)),H1946&lt;=500,INDEX('Pliegos Tarifarios (Las Condes)'!$G:$G,MATCH($B1946,'Pliegos Tarifarios (Las Condes)'!$A:$A,0)),H1946&lt;=1000,INDEX('Pliegos Tarifarios (Las Condes)'!$H:$H,MATCH($B1946,'Pliegos Tarifarios (Las Condes)'!$A:$A,0)),H1946&lt;=5000,INDEX('Pliegos Tarifarios (Las Condes)'!$I:$I,MATCH($B1946,'Pliegos Tarifarios (Las Condes)'!$A:$A,0)),H1946&gt;5000,INDEX('Pliegos Tarifarios (Las Condes)'!$J:$J,MATCH($B1946,'Pliegos Tarifarios (Las Condes)'!$A:$A,0)))/1.19</f>
        <v>1927.9667454621854</v>
      </c>
      <c r="R1946" s="19">
        <f>INDEX('Pliegos Tarifarios (Las Condes)'!$K:$K,MATCH($B1946,'Pliegos Tarifarios (Las Condes)'!$A:$A,0))</f>
        <v>723.32799999999997</v>
      </c>
      <c r="S1946" s="21">
        <f t="shared" si="93"/>
        <v>150866.85924546217</v>
      </c>
      <c r="T1946" s="21">
        <f t="shared" si="94"/>
        <v>28664.703256637811</v>
      </c>
      <c r="U1946" s="19">
        <v>0</v>
      </c>
      <c r="V1946" s="21">
        <f t="shared" si="95"/>
        <v>179531.56250209999</v>
      </c>
    </row>
    <row r="1947" spans="1:22" x14ac:dyDescent="0.3">
      <c r="A1947" s="3" t="s">
        <v>144</v>
      </c>
      <c r="B1947" s="3">
        <v>5</v>
      </c>
      <c r="C1947" s="4" t="s">
        <v>186</v>
      </c>
      <c r="D1947" s="3" t="s">
        <v>454</v>
      </c>
      <c r="E1947" s="3" t="s">
        <v>121</v>
      </c>
      <c r="F1947" s="4" t="s">
        <v>455</v>
      </c>
      <c r="G1947" s="3" t="s">
        <v>16</v>
      </c>
      <c r="H1947" s="5">
        <v>822.91499999999996</v>
      </c>
      <c r="I1947" s="5">
        <v>2.1886000000000001</v>
      </c>
      <c r="J1947" s="5">
        <v>2.1604999999999999</v>
      </c>
      <c r="K1947" s="6">
        <v>0.98716074202686643</v>
      </c>
      <c r="L1947" s="5">
        <v>27.43</v>
      </c>
      <c r="M1947" s="19">
        <f>H1947*INDEX('Pliegos Tarifarios (Las Condes)'!$B:$B,MATCH($B1947,'Pliegos Tarifarios (Las Condes)'!$A:$A,0))</f>
        <v>97793.572769999984</v>
      </c>
      <c r="N1947" s="19">
        <f>I1947*INDEX('Pliegos Tarifarios (Las Condes)'!$C:$C,MATCH($B1947,'Pliegos Tarifarios (Las Condes)'!$A:$A,0))</f>
        <v>7442.2708306000004</v>
      </c>
      <c r="O1947" s="19">
        <f>J1947*INDEX('Pliegos Tarifarios (Las Condes)'!$D:$D,MATCH($B1947,'Pliegos Tarifarios (Las Condes)'!$A:$A,0))</f>
        <v>30462.432096999997</v>
      </c>
      <c r="P1947" s="19">
        <f>H1947*INDEX('Pliegos Tarifarios (Las Condes)'!$E:$E,MATCH($B1947,'Pliegos Tarifarios (Las Condes)'!$A:$A,0))</f>
        <v>10641.93678</v>
      </c>
      <c r="Q1947" s="19" cm="1">
        <f t="array" ref="Q1947">H1947*_xlfn.IFS(H1947&lt;=350,INDEX('Pliegos Tarifarios (Las Condes)'!$F:$F,MATCH($B1947,'Pliegos Tarifarios (Las Condes)'!$A:$A,0)),H1947&lt;=500,INDEX('Pliegos Tarifarios (Las Condes)'!$G:$G,MATCH($B1947,'Pliegos Tarifarios (Las Condes)'!$A:$A,0)),H1947&lt;=1000,INDEX('Pliegos Tarifarios (Las Condes)'!$H:$H,MATCH($B1947,'Pliegos Tarifarios (Las Condes)'!$A:$A,0)),H1947&lt;=5000,INDEX('Pliegos Tarifarios (Las Condes)'!$I:$I,MATCH($B1947,'Pliegos Tarifarios (Las Condes)'!$A:$A,0)),H1947&gt;5000,INDEX('Pliegos Tarifarios (Las Condes)'!$J:$J,MATCH($B1947,'Pliegos Tarifarios (Las Condes)'!$A:$A,0)))/1.19</f>
        <v>1930.0468613445382</v>
      </c>
      <c r="R1947" s="19">
        <f>INDEX('Pliegos Tarifarios (Las Condes)'!$K:$K,MATCH($B1947,'Pliegos Tarifarios (Las Condes)'!$A:$A,0))</f>
        <v>723.32799999999997</v>
      </c>
      <c r="S1947" s="21">
        <f t="shared" si="93"/>
        <v>148993.58733894452</v>
      </c>
      <c r="T1947" s="21">
        <f t="shared" si="94"/>
        <v>28308.781594399457</v>
      </c>
      <c r="U1947" s="19">
        <v>0</v>
      </c>
      <c r="V1947" s="21">
        <f t="shared" si="95"/>
        <v>177302.36893334397</v>
      </c>
    </row>
    <row r="1948" spans="1:22" x14ac:dyDescent="0.3">
      <c r="A1948" s="3" t="s">
        <v>144</v>
      </c>
      <c r="B1948" s="3">
        <v>5</v>
      </c>
      <c r="C1948" s="4" t="s">
        <v>186</v>
      </c>
      <c r="D1948" s="3" t="s">
        <v>456</v>
      </c>
      <c r="E1948" s="3" t="s">
        <v>121</v>
      </c>
      <c r="F1948" s="4" t="s">
        <v>457</v>
      </c>
      <c r="G1948" s="3" t="s">
        <v>16</v>
      </c>
      <c r="H1948" s="5">
        <v>822.93079999999998</v>
      </c>
      <c r="I1948" s="5">
        <v>2.2107999999999999</v>
      </c>
      <c r="J1948" s="5">
        <v>2.1772999999999998</v>
      </c>
      <c r="K1948" s="6">
        <v>0.98484711416681736</v>
      </c>
      <c r="L1948" s="5">
        <v>27.43</v>
      </c>
      <c r="M1948" s="19">
        <f>H1948*INDEX('Pliegos Tarifarios (Las Condes)'!$B:$B,MATCH($B1948,'Pliegos Tarifarios (Las Condes)'!$A:$A,0))</f>
        <v>97795.450410399993</v>
      </c>
      <c r="N1948" s="19">
        <f>I1948*INDEX('Pliegos Tarifarios (Las Condes)'!$C:$C,MATCH($B1948,'Pliegos Tarifarios (Las Condes)'!$A:$A,0))</f>
        <v>7517.7612867999997</v>
      </c>
      <c r="O1948" s="19">
        <f>J1948*INDEX('Pliegos Tarifarios (Las Condes)'!$D:$D,MATCH($B1948,'Pliegos Tarifarios (Las Condes)'!$A:$A,0))</f>
        <v>30699.307292199996</v>
      </c>
      <c r="P1948" s="19">
        <f>H1948*INDEX('Pliegos Tarifarios (Las Condes)'!$E:$E,MATCH($B1948,'Pliegos Tarifarios (Las Condes)'!$A:$A,0))</f>
        <v>10642.1411056</v>
      </c>
      <c r="Q1948" s="19" cm="1">
        <f t="array" ref="Q1948">H1948*_xlfn.IFS(H1948&lt;=350,INDEX('Pliegos Tarifarios (Las Condes)'!$F:$F,MATCH($B1948,'Pliegos Tarifarios (Las Condes)'!$A:$A,0)),H1948&lt;=500,INDEX('Pliegos Tarifarios (Las Condes)'!$G:$G,MATCH($B1948,'Pliegos Tarifarios (Las Condes)'!$A:$A,0)),H1948&lt;=1000,INDEX('Pliegos Tarifarios (Las Condes)'!$H:$H,MATCH($B1948,'Pliegos Tarifarios (Las Condes)'!$A:$A,0)),H1948&lt;=5000,INDEX('Pliegos Tarifarios (Las Condes)'!$I:$I,MATCH($B1948,'Pliegos Tarifarios (Las Condes)'!$A:$A,0)),H1948&gt;5000,INDEX('Pliegos Tarifarios (Las Condes)'!$J:$J,MATCH($B1948,'Pliegos Tarifarios (Las Condes)'!$A:$A,0)))/1.19</f>
        <v>1930.0839183193279</v>
      </c>
      <c r="R1948" s="19">
        <f>INDEX('Pliegos Tarifarios (Las Condes)'!$K:$K,MATCH($B1948,'Pliegos Tarifarios (Las Condes)'!$A:$A,0))</f>
        <v>723.32799999999997</v>
      </c>
      <c r="S1948" s="21">
        <f t="shared" si="93"/>
        <v>149308.0720133193</v>
      </c>
      <c r="T1948" s="21">
        <f t="shared" si="94"/>
        <v>28368.533682530666</v>
      </c>
      <c r="U1948" s="19">
        <v>0</v>
      </c>
      <c r="V1948" s="21">
        <f t="shared" si="95"/>
        <v>177676.60569584995</v>
      </c>
    </row>
    <row r="1949" spans="1:22" x14ac:dyDescent="0.3">
      <c r="A1949" s="3" t="s">
        <v>144</v>
      </c>
      <c r="B1949" s="3">
        <v>5</v>
      </c>
      <c r="C1949" s="4" t="s">
        <v>186</v>
      </c>
      <c r="D1949" s="3" t="s">
        <v>458</v>
      </c>
      <c r="E1949" s="3" t="s">
        <v>121</v>
      </c>
      <c r="F1949" s="4" t="s">
        <v>459</v>
      </c>
      <c r="G1949" s="3" t="s">
        <v>16</v>
      </c>
      <c r="H1949" s="5">
        <v>823.7627</v>
      </c>
      <c r="I1949" s="5">
        <v>2.2290999999999999</v>
      </c>
      <c r="J1949" s="5">
        <v>2.1930999999999998</v>
      </c>
      <c r="K1949" s="6">
        <v>0.98384998429859583</v>
      </c>
      <c r="L1949" s="5">
        <v>27.46</v>
      </c>
      <c r="M1949" s="19">
        <f>H1949*INDEX('Pliegos Tarifarios (Las Condes)'!$B:$B,MATCH($B1949,'Pliegos Tarifarios (Las Condes)'!$A:$A,0))</f>
        <v>97894.311742599995</v>
      </c>
      <c r="N1949" s="19">
        <f>I1949*INDEX('Pliegos Tarifarios (Las Condes)'!$C:$C,MATCH($B1949,'Pliegos Tarifarios (Las Condes)'!$A:$A,0))</f>
        <v>7579.9899060999996</v>
      </c>
      <c r="O1949" s="19">
        <f>J1949*INDEX('Pliegos Tarifarios (Las Condes)'!$D:$D,MATCH($B1949,'Pliegos Tarifarios (Las Condes)'!$A:$A,0))</f>
        <v>30922.082773399998</v>
      </c>
      <c r="P1949" s="19">
        <f>H1949*INDEX('Pliegos Tarifarios (Las Condes)'!$E:$E,MATCH($B1949,'Pliegos Tarifarios (Las Condes)'!$A:$A,0))</f>
        <v>10652.899236400001</v>
      </c>
      <c r="Q1949" s="19" cm="1">
        <f t="array" ref="Q1949">H1949*_xlfn.IFS(H1949&lt;=350,INDEX('Pliegos Tarifarios (Las Condes)'!$F:$F,MATCH($B1949,'Pliegos Tarifarios (Las Condes)'!$A:$A,0)),H1949&lt;=500,INDEX('Pliegos Tarifarios (Las Condes)'!$G:$G,MATCH($B1949,'Pliegos Tarifarios (Las Condes)'!$A:$A,0)),H1949&lt;=1000,INDEX('Pliegos Tarifarios (Las Condes)'!$H:$H,MATCH($B1949,'Pliegos Tarifarios (Las Condes)'!$A:$A,0)),H1949&lt;=5000,INDEX('Pliegos Tarifarios (Las Condes)'!$I:$I,MATCH($B1949,'Pliegos Tarifarios (Las Condes)'!$A:$A,0)),H1949&gt;5000,INDEX('Pliegos Tarifarios (Las Condes)'!$J:$J,MATCH($B1949,'Pliegos Tarifarios (Las Condes)'!$A:$A,0)))/1.19</f>
        <v>1932.0350384033616</v>
      </c>
      <c r="R1949" s="19">
        <f>INDEX('Pliegos Tarifarios (Las Condes)'!$K:$K,MATCH($B1949,'Pliegos Tarifarios (Las Condes)'!$A:$A,0))</f>
        <v>723.32799999999997</v>
      </c>
      <c r="S1949" s="21">
        <f t="shared" si="93"/>
        <v>149704.64669690336</v>
      </c>
      <c r="T1949" s="21">
        <f t="shared" si="94"/>
        <v>28443.882872411639</v>
      </c>
      <c r="U1949" s="19">
        <v>0</v>
      </c>
      <c r="V1949" s="21">
        <f t="shared" si="95"/>
        <v>178148.529569315</v>
      </c>
    </row>
    <row r="1950" spans="1:22" x14ac:dyDescent="0.3">
      <c r="A1950" s="3" t="s">
        <v>144</v>
      </c>
      <c r="B1950" s="3">
        <v>5</v>
      </c>
      <c r="C1950" s="4" t="s">
        <v>186</v>
      </c>
      <c r="D1950" s="3" t="s">
        <v>460</v>
      </c>
      <c r="E1950" s="3" t="s">
        <v>121</v>
      </c>
      <c r="F1950" s="4" t="s">
        <v>461</v>
      </c>
      <c r="G1950" s="3" t="s">
        <v>16</v>
      </c>
      <c r="H1950" s="5">
        <v>822.9855</v>
      </c>
      <c r="I1950" s="5">
        <v>2.1964000000000001</v>
      </c>
      <c r="J1950" s="5">
        <v>2.1964000000000001</v>
      </c>
      <c r="K1950" s="6">
        <v>1</v>
      </c>
      <c r="L1950" s="5">
        <v>27.43</v>
      </c>
      <c r="M1950" s="19">
        <f>H1950*INDEX('Pliegos Tarifarios (Las Condes)'!$B:$B,MATCH($B1950,'Pliegos Tarifarios (Las Condes)'!$A:$A,0))</f>
        <v>97801.950849000001</v>
      </c>
      <c r="N1950" s="19">
        <f>I1950*INDEX('Pliegos Tarifarios (Las Condes)'!$C:$C,MATCH($B1950,'Pliegos Tarifarios (Las Condes)'!$A:$A,0))</f>
        <v>7468.7945044000007</v>
      </c>
      <c r="O1950" s="19">
        <f>J1950*INDEX('Pliegos Tarifarios (Las Condes)'!$D:$D,MATCH($B1950,'Pliegos Tarifarios (Las Condes)'!$A:$A,0))</f>
        <v>30968.611829600002</v>
      </c>
      <c r="P1950" s="19">
        <f>H1950*INDEX('Pliegos Tarifarios (Las Condes)'!$E:$E,MATCH($B1950,'Pliegos Tarifarios (Las Condes)'!$A:$A,0))</f>
        <v>10642.848486000001</v>
      </c>
      <c r="Q1950" s="19" cm="1">
        <f t="array" ref="Q1950">H1950*_xlfn.IFS(H1950&lt;=350,INDEX('Pliegos Tarifarios (Las Condes)'!$F:$F,MATCH($B1950,'Pliegos Tarifarios (Las Condes)'!$A:$A,0)),H1950&lt;=500,INDEX('Pliegos Tarifarios (Las Condes)'!$G:$G,MATCH($B1950,'Pliegos Tarifarios (Las Condes)'!$A:$A,0)),H1950&lt;=1000,INDEX('Pliegos Tarifarios (Las Condes)'!$H:$H,MATCH($B1950,'Pliegos Tarifarios (Las Condes)'!$A:$A,0)),H1950&lt;=5000,INDEX('Pliegos Tarifarios (Las Condes)'!$I:$I,MATCH($B1950,'Pliegos Tarifarios (Las Condes)'!$A:$A,0)),H1950&gt;5000,INDEX('Pliegos Tarifarios (Las Condes)'!$J:$J,MATCH($B1950,'Pliegos Tarifarios (Las Condes)'!$A:$A,0)))/1.19</f>
        <v>1930.2122105042019</v>
      </c>
      <c r="R1950" s="19">
        <f>INDEX('Pliegos Tarifarios (Las Condes)'!$K:$K,MATCH($B1950,'Pliegos Tarifarios (Las Condes)'!$A:$A,0))</f>
        <v>723.32799999999997</v>
      </c>
      <c r="S1950" s="21">
        <f t="shared" si="93"/>
        <v>149535.74587950422</v>
      </c>
      <c r="T1950" s="21">
        <f t="shared" si="94"/>
        <v>28411.791717105803</v>
      </c>
      <c r="U1950" s="19">
        <v>0</v>
      </c>
      <c r="V1950" s="21">
        <f t="shared" si="95"/>
        <v>177947.53759661003</v>
      </c>
    </row>
    <row r="1951" spans="1:22" x14ac:dyDescent="0.3">
      <c r="A1951" s="3" t="s">
        <v>144</v>
      </c>
      <c r="B1951" s="3">
        <v>5</v>
      </c>
      <c r="C1951" s="4" t="s">
        <v>186</v>
      </c>
      <c r="D1951" s="3" t="s">
        <v>462</v>
      </c>
      <c r="E1951" s="3" t="s">
        <v>121</v>
      </c>
      <c r="F1951" s="4" t="s">
        <v>463</v>
      </c>
      <c r="G1951" s="3" t="s">
        <v>16</v>
      </c>
      <c r="H1951" s="5">
        <v>820.71590000000003</v>
      </c>
      <c r="I1951" s="5">
        <v>2.2574999999999998</v>
      </c>
      <c r="J1951" s="5">
        <v>2.1941999999999999</v>
      </c>
      <c r="K1951" s="6">
        <v>0.97196013289036554</v>
      </c>
      <c r="L1951" s="5">
        <v>27.36</v>
      </c>
      <c r="M1951" s="19">
        <f>H1951*INDEX('Pliegos Tarifarios (Las Condes)'!$B:$B,MATCH($B1951,'Pliegos Tarifarios (Las Condes)'!$A:$A,0))</f>
        <v>97532.236124200004</v>
      </c>
      <c r="N1951" s="19">
        <f>I1951*INDEX('Pliegos Tarifarios (Las Condes)'!$C:$C,MATCH($B1951,'Pliegos Tarifarios (Las Condes)'!$A:$A,0))</f>
        <v>7676.5632824999993</v>
      </c>
      <c r="O1951" s="19">
        <f>J1951*INDEX('Pliegos Tarifarios (Las Condes)'!$D:$D,MATCH($B1951,'Pliegos Tarifarios (Las Condes)'!$A:$A,0))</f>
        <v>30937.592458799998</v>
      </c>
      <c r="P1951" s="19">
        <f>H1951*INDEX('Pliegos Tarifarios (Las Condes)'!$E:$E,MATCH($B1951,'Pliegos Tarifarios (Las Condes)'!$A:$A,0))</f>
        <v>10613.498018800001</v>
      </c>
      <c r="Q1951" s="19" cm="1">
        <f t="array" ref="Q1951">H1951*_xlfn.IFS(H1951&lt;=350,INDEX('Pliegos Tarifarios (Las Condes)'!$F:$F,MATCH($B1951,'Pliegos Tarifarios (Las Condes)'!$A:$A,0)),H1951&lt;=500,INDEX('Pliegos Tarifarios (Las Condes)'!$G:$G,MATCH($B1951,'Pliegos Tarifarios (Las Condes)'!$A:$A,0)),H1951&lt;=1000,INDEX('Pliegos Tarifarios (Las Condes)'!$H:$H,MATCH($B1951,'Pliegos Tarifarios (Las Condes)'!$A:$A,0)),H1951&lt;=5000,INDEX('Pliegos Tarifarios (Las Condes)'!$I:$I,MATCH($B1951,'Pliegos Tarifarios (Las Condes)'!$A:$A,0)),H1951&gt;5000,INDEX('Pliegos Tarifarios (Las Condes)'!$J:$J,MATCH($B1951,'Pliegos Tarifarios (Las Condes)'!$A:$A,0)))/1.19</f>
        <v>1924.889140252101</v>
      </c>
      <c r="R1951" s="19">
        <f>INDEX('Pliegos Tarifarios (Las Condes)'!$K:$K,MATCH($B1951,'Pliegos Tarifarios (Las Condes)'!$A:$A,0))</f>
        <v>723.32799999999997</v>
      </c>
      <c r="S1951" s="21">
        <f t="shared" si="93"/>
        <v>149408.10702455213</v>
      </c>
      <c r="T1951" s="21">
        <f t="shared" si="94"/>
        <v>28387.540334664904</v>
      </c>
      <c r="U1951" s="19">
        <v>0</v>
      </c>
      <c r="V1951" s="21">
        <f t="shared" si="95"/>
        <v>177795.64735921702</v>
      </c>
    </row>
    <row r="1952" spans="1:22" x14ac:dyDescent="0.3">
      <c r="A1952" s="3" t="s">
        <v>144</v>
      </c>
      <c r="B1952" s="3">
        <v>5</v>
      </c>
      <c r="C1952" s="4" t="s">
        <v>186</v>
      </c>
      <c r="D1952" s="3" t="s">
        <v>464</v>
      </c>
      <c r="E1952" s="3" t="s">
        <v>121</v>
      </c>
      <c r="F1952" s="4" t="s">
        <v>465</v>
      </c>
      <c r="G1952" s="3" t="s">
        <v>16</v>
      </c>
      <c r="H1952" s="5">
        <v>822.7287</v>
      </c>
      <c r="I1952" s="5">
        <v>2.2524999999999999</v>
      </c>
      <c r="J1952" s="5">
        <v>2.1934</v>
      </c>
      <c r="K1952" s="6">
        <v>0.97376248612652616</v>
      </c>
      <c r="L1952" s="5">
        <v>27.42</v>
      </c>
      <c r="M1952" s="19">
        <f>H1952*INDEX('Pliegos Tarifarios (Las Condes)'!$B:$B,MATCH($B1952,'Pliegos Tarifarios (Las Condes)'!$A:$A,0))</f>
        <v>97771.433250599992</v>
      </c>
      <c r="N1952" s="19">
        <f>I1952*INDEX('Pliegos Tarifarios (Las Condes)'!$C:$C,MATCH($B1952,'Pliegos Tarifarios (Las Condes)'!$A:$A,0))</f>
        <v>7659.5609274999997</v>
      </c>
      <c r="O1952" s="19">
        <f>J1952*INDEX('Pliegos Tarifarios (Las Condes)'!$D:$D,MATCH($B1952,'Pliegos Tarifarios (Las Condes)'!$A:$A,0))</f>
        <v>30926.312687599999</v>
      </c>
      <c r="P1952" s="19">
        <f>H1952*INDEX('Pliegos Tarifarios (Las Condes)'!$E:$E,MATCH($B1952,'Pliegos Tarifarios (Las Condes)'!$A:$A,0))</f>
        <v>10639.527548400001</v>
      </c>
      <c r="Q1952" s="19" cm="1">
        <f t="array" ref="Q1952">H1952*_xlfn.IFS(H1952&lt;=350,INDEX('Pliegos Tarifarios (Las Condes)'!$F:$F,MATCH($B1952,'Pliegos Tarifarios (Las Condes)'!$A:$A,0)),H1952&lt;=500,INDEX('Pliegos Tarifarios (Las Condes)'!$G:$G,MATCH($B1952,'Pliegos Tarifarios (Las Condes)'!$A:$A,0)),H1952&lt;=1000,INDEX('Pliegos Tarifarios (Las Condes)'!$H:$H,MATCH($B1952,'Pliegos Tarifarios (Las Condes)'!$A:$A,0)),H1952&lt;=5000,INDEX('Pliegos Tarifarios (Las Condes)'!$I:$I,MATCH($B1952,'Pliegos Tarifarios (Las Condes)'!$A:$A,0)),H1952&gt;5000,INDEX('Pliegos Tarifarios (Las Condes)'!$J:$J,MATCH($B1952,'Pliegos Tarifarios (Las Condes)'!$A:$A,0)))/1.19</f>
        <v>1929.6099173949581</v>
      </c>
      <c r="R1952" s="19">
        <f>INDEX('Pliegos Tarifarios (Las Condes)'!$K:$K,MATCH($B1952,'Pliegos Tarifarios (Las Condes)'!$A:$A,0))</f>
        <v>723.32799999999997</v>
      </c>
      <c r="S1952" s="21">
        <f t="shared" si="93"/>
        <v>149649.77233149495</v>
      </c>
      <c r="T1952" s="21">
        <f t="shared" si="94"/>
        <v>28433.456742984043</v>
      </c>
      <c r="U1952" s="19">
        <v>0</v>
      </c>
      <c r="V1952" s="21">
        <f t="shared" si="95"/>
        <v>178083.22907447899</v>
      </c>
    </row>
    <row r="1953" spans="1:22" x14ac:dyDescent="0.3">
      <c r="A1953" s="3" t="s">
        <v>144</v>
      </c>
      <c r="B1953" s="3">
        <v>5</v>
      </c>
      <c r="C1953" s="4" t="s">
        <v>186</v>
      </c>
      <c r="D1953" s="3" t="s">
        <v>466</v>
      </c>
      <c r="E1953" s="3" t="s">
        <v>121</v>
      </c>
      <c r="F1953" s="4" t="s">
        <v>467</v>
      </c>
      <c r="G1953" s="3" t="s">
        <v>16</v>
      </c>
      <c r="H1953" s="5">
        <v>822.18830000000003</v>
      </c>
      <c r="I1953" s="5">
        <v>2.1827000000000001</v>
      </c>
      <c r="J1953" s="5">
        <v>2.1760999999999999</v>
      </c>
      <c r="K1953" s="6">
        <v>0.9969762221102304</v>
      </c>
      <c r="L1953" s="5">
        <v>27.41</v>
      </c>
      <c r="M1953" s="19">
        <f>H1953*INDEX('Pliegos Tarifarios (Las Condes)'!$B:$B,MATCH($B1953,'Pliegos Tarifarios (Las Condes)'!$A:$A,0))</f>
        <v>97707.213195399992</v>
      </c>
      <c r="N1953" s="19">
        <f>I1953*INDEX('Pliegos Tarifarios (Las Condes)'!$C:$C,MATCH($B1953,'Pliegos Tarifarios (Las Condes)'!$A:$A,0))</f>
        <v>7422.2080517000004</v>
      </c>
      <c r="O1953" s="19">
        <f>J1953*INDEX('Pliegos Tarifarios (Las Condes)'!$D:$D,MATCH($B1953,'Pliegos Tarifarios (Las Condes)'!$A:$A,0))</f>
        <v>30682.387635399999</v>
      </c>
      <c r="P1953" s="19">
        <f>H1953*INDEX('Pliegos Tarifarios (Las Condes)'!$E:$E,MATCH($B1953,'Pliegos Tarifarios (Las Condes)'!$A:$A,0))</f>
        <v>10632.539095600001</v>
      </c>
      <c r="Q1953" s="19" cm="1">
        <f t="array" ref="Q1953">H1953*_xlfn.IFS(H1953&lt;=350,INDEX('Pliegos Tarifarios (Las Condes)'!$F:$F,MATCH($B1953,'Pliegos Tarifarios (Las Condes)'!$A:$A,0)),H1953&lt;=500,INDEX('Pliegos Tarifarios (Las Condes)'!$G:$G,MATCH($B1953,'Pliegos Tarifarios (Las Condes)'!$A:$A,0)),H1953&lt;=1000,INDEX('Pliegos Tarifarios (Las Condes)'!$H:$H,MATCH($B1953,'Pliegos Tarifarios (Las Condes)'!$A:$A,0)),H1953&lt;=5000,INDEX('Pliegos Tarifarios (Las Condes)'!$I:$I,MATCH($B1953,'Pliegos Tarifarios (Las Condes)'!$A:$A,0)),H1953&gt;5000,INDEX('Pliegos Tarifarios (Las Condes)'!$J:$J,MATCH($B1953,'Pliegos Tarifarios (Las Condes)'!$A:$A,0)))/1.19</f>
        <v>1928.342475042017</v>
      </c>
      <c r="R1953" s="19">
        <f>INDEX('Pliegos Tarifarios (Las Condes)'!$K:$K,MATCH($B1953,'Pliegos Tarifarios (Las Condes)'!$A:$A,0))</f>
        <v>723.32799999999997</v>
      </c>
      <c r="S1953" s="21">
        <f t="shared" si="93"/>
        <v>149096.01845314199</v>
      </c>
      <c r="T1953" s="21">
        <f t="shared" si="94"/>
        <v>28328.24350609698</v>
      </c>
      <c r="U1953" s="19">
        <v>0</v>
      </c>
      <c r="V1953" s="21">
        <f t="shared" si="95"/>
        <v>177424.26195923897</v>
      </c>
    </row>
    <row r="1954" spans="1:22" x14ac:dyDescent="0.3">
      <c r="A1954" s="3" t="s">
        <v>144</v>
      </c>
      <c r="B1954" s="3">
        <v>5</v>
      </c>
      <c r="C1954" s="4" t="s">
        <v>186</v>
      </c>
      <c r="D1954" s="3" t="s">
        <v>468</v>
      </c>
      <c r="E1954" s="3" t="s">
        <v>121</v>
      </c>
      <c r="F1954" s="4" t="s">
        <v>469</v>
      </c>
      <c r="G1954" s="3" t="s">
        <v>16</v>
      </c>
      <c r="H1954" s="5">
        <v>821.67439999999999</v>
      </c>
      <c r="I1954" s="5">
        <v>2.194</v>
      </c>
      <c r="J1954" s="5">
        <v>2.1555</v>
      </c>
      <c r="K1954" s="6">
        <v>0.9824521422060164</v>
      </c>
      <c r="L1954" s="5">
        <v>27.39</v>
      </c>
      <c r="M1954" s="19">
        <f>H1954*INDEX('Pliegos Tarifarios (Las Condes)'!$B:$B,MATCH($B1954,'Pliegos Tarifarios (Las Condes)'!$A:$A,0))</f>
        <v>97646.142347199988</v>
      </c>
      <c r="N1954" s="19">
        <f>I1954*INDEX('Pliegos Tarifarios (Las Condes)'!$C:$C,MATCH($B1954,'Pliegos Tarifarios (Las Condes)'!$A:$A,0))</f>
        <v>7460.633374</v>
      </c>
      <c r="O1954" s="19">
        <f>J1954*INDEX('Pliegos Tarifarios (Las Condes)'!$D:$D,MATCH($B1954,'Pliegos Tarifarios (Las Condes)'!$A:$A,0))</f>
        <v>30391.933527000001</v>
      </c>
      <c r="P1954" s="19">
        <f>H1954*INDEX('Pliegos Tarifarios (Las Condes)'!$E:$E,MATCH($B1954,'Pliegos Tarifarios (Las Condes)'!$A:$A,0))</f>
        <v>10625.893340799999</v>
      </c>
      <c r="Q1954" s="19" cm="1">
        <f t="array" ref="Q1954">H1954*_xlfn.IFS(H1954&lt;=350,INDEX('Pliegos Tarifarios (Las Condes)'!$F:$F,MATCH($B1954,'Pliegos Tarifarios (Las Condes)'!$A:$A,0)),H1954&lt;=500,INDEX('Pliegos Tarifarios (Las Condes)'!$G:$G,MATCH($B1954,'Pliegos Tarifarios (Las Condes)'!$A:$A,0)),H1954&lt;=1000,INDEX('Pliegos Tarifarios (Las Condes)'!$H:$H,MATCH($B1954,'Pliegos Tarifarios (Las Condes)'!$A:$A,0)),H1954&lt;=5000,INDEX('Pliegos Tarifarios (Las Condes)'!$I:$I,MATCH($B1954,'Pliegos Tarifarios (Las Condes)'!$A:$A,0)),H1954&gt;5000,INDEX('Pliegos Tarifarios (Las Condes)'!$J:$J,MATCH($B1954,'Pliegos Tarifarios (Las Condes)'!$A:$A,0)))/1.19</f>
        <v>1927.1371852100845</v>
      </c>
      <c r="R1954" s="19">
        <f>INDEX('Pliegos Tarifarios (Las Condes)'!$K:$K,MATCH($B1954,'Pliegos Tarifarios (Las Condes)'!$A:$A,0))</f>
        <v>723.32799999999997</v>
      </c>
      <c r="S1954" s="21">
        <f t="shared" si="93"/>
        <v>148775.06777421007</v>
      </c>
      <c r="T1954" s="21">
        <f t="shared" si="94"/>
        <v>28267.262877099914</v>
      </c>
      <c r="U1954" s="19">
        <v>0</v>
      </c>
      <c r="V1954" s="21">
        <f t="shared" si="95"/>
        <v>177042.33065130998</v>
      </c>
    </row>
    <row r="1955" spans="1:22" x14ac:dyDescent="0.3">
      <c r="A1955" s="3" t="s">
        <v>144</v>
      </c>
      <c r="B1955" s="3">
        <v>5</v>
      </c>
      <c r="C1955" s="4" t="s">
        <v>186</v>
      </c>
      <c r="D1955" s="3" t="s">
        <v>470</v>
      </c>
      <c r="E1955" s="3" t="s">
        <v>121</v>
      </c>
      <c r="F1955" s="4" t="s">
        <v>471</v>
      </c>
      <c r="G1955" s="3" t="s">
        <v>16</v>
      </c>
      <c r="H1955" s="5">
        <v>822.52549999999997</v>
      </c>
      <c r="I1955" s="5">
        <v>2.2075999999999998</v>
      </c>
      <c r="J1955" s="5">
        <v>2.2054</v>
      </c>
      <c r="K1955" s="6">
        <v>0.99900344265265462</v>
      </c>
      <c r="L1955" s="5">
        <v>27.42</v>
      </c>
      <c r="M1955" s="19">
        <f>H1955*INDEX('Pliegos Tarifarios (Las Condes)'!$B:$B,MATCH($B1955,'Pliegos Tarifarios (Las Condes)'!$A:$A,0))</f>
        <v>97747.28536899999</v>
      </c>
      <c r="N1955" s="19">
        <f>I1955*INDEX('Pliegos Tarifarios (Las Condes)'!$C:$C,MATCH($B1955,'Pliegos Tarifarios (Las Condes)'!$A:$A,0))</f>
        <v>7506.879779599999</v>
      </c>
      <c r="O1955" s="19">
        <f>J1955*INDEX('Pliegos Tarifarios (Las Condes)'!$D:$D,MATCH($B1955,'Pliegos Tarifarios (Las Condes)'!$A:$A,0))</f>
        <v>31095.509255600002</v>
      </c>
      <c r="P1955" s="19">
        <f>H1955*INDEX('Pliegos Tarifarios (Las Condes)'!$E:$E,MATCH($B1955,'Pliegos Tarifarios (Las Condes)'!$A:$A,0))</f>
        <v>10636.899766</v>
      </c>
      <c r="Q1955" s="19" cm="1">
        <f t="array" ref="Q1955">H1955*_xlfn.IFS(H1955&lt;=350,INDEX('Pliegos Tarifarios (Las Condes)'!$F:$F,MATCH($B1955,'Pliegos Tarifarios (Las Condes)'!$A:$A,0)),H1955&lt;=500,INDEX('Pliegos Tarifarios (Las Condes)'!$G:$G,MATCH($B1955,'Pliegos Tarifarios (Las Condes)'!$A:$A,0)),H1955&lt;=1000,INDEX('Pliegos Tarifarios (Las Condes)'!$H:$H,MATCH($B1955,'Pliegos Tarifarios (Las Condes)'!$A:$A,0)),H1955&lt;=5000,INDEX('Pliegos Tarifarios (Las Condes)'!$I:$I,MATCH($B1955,'Pliegos Tarifarios (Las Condes)'!$A:$A,0)),H1955&gt;5000,INDEX('Pliegos Tarifarios (Las Condes)'!$J:$J,MATCH($B1955,'Pliegos Tarifarios (Las Condes)'!$A:$A,0)))/1.19</f>
        <v>1929.133336554622</v>
      </c>
      <c r="R1955" s="19">
        <f>INDEX('Pliegos Tarifarios (Las Condes)'!$K:$K,MATCH($B1955,'Pliegos Tarifarios (Las Condes)'!$A:$A,0))</f>
        <v>723.32799999999997</v>
      </c>
      <c r="S1955" s="21">
        <f t="shared" si="93"/>
        <v>149639.03550675462</v>
      </c>
      <c r="T1955" s="21">
        <f t="shared" si="94"/>
        <v>28431.416746283379</v>
      </c>
      <c r="U1955" s="19">
        <v>0</v>
      </c>
      <c r="V1955" s="21">
        <f t="shared" si="95"/>
        <v>178070.45225303801</v>
      </c>
    </row>
    <row r="1956" spans="1:22" x14ac:dyDescent="0.3">
      <c r="A1956" s="3" t="s">
        <v>144</v>
      </c>
      <c r="B1956" s="3">
        <v>5</v>
      </c>
      <c r="C1956" s="4" t="s">
        <v>186</v>
      </c>
      <c r="D1956" s="3" t="s">
        <v>472</v>
      </c>
      <c r="E1956" s="3" t="s">
        <v>121</v>
      </c>
      <c r="F1956" s="4" t="s">
        <v>473</v>
      </c>
      <c r="G1956" s="3" t="s">
        <v>16</v>
      </c>
      <c r="H1956" s="5">
        <v>823.31500000000005</v>
      </c>
      <c r="I1956" s="5">
        <v>2.2210999999999999</v>
      </c>
      <c r="J1956" s="5">
        <v>2.2210999999999999</v>
      </c>
      <c r="K1956" s="6">
        <v>1</v>
      </c>
      <c r="L1956" s="5">
        <v>27.44</v>
      </c>
      <c r="M1956" s="19">
        <f>H1956*INDEX('Pliegos Tarifarios (Las Condes)'!$B:$B,MATCH($B1956,'Pliegos Tarifarios (Las Condes)'!$A:$A,0))</f>
        <v>97841.107969999997</v>
      </c>
      <c r="N1956" s="19">
        <f>I1956*INDEX('Pliegos Tarifarios (Las Condes)'!$C:$C,MATCH($B1956,'Pliegos Tarifarios (Las Condes)'!$A:$A,0))</f>
        <v>7552.7861380999993</v>
      </c>
      <c r="O1956" s="19">
        <f>J1956*INDEX('Pliegos Tarifarios (Las Condes)'!$D:$D,MATCH($B1956,'Pliegos Tarifarios (Las Condes)'!$A:$A,0))</f>
        <v>31316.874765399996</v>
      </c>
      <c r="P1956" s="19">
        <f>H1956*INDEX('Pliegos Tarifarios (Las Condes)'!$E:$E,MATCH($B1956,'Pliegos Tarifarios (Las Condes)'!$A:$A,0))</f>
        <v>10647.10958</v>
      </c>
      <c r="Q1956" s="19" cm="1">
        <f t="array" ref="Q1956">H1956*_xlfn.IFS(H1956&lt;=350,INDEX('Pliegos Tarifarios (Las Condes)'!$F:$F,MATCH($B1956,'Pliegos Tarifarios (Las Condes)'!$A:$A,0)),H1956&lt;=500,INDEX('Pliegos Tarifarios (Las Condes)'!$G:$G,MATCH($B1956,'Pliegos Tarifarios (Las Condes)'!$A:$A,0)),H1956&lt;=1000,INDEX('Pliegos Tarifarios (Las Condes)'!$H:$H,MATCH($B1956,'Pliegos Tarifarios (Las Condes)'!$A:$A,0)),H1956&lt;=5000,INDEX('Pliegos Tarifarios (Las Condes)'!$I:$I,MATCH($B1956,'Pliegos Tarifarios (Las Condes)'!$A:$A,0)),H1956&gt;5000,INDEX('Pliegos Tarifarios (Las Condes)'!$J:$J,MATCH($B1956,'Pliegos Tarifarios (Las Condes)'!$A:$A,0)))/1.19</f>
        <v>1930.9850126050426</v>
      </c>
      <c r="R1956" s="19">
        <f>INDEX('Pliegos Tarifarios (Las Condes)'!$K:$K,MATCH($B1956,'Pliegos Tarifarios (Las Condes)'!$A:$A,0))</f>
        <v>723.32799999999997</v>
      </c>
      <c r="S1956" s="21">
        <f t="shared" si="93"/>
        <v>150012.19146610503</v>
      </c>
      <c r="T1956" s="21">
        <f t="shared" si="94"/>
        <v>28502.316378559954</v>
      </c>
      <c r="U1956" s="19">
        <v>0</v>
      </c>
      <c r="V1956" s="21">
        <f t="shared" si="95"/>
        <v>178514.50784466497</v>
      </c>
    </row>
    <row r="1957" spans="1:22" x14ac:dyDescent="0.3">
      <c r="A1957" s="3" t="s">
        <v>144</v>
      </c>
      <c r="B1957" s="3">
        <v>5</v>
      </c>
      <c r="C1957" s="4" t="s">
        <v>186</v>
      </c>
      <c r="D1957" s="3" t="s">
        <v>474</v>
      </c>
      <c r="E1957" s="3" t="s">
        <v>121</v>
      </c>
      <c r="F1957" s="4" t="s">
        <v>475</v>
      </c>
      <c r="G1957" s="3" t="s">
        <v>16</v>
      </c>
      <c r="H1957" s="5">
        <v>819.13879999999995</v>
      </c>
      <c r="I1957" s="5">
        <v>2.2185000000000001</v>
      </c>
      <c r="J1957" s="5">
        <v>2.2185000000000001</v>
      </c>
      <c r="K1957" s="6">
        <v>1</v>
      </c>
      <c r="L1957" s="5">
        <v>27.3</v>
      </c>
      <c r="M1957" s="19">
        <f>H1957*INDEX('Pliegos Tarifarios (Las Condes)'!$B:$B,MATCH($B1957,'Pliegos Tarifarios (Las Condes)'!$A:$A,0))</f>
        <v>97344.816714399989</v>
      </c>
      <c r="N1957" s="19">
        <f>I1957*INDEX('Pliegos Tarifarios (Las Condes)'!$C:$C,MATCH($B1957,'Pliegos Tarifarios (Las Condes)'!$A:$A,0))</f>
        <v>7543.9449135000004</v>
      </c>
      <c r="O1957" s="19">
        <f>J1957*INDEX('Pliegos Tarifarios (Las Condes)'!$D:$D,MATCH($B1957,'Pliegos Tarifarios (Las Condes)'!$A:$A,0))</f>
        <v>31280.215509000001</v>
      </c>
      <c r="P1957" s="19">
        <f>H1957*INDEX('Pliegos Tarifarios (Las Condes)'!$E:$E,MATCH($B1957,'Pliegos Tarifarios (Las Condes)'!$A:$A,0))</f>
        <v>10593.1029616</v>
      </c>
      <c r="Q1957" s="19" cm="1">
        <f t="array" ref="Q1957">H1957*_xlfn.IFS(H1957&lt;=350,INDEX('Pliegos Tarifarios (Las Condes)'!$F:$F,MATCH($B1957,'Pliegos Tarifarios (Las Condes)'!$A:$A,0)),H1957&lt;=500,INDEX('Pliegos Tarifarios (Las Condes)'!$G:$G,MATCH($B1957,'Pliegos Tarifarios (Las Condes)'!$A:$A,0)),H1957&lt;=1000,INDEX('Pliegos Tarifarios (Las Condes)'!$H:$H,MATCH($B1957,'Pliegos Tarifarios (Las Condes)'!$A:$A,0)),H1957&lt;=5000,INDEX('Pliegos Tarifarios (Las Condes)'!$I:$I,MATCH($B1957,'Pliegos Tarifarios (Las Condes)'!$A:$A,0)),H1957&gt;5000,INDEX('Pliegos Tarifarios (Las Condes)'!$J:$J,MATCH($B1957,'Pliegos Tarifarios (Las Condes)'!$A:$A,0)))/1.19</f>
        <v>1921.1902443697481</v>
      </c>
      <c r="R1957" s="19">
        <f>INDEX('Pliegos Tarifarios (Las Condes)'!$K:$K,MATCH($B1957,'Pliegos Tarifarios (Las Condes)'!$A:$A,0))</f>
        <v>723.32799999999997</v>
      </c>
      <c r="S1957" s="21">
        <f t="shared" si="93"/>
        <v>149406.59834286978</v>
      </c>
      <c r="T1957" s="21">
        <f t="shared" si="94"/>
        <v>28387.253685145257</v>
      </c>
      <c r="U1957" s="19">
        <v>0</v>
      </c>
      <c r="V1957" s="21">
        <f t="shared" si="95"/>
        <v>177793.85202801504</v>
      </c>
    </row>
    <row r="1958" spans="1:22" x14ac:dyDescent="0.3">
      <c r="A1958" s="3" t="s">
        <v>144</v>
      </c>
      <c r="B1958" s="3">
        <v>5</v>
      </c>
      <c r="C1958" s="4" t="s">
        <v>186</v>
      </c>
      <c r="D1958" s="3" t="s">
        <v>476</v>
      </c>
      <c r="E1958" s="3" t="s">
        <v>121</v>
      </c>
      <c r="F1958" s="4" t="s">
        <v>477</v>
      </c>
      <c r="G1958" s="3" t="s">
        <v>16</v>
      </c>
      <c r="H1958" s="5">
        <v>821.93269999999995</v>
      </c>
      <c r="I1958" s="5">
        <v>2.2324000000000002</v>
      </c>
      <c r="J1958" s="5">
        <v>2.2324000000000002</v>
      </c>
      <c r="K1958" s="6">
        <v>1</v>
      </c>
      <c r="L1958" s="5">
        <v>27.4</v>
      </c>
      <c r="M1958" s="19">
        <f>H1958*INDEX('Pliegos Tarifarios (Las Condes)'!$B:$B,MATCH($B1958,'Pliegos Tarifarios (Las Condes)'!$A:$A,0))</f>
        <v>97676.838202599989</v>
      </c>
      <c r="N1958" s="19">
        <f>I1958*INDEX('Pliegos Tarifarios (Las Condes)'!$C:$C,MATCH($B1958,'Pliegos Tarifarios (Las Condes)'!$A:$A,0))</f>
        <v>7591.2114604000008</v>
      </c>
      <c r="O1958" s="19">
        <f>J1958*INDEX('Pliegos Tarifarios (Las Condes)'!$D:$D,MATCH($B1958,'Pliegos Tarifarios (Las Condes)'!$A:$A,0))</f>
        <v>31476.2015336</v>
      </c>
      <c r="P1958" s="19">
        <f>H1958*INDEX('Pliegos Tarifarios (Las Condes)'!$E:$E,MATCH($B1958,'Pliegos Tarifarios (Las Condes)'!$A:$A,0))</f>
        <v>10629.233676399999</v>
      </c>
      <c r="Q1958" s="19" cm="1">
        <f t="array" ref="Q1958">H1958*_xlfn.IFS(H1958&lt;=350,INDEX('Pliegos Tarifarios (Las Condes)'!$F:$F,MATCH($B1958,'Pliegos Tarifarios (Las Condes)'!$A:$A,0)),H1958&lt;=500,INDEX('Pliegos Tarifarios (Las Condes)'!$G:$G,MATCH($B1958,'Pliegos Tarifarios (Las Condes)'!$A:$A,0)),H1958&lt;=1000,INDEX('Pliegos Tarifarios (Las Condes)'!$H:$H,MATCH($B1958,'Pliegos Tarifarios (Las Condes)'!$A:$A,0)),H1958&lt;=5000,INDEX('Pliegos Tarifarios (Las Condes)'!$I:$I,MATCH($B1958,'Pliegos Tarifarios (Las Condes)'!$A:$A,0)),H1958&gt;5000,INDEX('Pliegos Tarifarios (Las Condes)'!$J:$J,MATCH($B1958,'Pliegos Tarifarios (Las Condes)'!$A:$A,0)))/1.19</f>
        <v>1927.742996386555</v>
      </c>
      <c r="R1958" s="19">
        <f>INDEX('Pliegos Tarifarios (Las Condes)'!$K:$K,MATCH($B1958,'Pliegos Tarifarios (Las Condes)'!$A:$A,0))</f>
        <v>723.32799999999997</v>
      </c>
      <c r="S1958" s="21">
        <f t="shared" si="93"/>
        <v>150024.55586938653</v>
      </c>
      <c r="T1958" s="21">
        <f t="shared" si="94"/>
        <v>28504.66561518344</v>
      </c>
      <c r="U1958" s="19">
        <v>0</v>
      </c>
      <c r="V1958" s="21">
        <f t="shared" si="95"/>
        <v>178529.22148456998</v>
      </c>
    </row>
    <row r="1959" spans="1:22" x14ac:dyDescent="0.3">
      <c r="A1959" s="3" t="s">
        <v>144</v>
      </c>
      <c r="B1959" s="3">
        <v>5</v>
      </c>
      <c r="C1959" s="4" t="s">
        <v>186</v>
      </c>
      <c r="D1959" s="3" t="s">
        <v>478</v>
      </c>
      <c r="E1959" s="3" t="s">
        <v>121</v>
      </c>
      <c r="F1959" s="4" t="s">
        <v>479</v>
      </c>
      <c r="G1959" s="3" t="s">
        <v>16</v>
      </c>
      <c r="H1959" s="5">
        <v>822.51589999999999</v>
      </c>
      <c r="I1959" s="5">
        <v>2.2199</v>
      </c>
      <c r="J1959" s="5">
        <v>2.1787000000000001</v>
      </c>
      <c r="K1959" s="6">
        <v>0.98144060543267719</v>
      </c>
      <c r="L1959" s="5">
        <v>27.42</v>
      </c>
      <c r="M1959" s="19">
        <f>H1959*INDEX('Pliegos Tarifarios (Las Condes)'!$B:$B,MATCH($B1959,'Pliegos Tarifarios (Las Condes)'!$A:$A,0))</f>
        <v>97746.14452419999</v>
      </c>
      <c r="N1959" s="19">
        <f>I1959*INDEX('Pliegos Tarifarios (Las Condes)'!$C:$C,MATCH($B1959,'Pliegos Tarifarios (Las Condes)'!$A:$A,0))</f>
        <v>7548.7055729000003</v>
      </c>
      <c r="O1959" s="19">
        <f>J1959*INDEX('Pliegos Tarifarios (Las Condes)'!$D:$D,MATCH($B1959,'Pliegos Tarifarios (Las Condes)'!$A:$A,0))</f>
        <v>30719.046891800001</v>
      </c>
      <c r="P1959" s="19">
        <f>H1959*INDEX('Pliegos Tarifarios (Las Condes)'!$E:$E,MATCH($B1959,'Pliegos Tarifarios (Las Condes)'!$A:$A,0))</f>
        <v>10636.7756188</v>
      </c>
      <c r="Q1959" s="19" cm="1">
        <f t="array" ref="Q1959">H1959*_xlfn.IFS(H1959&lt;=350,INDEX('Pliegos Tarifarios (Las Condes)'!$F:$F,MATCH($B1959,'Pliegos Tarifarios (Las Condes)'!$A:$A,0)),H1959&lt;=500,INDEX('Pliegos Tarifarios (Las Condes)'!$G:$G,MATCH($B1959,'Pliegos Tarifarios (Las Condes)'!$A:$A,0)),H1959&lt;=1000,INDEX('Pliegos Tarifarios (Las Condes)'!$H:$H,MATCH($B1959,'Pliegos Tarifarios (Las Condes)'!$A:$A,0)),H1959&lt;=5000,INDEX('Pliegos Tarifarios (Las Condes)'!$I:$I,MATCH($B1959,'Pliegos Tarifarios (Las Condes)'!$A:$A,0)),H1959&gt;5000,INDEX('Pliegos Tarifarios (Las Condes)'!$J:$J,MATCH($B1959,'Pliegos Tarifarios (Las Condes)'!$A:$A,0)))/1.19</f>
        <v>1929.11082092437</v>
      </c>
      <c r="R1959" s="19">
        <f>INDEX('Pliegos Tarifarios (Las Condes)'!$K:$K,MATCH($B1959,'Pliegos Tarifarios (Las Condes)'!$A:$A,0))</f>
        <v>723.32799999999997</v>
      </c>
      <c r="S1959" s="21">
        <f t="shared" si="93"/>
        <v>149303.11142862437</v>
      </c>
      <c r="T1959" s="21">
        <f t="shared" si="94"/>
        <v>28367.591171438631</v>
      </c>
      <c r="U1959" s="19">
        <v>0</v>
      </c>
      <c r="V1959" s="21">
        <f t="shared" si="95"/>
        <v>177670.702600063</v>
      </c>
    </row>
    <row r="1960" spans="1:22" x14ac:dyDescent="0.3">
      <c r="A1960" s="3" t="s">
        <v>144</v>
      </c>
      <c r="B1960" s="3">
        <v>5</v>
      </c>
      <c r="C1960" s="4" t="s">
        <v>186</v>
      </c>
      <c r="D1960" s="3" t="s">
        <v>480</v>
      </c>
      <c r="E1960" s="3" t="s">
        <v>121</v>
      </c>
      <c r="F1960" s="4" t="s">
        <v>481</v>
      </c>
      <c r="G1960" s="3" t="s">
        <v>16</v>
      </c>
      <c r="H1960" s="5">
        <v>820.50300000000004</v>
      </c>
      <c r="I1960" s="5">
        <v>2.2728000000000002</v>
      </c>
      <c r="J1960" s="5">
        <v>2.2728000000000002</v>
      </c>
      <c r="K1960" s="6">
        <v>1</v>
      </c>
      <c r="L1960" s="5">
        <v>27.35</v>
      </c>
      <c r="M1960" s="19">
        <f>H1960*INDEX('Pliegos Tarifarios (Las Condes)'!$B:$B,MATCH($B1960,'Pliegos Tarifarios (Las Condes)'!$A:$A,0))</f>
        <v>97506.935513999997</v>
      </c>
      <c r="N1960" s="19">
        <f>I1960*INDEX('Pliegos Tarifarios (Las Condes)'!$C:$C,MATCH($B1960,'Pliegos Tarifarios (Las Condes)'!$A:$A,0))</f>
        <v>7728.5904888000005</v>
      </c>
      <c r="O1960" s="19">
        <f>J1960*INDEX('Pliegos Tarifarios (Las Condes)'!$D:$D,MATCH($B1960,'Pliegos Tarifarios (Las Condes)'!$A:$A,0))</f>
        <v>32045.829979200003</v>
      </c>
      <c r="P1960" s="19">
        <f>H1960*INDEX('Pliegos Tarifarios (Las Condes)'!$E:$E,MATCH($B1960,'Pliegos Tarifarios (Las Condes)'!$A:$A,0))</f>
        <v>10610.744796000001</v>
      </c>
      <c r="Q1960" s="19" cm="1">
        <f t="array" ref="Q1960">H1960*_xlfn.IFS(H1960&lt;=350,INDEX('Pliegos Tarifarios (Las Condes)'!$F:$F,MATCH($B1960,'Pliegos Tarifarios (Las Condes)'!$A:$A,0)),H1960&lt;=500,INDEX('Pliegos Tarifarios (Las Condes)'!$G:$G,MATCH($B1960,'Pliegos Tarifarios (Las Condes)'!$A:$A,0)),H1960&lt;=1000,INDEX('Pliegos Tarifarios (Las Condes)'!$H:$H,MATCH($B1960,'Pliegos Tarifarios (Las Condes)'!$A:$A,0)),H1960&lt;=5000,INDEX('Pliegos Tarifarios (Las Condes)'!$I:$I,MATCH($B1960,'Pliegos Tarifarios (Las Condes)'!$A:$A,0)),H1960&gt;5000,INDEX('Pliegos Tarifarios (Las Condes)'!$J:$J,MATCH($B1960,'Pliegos Tarifarios (Las Condes)'!$A:$A,0)))/1.19</f>
        <v>1924.389809243698</v>
      </c>
      <c r="R1960" s="19">
        <f>INDEX('Pliegos Tarifarios (Las Condes)'!$K:$K,MATCH($B1960,'Pliegos Tarifarios (Las Condes)'!$A:$A,0))</f>
        <v>723.32799999999997</v>
      </c>
      <c r="S1960" s="21">
        <f t="shared" si="93"/>
        <v>150539.81858724373</v>
      </c>
      <c r="T1960" s="21">
        <f t="shared" si="94"/>
        <v>28602.565531576311</v>
      </c>
      <c r="U1960" s="19">
        <v>0</v>
      </c>
      <c r="V1960" s="21">
        <f t="shared" si="95"/>
        <v>179142.38411882005</v>
      </c>
    </row>
    <row r="1961" spans="1:22" x14ac:dyDescent="0.3">
      <c r="A1961" s="3" t="s">
        <v>144</v>
      </c>
      <c r="B1961" s="3">
        <v>5</v>
      </c>
      <c r="C1961" s="4" t="s">
        <v>186</v>
      </c>
      <c r="D1961" s="3" t="s">
        <v>482</v>
      </c>
      <c r="E1961" s="3" t="s">
        <v>121</v>
      </c>
      <c r="F1961" s="4" t="s">
        <v>483</v>
      </c>
      <c r="G1961" s="3" t="s">
        <v>16</v>
      </c>
      <c r="H1961" s="5">
        <v>824.1902</v>
      </c>
      <c r="I1961" s="5">
        <v>2.2029000000000001</v>
      </c>
      <c r="J1961" s="5">
        <v>2.2029000000000001</v>
      </c>
      <c r="K1961" s="6">
        <v>1</v>
      </c>
      <c r="L1961" s="5">
        <v>27.47</v>
      </c>
      <c r="M1961" s="19">
        <f>H1961*INDEX('Pliegos Tarifarios (Las Condes)'!$B:$B,MATCH($B1961,'Pliegos Tarifarios (Las Condes)'!$A:$A,0))</f>
        <v>97945.114987599998</v>
      </c>
      <c r="N1961" s="19">
        <f>I1961*INDEX('Pliegos Tarifarios (Las Condes)'!$C:$C,MATCH($B1961,'Pliegos Tarifarios (Las Condes)'!$A:$A,0))</f>
        <v>7490.8975659000007</v>
      </c>
      <c r="O1961" s="19">
        <f>J1961*INDEX('Pliegos Tarifarios (Las Condes)'!$D:$D,MATCH($B1961,'Pliegos Tarifarios (Las Condes)'!$A:$A,0))</f>
        <v>31060.2599706</v>
      </c>
      <c r="P1961" s="19">
        <f>H1961*INDEX('Pliegos Tarifarios (Las Condes)'!$E:$E,MATCH($B1961,'Pliegos Tarifarios (Las Condes)'!$A:$A,0))</f>
        <v>10658.427666400001</v>
      </c>
      <c r="Q1961" s="19" cm="1">
        <f t="array" ref="Q1961">H1961*_xlfn.IFS(H1961&lt;=350,INDEX('Pliegos Tarifarios (Las Condes)'!$F:$F,MATCH($B1961,'Pliegos Tarifarios (Las Condes)'!$A:$A,0)),H1961&lt;=500,INDEX('Pliegos Tarifarios (Las Condes)'!$G:$G,MATCH($B1961,'Pliegos Tarifarios (Las Condes)'!$A:$A,0)),H1961&lt;=1000,INDEX('Pliegos Tarifarios (Las Condes)'!$H:$H,MATCH($B1961,'Pliegos Tarifarios (Las Condes)'!$A:$A,0)),H1961&lt;=5000,INDEX('Pliegos Tarifarios (Las Condes)'!$I:$I,MATCH($B1961,'Pliegos Tarifarios (Las Condes)'!$A:$A,0)),H1961&gt;5000,INDEX('Pliegos Tarifarios (Las Condes)'!$J:$J,MATCH($B1961,'Pliegos Tarifarios (Las Condes)'!$A:$A,0)))/1.19</f>
        <v>1933.0376875630254</v>
      </c>
      <c r="R1961" s="19">
        <f>INDEX('Pliegos Tarifarios (Las Condes)'!$K:$K,MATCH($B1961,'Pliegos Tarifarios (Las Condes)'!$A:$A,0))</f>
        <v>723.32799999999997</v>
      </c>
      <c r="S1961" s="21">
        <f t="shared" si="93"/>
        <v>149811.06587806303</v>
      </c>
      <c r="T1961" s="21">
        <f t="shared" si="94"/>
        <v>28464.102516831976</v>
      </c>
      <c r="U1961" s="19">
        <v>0</v>
      </c>
      <c r="V1961" s="21">
        <f t="shared" si="95"/>
        <v>178275.16839489501</v>
      </c>
    </row>
    <row r="1962" spans="1:22" x14ac:dyDescent="0.3">
      <c r="A1962" s="3" t="s">
        <v>144</v>
      </c>
      <c r="B1962" s="3">
        <v>5</v>
      </c>
      <c r="C1962" s="4" t="s">
        <v>186</v>
      </c>
      <c r="D1962" s="3" t="s">
        <v>484</v>
      </c>
      <c r="E1962" s="3" t="s">
        <v>121</v>
      </c>
      <c r="F1962" s="4" t="s">
        <v>485</v>
      </c>
      <c r="G1962" s="3" t="s">
        <v>16</v>
      </c>
      <c r="H1962" s="5">
        <v>821.99090000000001</v>
      </c>
      <c r="I1962" s="5">
        <v>2.2101000000000002</v>
      </c>
      <c r="J1962" s="5">
        <v>2.2035999999999998</v>
      </c>
      <c r="K1962" s="6">
        <v>0.99705895660829813</v>
      </c>
      <c r="L1962" s="5">
        <v>27.4</v>
      </c>
      <c r="M1962" s="19">
        <f>H1962*INDEX('Pliegos Tarifarios (Las Condes)'!$B:$B,MATCH($B1962,'Pliegos Tarifarios (Las Condes)'!$A:$A,0))</f>
        <v>97683.754574199993</v>
      </c>
      <c r="N1962" s="19">
        <f>I1962*INDEX('Pliegos Tarifarios (Las Condes)'!$C:$C,MATCH($B1962,'Pliegos Tarifarios (Las Condes)'!$A:$A,0))</f>
        <v>7515.3809571000002</v>
      </c>
      <c r="O1962" s="19">
        <f>J1962*INDEX('Pliegos Tarifarios (Las Condes)'!$D:$D,MATCH($B1962,'Pliegos Tarifarios (Las Condes)'!$A:$A,0))</f>
        <v>31070.129770399995</v>
      </c>
      <c r="P1962" s="19">
        <f>H1962*INDEX('Pliegos Tarifarios (Las Condes)'!$E:$E,MATCH($B1962,'Pliegos Tarifarios (Las Condes)'!$A:$A,0))</f>
        <v>10629.9863188</v>
      </c>
      <c r="Q1962" s="19" cm="1">
        <f t="array" ref="Q1962">H1962*_xlfn.IFS(H1962&lt;=350,INDEX('Pliegos Tarifarios (Las Condes)'!$F:$F,MATCH($B1962,'Pliegos Tarifarios (Las Condes)'!$A:$A,0)),H1962&lt;=500,INDEX('Pliegos Tarifarios (Las Condes)'!$G:$G,MATCH($B1962,'Pliegos Tarifarios (Las Condes)'!$A:$A,0)),H1962&lt;=1000,INDEX('Pliegos Tarifarios (Las Condes)'!$H:$H,MATCH($B1962,'Pliegos Tarifarios (Las Condes)'!$A:$A,0)),H1962&lt;=5000,INDEX('Pliegos Tarifarios (Las Condes)'!$I:$I,MATCH($B1962,'Pliegos Tarifarios (Las Condes)'!$A:$A,0)),H1962&gt;5000,INDEX('Pliegos Tarifarios (Las Condes)'!$J:$J,MATCH($B1962,'Pliegos Tarifarios (Las Condes)'!$A:$A,0)))/1.19</f>
        <v>1927.8794973949582</v>
      </c>
      <c r="R1962" s="19">
        <f>INDEX('Pliegos Tarifarios (Las Condes)'!$K:$K,MATCH($B1962,'Pliegos Tarifarios (Las Condes)'!$A:$A,0))</f>
        <v>723.32799999999997</v>
      </c>
      <c r="S1962" s="21">
        <f t="shared" si="93"/>
        <v>149550.45911789493</v>
      </c>
      <c r="T1962" s="21">
        <f t="shared" si="94"/>
        <v>28414.587232400037</v>
      </c>
      <c r="U1962" s="19">
        <v>0</v>
      </c>
      <c r="V1962" s="21">
        <f t="shared" si="95"/>
        <v>177965.04635029496</v>
      </c>
    </row>
    <row r="1963" spans="1:22" x14ac:dyDescent="0.3">
      <c r="A1963" s="3" t="s">
        <v>144</v>
      </c>
      <c r="B1963" s="3">
        <v>5</v>
      </c>
      <c r="C1963" s="4" t="s">
        <v>186</v>
      </c>
      <c r="D1963" s="3" t="s">
        <v>486</v>
      </c>
      <c r="E1963" s="3" t="s">
        <v>121</v>
      </c>
      <c r="F1963" s="4" t="s">
        <v>487</v>
      </c>
      <c r="G1963" s="3" t="s">
        <v>16</v>
      </c>
      <c r="H1963" s="5">
        <v>824.072</v>
      </c>
      <c r="I1963" s="5">
        <v>2.2267999999999999</v>
      </c>
      <c r="J1963" s="5">
        <v>2.1688000000000001</v>
      </c>
      <c r="K1963" s="6">
        <v>0.97395365546973245</v>
      </c>
      <c r="L1963" s="5">
        <v>27.47</v>
      </c>
      <c r="M1963" s="19">
        <f>H1963*INDEX('Pliegos Tarifarios (Las Condes)'!$B:$B,MATCH($B1963,'Pliegos Tarifarios (Las Condes)'!$A:$A,0))</f>
        <v>97931.068335999997</v>
      </c>
      <c r="N1963" s="19">
        <f>I1963*INDEX('Pliegos Tarifarios (Las Condes)'!$C:$C,MATCH($B1963,'Pliegos Tarifarios (Las Condes)'!$A:$A,0))</f>
        <v>7572.1688227999994</v>
      </c>
      <c r="O1963" s="19">
        <f>J1963*INDEX('Pliegos Tarifarios (Las Condes)'!$D:$D,MATCH($B1963,'Pliegos Tarifarios (Las Condes)'!$A:$A,0))</f>
        <v>30579.459723200001</v>
      </c>
      <c r="P1963" s="19">
        <f>H1963*INDEX('Pliegos Tarifarios (Las Condes)'!$E:$E,MATCH($B1963,'Pliegos Tarifarios (Las Condes)'!$A:$A,0))</f>
        <v>10656.899104</v>
      </c>
      <c r="Q1963" s="19" cm="1">
        <f t="array" ref="Q1963">H1963*_xlfn.IFS(H1963&lt;=350,INDEX('Pliegos Tarifarios (Las Condes)'!$F:$F,MATCH($B1963,'Pliegos Tarifarios (Las Condes)'!$A:$A,0)),H1963&lt;=500,INDEX('Pliegos Tarifarios (Las Condes)'!$G:$G,MATCH($B1963,'Pliegos Tarifarios (Las Condes)'!$A:$A,0)),H1963&lt;=1000,INDEX('Pliegos Tarifarios (Las Condes)'!$H:$H,MATCH($B1963,'Pliegos Tarifarios (Las Condes)'!$A:$A,0)),H1963&lt;=5000,INDEX('Pliegos Tarifarios (Las Condes)'!$I:$I,MATCH($B1963,'Pliegos Tarifarios (Las Condes)'!$A:$A,0)),H1963&gt;5000,INDEX('Pliegos Tarifarios (Las Condes)'!$J:$J,MATCH($B1963,'Pliegos Tarifarios (Las Condes)'!$A:$A,0)))/1.19</f>
        <v>1932.7604638655466</v>
      </c>
      <c r="R1963" s="19">
        <f>INDEX('Pliegos Tarifarios (Las Condes)'!$K:$K,MATCH($B1963,'Pliegos Tarifarios (Las Condes)'!$A:$A,0))</f>
        <v>723.32799999999997</v>
      </c>
      <c r="S1963" s="21">
        <f t="shared" si="93"/>
        <v>149395.68444986557</v>
      </c>
      <c r="T1963" s="21">
        <f t="shared" si="94"/>
        <v>28385.180045474459</v>
      </c>
      <c r="U1963" s="19">
        <v>0</v>
      </c>
      <c r="V1963" s="21">
        <f t="shared" si="95"/>
        <v>177780.86449534004</v>
      </c>
    </row>
    <row r="1964" spans="1:22" x14ac:dyDescent="0.3">
      <c r="A1964" s="3" t="s">
        <v>144</v>
      </c>
      <c r="B1964" s="3">
        <v>5</v>
      </c>
      <c r="C1964" s="4" t="s">
        <v>186</v>
      </c>
      <c r="D1964" s="3" t="s">
        <v>488</v>
      </c>
      <c r="E1964" s="3" t="s">
        <v>121</v>
      </c>
      <c r="F1964" s="4" t="s">
        <v>489</v>
      </c>
      <c r="G1964" s="3" t="s">
        <v>16</v>
      </c>
      <c r="H1964" s="5">
        <v>824.42920000000004</v>
      </c>
      <c r="I1964" s="5">
        <v>2.2513000000000001</v>
      </c>
      <c r="J1964" s="5">
        <v>2.1185</v>
      </c>
      <c r="K1964" s="6">
        <v>0.94101185981432944</v>
      </c>
      <c r="L1964" s="5">
        <v>27.48</v>
      </c>
      <c r="M1964" s="19">
        <f>H1964*INDEX('Pliegos Tarifarios (Las Condes)'!$B:$B,MATCH($B1964,'Pliegos Tarifarios (Las Condes)'!$A:$A,0))</f>
        <v>97973.517269599994</v>
      </c>
      <c r="N1964" s="19">
        <f>I1964*INDEX('Pliegos Tarifarios (Las Condes)'!$C:$C,MATCH($B1964,'Pliegos Tarifarios (Las Condes)'!$A:$A,0))</f>
        <v>7655.4803623000007</v>
      </c>
      <c r="O1964" s="19">
        <f>J1964*INDEX('Pliegos Tarifarios (Las Condes)'!$D:$D,MATCH($B1964,'Pliegos Tarifarios (Las Condes)'!$A:$A,0))</f>
        <v>29870.244108999999</v>
      </c>
      <c r="P1964" s="19">
        <f>H1964*INDEX('Pliegos Tarifarios (Las Condes)'!$E:$E,MATCH($B1964,'Pliegos Tarifarios (Las Condes)'!$A:$A,0))</f>
        <v>10661.518414400001</v>
      </c>
      <c r="Q1964" s="19" cm="1">
        <f t="array" ref="Q1964">H1964*_xlfn.IFS(H1964&lt;=350,INDEX('Pliegos Tarifarios (Las Condes)'!$F:$F,MATCH($B1964,'Pliegos Tarifarios (Las Condes)'!$A:$A,0)),H1964&lt;=500,INDEX('Pliegos Tarifarios (Las Condes)'!$G:$G,MATCH($B1964,'Pliegos Tarifarios (Las Condes)'!$A:$A,0)),H1964&lt;=1000,INDEX('Pliegos Tarifarios (Las Condes)'!$H:$H,MATCH($B1964,'Pliegos Tarifarios (Las Condes)'!$A:$A,0)),H1964&lt;=5000,INDEX('Pliegos Tarifarios (Las Condes)'!$I:$I,MATCH($B1964,'Pliegos Tarifarios (Las Condes)'!$A:$A,0)),H1964&gt;5000,INDEX('Pliegos Tarifarios (Las Condes)'!$J:$J,MATCH($B1964,'Pliegos Tarifarios (Las Condes)'!$A:$A,0)))/1.19</f>
        <v>1933.5982329411768</v>
      </c>
      <c r="R1964" s="19">
        <f>INDEX('Pliegos Tarifarios (Las Condes)'!$K:$K,MATCH($B1964,'Pliegos Tarifarios (Las Condes)'!$A:$A,0))</f>
        <v>723.32799999999997</v>
      </c>
      <c r="S1964" s="21">
        <f t="shared" si="93"/>
        <v>148817.68638824119</v>
      </c>
      <c r="T1964" s="21">
        <f t="shared" si="94"/>
        <v>28275.360413765826</v>
      </c>
      <c r="U1964" s="19">
        <v>0</v>
      </c>
      <c r="V1964" s="21">
        <f t="shared" si="95"/>
        <v>177093.04680200701</v>
      </c>
    </row>
    <row r="1965" spans="1:22" x14ac:dyDescent="0.3">
      <c r="A1965" s="3" t="s">
        <v>144</v>
      </c>
      <c r="B1965" s="3">
        <v>5</v>
      </c>
      <c r="C1965" s="4" t="s">
        <v>186</v>
      </c>
      <c r="D1965" s="3" t="s">
        <v>490</v>
      </c>
      <c r="E1965" s="3" t="s">
        <v>121</v>
      </c>
      <c r="F1965" s="4" t="s">
        <v>491</v>
      </c>
      <c r="G1965" s="3" t="s">
        <v>16</v>
      </c>
      <c r="H1965" s="5">
        <v>822.22090000000003</v>
      </c>
      <c r="I1965" s="5">
        <v>2.1989999999999998</v>
      </c>
      <c r="J1965" s="5">
        <v>2.1657000000000002</v>
      </c>
      <c r="K1965" s="6">
        <v>0.98485675306957721</v>
      </c>
      <c r="L1965" s="5">
        <v>27.41</v>
      </c>
      <c r="M1965" s="19">
        <f>H1965*INDEX('Pliegos Tarifarios (Las Condes)'!$B:$B,MATCH($B1965,'Pliegos Tarifarios (Las Condes)'!$A:$A,0))</f>
        <v>97711.087314200005</v>
      </c>
      <c r="N1965" s="19">
        <f>I1965*INDEX('Pliegos Tarifarios (Las Condes)'!$C:$C,MATCH($B1965,'Pliegos Tarifarios (Las Condes)'!$A:$A,0))</f>
        <v>7477.6357289999996</v>
      </c>
      <c r="O1965" s="19">
        <f>J1965*INDEX('Pliegos Tarifarios (Las Condes)'!$D:$D,MATCH($B1965,'Pliegos Tarifarios (Las Condes)'!$A:$A,0))</f>
        <v>30535.750609800001</v>
      </c>
      <c r="P1965" s="19">
        <f>H1965*INDEX('Pliegos Tarifarios (Las Condes)'!$E:$E,MATCH($B1965,'Pliegos Tarifarios (Las Condes)'!$A:$A,0))</f>
        <v>10632.9606788</v>
      </c>
      <c r="Q1965" s="19" cm="1">
        <f t="array" ref="Q1965">H1965*_xlfn.IFS(H1965&lt;=350,INDEX('Pliegos Tarifarios (Las Condes)'!$F:$F,MATCH($B1965,'Pliegos Tarifarios (Las Condes)'!$A:$A,0)),H1965&lt;=500,INDEX('Pliegos Tarifarios (Las Condes)'!$G:$G,MATCH($B1965,'Pliegos Tarifarios (Las Condes)'!$A:$A,0)),H1965&lt;=1000,INDEX('Pliegos Tarifarios (Las Condes)'!$H:$H,MATCH($B1965,'Pliegos Tarifarios (Las Condes)'!$A:$A,0)),H1965&lt;=5000,INDEX('Pliegos Tarifarios (Las Condes)'!$I:$I,MATCH($B1965,'Pliegos Tarifarios (Las Condes)'!$A:$A,0)),H1965&gt;5000,INDEX('Pliegos Tarifarios (Las Condes)'!$J:$J,MATCH($B1965,'Pliegos Tarifarios (Las Condes)'!$A:$A,0)))/1.19</f>
        <v>1928.4189343697483</v>
      </c>
      <c r="R1965" s="19">
        <f>INDEX('Pliegos Tarifarios (Las Condes)'!$K:$K,MATCH($B1965,'Pliegos Tarifarios (Las Condes)'!$A:$A,0))</f>
        <v>723.32799999999997</v>
      </c>
      <c r="S1965" s="21">
        <f t="shared" si="93"/>
        <v>149009.18126616979</v>
      </c>
      <c r="T1965" s="21">
        <f t="shared" si="94"/>
        <v>28311.74444057226</v>
      </c>
      <c r="U1965" s="19">
        <v>0</v>
      </c>
      <c r="V1965" s="21">
        <f t="shared" si="95"/>
        <v>177320.92570674204</v>
      </c>
    </row>
    <row r="1966" spans="1:22" x14ac:dyDescent="0.3">
      <c r="A1966" s="3" t="s">
        <v>144</v>
      </c>
      <c r="B1966" s="3">
        <v>5</v>
      </c>
      <c r="C1966" s="4" t="s">
        <v>186</v>
      </c>
      <c r="D1966" s="3" t="s">
        <v>492</v>
      </c>
      <c r="E1966" s="3" t="s">
        <v>121</v>
      </c>
      <c r="F1966" s="4" t="s">
        <v>493</v>
      </c>
      <c r="G1966" s="3" t="s">
        <v>16</v>
      </c>
      <c r="H1966" s="5">
        <v>823.34029999999996</v>
      </c>
      <c r="I1966" s="5">
        <v>2.2484000000000002</v>
      </c>
      <c r="J1966" s="5">
        <v>2.2484000000000002</v>
      </c>
      <c r="K1966" s="6">
        <v>1</v>
      </c>
      <c r="L1966" s="5">
        <v>27.44</v>
      </c>
      <c r="M1966" s="19">
        <f>H1966*INDEX('Pliegos Tarifarios (Las Condes)'!$B:$B,MATCH($B1966,'Pliegos Tarifarios (Las Condes)'!$A:$A,0))</f>
        <v>97844.114571399987</v>
      </c>
      <c r="N1966" s="19">
        <f>I1966*INDEX('Pliegos Tarifarios (Las Condes)'!$C:$C,MATCH($B1966,'Pliegos Tarifarios (Las Condes)'!$A:$A,0))</f>
        <v>7645.6189964000005</v>
      </c>
      <c r="O1966" s="19">
        <f>J1966*INDEX('Pliegos Tarifarios (Las Condes)'!$D:$D,MATCH($B1966,'Pliegos Tarifarios (Las Condes)'!$A:$A,0))</f>
        <v>31701.796957600003</v>
      </c>
      <c r="P1966" s="19">
        <f>H1966*INDEX('Pliegos Tarifarios (Las Condes)'!$E:$E,MATCH($B1966,'Pliegos Tarifarios (Las Condes)'!$A:$A,0))</f>
        <v>10647.436759599999</v>
      </c>
      <c r="Q1966" s="19" cm="1">
        <f t="array" ref="Q1966">H1966*_xlfn.IFS(H1966&lt;=350,INDEX('Pliegos Tarifarios (Las Condes)'!$F:$F,MATCH($B1966,'Pliegos Tarifarios (Las Condes)'!$A:$A,0)),H1966&lt;=500,INDEX('Pliegos Tarifarios (Las Condes)'!$G:$G,MATCH($B1966,'Pliegos Tarifarios (Las Condes)'!$A:$A,0)),H1966&lt;=1000,INDEX('Pliegos Tarifarios (Las Condes)'!$H:$H,MATCH($B1966,'Pliegos Tarifarios (Las Condes)'!$A:$A,0)),H1966&lt;=5000,INDEX('Pliegos Tarifarios (Las Condes)'!$I:$I,MATCH($B1966,'Pliegos Tarifarios (Las Condes)'!$A:$A,0)),H1966&gt;5000,INDEX('Pliegos Tarifarios (Las Condes)'!$J:$J,MATCH($B1966,'Pliegos Tarifarios (Las Condes)'!$A:$A,0)))/1.19</f>
        <v>1931.0443506722693</v>
      </c>
      <c r="R1966" s="19">
        <f>INDEX('Pliegos Tarifarios (Las Condes)'!$K:$K,MATCH($B1966,'Pliegos Tarifarios (Las Condes)'!$A:$A,0))</f>
        <v>723.32799999999997</v>
      </c>
      <c r="S1966" s="21">
        <f t="shared" si="93"/>
        <v>150493.33963567231</v>
      </c>
      <c r="T1966" s="21">
        <f t="shared" si="94"/>
        <v>28593.73453077774</v>
      </c>
      <c r="U1966" s="19">
        <v>0</v>
      </c>
      <c r="V1966" s="21">
        <f t="shared" si="95"/>
        <v>179087.07416645004</v>
      </c>
    </row>
    <row r="1967" spans="1:22" x14ac:dyDescent="0.3">
      <c r="A1967" s="3" t="s">
        <v>144</v>
      </c>
      <c r="B1967" s="3">
        <v>5</v>
      </c>
      <c r="C1967" s="4" t="s">
        <v>186</v>
      </c>
      <c r="D1967" s="3" t="s">
        <v>494</v>
      </c>
      <c r="E1967" s="3" t="s">
        <v>121</v>
      </c>
      <c r="F1967" s="4" t="s">
        <v>495</v>
      </c>
      <c r="G1967" s="3" t="s">
        <v>16</v>
      </c>
      <c r="H1967" s="5">
        <v>822.90499999999997</v>
      </c>
      <c r="I1967" s="5">
        <v>2.2197</v>
      </c>
      <c r="J1967" s="5">
        <v>2.1591</v>
      </c>
      <c r="K1967" s="6">
        <v>0.97269901338018649</v>
      </c>
      <c r="L1967" s="5">
        <v>27.43</v>
      </c>
      <c r="M1967" s="19">
        <f>H1967*INDEX('Pliegos Tarifarios (Las Condes)'!$B:$B,MATCH($B1967,'Pliegos Tarifarios (Las Condes)'!$A:$A,0))</f>
        <v>97792.384389999992</v>
      </c>
      <c r="N1967" s="19">
        <f>I1967*INDEX('Pliegos Tarifarios (Las Condes)'!$C:$C,MATCH($B1967,'Pliegos Tarifarios (Las Condes)'!$A:$A,0))</f>
        <v>7548.0254787000003</v>
      </c>
      <c r="O1967" s="19">
        <f>J1967*INDEX('Pliegos Tarifarios (Las Condes)'!$D:$D,MATCH($B1967,'Pliegos Tarifarios (Las Condes)'!$A:$A,0))</f>
        <v>30442.692497399999</v>
      </c>
      <c r="P1967" s="19">
        <f>H1967*INDEX('Pliegos Tarifarios (Las Condes)'!$E:$E,MATCH($B1967,'Pliegos Tarifarios (Las Condes)'!$A:$A,0))</f>
        <v>10641.80746</v>
      </c>
      <c r="Q1967" s="19" cm="1">
        <f t="array" ref="Q1967">H1967*_xlfn.IFS(H1967&lt;=350,INDEX('Pliegos Tarifarios (Las Condes)'!$F:$F,MATCH($B1967,'Pliegos Tarifarios (Las Condes)'!$A:$A,0)),H1967&lt;=500,INDEX('Pliegos Tarifarios (Las Condes)'!$G:$G,MATCH($B1967,'Pliegos Tarifarios (Las Condes)'!$A:$A,0)),H1967&lt;=1000,INDEX('Pliegos Tarifarios (Las Condes)'!$H:$H,MATCH($B1967,'Pliegos Tarifarios (Las Condes)'!$A:$A,0)),H1967&lt;=5000,INDEX('Pliegos Tarifarios (Las Condes)'!$I:$I,MATCH($B1967,'Pliegos Tarifarios (Las Condes)'!$A:$A,0)),H1967&gt;5000,INDEX('Pliegos Tarifarios (Las Condes)'!$J:$J,MATCH($B1967,'Pliegos Tarifarios (Las Condes)'!$A:$A,0)))/1.19</f>
        <v>1930.0234075630253</v>
      </c>
      <c r="R1967" s="19">
        <f>INDEX('Pliegos Tarifarios (Las Condes)'!$K:$K,MATCH($B1967,'Pliegos Tarifarios (Las Condes)'!$A:$A,0))</f>
        <v>723.32799999999997</v>
      </c>
      <c r="S1967" s="21">
        <f t="shared" si="93"/>
        <v>149078.26123366304</v>
      </c>
      <c r="T1967" s="21">
        <f t="shared" si="94"/>
        <v>28324.869634395978</v>
      </c>
      <c r="U1967" s="19">
        <v>0</v>
      </c>
      <c r="V1967" s="21">
        <f t="shared" si="95"/>
        <v>177403.13086805903</v>
      </c>
    </row>
    <row r="1968" spans="1:22" x14ac:dyDescent="0.3">
      <c r="A1968" s="3" t="s">
        <v>144</v>
      </c>
      <c r="B1968" s="3">
        <v>5</v>
      </c>
      <c r="C1968" s="4" t="s">
        <v>186</v>
      </c>
      <c r="D1968" s="3" t="s">
        <v>496</v>
      </c>
      <c r="E1968" s="3" t="s">
        <v>121</v>
      </c>
      <c r="F1968" s="4" t="s">
        <v>497</v>
      </c>
      <c r="G1968" s="3" t="s">
        <v>16</v>
      </c>
      <c r="H1968" s="5">
        <v>822.49879999999996</v>
      </c>
      <c r="I1968" s="5">
        <v>2.1837</v>
      </c>
      <c r="J1968" s="5">
        <v>2.145</v>
      </c>
      <c r="K1968" s="6">
        <v>0.98227778541008381</v>
      </c>
      <c r="L1968" s="5">
        <v>27.42</v>
      </c>
      <c r="M1968" s="19">
        <f>H1968*INDEX('Pliegos Tarifarios (Las Condes)'!$B:$B,MATCH($B1968,'Pliegos Tarifarios (Las Condes)'!$A:$A,0))</f>
        <v>97744.112394399985</v>
      </c>
      <c r="N1968" s="19">
        <f>I1968*INDEX('Pliegos Tarifarios (Las Condes)'!$C:$C,MATCH($B1968,'Pliegos Tarifarios (Las Condes)'!$A:$A,0))</f>
        <v>7425.6085227000003</v>
      </c>
      <c r="O1968" s="19">
        <f>J1968*INDEX('Pliegos Tarifarios (Las Condes)'!$D:$D,MATCH($B1968,'Pliegos Tarifarios (Las Condes)'!$A:$A,0))</f>
        <v>30243.88653</v>
      </c>
      <c r="P1968" s="19">
        <f>H1968*INDEX('Pliegos Tarifarios (Las Condes)'!$E:$E,MATCH($B1968,'Pliegos Tarifarios (Las Condes)'!$A:$A,0))</f>
        <v>10636.5544816</v>
      </c>
      <c r="Q1968" s="19" cm="1">
        <f t="array" ref="Q1968">H1968*_xlfn.IFS(H1968&lt;=350,INDEX('Pliegos Tarifarios (Las Condes)'!$F:$F,MATCH($B1968,'Pliegos Tarifarios (Las Condes)'!$A:$A,0)),H1968&lt;=500,INDEX('Pliegos Tarifarios (Las Condes)'!$G:$G,MATCH($B1968,'Pliegos Tarifarios (Las Condes)'!$A:$A,0)),H1968&lt;=1000,INDEX('Pliegos Tarifarios (Las Condes)'!$H:$H,MATCH($B1968,'Pliegos Tarifarios (Las Condes)'!$A:$A,0)),H1968&lt;=5000,INDEX('Pliegos Tarifarios (Las Condes)'!$I:$I,MATCH($B1968,'Pliegos Tarifarios (Las Condes)'!$A:$A,0)),H1968&gt;5000,INDEX('Pliegos Tarifarios (Las Condes)'!$J:$J,MATCH($B1968,'Pliegos Tarifarios (Las Condes)'!$A:$A,0)))/1.19</f>
        <v>1929.0707149579835</v>
      </c>
      <c r="R1968" s="19">
        <f>INDEX('Pliegos Tarifarios (Las Condes)'!$K:$K,MATCH($B1968,'Pliegos Tarifarios (Las Condes)'!$A:$A,0))</f>
        <v>723.32799999999997</v>
      </c>
      <c r="S1968" s="21">
        <f t="shared" si="93"/>
        <v>148702.56064365798</v>
      </c>
      <c r="T1968" s="21">
        <f t="shared" si="94"/>
        <v>28253.486522295017</v>
      </c>
      <c r="U1968" s="19">
        <v>0</v>
      </c>
      <c r="V1968" s="21">
        <f t="shared" si="95"/>
        <v>176956.047165953</v>
      </c>
    </row>
    <row r="1969" spans="1:22" x14ac:dyDescent="0.3">
      <c r="A1969" s="3" t="s">
        <v>144</v>
      </c>
      <c r="B1969" s="3">
        <v>5</v>
      </c>
      <c r="C1969" s="4" t="s">
        <v>186</v>
      </c>
      <c r="D1969" s="3" t="s">
        <v>498</v>
      </c>
      <c r="E1969" s="3" t="s">
        <v>121</v>
      </c>
      <c r="F1969" s="4" t="s">
        <v>499</v>
      </c>
      <c r="G1969" s="3" t="s">
        <v>16</v>
      </c>
      <c r="H1969" s="5">
        <v>823.91520000000003</v>
      </c>
      <c r="I1969" s="5">
        <v>2.2608000000000001</v>
      </c>
      <c r="J1969" s="5">
        <v>2.2608000000000001</v>
      </c>
      <c r="K1969" s="6">
        <v>1</v>
      </c>
      <c r="L1969" s="5">
        <v>27.46</v>
      </c>
      <c r="M1969" s="19">
        <f>H1969*INDEX('Pliegos Tarifarios (Las Condes)'!$B:$B,MATCH($B1969,'Pliegos Tarifarios (Las Condes)'!$A:$A,0))</f>
        <v>97912.434537599998</v>
      </c>
      <c r="N1969" s="19">
        <f>I1969*INDEX('Pliegos Tarifarios (Las Condes)'!$C:$C,MATCH($B1969,'Pliegos Tarifarios (Las Condes)'!$A:$A,0))</f>
        <v>7687.7848368000004</v>
      </c>
      <c r="O1969" s="19">
        <f>J1969*INDEX('Pliegos Tarifarios (Las Condes)'!$D:$D,MATCH($B1969,'Pliegos Tarifarios (Las Condes)'!$A:$A,0))</f>
        <v>31876.6334112</v>
      </c>
      <c r="P1969" s="19">
        <f>H1969*INDEX('Pliegos Tarifarios (Las Condes)'!$E:$E,MATCH($B1969,'Pliegos Tarifarios (Las Condes)'!$A:$A,0))</f>
        <v>10654.871366400001</v>
      </c>
      <c r="Q1969" s="19" cm="1">
        <f t="array" ref="Q1969">H1969*_xlfn.IFS(H1969&lt;=350,INDEX('Pliegos Tarifarios (Las Condes)'!$F:$F,MATCH($B1969,'Pliegos Tarifarios (Las Condes)'!$A:$A,0)),H1969&lt;=500,INDEX('Pliegos Tarifarios (Las Condes)'!$G:$G,MATCH($B1969,'Pliegos Tarifarios (Las Condes)'!$A:$A,0)),H1969&lt;=1000,INDEX('Pliegos Tarifarios (Las Condes)'!$H:$H,MATCH($B1969,'Pliegos Tarifarios (Las Condes)'!$A:$A,0)),H1969&lt;=5000,INDEX('Pliegos Tarifarios (Las Condes)'!$I:$I,MATCH($B1969,'Pliegos Tarifarios (Las Condes)'!$A:$A,0)),H1969&gt;5000,INDEX('Pliegos Tarifarios (Las Condes)'!$J:$J,MATCH($B1969,'Pliegos Tarifarios (Las Condes)'!$A:$A,0)))/1.19</f>
        <v>1932.392708571429</v>
      </c>
      <c r="R1969" s="19">
        <f>INDEX('Pliegos Tarifarios (Las Condes)'!$K:$K,MATCH($B1969,'Pliegos Tarifarios (Las Condes)'!$A:$A,0))</f>
        <v>723.32799999999997</v>
      </c>
      <c r="S1969" s="21">
        <f t="shared" si="93"/>
        <v>150787.44486057144</v>
      </c>
      <c r="T1969" s="21">
        <f t="shared" si="94"/>
        <v>28649.614523508575</v>
      </c>
      <c r="U1969" s="19">
        <v>0</v>
      </c>
      <c r="V1969" s="21">
        <f t="shared" si="95"/>
        <v>179437.05938408003</v>
      </c>
    </row>
    <row r="1970" spans="1:22" x14ac:dyDescent="0.3">
      <c r="A1970" s="3" t="s">
        <v>144</v>
      </c>
      <c r="B1970" s="3">
        <v>5</v>
      </c>
      <c r="C1970" s="4" t="s">
        <v>186</v>
      </c>
      <c r="D1970" s="3" t="s">
        <v>500</v>
      </c>
      <c r="E1970" s="3" t="s">
        <v>121</v>
      </c>
      <c r="F1970" s="4" t="s">
        <v>501</v>
      </c>
      <c r="G1970" s="3" t="s">
        <v>16</v>
      </c>
      <c r="H1970" s="5">
        <v>824.15030000000002</v>
      </c>
      <c r="I1970" s="5">
        <v>2.1749999999999998</v>
      </c>
      <c r="J1970" s="5">
        <v>2.1600999999999999</v>
      </c>
      <c r="K1970" s="6">
        <v>0.99314942528735639</v>
      </c>
      <c r="L1970" s="5">
        <v>27.47</v>
      </c>
      <c r="M1970" s="19">
        <f>H1970*INDEX('Pliegos Tarifarios (Las Condes)'!$B:$B,MATCH($B1970,'Pliegos Tarifarios (Las Condes)'!$A:$A,0))</f>
        <v>97940.37335139999</v>
      </c>
      <c r="N1970" s="19">
        <f>I1970*INDEX('Pliegos Tarifarios (Las Condes)'!$C:$C,MATCH($B1970,'Pliegos Tarifarios (Las Condes)'!$A:$A,0))</f>
        <v>7396.0244249999996</v>
      </c>
      <c r="O1970" s="19">
        <f>J1970*INDEX('Pliegos Tarifarios (Las Condes)'!$D:$D,MATCH($B1970,'Pliegos Tarifarios (Las Condes)'!$A:$A,0))</f>
        <v>30456.792211399999</v>
      </c>
      <c r="P1970" s="19">
        <f>H1970*INDEX('Pliegos Tarifarios (Las Condes)'!$E:$E,MATCH($B1970,'Pliegos Tarifarios (Las Condes)'!$A:$A,0))</f>
        <v>10657.9116796</v>
      </c>
      <c r="Q1970" s="19" cm="1">
        <f t="array" ref="Q1970">H1970*_xlfn.IFS(H1970&lt;=350,INDEX('Pliegos Tarifarios (Las Condes)'!$F:$F,MATCH($B1970,'Pliegos Tarifarios (Las Condes)'!$A:$A,0)),H1970&lt;=500,INDEX('Pliegos Tarifarios (Las Condes)'!$G:$G,MATCH($B1970,'Pliegos Tarifarios (Las Condes)'!$A:$A,0)),H1970&lt;=1000,INDEX('Pliegos Tarifarios (Las Condes)'!$H:$H,MATCH($B1970,'Pliegos Tarifarios (Las Condes)'!$A:$A,0)),H1970&lt;=5000,INDEX('Pliegos Tarifarios (Las Condes)'!$I:$I,MATCH($B1970,'Pliegos Tarifarios (Las Condes)'!$A:$A,0)),H1970&gt;5000,INDEX('Pliegos Tarifarios (Las Condes)'!$J:$J,MATCH($B1970,'Pliegos Tarifarios (Las Condes)'!$A:$A,0)))/1.19</f>
        <v>1932.9441069747902</v>
      </c>
      <c r="R1970" s="19">
        <f>INDEX('Pliegos Tarifarios (Las Condes)'!$K:$K,MATCH($B1970,'Pliegos Tarifarios (Las Condes)'!$A:$A,0))</f>
        <v>723.32799999999997</v>
      </c>
      <c r="S1970" s="21">
        <f t="shared" si="93"/>
        <v>149107.37377437478</v>
      </c>
      <c r="T1970" s="21">
        <f t="shared" si="94"/>
        <v>28330.401017131207</v>
      </c>
      <c r="U1970" s="19">
        <v>0</v>
      </c>
      <c r="V1970" s="21">
        <f t="shared" si="95"/>
        <v>177437.77479150597</v>
      </c>
    </row>
    <row r="1971" spans="1:22" x14ac:dyDescent="0.3">
      <c r="A1971" s="3" t="s">
        <v>144</v>
      </c>
      <c r="B1971" s="3">
        <v>5</v>
      </c>
      <c r="C1971" s="4" t="s">
        <v>186</v>
      </c>
      <c r="D1971" s="3" t="s">
        <v>502</v>
      </c>
      <c r="E1971" s="3" t="s">
        <v>121</v>
      </c>
      <c r="F1971" s="4" t="s">
        <v>503</v>
      </c>
      <c r="G1971" s="3" t="s">
        <v>16</v>
      </c>
      <c r="H1971" s="5">
        <v>823.66099999999994</v>
      </c>
      <c r="I1971" s="5">
        <v>2.2526000000000002</v>
      </c>
      <c r="J1971" s="5">
        <v>2.2176999999999998</v>
      </c>
      <c r="K1971" s="6">
        <v>0.98450679215129167</v>
      </c>
      <c r="L1971" s="5">
        <v>27.46</v>
      </c>
      <c r="M1971" s="19">
        <f>H1971*INDEX('Pliegos Tarifarios (Las Condes)'!$B:$B,MATCH($B1971,'Pliegos Tarifarios (Las Condes)'!$A:$A,0))</f>
        <v>97882.225917999982</v>
      </c>
      <c r="N1971" s="19">
        <f>I1971*INDEX('Pliegos Tarifarios (Las Condes)'!$C:$C,MATCH($B1971,'Pliegos Tarifarios (Las Condes)'!$A:$A,0))</f>
        <v>7659.9009746000002</v>
      </c>
      <c r="O1971" s="19">
        <f>J1971*INDEX('Pliegos Tarifarios (Las Condes)'!$D:$D,MATCH($B1971,'Pliegos Tarifarios (Las Condes)'!$A:$A,0))</f>
        <v>31268.935737799999</v>
      </c>
      <c r="P1971" s="19">
        <f>H1971*INDEX('Pliegos Tarifarios (Las Condes)'!$E:$E,MATCH($B1971,'Pliegos Tarifarios (Las Condes)'!$A:$A,0))</f>
        <v>10651.584052</v>
      </c>
      <c r="Q1971" s="19" cm="1">
        <f t="array" ref="Q1971">H1971*_xlfn.IFS(H1971&lt;=350,INDEX('Pliegos Tarifarios (Las Condes)'!$F:$F,MATCH($B1971,'Pliegos Tarifarios (Las Condes)'!$A:$A,0)),H1971&lt;=500,INDEX('Pliegos Tarifarios (Las Condes)'!$G:$G,MATCH($B1971,'Pliegos Tarifarios (Las Condes)'!$A:$A,0)),H1971&lt;=1000,INDEX('Pliegos Tarifarios (Las Condes)'!$H:$H,MATCH($B1971,'Pliegos Tarifarios (Las Condes)'!$A:$A,0)),H1971&lt;=5000,INDEX('Pliegos Tarifarios (Las Condes)'!$I:$I,MATCH($B1971,'Pliegos Tarifarios (Las Condes)'!$A:$A,0)),H1971&gt;5000,INDEX('Pliegos Tarifarios (Las Condes)'!$J:$J,MATCH($B1971,'Pliegos Tarifarios (Las Condes)'!$A:$A,0)))/1.19</f>
        <v>1931.7965134453784</v>
      </c>
      <c r="R1971" s="19">
        <f>INDEX('Pliegos Tarifarios (Las Condes)'!$K:$K,MATCH($B1971,'Pliegos Tarifarios (Las Condes)'!$A:$A,0))</f>
        <v>723.32799999999997</v>
      </c>
      <c r="S1971" s="21">
        <f t="shared" si="93"/>
        <v>150117.77119584536</v>
      </c>
      <c r="T1971" s="21">
        <f t="shared" si="94"/>
        <v>28522.376527210617</v>
      </c>
      <c r="U1971" s="19">
        <v>0</v>
      </c>
      <c r="V1971" s="21">
        <f t="shared" si="95"/>
        <v>178640.14772305597</v>
      </c>
    </row>
    <row r="1972" spans="1:22" x14ac:dyDescent="0.3">
      <c r="A1972" s="3" t="s">
        <v>144</v>
      </c>
      <c r="B1972" s="3">
        <v>5</v>
      </c>
      <c r="C1972" s="4" t="s">
        <v>186</v>
      </c>
      <c r="D1972" s="3" t="s">
        <v>504</v>
      </c>
      <c r="E1972" s="3" t="s">
        <v>121</v>
      </c>
      <c r="F1972" s="4" t="s">
        <v>505</v>
      </c>
      <c r="G1972" s="3" t="s">
        <v>16</v>
      </c>
      <c r="H1972" s="5">
        <v>823.51030000000003</v>
      </c>
      <c r="I1972" s="5">
        <v>2.2462</v>
      </c>
      <c r="J1972" s="5">
        <v>2.1722000000000001</v>
      </c>
      <c r="K1972" s="6">
        <v>0.96705547146291526</v>
      </c>
      <c r="L1972" s="5">
        <v>27.45</v>
      </c>
      <c r="M1972" s="19">
        <f>H1972*INDEX('Pliegos Tarifarios (Las Condes)'!$B:$B,MATCH($B1972,'Pliegos Tarifarios (Las Condes)'!$A:$A,0))</f>
        <v>97864.317031400002</v>
      </c>
      <c r="N1972" s="19">
        <f>I1972*INDEX('Pliegos Tarifarios (Las Condes)'!$C:$C,MATCH($B1972,'Pliegos Tarifarios (Las Condes)'!$A:$A,0))</f>
        <v>7638.1379601999997</v>
      </c>
      <c r="O1972" s="19">
        <f>J1972*INDEX('Pliegos Tarifarios (Las Condes)'!$D:$D,MATCH($B1972,'Pliegos Tarifarios (Las Condes)'!$A:$A,0))</f>
        <v>30627.398750800003</v>
      </c>
      <c r="P1972" s="19">
        <f>H1972*INDEX('Pliegos Tarifarios (Las Condes)'!$E:$E,MATCH($B1972,'Pliegos Tarifarios (Las Condes)'!$A:$A,0))</f>
        <v>10649.635199600001</v>
      </c>
      <c r="Q1972" s="19" cm="1">
        <f t="array" ref="Q1972">H1972*_xlfn.IFS(H1972&lt;=350,INDEX('Pliegos Tarifarios (Las Condes)'!$F:$F,MATCH($B1972,'Pliegos Tarifarios (Las Condes)'!$A:$A,0)),H1972&lt;=500,INDEX('Pliegos Tarifarios (Las Condes)'!$G:$G,MATCH($B1972,'Pliegos Tarifarios (Las Condes)'!$A:$A,0)),H1972&lt;=1000,INDEX('Pliegos Tarifarios (Las Condes)'!$H:$H,MATCH($B1972,'Pliegos Tarifarios (Las Condes)'!$A:$A,0)),H1972&lt;=5000,INDEX('Pliegos Tarifarios (Las Condes)'!$I:$I,MATCH($B1972,'Pliegos Tarifarios (Las Condes)'!$A:$A,0)),H1972&gt;5000,INDEX('Pliegos Tarifarios (Las Condes)'!$J:$J,MATCH($B1972,'Pliegos Tarifarios (Las Condes)'!$A:$A,0)))/1.19</f>
        <v>1931.4430649579836</v>
      </c>
      <c r="R1972" s="19">
        <f>INDEX('Pliegos Tarifarios (Las Condes)'!$K:$K,MATCH($B1972,'Pliegos Tarifarios (Las Condes)'!$A:$A,0))</f>
        <v>723.32799999999997</v>
      </c>
      <c r="S1972" s="21">
        <f t="shared" si="93"/>
        <v>149434.26000695801</v>
      </c>
      <c r="T1972" s="21">
        <f t="shared" si="94"/>
        <v>28392.509401322022</v>
      </c>
      <c r="U1972" s="19">
        <v>0</v>
      </c>
      <c r="V1972" s="21">
        <f t="shared" si="95"/>
        <v>177826.76940828003</v>
      </c>
    </row>
    <row r="1973" spans="1:22" x14ac:dyDescent="0.3">
      <c r="A1973" s="3" t="s">
        <v>144</v>
      </c>
      <c r="B1973" s="3">
        <v>5</v>
      </c>
      <c r="C1973" s="4" t="s">
        <v>186</v>
      </c>
      <c r="D1973" s="3" t="s">
        <v>506</v>
      </c>
      <c r="E1973" s="3" t="s">
        <v>121</v>
      </c>
      <c r="F1973" s="4" t="s">
        <v>507</v>
      </c>
      <c r="G1973" s="3" t="s">
        <v>16</v>
      </c>
      <c r="H1973" s="5">
        <v>823.60299999999995</v>
      </c>
      <c r="I1973" s="5">
        <v>2.1966999999999999</v>
      </c>
      <c r="J1973" s="5">
        <v>2.1396000000000002</v>
      </c>
      <c r="K1973" s="6">
        <v>0.97400646424181736</v>
      </c>
      <c r="L1973" s="5">
        <v>27.45</v>
      </c>
      <c r="M1973" s="19">
        <f>H1973*INDEX('Pliegos Tarifarios (Las Condes)'!$B:$B,MATCH($B1973,'Pliegos Tarifarios (Las Condes)'!$A:$A,0))</f>
        <v>97875.333313999989</v>
      </c>
      <c r="N1973" s="19">
        <f>I1973*INDEX('Pliegos Tarifarios (Las Condes)'!$C:$C,MATCH($B1973,'Pliegos Tarifarios (Las Condes)'!$A:$A,0))</f>
        <v>7469.8146456999993</v>
      </c>
      <c r="O1973" s="19">
        <f>J1973*INDEX('Pliegos Tarifarios (Las Condes)'!$D:$D,MATCH($B1973,'Pliegos Tarifarios (Las Condes)'!$A:$A,0))</f>
        <v>30167.748074400002</v>
      </c>
      <c r="P1973" s="19">
        <f>H1973*INDEX('Pliegos Tarifarios (Las Condes)'!$E:$E,MATCH($B1973,'Pliegos Tarifarios (Las Condes)'!$A:$A,0))</f>
        <v>10650.833995999999</v>
      </c>
      <c r="Q1973" s="19" cm="1">
        <f t="array" ref="Q1973">H1973*_xlfn.IFS(H1973&lt;=350,INDEX('Pliegos Tarifarios (Las Condes)'!$F:$F,MATCH($B1973,'Pliegos Tarifarios (Las Condes)'!$A:$A,0)),H1973&lt;=500,INDEX('Pliegos Tarifarios (Las Condes)'!$G:$G,MATCH($B1973,'Pliegos Tarifarios (Las Condes)'!$A:$A,0)),H1973&lt;=1000,INDEX('Pliegos Tarifarios (Las Condes)'!$H:$H,MATCH($B1973,'Pliegos Tarifarios (Las Condes)'!$A:$A,0)),H1973&lt;=5000,INDEX('Pliegos Tarifarios (Las Condes)'!$I:$I,MATCH($B1973,'Pliegos Tarifarios (Las Condes)'!$A:$A,0)),H1973&gt;5000,INDEX('Pliegos Tarifarios (Las Condes)'!$J:$J,MATCH($B1973,'Pliegos Tarifarios (Las Condes)'!$A:$A,0)))/1.19</f>
        <v>1931.6604815126054</v>
      </c>
      <c r="R1973" s="19">
        <f>INDEX('Pliegos Tarifarios (Las Condes)'!$K:$K,MATCH($B1973,'Pliegos Tarifarios (Las Condes)'!$A:$A,0))</f>
        <v>723.32799999999997</v>
      </c>
      <c r="S1973" s="21">
        <f t="shared" si="93"/>
        <v>148818.71851161259</v>
      </c>
      <c r="T1973" s="21">
        <f t="shared" si="94"/>
        <v>28275.556517206394</v>
      </c>
      <c r="U1973" s="19">
        <v>0</v>
      </c>
      <c r="V1973" s="21">
        <f t="shared" si="95"/>
        <v>177094.27502881899</v>
      </c>
    </row>
    <row r="1974" spans="1:22" x14ac:dyDescent="0.3">
      <c r="A1974" s="3" t="s">
        <v>144</v>
      </c>
      <c r="B1974" s="3">
        <v>5</v>
      </c>
      <c r="C1974" s="4" t="s">
        <v>186</v>
      </c>
      <c r="D1974" s="3" t="s">
        <v>508</v>
      </c>
      <c r="E1974" s="3" t="s">
        <v>121</v>
      </c>
      <c r="F1974" s="4" t="s">
        <v>509</v>
      </c>
      <c r="G1974" s="3" t="s">
        <v>16</v>
      </c>
      <c r="H1974" s="5">
        <v>823.65740000000005</v>
      </c>
      <c r="I1974" s="5">
        <v>2.1835</v>
      </c>
      <c r="J1974" s="5">
        <v>2.1606999999999998</v>
      </c>
      <c r="K1974" s="6">
        <v>0.98955804900389277</v>
      </c>
      <c r="L1974" s="5">
        <v>27.46</v>
      </c>
      <c r="M1974" s="19">
        <f>H1974*INDEX('Pliegos Tarifarios (Las Condes)'!$B:$B,MATCH($B1974,'Pliegos Tarifarios (Las Condes)'!$A:$A,0))</f>
        <v>97881.798101199995</v>
      </c>
      <c r="N1974" s="19">
        <f>I1974*INDEX('Pliegos Tarifarios (Las Condes)'!$C:$C,MATCH($B1974,'Pliegos Tarifarios (Las Condes)'!$A:$A,0))</f>
        <v>7424.9284285000003</v>
      </c>
      <c r="O1974" s="19">
        <f>J1974*INDEX('Pliegos Tarifarios (Las Condes)'!$D:$D,MATCH($B1974,'Pliegos Tarifarios (Las Condes)'!$A:$A,0))</f>
        <v>30465.252039799998</v>
      </c>
      <c r="P1974" s="19">
        <f>H1974*INDEX('Pliegos Tarifarios (Las Condes)'!$E:$E,MATCH($B1974,'Pliegos Tarifarios (Las Condes)'!$A:$A,0))</f>
        <v>10651.537496800001</v>
      </c>
      <c r="Q1974" s="19" cm="1">
        <f t="array" ref="Q1974">H1974*_xlfn.IFS(H1974&lt;=350,INDEX('Pliegos Tarifarios (Las Condes)'!$F:$F,MATCH($B1974,'Pliegos Tarifarios (Las Condes)'!$A:$A,0)),H1974&lt;=500,INDEX('Pliegos Tarifarios (Las Condes)'!$G:$G,MATCH($B1974,'Pliegos Tarifarios (Las Condes)'!$A:$A,0)),H1974&lt;=1000,INDEX('Pliegos Tarifarios (Las Condes)'!$H:$H,MATCH($B1974,'Pliegos Tarifarios (Las Condes)'!$A:$A,0)),H1974&lt;=5000,INDEX('Pliegos Tarifarios (Las Condes)'!$I:$I,MATCH($B1974,'Pliegos Tarifarios (Las Condes)'!$A:$A,0)),H1974&gt;5000,INDEX('Pliegos Tarifarios (Las Condes)'!$J:$J,MATCH($B1974,'Pliegos Tarifarios (Las Condes)'!$A:$A,0)))/1.19</f>
        <v>1931.7880700840342</v>
      </c>
      <c r="R1974" s="19">
        <f>INDEX('Pliegos Tarifarios (Las Condes)'!$K:$K,MATCH($B1974,'Pliegos Tarifarios (Las Condes)'!$A:$A,0))</f>
        <v>723.32799999999997</v>
      </c>
      <c r="S1974" s="21">
        <f t="shared" si="93"/>
        <v>149078.63213638405</v>
      </c>
      <c r="T1974" s="21">
        <f t="shared" si="94"/>
        <v>28324.94010591297</v>
      </c>
      <c r="U1974" s="19">
        <v>0</v>
      </c>
      <c r="V1974" s="21">
        <f t="shared" si="95"/>
        <v>177403.57224229703</v>
      </c>
    </row>
    <row r="1975" spans="1:22" x14ac:dyDescent="0.3">
      <c r="A1975" s="3" t="s">
        <v>144</v>
      </c>
      <c r="B1975" s="3">
        <v>5</v>
      </c>
      <c r="C1975" s="4" t="s">
        <v>186</v>
      </c>
      <c r="D1975" s="3" t="s">
        <v>510</v>
      </c>
      <c r="E1975" s="3" t="s">
        <v>121</v>
      </c>
      <c r="F1975" s="4" t="s">
        <v>511</v>
      </c>
      <c r="G1975" s="3" t="s">
        <v>16</v>
      </c>
      <c r="H1975" s="5">
        <v>823.85739999999998</v>
      </c>
      <c r="I1975" s="5">
        <v>2.1968000000000001</v>
      </c>
      <c r="J1975" s="5">
        <v>2.1968000000000001</v>
      </c>
      <c r="K1975" s="6">
        <v>1</v>
      </c>
      <c r="L1975" s="5">
        <v>27.46</v>
      </c>
      <c r="M1975" s="19">
        <f>H1975*INDEX('Pliegos Tarifarios (Las Condes)'!$B:$B,MATCH($B1975,'Pliegos Tarifarios (Las Condes)'!$A:$A,0))</f>
        <v>97905.565701199987</v>
      </c>
      <c r="N1975" s="19">
        <f>I1975*INDEX('Pliegos Tarifarios (Las Condes)'!$C:$C,MATCH($B1975,'Pliegos Tarifarios (Las Condes)'!$A:$A,0))</f>
        <v>7470.1546928000007</v>
      </c>
      <c r="O1975" s="19">
        <f>J1975*INDEX('Pliegos Tarifarios (Las Condes)'!$D:$D,MATCH($B1975,'Pliegos Tarifarios (Las Condes)'!$A:$A,0))</f>
        <v>30974.2517152</v>
      </c>
      <c r="P1975" s="19">
        <f>H1975*INDEX('Pliegos Tarifarios (Las Condes)'!$E:$E,MATCH($B1975,'Pliegos Tarifarios (Las Condes)'!$A:$A,0))</f>
        <v>10654.1238968</v>
      </c>
      <c r="Q1975" s="19" cm="1">
        <f t="array" ref="Q1975">H1975*_xlfn.IFS(H1975&lt;=350,INDEX('Pliegos Tarifarios (Las Condes)'!$F:$F,MATCH($B1975,'Pliegos Tarifarios (Las Condes)'!$A:$A,0)),H1975&lt;=500,INDEX('Pliegos Tarifarios (Las Condes)'!$G:$G,MATCH($B1975,'Pliegos Tarifarios (Las Condes)'!$A:$A,0)),H1975&lt;=1000,INDEX('Pliegos Tarifarios (Las Condes)'!$H:$H,MATCH($B1975,'Pliegos Tarifarios (Las Condes)'!$A:$A,0)),H1975&lt;=5000,INDEX('Pliegos Tarifarios (Las Condes)'!$I:$I,MATCH($B1975,'Pliegos Tarifarios (Las Condes)'!$A:$A,0)),H1975&gt;5000,INDEX('Pliegos Tarifarios (Las Condes)'!$J:$J,MATCH($B1975,'Pliegos Tarifarios (Las Condes)'!$A:$A,0)))/1.19</f>
        <v>1932.257145714286</v>
      </c>
      <c r="R1975" s="19">
        <f>INDEX('Pliegos Tarifarios (Las Condes)'!$K:$K,MATCH($B1975,'Pliegos Tarifarios (Las Condes)'!$A:$A,0))</f>
        <v>723.32799999999997</v>
      </c>
      <c r="S1975" s="21">
        <f t="shared" si="93"/>
        <v>149659.68115171429</v>
      </c>
      <c r="T1975" s="21">
        <f t="shared" si="94"/>
        <v>28435.339418825715</v>
      </c>
      <c r="U1975" s="19">
        <v>0</v>
      </c>
      <c r="V1975" s="21">
        <f t="shared" si="95"/>
        <v>178095.02057054001</v>
      </c>
    </row>
    <row r="1976" spans="1:22" x14ac:dyDescent="0.3">
      <c r="A1976" s="3" t="s">
        <v>144</v>
      </c>
      <c r="B1976" s="3">
        <v>5</v>
      </c>
      <c r="C1976" s="4" t="s">
        <v>186</v>
      </c>
      <c r="D1976" s="3" t="s">
        <v>512</v>
      </c>
      <c r="E1976" s="3" t="s">
        <v>121</v>
      </c>
      <c r="F1976" s="4" t="s">
        <v>513</v>
      </c>
      <c r="G1976" s="3" t="s">
        <v>16</v>
      </c>
      <c r="H1976" s="5">
        <v>822.2106</v>
      </c>
      <c r="I1976" s="5">
        <v>2.2282999999999999</v>
      </c>
      <c r="J1976" s="5">
        <v>2.1339999999999999</v>
      </c>
      <c r="K1976" s="6">
        <v>0.95768074316743701</v>
      </c>
      <c r="L1976" s="5">
        <v>27.41</v>
      </c>
      <c r="M1976" s="19">
        <f>H1976*INDEX('Pliegos Tarifarios (Las Condes)'!$B:$B,MATCH($B1976,'Pliegos Tarifarios (Las Condes)'!$A:$A,0))</f>
        <v>97709.863282799997</v>
      </c>
      <c r="N1976" s="19">
        <f>I1976*INDEX('Pliegos Tarifarios (Las Condes)'!$C:$C,MATCH($B1976,'Pliegos Tarifarios (Las Condes)'!$A:$A,0))</f>
        <v>7577.2695292999997</v>
      </c>
      <c r="O1976" s="19">
        <f>J1976*INDEX('Pliegos Tarifarios (Las Condes)'!$D:$D,MATCH($B1976,'Pliegos Tarifarios (Las Condes)'!$A:$A,0))</f>
        <v>30088.789675999997</v>
      </c>
      <c r="P1976" s="19">
        <f>H1976*INDEX('Pliegos Tarifarios (Las Condes)'!$E:$E,MATCH($B1976,'Pliegos Tarifarios (Las Condes)'!$A:$A,0))</f>
        <v>10632.827479200001</v>
      </c>
      <c r="Q1976" s="19" cm="1">
        <f t="array" ref="Q1976">H1976*_xlfn.IFS(H1976&lt;=350,INDEX('Pliegos Tarifarios (Las Condes)'!$F:$F,MATCH($B1976,'Pliegos Tarifarios (Las Condes)'!$A:$A,0)),H1976&lt;=500,INDEX('Pliegos Tarifarios (Las Condes)'!$G:$G,MATCH($B1976,'Pliegos Tarifarios (Las Condes)'!$A:$A,0)),H1976&lt;=1000,INDEX('Pliegos Tarifarios (Las Condes)'!$H:$H,MATCH($B1976,'Pliegos Tarifarios (Las Condes)'!$A:$A,0)),H1976&lt;=5000,INDEX('Pliegos Tarifarios (Las Condes)'!$I:$I,MATCH($B1976,'Pliegos Tarifarios (Las Condes)'!$A:$A,0)),H1976&gt;5000,INDEX('Pliegos Tarifarios (Las Condes)'!$J:$J,MATCH($B1976,'Pliegos Tarifarios (Las Condes)'!$A:$A,0)))/1.19</f>
        <v>1928.3947769747901</v>
      </c>
      <c r="R1976" s="19">
        <f>INDEX('Pliegos Tarifarios (Las Condes)'!$K:$K,MATCH($B1976,'Pliegos Tarifarios (Las Condes)'!$A:$A,0))</f>
        <v>723.32799999999997</v>
      </c>
      <c r="S1976" s="21">
        <f t="shared" si="93"/>
        <v>148660.4727442748</v>
      </c>
      <c r="T1976" s="21">
        <f t="shared" si="94"/>
        <v>28245.489821412211</v>
      </c>
      <c r="U1976" s="19">
        <v>0</v>
      </c>
      <c r="V1976" s="21">
        <f t="shared" si="95"/>
        <v>176905.96256568702</v>
      </c>
    </row>
    <row r="1977" spans="1:22" x14ac:dyDescent="0.3">
      <c r="A1977" s="3" t="s">
        <v>144</v>
      </c>
      <c r="B1977" s="3">
        <v>5</v>
      </c>
      <c r="C1977" s="4" t="s">
        <v>186</v>
      </c>
      <c r="D1977" s="3" t="s">
        <v>514</v>
      </c>
      <c r="E1977" s="3" t="s">
        <v>121</v>
      </c>
      <c r="F1977" s="4" t="s">
        <v>515</v>
      </c>
      <c r="G1977" s="3" t="s">
        <v>16</v>
      </c>
      <c r="H1977" s="5">
        <v>820.95060000000001</v>
      </c>
      <c r="I1977" s="5">
        <v>2.1930000000000001</v>
      </c>
      <c r="J1977" s="5">
        <v>2.1657000000000002</v>
      </c>
      <c r="K1977" s="6">
        <v>0.9875512995896033</v>
      </c>
      <c r="L1977" s="5">
        <v>27.37</v>
      </c>
      <c r="M1977" s="19">
        <f>H1977*INDEX('Pliegos Tarifarios (Las Condes)'!$B:$B,MATCH($B1977,'Pliegos Tarifarios (Las Condes)'!$A:$A,0))</f>
        <v>97560.12740279999</v>
      </c>
      <c r="N1977" s="19">
        <f>I1977*INDEX('Pliegos Tarifarios (Las Condes)'!$C:$C,MATCH($B1977,'Pliegos Tarifarios (Las Condes)'!$A:$A,0))</f>
        <v>7457.2329030000001</v>
      </c>
      <c r="O1977" s="19">
        <f>J1977*INDEX('Pliegos Tarifarios (Las Condes)'!$D:$D,MATCH($B1977,'Pliegos Tarifarios (Las Condes)'!$A:$A,0))</f>
        <v>30535.750609800001</v>
      </c>
      <c r="P1977" s="19">
        <f>H1977*INDEX('Pliegos Tarifarios (Las Condes)'!$E:$E,MATCH($B1977,'Pliegos Tarifarios (Las Condes)'!$A:$A,0))</f>
        <v>10616.5331592</v>
      </c>
      <c r="Q1977" s="19" cm="1">
        <f t="array" ref="Q1977">H1977*_xlfn.IFS(H1977&lt;=350,INDEX('Pliegos Tarifarios (Las Condes)'!$F:$F,MATCH($B1977,'Pliegos Tarifarios (Las Condes)'!$A:$A,0)),H1977&lt;=500,INDEX('Pliegos Tarifarios (Las Condes)'!$G:$G,MATCH($B1977,'Pliegos Tarifarios (Las Condes)'!$A:$A,0)),H1977&lt;=1000,INDEX('Pliegos Tarifarios (Las Condes)'!$H:$H,MATCH($B1977,'Pliegos Tarifarios (Las Condes)'!$A:$A,0)),H1977&lt;=5000,INDEX('Pliegos Tarifarios (Las Condes)'!$I:$I,MATCH($B1977,'Pliegos Tarifarios (Las Condes)'!$A:$A,0)),H1977&gt;5000,INDEX('Pliegos Tarifarios (Las Condes)'!$J:$J,MATCH($B1977,'Pliegos Tarifarios (Las Condes)'!$A:$A,0)))/1.19</f>
        <v>1925.439600504202</v>
      </c>
      <c r="R1977" s="19">
        <f>INDEX('Pliegos Tarifarios (Las Condes)'!$K:$K,MATCH($B1977,'Pliegos Tarifarios (Las Condes)'!$A:$A,0))</f>
        <v>723.32799999999997</v>
      </c>
      <c r="S1977" s="21">
        <f t="shared" si="93"/>
        <v>148818.41167530417</v>
      </c>
      <c r="T1977" s="21">
        <f t="shared" si="94"/>
        <v>28275.498218307792</v>
      </c>
      <c r="U1977" s="19">
        <v>0</v>
      </c>
      <c r="V1977" s="21">
        <f t="shared" si="95"/>
        <v>177093.90989361197</v>
      </c>
    </row>
    <row r="1978" spans="1:22" x14ac:dyDescent="0.3">
      <c r="A1978" s="3" t="s">
        <v>144</v>
      </c>
      <c r="B1978" s="3">
        <v>5</v>
      </c>
      <c r="C1978" s="4" t="s">
        <v>186</v>
      </c>
      <c r="D1978" s="3" t="s">
        <v>516</v>
      </c>
      <c r="E1978" s="3" t="s">
        <v>121</v>
      </c>
      <c r="F1978" s="4" t="s">
        <v>517</v>
      </c>
      <c r="G1978" s="3" t="s">
        <v>16</v>
      </c>
      <c r="H1978" s="5">
        <v>820.78880000000004</v>
      </c>
      <c r="I1978" s="5">
        <v>2.2286999999999999</v>
      </c>
      <c r="J1978" s="5">
        <v>2.2284999999999999</v>
      </c>
      <c r="K1978" s="6">
        <v>0.99991026158747254</v>
      </c>
      <c r="L1978" s="5">
        <v>27.36</v>
      </c>
      <c r="M1978" s="19">
        <f>H1978*INDEX('Pliegos Tarifarios (Las Condes)'!$B:$B,MATCH($B1978,'Pliegos Tarifarios (Las Condes)'!$A:$A,0))</f>
        <v>97540.899414400003</v>
      </c>
      <c r="N1978" s="19">
        <f>I1978*INDEX('Pliegos Tarifarios (Las Condes)'!$C:$C,MATCH($B1978,'Pliegos Tarifarios (Las Condes)'!$A:$A,0))</f>
        <v>7578.6297176999997</v>
      </c>
      <c r="O1978" s="19">
        <f>J1978*INDEX('Pliegos Tarifarios (Las Condes)'!$D:$D,MATCH($B1978,'Pliegos Tarifarios (Las Condes)'!$A:$A,0))</f>
        <v>31421.212648999997</v>
      </c>
      <c r="P1978" s="19">
        <f>H1978*INDEX('Pliegos Tarifarios (Las Condes)'!$E:$E,MATCH($B1978,'Pliegos Tarifarios (Las Condes)'!$A:$A,0))</f>
        <v>10614.440761600001</v>
      </c>
      <c r="Q1978" s="19" cm="1">
        <f t="array" ref="Q1978">H1978*_xlfn.IFS(H1978&lt;=350,INDEX('Pliegos Tarifarios (Las Condes)'!$F:$F,MATCH($B1978,'Pliegos Tarifarios (Las Condes)'!$A:$A,0)),H1978&lt;=500,INDEX('Pliegos Tarifarios (Las Condes)'!$G:$G,MATCH($B1978,'Pliegos Tarifarios (Las Condes)'!$A:$A,0)),H1978&lt;=1000,INDEX('Pliegos Tarifarios (Las Condes)'!$H:$H,MATCH($B1978,'Pliegos Tarifarios (Las Condes)'!$A:$A,0)),H1978&lt;=5000,INDEX('Pliegos Tarifarios (Las Condes)'!$I:$I,MATCH($B1978,'Pliegos Tarifarios (Las Condes)'!$A:$A,0)),H1978&gt;5000,INDEX('Pliegos Tarifarios (Las Condes)'!$J:$J,MATCH($B1978,'Pliegos Tarifarios (Las Condes)'!$A:$A,0)))/1.19</f>
        <v>1925.0601183193282</v>
      </c>
      <c r="R1978" s="19">
        <f>INDEX('Pliegos Tarifarios (Las Condes)'!$K:$K,MATCH($B1978,'Pliegos Tarifarios (Las Condes)'!$A:$A,0))</f>
        <v>723.32799999999997</v>
      </c>
      <c r="S1978" s="21">
        <f t="shared" si="93"/>
        <v>149803.57066101933</v>
      </c>
      <c r="T1978" s="21">
        <f t="shared" si="94"/>
        <v>28462.678425593673</v>
      </c>
      <c r="U1978" s="19">
        <v>0</v>
      </c>
      <c r="V1978" s="21">
        <f t="shared" si="95"/>
        <v>178266.24908661301</v>
      </c>
    </row>
    <row r="1979" spans="1:22" x14ac:dyDescent="0.3">
      <c r="A1979" s="3" t="s">
        <v>144</v>
      </c>
      <c r="B1979" s="3">
        <v>5</v>
      </c>
      <c r="C1979" s="4" t="s">
        <v>186</v>
      </c>
      <c r="D1979" s="3" t="s">
        <v>518</v>
      </c>
      <c r="E1979" s="3" t="s">
        <v>121</v>
      </c>
      <c r="F1979" s="4" t="s">
        <v>519</v>
      </c>
      <c r="G1979" s="3" t="s">
        <v>16</v>
      </c>
      <c r="H1979" s="5">
        <v>822.29240000000004</v>
      </c>
      <c r="I1979" s="5">
        <v>2.2427000000000001</v>
      </c>
      <c r="J1979" s="5">
        <v>2.2427000000000001</v>
      </c>
      <c r="K1979" s="6">
        <v>1</v>
      </c>
      <c r="L1979" s="5">
        <v>27.41</v>
      </c>
      <c r="M1979" s="19">
        <f>H1979*INDEX('Pliegos Tarifarios (Las Condes)'!$B:$B,MATCH($B1979,'Pliegos Tarifarios (Las Condes)'!$A:$A,0))</f>
        <v>97719.584231200002</v>
      </c>
      <c r="N1979" s="19">
        <f>I1979*INDEX('Pliegos Tarifarios (Las Condes)'!$C:$C,MATCH($B1979,'Pliegos Tarifarios (Las Condes)'!$A:$A,0))</f>
        <v>7626.2363117000004</v>
      </c>
      <c r="O1979" s="19">
        <f>J1979*INDEX('Pliegos Tarifarios (Las Condes)'!$D:$D,MATCH($B1979,'Pliegos Tarifarios (Las Condes)'!$A:$A,0))</f>
        <v>31621.428587800001</v>
      </c>
      <c r="P1979" s="19">
        <f>H1979*INDEX('Pliegos Tarifarios (Las Condes)'!$E:$E,MATCH($B1979,'Pliegos Tarifarios (Las Condes)'!$A:$A,0))</f>
        <v>10633.885316800001</v>
      </c>
      <c r="Q1979" s="19" cm="1">
        <f t="array" ref="Q1979">H1979*_xlfn.IFS(H1979&lt;=350,INDEX('Pliegos Tarifarios (Las Condes)'!$F:$F,MATCH($B1979,'Pliegos Tarifarios (Las Condes)'!$A:$A,0)),H1979&lt;=500,INDEX('Pliegos Tarifarios (Las Condes)'!$G:$G,MATCH($B1979,'Pliegos Tarifarios (Las Condes)'!$A:$A,0)),H1979&lt;=1000,INDEX('Pliegos Tarifarios (Las Condes)'!$H:$H,MATCH($B1979,'Pliegos Tarifarios (Las Condes)'!$A:$A,0)),H1979&lt;=5000,INDEX('Pliegos Tarifarios (Las Condes)'!$I:$I,MATCH($B1979,'Pliegos Tarifarios (Las Condes)'!$A:$A,0)),H1979&gt;5000,INDEX('Pliegos Tarifarios (Las Condes)'!$J:$J,MATCH($B1979,'Pliegos Tarifarios (Las Condes)'!$A:$A,0)))/1.19</f>
        <v>1928.5866289075636</v>
      </c>
      <c r="R1979" s="19">
        <f>INDEX('Pliegos Tarifarios (Las Condes)'!$K:$K,MATCH($B1979,'Pliegos Tarifarios (Las Condes)'!$A:$A,0))</f>
        <v>723.32799999999997</v>
      </c>
      <c r="S1979" s="21">
        <f t="shared" si="93"/>
        <v>150253.04907640759</v>
      </c>
      <c r="T1979" s="21">
        <f t="shared" si="94"/>
        <v>28548.079324517443</v>
      </c>
      <c r="U1979" s="19">
        <v>0</v>
      </c>
      <c r="V1979" s="21">
        <f t="shared" si="95"/>
        <v>178801.12840092502</v>
      </c>
    </row>
    <row r="1980" spans="1:22" x14ac:dyDescent="0.3">
      <c r="A1980" s="3" t="s">
        <v>144</v>
      </c>
      <c r="B1980" s="3">
        <v>5</v>
      </c>
      <c r="C1980" s="4" t="s">
        <v>186</v>
      </c>
      <c r="D1980" s="3" t="s">
        <v>520</v>
      </c>
      <c r="E1980" s="3" t="s">
        <v>121</v>
      </c>
      <c r="F1980" s="4" t="s">
        <v>521</v>
      </c>
      <c r="G1980" s="3" t="s">
        <v>16</v>
      </c>
      <c r="H1980" s="5">
        <v>822.1182</v>
      </c>
      <c r="I1980" s="5">
        <v>2.2404000000000002</v>
      </c>
      <c r="J1980" s="5">
        <v>2.1520999999999999</v>
      </c>
      <c r="K1980" s="6">
        <v>0.96058739510801627</v>
      </c>
      <c r="L1980" s="5">
        <v>27.4</v>
      </c>
      <c r="M1980" s="19">
        <f>H1980*INDEX('Pliegos Tarifarios (Las Condes)'!$B:$B,MATCH($B1980,'Pliegos Tarifarios (Las Condes)'!$A:$A,0))</f>
        <v>97698.882651599997</v>
      </c>
      <c r="N1980" s="19">
        <f>I1980*INDEX('Pliegos Tarifarios (Las Condes)'!$C:$C,MATCH($B1980,'Pliegos Tarifarios (Las Condes)'!$A:$A,0))</f>
        <v>7618.4152284000002</v>
      </c>
      <c r="O1980" s="19">
        <f>J1980*INDEX('Pliegos Tarifarios (Las Condes)'!$D:$D,MATCH($B1980,'Pliegos Tarifarios (Las Condes)'!$A:$A,0))</f>
        <v>30343.9944994</v>
      </c>
      <c r="P1980" s="19">
        <f>H1980*INDEX('Pliegos Tarifarios (Las Condes)'!$E:$E,MATCH($B1980,'Pliegos Tarifarios (Las Condes)'!$A:$A,0))</f>
        <v>10631.6325624</v>
      </c>
      <c r="Q1980" s="19" cm="1">
        <f t="array" ref="Q1980">H1980*_xlfn.IFS(H1980&lt;=350,INDEX('Pliegos Tarifarios (Las Condes)'!$F:$F,MATCH($B1980,'Pliegos Tarifarios (Las Condes)'!$A:$A,0)),H1980&lt;=500,INDEX('Pliegos Tarifarios (Las Condes)'!$G:$G,MATCH($B1980,'Pliegos Tarifarios (Las Condes)'!$A:$A,0)),H1980&lt;=1000,INDEX('Pliegos Tarifarios (Las Condes)'!$H:$H,MATCH($B1980,'Pliegos Tarifarios (Las Condes)'!$A:$A,0)),H1980&lt;=5000,INDEX('Pliegos Tarifarios (Las Condes)'!$I:$I,MATCH($B1980,'Pliegos Tarifarios (Las Condes)'!$A:$A,0)),H1980&gt;5000,INDEX('Pliegos Tarifarios (Las Condes)'!$J:$J,MATCH($B1980,'Pliegos Tarifarios (Las Condes)'!$A:$A,0)))/1.19</f>
        <v>1928.1780640336137</v>
      </c>
      <c r="R1980" s="19">
        <f>INDEX('Pliegos Tarifarios (Las Condes)'!$K:$K,MATCH($B1980,'Pliegos Tarifarios (Las Condes)'!$A:$A,0))</f>
        <v>723.32799999999997</v>
      </c>
      <c r="S1980" s="21">
        <f t="shared" si="93"/>
        <v>148944.43100583361</v>
      </c>
      <c r="T1980" s="21">
        <f t="shared" si="94"/>
        <v>28299.441891108385</v>
      </c>
      <c r="U1980" s="19">
        <v>0</v>
      </c>
      <c r="V1980" s="21">
        <f t="shared" si="95"/>
        <v>177243.87289694199</v>
      </c>
    </row>
    <row r="1981" spans="1:22" x14ac:dyDescent="0.3">
      <c r="A1981" s="3" t="s">
        <v>144</v>
      </c>
      <c r="B1981" s="3">
        <v>5</v>
      </c>
      <c r="C1981" s="4" t="s">
        <v>186</v>
      </c>
      <c r="D1981" s="3" t="s">
        <v>522</v>
      </c>
      <c r="E1981" s="3" t="s">
        <v>121</v>
      </c>
      <c r="F1981" s="4" t="s">
        <v>523</v>
      </c>
      <c r="G1981" s="3" t="s">
        <v>16</v>
      </c>
      <c r="H1981" s="5">
        <v>821.83630000000005</v>
      </c>
      <c r="I1981" s="5">
        <v>2.2166999999999999</v>
      </c>
      <c r="J1981" s="5">
        <v>2.1783000000000001</v>
      </c>
      <c r="K1981" s="6">
        <v>0.98267695222628237</v>
      </c>
      <c r="L1981" s="5">
        <v>27.39</v>
      </c>
      <c r="M1981" s="19">
        <f>H1981*INDEX('Pliegos Tarifarios (Las Condes)'!$B:$B,MATCH($B1981,'Pliegos Tarifarios (Las Condes)'!$A:$A,0))</f>
        <v>97665.382219399995</v>
      </c>
      <c r="N1981" s="19">
        <f>I1981*INDEX('Pliegos Tarifarios (Las Condes)'!$C:$C,MATCH($B1981,'Pliegos Tarifarios (Las Condes)'!$A:$A,0))</f>
        <v>7537.8240656999997</v>
      </c>
      <c r="O1981" s="19">
        <f>J1981*INDEX('Pliegos Tarifarios (Las Condes)'!$D:$D,MATCH($B1981,'Pliegos Tarifarios (Las Condes)'!$A:$A,0))</f>
        <v>30713.407006200003</v>
      </c>
      <c r="P1981" s="19">
        <f>H1981*INDEX('Pliegos Tarifarios (Las Condes)'!$E:$E,MATCH($B1981,'Pliegos Tarifarios (Las Condes)'!$A:$A,0))</f>
        <v>10627.987031600002</v>
      </c>
      <c r="Q1981" s="19" cm="1">
        <f t="array" ref="Q1981">H1981*_xlfn.IFS(H1981&lt;=350,INDEX('Pliegos Tarifarios (Las Condes)'!$F:$F,MATCH($B1981,'Pliegos Tarifarios (Las Condes)'!$A:$A,0)),H1981&lt;=500,INDEX('Pliegos Tarifarios (Las Condes)'!$G:$G,MATCH($B1981,'Pliegos Tarifarios (Las Condes)'!$A:$A,0)),H1981&lt;=1000,INDEX('Pliegos Tarifarios (Las Condes)'!$H:$H,MATCH($B1981,'Pliegos Tarifarios (Las Condes)'!$A:$A,0)),H1981&lt;=5000,INDEX('Pliegos Tarifarios (Las Condes)'!$I:$I,MATCH($B1981,'Pliegos Tarifarios (Las Condes)'!$A:$A,0)),H1981&gt;5000,INDEX('Pliegos Tarifarios (Las Condes)'!$J:$J,MATCH($B1981,'Pliegos Tarifarios (Las Condes)'!$A:$A,0)))/1.19</f>
        <v>1927.5169019327736</v>
      </c>
      <c r="R1981" s="19">
        <f>INDEX('Pliegos Tarifarios (Las Condes)'!$K:$K,MATCH($B1981,'Pliegos Tarifarios (Las Condes)'!$A:$A,0))</f>
        <v>723.32799999999997</v>
      </c>
      <c r="S1981" s="21">
        <f t="shared" si="93"/>
        <v>149195.44522483277</v>
      </c>
      <c r="T1981" s="21">
        <f t="shared" si="94"/>
        <v>28347.134592718226</v>
      </c>
      <c r="U1981" s="19">
        <v>0</v>
      </c>
      <c r="V1981" s="21">
        <f t="shared" si="95"/>
        <v>177542.57981755101</v>
      </c>
    </row>
    <row r="1982" spans="1:22" x14ac:dyDescent="0.3">
      <c r="A1982" s="3" t="s">
        <v>144</v>
      </c>
      <c r="B1982" s="3">
        <v>5</v>
      </c>
      <c r="C1982" s="4" t="s">
        <v>186</v>
      </c>
      <c r="D1982" s="3" t="s">
        <v>524</v>
      </c>
      <c r="E1982" s="3" t="s">
        <v>121</v>
      </c>
      <c r="F1982" s="4" t="s">
        <v>525</v>
      </c>
      <c r="G1982" s="3" t="s">
        <v>16</v>
      </c>
      <c r="H1982" s="5">
        <v>824.0915</v>
      </c>
      <c r="I1982" s="5">
        <v>2.2242000000000002</v>
      </c>
      <c r="J1982" s="5">
        <v>2.1709000000000001</v>
      </c>
      <c r="K1982" s="6">
        <v>0.97603632766837511</v>
      </c>
      <c r="L1982" s="5">
        <v>27.47</v>
      </c>
      <c r="M1982" s="19">
        <f>H1982*INDEX('Pliegos Tarifarios (Las Condes)'!$B:$B,MATCH($B1982,'Pliegos Tarifarios (Las Condes)'!$A:$A,0))</f>
        <v>97933.385676999998</v>
      </c>
      <c r="N1982" s="19">
        <f>I1982*INDEX('Pliegos Tarifarios (Las Condes)'!$C:$C,MATCH($B1982,'Pliegos Tarifarios (Las Condes)'!$A:$A,0))</f>
        <v>7563.3275982000005</v>
      </c>
      <c r="O1982" s="19">
        <f>J1982*INDEX('Pliegos Tarifarios (Las Condes)'!$D:$D,MATCH($B1982,'Pliegos Tarifarios (Las Condes)'!$A:$A,0))</f>
        <v>30609.069122600002</v>
      </c>
      <c r="P1982" s="19">
        <f>H1982*INDEX('Pliegos Tarifarios (Las Condes)'!$E:$E,MATCH($B1982,'Pliegos Tarifarios (Las Condes)'!$A:$A,0))</f>
        <v>10657.151277999999</v>
      </c>
      <c r="Q1982" s="19" cm="1">
        <f t="array" ref="Q1982">H1982*_xlfn.IFS(H1982&lt;=350,INDEX('Pliegos Tarifarios (Las Condes)'!$F:$F,MATCH($B1982,'Pliegos Tarifarios (Las Condes)'!$A:$A,0)),H1982&lt;=500,INDEX('Pliegos Tarifarios (Las Condes)'!$G:$G,MATCH($B1982,'Pliegos Tarifarios (Las Condes)'!$A:$A,0)),H1982&lt;=1000,INDEX('Pliegos Tarifarios (Las Condes)'!$H:$H,MATCH($B1982,'Pliegos Tarifarios (Las Condes)'!$A:$A,0)),H1982&lt;=5000,INDEX('Pliegos Tarifarios (Las Condes)'!$I:$I,MATCH($B1982,'Pliegos Tarifarios (Las Condes)'!$A:$A,0)),H1982&gt;5000,INDEX('Pliegos Tarifarios (Las Condes)'!$J:$J,MATCH($B1982,'Pliegos Tarifarios (Las Condes)'!$A:$A,0)))/1.19</f>
        <v>1932.8061987394963</v>
      </c>
      <c r="R1982" s="19">
        <f>INDEX('Pliegos Tarifarios (Las Condes)'!$K:$K,MATCH($B1982,'Pliegos Tarifarios (Las Condes)'!$A:$A,0))</f>
        <v>723.32799999999997</v>
      </c>
      <c r="S1982" s="21">
        <f t="shared" si="93"/>
        <v>149419.06787453953</v>
      </c>
      <c r="T1982" s="21">
        <f t="shared" si="94"/>
        <v>28389.622896162509</v>
      </c>
      <c r="U1982" s="19">
        <v>0</v>
      </c>
      <c r="V1982" s="21">
        <f t="shared" si="95"/>
        <v>177808.69077070203</v>
      </c>
    </row>
    <row r="1983" spans="1:22" x14ac:dyDescent="0.3">
      <c r="A1983" s="3" t="s">
        <v>144</v>
      </c>
      <c r="B1983" s="3">
        <v>5</v>
      </c>
      <c r="C1983" s="4" t="s">
        <v>186</v>
      </c>
      <c r="D1983" s="3" t="s">
        <v>526</v>
      </c>
      <c r="E1983" s="3" t="s">
        <v>121</v>
      </c>
      <c r="F1983" s="4" t="s">
        <v>527</v>
      </c>
      <c r="G1983" s="3" t="s">
        <v>16</v>
      </c>
      <c r="H1983" s="5">
        <v>823.35670000000005</v>
      </c>
      <c r="I1983" s="5">
        <v>2.2035</v>
      </c>
      <c r="J1983" s="5">
        <v>2.1673</v>
      </c>
      <c r="K1983" s="6">
        <v>0.98357159065123667</v>
      </c>
      <c r="L1983" s="5">
        <v>27.45</v>
      </c>
      <c r="M1983" s="19">
        <f>H1983*INDEX('Pliegos Tarifarios (Las Condes)'!$B:$B,MATCH($B1983,'Pliegos Tarifarios (Las Condes)'!$A:$A,0))</f>
        <v>97846.063514599999</v>
      </c>
      <c r="N1983" s="19">
        <f>I1983*INDEX('Pliegos Tarifarios (Las Condes)'!$C:$C,MATCH($B1983,'Pliegos Tarifarios (Las Condes)'!$A:$A,0))</f>
        <v>7492.9378484999997</v>
      </c>
      <c r="O1983" s="19">
        <f>J1983*INDEX('Pliegos Tarifarios (Las Condes)'!$D:$D,MATCH($B1983,'Pliegos Tarifarios (Las Condes)'!$A:$A,0))</f>
        <v>30558.3101522</v>
      </c>
      <c r="P1983" s="19">
        <f>H1983*INDEX('Pliegos Tarifarios (Las Condes)'!$E:$E,MATCH($B1983,'Pliegos Tarifarios (Las Condes)'!$A:$A,0))</f>
        <v>10647.648844400001</v>
      </c>
      <c r="Q1983" s="19" cm="1">
        <f t="array" ref="Q1983">H1983*_xlfn.IFS(H1983&lt;=350,INDEX('Pliegos Tarifarios (Las Condes)'!$F:$F,MATCH($B1983,'Pliegos Tarifarios (Las Condes)'!$A:$A,0)),H1983&lt;=500,INDEX('Pliegos Tarifarios (Las Condes)'!$G:$G,MATCH($B1983,'Pliegos Tarifarios (Las Condes)'!$A:$A,0)),H1983&lt;=1000,INDEX('Pliegos Tarifarios (Las Condes)'!$H:$H,MATCH($B1983,'Pliegos Tarifarios (Las Condes)'!$A:$A,0)),H1983&lt;=5000,INDEX('Pliegos Tarifarios (Las Condes)'!$I:$I,MATCH($B1983,'Pliegos Tarifarios (Las Condes)'!$A:$A,0)),H1983&gt;5000,INDEX('Pliegos Tarifarios (Las Condes)'!$J:$J,MATCH($B1983,'Pliegos Tarifarios (Las Condes)'!$A:$A,0)))/1.19</f>
        <v>1931.0828148739502</v>
      </c>
      <c r="R1983" s="19">
        <f>INDEX('Pliegos Tarifarios (Las Condes)'!$K:$K,MATCH($B1983,'Pliegos Tarifarios (Las Condes)'!$A:$A,0))</f>
        <v>723.32799999999997</v>
      </c>
      <c r="S1983" s="21">
        <f t="shared" si="93"/>
        <v>149199.37117457399</v>
      </c>
      <c r="T1983" s="21">
        <f t="shared" si="94"/>
        <v>28347.880523169057</v>
      </c>
      <c r="U1983" s="19">
        <v>0</v>
      </c>
      <c r="V1983" s="21">
        <f t="shared" si="95"/>
        <v>177547.25169774305</v>
      </c>
    </row>
    <row r="1984" spans="1:22" x14ac:dyDescent="0.3">
      <c r="A1984" s="3" t="s">
        <v>144</v>
      </c>
      <c r="B1984" s="3">
        <v>5</v>
      </c>
      <c r="C1984" s="4" t="s">
        <v>186</v>
      </c>
      <c r="D1984" s="3" t="s">
        <v>528</v>
      </c>
      <c r="E1984" s="3" t="s">
        <v>121</v>
      </c>
      <c r="F1984" s="4" t="s">
        <v>529</v>
      </c>
      <c r="G1984" s="3" t="s">
        <v>16</v>
      </c>
      <c r="H1984" s="5">
        <v>823.36040000000003</v>
      </c>
      <c r="I1984" s="5">
        <v>2.2370999999999999</v>
      </c>
      <c r="J1984" s="5">
        <v>2.2370999999999999</v>
      </c>
      <c r="K1984" s="6">
        <v>1</v>
      </c>
      <c r="L1984" s="5">
        <v>27.45</v>
      </c>
      <c r="M1984" s="19">
        <f>H1984*INDEX('Pliegos Tarifarios (Las Condes)'!$B:$B,MATCH($B1984,'Pliegos Tarifarios (Las Condes)'!$A:$A,0))</f>
        <v>97846.503215199991</v>
      </c>
      <c r="N1984" s="19">
        <f>I1984*INDEX('Pliegos Tarifarios (Las Condes)'!$C:$C,MATCH($B1984,'Pliegos Tarifarios (Las Condes)'!$A:$A,0))</f>
        <v>7607.1936741</v>
      </c>
      <c r="O1984" s="19">
        <f>J1984*INDEX('Pliegos Tarifarios (Las Condes)'!$D:$D,MATCH($B1984,'Pliegos Tarifarios (Las Condes)'!$A:$A,0))</f>
        <v>31542.470189399999</v>
      </c>
      <c r="P1984" s="19">
        <f>H1984*INDEX('Pliegos Tarifarios (Las Condes)'!$E:$E,MATCH($B1984,'Pliegos Tarifarios (Las Condes)'!$A:$A,0))</f>
        <v>10647.6966928</v>
      </c>
      <c r="Q1984" s="19" cm="1">
        <f t="array" ref="Q1984">H1984*_xlfn.IFS(H1984&lt;=350,INDEX('Pliegos Tarifarios (Las Condes)'!$F:$F,MATCH($B1984,'Pliegos Tarifarios (Las Condes)'!$A:$A,0)),H1984&lt;=500,INDEX('Pliegos Tarifarios (Las Condes)'!$G:$G,MATCH($B1984,'Pliegos Tarifarios (Las Condes)'!$A:$A,0)),H1984&lt;=1000,INDEX('Pliegos Tarifarios (Las Condes)'!$H:$H,MATCH($B1984,'Pliegos Tarifarios (Las Condes)'!$A:$A,0)),H1984&lt;=5000,INDEX('Pliegos Tarifarios (Las Condes)'!$I:$I,MATCH($B1984,'Pliegos Tarifarios (Las Condes)'!$A:$A,0)),H1984&gt;5000,INDEX('Pliegos Tarifarios (Las Condes)'!$J:$J,MATCH($B1984,'Pliegos Tarifarios (Las Condes)'!$A:$A,0)))/1.19</f>
        <v>1931.0914927731096</v>
      </c>
      <c r="R1984" s="19">
        <f>INDEX('Pliegos Tarifarios (Las Condes)'!$K:$K,MATCH($B1984,'Pliegos Tarifarios (Las Condes)'!$A:$A,0))</f>
        <v>723.32799999999997</v>
      </c>
      <c r="S1984" s="21">
        <f t="shared" si="93"/>
        <v>150298.28326427311</v>
      </c>
      <c r="T1984" s="21">
        <f t="shared" si="94"/>
        <v>28556.67382021189</v>
      </c>
      <c r="U1984" s="19">
        <v>0</v>
      </c>
      <c r="V1984" s="21">
        <f t="shared" si="95"/>
        <v>178854.95708448501</v>
      </c>
    </row>
    <row r="1985" spans="1:22" x14ac:dyDescent="0.3">
      <c r="A1985" s="3" t="s">
        <v>144</v>
      </c>
      <c r="B1985" s="3">
        <v>5</v>
      </c>
      <c r="C1985" s="4" t="s">
        <v>186</v>
      </c>
      <c r="D1985" s="3" t="s">
        <v>530</v>
      </c>
      <c r="E1985" s="3" t="s">
        <v>121</v>
      </c>
      <c r="F1985" s="4" t="s">
        <v>531</v>
      </c>
      <c r="G1985" s="3" t="s">
        <v>16</v>
      </c>
      <c r="H1985" s="5">
        <v>821.8569</v>
      </c>
      <c r="I1985" s="5">
        <v>2.1612</v>
      </c>
      <c r="J1985" s="5">
        <v>2.1555</v>
      </c>
      <c r="K1985" s="6">
        <v>0.99736257634647418</v>
      </c>
      <c r="L1985" s="5">
        <v>27.4</v>
      </c>
      <c r="M1985" s="19">
        <f>H1985*INDEX('Pliegos Tarifarios (Las Condes)'!$B:$B,MATCH($B1985,'Pliegos Tarifarios (Las Condes)'!$A:$A,0))</f>
        <v>97667.830282199997</v>
      </c>
      <c r="N1985" s="19">
        <f>I1985*INDEX('Pliegos Tarifarios (Las Condes)'!$C:$C,MATCH($B1985,'Pliegos Tarifarios (Las Condes)'!$A:$A,0))</f>
        <v>7349.0979251999997</v>
      </c>
      <c r="O1985" s="19">
        <f>J1985*INDEX('Pliegos Tarifarios (Las Condes)'!$D:$D,MATCH($B1985,'Pliegos Tarifarios (Las Condes)'!$A:$A,0))</f>
        <v>30391.933527000001</v>
      </c>
      <c r="P1985" s="19">
        <f>H1985*INDEX('Pliegos Tarifarios (Las Condes)'!$E:$E,MATCH($B1985,'Pliegos Tarifarios (Las Condes)'!$A:$A,0))</f>
        <v>10628.253430799999</v>
      </c>
      <c r="Q1985" s="19" cm="1">
        <f t="array" ref="Q1985">H1985*_xlfn.IFS(H1985&lt;=350,INDEX('Pliegos Tarifarios (Las Condes)'!$F:$F,MATCH($B1985,'Pliegos Tarifarios (Las Condes)'!$A:$A,0)),H1985&lt;=500,INDEX('Pliegos Tarifarios (Las Condes)'!$G:$G,MATCH($B1985,'Pliegos Tarifarios (Las Condes)'!$A:$A,0)),H1985&lt;=1000,INDEX('Pliegos Tarifarios (Las Condes)'!$H:$H,MATCH($B1985,'Pliegos Tarifarios (Las Condes)'!$A:$A,0)),H1985&lt;=5000,INDEX('Pliegos Tarifarios (Las Condes)'!$I:$I,MATCH($B1985,'Pliegos Tarifarios (Las Condes)'!$A:$A,0)),H1985&gt;5000,INDEX('Pliegos Tarifarios (Las Condes)'!$J:$J,MATCH($B1985,'Pliegos Tarifarios (Las Condes)'!$A:$A,0)))/1.19</f>
        <v>1927.5652167226892</v>
      </c>
      <c r="R1985" s="19">
        <f>INDEX('Pliegos Tarifarios (Las Condes)'!$K:$K,MATCH($B1985,'Pliegos Tarifarios (Las Condes)'!$A:$A,0))</f>
        <v>723.32799999999997</v>
      </c>
      <c r="S1985" s="21">
        <f t="shared" si="93"/>
        <v>148688.00838192267</v>
      </c>
      <c r="T1985" s="21">
        <f t="shared" si="94"/>
        <v>28250.721592565307</v>
      </c>
      <c r="U1985" s="19">
        <v>0</v>
      </c>
      <c r="V1985" s="21">
        <f t="shared" si="95"/>
        <v>176938.72997448797</v>
      </c>
    </row>
    <row r="1986" spans="1:22" x14ac:dyDescent="0.3">
      <c r="A1986" s="3" t="s">
        <v>144</v>
      </c>
      <c r="B1986" s="3">
        <v>5</v>
      </c>
      <c r="C1986" s="4" t="s">
        <v>186</v>
      </c>
      <c r="D1986" s="3" t="s">
        <v>532</v>
      </c>
      <c r="E1986" s="3" t="s">
        <v>121</v>
      </c>
      <c r="F1986" s="4" t="s">
        <v>533</v>
      </c>
      <c r="G1986" s="3" t="s">
        <v>16</v>
      </c>
      <c r="H1986" s="5">
        <v>821.71230000000003</v>
      </c>
      <c r="I1986" s="5">
        <v>2.2599999999999998</v>
      </c>
      <c r="J1986" s="5">
        <v>2.1858</v>
      </c>
      <c r="K1986" s="6">
        <v>0.96716814159292042</v>
      </c>
      <c r="L1986" s="5">
        <v>27.39</v>
      </c>
      <c r="M1986" s="19">
        <f>H1986*INDEX('Pliegos Tarifarios (Las Condes)'!$B:$B,MATCH($B1986,'Pliegos Tarifarios (Las Condes)'!$A:$A,0))</f>
        <v>97650.646307399991</v>
      </c>
      <c r="N1986" s="19">
        <f>I1986*INDEX('Pliegos Tarifarios (Las Condes)'!$C:$C,MATCH($B1986,'Pliegos Tarifarios (Las Condes)'!$A:$A,0))</f>
        <v>7685.0644599999996</v>
      </c>
      <c r="O1986" s="19">
        <f>J1986*INDEX('Pliegos Tarifarios (Las Condes)'!$D:$D,MATCH($B1986,'Pliegos Tarifarios (Las Condes)'!$A:$A,0))</f>
        <v>30819.154861200001</v>
      </c>
      <c r="P1986" s="19">
        <f>H1986*INDEX('Pliegos Tarifarios (Las Condes)'!$E:$E,MATCH($B1986,'Pliegos Tarifarios (Las Condes)'!$A:$A,0))</f>
        <v>10626.383463600001</v>
      </c>
      <c r="Q1986" s="19" cm="1">
        <f t="array" ref="Q1986">H1986*_xlfn.IFS(H1986&lt;=350,INDEX('Pliegos Tarifarios (Las Condes)'!$F:$F,MATCH($B1986,'Pliegos Tarifarios (Las Condes)'!$A:$A,0)),H1986&lt;=500,INDEX('Pliegos Tarifarios (Las Condes)'!$G:$G,MATCH($B1986,'Pliegos Tarifarios (Las Condes)'!$A:$A,0)),H1986&lt;=1000,INDEX('Pliegos Tarifarios (Las Condes)'!$H:$H,MATCH($B1986,'Pliegos Tarifarios (Las Condes)'!$A:$A,0)),H1986&lt;=5000,INDEX('Pliegos Tarifarios (Las Condes)'!$I:$I,MATCH($B1986,'Pliegos Tarifarios (Las Condes)'!$A:$A,0)),H1986&gt;5000,INDEX('Pliegos Tarifarios (Las Condes)'!$J:$J,MATCH($B1986,'Pliegos Tarifarios (Las Condes)'!$A:$A,0)))/1.19</f>
        <v>1927.2260750420171</v>
      </c>
      <c r="R1986" s="19">
        <f>INDEX('Pliegos Tarifarios (Las Condes)'!$K:$K,MATCH($B1986,'Pliegos Tarifarios (Las Condes)'!$A:$A,0))</f>
        <v>723.32799999999997</v>
      </c>
      <c r="S1986" s="21">
        <f t="shared" si="93"/>
        <v>149431.803167242</v>
      </c>
      <c r="T1986" s="21">
        <f t="shared" si="94"/>
        <v>28392.042601775982</v>
      </c>
      <c r="U1986" s="19">
        <v>0</v>
      </c>
      <c r="V1986" s="21">
        <f t="shared" si="95"/>
        <v>177823.84576901799</v>
      </c>
    </row>
    <row r="1987" spans="1:22" x14ac:dyDescent="0.3">
      <c r="A1987" s="3" t="s">
        <v>144</v>
      </c>
      <c r="B1987" s="3">
        <v>5</v>
      </c>
      <c r="C1987" s="4" t="s">
        <v>186</v>
      </c>
      <c r="D1987" s="3" t="s">
        <v>534</v>
      </c>
      <c r="E1987" s="3" t="s">
        <v>121</v>
      </c>
      <c r="F1987" s="4" t="s">
        <v>535</v>
      </c>
      <c r="G1987" s="3" t="s">
        <v>16</v>
      </c>
      <c r="H1987" s="5">
        <v>821.35619999999994</v>
      </c>
      <c r="I1987" s="5">
        <v>2.1926999999999999</v>
      </c>
      <c r="J1987" s="5">
        <v>2.1493000000000002</v>
      </c>
      <c r="K1987" s="6">
        <v>0.98020705066812619</v>
      </c>
      <c r="L1987" s="5">
        <v>27.38</v>
      </c>
      <c r="M1987" s="19">
        <f>H1987*INDEX('Pliegos Tarifarios (Las Condes)'!$B:$B,MATCH($B1987,'Pliegos Tarifarios (Las Condes)'!$A:$A,0))</f>
        <v>97608.328095599994</v>
      </c>
      <c r="N1987" s="19">
        <f>I1987*INDEX('Pliegos Tarifarios (Las Condes)'!$C:$C,MATCH($B1987,'Pliegos Tarifarios (Las Condes)'!$A:$A,0))</f>
        <v>7456.2127616999996</v>
      </c>
      <c r="O1987" s="19">
        <f>J1987*INDEX('Pliegos Tarifarios (Las Condes)'!$D:$D,MATCH($B1987,'Pliegos Tarifarios (Las Condes)'!$A:$A,0))</f>
        <v>30304.515300200004</v>
      </c>
      <c r="P1987" s="19">
        <f>H1987*INDEX('Pliegos Tarifarios (Las Condes)'!$E:$E,MATCH($B1987,'Pliegos Tarifarios (Las Condes)'!$A:$A,0))</f>
        <v>10621.7783784</v>
      </c>
      <c r="Q1987" s="19" cm="1">
        <f t="array" ref="Q1987">H1987*_xlfn.IFS(H1987&lt;=350,INDEX('Pliegos Tarifarios (Las Condes)'!$F:$F,MATCH($B1987,'Pliegos Tarifarios (Las Condes)'!$A:$A,0)),H1987&lt;=500,INDEX('Pliegos Tarifarios (Las Condes)'!$G:$G,MATCH($B1987,'Pliegos Tarifarios (Las Condes)'!$A:$A,0)),H1987&lt;=1000,INDEX('Pliegos Tarifarios (Las Condes)'!$H:$H,MATCH($B1987,'Pliegos Tarifarios (Las Condes)'!$A:$A,0)),H1987&lt;=5000,INDEX('Pliegos Tarifarios (Las Condes)'!$I:$I,MATCH($B1987,'Pliegos Tarifarios (Las Condes)'!$A:$A,0)),H1987&gt;5000,INDEX('Pliegos Tarifarios (Las Condes)'!$J:$J,MATCH($B1987,'Pliegos Tarifarios (Las Condes)'!$A:$A,0)))/1.19</f>
        <v>1926.3908858823531</v>
      </c>
      <c r="R1987" s="19">
        <f>INDEX('Pliegos Tarifarios (Las Condes)'!$K:$K,MATCH($B1987,'Pliegos Tarifarios (Las Condes)'!$A:$A,0))</f>
        <v>723.32799999999997</v>
      </c>
      <c r="S1987" s="21">
        <f t="shared" si="93"/>
        <v>148640.55342178233</v>
      </c>
      <c r="T1987" s="21">
        <f t="shared" si="94"/>
        <v>28241.705150138641</v>
      </c>
      <c r="U1987" s="19">
        <v>0</v>
      </c>
      <c r="V1987" s="21">
        <f t="shared" si="95"/>
        <v>176882.25857192097</v>
      </c>
    </row>
    <row r="1988" spans="1:22" x14ac:dyDescent="0.3">
      <c r="A1988" s="3" t="s">
        <v>144</v>
      </c>
      <c r="B1988" s="3">
        <v>5</v>
      </c>
      <c r="C1988" s="4" t="s">
        <v>186</v>
      </c>
      <c r="D1988" s="3" t="s">
        <v>536</v>
      </c>
      <c r="E1988" s="3" t="s">
        <v>121</v>
      </c>
      <c r="F1988" s="4" t="s">
        <v>537</v>
      </c>
      <c r="G1988" s="3" t="s">
        <v>16</v>
      </c>
      <c r="H1988" s="5">
        <v>822.61609999999996</v>
      </c>
      <c r="I1988" s="5">
        <v>2.2252000000000001</v>
      </c>
      <c r="J1988" s="5">
        <v>2.1711999999999998</v>
      </c>
      <c r="K1988" s="6">
        <v>0.97573251842530995</v>
      </c>
      <c r="L1988" s="5">
        <v>27.42</v>
      </c>
      <c r="M1988" s="19">
        <f>H1988*INDEX('Pliegos Tarifarios (Las Condes)'!$B:$B,MATCH($B1988,'Pliegos Tarifarios (Las Condes)'!$A:$A,0))</f>
        <v>97758.052091799997</v>
      </c>
      <c r="N1988" s="19">
        <f>I1988*INDEX('Pliegos Tarifarios (Las Condes)'!$C:$C,MATCH($B1988,'Pliegos Tarifarios (Las Condes)'!$A:$A,0))</f>
        <v>7566.7280692000004</v>
      </c>
      <c r="O1988" s="19">
        <f>J1988*INDEX('Pliegos Tarifarios (Las Condes)'!$D:$D,MATCH($B1988,'Pliegos Tarifarios (Las Condes)'!$A:$A,0))</f>
        <v>30613.299036799996</v>
      </c>
      <c r="P1988" s="19">
        <f>H1988*INDEX('Pliegos Tarifarios (Las Condes)'!$E:$E,MATCH($B1988,'Pliegos Tarifarios (Las Condes)'!$A:$A,0))</f>
        <v>10638.0714052</v>
      </c>
      <c r="Q1988" s="19" cm="1">
        <f t="array" ref="Q1988">H1988*_xlfn.IFS(H1988&lt;=350,INDEX('Pliegos Tarifarios (Las Condes)'!$F:$F,MATCH($B1988,'Pliegos Tarifarios (Las Condes)'!$A:$A,0)),H1988&lt;=500,INDEX('Pliegos Tarifarios (Las Condes)'!$G:$G,MATCH($B1988,'Pliegos Tarifarios (Las Condes)'!$A:$A,0)),H1988&lt;=1000,INDEX('Pliegos Tarifarios (Las Condes)'!$H:$H,MATCH($B1988,'Pliegos Tarifarios (Las Condes)'!$A:$A,0)),H1988&lt;=5000,INDEX('Pliegos Tarifarios (Las Condes)'!$I:$I,MATCH($B1988,'Pliegos Tarifarios (Las Condes)'!$A:$A,0)),H1988&gt;5000,INDEX('Pliegos Tarifarios (Las Condes)'!$J:$J,MATCH($B1988,'Pliegos Tarifarios (Las Condes)'!$A:$A,0)))/1.19</f>
        <v>1929.3458278151263</v>
      </c>
      <c r="R1988" s="19">
        <f>INDEX('Pliegos Tarifarios (Las Condes)'!$K:$K,MATCH($B1988,'Pliegos Tarifarios (Las Condes)'!$A:$A,0))</f>
        <v>723.32799999999997</v>
      </c>
      <c r="S1988" s="21">
        <f t="shared" si="93"/>
        <v>149228.82443081512</v>
      </c>
      <c r="T1988" s="21">
        <f t="shared" si="94"/>
        <v>28353.476641854872</v>
      </c>
      <c r="U1988" s="19">
        <v>0</v>
      </c>
      <c r="V1988" s="21">
        <f t="shared" si="95"/>
        <v>177582.30107267</v>
      </c>
    </row>
    <row r="1989" spans="1:22" x14ac:dyDescent="0.3">
      <c r="A1989" s="3" t="s">
        <v>144</v>
      </c>
      <c r="B1989" s="3">
        <v>5</v>
      </c>
      <c r="C1989" s="4" t="s">
        <v>186</v>
      </c>
      <c r="D1989" s="3" t="s">
        <v>538</v>
      </c>
      <c r="E1989" s="3" t="s">
        <v>121</v>
      </c>
      <c r="F1989" s="4" t="s">
        <v>539</v>
      </c>
      <c r="G1989" s="3" t="s">
        <v>16</v>
      </c>
      <c r="H1989" s="5">
        <v>820.98410000000001</v>
      </c>
      <c r="I1989" s="5">
        <v>2.2141999999999999</v>
      </c>
      <c r="J1989" s="5">
        <v>2.1627000000000001</v>
      </c>
      <c r="K1989" s="6">
        <v>0.97674103513684407</v>
      </c>
      <c r="L1989" s="5">
        <v>27.37</v>
      </c>
      <c r="M1989" s="19">
        <f>H1989*INDEX('Pliegos Tarifarios (Las Condes)'!$B:$B,MATCH($B1989,'Pliegos Tarifarios (Las Condes)'!$A:$A,0))</f>
        <v>97564.108475799992</v>
      </c>
      <c r="N1989" s="19">
        <f>I1989*INDEX('Pliegos Tarifarios (Las Condes)'!$C:$C,MATCH($B1989,'Pliegos Tarifarios (Las Condes)'!$A:$A,0))</f>
        <v>7529.3228881999994</v>
      </c>
      <c r="O1989" s="19">
        <f>J1989*INDEX('Pliegos Tarifarios (Las Condes)'!$D:$D,MATCH($B1989,'Pliegos Tarifarios (Las Condes)'!$A:$A,0))</f>
        <v>30493.451467800001</v>
      </c>
      <c r="P1989" s="19">
        <f>H1989*INDEX('Pliegos Tarifarios (Las Condes)'!$E:$E,MATCH($B1989,'Pliegos Tarifarios (Las Condes)'!$A:$A,0))</f>
        <v>10616.9663812</v>
      </c>
      <c r="Q1989" s="19" cm="1">
        <f t="array" ref="Q1989">H1989*_xlfn.IFS(H1989&lt;=350,INDEX('Pliegos Tarifarios (Las Condes)'!$F:$F,MATCH($B1989,'Pliegos Tarifarios (Las Condes)'!$A:$A,0)),H1989&lt;=500,INDEX('Pliegos Tarifarios (Las Condes)'!$G:$G,MATCH($B1989,'Pliegos Tarifarios (Las Condes)'!$A:$A,0)),H1989&lt;=1000,INDEX('Pliegos Tarifarios (Las Condes)'!$H:$H,MATCH($B1989,'Pliegos Tarifarios (Las Condes)'!$A:$A,0)),H1989&lt;=5000,INDEX('Pliegos Tarifarios (Las Condes)'!$I:$I,MATCH($B1989,'Pliegos Tarifarios (Las Condes)'!$A:$A,0)),H1989&gt;5000,INDEX('Pliegos Tarifarios (Las Condes)'!$J:$J,MATCH($B1989,'Pliegos Tarifarios (Las Condes)'!$A:$A,0)))/1.19</f>
        <v>1925.5181706722692</v>
      </c>
      <c r="R1989" s="19">
        <f>INDEX('Pliegos Tarifarios (Las Condes)'!$K:$K,MATCH($B1989,'Pliegos Tarifarios (Las Condes)'!$A:$A,0))</f>
        <v>723.32799999999997</v>
      </c>
      <c r="S1989" s="21">
        <f t="shared" si="93"/>
        <v>148852.69538367228</v>
      </c>
      <c r="T1989" s="21">
        <f t="shared" si="94"/>
        <v>28282.012122897733</v>
      </c>
      <c r="U1989" s="19">
        <v>0</v>
      </c>
      <c r="V1989" s="21">
        <f t="shared" si="95"/>
        <v>177134.70750657</v>
      </c>
    </row>
    <row r="1990" spans="1:22" x14ac:dyDescent="0.3">
      <c r="A1990" s="3" t="s">
        <v>144</v>
      </c>
      <c r="B1990" s="3">
        <v>5</v>
      </c>
      <c r="C1990" s="4" t="s">
        <v>186</v>
      </c>
      <c r="D1990" s="3" t="s">
        <v>540</v>
      </c>
      <c r="E1990" s="3" t="s">
        <v>121</v>
      </c>
      <c r="F1990" s="4" t="s">
        <v>541</v>
      </c>
      <c r="G1990" s="3" t="s">
        <v>16</v>
      </c>
      <c r="H1990" s="5">
        <v>821.54570000000001</v>
      </c>
      <c r="I1990" s="5">
        <v>2.2355</v>
      </c>
      <c r="J1990" s="5">
        <v>2.1917</v>
      </c>
      <c r="K1990" s="6">
        <v>0.9804070677700738</v>
      </c>
      <c r="L1990" s="5">
        <v>27.38</v>
      </c>
      <c r="M1990" s="19">
        <f>H1990*INDEX('Pliegos Tarifarios (Las Condes)'!$B:$B,MATCH($B1990,'Pliegos Tarifarios (Las Condes)'!$A:$A,0))</f>
        <v>97630.847896599997</v>
      </c>
      <c r="N1990" s="19">
        <f>I1990*INDEX('Pliegos Tarifarios (Las Condes)'!$C:$C,MATCH($B1990,'Pliegos Tarifarios (Las Condes)'!$A:$A,0))</f>
        <v>7601.7529205000001</v>
      </c>
      <c r="O1990" s="19">
        <f>J1990*INDEX('Pliegos Tarifarios (Las Condes)'!$D:$D,MATCH($B1990,'Pliegos Tarifarios (Las Condes)'!$A:$A,0))</f>
        <v>30902.3431738</v>
      </c>
      <c r="P1990" s="19">
        <f>H1990*INDEX('Pliegos Tarifarios (Las Condes)'!$E:$E,MATCH($B1990,'Pliegos Tarifarios (Las Condes)'!$A:$A,0))</f>
        <v>10624.2289924</v>
      </c>
      <c r="Q1990" s="19" cm="1">
        <f t="array" ref="Q1990">H1990*_xlfn.IFS(H1990&lt;=350,INDEX('Pliegos Tarifarios (Las Condes)'!$F:$F,MATCH($B1990,'Pliegos Tarifarios (Las Condes)'!$A:$A,0)),H1990&lt;=500,INDEX('Pliegos Tarifarios (Las Condes)'!$G:$G,MATCH($B1990,'Pliegos Tarifarios (Las Condes)'!$A:$A,0)),H1990&lt;=1000,INDEX('Pliegos Tarifarios (Las Condes)'!$H:$H,MATCH($B1990,'Pliegos Tarifarios (Las Condes)'!$A:$A,0)),H1990&lt;=5000,INDEX('Pliegos Tarifarios (Las Condes)'!$I:$I,MATCH($B1990,'Pliegos Tarifarios (Las Condes)'!$A:$A,0)),H1990&gt;5000,INDEX('Pliegos Tarifarios (Las Condes)'!$J:$J,MATCH($B1990,'Pliegos Tarifarios (Las Condes)'!$A:$A,0)))/1.19</f>
        <v>1926.8353350420173</v>
      </c>
      <c r="R1990" s="19">
        <f>INDEX('Pliegos Tarifarios (Las Condes)'!$K:$K,MATCH($B1990,'Pliegos Tarifarios (Las Condes)'!$A:$A,0))</f>
        <v>723.32799999999997</v>
      </c>
      <c r="S1990" s="21">
        <f t="shared" si="93"/>
        <v>149409.33631834202</v>
      </c>
      <c r="T1990" s="21">
        <f t="shared" si="94"/>
        <v>28387.773900484983</v>
      </c>
      <c r="U1990" s="19">
        <v>0</v>
      </c>
      <c r="V1990" s="21">
        <f t="shared" si="95"/>
        <v>177797.110218827</v>
      </c>
    </row>
    <row r="1991" spans="1:22" x14ac:dyDescent="0.3">
      <c r="A1991" s="3" t="s">
        <v>144</v>
      </c>
      <c r="B1991" s="3">
        <v>5</v>
      </c>
      <c r="C1991" s="4" t="s">
        <v>186</v>
      </c>
      <c r="D1991" s="3" t="s">
        <v>542</v>
      </c>
      <c r="E1991" s="3" t="s">
        <v>121</v>
      </c>
      <c r="F1991" s="4" t="s">
        <v>543</v>
      </c>
      <c r="G1991" s="3" t="s">
        <v>16</v>
      </c>
      <c r="H1991" s="5">
        <v>823.76940000000002</v>
      </c>
      <c r="I1991" s="5">
        <v>2.1838000000000002</v>
      </c>
      <c r="J1991" s="5">
        <v>2.1838000000000002</v>
      </c>
      <c r="K1991" s="6">
        <v>1</v>
      </c>
      <c r="L1991" s="5">
        <v>27.46</v>
      </c>
      <c r="M1991" s="19">
        <f>H1991*INDEX('Pliegos Tarifarios (Las Condes)'!$B:$B,MATCH($B1991,'Pliegos Tarifarios (Las Condes)'!$A:$A,0))</f>
        <v>97895.107957200002</v>
      </c>
      <c r="N1991" s="19">
        <f>I1991*INDEX('Pliegos Tarifarios (Las Condes)'!$C:$C,MATCH($B1991,'Pliegos Tarifarios (Las Condes)'!$A:$A,0))</f>
        <v>7425.9485698000008</v>
      </c>
      <c r="O1991" s="19">
        <f>J1991*INDEX('Pliegos Tarifarios (Las Condes)'!$D:$D,MATCH($B1991,'Pliegos Tarifarios (Las Condes)'!$A:$A,0))</f>
        <v>30790.955433200001</v>
      </c>
      <c r="P1991" s="19">
        <f>H1991*INDEX('Pliegos Tarifarios (Las Condes)'!$E:$E,MATCH($B1991,'Pliegos Tarifarios (Las Condes)'!$A:$A,0))</f>
        <v>10652.985880800001</v>
      </c>
      <c r="Q1991" s="19" cm="1">
        <f t="array" ref="Q1991">H1991*_xlfn.IFS(H1991&lt;=350,INDEX('Pliegos Tarifarios (Las Condes)'!$F:$F,MATCH($B1991,'Pliegos Tarifarios (Las Condes)'!$A:$A,0)),H1991&lt;=500,INDEX('Pliegos Tarifarios (Las Condes)'!$G:$G,MATCH($B1991,'Pliegos Tarifarios (Las Condes)'!$A:$A,0)),H1991&lt;=1000,INDEX('Pliegos Tarifarios (Las Condes)'!$H:$H,MATCH($B1991,'Pliegos Tarifarios (Las Condes)'!$A:$A,0)),H1991&lt;=5000,INDEX('Pliegos Tarifarios (Las Condes)'!$I:$I,MATCH($B1991,'Pliegos Tarifarios (Las Condes)'!$A:$A,0)),H1991&gt;5000,INDEX('Pliegos Tarifarios (Las Condes)'!$J:$J,MATCH($B1991,'Pliegos Tarifarios (Las Condes)'!$A:$A,0)))/1.19</f>
        <v>1932.050752436975</v>
      </c>
      <c r="R1991" s="19">
        <f>INDEX('Pliegos Tarifarios (Las Condes)'!$K:$K,MATCH($B1991,'Pliegos Tarifarios (Las Condes)'!$A:$A,0))</f>
        <v>723.32799999999997</v>
      </c>
      <c r="S1991" s="21">
        <f t="shared" si="93"/>
        <v>149420.37659343699</v>
      </c>
      <c r="T1991" s="21">
        <f t="shared" si="94"/>
        <v>28389.871552753029</v>
      </c>
      <c r="U1991" s="19">
        <v>0</v>
      </c>
      <c r="V1991" s="21">
        <f t="shared" si="95"/>
        <v>177810.24814619002</v>
      </c>
    </row>
    <row r="1992" spans="1:22" x14ac:dyDescent="0.3">
      <c r="A1992" s="3" t="s">
        <v>144</v>
      </c>
      <c r="B1992" s="3">
        <v>5</v>
      </c>
      <c r="C1992" s="4" t="s">
        <v>186</v>
      </c>
      <c r="D1992" s="3" t="s">
        <v>544</v>
      </c>
      <c r="E1992" s="3" t="s">
        <v>121</v>
      </c>
      <c r="F1992" s="4" t="s">
        <v>545</v>
      </c>
      <c r="G1992" s="3" t="s">
        <v>16</v>
      </c>
      <c r="H1992" s="5">
        <v>820.67729999999995</v>
      </c>
      <c r="I1992" s="5">
        <v>2.1985000000000001</v>
      </c>
      <c r="J1992" s="5">
        <v>2.1844000000000001</v>
      </c>
      <c r="K1992" s="6">
        <v>0.99358653627473281</v>
      </c>
      <c r="L1992" s="5">
        <v>27.36</v>
      </c>
      <c r="M1992" s="19">
        <f>H1992*INDEX('Pliegos Tarifarios (Las Condes)'!$B:$B,MATCH($B1992,'Pliegos Tarifarios (Las Condes)'!$A:$A,0))</f>
        <v>97527.648977399993</v>
      </c>
      <c r="N1992" s="19">
        <f>I1992*INDEX('Pliegos Tarifarios (Las Condes)'!$C:$C,MATCH($B1992,'Pliegos Tarifarios (Las Condes)'!$A:$A,0))</f>
        <v>7475.9354935000001</v>
      </c>
      <c r="O1992" s="19">
        <f>J1992*INDEX('Pliegos Tarifarios (Las Condes)'!$D:$D,MATCH($B1992,'Pliegos Tarifarios (Las Condes)'!$A:$A,0))</f>
        <v>30799.415261600003</v>
      </c>
      <c r="P1992" s="19">
        <f>H1992*INDEX('Pliegos Tarifarios (Las Condes)'!$E:$E,MATCH($B1992,'Pliegos Tarifarios (Las Condes)'!$A:$A,0))</f>
        <v>10612.9988436</v>
      </c>
      <c r="Q1992" s="19" cm="1">
        <f t="array" ref="Q1992">H1992*_xlfn.IFS(H1992&lt;=350,INDEX('Pliegos Tarifarios (Las Condes)'!$F:$F,MATCH($B1992,'Pliegos Tarifarios (Las Condes)'!$A:$A,0)),H1992&lt;=500,INDEX('Pliegos Tarifarios (Las Condes)'!$G:$G,MATCH($B1992,'Pliegos Tarifarios (Las Condes)'!$A:$A,0)),H1992&lt;=1000,INDEX('Pliegos Tarifarios (Las Condes)'!$H:$H,MATCH($B1992,'Pliegos Tarifarios (Las Condes)'!$A:$A,0)),H1992&lt;=5000,INDEX('Pliegos Tarifarios (Las Condes)'!$I:$I,MATCH($B1992,'Pliegos Tarifarios (Las Condes)'!$A:$A,0)),H1992&gt;5000,INDEX('Pliegos Tarifarios (Las Condes)'!$J:$J,MATCH($B1992,'Pliegos Tarifarios (Las Condes)'!$A:$A,0)))/1.19</f>
        <v>1924.7986086554624</v>
      </c>
      <c r="R1992" s="19">
        <f>INDEX('Pliegos Tarifarios (Las Condes)'!$K:$K,MATCH($B1992,'Pliegos Tarifarios (Las Condes)'!$A:$A,0))</f>
        <v>723.32799999999997</v>
      </c>
      <c r="S1992" s="21">
        <f t="shared" si="93"/>
        <v>149064.12518475548</v>
      </c>
      <c r="T1992" s="21">
        <f t="shared" si="94"/>
        <v>28322.183785103542</v>
      </c>
      <c r="U1992" s="19">
        <v>0</v>
      </c>
      <c r="V1992" s="21">
        <f t="shared" si="95"/>
        <v>177386.30896985903</v>
      </c>
    </row>
    <row r="1993" spans="1:22" x14ac:dyDescent="0.3">
      <c r="A1993" s="3" t="s">
        <v>144</v>
      </c>
      <c r="B1993" s="3">
        <v>5</v>
      </c>
      <c r="C1993" s="4" t="s">
        <v>186</v>
      </c>
      <c r="D1993" s="3" t="s">
        <v>546</v>
      </c>
      <c r="E1993" s="3" t="s">
        <v>121</v>
      </c>
      <c r="F1993" s="4" t="s">
        <v>547</v>
      </c>
      <c r="G1993" s="3" t="s">
        <v>16</v>
      </c>
      <c r="H1993" s="5">
        <v>822.78489999999999</v>
      </c>
      <c r="I1993" s="5">
        <v>2.2134</v>
      </c>
      <c r="J1993" s="5">
        <v>2.2134</v>
      </c>
      <c r="K1993" s="6">
        <v>1</v>
      </c>
      <c r="L1993" s="5">
        <v>27.43</v>
      </c>
      <c r="M1993" s="19">
        <f>H1993*INDEX('Pliegos Tarifarios (Las Condes)'!$B:$B,MATCH($B1993,'Pliegos Tarifarios (Las Condes)'!$A:$A,0))</f>
        <v>97778.111946199992</v>
      </c>
      <c r="N1993" s="19">
        <f>I1993*INDEX('Pliegos Tarifarios (Las Condes)'!$C:$C,MATCH($B1993,'Pliegos Tarifarios (Las Condes)'!$A:$A,0))</f>
        <v>7526.6025114000004</v>
      </c>
      <c r="O1993" s="19">
        <f>J1993*INDEX('Pliegos Tarifarios (Las Condes)'!$D:$D,MATCH($B1993,'Pliegos Tarifarios (Las Condes)'!$A:$A,0))</f>
        <v>31208.306967600001</v>
      </c>
      <c r="P1993" s="19">
        <f>H1993*INDEX('Pliegos Tarifarios (Las Condes)'!$E:$E,MATCH($B1993,'Pliegos Tarifarios (Las Condes)'!$A:$A,0))</f>
        <v>10640.254326800001</v>
      </c>
      <c r="Q1993" s="19" cm="1">
        <f t="array" ref="Q1993">H1993*_xlfn.IFS(H1993&lt;=350,INDEX('Pliegos Tarifarios (Las Condes)'!$F:$F,MATCH($B1993,'Pliegos Tarifarios (Las Condes)'!$A:$A,0)),H1993&lt;=500,INDEX('Pliegos Tarifarios (Las Condes)'!$G:$G,MATCH($B1993,'Pliegos Tarifarios (Las Condes)'!$A:$A,0)),H1993&lt;=1000,INDEX('Pliegos Tarifarios (Las Condes)'!$H:$H,MATCH($B1993,'Pliegos Tarifarios (Las Condes)'!$A:$A,0)),H1993&lt;=5000,INDEX('Pliegos Tarifarios (Las Condes)'!$I:$I,MATCH($B1993,'Pliegos Tarifarios (Las Condes)'!$A:$A,0)),H1993&gt;5000,INDEX('Pliegos Tarifarios (Las Condes)'!$J:$J,MATCH($B1993,'Pliegos Tarifarios (Las Condes)'!$A:$A,0)))/1.19</f>
        <v>1929.741727647059</v>
      </c>
      <c r="R1993" s="19">
        <f>INDEX('Pliegos Tarifarios (Las Condes)'!$K:$K,MATCH($B1993,'Pliegos Tarifarios (Las Condes)'!$A:$A,0))</f>
        <v>723.32799999999997</v>
      </c>
      <c r="S1993" s="21">
        <f t="shared" ref="S1993:S2056" si="96">SUM(M1993:R1993)</f>
        <v>149806.34547964705</v>
      </c>
      <c r="T1993" s="21">
        <f t="shared" ref="T1993:T2056" si="97">S1993*0.19</f>
        <v>28463.205641132939</v>
      </c>
      <c r="U1993" s="19">
        <v>0</v>
      </c>
      <c r="V1993" s="21">
        <f t="shared" ref="V1993:V2056" si="98">SUM(S1993:T1993)</f>
        <v>178269.55112078</v>
      </c>
    </row>
    <row r="1994" spans="1:22" x14ac:dyDescent="0.3">
      <c r="A1994" s="3" t="s">
        <v>144</v>
      </c>
      <c r="B1994" s="3">
        <v>5</v>
      </c>
      <c r="C1994" s="4" t="s">
        <v>186</v>
      </c>
      <c r="D1994" s="3" t="s">
        <v>548</v>
      </c>
      <c r="E1994" s="3" t="s">
        <v>121</v>
      </c>
      <c r="F1994" s="4" t="s">
        <v>549</v>
      </c>
      <c r="G1994" s="3" t="s">
        <v>16</v>
      </c>
      <c r="H1994" s="5">
        <v>822.83969999999999</v>
      </c>
      <c r="I1994" s="5">
        <v>2.1993</v>
      </c>
      <c r="J1994" s="5">
        <v>2.1993</v>
      </c>
      <c r="K1994" s="6">
        <v>1</v>
      </c>
      <c r="L1994" s="5">
        <v>27.43</v>
      </c>
      <c r="M1994" s="19">
        <f>H1994*INDEX('Pliegos Tarifarios (Las Condes)'!$B:$B,MATCH($B1994,'Pliegos Tarifarios (Las Condes)'!$A:$A,0))</f>
        <v>97784.62426859999</v>
      </c>
      <c r="N1994" s="19">
        <f>I1994*INDEX('Pliegos Tarifarios (Las Condes)'!$C:$C,MATCH($B1994,'Pliegos Tarifarios (Las Condes)'!$A:$A,0))</f>
        <v>7478.6558703000001</v>
      </c>
      <c r="O1994" s="19">
        <f>J1994*INDEX('Pliegos Tarifarios (Las Condes)'!$D:$D,MATCH($B1994,'Pliegos Tarifarios (Las Condes)'!$A:$A,0))</f>
        <v>31009.501000200002</v>
      </c>
      <c r="P1994" s="19">
        <f>H1994*INDEX('Pliegos Tarifarios (Las Condes)'!$E:$E,MATCH($B1994,'Pliegos Tarifarios (Las Condes)'!$A:$A,0))</f>
        <v>10640.963000400001</v>
      </c>
      <c r="Q1994" s="19" cm="1">
        <f t="array" ref="Q1994">H1994*_xlfn.IFS(H1994&lt;=350,INDEX('Pliegos Tarifarios (Las Condes)'!$F:$F,MATCH($B1994,'Pliegos Tarifarios (Las Condes)'!$A:$A,0)),H1994&lt;=500,INDEX('Pliegos Tarifarios (Las Condes)'!$G:$G,MATCH($B1994,'Pliegos Tarifarios (Las Condes)'!$A:$A,0)),H1994&lt;=1000,INDEX('Pliegos Tarifarios (Las Condes)'!$H:$H,MATCH($B1994,'Pliegos Tarifarios (Las Condes)'!$A:$A,0)),H1994&lt;=5000,INDEX('Pliegos Tarifarios (Las Condes)'!$I:$I,MATCH($B1994,'Pliegos Tarifarios (Las Condes)'!$A:$A,0)),H1994&gt;5000,INDEX('Pliegos Tarifarios (Las Condes)'!$J:$J,MATCH($B1994,'Pliegos Tarifarios (Las Condes)'!$A:$A,0)))/1.19</f>
        <v>1929.8702543697484</v>
      </c>
      <c r="R1994" s="19">
        <f>INDEX('Pliegos Tarifarios (Las Condes)'!$K:$K,MATCH($B1994,'Pliegos Tarifarios (Las Condes)'!$A:$A,0))</f>
        <v>723.32799999999997</v>
      </c>
      <c r="S1994" s="21">
        <f t="shared" si="96"/>
        <v>149566.94239386974</v>
      </c>
      <c r="T1994" s="21">
        <f t="shared" si="97"/>
        <v>28417.719054835252</v>
      </c>
      <c r="U1994" s="19">
        <v>0</v>
      </c>
      <c r="V1994" s="21">
        <f t="shared" si="98"/>
        <v>177984.66144870501</v>
      </c>
    </row>
    <row r="1995" spans="1:22" x14ac:dyDescent="0.3">
      <c r="A1995" s="3" t="s">
        <v>144</v>
      </c>
      <c r="B1995" s="3">
        <v>5</v>
      </c>
      <c r="C1995" s="4" t="s">
        <v>186</v>
      </c>
      <c r="D1995" s="3" t="s">
        <v>550</v>
      </c>
      <c r="E1995" s="3" t="s">
        <v>121</v>
      </c>
      <c r="F1995" s="4" t="s">
        <v>551</v>
      </c>
      <c r="G1995" s="3" t="s">
        <v>16</v>
      </c>
      <c r="H1995" s="5">
        <v>824.65009999999995</v>
      </c>
      <c r="I1995" s="5">
        <v>2.1920999999999999</v>
      </c>
      <c r="J1995" s="5">
        <v>2.1875</v>
      </c>
      <c r="K1995" s="6">
        <v>0.99790155558596783</v>
      </c>
      <c r="L1995" s="5">
        <v>27.49</v>
      </c>
      <c r="M1995" s="19">
        <f>H1995*INDEX('Pliegos Tarifarios (Las Condes)'!$B:$B,MATCH($B1995,'Pliegos Tarifarios (Las Condes)'!$A:$A,0))</f>
        <v>97999.768583799989</v>
      </c>
      <c r="N1995" s="19">
        <f>I1995*INDEX('Pliegos Tarifarios (Las Condes)'!$C:$C,MATCH($B1995,'Pliegos Tarifarios (Las Condes)'!$A:$A,0))</f>
        <v>7454.1724790999997</v>
      </c>
      <c r="O1995" s="19">
        <f>J1995*INDEX('Pliegos Tarifarios (Las Condes)'!$D:$D,MATCH($B1995,'Pliegos Tarifarios (Las Condes)'!$A:$A,0))</f>
        <v>30843.124374999999</v>
      </c>
      <c r="P1995" s="19">
        <f>H1995*INDEX('Pliegos Tarifarios (Las Condes)'!$E:$E,MATCH($B1995,'Pliegos Tarifarios (Las Condes)'!$A:$A,0))</f>
        <v>10664.3750932</v>
      </c>
      <c r="Q1995" s="19" cm="1">
        <f t="array" ref="Q1995">H1995*_xlfn.IFS(H1995&lt;=350,INDEX('Pliegos Tarifarios (Las Condes)'!$F:$F,MATCH($B1995,'Pliegos Tarifarios (Las Condes)'!$A:$A,0)),H1995&lt;=500,INDEX('Pliegos Tarifarios (Las Condes)'!$G:$G,MATCH($B1995,'Pliegos Tarifarios (Las Condes)'!$A:$A,0)),H1995&lt;=1000,INDEX('Pliegos Tarifarios (Las Condes)'!$H:$H,MATCH($B1995,'Pliegos Tarifarios (Las Condes)'!$A:$A,0)),H1995&lt;=5000,INDEX('Pliegos Tarifarios (Las Condes)'!$I:$I,MATCH($B1995,'Pliegos Tarifarios (Las Condes)'!$A:$A,0)),H1995&gt;5000,INDEX('Pliegos Tarifarios (Las Condes)'!$J:$J,MATCH($B1995,'Pliegos Tarifarios (Las Condes)'!$A:$A,0)))/1.19</f>
        <v>1934.1163269747899</v>
      </c>
      <c r="R1995" s="19">
        <f>INDEX('Pliegos Tarifarios (Las Condes)'!$K:$K,MATCH($B1995,'Pliegos Tarifarios (Las Condes)'!$A:$A,0))</f>
        <v>723.32799999999997</v>
      </c>
      <c r="S1995" s="21">
        <f t="shared" si="96"/>
        <v>149618.8848580748</v>
      </c>
      <c r="T1995" s="21">
        <f t="shared" si="97"/>
        <v>28427.588123034213</v>
      </c>
      <c r="U1995" s="19">
        <v>0</v>
      </c>
      <c r="V1995" s="21">
        <f t="shared" si="98"/>
        <v>178046.47298110902</v>
      </c>
    </row>
    <row r="1996" spans="1:22" x14ac:dyDescent="0.3">
      <c r="A1996" s="3" t="s">
        <v>144</v>
      </c>
      <c r="B1996" s="3">
        <v>5</v>
      </c>
      <c r="C1996" s="4" t="s">
        <v>186</v>
      </c>
      <c r="D1996" s="3" t="s">
        <v>552</v>
      </c>
      <c r="E1996" s="3" t="s">
        <v>121</v>
      </c>
      <c r="F1996" s="4" t="s">
        <v>553</v>
      </c>
      <c r="G1996" s="3" t="s">
        <v>16</v>
      </c>
      <c r="H1996" s="5">
        <v>823.14380000000006</v>
      </c>
      <c r="I1996" s="5">
        <v>2.3100999999999998</v>
      </c>
      <c r="J1996" s="5">
        <v>2.1890999999999998</v>
      </c>
      <c r="K1996" s="6">
        <v>0.94762131509458469</v>
      </c>
      <c r="L1996" s="5">
        <v>27.44</v>
      </c>
      <c r="M1996" s="19">
        <f>H1996*INDEX('Pliegos Tarifarios (Las Condes)'!$B:$B,MATCH($B1996,'Pliegos Tarifarios (Las Condes)'!$A:$A,0))</f>
        <v>97820.762904400006</v>
      </c>
      <c r="N1996" s="19">
        <f>I1996*INDEX('Pliegos Tarifarios (Las Condes)'!$C:$C,MATCH($B1996,'Pliegos Tarifarios (Las Condes)'!$A:$A,0))</f>
        <v>7855.428057099999</v>
      </c>
      <c r="O1996" s="19">
        <f>J1996*INDEX('Pliegos Tarifarios (Las Condes)'!$D:$D,MATCH($B1996,'Pliegos Tarifarios (Las Condes)'!$A:$A,0))</f>
        <v>30865.683917399998</v>
      </c>
      <c r="P1996" s="19">
        <f>H1996*INDEX('Pliegos Tarifarios (Las Condes)'!$E:$E,MATCH($B1996,'Pliegos Tarifarios (Las Condes)'!$A:$A,0))</f>
        <v>10644.895621600001</v>
      </c>
      <c r="Q1996" s="19" cm="1">
        <f t="array" ref="Q1996">H1996*_xlfn.IFS(H1996&lt;=350,INDEX('Pliegos Tarifarios (Las Condes)'!$F:$F,MATCH($B1996,'Pliegos Tarifarios (Las Condes)'!$A:$A,0)),H1996&lt;=500,INDEX('Pliegos Tarifarios (Las Condes)'!$G:$G,MATCH($B1996,'Pliegos Tarifarios (Las Condes)'!$A:$A,0)),H1996&lt;=1000,INDEX('Pliegos Tarifarios (Las Condes)'!$H:$H,MATCH($B1996,'Pliegos Tarifarios (Las Condes)'!$A:$A,0)),H1996&lt;=5000,INDEX('Pliegos Tarifarios (Las Condes)'!$I:$I,MATCH($B1996,'Pliegos Tarifarios (Las Condes)'!$A:$A,0)),H1996&gt;5000,INDEX('Pliegos Tarifarios (Las Condes)'!$J:$J,MATCH($B1996,'Pliegos Tarifarios (Las Condes)'!$A:$A,0)))/1.19</f>
        <v>1930.5834838655467</v>
      </c>
      <c r="R1996" s="19">
        <f>INDEX('Pliegos Tarifarios (Las Condes)'!$K:$K,MATCH($B1996,'Pliegos Tarifarios (Las Condes)'!$A:$A,0))</f>
        <v>723.32799999999997</v>
      </c>
      <c r="S1996" s="21">
        <f t="shared" si="96"/>
        <v>149840.68198436557</v>
      </c>
      <c r="T1996" s="21">
        <f t="shared" si="97"/>
        <v>28469.729577029459</v>
      </c>
      <c r="U1996" s="19">
        <v>0</v>
      </c>
      <c r="V1996" s="21">
        <f t="shared" si="98"/>
        <v>178310.41156139504</v>
      </c>
    </row>
    <row r="1997" spans="1:22" x14ac:dyDescent="0.3">
      <c r="A1997" s="3" t="s">
        <v>144</v>
      </c>
      <c r="B1997" s="3">
        <v>5</v>
      </c>
      <c r="C1997" s="4" t="s">
        <v>186</v>
      </c>
      <c r="D1997" s="3" t="s">
        <v>554</v>
      </c>
      <c r="E1997" s="3" t="s">
        <v>121</v>
      </c>
      <c r="F1997" s="4" t="s">
        <v>555</v>
      </c>
      <c r="G1997" s="3" t="s">
        <v>16</v>
      </c>
      <c r="H1997" s="5">
        <v>823.97860000000003</v>
      </c>
      <c r="I1997" s="5">
        <v>2.1804000000000001</v>
      </c>
      <c r="J1997" s="5">
        <v>2.1804000000000001</v>
      </c>
      <c r="K1997" s="6">
        <v>1</v>
      </c>
      <c r="L1997" s="5">
        <v>27.47</v>
      </c>
      <c r="M1997" s="19">
        <f>H1997*INDEX('Pliegos Tarifarios (Las Condes)'!$B:$B,MATCH($B1997,'Pliegos Tarifarios (Las Condes)'!$A:$A,0))</f>
        <v>97919.968866800002</v>
      </c>
      <c r="N1997" s="19">
        <f>I1997*INDEX('Pliegos Tarifarios (Las Condes)'!$C:$C,MATCH($B1997,'Pliegos Tarifarios (Las Condes)'!$A:$A,0))</f>
        <v>7414.3869684000001</v>
      </c>
      <c r="O1997" s="19">
        <f>J1997*INDEX('Pliegos Tarifarios (Las Condes)'!$D:$D,MATCH($B1997,'Pliegos Tarifarios (Las Condes)'!$A:$A,0))</f>
        <v>30743.016405600003</v>
      </c>
      <c r="P1997" s="19">
        <f>H1997*INDEX('Pliegos Tarifarios (Las Condes)'!$E:$E,MATCH($B1997,'Pliegos Tarifarios (Las Condes)'!$A:$A,0))</f>
        <v>10655.691255200001</v>
      </c>
      <c r="Q1997" s="19" cm="1">
        <f t="array" ref="Q1997">H1997*_xlfn.IFS(H1997&lt;=350,INDEX('Pliegos Tarifarios (Las Condes)'!$F:$F,MATCH($B1997,'Pliegos Tarifarios (Las Condes)'!$A:$A,0)),H1997&lt;=500,INDEX('Pliegos Tarifarios (Las Condes)'!$G:$G,MATCH($B1997,'Pliegos Tarifarios (Las Condes)'!$A:$A,0)),H1997&lt;=1000,INDEX('Pliegos Tarifarios (Las Condes)'!$H:$H,MATCH($B1997,'Pliegos Tarifarios (Las Condes)'!$A:$A,0)),H1997&lt;=5000,INDEX('Pliegos Tarifarios (Las Condes)'!$I:$I,MATCH($B1997,'Pliegos Tarifarios (Las Condes)'!$A:$A,0)),H1997&gt;5000,INDEX('Pliegos Tarifarios (Las Condes)'!$J:$J,MATCH($B1997,'Pliegos Tarifarios (Las Condes)'!$A:$A,0)))/1.19</f>
        <v>1932.5414055462188</v>
      </c>
      <c r="R1997" s="19">
        <f>INDEX('Pliegos Tarifarios (Las Condes)'!$K:$K,MATCH($B1997,'Pliegos Tarifarios (Las Condes)'!$A:$A,0))</f>
        <v>723.32799999999997</v>
      </c>
      <c r="S1997" s="21">
        <f t="shared" si="96"/>
        <v>149388.93290154624</v>
      </c>
      <c r="T1997" s="21">
        <f t="shared" si="97"/>
        <v>28383.897251293787</v>
      </c>
      <c r="U1997" s="19">
        <v>0</v>
      </c>
      <c r="V1997" s="21">
        <f t="shared" si="98"/>
        <v>177772.83015284003</v>
      </c>
    </row>
    <row r="1998" spans="1:22" x14ac:dyDescent="0.3">
      <c r="A1998" s="3" t="s">
        <v>144</v>
      </c>
      <c r="B1998" s="3">
        <v>5</v>
      </c>
      <c r="C1998" s="4" t="s">
        <v>186</v>
      </c>
      <c r="D1998" s="3" t="s">
        <v>556</v>
      </c>
      <c r="E1998" s="3" t="s">
        <v>121</v>
      </c>
      <c r="F1998" s="4" t="s">
        <v>557</v>
      </c>
      <c r="G1998" s="3" t="s">
        <v>16</v>
      </c>
      <c r="H1998" s="5">
        <v>822.74239999999998</v>
      </c>
      <c r="I1998" s="5">
        <v>2.2097000000000002</v>
      </c>
      <c r="J1998" s="5">
        <v>2.1747000000000001</v>
      </c>
      <c r="K1998" s="6">
        <v>0.9841607458025976</v>
      </c>
      <c r="L1998" s="5">
        <v>27.42</v>
      </c>
      <c r="M1998" s="19">
        <f>H1998*INDEX('Pliegos Tarifarios (Las Condes)'!$B:$B,MATCH($B1998,'Pliegos Tarifarios (Las Condes)'!$A:$A,0))</f>
        <v>97773.061331199991</v>
      </c>
      <c r="N1998" s="19">
        <f>I1998*INDEX('Pliegos Tarifarios (Las Condes)'!$C:$C,MATCH($B1998,'Pliegos Tarifarios (Las Condes)'!$A:$A,0))</f>
        <v>7514.0207687000011</v>
      </c>
      <c r="O1998" s="19">
        <f>J1998*INDEX('Pliegos Tarifarios (Las Condes)'!$D:$D,MATCH($B1998,'Pliegos Tarifarios (Las Condes)'!$A:$A,0))</f>
        <v>30662.648035800001</v>
      </c>
      <c r="P1998" s="19">
        <f>H1998*INDEX('Pliegos Tarifarios (Las Condes)'!$E:$E,MATCH($B1998,'Pliegos Tarifarios (Las Condes)'!$A:$A,0))</f>
        <v>10639.704716800001</v>
      </c>
      <c r="Q1998" s="19" cm="1">
        <f t="array" ref="Q1998">H1998*_xlfn.IFS(H1998&lt;=350,INDEX('Pliegos Tarifarios (Las Condes)'!$F:$F,MATCH($B1998,'Pliegos Tarifarios (Las Condes)'!$A:$A,0)),H1998&lt;=500,INDEX('Pliegos Tarifarios (Las Condes)'!$G:$G,MATCH($B1998,'Pliegos Tarifarios (Las Condes)'!$A:$A,0)),H1998&lt;=1000,INDEX('Pliegos Tarifarios (Las Condes)'!$H:$H,MATCH($B1998,'Pliegos Tarifarios (Las Condes)'!$A:$A,0)),H1998&lt;=5000,INDEX('Pliegos Tarifarios (Las Condes)'!$I:$I,MATCH($B1998,'Pliegos Tarifarios (Las Condes)'!$A:$A,0)),H1998&gt;5000,INDEX('Pliegos Tarifarios (Las Condes)'!$J:$J,MATCH($B1998,'Pliegos Tarifarios (Las Condes)'!$A:$A,0)))/1.19</f>
        <v>1929.6420490756307</v>
      </c>
      <c r="R1998" s="19">
        <f>INDEX('Pliegos Tarifarios (Las Condes)'!$K:$K,MATCH($B1998,'Pliegos Tarifarios (Las Condes)'!$A:$A,0))</f>
        <v>723.32799999999997</v>
      </c>
      <c r="S1998" s="21">
        <f t="shared" si="96"/>
        <v>149242.40490157565</v>
      </c>
      <c r="T1998" s="21">
        <f t="shared" si="97"/>
        <v>28356.056931299372</v>
      </c>
      <c r="U1998" s="19">
        <v>0</v>
      </c>
      <c r="V1998" s="21">
        <f t="shared" si="98"/>
        <v>177598.46183287501</v>
      </c>
    </row>
    <row r="1999" spans="1:22" x14ac:dyDescent="0.3">
      <c r="A1999" s="3" t="s">
        <v>144</v>
      </c>
      <c r="B1999" s="3">
        <v>5</v>
      </c>
      <c r="C1999" s="4" t="s">
        <v>186</v>
      </c>
      <c r="D1999" s="3" t="s">
        <v>558</v>
      </c>
      <c r="E1999" s="3" t="s">
        <v>121</v>
      </c>
      <c r="F1999" s="4" t="s">
        <v>559</v>
      </c>
      <c r="G1999" s="3" t="s">
        <v>16</v>
      </c>
      <c r="H1999" s="5">
        <v>821.93100000000004</v>
      </c>
      <c r="I1999" s="5">
        <v>2.2650000000000001</v>
      </c>
      <c r="J1999" s="5">
        <v>2.23</v>
      </c>
      <c r="K1999" s="6">
        <v>0.98454746136865334</v>
      </c>
      <c r="L1999" s="5">
        <v>27.4</v>
      </c>
      <c r="M1999" s="19">
        <f>H1999*INDEX('Pliegos Tarifarios (Las Condes)'!$B:$B,MATCH($B1999,'Pliegos Tarifarios (Las Condes)'!$A:$A,0))</f>
        <v>97676.636178000001</v>
      </c>
      <c r="N1999" s="19">
        <f>I1999*INDEX('Pliegos Tarifarios (Las Condes)'!$C:$C,MATCH($B1999,'Pliegos Tarifarios (Las Condes)'!$A:$A,0))</f>
        <v>7702.0668150000001</v>
      </c>
      <c r="O1999" s="19">
        <f>J1999*INDEX('Pliegos Tarifarios (Las Condes)'!$D:$D,MATCH($B1999,'Pliegos Tarifarios (Las Condes)'!$A:$A,0))</f>
        <v>31442.362219999999</v>
      </c>
      <c r="P1999" s="19">
        <f>H1999*INDEX('Pliegos Tarifarios (Las Condes)'!$E:$E,MATCH($B1999,'Pliegos Tarifarios (Las Condes)'!$A:$A,0))</f>
        <v>10629.211692000001</v>
      </c>
      <c r="Q1999" s="19" cm="1">
        <f t="array" ref="Q1999">H1999*_xlfn.IFS(H1999&lt;=350,INDEX('Pliegos Tarifarios (Las Condes)'!$F:$F,MATCH($B1999,'Pliegos Tarifarios (Las Condes)'!$A:$A,0)),H1999&lt;=500,INDEX('Pliegos Tarifarios (Las Condes)'!$G:$G,MATCH($B1999,'Pliegos Tarifarios (Las Condes)'!$A:$A,0)),H1999&lt;=1000,INDEX('Pliegos Tarifarios (Las Condes)'!$H:$H,MATCH($B1999,'Pliegos Tarifarios (Las Condes)'!$A:$A,0)),H1999&lt;=5000,INDEX('Pliegos Tarifarios (Las Condes)'!$I:$I,MATCH($B1999,'Pliegos Tarifarios (Las Condes)'!$A:$A,0)),H1999&gt;5000,INDEX('Pliegos Tarifarios (Las Condes)'!$J:$J,MATCH($B1999,'Pliegos Tarifarios (Las Condes)'!$A:$A,0)))/1.19</f>
        <v>1927.7390092436976</v>
      </c>
      <c r="R1999" s="19">
        <f>INDEX('Pliegos Tarifarios (Las Condes)'!$K:$K,MATCH($B1999,'Pliegos Tarifarios (Las Condes)'!$A:$A,0))</f>
        <v>723.32799999999997</v>
      </c>
      <c r="S1999" s="21">
        <f t="shared" si="96"/>
        <v>150101.34391424371</v>
      </c>
      <c r="T1999" s="21">
        <f t="shared" si="97"/>
        <v>28519.255343706307</v>
      </c>
      <c r="U1999" s="19">
        <v>0</v>
      </c>
      <c r="V1999" s="21">
        <f t="shared" si="98"/>
        <v>178620.59925795003</v>
      </c>
    </row>
    <row r="2000" spans="1:22" x14ac:dyDescent="0.3">
      <c r="A2000" s="3" t="s">
        <v>144</v>
      </c>
      <c r="B2000" s="3">
        <v>5</v>
      </c>
      <c r="C2000" s="4" t="s">
        <v>186</v>
      </c>
      <c r="D2000" s="3" t="s">
        <v>560</v>
      </c>
      <c r="E2000" s="3" t="s">
        <v>121</v>
      </c>
      <c r="F2000" s="4" t="s">
        <v>561</v>
      </c>
      <c r="G2000" s="3" t="s">
        <v>16</v>
      </c>
      <c r="H2000" s="5">
        <v>823.34640000000002</v>
      </c>
      <c r="I2000" s="5">
        <v>2.2107999999999999</v>
      </c>
      <c r="J2000" s="5">
        <v>2.1960000000000002</v>
      </c>
      <c r="K2000" s="6">
        <v>0.99330559073638514</v>
      </c>
      <c r="L2000" s="5">
        <v>27.44</v>
      </c>
      <c r="M2000" s="19">
        <f>H2000*INDEX('Pliegos Tarifarios (Las Condes)'!$B:$B,MATCH($B2000,'Pliegos Tarifarios (Las Condes)'!$A:$A,0))</f>
        <v>97844.83948319999</v>
      </c>
      <c r="N2000" s="19">
        <f>I2000*INDEX('Pliegos Tarifarios (Las Condes)'!$C:$C,MATCH($B2000,'Pliegos Tarifarios (Las Condes)'!$A:$A,0))</f>
        <v>7517.7612867999997</v>
      </c>
      <c r="O2000" s="19">
        <f>J2000*INDEX('Pliegos Tarifarios (Las Condes)'!$D:$D,MATCH($B2000,'Pliegos Tarifarios (Las Condes)'!$A:$A,0))</f>
        <v>30962.971944000001</v>
      </c>
      <c r="P2000" s="19">
        <f>H2000*INDEX('Pliegos Tarifarios (Las Condes)'!$E:$E,MATCH($B2000,'Pliegos Tarifarios (Las Condes)'!$A:$A,0))</f>
        <v>10647.5156448</v>
      </c>
      <c r="Q2000" s="19" cm="1">
        <f t="array" ref="Q2000">H2000*_xlfn.IFS(H2000&lt;=350,INDEX('Pliegos Tarifarios (Las Condes)'!$F:$F,MATCH($B2000,'Pliegos Tarifarios (Las Condes)'!$A:$A,0)),H2000&lt;=500,INDEX('Pliegos Tarifarios (Las Condes)'!$G:$G,MATCH($B2000,'Pliegos Tarifarios (Las Condes)'!$A:$A,0)),H2000&lt;=1000,INDEX('Pliegos Tarifarios (Las Condes)'!$H:$H,MATCH($B2000,'Pliegos Tarifarios (Las Condes)'!$A:$A,0)),H2000&lt;=5000,INDEX('Pliegos Tarifarios (Las Condes)'!$I:$I,MATCH($B2000,'Pliegos Tarifarios (Las Condes)'!$A:$A,0)),H2000&gt;5000,INDEX('Pliegos Tarifarios (Las Condes)'!$J:$J,MATCH($B2000,'Pliegos Tarifarios (Las Condes)'!$A:$A,0)))/1.19</f>
        <v>1931.0586574789918</v>
      </c>
      <c r="R2000" s="19">
        <f>INDEX('Pliegos Tarifarios (Las Condes)'!$K:$K,MATCH($B2000,'Pliegos Tarifarios (Las Condes)'!$A:$A,0))</f>
        <v>723.32799999999997</v>
      </c>
      <c r="S2000" s="21">
        <f t="shared" si="96"/>
        <v>149627.47501627897</v>
      </c>
      <c r="T2000" s="21">
        <f t="shared" si="97"/>
        <v>28429.220253093004</v>
      </c>
      <c r="U2000" s="19">
        <v>0</v>
      </c>
      <c r="V2000" s="21">
        <f t="shared" si="98"/>
        <v>178056.69526937196</v>
      </c>
    </row>
    <row r="2001" spans="1:22" x14ac:dyDescent="0.3">
      <c r="A2001" s="3" t="s">
        <v>144</v>
      </c>
      <c r="B2001" s="3">
        <v>5</v>
      </c>
      <c r="C2001" s="4" t="s">
        <v>186</v>
      </c>
      <c r="D2001" s="3" t="s">
        <v>562</v>
      </c>
      <c r="E2001" s="3" t="s">
        <v>121</v>
      </c>
      <c r="F2001" s="4" t="s">
        <v>563</v>
      </c>
      <c r="G2001" s="3" t="s">
        <v>16</v>
      </c>
      <c r="H2001" s="5">
        <v>821.26689999999996</v>
      </c>
      <c r="I2001" s="5">
        <v>2.2103000000000002</v>
      </c>
      <c r="J2001" s="5">
        <v>2.2037</v>
      </c>
      <c r="K2001" s="6">
        <v>0.99701398000271446</v>
      </c>
      <c r="L2001" s="5">
        <v>27.38</v>
      </c>
      <c r="M2001" s="19">
        <f>H2001*INDEX('Pliegos Tarifarios (Las Condes)'!$B:$B,MATCH($B2001,'Pliegos Tarifarios (Las Condes)'!$A:$A,0))</f>
        <v>97597.715862199984</v>
      </c>
      <c r="N2001" s="19">
        <f>I2001*INDEX('Pliegos Tarifarios (Las Condes)'!$C:$C,MATCH($B2001,'Pliegos Tarifarios (Las Condes)'!$A:$A,0))</f>
        <v>7516.0610513000001</v>
      </c>
      <c r="O2001" s="19">
        <f>J2001*INDEX('Pliegos Tarifarios (Las Condes)'!$D:$D,MATCH($B2001,'Pliegos Tarifarios (Las Condes)'!$A:$A,0))</f>
        <v>31071.539741799999</v>
      </c>
      <c r="P2001" s="19">
        <f>H2001*INDEX('Pliegos Tarifarios (Las Condes)'!$E:$E,MATCH($B2001,'Pliegos Tarifarios (Las Condes)'!$A:$A,0))</f>
        <v>10620.623550799999</v>
      </c>
      <c r="Q2001" s="19" cm="1">
        <f t="array" ref="Q2001">H2001*_xlfn.IFS(H2001&lt;=350,INDEX('Pliegos Tarifarios (Las Condes)'!$F:$F,MATCH($B2001,'Pliegos Tarifarios (Las Condes)'!$A:$A,0)),H2001&lt;=500,INDEX('Pliegos Tarifarios (Las Condes)'!$G:$G,MATCH($B2001,'Pliegos Tarifarios (Las Condes)'!$A:$A,0)),H2001&lt;=1000,INDEX('Pliegos Tarifarios (Las Condes)'!$H:$H,MATCH($B2001,'Pliegos Tarifarios (Las Condes)'!$A:$A,0)),H2001&lt;=5000,INDEX('Pliegos Tarifarios (Las Condes)'!$I:$I,MATCH($B2001,'Pliegos Tarifarios (Las Condes)'!$A:$A,0)),H2001&gt;5000,INDEX('Pliegos Tarifarios (Las Condes)'!$J:$J,MATCH($B2001,'Pliegos Tarifarios (Las Condes)'!$A:$A,0)))/1.19</f>
        <v>1926.1814436134455</v>
      </c>
      <c r="R2001" s="19">
        <f>INDEX('Pliegos Tarifarios (Las Condes)'!$K:$K,MATCH($B2001,'Pliegos Tarifarios (Las Condes)'!$A:$A,0))</f>
        <v>723.32799999999997</v>
      </c>
      <c r="S2001" s="21">
        <f t="shared" si="96"/>
        <v>149455.44964971344</v>
      </c>
      <c r="T2001" s="21">
        <f t="shared" si="97"/>
        <v>28396.535433445555</v>
      </c>
      <c r="U2001" s="19">
        <v>0</v>
      </c>
      <c r="V2001" s="21">
        <f t="shared" si="98"/>
        <v>177851.985083159</v>
      </c>
    </row>
    <row r="2002" spans="1:22" x14ac:dyDescent="0.3">
      <c r="A2002" s="3" t="s">
        <v>144</v>
      </c>
      <c r="B2002" s="3">
        <v>5</v>
      </c>
      <c r="C2002" s="4" t="s">
        <v>186</v>
      </c>
      <c r="D2002" s="3" t="s">
        <v>564</v>
      </c>
      <c r="E2002" s="3" t="s">
        <v>121</v>
      </c>
      <c r="F2002" s="4" t="s">
        <v>565</v>
      </c>
      <c r="G2002" s="3" t="s">
        <v>16</v>
      </c>
      <c r="H2002" s="5">
        <v>820.11720000000003</v>
      </c>
      <c r="I2002" s="5">
        <v>2.2248000000000001</v>
      </c>
      <c r="J2002" s="5">
        <v>2.2248000000000001</v>
      </c>
      <c r="K2002" s="6">
        <v>1</v>
      </c>
      <c r="L2002" s="5">
        <v>27.34</v>
      </c>
      <c r="M2002" s="19">
        <f>H2002*INDEX('Pliegos Tarifarios (Las Condes)'!$B:$B,MATCH($B2002,'Pliegos Tarifarios (Las Condes)'!$A:$A,0))</f>
        <v>97461.087813599996</v>
      </c>
      <c r="N2002" s="19">
        <f>I2002*INDEX('Pliegos Tarifarios (Las Condes)'!$C:$C,MATCH($B2002,'Pliegos Tarifarios (Las Condes)'!$A:$A,0))</f>
        <v>7565.3678808000004</v>
      </c>
      <c r="O2002" s="19">
        <f>J2002*INDEX('Pliegos Tarifarios (Las Condes)'!$D:$D,MATCH($B2002,'Pliegos Tarifarios (Las Condes)'!$A:$A,0))</f>
        <v>31369.043707200002</v>
      </c>
      <c r="P2002" s="19">
        <f>H2002*INDEX('Pliegos Tarifarios (Las Condes)'!$E:$E,MATCH($B2002,'Pliegos Tarifarios (Las Condes)'!$A:$A,0))</f>
        <v>10605.755630400001</v>
      </c>
      <c r="Q2002" s="19" cm="1">
        <f t="array" ref="Q2002">H2002*_xlfn.IFS(H2002&lt;=350,INDEX('Pliegos Tarifarios (Las Condes)'!$F:$F,MATCH($B2002,'Pliegos Tarifarios (Las Condes)'!$A:$A,0)),H2002&lt;=500,INDEX('Pliegos Tarifarios (Las Condes)'!$G:$G,MATCH($B2002,'Pliegos Tarifarios (Las Condes)'!$A:$A,0)),H2002&lt;=1000,INDEX('Pliegos Tarifarios (Las Condes)'!$H:$H,MATCH($B2002,'Pliegos Tarifarios (Las Condes)'!$A:$A,0)),H2002&lt;=5000,INDEX('Pliegos Tarifarios (Las Condes)'!$I:$I,MATCH($B2002,'Pliegos Tarifarios (Las Condes)'!$A:$A,0)),H2002&gt;5000,INDEX('Pliegos Tarifarios (Las Condes)'!$J:$J,MATCH($B2002,'Pliegos Tarifarios (Las Condes)'!$A:$A,0)))/1.19</f>
        <v>1923.4849623529415</v>
      </c>
      <c r="R2002" s="19">
        <f>INDEX('Pliegos Tarifarios (Las Condes)'!$K:$K,MATCH($B2002,'Pliegos Tarifarios (Las Condes)'!$A:$A,0))</f>
        <v>723.32799999999997</v>
      </c>
      <c r="S2002" s="21">
        <f t="shared" si="96"/>
        <v>149648.06799435292</v>
      </c>
      <c r="T2002" s="21">
        <f t="shared" si="97"/>
        <v>28433.132918927055</v>
      </c>
      <c r="U2002" s="19">
        <v>0</v>
      </c>
      <c r="V2002" s="21">
        <f t="shared" si="98"/>
        <v>178081.20091327999</v>
      </c>
    </row>
    <row r="2003" spans="1:22" x14ac:dyDescent="0.3">
      <c r="A2003" s="3" t="s">
        <v>144</v>
      </c>
      <c r="B2003" s="3">
        <v>5</v>
      </c>
      <c r="C2003" s="4" t="s">
        <v>186</v>
      </c>
      <c r="D2003" s="3" t="s">
        <v>566</v>
      </c>
      <c r="E2003" s="3" t="s">
        <v>121</v>
      </c>
      <c r="F2003" s="4" t="s">
        <v>567</v>
      </c>
      <c r="G2003" s="3" t="s">
        <v>16</v>
      </c>
      <c r="H2003" s="5">
        <v>823.76329999999996</v>
      </c>
      <c r="I2003" s="5">
        <v>2.1827999999999999</v>
      </c>
      <c r="J2003" s="5">
        <v>2.1476999999999999</v>
      </c>
      <c r="K2003" s="6">
        <v>0.98391973611874661</v>
      </c>
      <c r="L2003" s="5">
        <v>27.46</v>
      </c>
      <c r="M2003" s="19">
        <f>H2003*INDEX('Pliegos Tarifarios (Las Condes)'!$B:$B,MATCH($B2003,'Pliegos Tarifarios (Las Condes)'!$A:$A,0))</f>
        <v>97894.383045399984</v>
      </c>
      <c r="N2003" s="19">
        <f>I2003*INDEX('Pliegos Tarifarios (Las Condes)'!$C:$C,MATCH($B2003,'Pliegos Tarifarios (Las Condes)'!$A:$A,0))</f>
        <v>7422.5480987999999</v>
      </c>
      <c r="O2003" s="19">
        <f>J2003*INDEX('Pliegos Tarifarios (Las Condes)'!$D:$D,MATCH($B2003,'Pliegos Tarifarios (Las Condes)'!$A:$A,0))</f>
        <v>30281.955757799999</v>
      </c>
      <c r="P2003" s="19">
        <f>H2003*INDEX('Pliegos Tarifarios (Las Condes)'!$E:$E,MATCH($B2003,'Pliegos Tarifarios (Las Condes)'!$A:$A,0))</f>
        <v>10652.9069956</v>
      </c>
      <c r="Q2003" s="19" cm="1">
        <f t="array" ref="Q2003">H2003*_xlfn.IFS(H2003&lt;=350,INDEX('Pliegos Tarifarios (Las Condes)'!$F:$F,MATCH($B2003,'Pliegos Tarifarios (Las Condes)'!$A:$A,0)),H2003&lt;=500,INDEX('Pliegos Tarifarios (Las Condes)'!$G:$G,MATCH($B2003,'Pliegos Tarifarios (Las Condes)'!$A:$A,0)),H2003&lt;=1000,INDEX('Pliegos Tarifarios (Las Condes)'!$H:$H,MATCH($B2003,'Pliegos Tarifarios (Las Condes)'!$A:$A,0)),H2003&lt;=5000,INDEX('Pliegos Tarifarios (Las Condes)'!$I:$I,MATCH($B2003,'Pliegos Tarifarios (Las Condes)'!$A:$A,0)),H2003&gt;5000,INDEX('Pliegos Tarifarios (Las Condes)'!$J:$J,MATCH($B2003,'Pliegos Tarifarios (Las Condes)'!$A:$A,0)))/1.19</f>
        <v>1932.0364456302525</v>
      </c>
      <c r="R2003" s="19">
        <f>INDEX('Pliegos Tarifarios (Las Condes)'!$K:$K,MATCH($B2003,'Pliegos Tarifarios (Las Condes)'!$A:$A,0))</f>
        <v>723.32799999999997</v>
      </c>
      <c r="S2003" s="21">
        <f t="shared" si="96"/>
        <v>148907.15834323026</v>
      </c>
      <c r="T2003" s="21">
        <f t="shared" si="97"/>
        <v>28292.36008521375</v>
      </c>
      <c r="U2003" s="19">
        <v>0</v>
      </c>
      <c r="V2003" s="21">
        <f t="shared" si="98"/>
        <v>177199.51842844402</v>
      </c>
    </row>
    <row r="2004" spans="1:22" x14ac:dyDescent="0.3">
      <c r="A2004" s="3" t="s">
        <v>144</v>
      </c>
      <c r="B2004" s="3">
        <v>5</v>
      </c>
      <c r="C2004" s="4" t="s">
        <v>186</v>
      </c>
      <c r="D2004" s="3" t="s">
        <v>568</v>
      </c>
      <c r="E2004" s="3" t="s">
        <v>121</v>
      </c>
      <c r="F2004" s="4" t="s">
        <v>569</v>
      </c>
      <c r="G2004" s="3" t="s">
        <v>16</v>
      </c>
      <c r="H2004" s="5">
        <v>823.98760000000004</v>
      </c>
      <c r="I2004" s="5">
        <v>2.1919</v>
      </c>
      <c r="J2004" s="5">
        <v>2.1736</v>
      </c>
      <c r="K2004" s="6">
        <v>0.99165107897258087</v>
      </c>
      <c r="L2004" s="5">
        <v>27.47</v>
      </c>
      <c r="M2004" s="19">
        <f>H2004*INDEX('Pliegos Tarifarios (Las Condes)'!$B:$B,MATCH($B2004,'Pliegos Tarifarios (Las Condes)'!$A:$A,0))</f>
        <v>97921.038408799999</v>
      </c>
      <c r="N2004" s="19">
        <f>I2004*INDEX('Pliegos Tarifarios (Las Condes)'!$C:$C,MATCH($B2004,'Pliegos Tarifarios (Las Condes)'!$A:$A,0))</f>
        <v>7453.4923848999997</v>
      </c>
      <c r="O2004" s="19">
        <f>J2004*INDEX('Pliegos Tarifarios (Las Condes)'!$D:$D,MATCH($B2004,'Pliegos Tarifarios (Las Condes)'!$A:$A,0))</f>
        <v>30647.1383504</v>
      </c>
      <c r="P2004" s="19">
        <f>H2004*INDEX('Pliegos Tarifarios (Las Condes)'!$E:$E,MATCH($B2004,'Pliegos Tarifarios (Las Condes)'!$A:$A,0))</f>
        <v>10655.807643200002</v>
      </c>
      <c r="Q2004" s="19" cm="1">
        <f t="array" ref="Q2004">H2004*_xlfn.IFS(H2004&lt;=350,INDEX('Pliegos Tarifarios (Las Condes)'!$F:$F,MATCH($B2004,'Pliegos Tarifarios (Las Condes)'!$A:$A,0)),H2004&lt;=500,INDEX('Pliegos Tarifarios (Las Condes)'!$G:$G,MATCH($B2004,'Pliegos Tarifarios (Las Condes)'!$A:$A,0)),H2004&lt;=1000,INDEX('Pliegos Tarifarios (Las Condes)'!$H:$H,MATCH($B2004,'Pliegos Tarifarios (Las Condes)'!$A:$A,0)),H2004&lt;=5000,INDEX('Pliegos Tarifarios (Las Condes)'!$I:$I,MATCH($B2004,'Pliegos Tarifarios (Las Condes)'!$A:$A,0)),H2004&gt;5000,INDEX('Pliegos Tarifarios (Las Condes)'!$J:$J,MATCH($B2004,'Pliegos Tarifarios (Las Condes)'!$A:$A,0)))/1.19</f>
        <v>1932.5625139495801</v>
      </c>
      <c r="R2004" s="19">
        <f>INDEX('Pliegos Tarifarios (Las Condes)'!$K:$K,MATCH($B2004,'Pliegos Tarifarios (Las Condes)'!$A:$A,0))</f>
        <v>723.32799999999997</v>
      </c>
      <c r="S2004" s="21">
        <f t="shared" si="96"/>
        <v>149333.36730124961</v>
      </c>
      <c r="T2004" s="21">
        <f t="shared" si="97"/>
        <v>28373.339787237426</v>
      </c>
      <c r="U2004" s="19">
        <v>0</v>
      </c>
      <c r="V2004" s="21">
        <f t="shared" si="98"/>
        <v>177706.70708848705</v>
      </c>
    </row>
    <row r="2005" spans="1:22" x14ac:dyDescent="0.3">
      <c r="A2005" s="3" t="s">
        <v>144</v>
      </c>
      <c r="B2005" s="3">
        <v>5</v>
      </c>
      <c r="C2005" s="4" t="s">
        <v>186</v>
      </c>
      <c r="D2005" s="3" t="s">
        <v>570</v>
      </c>
      <c r="E2005" s="3" t="s">
        <v>121</v>
      </c>
      <c r="F2005" s="4" t="s">
        <v>571</v>
      </c>
      <c r="G2005" s="3" t="s">
        <v>16</v>
      </c>
      <c r="H2005" s="5">
        <v>822.47879999999998</v>
      </c>
      <c r="I2005" s="5">
        <v>2.2452999999999999</v>
      </c>
      <c r="J2005" s="5">
        <v>2.2187000000000001</v>
      </c>
      <c r="K2005" s="6">
        <v>0.98815303077539762</v>
      </c>
      <c r="L2005" s="5">
        <v>27.42</v>
      </c>
      <c r="M2005" s="19">
        <f>H2005*INDEX('Pliegos Tarifarios (Las Condes)'!$B:$B,MATCH($B2005,'Pliegos Tarifarios (Las Condes)'!$A:$A,0))</f>
        <v>97741.735634399985</v>
      </c>
      <c r="N2005" s="19">
        <f>I2005*INDEX('Pliegos Tarifarios (Las Condes)'!$C:$C,MATCH($B2005,'Pliegos Tarifarios (Las Condes)'!$A:$A,0))</f>
        <v>7635.0775362999993</v>
      </c>
      <c r="O2005" s="19">
        <f>J2005*INDEX('Pliegos Tarifarios (Las Condes)'!$D:$D,MATCH($B2005,'Pliegos Tarifarios (Las Condes)'!$A:$A,0))</f>
        <v>31283.035451800002</v>
      </c>
      <c r="P2005" s="19">
        <f>H2005*INDEX('Pliegos Tarifarios (Las Condes)'!$E:$E,MATCH($B2005,'Pliegos Tarifarios (Las Condes)'!$A:$A,0))</f>
        <v>10636.2958416</v>
      </c>
      <c r="Q2005" s="19" cm="1">
        <f t="array" ref="Q2005">H2005*_xlfn.IFS(H2005&lt;=350,INDEX('Pliegos Tarifarios (Las Condes)'!$F:$F,MATCH($B2005,'Pliegos Tarifarios (Las Condes)'!$A:$A,0)),H2005&lt;=500,INDEX('Pliegos Tarifarios (Las Condes)'!$G:$G,MATCH($B2005,'Pliegos Tarifarios (Las Condes)'!$A:$A,0)),H2005&lt;=1000,INDEX('Pliegos Tarifarios (Las Condes)'!$H:$H,MATCH($B2005,'Pliegos Tarifarios (Las Condes)'!$A:$A,0)),H2005&lt;=5000,INDEX('Pliegos Tarifarios (Las Condes)'!$I:$I,MATCH($B2005,'Pliegos Tarifarios (Las Condes)'!$A:$A,0)),H2005&gt;5000,INDEX('Pliegos Tarifarios (Las Condes)'!$J:$J,MATCH($B2005,'Pliegos Tarifarios (Las Condes)'!$A:$A,0)))/1.19</f>
        <v>1929.0238073949581</v>
      </c>
      <c r="R2005" s="19">
        <f>INDEX('Pliegos Tarifarios (Las Condes)'!$K:$K,MATCH($B2005,'Pliegos Tarifarios (Las Condes)'!$A:$A,0))</f>
        <v>723.32799999999997</v>
      </c>
      <c r="S2005" s="21">
        <f t="shared" si="96"/>
        <v>149948.49627149495</v>
      </c>
      <c r="T2005" s="21">
        <f t="shared" si="97"/>
        <v>28490.214291584041</v>
      </c>
      <c r="U2005" s="19">
        <v>0</v>
      </c>
      <c r="V2005" s="21">
        <f t="shared" si="98"/>
        <v>178438.71056307899</v>
      </c>
    </row>
    <row r="2006" spans="1:22" x14ac:dyDescent="0.3">
      <c r="A2006" s="3" t="s">
        <v>144</v>
      </c>
      <c r="B2006" s="3">
        <v>5</v>
      </c>
      <c r="C2006" s="4" t="s">
        <v>186</v>
      </c>
      <c r="D2006" s="3" t="s">
        <v>572</v>
      </c>
      <c r="E2006" s="3" t="s">
        <v>121</v>
      </c>
      <c r="F2006" s="4" t="s">
        <v>573</v>
      </c>
      <c r="G2006" s="3" t="s">
        <v>16</v>
      </c>
      <c r="H2006" s="5">
        <v>824.14400000000001</v>
      </c>
      <c r="I2006" s="5">
        <v>2.2155</v>
      </c>
      <c r="J2006" s="5">
        <v>2.2155</v>
      </c>
      <c r="K2006" s="6">
        <v>1</v>
      </c>
      <c r="L2006" s="5">
        <v>27.47</v>
      </c>
      <c r="M2006" s="19">
        <f>H2006*INDEX('Pliegos Tarifarios (Las Condes)'!$B:$B,MATCH($B2006,'Pliegos Tarifarios (Las Condes)'!$A:$A,0))</f>
        <v>97939.624671999991</v>
      </c>
      <c r="N2006" s="19">
        <f>I2006*INDEX('Pliegos Tarifarios (Las Condes)'!$C:$C,MATCH($B2006,'Pliegos Tarifarios (Las Condes)'!$A:$A,0))</f>
        <v>7533.7435004999998</v>
      </c>
      <c r="O2006" s="19">
        <f>J2006*INDEX('Pliegos Tarifarios (Las Condes)'!$D:$D,MATCH($B2006,'Pliegos Tarifarios (Las Condes)'!$A:$A,0))</f>
        <v>31237.916367000002</v>
      </c>
      <c r="P2006" s="19">
        <f>H2006*INDEX('Pliegos Tarifarios (Las Condes)'!$E:$E,MATCH($B2006,'Pliegos Tarifarios (Las Condes)'!$A:$A,0))</f>
        <v>10657.830208000001</v>
      </c>
      <c r="Q2006" s="19" cm="1">
        <f t="array" ref="Q2006">H2006*_xlfn.IFS(H2006&lt;=350,INDEX('Pliegos Tarifarios (Las Condes)'!$F:$F,MATCH($B2006,'Pliegos Tarifarios (Las Condes)'!$A:$A,0)),H2006&lt;=500,INDEX('Pliegos Tarifarios (Las Condes)'!$G:$G,MATCH($B2006,'Pliegos Tarifarios (Las Condes)'!$A:$A,0)),H2006&lt;=1000,INDEX('Pliegos Tarifarios (Las Condes)'!$H:$H,MATCH($B2006,'Pliegos Tarifarios (Las Condes)'!$A:$A,0)),H2006&lt;=5000,INDEX('Pliegos Tarifarios (Las Condes)'!$I:$I,MATCH($B2006,'Pliegos Tarifarios (Las Condes)'!$A:$A,0)),H2006&gt;5000,INDEX('Pliegos Tarifarios (Las Condes)'!$J:$J,MATCH($B2006,'Pliegos Tarifarios (Las Condes)'!$A:$A,0)))/1.19</f>
        <v>1932.9293310924375</v>
      </c>
      <c r="R2006" s="19">
        <f>INDEX('Pliegos Tarifarios (Las Condes)'!$K:$K,MATCH($B2006,'Pliegos Tarifarios (Las Condes)'!$A:$A,0))</f>
        <v>723.32799999999997</v>
      </c>
      <c r="S2006" s="21">
        <f t="shared" si="96"/>
        <v>150025.37207859242</v>
      </c>
      <c r="T2006" s="21">
        <f t="shared" si="97"/>
        <v>28504.820694932561</v>
      </c>
      <c r="U2006" s="19">
        <v>0</v>
      </c>
      <c r="V2006" s="21">
        <f t="shared" si="98"/>
        <v>178530.19277352499</v>
      </c>
    </row>
    <row r="2007" spans="1:22" x14ac:dyDescent="0.3">
      <c r="A2007" s="3" t="s">
        <v>144</v>
      </c>
      <c r="B2007" s="3">
        <v>5</v>
      </c>
      <c r="C2007" s="4" t="s">
        <v>186</v>
      </c>
      <c r="D2007" s="3" t="s">
        <v>574</v>
      </c>
      <c r="E2007" s="3" t="s">
        <v>121</v>
      </c>
      <c r="F2007" s="4" t="s">
        <v>575</v>
      </c>
      <c r="G2007" s="3" t="s">
        <v>16</v>
      </c>
      <c r="H2007" s="5">
        <v>821.59559999999999</v>
      </c>
      <c r="I2007" s="5">
        <v>2.1797</v>
      </c>
      <c r="J2007" s="5">
        <v>2.1797</v>
      </c>
      <c r="K2007" s="6">
        <v>1</v>
      </c>
      <c r="L2007" s="5">
        <v>27.39</v>
      </c>
      <c r="M2007" s="19">
        <f>H2007*INDEX('Pliegos Tarifarios (Las Condes)'!$B:$B,MATCH($B2007,'Pliegos Tarifarios (Las Condes)'!$A:$A,0))</f>
        <v>97636.777912799997</v>
      </c>
      <c r="N2007" s="19">
        <f>I2007*INDEX('Pliegos Tarifarios (Las Condes)'!$C:$C,MATCH($B2007,'Pliegos Tarifarios (Las Condes)'!$A:$A,0))</f>
        <v>7412.0066386999997</v>
      </c>
      <c r="O2007" s="19">
        <f>J2007*INDEX('Pliegos Tarifarios (Las Condes)'!$D:$D,MATCH($B2007,'Pliegos Tarifarios (Las Condes)'!$A:$A,0))</f>
        <v>30733.146605800001</v>
      </c>
      <c r="P2007" s="19">
        <f>H2007*INDEX('Pliegos Tarifarios (Las Condes)'!$E:$E,MATCH($B2007,'Pliegos Tarifarios (Las Condes)'!$A:$A,0))</f>
        <v>10624.874299200001</v>
      </c>
      <c r="Q2007" s="19" cm="1">
        <f t="array" ref="Q2007">H2007*_xlfn.IFS(H2007&lt;=350,INDEX('Pliegos Tarifarios (Las Condes)'!$F:$F,MATCH($B2007,'Pliegos Tarifarios (Las Condes)'!$A:$A,0)),H2007&lt;=500,INDEX('Pliegos Tarifarios (Las Condes)'!$G:$G,MATCH($B2007,'Pliegos Tarifarios (Las Condes)'!$A:$A,0)),H2007&lt;=1000,INDEX('Pliegos Tarifarios (Las Condes)'!$H:$H,MATCH($B2007,'Pliegos Tarifarios (Las Condes)'!$A:$A,0)),H2007&lt;=5000,INDEX('Pliegos Tarifarios (Las Condes)'!$I:$I,MATCH($B2007,'Pliegos Tarifarios (Las Condes)'!$A:$A,0)),H2007&gt;5000,INDEX('Pliegos Tarifarios (Las Condes)'!$J:$J,MATCH($B2007,'Pliegos Tarifarios (Las Condes)'!$A:$A,0)))/1.19</f>
        <v>1926.9523694117649</v>
      </c>
      <c r="R2007" s="19">
        <f>INDEX('Pliegos Tarifarios (Las Condes)'!$K:$K,MATCH($B2007,'Pliegos Tarifarios (Las Condes)'!$A:$A,0))</f>
        <v>723.32799999999997</v>
      </c>
      <c r="S2007" s="21">
        <f t="shared" si="96"/>
        <v>149057.08582591175</v>
      </c>
      <c r="T2007" s="21">
        <f t="shared" si="97"/>
        <v>28320.846306923235</v>
      </c>
      <c r="U2007" s="19">
        <v>0</v>
      </c>
      <c r="V2007" s="21">
        <f t="shared" si="98"/>
        <v>177377.93213283498</v>
      </c>
    </row>
    <row r="2008" spans="1:22" x14ac:dyDescent="0.3">
      <c r="A2008" s="3" t="s">
        <v>144</v>
      </c>
      <c r="B2008" s="3">
        <v>5</v>
      </c>
      <c r="C2008" s="4" t="s">
        <v>186</v>
      </c>
      <c r="D2008" s="3" t="s">
        <v>576</v>
      </c>
      <c r="E2008" s="3" t="s">
        <v>121</v>
      </c>
      <c r="F2008" s="4" t="s">
        <v>577</v>
      </c>
      <c r="G2008" s="3" t="s">
        <v>16</v>
      </c>
      <c r="H2008" s="5">
        <v>821.56590000000006</v>
      </c>
      <c r="I2008" s="5">
        <v>2.2503000000000002</v>
      </c>
      <c r="J2008" s="5">
        <v>2.1541999999999999</v>
      </c>
      <c r="K2008" s="6">
        <v>0.95729458294449621</v>
      </c>
      <c r="L2008" s="5">
        <v>27.39</v>
      </c>
      <c r="M2008" s="19">
        <f>H2008*INDEX('Pliegos Tarifarios (Las Condes)'!$B:$B,MATCH($B2008,'Pliegos Tarifarios (Las Condes)'!$A:$A,0))</f>
        <v>97633.248424200006</v>
      </c>
      <c r="N2008" s="19">
        <f>I2008*INDEX('Pliegos Tarifarios (Las Condes)'!$C:$C,MATCH($B2008,'Pliegos Tarifarios (Las Condes)'!$A:$A,0))</f>
        <v>7652.0798913000008</v>
      </c>
      <c r="O2008" s="19">
        <f>J2008*INDEX('Pliegos Tarifarios (Las Condes)'!$D:$D,MATCH($B2008,'Pliegos Tarifarios (Las Condes)'!$A:$A,0))</f>
        <v>30373.6038988</v>
      </c>
      <c r="P2008" s="19">
        <f>H2008*INDEX('Pliegos Tarifarios (Las Condes)'!$E:$E,MATCH($B2008,'Pliegos Tarifarios (Las Condes)'!$A:$A,0))</f>
        <v>10624.490218800001</v>
      </c>
      <c r="Q2008" s="19" cm="1">
        <f t="array" ref="Q2008">H2008*_xlfn.IFS(H2008&lt;=350,INDEX('Pliegos Tarifarios (Las Condes)'!$F:$F,MATCH($B2008,'Pliegos Tarifarios (Las Condes)'!$A:$A,0)),H2008&lt;=500,INDEX('Pliegos Tarifarios (Las Condes)'!$G:$G,MATCH($B2008,'Pliegos Tarifarios (Las Condes)'!$A:$A,0)),H2008&lt;=1000,INDEX('Pliegos Tarifarios (Las Condes)'!$H:$H,MATCH($B2008,'Pliegos Tarifarios (Las Condes)'!$A:$A,0)),H2008&lt;=5000,INDEX('Pliegos Tarifarios (Las Condes)'!$I:$I,MATCH($B2008,'Pliegos Tarifarios (Las Condes)'!$A:$A,0)),H2008&gt;5000,INDEX('Pliegos Tarifarios (Las Condes)'!$J:$J,MATCH($B2008,'Pliegos Tarifarios (Las Condes)'!$A:$A,0)))/1.19</f>
        <v>1926.8827116806726</v>
      </c>
      <c r="R2008" s="19">
        <f>INDEX('Pliegos Tarifarios (Las Condes)'!$K:$K,MATCH($B2008,'Pliegos Tarifarios (Las Condes)'!$A:$A,0))</f>
        <v>723.32799999999997</v>
      </c>
      <c r="S2008" s="21">
        <f t="shared" si="96"/>
        <v>148933.63314478067</v>
      </c>
      <c r="T2008" s="21">
        <f t="shared" si="97"/>
        <v>28297.390297508329</v>
      </c>
      <c r="U2008" s="19">
        <v>0</v>
      </c>
      <c r="V2008" s="21">
        <f t="shared" si="98"/>
        <v>177231.02344228901</v>
      </c>
    </row>
    <row r="2009" spans="1:22" x14ac:dyDescent="0.3">
      <c r="A2009" s="3" t="s">
        <v>144</v>
      </c>
      <c r="B2009" s="3">
        <v>5</v>
      </c>
      <c r="C2009" s="4" t="s">
        <v>186</v>
      </c>
      <c r="D2009" s="3" t="s">
        <v>578</v>
      </c>
      <c r="E2009" s="3" t="s">
        <v>121</v>
      </c>
      <c r="F2009" s="4" t="s">
        <v>579</v>
      </c>
      <c r="G2009" s="3" t="s">
        <v>16</v>
      </c>
      <c r="H2009" s="5">
        <v>822.29409999999996</v>
      </c>
      <c r="I2009" s="5">
        <v>2.2035</v>
      </c>
      <c r="J2009" s="5">
        <v>2.1288999999999998</v>
      </c>
      <c r="K2009" s="6">
        <v>0.96614476968459262</v>
      </c>
      <c r="L2009" s="5">
        <v>27.41</v>
      </c>
      <c r="M2009" s="19">
        <f>H2009*INDEX('Pliegos Tarifarios (Las Condes)'!$B:$B,MATCH($B2009,'Pliegos Tarifarios (Las Condes)'!$A:$A,0))</f>
        <v>97719.786255799991</v>
      </c>
      <c r="N2009" s="19">
        <f>I2009*INDEX('Pliegos Tarifarios (Las Condes)'!$C:$C,MATCH($B2009,'Pliegos Tarifarios (Las Condes)'!$A:$A,0))</f>
        <v>7492.9378484999997</v>
      </c>
      <c r="O2009" s="19">
        <f>J2009*INDEX('Pliegos Tarifarios (Las Condes)'!$D:$D,MATCH($B2009,'Pliegos Tarifarios (Las Condes)'!$A:$A,0))</f>
        <v>30016.881134599997</v>
      </c>
      <c r="P2009" s="19">
        <f>H2009*INDEX('Pliegos Tarifarios (Las Condes)'!$E:$E,MATCH($B2009,'Pliegos Tarifarios (Las Condes)'!$A:$A,0))</f>
        <v>10633.907301199999</v>
      </c>
      <c r="Q2009" s="19" cm="1">
        <f t="array" ref="Q2009">H2009*_xlfn.IFS(H2009&lt;=350,INDEX('Pliegos Tarifarios (Las Condes)'!$F:$F,MATCH($B2009,'Pliegos Tarifarios (Las Condes)'!$A:$A,0)),H2009&lt;=500,INDEX('Pliegos Tarifarios (Las Condes)'!$G:$G,MATCH($B2009,'Pliegos Tarifarios (Las Condes)'!$A:$A,0)),H2009&lt;=1000,INDEX('Pliegos Tarifarios (Las Condes)'!$H:$H,MATCH($B2009,'Pliegos Tarifarios (Las Condes)'!$A:$A,0)),H2009&lt;=5000,INDEX('Pliegos Tarifarios (Las Condes)'!$I:$I,MATCH($B2009,'Pliegos Tarifarios (Las Condes)'!$A:$A,0)),H2009&gt;5000,INDEX('Pliegos Tarifarios (Las Condes)'!$J:$J,MATCH($B2009,'Pliegos Tarifarios (Las Condes)'!$A:$A,0)))/1.19</f>
        <v>1928.5906160504205</v>
      </c>
      <c r="R2009" s="19">
        <f>INDEX('Pliegos Tarifarios (Las Condes)'!$K:$K,MATCH($B2009,'Pliegos Tarifarios (Las Condes)'!$A:$A,0))</f>
        <v>723.32799999999997</v>
      </c>
      <c r="S2009" s="21">
        <f t="shared" si="96"/>
        <v>148515.43115615041</v>
      </c>
      <c r="T2009" s="21">
        <f t="shared" si="97"/>
        <v>28217.931919668579</v>
      </c>
      <c r="U2009" s="19">
        <v>0</v>
      </c>
      <c r="V2009" s="21">
        <f t="shared" si="98"/>
        <v>176733.36307581898</v>
      </c>
    </row>
    <row r="2010" spans="1:22" x14ac:dyDescent="0.3">
      <c r="A2010" s="3" t="s">
        <v>144</v>
      </c>
      <c r="B2010" s="3">
        <v>5</v>
      </c>
      <c r="C2010" s="4" t="s">
        <v>186</v>
      </c>
      <c r="D2010" s="3" t="s">
        <v>580</v>
      </c>
      <c r="E2010" s="3" t="s">
        <v>121</v>
      </c>
      <c r="F2010" s="4" t="s">
        <v>581</v>
      </c>
      <c r="G2010" s="3" t="s">
        <v>16</v>
      </c>
      <c r="H2010" s="5">
        <v>823.71489999999994</v>
      </c>
      <c r="I2010" s="5">
        <v>2.2202999999999999</v>
      </c>
      <c r="J2010" s="5">
        <v>2.198</v>
      </c>
      <c r="K2010" s="6">
        <v>0.98995631221006175</v>
      </c>
      <c r="L2010" s="5">
        <v>27.46</v>
      </c>
      <c r="M2010" s="19">
        <f>H2010*INDEX('Pliegos Tarifarios (Las Condes)'!$B:$B,MATCH($B2010,'Pliegos Tarifarios (Las Condes)'!$A:$A,0))</f>
        <v>97888.63128619999</v>
      </c>
      <c r="N2010" s="19">
        <f>I2010*INDEX('Pliegos Tarifarios (Las Condes)'!$C:$C,MATCH($B2010,'Pliegos Tarifarios (Las Condes)'!$A:$A,0))</f>
        <v>7550.0657612999994</v>
      </c>
      <c r="O2010" s="19">
        <f>J2010*INDEX('Pliegos Tarifarios (Las Condes)'!$D:$D,MATCH($B2010,'Pliegos Tarifarios (Las Condes)'!$A:$A,0))</f>
        <v>30991.171372000001</v>
      </c>
      <c r="P2010" s="19">
        <f>H2010*INDEX('Pliegos Tarifarios (Las Condes)'!$E:$E,MATCH($B2010,'Pliegos Tarifarios (Las Condes)'!$A:$A,0))</f>
        <v>10652.2810868</v>
      </c>
      <c r="Q2010" s="19" cm="1">
        <f t="array" ref="Q2010">H2010*_xlfn.IFS(H2010&lt;=350,INDEX('Pliegos Tarifarios (Las Condes)'!$F:$F,MATCH($B2010,'Pliegos Tarifarios (Las Condes)'!$A:$A,0)),H2010&lt;=500,INDEX('Pliegos Tarifarios (Las Condes)'!$G:$G,MATCH($B2010,'Pliegos Tarifarios (Las Condes)'!$A:$A,0)),H2010&lt;=1000,INDEX('Pliegos Tarifarios (Las Condes)'!$H:$H,MATCH($B2010,'Pliegos Tarifarios (Las Condes)'!$A:$A,0)),H2010&lt;=5000,INDEX('Pliegos Tarifarios (Las Condes)'!$I:$I,MATCH($B2010,'Pliegos Tarifarios (Las Condes)'!$A:$A,0)),H2010&gt;5000,INDEX('Pliegos Tarifarios (Las Condes)'!$J:$J,MATCH($B2010,'Pliegos Tarifarios (Las Condes)'!$A:$A,0)))/1.19</f>
        <v>1931.922929327731</v>
      </c>
      <c r="R2010" s="19">
        <f>INDEX('Pliegos Tarifarios (Las Condes)'!$K:$K,MATCH($B2010,'Pliegos Tarifarios (Las Condes)'!$A:$A,0))</f>
        <v>723.32799999999997</v>
      </c>
      <c r="S2010" s="21">
        <f t="shared" si="96"/>
        <v>149737.40043562773</v>
      </c>
      <c r="T2010" s="21">
        <f t="shared" si="97"/>
        <v>28450.106082769267</v>
      </c>
      <c r="U2010" s="19">
        <v>0</v>
      </c>
      <c r="V2010" s="21">
        <f t="shared" si="98"/>
        <v>178187.50651839699</v>
      </c>
    </row>
    <row r="2011" spans="1:22" x14ac:dyDescent="0.3">
      <c r="A2011" s="3" t="s">
        <v>144</v>
      </c>
      <c r="B2011" s="3">
        <v>5</v>
      </c>
      <c r="C2011" s="4" t="s">
        <v>186</v>
      </c>
      <c r="D2011" s="3" t="s">
        <v>582</v>
      </c>
      <c r="E2011" s="3" t="s">
        <v>121</v>
      </c>
      <c r="F2011" s="4" t="s">
        <v>583</v>
      </c>
      <c r="G2011" s="3" t="s">
        <v>16</v>
      </c>
      <c r="H2011" s="5">
        <v>823.88390000000004</v>
      </c>
      <c r="I2011" s="5">
        <v>2.2323</v>
      </c>
      <c r="J2011" s="5">
        <v>2.1476999999999999</v>
      </c>
      <c r="K2011" s="6">
        <v>0.96210186802849074</v>
      </c>
      <c r="L2011" s="5">
        <v>27.46</v>
      </c>
      <c r="M2011" s="19">
        <f>H2011*INDEX('Pliegos Tarifarios (Las Condes)'!$B:$B,MATCH($B2011,'Pliegos Tarifarios (Las Condes)'!$A:$A,0))</f>
        <v>97908.714908199996</v>
      </c>
      <c r="N2011" s="19">
        <f>I2011*INDEX('Pliegos Tarifarios (Las Condes)'!$C:$C,MATCH($B2011,'Pliegos Tarifarios (Las Condes)'!$A:$A,0))</f>
        <v>7590.8714132999994</v>
      </c>
      <c r="O2011" s="19">
        <f>J2011*INDEX('Pliegos Tarifarios (Las Condes)'!$D:$D,MATCH($B2011,'Pliegos Tarifarios (Las Condes)'!$A:$A,0))</f>
        <v>30281.955757799999</v>
      </c>
      <c r="P2011" s="19">
        <f>H2011*INDEX('Pliegos Tarifarios (Las Condes)'!$E:$E,MATCH($B2011,'Pliegos Tarifarios (Las Condes)'!$A:$A,0))</f>
        <v>10654.4665948</v>
      </c>
      <c r="Q2011" s="19" cm="1">
        <f t="array" ref="Q2011">H2011*_xlfn.IFS(H2011&lt;=350,INDEX('Pliegos Tarifarios (Las Condes)'!$F:$F,MATCH($B2011,'Pliegos Tarifarios (Las Condes)'!$A:$A,0)),H2011&lt;=500,INDEX('Pliegos Tarifarios (Las Condes)'!$G:$G,MATCH($B2011,'Pliegos Tarifarios (Las Condes)'!$A:$A,0)),H2011&lt;=1000,INDEX('Pliegos Tarifarios (Las Condes)'!$H:$H,MATCH($B2011,'Pliegos Tarifarios (Las Condes)'!$A:$A,0)),H2011&lt;=5000,INDEX('Pliegos Tarifarios (Las Condes)'!$I:$I,MATCH($B2011,'Pliegos Tarifarios (Las Condes)'!$A:$A,0)),H2011&gt;5000,INDEX('Pliegos Tarifarios (Las Condes)'!$J:$J,MATCH($B2011,'Pliegos Tarifarios (Las Condes)'!$A:$A,0)))/1.19</f>
        <v>1932.3192982352948</v>
      </c>
      <c r="R2011" s="19">
        <f>INDEX('Pliegos Tarifarios (Las Condes)'!$K:$K,MATCH($B2011,'Pliegos Tarifarios (Las Condes)'!$A:$A,0))</f>
        <v>723.32799999999997</v>
      </c>
      <c r="S2011" s="21">
        <f t="shared" si="96"/>
        <v>149091.65597233531</v>
      </c>
      <c r="T2011" s="21">
        <f t="shared" si="97"/>
        <v>28327.414634743709</v>
      </c>
      <c r="U2011" s="19">
        <v>0</v>
      </c>
      <c r="V2011" s="21">
        <f t="shared" si="98"/>
        <v>177419.07060707902</v>
      </c>
    </row>
    <row r="2012" spans="1:22" x14ac:dyDescent="0.3">
      <c r="A2012" s="3" t="s">
        <v>144</v>
      </c>
      <c r="B2012" s="3">
        <v>5</v>
      </c>
      <c r="C2012" s="4" t="s">
        <v>186</v>
      </c>
      <c r="D2012" s="3" t="s">
        <v>584</v>
      </c>
      <c r="E2012" s="3" t="s">
        <v>121</v>
      </c>
      <c r="F2012" s="4" t="s">
        <v>585</v>
      </c>
      <c r="G2012" s="3" t="s">
        <v>16</v>
      </c>
      <c r="H2012" s="5">
        <v>823.07140000000004</v>
      </c>
      <c r="I2012" s="5">
        <v>2.2305999999999999</v>
      </c>
      <c r="J2012" s="5">
        <v>2.2305999999999999</v>
      </c>
      <c r="K2012" s="6">
        <v>1</v>
      </c>
      <c r="L2012" s="5">
        <v>27.44</v>
      </c>
      <c r="M2012" s="19">
        <f>H2012*INDEX('Pliegos Tarifarios (Las Condes)'!$B:$B,MATCH($B2012,'Pliegos Tarifarios (Las Condes)'!$A:$A,0))</f>
        <v>97812.159033200005</v>
      </c>
      <c r="N2012" s="19">
        <f>I2012*INDEX('Pliegos Tarifarios (Las Condes)'!$C:$C,MATCH($B2012,'Pliegos Tarifarios (Las Condes)'!$A:$A,0))</f>
        <v>7585.0906126</v>
      </c>
      <c r="O2012" s="19">
        <f>J2012*INDEX('Pliegos Tarifarios (Las Condes)'!$D:$D,MATCH($B2012,'Pliegos Tarifarios (Las Condes)'!$A:$A,0))</f>
        <v>31450.822048399998</v>
      </c>
      <c r="P2012" s="19">
        <f>H2012*INDEX('Pliegos Tarifarios (Las Condes)'!$E:$E,MATCH($B2012,'Pliegos Tarifarios (Las Condes)'!$A:$A,0))</f>
        <v>10643.959344800001</v>
      </c>
      <c r="Q2012" s="19" cm="1">
        <f t="array" ref="Q2012">H2012*_xlfn.IFS(H2012&lt;=350,INDEX('Pliegos Tarifarios (Las Condes)'!$F:$F,MATCH($B2012,'Pliegos Tarifarios (Las Condes)'!$A:$A,0)),H2012&lt;=500,INDEX('Pliegos Tarifarios (Las Condes)'!$G:$G,MATCH($B2012,'Pliegos Tarifarios (Las Condes)'!$A:$A,0)),H2012&lt;=1000,INDEX('Pliegos Tarifarios (Las Condes)'!$H:$H,MATCH($B2012,'Pliegos Tarifarios (Las Condes)'!$A:$A,0)),H2012&lt;=5000,INDEX('Pliegos Tarifarios (Las Condes)'!$I:$I,MATCH($B2012,'Pliegos Tarifarios (Las Condes)'!$A:$A,0)),H2012&gt;5000,INDEX('Pliegos Tarifarios (Las Condes)'!$J:$J,MATCH($B2012,'Pliegos Tarifarios (Las Condes)'!$A:$A,0)))/1.19</f>
        <v>1930.4136784873954</v>
      </c>
      <c r="R2012" s="19">
        <f>INDEX('Pliegos Tarifarios (Las Condes)'!$K:$K,MATCH($B2012,'Pliegos Tarifarios (Las Condes)'!$A:$A,0))</f>
        <v>723.32799999999997</v>
      </c>
      <c r="S2012" s="21">
        <f t="shared" si="96"/>
        <v>150145.77271748742</v>
      </c>
      <c r="T2012" s="21">
        <f t="shared" si="97"/>
        <v>28527.696816322608</v>
      </c>
      <c r="U2012" s="19">
        <v>0</v>
      </c>
      <c r="V2012" s="21">
        <f t="shared" si="98"/>
        <v>178673.46953381001</v>
      </c>
    </row>
    <row r="2013" spans="1:22" x14ac:dyDescent="0.3">
      <c r="A2013" s="3" t="s">
        <v>144</v>
      </c>
      <c r="B2013" s="3">
        <v>5</v>
      </c>
      <c r="C2013" s="4" t="s">
        <v>186</v>
      </c>
      <c r="D2013" s="3" t="s">
        <v>586</v>
      </c>
      <c r="E2013" s="3" t="s">
        <v>121</v>
      </c>
      <c r="F2013" s="4" t="s">
        <v>587</v>
      </c>
      <c r="G2013" s="3" t="s">
        <v>16</v>
      </c>
      <c r="H2013" s="5">
        <v>823.01</v>
      </c>
      <c r="I2013" s="5">
        <v>2.2391000000000001</v>
      </c>
      <c r="J2013" s="5">
        <v>2.2391000000000001</v>
      </c>
      <c r="K2013" s="6">
        <v>1</v>
      </c>
      <c r="L2013" s="5">
        <v>27.43</v>
      </c>
      <c r="M2013" s="19">
        <f>H2013*INDEX('Pliegos Tarifarios (Las Condes)'!$B:$B,MATCH($B2013,'Pliegos Tarifarios (Las Condes)'!$A:$A,0))</f>
        <v>97804.862379999991</v>
      </c>
      <c r="N2013" s="19">
        <f>I2013*INDEX('Pliegos Tarifarios (Las Condes)'!$C:$C,MATCH($B2013,'Pliegos Tarifarios (Las Condes)'!$A:$A,0))</f>
        <v>7613.9946161000007</v>
      </c>
      <c r="O2013" s="19">
        <f>J2013*INDEX('Pliegos Tarifarios (Las Condes)'!$D:$D,MATCH($B2013,'Pliegos Tarifarios (Las Condes)'!$A:$A,0))</f>
        <v>31570.669617400003</v>
      </c>
      <c r="P2013" s="19">
        <f>H2013*INDEX('Pliegos Tarifarios (Las Condes)'!$E:$E,MATCH($B2013,'Pliegos Tarifarios (Las Condes)'!$A:$A,0))</f>
        <v>10643.16532</v>
      </c>
      <c r="Q2013" s="19" cm="1">
        <f t="array" ref="Q2013">H2013*_xlfn.IFS(H2013&lt;=350,INDEX('Pliegos Tarifarios (Las Condes)'!$F:$F,MATCH($B2013,'Pliegos Tarifarios (Las Condes)'!$A:$A,0)),H2013&lt;=500,INDEX('Pliegos Tarifarios (Las Condes)'!$G:$G,MATCH($B2013,'Pliegos Tarifarios (Las Condes)'!$A:$A,0)),H2013&lt;=1000,INDEX('Pliegos Tarifarios (Las Condes)'!$H:$H,MATCH($B2013,'Pliegos Tarifarios (Las Condes)'!$A:$A,0)),H2013&lt;=5000,INDEX('Pliegos Tarifarios (Las Condes)'!$I:$I,MATCH($B2013,'Pliegos Tarifarios (Las Condes)'!$A:$A,0)),H2013&gt;5000,INDEX('Pliegos Tarifarios (Las Condes)'!$J:$J,MATCH($B2013,'Pliegos Tarifarios (Las Condes)'!$A:$A,0)))/1.19</f>
        <v>1930.2696722689077</v>
      </c>
      <c r="R2013" s="19">
        <f>INDEX('Pliegos Tarifarios (Las Condes)'!$K:$K,MATCH($B2013,'Pliegos Tarifarios (Las Condes)'!$A:$A,0))</f>
        <v>723.32799999999997</v>
      </c>
      <c r="S2013" s="21">
        <f t="shared" si="96"/>
        <v>150286.28960576892</v>
      </c>
      <c r="T2013" s="21">
        <f t="shared" si="97"/>
        <v>28554.395025096095</v>
      </c>
      <c r="U2013" s="19">
        <v>0</v>
      </c>
      <c r="V2013" s="21">
        <f t="shared" si="98"/>
        <v>178840.68463086503</v>
      </c>
    </row>
    <row r="2014" spans="1:22" x14ac:dyDescent="0.3">
      <c r="A2014" s="3" t="s">
        <v>144</v>
      </c>
      <c r="B2014" s="3">
        <v>5</v>
      </c>
      <c r="C2014" s="4" t="s">
        <v>186</v>
      </c>
      <c r="D2014" s="3" t="s">
        <v>588</v>
      </c>
      <c r="E2014" s="3" t="s">
        <v>121</v>
      </c>
      <c r="F2014" s="4" t="s">
        <v>589</v>
      </c>
      <c r="G2014" s="3" t="s">
        <v>16</v>
      </c>
      <c r="H2014" s="5">
        <v>823.02409999999998</v>
      </c>
      <c r="I2014" s="5">
        <v>2.2381000000000002</v>
      </c>
      <c r="J2014" s="5">
        <v>2.2381000000000002</v>
      </c>
      <c r="K2014" s="6">
        <v>1</v>
      </c>
      <c r="L2014" s="5">
        <v>27.43</v>
      </c>
      <c r="M2014" s="19">
        <f>H2014*INDEX('Pliegos Tarifarios (Las Condes)'!$B:$B,MATCH($B2014,'Pliegos Tarifarios (Las Condes)'!$A:$A,0))</f>
        <v>97806.537995799998</v>
      </c>
      <c r="N2014" s="19">
        <f>I2014*INDEX('Pliegos Tarifarios (Las Condes)'!$C:$C,MATCH($B2014,'Pliegos Tarifarios (Las Condes)'!$A:$A,0))</f>
        <v>7610.5941451000008</v>
      </c>
      <c r="O2014" s="19">
        <f>J2014*INDEX('Pliegos Tarifarios (Las Condes)'!$D:$D,MATCH($B2014,'Pliegos Tarifarios (Las Condes)'!$A:$A,0))</f>
        <v>31556.569903400003</v>
      </c>
      <c r="P2014" s="19">
        <f>H2014*INDEX('Pliegos Tarifarios (Las Condes)'!$E:$E,MATCH($B2014,'Pliegos Tarifarios (Las Condes)'!$A:$A,0))</f>
        <v>10643.347661199999</v>
      </c>
      <c r="Q2014" s="19" cm="1">
        <f t="array" ref="Q2014">H2014*_xlfn.IFS(H2014&lt;=350,INDEX('Pliegos Tarifarios (Las Condes)'!$F:$F,MATCH($B2014,'Pliegos Tarifarios (Las Condes)'!$A:$A,0)),H2014&lt;=500,INDEX('Pliegos Tarifarios (Las Condes)'!$G:$G,MATCH($B2014,'Pliegos Tarifarios (Las Condes)'!$A:$A,0)),H2014&lt;=1000,INDEX('Pliegos Tarifarios (Las Condes)'!$H:$H,MATCH($B2014,'Pliegos Tarifarios (Las Condes)'!$A:$A,0)),H2014&lt;=5000,INDEX('Pliegos Tarifarios (Las Condes)'!$I:$I,MATCH($B2014,'Pliegos Tarifarios (Las Condes)'!$A:$A,0)),H2014&gt;5000,INDEX('Pliegos Tarifarios (Las Condes)'!$J:$J,MATCH($B2014,'Pliegos Tarifarios (Las Condes)'!$A:$A,0)))/1.19</f>
        <v>1930.3027421008405</v>
      </c>
      <c r="R2014" s="19">
        <f>INDEX('Pliegos Tarifarios (Las Condes)'!$K:$K,MATCH($B2014,'Pliegos Tarifarios (Las Condes)'!$A:$A,0))</f>
        <v>723.32799999999997</v>
      </c>
      <c r="S2014" s="21">
        <f t="shared" si="96"/>
        <v>150270.68044760087</v>
      </c>
      <c r="T2014" s="21">
        <f t="shared" si="97"/>
        <v>28551.429285044167</v>
      </c>
      <c r="U2014" s="19">
        <v>0</v>
      </c>
      <c r="V2014" s="21">
        <f t="shared" si="98"/>
        <v>178822.10973264504</v>
      </c>
    </row>
    <row r="2015" spans="1:22" x14ac:dyDescent="0.3">
      <c r="A2015" s="3" t="s">
        <v>144</v>
      </c>
      <c r="B2015" s="3">
        <v>5</v>
      </c>
      <c r="C2015" s="4" t="s">
        <v>186</v>
      </c>
      <c r="D2015" s="3" t="s">
        <v>590</v>
      </c>
      <c r="E2015" s="3" t="s">
        <v>121</v>
      </c>
      <c r="F2015" s="4" t="s">
        <v>591</v>
      </c>
      <c r="G2015" s="3" t="s">
        <v>16</v>
      </c>
      <c r="H2015" s="5">
        <v>821.48620000000005</v>
      </c>
      <c r="I2015" s="5">
        <v>2.1867000000000001</v>
      </c>
      <c r="J2015" s="5">
        <v>2.1747000000000001</v>
      </c>
      <c r="K2015" s="6">
        <v>0.99451227877623816</v>
      </c>
      <c r="L2015" s="5">
        <v>27.38</v>
      </c>
      <c r="M2015" s="19">
        <f>H2015*INDEX('Pliegos Tarifarios (Las Condes)'!$B:$B,MATCH($B2015,'Pliegos Tarifarios (Las Condes)'!$A:$A,0))</f>
        <v>97623.777035599996</v>
      </c>
      <c r="N2015" s="19">
        <f>I2015*INDEX('Pliegos Tarifarios (Las Condes)'!$C:$C,MATCH($B2015,'Pliegos Tarifarios (Las Condes)'!$A:$A,0))</f>
        <v>7435.8099357000001</v>
      </c>
      <c r="O2015" s="19">
        <f>J2015*INDEX('Pliegos Tarifarios (Las Condes)'!$D:$D,MATCH($B2015,'Pliegos Tarifarios (Las Condes)'!$A:$A,0))</f>
        <v>30662.648035800001</v>
      </c>
      <c r="P2015" s="19">
        <f>H2015*INDEX('Pliegos Tarifarios (Las Condes)'!$E:$E,MATCH($B2015,'Pliegos Tarifarios (Las Condes)'!$A:$A,0))</f>
        <v>10623.4595384</v>
      </c>
      <c r="Q2015" s="19" cm="1">
        <f t="array" ref="Q2015">H2015*_xlfn.IFS(H2015&lt;=350,INDEX('Pliegos Tarifarios (Las Condes)'!$F:$F,MATCH($B2015,'Pliegos Tarifarios (Las Condes)'!$A:$A,0)),H2015&lt;=500,INDEX('Pliegos Tarifarios (Las Condes)'!$G:$G,MATCH($B2015,'Pliegos Tarifarios (Las Condes)'!$A:$A,0)),H2015&lt;=1000,INDEX('Pliegos Tarifarios (Las Condes)'!$H:$H,MATCH($B2015,'Pliegos Tarifarios (Las Condes)'!$A:$A,0)),H2015&lt;=5000,INDEX('Pliegos Tarifarios (Las Condes)'!$I:$I,MATCH($B2015,'Pliegos Tarifarios (Las Condes)'!$A:$A,0)),H2015&gt;5000,INDEX('Pliegos Tarifarios (Las Condes)'!$J:$J,MATCH($B2015,'Pliegos Tarifarios (Las Condes)'!$A:$A,0)))/1.19</f>
        <v>1926.6957850420172</v>
      </c>
      <c r="R2015" s="19">
        <f>INDEX('Pliegos Tarifarios (Las Condes)'!$K:$K,MATCH($B2015,'Pliegos Tarifarios (Las Condes)'!$A:$A,0))</f>
        <v>723.32799999999997</v>
      </c>
      <c r="S2015" s="21">
        <f t="shared" si="96"/>
        <v>148995.71833054203</v>
      </c>
      <c r="T2015" s="21">
        <f t="shared" si="97"/>
        <v>28309.186482802987</v>
      </c>
      <c r="U2015" s="19">
        <v>0</v>
      </c>
      <c r="V2015" s="21">
        <f t="shared" si="98"/>
        <v>177304.90481334503</v>
      </c>
    </row>
    <row r="2016" spans="1:22" x14ac:dyDescent="0.3">
      <c r="A2016" s="3" t="s">
        <v>144</v>
      </c>
      <c r="B2016" s="3">
        <v>5</v>
      </c>
      <c r="C2016" s="4" t="s">
        <v>186</v>
      </c>
      <c r="D2016" s="3" t="s">
        <v>592</v>
      </c>
      <c r="E2016" s="3" t="s">
        <v>121</v>
      </c>
      <c r="F2016" s="4" t="s">
        <v>593</v>
      </c>
      <c r="G2016" s="3" t="s">
        <v>16</v>
      </c>
      <c r="H2016" s="5">
        <v>822.5421</v>
      </c>
      <c r="I2016" s="5">
        <v>2.2543000000000002</v>
      </c>
      <c r="J2016" s="5">
        <v>2.2543000000000002</v>
      </c>
      <c r="K2016" s="6">
        <v>1</v>
      </c>
      <c r="L2016" s="5">
        <v>27.42</v>
      </c>
      <c r="M2016" s="19">
        <f>H2016*INDEX('Pliegos Tarifarios (Las Condes)'!$B:$B,MATCH($B2016,'Pliegos Tarifarios (Las Condes)'!$A:$A,0))</f>
        <v>97749.258079799998</v>
      </c>
      <c r="N2016" s="19">
        <f>I2016*INDEX('Pliegos Tarifarios (Las Condes)'!$C:$C,MATCH($B2016,'Pliegos Tarifarios (Las Condes)'!$A:$A,0))</f>
        <v>7665.6817753000005</v>
      </c>
      <c r="O2016" s="19">
        <f>J2016*INDEX('Pliegos Tarifarios (Las Condes)'!$D:$D,MATCH($B2016,'Pliegos Tarifarios (Las Condes)'!$A:$A,0))</f>
        <v>31784.985270200003</v>
      </c>
      <c r="P2016" s="19">
        <f>H2016*INDEX('Pliegos Tarifarios (Las Condes)'!$E:$E,MATCH($B2016,'Pliegos Tarifarios (Las Condes)'!$A:$A,0))</f>
        <v>10637.1144372</v>
      </c>
      <c r="Q2016" s="19" cm="1">
        <f t="array" ref="Q2016">H2016*_xlfn.IFS(H2016&lt;=350,INDEX('Pliegos Tarifarios (Las Condes)'!$F:$F,MATCH($B2016,'Pliegos Tarifarios (Las Condes)'!$A:$A,0)),H2016&lt;=500,INDEX('Pliegos Tarifarios (Las Condes)'!$G:$G,MATCH($B2016,'Pliegos Tarifarios (Las Condes)'!$A:$A,0)),H2016&lt;=1000,INDEX('Pliegos Tarifarios (Las Condes)'!$H:$H,MATCH($B2016,'Pliegos Tarifarios (Las Condes)'!$A:$A,0)),H2016&lt;=5000,INDEX('Pliegos Tarifarios (Las Condes)'!$I:$I,MATCH($B2016,'Pliegos Tarifarios (Las Condes)'!$A:$A,0)),H2016&gt;5000,INDEX('Pliegos Tarifarios (Las Condes)'!$J:$J,MATCH($B2016,'Pliegos Tarifarios (Las Condes)'!$A:$A,0)))/1.19</f>
        <v>1929.1722698319331</v>
      </c>
      <c r="R2016" s="19">
        <f>INDEX('Pliegos Tarifarios (Las Condes)'!$K:$K,MATCH($B2016,'Pliegos Tarifarios (Las Condes)'!$A:$A,0))</f>
        <v>723.32799999999997</v>
      </c>
      <c r="S2016" s="21">
        <f t="shared" si="96"/>
        <v>150489.53983233197</v>
      </c>
      <c r="T2016" s="21">
        <f t="shared" si="97"/>
        <v>28593.012568143073</v>
      </c>
      <c r="U2016" s="19">
        <v>0</v>
      </c>
      <c r="V2016" s="21">
        <f t="shared" si="98"/>
        <v>179082.55240047505</v>
      </c>
    </row>
    <row r="2017" spans="1:22" x14ac:dyDescent="0.3">
      <c r="A2017" s="3" t="s">
        <v>144</v>
      </c>
      <c r="B2017" s="3">
        <v>5</v>
      </c>
      <c r="C2017" s="4" t="s">
        <v>186</v>
      </c>
      <c r="D2017" s="3" t="s">
        <v>594</v>
      </c>
      <c r="E2017" s="3" t="s">
        <v>121</v>
      </c>
      <c r="F2017" s="4" t="s">
        <v>595</v>
      </c>
      <c r="G2017" s="3" t="s">
        <v>16</v>
      </c>
      <c r="H2017" s="5">
        <v>822.05909999999994</v>
      </c>
      <c r="I2017" s="5">
        <v>2.2122999999999999</v>
      </c>
      <c r="J2017" s="5">
        <v>2.2122999999999999</v>
      </c>
      <c r="K2017" s="6">
        <v>1</v>
      </c>
      <c r="L2017" s="5">
        <v>27.4</v>
      </c>
      <c r="M2017" s="19">
        <f>H2017*INDEX('Pliegos Tarifarios (Las Condes)'!$B:$B,MATCH($B2017,'Pliegos Tarifarios (Las Condes)'!$A:$A,0))</f>
        <v>97691.859325799989</v>
      </c>
      <c r="N2017" s="19">
        <f>I2017*INDEX('Pliegos Tarifarios (Las Condes)'!$C:$C,MATCH($B2017,'Pliegos Tarifarios (Las Condes)'!$A:$A,0))</f>
        <v>7522.8619933</v>
      </c>
      <c r="O2017" s="19">
        <f>J2017*INDEX('Pliegos Tarifarios (Las Condes)'!$D:$D,MATCH($B2017,'Pliegos Tarifarios (Las Condes)'!$A:$A,0))</f>
        <v>31192.797282199997</v>
      </c>
      <c r="P2017" s="19">
        <f>H2017*INDEX('Pliegos Tarifarios (Las Condes)'!$E:$E,MATCH($B2017,'Pliegos Tarifarios (Las Condes)'!$A:$A,0))</f>
        <v>10630.868281199999</v>
      </c>
      <c r="Q2017" s="19" cm="1">
        <f t="array" ref="Q2017">H2017*_xlfn.IFS(H2017&lt;=350,INDEX('Pliegos Tarifarios (Las Condes)'!$F:$F,MATCH($B2017,'Pliegos Tarifarios (Las Condes)'!$A:$A,0)),H2017&lt;=500,INDEX('Pliegos Tarifarios (Las Condes)'!$G:$G,MATCH($B2017,'Pliegos Tarifarios (Las Condes)'!$A:$A,0)),H2017&lt;=1000,INDEX('Pliegos Tarifarios (Las Condes)'!$H:$H,MATCH($B2017,'Pliegos Tarifarios (Las Condes)'!$A:$A,0)),H2017&lt;=5000,INDEX('Pliegos Tarifarios (Las Condes)'!$I:$I,MATCH($B2017,'Pliegos Tarifarios (Las Condes)'!$A:$A,0)),H2017&gt;5000,INDEX('Pliegos Tarifarios (Las Condes)'!$J:$J,MATCH($B2017,'Pliegos Tarifarios (Las Condes)'!$A:$A,0)))/1.19</f>
        <v>1928.0394521848741</v>
      </c>
      <c r="R2017" s="19">
        <f>INDEX('Pliegos Tarifarios (Las Condes)'!$K:$K,MATCH($B2017,'Pliegos Tarifarios (Las Condes)'!$A:$A,0))</f>
        <v>723.32799999999997</v>
      </c>
      <c r="S2017" s="21">
        <f t="shared" si="96"/>
        <v>149689.75433468487</v>
      </c>
      <c r="T2017" s="21">
        <f t="shared" si="97"/>
        <v>28441.053323590124</v>
      </c>
      <c r="U2017" s="19">
        <v>0</v>
      </c>
      <c r="V2017" s="21">
        <f t="shared" si="98"/>
        <v>178130.80765827501</v>
      </c>
    </row>
    <row r="2018" spans="1:22" x14ac:dyDescent="0.3">
      <c r="A2018" s="3" t="s">
        <v>144</v>
      </c>
      <c r="B2018" s="3">
        <v>5</v>
      </c>
      <c r="C2018" s="4" t="s">
        <v>186</v>
      </c>
      <c r="D2018" s="3" t="s">
        <v>596</v>
      </c>
      <c r="E2018" s="3" t="s">
        <v>121</v>
      </c>
      <c r="F2018" s="4" t="s">
        <v>597</v>
      </c>
      <c r="G2018" s="3" t="s">
        <v>16</v>
      </c>
      <c r="H2018" s="5">
        <v>822.41250000000002</v>
      </c>
      <c r="I2018" s="5">
        <v>2.2147000000000001</v>
      </c>
      <c r="J2018" s="5">
        <v>2.1623000000000001</v>
      </c>
      <c r="K2018" s="6">
        <v>0.97633991059737213</v>
      </c>
      <c r="L2018" s="5">
        <v>27.41</v>
      </c>
      <c r="M2018" s="19">
        <f>H2018*INDEX('Pliegos Tarifarios (Las Condes)'!$B:$B,MATCH($B2018,'Pliegos Tarifarios (Las Condes)'!$A:$A,0))</f>
        <v>97733.856675000003</v>
      </c>
      <c r="N2018" s="19">
        <f>I2018*INDEX('Pliegos Tarifarios (Las Condes)'!$C:$C,MATCH($B2018,'Pliegos Tarifarios (Las Condes)'!$A:$A,0))</f>
        <v>7531.0231237000007</v>
      </c>
      <c r="O2018" s="19">
        <f>J2018*INDEX('Pliegos Tarifarios (Las Condes)'!$D:$D,MATCH($B2018,'Pliegos Tarifarios (Las Condes)'!$A:$A,0))</f>
        <v>30487.8115822</v>
      </c>
      <c r="P2018" s="19">
        <f>H2018*INDEX('Pliegos Tarifarios (Las Condes)'!$E:$E,MATCH($B2018,'Pliegos Tarifarios (Las Condes)'!$A:$A,0))</f>
        <v>10635.438450000001</v>
      </c>
      <c r="Q2018" s="19" cm="1">
        <f t="array" ref="Q2018">H2018*_xlfn.IFS(H2018&lt;=350,INDEX('Pliegos Tarifarios (Las Condes)'!$F:$F,MATCH($B2018,'Pliegos Tarifarios (Las Condes)'!$A:$A,0)),H2018&lt;=500,INDEX('Pliegos Tarifarios (Las Condes)'!$G:$G,MATCH($B2018,'Pliegos Tarifarios (Las Condes)'!$A:$A,0)),H2018&lt;=1000,INDEX('Pliegos Tarifarios (Las Condes)'!$H:$H,MATCH($B2018,'Pliegos Tarifarios (Las Condes)'!$A:$A,0)),H2018&lt;=5000,INDEX('Pliegos Tarifarios (Las Condes)'!$I:$I,MATCH($B2018,'Pliegos Tarifarios (Las Condes)'!$A:$A,0)),H2018&gt;5000,INDEX('Pliegos Tarifarios (Las Condes)'!$J:$J,MATCH($B2018,'Pliegos Tarifarios (Las Condes)'!$A:$A,0)))/1.19</f>
        <v>1928.86830882353</v>
      </c>
      <c r="R2018" s="19">
        <f>INDEX('Pliegos Tarifarios (Las Condes)'!$K:$K,MATCH($B2018,'Pliegos Tarifarios (Las Condes)'!$A:$A,0))</f>
        <v>723.32799999999997</v>
      </c>
      <c r="S2018" s="21">
        <f t="shared" si="96"/>
        <v>149040.32613972353</v>
      </c>
      <c r="T2018" s="21">
        <f t="shared" si="97"/>
        <v>28317.661966547472</v>
      </c>
      <c r="U2018" s="19">
        <v>0</v>
      </c>
      <c r="V2018" s="21">
        <f t="shared" si="98"/>
        <v>177357.98810627102</v>
      </c>
    </row>
    <row r="2019" spans="1:22" x14ac:dyDescent="0.3">
      <c r="A2019" s="3" t="s">
        <v>144</v>
      </c>
      <c r="B2019" s="3">
        <v>5</v>
      </c>
      <c r="C2019" s="4" t="s">
        <v>186</v>
      </c>
      <c r="D2019" s="3" t="s">
        <v>598</v>
      </c>
      <c r="E2019" s="3" t="s">
        <v>121</v>
      </c>
      <c r="F2019" s="4" t="s">
        <v>599</v>
      </c>
      <c r="G2019" s="3" t="s">
        <v>16</v>
      </c>
      <c r="H2019" s="5">
        <v>821.21410000000003</v>
      </c>
      <c r="I2019" s="5">
        <v>2.246</v>
      </c>
      <c r="J2019" s="5">
        <v>2.2128999999999999</v>
      </c>
      <c r="K2019" s="6">
        <v>0.98526268922528937</v>
      </c>
      <c r="L2019" s="5">
        <v>27.37</v>
      </c>
      <c r="M2019" s="19">
        <f>H2019*INDEX('Pliegos Tarifarios (Las Condes)'!$B:$B,MATCH($B2019,'Pliegos Tarifarios (Las Condes)'!$A:$A,0))</f>
        <v>97591.441215800005</v>
      </c>
      <c r="N2019" s="19">
        <f>I2019*INDEX('Pliegos Tarifarios (Las Condes)'!$C:$C,MATCH($B2019,'Pliegos Tarifarios (Las Condes)'!$A:$A,0))</f>
        <v>7637.4578659999997</v>
      </c>
      <c r="O2019" s="19">
        <f>J2019*INDEX('Pliegos Tarifarios (Las Condes)'!$D:$D,MATCH($B2019,'Pliegos Tarifarios (Las Condes)'!$A:$A,0))</f>
        <v>31201.2571106</v>
      </c>
      <c r="P2019" s="19">
        <f>H2019*INDEX('Pliegos Tarifarios (Las Condes)'!$E:$E,MATCH($B2019,'Pliegos Tarifarios (Las Condes)'!$A:$A,0))</f>
        <v>10619.9407412</v>
      </c>
      <c r="Q2019" s="19" cm="1">
        <f t="array" ref="Q2019">H2019*_xlfn.IFS(H2019&lt;=350,INDEX('Pliegos Tarifarios (Las Condes)'!$F:$F,MATCH($B2019,'Pliegos Tarifarios (Las Condes)'!$A:$A,0)),H2019&lt;=500,INDEX('Pliegos Tarifarios (Las Condes)'!$G:$G,MATCH($B2019,'Pliegos Tarifarios (Las Condes)'!$A:$A,0)),H2019&lt;=1000,INDEX('Pliegos Tarifarios (Las Condes)'!$H:$H,MATCH($B2019,'Pliegos Tarifarios (Las Condes)'!$A:$A,0)),H2019&lt;=5000,INDEX('Pliegos Tarifarios (Las Condes)'!$I:$I,MATCH($B2019,'Pliegos Tarifarios (Las Condes)'!$A:$A,0)),H2019&gt;5000,INDEX('Pliegos Tarifarios (Las Condes)'!$J:$J,MATCH($B2019,'Pliegos Tarifarios (Las Condes)'!$A:$A,0)))/1.19</f>
        <v>1926.0576076470593</v>
      </c>
      <c r="R2019" s="19">
        <f>INDEX('Pliegos Tarifarios (Las Condes)'!$K:$K,MATCH($B2019,'Pliegos Tarifarios (Las Condes)'!$A:$A,0))</f>
        <v>723.32799999999997</v>
      </c>
      <c r="S2019" s="21">
        <f t="shared" si="96"/>
        <v>149699.48254124707</v>
      </c>
      <c r="T2019" s="21">
        <f t="shared" si="97"/>
        <v>28442.901682836942</v>
      </c>
      <c r="U2019" s="19">
        <v>0</v>
      </c>
      <c r="V2019" s="21">
        <f t="shared" si="98"/>
        <v>178142.384224084</v>
      </c>
    </row>
    <row r="2020" spans="1:22" x14ac:dyDescent="0.3">
      <c r="A2020" s="3" t="s">
        <v>144</v>
      </c>
      <c r="B2020" s="3">
        <v>5</v>
      </c>
      <c r="C2020" s="4" t="s">
        <v>186</v>
      </c>
      <c r="D2020" s="3" t="s">
        <v>600</v>
      </c>
      <c r="E2020" s="3" t="s">
        <v>121</v>
      </c>
      <c r="F2020" s="4" t="s">
        <v>601</v>
      </c>
      <c r="G2020" s="3" t="s">
        <v>16</v>
      </c>
      <c r="H2020" s="5">
        <v>823.6155</v>
      </c>
      <c r="I2020" s="5">
        <v>2.2437999999999998</v>
      </c>
      <c r="J2020" s="5">
        <v>2.2437999999999998</v>
      </c>
      <c r="K2020" s="6">
        <v>1</v>
      </c>
      <c r="L2020" s="5">
        <v>27.45</v>
      </c>
      <c r="M2020" s="19">
        <f>H2020*INDEX('Pliegos Tarifarios (Las Condes)'!$B:$B,MATCH($B2020,'Pliegos Tarifarios (Las Condes)'!$A:$A,0))</f>
        <v>97876.818788999997</v>
      </c>
      <c r="N2020" s="19">
        <f>I2020*INDEX('Pliegos Tarifarios (Las Condes)'!$C:$C,MATCH($B2020,'Pliegos Tarifarios (Las Condes)'!$A:$A,0))</f>
        <v>7629.976829799999</v>
      </c>
      <c r="O2020" s="19">
        <f>J2020*INDEX('Pliegos Tarifarios (Las Condes)'!$D:$D,MATCH($B2020,'Pliegos Tarifarios (Las Condes)'!$A:$A,0))</f>
        <v>31636.938273199998</v>
      </c>
      <c r="P2020" s="19">
        <f>H2020*INDEX('Pliegos Tarifarios (Las Condes)'!$E:$E,MATCH($B2020,'Pliegos Tarifarios (Las Condes)'!$A:$A,0))</f>
        <v>10650.995645999999</v>
      </c>
      <c r="Q2020" s="19" cm="1">
        <f t="array" ref="Q2020">H2020*_xlfn.IFS(H2020&lt;=350,INDEX('Pliegos Tarifarios (Las Condes)'!$F:$F,MATCH($B2020,'Pliegos Tarifarios (Las Condes)'!$A:$A,0)),H2020&lt;=500,INDEX('Pliegos Tarifarios (Las Condes)'!$G:$G,MATCH($B2020,'Pliegos Tarifarios (Las Condes)'!$A:$A,0)),H2020&lt;=1000,INDEX('Pliegos Tarifarios (Las Condes)'!$H:$H,MATCH($B2020,'Pliegos Tarifarios (Las Condes)'!$A:$A,0)),H2020&lt;=5000,INDEX('Pliegos Tarifarios (Las Condes)'!$I:$I,MATCH($B2020,'Pliegos Tarifarios (Las Condes)'!$A:$A,0)),H2020&gt;5000,INDEX('Pliegos Tarifarios (Las Condes)'!$J:$J,MATCH($B2020,'Pliegos Tarifarios (Las Condes)'!$A:$A,0)))/1.19</f>
        <v>1931.6897987394962</v>
      </c>
      <c r="R2020" s="19">
        <f>INDEX('Pliegos Tarifarios (Las Condes)'!$K:$K,MATCH($B2020,'Pliegos Tarifarios (Las Condes)'!$A:$A,0))</f>
        <v>723.32799999999997</v>
      </c>
      <c r="S2020" s="21">
        <f t="shared" si="96"/>
        <v>150449.7473367395</v>
      </c>
      <c r="T2020" s="21">
        <f t="shared" si="97"/>
        <v>28585.451993980507</v>
      </c>
      <c r="U2020" s="19">
        <v>0</v>
      </c>
      <c r="V2020" s="21">
        <f t="shared" si="98"/>
        <v>179035.19933072</v>
      </c>
    </row>
    <row r="2021" spans="1:22" x14ac:dyDescent="0.3">
      <c r="A2021" s="3" t="s">
        <v>144</v>
      </c>
      <c r="B2021" s="3">
        <v>5</v>
      </c>
      <c r="C2021" s="4" t="s">
        <v>186</v>
      </c>
      <c r="D2021" s="3" t="s">
        <v>602</v>
      </c>
      <c r="E2021" s="3" t="s">
        <v>121</v>
      </c>
      <c r="F2021" s="4" t="s">
        <v>603</v>
      </c>
      <c r="G2021" s="3" t="s">
        <v>16</v>
      </c>
      <c r="H2021" s="5">
        <v>821.9162</v>
      </c>
      <c r="I2021" s="5">
        <v>2.2040000000000002</v>
      </c>
      <c r="J2021" s="5">
        <v>2.1583000000000001</v>
      </c>
      <c r="K2021" s="6">
        <v>0.97926497277676949</v>
      </c>
      <c r="L2021" s="5">
        <v>27.4</v>
      </c>
      <c r="M2021" s="19">
        <f>H2021*INDEX('Pliegos Tarifarios (Las Condes)'!$B:$B,MATCH($B2021,'Pliegos Tarifarios (Las Condes)'!$A:$A,0))</f>
        <v>97674.877375600001</v>
      </c>
      <c r="N2021" s="19">
        <f>I2021*INDEX('Pliegos Tarifarios (Las Condes)'!$C:$C,MATCH($B2021,'Pliegos Tarifarios (Las Condes)'!$A:$A,0))</f>
        <v>7494.6380840000011</v>
      </c>
      <c r="O2021" s="19">
        <f>J2021*INDEX('Pliegos Tarifarios (Las Condes)'!$D:$D,MATCH($B2021,'Pliegos Tarifarios (Las Condes)'!$A:$A,0))</f>
        <v>30431.4127262</v>
      </c>
      <c r="P2021" s="19">
        <f>H2021*INDEX('Pliegos Tarifarios (Las Condes)'!$E:$E,MATCH($B2021,'Pliegos Tarifarios (Las Condes)'!$A:$A,0))</f>
        <v>10629.020298400001</v>
      </c>
      <c r="Q2021" s="19" cm="1">
        <f t="array" ref="Q2021">H2021*_xlfn.IFS(H2021&lt;=350,INDEX('Pliegos Tarifarios (Las Condes)'!$F:$F,MATCH($B2021,'Pliegos Tarifarios (Las Condes)'!$A:$A,0)),H2021&lt;=500,INDEX('Pliegos Tarifarios (Las Condes)'!$G:$G,MATCH($B2021,'Pliegos Tarifarios (Las Condes)'!$A:$A,0)),H2021&lt;=1000,INDEX('Pliegos Tarifarios (Las Condes)'!$H:$H,MATCH($B2021,'Pliegos Tarifarios (Las Condes)'!$A:$A,0)),H2021&lt;=5000,INDEX('Pliegos Tarifarios (Las Condes)'!$I:$I,MATCH($B2021,'Pliegos Tarifarios (Las Condes)'!$A:$A,0)),H2021&gt;5000,INDEX('Pliegos Tarifarios (Las Condes)'!$J:$J,MATCH($B2021,'Pliegos Tarifarios (Las Condes)'!$A:$A,0)))/1.19</f>
        <v>1927.7042976470593</v>
      </c>
      <c r="R2021" s="19">
        <f>INDEX('Pliegos Tarifarios (Las Condes)'!$K:$K,MATCH($B2021,'Pliegos Tarifarios (Las Condes)'!$A:$A,0))</f>
        <v>723.32799999999997</v>
      </c>
      <c r="S2021" s="21">
        <f t="shared" si="96"/>
        <v>148880.98078184706</v>
      </c>
      <c r="T2021" s="21">
        <f t="shared" si="97"/>
        <v>28287.386348550943</v>
      </c>
      <c r="U2021" s="19">
        <v>0</v>
      </c>
      <c r="V2021" s="21">
        <f t="shared" si="98"/>
        <v>177168.36713039799</v>
      </c>
    </row>
    <row r="2022" spans="1:22" x14ac:dyDescent="0.3">
      <c r="A2022" s="3" t="s">
        <v>144</v>
      </c>
      <c r="B2022" s="3">
        <v>5</v>
      </c>
      <c r="C2022" s="4" t="s">
        <v>186</v>
      </c>
      <c r="D2022" s="3" t="s">
        <v>604</v>
      </c>
      <c r="E2022" s="3" t="s">
        <v>121</v>
      </c>
      <c r="F2022" s="4" t="s">
        <v>605</v>
      </c>
      <c r="G2022" s="3" t="s">
        <v>16</v>
      </c>
      <c r="H2022" s="5">
        <v>822.56949999999995</v>
      </c>
      <c r="I2022" s="5">
        <v>2.2450000000000001</v>
      </c>
      <c r="J2022" s="5">
        <v>2.1690999999999998</v>
      </c>
      <c r="K2022" s="6">
        <v>0.96619153674832947</v>
      </c>
      <c r="L2022" s="5">
        <v>27.42</v>
      </c>
      <c r="M2022" s="19">
        <f>H2022*INDEX('Pliegos Tarifarios (Las Condes)'!$B:$B,MATCH($B2022,'Pliegos Tarifarios (Las Condes)'!$A:$A,0))</f>
        <v>97752.514240999983</v>
      </c>
      <c r="N2022" s="19">
        <f>I2022*INDEX('Pliegos Tarifarios (Las Condes)'!$C:$C,MATCH($B2022,'Pliegos Tarifarios (Las Condes)'!$A:$A,0))</f>
        <v>7634.0573950000007</v>
      </c>
      <c r="O2022" s="19">
        <f>J2022*INDEX('Pliegos Tarifarios (Las Condes)'!$D:$D,MATCH($B2022,'Pliegos Tarifarios (Las Condes)'!$A:$A,0))</f>
        <v>30583.689637399999</v>
      </c>
      <c r="P2022" s="19">
        <f>H2022*INDEX('Pliegos Tarifarios (Las Condes)'!$E:$E,MATCH($B2022,'Pliegos Tarifarios (Las Condes)'!$A:$A,0))</f>
        <v>10637.468773999999</v>
      </c>
      <c r="Q2022" s="19" cm="1">
        <f t="array" ref="Q2022">H2022*_xlfn.IFS(H2022&lt;=350,INDEX('Pliegos Tarifarios (Las Condes)'!$F:$F,MATCH($B2022,'Pliegos Tarifarios (Las Condes)'!$A:$A,0)),H2022&lt;=500,INDEX('Pliegos Tarifarios (Las Condes)'!$G:$G,MATCH($B2022,'Pliegos Tarifarios (Las Condes)'!$A:$A,0)),H2022&lt;=1000,INDEX('Pliegos Tarifarios (Las Condes)'!$H:$H,MATCH($B2022,'Pliegos Tarifarios (Las Condes)'!$A:$A,0)),H2022&lt;=5000,INDEX('Pliegos Tarifarios (Las Condes)'!$I:$I,MATCH($B2022,'Pliegos Tarifarios (Las Condes)'!$A:$A,0)),H2022&gt;5000,INDEX('Pliegos Tarifarios (Las Condes)'!$J:$J,MATCH($B2022,'Pliegos Tarifarios (Las Condes)'!$A:$A,0)))/1.19</f>
        <v>1929.2365331932776</v>
      </c>
      <c r="R2022" s="19">
        <f>INDEX('Pliegos Tarifarios (Las Condes)'!$K:$K,MATCH($B2022,'Pliegos Tarifarios (Las Condes)'!$A:$A,0))</f>
        <v>723.32799999999997</v>
      </c>
      <c r="S2022" s="21">
        <f t="shared" si="96"/>
        <v>149260.29458059327</v>
      </c>
      <c r="T2022" s="21">
        <f t="shared" si="97"/>
        <v>28359.45597031272</v>
      </c>
      <c r="U2022" s="19">
        <v>0</v>
      </c>
      <c r="V2022" s="21">
        <f t="shared" si="98"/>
        <v>177619.750550906</v>
      </c>
    </row>
    <row r="2023" spans="1:22" x14ac:dyDescent="0.3">
      <c r="A2023" s="3" t="s">
        <v>144</v>
      </c>
      <c r="B2023" s="3">
        <v>5</v>
      </c>
      <c r="C2023" s="4" t="s">
        <v>186</v>
      </c>
      <c r="D2023" s="3" t="s">
        <v>606</v>
      </c>
      <c r="E2023" s="3" t="s">
        <v>121</v>
      </c>
      <c r="F2023" s="4" t="s">
        <v>607</v>
      </c>
      <c r="G2023" s="3" t="s">
        <v>16</v>
      </c>
      <c r="H2023" s="5">
        <v>823.6952</v>
      </c>
      <c r="I2023" s="5">
        <v>2.2517999999999998</v>
      </c>
      <c r="J2023" s="5">
        <v>2.1604000000000001</v>
      </c>
      <c r="K2023" s="6">
        <v>0.95941024957811538</v>
      </c>
      <c r="L2023" s="5">
        <v>27.46</v>
      </c>
      <c r="M2023" s="19">
        <f>H2023*INDEX('Pliegos Tarifarios (Las Condes)'!$B:$B,MATCH($B2023,'Pliegos Tarifarios (Las Condes)'!$A:$A,0))</f>
        <v>97886.290177599993</v>
      </c>
      <c r="N2023" s="19">
        <f>I2023*INDEX('Pliegos Tarifarios (Las Condes)'!$C:$C,MATCH($B2023,'Pliegos Tarifarios (Las Condes)'!$A:$A,0))</f>
        <v>7657.1805977999993</v>
      </c>
      <c r="O2023" s="19">
        <f>J2023*INDEX('Pliegos Tarifarios (Las Condes)'!$D:$D,MATCH($B2023,'Pliegos Tarifarios (Las Condes)'!$A:$A,0))</f>
        <v>30461.0221256</v>
      </c>
      <c r="P2023" s="19">
        <f>H2023*INDEX('Pliegos Tarifarios (Las Condes)'!$E:$E,MATCH($B2023,'Pliegos Tarifarios (Las Condes)'!$A:$A,0))</f>
        <v>10652.0263264</v>
      </c>
      <c r="Q2023" s="19" cm="1">
        <f t="array" ref="Q2023">H2023*_xlfn.IFS(H2023&lt;=350,INDEX('Pliegos Tarifarios (Las Condes)'!$F:$F,MATCH($B2023,'Pliegos Tarifarios (Las Condes)'!$A:$A,0)),H2023&lt;=500,INDEX('Pliegos Tarifarios (Las Condes)'!$G:$G,MATCH($B2023,'Pliegos Tarifarios (Las Condes)'!$A:$A,0)),H2023&lt;=1000,INDEX('Pliegos Tarifarios (Las Condes)'!$H:$H,MATCH($B2023,'Pliegos Tarifarios (Las Condes)'!$A:$A,0)),H2023&lt;=5000,INDEX('Pliegos Tarifarios (Las Condes)'!$I:$I,MATCH($B2023,'Pliegos Tarifarios (Las Condes)'!$A:$A,0)),H2023&gt;5000,INDEX('Pliegos Tarifarios (Las Condes)'!$J:$J,MATCH($B2023,'Pliegos Tarifarios (Las Condes)'!$A:$A,0)))/1.19</f>
        <v>1931.8767253781516</v>
      </c>
      <c r="R2023" s="19">
        <f>INDEX('Pliegos Tarifarios (Las Condes)'!$K:$K,MATCH($B2023,'Pliegos Tarifarios (Las Condes)'!$A:$A,0))</f>
        <v>723.32799999999997</v>
      </c>
      <c r="S2023" s="21">
        <f t="shared" si="96"/>
        <v>149311.72395277815</v>
      </c>
      <c r="T2023" s="21">
        <f t="shared" si="97"/>
        <v>28369.227551027849</v>
      </c>
      <c r="U2023" s="19">
        <v>0</v>
      </c>
      <c r="V2023" s="21">
        <f t="shared" si="98"/>
        <v>177680.95150380599</v>
      </c>
    </row>
    <row r="2024" spans="1:22" x14ac:dyDescent="0.3">
      <c r="A2024" s="3" t="s">
        <v>144</v>
      </c>
      <c r="B2024" s="3">
        <v>5</v>
      </c>
      <c r="C2024" s="4" t="s">
        <v>186</v>
      </c>
      <c r="D2024" s="3" t="s">
        <v>608</v>
      </c>
      <c r="E2024" s="3" t="s">
        <v>121</v>
      </c>
      <c r="F2024" s="4" t="s">
        <v>609</v>
      </c>
      <c r="G2024" s="3" t="s">
        <v>16</v>
      </c>
      <c r="H2024" s="5">
        <v>822.51310000000001</v>
      </c>
      <c r="I2024" s="5">
        <v>2.2219000000000002</v>
      </c>
      <c r="J2024" s="5">
        <v>2.2219000000000002</v>
      </c>
      <c r="K2024" s="6">
        <v>1</v>
      </c>
      <c r="L2024" s="5">
        <v>27.42</v>
      </c>
      <c r="M2024" s="19">
        <f>H2024*INDEX('Pliegos Tarifarios (Las Condes)'!$B:$B,MATCH($B2024,'Pliegos Tarifarios (Las Condes)'!$A:$A,0))</f>
        <v>97745.811777800001</v>
      </c>
      <c r="N2024" s="19">
        <f>I2024*INDEX('Pliegos Tarifarios (Las Condes)'!$C:$C,MATCH($B2024,'Pliegos Tarifarios (Las Condes)'!$A:$A,0))</f>
        <v>7555.5065149000011</v>
      </c>
      <c r="O2024" s="19">
        <f>J2024*INDEX('Pliegos Tarifarios (Las Condes)'!$D:$D,MATCH($B2024,'Pliegos Tarifarios (Las Condes)'!$A:$A,0))</f>
        <v>31328.154536600003</v>
      </c>
      <c r="P2024" s="19">
        <f>H2024*INDEX('Pliegos Tarifarios (Las Condes)'!$E:$E,MATCH($B2024,'Pliegos Tarifarios (Las Condes)'!$A:$A,0))</f>
        <v>10636.739409200001</v>
      </c>
      <c r="Q2024" s="19" cm="1">
        <f t="array" ref="Q2024">H2024*_xlfn.IFS(H2024&lt;=350,INDEX('Pliegos Tarifarios (Las Condes)'!$F:$F,MATCH($B2024,'Pliegos Tarifarios (Las Condes)'!$A:$A,0)),H2024&lt;=500,INDEX('Pliegos Tarifarios (Las Condes)'!$G:$G,MATCH($B2024,'Pliegos Tarifarios (Las Condes)'!$A:$A,0)),H2024&lt;=1000,INDEX('Pliegos Tarifarios (Las Condes)'!$H:$H,MATCH($B2024,'Pliegos Tarifarios (Las Condes)'!$A:$A,0)),H2024&lt;=5000,INDEX('Pliegos Tarifarios (Las Condes)'!$I:$I,MATCH($B2024,'Pliegos Tarifarios (Las Condes)'!$A:$A,0)),H2024&gt;5000,INDEX('Pliegos Tarifarios (Las Condes)'!$J:$J,MATCH($B2024,'Pliegos Tarifarios (Las Condes)'!$A:$A,0)))/1.19</f>
        <v>1929.1042538655465</v>
      </c>
      <c r="R2024" s="19">
        <f>INDEX('Pliegos Tarifarios (Las Condes)'!$K:$K,MATCH($B2024,'Pliegos Tarifarios (Las Condes)'!$A:$A,0))</f>
        <v>723.32799999999997</v>
      </c>
      <c r="S2024" s="21">
        <f t="shared" si="96"/>
        <v>149918.64449236557</v>
      </c>
      <c r="T2024" s="21">
        <f t="shared" si="97"/>
        <v>28484.542453549457</v>
      </c>
      <c r="U2024" s="19">
        <v>0</v>
      </c>
      <c r="V2024" s="21">
        <f t="shared" si="98"/>
        <v>178403.18694591502</v>
      </c>
    </row>
    <row r="2025" spans="1:22" x14ac:dyDescent="0.3">
      <c r="A2025" s="3" t="s">
        <v>144</v>
      </c>
      <c r="B2025" s="3">
        <v>5</v>
      </c>
      <c r="C2025" s="4" t="s">
        <v>186</v>
      </c>
      <c r="D2025" s="3" t="s">
        <v>610</v>
      </c>
      <c r="E2025" s="3" t="s">
        <v>121</v>
      </c>
      <c r="F2025" s="4" t="s">
        <v>611</v>
      </c>
      <c r="G2025" s="3" t="s">
        <v>16</v>
      </c>
      <c r="H2025" s="5">
        <v>822.8818</v>
      </c>
      <c r="I2025" s="5">
        <v>2.2008000000000001</v>
      </c>
      <c r="J2025" s="5">
        <v>2.2008000000000001</v>
      </c>
      <c r="K2025" s="6">
        <v>1</v>
      </c>
      <c r="L2025" s="5">
        <v>27.43</v>
      </c>
      <c r="M2025" s="19">
        <f>H2025*INDEX('Pliegos Tarifarios (Las Condes)'!$B:$B,MATCH($B2025,'Pliegos Tarifarios (Las Condes)'!$A:$A,0))</f>
        <v>97789.627348399998</v>
      </c>
      <c r="N2025" s="19">
        <f>I2025*INDEX('Pliegos Tarifarios (Las Condes)'!$C:$C,MATCH($B2025,'Pliegos Tarifarios (Las Condes)'!$A:$A,0))</f>
        <v>7483.7565768000004</v>
      </c>
      <c r="O2025" s="19">
        <f>J2025*INDEX('Pliegos Tarifarios (Las Condes)'!$D:$D,MATCH($B2025,'Pliegos Tarifarios (Las Condes)'!$A:$A,0))</f>
        <v>31030.6505712</v>
      </c>
      <c r="P2025" s="19">
        <f>H2025*INDEX('Pliegos Tarifarios (Las Condes)'!$E:$E,MATCH($B2025,'Pliegos Tarifarios (Las Condes)'!$A:$A,0))</f>
        <v>10641.507437600001</v>
      </c>
      <c r="Q2025" s="19" cm="1">
        <f t="array" ref="Q2025">H2025*_xlfn.IFS(H2025&lt;=350,INDEX('Pliegos Tarifarios (Las Condes)'!$F:$F,MATCH($B2025,'Pliegos Tarifarios (Las Condes)'!$A:$A,0)),H2025&lt;=500,INDEX('Pliegos Tarifarios (Las Condes)'!$G:$G,MATCH($B2025,'Pliegos Tarifarios (Las Condes)'!$A:$A,0)),H2025&lt;=1000,INDEX('Pliegos Tarifarios (Las Condes)'!$H:$H,MATCH($B2025,'Pliegos Tarifarios (Las Condes)'!$A:$A,0)),H2025&lt;=5000,INDEX('Pliegos Tarifarios (Las Condes)'!$I:$I,MATCH($B2025,'Pliegos Tarifarios (Las Condes)'!$A:$A,0)),H2025&gt;5000,INDEX('Pliegos Tarifarios (Las Condes)'!$J:$J,MATCH($B2025,'Pliegos Tarifarios (Las Condes)'!$A:$A,0)))/1.19</f>
        <v>1929.9689947899165</v>
      </c>
      <c r="R2025" s="19">
        <f>INDEX('Pliegos Tarifarios (Las Condes)'!$K:$K,MATCH($B2025,'Pliegos Tarifarios (Las Condes)'!$A:$A,0))</f>
        <v>723.32799999999997</v>
      </c>
      <c r="S2025" s="21">
        <f t="shared" si="96"/>
        <v>149598.83892878992</v>
      </c>
      <c r="T2025" s="21">
        <f t="shared" si="97"/>
        <v>28423.779396470083</v>
      </c>
      <c r="U2025" s="19">
        <v>0</v>
      </c>
      <c r="V2025" s="21">
        <f t="shared" si="98"/>
        <v>178022.61832526</v>
      </c>
    </row>
    <row r="2026" spans="1:22" x14ac:dyDescent="0.3">
      <c r="A2026" s="3" t="s">
        <v>144</v>
      </c>
      <c r="B2026" s="3">
        <v>5</v>
      </c>
      <c r="C2026" s="4" t="s">
        <v>186</v>
      </c>
      <c r="D2026" s="3" t="s">
        <v>612</v>
      </c>
      <c r="E2026" s="3" t="s">
        <v>121</v>
      </c>
      <c r="F2026" s="4" t="s">
        <v>613</v>
      </c>
      <c r="G2026" s="3" t="s">
        <v>16</v>
      </c>
      <c r="H2026" s="5">
        <v>821.17200000000003</v>
      </c>
      <c r="I2026" s="5">
        <v>2.1760999999999999</v>
      </c>
      <c r="J2026" s="5">
        <v>2.1760999999999999</v>
      </c>
      <c r="K2026" s="6">
        <v>1</v>
      </c>
      <c r="L2026" s="5">
        <v>27.37</v>
      </c>
      <c r="M2026" s="19">
        <f>H2026*INDEX('Pliegos Tarifarios (Las Condes)'!$B:$B,MATCH($B2026,'Pliegos Tarifarios (Las Condes)'!$A:$A,0))</f>
        <v>97586.438135999997</v>
      </c>
      <c r="N2026" s="19">
        <f>I2026*INDEX('Pliegos Tarifarios (Las Condes)'!$C:$C,MATCH($B2026,'Pliegos Tarifarios (Las Condes)'!$A:$A,0))</f>
        <v>7399.7649431</v>
      </c>
      <c r="O2026" s="19">
        <f>J2026*INDEX('Pliegos Tarifarios (Las Condes)'!$D:$D,MATCH($B2026,'Pliegos Tarifarios (Las Condes)'!$A:$A,0))</f>
        <v>30682.387635399999</v>
      </c>
      <c r="P2026" s="19">
        <f>H2026*INDEX('Pliegos Tarifarios (Las Condes)'!$E:$E,MATCH($B2026,'Pliegos Tarifarios (Las Condes)'!$A:$A,0))</f>
        <v>10619.396304</v>
      </c>
      <c r="Q2026" s="19" cm="1">
        <f t="array" ref="Q2026">H2026*_xlfn.IFS(H2026&lt;=350,INDEX('Pliegos Tarifarios (Las Condes)'!$F:$F,MATCH($B2026,'Pliegos Tarifarios (Las Condes)'!$A:$A,0)),H2026&lt;=500,INDEX('Pliegos Tarifarios (Las Condes)'!$G:$G,MATCH($B2026,'Pliegos Tarifarios (Las Condes)'!$A:$A,0)),H2026&lt;=1000,INDEX('Pliegos Tarifarios (Las Condes)'!$H:$H,MATCH($B2026,'Pliegos Tarifarios (Las Condes)'!$A:$A,0)),H2026&lt;=5000,INDEX('Pliegos Tarifarios (Las Condes)'!$I:$I,MATCH($B2026,'Pliegos Tarifarios (Las Condes)'!$A:$A,0)),H2026&gt;5000,INDEX('Pliegos Tarifarios (Las Condes)'!$J:$J,MATCH($B2026,'Pliegos Tarifarios (Las Condes)'!$A:$A,0)))/1.19</f>
        <v>1925.9588672268912</v>
      </c>
      <c r="R2026" s="19">
        <f>INDEX('Pliegos Tarifarios (Las Condes)'!$K:$K,MATCH($B2026,'Pliegos Tarifarios (Las Condes)'!$A:$A,0))</f>
        <v>723.32799999999997</v>
      </c>
      <c r="S2026" s="21">
        <f t="shared" si="96"/>
        <v>148937.2738857269</v>
      </c>
      <c r="T2026" s="21">
        <f t="shared" si="97"/>
        <v>28298.08203828811</v>
      </c>
      <c r="U2026" s="19">
        <v>0</v>
      </c>
      <c r="V2026" s="21">
        <f t="shared" si="98"/>
        <v>177235.35592401502</v>
      </c>
    </row>
    <row r="2027" spans="1:22" x14ac:dyDescent="0.3">
      <c r="A2027" s="3" t="s">
        <v>144</v>
      </c>
      <c r="B2027" s="3">
        <v>5</v>
      </c>
      <c r="C2027" s="4" t="s">
        <v>186</v>
      </c>
      <c r="D2027" s="3" t="s">
        <v>614</v>
      </c>
      <c r="E2027" s="3" t="s">
        <v>121</v>
      </c>
      <c r="F2027" s="4" t="s">
        <v>615</v>
      </c>
      <c r="G2027" s="3" t="s">
        <v>16</v>
      </c>
      <c r="H2027" s="5">
        <v>822.99099999999999</v>
      </c>
      <c r="I2027" s="5">
        <v>2.2496</v>
      </c>
      <c r="J2027" s="5">
        <v>2.1829999999999998</v>
      </c>
      <c r="K2027" s="6">
        <v>0.9703947368421052</v>
      </c>
      <c r="L2027" s="5">
        <v>27.43</v>
      </c>
      <c r="M2027" s="19">
        <f>H2027*INDEX('Pliegos Tarifarios (Las Condes)'!$B:$B,MATCH($B2027,'Pliegos Tarifarios (Las Condes)'!$A:$A,0))</f>
        <v>97802.604457999987</v>
      </c>
      <c r="N2027" s="19">
        <f>I2027*INDEX('Pliegos Tarifarios (Las Condes)'!$C:$C,MATCH($B2027,'Pliegos Tarifarios (Las Condes)'!$A:$A,0))</f>
        <v>7649.6995616000004</v>
      </c>
      <c r="O2027" s="19">
        <f>J2027*INDEX('Pliegos Tarifarios (Las Condes)'!$D:$D,MATCH($B2027,'Pliegos Tarifarios (Las Condes)'!$A:$A,0))</f>
        <v>30779.675661999998</v>
      </c>
      <c r="P2027" s="19">
        <f>H2027*INDEX('Pliegos Tarifarios (Las Condes)'!$E:$E,MATCH($B2027,'Pliegos Tarifarios (Las Condes)'!$A:$A,0))</f>
        <v>10642.919612</v>
      </c>
      <c r="Q2027" s="19" cm="1">
        <f t="array" ref="Q2027">H2027*_xlfn.IFS(H2027&lt;=350,INDEX('Pliegos Tarifarios (Las Condes)'!$F:$F,MATCH($B2027,'Pliegos Tarifarios (Las Condes)'!$A:$A,0)),H2027&lt;=500,INDEX('Pliegos Tarifarios (Las Condes)'!$G:$G,MATCH($B2027,'Pliegos Tarifarios (Las Condes)'!$A:$A,0)),H2027&lt;=1000,INDEX('Pliegos Tarifarios (Las Condes)'!$H:$H,MATCH($B2027,'Pliegos Tarifarios (Las Condes)'!$A:$A,0)),H2027&lt;=5000,INDEX('Pliegos Tarifarios (Las Condes)'!$I:$I,MATCH($B2027,'Pliegos Tarifarios (Las Condes)'!$A:$A,0)),H2027&gt;5000,INDEX('Pliegos Tarifarios (Las Condes)'!$J:$J,MATCH($B2027,'Pliegos Tarifarios (Las Condes)'!$A:$A,0)))/1.19</f>
        <v>1930.2251100840342</v>
      </c>
      <c r="R2027" s="19">
        <f>INDEX('Pliegos Tarifarios (Las Condes)'!$K:$K,MATCH($B2027,'Pliegos Tarifarios (Las Condes)'!$A:$A,0))</f>
        <v>723.32799999999997</v>
      </c>
      <c r="S2027" s="21">
        <f t="shared" si="96"/>
        <v>149528.45240368403</v>
      </c>
      <c r="T2027" s="21">
        <f t="shared" si="97"/>
        <v>28410.405956699968</v>
      </c>
      <c r="U2027" s="19">
        <v>0</v>
      </c>
      <c r="V2027" s="21">
        <f t="shared" si="98"/>
        <v>177938.85836038401</v>
      </c>
    </row>
    <row r="2028" spans="1:22" x14ac:dyDescent="0.3">
      <c r="A2028" s="3" t="s">
        <v>144</v>
      </c>
      <c r="B2028" s="3">
        <v>5</v>
      </c>
      <c r="C2028" s="4" t="s">
        <v>186</v>
      </c>
      <c r="D2028" s="3" t="s">
        <v>616</v>
      </c>
      <c r="E2028" s="3" t="s">
        <v>121</v>
      </c>
      <c r="F2028" s="4" t="s">
        <v>617</v>
      </c>
      <c r="G2028" s="3" t="s">
        <v>16</v>
      </c>
      <c r="H2028" s="5">
        <v>821.61519999999996</v>
      </c>
      <c r="I2028" s="5">
        <v>2.2147000000000001</v>
      </c>
      <c r="J2028" s="5">
        <v>2.2107999999999999</v>
      </c>
      <c r="K2028" s="6">
        <v>0.99823903914751422</v>
      </c>
      <c r="L2028" s="5">
        <v>27.39</v>
      </c>
      <c r="M2028" s="19">
        <f>H2028*INDEX('Pliegos Tarifarios (Las Condes)'!$B:$B,MATCH($B2028,'Pliegos Tarifarios (Las Condes)'!$A:$A,0))</f>
        <v>97639.107137599989</v>
      </c>
      <c r="N2028" s="19">
        <f>I2028*INDEX('Pliegos Tarifarios (Las Condes)'!$C:$C,MATCH($B2028,'Pliegos Tarifarios (Las Condes)'!$A:$A,0))</f>
        <v>7531.0231237000007</v>
      </c>
      <c r="O2028" s="19">
        <f>J2028*INDEX('Pliegos Tarifarios (Las Condes)'!$D:$D,MATCH($B2028,'Pliegos Tarifarios (Las Condes)'!$A:$A,0))</f>
        <v>31171.647711199999</v>
      </c>
      <c r="P2028" s="19">
        <f>H2028*INDEX('Pliegos Tarifarios (Las Condes)'!$E:$E,MATCH($B2028,'Pliegos Tarifarios (Las Condes)'!$A:$A,0))</f>
        <v>10625.127766399999</v>
      </c>
      <c r="Q2028" s="19" cm="1">
        <f t="array" ref="Q2028">H2028*_xlfn.IFS(H2028&lt;=350,INDEX('Pliegos Tarifarios (Las Condes)'!$F:$F,MATCH($B2028,'Pliegos Tarifarios (Las Condes)'!$A:$A,0)),H2028&lt;=500,INDEX('Pliegos Tarifarios (Las Condes)'!$G:$G,MATCH($B2028,'Pliegos Tarifarios (Las Condes)'!$A:$A,0)),H2028&lt;=1000,INDEX('Pliegos Tarifarios (Las Condes)'!$H:$H,MATCH($B2028,'Pliegos Tarifarios (Las Condes)'!$A:$A,0)),H2028&lt;=5000,INDEX('Pliegos Tarifarios (Las Condes)'!$I:$I,MATCH($B2028,'Pliegos Tarifarios (Las Condes)'!$A:$A,0)),H2028&gt;5000,INDEX('Pliegos Tarifarios (Las Condes)'!$J:$J,MATCH($B2028,'Pliegos Tarifarios (Las Condes)'!$A:$A,0)))/1.19</f>
        <v>1926.9983388235298</v>
      </c>
      <c r="R2028" s="19">
        <f>INDEX('Pliegos Tarifarios (Las Condes)'!$K:$K,MATCH($B2028,'Pliegos Tarifarios (Las Condes)'!$A:$A,0))</f>
        <v>723.32799999999997</v>
      </c>
      <c r="S2028" s="21">
        <f t="shared" si="96"/>
        <v>149617.23207772351</v>
      </c>
      <c r="T2028" s="21">
        <f t="shared" si="97"/>
        <v>28427.274094767468</v>
      </c>
      <c r="U2028" s="19">
        <v>0</v>
      </c>
      <c r="V2028" s="21">
        <f t="shared" si="98"/>
        <v>178044.50617249098</v>
      </c>
    </row>
    <row r="2029" spans="1:22" x14ac:dyDescent="0.3">
      <c r="A2029" s="3" t="s">
        <v>144</v>
      </c>
      <c r="B2029" s="3">
        <v>5</v>
      </c>
      <c r="C2029" s="4" t="s">
        <v>186</v>
      </c>
      <c r="D2029" s="3" t="s">
        <v>618</v>
      </c>
      <c r="E2029" s="3" t="s">
        <v>121</v>
      </c>
      <c r="F2029" s="4" t="s">
        <v>619</v>
      </c>
      <c r="G2029" s="3" t="s">
        <v>16</v>
      </c>
      <c r="H2029" s="5">
        <v>822.61080000000004</v>
      </c>
      <c r="I2029" s="5">
        <v>2.2549999999999999</v>
      </c>
      <c r="J2029" s="5">
        <v>2.1656</v>
      </c>
      <c r="K2029" s="6">
        <v>0.96035476718403556</v>
      </c>
      <c r="L2029" s="5">
        <v>27.42</v>
      </c>
      <c r="M2029" s="19">
        <f>H2029*INDEX('Pliegos Tarifarios (Las Condes)'!$B:$B,MATCH($B2029,'Pliegos Tarifarios (Las Condes)'!$A:$A,0))</f>
        <v>97757.422250400006</v>
      </c>
      <c r="N2029" s="19">
        <f>I2029*INDEX('Pliegos Tarifarios (Las Condes)'!$C:$C,MATCH($B2029,'Pliegos Tarifarios (Las Condes)'!$A:$A,0))</f>
        <v>7668.062105</v>
      </c>
      <c r="O2029" s="19">
        <f>J2029*INDEX('Pliegos Tarifarios (Las Condes)'!$D:$D,MATCH($B2029,'Pliegos Tarifarios (Las Condes)'!$A:$A,0))</f>
        <v>30534.340638400001</v>
      </c>
      <c r="P2029" s="19">
        <f>H2029*INDEX('Pliegos Tarifarios (Las Condes)'!$E:$E,MATCH($B2029,'Pliegos Tarifarios (Las Condes)'!$A:$A,0))</f>
        <v>10638.002865600001</v>
      </c>
      <c r="Q2029" s="19" cm="1">
        <f t="array" ref="Q2029">H2029*_xlfn.IFS(H2029&lt;=350,INDEX('Pliegos Tarifarios (Las Condes)'!$F:$F,MATCH($B2029,'Pliegos Tarifarios (Las Condes)'!$A:$A,0)),H2029&lt;=500,INDEX('Pliegos Tarifarios (Las Condes)'!$G:$G,MATCH($B2029,'Pliegos Tarifarios (Las Condes)'!$A:$A,0)),H2029&lt;=1000,INDEX('Pliegos Tarifarios (Las Condes)'!$H:$H,MATCH($B2029,'Pliegos Tarifarios (Las Condes)'!$A:$A,0)),H2029&lt;=5000,INDEX('Pliegos Tarifarios (Las Condes)'!$I:$I,MATCH($B2029,'Pliegos Tarifarios (Las Condes)'!$A:$A,0)),H2029&gt;5000,INDEX('Pliegos Tarifarios (Las Condes)'!$J:$J,MATCH($B2029,'Pliegos Tarifarios (Las Condes)'!$A:$A,0)))/1.19</f>
        <v>1929.3333973109247</v>
      </c>
      <c r="R2029" s="19">
        <f>INDEX('Pliegos Tarifarios (Las Condes)'!$K:$K,MATCH($B2029,'Pliegos Tarifarios (Las Condes)'!$A:$A,0))</f>
        <v>723.32799999999997</v>
      </c>
      <c r="S2029" s="21">
        <f t="shared" si="96"/>
        <v>149250.48925671095</v>
      </c>
      <c r="T2029" s="21">
        <f t="shared" si="97"/>
        <v>28357.59295877508</v>
      </c>
      <c r="U2029" s="19">
        <v>0</v>
      </c>
      <c r="V2029" s="21">
        <f t="shared" si="98"/>
        <v>177608.08221548604</v>
      </c>
    </row>
    <row r="2030" spans="1:22" x14ac:dyDescent="0.3">
      <c r="A2030" s="3" t="s">
        <v>144</v>
      </c>
      <c r="B2030" s="3">
        <v>5</v>
      </c>
      <c r="C2030" s="4" t="s">
        <v>186</v>
      </c>
      <c r="D2030" s="3" t="s">
        <v>620</v>
      </c>
      <c r="E2030" s="3" t="s">
        <v>121</v>
      </c>
      <c r="F2030" s="4" t="s">
        <v>621</v>
      </c>
      <c r="G2030" s="3" t="s">
        <v>16</v>
      </c>
      <c r="H2030" s="5">
        <v>820.99789999999996</v>
      </c>
      <c r="I2030" s="5">
        <v>2.2252999999999998</v>
      </c>
      <c r="J2030" s="5">
        <v>2.1945999999999999</v>
      </c>
      <c r="K2030" s="6">
        <v>0.98620410731137376</v>
      </c>
      <c r="L2030" s="5">
        <v>27.37</v>
      </c>
      <c r="M2030" s="19">
        <f>H2030*INDEX('Pliegos Tarifarios (Las Condes)'!$B:$B,MATCH($B2030,'Pliegos Tarifarios (Las Condes)'!$A:$A,0))</f>
        <v>97565.748440199997</v>
      </c>
      <c r="N2030" s="19">
        <f>I2030*INDEX('Pliegos Tarifarios (Las Condes)'!$C:$C,MATCH($B2030,'Pliegos Tarifarios (Las Condes)'!$A:$A,0))</f>
        <v>7567.068116299999</v>
      </c>
      <c r="O2030" s="19">
        <f>J2030*INDEX('Pliegos Tarifarios (Las Condes)'!$D:$D,MATCH($B2030,'Pliegos Tarifarios (Las Condes)'!$A:$A,0))</f>
        <v>30943.232344399999</v>
      </c>
      <c r="P2030" s="19">
        <f>H2030*INDEX('Pliegos Tarifarios (Las Condes)'!$E:$E,MATCH($B2030,'Pliegos Tarifarios (Las Condes)'!$A:$A,0))</f>
        <v>10617.1448428</v>
      </c>
      <c r="Q2030" s="19" cm="1">
        <f t="array" ref="Q2030">H2030*_xlfn.IFS(H2030&lt;=350,INDEX('Pliegos Tarifarios (Las Condes)'!$F:$F,MATCH($B2030,'Pliegos Tarifarios (Las Condes)'!$A:$A,0)),H2030&lt;=500,INDEX('Pliegos Tarifarios (Las Condes)'!$G:$G,MATCH($B2030,'Pliegos Tarifarios (Las Condes)'!$A:$A,0)),H2030&lt;=1000,INDEX('Pliegos Tarifarios (Las Condes)'!$H:$H,MATCH($B2030,'Pliegos Tarifarios (Las Condes)'!$A:$A,0)),H2030&lt;=5000,INDEX('Pliegos Tarifarios (Las Condes)'!$I:$I,MATCH($B2030,'Pliegos Tarifarios (Las Condes)'!$A:$A,0)),H2030&gt;5000,INDEX('Pliegos Tarifarios (Las Condes)'!$J:$J,MATCH($B2030,'Pliegos Tarifarios (Las Condes)'!$A:$A,0)))/1.19</f>
        <v>1925.5505368907566</v>
      </c>
      <c r="R2030" s="19">
        <f>INDEX('Pliegos Tarifarios (Las Condes)'!$K:$K,MATCH($B2030,'Pliegos Tarifarios (Las Condes)'!$A:$A,0))</f>
        <v>723.32799999999997</v>
      </c>
      <c r="S2030" s="21">
        <f t="shared" si="96"/>
        <v>149342.07228059074</v>
      </c>
      <c r="T2030" s="21">
        <f t="shared" si="97"/>
        <v>28374.99373331224</v>
      </c>
      <c r="U2030" s="19">
        <v>0</v>
      </c>
      <c r="V2030" s="21">
        <f t="shared" si="98"/>
        <v>177717.06601390298</v>
      </c>
    </row>
    <row r="2031" spans="1:22" x14ac:dyDescent="0.3">
      <c r="A2031" s="3" t="s">
        <v>144</v>
      </c>
      <c r="B2031" s="3">
        <v>5</v>
      </c>
      <c r="C2031" s="4" t="s">
        <v>186</v>
      </c>
      <c r="D2031" s="3" t="s">
        <v>622</v>
      </c>
      <c r="E2031" s="3" t="s">
        <v>121</v>
      </c>
      <c r="F2031" s="4" t="s">
        <v>623</v>
      </c>
      <c r="G2031" s="3" t="s">
        <v>16</v>
      </c>
      <c r="H2031" s="5">
        <v>824.25480000000005</v>
      </c>
      <c r="I2031" s="5">
        <v>2.2046000000000001</v>
      </c>
      <c r="J2031" s="5">
        <v>2.1737000000000002</v>
      </c>
      <c r="K2031" s="6">
        <v>0.9859838519459313</v>
      </c>
      <c r="L2031" s="5">
        <v>27.48</v>
      </c>
      <c r="M2031" s="19">
        <f>H2031*INDEX('Pliegos Tarifarios (Las Condes)'!$B:$B,MATCH($B2031,'Pliegos Tarifarios (Las Condes)'!$A:$A,0))</f>
        <v>97952.791922400007</v>
      </c>
      <c r="N2031" s="19">
        <f>I2031*INDEX('Pliegos Tarifarios (Las Condes)'!$C:$C,MATCH($B2031,'Pliegos Tarifarios (Las Condes)'!$A:$A,0))</f>
        <v>7496.6783666000001</v>
      </c>
      <c r="O2031" s="19">
        <f>J2031*INDEX('Pliegos Tarifarios (Las Condes)'!$D:$D,MATCH($B2031,'Pliegos Tarifarios (Las Condes)'!$A:$A,0))</f>
        <v>30648.548321800001</v>
      </c>
      <c r="P2031" s="19">
        <f>H2031*INDEX('Pliegos Tarifarios (Las Condes)'!$E:$E,MATCH($B2031,'Pliegos Tarifarios (Las Condes)'!$A:$A,0))</f>
        <v>10659.263073600001</v>
      </c>
      <c r="Q2031" s="19" cm="1">
        <f t="array" ref="Q2031">H2031*_xlfn.IFS(H2031&lt;=350,INDEX('Pliegos Tarifarios (Las Condes)'!$F:$F,MATCH($B2031,'Pliegos Tarifarios (Las Condes)'!$A:$A,0)),H2031&lt;=500,INDEX('Pliegos Tarifarios (Las Condes)'!$G:$G,MATCH($B2031,'Pliegos Tarifarios (Las Condes)'!$A:$A,0)),H2031&lt;=1000,INDEX('Pliegos Tarifarios (Las Condes)'!$H:$H,MATCH($B2031,'Pliegos Tarifarios (Las Condes)'!$A:$A,0)),H2031&lt;=5000,INDEX('Pliegos Tarifarios (Las Condes)'!$I:$I,MATCH($B2031,'Pliegos Tarifarios (Las Condes)'!$A:$A,0)),H2031&gt;5000,INDEX('Pliegos Tarifarios (Las Condes)'!$J:$J,MATCH($B2031,'Pliegos Tarifarios (Las Condes)'!$A:$A,0)))/1.19</f>
        <v>1933.1891989915971</v>
      </c>
      <c r="R2031" s="19">
        <f>INDEX('Pliegos Tarifarios (Las Condes)'!$K:$K,MATCH($B2031,'Pliegos Tarifarios (Las Condes)'!$A:$A,0))</f>
        <v>723.32799999999997</v>
      </c>
      <c r="S2031" s="21">
        <f t="shared" si="96"/>
        <v>149413.79888339163</v>
      </c>
      <c r="T2031" s="21">
        <f t="shared" si="97"/>
        <v>28388.621787844411</v>
      </c>
      <c r="U2031" s="19">
        <v>0</v>
      </c>
      <c r="V2031" s="21">
        <f t="shared" si="98"/>
        <v>177802.42067123603</v>
      </c>
    </row>
    <row r="2032" spans="1:22" x14ac:dyDescent="0.3">
      <c r="A2032" s="3" t="s">
        <v>144</v>
      </c>
      <c r="B2032" s="3">
        <v>5</v>
      </c>
      <c r="C2032" s="4" t="s">
        <v>186</v>
      </c>
      <c r="D2032" s="3" t="s">
        <v>624</v>
      </c>
      <c r="E2032" s="3" t="s">
        <v>121</v>
      </c>
      <c r="F2032" s="4" t="s">
        <v>625</v>
      </c>
      <c r="G2032" s="3" t="s">
        <v>16</v>
      </c>
      <c r="H2032" s="5">
        <v>823.87260000000003</v>
      </c>
      <c r="I2032" s="5">
        <v>2.2271000000000001</v>
      </c>
      <c r="J2032" s="5">
        <v>2.1876000000000002</v>
      </c>
      <c r="K2032" s="6">
        <v>0.98226393067217466</v>
      </c>
      <c r="L2032" s="5">
        <v>27.46</v>
      </c>
      <c r="M2032" s="19">
        <f>H2032*INDEX('Pliegos Tarifarios (Las Condes)'!$B:$B,MATCH($B2032,'Pliegos Tarifarios (Las Condes)'!$A:$A,0))</f>
        <v>97907.372038799993</v>
      </c>
      <c r="N2032" s="19">
        <f>I2032*INDEX('Pliegos Tarifarios (Las Condes)'!$C:$C,MATCH($B2032,'Pliegos Tarifarios (Las Condes)'!$A:$A,0))</f>
        <v>7573.1889641000007</v>
      </c>
      <c r="O2032" s="19">
        <f>J2032*INDEX('Pliegos Tarifarios (Las Condes)'!$D:$D,MATCH($B2032,'Pliegos Tarifarios (Las Condes)'!$A:$A,0))</f>
        <v>30844.534346400003</v>
      </c>
      <c r="P2032" s="19">
        <f>H2032*INDEX('Pliegos Tarifarios (Las Condes)'!$E:$E,MATCH($B2032,'Pliegos Tarifarios (Las Condes)'!$A:$A,0))</f>
        <v>10654.320463200002</v>
      </c>
      <c r="Q2032" s="19" cm="1">
        <f t="array" ref="Q2032">H2032*_xlfn.IFS(H2032&lt;=350,INDEX('Pliegos Tarifarios (Las Condes)'!$F:$F,MATCH($B2032,'Pliegos Tarifarios (Las Condes)'!$A:$A,0)),H2032&lt;=500,INDEX('Pliegos Tarifarios (Las Condes)'!$G:$G,MATCH($B2032,'Pliegos Tarifarios (Las Condes)'!$A:$A,0)),H2032&lt;=1000,INDEX('Pliegos Tarifarios (Las Condes)'!$H:$H,MATCH($B2032,'Pliegos Tarifarios (Las Condes)'!$A:$A,0)),H2032&lt;=5000,INDEX('Pliegos Tarifarios (Las Condes)'!$I:$I,MATCH($B2032,'Pliegos Tarifarios (Las Condes)'!$A:$A,0)),H2032&gt;5000,INDEX('Pliegos Tarifarios (Las Condes)'!$J:$J,MATCH($B2032,'Pliegos Tarifarios (Las Condes)'!$A:$A,0)))/1.19</f>
        <v>1932.2927954621853</v>
      </c>
      <c r="R2032" s="19">
        <f>INDEX('Pliegos Tarifarios (Las Condes)'!$K:$K,MATCH($B2032,'Pliegos Tarifarios (Las Condes)'!$A:$A,0))</f>
        <v>723.32799999999997</v>
      </c>
      <c r="S2032" s="21">
        <f t="shared" si="96"/>
        <v>149635.03660796222</v>
      </c>
      <c r="T2032" s="21">
        <f t="shared" si="97"/>
        <v>28430.656955512823</v>
      </c>
      <c r="U2032" s="19">
        <v>0</v>
      </c>
      <c r="V2032" s="21">
        <f t="shared" si="98"/>
        <v>178065.69356347504</v>
      </c>
    </row>
    <row r="2033" spans="1:22" x14ac:dyDescent="0.3">
      <c r="A2033" s="3" t="s">
        <v>144</v>
      </c>
      <c r="B2033" s="3">
        <v>5</v>
      </c>
      <c r="C2033" s="4" t="s">
        <v>186</v>
      </c>
      <c r="D2033" s="3" t="s">
        <v>626</v>
      </c>
      <c r="E2033" s="3" t="s">
        <v>121</v>
      </c>
      <c r="F2033" s="4" t="s">
        <v>627</v>
      </c>
      <c r="G2033" s="3" t="s">
        <v>16</v>
      </c>
      <c r="H2033" s="5">
        <v>821.85149999999999</v>
      </c>
      <c r="I2033" s="5">
        <v>2.3113999999999999</v>
      </c>
      <c r="J2033" s="5">
        <v>2.2136</v>
      </c>
      <c r="K2033" s="6">
        <v>0.95768798131002864</v>
      </c>
      <c r="L2033" s="5">
        <v>27.4</v>
      </c>
      <c r="M2033" s="19">
        <f>H2033*INDEX('Pliegos Tarifarios (Las Condes)'!$B:$B,MATCH($B2033,'Pliegos Tarifarios (Las Condes)'!$A:$A,0))</f>
        <v>97667.188556999987</v>
      </c>
      <c r="N2033" s="19">
        <f>I2033*INDEX('Pliegos Tarifarios (Las Condes)'!$C:$C,MATCH($B2033,'Pliegos Tarifarios (Las Condes)'!$A:$A,0))</f>
        <v>7859.8486693999994</v>
      </c>
      <c r="O2033" s="19">
        <f>J2033*INDEX('Pliegos Tarifarios (Las Condes)'!$D:$D,MATCH($B2033,'Pliegos Tarifarios (Las Condes)'!$A:$A,0))</f>
        <v>31211.126910399998</v>
      </c>
      <c r="P2033" s="19">
        <f>H2033*INDEX('Pliegos Tarifarios (Las Condes)'!$E:$E,MATCH($B2033,'Pliegos Tarifarios (Las Condes)'!$A:$A,0))</f>
        <v>10628.183598</v>
      </c>
      <c r="Q2033" s="19" cm="1">
        <f t="array" ref="Q2033">H2033*_xlfn.IFS(H2033&lt;=350,INDEX('Pliegos Tarifarios (Las Condes)'!$F:$F,MATCH($B2033,'Pliegos Tarifarios (Las Condes)'!$A:$A,0)),H2033&lt;=500,INDEX('Pliegos Tarifarios (Las Condes)'!$G:$G,MATCH($B2033,'Pliegos Tarifarios (Las Condes)'!$A:$A,0)),H2033&lt;=1000,INDEX('Pliegos Tarifarios (Las Condes)'!$H:$H,MATCH($B2033,'Pliegos Tarifarios (Las Condes)'!$A:$A,0)),H2033&lt;=5000,INDEX('Pliegos Tarifarios (Las Condes)'!$I:$I,MATCH($B2033,'Pliegos Tarifarios (Las Condes)'!$A:$A,0)),H2033&gt;5000,INDEX('Pliegos Tarifarios (Las Condes)'!$J:$J,MATCH($B2033,'Pliegos Tarifarios (Las Condes)'!$A:$A,0)))/1.19</f>
        <v>1927.5525516806727</v>
      </c>
      <c r="R2033" s="19">
        <f>INDEX('Pliegos Tarifarios (Las Condes)'!$K:$K,MATCH($B2033,'Pliegos Tarifarios (Las Condes)'!$A:$A,0))</f>
        <v>723.32799999999997</v>
      </c>
      <c r="S2033" s="21">
        <f t="shared" si="96"/>
        <v>150017.22828648068</v>
      </c>
      <c r="T2033" s="21">
        <f t="shared" si="97"/>
        <v>28503.27337443133</v>
      </c>
      <c r="U2033" s="19">
        <v>0</v>
      </c>
      <c r="V2033" s="21">
        <f t="shared" si="98"/>
        <v>178520.50166091201</v>
      </c>
    </row>
    <row r="2034" spans="1:22" x14ac:dyDescent="0.3">
      <c r="A2034" s="3" t="s">
        <v>144</v>
      </c>
      <c r="B2034" s="3">
        <v>5</v>
      </c>
      <c r="C2034" s="4" t="s">
        <v>186</v>
      </c>
      <c r="D2034" s="3" t="s">
        <v>628</v>
      </c>
      <c r="E2034" s="3" t="s">
        <v>121</v>
      </c>
      <c r="F2034" s="4" t="s">
        <v>629</v>
      </c>
      <c r="G2034" s="3" t="s">
        <v>16</v>
      </c>
      <c r="H2034" s="5">
        <v>823.58389999999997</v>
      </c>
      <c r="I2034" s="5">
        <v>2.2098</v>
      </c>
      <c r="J2034" s="5">
        <v>2.2098</v>
      </c>
      <c r="K2034" s="6">
        <v>1</v>
      </c>
      <c r="L2034" s="5">
        <v>27.45</v>
      </c>
      <c r="M2034" s="19">
        <f>H2034*INDEX('Pliegos Tarifarios (Las Condes)'!$B:$B,MATCH($B2034,'Pliegos Tarifarios (Las Condes)'!$A:$A,0))</f>
        <v>97873.063508199994</v>
      </c>
      <c r="N2034" s="19">
        <f>I2034*INDEX('Pliegos Tarifarios (Las Condes)'!$C:$C,MATCH($B2034,'Pliegos Tarifarios (Las Condes)'!$A:$A,0))</f>
        <v>7514.3608157999997</v>
      </c>
      <c r="O2034" s="19">
        <f>J2034*INDEX('Pliegos Tarifarios (Las Condes)'!$D:$D,MATCH($B2034,'Pliegos Tarifarios (Las Condes)'!$A:$A,0))</f>
        <v>31157.547997199999</v>
      </c>
      <c r="P2034" s="19">
        <f>H2034*INDEX('Pliegos Tarifarios (Las Condes)'!$E:$E,MATCH($B2034,'Pliegos Tarifarios (Las Condes)'!$A:$A,0))</f>
        <v>10650.5869948</v>
      </c>
      <c r="Q2034" s="19" cm="1">
        <f t="array" ref="Q2034">H2034*_xlfn.IFS(H2034&lt;=350,INDEX('Pliegos Tarifarios (Las Condes)'!$F:$F,MATCH($B2034,'Pliegos Tarifarios (Las Condes)'!$A:$A,0)),H2034&lt;=500,INDEX('Pliegos Tarifarios (Las Condes)'!$G:$G,MATCH($B2034,'Pliegos Tarifarios (Las Condes)'!$A:$A,0)),H2034&lt;=1000,INDEX('Pliegos Tarifarios (Las Condes)'!$H:$H,MATCH($B2034,'Pliegos Tarifarios (Las Condes)'!$A:$A,0)),H2034&lt;=5000,INDEX('Pliegos Tarifarios (Las Condes)'!$I:$I,MATCH($B2034,'Pliegos Tarifarios (Las Condes)'!$A:$A,0)),H2034&gt;5000,INDEX('Pliegos Tarifarios (Las Condes)'!$J:$J,MATCH($B2034,'Pliegos Tarifarios (Las Condes)'!$A:$A,0)))/1.19</f>
        <v>1931.615684789916</v>
      </c>
      <c r="R2034" s="19">
        <f>INDEX('Pliegos Tarifarios (Las Condes)'!$K:$K,MATCH($B2034,'Pliegos Tarifarios (Las Condes)'!$A:$A,0))</f>
        <v>723.32799999999997</v>
      </c>
      <c r="S2034" s="21">
        <f t="shared" si="96"/>
        <v>149850.5030007899</v>
      </c>
      <c r="T2034" s="21">
        <f t="shared" si="97"/>
        <v>28471.595570150082</v>
      </c>
      <c r="U2034" s="19">
        <v>0</v>
      </c>
      <c r="V2034" s="21">
        <f t="shared" si="98"/>
        <v>178322.09857094</v>
      </c>
    </row>
    <row r="2035" spans="1:22" x14ac:dyDescent="0.3">
      <c r="A2035" s="3" t="s">
        <v>144</v>
      </c>
      <c r="B2035" s="3">
        <v>5</v>
      </c>
      <c r="C2035" s="4" t="s">
        <v>186</v>
      </c>
      <c r="D2035" s="3" t="s">
        <v>630</v>
      </c>
      <c r="E2035" s="3" t="s">
        <v>121</v>
      </c>
      <c r="F2035" s="4" t="s">
        <v>631</v>
      </c>
      <c r="G2035" s="3" t="s">
        <v>16</v>
      </c>
      <c r="H2035" s="5">
        <v>823.25639999999999</v>
      </c>
      <c r="I2035" s="5">
        <v>2.1978</v>
      </c>
      <c r="J2035" s="5">
        <v>2.1362000000000001</v>
      </c>
      <c r="K2035" s="6">
        <v>0.97197197197197205</v>
      </c>
      <c r="L2035" s="5">
        <v>27.44</v>
      </c>
      <c r="M2035" s="19">
        <f>H2035*INDEX('Pliegos Tarifarios (Las Condes)'!$B:$B,MATCH($B2035,'Pliegos Tarifarios (Las Condes)'!$A:$A,0))</f>
        <v>97834.144063199987</v>
      </c>
      <c r="N2035" s="19">
        <f>I2035*INDEX('Pliegos Tarifarios (Las Condes)'!$C:$C,MATCH($B2035,'Pliegos Tarifarios (Las Condes)'!$A:$A,0))</f>
        <v>7473.5551637999997</v>
      </c>
      <c r="O2035" s="19">
        <f>J2035*INDEX('Pliegos Tarifarios (Las Condes)'!$D:$D,MATCH($B2035,'Pliegos Tarifarios (Las Condes)'!$A:$A,0))</f>
        <v>30119.809046800001</v>
      </c>
      <c r="P2035" s="19">
        <f>H2035*INDEX('Pliegos Tarifarios (Las Condes)'!$E:$E,MATCH($B2035,'Pliegos Tarifarios (Las Condes)'!$A:$A,0))</f>
        <v>10646.3517648</v>
      </c>
      <c r="Q2035" s="19" cm="1">
        <f t="array" ref="Q2035">H2035*_xlfn.IFS(H2035&lt;=350,INDEX('Pliegos Tarifarios (Las Condes)'!$F:$F,MATCH($B2035,'Pliegos Tarifarios (Las Condes)'!$A:$A,0)),H2035&lt;=500,INDEX('Pliegos Tarifarios (Las Condes)'!$G:$G,MATCH($B2035,'Pliegos Tarifarios (Las Condes)'!$A:$A,0)),H2035&lt;=1000,INDEX('Pliegos Tarifarios (Las Condes)'!$H:$H,MATCH($B2035,'Pliegos Tarifarios (Las Condes)'!$A:$A,0)),H2035&lt;=5000,INDEX('Pliegos Tarifarios (Las Condes)'!$I:$I,MATCH($B2035,'Pliegos Tarifarios (Las Condes)'!$A:$A,0)),H2035&gt;5000,INDEX('Pliegos Tarifarios (Las Condes)'!$J:$J,MATCH($B2035,'Pliegos Tarifarios (Las Condes)'!$A:$A,0)))/1.19</f>
        <v>1930.8475734453784</v>
      </c>
      <c r="R2035" s="19">
        <f>INDEX('Pliegos Tarifarios (Las Condes)'!$K:$K,MATCH($B2035,'Pliegos Tarifarios (Las Condes)'!$A:$A,0))</f>
        <v>723.32799999999997</v>
      </c>
      <c r="S2035" s="21">
        <f t="shared" si="96"/>
        <v>148728.03561204538</v>
      </c>
      <c r="T2035" s="21">
        <f t="shared" si="97"/>
        <v>28258.326766288621</v>
      </c>
      <c r="U2035" s="19">
        <v>0</v>
      </c>
      <c r="V2035" s="21">
        <f t="shared" si="98"/>
        <v>176986.36237833399</v>
      </c>
    </row>
    <row r="2036" spans="1:22" x14ac:dyDescent="0.3">
      <c r="A2036" s="3" t="s">
        <v>144</v>
      </c>
      <c r="B2036" s="3">
        <v>5</v>
      </c>
      <c r="C2036" s="4" t="s">
        <v>186</v>
      </c>
      <c r="D2036" s="3" t="s">
        <v>632</v>
      </c>
      <c r="E2036" s="3" t="s">
        <v>121</v>
      </c>
      <c r="F2036" s="4" t="s">
        <v>633</v>
      </c>
      <c r="G2036" s="3" t="s">
        <v>16</v>
      </c>
      <c r="H2036" s="5">
        <v>824.2998</v>
      </c>
      <c r="I2036" s="5">
        <v>2.2107999999999999</v>
      </c>
      <c r="J2036" s="5">
        <v>2.1899000000000002</v>
      </c>
      <c r="K2036" s="6">
        <v>0.99054640853989517</v>
      </c>
      <c r="L2036" s="5">
        <v>27.48</v>
      </c>
      <c r="M2036" s="19">
        <f>H2036*INDEX('Pliegos Tarifarios (Las Condes)'!$B:$B,MATCH($B2036,'Pliegos Tarifarios (Las Condes)'!$A:$A,0))</f>
        <v>97958.139632399994</v>
      </c>
      <c r="N2036" s="19">
        <f>I2036*INDEX('Pliegos Tarifarios (Las Condes)'!$C:$C,MATCH($B2036,'Pliegos Tarifarios (Las Condes)'!$A:$A,0))</f>
        <v>7517.7612867999997</v>
      </c>
      <c r="O2036" s="19">
        <f>J2036*INDEX('Pliegos Tarifarios (Las Condes)'!$D:$D,MATCH($B2036,'Pliegos Tarifarios (Las Condes)'!$A:$A,0))</f>
        <v>30876.963688600001</v>
      </c>
      <c r="P2036" s="19">
        <f>H2036*INDEX('Pliegos Tarifarios (Las Condes)'!$E:$E,MATCH($B2036,'Pliegos Tarifarios (Las Condes)'!$A:$A,0))</f>
        <v>10659.845013600001</v>
      </c>
      <c r="Q2036" s="19" cm="1">
        <f t="array" ref="Q2036">H2036*_xlfn.IFS(H2036&lt;=350,INDEX('Pliegos Tarifarios (Las Condes)'!$F:$F,MATCH($B2036,'Pliegos Tarifarios (Las Condes)'!$A:$A,0)),H2036&lt;=500,INDEX('Pliegos Tarifarios (Las Condes)'!$G:$G,MATCH($B2036,'Pliegos Tarifarios (Las Condes)'!$A:$A,0)),H2036&lt;=1000,INDEX('Pliegos Tarifarios (Las Condes)'!$H:$H,MATCH($B2036,'Pliegos Tarifarios (Las Condes)'!$A:$A,0)),H2036&lt;=5000,INDEX('Pliegos Tarifarios (Las Condes)'!$I:$I,MATCH($B2036,'Pliegos Tarifarios (Las Condes)'!$A:$A,0)),H2036&gt;5000,INDEX('Pliegos Tarifarios (Las Condes)'!$J:$J,MATCH($B2036,'Pliegos Tarifarios (Las Condes)'!$A:$A,0)))/1.19</f>
        <v>1933.2947410084037</v>
      </c>
      <c r="R2036" s="19">
        <f>INDEX('Pliegos Tarifarios (Las Condes)'!$K:$K,MATCH($B2036,'Pliegos Tarifarios (Las Condes)'!$A:$A,0))</f>
        <v>723.32799999999997</v>
      </c>
      <c r="S2036" s="21">
        <f t="shared" si="96"/>
        <v>149669.3323624084</v>
      </c>
      <c r="T2036" s="21">
        <f t="shared" si="97"/>
        <v>28437.173148857597</v>
      </c>
      <c r="U2036" s="19">
        <v>0</v>
      </c>
      <c r="V2036" s="21">
        <f t="shared" si="98"/>
        <v>178106.505511266</v>
      </c>
    </row>
    <row r="2037" spans="1:22" x14ac:dyDescent="0.3">
      <c r="A2037" s="3" t="s">
        <v>144</v>
      </c>
      <c r="B2037" s="3">
        <v>5</v>
      </c>
      <c r="C2037" s="4" t="s">
        <v>186</v>
      </c>
      <c r="D2037" s="3" t="s">
        <v>634</v>
      </c>
      <c r="E2037" s="3" t="s">
        <v>121</v>
      </c>
      <c r="F2037" s="4" t="s">
        <v>635</v>
      </c>
      <c r="G2037" s="3" t="s">
        <v>16</v>
      </c>
      <c r="H2037" s="5">
        <v>822.88589999999999</v>
      </c>
      <c r="I2037" s="5">
        <v>2.1949999999999998</v>
      </c>
      <c r="J2037" s="5">
        <v>2.1745000000000001</v>
      </c>
      <c r="K2037" s="6">
        <v>0.99066059225512537</v>
      </c>
      <c r="L2037" s="5">
        <v>27.43</v>
      </c>
      <c r="M2037" s="19">
        <f>H2037*INDEX('Pliegos Tarifarios (Las Condes)'!$B:$B,MATCH($B2037,'Pliegos Tarifarios (Las Condes)'!$A:$A,0))</f>
        <v>97790.114584199997</v>
      </c>
      <c r="N2037" s="19">
        <f>I2037*INDEX('Pliegos Tarifarios (Las Condes)'!$C:$C,MATCH($B2037,'Pliegos Tarifarios (Las Condes)'!$A:$A,0))</f>
        <v>7464.033844999999</v>
      </c>
      <c r="O2037" s="19">
        <f>J2037*INDEX('Pliegos Tarifarios (Las Condes)'!$D:$D,MATCH($B2037,'Pliegos Tarifarios (Las Condes)'!$A:$A,0))</f>
        <v>30659.828093</v>
      </c>
      <c r="P2037" s="19">
        <f>H2037*INDEX('Pliegos Tarifarios (Las Condes)'!$E:$E,MATCH($B2037,'Pliegos Tarifarios (Las Condes)'!$A:$A,0))</f>
        <v>10641.560458800001</v>
      </c>
      <c r="Q2037" s="19" cm="1">
        <f t="array" ref="Q2037">H2037*_xlfn.IFS(H2037&lt;=350,INDEX('Pliegos Tarifarios (Las Condes)'!$F:$F,MATCH($B2037,'Pliegos Tarifarios (Las Condes)'!$A:$A,0)),H2037&lt;=500,INDEX('Pliegos Tarifarios (Las Condes)'!$G:$G,MATCH($B2037,'Pliegos Tarifarios (Las Condes)'!$A:$A,0)),H2037&lt;=1000,INDEX('Pliegos Tarifarios (Las Condes)'!$H:$H,MATCH($B2037,'Pliegos Tarifarios (Las Condes)'!$A:$A,0)),H2037&lt;=5000,INDEX('Pliegos Tarifarios (Las Condes)'!$I:$I,MATCH($B2037,'Pliegos Tarifarios (Las Condes)'!$A:$A,0)),H2037&gt;5000,INDEX('Pliegos Tarifarios (Las Condes)'!$J:$J,MATCH($B2037,'Pliegos Tarifarios (Las Condes)'!$A:$A,0)))/1.19</f>
        <v>1929.9786108403364</v>
      </c>
      <c r="R2037" s="19">
        <f>INDEX('Pliegos Tarifarios (Las Condes)'!$K:$K,MATCH($B2037,'Pliegos Tarifarios (Las Condes)'!$A:$A,0))</f>
        <v>723.32799999999997</v>
      </c>
      <c r="S2037" s="21">
        <f t="shared" si="96"/>
        <v>149208.84359184033</v>
      </c>
      <c r="T2037" s="21">
        <f t="shared" si="97"/>
        <v>28349.680282449663</v>
      </c>
      <c r="U2037" s="19">
        <v>0</v>
      </c>
      <c r="V2037" s="21">
        <f t="shared" si="98"/>
        <v>177558.52387429</v>
      </c>
    </row>
    <row r="2038" spans="1:22" x14ac:dyDescent="0.3">
      <c r="A2038" s="3" t="s">
        <v>144</v>
      </c>
      <c r="B2038" s="3">
        <v>5</v>
      </c>
      <c r="C2038" s="4" t="s">
        <v>186</v>
      </c>
      <c r="D2038" s="3" t="s">
        <v>636</v>
      </c>
      <c r="E2038" s="3" t="s">
        <v>121</v>
      </c>
      <c r="F2038" s="4" t="s">
        <v>637</v>
      </c>
      <c r="G2038" s="3" t="s">
        <v>16</v>
      </c>
      <c r="H2038" s="5">
        <v>820.87720000000002</v>
      </c>
      <c r="I2038" s="5">
        <v>2.2061000000000002</v>
      </c>
      <c r="J2038" s="5">
        <v>2.2061000000000002</v>
      </c>
      <c r="K2038" s="6">
        <v>1</v>
      </c>
      <c r="L2038" s="5">
        <v>27.36</v>
      </c>
      <c r="M2038" s="19">
        <f>H2038*INDEX('Pliegos Tarifarios (Las Condes)'!$B:$B,MATCH($B2038,'Pliegos Tarifarios (Las Condes)'!$A:$A,0))</f>
        <v>97551.404693599994</v>
      </c>
      <c r="N2038" s="19">
        <f>I2038*INDEX('Pliegos Tarifarios (Las Condes)'!$C:$C,MATCH($B2038,'Pliegos Tarifarios (Las Condes)'!$A:$A,0))</f>
        <v>7501.7790731000005</v>
      </c>
      <c r="O2038" s="19">
        <f>J2038*INDEX('Pliegos Tarifarios (Las Condes)'!$D:$D,MATCH($B2038,'Pliegos Tarifarios (Las Condes)'!$A:$A,0))</f>
        <v>31105.379055400001</v>
      </c>
      <c r="P2038" s="19">
        <f>H2038*INDEX('Pliegos Tarifarios (Las Condes)'!$E:$E,MATCH($B2038,'Pliegos Tarifarios (Las Condes)'!$A:$A,0))</f>
        <v>10615.583950400001</v>
      </c>
      <c r="Q2038" s="19" cm="1">
        <f t="array" ref="Q2038">H2038*_xlfn.IFS(H2038&lt;=350,INDEX('Pliegos Tarifarios (Las Condes)'!$F:$F,MATCH($B2038,'Pliegos Tarifarios (Las Condes)'!$A:$A,0)),H2038&lt;=500,INDEX('Pliegos Tarifarios (Las Condes)'!$G:$G,MATCH($B2038,'Pliegos Tarifarios (Las Condes)'!$A:$A,0)),H2038&lt;=1000,INDEX('Pliegos Tarifarios (Las Condes)'!$H:$H,MATCH($B2038,'Pliegos Tarifarios (Las Condes)'!$A:$A,0)),H2038&lt;=5000,INDEX('Pliegos Tarifarios (Las Condes)'!$I:$I,MATCH($B2038,'Pliegos Tarifarios (Las Condes)'!$A:$A,0)),H2038&gt;5000,INDEX('Pliegos Tarifarios (Las Condes)'!$J:$J,MATCH($B2038,'Pliegos Tarifarios (Las Condes)'!$A:$A,0)))/1.19</f>
        <v>1925.2674497478997</v>
      </c>
      <c r="R2038" s="19">
        <f>INDEX('Pliegos Tarifarios (Las Condes)'!$K:$K,MATCH($B2038,'Pliegos Tarifarios (Las Condes)'!$A:$A,0))</f>
        <v>723.32799999999997</v>
      </c>
      <c r="S2038" s="21">
        <f t="shared" si="96"/>
        <v>149422.74222224791</v>
      </c>
      <c r="T2038" s="21">
        <f t="shared" si="97"/>
        <v>28390.321022227101</v>
      </c>
      <c r="U2038" s="19">
        <v>0</v>
      </c>
      <c r="V2038" s="21">
        <f t="shared" si="98"/>
        <v>177813.06324447499</v>
      </c>
    </row>
    <row r="2039" spans="1:22" x14ac:dyDescent="0.3">
      <c r="A2039" s="3" t="s">
        <v>144</v>
      </c>
      <c r="B2039" s="3">
        <v>5</v>
      </c>
      <c r="C2039" s="4" t="s">
        <v>186</v>
      </c>
      <c r="D2039" s="3" t="s">
        <v>638</v>
      </c>
      <c r="E2039" s="3" t="s">
        <v>121</v>
      </c>
      <c r="F2039" s="4" t="s">
        <v>639</v>
      </c>
      <c r="G2039" s="3" t="s">
        <v>16</v>
      </c>
      <c r="H2039" s="5">
        <v>822.976</v>
      </c>
      <c r="I2039" s="5">
        <v>2.2050000000000001</v>
      </c>
      <c r="J2039" s="5">
        <v>2.1474000000000002</v>
      </c>
      <c r="K2039" s="6">
        <v>0.97387755102040818</v>
      </c>
      <c r="L2039" s="5">
        <v>27.43</v>
      </c>
      <c r="M2039" s="19">
        <f>H2039*INDEX('Pliegos Tarifarios (Las Condes)'!$B:$B,MATCH($B2039,'Pliegos Tarifarios (Las Condes)'!$A:$A,0))</f>
        <v>97800.821887999991</v>
      </c>
      <c r="N2039" s="19">
        <f>I2039*INDEX('Pliegos Tarifarios (Las Condes)'!$C:$C,MATCH($B2039,'Pliegos Tarifarios (Las Condes)'!$A:$A,0))</f>
        <v>7498.0385550000001</v>
      </c>
      <c r="O2039" s="19">
        <f>J2039*INDEX('Pliegos Tarifarios (Las Condes)'!$D:$D,MATCH($B2039,'Pliegos Tarifarios (Las Condes)'!$A:$A,0))</f>
        <v>30277.725843600001</v>
      </c>
      <c r="P2039" s="19">
        <f>H2039*INDEX('Pliegos Tarifarios (Las Condes)'!$E:$E,MATCH($B2039,'Pliegos Tarifarios (Las Condes)'!$A:$A,0))</f>
        <v>10642.725632</v>
      </c>
      <c r="Q2039" s="19" cm="1">
        <f t="array" ref="Q2039">H2039*_xlfn.IFS(H2039&lt;=350,INDEX('Pliegos Tarifarios (Las Condes)'!$F:$F,MATCH($B2039,'Pliegos Tarifarios (Las Condes)'!$A:$A,0)),H2039&lt;=500,INDEX('Pliegos Tarifarios (Las Condes)'!$G:$G,MATCH($B2039,'Pliegos Tarifarios (Las Condes)'!$A:$A,0)),H2039&lt;=1000,INDEX('Pliegos Tarifarios (Las Condes)'!$H:$H,MATCH($B2039,'Pliegos Tarifarios (Las Condes)'!$A:$A,0)),H2039&lt;=5000,INDEX('Pliegos Tarifarios (Las Condes)'!$I:$I,MATCH($B2039,'Pliegos Tarifarios (Las Condes)'!$A:$A,0)),H2039&gt;5000,INDEX('Pliegos Tarifarios (Las Condes)'!$J:$J,MATCH($B2039,'Pliegos Tarifarios (Las Condes)'!$A:$A,0)))/1.19</f>
        <v>1930.189929411765</v>
      </c>
      <c r="R2039" s="19">
        <f>INDEX('Pliegos Tarifarios (Las Condes)'!$K:$K,MATCH($B2039,'Pliegos Tarifarios (Las Condes)'!$A:$A,0))</f>
        <v>723.32799999999997</v>
      </c>
      <c r="S2039" s="21">
        <f t="shared" si="96"/>
        <v>148872.82984801178</v>
      </c>
      <c r="T2039" s="21">
        <f t="shared" si="97"/>
        <v>28285.837671122237</v>
      </c>
      <c r="U2039" s="19">
        <v>0</v>
      </c>
      <c r="V2039" s="21">
        <f t="shared" si="98"/>
        <v>177158.667519134</v>
      </c>
    </row>
    <row r="2040" spans="1:22" x14ac:dyDescent="0.3">
      <c r="A2040" s="3" t="s">
        <v>144</v>
      </c>
      <c r="B2040" s="3">
        <v>5</v>
      </c>
      <c r="C2040" s="4" t="s">
        <v>186</v>
      </c>
      <c r="D2040" s="3" t="s">
        <v>640</v>
      </c>
      <c r="E2040" s="3" t="s">
        <v>121</v>
      </c>
      <c r="F2040" s="4" t="s">
        <v>641</v>
      </c>
      <c r="G2040" s="3" t="s">
        <v>16</v>
      </c>
      <c r="H2040" s="5">
        <v>822.96810000000005</v>
      </c>
      <c r="I2040" s="5">
        <v>2.2458</v>
      </c>
      <c r="J2040" s="5">
        <v>2.1238999999999999</v>
      </c>
      <c r="K2040" s="6">
        <v>0.94572090123786623</v>
      </c>
      <c r="L2040" s="5">
        <v>27.43</v>
      </c>
      <c r="M2040" s="19">
        <f>H2040*INDEX('Pliegos Tarifarios (Las Condes)'!$B:$B,MATCH($B2040,'Pliegos Tarifarios (Las Condes)'!$A:$A,0))</f>
        <v>97799.883067799994</v>
      </c>
      <c r="N2040" s="19">
        <f>I2040*INDEX('Pliegos Tarifarios (Las Condes)'!$C:$C,MATCH($B2040,'Pliegos Tarifarios (Las Condes)'!$A:$A,0))</f>
        <v>7636.7777717999998</v>
      </c>
      <c r="O2040" s="19">
        <f>J2040*INDEX('Pliegos Tarifarios (Las Condes)'!$D:$D,MATCH($B2040,'Pliegos Tarifarios (Las Condes)'!$A:$A,0))</f>
        <v>29946.382564599997</v>
      </c>
      <c r="P2040" s="19">
        <f>H2040*INDEX('Pliegos Tarifarios (Las Condes)'!$E:$E,MATCH($B2040,'Pliegos Tarifarios (Las Condes)'!$A:$A,0))</f>
        <v>10642.623469200002</v>
      </c>
      <c r="Q2040" s="19" cm="1">
        <f t="array" ref="Q2040">H2040*_xlfn.IFS(H2040&lt;=350,INDEX('Pliegos Tarifarios (Las Condes)'!$F:$F,MATCH($B2040,'Pliegos Tarifarios (Las Condes)'!$A:$A,0)),H2040&lt;=500,INDEX('Pliegos Tarifarios (Las Condes)'!$G:$G,MATCH($B2040,'Pliegos Tarifarios (Las Condes)'!$A:$A,0)),H2040&lt;=1000,INDEX('Pliegos Tarifarios (Las Condes)'!$H:$H,MATCH($B2040,'Pliegos Tarifarios (Las Condes)'!$A:$A,0)),H2040&lt;=5000,INDEX('Pliegos Tarifarios (Las Condes)'!$I:$I,MATCH($B2040,'Pliegos Tarifarios (Las Condes)'!$A:$A,0)),H2040&gt;5000,INDEX('Pliegos Tarifarios (Las Condes)'!$J:$J,MATCH($B2040,'Pliegos Tarifarios (Las Condes)'!$A:$A,0)))/1.19</f>
        <v>1930.1714009243703</v>
      </c>
      <c r="R2040" s="19">
        <f>INDEX('Pliegos Tarifarios (Las Condes)'!$K:$K,MATCH($B2040,'Pliegos Tarifarios (Las Condes)'!$A:$A,0))</f>
        <v>723.32799999999997</v>
      </c>
      <c r="S2040" s="21">
        <f t="shared" si="96"/>
        <v>148679.16627432438</v>
      </c>
      <c r="T2040" s="21">
        <f t="shared" si="97"/>
        <v>28249.041592121634</v>
      </c>
      <c r="U2040" s="19">
        <v>0</v>
      </c>
      <c r="V2040" s="21">
        <f t="shared" si="98"/>
        <v>176928.207866446</v>
      </c>
    </row>
    <row r="2041" spans="1:22" x14ac:dyDescent="0.3">
      <c r="A2041" s="3" t="s">
        <v>144</v>
      </c>
      <c r="B2041" s="3">
        <v>5</v>
      </c>
      <c r="C2041" s="4" t="s">
        <v>186</v>
      </c>
      <c r="D2041" s="3" t="s">
        <v>642</v>
      </c>
      <c r="E2041" s="3" t="s">
        <v>121</v>
      </c>
      <c r="F2041" s="4" t="s">
        <v>643</v>
      </c>
      <c r="G2041" s="3" t="s">
        <v>16</v>
      </c>
      <c r="H2041" s="5">
        <v>825.56020000000001</v>
      </c>
      <c r="I2041" s="5">
        <v>2.1913999999999998</v>
      </c>
      <c r="J2041" s="5">
        <v>2.1913999999999998</v>
      </c>
      <c r="K2041" s="6">
        <v>1</v>
      </c>
      <c r="L2041" s="5">
        <v>27.52</v>
      </c>
      <c r="M2041" s="19">
        <f>H2041*INDEX('Pliegos Tarifarios (Las Condes)'!$B:$B,MATCH($B2041,'Pliegos Tarifarios (Las Condes)'!$A:$A,0))</f>
        <v>98107.923047599994</v>
      </c>
      <c r="N2041" s="19">
        <f>I2041*INDEX('Pliegos Tarifarios (Las Condes)'!$C:$C,MATCH($B2041,'Pliegos Tarifarios (Las Condes)'!$A:$A,0))</f>
        <v>7451.7921493999993</v>
      </c>
      <c r="O2041" s="19">
        <f>J2041*INDEX('Pliegos Tarifarios (Las Condes)'!$D:$D,MATCH($B2041,'Pliegos Tarifarios (Las Condes)'!$A:$A,0))</f>
        <v>30898.113259599995</v>
      </c>
      <c r="P2041" s="19">
        <f>H2041*INDEX('Pliegos Tarifarios (Las Condes)'!$E:$E,MATCH($B2041,'Pliegos Tarifarios (Las Condes)'!$A:$A,0))</f>
        <v>10676.1445064</v>
      </c>
      <c r="Q2041" s="19" cm="1">
        <f t="array" ref="Q2041">H2041*_xlfn.IFS(H2041&lt;=350,INDEX('Pliegos Tarifarios (Las Condes)'!$F:$F,MATCH($B2041,'Pliegos Tarifarios (Las Condes)'!$A:$A,0)),H2041&lt;=500,INDEX('Pliegos Tarifarios (Las Condes)'!$G:$G,MATCH($B2041,'Pliegos Tarifarios (Las Condes)'!$A:$A,0)),H2041&lt;=1000,INDEX('Pliegos Tarifarios (Las Condes)'!$H:$H,MATCH($B2041,'Pliegos Tarifarios (Las Condes)'!$A:$A,0)),H2041&lt;=5000,INDEX('Pliegos Tarifarios (Las Condes)'!$I:$I,MATCH($B2041,'Pliegos Tarifarios (Las Condes)'!$A:$A,0)),H2041&gt;5000,INDEX('Pliegos Tarifarios (Las Condes)'!$J:$J,MATCH($B2041,'Pliegos Tarifarios (Las Condes)'!$A:$A,0)))/1.19</f>
        <v>1936.2508556302525</v>
      </c>
      <c r="R2041" s="19">
        <f>INDEX('Pliegos Tarifarios (Las Condes)'!$K:$K,MATCH($B2041,'Pliegos Tarifarios (Las Condes)'!$A:$A,0))</f>
        <v>723.32799999999997</v>
      </c>
      <c r="S2041" s="21">
        <f t="shared" si="96"/>
        <v>149793.55181863028</v>
      </c>
      <c r="T2041" s="21">
        <f t="shared" si="97"/>
        <v>28460.774845539752</v>
      </c>
      <c r="U2041" s="19">
        <v>0</v>
      </c>
      <c r="V2041" s="21">
        <f t="shared" si="98"/>
        <v>178254.32666417002</v>
      </c>
    </row>
    <row r="2042" spans="1:22" x14ac:dyDescent="0.3">
      <c r="A2042" s="3" t="s">
        <v>144</v>
      </c>
      <c r="B2042" s="3">
        <v>5</v>
      </c>
      <c r="C2042" s="4" t="s">
        <v>186</v>
      </c>
      <c r="D2042" s="3" t="s">
        <v>644</v>
      </c>
      <c r="E2042" s="3" t="s">
        <v>121</v>
      </c>
      <c r="F2042" s="4" t="s">
        <v>645</v>
      </c>
      <c r="G2042" s="3" t="s">
        <v>16</v>
      </c>
      <c r="H2042" s="5">
        <v>822.58069999999998</v>
      </c>
      <c r="I2042" s="5">
        <v>2.2223999999999999</v>
      </c>
      <c r="J2042" s="5">
        <v>2.2223999999999999</v>
      </c>
      <c r="K2042" s="6">
        <v>1</v>
      </c>
      <c r="L2042" s="5">
        <v>27.42</v>
      </c>
      <c r="M2042" s="19">
        <f>H2042*INDEX('Pliegos Tarifarios (Las Condes)'!$B:$B,MATCH($B2042,'Pliegos Tarifarios (Las Condes)'!$A:$A,0))</f>
        <v>97753.845226599995</v>
      </c>
      <c r="N2042" s="19">
        <f>I2042*INDEX('Pliegos Tarifarios (Las Condes)'!$C:$C,MATCH($B2042,'Pliegos Tarifarios (Las Condes)'!$A:$A,0))</f>
        <v>7557.2067503999997</v>
      </c>
      <c r="O2042" s="19">
        <f>J2042*INDEX('Pliegos Tarifarios (Las Condes)'!$D:$D,MATCH($B2042,'Pliegos Tarifarios (Las Condes)'!$A:$A,0))</f>
        <v>31335.204393599997</v>
      </c>
      <c r="P2042" s="19">
        <f>H2042*INDEX('Pliegos Tarifarios (Las Condes)'!$E:$E,MATCH($B2042,'Pliegos Tarifarios (Las Condes)'!$A:$A,0))</f>
        <v>10637.6136124</v>
      </c>
      <c r="Q2042" s="19" cm="1">
        <f t="array" ref="Q2042">H2042*_xlfn.IFS(H2042&lt;=350,INDEX('Pliegos Tarifarios (Las Condes)'!$F:$F,MATCH($B2042,'Pliegos Tarifarios (Las Condes)'!$A:$A,0)),H2042&lt;=500,INDEX('Pliegos Tarifarios (Las Condes)'!$G:$G,MATCH($B2042,'Pliegos Tarifarios (Las Condes)'!$A:$A,0)),H2042&lt;=1000,INDEX('Pliegos Tarifarios (Las Condes)'!$H:$H,MATCH($B2042,'Pliegos Tarifarios (Las Condes)'!$A:$A,0)),H2042&lt;=5000,INDEX('Pliegos Tarifarios (Las Condes)'!$I:$I,MATCH($B2042,'Pliegos Tarifarios (Las Condes)'!$A:$A,0)),H2042&gt;5000,INDEX('Pliegos Tarifarios (Las Condes)'!$J:$J,MATCH($B2042,'Pliegos Tarifarios (Las Condes)'!$A:$A,0)))/1.19</f>
        <v>1929.2628014285717</v>
      </c>
      <c r="R2042" s="19">
        <f>INDEX('Pliegos Tarifarios (Las Condes)'!$K:$K,MATCH($B2042,'Pliegos Tarifarios (Las Condes)'!$A:$A,0))</f>
        <v>723.32799999999997</v>
      </c>
      <c r="S2042" s="21">
        <f t="shared" si="96"/>
        <v>149936.46078442855</v>
      </c>
      <c r="T2042" s="21">
        <f t="shared" si="97"/>
        <v>28487.927549041426</v>
      </c>
      <c r="U2042" s="19">
        <v>0</v>
      </c>
      <c r="V2042" s="21">
        <f t="shared" si="98"/>
        <v>178424.38833346998</v>
      </c>
    </row>
    <row r="2043" spans="1:22" x14ac:dyDescent="0.3">
      <c r="A2043" s="3" t="s">
        <v>144</v>
      </c>
      <c r="B2043" s="3">
        <v>5</v>
      </c>
      <c r="C2043" s="4" t="s">
        <v>186</v>
      </c>
      <c r="D2043" s="3" t="s">
        <v>646</v>
      </c>
      <c r="E2043" s="3" t="s">
        <v>121</v>
      </c>
      <c r="F2043" s="4" t="s">
        <v>647</v>
      </c>
      <c r="G2043" s="3" t="s">
        <v>16</v>
      </c>
      <c r="H2043" s="5">
        <v>821.63739999999996</v>
      </c>
      <c r="I2043" s="5">
        <v>2.2151999999999998</v>
      </c>
      <c r="J2043" s="5">
        <v>2.1597</v>
      </c>
      <c r="K2043" s="6">
        <v>0.97494582881906833</v>
      </c>
      <c r="L2043" s="5">
        <v>27.39</v>
      </c>
      <c r="M2043" s="19">
        <f>H2043*INDEX('Pliegos Tarifarios (Las Condes)'!$B:$B,MATCH($B2043,'Pliegos Tarifarios (Las Condes)'!$A:$A,0))</f>
        <v>97641.745341199989</v>
      </c>
      <c r="N2043" s="19">
        <f>I2043*INDEX('Pliegos Tarifarios (Las Condes)'!$C:$C,MATCH($B2043,'Pliegos Tarifarios (Las Condes)'!$A:$A,0))</f>
        <v>7532.7233591999993</v>
      </c>
      <c r="O2043" s="19">
        <f>J2043*INDEX('Pliegos Tarifarios (Las Condes)'!$D:$D,MATCH($B2043,'Pliegos Tarifarios (Las Condes)'!$A:$A,0))</f>
        <v>30451.152325799998</v>
      </c>
      <c r="P2043" s="19">
        <f>H2043*INDEX('Pliegos Tarifarios (Las Condes)'!$E:$E,MATCH($B2043,'Pliegos Tarifarios (Las Condes)'!$A:$A,0))</f>
        <v>10625.4148568</v>
      </c>
      <c r="Q2043" s="19" cm="1">
        <f t="array" ref="Q2043">H2043*_xlfn.IFS(H2043&lt;=350,INDEX('Pliegos Tarifarios (Las Condes)'!$F:$F,MATCH($B2043,'Pliegos Tarifarios (Las Condes)'!$A:$A,0)),H2043&lt;=500,INDEX('Pliegos Tarifarios (Las Condes)'!$G:$G,MATCH($B2043,'Pliegos Tarifarios (Las Condes)'!$A:$A,0)),H2043&lt;=1000,INDEX('Pliegos Tarifarios (Las Condes)'!$H:$H,MATCH($B2043,'Pliegos Tarifarios (Las Condes)'!$A:$A,0)),H2043&lt;=5000,INDEX('Pliegos Tarifarios (Las Condes)'!$I:$I,MATCH($B2043,'Pliegos Tarifarios (Las Condes)'!$A:$A,0)),H2043&gt;5000,INDEX('Pliegos Tarifarios (Las Condes)'!$J:$J,MATCH($B2043,'Pliegos Tarifarios (Las Condes)'!$A:$A,0)))/1.19</f>
        <v>1927.0504062184875</v>
      </c>
      <c r="R2043" s="19">
        <f>INDEX('Pliegos Tarifarios (Las Condes)'!$K:$K,MATCH($B2043,'Pliegos Tarifarios (Las Condes)'!$A:$A,0))</f>
        <v>723.32799999999997</v>
      </c>
      <c r="S2043" s="21">
        <f t="shared" si="96"/>
        <v>148901.41428921846</v>
      </c>
      <c r="T2043" s="21">
        <f t="shared" si="97"/>
        <v>28291.268714951508</v>
      </c>
      <c r="U2043" s="19">
        <v>0</v>
      </c>
      <c r="V2043" s="21">
        <f t="shared" si="98"/>
        <v>177192.68300416996</v>
      </c>
    </row>
    <row r="2044" spans="1:22" x14ac:dyDescent="0.3">
      <c r="A2044" s="3" t="s">
        <v>144</v>
      </c>
      <c r="B2044" s="3">
        <v>5</v>
      </c>
      <c r="C2044" s="4" t="s">
        <v>186</v>
      </c>
      <c r="D2044" s="3" t="s">
        <v>648</v>
      </c>
      <c r="E2044" s="3" t="s">
        <v>121</v>
      </c>
      <c r="F2044" s="4" t="s">
        <v>649</v>
      </c>
      <c r="G2044" s="3" t="s">
        <v>16</v>
      </c>
      <c r="H2044" s="5">
        <v>823.59760000000006</v>
      </c>
      <c r="I2044" s="5">
        <v>2.2484999999999999</v>
      </c>
      <c r="J2044" s="5">
        <v>2.2484999999999999</v>
      </c>
      <c r="K2044" s="6">
        <v>1</v>
      </c>
      <c r="L2044" s="5">
        <v>27.45</v>
      </c>
      <c r="M2044" s="19">
        <f>H2044*INDEX('Pliegos Tarifarios (Las Condes)'!$B:$B,MATCH($B2044,'Pliegos Tarifarios (Las Condes)'!$A:$A,0))</f>
        <v>97874.691588800008</v>
      </c>
      <c r="N2044" s="19">
        <f>I2044*INDEX('Pliegos Tarifarios (Las Condes)'!$C:$C,MATCH($B2044,'Pliegos Tarifarios (Las Condes)'!$A:$A,0))</f>
        <v>7645.9590435</v>
      </c>
      <c r="O2044" s="19">
        <f>J2044*INDEX('Pliegos Tarifarios (Las Condes)'!$D:$D,MATCH($B2044,'Pliegos Tarifarios (Las Condes)'!$A:$A,0))</f>
        <v>31703.206929</v>
      </c>
      <c r="P2044" s="19">
        <f>H2044*INDEX('Pliegos Tarifarios (Las Condes)'!$E:$E,MATCH($B2044,'Pliegos Tarifarios (Las Condes)'!$A:$A,0))</f>
        <v>10650.764163200001</v>
      </c>
      <c r="Q2044" s="19" cm="1">
        <f t="array" ref="Q2044">H2044*_xlfn.IFS(H2044&lt;=350,INDEX('Pliegos Tarifarios (Las Condes)'!$F:$F,MATCH($B2044,'Pliegos Tarifarios (Las Condes)'!$A:$A,0)),H2044&lt;=500,INDEX('Pliegos Tarifarios (Las Condes)'!$G:$G,MATCH($B2044,'Pliegos Tarifarios (Las Condes)'!$A:$A,0)),H2044&lt;=1000,INDEX('Pliegos Tarifarios (Las Condes)'!$H:$H,MATCH($B2044,'Pliegos Tarifarios (Las Condes)'!$A:$A,0)),H2044&lt;=5000,INDEX('Pliegos Tarifarios (Las Condes)'!$I:$I,MATCH($B2044,'Pliegos Tarifarios (Las Condes)'!$A:$A,0)),H2044&gt;5000,INDEX('Pliegos Tarifarios (Las Condes)'!$J:$J,MATCH($B2044,'Pliegos Tarifarios (Las Condes)'!$A:$A,0)))/1.19</f>
        <v>1931.6478164705889</v>
      </c>
      <c r="R2044" s="19">
        <f>INDEX('Pliegos Tarifarios (Las Condes)'!$K:$K,MATCH($B2044,'Pliegos Tarifarios (Las Condes)'!$A:$A,0))</f>
        <v>723.32799999999997</v>
      </c>
      <c r="S2044" s="21">
        <f t="shared" si="96"/>
        <v>150529.59754097063</v>
      </c>
      <c r="T2044" s="21">
        <f t="shared" si="97"/>
        <v>28600.623532784419</v>
      </c>
      <c r="U2044" s="19">
        <v>0</v>
      </c>
      <c r="V2044" s="21">
        <f t="shared" si="98"/>
        <v>179130.22107375506</v>
      </c>
    </row>
    <row r="2045" spans="1:22" x14ac:dyDescent="0.3">
      <c r="A2045" s="3" t="s">
        <v>144</v>
      </c>
      <c r="B2045" s="3">
        <v>5</v>
      </c>
      <c r="C2045" s="4" t="s">
        <v>186</v>
      </c>
      <c r="D2045" s="3" t="s">
        <v>650</v>
      </c>
      <c r="E2045" s="3" t="s">
        <v>121</v>
      </c>
      <c r="F2045" s="4" t="s">
        <v>651</v>
      </c>
      <c r="G2045" s="3" t="s">
        <v>16</v>
      </c>
      <c r="H2045" s="5">
        <v>824.24509999999998</v>
      </c>
      <c r="I2045" s="5">
        <v>2.3001999999999998</v>
      </c>
      <c r="J2045" s="5">
        <v>2.161</v>
      </c>
      <c r="K2045" s="6">
        <v>0.9394835231718982</v>
      </c>
      <c r="L2045" s="5">
        <v>27.47</v>
      </c>
      <c r="M2045" s="19">
        <f>H2045*INDEX('Pliegos Tarifarios (Las Condes)'!$B:$B,MATCH($B2045,'Pliegos Tarifarios (Las Condes)'!$A:$A,0))</f>
        <v>97951.639193799987</v>
      </c>
      <c r="N2045" s="19">
        <f>I2045*INDEX('Pliegos Tarifarios (Las Condes)'!$C:$C,MATCH($B2045,'Pliegos Tarifarios (Las Condes)'!$A:$A,0))</f>
        <v>7821.7633941999993</v>
      </c>
      <c r="O2045" s="19">
        <f>J2045*INDEX('Pliegos Tarifarios (Las Condes)'!$D:$D,MATCH($B2045,'Pliegos Tarifarios (Las Condes)'!$A:$A,0))</f>
        <v>30469.481953999999</v>
      </c>
      <c r="P2045" s="19">
        <f>H2045*INDEX('Pliegos Tarifarios (Las Condes)'!$E:$E,MATCH($B2045,'Pliegos Tarifarios (Las Condes)'!$A:$A,0))</f>
        <v>10659.1376332</v>
      </c>
      <c r="Q2045" s="19" cm="1">
        <f t="array" ref="Q2045">H2045*_xlfn.IFS(H2045&lt;=350,INDEX('Pliegos Tarifarios (Las Condes)'!$F:$F,MATCH($B2045,'Pliegos Tarifarios (Las Condes)'!$A:$A,0)),H2045&lt;=500,INDEX('Pliegos Tarifarios (Las Condes)'!$G:$G,MATCH($B2045,'Pliegos Tarifarios (Las Condes)'!$A:$A,0)),H2045&lt;=1000,INDEX('Pliegos Tarifarios (Las Condes)'!$H:$H,MATCH($B2045,'Pliegos Tarifarios (Las Condes)'!$A:$A,0)),H2045&lt;=5000,INDEX('Pliegos Tarifarios (Las Condes)'!$I:$I,MATCH($B2045,'Pliegos Tarifarios (Las Condes)'!$A:$A,0)),H2045&gt;5000,INDEX('Pliegos Tarifarios (Las Condes)'!$J:$J,MATCH($B2045,'Pliegos Tarifarios (Las Condes)'!$A:$A,0)))/1.19</f>
        <v>1933.1664488235297</v>
      </c>
      <c r="R2045" s="19">
        <f>INDEX('Pliegos Tarifarios (Las Condes)'!$K:$K,MATCH($B2045,'Pliegos Tarifarios (Las Condes)'!$A:$A,0))</f>
        <v>723.32799999999997</v>
      </c>
      <c r="S2045" s="21">
        <f t="shared" si="96"/>
        <v>149558.51662402353</v>
      </c>
      <c r="T2045" s="21">
        <f t="shared" si="97"/>
        <v>28416.11815856447</v>
      </c>
      <c r="U2045" s="19">
        <v>0</v>
      </c>
      <c r="V2045" s="21">
        <f t="shared" si="98"/>
        <v>177974.63478258799</v>
      </c>
    </row>
    <row r="2046" spans="1:22" x14ac:dyDescent="0.3">
      <c r="A2046" s="3" t="s">
        <v>144</v>
      </c>
      <c r="B2046" s="3">
        <v>5</v>
      </c>
      <c r="C2046" s="4" t="s">
        <v>186</v>
      </c>
      <c r="D2046" s="3" t="s">
        <v>652</v>
      </c>
      <c r="E2046" s="3" t="s">
        <v>121</v>
      </c>
      <c r="F2046" s="4" t="s">
        <v>653</v>
      </c>
      <c r="G2046" s="3" t="s">
        <v>16</v>
      </c>
      <c r="H2046" s="5">
        <v>823.77809999999999</v>
      </c>
      <c r="I2046" s="5">
        <v>2.1800000000000002</v>
      </c>
      <c r="J2046" s="5">
        <v>2.1800000000000002</v>
      </c>
      <c r="K2046" s="6">
        <v>1</v>
      </c>
      <c r="L2046" s="5">
        <v>27.46</v>
      </c>
      <c r="M2046" s="19">
        <f>H2046*INDEX('Pliegos Tarifarios (Las Condes)'!$B:$B,MATCH($B2046,'Pliegos Tarifarios (Las Condes)'!$A:$A,0))</f>
        <v>97896.141847799998</v>
      </c>
      <c r="N2046" s="19">
        <f>I2046*INDEX('Pliegos Tarifarios (Las Condes)'!$C:$C,MATCH($B2046,'Pliegos Tarifarios (Las Condes)'!$A:$A,0))</f>
        <v>7413.0267800000001</v>
      </c>
      <c r="O2046" s="19">
        <f>J2046*INDEX('Pliegos Tarifarios (Las Condes)'!$D:$D,MATCH($B2046,'Pliegos Tarifarios (Las Condes)'!$A:$A,0))</f>
        <v>30737.376520000002</v>
      </c>
      <c r="P2046" s="19">
        <f>H2046*INDEX('Pliegos Tarifarios (Las Condes)'!$E:$E,MATCH($B2046,'Pliegos Tarifarios (Las Condes)'!$A:$A,0))</f>
        <v>10653.0983892</v>
      </c>
      <c r="Q2046" s="19" cm="1">
        <f t="array" ref="Q2046">H2046*_xlfn.IFS(H2046&lt;=350,INDEX('Pliegos Tarifarios (Las Condes)'!$F:$F,MATCH($B2046,'Pliegos Tarifarios (Las Condes)'!$A:$A,0)),H2046&lt;=500,INDEX('Pliegos Tarifarios (Las Condes)'!$G:$G,MATCH($B2046,'Pliegos Tarifarios (Las Condes)'!$A:$A,0)),H2046&lt;=1000,INDEX('Pliegos Tarifarios (Las Condes)'!$H:$H,MATCH($B2046,'Pliegos Tarifarios (Las Condes)'!$A:$A,0)),H2046&lt;=5000,INDEX('Pliegos Tarifarios (Las Condes)'!$I:$I,MATCH($B2046,'Pliegos Tarifarios (Las Condes)'!$A:$A,0)),H2046&gt;5000,INDEX('Pliegos Tarifarios (Las Condes)'!$J:$J,MATCH($B2046,'Pliegos Tarifarios (Las Condes)'!$A:$A,0)))/1.19</f>
        <v>1932.0711572268913</v>
      </c>
      <c r="R2046" s="19">
        <f>INDEX('Pliegos Tarifarios (Las Condes)'!$K:$K,MATCH($B2046,'Pliegos Tarifarios (Las Condes)'!$A:$A,0))</f>
        <v>723.32799999999997</v>
      </c>
      <c r="S2046" s="21">
        <f t="shared" si="96"/>
        <v>149355.0426942269</v>
      </c>
      <c r="T2046" s="21">
        <f t="shared" si="97"/>
        <v>28377.45811190311</v>
      </c>
      <c r="U2046" s="19">
        <v>0</v>
      </c>
      <c r="V2046" s="21">
        <f t="shared" si="98"/>
        <v>177732.50080613</v>
      </c>
    </row>
    <row r="2047" spans="1:22" x14ac:dyDescent="0.3">
      <c r="A2047" s="3" t="s">
        <v>144</v>
      </c>
      <c r="B2047" s="3">
        <v>5</v>
      </c>
      <c r="C2047" s="4" t="s">
        <v>186</v>
      </c>
      <c r="D2047" s="3" t="s">
        <v>654</v>
      </c>
      <c r="E2047" s="3" t="s">
        <v>121</v>
      </c>
      <c r="F2047" s="4" t="s">
        <v>655</v>
      </c>
      <c r="G2047" s="3" t="s">
        <v>16</v>
      </c>
      <c r="H2047" s="5">
        <v>824.6816</v>
      </c>
      <c r="I2047" s="5">
        <v>2.2441</v>
      </c>
      <c r="J2047" s="5">
        <v>2.1915</v>
      </c>
      <c r="K2047" s="6">
        <v>0.97656075932445074</v>
      </c>
      <c r="L2047" s="5">
        <v>27.49</v>
      </c>
      <c r="M2047" s="19">
        <f>H2047*INDEX('Pliegos Tarifarios (Las Condes)'!$B:$B,MATCH($B2047,'Pliegos Tarifarios (Las Condes)'!$A:$A,0))</f>
        <v>98003.511980800002</v>
      </c>
      <c r="N2047" s="19">
        <f>I2047*INDEX('Pliegos Tarifarios (Las Condes)'!$C:$C,MATCH($B2047,'Pliegos Tarifarios (Las Condes)'!$A:$A,0))</f>
        <v>7630.9969711000003</v>
      </c>
      <c r="O2047" s="19">
        <f>J2047*INDEX('Pliegos Tarifarios (Las Condes)'!$D:$D,MATCH($B2047,'Pliegos Tarifarios (Las Condes)'!$A:$A,0))</f>
        <v>30899.523230999999</v>
      </c>
      <c r="P2047" s="19">
        <f>H2047*INDEX('Pliegos Tarifarios (Las Condes)'!$E:$E,MATCH($B2047,'Pliegos Tarifarios (Las Condes)'!$A:$A,0))</f>
        <v>10664.782451200001</v>
      </c>
      <c r="Q2047" s="19" cm="1">
        <f t="array" ref="Q2047">H2047*_xlfn.IFS(H2047&lt;=350,INDEX('Pliegos Tarifarios (Las Condes)'!$F:$F,MATCH($B2047,'Pliegos Tarifarios (Las Condes)'!$A:$A,0)),H2047&lt;=500,INDEX('Pliegos Tarifarios (Las Condes)'!$G:$G,MATCH($B2047,'Pliegos Tarifarios (Las Condes)'!$A:$A,0)),H2047&lt;=1000,INDEX('Pliegos Tarifarios (Las Condes)'!$H:$H,MATCH($B2047,'Pliegos Tarifarios (Las Condes)'!$A:$A,0)),H2047&lt;=5000,INDEX('Pliegos Tarifarios (Las Condes)'!$I:$I,MATCH($B2047,'Pliegos Tarifarios (Las Condes)'!$A:$A,0)),H2047&gt;5000,INDEX('Pliegos Tarifarios (Las Condes)'!$J:$J,MATCH($B2047,'Pliegos Tarifarios (Las Condes)'!$A:$A,0)))/1.19</f>
        <v>1934.1902063865548</v>
      </c>
      <c r="R2047" s="19">
        <f>INDEX('Pliegos Tarifarios (Las Condes)'!$K:$K,MATCH($B2047,'Pliegos Tarifarios (Las Condes)'!$A:$A,0))</f>
        <v>723.32799999999997</v>
      </c>
      <c r="S2047" s="21">
        <f t="shared" si="96"/>
        <v>149856.33284048658</v>
      </c>
      <c r="T2047" s="21">
        <f t="shared" si="97"/>
        <v>28472.703239692448</v>
      </c>
      <c r="U2047" s="19">
        <v>0</v>
      </c>
      <c r="V2047" s="21">
        <f t="shared" si="98"/>
        <v>178329.03608017904</v>
      </c>
    </row>
    <row r="2048" spans="1:22" x14ac:dyDescent="0.3">
      <c r="A2048" s="3" t="s">
        <v>144</v>
      </c>
      <c r="B2048" s="3">
        <v>5</v>
      </c>
      <c r="C2048" s="4" t="s">
        <v>186</v>
      </c>
      <c r="D2048" s="3" t="s">
        <v>656</v>
      </c>
      <c r="E2048" s="3" t="s">
        <v>121</v>
      </c>
      <c r="F2048" s="4" t="s">
        <v>657</v>
      </c>
      <c r="G2048" s="3" t="s">
        <v>16</v>
      </c>
      <c r="H2048" s="5">
        <v>822.37369999999999</v>
      </c>
      <c r="I2048" s="5">
        <v>2.2341000000000002</v>
      </c>
      <c r="J2048" s="5">
        <v>2.2341000000000002</v>
      </c>
      <c r="K2048" s="6">
        <v>1</v>
      </c>
      <c r="L2048" s="5">
        <v>27.41</v>
      </c>
      <c r="M2048" s="19">
        <f>H2048*INDEX('Pliegos Tarifarios (Las Condes)'!$B:$B,MATCH($B2048,'Pliegos Tarifarios (Las Condes)'!$A:$A,0))</f>
        <v>97729.245760599995</v>
      </c>
      <c r="N2048" s="19">
        <f>I2048*INDEX('Pliegos Tarifarios (Las Condes)'!$C:$C,MATCH($B2048,'Pliegos Tarifarios (Las Condes)'!$A:$A,0))</f>
        <v>7596.9922611000011</v>
      </c>
      <c r="O2048" s="19">
        <f>J2048*INDEX('Pliegos Tarifarios (Las Condes)'!$D:$D,MATCH($B2048,'Pliegos Tarifarios (Las Condes)'!$A:$A,0))</f>
        <v>31500.171047400003</v>
      </c>
      <c r="P2048" s="19">
        <f>H2048*INDEX('Pliegos Tarifarios (Las Condes)'!$E:$E,MATCH($B2048,'Pliegos Tarifarios (Las Condes)'!$A:$A,0))</f>
        <v>10634.936688400001</v>
      </c>
      <c r="Q2048" s="19" cm="1">
        <f t="array" ref="Q2048">H2048*_xlfn.IFS(H2048&lt;=350,INDEX('Pliegos Tarifarios (Las Condes)'!$F:$F,MATCH($B2048,'Pliegos Tarifarios (Las Condes)'!$A:$A,0)),H2048&lt;=500,INDEX('Pliegos Tarifarios (Las Condes)'!$G:$G,MATCH($B2048,'Pliegos Tarifarios (Las Condes)'!$A:$A,0)),H2048&lt;=1000,INDEX('Pliegos Tarifarios (Las Condes)'!$H:$H,MATCH($B2048,'Pliegos Tarifarios (Las Condes)'!$A:$A,0)),H2048&lt;=5000,INDEX('Pliegos Tarifarios (Las Condes)'!$I:$I,MATCH($B2048,'Pliegos Tarifarios (Las Condes)'!$A:$A,0)),H2048&gt;5000,INDEX('Pliegos Tarifarios (Las Condes)'!$J:$J,MATCH($B2048,'Pliegos Tarifarios (Las Condes)'!$A:$A,0)))/1.19</f>
        <v>1928.7773081512607</v>
      </c>
      <c r="R2048" s="19">
        <f>INDEX('Pliegos Tarifarios (Las Condes)'!$K:$K,MATCH($B2048,'Pliegos Tarifarios (Las Condes)'!$A:$A,0))</f>
        <v>723.32799999999997</v>
      </c>
      <c r="S2048" s="21">
        <f t="shared" si="96"/>
        <v>150113.45106565129</v>
      </c>
      <c r="T2048" s="21">
        <f t="shared" si="97"/>
        <v>28521.555702473746</v>
      </c>
      <c r="U2048" s="19">
        <v>0</v>
      </c>
      <c r="V2048" s="21">
        <f t="shared" si="98"/>
        <v>178635.00676812502</v>
      </c>
    </row>
    <row r="2049" spans="1:22" x14ac:dyDescent="0.3">
      <c r="A2049" s="3" t="s">
        <v>144</v>
      </c>
      <c r="B2049" s="3">
        <v>5</v>
      </c>
      <c r="C2049" s="4" t="s">
        <v>186</v>
      </c>
      <c r="D2049" s="3" t="s">
        <v>658</v>
      </c>
      <c r="E2049" s="3" t="s">
        <v>121</v>
      </c>
      <c r="F2049" s="4" t="s">
        <v>659</v>
      </c>
      <c r="G2049" s="3" t="s">
        <v>16</v>
      </c>
      <c r="H2049" s="5">
        <v>823.53620000000001</v>
      </c>
      <c r="I2049" s="5">
        <v>2.2088999999999999</v>
      </c>
      <c r="J2049" s="5">
        <v>2.2088999999999999</v>
      </c>
      <c r="K2049" s="6">
        <v>1</v>
      </c>
      <c r="L2049" s="5">
        <v>27.45</v>
      </c>
      <c r="M2049" s="19">
        <f>H2049*INDEX('Pliegos Tarifarios (Las Condes)'!$B:$B,MATCH($B2049,'Pliegos Tarifarios (Las Condes)'!$A:$A,0))</f>
        <v>97867.394935599994</v>
      </c>
      <c r="N2049" s="19">
        <f>I2049*INDEX('Pliegos Tarifarios (Las Condes)'!$C:$C,MATCH($B2049,'Pliegos Tarifarios (Las Condes)'!$A:$A,0))</f>
        <v>7511.3003918999993</v>
      </c>
      <c r="O2049" s="19">
        <f>J2049*INDEX('Pliegos Tarifarios (Las Condes)'!$D:$D,MATCH($B2049,'Pliegos Tarifarios (Las Condes)'!$A:$A,0))</f>
        <v>31144.858254599996</v>
      </c>
      <c r="P2049" s="19">
        <f>H2049*INDEX('Pliegos Tarifarios (Las Condes)'!$E:$E,MATCH($B2049,'Pliegos Tarifarios (Las Condes)'!$A:$A,0))</f>
        <v>10649.9701384</v>
      </c>
      <c r="Q2049" s="19" cm="1">
        <f t="array" ref="Q2049">H2049*_xlfn.IFS(H2049&lt;=350,INDEX('Pliegos Tarifarios (Las Condes)'!$F:$F,MATCH($B2049,'Pliegos Tarifarios (Las Condes)'!$A:$A,0)),H2049&lt;=500,INDEX('Pliegos Tarifarios (Las Condes)'!$G:$G,MATCH($B2049,'Pliegos Tarifarios (Las Condes)'!$A:$A,0)),H2049&lt;=1000,INDEX('Pliegos Tarifarios (Las Condes)'!$H:$H,MATCH($B2049,'Pliegos Tarifarios (Las Condes)'!$A:$A,0)),H2049&lt;=5000,INDEX('Pliegos Tarifarios (Las Condes)'!$I:$I,MATCH($B2049,'Pliegos Tarifarios (Las Condes)'!$A:$A,0)),H2049&gt;5000,INDEX('Pliegos Tarifarios (Las Condes)'!$J:$J,MATCH($B2049,'Pliegos Tarifarios (Las Condes)'!$A:$A,0)))/1.19</f>
        <v>1931.5038102521014</v>
      </c>
      <c r="R2049" s="19">
        <f>INDEX('Pliegos Tarifarios (Las Condes)'!$K:$K,MATCH($B2049,'Pliegos Tarifarios (Las Condes)'!$A:$A,0))</f>
        <v>723.32799999999997</v>
      </c>
      <c r="S2049" s="21">
        <f t="shared" si="96"/>
        <v>149828.3555307521</v>
      </c>
      <c r="T2049" s="21">
        <f t="shared" si="97"/>
        <v>28467.387550842901</v>
      </c>
      <c r="U2049" s="19">
        <v>0</v>
      </c>
      <c r="V2049" s="21">
        <f t="shared" si="98"/>
        <v>178295.74308159499</v>
      </c>
    </row>
    <row r="2050" spans="1:22" x14ac:dyDescent="0.3">
      <c r="A2050" s="3" t="s">
        <v>144</v>
      </c>
      <c r="B2050" s="3">
        <v>5</v>
      </c>
      <c r="C2050" s="4" t="s">
        <v>186</v>
      </c>
      <c r="D2050" s="3" t="s">
        <v>660</v>
      </c>
      <c r="E2050" s="3" t="s">
        <v>121</v>
      </c>
      <c r="F2050" s="4" t="s">
        <v>661</v>
      </c>
      <c r="G2050" s="3" t="s">
        <v>16</v>
      </c>
      <c r="H2050" s="5">
        <v>822.49980000000005</v>
      </c>
      <c r="I2050" s="5">
        <v>2.2385000000000002</v>
      </c>
      <c r="J2050" s="5">
        <v>2.2385000000000002</v>
      </c>
      <c r="K2050" s="6">
        <v>1</v>
      </c>
      <c r="L2050" s="5">
        <v>27.42</v>
      </c>
      <c r="M2050" s="19">
        <f>H2050*INDEX('Pliegos Tarifarios (Las Condes)'!$B:$B,MATCH($B2050,'Pliegos Tarifarios (Las Condes)'!$A:$A,0))</f>
        <v>97744.231232399994</v>
      </c>
      <c r="N2050" s="19">
        <f>I2050*INDEX('Pliegos Tarifarios (Las Condes)'!$C:$C,MATCH($B2050,'Pliegos Tarifarios (Las Condes)'!$A:$A,0))</f>
        <v>7611.9543335000008</v>
      </c>
      <c r="O2050" s="19">
        <f>J2050*INDEX('Pliegos Tarifarios (Las Condes)'!$D:$D,MATCH($B2050,'Pliegos Tarifarios (Las Condes)'!$A:$A,0))</f>
        <v>31562.209789</v>
      </c>
      <c r="P2050" s="19">
        <f>H2050*INDEX('Pliegos Tarifarios (Las Condes)'!$E:$E,MATCH($B2050,'Pliegos Tarifarios (Las Condes)'!$A:$A,0))</f>
        <v>10636.567413600002</v>
      </c>
      <c r="Q2050" s="19" cm="1">
        <f t="array" ref="Q2050">H2050*_xlfn.IFS(H2050&lt;=350,INDEX('Pliegos Tarifarios (Las Condes)'!$F:$F,MATCH($B2050,'Pliegos Tarifarios (Las Condes)'!$A:$A,0)),H2050&lt;=500,INDEX('Pliegos Tarifarios (Las Condes)'!$G:$G,MATCH($B2050,'Pliegos Tarifarios (Las Condes)'!$A:$A,0)),H2050&lt;=1000,INDEX('Pliegos Tarifarios (Las Condes)'!$H:$H,MATCH($B2050,'Pliegos Tarifarios (Las Condes)'!$A:$A,0)),H2050&lt;=5000,INDEX('Pliegos Tarifarios (Las Condes)'!$I:$I,MATCH($B2050,'Pliegos Tarifarios (Las Condes)'!$A:$A,0)),H2050&gt;5000,INDEX('Pliegos Tarifarios (Las Condes)'!$J:$J,MATCH($B2050,'Pliegos Tarifarios (Las Condes)'!$A:$A,0)))/1.19</f>
        <v>1929.0730603361349</v>
      </c>
      <c r="R2050" s="19">
        <f>INDEX('Pliegos Tarifarios (Las Condes)'!$K:$K,MATCH($B2050,'Pliegos Tarifarios (Las Condes)'!$A:$A,0))</f>
        <v>723.32799999999997</v>
      </c>
      <c r="S2050" s="21">
        <f t="shared" si="96"/>
        <v>150207.36382883613</v>
      </c>
      <c r="T2050" s="21">
        <f t="shared" si="97"/>
        <v>28539.399127478864</v>
      </c>
      <c r="U2050" s="19">
        <v>0</v>
      </c>
      <c r="V2050" s="21">
        <f t="shared" si="98"/>
        <v>178746.76295631498</v>
      </c>
    </row>
    <row r="2051" spans="1:22" x14ac:dyDescent="0.3">
      <c r="A2051" s="3" t="s">
        <v>144</v>
      </c>
      <c r="B2051" s="3">
        <v>5</v>
      </c>
      <c r="C2051" s="4" t="s">
        <v>186</v>
      </c>
      <c r="D2051" s="3" t="s">
        <v>662</v>
      </c>
      <c r="E2051" s="3" t="s">
        <v>121</v>
      </c>
      <c r="F2051" s="4" t="s">
        <v>663</v>
      </c>
      <c r="G2051" s="3" t="s">
        <v>16</v>
      </c>
      <c r="H2051" s="5">
        <v>820.67989999999998</v>
      </c>
      <c r="I2051" s="5">
        <v>2.1903999999999999</v>
      </c>
      <c r="J2051" s="5">
        <v>2.1536</v>
      </c>
      <c r="K2051" s="6">
        <v>0.98319941563184809</v>
      </c>
      <c r="L2051" s="5">
        <v>27.36</v>
      </c>
      <c r="M2051" s="19">
        <f>H2051*INDEX('Pliegos Tarifarios (Las Condes)'!$B:$B,MATCH($B2051,'Pliegos Tarifarios (Las Condes)'!$A:$A,0))</f>
        <v>97527.957956199985</v>
      </c>
      <c r="N2051" s="19">
        <f>I2051*INDEX('Pliegos Tarifarios (Las Condes)'!$C:$C,MATCH($B2051,'Pliegos Tarifarios (Las Condes)'!$A:$A,0))</f>
        <v>7448.3916783999994</v>
      </c>
      <c r="O2051" s="19">
        <f>J2051*INDEX('Pliegos Tarifarios (Las Condes)'!$D:$D,MATCH($B2051,'Pliegos Tarifarios (Las Condes)'!$A:$A,0))</f>
        <v>30365.144070399998</v>
      </c>
      <c r="P2051" s="19">
        <f>H2051*INDEX('Pliegos Tarifarios (Las Condes)'!$E:$E,MATCH($B2051,'Pliegos Tarifarios (Las Condes)'!$A:$A,0))</f>
        <v>10613.032466799999</v>
      </c>
      <c r="Q2051" s="19" cm="1">
        <f t="array" ref="Q2051">H2051*_xlfn.IFS(H2051&lt;=350,INDEX('Pliegos Tarifarios (Las Condes)'!$F:$F,MATCH($B2051,'Pliegos Tarifarios (Las Condes)'!$A:$A,0)),H2051&lt;=500,INDEX('Pliegos Tarifarios (Las Condes)'!$G:$G,MATCH($B2051,'Pliegos Tarifarios (Las Condes)'!$A:$A,0)),H2051&lt;=1000,INDEX('Pliegos Tarifarios (Las Condes)'!$H:$H,MATCH($B2051,'Pliegos Tarifarios (Las Condes)'!$A:$A,0)),H2051&lt;=5000,INDEX('Pliegos Tarifarios (Las Condes)'!$I:$I,MATCH($B2051,'Pliegos Tarifarios (Las Condes)'!$A:$A,0)),H2051&gt;5000,INDEX('Pliegos Tarifarios (Las Condes)'!$J:$J,MATCH($B2051,'Pliegos Tarifarios (Las Condes)'!$A:$A,0)))/1.19</f>
        <v>1924.8047066386557</v>
      </c>
      <c r="R2051" s="19">
        <f>INDEX('Pliegos Tarifarios (Las Condes)'!$K:$K,MATCH($B2051,'Pliegos Tarifarios (Las Condes)'!$A:$A,0))</f>
        <v>723.32799999999997</v>
      </c>
      <c r="S2051" s="21">
        <f t="shared" si="96"/>
        <v>148602.65887843864</v>
      </c>
      <c r="T2051" s="21">
        <f t="shared" si="97"/>
        <v>28234.505186903341</v>
      </c>
      <c r="U2051" s="19">
        <v>0</v>
      </c>
      <c r="V2051" s="21">
        <f t="shared" si="98"/>
        <v>176837.16406534199</v>
      </c>
    </row>
    <row r="2052" spans="1:22" x14ac:dyDescent="0.3">
      <c r="A2052" s="3" t="s">
        <v>144</v>
      </c>
      <c r="B2052" s="3">
        <v>5</v>
      </c>
      <c r="C2052" s="4" t="s">
        <v>186</v>
      </c>
      <c r="D2052" s="3" t="s">
        <v>664</v>
      </c>
      <c r="E2052" s="3" t="s">
        <v>121</v>
      </c>
      <c r="F2052" s="4" t="s">
        <v>665</v>
      </c>
      <c r="G2052" s="3" t="s">
        <v>16</v>
      </c>
      <c r="H2052" s="5">
        <v>823.28390000000002</v>
      </c>
      <c r="I2052" s="5">
        <v>2.2511999999999999</v>
      </c>
      <c r="J2052" s="5">
        <v>2.2172000000000001</v>
      </c>
      <c r="K2052" s="6">
        <v>0.98489694385216786</v>
      </c>
      <c r="L2052" s="5">
        <v>27.44</v>
      </c>
      <c r="M2052" s="19">
        <f>H2052*INDEX('Pliegos Tarifarios (Las Condes)'!$B:$B,MATCH($B2052,'Pliegos Tarifarios (Las Condes)'!$A:$A,0))</f>
        <v>97837.412108199991</v>
      </c>
      <c r="N2052" s="19">
        <f>I2052*INDEX('Pliegos Tarifarios (Las Condes)'!$C:$C,MATCH($B2052,'Pliegos Tarifarios (Las Condes)'!$A:$A,0))</f>
        <v>7655.1403151999993</v>
      </c>
      <c r="O2052" s="19">
        <f>J2052*INDEX('Pliegos Tarifarios (Las Condes)'!$D:$D,MATCH($B2052,'Pliegos Tarifarios (Las Condes)'!$A:$A,0))</f>
        <v>31261.8858808</v>
      </c>
      <c r="P2052" s="19">
        <f>H2052*INDEX('Pliegos Tarifarios (Las Condes)'!$E:$E,MATCH($B2052,'Pliegos Tarifarios (Las Condes)'!$A:$A,0))</f>
        <v>10646.7073948</v>
      </c>
      <c r="Q2052" s="19" cm="1">
        <f t="array" ref="Q2052">H2052*_xlfn.IFS(H2052&lt;=350,INDEX('Pliegos Tarifarios (Las Condes)'!$F:$F,MATCH($B2052,'Pliegos Tarifarios (Las Condes)'!$A:$A,0)),H2052&lt;=500,INDEX('Pliegos Tarifarios (Las Condes)'!$G:$G,MATCH($B2052,'Pliegos Tarifarios (Las Condes)'!$A:$A,0)),H2052&lt;=1000,INDEX('Pliegos Tarifarios (Las Condes)'!$H:$H,MATCH($B2052,'Pliegos Tarifarios (Las Condes)'!$A:$A,0)),H2052&lt;=5000,INDEX('Pliegos Tarifarios (Las Condes)'!$I:$I,MATCH($B2052,'Pliegos Tarifarios (Las Condes)'!$A:$A,0)),H2052&gt;5000,INDEX('Pliegos Tarifarios (Las Condes)'!$J:$J,MATCH($B2052,'Pliegos Tarifarios (Las Condes)'!$A:$A,0)))/1.19</f>
        <v>1930.9120713445382</v>
      </c>
      <c r="R2052" s="19">
        <f>INDEX('Pliegos Tarifarios (Las Condes)'!$K:$K,MATCH($B2052,'Pliegos Tarifarios (Las Condes)'!$A:$A,0))</f>
        <v>723.32799999999997</v>
      </c>
      <c r="S2052" s="21">
        <f t="shared" si="96"/>
        <v>150055.38577034452</v>
      </c>
      <c r="T2052" s="21">
        <f t="shared" si="97"/>
        <v>28510.52329636546</v>
      </c>
      <c r="U2052" s="19">
        <v>0</v>
      </c>
      <c r="V2052" s="21">
        <f t="shared" si="98"/>
        <v>178565.90906670998</v>
      </c>
    </row>
    <row r="2053" spans="1:22" x14ac:dyDescent="0.3">
      <c r="A2053" s="3" t="s">
        <v>144</v>
      </c>
      <c r="B2053" s="3">
        <v>5</v>
      </c>
      <c r="C2053" s="4" t="s">
        <v>186</v>
      </c>
      <c r="D2053" s="3" t="s">
        <v>666</v>
      </c>
      <c r="E2053" s="3" t="s">
        <v>121</v>
      </c>
      <c r="F2053" s="4" t="s">
        <v>667</v>
      </c>
      <c r="G2053" s="3" t="s">
        <v>16</v>
      </c>
      <c r="H2053" s="5">
        <v>822.48389999999995</v>
      </c>
      <c r="I2053" s="5">
        <v>2.2568999999999999</v>
      </c>
      <c r="J2053" s="5">
        <v>2.2568999999999999</v>
      </c>
      <c r="K2053" s="6">
        <v>1</v>
      </c>
      <c r="L2053" s="5">
        <v>27.42</v>
      </c>
      <c r="M2053" s="19">
        <f>H2053*INDEX('Pliegos Tarifarios (Las Condes)'!$B:$B,MATCH($B2053,'Pliegos Tarifarios (Las Condes)'!$A:$A,0))</f>
        <v>97742.341708199994</v>
      </c>
      <c r="N2053" s="19">
        <f>I2053*INDEX('Pliegos Tarifarios (Las Condes)'!$C:$C,MATCH($B2053,'Pliegos Tarifarios (Las Condes)'!$A:$A,0))</f>
        <v>7674.5229998999994</v>
      </c>
      <c r="O2053" s="19">
        <f>J2053*INDEX('Pliegos Tarifarios (Las Condes)'!$D:$D,MATCH($B2053,'Pliegos Tarifarios (Las Condes)'!$A:$A,0))</f>
        <v>31821.644526599997</v>
      </c>
      <c r="P2053" s="19">
        <f>H2053*INDEX('Pliegos Tarifarios (Las Condes)'!$E:$E,MATCH($B2053,'Pliegos Tarifarios (Las Condes)'!$A:$A,0))</f>
        <v>10636.361794799999</v>
      </c>
      <c r="Q2053" s="19" cm="1">
        <f t="array" ref="Q2053">H2053*_xlfn.IFS(H2053&lt;=350,INDEX('Pliegos Tarifarios (Las Condes)'!$F:$F,MATCH($B2053,'Pliegos Tarifarios (Las Condes)'!$A:$A,0)),H2053&lt;=500,INDEX('Pliegos Tarifarios (Las Condes)'!$G:$G,MATCH($B2053,'Pliegos Tarifarios (Las Condes)'!$A:$A,0)),H2053&lt;=1000,INDEX('Pliegos Tarifarios (Las Condes)'!$H:$H,MATCH($B2053,'Pliegos Tarifarios (Las Condes)'!$A:$A,0)),H2053&lt;=5000,INDEX('Pliegos Tarifarios (Las Condes)'!$I:$I,MATCH($B2053,'Pliegos Tarifarios (Las Condes)'!$A:$A,0)),H2053&gt;5000,INDEX('Pliegos Tarifarios (Las Condes)'!$J:$J,MATCH($B2053,'Pliegos Tarifarios (Las Condes)'!$A:$A,0)))/1.19</f>
        <v>1929.0357688235297</v>
      </c>
      <c r="R2053" s="19">
        <f>INDEX('Pliegos Tarifarios (Las Condes)'!$K:$K,MATCH($B2053,'Pliegos Tarifarios (Las Condes)'!$A:$A,0))</f>
        <v>723.32799999999997</v>
      </c>
      <c r="S2053" s="21">
        <f t="shared" si="96"/>
        <v>150527.23479832354</v>
      </c>
      <c r="T2053" s="21">
        <f t="shared" si="97"/>
        <v>28600.174611681472</v>
      </c>
      <c r="U2053" s="19">
        <v>0</v>
      </c>
      <c r="V2053" s="21">
        <f t="shared" si="98"/>
        <v>179127.409410005</v>
      </c>
    </row>
    <row r="2054" spans="1:22" x14ac:dyDescent="0.3">
      <c r="A2054" s="3" t="s">
        <v>144</v>
      </c>
      <c r="B2054" s="3">
        <v>5</v>
      </c>
      <c r="C2054" s="4" t="s">
        <v>186</v>
      </c>
      <c r="D2054" s="3" t="s">
        <v>668</v>
      </c>
      <c r="E2054" s="3" t="s">
        <v>121</v>
      </c>
      <c r="F2054" s="4" t="s">
        <v>669</v>
      </c>
      <c r="G2054" s="3" t="s">
        <v>16</v>
      </c>
      <c r="H2054" s="5">
        <v>821.61149999999998</v>
      </c>
      <c r="I2054" s="5">
        <v>2.3073000000000001</v>
      </c>
      <c r="J2054" s="5">
        <v>2.3073000000000001</v>
      </c>
      <c r="K2054" s="6">
        <v>1</v>
      </c>
      <c r="L2054" s="5">
        <v>27.39</v>
      </c>
      <c r="M2054" s="19">
        <f>H2054*INDEX('Pliegos Tarifarios (Las Condes)'!$B:$B,MATCH($B2054,'Pliegos Tarifarios (Las Condes)'!$A:$A,0))</f>
        <v>97638.667436999996</v>
      </c>
      <c r="N2054" s="19">
        <f>I2054*INDEX('Pliegos Tarifarios (Las Condes)'!$C:$C,MATCH($B2054,'Pliegos Tarifarios (Las Condes)'!$A:$A,0))</f>
        <v>7845.9067383000001</v>
      </c>
      <c r="O2054" s="19">
        <f>J2054*INDEX('Pliegos Tarifarios (Las Condes)'!$D:$D,MATCH($B2054,'Pliegos Tarifarios (Las Condes)'!$A:$A,0))</f>
        <v>32532.270112200003</v>
      </c>
      <c r="P2054" s="19">
        <f>H2054*INDEX('Pliegos Tarifarios (Las Condes)'!$E:$E,MATCH($B2054,'Pliegos Tarifarios (Las Condes)'!$A:$A,0))</f>
        <v>10625.079917999999</v>
      </c>
      <c r="Q2054" s="19" cm="1">
        <f t="array" ref="Q2054">H2054*_xlfn.IFS(H2054&lt;=350,INDEX('Pliegos Tarifarios (Las Condes)'!$F:$F,MATCH($B2054,'Pliegos Tarifarios (Las Condes)'!$A:$A,0)),H2054&lt;=500,INDEX('Pliegos Tarifarios (Las Condes)'!$G:$G,MATCH($B2054,'Pliegos Tarifarios (Las Condes)'!$A:$A,0)),H2054&lt;=1000,INDEX('Pliegos Tarifarios (Las Condes)'!$H:$H,MATCH($B2054,'Pliegos Tarifarios (Las Condes)'!$A:$A,0)),H2054&lt;=5000,INDEX('Pliegos Tarifarios (Las Condes)'!$I:$I,MATCH($B2054,'Pliegos Tarifarios (Las Condes)'!$A:$A,0)),H2054&gt;5000,INDEX('Pliegos Tarifarios (Las Condes)'!$J:$J,MATCH($B2054,'Pliegos Tarifarios (Las Condes)'!$A:$A,0)))/1.19</f>
        <v>1926.9896609243701</v>
      </c>
      <c r="R2054" s="19">
        <f>INDEX('Pliegos Tarifarios (Las Condes)'!$K:$K,MATCH($B2054,'Pliegos Tarifarios (Las Condes)'!$A:$A,0))</f>
        <v>723.32799999999997</v>
      </c>
      <c r="S2054" s="21">
        <f t="shared" si="96"/>
        <v>151292.24186642436</v>
      </c>
      <c r="T2054" s="21">
        <f t="shared" si="97"/>
        <v>28745.525954620629</v>
      </c>
      <c r="U2054" s="19">
        <v>0</v>
      </c>
      <c r="V2054" s="21">
        <f t="shared" si="98"/>
        <v>180037.76782104498</v>
      </c>
    </row>
    <row r="2055" spans="1:22" x14ac:dyDescent="0.3">
      <c r="A2055" s="3" t="s">
        <v>144</v>
      </c>
      <c r="B2055" s="3">
        <v>5</v>
      </c>
      <c r="C2055" s="4" t="s">
        <v>186</v>
      </c>
      <c r="D2055" s="3" t="s">
        <v>670</v>
      </c>
      <c r="E2055" s="3" t="s">
        <v>121</v>
      </c>
      <c r="F2055" s="4" t="s">
        <v>671</v>
      </c>
      <c r="G2055" s="3" t="s">
        <v>16</v>
      </c>
      <c r="H2055" s="5">
        <v>821.54</v>
      </c>
      <c r="I2055" s="5">
        <v>2.2113</v>
      </c>
      <c r="J2055" s="5">
        <v>2.1435</v>
      </c>
      <c r="K2055" s="6">
        <v>0.96933930267263602</v>
      </c>
      <c r="L2055" s="5">
        <v>27.38</v>
      </c>
      <c r="M2055" s="19">
        <f>H2055*INDEX('Pliegos Tarifarios (Las Condes)'!$B:$B,MATCH($B2055,'Pliegos Tarifarios (Las Condes)'!$A:$A,0))</f>
        <v>97630.170519999985</v>
      </c>
      <c r="N2055" s="19">
        <f>I2055*INDEX('Pliegos Tarifarios (Las Condes)'!$C:$C,MATCH($B2055,'Pliegos Tarifarios (Las Condes)'!$A:$A,0))</f>
        <v>7519.4615223000001</v>
      </c>
      <c r="O2055" s="19">
        <f>J2055*INDEX('Pliegos Tarifarios (Las Condes)'!$D:$D,MATCH($B2055,'Pliegos Tarifarios (Las Condes)'!$A:$A,0))</f>
        <v>30222.736958999998</v>
      </c>
      <c r="P2055" s="19">
        <f>H2055*INDEX('Pliegos Tarifarios (Las Condes)'!$E:$E,MATCH($B2055,'Pliegos Tarifarios (Las Condes)'!$A:$A,0))</f>
        <v>10624.155279999999</v>
      </c>
      <c r="Q2055" s="19" cm="1">
        <f t="array" ref="Q2055">H2055*_xlfn.IFS(H2055&lt;=350,INDEX('Pliegos Tarifarios (Las Condes)'!$F:$F,MATCH($B2055,'Pliegos Tarifarios (Las Condes)'!$A:$A,0)),H2055&lt;=500,INDEX('Pliegos Tarifarios (Las Condes)'!$G:$G,MATCH($B2055,'Pliegos Tarifarios (Las Condes)'!$A:$A,0)),H2055&lt;=1000,INDEX('Pliegos Tarifarios (Las Condes)'!$H:$H,MATCH($B2055,'Pliegos Tarifarios (Las Condes)'!$A:$A,0)),H2055&lt;=5000,INDEX('Pliegos Tarifarios (Las Condes)'!$I:$I,MATCH($B2055,'Pliegos Tarifarios (Las Condes)'!$A:$A,0)),H2055&gt;5000,INDEX('Pliegos Tarifarios (Las Condes)'!$J:$J,MATCH($B2055,'Pliegos Tarifarios (Las Condes)'!$A:$A,0)))/1.19</f>
        <v>1926.821966386555</v>
      </c>
      <c r="R2055" s="19">
        <f>INDEX('Pliegos Tarifarios (Las Condes)'!$K:$K,MATCH($B2055,'Pliegos Tarifarios (Las Condes)'!$A:$A,0))</f>
        <v>723.32799999999997</v>
      </c>
      <c r="S2055" s="21">
        <f t="shared" si="96"/>
        <v>148646.67424768655</v>
      </c>
      <c r="T2055" s="21">
        <f t="shared" si="97"/>
        <v>28242.868107060443</v>
      </c>
      <c r="U2055" s="19">
        <v>0</v>
      </c>
      <c r="V2055" s="21">
        <f t="shared" si="98"/>
        <v>176889.54235474698</v>
      </c>
    </row>
    <row r="2056" spans="1:22" x14ac:dyDescent="0.3">
      <c r="A2056" s="3" t="s">
        <v>144</v>
      </c>
      <c r="B2056" s="3">
        <v>5</v>
      </c>
      <c r="C2056" s="4" t="s">
        <v>186</v>
      </c>
      <c r="D2056" s="3" t="s">
        <v>672</v>
      </c>
      <c r="E2056" s="3" t="s">
        <v>121</v>
      </c>
      <c r="F2056" s="4" t="s">
        <v>673</v>
      </c>
      <c r="G2056" s="3" t="s">
        <v>16</v>
      </c>
      <c r="H2056" s="5">
        <v>823.84289999999999</v>
      </c>
      <c r="I2056" s="5">
        <v>2.2290000000000001</v>
      </c>
      <c r="J2056" s="5">
        <v>2.1465999999999998</v>
      </c>
      <c r="K2056" s="6">
        <v>0.96303275011215783</v>
      </c>
      <c r="L2056" s="5">
        <v>27.46</v>
      </c>
      <c r="M2056" s="19">
        <f>H2056*INDEX('Pliegos Tarifarios (Las Condes)'!$B:$B,MATCH($B2056,'Pliegos Tarifarios (Las Condes)'!$A:$A,0))</f>
        <v>97903.842550199988</v>
      </c>
      <c r="N2056" s="19">
        <f>I2056*INDEX('Pliegos Tarifarios (Las Condes)'!$C:$C,MATCH($B2056,'Pliegos Tarifarios (Las Condes)'!$A:$A,0))</f>
        <v>7579.6498590000001</v>
      </c>
      <c r="O2056" s="19">
        <f>J2056*INDEX('Pliegos Tarifarios (Las Condes)'!$D:$D,MATCH($B2056,'Pliegos Tarifarios (Las Condes)'!$A:$A,0))</f>
        <v>30266.446072399998</v>
      </c>
      <c r="P2056" s="19">
        <f>H2056*INDEX('Pliegos Tarifarios (Las Condes)'!$E:$E,MATCH($B2056,'Pliegos Tarifarios (Las Condes)'!$A:$A,0))</f>
        <v>10653.936382800001</v>
      </c>
      <c r="Q2056" s="19" cm="1">
        <f t="array" ref="Q2056">H2056*_xlfn.IFS(H2056&lt;=350,INDEX('Pliegos Tarifarios (Las Condes)'!$F:$F,MATCH($B2056,'Pliegos Tarifarios (Las Condes)'!$A:$A,0)),H2056&lt;=500,INDEX('Pliegos Tarifarios (Las Condes)'!$G:$G,MATCH($B2056,'Pliegos Tarifarios (Las Condes)'!$A:$A,0)),H2056&lt;=1000,INDEX('Pliegos Tarifarios (Las Condes)'!$H:$H,MATCH($B2056,'Pliegos Tarifarios (Las Condes)'!$A:$A,0)),H2056&lt;=5000,INDEX('Pliegos Tarifarios (Las Condes)'!$I:$I,MATCH($B2056,'Pliegos Tarifarios (Las Condes)'!$A:$A,0)),H2056&gt;5000,INDEX('Pliegos Tarifarios (Las Condes)'!$J:$J,MATCH($B2056,'Pliegos Tarifarios (Las Condes)'!$A:$A,0)))/1.19</f>
        <v>1932.2231377310927</v>
      </c>
      <c r="R2056" s="19">
        <f>INDEX('Pliegos Tarifarios (Las Condes)'!$K:$K,MATCH($B2056,'Pliegos Tarifarios (Las Condes)'!$A:$A,0))</f>
        <v>723.32799999999997</v>
      </c>
      <c r="S2056" s="21">
        <f t="shared" si="96"/>
        <v>149059.42600213108</v>
      </c>
      <c r="T2056" s="21">
        <f t="shared" si="97"/>
        <v>28321.290940404906</v>
      </c>
      <c r="U2056" s="19">
        <v>0</v>
      </c>
      <c r="V2056" s="21">
        <f t="shared" si="98"/>
        <v>177380.71694253598</v>
      </c>
    </row>
    <row r="2057" spans="1:22" x14ac:dyDescent="0.3">
      <c r="A2057" s="3" t="s">
        <v>144</v>
      </c>
      <c r="B2057" s="3">
        <v>5</v>
      </c>
      <c r="C2057" s="4" t="s">
        <v>186</v>
      </c>
      <c r="D2057" s="3" t="s">
        <v>674</v>
      </c>
      <c r="E2057" s="3" t="s">
        <v>121</v>
      </c>
      <c r="F2057" s="4" t="s">
        <v>675</v>
      </c>
      <c r="G2057" s="3" t="s">
        <v>16</v>
      </c>
      <c r="H2057" s="5">
        <v>821.61429999999996</v>
      </c>
      <c r="I2057" s="5">
        <v>2.1911</v>
      </c>
      <c r="J2057" s="5">
        <v>2.1911</v>
      </c>
      <c r="K2057" s="6">
        <v>1</v>
      </c>
      <c r="L2057" s="5">
        <v>27.39</v>
      </c>
      <c r="M2057" s="19">
        <f>H2057*INDEX('Pliegos Tarifarios (Las Condes)'!$B:$B,MATCH($B2057,'Pliegos Tarifarios (Las Condes)'!$A:$A,0))</f>
        <v>97639.000183399985</v>
      </c>
      <c r="N2057" s="19">
        <f>I2057*INDEX('Pliegos Tarifarios (Las Condes)'!$C:$C,MATCH($B2057,'Pliegos Tarifarios (Las Condes)'!$A:$A,0))</f>
        <v>7450.7720080999998</v>
      </c>
      <c r="O2057" s="19">
        <f>J2057*INDEX('Pliegos Tarifarios (Las Condes)'!$D:$D,MATCH($B2057,'Pliegos Tarifarios (Las Condes)'!$A:$A,0))</f>
        <v>30893.883345400001</v>
      </c>
      <c r="P2057" s="19">
        <f>H2057*INDEX('Pliegos Tarifarios (Las Condes)'!$E:$E,MATCH($B2057,'Pliegos Tarifarios (Las Condes)'!$A:$A,0))</f>
        <v>10625.1161276</v>
      </c>
      <c r="Q2057" s="19" cm="1">
        <f t="array" ref="Q2057">H2057*_xlfn.IFS(H2057&lt;=350,INDEX('Pliegos Tarifarios (Las Condes)'!$F:$F,MATCH($B2057,'Pliegos Tarifarios (Las Condes)'!$A:$A,0)),H2057&lt;=500,INDEX('Pliegos Tarifarios (Las Condes)'!$G:$G,MATCH($B2057,'Pliegos Tarifarios (Las Condes)'!$A:$A,0)),H2057&lt;=1000,INDEX('Pliegos Tarifarios (Las Condes)'!$H:$H,MATCH($B2057,'Pliegos Tarifarios (Las Condes)'!$A:$A,0)),H2057&lt;=5000,INDEX('Pliegos Tarifarios (Las Condes)'!$I:$I,MATCH($B2057,'Pliegos Tarifarios (Las Condes)'!$A:$A,0)),H2057&gt;5000,INDEX('Pliegos Tarifarios (Las Condes)'!$J:$J,MATCH($B2057,'Pliegos Tarifarios (Las Condes)'!$A:$A,0)))/1.19</f>
        <v>1926.9962279831934</v>
      </c>
      <c r="R2057" s="19">
        <f>INDEX('Pliegos Tarifarios (Las Condes)'!$K:$K,MATCH($B2057,'Pliegos Tarifarios (Las Condes)'!$A:$A,0))</f>
        <v>723.32799999999997</v>
      </c>
      <c r="S2057" s="21">
        <f t="shared" ref="S2057:S2120" si="99">SUM(M2057:R2057)</f>
        <v>149259.09589248316</v>
      </c>
      <c r="T2057" s="21">
        <f t="shared" ref="T2057:T2120" si="100">S2057*0.19</f>
        <v>28359.2282195718</v>
      </c>
      <c r="U2057" s="19">
        <v>0</v>
      </c>
      <c r="V2057" s="21">
        <f t="shared" ref="V2057:V2120" si="101">SUM(S2057:T2057)</f>
        <v>177618.32411205495</v>
      </c>
    </row>
    <row r="2058" spans="1:22" x14ac:dyDescent="0.3">
      <c r="A2058" s="3" t="s">
        <v>144</v>
      </c>
      <c r="B2058" s="3">
        <v>5</v>
      </c>
      <c r="C2058" s="4" t="s">
        <v>186</v>
      </c>
      <c r="D2058" s="3" t="s">
        <v>676</v>
      </c>
      <c r="E2058" s="3" t="s">
        <v>121</v>
      </c>
      <c r="F2058" s="4" t="s">
        <v>677</v>
      </c>
      <c r="G2058" s="3" t="s">
        <v>16</v>
      </c>
      <c r="H2058" s="5">
        <v>822.97439999999995</v>
      </c>
      <c r="I2058" s="5">
        <v>2.2132999999999998</v>
      </c>
      <c r="J2058" s="5">
        <v>2.1709999999999998</v>
      </c>
      <c r="K2058" s="6">
        <v>0.98088826638955406</v>
      </c>
      <c r="L2058" s="5">
        <v>27.43</v>
      </c>
      <c r="M2058" s="19">
        <f>H2058*INDEX('Pliegos Tarifarios (Las Condes)'!$B:$B,MATCH($B2058,'Pliegos Tarifarios (Las Condes)'!$A:$A,0))</f>
        <v>97800.631747199994</v>
      </c>
      <c r="N2058" s="19">
        <f>I2058*INDEX('Pliegos Tarifarios (Las Condes)'!$C:$C,MATCH($B2058,'Pliegos Tarifarios (Las Condes)'!$A:$A,0))</f>
        <v>7526.262464299999</v>
      </c>
      <c r="O2058" s="19">
        <f>J2058*INDEX('Pliegos Tarifarios (Las Condes)'!$D:$D,MATCH($B2058,'Pliegos Tarifarios (Las Condes)'!$A:$A,0))</f>
        <v>30610.479093999998</v>
      </c>
      <c r="P2058" s="19">
        <f>H2058*INDEX('Pliegos Tarifarios (Las Condes)'!$E:$E,MATCH($B2058,'Pliegos Tarifarios (Las Condes)'!$A:$A,0))</f>
        <v>10642.7049408</v>
      </c>
      <c r="Q2058" s="19" cm="1">
        <f t="array" ref="Q2058">H2058*_xlfn.IFS(H2058&lt;=350,INDEX('Pliegos Tarifarios (Las Condes)'!$F:$F,MATCH($B2058,'Pliegos Tarifarios (Las Condes)'!$A:$A,0)),H2058&lt;=500,INDEX('Pliegos Tarifarios (Las Condes)'!$G:$G,MATCH($B2058,'Pliegos Tarifarios (Las Condes)'!$A:$A,0)),H2058&lt;=1000,INDEX('Pliegos Tarifarios (Las Condes)'!$H:$H,MATCH($B2058,'Pliegos Tarifarios (Las Condes)'!$A:$A,0)),H2058&lt;=5000,INDEX('Pliegos Tarifarios (Las Condes)'!$I:$I,MATCH($B2058,'Pliegos Tarifarios (Las Condes)'!$A:$A,0)),H2058&gt;5000,INDEX('Pliegos Tarifarios (Las Condes)'!$J:$J,MATCH($B2058,'Pliegos Tarifarios (Las Condes)'!$A:$A,0)))/1.19</f>
        <v>1930.1861768067231</v>
      </c>
      <c r="R2058" s="19">
        <f>INDEX('Pliegos Tarifarios (Las Condes)'!$K:$K,MATCH($B2058,'Pliegos Tarifarios (Las Condes)'!$A:$A,0))</f>
        <v>723.32799999999997</v>
      </c>
      <c r="S2058" s="21">
        <f t="shared" si="99"/>
        <v>149233.59242310672</v>
      </c>
      <c r="T2058" s="21">
        <f t="shared" si="100"/>
        <v>28354.382560390277</v>
      </c>
      <c r="U2058" s="19">
        <v>0</v>
      </c>
      <c r="V2058" s="21">
        <f t="shared" si="101"/>
        <v>177587.974983497</v>
      </c>
    </row>
    <row r="2059" spans="1:22" x14ac:dyDescent="0.3">
      <c r="A2059" s="3" t="s">
        <v>144</v>
      </c>
      <c r="B2059" s="3">
        <v>5</v>
      </c>
      <c r="C2059" s="4" t="s">
        <v>186</v>
      </c>
      <c r="D2059" s="3" t="s">
        <v>678</v>
      </c>
      <c r="E2059" s="3" t="s">
        <v>121</v>
      </c>
      <c r="F2059" s="4" t="s">
        <v>679</v>
      </c>
      <c r="G2059" s="3" t="s">
        <v>16</v>
      </c>
      <c r="H2059" s="5">
        <v>821.44150000000002</v>
      </c>
      <c r="I2059" s="5">
        <v>2.2235999999999998</v>
      </c>
      <c r="J2059" s="5">
        <v>2.1644000000000001</v>
      </c>
      <c r="K2059" s="6">
        <v>0.97337650656592922</v>
      </c>
      <c r="L2059" s="5">
        <v>27.38</v>
      </c>
      <c r="M2059" s="19">
        <f>H2059*INDEX('Pliegos Tarifarios (Las Condes)'!$B:$B,MATCH($B2059,'Pliegos Tarifarios (Las Condes)'!$A:$A,0))</f>
        <v>97618.464976999996</v>
      </c>
      <c r="N2059" s="19">
        <f>I2059*INDEX('Pliegos Tarifarios (Las Condes)'!$C:$C,MATCH($B2059,'Pliegos Tarifarios (Las Condes)'!$A:$A,0))</f>
        <v>7561.2873155999996</v>
      </c>
      <c r="O2059" s="19">
        <f>J2059*INDEX('Pliegos Tarifarios (Las Condes)'!$D:$D,MATCH($B2059,'Pliegos Tarifarios (Las Condes)'!$A:$A,0))</f>
        <v>30517.4209816</v>
      </c>
      <c r="P2059" s="19">
        <f>H2059*INDEX('Pliegos Tarifarios (Las Condes)'!$E:$E,MATCH($B2059,'Pliegos Tarifarios (Las Condes)'!$A:$A,0))</f>
        <v>10622.881478000001</v>
      </c>
      <c r="Q2059" s="19" cm="1">
        <f t="array" ref="Q2059">H2059*_xlfn.IFS(H2059&lt;=350,INDEX('Pliegos Tarifarios (Las Condes)'!$F:$F,MATCH($B2059,'Pliegos Tarifarios (Las Condes)'!$A:$A,0)),H2059&lt;=500,INDEX('Pliegos Tarifarios (Las Condes)'!$G:$G,MATCH($B2059,'Pliegos Tarifarios (Las Condes)'!$A:$A,0)),H2059&lt;=1000,INDEX('Pliegos Tarifarios (Las Condes)'!$H:$H,MATCH($B2059,'Pliegos Tarifarios (Las Condes)'!$A:$A,0)),H2059&lt;=5000,INDEX('Pliegos Tarifarios (Las Condes)'!$I:$I,MATCH($B2059,'Pliegos Tarifarios (Las Condes)'!$A:$A,0)),H2059&gt;5000,INDEX('Pliegos Tarifarios (Las Condes)'!$J:$J,MATCH($B2059,'Pliegos Tarifarios (Las Condes)'!$A:$A,0)))/1.19</f>
        <v>1926.5909466386559</v>
      </c>
      <c r="R2059" s="19">
        <f>INDEX('Pliegos Tarifarios (Las Condes)'!$K:$K,MATCH($B2059,'Pliegos Tarifarios (Las Condes)'!$A:$A,0))</f>
        <v>723.32799999999997</v>
      </c>
      <c r="S2059" s="21">
        <f t="shared" si="99"/>
        <v>148969.97369883867</v>
      </c>
      <c r="T2059" s="21">
        <f t="shared" si="100"/>
        <v>28304.295002779349</v>
      </c>
      <c r="U2059" s="19">
        <v>0</v>
      </c>
      <c r="V2059" s="21">
        <f t="shared" si="101"/>
        <v>177274.26870161801</v>
      </c>
    </row>
    <row r="2060" spans="1:22" x14ac:dyDescent="0.3">
      <c r="A2060" s="3" t="s">
        <v>144</v>
      </c>
      <c r="B2060" s="3">
        <v>5</v>
      </c>
      <c r="C2060" s="4" t="s">
        <v>186</v>
      </c>
      <c r="D2060" s="3" t="s">
        <v>680</v>
      </c>
      <c r="E2060" s="3" t="s">
        <v>121</v>
      </c>
      <c r="F2060" s="4" t="s">
        <v>681</v>
      </c>
      <c r="G2060" s="3" t="s">
        <v>16</v>
      </c>
      <c r="H2060" s="5">
        <v>824.28139999999996</v>
      </c>
      <c r="I2060" s="5">
        <v>2.1747999999999998</v>
      </c>
      <c r="J2060" s="5">
        <v>2.1747999999999998</v>
      </c>
      <c r="K2060" s="6">
        <v>1</v>
      </c>
      <c r="L2060" s="5">
        <v>27.48</v>
      </c>
      <c r="M2060" s="19">
        <f>H2060*INDEX('Pliegos Tarifarios (Las Condes)'!$B:$B,MATCH($B2060,'Pliegos Tarifarios (Las Condes)'!$A:$A,0))</f>
        <v>97955.953013199993</v>
      </c>
      <c r="N2060" s="19">
        <f>I2060*INDEX('Pliegos Tarifarios (Las Condes)'!$C:$C,MATCH($B2060,'Pliegos Tarifarios (Las Condes)'!$A:$A,0))</f>
        <v>7395.3443307999996</v>
      </c>
      <c r="O2060" s="19">
        <f>J2060*INDEX('Pliegos Tarifarios (Las Condes)'!$D:$D,MATCH($B2060,'Pliegos Tarifarios (Las Condes)'!$A:$A,0))</f>
        <v>30664.058007199998</v>
      </c>
      <c r="P2060" s="19">
        <f>H2060*INDEX('Pliegos Tarifarios (Las Condes)'!$E:$E,MATCH($B2060,'Pliegos Tarifarios (Las Condes)'!$A:$A,0))</f>
        <v>10659.6070648</v>
      </c>
      <c r="Q2060" s="19" cm="1">
        <f t="array" ref="Q2060">H2060*_xlfn.IFS(H2060&lt;=350,INDEX('Pliegos Tarifarios (Las Condes)'!$F:$F,MATCH($B2060,'Pliegos Tarifarios (Las Condes)'!$A:$A,0)),H2060&lt;=500,INDEX('Pliegos Tarifarios (Las Condes)'!$G:$G,MATCH($B2060,'Pliegos Tarifarios (Las Condes)'!$A:$A,0)),H2060&lt;=1000,INDEX('Pliegos Tarifarios (Las Condes)'!$H:$H,MATCH($B2060,'Pliegos Tarifarios (Las Condes)'!$A:$A,0)),H2060&lt;=5000,INDEX('Pliegos Tarifarios (Las Condes)'!$I:$I,MATCH($B2060,'Pliegos Tarifarios (Las Condes)'!$A:$A,0)),H2060&gt;5000,INDEX('Pliegos Tarifarios (Las Condes)'!$J:$J,MATCH($B2060,'Pliegos Tarifarios (Las Condes)'!$A:$A,0)))/1.19</f>
        <v>1933.2515860504204</v>
      </c>
      <c r="R2060" s="19">
        <f>INDEX('Pliegos Tarifarios (Las Condes)'!$K:$K,MATCH($B2060,'Pliegos Tarifarios (Las Condes)'!$A:$A,0))</f>
        <v>723.32799999999997</v>
      </c>
      <c r="S2060" s="21">
        <f t="shared" si="99"/>
        <v>149331.54200205038</v>
      </c>
      <c r="T2060" s="21">
        <f t="shared" si="100"/>
        <v>28372.992980389572</v>
      </c>
      <c r="U2060" s="19">
        <v>0</v>
      </c>
      <c r="V2060" s="21">
        <f t="shared" si="101"/>
        <v>177704.53498243995</v>
      </c>
    </row>
    <row r="2061" spans="1:22" x14ac:dyDescent="0.3">
      <c r="A2061" s="3" t="s">
        <v>144</v>
      </c>
      <c r="B2061" s="3">
        <v>5</v>
      </c>
      <c r="C2061" s="4" t="s">
        <v>186</v>
      </c>
      <c r="D2061" s="3" t="s">
        <v>682</v>
      </c>
      <c r="E2061" s="3" t="s">
        <v>121</v>
      </c>
      <c r="F2061" s="4" t="s">
        <v>683</v>
      </c>
      <c r="G2061" s="3" t="s">
        <v>16</v>
      </c>
      <c r="H2061" s="5">
        <v>822.08079999999995</v>
      </c>
      <c r="I2061" s="5">
        <v>2.2305000000000001</v>
      </c>
      <c r="J2061" s="5">
        <v>2.1825999999999999</v>
      </c>
      <c r="K2061" s="6">
        <v>0.97852499439587526</v>
      </c>
      <c r="L2061" s="5">
        <v>27.4</v>
      </c>
      <c r="M2061" s="19">
        <f>H2061*INDEX('Pliegos Tarifarios (Las Condes)'!$B:$B,MATCH($B2061,'Pliegos Tarifarios (Las Condes)'!$A:$A,0))</f>
        <v>97694.438110399991</v>
      </c>
      <c r="N2061" s="19">
        <f>I2061*INDEX('Pliegos Tarifarios (Las Condes)'!$C:$C,MATCH($B2061,'Pliegos Tarifarios (Las Condes)'!$A:$A,0))</f>
        <v>7584.7505655000004</v>
      </c>
      <c r="O2061" s="19">
        <f>J2061*INDEX('Pliegos Tarifarios (Las Condes)'!$D:$D,MATCH($B2061,'Pliegos Tarifarios (Las Condes)'!$A:$A,0))</f>
        <v>30774.035776399996</v>
      </c>
      <c r="P2061" s="19">
        <f>H2061*INDEX('Pliegos Tarifarios (Las Condes)'!$E:$E,MATCH($B2061,'Pliegos Tarifarios (Las Condes)'!$A:$A,0))</f>
        <v>10631.148905599999</v>
      </c>
      <c r="Q2061" s="19" cm="1">
        <f t="array" ref="Q2061">H2061*_xlfn.IFS(H2061&lt;=350,INDEX('Pliegos Tarifarios (Las Condes)'!$F:$F,MATCH($B2061,'Pliegos Tarifarios (Las Condes)'!$A:$A,0)),H2061&lt;=500,INDEX('Pliegos Tarifarios (Las Condes)'!$G:$G,MATCH($B2061,'Pliegos Tarifarios (Las Condes)'!$A:$A,0)),H2061&lt;=1000,INDEX('Pliegos Tarifarios (Las Condes)'!$H:$H,MATCH($B2061,'Pliegos Tarifarios (Las Condes)'!$A:$A,0)),H2061&lt;=5000,INDEX('Pliegos Tarifarios (Las Condes)'!$I:$I,MATCH($B2061,'Pliegos Tarifarios (Las Condes)'!$A:$A,0)),H2061&gt;5000,INDEX('Pliegos Tarifarios (Las Condes)'!$J:$J,MATCH($B2061,'Pliegos Tarifarios (Las Condes)'!$A:$A,0)))/1.19</f>
        <v>1928.0903468907568</v>
      </c>
      <c r="R2061" s="19">
        <f>INDEX('Pliegos Tarifarios (Las Condes)'!$K:$K,MATCH($B2061,'Pliegos Tarifarios (Las Condes)'!$A:$A,0))</f>
        <v>723.32799999999997</v>
      </c>
      <c r="S2061" s="21">
        <f t="shared" si="99"/>
        <v>149335.79170479078</v>
      </c>
      <c r="T2061" s="21">
        <f t="shared" si="100"/>
        <v>28373.800423910248</v>
      </c>
      <c r="U2061" s="19">
        <v>0</v>
      </c>
      <c r="V2061" s="21">
        <f t="shared" si="101"/>
        <v>177709.59212870104</v>
      </c>
    </row>
    <row r="2062" spans="1:22" x14ac:dyDescent="0.3">
      <c r="A2062" s="3" t="s">
        <v>144</v>
      </c>
      <c r="B2062" s="3">
        <v>5</v>
      </c>
      <c r="C2062" s="4" t="s">
        <v>186</v>
      </c>
      <c r="D2062" s="3" t="s">
        <v>684</v>
      </c>
      <c r="E2062" s="3" t="s">
        <v>121</v>
      </c>
      <c r="F2062" s="4" t="s">
        <v>685</v>
      </c>
      <c r="G2062" s="3" t="s">
        <v>16</v>
      </c>
      <c r="H2062" s="5">
        <v>823.89139999999998</v>
      </c>
      <c r="I2062" s="5">
        <v>2.2578999999999998</v>
      </c>
      <c r="J2062" s="5">
        <v>2.2389999999999999</v>
      </c>
      <c r="K2062" s="6">
        <v>0.99162939014128171</v>
      </c>
      <c r="L2062" s="5">
        <v>27.46</v>
      </c>
      <c r="M2062" s="19">
        <f>H2062*INDEX('Pliegos Tarifarios (Las Condes)'!$B:$B,MATCH($B2062,'Pliegos Tarifarios (Las Condes)'!$A:$A,0))</f>
        <v>97909.606193199987</v>
      </c>
      <c r="N2062" s="19">
        <f>I2062*INDEX('Pliegos Tarifarios (Las Condes)'!$C:$C,MATCH($B2062,'Pliegos Tarifarios (Las Condes)'!$A:$A,0))</f>
        <v>7677.9234708999993</v>
      </c>
      <c r="O2062" s="19">
        <f>J2062*INDEX('Pliegos Tarifarios (Las Condes)'!$D:$D,MATCH($B2062,'Pliegos Tarifarios (Las Condes)'!$A:$A,0))</f>
        <v>31569.259645999999</v>
      </c>
      <c r="P2062" s="19">
        <f>H2062*INDEX('Pliegos Tarifarios (Las Condes)'!$E:$E,MATCH($B2062,'Pliegos Tarifarios (Las Condes)'!$A:$A,0))</f>
        <v>10654.5635848</v>
      </c>
      <c r="Q2062" s="19" cm="1">
        <f t="array" ref="Q2062">H2062*_xlfn.IFS(H2062&lt;=350,INDEX('Pliegos Tarifarios (Las Condes)'!$F:$F,MATCH($B2062,'Pliegos Tarifarios (Las Condes)'!$A:$A,0)),H2062&lt;=500,INDEX('Pliegos Tarifarios (Las Condes)'!$G:$G,MATCH($B2062,'Pliegos Tarifarios (Las Condes)'!$A:$A,0)),H2062&lt;=1000,INDEX('Pliegos Tarifarios (Las Condes)'!$H:$H,MATCH($B2062,'Pliegos Tarifarios (Las Condes)'!$A:$A,0)),H2062&lt;=5000,INDEX('Pliegos Tarifarios (Las Condes)'!$I:$I,MATCH($B2062,'Pliegos Tarifarios (Las Condes)'!$A:$A,0)),H2062&gt;5000,INDEX('Pliegos Tarifarios (Las Condes)'!$J:$J,MATCH($B2062,'Pliegos Tarifarios (Las Condes)'!$A:$A,0)))/1.19</f>
        <v>1932.3368885714287</v>
      </c>
      <c r="R2062" s="19">
        <f>INDEX('Pliegos Tarifarios (Las Condes)'!$K:$K,MATCH($B2062,'Pliegos Tarifarios (Las Condes)'!$A:$A,0))</f>
        <v>723.32799999999997</v>
      </c>
      <c r="S2062" s="21">
        <f t="shared" si="99"/>
        <v>150467.01778347141</v>
      </c>
      <c r="T2062" s="21">
        <f t="shared" si="100"/>
        <v>28588.733378859568</v>
      </c>
      <c r="U2062" s="19">
        <v>0</v>
      </c>
      <c r="V2062" s="21">
        <f t="shared" si="101"/>
        <v>179055.75116233097</v>
      </c>
    </row>
    <row r="2063" spans="1:22" x14ac:dyDescent="0.3">
      <c r="A2063" s="3" t="s">
        <v>144</v>
      </c>
      <c r="B2063" s="3">
        <v>5</v>
      </c>
      <c r="C2063" s="4" t="s">
        <v>186</v>
      </c>
      <c r="D2063" s="3" t="s">
        <v>686</v>
      </c>
      <c r="E2063" s="3" t="s">
        <v>121</v>
      </c>
      <c r="F2063" s="4" t="s">
        <v>687</v>
      </c>
      <c r="G2063" s="3" t="s">
        <v>16</v>
      </c>
      <c r="H2063" s="5">
        <v>822.71019999999999</v>
      </c>
      <c r="I2063" s="5">
        <v>2.2881</v>
      </c>
      <c r="J2063" s="5">
        <v>2.2547999999999999</v>
      </c>
      <c r="K2063" s="6">
        <v>0.9854464402779598</v>
      </c>
      <c r="L2063" s="5">
        <v>27.42</v>
      </c>
      <c r="M2063" s="19">
        <f>H2063*INDEX('Pliegos Tarifarios (Las Condes)'!$B:$B,MATCH($B2063,'Pliegos Tarifarios (Las Condes)'!$A:$A,0))</f>
        <v>97769.2347476</v>
      </c>
      <c r="N2063" s="19">
        <f>I2063*INDEX('Pliegos Tarifarios (Las Condes)'!$C:$C,MATCH($B2063,'Pliegos Tarifarios (Las Condes)'!$A:$A,0))</f>
        <v>7780.6176950999998</v>
      </c>
      <c r="O2063" s="19">
        <f>J2063*INDEX('Pliegos Tarifarios (Las Condes)'!$D:$D,MATCH($B2063,'Pliegos Tarifarios (Las Condes)'!$A:$A,0))</f>
        <v>31792.035127199997</v>
      </c>
      <c r="P2063" s="19">
        <f>H2063*INDEX('Pliegos Tarifarios (Las Condes)'!$E:$E,MATCH($B2063,'Pliegos Tarifarios (Las Condes)'!$A:$A,0))</f>
        <v>10639.2883064</v>
      </c>
      <c r="Q2063" s="19" cm="1">
        <f t="array" ref="Q2063">H2063*_xlfn.IFS(H2063&lt;=350,INDEX('Pliegos Tarifarios (Las Condes)'!$F:$F,MATCH($B2063,'Pliegos Tarifarios (Las Condes)'!$A:$A,0)),H2063&lt;=500,INDEX('Pliegos Tarifarios (Las Condes)'!$G:$G,MATCH($B2063,'Pliegos Tarifarios (Las Condes)'!$A:$A,0)),H2063&lt;=1000,INDEX('Pliegos Tarifarios (Las Condes)'!$H:$H,MATCH($B2063,'Pliegos Tarifarios (Las Condes)'!$A:$A,0)),H2063&lt;=5000,INDEX('Pliegos Tarifarios (Las Condes)'!$I:$I,MATCH($B2063,'Pliegos Tarifarios (Las Condes)'!$A:$A,0)),H2063&gt;5000,INDEX('Pliegos Tarifarios (Las Condes)'!$J:$J,MATCH($B2063,'Pliegos Tarifarios (Las Condes)'!$A:$A,0)))/1.19</f>
        <v>1929.5665278991601</v>
      </c>
      <c r="R2063" s="19">
        <f>INDEX('Pliegos Tarifarios (Las Condes)'!$K:$K,MATCH($B2063,'Pliegos Tarifarios (Las Condes)'!$A:$A,0))</f>
        <v>723.32799999999997</v>
      </c>
      <c r="S2063" s="21">
        <f t="shared" si="99"/>
        <v>150634.07040419916</v>
      </c>
      <c r="T2063" s="21">
        <f t="shared" si="100"/>
        <v>28620.47337679784</v>
      </c>
      <c r="U2063" s="19">
        <v>0</v>
      </c>
      <c r="V2063" s="21">
        <f t="shared" si="101"/>
        <v>179254.54378099699</v>
      </c>
    </row>
    <row r="2064" spans="1:22" x14ac:dyDescent="0.3">
      <c r="A2064" s="3" t="s">
        <v>144</v>
      </c>
      <c r="B2064" s="3">
        <v>5</v>
      </c>
      <c r="C2064" s="4" t="s">
        <v>186</v>
      </c>
      <c r="D2064" s="3" t="s">
        <v>688</v>
      </c>
      <c r="E2064" s="3" t="s">
        <v>121</v>
      </c>
      <c r="F2064" s="4" t="s">
        <v>689</v>
      </c>
      <c r="G2064" s="3" t="s">
        <v>16</v>
      </c>
      <c r="H2064" s="5">
        <v>822.14859999999999</v>
      </c>
      <c r="I2064" s="5">
        <v>2.1827999999999999</v>
      </c>
      <c r="J2064" s="5">
        <v>2.1757</v>
      </c>
      <c r="K2064" s="6">
        <v>0.99674729704966103</v>
      </c>
      <c r="L2064" s="5">
        <v>27.4</v>
      </c>
      <c r="M2064" s="19">
        <f>H2064*INDEX('Pliegos Tarifarios (Las Condes)'!$B:$B,MATCH($B2064,'Pliegos Tarifarios (Las Condes)'!$A:$A,0))</f>
        <v>97702.495326799995</v>
      </c>
      <c r="N2064" s="19">
        <f>I2064*INDEX('Pliegos Tarifarios (Las Condes)'!$C:$C,MATCH($B2064,'Pliegos Tarifarios (Las Condes)'!$A:$A,0))</f>
        <v>7422.5480987999999</v>
      </c>
      <c r="O2064" s="19">
        <f>J2064*INDEX('Pliegos Tarifarios (Las Condes)'!$D:$D,MATCH($B2064,'Pliegos Tarifarios (Las Condes)'!$A:$A,0))</f>
        <v>30676.747749800001</v>
      </c>
      <c r="P2064" s="19">
        <f>H2064*INDEX('Pliegos Tarifarios (Las Condes)'!$E:$E,MATCH($B2064,'Pliegos Tarifarios (Las Condes)'!$A:$A,0))</f>
        <v>10632.0256952</v>
      </c>
      <c r="Q2064" s="19" cm="1">
        <f t="array" ref="Q2064">H2064*_xlfn.IFS(H2064&lt;=350,INDEX('Pliegos Tarifarios (Las Condes)'!$F:$F,MATCH($B2064,'Pliegos Tarifarios (Las Condes)'!$A:$A,0)),H2064&lt;=500,INDEX('Pliegos Tarifarios (Las Condes)'!$G:$G,MATCH($B2064,'Pliegos Tarifarios (Las Condes)'!$A:$A,0)),H2064&lt;=1000,INDEX('Pliegos Tarifarios (Las Condes)'!$H:$H,MATCH($B2064,'Pliegos Tarifarios (Las Condes)'!$A:$A,0)),H2064&lt;=5000,INDEX('Pliegos Tarifarios (Las Condes)'!$I:$I,MATCH($B2064,'Pliegos Tarifarios (Las Condes)'!$A:$A,0)),H2064&gt;5000,INDEX('Pliegos Tarifarios (Las Condes)'!$J:$J,MATCH($B2064,'Pliegos Tarifarios (Las Condes)'!$A:$A,0)))/1.19</f>
        <v>1928.249363529412</v>
      </c>
      <c r="R2064" s="19">
        <f>INDEX('Pliegos Tarifarios (Las Condes)'!$K:$K,MATCH($B2064,'Pliegos Tarifarios (Las Condes)'!$A:$A,0))</f>
        <v>723.32799999999997</v>
      </c>
      <c r="S2064" s="21">
        <f t="shared" si="99"/>
        <v>149085.3942341294</v>
      </c>
      <c r="T2064" s="21">
        <f t="shared" si="100"/>
        <v>28326.224904484588</v>
      </c>
      <c r="U2064" s="19">
        <v>0</v>
      </c>
      <c r="V2064" s="21">
        <f t="shared" si="101"/>
        <v>177411.61913861398</v>
      </c>
    </row>
    <row r="2065" spans="1:22" x14ac:dyDescent="0.3">
      <c r="A2065" s="3" t="s">
        <v>144</v>
      </c>
      <c r="B2065" s="3">
        <v>5</v>
      </c>
      <c r="C2065" s="4" t="s">
        <v>186</v>
      </c>
      <c r="D2065" s="3" t="s">
        <v>690</v>
      </c>
      <c r="E2065" s="3" t="s">
        <v>121</v>
      </c>
      <c r="F2065" s="4" t="s">
        <v>691</v>
      </c>
      <c r="G2065" s="3" t="s">
        <v>16</v>
      </c>
      <c r="H2065" s="5">
        <v>824.899</v>
      </c>
      <c r="I2065" s="5">
        <v>2.2069000000000001</v>
      </c>
      <c r="J2065" s="5">
        <v>2.1999</v>
      </c>
      <c r="K2065" s="6">
        <v>0.99682812995604686</v>
      </c>
      <c r="L2065" s="5">
        <v>27.5</v>
      </c>
      <c r="M2065" s="19">
        <f>H2065*INDEX('Pliegos Tarifarios (Las Condes)'!$B:$B,MATCH($B2065,'Pliegos Tarifarios (Las Condes)'!$A:$A,0))</f>
        <v>98029.347362</v>
      </c>
      <c r="N2065" s="19">
        <f>I2065*INDEX('Pliegos Tarifarios (Las Condes)'!$C:$C,MATCH($B2065,'Pliegos Tarifarios (Las Condes)'!$A:$A,0))</f>
        <v>7504.4994499000004</v>
      </c>
      <c r="O2065" s="19">
        <f>J2065*INDEX('Pliegos Tarifarios (Las Condes)'!$D:$D,MATCH($B2065,'Pliegos Tarifarios (Las Condes)'!$A:$A,0))</f>
        <v>31017.9608286</v>
      </c>
      <c r="P2065" s="19">
        <f>H2065*INDEX('Pliegos Tarifarios (Las Condes)'!$E:$E,MATCH($B2065,'Pliegos Tarifarios (Las Condes)'!$A:$A,0))</f>
        <v>10667.593868</v>
      </c>
      <c r="Q2065" s="19" cm="1">
        <f t="array" ref="Q2065">H2065*_xlfn.IFS(H2065&lt;=350,INDEX('Pliegos Tarifarios (Las Condes)'!$F:$F,MATCH($B2065,'Pliegos Tarifarios (Las Condes)'!$A:$A,0)),H2065&lt;=500,INDEX('Pliegos Tarifarios (Las Condes)'!$G:$G,MATCH($B2065,'Pliegos Tarifarios (Las Condes)'!$A:$A,0)),H2065&lt;=1000,INDEX('Pliegos Tarifarios (Las Condes)'!$H:$H,MATCH($B2065,'Pliegos Tarifarios (Las Condes)'!$A:$A,0)),H2065&lt;=5000,INDEX('Pliegos Tarifarios (Las Condes)'!$I:$I,MATCH($B2065,'Pliegos Tarifarios (Las Condes)'!$A:$A,0)),H2065&gt;5000,INDEX('Pliegos Tarifarios (Las Condes)'!$J:$J,MATCH($B2065,'Pliegos Tarifarios (Las Condes)'!$A:$A,0)))/1.19</f>
        <v>1934.7000915966389</v>
      </c>
      <c r="R2065" s="19">
        <f>INDEX('Pliegos Tarifarios (Las Condes)'!$K:$K,MATCH($B2065,'Pliegos Tarifarios (Las Condes)'!$A:$A,0))</f>
        <v>723.32799999999997</v>
      </c>
      <c r="S2065" s="21">
        <f t="shared" si="99"/>
        <v>149877.42960009666</v>
      </c>
      <c r="T2065" s="21">
        <f t="shared" si="100"/>
        <v>28476.711624018364</v>
      </c>
      <c r="U2065" s="19">
        <v>0</v>
      </c>
      <c r="V2065" s="21">
        <f t="shared" si="101"/>
        <v>178354.14122411501</v>
      </c>
    </row>
    <row r="2066" spans="1:22" x14ac:dyDescent="0.3">
      <c r="A2066" s="3" t="s">
        <v>144</v>
      </c>
      <c r="B2066" s="3">
        <v>5</v>
      </c>
      <c r="C2066" s="4" t="s">
        <v>186</v>
      </c>
      <c r="D2066" s="3" t="s">
        <v>692</v>
      </c>
      <c r="E2066" s="3" t="s">
        <v>121</v>
      </c>
      <c r="F2066" s="4" t="s">
        <v>693</v>
      </c>
      <c r="G2066" s="3" t="s">
        <v>16</v>
      </c>
      <c r="H2066" s="5">
        <v>822.95849999999996</v>
      </c>
      <c r="I2066" s="5">
        <v>2.1869999999999998</v>
      </c>
      <c r="J2066" s="5">
        <v>2.1743999999999999</v>
      </c>
      <c r="K2066" s="6">
        <v>0.99423868312757202</v>
      </c>
      <c r="L2066" s="5">
        <v>27.43</v>
      </c>
      <c r="M2066" s="19">
        <f>H2066*INDEX('Pliegos Tarifarios (Las Condes)'!$B:$B,MATCH($B2066,'Pliegos Tarifarios (Las Condes)'!$A:$A,0))</f>
        <v>97798.742222999994</v>
      </c>
      <c r="N2066" s="19">
        <f>I2066*INDEX('Pliegos Tarifarios (Las Condes)'!$C:$C,MATCH($B2066,'Pliegos Tarifarios (Las Condes)'!$A:$A,0))</f>
        <v>7436.8300769999996</v>
      </c>
      <c r="O2066" s="19">
        <f>J2066*INDEX('Pliegos Tarifarios (Las Condes)'!$D:$D,MATCH($B2066,'Pliegos Tarifarios (Las Condes)'!$A:$A,0))</f>
        <v>30658.4181216</v>
      </c>
      <c r="P2066" s="19">
        <f>H2066*INDEX('Pliegos Tarifarios (Las Condes)'!$E:$E,MATCH($B2066,'Pliegos Tarifarios (Las Condes)'!$A:$A,0))</f>
        <v>10642.499322</v>
      </c>
      <c r="Q2066" s="19" cm="1">
        <f t="array" ref="Q2066">H2066*_xlfn.IFS(H2066&lt;=350,INDEX('Pliegos Tarifarios (Las Condes)'!$F:$F,MATCH($B2066,'Pliegos Tarifarios (Las Condes)'!$A:$A,0)),H2066&lt;=500,INDEX('Pliegos Tarifarios (Las Condes)'!$G:$G,MATCH($B2066,'Pliegos Tarifarios (Las Condes)'!$A:$A,0)),H2066&lt;=1000,INDEX('Pliegos Tarifarios (Las Condes)'!$H:$H,MATCH($B2066,'Pliegos Tarifarios (Las Condes)'!$A:$A,0)),H2066&lt;=5000,INDEX('Pliegos Tarifarios (Las Condes)'!$I:$I,MATCH($B2066,'Pliegos Tarifarios (Las Condes)'!$A:$A,0)),H2066&gt;5000,INDEX('Pliegos Tarifarios (Las Condes)'!$J:$J,MATCH($B2066,'Pliegos Tarifarios (Las Condes)'!$A:$A,0)))/1.19</f>
        <v>1930.1488852941177</v>
      </c>
      <c r="R2066" s="19">
        <f>INDEX('Pliegos Tarifarios (Las Condes)'!$K:$K,MATCH($B2066,'Pliegos Tarifarios (Las Condes)'!$A:$A,0))</f>
        <v>723.32799999999997</v>
      </c>
      <c r="S2066" s="21">
        <f t="shared" si="99"/>
        <v>149189.96662889412</v>
      </c>
      <c r="T2066" s="21">
        <f t="shared" si="100"/>
        <v>28346.093659489885</v>
      </c>
      <c r="U2066" s="19">
        <v>0</v>
      </c>
      <c r="V2066" s="21">
        <f t="shared" si="101"/>
        <v>177536.060288384</v>
      </c>
    </row>
    <row r="2067" spans="1:22" x14ac:dyDescent="0.3">
      <c r="A2067" s="3" t="s">
        <v>144</v>
      </c>
      <c r="B2067" s="3">
        <v>5</v>
      </c>
      <c r="C2067" s="4" t="s">
        <v>186</v>
      </c>
      <c r="D2067" s="3" t="s">
        <v>694</v>
      </c>
      <c r="E2067" s="3" t="s">
        <v>121</v>
      </c>
      <c r="F2067" s="4" t="s">
        <v>695</v>
      </c>
      <c r="G2067" s="3" t="s">
        <v>16</v>
      </c>
      <c r="H2067" s="5">
        <v>822.15470000000005</v>
      </c>
      <c r="I2067" s="5">
        <v>2.2021999999999999</v>
      </c>
      <c r="J2067" s="5">
        <v>2.2021999999999999</v>
      </c>
      <c r="K2067" s="6">
        <v>1</v>
      </c>
      <c r="L2067" s="5">
        <v>27.41</v>
      </c>
      <c r="M2067" s="19">
        <f>H2067*INDEX('Pliegos Tarifarios (Las Condes)'!$B:$B,MATCH($B2067,'Pliegos Tarifarios (Las Condes)'!$A:$A,0))</f>
        <v>97703.220238599999</v>
      </c>
      <c r="N2067" s="19">
        <f>I2067*INDEX('Pliegos Tarifarios (Las Condes)'!$C:$C,MATCH($B2067,'Pliegos Tarifarios (Las Condes)'!$A:$A,0))</f>
        <v>7488.5172361999994</v>
      </c>
      <c r="O2067" s="19">
        <f>J2067*INDEX('Pliegos Tarifarios (Las Condes)'!$D:$D,MATCH($B2067,'Pliegos Tarifarios (Las Condes)'!$A:$A,0))</f>
        <v>31050.390170799998</v>
      </c>
      <c r="P2067" s="19">
        <f>H2067*INDEX('Pliegos Tarifarios (Las Condes)'!$E:$E,MATCH($B2067,'Pliegos Tarifarios (Las Condes)'!$A:$A,0))</f>
        <v>10632.1045804</v>
      </c>
      <c r="Q2067" s="19" cm="1">
        <f t="array" ref="Q2067">H2067*_xlfn.IFS(H2067&lt;=350,INDEX('Pliegos Tarifarios (Las Condes)'!$F:$F,MATCH($B2067,'Pliegos Tarifarios (Las Condes)'!$A:$A,0)),H2067&lt;=500,INDEX('Pliegos Tarifarios (Las Condes)'!$G:$G,MATCH($B2067,'Pliegos Tarifarios (Las Condes)'!$A:$A,0)),H2067&lt;=1000,INDEX('Pliegos Tarifarios (Las Condes)'!$H:$H,MATCH($B2067,'Pliegos Tarifarios (Las Condes)'!$A:$A,0)),H2067&lt;=5000,INDEX('Pliegos Tarifarios (Las Condes)'!$I:$I,MATCH($B2067,'Pliegos Tarifarios (Las Condes)'!$A:$A,0)),H2067&gt;5000,INDEX('Pliegos Tarifarios (Las Condes)'!$J:$J,MATCH($B2067,'Pliegos Tarifarios (Las Condes)'!$A:$A,0)))/1.19</f>
        <v>1928.263670336135</v>
      </c>
      <c r="R2067" s="19">
        <f>INDEX('Pliegos Tarifarios (Las Condes)'!$K:$K,MATCH($B2067,'Pliegos Tarifarios (Las Condes)'!$A:$A,0))</f>
        <v>723.32799999999997</v>
      </c>
      <c r="S2067" s="21">
        <f t="shared" si="99"/>
        <v>149525.82389633614</v>
      </c>
      <c r="T2067" s="21">
        <f t="shared" si="100"/>
        <v>28409.906540303866</v>
      </c>
      <c r="U2067" s="19">
        <v>0</v>
      </c>
      <c r="V2067" s="21">
        <f t="shared" si="101"/>
        <v>177935.73043664001</v>
      </c>
    </row>
    <row r="2068" spans="1:22" x14ac:dyDescent="0.3">
      <c r="A2068" s="3" t="s">
        <v>144</v>
      </c>
      <c r="B2068" s="3">
        <v>5</v>
      </c>
      <c r="C2068" s="4" t="s">
        <v>186</v>
      </c>
      <c r="D2068" s="3" t="s">
        <v>696</v>
      </c>
      <c r="E2068" s="3" t="s">
        <v>121</v>
      </c>
      <c r="F2068" s="4" t="s">
        <v>697</v>
      </c>
      <c r="G2068" s="3" t="s">
        <v>16</v>
      </c>
      <c r="H2068" s="5">
        <v>822.1191</v>
      </c>
      <c r="I2068" s="5">
        <v>2.2414000000000001</v>
      </c>
      <c r="J2068" s="5">
        <v>2.2014999999999998</v>
      </c>
      <c r="K2068" s="6">
        <v>0.9821986258588381</v>
      </c>
      <c r="L2068" s="5">
        <v>27.4</v>
      </c>
      <c r="M2068" s="19">
        <f>H2068*INDEX('Pliegos Tarifarios (Las Condes)'!$B:$B,MATCH($B2068,'Pliegos Tarifarios (Las Condes)'!$A:$A,0))</f>
        <v>97698.989605800001</v>
      </c>
      <c r="N2068" s="19">
        <f>I2068*INDEX('Pliegos Tarifarios (Las Condes)'!$C:$C,MATCH($B2068,'Pliegos Tarifarios (Las Condes)'!$A:$A,0))</f>
        <v>7621.8156994000001</v>
      </c>
      <c r="O2068" s="19">
        <f>J2068*INDEX('Pliegos Tarifarios (Las Condes)'!$D:$D,MATCH($B2068,'Pliegos Tarifarios (Las Condes)'!$A:$A,0))</f>
        <v>31040.520370999999</v>
      </c>
      <c r="P2068" s="19">
        <f>H2068*INDEX('Pliegos Tarifarios (Las Condes)'!$E:$E,MATCH($B2068,'Pliegos Tarifarios (Las Condes)'!$A:$A,0))</f>
        <v>10631.644201200001</v>
      </c>
      <c r="Q2068" s="19" cm="1">
        <f t="array" ref="Q2068">H2068*_xlfn.IFS(H2068&lt;=350,INDEX('Pliegos Tarifarios (Las Condes)'!$F:$F,MATCH($B2068,'Pliegos Tarifarios (Las Condes)'!$A:$A,0)),H2068&lt;=500,INDEX('Pliegos Tarifarios (Las Condes)'!$G:$G,MATCH($B2068,'Pliegos Tarifarios (Las Condes)'!$A:$A,0)),H2068&lt;=1000,INDEX('Pliegos Tarifarios (Las Condes)'!$H:$H,MATCH($B2068,'Pliegos Tarifarios (Las Condes)'!$A:$A,0)),H2068&lt;=5000,INDEX('Pliegos Tarifarios (Las Condes)'!$I:$I,MATCH($B2068,'Pliegos Tarifarios (Las Condes)'!$A:$A,0)),H2068&gt;5000,INDEX('Pliegos Tarifarios (Las Condes)'!$J:$J,MATCH($B2068,'Pliegos Tarifarios (Las Condes)'!$A:$A,0)))/1.19</f>
        <v>1928.1801748739499</v>
      </c>
      <c r="R2068" s="19">
        <f>INDEX('Pliegos Tarifarios (Las Condes)'!$K:$K,MATCH($B2068,'Pliegos Tarifarios (Las Condes)'!$A:$A,0))</f>
        <v>723.32799999999997</v>
      </c>
      <c r="S2068" s="21">
        <f t="shared" si="99"/>
        <v>149644.47805227395</v>
      </c>
      <c r="T2068" s="21">
        <f t="shared" si="100"/>
        <v>28432.450829932051</v>
      </c>
      <c r="U2068" s="19">
        <v>0</v>
      </c>
      <c r="V2068" s="21">
        <f t="shared" si="101"/>
        <v>178076.928882206</v>
      </c>
    </row>
    <row r="2069" spans="1:22" x14ac:dyDescent="0.3">
      <c r="A2069" s="3" t="s">
        <v>144</v>
      </c>
      <c r="B2069" s="3">
        <v>5</v>
      </c>
      <c r="C2069" s="4" t="s">
        <v>186</v>
      </c>
      <c r="D2069" s="3" t="s">
        <v>698</v>
      </c>
      <c r="E2069" s="3" t="s">
        <v>121</v>
      </c>
      <c r="F2069" s="4" t="s">
        <v>699</v>
      </c>
      <c r="G2069" s="3" t="s">
        <v>16</v>
      </c>
      <c r="H2069" s="5">
        <v>823.58820000000003</v>
      </c>
      <c r="I2069" s="5">
        <v>2.2031000000000001</v>
      </c>
      <c r="J2069" s="5">
        <v>2.1859999999999999</v>
      </c>
      <c r="K2069" s="6">
        <v>0.99223820979528843</v>
      </c>
      <c r="L2069" s="5">
        <v>27.45</v>
      </c>
      <c r="M2069" s="19">
        <f>H2069*INDEX('Pliegos Tarifarios (Las Condes)'!$B:$B,MATCH($B2069,'Pliegos Tarifarios (Las Condes)'!$A:$A,0))</f>
        <v>97873.574511600003</v>
      </c>
      <c r="N2069" s="19">
        <f>I2069*INDEX('Pliegos Tarifarios (Las Condes)'!$C:$C,MATCH($B2069,'Pliegos Tarifarios (Las Condes)'!$A:$A,0))</f>
        <v>7491.5776600999998</v>
      </c>
      <c r="O2069" s="19">
        <f>J2069*INDEX('Pliegos Tarifarios (Las Condes)'!$D:$D,MATCH($B2069,'Pliegos Tarifarios (Las Condes)'!$A:$A,0))</f>
        <v>30821.974803999998</v>
      </c>
      <c r="P2069" s="19">
        <f>H2069*INDEX('Pliegos Tarifarios (Las Condes)'!$E:$E,MATCH($B2069,'Pliegos Tarifarios (Las Condes)'!$A:$A,0))</f>
        <v>10650.642602400001</v>
      </c>
      <c r="Q2069" s="19" cm="1">
        <f t="array" ref="Q2069">H2069*_xlfn.IFS(H2069&lt;=350,INDEX('Pliegos Tarifarios (Las Condes)'!$F:$F,MATCH($B2069,'Pliegos Tarifarios (Las Condes)'!$A:$A,0)),H2069&lt;=500,INDEX('Pliegos Tarifarios (Las Condes)'!$G:$G,MATCH($B2069,'Pliegos Tarifarios (Las Condes)'!$A:$A,0)),H2069&lt;=1000,INDEX('Pliegos Tarifarios (Las Condes)'!$H:$H,MATCH($B2069,'Pliegos Tarifarios (Las Condes)'!$A:$A,0)),H2069&lt;=5000,INDEX('Pliegos Tarifarios (Las Condes)'!$I:$I,MATCH($B2069,'Pliegos Tarifarios (Las Condes)'!$A:$A,0)),H2069&gt;5000,INDEX('Pliegos Tarifarios (Las Condes)'!$J:$J,MATCH($B2069,'Pliegos Tarifarios (Las Condes)'!$A:$A,0)))/1.19</f>
        <v>1931.6257699159669</v>
      </c>
      <c r="R2069" s="19">
        <f>INDEX('Pliegos Tarifarios (Las Condes)'!$K:$K,MATCH($B2069,'Pliegos Tarifarios (Las Condes)'!$A:$A,0))</f>
        <v>723.32799999999997</v>
      </c>
      <c r="S2069" s="21">
        <f t="shared" si="99"/>
        <v>149492.72334801598</v>
      </c>
      <c r="T2069" s="21">
        <f t="shared" si="100"/>
        <v>28403.617436123037</v>
      </c>
      <c r="U2069" s="19">
        <v>0</v>
      </c>
      <c r="V2069" s="21">
        <f t="shared" si="101"/>
        <v>177896.340784139</v>
      </c>
    </row>
    <row r="2070" spans="1:22" x14ac:dyDescent="0.3">
      <c r="A2070" s="3" t="s">
        <v>144</v>
      </c>
      <c r="B2070" s="3">
        <v>5</v>
      </c>
      <c r="C2070" s="4" t="s">
        <v>186</v>
      </c>
      <c r="D2070" s="3" t="s">
        <v>700</v>
      </c>
      <c r="E2070" s="3" t="s">
        <v>121</v>
      </c>
      <c r="F2070" s="4" t="s">
        <v>701</v>
      </c>
      <c r="G2070" s="3" t="s">
        <v>16</v>
      </c>
      <c r="H2070" s="5">
        <v>821.99480000000005</v>
      </c>
      <c r="I2070" s="5">
        <v>2.2326000000000001</v>
      </c>
      <c r="J2070" s="5">
        <v>2.1983999999999999</v>
      </c>
      <c r="K2070" s="6">
        <v>0.98468153722117702</v>
      </c>
      <c r="L2070" s="5">
        <v>27.4</v>
      </c>
      <c r="M2070" s="19">
        <f>H2070*INDEX('Pliegos Tarifarios (Las Condes)'!$B:$B,MATCH($B2070,'Pliegos Tarifarios (Las Condes)'!$A:$A,0))</f>
        <v>97684.218042399996</v>
      </c>
      <c r="N2070" s="19">
        <f>I2070*INDEX('Pliegos Tarifarios (Las Condes)'!$C:$C,MATCH($B2070,'Pliegos Tarifarios (Las Condes)'!$A:$A,0))</f>
        <v>7591.8915546000007</v>
      </c>
      <c r="O2070" s="19">
        <f>J2070*INDEX('Pliegos Tarifarios (Las Condes)'!$D:$D,MATCH($B2070,'Pliegos Tarifarios (Las Condes)'!$A:$A,0))</f>
        <v>30996.811257599998</v>
      </c>
      <c r="P2070" s="19">
        <f>H2070*INDEX('Pliegos Tarifarios (Las Condes)'!$E:$E,MATCH($B2070,'Pliegos Tarifarios (Las Condes)'!$A:$A,0))</f>
        <v>10630.036753600001</v>
      </c>
      <c r="Q2070" s="19" cm="1">
        <f t="array" ref="Q2070">H2070*_xlfn.IFS(H2070&lt;=350,INDEX('Pliegos Tarifarios (Las Condes)'!$F:$F,MATCH($B2070,'Pliegos Tarifarios (Las Condes)'!$A:$A,0)),H2070&lt;=500,INDEX('Pliegos Tarifarios (Las Condes)'!$G:$G,MATCH($B2070,'Pliegos Tarifarios (Las Condes)'!$A:$A,0)),H2070&lt;=1000,INDEX('Pliegos Tarifarios (Las Condes)'!$H:$H,MATCH($B2070,'Pliegos Tarifarios (Las Condes)'!$A:$A,0)),H2070&lt;=5000,INDEX('Pliegos Tarifarios (Las Condes)'!$I:$I,MATCH($B2070,'Pliegos Tarifarios (Las Condes)'!$A:$A,0)),H2070&gt;5000,INDEX('Pliegos Tarifarios (Las Condes)'!$J:$J,MATCH($B2070,'Pliegos Tarifarios (Las Condes)'!$A:$A,0)))/1.19</f>
        <v>1927.8886443697484</v>
      </c>
      <c r="R2070" s="19">
        <f>INDEX('Pliegos Tarifarios (Las Condes)'!$K:$K,MATCH($B2070,'Pliegos Tarifarios (Las Condes)'!$A:$A,0))</f>
        <v>723.32799999999997</v>
      </c>
      <c r="S2070" s="21">
        <f t="shared" si="99"/>
        <v>149554.17425256976</v>
      </c>
      <c r="T2070" s="21">
        <f t="shared" si="100"/>
        <v>28415.293107988255</v>
      </c>
      <c r="U2070" s="19">
        <v>0</v>
      </c>
      <c r="V2070" s="21">
        <f t="shared" si="101"/>
        <v>177969.46736055802</v>
      </c>
    </row>
    <row r="2071" spans="1:22" x14ac:dyDescent="0.3">
      <c r="A2071" s="3" t="s">
        <v>144</v>
      </c>
      <c r="B2071" s="3">
        <v>5</v>
      </c>
      <c r="C2071" s="4" t="s">
        <v>186</v>
      </c>
      <c r="D2071" s="3" t="s">
        <v>702</v>
      </c>
      <c r="E2071" s="3" t="s">
        <v>121</v>
      </c>
      <c r="F2071" s="4" t="s">
        <v>703</v>
      </c>
      <c r="G2071" s="3" t="s">
        <v>16</v>
      </c>
      <c r="H2071" s="5">
        <v>822.44129999999996</v>
      </c>
      <c r="I2071" s="5">
        <v>2.2244000000000002</v>
      </c>
      <c r="J2071" s="5">
        <v>2.2244000000000002</v>
      </c>
      <c r="K2071" s="6">
        <v>1</v>
      </c>
      <c r="L2071" s="5">
        <v>27.41</v>
      </c>
      <c r="M2071" s="19">
        <f>H2071*INDEX('Pliegos Tarifarios (Las Condes)'!$B:$B,MATCH($B2071,'Pliegos Tarifarios (Las Condes)'!$A:$A,0))</f>
        <v>97737.279209399989</v>
      </c>
      <c r="N2071" s="19">
        <f>I2071*INDEX('Pliegos Tarifarios (Las Condes)'!$C:$C,MATCH($B2071,'Pliegos Tarifarios (Las Condes)'!$A:$A,0))</f>
        <v>7564.0076924000005</v>
      </c>
      <c r="O2071" s="19">
        <f>J2071*INDEX('Pliegos Tarifarios (Las Condes)'!$D:$D,MATCH($B2071,'Pliegos Tarifarios (Las Condes)'!$A:$A,0))</f>
        <v>31363.403821600001</v>
      </c>
      <c r="P2071" s="19">
        <f>H2071*INDEX('Pliegos Tarifarios (Las Condes)'!$E:$E,MATCH($B2071,'Pliegos Tarifarios (Las Condes)'!$A:$A,0))</f>
        <v>10635.8108916</v>
      </c>
      <c r="Q2071" s="19" cm="1">
        <f t="array" ref="Q2071">H2071*_xlfn.IFS(H2071&lt;=350,INDEX('Pliegos Tarifarios (Las Condes)'!$F:$F,MATCH($B2071,'Pliegos Tarifarios (Las Condes)'!$A:$A,0)),H2071&lt;=500,INDEX('Pliegos Tarifarios (Las Condes)'!$G:$G,MATCH($B2071,'Pliegos Tarifarios (Las Condes)'!$A:$A,0)),H2071&lt;=1000,INDEX('Pliegos Tarifarios (Las Condes)'!$H:$H,MATCH($B2071,'Pliegos Tarifarios (Las Condes)'!$A:$A,0)),H2071&lt;=5000,INDEX('Pliegos Tarifarios (Las Condes)'!$I:$I,MATCH($B2071,'Pliegos Tarifarios (Las Condes)'!$A:$A,0)),H2071&gt;5000,INDEX('Pliegos Tarifarios (Las Condes)'!$J:$J,MATCH($B2071,'Pliegos Tarifarios (Las Condes)'!$A:$A,0)))/1.19</f>
        <v>1928.9358557142859</v>
      </c>
      <c r="R2071" s="19">
        <f>INDEX('Pliegos Tarifarios (Las Condes)'!$K:$K,MATCH($B2071,'Pliegos Tarifarios (Las Condes)'!$A:$A,0))</f>
        <v>723.32799999999997</v>
      </c>
      <c r="S2071" s="21">
        <f t="shared" si="99"/>
        <v>149952.76547071428</v>
      </c>
      <c r="T2071" s="21">
        <f t="shared" si="100"/>
        <v>28491.025439435714</v>
      </c>
      <c r="U2071" s="19">
        <v>0</v>
      </c>
      <c r="V2071" s="21">
        <f t="shared" si="101"/>
        <v>178443.79091014998</v>
      </c>
    </row>
    <row r="2072" spans="1:22" x14ac:dyDescent="0.3">
      <c r="A2072" s="3" t="s">
        <v>144</v>
      </c>
      <c r="B2072" s="3">
        <v>5</v>
      </c>
      <c r="C2072" s="4" t="s">
        <v>186</v>
      </c>
      <c r="D2072" s="3" t="s">
        <v>704</v>
      </c>
      <c r="E2072" s="3" t="s">
        <v>121</v>
      </c>
      <c r="F2072" s="4" t="s">
        <v>705</v>
      </c>
      <c r="G2072" s="3" t="s">
        <v>16</v>
      </c>
      <c r="H2072" s="5">
        <v>822.01329999999996</v>
      </c>
      <c r="I2072" s="5">
        <v>2.2118000000000002</v>
      </c>
      <c r="J2072" s="5">
        <v>2.1804000000000001</v>
      </c>
      <c r="K2072" s="6">
        <v>0.98580341803056326</v>
      </c>
      <c r="L2072" s="5">
        <v>27.4</v>
      </c>
      <c r="M2072" s="19">
        <f>H2072*INDEX('Pliegos Tarifarios (Las Condes)'!$B:$B,MATCH($B2072,'Pliegos Tarifarios (Las Condes)'!$A:$A,0))</f>
        <v>97686.416545399989</v>
      </c>
      <c r="N2072" s="19">
        <f>I2072*INDEX('Pliegos Tarifarios (Las Condes)'!$C:$C,MATCH($B2072,'Pliegos Tarifarios (Las Condes)'!$A:$A,0))</f>
        <v>7521.1617578000005</v>
      </c>
      <c r="O2072" s="19">
        <f>J2072*INDEX('Pliegos Tarifarios (Las Condes)'!$D:$D,MATCH($B2072,'Pliegos Tarifarios (Las Condes)'!$A:$A,0))</f>
        <v>30743.016405600003</v>
      </c>
      <c r="P2072" s="19">
        <f>H2072*INDEX('Pliegos Tarifarios (Las Condes)'!$E:$E,MATCH($B2072,'Pliegos Tarifarios (Las Condes)'!$A:$A,0))</f>
        <v>10630.275995599999</v>
      </c>
      <c r="Q2072" s="19" cm="1">
        <f t="array" ref="Q2072">H2072*_xlfn.IFS(H2072&lt;=350,INDEX('Pliegos Tarifarios (Las Condes)'!$F:$F,MATCH($B2072,'Pliegos Tarifarios (Las Condes)'!$A:$A,0)),H2072&lt;=500,INDEX('Pliegos Tarifarios (Las Condes)'!$G:$G,MATCH($B2072,'Pliegos Tarifarios (Las Condes)'!$A:$A,0)),H2072&lt;=1000,INDEX('Pliegos Tarifarios (Las Condes)'!$H:$H,MATCH($B2072,'Pliegos Tarifarios (Las Condes)'!$A:$A,0)),H2072&lt;=5000,INDEX('Pliegos Tarifarios (Las Condes)'!$I:$I,MATCH($B2072,'Pliegos Tarifarios (Las Condes)'!$A:$A,0)),H2072&gt;5000,INDEX('Pliegos Tarifarios (Las Condes)'!$J:$J,MATCH($B2072,'Pliegos Tarifarios (Las Condes)'!$A:$A,0)))/1.19</f>
        <v>1927.9320338655464</v>
      </c>
      <c r="R2072" s="19">
        <f>INDEX('Pliegos Tarifarios (Las Condes)'!$K:$K,MATCH($B2072,'Pliegos Tarifarios (Las Condes)'!$A:$A,0))</f>
        <v>723.32799999999997</v>
      </c>
      <c r="S2072" s="21">
        <f t="shared" si="99"/>
        <v>149232.13073826555</v>
      </c>
      <c r="T2072" s="21">
        <f t="shared" si="100"/>
        <v>28354.104840270455</v>
      </c>
      <c r="U2072" s="19">
        <v>0</v>
      </c>
      <c r="V2072" s="21">
        <f t="shared" si="101"/>
        <v>177586.235578536</v>
      </c>
    </row>
    <row r="2073" spans="1:22" x14ac:dyDescent="0.3">
      <c r="A2073" s="3" t="s">
        <v>144</v>
      </c>
      <c r="B2073" s="3">
        <v>5</v>
      </c>
      <c r="C2073" s="4" t="s">
        <v>186</v>
      </c>
      <c r="D2073" s="3" t="s">
        <v>706</v>
      </c>
      <c r="E2073" s="3" t="s">
        <v>121</v>
      </c>
      <c r="F2073" s="4" t="s">
        <v>707</v>
      </c>
      <c r="G2073" s="3" t="s">
        <v>16</v>
      </c>
      <c r="H2073" s="5">
        <v>823.4067</v>
      </c>
      <c r="I2073" s="5">
        <v>2.19</v>
      </c>
      <c r="J2073" s="5">
        <v>2.1867999999999999</v>
      </c>
      <c r="K2073" s="6">
        <v>0.99853881278538814</v>
      </c>
      <c r="L2073" s="5">
        <v>27.45</v>
      </c>
      <c r="M2073" s="19">
        <f>H2073*INDEX('Pliegos Tarifarios (Las Condes)'!$B:$B,MATCH($B2073,'Pliegos Tarifarios (Las Condes)'!$A:$A,0))</f>
        <v>97852.005414599989</v>
      </c>
      <c r="N2073" s="19">
        <f>I2073*INDEX('Pliegos Tarifarios (Las Condes)'!$C:$C,MATCH($B2073,'Pliegos Tarifarios (Las Condes)'!$A:$A,0))</f>
        <v>7447.0314899999994</v>
      </c>
      <c r="O2073" s="19">
        <f>J2073*INDEX('Pliegos Tarifarios (Las Condes)'!$D:$D,MATCH($B2073,'Pliegos Tarifarios (Las Condes)'!$A:$A,0))</f>
        <v>30833.254575199997</v>
      </c>
      <c r="P2073" s="19">
        <f>H2073*INDEX('Pliegos Tarifarios (Las Condes)'!$E:$E,MATCH($B2073,'Pliegos Tarifarios (Las Condes)'!$A:$A,0))</f>
        <v>10648.295444400001</v>
      </c>
      <c r="Q2073" s="19" cm="1">
        <f t="array" ref="Q2073">H2073*_xlfn.IFS(H2073&lt;=350,INDEX('Pliegos Tarifarios (Las Condes)'!$F:$F,MATCH($B2073,'Pliegos Tarifarios (Las Condes)'!$A:$A,0)),H2073&lt;=500,INDEX('Pliegos Tarifarios (Las Condes)'!$G:$G,MATCH($B2073,'Pliegos Tarifarios (Las Condes)'!$A:$A,0)),H2073&lt;=1000,INDEX('Pliegos Tarifarios (Las Condes)'!$H:$H,MATCH($B2073,'Pliegos Tarifarios (Las Condes)'!$A:$A,0)),H2073&lt;=5000,INDEX('Pliegos Tarifarios (Las Condes)'!$I:$I,MATCH($B2073,'Pliegos Tarifarios (Las Condes)'!$A:$A,0)),H2073&gt;5000,INDEX('Pliegos Tarifarios (Las Condes)'!$J:$J,MATCH($B2073,'Pliegos Tarifarios (Las Condes)'!$A:$A,0)))/1.19</f>
        <v>1931.2000837815131</v>
      </c>
      <c r="R2073" s="19">
        <f>INDEX('Pliegos Tarifarios (Las Condes)'!$K:$K,MATCH($B2073,'Pliegos Tarifarios (Las Condes)'!$A:$A,0))</f>
        <v>723.32799999999997</v>
      </c>
      <c r="S2073" s="21">
        <f t="shared" si="99"/>
        <v>149435.11500798148</v>
      </c>
      <c r="T2073" s="21">
        <f t="shared" si="100"/>
        <v>28392.671851516483</v>
      </c>
      <c r="U2073" s="19">
        <v>0</v>
      </c>
      <c r="V2073" s="21">
        <f t="shared" si="101"/>
        <v>177827.78685949795</v>
      </c>
    </row>
    <row r="2074" spans="1:22" x14ac:dyDescent="0.3">
      <c r="A2074" s="3" t="s">
        <v>144</v>
      </c>
      <c r="B2074" s="3">
        <v>5</v>
      </c>
      <c r="C2074" s="4" t="s">
        <v>186</v>
      </c>
      <c r="D2074" s="3" t="s">
        <v>708</v>
      </c>
      <c r="E2074" s="3" t="s">
        <v>121</v>
      </c>
      <c r="F2074" s="4" t="s">
        <v>709</v>
      </c>
      <c r="G2074" s="3" t="s">
        <v>16</v>
      </c>
      <c r="H2074" s="5">
        <v>823.76689999999996</v>
      </c>
      <c r="I2074" s="5">
        <v>2.2004000000000001</v>
      </c>
      <c r="J2074" s="5">
        <v>2.1924999999999999</v>
      </c>
      <c r="K2074" s="6">
        <v>0.99640974368296664</v>
      </c>
      <c r="L2074" s="5">
        <v>27.46</v>
      </c>
      <c r="M2074" s="19">
        <f>H2074*INDEX('Pliegos Tarifarios (Las Condes)'!$B:$B,MATCH($B2074,'Pliegos Tarifarios (Las Condes)'!$A:$A,0))</f>
        <v>97894.810862199985</v>
      </c>
      <c r="N2074" s="19">
        <f>I2074*INDEX('Pliegos Tarifarios (Las Condes)'!$C:$C,MATCH($B2074,'Pliegos Tarifarios (Las Condes)'!$A:$A,0))</f>
        <v>7482.3963884000004</v>
      </c>
      <c r="O2074" s="19">
        <f>J2074*INDEX('Pliegos Tarifarios (Las Condes)'!$D:$D,MATCH($B2074,'Pliegos Tarifarios (Las Condes)'!$A:$A,0))</f>
        <v>30913.622944999999</v>
      </c>
      <c r="P2074" s="19">
        <f>H2074*INDEX('Pliegos Tarifarios (Las Condes)'!$E:$E,MATCH($B2074,'Pliegos Tarifarios (Las Condes)'!$A:$A,0))</f>
        <v>10652.953550799999</v>
      </c>
      <c r="Q2074" s="19" cm="1">
        <f t="array" ref="Q2074">H2074*_xlfn.IFS(H2074&lt;=350,INDEX('Pliegos Tarifarios (Las Condes)'!$F:$F,MATCH($B2074,'Pliegos Tarifarios (Las Condes)'!$A:$A,0)),H2074&lt;=500,INDEX('Pliegos Tarifarios (Las Condes)'!$G:$G,MATCH($B2074,'Pliegos Tarifarios (Las Condes)'!$A:$A,0)),H2074&lt;=1000,INDEX('Pliegos Tarifarios (Las Condes)'!$H:$H,MATCH($B2074,'Pliegos Tarifarios (Las Condes)'!$A:$A,0)),H2074&lt;=5000,INDEX('Pliegos Tarifarios (Las Condes)'!$I:$I,MATCH($B2074,'Pliegos Tarifarios (Las Condes)'!$A:$A,0)),H2074&gt;5000,INDEX('Pliegos Tarifarios (Las Condes)'!$J:$J,MATCH($B2074,'Pliegos Tarifarios (Las Condes)'!$A:$A,0)))/1.19</f>
        <v>1932.0448889915967</v>
      </c>
      <c r="R2074" s="19">
        <f>INDEX('Pliegos Tarifarios (Las Condes)'!$K:$K,MATCH($B2074,'Pliegos Tarifarios (Las Condes)'!$A:$A,0))</f>
        <v>723.32799999999997</v>
      </c>
      <c r="S2074" s="21">
        <f t="shared" si="99"/>
        <v>149599.15663539161</v>
      </c>
      <c r="T2074" s="21">
        <f t="shared" si="100"/>
        <v>28423.839760724408</v>
      </c>
      <c r="U2074" s="19">
        <v>0</v>
      </c>
      <c r="V2074" s="21">
        <f t="shared" si="101"/>
        <v>178022.99639611601</v>
      </c>
    </row>
    <row r="2075" spans="1:22" x14ac:dyDescent="0.3">
      <c r="A2075" s="3" t="s">
        <v>144</v>
      </c>
      <c r="B2075" s="3">
        <v>5</v>
      </c>
      <c r="C2075" s="4" t="s">
        <v>186</v>
      </c>
      <c r="D2075" s="3" t="s">
        <v>710</v>
      </c>
      <c r="E2075" s="3" t="s">
        <v>121</v>
      </c>
      <c r="F2075" s="4" t="s">
        <v>711</v>
      </c>
      <c r="G2075" s="3" t="s">
        <v>16</v>
      </c>
      <c r="H2075" s="5">
        <v>820.54700000000003</v>
      </c>
      <c r="I2075" s="5">
        <v>2.2892999999999999</v>
      </c>
      <c r="J2075" s="5">
        <v>2.1758000000000002</v>
      </c>
      <c r="K2075" s="6">
        <v>0.95042152623072562</v>
      </c>
      <c r="L2075" s="5">
        <v>27.35</v>
      </c>
      <c r="M2075" s="19">
        <f>H2075*INDEX('Pliegos Tarifarios (Las Condes)'!$B:$B,MATCH($B2075,'Pliegos Tarifarios (Las Condes)'!$A:$A,0))</f>
        <v>97512.164386000004</v>
      </c>
      <c r="N2075" s="19">
        <f>I2075*INDEX('Pliegos Tarifarios (Las Condes)'!$C:$C,MATCH($B2075,'Pliegos Tarifarios (Las Condes)'!$A:$A,0))</f>
        <v>7784.6982602999997</v>
      </c>
      <c r="O2075" s="19">
        <f>J2075*INDEX('Pliegos Tarifarios (Las Condes)'!$D:$D,MATCH($B2075,'Pliegos Tarifarios (Las Condes)'!$A:$A,0))</f>
        <v>30678.157721200001</v>
      </c>
      <c r="P2075" s="19">
        <f>H2075*INDEX('Pliegos Tarifarios (Las Condes)'!$E:$E,MATCH($B2075,'Pliegos Tarifarios (Las Condes)'!$A:$A,0))</f>
        <v>10611.313804000001</v>
      </c>
      <c r="Q2075" s="19" cm="1">
        <f t="array" ref="Q2075">H2075*_xlfn.IFS(H2075&lt;=350,INDEX('Pliegos Tarifarios (Las Condes)'!$F:$F,MATCH($B2075,'Pliegos Tarifarios (Las Condes)'!$A:$A,0)),H2075&lt;=500,INDEX('Pliegos Tarifarios (Las Condes)'!$G:$G,MATCH($B2075,'Pliegos Tarifarios (Las Condes)'!$A:$A,0)),H2075&lt;=1000,INDEX('Pliegos Tarifarios (Las Condes)'!$H:$H,MATCH($B2075,'Pliegos Tarifarios (Las Condes)'!$A:$A,0)),H2075&lt;=5000,INDEX('Pliegos Tarifarios (Las Condes)'!$I:$I,MATCH($B2075,'Pliegos Tarifarios (Las Condes)'!$A:$A,0)),H2075&gt;5000,INDEX('Pliegos Tarifarios (Las Condes)'!$J:$J,MATCH($B2075,'Pliegos Tarifarios (Las Condes)'!$A:$A,0)))/1.19</f>
        <v>1924.4930058823531</v>
      </c>
      <c r="R2075" s="19">
        <f>INDEX('Pliegos Tarifarios (Las Condes)'!$K:$K,MATCH($B2075,'Pliegos Tarifarios (Las Condes)'!$A:$A,0))</f>
        <v>723.32799999999997</v>
      </c>
      <c r="S2075" s="21">
        <f t="shared" si="99"/>
        <v>149234.15517738237</v>
      </c>
      <c r="T2075" s="21">
        <f t="shared" si="100"/>
        <v>28354.489483702651</v>
      </c>
      <c r="U2075" s="19">
        <v>0</v>
      </c>
      <c r="V2075" s="21">
        <f t="shared" si="101"/>
        <v>177588.64466108504</v>
      </c>
    </row>
    <row r="2076" spans="1:22" x14ac:dyDescent="0.3">
      <c r="A2076" s="3" t="s">
        <v>144</v>
      </c>
      <c r="B2076" s="3">
        <v>5</v>
      </c>
      <c r="C2076" s="4" t="s">
        <v>186</v>
      </c>
      <c r="D2076" s="3" t="s">
        <v>712</v>
      </c>
      <c r="E2076" s="3" t="s">
        <v>121</v>
      </c>
      <c r="F2076" s="4" t="s">
        <v>713</v>
      </c>
      <c r="G2076" s="3" t="s">
        <v>16</v>
      </c>
      <c r="H2076" s="5">
        <v>822.93430000000001</v>
      </c>
      <c r="I2076" s="5">
        <v>2.2772999999999999</v>
      </c>
      <c r="J2076" s="5">
        <v>2.1665000000000001</v>
      </c>
      <c r="K2076" s="6">
        <v>0.95134589206516496</v>
      </c>
      <c r="L2076" s="5">
        <v>27.43</v>
      </c>
      <c r="M2076" s="19">
        <f>H2076*INDEX('Pliegos Tarifarios (Las Condes)'!$B:$B,MATCH($B2076,'Pliegos Tarifarios (Las Condes)'!$A:$A,0))</f>
        <v>97795.86634339999</v>
      </c>
      <c r="N2076" s="19">
        <f>I2076*INDEX('Pliegos Tarifarios (Las Condes)'!$C:$C,MATCH($B2076,'Pliegos Tarifarios (Las Condes)'!$A:$A,0))</f>
        <v>7743.8926082999997</v>
      </c>
      <c r="O2076" s="19">
        <f>J2076*INDEX('Pliegos Tarifarios (Las Condes)'!$D:$D,MATCH($B2076,'Pliegos Tarifarios (Las Condes)'!$A:$A,0))</f>
        <v>30547.030381</v>
      </c>
      <c r="P2076" s="19">
        <f>H2076*INDEX('Pliegos Tarifarios (Las Condes)'!$E:$E,MATCH($B2076,'Pliegos Tarifarios (Las Condes)'!$A:$A,0))</f>
        <v>10642.186367600001</v>
      </c>
      <c r="Q2076" s="19" cm="1">
        <f t="array" ref="Q2076">H2076*_xlfn.IFS(H2076&lt;=350,INDEX('Pliegos Tarifarios (Las Condes)'!$F:$F,MATCH($B2076,'Pliegos Tarifarios (Las Condes)'!$A:$A,0)),H2076&lt;=500,INDEX('Pliegos Tarifarios (Las Condes)'!$G:$G,MATCH($B2076,'Pliegos Tarifarios (Las Condes)'!$A:$A,0)),H2076&lt;=1000,INDEX('Pliegos Tarifarios (Las Condes)'!$H:$H,MATCH($B2076,'Pliegos Tarifarios (Las Condes)'!$A:$A,0)),H2076&lt;=5000,INDEX('Pliegos Tarifarios (Las Condes)'!$I:$I,MATCH($B2076,'Pliegos Tarifarios (Las Condes)'!$A:$A,0)),H2076&gt;5000,INDEX('Pliegos Tarifarios (Las Condes)'!$J:$J,MATCH($B2076,'Pliegos Tarifarios (Las Condes)'!$A:$A,0)))/1.19</f>
        <v>1930.0921271428576</v>
      </c>
      <c r="R2076" s="19">
        <f>INDEX('Pliegos Tarifarios (Las Condes)'!$K:$K,MATCH($B2076,'Pliegos Tarifarios (Las Condes)'!$A:$A,0))</f>
        <v>723.32799999999997</v>
      </c>
      <c r="S2076" s="21">
        <f t="shared" si="99"/>
        <v>149382.39582744284</v>
      </c>
      <c r="T2076" s="21">
        <f t="shared" si="100"/>
        <v>28382.655207214142</v>
      </c>
      <c r="U2076" s="19">
        <v>0</v>
      </c>
      <c r="V2076" s="21">
        <f t="shared" si="101"/>
        <v>177765.05103465699</v>
      </c>
    </row>
    <row r="2077" spans="1:22" x14ac:dyDescent="0.3">
      <c r="A2077" s="3" t="s">
        <v>144</v>
      </c>
      <c r="B2077" s="3">
        <v>5</v>
      </c>
      <c r="C2077" s="4" t="s">
        <v>186</v>
      </c>
      <c r="D2077" s="3" t="s">
        <v>714</v>
      </c>
      <c r="E2077" s="3" t="s">
        <v>121</v>
      </c>
      <c r="F2077" s="4" t="s">
        <v>715</v>
      </c>
      <c r="G2077" s="3" t="s">
        <v>16</v>
      </c>
      <c r="H2077" s="5">
        <v>821.93169999999998</v>
      </c>
      <c r="I2077" s="5">
        <v>2.2505000000000002</v>
      </c>
      <c r="J2077" s="5">
        <v>2.2505000000000002</v>
      </c>
      <c r="K2077" s="6">
        <v>1</v>
      </c>
      <c r="L2077" s="5">
        <v>27.4</v>
      </c>
      <c r="M2077" s="19">
        <f>H2077*INDEX('Pliegos Tarifarios (Las Condes)'!$B:$B,MATCH($B2077,'Pliegos Tarifarios (Las Condes)'!$A:$A,0))</f>
        <v>97676.719364599994</v>
      </c>
      <c r="N2077" s="19">
        <f>I2077*INDEX('Pliegos Tarifarios (Las Condes)'!$C:$C,MATCH($B2077,'Pliegos Tarifarios (Las Condes)'!$A:$A,0))</f>
        <v>7652.7599855000008</v>
      </c>
      <c r="O2077" s="19">
        <f>J2077*INDEX('Pliegos Tarifarios (Las Condes)'!$D:$D,MATCH($B2077,'Pliegos Tarifarios (Las Condes)'!$A:$A,0))</f>
        <v>31731.406357000003</v>
      </c>
      <c r="P2077" s="19">
        <f>H2077*INDEX('Pliegos Tarifarios (Las Condes)'!$E:$E,MATCH($B2077,'Pliegos Tarifarios (Las Condes)'!$A:$A,0))</f>
        <v>10629.2207444</v>
      </c>
      <c r="Q2077" s="19" cm="1">
        <f t="array" ref="Q2077">H2077*_xlfn.IFS(H2077&lt;=350,INDEX('Pliegos Tarifarios (Las Condes)'!$F:$F,MATCH($B2077,'Pliegos Tarifarios (Las Condes)'!$A:$A,0)),H2077&lt;=500,INDEX('Pliegos Tarifarios (Las Condes)'!$G:$G,MATCH($B2077,'Pliegos Tarifarios (Las Condes)'!$A:$A,0)),H2077&lt;=1000,INDEX('Pliegos Tarifarios (Las Condes)'!$H:$H,MATCH($B2077,'Pliegos Tarifarios (Las Condes)'!$A:$A,0)),H2077&lt;=5000,INDEX('Pliegos Tarifarios (Las Condes)'!$I:$I,MATCH($B2077,'Pliegos Tarifarios (Las Condes)'!$A:$A,0)),H2077&gt;5000,INDEX('Pliegos Tarifarios (Las Condes)'!$J:$J,MATCH($B2077,'Pliegos Tarifarios (Las Condes)'!$A:$A,0)))/1.19</f>
        <v>1927.7406510084036</v>
      </c>
      <c r="R2077" s="19">
        <f>INDEX('Pliegos Tarifarios (Las Condes)'!$K:$K,MATCH($B2077,'Pliegos Tarifarios (Las Condes)'!$A:$A,0))</f>
        <v>723.32799999999997</v>
      </c>
      <c r="S2077" s="21">
        <f t="shared" si="99"/>
        <v>150341.17510250842</v>
      </c>
      <c r="T2077" s="21">
        <f t="shared" si="100"/>
        <v>28564.823269476601</v>
      </c>
      <c r="U2077" s="19">
        <v>0</v>
      </c>
      <c r="V2077" s="21">
        <f t="shared" si="101"/>
        <v>178905.99837198501</v>
      </c>
    </row>
    <row r="2078" spans="1:22" x14ac:dyDescent="0.3">
      <c r="A2078" s="3" t="s">
        <v>144</v>
      </c>
      <c r="B2078" s="3">
        <v>5</v>
      </c>
      <c r="C2078" s="4" t="s">
        <v>186</v>
      </c>
      <c r="D2078" s="3" t="s">
        <v>716</v>
      </c>
      <c r="E2078" s="3" t="s">
        <v>121</v>
      </c>
      <c r="F2078" s="4" t="s">
        <v>717</v>
      </c>
      <c r="G2078" s="3" t="s">
        <v>16</v>
      </c>
      <c r="H2078" s="5">
        <v>823.77449999999999</v>
      </c>
      <c r="I2078" s="5">
        <v>2.2738999999999998</v>
      </c>
      <c r="J2078" s="5">
        <v>2.1756000000000002</v>
      </c>
      <c r="K2078" s="6">
        <v>0.95677030652183492</v>
      </c>
      <c r="L2078" s="5">
        <v>27.46</v>
      </c>
      <c r="M2078" s="19">
        <f>H2078*INDEX('Pliegos Tarifarios (Las Condes)'!$B:$B,MATCH($B2078,'Pliegos Tarifarios (Las Condes)'!$A:$A,0))</f>
        <v>97895.714030999996</v>
      </c>
      <c r="N2078" s="19">
        <f>I2078*INDEX('Pliegos Tarifarios (Las Condes)'!$C:$C,MATCH($B2078,'Pliegos Tarifarios (Las Condes)'!$A:$A,0))</f>
        <v>7732.331006899999</v>
      </c>
      <c r="O2078" s="19">
        <f>J2078*INDEX('Pliegos Tarifarios (Las Condes)'!$D:$D,MATCH($B2078,'Pliegos Tarifarios (Las Condes)'!$A:$A,0))</f>
        <v>30675.337778400004</v>
      </c>
      <c r="P2078" s="19">
        <f>H2078*INDEX('Pliegos Tarifarios (Las Condes)'!$E:$E,MATCH($B2078,'Pliegos Tarifarios (Las Condes)'!$A:$A,0))</f>
        <v>10653.051834</v>
      </c>
      <c r="Q2078" s="19" cm="1">
        <f t="array" ref="Q2078">H2078*_xlfn.IFS(H2078&lt;=350,INDEX('Pliegos Tarifarios (Las Condes)'!$F:$F,MATCH($B2078,'Pliegos Tarifarios (Las Condes)'!$A:$A,0)),H2078&lt;=500,INDEX('Pliegos Tarifarios (Las Condes)'!$G:$G,MATCH($B2078,'Pliegos Tarifarios (Las Condes)'!$A:$A,0)),H2078&lt;=1000,INDEX('Pliegos Tarifarios (Las Condes)'!$H:$H,MATCH($B2078,'Pliegos Tarifarios (Las Condes)'!$A:$A,0)),H2078&lt;=5000,INDEX('Pliegos Tarifarios (Las Condes)'!$I:$I,MATCH($B2078,'Pliegos Tarifarios (Las Condes)'!$A:$A,0)),H2078&gt;5000,INDEX('Pliegos Tarifarios (Las Condes)'!$J:$J,MATCH($B2078,'Pliegos Tarifarios (Las Condes)'!$A:$A,0)))/1.19</f>
        <v>1932.0627138655466</v>
      </c>
      <c r="R2078" s="19">
        <f>INDEX('Pliegos Tarifarios (Las Condes)'!$K:$K,MATCH($B2078,'Pliegos Tarifarios (Las Condes)'!$A:$A,0))</f>
        <v>723.32799999999997</v>
      </c>
      <c r="S2078" s="21">
        <f t="shared" si="99"/>
        <v>149611.82536416556</v>
      </c>
      <c r="T2078" s="21">
        <f t="shared" si="100"/>
        <v>28426.246819191456</v>
      </c>
      <c r="U2078" s="19">
        <v>0</v>
      </c>
      <c r="V2078" s="21">
        <f t="shared" si="101"/>
        <v>178038.07218335703</v>
      </c>
    </row>
    <row r="2079" spans="1:22" x14ac:dyDescent="0.3">
      <c r="A2079" s="3" t="s">
        <v>144</v>
      </c>
      <c r="B2079" s="3">
        <v>5</v>
      </c>
      <c r="C2079" s="4" t="s">
        <v>186</v>
      </c>
      <c r="D2079" s="3" t="s">
        <v>718</v>
      </c>
      <c r="E2079" s="3" t="s">
        <v>121</v>
      </c>
      <c r="F2079" s="4" t="s">
        <v>719</v>
      </c>
      <c r="G2079" s="3" t="s">
        <v>16</v>
      </c>
      <c r="H2079" s="5">
        <v>820.8116</v>
      </c>
      <c r="I2079" s="5">
        <v>2.1802000000000001</v>
      </c>
      <c r="J2079" s="5">
        <v>2.1703999999999999</v>
      </c>
      <c r="K2079" s="6">
        <v>0.99550499954132632</v>
      </c>
      <c r="L2079" s="5">
        <v>27.36</v>
      </c>
      <c r="M2079" s="19">
        <f>H2079*INDEX('Pliegos Tarifarios (Las Condes)'!$B:$B,MATCH($B2079,'Pliegos Tarifarios (Las Condes)'!$A:$A,0))</f>
        <v>97543.60892079999</v>
      </c>
      <c r="N2079" s="19">
        <f>I2079*INDEX('Pliegos Tarifarios (Las Condes)'!$C:$C,MATCH($B2079,'Pliegos Tarifarios (Las Condes)'!$A:$A,0))</f>
        <v>7413.7068742000001</v>
      </c>
      <c r="O2079" s="19">
        <f>J2079*INDEX('Pliegos Tarifarios (Las Condes)'!$D:$D,MATCH($B2079,'Pliegos Tarifarios (Las Condes)'!$A:$A,0))</f>
        <v>30602.0192656</v>
      </c>
      <c r="P2079" s="19">
        <f>H2079*INDEX('Pliegos Tarifarios (Las Condes)'!$E:$E,MATCH($B2079,'Pliegos Tarifarios (Las Condes)'!$A:$A,0))</f>
        <v>10614.7356112</v>
      </c>
      <c r="Q2079" s="19" cm="1">
        <f t="array" ref="Q2079">H2079*_xlfn.IFS(H2079&lt;=350,INDEX('Pliegos Tarifarios (Las Condes)'!$F:$F,MATCH($B2079,'Pliegos Tarifarios (Las Condes)'!$A:$A,0)),H2079&lt;=500,INDEX('Pliegos Tarifarios (Las Condes)'!$G:$G,MATCH($B2079,'Pliegos Tarifarios (Las Condes)'!$A:$A,0)),H2079&lt;=1000,INDEX('Pliegos Tarifarios (Las Condes)'!$H:$H,MATCH($B2079,'Pliegos Tarifarios (Las Condes)'!$A:$A,0)),H2079&lt;=5000,INDEX('Pliegos Tarifarios (Las Condes)'!$I:$I,MATCH($B2079,'Pliegos Tarifarios (Las Condes)'!$A:$A,0)),H2079&gt;5000,INDEX('Pliegos Tarifarios (Las Condes)'!$J:$J,MATCH($B2079,'Pliegos Tarifarios (Las Condes)'!$A:$A,0)))/1.19</f>
        <v>1925.1135929411769</v>
      </c>
      <c r="R2079" s="19">
        <f>INDEX('Pliegos Tarifarios (Las Condes)'!$K:$K,MATCH($B2079,'Pliegos Tarifarios (Las Condes)'!$A:$A,0))</f>
        <v>723.32799999999997</v>
      </c>
      <c r="S2079" s="21">
        <f t="shared" si="99"/>
        <v>148822.51226474118</v>
      </c>
      <c r="T2079" s="21">
        <f t="shared" si="100"/>
        <v>28276.277330300825</v>
      </c>
      <c r="U2079" s="19">
        <v>0</v>
      </c>
      <c r="V2079" s="21">
        <f t="shared" si="101"/>
        <v>177098.78959504201</v>
      </c>
    </row>
    <row r="2080" spans="1:22" x14ac:dyDescent="0.3">
      <c r="A2080" s="3" t="s">
        <v>144</v>
      </c>
      <c r="B2080" s="3">
        <v>5</v>
      </c>
      <c r="C2080" s="4" t="s">
        <v>186</v>
      </c>
      <c r="D2080" s="3" t="s">
        <v>720</v>
      </c>
      <c r="E2080" s="3" t="s">
        <v>121</v>
      </c>
      <c r="F2080" s="4" t="s">
        <v>721</v>
      </c>
      <c r="G2080" s="3" t="s">
        <v>16</v>
      </c>
      <c r="H2080" s="5">
        <v>822.67349999999999</v>
      </c>
      <c r="I2080" s="5">
        <v>2.2311000000000001</v>
      </c>
      <c r="J2080" s="5">
        <v>2.1644000000000001</v>
      </c>
      <c r="K2080" s="6">
        <v>0.970104432791</v>
      </c>
      <c r="L2080" s="5">
        <v>27.42</v>
      </c>
      <c r="M2080" s="19">
        <f>H2080*INDEX('Pliegos Tarifarios (Las Condes)'!$B:$B,MATCH($B2080,'Pliegos Tarifarios (Las Condes)'!$A:$A,0))</f>
        <v>97764.873392999987</v>
      </c>
      <c r="N2080" s="19">
        <f>I2080*INDEX('Pliegos Tarifarios (Las Condes)'!$C:$C,MATCH($B2080,'Pliegos Tarifarios (Las Condes)'!$A:$A,0))</f>
        <v>7586.7908481000004</v>
      </c>
      <c r="O2080" s="19">
        <f>J2080*INDEX('Pliegos Tarifarios (Las Condes)'!$D:$D,MATCH($B2080,'Pliegos Tarifarios (Las Condes)'!$A:$A,0))</f>
        <v>30517.4209816</v>
      </c>
      <c r="P2080" s="19">
        <f>H2080*INDEX('Pliegos Tarifarios (Las Condes)'!$E:$E,MATCH($B2080,'Pliegos Tarifarios (Las Condes)'!$A:$A,0))</f>
        <v>10638.813701999999</v>
      </c>
      <c r="Q2080" s="19" cm="1">
        <f t="array" ref="Q2080">H2080*_xlfn.IFS(H2080&lt;=350,INDEX('Pliegos Tarifarios (Las Condes)'!$F:$F,MATCH($B2080,'Pliegos Tarifarios (Las Condes)'!$A:$A,0)),H2080&lt;=500,INDEX('Pliegos Tarifarios (Las Condes)'!$G:$G,MATCH($B2080,'Pliegos Tarifarios (Las Condes)'!$A:$A,0)),H2080&lt;=1000,INDEX('Pliegos Tarifarios (Las Condes)'!$H:$H,MATCH($B2080,'Pliegos Tarifarios (Las Condes)'!$A:$A,0)),H2080&lt;=5000,INDEX('Pliegos Tarifarios (Las Condes)'!$I:$I,MATCH($B2080,'Pliegos Tarifarios (Las Condes)'!$A:$A,0)),H2080&gt;5000,INDEX('Pliegos Tarifarios (Las Condes)'!$J:$J,MATCH($B2080,'Pliegos Tarifarios (Las Condes)'!$A:$A,0)))/1.19</f>
        <v>1929.4804525210088</v>
      </c>
      <c r="R2080" s="19">
        <f>INDEX('Pliegos Tarifarios (Las Condes)'!$K:$K,MATCH($B2080,'Pliegos Tarifarios (Las Condes)'!$A:$A,0))</f>
        <v>723.32799999999997</v>
      </c>
      <c r="S2080" s="21">
        <f t="shared" si="99"/>
        <v>149160.707377221</v>
      </c>
      <c r="T2080" s="21">
        <f t="shared" si="100"/>
        <v>28340.53440167199</v>
      </c>
      <c r="U2080" s="19">
        <v>0</v>
      </c>
      <c r="V2080" s="21">
        <f t="shared" si="101"/>
        <v>177501.24177889299</v>
      </c>
    </row>
    <row r="2081" spans="1:22" x14ac:dyDescent="0.3">
      <c r="A2081" s="3" t="s">
        <v>144</v>
      </c>
      <c r="B2081" s="3">
        <v>5</v>
      </c>
      <c r="C2081" s="4" t="s">
        <v>186</v>
      </c>
      <c r="D2081" s="3" t="s">
        <v>722</v>
      </c>
      <c r="E2081" s="3" t="s">
        <v>121</v>
      </c>
      <c r="F2081" s="4" t="s">
        <v>723</v>
      </c>
      <c r="G2081" s="3" t="s">
        <v>16</v>
      </c>
      <c r="H2081" s="5">
        <v>821.74890000000005</v>
      </c>
      <c r="I2081" s="5">
        <v>2.2441</v>
      </c>
      <c r="J2081" s="5">
        <v>2.2037</v>
      </c>
      <c r="K2081" s="6">
        <v>0.98199723719976828</v>
      </c>
      <c r="L2081" s="5">
        <v>27.39</v>
      </c>
      <c r="M2081" s="19">
        <f>H2081*INDEX('Pliegos Tarifarios (Las Condes)'!$B:$B,MATCH($B2081,'Pliegos Tarifarios (Las Condes)'!$A:$A,0))</f>
        <v>97654.995778199998</v>
      </c>
      <c r="N2081" s="19">
        <f>I2081*INDEX('Pliegos Tarifarios (Las Condes)'!$C:$C,MATCH($B2081,'Pliegos Tarifarios (Las Condes)'!$A:$A,0))</f>
        <v>7630.9969711000003</v>
      </c>
      <c r="O2081" s="19">
        <f>J2081*INDEX('Pliegos Tarifarios (Las Condes)'!$D:$D,MATCH($B2081,'Pliegos Tarifarios (Las Condes)'!$A:$A,0))</f>
        <v>31071.539741799999</v>
      </c>
      <c r="P2081" s="19">
        <f>H2081*INDEX('Pliegos Tarifarios (Las Condes)'!$E:$E,MATCH($B2081,'Pliegos Tarifarios (Las Condes)'!$A:$A,0))</f>
        <v>10626.8567748</v>
      </c>
      <c r="Q2081" s="19" cm="1">
        <f t="array" ref="Q2081">H2081*_xlfn.IFS(H2081&lt;=350,INDEX('Pliegos Tarifarios (Las Condes)'!$F:$F,MATCH($B2081,'Pliegos Tarifarios (Las Condes)'!$A:$A,0)),H2081&lt;=500,INDEX('Pliegos Tarifarios (Las Condes)'!$G:$G,MATCH($B2081,'Pliegos Tarifarios (Las Condes)'!$A:$A,0)),H2081&lt;=1000,INDEX('Pliegos Tarifarios (Las Condes)'!$H:$H,MATCH($B2081,'Pliegos Tarifarios (Las Condes)'!$A:$A,0)),H2081&lt;=5000,INDEX('Pliegos Tarifarios (Las Condes)'!$I:$I,MATCH($B2081,'Pliegos Tarifarios (Las Condes)'!$A:$A,0)),H2081&gt;5000,INDEX('Pliegos Tarifarios (Las Condes)'!$J:$J,MATCH($B2081,'Pliegos Tarifarios (Las Condes)'!$A:$A,0)))/1.19</f>
        <v>1927.3119158823533</v>
      </c>
      <c r="R2081" s="19">
        <f>INDEX('Pliegos Tarifarios (Las Condes)'!$K:$K,MATCH($B2081,'Pliegos Tarifarios (Las Condes)'!$A:$A,0))</f>
        <v>723.32799999999997</v>
      </c>
      <c r="S2081" s="21">
        <f t="shared" si="99"/>
        <v>149635.02918178233</v>
      </c>
      <c r="T2081" s="21">
        <f t="shared" si="100"/>
        <v>28430.655544538644</v>
      </c>
      <c r="U2081" s="19">
        <v>0</v>
      </c>
      <c r="V2081" s="21">
        <f t="shared" si="101"/>
        <v>178065.68472632096</v>
      </c>
    </row>
    <row r="2082" spans="1:22" x14ac:dyDescent="0.3">
      <c r="A2082" s="3" t="s">
        <v>144</v>
      </c>
      <c r="B2082" s="3">
        <v>5</v>
      </c>
      <c r="C2082" s="4" t="s">
        <v>186</v>
      </c>
      <c r="D2082" s="3" t="s">
        <v>724</v>
      </c>
      <c r="E2082" s="3" t="s">
        <v>121</v>
      </c>
      <c r="F2082" s="4" t="s">
        <v>725</v>
      </c>
      <c r="G2082" s="3" t="s">
        <v>16</v>
      </c>
      <c r="H2082" s="5">
        <v>823.47529999999995</v>
      </c>
      <c r="I2082" s="5">
        <v>2.1941999999999999</v>
      </c>
      <c r="J2082" s="5">
        <v>2.1634000000000002</v>
      </c>
      <c r="K2082" s="6">
        <v>0.98596299334609439</v>
      </c>
      <c r="L2082" s="5">
        <v>27.45</v>
      </c>
      <c r="M2082" s="19">
        <f>H2082*INDEX('Pliegos Tarifarios (Las Condes)'!$B:$B,MATCH($B2082,'Pliegos Tarifarios (Las Condes)'!$A:$A,0))</f>
        <v>97860.157701399992</v>
      </c>
      <c r="N2082" s="19">
        <f>I2082*INDEX('Pliegos Tarifarios (Las Condes)'!$C:$C,MATCH($B2082,'Pliegos Tarifarios (Las Condes)'!$A:$A,0))</f>
        <v>7461.3134682</v>
      </c>
      <c r="O2082" s="19">
        <f>J2082*INDEX('Pliegos Tarifarios (Las Condes)'!$D:$D,MATCH($B2082,'Pliegos Tarifarios (Las Condes)'!$A:$A,0))</f>
        <v>30503.321267600004</v>
      </c>
      <c r="P2082" s="19">
        <f>H2082*INDEX('Pliegos Tarifarios (Las Condes)'!$E:$E,MATCH($B2082,'Pliegos Tarifarios (Las Condes)'!$A:$A,0))</f>
        <v>10649.182579599999</v>
      </c>
      <c r="Q2082" s="19" cm="1">
        <f t="array" ref="Q2082">H2082*_xlfn.IFS(H2082&lt;=350,INDEX('Pliegos Tarifarios (Las Condes)'!$F:$F,MATCH($B2082,'Pliegos Tarifarios (Las Condes)'!$A:$A,0)),H2082&lt;=500,INDEX('Pliegos Tarifarios (Las Condes)'!$G:$G,MATCH($B2082,'Pliegos Tarifarios (Las Condes)'!$A:$A,0)),H2082&lt;=1000,INDEX('Pliegos Tarifarios (Las Condes)'!$H:$H,MATCH($B2082,'Pliegos Tarifarios (Las Condes)'!$A:$A,0)),H2082&lt;=5000,INDEX('Pliegos Tarifarios (Las Condes)'!$I:$I,MATCH($B2082,'Pliegos Tarifarios (Las Condes)'!$A:$A,0)),H2082&gt;5000,INDEX('Pliegos Tarifarios (Las Condes)'!$J:$J,MATCH($B2082,'Pliegos Tarifarios (Las Condes)'!$A:$A,0)))/1.19</f>
        <v>1931.3609767226892</v>
      </c>
      <c r="R2082" s="19">
        <f>INDEX('Pliegos Tarifarios (Las Condes)'!$K:$K,MATCH($B2082,'Pliegos Tarifarios (Las Condes)'!$A:$A,0))</f>
        <v>723.32799999999997</v>
      </c>
      <c r="S2082" s="21">
        <f t="shared" si="99"/>
        <v>149128.6639935227</v>
      </c>
      <c r="T2082" s="21">
        <f t="shared" si="100"/>
        <v>28334.446158769315</v>
      </c>
      <c r="U2082" s="19">
        <v>0</v>
      </c>
      <c r="V2082" s="21">
        <f t="shared" si="101"/>
        <v>177463.11015229201</v>
      </c>
    </row>
    <row r="2083" spans="1:22" x14ac:dyDescent="0.3">
      <c r="A2083" s="3" t="s">
        <v>144</v>
      </c>
      <c r="B2083" s="3">
        <v>5</v>
      </c>
      <c r="C2083" s="4" t="s">
        <v>186</v>
      </c>
      <c r="D2083" s="3" t="s">
        <v>726</v>
      </c>
      <c r="E2083" s="3" t="s">
        <v>121</v>
      </c>
      <c r="F2083" s="4" t="s">
        <v>727</v>
      </c>
      <c r="G2083" s="3" t="s">
        <v>16</v>
      </c>
      <c r="H2083" s="5">
        <v>823.85530000000006</v>
      </c>
      <c r="I2083" s="5">
        <v>2.21</v>
      </c>
      <c r="J2083" s="5">
        <v>2.1943999999999999</v>
      </c>
      <c r="K2083" s="6">
        <v>0.99294117647058822</v>
      </c>
      <c r="L2083" s="5">
        <v>27.46</v>
      </c>
      <c r="M2083" s="19">
        <f>H2083*INDEX('Pliegos Tarifarios (Las Condes)'!$B:$B,MATCH($B2083,'Pliegos Tarifarios (Las Condes)'!$A:$A,0))</f>
        <v>97905.316141400006</v>
      </c>
      <c r="N2083" s="19">
        <f>I2083*INDEX('Pliegos Tarifarios (Las Condes)'!$C:$C,MATCH($B2083,'Pliegos Tarifarios (Las Condes)'!$A:$A,0))</f>
        <v>7515.0409099999997</v>
      </c>
      <c r="O2083" s="19">
        <f>J2083*INDEX('Pliegos Tarifarios (Las Condes)'!$D:$D,MATCH($B2083,'Pliegos Tarifarios (Las Condes)'!$A:$A,0))</f>
        <v>30940.412401599999</v>
      </c>
      <c r="P2083" s="19">
        <f>H2083*INDEX('Pliegos Tarifarios (Las Condes)'!$E:$E,MATCH($B2083,'Pliegos Tarifarios (Las Condes)'!$A:$A,0))</f>
        <v>10654.096739600001</v>
      </c>
      <c r="Q2083" s="19" cm="1">
        <f t="array" ref="Q2083">H2083*_xlfn.IFS(H2083&lt;=350,INDEX('Pliegos Tarifarios (Las Condes)'!$F:$F,MATCH($B2083,'Pliegos Tarifarios (Las Condes)'!$A:$A,0)),H2083&lt;=500,INDEX('Pliegos Tarifarios (Las Condes)'!$G:$G,MATCH($B2083,'Pliegos Tarifarios (Las Condes)'!$A:$A,0)),H2083&lt;=1000,INDEX('Pliegos Tarifarios (Las Condes)'!$H:$H,MATCH($B2083,'Pliegos Tarifarios (Las Condes)'!$A:$A,0)),H2083&lt;=5000,INDEX('Pliegos Tarifarios (Las Condes)'!$I:$I,MATCH($B2083,'Pliegos Tarifarios (Las Condes)'!$A:$A,0)),H2083&gt;5000,INDEX('Pliegos Tarifarios (Las Condes)'!$J:$J,MATCH($B2083,'Pliegos Tarifarios (Las Condes)'!$A:$A,0)))/1.19</f>
        <v>1932.2522204201684</v>
      </c>
      <c r="R2083" s="19">
        <f>INDEX('Pliegos Tarifarios (Las Condes)'!$K:$K,MATCH($B2083,'Pliegos Tarifarios (Las Condes)'!$A:$A,0))</f>
        <v>723.32799999999997</v>
      </c>
      <c r="S2083" s="21">
        <f t="shared" si="99"/>
        <v>149670.44641302017</v>
      </c>
      <c r="T2083" s="21">
        <f t="shared" si="100"/>
        <v>28437.384818473831</v>
      </c>
      <c r="U2083" s="19">
        <v>0</v>
      </c>
      <c r="V2083" s="21">
        <f t="shared" si="101"/>
        <v>178107.831231494</v>
      </c>
    </row>
    <row r="2084" spans="1:22" x14ac:dyDescent="0.3">
      <c r="A2084" s="3" t="s">
        <v>144</v>
      </c>
      <c r="B2084" s="3">
        <v>5</v>
      </c>
      <c r="C2084" s="4" t="s">
        <v>186</v>
      </c>
      <c r="D2084" s="3" t="s">
        <v>728</v>
      </c>
      <c r="E2084" s="3" t="s">
        <v>121</v>
      </c>
      <c r="F2084" s="4" t="s">
        <v>729</v>
      </c>
      <c r="G2084" s="3" t="s">
        <v>16</v>
      </c>
      <c r="H2084" s="5">
        <v>821.46669999999995</v>
      </c>
      <c r="I2084" s="5">
        <v>2.1989000000000001</v>
      </c>
      <c r="J2084" s="5">
        <v>2.1932</v>
      </c>
      <c r="K2084" s="6">
        <v>0.99740779480649411</v>
      </c>
      <c r="L2084" s="5">
        <v>27.38</v>
      </c>
      <c r="M2084" s="19">
        <f>H2084*INDEX('Pliegos Tarifarios (Las Condes)'!$B:$B,MATCH($B2084,'Pliegos Tarifarios (Las Condes)'!$A:$A,0))</f>
        <v>97621.459694599995</v>
      </c>
      <c r="N2084" s="19">
        <f>I2084*INDEX('Pliegos Tarifarios (Las Condes)'!$C:$C,MATCH($B2084,'Pliegos Tarifarios (Las Condes)'!$A:$A,0))</f>
        <v>7477.2956819000001</v>
      </c>
      <c r="O2084" s="19">
        <f>J2084*INDEX('Pliegos Tarifarios (Las Condes)'!$D:$D,MATCH($B2084,'Pliegos Tarifarios (Las Condes)'!$A:$A,0))</f>
        <v>30923.492744800002</v>
      </c>
      <c r="P2084" s="19">
        <f>H2084*INDEX('Pliegos Tarifarios (Las Condes)'!$E:$E,MATCH($B2084,'Pliegos Tarifarios (Las Condes)'!$A:$A,0))</f>
        <v>10623.207364399999</v>
      </c>
      <c r="Q2084" s="19" cm="1">
        <f t="array" ref="Q2084">H2084*_xlfn.IFS(H2084&lt;=350,INDEX('Pliegos Tarifarios (Las Condes)'!$F:$F,MATCH($B2084,'Pliegos Tarifarios (Las Condes)'!$A:$A,0)),H2084&lt;=500,INDEX('Pliegos Tarifarios (Las Condes)'!$G:$G,MATCH($B2084,'Pliegos Tarifarios (Las Condes)'!$A:$A,0)),H2084&lt;=1000,INDEX('Pliegos Tarifarios (Las Condes)'!$H:$H,MATCH($B2084,'Pliegos Tarifarios (Las Condes)'!$A:$A,0)),H2084&lt;=5000,INDEX('Pliegos Tarifarios (Las Condes)'!$I:$I,MATCH($B2084,'Pliegos Tarifarios (Las Condes)'!$A:$A,0)),H2084&gt;5000,INDEX('Pliegos Tarifarios (Las Condes)'!$J:$J,MATCH($B2084,'Pliegos Tarifarios (Las Condes)'!$A:$A,0)))/1.19</f>
        <v>1926.6500501680675</v>
      </c>
      <c r="R2084" s="19">
        <f>INDEX('Pliegos Tarifarios (Las Condes)'!$K:$K,MATCH($B2084,'Pliegos Tarifarios (Las Condes)'!$A:$A,0))</f>
        <v>723.32799999999997</v>
      </c>
      <c r="S2084" s="21">
        <f t="shared" si="99"/>
        <v>149295.43353586807</v>
      </c>
      <c r="T2084" s="21">
        <f t="shared" si="100"/>
        <v>28366.132371814932</v>
      </c>
      <c r="U2084" s="19">
        <v>0</v>
      </c>
      <c r="V2084" s="21">
        <f t="shared" si="101"/>
        <v>177661.56590768299</v>
      </c>
    </row>
    <row r="2085" spans="1:22" x14ac:dyDescent="0.3">
      <c r="A2085" s="3" t="s">
        <v>144</v>
      </c>
      <c r="B2085" s="3">
        <v>5</v>
      </c>
      <c r="C2085" s="4" t="s">
        <v>186</v>
      </c>
      <c r="D2085" s="3" t="s">
        <v>730</v>
      </c>
      <c r="E2085" s="3" t="s">
        <v>121</v>
      </c>
      <c r="F2085" s="4" t="s">
        <v>731</v>
      </c>
      <c r="G2085" s="3" t="s">
        <v>16</v>
      </c>
      <c r="H2085" s="5">
        <v>822.80280000000005</v>
      </c>
      <c r="I2085" s="5">
        <v>2.2286000000000001</v>
      </c>
      <c r="J2085" s="5">
        <v>2.1585000000000001</v>
      </c>
      <c r="K2085" s="6">
        <v>0.96854527506057608</v>
      </c>
      <c r="L2085" s="5">
        <v>27.43</v>
      </c>
      <c r="M2085" s="19">
        <f>H2085*INDEX('Pliegos Tarifarios (Las Condes)'!$B:$B,MATCH($B2085,'Pliegos Tarifarios (Las Condes)'!$A:$A,0))</f>
        <v>97780.239146399996</v>
      </c>
      <c r="N2085" s="19">
        <f>I2085*INDEX('Pliegos Tarifarios (Las Condes)'!$C:$C,MATCH($B2085,'Pliegos Tarifarios (Las Condes)'!$A:$A,0))</f>
        <v>7578.2896706000001</v>
      </c>
      <c r="O2085" s="19">
        <f>J2085*INDEX('Pliegos Tarifarios (Las Condes)'!$D:$D,MATCH($B2085,'Pliegos Tarifarios (Las Condes)'!$A:$A,0))</f>
        <v>30434.232669000001</v>
      </c>
      <c r="P2085" s="19">
        <f>H2085*INDEX('Pliegos Tarifarios (Las Condes)'!$E:$E,MATCH($B2085,'Pliegos Tarifarios (Las Condes)'!$A:$A,0))</f>
        <v>10640.485809600001</v>
      </c>
      <c r="Q2085" s="19" cm="1">
        <f t="array" ref="Q2085">H2085*_xlfn.IFS(H2085&lt;=350,INDEX('Pliegos Tarifarios (Las Condes)'!$F:$F,MATCH($B2085,'Pliegos Tarifarios (Las Condes)'!$A:$A,0)),H2085&lt;=500,INDEX('Pliegos Tarifarios (Las Condes)'!$G:$G,MATCH($B2085,'Pliegos Tarifarios (Las Condes)'!$A:$A,0)),H2085&lt;=1000,INDEX('Pliegos Tarifarios (Las Condes)'!$H:$H,MATCH($B2085,'Pliegos Tarifarios (Las Condes)'!$A:$A,0)),H2085&lt;=5000,INDEX('Pliegos Tarifarios (Las Condes)'!$I:$I,MATCH($B2085,'Pliegos Tarifarios (Las Condes)'!$A:$A,0)),H2085&gt;5000,INDEX('Pliegos Tarifarios (Las Condes)'!$J:$J,MATCH($B2085,'Pliegos Tarifarios (Las Condes)'!$A:$A,0)))/1.19</f>
        <v>1929.7837099159667</v>
      </c>
      <c r="R2085" s="19">
        <f>INDEX('Pliegos Tarifarios (Las Condes)'!$K:$K,MATCH($B2085,'Pliegos Tarifarios (Las Condes)'!$A:$A,0))</f>
        <v>723.32799999999997</v>
      </c>
      <c r="S2085" s="21">
        <f t="shared" si="99"/>
        <v>149086.35900551599</v>
      </c>
      <c r="T2085" s="21">
        <f t="shared" si="100"/>
        <v>28326.408211048038</v>
      </c>
      <c r="U2085" s="19">
        <v>0</v>
      </c>
      <c r="V2085" s="21">
        <f t="shared" si="101"/>
        <v>177412.76721656404</v>
      </c>
    </row>
    <row r="2086" spans="1:22" x14ac:dyDescent="0.3">
      <c r="A2086" s="3" t="s">
        <v>144</v>
      </c>
      <c r="B2086" s="3">
        <v>5</v>
      </c>
      <c r="C2086" s="4" t="s">
        <v>186</v>
      </c>
      <c r="D2086" s="3" t="s">
        <v>732</v>
      </c>
      <c r="E2086" s="3" t="s">
        <v>121</v>
      </c>
      <c r="F2086" s="4" t="s">
        <v>733</v>
      </c>
      <c r="G2086" s="3" t="s">
        <v>16</v>
      </c>
      <c r="H2086" s="5">
        <v>822.82429999999999</v>
      </c>
      <c r="I2086" s="5">
        <v>2.2538</v>
      </c>
      <c r="J2086" s="5">
        <v>2.2538</v>
      </c>
      <c r="K2086" s="6">
        <v>1</v>
      </c>
      <c r="L2086" s="5">
        <v>27.43</v>
      </c>
      <c r="M2086" s="19">
        <f>H2086*INDEX('Pliegos Tarifarios (Las Condes)'!$B:$B,MATCH($B2086,'Pliegos Tarifarios (Las Condes)'!$A:$A,0))</f>
        <v>97782.794163399987</v>
      </c>
      <c r="N2086" s="19">
        <f>I2086*INDEX('Pliegos Tarifarios (Las Condes)'!$C:$C,MATCH($B2086,'Pliegos Tarifarios (Las Condes)'!$A:$A,0))</f>
        <v>7663.9815398000001</v>
      </c>
      <c r="O2086" s="19">
        <f>J2086*INDEX('Pliegos Tarifarios (Las Condes)'!$D:$D,MATCH($B2086,'Pliegos Tarifarios (Las Condes)'!$A:$A,0))</f>
        <v>31777.935413200001</v>
      </c>
      <c r="P2086" s="19">
        <f>H2086*INDEX('Pliegos Tarifarios (Las Condes)'!$E:$E,MATCH($B2086,'Pliegos Tarifarios (Las Condes)'!$A:$A,0))</f>
        <v>10640.763847600001</v>
      </c>
      <c r="Q2086" s="19" cm="1">
        <f t="array" ref="Q2086">H2086*_xlfn.IFS(H2086&lt;=350,INDEX('Pliegos Tarifarios (Las Condes)'!$F:$F,MATCH($B2086,'Pliegos Tarifarios (Las Condes)'!$A:$A,0)),H2086&lt;=500,INDEX('Pliegos Tarifarios (Las Condes)'!$G:$G,MATCH($B2086,'Pliegos Tarifarios (Las Condes)'!$A:$A,0)),H2086&lt;=1000,INDEX('Pliegos Tarifarios (Las Condes)'!$H:$H,MATCH($B2086,'Pliegos Tarifarios (Las Condes)'!$A:$A,0)),H2086&lt;=5000,INDEX('Pliegos Tarifarios (Las Condes)'!$I:$I,MATCH($B2086,'Pliegos Tarifarios (Las Condes)'!$A:$A,0)),H2086&gt;5000,INDEX('Pliegos Tarifarios (Las Condes)'!$J:$J,MATCH($B2086,'Pliegos Tarifarios (Las Condes)'!$A:$A,0)))/1.19</f>
        <v>1929.8341355462187</v>
      </c>
      <c r="R2086" s="19">
        <f>INDEX('Pliegos Tarifarios (Las Condes)'!$K:$K,MATCH($B2086,'Pliegos Tarifarios (Las Condes)'!$A:$A,0))</f>
        <v>723.32799999999997</v>
      </c>
      <c r="S2086" s="21">
        <f t="shared" si="99"/>
        <v>150518.63709954623</v>
      </c>
      <c r="T2086" s="21">
        <f t="shared" si="100"/>
        <v>28598.541048913787</v>
      </c>
      <c r="U2086" s="19">
        <v>0</v>
      </c>
      <c r="V2086" s="21">
        <f t="shared" si="101"/>
        <v>179117.17814846002</v>
      </c>
    </row>
    <row r="2087" spans="1:22" x14ac:dyDescent="0.3">
      <c r="A2087" s="3" t="s">
        <v>144</v>
      </c>
      <c r="B2087" s="3">
        <v>5</v>
      </c>
      <c r="C2087" s="4" t="s">
        <v>186</v>
      </c>
      <c r="D2087" s="3" t="s">
        <v>734</v>
      </c>
      <c r="E2087" s="3" t="s">
        <v>121</v>
      </c>
      <c r="F2087" s="4" t="s">
        <v>735</v>
      </c>
      <c r="G2087" s="3" t="s">
        <v>16</v>
      </c>
      <c r="H2087" s="5">
        <v>821.31399999999996</v>
      </c>
      <c r="I2087" s="5">
        <v>2.2271999999999998</v>
      </c>
      <c r="J2087" s="5">
        <v>2.2271999999999998</v>
      </c>
      <c r="K2087" s="6">
        <v>1</v>
      </c>
      <c r="L2087" s="5">
        <v>27.38</v>
      </c>
      <c r="M2087" s="19">
        <f>H2087*INDEX('Pliegos Tarifarios (Las Condes)'!$B:$B,MATCH($B2087,'Pliegos Tarifarios (Las Condes)'!$A:$A,0))</f>
        <v>97603.313131999996</v>
      </c>
      <c r="N2087" s="19">
        <f>I2087*INDEX('Pliegos Tarifarios (Las Condes)'!$C:$C,MATCH($B2087,'Pliegos Tarifarios (Las Condes)'!$A:$A,0))</f>
        <v>7573.5290111999993</v>
      </c>
      <c r="O2087" s="19">
        <f>J2087*INDEX('Pliegos Tarifarios (Las Condes)'!$D:$D,MATCH($B2087,'Pliegos Tarifarios (Las Condes)'!$A:$A,0))</f>
        <v>31402.883020799996</v>
      </c>
      <c r="P2087" s="19">
        <f>H2087*INDEX('Pliegos Tarifarios (Las Condes)'!$E:$E,MATCH($B2087,'Pliegos Tarifarios (Las Condes)'!$A:$A,0))</f>
        <v>10621.232647999999</v>
      </c>
      <c r="Q2087" s="19" cm="1">
        <f t="array" ref="Q2087">H2087*_xlfn.IFS(H2087&lt;=350,INDEX('Pliegos Tarifarios (Las Condes)'!$F:$F,MATCH($B2087,'Pliegos Tarifarios (Las Condes)'!$A:$A,0)),H2087&lt;=500,INDEX('Pliegos Tarifarios (Las Condes)'!$G:$G,MATCH($B2087,'Pliegos Tarifarios (Las Condes)'!$A:$A,0)),H2087&lt;=1000,INDEX('Pliegos Tarifarios (Las Condes)'!$H:$H,MATCH($B2087,'Pliegos Tarifarios (Las Condes)'!$A:$A,0)),H2087&lt;=5000,INDEX('Pliegos Tarifarios (Las Condes)'!$I:$I,MATCH($B2087,'Pliegos Tarifarios (Las Condes)'!$A:$A,0)),H2087&gt;5000,INDEX('Pliegos Tarifarios (Las Condes)'!$J:$J,MATCH($B2087,'Pliegos Tarifarios (Las Condes)'!$A:$A,0)))/1.19</f>
        <v>1926.2919109243699</v>
      </c>
      <c r="R2087" s="19">
        <f>INDEX('Pliegos Tarifarios (Las Condes)'!$K:$K,MATCH($B2087,'Pliegos Tarifarios (Las Condes)'!$A:$A,0))</f>
        <v>723.32799999999997</v>
      </c>
      <c r="S2087" s="21">
        <f t="shared" si="99"/>
        <v>149850.57772292435</v>
      </c>
      <c r="T2087" s="21">
        <f t="shared" si="100"/>
        <v>28471.609767355629</v>
      </c>
      <c r="U2087" s="19">
        <v>0</v>
      </c>
      <c r="V2087" s="21">
        <f t="shared" si="101"/>
        <v>178322.18749027999</v>
      </c>
    </row>
    <row r="2088" spans="1:22" x14ac:dyDescent="0.3">
      <c r="A2088" s="3" t="s">
        <v>144</v>
      </c>
      <c r="B2088" s="3">
        <v>5</v>
      </c>
      <c r="C2088" s="4" t="s">
        <v>186</v>
      </c>
      <c r="D2088" s="3" t="s">
        <v>736</v>
      </c>
      <c r="E2088" s="3" t="s">
        <v>121</v>
      </c>
      <c r="F2088" s="4" t="s">
        <v>737</v>
      </c>
      <c r="G2088" s="3" t="s">
        <v>16</v>
      </c>
      <c r="H2088" s="5">
        <v>821.75139999999999</v>
      </c>
      <c r="I2088" s="5">
        <v>2.2471999999999999</v>
      </c>
      <c r="J2088" s="5">
        <v>2.2471999999999999</v>
      </c>
      <c r="K2088" s="6">
        <v>1</v>
      </c>
      <c r="L2088" s="5">
        <v>27.39</v>
      </c>
      <c r="M2088" s="19">
        <f>H2088*INDEX('Pliegos Tarifarios (Las Condes)'!$B:$B,MATCH($B2088,'Pliegos Tarifarios (Las Condes)'!$A:$A,0))</f>
        <v>97655.2928732</v>
      </c>
      <c r="N2088" s="19">
        <f>I2088*INDEX('Pliegos Tarifarios (Las Condes)'!$C:$C,MATCH($B2088,'Pliegos Tarifarios (Las Condes)'!$A:$A,0))</f>
        <v>7641.5384311999996</v>
      </c>
      <c r="O2088" s="19">
        <f>J2088*INDEX('Pliegos Tarifarios (Las Condes)'!$D:$D,MATCH($B2088,'Pliegos Tarifarios (Las Condes)'!$A:$A,0))</f>
        <v>31684.877300799999</v>
      </c>
      <c r="P2088" s="19">
        <f>H2088*INDEX('Pliegos Tarifarios (Las Condes)'!$E:$E,MATCH($B2088,'Pliegos Tarifarios (Las Condes)'!$A:$A,0))</f>
        <v>10626.8891048</v>
      </c>
      <c r="Q2088" s="19" cm="1">
        <f t="array" ref="Q2088">H2088*_xlfn.IFS(H2088&lt;=350,INDEX('Pliegos Tarifarios (Las Condes)'!$F:$F,MATCH($B2088,'Pliegos Tarifarios (Las Condes)'!$A:$A,0)),H2088&lt;=500,INDEX('Pliegos Tarifarios (Las Condes)'!$G:$G,MATCH($B2088,'Pliegos Tarifarios (Las Condes)'!$A:$A,0)),H2088&lt;=1000,INDEX('Pliegos Tarifarios (Las Condes)'!$H:$H,MATCH($B2088,'Pliegos Tarifarios (Las Condes)'!$A:$A,0)),H2088&lt;=5000,INDEX('Pliegos Tarifarios (Las Condes)'!$I:$I,MATCH($B2088,'Pliegos Tarifarios (Las Condes)'!$A:$A,0)),H2088&gt;5000,INDEX('Pliegos Tarifarios (Las Condes)'!$J:$J,MATCH($B2088,'Pliegos Tarifarios (Las Condes)'!$A:$A,0)))/1.19</f>
        <v>1927.3177793277312</v>
      </c>
      <c r="R2088" s="19">
        <f>INDEX('Pliegos Tarifarios (Las Condes)'!$K:$K,MATCH($B2088,'Pliegos Tarifarios (Las Condes)'!$A:$A,0))</f>
        <v>723.32799999999997</v>
      </c>
      <c r="S2088" s="21">
        <f t="shared" si="99"/>
        <v>150259.24348932775</v>
      </c>
      <c r="T2088" s="21">
        <f t="shared" si="100"/>
        <v>28549.256262972274</v>
      </c>
      <c r="U2088" s="19">
        <v>0</v>
      </c>
      <c r="V2088" s="21">
        <f t="shared" si="101"/>
        <v>178808.49975230003</v>
      </c>
    </row>
    <row r="2089" spans="1:22" x14ac:dyDescent="0.3">
      <c r="A2089" s="3" t="s">
        <v>144</v>
      </c>
      <c r="B2089" s="3">
        <v>5</v>
      </c>
      <c r="C2089" s="4" t="s">
        <v>186</v>
      </c>
      <c r="D2089" s="3" t="s">
        <v>738</v>
      </c>
      <c r="E2089" s="3" t="s">
        <v>121</v>
      </c>
      <c r="F2089" s="4" t="s">
        <v>739</v>
      </c>
      <c r="G2089" s="3" t="s">
        <v>16</v>
      </c>
      <c r="H2089" s="5">
        <v>822.93690000000004</v>
      </c>
      <c r="I2089" s="5">
        <v>2.1919</v>
      </c>
      <c r="J2089" s="5">
        <v>2.1659999999999999</v>
      </c>
      <c r="K2089" s="6">
        <v>0.98818376750764181</v>
      </c>
      <c r="L2089" s="5">
        <v>27.43</v>
      </c>
      <c r="M2089" s="19">
        <f>H2089*INDEX('Pliegos Tarifarios (Las Condes)'!$B:$B,MATCH($B2089,'Pliegos Tarifarios (Las Condes)'!$A:$A,0))</f>
        <v>97796.175322199997</v>
      </c>
      <c r="N2089" s="19">
        <f>I2089*INDEX('Pliegos Tarifarios (Las Condes)'!$C:$C,MATCH($B2089,'Pliegos Tarifarios (Las Condes)'!$A:$A,0))</f>
        <v>7453.4923848999997</v>
      </c>
      <c r="O2089" s="19">
        <f>J2089*INDEX('Pliegos Tarifarios (Las Condes)'!$D:$D,MATCH($B2089,'Pliegos Tarifarios (Las Condes)'!$A:$A,0))</f>
        <v>30539.980523999999</v>
      </c>
      <c r="P2089" s="19">
        <f>H2089*INDEX('Pliegos Tarifarios (Las Condes)'!$E:$E,MATCH($B2089,'Pliegos Tarifarios (Las Condes)'!$A:$A,0))</f>
        <v>10642.2199908</v>
      </c>
      <c r="Q2089" s="19" cm="1">
        <f t="array" ref="Q2089">H2089*_xlfn.IFS(H2089&lt;=350,INDEX('Pliegos Tarifarios (Las Condes)'!$F:$F,MATCH($B2089,'Pliegos Tarifarios (Las Condes)'!$A:$A,0)),H2089&lt;=500,INDEX('Pliegos Tarifarios (Las Condes)'!$G:$G,MATCH($B2089,'Pliegos Tarifarios (Las Condes)'!$A:$A,0)),H2089&lt;=1000,INDEX('Pliegos Tarifarios (Las Condes)'!$H:$H,MATCH($B2089,'Pliegos Tarifarios (Las Condes)'!$A:$A,0)),H2089&lt;=5000,INDEX('Pliegos Tarifarios (Las Condes)'!$I:$I,MATCH($B2089,'Pliegos Tarifarios (Las Condes)'!$A:$A,0)),H2089&gt;5000,INDEX('Pliegos Tarifarios (Las Condes)'!$J:$J,MATCH($B2089,'Pliegos Tarifarios (Las Condes)'!$A:$A,0)))/1.19</f>
        <v>1930.0982251260509</v>
      </c>
      <c r="R2089" s="19">
        <f>INDEX('Pliegos Tarifarios (Las Condes)'!$K:$K,MATCH($B2089,'Pliegos Tarifarios (Las Condes)'!$A:$A,0))</f>
        <v>723.32799999999997</v>
      </c>
      <c r="S2089" s="21">
        <f t="shared" si="99"/>
        <v>149085.29444702604</v>
      </c>
      <c r="T2089" s="21">
        <f t="shared" si="100"/>
        <v>28326.205944934947</v>
      </c>
      <c r="U2089" s="19">
        <v>0</v>
      </c>
      <c r="V2089" s="21">
        <f t="shared" si="101"/>
        <v>177411.50039196099</v>
      </c>
    </row>
    <row r="2090" spans="1:22" x14ac:dyDescent="0.3">
      <c r="A2090" s="3" t="s">
        <v>144</v>
      </c>
      <c r="B2090" s="3">
        <v>5</v>
      </c>
      <c r="C2090" s="4" t="s">
        <v>186</v>
      </c>
      <c r="D2090" s="3" t="s">
        <v>740</v>
      </c>
      <c r="E2090" s="3" t="s">
        <v>121</v>
      </c>
      <c r="F2090" s="4" t="s">
        <v>741</v>
      </c>
      <c r="G2090" s="3" t="s">
        <v>16</v>
      </c>
      <c r="H2090" s="5">
        <v>823.90340000000003</v>
      </c>
      <c r="I2090" s="5">
        <v>2.2122000000000002</v>
      </c>
      <c r="J2090" s="5">
        <v>2.1347</v>
      </c>
      <c r="K2090" s="6">
        <v>0.96496700117530054</v>
      </c>
      <c r="L2090" s="5">
        <v>27.46</v>
      </c>
      <c r="M2090" s="19">
        <f>H2090*INDEX('Pliegos Tarifarios (Las Condes)'!$B:$B,MATCH($B2090,'Pliegos Tarifarios (Las Condes)'!$A:$A,0))</f>
        <v>97911.032249199998</v>
      </c>
      <c r="N2090" s="19">
        <f>I2090*INDEX('Pliegos Tarifarios (Las Condes)'!$C:$C,MATCH($B2090,'Pliegos Tarifarios (Las Condes)'!$A:$A,0))</f>
        <v>7522.5219462000005</v>
      </c>
      <c r="O2090" s="19">
        <f>J2090*INDEX('Pliegos Tarifarios (Las Condes)'!$D:$D,MATCH($B2090,'Pliegos Tarifarios (Las Condes)'!$A:$A,0))</f>
        <v>30098.659475799999</v>
      </c>
      <c r="P2090" s="19">
        <f>H2090*INDEX('Pliegos Tarifarios (Las Condes)'!$E:$E,MATCH($B2090,'Pliegos Tarifarios (Las Condes)'!$A:$A,0))</f>
        <v>10654.718768800001</v>
      </c>
      <c r="Q2090" s="19" cm="1">
        <f t="array" ref="Q2090">H2090*_xlfn.IFS(H2090&lt;=350,INDEX('Pliegos Tarifarios (Las Condes)'!$F:$F,MATCH($B2090,'Pliegos Tarifarios (Las Condes)'!$A:$A,0)),H2090&lt;=500,INDEX('Pliegos Tarifarios (Las Condes)'!$G:$G,MATCH($B2090,'Pliegos Tarifarios (Las Condes)'!$A:$A,0)),H2090&lt;=1000,INDEX('Pliegos Tarifarios (Las Condes)'!$H:$H,MATCH($B2090,'Pliegos Tarifarios (Las Condes)'!$A:$A,0)),H2090&lt;=5000,INDEX('Pliegos Tarifarios (Las Condes)'!$I:$I,MATCH($B2090,'Pliegos Tarifarios (Las Condes)'!$A:$A,0)),H2090&gt;5000,INDEX('Pliegos Tarifarios (Las Condes)'!$J:$J,MATCH($B2090,'Pliegos Tarifarios (Las Condes)'!$A:$A,0)))/1.19</f>
        <v>1932.365033109244</v>
      </c>
      <c r="R2090" s="19">
        <f>INDEX('Pliegos Tarifarios (Las Condes)'!$K:$K,MATCH($B2090,'Pliegos Tarifarios (Las Condes)'!$A:$A,0))</f>
        <v>723.32799999999997</v>
      </c>
      <c r="S2090" s="21">
        <f t="shared" si="99"/>
        <v>148842.62547310922</v>
      </c>
      <c r="T2090" s="21">
        <f t="shared" si="100"/>
        <v>28280.09883989075</v>
      </c>
      <c r="U2090" s="19">
        <v>0</v>
      </c>
      <c r="V2090" s="21">
        <f t="shared" si="101"/>
        <v>177122.72431299998</v>
      </c>
    </row>
    <row r="2091" spans="1:22" x14ac:dyDescent="0.3">
      <c r="A2091" s="3" t="s">
        <v>144</v>
      </c>
      <c r="B2091" s="3">
        <v>5</v>
      </c>
      <c r="C2091" s="4" t="s">
        <v>186</v>
      </c>
      <c r="D2091" s="3" t="s">
        <v>742</v>
      </c>
      <c r="E2091" s="3" t="s">
        <v>121</v>
      </c>
      <c r="F2091" s="4" t="s">
        <v>743</v>
      </c>
      <c r="G2091" s="3" t="s">
        <v>16</v>
      </c>
      <c r="H2091" s="5">
        <v>822.74980000000005</v>
      </c>
      <c r="I2091" s="5">
        <v>2.1917</v>
      </c>
      <c r="J2091" s="5">
        <v>2.1858</v>
      </c>
      <c r="K2091" s="6">
        <v>0.9973080257334489</v>
      </c>
      <c r="L2091" s="5">
        <v>27.42</v>
      </c>
      <c r="M2091" s="19">
        <f>H2091*INDEX('Pliegos Tarifarios (Las Condes)'!$B:$B,MATCH($B2091,'Pliegos Tarifarios (Las Condes)'!$A:$A,0))</f>
        <v>97773.940732400006</v>
      </c>
      <c r="N2091" s="19">
        <f>I2091*INDEX('Pliegos Tarifarios (Las Condes)'!$C:$C,MATCH($B2091,'Pliegos Tarifarios (Las Condes)'!$A:$A,0))</f>
        <v>7452.8122906999997</v>
      </c>
      <c r="O2091" s="19">
        <f>J2091*INDEX('Pliegos Tarifarios (Las Condes)'!$D:$D,MATCH($B2091,'Pliegos Tarifarios (Las Condes)'!$A:$A,0))</f>
        <v>30819.154861200001</v>
      </c>
      <c r="P2091" s="19">
        <f>H2091*INDEX('Pliegos Tarifarios (Las Condes)'!$E:$E,MATCH($B2091,'Pliegos Tarifarios (Las Condes)'!$A:$A,0))</f>
        <v>10639.800413600002</v>
      </c>
      <c r="Q2091" s="19" cm="1">
        <f t="array" ref="Q2091">H2091*_xlfn.IFS(H2091&lt;=350,INDEX('Pliegos Tarifarios (Las Condes)'!$F:$F,MATCH($B2091,'Pliegos Tarifarios (Las Condes)'!$A:$A,0)),H2091&lt;=500,INDEX('Pliegos Tarifarios (Las Condes)'!$G:$G,MATCH($B2091,'Pliegos Tarifarios (Las Condes)'!$A:$A,0)),H2091&lt;=1000,INDEX('Pliegos Tarifarios (Las Condes)'!$H:$H,MATCH($B2091,'Pliegos Tarifarios (Las Condes)'!$A:$A,0)),H2091&lt;=5000,INDEX('Pliegos Tarifarios (Las Condes)'!$I:$I,MATCH($B2091,'Pliegos Tarifarios (Las Condes)'!$A:$A,0)),H2091&gt;5000,INDEX('Pliegos Tarifarios (Las Condes)'!$J:$J,MATCH($B2091,'Pliegos Tarifarios (Las Condes)'!$A:$A,0)))/1.19</f>
        <v>1929.6594048739498</v>
      </c>
      <c r="R2091" s="19">
        <f>INDEX('Pliegos Tarifarios (Las Condes)'!$K:$K,MATCH($B2091,'Pliegos Tarifarios (Las Condes)'!$A:$A,0))</f>
        <v>723.32799999999997</v>
      </c>
      <c r="S2091" s="21">
        <f t="shared" si="99"/>
        <v>149338.69570277396</v>
      </c>
      <c r="T2091" s="21">
        <f t="shared" si="100"/>
        <v>28374.352183527051</v>
      </c>
      <c r="U2091" s="19">
        <v>0</v>
      </c>
      <c r="V2091" s="21">
        <f t="shared" si="101"/>
        <v>177713.04788630101</v>
      </c>
    </row>
    <row r="2092" spans="1:22" x14ac:dyDescent="0.3">
      <c r="A2092" s="3" t="s">
        <v>144</v>
      </c>
      <c r="B2092" s="3">
        <v>5</v>
      </c>
      <c r="C2092" s="4" t="s">
        <v>186</v>
      </c>
      <c r="D2092" s="3" t="s">
        <v>744</v>
      </c>
      <c r="E2092" s="3" t="s">
        <v>121</v>
      </c>
      <c r="F2092" s="4" t="s">
        <v>745</v>
      </c>
      <c r="G2092" s="3" t="s">
        <v>16</v>
      </c>
      <c r="H2092" s="5">
        <v>823.84100000000001</v>
      </c>
      <c r="I2092" s="5">
        <v>2.2663000000000002</v>
      </c>
      <c r="J2092" s="5">
        <v>2.2663000000000002</v>
      </c>
      <c r="K2092" s="6">
        <v>1</v>
      </c>
      <c r="L2092" s="5">
        <v>27.46</v>
      </c>
      <c r="M2092" s="19">
        <f>H2092*INDEX('Pliegos Tarifarios (Las Condes)'!$B:$B,MATCH($B2092,'Pliegos Tarifarios (Las Condes)'!$A:$A,0))</f>
        <v>97903.616757999989</v>
      </c>
      <c r="N2092" s="19">
        <f>I2092*INDEX('Pliegos Tarifarios (Las Condes)'!$C:$C,MATCH($B2092,'Pliegos Tarifarios (Las Condes)'!$A:$A,0))</f>
        <v>7706.4874273000005</v>
      </c>
      <c r="O2092" s="19">
        <f>J2092*INDEX('Pliegos Tarifarios (Las Condes)'!$D:$D,MATCH($B2092,'Pliegos Tarifarios (Las Condes)'!$A:$A,0))</f>
        <v>31954.181838200002</v>
      </c>
      <c r="P2092" s="19">
        <f>H2092*INDEX('Pliegos Tarifarios (Las Condes)'!$E:$E,MATCH($B2092,'Pliegos Tarifarios (Las Condes)'!$A:$A,0))</f>
        <v>10653.911812</v>
      </c>
      <c r="Q2092" s="19" cm="1">
        <f t="array" ref="Q2092">H2092*_xlfn.IFS(H2092&lt;=350,INDEX('Pliegos Tarifarios (Las Condes)'!$F:$F,MATCH($B2092,'Pliegos Tarifarios (Las Condes)'!$A:$A,0)),H2092&lt;=500,INDEX('Pliegos Tarifarios (Las Condes)'!$G:$G,MATCH($B2092,'Pliegos Tarifarios (Las Condes)'!$A:$A,0)),H2092&lt;=1000,INDEX('Pliegos Tarifarios (Las Condes)'!$H:$H,MATCH($B2092,'Pliegos Tarifarios (Las Condes)'!$A:$A,0)),H2092&lt;=5000,INDEX('Pliegos Tarifarios (Las Condes)'!$I:$I,MATCH($B2092,'Pliegos Tarifarios (Las Condes)'!$A:$A,0)),H2092&gt;5000,INDEX('Pliegos Tarifarios (Las Condes)'!$J:$J,MATCH($B2092,'Pliegos Tarifarios (Las Condes)'!$A:$A,0)))/1.19</f>
        <v>1932.2186815126051</v>
      </c>
      <c r="R2092" s="19">
        <f>INDEX('Pliegos Tarifarios (Las Condes)'!$K:$K,MATCH($B2092,'Pliegos Tarifarios (Las Condes)'!$A:$A,0))</f>
        <v>723.32799999999997</v>
      </c>
      <c r="S2092" s="21">
        <f t="shared" si="99"/>
        <v>150873.74451701262</v>
      </c>
      <c r="T2092" s="21">
        <f t="shared" si="100"/>
        <v>28666.011458232399</v>
      </c>
      <c r="U2092" s="19">
        <v>0</v>
      </c>
      <c r="V2092" s="21">
        <f t="shared" si="101"/>
        <v>179539.755975245</v>
      </c>
    </row>
    <row r="2093" spans="1:22" x14ac:dyDescent="0.3">
      <c r="A2093" s="3" t="s">
        <v>144</v>
      </c>
      <c r="B2093" s="3">
        <v>5</v>
      </c>
      <c r="C2093" s="4" t="s">
        <v>186</v>
      </c>
      <c r="D2093" s="3" t="s">
        <v>746</v>
      </c>
      <c r="E2093" s="3" t="s">
        <v>121</v>
      </c>
      <c r="F2093" s="4" t="s">
        <v>747</v>
      </c>
      <c r="G2093" s="3" t="s">
        <v>16</v>
      </c>
      <c r="H2093" s="5">
        <v>823.16980000000001</v>
      </c>
      <c r="I2093" s="5">
        <v>2.2450000000000001</v>
      </c>
      <c r="J2093" s="5">
        <v>2.2450000000000001</v>
      </c>
      <c r="K2093" s="6">
        <v>1</v>
      </c>
      <c r="L2093" s="5">
        <v>27.44</v>
      </c>
      <c r="M2093" s="19">
        <f>H2093*INDEX('Pliegos Tarifarios (Las Condes)'!$B:$B,MATCH($B2093,'Pliegos Tarifarios (Las Condes)'!$A:$A,0))</f>
        <v>97823.852692399989</v>
      </c>
      <c r="N2093" s="19">
        <f>I2093*INDEX('Pliegos Tarifarios (Las Condes)'!$C:$C,MATCH($B2093,'Pliegos Tarifarios (Las Condes)'!$A:$A,0))</f>
        <v>7634.0573950000007</v>
      </c>
      <c r="O2093" s="19">
        <f>J2093*INDEX('Pliegos Tarifarios (Las Condes)'!$D:$D,MATCH($B2093,'Pliegos Tarifarios (Las Condes)'!$A:$A,0))</f>
        <v>31653.857930000002</v>
      </c>
      <c r="P2093" s="19">
        <f>H2093*INDEX('Pliegos Tarifarios (Las Condes)'!$E:$E,MATCH($B2093,'Pliegos Tarifarios (Las Condes)'!$A:$A,0))</f>
        <v>10645.2318536</v>
      </c>
      <c r="Q2093" s="19" cm="1">
        <f t="array" ref="Q2093">H2093*_xlfn.IFS(H2093&lt;=350,INDEX('Pliegos Tarifarios (Las Condes)'!$F:$F,MATCH($B2093,'Pliegos Tarifarios (Las Condes)'!$A:$A,0)),H2093&lt;=500,INDEX('Pliegos Tarifarios (Las Condes)'!$G:$G,MATCH($B2093,'Pliegos Tarifarios (Las Condes)'!$A:$A,0)),H2093&lt;=1000,INDEX('Pliegos Tarifarios (Las Condes)'!$H:$H,MATCH($B2093,'Pliegos Tarifarios (Las Condes)'!$A:$A,0)),H2093&lt;=5000,INDEX('Pliegos Tarifarios (Las Condes)'!$I:$I,MATCH($B2093,'Pliegos Tarifarios (Las Condes)'!$A:$A,0)),H2093&gt;5000,INDEX('Pliegos Tarifarios (Las Condes)'!$J:$J,MATCH($B2093,'Pliegos Tarifarios (Las Condes)'!$A:$A,0)))/1.19</f>
        <v>1930.6444636974793</v>
      </c>
      <c r="R2093" s="19">
        <f>INDEX('Pliegos Tarifarios (Las Condes)'!$K:$K,MATCH($B2093,'Pliegos Tarifarios (Las Condes)'!$A:$A,0))</f>
        <v>723.32799999999997</v>
      </c>
      <c r="S2093" s="21">
        <f t="shared" si="99"/>
        <v>150410.97233469749</v>
      </c>
      <c r="T2093" s="21">
        <f t="shared" si="100"/>
        <v>28578.084743592524</v>
      </c>
      <c r="U2093" s="19">
        <v>0</v>
      </c>
      <c r="V2093" s="21">
        <f t="shared" si="101"/>
        <v>178989.05707829003</v>
      </c>
    </row>
    <row r="2094" spans="1:22" x14ac:dyDescent="0.3">
      <c r="A2094" s="3" t="s">
        <v>144</v>
      </c>
      <c r="B2094" s="3">
        <v>5</v>
      </c>
      <c r="C2094" s="4" t="s">
        <v>186</v>
      </c>
      <c r="D2094" s="3" t="s">
        <v>748</v>
      </c>
      <c r="E2094" s="3" t="s">
        <v>121</v>
      </c>
      <c r="F2094" s="4" t="s">
        <v>749</v>
      </c>
      <c r="G2094" s="3" t="s">
        <v>16</v>
      </c>
      <c r="H2094" s="5">
        <v>821.47850000000005</v>
      </c>
      <c r="I2094" s="5">
        <v>2.2124000000000001</v>
      </c>
      <c r="J2094" s="5">
        <v>2.1976</v>
      </c>
      <c r="K2094" s="6">
        <v>0.99331043210992576</v>
      </c>
      <c r="L2094" s="5">
        <v>27.38</v>
      </c>
      <c r="M2094" s="19">
        <f>H2094*INDEX('Pliegos Tarifarios (Las Condes)'!$B:$B,MATCH($B2094,'Pliegos Tarifarios (Las Condes)'!$A:$A,0))</f>
        <v>97622.861982999995</v>
      </c>
      <c r="N2094" s="19">
        <f>I2094*INDEX('Pliegos Tarifarios (Las Condes)'!$C:$C,MATCH($B2094,'Pliegos Tarifarios (Las Condes)'!$A:$A,0))</f>
        <v>7523.2020404000004</v>
      </c>
      <c r="O2094" s="19">
        <f>J2094*INDEX('Pliegos Tarifarios (Las Condes)'!$D:$D,MATCH($B2094,'Pliegos Tarifarios (Las Condes)'!$A:$A,0))</f>
        <v>30985.531486399999</v>
      </c>
      <c r="P2094" s="19">
        <f>H2094*INDEX('Pliegos Tarifarios (Las Condes)'!$E:$E,MATCH($B2094,'Pliegos Tarifarios (Las Condes)'!$A:$A,0))</f>
        <v>10623.359962</v>
      </c>
      <c r="Q2094" s="19" cm="1">
        <f t="array" ref="Q2094">H2094*_xlfn.IFS(H2094&lt;=350,INDEX('Pliegos Tarifarios (Las Condes)'!$F:$F,MATCH($B2094,'Pliegos Tarifarios (Las Condes)'!$A:$A,0)),H2094&lt;=500,INDEX('Pliegos Tarifarios (Las Condes)'!$G:$G,MATCH($B2094,'Pliegos Tarifarios (Las Condes)'!$A:$A,0)),H2094&lt;=1000,INDEX('Pliegos Tarifarios (Las Condes)'!$H:$H,MATCH($B2094,'Pliegos Tarifarios (Las Condes)'!$A:$A,0)),H2094&lt;=5000,INDEX('Pliegos Tarifarios (Las Condes)'!$I:$I,MATCH($B2094,'Pliegos Tarifarios (Las Condes)'!$A:$A,0)),H2094&gt;5000,INDEX('Pliegos Tarifarios (Las Condes)'!$J:$J,MATCH($B2094,'Pliegos Tarifarios (Las Condes)'!$A:$A,0)))/1.19</f>
        <v>1926.6777256302523</v>
      </c>
      <c r="R2094" s="19">
        <f>INDEX('Pliegos Tarifarios (Las Condes)'!$K:$K,MATCH($B2094,'Pliegos Tarifarios (Las Condes)'!$A:$A,0))</f>
        <v>723.32799999999997</v>
      </c>
      <c r="S2094" s="21">
        <f t="shared" si="99"/>
        <v>149404.96119743027</v>
      </c>
      <c r="T2094" s="21">
        <f t="shared" si="100"/>
        <v>28386.942627511751</v>
      </c>
      <c r="U2094" s="19">
        <v>0</v>
      </c>
      <c r="V2094" s="21">
        <f t="shared" si="101"/>
        <v>177791.90382494201</v>
      </c>
    </row>
    <row r="2095" spans="1:22" x14ac:dyDescent="0.3">
      <c r="A2095" s="3" t="s">
        <v>144</v>
      </c>
      <c r="B2095" s="3">
        <v>5</v>
      </c>
      <c r="C2095" s="4" t="s">
        <v>186</v>
      </c>
      <c r="D2095" s="3" t="s">
        <v>750</v>
      </c>
      <c r="E2095" s="3" t="s">
        <v>121</v>
      </c>
      <c r="F2095" s="4" t="s">
        <v>751</v>
      </c>
      <c r="G2095" s="3" t="s">
        <v>16</v>
      </c>
      <c r="H2095" s="5">
        <v>823.93129999999996</v>
      </c>
      <c r="I2095" s="5">
        <v>2.2597</v>
      </c>
      <c r="J2095" s="5">
        <v>2.2597</v>
      </c>
      <c r="K2095" s="6">
        <v>1</v>
      </c>
      <c r="L2095" s="5">
        <v>27.46</v>
      </c>
      <c r="M2095" s="19">
        <f>H2095*INDEX('Pliegos Tarifarios (Las Condes)'!$B:$B,MATCH($B2095,'Pliegos Tarifarios (Las Condes)'!$A:$A,0))</f>
        <v>97914.347829399994</v>
      </c>
      <c r="N2095" s="19">
        <f>I2095*INDEX('Pliegos Tarifarios (Las Condes)'!$C:$C,MATCH($B2095,'Pliegos Tarifarios (Las Condes)'!$A:$A,0))</f>
        <v>7684.0443187000001</v>
      </c>
      <c r="O2095" s="19">
        <f>J2095*INDEX('Pliegos Tarifarios (Las Condes)'!$D:$D,MATCH($B2095,'Pliegos Tarifarios (Las Condes)'!$A:$A,0))</f>
        <v>31861.1237258</v>
      </c>
      <c r="P2095" s="19">
        <f>H2095*INDEX('Pliegos Tarifarios (Las Condes)'!$E:$E,MATCH($B2095,'Pliegos Tarifarios (Las Condes)'!$A:$A,0))</f>
        <v>10655.079571599999</v>
      </c>
      <c r="Q2095" s="19" cm="1">
        <f t="array" ref="Q2095">H2095*_xlfn.IFS(H2095&lt;=350,INDEX('Pliegos Tarifarios (Las Condes)'!$F:$F,MATCH($B2095,'Pliegos Tarifarios (Las Condes)'!$A:$A,0)),H2095&lt;=500,INDEX('Pliegos Tarifarios (Las Condes)'!$G:$G,MATCH($B2095,'Pliegos Tarifarios (Las Condes)'!$A:$A,0)),H2095&lt;=1000,INDEX('Pliegos Tarifarios (Las Condes)'!$H:$H,MATCH($B2095,'Pliegos Tarifarios (Las Condes)'!$A:$A,0)),H2095&lt;=5000,INDEX('Pliegos Tarifarios (Las Condes)'!$I:$I,MATCH($B2095,'Pliegos Tarifarios (Las Condes)'!$A:$A,0)),H2095&gt;5000,INDEX('Pliegos Tarifarios (Las Condes)'!$J:$J,MATCH($B2095,'Pliegos Tarifarios (Las Condes)'!$A:$A,0)))/1.19</f>
        <v>1932.430469159664</v>
      </c>
      <c r="R2095" s="19">
        <f>INDEX('Pliegos Tarifarios (Las Condes)'!$K:$K,MATCH($B2095,'Pliegos Tarifarios (Las Condes)'!$A:$A,0))</f>
        <v>723.32799999999997</v>
      </c>
      <c r="S2095" s="21">
        <f t="shared" si="99"/>
        <v>150770.35391465967</v>
      </c>
      <c r="T2095" s="21">
        <f t="shared" si="100"/>
        <v>28646.367243785338</v>
      </c>
      <c r="U2095" s="19">
        <v>0</v>
      </c>
      <c r="V2095" s="21">
        <f t="shared" si="101"/>
        <v>179416.721158445</v>
      </c>
    </row>
    <row r="2096" spans="1:22" x14ac:dyDescent="0.3">
      <c r="A2096" s="3" t="s">
        <v>144</v>
      </c>
      <c r="B2096" s="3">
        <v>5</v>
      </c>
      <c r="C2096" s="4" t="s">
        <v>186</v>
      </c>
      <c r="D2096" s="3" t="s">
        <v>752</v>
      </c>
      <c r="E2096" s="3" t="s">
        <v>121</v>
      </c>
      <c r="F2096" s="4" t="s">
        <v>753</v>
      </c>
      <c r="G2096" s="3" t="s">
        <v>16</v>
      </c>
      <c r="H2096" s="5">
        <v>822.54690000000005</v>
      </c>
      <c r="I2096" s="5">
        <v>2.2290999999999999</v>
      </c>
      <c r="J2096" s="5">
        <v>2.1526000000000001</v>
      </c>
      <c r="K2096" s="6">
        <v>0.96568121663451623</v>
      </c>
      <c r="L2096" s="5">
        <v>27.42</v>
      </c>
      <c r="M2096" s="19">
        <f>H2096*INDEX('Pliegos Tarifarios (Las Condes)'!$B:$B,MATCH($B2096,'Pliegos Tarifarios (Las Condes)'!$A:$A,0))</f>
        <v>97749.828502200005</v>
      </c>
      <c r="N2096" s="19">
        <f>I2096*INDEX('Pliegos Tarifarios (Las Condes)'!$C:$C,MATCH($B2096,'Pliegos Tarifarios (Las Condes)'!$A:$A,0))</f>
        <v>7579.9899060999996</v>
      </c>
      <c r="O2096" s="19">
        <f>J2096*INDEX('Pliegos Tarifarios (Las Condes)'!$D:$D,MATCH($B2096,'Pliegos Tarifarios (Las Condes)'!$A:$A,0))</f>
        <v>30351.044356400002</v>
      </c>
      <c r="P2096" s="19">
        <f>H2096*INDEX('Pliegos Tarifarios (Las Condes)'!$E:$E,MATCH($B2096,'Pliegos Tarifarios (Las Condes)'!$A:$A,0))</f>
        <v>10637.176510800002</v>
      </c>
      <c r="Q2096" s="19" cm="1">
        <f t="array" ref="Q2096">H2096*_xlfn.IFS(H2096&lt;=350,INDEX('Pliegos Tarifarios (Las Condes)'!$F:$F,MATCH($B2096,'Pliegos Tarifarios (Las Condes)'!$A:$A,0)),H2096&lt;=500,INDEX('Pliegos Tarifarios (Las Condes)'!$G:$G,MATCH($B2096,'Pliegos Tarifarios (Las Condes)'!$A:$A,0)),H2096&lt;=1000,INDEX('Pliegos Tarifarios (Las Condes)'!$H:$H,MATCH($B2096,'Pliegos Tarifarios (Las Condes)'!$A:$A,0)),H2096&lt;=5000,INDEX('Pliegos Tarifarios (Las Condes)'!$I:$I,MATCH($B2096,'Pliegos Tarifarios (Las Condes)'!$A:$A,0)),H2096&gt;5000,INDEX('Pliegos Tarifarios (Las Condes)'!$J:$J,MATCH($B2096,'Pliegos Tarifarios (Las Condes)'!$A:$A,0)))/1.19</f>
        <v>1929.1835276470592</v>
      </c>
      <c r="R2096" s="19">
        <f>INDEX('Pliegos Tarifarios (Las Condes)'!$K:$K,MATCH($B2096,'Pliegos Tarifarios (Las Condes)'!$A:$A,0))</f>
        <v>723.32799999999997</v>
      </c>
      <c r="S2096" s="21">
        <f t="shared" si="99"/>
        <v>148970.55080314708</v>
      </c>
      <c r="T2096" s="21">
        <f t="shared" si="100"/>
        <v>28304.404652597947</v>
      </c>
      <c r="U2096" s="19">
        <v>0</v>
      </c>
      <c r="V2096" s="21">
        <f t="shared" si="101"/>
        <v>177274.95545574502</v>
      </c>
    </row>
    <row r="2097" spans="1:22" x14ac:dyDescent="0.3">
      <c r="A2097" s="3" t="s">
        <v>144</v>
      </c>
      <c r="B2097" s="3">
        <v>5</v>
      </c>
      <c r="C2097" s="4" t="s">
        <v>186</v>
      </c>
      <c r="D2097" s="3" t="s">
        <v>754</v>
      </c>
      <c r="E2097" s="3" t="s">
        <v>121</v>
      </c>
      <c r="F2097" s="4" t="s">
        <v>755</v>
      </c>
      <c r="G2097" s="3" t="s">
        <v>16</v>
      </c>
      <c r="H2097" s="5">
        <v>822.58119999999997</v>
      </c>
      <c r="I2097" s="5">
        <v>2.2313999999999998</v>
      </c>
      <c r="J2097" s="5">
        <v>2.2313999999999998</v>
      </c>
      <c r="K2097" s="6">
        <v>1</v>
      </c>
      <c r="L2097" s="5">
        <v>27.42</v>
      </c>
      <c r="M2097" s="19">
        <f>H2097*INDEX('Pliegos Tarifarios (Las Condes)'!$B:$B,MATCH($B2097,'Pliegos Tarifarios (Las Condes)'!$A:$A,0))</f>
        <v>97753.904645599992</v>
      </c>
      <c r="N2097" s="19">
        <f>I2097*INDEX('Pliegos Tarifarios (Las Condes)'!$C:$C,MATCH($B2097,'Pliegos Tarifarios (Las Condes)'!$A:$A,0))</f>
        <v>7587.810989399999</v>
      </c>
      <c r="O2097" s="19">
        <f>J2097*INDEX('Pliegos Tarifarios (Las Condes)'!$D:$D,MATCH($B2097,'Pliegos Tarifarios (Las Condes)'!$A:$A,0))</f>
        <v>31462.101819599997</v>
      </c>
      <c r="P2097" s="19">
        <f>H2097*INDEX('Pliegos Tarifarios (Las Condes)'!$E:$E,MATCH($B2097,'Pliegos Tarifarios (Las Condes)'!$A:$A,0))</f>
        <v>10637.620078399999</v>
      </c>
      <c r="Q2097" s="19" cm="1">
        <f t="array" ref="Q2097">H2097*_xlfn.IFS(H2097&lt;=350,INDEX('Pliegos Tarifarios (Las Condes)'!$F:$F,MATCH($B2097,'Pliegos Tarifarios (Las Condes)'!$A:$A,0)),H2097&lt;=500,INDEX('Pliegos Tarifarios (Las Condes)'!$G:$G,MATCH($B2097,'Pliegos Tarifarios (Las Condes)'!$A:$A,0)),H2097&lt;=1000,INDEX('Pliegos Tarifarios (Las Condes)'!$H:$H,MATCH($B2097,'Pliegos Tarifarios (Las Condes)'!$A:$A,0)),H2097&lt;=5000,INDEX('Pliegos Tarifarios (Las Condes)'!$I:$I,MATCH($B2097,'Pliegos Tarifarios (Las Condes)'!$A:$A,0)),H2097&gt;5000,INDEX('Pliegos Tarifarios (Las Condes)'!$J:$J,MATCH($B2097,'Pliegos Tarifarios (Las Condes)'!$A:$A,0)))/1.19</f>
        <v>1929.2639741176474</v>
      </c>
      <c r="R2097" s="19">
        <f>INDEX('Pliegos Tarifarios (Las Condes)'!$K:$K,MATCH($B2097,'Pliegos Tarifarios (Las Condes)'!$A:$A,0))</f>
        <v>723.32799999999997</v>
      </c>
      <c r="S2097" s="21">
        <f t="shared" si="99"/>
        <v>150094.02950711764</v>
      </c>
      <c r="T2097" s="21">
        <f t="shared" si="100"/>
        <v>28517.865606352352</v>
      </c>
      <c r="U2097" s="19">
        <v>0</v>
      </c>
      <c r="V2097" s="21">
        <f t="shared" si="101"/>
        <v>178611.89511346997</v>
      </c>
    </row>
    <row r="2098" spans="1:22" x14ac:dyDescent="0.3">
      <c r="A2098" s="3" t="s">
        <v>144</v>
      </c>
      <c r="B2098" s="3">
        <v>5</v>
      </c>
      <c r="C2098" s="4" t="s">
        <v>186</v>
      </c>
      <c r="D2098" s="3" t="s">
        <v>756</v>
      </c>
      <c r="E2098" s="3" t="s">
        <v>121</v>
      </c>
      <c r="F2098" s="4" t="s">
        <v>757</v>
      </c>
      <c r="G2098" s="3" t="s">
        <v>16</v>
      </c>
      <c r="H2098" s="5">
        <v>823.00019999999995</v>
      </c>
      <c r="I2098" s="5">
        <v>2.2061000000000002</v>
      </c>
      <c r="J2098" s="5">
        <v>2.1964000000000001</v>
      </c>
      <c r="K2098" s="6">
        <v>0.99560310049408451</v>
      </c>
      <c r="L2098" s="5">
        <v>27.43</v>
      </c>
      <c r="M2098" s="19">
        <f>H2098*INDEX('Pliegos Tarifarios (Las Condes)'!$B:$B,MATCH($B2098,'Pliegos Tarifarios (Las Condes)'!$A:$A,0))</f>
        <v>97803.697767599995</v>
      </c>
      <c r="N2098" s="19">
        <f>I2098*INDEX('Pliegos Tarifarios (Las Condes)'!$C:$C,MATCH($B2098,'Pliegos Tarifarios (Las Condes)'!$A:$A,0))</f>
        <v>7501.7790731000005</v>
      </c>
      <c r="O2098" s="19">
        <f>J2098*INDEX('Pliegos Tarifarios (Las Condes)'!$D:$D,MATCH($B2098,'Pliegos Tarifarios (Las Condes)'!$A:$A,0))</f>
        <v>30968.611829600002</v>
      </c>
      <c r="P2098" s="19">
        <f>H2098*INDEX('Pliegos Tarifarios (Las Condes)'!$E:$E,MATCH($B2098,'Pliegos Tarifarios (Las Condes)'!$A:$A,0))</f>
        <v>10643.0385864</v>
      </c>
      <c r="Q2098" s="19" cm="1">
        <f t="array" ref="Q2098">H2098*_xlfn.IFS(H2098&lt;=350,INDEX('Pliegos Tarifarios (Las Condes)'!$F:$F,MATCH($B2098,'Pliegos Tarifarios (Las Condes)'!$A:$A,0)),H2098&lt;=500,INDEX('Pliegos Tarifarios (Las Condes)'!$G:$G,MATCH($B2098,'Pliegos Tarifarios (Las Condes)'!$A:$A,0)),H2098&lt;=1000,INDEX('Pliegos Tarifarios (Las Condes)'!$H:$H,MATCH($B2098,'Pliegos Tarifarios (Las Condes)'!$A:$A,0)),H2098&lt;=5000,INDEX('Pliegos Tarifarios (Las Condes)'!$I:$I,MATCH($B2098,'Pliegos Tarifarios (Las Condes)'!$A:$A,0)),H2098&gt;5000,INDEX('Pliegos Tarifarios (Las Condes)'!$J:$J,MATCH($B2098,'Pliegos Tarifarios (Las Condes)'!$A:$A,0)))/1.19</f>
        <v>1930.2466875630255</v>
      </c>
      <c r="R2098" s="19">
        <f>INDEX('Pliegos Tarifarios (Las Condes)'!$K:$K,MATCH($B2098,'Pliegos Tarifarios (Las Condes)'!$A:$A,0))</f>
        <v>723.32799999999997</v>
      </c>
      <c r="S2098" s="21">
        <f t="shared" si="99"/>
        <v>149570.70194426304</v>
      </c>
      <c r="T2098" s="21">
        <f t="shared" si="100"/>
        <v>28418.433369409977</v>
      </c>
      <c r="U2098" s="19">
        <v>0</v>
      </c>
      <c r="V2098" s="21">
        <f t="shared" si="101"/>
        <v>177989.135313673</v>
      </c>
    </row>
    <row r="2099" spans="1:22" x14ac:dyDescent="0.3">
      <c r="A2099" s="3" t="s">
        <v>144</v>
      </c>
      <c r="B2099" s="3">
        <v>5</v>
      </c>
      <c r="C2099" s="4" t="s">
        <v>186</v>
      </c>
      <c r="D2099" s="3" t="s">
        <v>758</v>
      </c>
      <c r="E2099" s="3" t="s">
        <v>121</v>
      </c>
      <c r="F2099" s="4" t="s">
        <v>759</v>
      </c>
      <c r="G2099" s="3" t="s">
        <v>16</v>
      </c>
      <c r="H2099" s="5">
        <v>823.18579999999997</v>
      </c>
      <c r="I2099" s="5">
        <v>2.2044000000000001</v>
      </c>
      <c r="J2099" s="5">
        <v>2.1876000000000002</v>
      </c>
      <c r="K2099" s="6">
        <v>0.9923788786064236</v>
      </c>
      <c r="L2099" s="5">
        <v>27.44</v>
      </c>
      <c r="M2099" s="19">
        <f>H2099*INDEX('Pliegos Tarifarios (Las Condes)'!$B:$B,MATCH($B2099,'Pliegos Tarifarios (Las Condes)'!$A:$A,0))</f>
        <v>97825.754100399994</v>
      </c>
      <c r="N2099" s="19">
        <f>I2099*INDEX('Pliegos Tarifarios (Las Condes)'!$C:$C,MATCH($B2099,'Pliegos Tarifarios (Las Condes)'!$A:$A,0))</f>
        <v>7495.9982724000001</v>
      </c>
      <c r="O2099" s="19">
        <f>J2099*INDEX('Pliegos Tarifarios (Las Condes)'!$D:$D,MATCH($B2099,'Pliegos Tarifarios (Las Condes)'!$A:$A,0))</f>
        <v>30844.534346400003</v>
      </c>
      <c r="P2099" s="19">
        <f>H2099*INDEX('Pliegos Tarifarios (Las Condes)'!$E:$E,MATCH($B2099,'Pliegos Tarifarios (Las Condes)'!$A:$A,0))</f>
        <v>10645.4387656</v>
      </c>
      <c r="Q2099" s="19" cm="1">
        <f t="array" ref="Q2099">H2099*_xlfn.IFS(H2099&lt;=350,INDEX('Pliegos Tarifarios (Las Condes)'!$F:$F,MATCH($B2099,'Pliegos Tarifarios (Las Condes)'!$A:$A,0)),H2099&lt;=500,INDEX('Pliegos Tarifarios (Las Condes)'!$G:$G,MATCH($B2099,'Pliegos Tarifarios (Las Condes)'!$A:$A,0)),H2099&lt;=1000,INDEX('Pliegos Tarifarios (Las Condes)'!$H:$H,MATCH($B2099,'Pliegos Tarifarios (Las Condes)'!$A:$A,0)),H2099&lt;=5000,INDEX('Pliegos Tarifarios (Las Condes)'!$I:$I,MATCH($B2099,'Pliegos Tarifarios (Las Condes)'!$A:$A,0)),H2099&gt;5000,INDEX('Pliegos Tarifarios (Las Condes)'!$J:$J,MATCH($B2099,'Pliegos Tarifarios (Las Condes)'!$A:$A,0)))/1.19</f>
        <v>1930.6819897478995</v>
      </c>
      <c r="R2099" s="19">
        <f>INDEX('Pliegos Tarifarios (Las Condes)'!$K:$K,MATCH($B2099,'Pliegos Tarifarios (Las Condes)'!$A:$A,0))</f>
        <v>723.32799999999997</v>
      </c>
      <c r="S2099" s="21">
        <f t="shared" si="99"/>
        <v>149465.7354745479</v>
      </c>
      <c r="T2099" s="21">
        <f t="shared" si="100"/>
        <v>28398.489740164099</v>
      </c>
      <c r="U2099" s="19">
        <v>0</v>
      </c>
      <c r="V2099" s="21">
        <f t="shared" si="101"/>
        <v>177864.225214712</v>
      </c>
    </row>
    <row r="2100" spans="1:22" x14ac:dyDescent="0.3">
      <c r="A2100" s="3" t="s">
        <v>144</v>
      </c>
      <c r="B2100" s="3">
        <v>5</v>
      </c>
      <c r="C2100" s="4" t="s">
        <v>186</v>
      </c>
      <c r="D2100" s="3" t="s">
        <v>760</v>
      </c>
      <c r="E2100" s="3" t="s">
        <v>121</v>
      </c>
      <c r="F2100" s="4" t="s">
        <v>761</v>
      </c>
      <c r="G2100" s="3" t="s">
        <v>16</v>
      </c>
      <c r="H2100" s="5">
        <v>823.55600000000004</v>
      </c>
      <c r="I2100" s="5">
        <v>2.2273000000000001</v>
      </c>
      <c r="J2100" s="5">
        <v>2.2223000000000002</v>
      </c>
      <c r="K2100" s="6">
        <v>0.99775512952902623</v>
      </c>
      <c r="L2100" s="5">
        <v>27.45</v>
      </c>
      <c r="M2100" s="19">
        <f>H2100*INDEX('Pliegos Tarifarios (Las Condes)'!$B:$B,MATCH($B2100,'Pliegos Tarifarios (Las Condes)'!$A:$A,0))</f>
        <v>97869.747927999997</v>
      </c>
      <c r="N2100" s="19">
        <f>I2100*INDEX('Pliegos Tarifarios (Las Condes)'!$C:$C,MATCH($B2100,'Pliegos Tarifarios (Las Condes)'!$A:$A,0))</f>
        <v>7573.8690582999998</v>
      </c>
      <c r="O2100" s="19">
        <f>J2100*INDEX('Pliegos Tarifarios (Las Condes)'!$D:$D,MATCH($B2100,'Pliegos Tarifarios (Las Condes)'!$A:$A,0))</f>
        <v>31333.794422200001</v>
      </c>
      <c r="P2100" s="19">
        <f>H2100*INDEX('Pliegos Tarifarios (Las Condes)'!$E:$E,MATCH($B2100,'Pliegos Tarifarios (Las Condes)'!$A:$A,0))</f>
        <v>10650.226192</v>
      </c>
      <c r="Q2100" s="19" cm="1">
        <f t="array" ref="Q2100">H2100*_xlfn.IFS(H2100&lt;=350,INDEX('Pliegos Tarifarios (Las Condes)'!$F:$F,MATCH($B2100,'Pliegos Tarifarios (Las Condes)'!$A:$A,0)),H2100&lt;=500,INDEX('Pliegos Tarifarios (Las Condes)'!$G:$G,MATCH($B2100,'Pliegos Tarifarios (Las Condes)'!$A:$A,0)),H2100&lt;=1000,INDEX('Pliegos Tarifarios (Las Condes)'!$H:$H,MATCH($B2100,'Pliegos Tarifarios (Las Condes)'!$A:$A,0)),H2100&lt;=5000,INDEX('Pliegos Tarifarios (Las Condes)'!$I:$I,MATCH($B2100,'Pliegos Tarifarios (Las Condes)'!$A:$A,0)),H2100&gt;5000,INDEX('Pliegos Tarifarios (Las Condes)'!$J:$J,MATCH($B2100,'Pliegos Tarifarios (Las Condes)'!$A:$A,0)))/1.19</f>
        <v>1931.5502487394963</v>
      </c>
      <c r="R2100" s="19">
        <f>INDEX('Pliegos Tarifarios (Las Condes)'!$K:$K,MATCH($B2100,'Pliegos Tarifarios (Las Condes)'!$A:$A,0))</f>
        <v>723.32799999999997</v>
      </c>
      <c r="S2100" s="21">
        <f t="shared" si="99"/>
        <v>150082.51584923948</v>
      </c>
      <c r="T2100" s="21">
        <f t="shared" si="100"/>
        <v>28515.678011355503</v>
      </c>
      <c r="U2100" s="19">
        <v>0</v>
      </c>
      <c r="V2100" s="21">
        <f t="shared" si="101"/>
        <v>178598.193860595</v>
      </c>
    </row>
    <row r="2101" spans="1:22" x14ac:dyDescent="0.3">
      <c r="A2101" s="3" t="s">
        <v>144</v>
      </c>
      <c r="B2101" s="3">
        <v>5</v>
      </c>
      <c r="C2101" s="4" t="s">
        <v>186</v>
      </c>
      <c r="D2101" s="3" t="s">
        <v>762</v>
      </c>
      <c r="E2101" s="3" t="s">
        <v>121</v>
      </c>
      <c r="F2101" s="4" t="s">
        <v>763</v>
      </c>
      <c r="G2101" s="3" t="s">
        <v>16</v>
      </c>
      <c r="H2101" s="5">
        <v>821.17880000000002</v>
      </c>
      <c r="I2101" s="5">
        <v>2.1867000000000001</v>
      </c>
      <c r="J2101" s="5">
        <v>2.1867000000000001</v>
      </c>
      <c r="K2101" s="6">
        <v>1</v>
      </c>
      <c r="L2101" s="5">
        <v>27.37</v>
      </c>
      <c r="M2101" s="19">
        <f>H2101*INDEX('Pliegos Tarifarios (Las Condes)'!$B:$B,MATCH($B2101,'Pliegos Tarifarios (Las Condes)'!$A:$A,0))</f>
        <v>97587.246234399994</v>
      </c>
      <c r="N2101" s="19">
        <f>I2101*INDEX('Pliegos Tarifarios (Las Condes)'!$C:$C,MATCH($B2101,'Pliegos Tarifarios (Las Condes)'!$A:$A,0))</f>
        <v>7435.8099357000001</v>
      </c>
      <c r="O2101" s="19">
        <f>J2101*INDEX('Pliegos Tarifarios (Las Condes)'!$D:$D,MATCH($B2101,'Pliegos Tarifarios (Las Condes)'!$A:$A,0))</f>
        <v>30831.8446038</v>
      </c>
      <c r="P2101" s="19">
        <f>H2101*INDEX('Pliegos Tarifarios (Las Condes)'!$E:$E,MATCH($B2101,'Pliegos Tarifarios (Las Condes)'!$A:$A,0))</f>
        <v>10619.484241600001</v>
      </c>
      <c r="Q2101" s="19" cm="1">
        <f t="array" ref="Q2101">H2101*_xlfn.IFS(H2101&lt;=350,INDEX('Pliegos Tarifarios (Las Condes)'!$F:$F,MATCH($B2101,'Pliegos Tarifarios (Las Condes)'!$A:$A,0)),H2101&lt;=500,INDEX('Pliegos Tarifarios (Las Condes)'!$G:$G,MATCH($B2101,'Pliegos Tarifarios (Las Condes)'!$A:$A,0)),H2101&lt;=1000,INDEX('Pliegos Tarifarios (Las Condes)'!$H:$H,MATCH($B2101,'Pliegos Tarifarios (Las Condes)'!$A:$A,0)),H2101&lt;=5000,INDEX('Pliegos Tarifarios (Las Condes)'!$I:$I,MATCH($B2101,'Pliegos Tarifarios (Las Condes)'!$A:$A,0)),H2101&gt;5000,INDEX('Pliegos Tarifarios (Las Condes)'!$J:$J,MATCH($B2101,'Pliegos Tarifarios (Las Condes)'!$A:$A,0)))/1.19</f>
        <v>1925.9748157983195</v>
      </c>
      <c r="R2101" s="19">
        <f>INDEX('Pliegos Tarifarios (Las Condes)'!$K:$K,MATCH($B2101,'Pliegos Tarifarios (Las Condes)'!$A:$A,0))</f>
        <v>723.32799999999997</v>
      </c>
      <c r="S2101" s="21">
        <f t="shared" si="99"/>
        <v>149123.68783129833</v>
      </c>
      <c r="T2101" s="21">
        <f t="shared" si="100"/>
        <v>28333.500687946682</v>
      </c>
      <c r="U2101" s="19">
        <v>0</v>
      </c>
      <c r="V2101" s="21">
        <f t="shared" si="101"/>
        <v>177457.18851924501</v>
      </c>
    </row>
    <row r="2102" spans="1:22" x14ac:dyDescent="0.3">
      <c r="A2102" s="3" t="s">
        <v>144</v>
      </c>
      <c r="B2102" s="3">
        <v>5</v>
      </c>
      <c r="C2102" s="4" t="s">
        <v>186</v>
      </c>
      <c r="D2102" s="3" t="s">
        <v>764</v>
      </c>
      <c r="E2102" s="3" t="s">
        <v>121</v>
      </c>
      <c r="F2102" s="4" t="s">
        <v>765</v>
      </c>
      <c r="G2102" s="3" t="s">
        <v>16</v>
      </c>
      <c r="H2102" s="5">
        <v>820.81280000000004</v>
      </c>
      <c r="I2102" s="5">
        <v>2.1659000000000002</v>
      </c>
      <c r="J2102" s="5">
        <v>2.1659000000000002</v>
      </c>
      <c r="K2102" s="6">
        <v>1</v>
      </c>
      <c r="L2102" s="5">
        <v>27.36</v>
      </c>
      <c r="M2102" s="19">
        <f>H2102*INDEX('Pliegos Tarifarios (Las Condes)'!$B:$B,MATCH($B2102,'Pliegos Tarifarios (Las Condes)'!$A:$A,0))</f>
        <v>97543.751526399996</v>
      </c>
      <c r="N2102" s="19">
        <f>I2102*INDEX('Pliegos Tarifarios (Las Condes)'!$C:$C,MATCH($B2102,'Pliegos Tarifarios (Las Condes)'!$A:$A,0))</f>
        <v>7365.0801389000007</v>
      </c>
      <c r="O2102" s="19">
        <f>J2102*INDEX('Pliegos Tarifarios (Las Condes)'!$D:$D,MATCH($B2102,'Pliegos Tarifarios (Las Condes)'!$A:$A,0))</f>
        <v>30538.570552600002</v>
      </c>
      <c r="P2102" s="19">
        <f>H2102*INDEX('Pliegos Tarifarios (Las Condes)'!$E:$E,MATCH($B2102,'Pliegos Tarifarios (Las Condes)'!$A:$A,0))</f>
        <v>10614.751129600001</v>
      </c>
      <c r="Q2102" s="19" cm="1">
        <f t="array" ref="Q2102">H2102*_xlfn.IFS(H2102&lt;=350,INDEX('Pliegos Tarifarios (Las Condes)'!$F:$F,MATCH($B2102,'Pliegos Tarifarios (Las Condes)'!$A:$A,0)),H2102&lt;=500,INDEX('Pliegos Tarifarios (Las Condes)'!$G:$G,MATCH($B2102,'Pliegos Tarifarios (Las Condes)'!$A:$A,0)),H2102&lt;=1000,INDEX('Pliegos Tarifarios (Las Condes)'!$H:$H,MATCH($B2102,'Pliegos Tarifarios (Las Condes)'!$A:$A,0)),H2102&lt;=5000,INDEX('Pliegos Tarifarios (Las Condes)'!$I:$I,MATCH($B2102,'Pliegos Tarifarios (Las Condes)'!$A:$A,0)),H2102&gt;5000,INDEX('Pliegos Tarifarios (Las Condes)'!$J:$J,MATCH($B2102,'Pliegos Tarifarios (Las Condes)'!$A:$A,0)))/1.19</f>
        <v>1925.1164073949585</v>
      </c>
      <c r="R2102" s="19">
        <f>INDEX('Pliegos Tarifarios (Las Condes)'!$K:$K,MATCH($B2102,'Pliegos Tarifarios (Las Condes)'!$A:$A,0))</f>
        <v>723.32799999999997</v>
      </c>
      <c r="S2102" s="21">
        <f t="shared" si="99"/>
        <v>148710.59775489499</v>
      </c>
      <c r="T2102" s="21">
        <f t="shared" si="100"/>
        <v>28255.013573430049</v>
      </c>
      <c r="U2102" s="19">
        <v>0</v>
      </c>
      <c r="V2102" s="21">
        <f t="shared" si="101"/>
        <v>176965.61132832503</v>
      </c>
    </row>
    <row r="2103" spans="1:22" x14ac:dyDescent="0.3">
      <c r="A2103" s="3" t="s">
        <v>144</v>
      </c>
      <c r="B2103" s="3">
        <v>5</v>
      </c>
      <c r="C2103" s="4" t="s">
        <v>186</v>
      </c>
      <c r="D2103" s="3" t="s">
        <v>766</v>
      </c>
      <c r="E2103" s="3" t="s">
        <v>121</v>
      </c>
      <c r="F2103" s="4" t="s">
        <v>767</v>
      </c>
      <c r="G2103" s="3" t="s">
        <v>16</v>
      </c>
      <c r="H2103" s="5">
        <v>820.28210000000001</v>
      </c>
      <c r="I2103" s="5">
        <v>2.2212999999999998</v>
      </c>
      <c r="J2103" s="5">
        <v>2.2012999999999998</v>
      </c>
      <c r="K2103" s="6">
        <v>0.99099626344933145</v>
      </c>
      <c r="L2103" s="5">
        <v>27.34</v>
      </c>
      <c r="M2103" s="19">
        <f>H2103*INDEX('Pliegos Tarifarios (Las Condes)'!$B:$B,MATCH($B2103,'Pliegos Tarifarios (Las Condes)'!$A:$A,0))</f>
        <v>97480.684199800002</v>
      </c>
      <c r="N2103" s="19">
        <f>I2103*INDEX('Pliegos Tarifarios (Las Condes)'!$C:$C,MATCH($B2103,'Pliegos Tarifarios (Las Condes)'!$A:$A,0))</f>
        <v>7553.4662322999993</v>
      </c>
      <c r="O2103" s="19">
        <f>J2103*INDEX('Pliegos Tarifarios (Las Condes)'!$D:$D,MATCH($B2103,'Pliegos Tarifarios (Las Condes)'!$A:$A,0))</f>
        <v>31037.700428199998</v>
      </c>
      <c r="P2103" s="19">
        <f>H2103*INDEX('Pliegos Tarifarios (Las Condes)'!$E:$E,MATCH($B2103,'Pliegos Tarifarios (Las Condes)'!$A:$A,0))</f>
        <v>10607.8881172</v>
      </c>
      <c r="Q2103" s="19" cm="1">
        <f t="array" ref="Q2103">H2103*_xlfn.IFS(H2103&lt;=350,INDEX('Pliegos Tarifarios (Las Condes)'!$F:$F,MATCH($B2103,'Pliegos Tarifarios (Las Condes)'!$A:$A,0)),H2103&lt;=500,INDEX('Pliegos Tarifarios (Las Condes)'!$G:$G,MATCH($B2103,'Pliegos Tarifarios (Las Condes)'!$A:$A,0)),H2103&lt;=1000,INDEX('Pliegos Tarifarios (Las Condes)'!$H:$H,MATCH($B2103,'Pliegos Tarifarios (Las Condes)'!$A:$A,0)),H2103&lt;=5000,INDEX('Pliegos Tarifarios (Las Condes)'!$I:$I,MATCH($B2103,'Pliegos Tarifarios (Las Condes)'!$A:$A,0)),H2103&gt;5000,INDEX('Pliegos Tarifarios (Las Condes)'!$J:$J,MATCH($B2103,'Pliegos Tarifarios (Las Condes)'!$A:$A,0)))/1.19</f>
        <v>1923.8717152100844</v>
      </c>
      <c r="R2103" s="19">
        <f>INDEX('Pliegos Tarifarios (Las Condes)'!$K:$K,MATCH($B2103,'Pliegos Tarifarios (Las Condes)'!$A:$A,0))</f>
        <v>723.32799999999997</v>
      </c>
      <c r="S2103" s="21">
        <f t="shared" si="99"/>
        <v>149326.9386927101</v>
      </c>
      <c r="T2103" s="21">
        <f t="shared" si="100"/>
        <v>28372.118351614918</v>
      </c>
      <c r="U2103" s="19">
        <v>0</v>
      </c>
      <c r="V2103" s="21">
        <f t="shared" si="101"/>
        <v>177699.05704432502</v>
      </c>
    </row>
    <row r="2104" spans="1:22" x14ac:dyDescent="0.3">
      <c r="A2104" s="3" t="s">
        <v>144</v>
      </c>
      <c r="B2104" s="3">
        <v>5</v>
      </c>
      <c r="C2104" s="4" t="s">
        <v>186</v>
      </c>
      <c r="D2104" s="3" t="s">
        <v>768</v>
      </c>
      <c r="E2104" s="3" t="s">
        <v>121</v>
      </c>
      <c r="F2104" s="4" t="s">
        <v>769</v>
      </c>
      <c r="G2104" s="3" t="s">
        <v>16</v>
      </c>
      <c r="H2104" s="5">
        <v>823.43269999999995</v>
      </c>
      <c r="I2104" s="5">
        <v>2.2151999999999998</v>
      </c>
      <c r="J2104" s="5">
        <v>2.1947999999999999</v>
      </c>
      <c r="K2104" s="6">
        <v>0.99079089924160346</v>
      </c>
      <c r="L2104" s="5">
        <v>27.45</v>
      </c>
      <c r="M2104" s="19">
        <f>H2104*INDEX('Pliegos Tarifarios (Las Condes)'!$B:$B,MATCH($B2104,'Pliegos Tarifarios (Las Condes)'!$A:$A,0))</f>
        <v>97855.095202599987</v>
      </c>
      <c r="N2104" s="19">
        <f>I2104*INDEX('Pliegos Tarifarios (Las Condes)'!$C:$C,MATCH($B2104,'Pliegos Tarifarios (Las Condes)'!$A:$A,0))</f>
        <v>7532.7233591999993</v>
      </c>
      <c r="O2104" s="19">
        <f>J2104*INDEX('Pliegos Tarifarios (Las Condes)'!$D:$D,MATCH($B2104,'Pliegos Tarifarios (Las Condes)'!$A:$A,0))</f>
        <v>30946.052287199996</v>
      </c>
      <c r="P2104" s="19">
        <f>H2104*INDEX('Pliegos Tarifarios (Las Condes)'!$E:$E,MATCH($B2104,'Pliegos Tarifarios (Las Condes)'!$A:$A,0))</f>
        <v>10648.6316764</v>
      </c>
      <c r="Q2104" s="19" cm="1">
        <f t="array" ref="Q2104">H2104*_xlfn.IFS(H2104&lt;=350,INDEX('Pliegos Tarifarios (Las Condes)'!$F:$F,MATCH($B2104,'Pliegos Tarifarios (Las Condes)'!$A:$A,0)),H2104&lt;=500,INDEX('Pliegos Tarifarios (Las Condes)'!$G:$G,MATCH($B2104,'Pliegos Tarifarios (Las Condes)'!$A:$A,0)),H2104&lt;=1000,INDEX('Pliegos Tarifarios (Las Condes)'!$H:$H,MATCH($B2104,'Pliegos Tarifarios (Las Condes)'!$A:$A,0)),H2104&lt;=5000,INDEX('Pliegos Tarifarios (Las Condes)'!$I:$I,MATCH($B2104,'Pliegos Tarifarios (Las Condes)'!$A:$A,0)),H2104&gt;5000,INDEX('Pliegos Tarifarios (Las Condes)'!$J:$J,MATCH($B2104,'Pliegos Tarifarios (Las Condes)'!$A:$A,0)))/1.19</f>
        <v>1931.2610636134457</v>
      </c>
      <c r="R2104" s="19">
        <f>INDEX('Pliegos Tarifarios (Las Condes)'!$K:$K,MATCH($B2104,'Pliegos Tarifarios (Las Condes)'!$A:$A,0))</f>
        <v>723.32799999999997</v>
      </c>
      <c r="S2104" s="21">
        <f t="shared" si="99"/>
        <v>149637.09158901341</v>
      </c>
      <c r="T2104" s="21">
        <f t="shared" si="100"/>
        <v>28431.047401912547</v>
      </c>
      <c r="U2104" s="19">
        <v>0</v>
      </c>
      <c r="V2104" s="21">
        <f t="shared" si="101"/>
        <v>178068.13899092595</v>
      </c>
    </row>
    <row r="2105" spans="1:22" x14ac:dyDescent="0.3">
      <c r="A2105" s="3" t="s">
        <v>144</v>
      </c>
      <c r="B2105" s="3">
        <v>5</v>
      </c>
      <c r="C2105" s="4" t="s">
        <v>186</v>
      </c>
      <c r="D2105" s="3" t="s">
        <v>770</v>
      </c>
      <c r="E2105" s="3" t="s">
        <v>121</v>
      </c>
      <c r="F2105" s="4" t="s">
        <v>771</v>
      </c>
      <c r="G2105" s="3" t="s">
        <v>16</v>
      </c>
      <c r="H2105" s="5">
        <v>821.00840000000005</v>
      </c>
      <c r="I2105" s="5">
        <v>2.2269999999999999</v>
      </c>
      <c r="J2105" s="5">
        <v>2.2269999999999999</v>
      </c>
      <c r="K2105" s="6">
        <v>1</v>
      </c>
      <c r="L2105" s="5">
        <v>27.37</v>
      </c>
      <c r="M2105" s="19">
        <f>H2105*INDEX('Pliegos Tarifarios (Las Condes)'!$B:$B,MATCH($B2105,'Pliegos Tarifarios (Las Condes)'!$A:$A,0))</f>
        <v>97566.996239200002</v>
      </c>
      <c r="N2105" s="19">
        <f>I2105*INDEX('Pliegos Tarifarios (Las Condes)'!$C:$C,MATCH($B2105,'Pliegos Tarifarios (Las Condes)'!$A:$A,0))</f>
        <v>7572.8489169999993</v>
      </c>
      <c r="O2105" s="19">
        <f>J2105*INDEX('Pliegos Tarifarios (Las Condes)'!$D:$D,MATCH($B2105,'Pliegos Tarifarios (Las Condes)'!$A:$A,0))</f>
        <v>31400.063077999999</v>
      </c>
      <c r="P2105" s="19">
        <f>H2105*INDEX('Pliegos Tarifarios (Las Condes)'!$E:$E,MATCH($B2105,'Pliegos Tarifarios (Las Condes)'!$A:$A,0))</f>
        <v>10617.280628800001</v>
      </c>
      <c r="Q2105" s="19" cm="1">
        <f t="array" ref="Q2105">H2105*_xlfn.IFS(H2105&lt;=350,INDEX('Pliegos Tarifarios (Las Condes)'!$F:$F,MATCH($B2105,'Pliegos Tarifarios (Las Condes)'!$A:$A,0)),H2105&lt;=500,INDEX('Pliegos Tarifarios (Las Condes)'!$G:$G,MATCH($B2105,'Pliegos Tarifarios (Las Condes)'!$A:$A,0)),H2105&lt;=1000,INDEX('Pliegos Tarifarios (Las Condes)'!$H:$H,MATCH($B2105,'Pliegos Tarifarios (Las Condes)'!$A:$A,0)),H2105&lt;=5000,INDEX('Pliegos Tarifarios (Las Condes)'!$I:$I,MATCH($B2105,'Pliegos Tarifarios (Las Condes)'!$A:$A,0)),H2105&gt;5000,INDEX('Pliegos Tarifarios (Las Condes)'!$J:$J,MATCH($B2105,'Pliegos Tarifarios (Las Condes)'!$A:$A,0)))/1.19</f>
        <v>1925.5751633613449</v>
      </c>
      <c r="R2105" s="19">
        <f>INDEX('Pliegos Tarifarios (Las Condes)'!$K:$K,MATCH($B2105,'Pliegos Tarifarios (Las Condes)'!$A:$A,0))</f>
        <v>723.32799999999997</v>
      </c>
      <c r="S2105" s="21">
        <f t="shared" si="99"/>
        <v>149806.09202636138</v>
      </c>
      <c r="T2105" s="21">
        <f t="shared" si="100"/>
        <v>28463.157485008662</v>
      </c>
      <c r="U2105" s="19">
        <v>0</v>
      </c>
      <c r="V2105" s="21">
        <f t="shared" si="101"/>
        <v>178269.24951137003</v>
      </c>
    </row>
    <row r="2106" spans="1:22" x14ac:dyDescent="0.3">
      <c r="A2106" s="3" t="s">
        <v>144</v>
      </c>
      <c r="B2106" s="3">
        <v>5</v>
      </c>
      <c r="C2106" s="4" t="s">
        <v>186</v>
      </c>
      <c r="D2106" s="3" t="s">
        <v>772</v>
      </c>
      <c r="E2106" s="3" t="s">
        <v>121</v>
      </c>
      <c r="F2106" s="4" t="s">
        <v>773</v>
      </c>
      <c r="G2106" s="3" t="s">
        <v>16</v>
      </c>
      <c r="H2106" s="5">
        <v>821.30579999999998</v>
      </c>
      <c r="I2106" s="5">
        <v>2.2263000000000002</v>
      </c>
      <c r="J2106" s="5">
        <v>2.1886000000000001</v>
      </c>
      <c r="K2106" s="6">
        <v>0.98306607375466015</v>
      </c>
      <c r="L2106" s="5">
        <v>27.38</v>
      </c>
      <c r="M2106" s="19">
        <f>H2106*INDEX('Pliegos Tarifarios (Las Condes)'!$B:$B,MATCH($B2106,'Pliegos Tarifarios (Las Condes)'!$A:$A,0))</f>
        <v>97602.338660399997</v>
      </c>
      <c r="N2106" s="19">
        <f>I2106*INDEX('Pliegos Tarifarios (Las Condes)'!$C:$C,MATCH($B2106,'Pliegos Tarifarios (Las Condes)'!$A:$A,0))</f>
        <v>7570.4685873000008</v>
      </c>
      <c r="O2106" s="19">
        <f>J2106*INDEX('Pliegos Tarifarios (Las Condes)'!$D:$D,MATCH($B2106,'Pliegos Tarifarios (Las Condes)'!$A:$A,0))</f>
        <v>30858.6340604</v>
      </c>
      <c r="P2106" s="19">
        <f>H2106*INDEX('Pliegos Tarifarios (Las Condes)'!$E:$E,MATCH($B2106,'Pliegos Tarifarios (Las Condes)'!$A:$A,0))</f>
        <v>10621.1266056</v>
      </c>
      <c r="Q2106" s="19" cm="1">
        <f t="array" ref="Q2106">H2106*_xlfn.IFS(H2106&lt;=350,INDEX('Pliegos Tarifarios (Las Condes)'!$F:$F,MATCH($B2106,'Pliegos Tarifarios (Las Condes)'!$A:$A,0)),H2106&lt;=500,INDEX('Pliegos Tarifarios (Las Condes)'!$G:$G,MATCH($B2106,'Pliegos Tarifarios (Las Condes)'!$A:$A,0)),H2106&lt;=1000,INDEX('Pliegos Tarifarios (Las Condes)'!$H:$H,MATCH($B2106,'Pliegos Tarifarios (Las Condes)'!$A:$A,0)),H2106&lt;=5000,INDEX('Pliegos Tarifarios (Las Condes)'!$I:$I,MATCH($B2106,'Pliegos Tarifarios (Las Condes)'!$A:$A,0)),H2106&gt;5000,INDEX('Pliegos Tarifarios (Las Condes)'!$J:$J,MATCH($B2106,'Pliegos Tarifarios (Las Condes)'!$A:$A,0)))/1.19</f>
        <v>1926.2726788235295</v>
      </c>
      <c r="R2106" s="19">
        <f>INDEX('Pliegos Tarifarios (Las Condes)'!$K:$K,MATCH($B2106,'Pliegos Tarifarios (Las Condes)'!$A:$A,0))</f>
        <v>723.32799999999997</v>
      </c>
      <c r="S2106" s="21">
        <f t="shared" si="99"/>
        <v>149302.16859252355</v>
      </c>
      <c r="T2106" s="21">
        <f t="shared" si="100"/>
        <v>28367.412032579476</v>
      </c>
      <c r="U2106" s="19">
        <v>0</v>
      </c>
      <c r="V2106" s="21">
        <f t="shared" si="101"/>
        <v>177669.58062510303</v>
      </c>
    </row>
    <row r="2107" spans="1:22" x14ac:dyDescent="0.3">
      <c r="A2107" s="3" t="s">
        <v>144</v>
      </c>
      <c r="B2107" s="3">
        <v>5</v>
      </c>
      <c r="C2107" s="4" t="s">
        <v>186</v>
      </c>
      <c r="D2107" s="3" t="s">
        <v>774</v>
      </c>
      <c r="E2107" s="3" t="s">
        <v>121</v>
      </c>
      <c r="F2107" s="4" t="s">
        <v>775</v>
      </c>
      <c r="G2107" s="3" t="s">
        <v>16</v>
      </c>
      <c r="H2107" s="5">
        <v>824.73350000000005</v>
      </c>
      <c r="I2107" s="5">
        <v>2.2345000000000002</v>
      </c>
      <c r="J2107" s="5">
        <v>2.1793999999999998</v>
      </c>
      <c r="K2107" s="6">
        <v>0.97534123965092845</v>
      </c>
      <c r="L2107" s="5">
        <v>27.49</v>
      </c>
      <c r="M2107" s="19">
        <f>H2107*INDEX('Pliegos Tarifarios (Las Condes)'!$B:$B,MATCH($B2107,'Pliegos Tarifarios (Las Condes)'!$A:$A,0))</f>
        <v>98009.679673000006</v>
      </c>
      <c r="N2107" s="19">
        <f>I2107*INDEX('Pliegos Tarifarios (Las Condes)'!$C:$C,MATCH($B2107,'Pliegos Tarifarios (Las Condes)'!$A:$A,0))</f>
        <v>7598.3524495000001</v>
      </c>
      <c r="O2107" s="19">
        <f>J2107*INDEX('Pliegos Tarifarios (Las Condes)'!$D:$D,MATCH($B2107,'Pliegos Tarifarios (Las Condes)'!$A:$A,0))</f>
        <v>30728.916691599996</v>
      </c>
      <c r="P2107" s="19">
        <f>H2107*INDEX('Pliegos Tarifarios (Las Condes)'!$E:$E,MATCH($B2107,'Pliegos Tarifarios (Las Condes)'!$A:$A,0))</f>
        <v>10665.453622000001</v>
      </c>
      <c r="Q2107" s="19" cm="1">
        <f t="array" ref="Q2107">H2107*_xlfn.IFS(H2107&lt;=350,INDEX('Pliegos Tarifarios (Las Condes)'!$F:$F,MATCH($B2107,'Pliegos Tarifarios (Las Condes)'!$A:$A,0)),H2107&lt;=500,INDEX('Pliegos Tarifarios (Las Condes)'!$G:$G,MATCH($B2107,'Pliegos Tarifarios (Las Condes)'!$A:$A,0)),H2107&lt;=1000,INDEX('Pliegos Tarifarios (Las Condes)'!$H:$H,MATCH($B2107,'Pliegos Tarifarios (Las Condes)'!$A:$A,0)),H2107&lt;=5000,INDEX('Pliegos Tarifarios (Las Condes)'!$I:$I,MATCH($B2107,'Pliegos Tarifarios (Las Condes)'!$A:$A,0)),H2107&gt;5000,INDEX('Pliegos Tarifarios (Las Condes)'!$J:$J,MATCH($B2107,'Pliegos Tarifarios (Las Condes)'!$A:$A,0)))/1.19</f>
        <v>1934.3119315126055</v>
      </c>
      <c r="R2107" s="19">
        <f>INDEX('Pliegos Tarifarios (Las Condes)'!$K:$K,MATCH($B2107,'Pliegos Tarifarios (Las Condes)'!$A:$A,0))</f>
        <v>723.32799999999997</v>
      </c>
      <c r="S2107" s="21">
        <f t="shared" si="99"/>
        <v>149660.04236761262</v>
      </c>
      <c r="T2107" s="21">
        <f t="shared" si="100"/>
        <v>28435.408049846399</v>
      </c>
      <c r="U2107" s="19">
        <v>0</v>
      </c>
      <c r="V2107" s="21">
        <f t="shared" si="101"/>
        <v>178095.45041745901</v>
      </c>
    </row>
    <row r="2108" spans="1:22" x14ac:dyDescent="0.3">
      <c r="A2108" s="3" t="s">
        <v>144</v>
      </c>
      <c r="B2108" s="3">
        <v>5</v>
      </c>
      <c r="C2108" s="4" t="s">
        <v>186</v>
      </c>
      <c r="D2108" s="3" t="s">
        <v>776</v>
      </c>
      <c r="E2108" s="3" t="s">
        <v>121</v>
      </c>
      <c r="F2108" s="4" t="s">
        <v>777</v>
      </c>
      <c r="G2108" s="3" t="s">
        <v>16</v>
      </c>
      <c r="H2108" s="5">
        <v>824.53399999999999</v>
      </c>
      <c r="I2108" s="5">
        <v>2.2823000000000002</v>
      </c>
      <c r="J2108" s="5">
        <v>2.2823000000000002</v>
      </c>
      <c r="K2108" s="6">
        <v>1</v>
      </c>
      <c r="L2108" s="5">
        <v>27.48</v>
      </c>
      <c r="M2108" s="19">
        <f>H2108*INDEX('Pliegos Tarifarios (Las Condes)'!$B:$B,MATCH($B2108,'Pliegos Tarifarios (Las Condes)'!$A:$A,0))</f>
        <v>97985.971491999997</v>
      </c>
      <c r="N2108" s="19">
        <f>I2108*INDEX('Pliegos Tarifarios (Las Condes)'!$C:$C,MATCH($B2108,'Pliegos Tarifarios (Las Condes)'!$A:$A,0))</f>
        <v>7760.8949633000011</v>
      </c>
      <c r="O2108" s="19">
        <f>J2108*INDEX('Pliegos Tarifarios (Las Condes)'!$D:$D,MATCH($B2108,'Pliegos Tarifarios (Las Condes)'!$A:$A,0))</f>
        <v>32179.777262200001</v>
      </c>
      <c r="P2108" s="19">
        <f>H2108*INDEX('Pliegos Tarifarios (Las Condes)'!$E:$E,MATCH($B2108,'Pliegos Tarifarios (Las Condes)'!$A:$A,0))</f>
        <v>10662.873688</v>
      </c>
      <c r="Q2108" s="19" cm="1">
        <f t="array" ref="Q2108">H2108*_xlfn.IFS(H2108&lt;=350,INDEX('Pliegos Tarifarios (Las Condes)'!$F:$F,MATCH($B2108,'Pliegos Tarifarios (Las Condes)'!$A:$A,0)),H2108&lt;=500,INDEX('Pliegos Tarifarios (Las Condes)'!$G:$G,MATCH($B2108,'Pliegos Tarifarios (Las Condes)'!$A:$A,0)),H2108&lt;=1000,INDEX('Pliegos Tarifarios (Las Condes)'!$H:$H,MATCH($B2108,'Pliegos Tarifarios (Las Condes)'!$A:$A,0)),H2108&lt;=5000,INDEX('Pliegos Tarifarios (Las Condes)'!$I:$I,MATCH($B2108,'Pliegos Tarifarios (Las Condes)'!$A:$A,0)),H2108&gt;5000,INDEX('Pliegos Tarifarios (Las Condes)'!$J:$J,MATCH($B2108,'Pliegos Tarifarios (Las Condes)'!$A:$A,0)))/1.19</f>
        <v>1933.8440285714291</v>
      </c>
      <c r="R2108" s="19">
        <f>INDEX('Pliegos Tarifarios (Las Condes)'!$K:$K,MATCH($B2108,'Pliegos Tarifarios (Las Condes)'!$A:$A,0))</f>
        <v>723.32799999999997</v>
      </c>
      <c r="S2108" s="21">
        <f t="shared" si="99"/>
        <v>151246.68943407142</v>
      </c>
      <c r="T2108" s="21">
        <f t="shared" si="100"/>
        <v>28736.87099247357</v>
      </c>
      <c r="U2108" s="19">
        <v>0</v>
      </c>
      <c r="V2108" s="21">
        <f t="shared" si="101"/>
        <v>179983.56042654498</v>
      </c>
    </row>
    <row r="2109" spans="1:22" x14ac:dyDescent="0.3">
      <c r="A2109" s="3" t="s">
        <v>144</v>
      </c>
      <c r="B2109" s="3">
        <v>5</v>
      </c>
      <c r="C2109" s="4" t="s">
        <v>186</v>
      </c>
      <c r="D2109" s="3" t="s">
        <v>778</v>
      </c>
      <c r="E2109" s="3" t="s">
        <v>121</v>
      </c>
      <c r="F2109" s="4" t="s">
        <v>779</v>
      </c>
      <c r="G2109" s="3" t="s">
        <v>16</v>
      </c>
      <c r="H2109" s="5">
        <v>823.25369999999998</v>
      </c>
      <c r="I2109" s="5">
        <v>2.1722000000000001</v>
      </c>
      <c r="J2109" s="5">
        <v>2.1261000000000001</v>
      </c>
      <c r="K2109" s="6">
        <v>0.97877727649387714</v>
      </c>
      <c r="L2109" s="5">
        <v>27.44</v>
      </c>
      <c r="M2109" s="19">
        <f>H2109*INDEX('Pliegos Tarifarios (Las Condes)'!$B:$B,MATCH($B2109,'Pliegos Tarifarios (Las Condes)'!$A:$A,0))</f>
        <v>97833.823200599989</v>
      </c>
      <c r="N2109" s="19">
        <f>I2109*INDEX('Pliegos Tarifarios (Las Condes)'!$C:$C,MATCH($B2109,'Pliegos Tarifarios (Las Condes)'!$A:$A,0))</f>
        <v>7386.5031062000007</v>
      </c>
      <c r="O2109" s="19">
        <f>J2109*INDEX('Pliegos Tarifarios (Las Condes)'!$D:$D,MATCH($B2109,'Pliegos Tarifarios (Las Condes)'!$A:$A,0))</f>
        <v>29977.401935400001</v>
      </c>
      <c r="P2109" s="19">
        <f>H2109*INDEX('Pliegos Tarifarios (Las Condes)'!$E:$E,MATCH($B2109,'Pliegos Tarifarios (Las Condes)'!$A:$A,0))</f>
        <v>10646.3168484</v>
      </c>
      <c r="Q2109" s="19" cm="1">
        <f t="array" ref="Q2109">H2109*_xlfn.IFS(H2109&lt;=350,INDEX('Pliegos Tarifarios (Las Condes)'!$F:$F,MATCH($B2109,'Pliegos Tarifarios (Las Condes)'!$A:$A,0)),H2109&lt;=500,INDEX('Pliegos Tarifarios (Las Condes)'!$G:$G,MATCH($B2109,'Pliegos Tarifarios (Las Condes)'!$A:$A,0)),H2109&lt;=1000,INDEX('Pliegos Tarifarios (Las Condes)'!$H:$H,MATCH($B2109,'Pliegos Tarifarios (Las Condes)'!$A:$A,0)),H2109&lt;=5000,INDEX('Pliegos Tarifarios (Las Condes)'!$I:$I,MATCH($B2109,'Pliegos Tarifarios (Las Condes)'!$A:$A,0)),H2109&gt;5000,INDEX('Pliegos Tarifarios (Las Condes)'!$J:$J,MATCH($B2109,'Pliegos Tarifarios (Las Condes)'!$A:$A,0)))/1.19</f>
        <v>1930.8412409243699</v>
      </c>
      <c r="R2109" s="19">
        <f>INDEX('Pliegos Tarifarios (Las Condes)'!$K:$K,MATCH($B2109,'Pliegos Tarifarios (Las Condes)'!$A:$A,0))</f>
        <v>723.32799999999997</v>
      </c>
      <c r="S2109" s="21">
        <f t="shared" si="99"/>
        <v>148498.21433152436</v>
      </c>
      <c r="T2109" s="21">
        <f t="shared" si="100"/>
        <v>28214.660722989629</v>
      </c>
      <c r="U2109" s="19">
        <v>0</v>
      </c>
      <c r="V2109" s="21">
        <f t="shared" si="101"/>
        <v>176712.87505451398</v>
      </c>
    </row>
    <row r="2110" spans="1:22" x14ac:dyDescent="0.3">
      <c r="A2110" s="3" t="s">
        <v>144</v>
      </c>
      <c r="B2110" s="3">
        <v>5</v>
      </c>
      <c r="C2110" s="4" t="s">
        <v>186</v>
      </c>
      <c r="D2110" s="3" t="s">
        <v>780</v>
      </c>
      <c r="E2110" s="3" t="s">
        <v>121</v>
      </c>
      <c r="F2110" s="4" t="s">
        <v>781</v>
      </c>
      <c r="G2110" s="3" t="s">
        <v>16</v>
      </c>
      <c r="H2110" s="5">
        <v>824.01790000000005</v>
      </c>
      <c r="I2110" s="5">
        <v>2.1836000000000002</v>
      </c>
      <c r="J2110" s="5">
        <v>2.1497999999999999</v>
      </c>
      <c r="K2110" s="6">
        <v>0.9845209745374609</v>
      </c>
      <c r="L2110" s="5">
        <v>27.47</v>
      </c>
      <c r="M2110" s="19">
        <f>H2110*INDEX('Pliegos Tarifarios (Las Condes)'!$B:$B,MATCH($B2110,'Pliegos Tarifarios (Las Condes)'!$A:$A,0))</f>
        <v>97924.639200200007</v>
      </c>
      <c r="N2110" s="19">
        <f>I2110*INDEX('Pliegos Tarifarios (Las Condes)'!$C:$C,MATCH($B2110,'Pliegos Tarifarios (Las Condes)'!$A:$A,0))</f>
        <v>7425.2684756000008</v>
      </c>
      <c r="O2110" s="19">
        <f>J2110*INDEX('Pliegos Tarifarios (Las Condes)'!$D:$D,MATCH($B2110,'Pliegos Tarifarios (Las Condes)'!$A:$A,0))</f>
        <v>30311.565157199999</v>
      </c>
      <c r="P2110" s="19">
        <f>H2110*INDEX('Pliegos Tarifarios (Las Condes)'!$E:$E,MATCH($B2110,'Pliegos Tarifarios (Las Condes)'!$A:$A,0))</f>
        <v>10656.199482800001</v>
      </c>
      <c r="Q2110" s="19" cm="1">
        <f t="array" ref="Q2110">H2110*_xlfn.IFS(H2110&lt;=350,INDEX('Pliegos Tarifarios (Las Condes)'!$F:$F,MATCH($B2110,'Pliegos Tarifarios (Las Condes)'!$A:$A,0)),H2110&lt;=500,INDEX('Pliegos Tarifarios (Las Condes)'!$G:$G,MATCH($B2110,'Pliegos Tarifarios (Las Condes)'!$A:$A,0)),H2110&lt;=1000,INDEX('Pliegos Tarifarios (Las Condes)'!$H:$H,MATCH($B2110,'Pliegos Tarifarios (Las Condes)'!$A:$A,0)),H2110&lt;=5000,INDEX('Pliegos Tarifarios (Las Condes)'!$I:$I,MATCH($B2110,'Pliegos Tarifarios (Las Condes)'!$A:$A,0)),H2110&gt;5000,INDEX('Pliegos Tarifarios (Las Condes)'!$J:$J,MATCH($B2110,'Pliegos Tarifarios (Las Condes)'!$A:$A,0)))/1.19</f>
        <v>1932.6335789075636</v>
      </c>
      <c r="R2110" s="19">
        <f>INDEX('Pliegos Tarifarios (Las Condes)'!$K:$K,MATCH($B2110,'Pliegos Tarifarios (Las Condes)'!$A:$A,0))</f>
        <v>723.32799999999997</v>
      </c>
      <c r="S2110" s="21">
        <f t="shared" si="99"/>
        <v>148973.63389470757</v>
      </c>
      <c r="T2110" s="21">
        <f t="shared" si="100"/>
        <v>28304.990439994439</v>
      </c>
      <c r="U2110" s="19">
        <v>0</v>
      </c>
      <c r="V2110" s="21">
        <f t="shared" si="101"/>
        <v>177278.62433470201</v>
      </c>
    </row>
    <row r="2111" spans="1:22" x14ac:dyDescent="0.3">
      <c r="A2111" s="3" t="s">
        <v>144</v>
      </c>
      <c r="B2111" s="3">
        <v>5</v>
      </c>
      <c r="C2111" s="4" t="s">
        <v>186</v>
      </c>
      <c r="D2111" s="3" t="s">
        <v>782</v>
      </c>
      <c r="E2111" s="3" t="s">
        <v>121</v>
      </c>
      <c r="F2111" s="4" t="s">
        <v>783</v>
      </c>
      <c r="G2111" s="3" t="s">
        <v>16</v>
      </c>
      <c r="H2111" s="5">
        <v>823.22950000000003</v>
      </c>
      <c r="I2111" s="5">
        <v>2.2035999999999998</v>
      </c>
      <c r="J2111" s="5">
        <v>2.2035999999999998</v>
      </c>
      <c r="K2111" s="6">
        <v>1</v>
      </c>
      <c r="L2111" s="5">
        <v>27.44</v>
      </c>
      <c r="M2111" s="19">
        <f>H2111*INDEX('Pliegos Tarifarios (Las Condes)'!$B:$B,MATCH($B2111,'Pliegos Tarifarios (Las Condes)'!$A:$A,0))</f>
        <v>97830.947321</v>
      </c>
      <c r="N2111" s="19">
        <f>I2111*INDEX('Pliegos Tarifarios (Las Condes)'!$C:$C,MATCH($B2111,'Pliegos Tarifarios (Las Condes)'!$A:$A,0))</f>
        <v>7493.2778955999993</v>
      </c>
      <c r="O2111" s="19">
        <f>J2111*INDEX('Pliegos Tarifarios (Las Condes)'!$D:$D,MATCH($B2111,'Pliegos Tarifarios (Las Condes)'!$A:$A,0))</f>
        <v>31070.129770399995</v>
      </c>
      <c r="P2111" s="19">
        <f>H2111*INDEX('Pliegos Tarifarios (Las Condes)'!$E:$E,MATCH($B2111,'Pliegos Tarifarios (Las Condes)'!$A:$A,0))</f>
        <v>10646.003894000001</v>
      </c>
      <c r="Q2111" s="19" cm="1">
        <f t="array" ref="Q2111">H2111*_xlfn.IFS(H2111&lt;=350,INDEX('Pliegos Tarifarios (Las Condes)'!$F:$F,MATCH($B2111,'Pliegos Tarifarios (Las Condes)'!$A:$A,0)),H2111&lt;=500,INDEX('Pliegos Tarifarios (Las Condes)'!$G:$G,MATCH($B2111,'Pliegos Tarifarios (Las Condes)'!$A:$A,0)),H2111&lt;=1000,INDEX('Pliegos Tarifarios (Las Condes)'!$H:$H,MATCH($B2111,'Pliegos Tarifarios (Las Condes)'!$A:$A,0)),H2111&lt;=5000,INDEX('Pliegos Tarifarios (Las Condes)'!$I:$I,MATCH($B2111,'Pliegos Tarifarios (Las Condes)'!$A:$A,0)),H2111&gt;5000,INDEX('Pliegos Tarifarios (Las Condes)'!$J:$J,MATCH($B2111,'Pliegos Tarifarios (Las Condes)'!$A:$A,0)))/1.19</f>
        <v>1930.7844827731096</v>
      </c>
      <c r="R2111" s="19">
        <f>INDEX('Pliegos Tarifarios (Las Condes)'!$K:$K,MATCH($B2111,'Pliegos Tarifarios (Las Condes)'!$A:$A,0))</f>
        <v>723.32799999999997</v>
      </c>
      <c r="S2111" s="21">
        <f t="shared" si="99"/>
        <v>149694.4713637731</v>
      </c>
      <c r="T2111" s="21">
        <f t="shared" si="100"/>
        <v>28441.949559116889</v>
      </c>
      <c r="U2111" s="19">
        <v>0</v>
      </c>
      <c r="V2111" s="21">
        <f t="shared" si="101"/>
        <v>178136.42092288999</v>
      </c>
    </row>
    <row r="2112" spans="1:22" x14ac:dyDescent="0.3">
      <c r="A2112" s="3" t="s">
        <v>144</v>
      </c>
      <c r="B2112" s="3">
        <v>5</v>
      </c>
      <c r="C2112" s="4" t="s">
        <v>186</v>
      </c>
      <c r="D2112" s="3" t="s">
        <v>784</v>
      </c>
      <c r="E2112" s="3" t="s">
        <v>121</v>
      </c>
      <c r="F2112" s="4" t="s">
        <v>785</v>
      </c>
      <c r="G2112" s="3" t="s">
        <v>16</v>
      </c>
      <c r="H2112" s="5">
        <v>822.58609999999999</v>
      </c>
      <c r="I2112" s="5">
        <v>2.2824</v>
      </c>
      <c r="J2112" s="5">
        <v>2.1671</v>
      </c>
      <c r="K2112" s="6">
        <v>0.94948300035050825</v>
      </c>
      <c r="L2112" s="5">
        <v>27.42</v>
      </c>
      <c r="M2112" s="19">
        <f>H2112*INDEX('Pliegos Tarifarios (Las Condes)'!$B:$B,MATCH($B2112,'Pliegos Tarifarios (Las Condes)'!$A:$A,0))</f>
        <v>97754.48695179999</v>
      </c>
      <c r="N2112" s="19">
        <f>I2112*INDEX('Pliegos Tarifarios (Las Condes)'!$C:$C,MATCH($B2112,'Pliegos Tarifarios (Las Condes)'!$A:$A,0))</f>
        <v>7761.2350103999997</v>
      </c>
      <c r="O2112" s="19">
        <f>J2112*INDEX('Pliegos Tarifarios (Las Condes)'!$D:$D,MATCH($B2112,'Pliegos Tarifarios (Las Condes)'!$A:$A,0))</f>
        <v>30555.490209399999</v>
      </c>
      <c r="P2112" s="19">
        <f>H2112*INDEX('Pliegos Tarifarios (Las Condes)'!$E:$E,MATCH($B2112,'Pliegos Tarifarios (Las Condes)'!$A:$A,0))</f>
        <v>10637.6834452</v>
      </c>
      <c r="Q2112" s="19" cm="1">
        <f t="array" ref="Q2112">H2112*_xlfn.IFS(H2112&lt;=350,INDEX('Pliegos Tarifarios (Las Condes)'!$F:$F,MATCH($B2112,'Pliegos Tarifarios (Las Condes)'!$A:$A,0)),H2112&lt;=500,INDEX('Pliegos Tarifarios (Las Condes)'!$G:$G,MATCH($B2112,'Pliegos Tarifarios (Las Condes)'!$A:$A,0)),H2112&lt;=1000,INDEX('Pliegos Tarifarios (Las Condes)'!$H:$H,MATCH($B2112,'Pliegos Tarifarios (Las Condes)'!$A:$A,0)),H2112&lt;=5000,INDEX('Pliegos Tarifarios (Las Condes)'!$I:$I,MATCH($B2112,'Pliegos Tarifarios (Las Condes)'!$A:$A,0)),H2112&gt;5000,INDEX('Pliegos Tarifarios (Las Condes)'!$J:$J,MATCH($B2112,'Pliegos Tarifarios (Las Condes)'!$A:$A,0)))/1.19</f>
        <v>1929.2754664705888</v>
      </c>
      <c r="R2112" s="19">
        <f>INDEX('Pliegos Tarifarios (Las Condes)'!$K:$K,MATCH($B2112,'Pliegos Tarifarios (Las Condes)'!$A:$A,0))</f>
        <v>723.32799999999997</v>
      </c>
      <c r="S2112" s="21">
        <f t="shared" si="99"/>
        <v>149361.49908327058</v>
      </c>
      <c r="T2112" s="21">
        <f t="shared" si="100"/>
        <v>28378.684825821412</v>
      </c>
      <c r="U2112" s="19">
        <v>0</v>
      </c>
      <c r="V2112" s="21">
        <f t="shared" si="101"/>
        <v>177740.18390909198</v>
      </c>
    </row>
    <row r="2113" spans="1:22" x14ac:dyDescent="0.3">
      <c r="A2113" s="3" t="s">
        <v>144</v>
      </c>
      <c r="B2113" s="3">
        <v>5</v>
      </c>
      <c r="C2113" s="4" t="s">
        <v>186</v>
      </c>
      <c r="D2113" s="3" t="s">
        <v>786</v>
      </c>
      <c r="E2113" s="3" t="s">
        <v>121</v>
      </c>
      <c r="F2113" s="4" t="s">
        <v>787</v>
      </c>
      <c r="G2113" s="3" t="s">
        <v>16</v>
      </c>
      <c r="H2113" s="5">
        <v>822.27719999999999</v>
      </c>
      <c r="I2113" s="5">
        <v>2.1983000000000001</v>
      </c>
      <c r="J2113" s="5">
        <v>2.194</v>
      </c>
      <c r="K2113" s="6">
        <v>0.99804394304689981</v>
      </c>
      <c r="L2113" s="5">
        <v>27.41</v>
      </c>
      <c r="M2113" s="19">
        <f>H2113*INDEX('Pliegos Tarifarios (Las Condes)'!$B:$B,MATCH($B2113,'Pliegos Tarifarios (Las Condes)'!$A:$A,0))</f>
        <v>97717.777893599996</v>
      </c>
      <c r="N2113" s="19">
        <f>I2113*INDEX('Pliegos Tarifarios (Las Condes)'!$C:$C,MATCH($B2113,'Pliegos Tarifarios (Las Condes)'!$A:$A,0))</f>
        <v>7475.2553993000001</v>
      </c>
      <c r="O2113" s="19">
        <f>J2113*INDEX('Pliegos Tarifarios (Las Condes)'!$D:$D,MATCH($B2113,'Pliegos Tarifarios (Las Condes)'!$A:$A,0))</f>
        <v>30934.772516000001</v>
      </c>
      <c r="P2113" s="19">
        <f>H2113*INDEX('Pliegos Tarifarios (Las Condes)'!$E:$E,MATCH($B2113,'Pliegos Tarifarios (Las Condes)'!$A:$A,0))</f>
        <v>10633.688750400001</v>
      </c>
      <c r="Q2113" s="19" cm="1">
        <f t="array" ref="Q2113">H2113*_xlfn.IFS(H2113&lt;=350,INDEX('Pliegos Tarifarios (Las Condes)'!$F:$F,MATCH($B2113,'Pliegos Tarifarios (Las Condes)'!$A:$A,0)),H2113&lt;=500,INDEX('Pliegos Tarifarios (Las Condes)'!$G:$G,MATCH($B2113,'Pliegos Tarifarios (Las Condes)'!$A:$A,0)),H2113&lt;=1000,INDEX('Pliegos Tarifarios (Las Condes)'!$H:$H,MATCH($B2113,'Pliegos Tarifarios (Las Condes)'!$A:$A,0)),H2113&lt;=5000,INDEX('Pliegos Tarifarios (Las Condes)'!$I:$I,MATCH($B2113,'Pliegos Tarifarios (Las Condes)'!$A:$A,0)),H2113&gt;5000,INDEX('Pliegos Tarifarios (Las Condes)'!$J:$J,MATCH($B2113,'Pliegos Tarifarios (Las Condes)'!$A:$A,0)))/1.19</f>
        <v>1928.5509791596639</v>
      </c>
      <c r="R2113" s="19">
        <f>INDEX('Pliegos Tarifarios (Las Condes)'!$K:$K,MATCH($B2113,'Pliegos Tarifarios (Las Condes)'!$A:$A,0))</f>
        <v>723.32799999999997</v>
      </c>
      <c r="S2113" s="21">
        <f t="shared" si="99"/>
        <v>149413.37353845968</v>
      </c>
      <c r="T2113" s="21">
        <f t="shared" si="100"/>
        <v>28388.540972307339</v>
      </c>
      <c r="U2113" s="19">
        <v>0</v>
      </c>
      <c r="V2113" s="21">
        <f t="shared" si="101"/>
        <v>177801.91451076703</v>
      </c>
    </row>
    <row r="2114" spans="1:22" x14ac:dyDescent="0.3">
      <c r="A2114" s="3" t="s">
        <v>144</v>
      </c>
      <c r="B2114" s="3">
        <v>5</v>
      </c>
      <c r="C2114" s="4" t="s">
        <v>186</v>
      </c>
      <c r="D2114" s="3" t="s">
        <v>788</v>
      </c>
      <c r="E2114" s="3" t="s">
        <v>121</v>
      </c>
      <c r="F2114" s="4" t="s">
        <v>789</v>
      </c>
      <c r="G2114" s="3" t="s">
        <v>16</v>
      </c>
      <c r="H2114" s="5">
        <v>823.98360000000002</v>
      </c>
      <c r="I2114" s="5">
        <v>2.2035999999999998</v>
      </c>
      <c r="J2114" s="5">
        <v>2.1972</v>
      </c>
      <c r="K2114" s="6">
        <v>0.99709566164458174</v>
      </c>
      <c r="L2114" s="5">
        <v>27.47</v>
      </c>
      <c r="M2114" s="19">
        <f>H2114*INDEX('Pliegos Tarifarios (Las Condes)'!$B:$B,MATCH($B2114,'Pliegos Tarifarios (Las Condes)'!$A:$A,0))</f>
        <v>97920.563056799991</v>
      </c>
      <c r="N2114" s="19">
        <f>I2114*INDEX('Pliegos Tarifarios (Las Condes)'!$C:$C,MATCH($B2114,'Pliegos Tarifarios (Las Condes)'!$A:$A,0))</f>
        <v>7493.2778955999993</v>
      </c>
      <c r="O2114" s="19">
        <f>J2114*INDEX('Pliegos Tarifarios (Las Condes)'!$D:$D,MATCH($B2114,'Pliegos Tarifarios (Las Condes)'!$A:$A,0))</f>
        <v>30979.891600800001</v>
      </c>
      <c r="P2114" s="19">
        <f>H2114*INDEX('Pliegos Tarifarios (Las Condes)'!$E:$E,MATCH($B2114,'Pliegos Tarifarios (Las Condes)'!$A:$A,0))</f>
        <v>10655.755915200001</v>
      </c>
      <c r="Q2114" s="19" cm="1">
        <f t="array" ref="Q2114">H2114*_xlfn.IFS(H2114&lt;=350,INDEX('Pliegos Tarifarios (Las Condes)'!$F:$F,MATCH($B2114,'Pliegos Tarifarios (Las Condes)'!$A:$A,0)),H2114&lt;=500,INDEX('Pliegos Tarifarios (Las Condes)'!$G:$G,MATCH($B2114,'Pliegos Tarifarios (Las Condes)'!$A:$A,0)),H2114&lt;=1000,INDEX('Pliegos Tarifarios (Las Condes)'!$H:$H,MATCH($B2114,'Pliegos Tarifarios (Las Condes)'!$A:$A,0)),H2114&lt;=5000,INDEX('Pliegos Tarifarios (Las Condes)'!$I:$I,MATCH($B2114,'Pliegos Tarifarios (Las Condes)'!$A:$A,0)),H2114&gt;5000,INDEX('Pliegos Tarifarios (Las Condes)'!$J:$J,MATCH($B2114,'Pliegos Tarifarios (Las Condes)'!$A:$A,0)))/1.19</f>
        <v>1932.5531324369751</v>
      </c>
      <c r="R2114" s="19">
        <f>INDEX('Pliegos Tarifarios (Las Condes)'!$K:$K,MATCH($B2114,'Pliegos Tarifarios (Las Condes)'!$A:$A,0))</f>
        <v>723.32799999999997</v>
      </c>
      <c r="S2114" s="21">
        <f t="shared" si="99"/>
        <v>149705.36960083694</v>
      </c>
      <c r="T2114" s="21">
        <f t="shared" si="100"/>
        <v>28444.02022415902</v>
      </c>
      <c r="U2114" s="19">
        <v>0</v>
      </c>
      <c r="V2114" s="21">
        <f t="shared" si="101"/>
        <v>178149.38982499597</v>
      </c>
    </row>
    <row r="2115" spans="1:22" x14ac:dyDescent="0.3">
      <c r="A2115" s="3" t="s">
        <v>144</v>
      </c>
      <c r="B2115" s="3">
        <v>5</v>
      </c>
      <c r="C2115" s="4" t="s">
        <v>186</v>
      </c>
      <c r="D2115" s="3" t="s">
        <v>790</v>
      </c>
      <c r="E2115" s="3" t="s">
        <v>121</v>
      </c>
      <c r="F2115" s="4" t="s">
        <v>791</v>
      </c>
      <c r="G2115" s="3" t="s">
        <v>16</v>
      </c>
      <c r="H2115" s="5">
        <v>821.74469999999997</v>
      </c>
      <c r="I2115" s="5">
        <v>2.1949999999999998</v>
      </c>
      <c r="J2115" s="5">
        <v>2.1413000000000002</v>
      </c>
      <c r="K2115" s="6">
        <v>0.97553530751708439</v>
      </c>
      <c r="L2115" s="5">
        <v>27.39</v>
      </c>
      <c r="M2115" s="19">
        <f>H2115*INDEX('Pliegos Tarifarios (Las Condes)'!$B:$B,MATCH($B2115,'Pliegos Tarifarios (Las Condes)'!$A:$A,0))</f>
        <v>97654.496658599994</v>
      </c>
      <c r="N2115" s="19">
        <f>I2115*INDEX('Pliegos Tarifarios (Las Condes)'!$C:$C,MATCH($B2115,'Pliegos Tarifarios (Las Condes)'!$A:$A,0))</f>
        <v>7464.033844999999</v>
      </c>
      <c r="O2115" s="19">
        <f>J2115*INDEX('Pliegos Tarifarios (Las Condes)'!$D:$D,MATCH($B2115,'Pliegos Tarifarios (Las Condes)'!$A:$A,0))</f>
        <v>30191.717588200001</v>
      </c>
      <c r="P2115" s="19">
        <f>H2115*INDEX('Pliegos Tarifarios (Las Condes)'!$E:$E,MATCH($B2115,'Pliegos Tarifarios (Las Condes)'!$A:$A,0))</f>
        <v>10626.8024604</v>
      </c>
      <c r="Q2115" s="19" cm="1">
        <f t="array" ref="Q2115">H2115*_xlfn.IFS(H2115&lt;=350,INDEX('Pliegos Tarifarios (Las Condes)'!$F:$F,MATCH($B2115,'Pliegos Tarifarios (Las Condes)'!$A:$A,0)),H2115&lt;=500,INDEX('Pliegos Tarifarios (Las Condes)'!$G:$G,MATCH($B2115,'Pliegos Tarifarios (Las Condes)'!$A:$A,0)),H2115&lt;=1000,INDEX('Pliegos Tarifarios (Las Condes)'!$H:$H,MATCH($B2115,'Pliegos Tarifarios (Las Condes)'!$A:$A,0)),H2115&lt;=5000,INDEX('Pliegos Tarifarios (Las Condes)'!$I:$I,MATCH($B2115,'Pliegos Tarifarios (Las Condes)'!$A:$A,0)),H2115&gt;5000,INDEX('Pliegos Tarifarios (Las Condes)'!$J:$J,MATCH($B2115,'Pliegos Tarifarios (Las Condes)'!$A:$A,0)))/1.19</f>
        <v>1927.3020652941177</v>
      </c>
      <c r="R2115" s="19">
        <f>INDEX('Pliegos Tarifarios (Las Condes)'!$K:$K,MATCH($B2115,'Pliegos Tarifarios (Las Condes)'!$A:$A,0))</f>
        <v>723.32799999999997</v>
      </c>
      <c r="S2115" s="21">
        <f t="shared" si="99"/>
        <v>148587.68061749413</v>
      </c>
      <c r="T2115" s="21">
        <f t="shared" si="100"/>
        <v>28231.659317323883</v>
      </c>
      <c r="U2115" s="19">
        <v>0</v>
      </c>
      <c r="V2115" s="21">
        <f t="shared" si="101"/>
        <v>176819.33993481801</v>
      </c>
    </row>
    <row r="2116" spans="1:22" x14ac:dyDescent="0.3">
      <c r="A2116" s="3" t="s">
        <v>144</v>
      </c>
      <c r="B2116" s="3">
        <v>5</v>
      </c>
      <c r="C2116" s="4" t="s">
        <v>186</v>
      </c>
      <c r="D2116" s="3" t="s">
        <v>792</v>
      </c>
      <c r="E2116" s="3" t="s">
        <v>121</v>
      </c>
      <c r="F2116" s="4" t="s">
        <v>793</v>
      </c>
      <c r="G2116" s="3" t="s">
        <v>16</v>
      </c>
      <c r="H2116" s="5">
        <v>822.20630000000006</v>
      </c>
      <c r="I2116" s="5">
        <v>2.2324999999999999</v>
      </c>
      <c r="J2116" s="5">
        <v>2.2324999999999999</v>
      </c>
      <c r="K2116" s="6">
        <v>1</v>
      </c>
      <c r="L2116" s="5">
        <v>27.41</v>
      </c>
      <c r="M2116" s="19">
        <f>H2116*INDEX('Pliegos Tarifarios (Las Condes)'!$B:$B,MATCH($B2116,'Pliegos Tarifarios (Las Condes)'!$A:$A,0))</f>
        <v>97709.352279400002</v>
      </c>
      <c r="N2116" s="19">
        <f>I2116*INDEX('Pliegos Tarifarios (Las Condes)'!$C:$C,MATCH($B2116,'Pliegos Tarifarios (Las Condes)'!$A:$A,0))</f>
        <v>7591.5515074999994</v>
      </c>
      <c r="O2116" s="19">
        <f>J2116*INDEX('Pliegos Tarifarios (Las Condes)'!$D:$D,MATCH($B2116,'Pliegos Tarifarios (Las Condes)'!$A:$A,0))</f>
        <v>31477.611504999997</v>
      </c>
      <c r="P2116" s="19">
        <f>H2116*INDEX('Pliegos Tarifarios (Las Condes)'!$E:$E,MATCH($B2116,'Pliegos Tarifarios (Las Condes)'!$A:$A,0))</f>
        <v>10632.771871600002</v>
      </c>
      <c r="Q2116" s="19" cm="1">
        <f t="array" ref="Q2116">H2116*_xlfn.IFS(H2116&lt;=350,INDEX('Pliegos Tarifarios (Las Condes)'!$F:$F,MATCH($B2116,'Pliegos Tarifarios (Las Condes)'!$A:$A,0)),H2116&lt;=500,INDEX('Pliegos Tarifarios (Las Condes)'!$G:$G,MATCH($B2116,'Pliegos Tarifarios (Las Condes)'!$A:$A,0)),H2116&lt;=1000,INDEX('Pliegos Tarifarios (Las Condes)'!$H:$H,MATCH($B2116,'Pliegos Tarifarios (Las Condes)'!$A:$A,0)),H2116&lt;=5000,INDEX('Pliegos Tarifarios (Las Condes)'!$I:$I,MATCH($B2116,'Pliegos Tarifarios (Las Condes)'!$A:$A,0)),H2116&gt;5000,INDEX('Pliegos Tarifarios (Las Condes)'!$J:$J,MATCH($B2116,'Pliegos Tarifarios (Las Condes)'!$A:$A,0)))/1.19</f>
        <v>1928.38469184874</v>
      </c>
      <c r="R2116" s="19">
        <f>INDEX('Pliegos Tarifarios (Las Condes)'!$K:$K,MATCH($B2116,'Pliegos Tarifarios (Las Condes)'!$A:$A,0))</f>
        <v>723.32799999999997</v>
      </c>
      <c r="S2116" s="21">
        <f t="shared" si="99"/>
        <v>150062.99985534875</v>
      </c>
      <c r="T2116" s="21">
        <f t="shared" si="100"/>
        <v>28511.969972516265</v>
      </c>
      <c r="U2116" s="19">
        <v>0</v>
      </c>
      <c r="V2116" s="21">
        <f t="shared" si="101"/>
        <v>178574.96982786502</v>
      </c>
    </row>
    <row r="2117" spans="1:22" x14ac:dyDescent="0.3">
      <c r="A2117" s="3" t="s">
        <v>144</v>
      </c>
      <c r="B2117" s="3">
        <v>5</v>
      </c>
      <c r="C2117" s="4" t="s">
        <v>186</v>
      </c>
      <c r="D2117" s="3" t="s">
        <v>794</v>
      </c>
      <c r="E2117" s="3" t="s">
        <v>121</v>
      </c>
      <c r="F2117" s="4" t="s">
        <v>795</v>
      </c>
      <c r="G2117" s="3" t="s">
        <v>16</v>
      </c>
      <c r="H2117" s="5">
        <v>820.92439999999999</v>
      </c>
      <c r="I2117" s="5">
        <v>2.2035</v>
      </c>
      <c r="J2117" s="5">
        <v>2.1922999999999999</v>
      </c>
      <c r="K2117" s="6">
        <v>0.99491717721806217</v>
      </c>
      <c r="L2117" s="5">
        <v>27.36</v>
      </c>
      <c r="M2117" s="19">
        <f>H2117*INDEX('Pliegos Tarifarios (Las Condes)'!$B:$B,MATCH($B2117,'Pliegos Tarifarios (Las Condes)'!$A:$A,0))</f>
        <v>97557.013847199996</v>
      </c>
      <c r="N2117" s="19">
        <f>I2117*INDEX('Pliegos Tarifarios (Las Condes)'!$C:$C,MATCH($B2117,'Pliegos Tarifarios (Las Condes)'!$A:$A,0))</f>
        <v>7492.9378484999997</v>
      </c>
      <c r="O2117" s="19">
        <f>J2117*INDEX('Pliegos Tarifarios (Las Condes)'!$D:$D,MATCH($B2117,'Pliegos Tarifarios (Las Condes)'!$A:$A,0))</f>
        <v>30910.803002199998</v>
      </c>
      <c r="P2117" s="19">
        <f>H2117*INDEX('Pliegos Tarifarios (Las Condes)'!$E:$E,MATCH($B2117,'Pliegos Tarifarios (Las Condes)'!$A:$A,0))</f>
        <v>10616.194340800001</v>
      </c>
      <c r="Q2117" s="19" cm="1">
        <f t="array" ref="Q2117">H2117*_xlfn.IFS(H2117&lt;=350,INDEX('Pliegos Tarifarios (Las Condes)'!$F:$F,MATCH($B2117,'Pliegos Tarifarios (Las Condes)'!$A:$A,0)),H2117&lt;=500,INDEX('Pliegos Tarifarios (Las Condes)'!$G:$G,MATCH($B2117,'Pliegos Tarifarios (Las Condes)'!$A:$A,0)),H2117&lt;=1000,INDEX('Pliegos Tarifarios (Las Condes)'!$H:$H,MATCH($B2117,'Pliegos Tarifarios (Las Condes)'!$A:$A,0)),H2117&lt;=5000,INDEX('Pliegos Tarifarios (Las Condes)'!$I:$I,MATCH($B2117,'Pliegos Tarifarios (Las Condes)'!$A:$A,0)),H2117&gt;5000,INDEX('Pliegos Tarifarios (Las Condes)'!$J:$J,MATCH($B2117,'Pliegos Tarifarios (Las Condes)'!$A:$A,0)))/1.19</f>
        <v>1925.3781515966389</v>
      </c>
      <c r="R2117" s="19">
        <f>INDEX('Pliegos Tarifarios (Las Condes)'!$K:$K,MATCH($B2117,'Pliegos Tarifarios (Las Condes)'!$A:$A,0))</f>
        <v>723.32799999999997</v>
      </c>
      <c r="S2117" s="21">
        <f t="shared" si="99"/>
        <v>149225.65519029665</v>
      </c>
      <c r="T2117" s="21">
        <f t="shared" si="100"/>
        <v>28352.874486156365</v>
      </c>
      <c r="U2117" s="19">
        <v>0</v>
      </c>
      <c r="V2117" s="21">
        <f t="shared" si="101"/>
        <v>177578.52967645301</v>
      </c>
    </row>
    <row r="2118" spans="1:22" x14ac:dyDescent="0.3">
      <c r="A2118" s="3" t="s">
        <v>144</v>
      </c>
      <c r="B2118" s="3">
        <v>5</v>
      </c>
      <c r="C2118" s="4" t="s">
        <v>186</v>
      </c>
      <c r="D2118" s="3" t="s">
        <v>796</v>
      </c>
      <c r="E2118" s="3" t="s">
        <v>121</v>
      </c>
      <c r="F2118" s="4" t="s">
        <v>797</v>
      </c>
      <c r="G2118" s="3" t="s">
        <v>16</v>
      </c>
      <c r="H2118" s="5">
        <v>821.7663</v>
      </c>
      <c r="I2118" s="5">
        <v>2.2058</v>
      </c>
      <c r="J2118" s="5">
        <v>2.2046999999999999</v>
      </c>
      <c r="K2118" s="6">
        <v>0.99950131471574932</v>
      </c>
      <c r="L2118" s="5">
        <v>27.39</v>
      </c>
      <c r="M2118" s="19">
        <f>H2118*INDEX('Pliegos Tarifarios (Las Condes)'!$B:$B,MATCH($B2118,'Pliegos Tarifarios (Las Condes)'!$A:$A,0))</f>
        <v>97657.06355939999</v>
      </c>
      <c r="N2118" s="19">
        <f>I2118*INDEX('Pliegos Tarifarios (Las Condes)'!$C:$C,MATCH($B2118,'Pliegos Tarifarios (Las Condes)'!$A:$A,0))</f>
        <v>7500.7589318</v>
      </c>
      <c r="O2118" s="19">
        <f>J2118*INDEX('Pliegos Tarifarios (Las Condes)'!$D:$D,MATCH($B2118,'Pliegos Tarifarios (Las Condes)'!$A:$A,0))</f>
        <v>31085.639455799999</v>
      </c>
      <c r="P2118" s="19">
        <f>H2118*INDEX('Pliegos Tarifarios (Las Condes)'!$E:$E,MATCH($B2118,'Pliegos Tarifarios (Las Condes)'!$A:$A,0))</f>
        <v>10627.0817916</v>
      </c>
      <c r="Q2118" s="19" cm="1">
        <f t="array" ref="Q2118">H2118*_xlfn.IFS(H2118&lt;=350,INDEX('Pliegos Tarifarios (Las Condes)'!$F:$F,MATCH($B2118,'Pliegos Tarifarios (Las Condes)'!$A:$A,0)),H2118&lt;=500,INDEX('Pliegos Tarifarios (Las Condes)'!$G:$G,MATCH($B2118,'Pliegos Tarifarios (Las Condes)'!$A:$A,0)),H2118&lt;=1000,INDEX('Pliegos Tarifarios (Las Condes)'!$H:$H,MATCH($B2118,'Pliegos Tarifarios (Las Condes)'!$A:$A,0)),H2118&lt;=5000,INDEX('Pliegos Tarifarios (Las Condes)'!$I:$I,MATCH($B2118,'Pliegos Tarifarios (Las Condes)'!$A:$A,0)),H2118&gt;5000,INDEX('Pliegos Tarifarios (Las Condes)'!$J:$J,MATCH($B2118,'Pliegos Tarifarios (Las Condes)'!$A:$A,0)))/1.19</f>
        <v>1927.3527254621854</v>
      </c>
      <c r="R2118" s="19">
        <f>INDEX('Pliegos Tarifarios (Las Condes)'!$K:$K,MATCH($B2118,'Pliegos Tarifarios (Las Condes)'!$A:$A,0))</f>
        <v>723.32799999999997</v>
      </c>
      <c r="S2118" s="21">
        <f t="shared" si="99"/>
        <v>149521.22446406216</v>
      </c>
      <c r="T2118" s="21">
        <f t="shared" si="100"/>
        <v>28409.032648171811</v>
      </c>
      <c r="U2118" s="19">
        <v>0</v>
      </c>
      <c r="V2118" s="21">
        <f t="shared" si="101"/>
        <v>177930.25711223399</v>
      </c>
    </row>
    <row r="2119" spans="1:22" x14ac:dyDescent="0.3">
      <c r="A2119" s="3" t="s">
        <v>144</v>
      </c>
      <c r="B2119" s="3">
        <v>5</v>
      </c>
      <c r="C2119" s="4" t="s">
        <v>186</v>
      </c>
      <c r="D2119" s="3" t="s">
        <v>798</v>
      </c>
      <c r="E2119" s="3" t="s">
        <v>121</v>
      </c>
      <c r="F2119" s="4" t="s">
        <v>799</v>
      </c>
      <c r="G2119" s="3" t="s">
        <v>16</v>
      </c>
      <c r="H2119" s="5">
        <v>821.79039999999998</v>
      </c>
      <c r="I2119" s="5">
        <v>2.2231999999999998</v>
      </c>
      <c r="J2119" s="5">
        <v>2.1505999999999998</v>
      </c>
      <c r="K2119" s="6">
        <v>0.96734436847786975</v>
      </c>
      <c r="L2119" s="5">
        <v>27.39</v>
      </c>
      <c r="M2119" s="19">
        <f>H2119*INDEX('Pliegos Tarifarios (Las Condes)'!$B:$B,MATCH($B2119,'Pliegos Tarifarios (Las Condes)'!$A:$A,0))</f>
        <v>97659.927555199989</v>
      </c>
      <c r="N2119" s="19">
        <f>I2119*INDEX('Pliegos Tarifarios (Las Condes)'!$C:$C,MATCH($B2119,'Pliegos Tarifarios (Las Condes)'!$A:$A,0))</f>
        <v>7559.9271271999996</v>
      </c>
      <c r="O2119" s="19">
        <f>J2119*INDEX('Pliegos Tarifarios (Las Condes)'!$D:$D,MATCH($B2119,'Pliegos Tarifarios (Las Condes)'!$A:$A,0))</f>
        <v>30322.844928399998</v>
      </c>
      <c r="P2119" s="19">
        <f>H2119*INDEX('Pliegos Tarifarios (Las Condes)'!$E:$E,MATCH($B2119,'Pliegos Tarifarios (Las Condes)'!$A:$A,0))</f>
        <v>10627.393452800001</v>
      </c>
      <c r="Q2119" s="19" cm="1">
        <f t="array" ref="Q2119">H2119*_xlfn.IFS(H2119&lt;=350,INDEX('Pliegos Tarifarios (Las Condes)'!$F:$F,MATCH($B2119,'Pliegos Tarifarios (Las Condes)'!$A:$A,0)),H2119&lt;=500,INDEX('Pliegos Tarifarios (Las Condes)'!$G:$G,MATCH($B2119,'Pliegos Tarifarios (Las Condes)'!$A:$A,0)),H2119&lt;=1000,INDEX('Pliegos Tarifarios (Las Condes)'!$H:$H,MATCH($B2119,'Pliegos Tarifarios (Las Condes)'!$A:$A,0)),H2119&lt;=5000,INDEX('Pliegos Tarifarios (Las Condes)'!$I:$I,MATCH($B2119,'Pliegos Tarifarios (Las Condes)'!$A:$A,0)),H2119&gt;5000,INDEX('Pliegos Tarifarios (Las Condes)'!$J:$J,MATCH($B2119,'Pliegos Tarifarios (Las Condes)'!$A:$A,0)))/1.19</f>
        <v>1927.4092490756307</v>
      </c>
      <c r="R2119" s="19">
        <f>INDEX('Pliegos Tarifarios (Las Condes)'!$K:$K,MATCH($B2119,'Pliegos Tarifarios (Las Condes)'!$A:$A,0))</f>
        <v>723.32799999999997</v>
      </c>
      <c r="S2119" s="21">
        <f t="shared" si="99"/>
        <v>148820.83031267562</v>
      </c>
      <c r="T2119" s="21">
        <f t="shared" si="100"/>
        <v>28275.957759408368</v>
      </c>
      <c r="U2119" s="19">
        <v>0</v>
      </c>
      <c r="V2119" s="21">
        <f t="shared" si="101"/>
        <v>177096.78807208399</v>
      </c>
    </row>
    <row r="2120" spans="1:22" x14ac:dyDescent="0.3">
      <c r="A2120" s="3" t="s">
        <v>144</v>
      </c>
      <c r="B2120" s="3">
        <v>5</v>
      </c>
      <c r="C2120" s="4" t="s">
        <v>186</v>
      </c>
      <c r="D2120" s="3" t="s">
        <v>800</v>
      </c>
      <c r="E2120" s="3" t="s">
        <v>121</v>
      </c>
      <c r="F2120" s="4" t="s">
        <v>801</v>
      </c>
      <c r="G2120" s="3" t="s">
        <v>16</v>
      </c>
      <c r="H2120" s="5">
        <v>822.07860000000005</v>
      </c>
      <c r="I2120" s="5">
        <v>2.1749999999999998</v>
      </c>
      <c r="J2120" s="5">
        <v>2.1555</v>
      </c>
      <c r="K2120" s="6">
        <v>0.99103448275862072</v>
      </c>
      <c r="L2120" s="5">
        <v>27.4</v>
      </c>
      <c r="M2120" s="19">
        <f>H2120*INDEX('Pliegos Tarifarios (Las Condes)'!$B:$B,MATCH($B2120,'Pliegos Tarifarios (Las Condes)'!$A:$A,0))</f>
        <v>97694.176666800005</v>
      </c>
      <c r="N2120" s="19">
        <f>I2120*INDEX('Pliegos Tarifarios (Las Condes)'!$C:$C,MATCH($B2120,'Pliegos Tarifarios (Las Condes)'!$A:$A,0))</f>
        <v>7396.0244249999996</v>
      </c>
      <c r="O2120" s="19">
        <f>J2120*INDEX('Pliegos Tarifarios (Las Condes)'!$D:$D,MATCH($B2120,'Pliegos Tarifarios (Las Condes)'!$A:$A,0))</f>
        <v>30391.933527000001</v>
      </c>
      <c r="P2120" s="19">
        <f>H2120*INDEX('Pliegos Tarifarios (Las Condes)'!$E:$E,MATCH($B2120,'Pliegos Tarifarios (Las Condes)'!$A:$A,0))</f>
        <v>10631.120455200002</v>
      </c>
      <c r="Q2120" s="19" cm="1">
        <f t="array" ref="Q2120">H2120*_xlfn.IFS(H2120&lt;=350,INDEX('Pliegos Tarifarios (Las Condes)'!$F:$F,MATCH($B2120,'Pliegos Tarifarios (Las Condes)'!$A:$A,0)),H2120&lt;=500,INDEX('Pliegos Tarifarios (Las Condes)'!$G:$G,MATCH($B2120,'Pliegos Tarifarios (Las Condes)'!$A:$A,0)),H2120&lt;=1000,INDEX('Pliegos Tarifarios (Las Condes)'!$H:$H,MATCH($B2120,'Pliegos Tarifarios (Las Condes)'!$A:$A,0)),H2120&lt;=5000,INDEX('Pliegos Tarifarios (Las Condes)'!$I:$I,MATCH($B2120,'Pliegos Tarifarios (Las Condes)'!$A:$A,0)),H2120&gt;5000,INDEX('Pliegos Tarifarios (Las Condes)'!$J:$J,MATCH($B2120,'Pliegos Tarifarios (Las Condes)'!$A:$A,0)))/1.19</f>
        <v>1928.0851870588237</v>
      </c>
      <c r="R2120" s="19">
        <f>INDEX('Pliegos Tarifarios (Las Condes)'!$K:$K,MATCH($B2120,'Pliegos Tarifarios (Las Condes)'!$A:$A,0))</f>
        <v>723.32799999999997</v>
      </c>
      <c r="S2120" s="21">
        <f t="shared" si="99"/>
        <v>148764.66826105886</v>
      </c>
      <c r="T2120" s="21">
        <f t="shared" si="100"/>
        <v>28265.286969601184</v>
      </c>
      <c r="U2120" s="19">
        <v>0</v>
      </c>
      <c r="V2120" s="21">
        <f t="shared" si="101"/>
        <v>177029.95523066004</v>
      </c>
    </row>
    <row r="2121" spans="1:22" x14ac:dyDescent="0.3">
      <c r="A2121" s="3" t="s">
        <v>144</v>
      </c>
      <c r="B2121" s="3">
        <v>5</v>
      </c>
      <c r="C2121" s="4" t="s">
        <v>186</v>
      </c>
      <c r="D2121" s="3" t="s">
        <v>802</v>
      </c>
      <c r="E2121" s="3" t="s">
        <v>121</v>
      </c>
      <c r="F2121" s="4" t="s">
        <v>803</v>
      </c>
      <c r="G2121" s="3" t="s">
        <v>16</v>
      </c>
      <c r="H2121" s="5">
        <v>822.36720000000003</v>
      </c>
      <c r="I2121" s="5">
        <v>2.2187000000000001</v>
      </c>
      <c r="J2121" s="5">
        <v>2.2000999999999999</v>
      </c>
      <c r="K2121" s="6">
        <v>0.9916167124892955</v>
      </c>
      <c r="L2121" s="5">
        <v>27.41</v>
      </c>
      <c r="M2121" s="19">
        <f>H2121*INDEX('Pliegos Tarifarios (Las Condes)'!$B:$B,MATCH($B2121,'Pliegos Tarifarios (Las Condes)'!$A:$A,0))</f>
        <v>97728.4733136</v>
      </c>
      <c r="N2121" s="19">
        <f>I2121*INDEX('Pliegos Tarifarios (Las Condes)'!$C:$C,MATCH($B2121,'Pliegos Tarifarios (Las Condes)'!$A:$A,0))</f>
        <v>7544.6250077000004</v>
      </c>
      <c r="O2121" s="19">
        <f>J2121*INDEX('Pliegos Tarifarios (Las Condes)'!$D:$D,MATCH($B2121,'Pliegos Tarifarios (Las Condes)'!$A:$A,0))</f>
        <v>31020.780771399997</v>
      </c>
      <c r="P2121" s="19">
        <f>H2121*INDEX('Pliegos Tarifarios (Las Condes)'!$E:$E,MATCH($B2121,'Pliegos Tarifarios (Las Condes)'!$A:$A,0))</f>
        <v>10634.852630400001</v>
      </c>
      <c r="Q2121" s="19" cm="1">
        <f t="array" ref="Q2121">H2121*_xlfn.IFS(H2121&lt;=350,INDEX('Pliegos Tarifarios (Las Condes)'!$F:$F,MATCH($B2121,'Pliegos Tarifarios (Las Condes)'!$A:$A,0)),H2121&lt;=500,INDEX('Pliegos Tarifarios (Las Condes)'!$G:$G,MATCH($B2121,'Pliegos Tarifarios (Las Condes)'!$A:$A,0)),H2121&lt;=1000,INDEX('Pliegos Tarifarios (Las Condes)'!$H:$H,MATCH($B2121,'Pliegos Tarifarios (Las Condes)'!$A:$A,0)),H2121&lt;=5000,INDEX('Pliegos Tarifarios (Las Condes)'!$I:$I,MATCH($B2121,'Pliegos Tarifarios (Las Condes)'!$A:$A,0)),H2121&gt;5000,INDEX('Pliegos Tarifarios (Las Condes)'!$J:$J,MATCH($B2121,'Pliegos Tarifarios (Las Condes)'!$A:$A,0)))/1.19</f>
        <v>1928.7620631932778</v>
      </c>
      <c r="R2121" s="19">
        <f>INDEX('Pliegos Tarifarios (Las Condes)'!$K:$K,MATCH($B2121,'Pliegos Tarifarios (Las Condes)'!$A:$A,0))</f>
        <v>723.32799999999997</v>
      </c>
      <c r="S2121" s="21">
        <f t="shared" ref="S2121:S2184" si="102">SUM(M2121:R2121)</f>
        <v>149580.82178629329</v>
      </c>
      <c r="T2121" s="21">
        <f t="shared" ref="T2121:T2184" si="103">S2121*0.19</f>
        <v>28420.356139395728</v>
      </c>
      <c r="U2121" s="19">
        <v>0</v>
      </c>
      <c r="V2121" s="21">
        <f t="shared" ref="V2121:V2184" si="104">SUM(S2121:T2121)</f>
        <v>178001.17792568903</v>
      </c>
    </row>
    <row r="2122" spans="1:22" x14ac:dyDescent="0.3">
      <c r="A2122" s="3" t="s">
        <v>144</v>
      </c>
      <c r="B2122" s="3">
        <v>5</v>
      </c>
      <c r="C2122" s="4" t="s">
        <v>186</v>
      </c>
      <c r="D2122" s="3" t="s">
        <v>804</v>
      </c>
      <c r="E2122" s="3" t="s">
        <v>121</v>
      </c>
      <c r="F2122" s="4" t="s">
        <v>805</v>
      </c>
      <c r="G2122" s="3" t="s">
        <v>16</v>
      </c>
      <c r="H2122" s="5">
        <v>822.05020000000002</v>
      </c>
      <c r="I2122" s="5">
        <v>2.2395</v>
      </c>
      <c r="J2122" s="5">
        <v>2.1613000000000002</v>
      </c>
      <c r="K2122" s="6">
        <v>0.96508149140433142</v>
      </c>
      <c r="L2122" s="5">
        <v>27.4</v>
      </c>
      <c r="M2122" s="19">
        <f>H2122*INDEX('Pliegos Tarifarios (Las Condes)'!$B:$B,MATCH($B2122,'Pliegos Tarifarios (Las Condes)'!$A:$A,0))</f>
        <v>97690.801667599997</v>
      </c>
      <c r="N2122" s="19">
        <f>I2122*INDEX('Pliegos Tarifarios (Las Condes)'!$C:$C,MATCH($B2122,'Pliegos Tarifarios (Las Condes)'!$A:$A,0))</f>
        <v>7615.3548044999998</v>
      </c>
      <c r="O2122" s="19">
        <f>J2122*INDEX('Pliegos Tarifarios (Las Condes)'!$D:$D,MATCH($B2122,'Pliegos Tarifarios (Las Condes)'!$A:$A,0))</f>
        <v>30473.711868200004</v>
      </c>
      <c r="P2122" s="19">
        <f>H2122*INDEX('Pliegos Tarifarios (Las Condes)'!$E:$E,MATCH($B2122,'Pliegos Tarifarios (Las Condes)'!$A:$A,0))</f>
        <v>10630.753186400001</v>
      </c>
      <c r="Q2122" s="19" cm="1">
        <f t="array" ref="Q2122">H2122*_xlfn.IFS(H2122&lt;=350,INDEX('Pliegos Tarifarios (Las Condes)'!$F:$F,MATCH($B2122,'Pliegos Tarifarios (Las Condes)'!$A:$A,0)),H2122&lt;=500,INDEX('Pliegos Tarifarios (Las Condes)'!$G:$G,MATCH($B2122,'Pliegos Tarifarios (Las Condes)'!$A:$A,0)),H2122&lt;=1000,INDEX('Pliegos Tarifarios (Las Condes)'!$H:$H,MATCH($B2122,'Pliegos Tarifarios (Las Condes)'!$A:$A,0)),H2122&lt;=5000,INDEX('Pliegos Tarifarios (Las Condes)'!$I:$I,MATCH($B2122,'Pliegos Tarifarios (Las Condes)'!$A:$A,0)),H2122&gt;5000,INDEX('Pliegos Tarifarios (Las Condes)'!$J:$J,MATCH($B2122,'Pliegos Tarifarios (Las Condes)'!$A:$A,0)))/1.19</f>
        <v>1928.0185783193283</v>
      </c>
      <c r="R2122" s="19">
        <f>INDEX('Pliegos Tarifarios (Las Condes)'!$K:$K,MATCH($B2122,'Pliegos Tarifarios (Las Condes)'!$A:$A,0))</f>
        <v>723.32799999999997</v>
      </c>
      <c r="S2122" s="21">
        <f t="shared" si="102"/>
        <v>149061.96810501933</v>
      </c>
      <c r="T2122" s="21">
        <f t="shared" si="103"/>
        <v>28321.773939953673</v>
      </c>
      <c r="U2122" s="19">
        <v>0</v>
      </c>
      <c r="V2122" s="21">
        <f t="shared" si="104"/>
        <v>177383.74204497301</v>
      </c>
    </row>
    <row r="2123" spans="1:22" x14ac:dyDescent="0.3">
      <c r="A2123" s="3" t="s">
        <v>144</v>
      </c>
      <c r="B2123" s="3">
        <v>5</v>
      </c>
      <c r="C2123" s="4" t="s">
        <v>186</v>
      </c>
      <c r="D2123" s="3" t="s">
        <v>806</v>
      </c>
      <c r="E2123" s="3" t="s">
        <v>121</v>
      </c>
      <c r="F2123" s="4" t="s">
        <v>807</v>
      </c>
      <c r="G2123" s="3" t="s">
        <v>16</v>
      </c>
      <c r="H2123" s="5">
        <v>822.52319999999997</v>
      </c>
      <c r="I2123" s="5">
        <v>2.2126999999999999</v>
      </c>
      <c r="J2123" s="5">
        <v>2.1888999999999998</v>
      </c>
      <c r="K2123" s="6">
        <v>0.98924391015501423</v>
      </c>
      <c r="L2123" s="5">
        <v>27.42</v>
      </c>
      <c r="M2123" s="19">
        <f>H2123*INDEX('Pliegos Tarifarios (Las Condes)'!$B:$B,MATCH($B2123,'Pliegos Tarifarios (Las Condes)'!$A:$A,0))</f>
        <v>97747.012041599999</v>
      </c>
      <c r="N2123" s="19">
        <f>I2123*INDEX('Pliegos Tarifarios (Las Condes)'!$C:$C,MATCH($B2123,'Pliegos Tarifarios (Las Condes)'!$A:$A,0))</f>
        <v>7524.2221817</v>
      </c>
      <c r="O2123" s="19">
        <f>J2123*INDEX('Pliegos Tarifarios (Las Condes)'!$D:$D,MATCH($B2123,'Pliegos Tarifarios (Las Condes)'!$A:$A,0))</f>
        <v>30862.863974599997</v>
      </c>
      <c r="P2123" s="19">
        <f>H2123*INDEX('Pliegos Tarifarios (Las Condes)'!$E:$E,MATCH($B2123,'Pliegos Tarifarios (Las Condes)'!$A:$A,0))</f>
        <v>10636.8700224</v>
      </c>
      <c r="Q2123" s="19" cm="1">
        <f t="array" ref="Q2123">H2123*_xlfn.IFS(H2123&lt;=350,INDEX('Pliegos Tarifarios (Las Condes)'!$F:$F,MATCH($B2123,'Pliegos Tarifarios (Las Condes)'!$A:$A,0)),H2123&lt;=500,INDEX('Pliegos Tarifarios (Las Condes)'!$G:$G,MATCH($B2123,'Pliegos Tarifarios (Las Condes)'!$A:$A,0)),H2123&lt;=1000,INDEX('Pliegos Tarifarios (Las Condes)'!$H:$H,MATCH($B2123,'Pliegos Tarifarios (Las Condes)'!$A:$A,0)),H2123&lt;=5000,INDEX('Pliegos Tarifarios (Las Condes)'!$I:$I,MATCH($B2123,'Pliegos Tarifarios (Las Condes)'!$A:$A,0)),H2123&gt;5000,INDEX('Pliegos Tarifarios (Las Condes)'!$J:$J,MATCH($B2123,'Pliegos Tarifarios (Las Condes)'!$A:$A,0)))/1.19</f>
        <v>1929.1279421848744</v>
      </c>
      <c r="R2123" s="19">
        <f>INDEX('Pliegos Tarifarios (Las Condes)'!$K:$K,MATCH($B2123,'Pliegos Tarifarios (Las Condes)'!$A:$A,0))</f>
        <v>723.32799999999997</v>
      </c>
      <c r="S2123" s="21">
        <f t="shared" si="102"/>
        <v>149423.42416248488</v>
      </c>
      <c r="T2123" s="21">
        <f t="shared" si="103"/>
        <v>28390.450590872126</v>
      </c>
      <c r="U2123" s="19">
        <v>0</v>
      </c>
      <c r="V2123" s="21">
        <f t="shared" si="104"/>
        <v>177813.874753357</v>
      </c>
    </row>
    <row r="2124" spans="1:22" x14ac:dyDescent="0.3">
      <c r="A2124" s="3" t="s">
        <v>144</v>
      </c>
      <c r="B2124" s="3">
        <v>5</v>
      </c>
      <c r="C2124" s="4" t="s">
        <v>186</v>
      </c>
      <c r="D2124" s="3" t="s">
        <v>808</v>
      </c>
      <c r="E2124" s="3" t="s">
        <v>121</v>
      </c>
      <c r="F2124" s="4" t="s">
        <v>809</v>
      </c>
      <c r="G2124" s="3" t="s">
        <v>16</v>
      </c>
      <c r="H2124" s="5">
        <v>821.25329999999997</v>
      </c>
      <c r="I2124" s="5">
        <v>2.2502</v>
      </c>
      <c r="J2124" s="5">
        <v>2.2244999999999999</v>
      </c>
      <c r="K2124" s="6">
        <v>0.98857879299617812</v>
      </c>
      <c r="L2124" s="5">
        <v>27.38</v>
      </c>
      <c r="M2124" s="19">
        <f>H2124*INDEX('Pliegos Tarifarios (Las Condes)'!$B:$B,MATCH($B2124,'Pliegos Tarifarios (Las Condes)'!$A:$A,0))</f>
        <v>97596.09966539999</v>
      </c>
      <c r="N2124" s="19">
        <f>I2124*INDEX('Pliegos Tarifarios (Las Condes)'!$C:$C,MATCH($B2124,'Pliegos Tarifarios (Las Condes)'!$A:$A,0))</f>
        <v>7651.7398442000003</v>
      </c>
      <c r="O2124" s="19">
        <f>J2124*INDEX('Pliegos Tarifarios (Las Condes)'!$D:$D,MATCH($B2124,'Pliegos Tarifarios (Las Condes)'!$A:$A,0))</f>
        <v>31364.813792999998</v>
      </c>
      <c r="P2124" s="19">
        <f>H2124*INDEX('Pliegos Tarifarios (Las Condes)'!$E:$E,MATCH($B2124,'Pliegos Tarifarios (Las Condes)'!$A:$A,0))</f>
        <v>10620.4476756</v>
      </c>
      <c r="Q2124" s="19" cm="1">
        <f t="array" ref="Q2124">H2124*_xlfn.IFS(H2124&lt;=350,INDEX('Pliegos Tarifarios (Las Condes)'!$F:$F,MATCH($B2124,'Pliegos Tarifarios (Las Condes)'!$A:$A,0)),H2124&lt;=500,INDEX('Pliegos Tarifarios (Las Condes)'!$G:$G,MATCH($B2124,'Pliegos Tarifarios (Las Condes)'!$A:$A,0)),H2124&lt;=1000,INDEX('Pliegos Tarifarios (Las Condes)'!$H:$H,MATCH($B2124,'Pliegos Tarifarios (Las Condes)'!$A:$A,0)),H2124&lt;=5000,INDEX('Pliegos Tarifarios (Las Condes)'!$I:$I,MATCH($B2124,'Pliegos Tarifarios (Las Condes)'!$A:$A,0)),H2124&gt;5000,INDEX('Pliegos Tarifarios (Las Condes)'!$J:$J,MATCH($B2124,'Pliegos Tarifarios (Las Condes)'!$A:$A,0)))/1.19</f>
        <v>1926.1495464705883</v>
      </c>
      <c r="R2124" s="19">
        <f>INDEX('Pliegos Tarifarios (Las Condes)'!$K:$K,MATCH($B2124,'Pliegos Tarifarios (Las Condes)'!$A:$A,0))</f>
        <v>723.32799999999997</v>
      </c>
      <c r="S2124" s="21">
        <f t="shared" si="102"/>
        <v>149882.57852467059</v>
      </c>
      <c r="T2124" s="21">
        <f t="shared" si="103"/>
        <v>28477.689919687415</v>
      </c>
      <c r="U2124" s="19">
        <v>0</v>
      </c>
      <c r="V2124" s="21">
        <f t="shared" si="104"/>
        <v>178360.26844435802</v>
      </c>
    </row>
    <row r="2125" spans="1:22" x14ac:dyDescent="0.3">
      <c r="A2125" s="3" t="s">
        <v>144</v>
      </c>
      <c r="B2125" s="3">
        <v>5</v>
      </c>
      <c r="C2125" s="4" t="s">
        <v>186</v>
      </c>
      <c r="D2125" s="3" t="s">
        <v>810</v>
      </c>
      <c r="E2125" s="3" t="s">
        <v>121</v>
      </c>
      <c r="F2125" s="4" t="s">
        <v>811</v>
      </c>
      <c r="G2125" s="3" t="s">
        <v>16</v>
      </c>
      <c r="H2125" s="5">
        <v>823.0471</v>
      </c>
      <c r="I2125" s="5">
        <v>2.202</v>
      </c>
      <c r="J2125" s="5">
        <v>2.1846999999999999</v>
      </c>
      <c r="K2125" s="6">
        <v>0.9921435059037238</v>
      </c>
      <c r="L2125" s="5">
        <v>27.43</v>
      </c>
      <c r="M2125" s="19">
        <f>H2125*INDEX('Pliegos Tarifarios (Las Condes)'!$B:$B,MATCH($B2125,'Pliegos Tarifarios (Las Condes)'!$A:$A,0))</f>
        <v>97809.271269799996</v>
      </c>
      <c r="N2125" s="19">
        <f>I2125*INDEX('Pliegos Tarifarios (Las Condes)'!$C:$C,MATCH($B2125,'Pliegos Tarifarios (Las Condes)'!$A:$A,0))</f>
        <v>7487.8371420000003</v>
      </c>
      <c r="O2125" s="19">
        <f>J2125*INDEX('Pliegos Tarifarios (Las Condes)'!$D:$D,MATCH($B2125,'Pliegos Tarifarios (Las Condes)'!$A:$A,0))</f>
        <v>30803.645175799997</v>
      </c>
      <c r="P2125" s="19">
        <f>H2125*INDEX('Pliegos Tarifarios (Las Condes)'!$E:$E,MATCH($B2125,'Pliegos Tarifarios (Las Condes)'!$A:$A,0))</f>
        <v>10643.6450972</v>
      </c>
      <c r="Q2125" s="19" cm="1">
        <f t="array" ref="Q2125">H2125*_xlfn.IFS(H2125&lt;=350,INDEX('Pliegos Tarifarios (Las Condes)'!$F:$F,MATCH($B2125,'Pliegos Tarifarios (Las Condes)'!$A:$A,0)),H2125&lt;=500,INDEX('Pliegos Tarifarios (Las Condes)'!$G:$G,MATCH($B2125,'Pliegos Tarifarios (Las Condes)'!$A:$A,0)),H2125&lt;=1000,INDEX('Pliegos Tarifarios (Las Condes)'!$H:$H,MATCH($B2125,'Pliegos Tarifarios (Las Condes)'!$A:$A,0)),H2125&lt;=5000,INDEX('Pliegos Tarifarios (Las Condes)'!$I:$I,MATCH($B2125,'Pliegos Tarifarios (Las Condes)'!$A:$A,0)),H2125&gt;5000,INDEX('Pliegos Tarifarios (Las Condes)'!$J:$J,MATCH($B2125,'Pliegos Tarifarios (Las Condes)'!$A:$A,0)))/1.19</f>
        <v>1930.3566857983196</v>
      </c>
      <c r="R2125" s="19">
        <f>INDEX('Pliegos Tarifarios (Las Condes)'!$K:$K,MATCH($B2125,'Pliegos Tarifarios (Las Condes)'!$A:$A,0))</f>
        <v>723.32799999999997</v>
      </c>
      <c r="S2125" s="21">
        <f t="shared" si="102"/>
        <v>149398.08337059832</v>
      </c>
      <c r="T2125" s="21">
        <f t="shared" si="103"/>
        <v>28385.635840413681</v>
      </c>
      <c r="U2125" s="19">
        <v>0</v>
      </c>
      <c r="V2125" s="21">
        <f t="shared" si="104"/>
        <v>177783.71921101201</v>
      </c>
    </row>
    <row r="2126" spans="1:22" x14ac:dyDescent="0.3">
      <c r="A2126" s="3" t="s">
        <v>144</v>
      </c>
      <c r="B2126" s="3">
        <v>5</v>
      </c>
      <c r="C2126" s="4" t="s">
        <v>186</v>
      </c>
      <c r="D2126" s="3" t="s">
        <v>812</v>
      </c>
      <c r="E2126" s="3" t="s">
        <v>121</v>
      </c>
      <c r="F2126" s="4" t="s">
        <v>813</v>
      </c>
      <c r="G2126" s="3" t="s">
        <v>16</v>
      </c>
      <c r="H2126" s="5">
        <v>822.6653</v>
      </c>
      <c r="I2126" s="5">
        <v>2.3573</v>
      </c>
      <c r="J2126" s="5">
        <v>2.3573</v>
      </c>
      <c r="K2126" s="6">
        <v>1</v>
      </c>
      <c r="L2126" s="5">
        <v>27.42</v>
      </c>
      <c r="M2126" s="19">
        <f>H2126*INDEX('Pliegos Tarifarios (Las Condes)'!$B:$B,MATCH($B2126,'Pliegos Tarifarios (Las Condes)'!$A:$A,0))</f>
        <v>97763.898921399988</v>
      </c>
      <c r="N2126" s="19">
        <f>I2126*INDEX('Pliegos Tarifarios (Las Condes)'!$C:$C,MATCH($B2126,'Pliegos Tarifarios (Las Condes)'!$A:$A,0))</f>
        <v>8015.9302883</v>
      </c>
      <c r="O2126" s="19">
        <f>J2126*INDEX('Pliegos Tarifarios (Las Condes)'!$D:$D,MATCH($B2126,'Pliegos Tarifarios (Las Condes)'!$A:$A,0))</f>
        <v>33237.255812199997</v>
      </c>
      <c r="P2126" s="19">
        <f>H2126*INDEX('Pliegos Tarifarios (Las Condes)'!$E:$E,MATCH($B2126,'Pliegos Tarifarios (Las Condes)'!$A:$A,0))</f>
        <v>10638.707659600001</v>
      </c>
      <c r="Q2126" s="19" cm="1">
        <f t="array" ref="Q2126">H2126*_xlfn.IFS(H2126&lt;=350,INDEX('Pliegos Tarifarios (Las Condes)'!$F:$F,MATCH($B2126,'Pliegos Tarifarios (Las Condes)'!$A:$A,0)),H2126&lt;=500,INDEX('Pliegos Tarifarios (Las Condes)'!$G:$G,MATCH($B2126,'Pliegos Tarifarios (Las Condes)'!$A:$A,0)),H2126&lt;=1000,INDEX('Pliegos Tarifarios (Las Condes)'!$H:$H,MATCH($B2126,'Pliegos Tarifarios (Las Condes)'!$A:$A,0)),H2126&lt;=5000,INDEX('Pliegos Tarifarios (Las Condes)'!$I:$I,MATCH($B2126,'Pliegos Tarifarios (Las Condes)'!$A:$A,0)),H2126&gt;5000,INDEX('Pliegos Tarifarios (Las Condes)'!$J:$J,MATCH($B2126,'Pliegos Tarifarios (Las Condes)'!$A:$A,0)))/1.19</f>
        <v>1929.4612204201683</v>
      </c>
      <c r="R2126" s="19">
        <f>INDEX('Pliegos Tarifarios (Las Condes)'!$K:$K,MATCH($B2126,'Pliegos Tarifarios (Las Condes)'!$A:$A,0))</f>
        <v>723.32799999999997</v>
      </c>
      <c r="S2126" s="21">
        <f t="shared" si="102"/>
        <v>152308.58190192017</v>
      </c>
      <c r="T2126" s="21">
        <f t="shared" si="103"/>
        <v>28938.630561364833</v>
      </c>
      <c r="U2126" s="19">
        <v>0</v>
      </c>
      <c r="V2126" s="21">
        <f t="shared" si="104"/>
        <v>181247.21246328502</v>
      </c>
    </row>
    <row r="2127" spans="1:22" x14ac:dyDescent="0.3">
      <c r="A2127" s="3" t="s">
        <v>144</v>
      </c>
      <c r="B2127" s="3">
        <v>5</v>
      </c>
      <c r="C2127" s="4" t="s">
        <v>186</v>
      </c>
      <c r="D2127" s="3" t="s">
        <v>814</v>
      </c>
      <c r="E2127" s="3" t="s">
        <v>121</v>
      </c>
      <c r="F2127" s="4" t="s">
        <v>815</v>
      </c>
      <c r="G2127" s="3" t="s">
        <v>16</v>
      </c>
      <c r="H2127" s="5">
        <v>820.72370000000001</v>
      </c>
      <c r="I2127" s="5">
        <v>2.2241</v>
      </c>
      <c r="J2127" s="5">
        <v>2.1928999999999998</v>
      </c>
      <c r="K2127" s="6">
        <v>0.9859718537835529</v>
      </c>
      <c r="L2127" s="5">
        <v>27.36</v>
      </c>
      <c r="M2127" s="19">
        <f>H2127*INDEX('Pliegos Tarifarios (Las Condes)'!$B:$B,MATCH($B2127,'Pliegos Tarifarios (Las Condes)'!$A:$A,0))</f>
        <v>97533.163060599996</v>
      </c>
      <c r="N2127" s="19">
        <f>I2127*INDEX('Pliegos Tarifarios (Las Condes)'!$C:$C,MATCH($B2127,'Pliegos Tarifarios (Las Condes)'!$A:$A,0))</f>
        <v>7562.9875511</v>
      </c>
      <c r="O2127" s="19">
        <f>J2127*INDEX('Pliegos Tarifarios (Las Condes)'!$D:$D,MATCH($B2127,'Pliegos Tarifarios (Las Condes)'!$A:$A,0))</f>
        <v>30919.262830599997</v>
      </c>
      <c r="P2127" s="19">
        <f>H2127*INDEX('Pliegos Tarifarios (Las Condes)'!$E:$E,MATCH($B2127,'Pliegos Tarifarios (Las Condes)'!$A:$A,0))</f>
        <v>10613.5988884</v>
      </c>
      <c r="Q2127" s="19" cm="1">
        <f t="array" ref="Q2127">H2127*_xlfn.IFS(H2127&lt;=350,INDEX('Pliegos Tarifarios (Las Condes)'!$F:$F,MATCH($B2127,'Pliegos Tarifarios (Las Condes)'!$A:$A,0)),H2127&lt;=500,INDEX('Pliegos Tarifarios (Las Condes)'!$G:$G,MATCH($B2127,'Pliegos Tarifarios (Las Condes)'!$A:$A,0)),H2127&lt;=1000,INDEX('Pliegos Tarifarios (Las Condes)'!$H:$H,MATCH($B2127,'Pliegos Tarifarios (Las Condes)'!$A:$A,0)),H2127&lt;=5000,INDEX('Pliegos Tarifarios (Las Condes)'!$I:$I,MATCH($B2127,'Pliegos Tarifarios (Las Condes)'!$A:$A,0)),H2127&gt;5000,INDEX('Pliegos Tarifarios (Las Condes)'!$J:$J,MATCH($B2127,'Pliegos Tarifarios (Las Condes)'!$A:$A,0)))/1.19</f>
        <v>1924.9074342016811</v>
      </c>
      <c r="R2127" s="19">
        <f>INDEX('Pliegos Tarifarios (Las Condes)'!$K:$K,MATCH($B2127,'Pliegos Tarifarios (Las Condes)'!$A:$A,0))</f>
        <v>723.32799999999997</v>
      </c>
      <c r="S2127" s="21">
        <f t="shared" si="102"/>
        <v>149277.24776490169</v>
      </c>
      <c r="T2127" s="21">
        <f t="shared" si="103"/>
        <v>28362.677075331321</v>
      </c>
      <c r="U2127" s="19">
        <v>0</v>
      </c>
      <c r="V2127" s="21">
        <f t="shared" si="104"/>
        <v>177639.92484023303</v>
      </c>
    </row>
    <row r="2128" spans="1:22" x14ac:dyDescent="0.3">
      <c r="A2128" s="3" t="s">
        <v>144</v>
      </c>
      <c r="B2128" s="3">
        <v>5</v>
      </c>
      <c r="C2128" s="4" t="s">
        <v>186</v>
      </c>
      <c r="D2128" s="3" t="s">
        <v>816</v>
      </c>
      <c r="E2128" s="3" t="s">
        <v>121</v>
      </c>
      <c r="F2128" s="4" t="s">
        <v>817</v>
      </c>
      <c r="G2128" s="3" t="s">
        <v>16</v>
      </c>
      <c r="H2128" s="5">
        <v>823.53290000000004</v>
      </c>
      <c r="I2128" s="5">
        <v>2.2734999999999999</v>
      </c>
      <c r="J2128" s="5">
        <v>2.1738</v>
      </c>
      <c r="K2128" s="6">
        <v>0.95614691005058283</v>
      </c>
      <c r="L2128" s="5">
        <v>27.45</v>
      </c>
      <c r="M2128" s="19">
        <f>H2128*INDEX('Pliegos Tarifarios (Las Condes)'!$B:$B,MATCH($B2128,'Pliegos Tarifarios (Las Condes)'!$A:$A,0))</f>
        <v>97867.002770199993</v>
      </c>
      <c r="N2128" s="19">
        <f>I2128*INDEX('Pliegos Tarifarios (Las Condes)'!$C:$C,MATCH($B2128,'Pliegos Tarifarios (Las Condes)'!$A:$A,0))</f>
        <v>7730.9708185</v>
      </c>
      <c r="O2128" s="19">
        <f>J2128*INDEX('Pliegos Tarifarios (Las Condes)'!$D:$D,MATCH($B2128,'Pliegos Tarifarios (Las Condes)'!$A:$A,0))</f>
        <v>30649.958293199998</v>
      </c>
      <c r="P2128" s="19">
        <f>H2128*INDEX('Pliegos Tarifarios (Las Condes)'!$E:$E,MATCH($B2128,'Pliegos Tarifarios (Las Condes)'!$A:$A,0))</f>
        <v>10649.9274628</v>
      </c>
      <c r="Q2128" s="19" cm="1">
        <f t="array" ref="Q2128">H2128*_xlfn.IFS(H2128&lt;=350,INDEX('Pliegos Tarifarios (Las Condes)'!$F:$F,MATCH($B2128,'Pliegos Tarifarios (Las Condes)'!$A:$A,0)),H2128&lt;=500,INDEX('Pliegos Tarifarios (Las Condes)'!$G:$G,MATCH($B2128,'Pliegos Tarifarios (Las Condes)'!$A:$A,0)),H2128&lt;=1000,INDEX('Pliegos Tarifarios (Las Condes)'!$H:$H,MATCH($B2128,'Pliegos Tarifarios (Las Condes)'!$A:$A,0)),H2128&lt;=5000,INDEX('Pliegos Tarifarios (Las Condes)'!$I:$I,MATCH($B2128,'Pliegos Tarifarios (Las Condes)'!$A:$A,0)),H2128&gt;5000,INDEX('Pliegos Tarifarios (Las Condes)'!$J:$J,MATCH($B2128,'Pliegos Tarifarios (Las Condes)'!$A:$A,0)))/1.19</f>
        <v>1931.496070504202</v>
      </c>
      <c r="R2128" s="19">
        <f>INDEX('Pliegos Tarifarios (Las Condes)'!$K:$K,MATCH($B2128,'Pliegos Tarifarios (Las Condes)'!$A:$A,0))</f>
        <v>723.32799999999997</v>
      </c>
      <c r="S2128" s="21">
        <f t="shared" si="102"/>
        <v>149552.6834152042</v>
      </c>
      <c r="T2128" s="21">
        <f t="shared" si="103"/>
        <v>28415.0098488888</v>
      </c>
      <c r="U2128" s="19">
        <v>0</v>
      </c>
      <c r="V2128" s="21">
        <f t="shared" si="104"/>
        <v>177967.69326409299</v>
      </c>
    </row>
    <row r="2129" spans="1:22" x14ac:dyDescent="0.3">
      <c r="A2129" s="3" t="s">
        <v>144</v>
      </c>
      <c r="B2129" s="3">
        <v>5</v>
      </c>
      <c r="C2129" s="4" t="s">
        <v>186</v>
      </c>
      <c r="D2129" s="3" t="s">
        <v>818</v>
      </c>
      <c r="E2129" s="3" t="s">
        <v>121</v>
      </c>
      <c r="F2129" s="4" t="s">
        <v>819</v>
      </c>
      <c r="G2129" s="3" t="s">
        <v>16</v>
      </c>
      <c r="H2129" s="5">
        <v>822.10950000000003</v>
      </c>
      <c r="I2129" s="5">
        <v>2.2046000000000001</v>
      </c>
      <c r="J2129" s="5">
        <v>2.2046000000000001</v>
      </c>
      <c r="K2129" s="6">
        <v>1</v>
      </c>
      <c r="L2129" s="5">
        <v>27.4</v>
      </c>
      <c r="M2129" s="19">
        <f>H2129*INDEX('Pliegos Tarifarios (Las Condes)'!$B:$B,MATCH($B2129,'Pliegos Tarifarios (Las Condes)'!$A:$A,0))</f>
        <v>97697.848761000001</v>
      </c>
      <c r="N2129" s="19">
        <f>I2129*INDEX('Pliegos Tarifarios (Las Condes)'!$C:$C,MATCH($B2129,'Pliegos Tarifarios (Las Condes)'!$A:$A,0))</f>
        <v>7496.6783666000001</v>
      </c>
      <c r="O2129" s="19">
        <f>J2129*INDEX('Pliegos Tarifarios (Las Condes)'!$D:$D,MATCH($B2129,'Pliegos Tarifarios (Las Condes)'!$A:$A,0))</f>
        <v>31084.229484400003</v>
      </c>
      <c r="P2129" s="19">
        <f>H2129*INDEX('Pliegos Tarifarios (Las Condes)'!$E:$E,MATCH($B2129,'Pliegos Tarifarios (Las Condes)'!$A:$A,0))</f>
        <v>10631.520054000001</v>
      </c>
      <c r="Q2129" s="19" cm="1">
        <f t="array" ref="Q2129">H2129*_xlfn.IFS(H2129&lt;=350,INDEX('Pliegos Tarifarios (Las Condes)'!$F:$F,MATCH($B2129,'Pliegos Tarifarios (Las Condes)'!$A:$A,0)),H2129&lt;=500,INDEX('Pliegos Tarifarios (Las Condes)'!$G:$G,MATCH($B2129,'Pliegos Tarifarios (Las Condes)'!$A:$A,0)),H2129&lt;=1000,INDEX('Pliegos Tarifarios (Las Condes)'!$H:$H,MATCH($B2129,'Pliegos Tarifarios (Las Condes)'!$A:$A,0)),H2129&lt;=5000,INDEX('Pliegos Tarifarios (Las Condes)'!$I:$I,MATCH($B2129,'Pliegos Tarifarios (Las Condes)'!$A:$A,0)),H2129&gt;5000,INDEX('Pliegos Tarifarios (Las Condes)'!$J:$J,MATCH($B2129,'Pliegos Tarifarios (Las Condes)'!$A:$A,0)))/1.19</f>
        <v>1928.1576592436977</v>
      </c>
      <c r="R2129" s="19">
        <f>INDEX('Pliegos Tarifarios (Las Condes)'!$K:$K,MATCH($B2129,'Pliegos Tarifarios (Las Condes)'!$A:$A,0))</f>
        <v>723.32799999999997</v>
      </c>
      <c r="S2129" s="21">
        <f t="shared" si="102"/>
        <v>149561.7623252437</v>
      </c>
      <c r="T2129" s="21">
        <f t="shared" si="103"/>
        <v>28416.734841796304</v>
      </c>
      <c r="U2129" s="19">
        <v>0</v>
      </c>
      <c r="V2129" s="21">
        <f t="shared" si="104"/>
        <v>177978.49716704001</v>
      </c>
    </row>
    <row r="2130" spans="1:22" x14ac:dyDescent="0.3">
      <c r="A2130" s="3" t="s">
        <v>144</v>
      </c>
      <c r="B2130" s="3">
        <v>5</v>
      </c>
      <c r="C2130" s="4" t="s">
        <v>186</v>
      </c>
      <c r="D2130" s="3" t="s">
        <v>820</v>
      </c>
      <c r="E2130" s="3" t="s">
        <v>121</v>
      </c>
      <c r="F2130" s="4" t="s">
        <v>821</v>
      </c>
      <c r="G2130" s="3" t="s">
        <v>16</v>
      </c>
      <c r="H2130" s="5">
        <v>822.81389999999999</v>
      </c>
      <c r="I2130" s="5">
        <v>2.2471999999999999</v>
      </c>
      <c r="J2130" s="5">
        <v>2.1680000000000001</v>
      </c>
      <c r="K2130" s="6">
        <v>0.96475614097543627</v>
      </c>
      <c r="L2130" s="5">
        <v>27.43</v>
      </c>
      <c r="M2130" s="19">
        <f>H2130*INDEX('Pliegos Tarifarios (Las Condes)'!$B:$B,MATCH($B2130,'Pliegos Tarifarios (Las Condes)'!$A:$A,0))</f>
        <v>97781.558248199988</v>
      </c>
      <c r="N2130" s="19">
        <f>I2130*INDEX('Pliegos Tarifarios (Las Condes)'!$C:$C,MATCH($B2130,'Pliegos Tarifarios (Las Condes)'!$A:$A,0))</f>
        <v>7641.5384311999996</v>
      </c>
      <c r="O2130" s="19">
        <f>J2130*INDEX('Pliegos Tarifarios (Las Condes)'!$D:$D,MATCH($B2130,'Pliegos Tarifarios (Las Condes)'!$A:$A,0))</f>
        <v>30568.179952000002</v>
      </c>
      <c r="P2130" s="19">
        <f>H2130*INDEX('Pliegos Tarifarios (Las Condes)'!$E:$E,MATCH($B2130,'Pliegos Tarifarios (Las Condes)'!$A:$A,0))</f>
        <v>10640.629354799999</v>
      </c>
      <c r="Q2130" s="19" cm="1">
        <f t="array" ref="Q2130">H2130*_xlfn.IFS(H2130&lt;=350,INDEX('Pliegos Tarifarios (Las Condes)'!$F:$F,MATCH($B2130,'Pliegos Tarifarios (Las Condes)'!$A:$A,0)),H2130&lt;=500,INDEX('Pliegos Tarifarios (Las Condes)'!$G:$G,MATCH($B2130,'Pliegos Tarifarios (Las Condes)'!$A:$A,0)),H2130&lt;=1000,INDEX('Pliegos Tarifarios (Las Condes)'!$H:$H,MATCH($B2130,'Pliegos Tarifarios (Las Condes)'!$A:$A,0)),H2130&lt;=5000,INDEX('Pliegos Tarifarios (Las Condes)'!$I:$I,MATCH($B2130,'Pliegos Tarifarios (Las Condes)'!$A:$A,0)),H2130&gt;5000,INDEX('Pliegos Tarifarios (Las Condes)'!$J:$J,MATCH($B2130,'Pliegos Tarifarios (Las Condes)'!$A:$A,0)))/1.19</f>
        <v>1929.8097436134456</v>
      </c>
      <c r="R2130" s="19">
        <f>INDEX('Pliegos Tarifarios (Las Condes)'!$K:$K,MATCH($B2130,'Pliegos Tarifarios (Las Condes)'!$A:$A,0))</f>
        <v>723.32799999999997</v>
      </c>
      <c r="S2130" s="21">
        <f t="shared" si="102"/>
        <v>149285.04372981345</v>
      </c>
      <c r="T2130" s="21">
        <f t="shared" si="103"/>
        <v>28364.158308664555</v>
      </c>
      <c r="U2130" s="19">
        <v>0</v>
      </c>
      <c r="V2130" s="21">
        <f t="shared" si="104"/>
        <v>177649.20203847799</v>
      </c>
    </row>
    <row r="2131" spans="1:22" x14ac:dyDescent="0.3">
      <c r="A2131" s="3" t="s">
        <v>144</v>
      </c>
      <c r="B2131" s="3">
        <v>5</v>
      </c>
      <c r="C2131" s="4" t="s">
        <v>186</v>
      </c>
      <c r="D2131" s="3" t="s">
        <v>822</v>
      </c>
      <c r="E2131" s="3" t="s">
        <v>121</v>
      </c>
      <c r="F2131" s="4" t="s">
        <v>823</v>
      </c>
      <c r="G2131" s="3" t="s">
        <v>16</v>
      </c>
      <c r="H2131" s="5">
        <v>821.4117</v>
      </c>
      <c r="I2131" s="5">
        <v>2.1972</v>
      </c>
      <c r="J2131" s="5">
        <v>2.1897000000000002</v>
      </c>
      <c r="K2131" s="6">
        <v>0.99658656471873297</v>
      </c>
      <c r="L2131" s="5">
        <v>27.38</v>
      </c>
      <c r="M2131" s="19">
        <f>H2131*INDEX('Pliegos Tarifarios (Las Condes)'!$B:$B,MATCH($B2131,'Pliegos Tarifarios (Las Condes)'!$A:$A,0))</f>
        <v>97614.923604600001</v>
      </c>
      <c r="N2131" s="19">
        <f>I2131*INDEX('Pliegos Tarifarios (Las Condes)'!$C:$C,MATCH($B2131,'Pliegos Tarifarios (Las Condes)'!$A:$A,0))</f>
        <v>7471.5148811999998</v>
      </c>
      <c r="O2131" s="19">
        <f>J2131*INDEX('Pliegos Tarifarios (Las Condes)'!$D:$D,MATCH($B2131,'Pliegos Tarifarios (Las Condes)'!$A:$A,0))</f>
        <v>30874.143745800004</v>
      </c>
      <c r="P2131" s="19">
        <f>H2131*INDEX('Pliegos Tarifarios (Las Condes)'!$E:$E,MATCH($B2131,'Pliegos Tarifarios (Las Condes)'!$A:$A,0))</f>
        <v>10622.496104400001</v>
      </c>
      <c r="Q2131" s="19" cm="1">
        <f t="array" ref="Q2131">H2131*_xlfn.IFS(H2131&lt;=350,INDEX('Pliegos Tarifarios (Las Condes)'!$F:$F,MATCH($B2131,'Pliegos Tarifarios (Las Condes)'!$A:$A,0)),H2131&lt;=500,INDEX('Pliegos Tarifarios (Las Condes)'!$G:$G,MATCH($B2131,'Pliegos Tarifarios (Las Condes)'!$A:$A,0)),H2131&lt;=1000,INDEX('Pliegos Tarifarios (Las Condes)'!$H:$H,MATCH($B2131,'Pliegos Tarifarios (Las Condes)'!$A:$A,0)),H2131&lt;=5000,INDEX('Pliegos Tarifarios (Las Condes)'!$I:$I,MATCH($B2131,'Pliegos Tarifarios (Las Condes)'!$A:$A,0)),H2131&gt;5000,INDEX('Pliegos Tarifarios (Las Condes)'!$J:$J,MATCH($B2131,'Pliegos Tarifarios (Las Condes)'!$A:$A,0)))/1.19</f>
        <v>1926.5210543697483</v>
      </c>
      <c r="R2131" s="19">
        <f>INDEX('Pliegos Tarifarios (Las Condes)'!$K:$K,MATCH($B2131,'Pliegos Tarifarios (Las Condes)'!$A:$A,0))</f>
        <v>723.32799999999997</v>
      </c>
      <c r="S2131" s="21">
        <f t="shared" si="102"/>
        <v>149232.92739036976</v>
      </c>
      <c r="T2131" s="21">
        <f t="shared" si="103"/>
        <v>28354.256204170255</v>
      </c>
      <c r="U2131" s="19">
        <v>0</v>
      </c>
      <c r="V2131" s="21">
        <f t="shared" si="104"/>
        <v>177587.18359454002</v>
      </c>
    </row>
    <row r="2132" spans="1:22" x14ac:dyDescent="0.3">
      <c r="A2132" s="3" t="s">
        <v>144</v>
      </c>
      <c r="B2132" s="3">
        <v>5</v>
      </c>
      <c r="C2132" s="4" t="s">
        <v>186</v>
      </c>
      <c r="D2132" s="3" t="s">
        <v>824</v>
      </c>
      <c r="E2132" s="3" t="s">
        <v>121</v>
      </c>
      <c r="F2132" s="4" t="s">
        <v>825</v>
      </c>
      <c r="G2132" s="3" t="s">
        <v>16</v>
      </c>
      <c r="H2132" s="5">
        <v>823.48540000000003</v>
      </c>
      <c r="I2132" s="5">
        <v>2.1926000000000001</v>
      </c>
      <c r="J2132" s="5">
        <v>2.1692999999999998</v>
      </c>
      <c r="K2132" s="6">
        <v>0.98937334671166632</v>
      </c>
      <c r="L2132" s="5">
        <v>27.45</v>
      </c>
      <c r="M2132" s="19">
        <f>H2132*INDEX('Pliegos Tarifarios (Las Condes)'!$B:$B,MATCH($B2132,'Pliegos Tarifarios (Las Condes)'!$A:$A,0))</f>
        <v>97861.357965200004</v>
      </c>
      <c r="N2132" s="19">
        <f>I2132*INDEX('Pliegos Tarifarios (Las Condes)'!$C:$C,MATCH($B2132,'Pliegos Tarifarios (Las Condes)'!$A:$A,0))</f>
        <v>7455.8727146000001</v>
      </c>
      <c r="O2132" s="19">
        <f>J2132*INDEX('Pliegos Tarifarios (Las Condes)'!$D:$D,MATCH($B2132,'Pliegos Tarifarios (Las Condes)'!$A:$A,0))</f>
        <v>30586.509580199996</v>
      </c>
      <c r="P2132" s="19">
        <f>H2132*INDEX('Pliegos Tarifarios (Las Condes)'!$E:$E,MATCH($B2132,'Pliegos Tarifarios (Las Condes)'!$A:$A,0))</f>
        <v>10649.3131928</v>
      </c>
      <c r="Q2132" s="19" cm="1">
        <f t="array" ref="Q2132">H2132*_xlfn.IFS(H2132&lt;=350,INDEX('Pliegos Tarifarios (Las Condes)'!$F:$F,MATCH($B2132,'Pliegos Tarifarios (Las Condes)'!$A:$A,0)),H2132&lt;=500,INDEX('Pliegos Tarifarios (Las Condes)'!$G:$G,MATCH($B2132,'Pliegos Tarifarios (Las Condes)'!$A:$A,0)),H2132&lt;=1000,INDEX('Pliegos Tarifarios (Las Condes)'!$H:$H,MATCH($B2132,'Pliegos Tarifarios (Las Condes)'!$A:$A,0)),H2132&lt;=5000,INDEX('Pliegos Tarifarios (Las Condes)'!$I:$I,MATCH($B2132,'Pliegos Tarifarios (Las Condes)'!$A:$A,0)),H2132&gt;5000,INDEX('Pliegos Tarifarios (Las Condes)'!$J:$J,MATCH($B2132,'Pliegos Tarifarios (Las Condes)'!$A:$A,0)))/1.19</f>
        <v>1931.3846650420173</v>
      </c>
      <c r="R2132" s="19">
        <f>INDEX('Pliegos Tarifarios (Las Condes)'!$K:$K,MATCH($B2132,'Pliegos Tarifarios (Las Condes)'!$A:$A,0))</f>
        <v>723.32799999999997</v>
      </c>
      <c r="S2132" s="21">
        <f t="shared" si="102"/>
        <v>149207.76611784202</v>
      </c>
      <c r="T2132" s="21">
        <f t="shared" si="103"/>
        <v>28349.475562389984</v>
      </c>
      <c r="U2132" s="19">
        <v>0</v>
      </c>
      <c r="V2132" s="21">
        <f t="shared" si="104"/>
        <v>177557.24168023199</v>
      </c>
    </row>
    <row r="2133" spans="1:22" x14ac:dyDescent="0.3">
      <c r="A2133" s="3" t="s">
        <v>144</v>
      </c>
      <c r="B2133" s="3">
        <v>5</v>
      </c>
      <c r="C2133" s="4" t="s">
        <v>186</v>
      </c>
      <c r="D2133" s="3" t="s">
        <v>826</v>
      </c>
      <c r="E2133" s="3" t="s">
        <v>121</v>
      </c>
      <c r="F2133" s="4" t="s">
        <v>827</v>
      </c>
      <c r="G2133" s="3" t="s">
        <v>16</v>
      </c>
      <c r="H2133" s="5">
        <v>824.18880000000001</v>
      </c>
      <c r="I2133" s="5">
        <v>2.2559</v>
      </c>
      <c r="J2133" s="5">
        <v>2.1972999999999998</v>
      </c>
      <c r="K2133" s="6">
        <v>0.97402367126202394</v>
      </c>
      <c r="L2133" s="5">
        <v>27.47</v>
      </c>
      <c r="M2133" s="19">
        <f>H2133*INDEX('Pliegos Tarifarios (Las Condes)'!$B:$B,MATCH($B2133,'Pliegos Tarifarios (Las Condes)'!$A:$A,0))</f>
        <v>97944.948614399997</v>
      </c>
      <c r="N2133" s="19">
        <f>I2133*INDEX('Pliegos Tarifarios (Las Condes)'!$C:$C,MATCH($B2133,'Pliegos Tarifarios (Las Condes)'!$A:$A,0))</f>
        <v>7671.1225289000004</v>
      </c>
      <c r="O2133" s="19">
        <f>J2133*INDEX('Pliegos Tarifarios (Las Condes)'!$D:$D,MATCH($B2133,'Pliegos Tarifarios (Las Condes)'!$A:$A,0))</f>
        <v>30981.301572199998</v>
      </c>
      <c r="P2133" s="19">
        <f>H2133*INDEX('Pliegos Tarifarios (Las Condes)'!$E:$E,MATCH($B2133,'Pliegos Tarifarios (Las Condes)'!$A:$A,0))</f>
        <v>10658.409561600001</v>
      </c>
      <c r="Q2133" s="19" cm="1">
        <f t="array" ref="Q2133">H2133*_xlfn.IFS(H2133&lt;=350,INDEX('Pliegos Tarifarios (Las Condes)'!$F:$F,MATCH($B2133,'Pliegos Tarifarios (Las Condes)'!$A:$A,0)),H2133&lt;=500,INDEX('Pliegos Tarifarios (Las Condes)'!$G:$G,MATCH($B2133,'Pliegos Tarifarios (Las Condes)'!$A:$A,0)),H2133&lt;=1000,INDEX('Pliegos Tarifarios (Las Condes)'!$H:$H,MATCH($B2133,'Pliegos Tarifarios (Las Condes)'!$A:$A,0)),H2133&lt;=5000,INDEX('Pliegos Tarifarios (Las Condes)'!$I:$I,MATCH($B2133,'Pliegos Tarifarios (Las Condes)'!$A:$A,0)),H2133&gt;5000,INDEX('Pliegos Tarifarios (Las Condes)'!$J:$J,MATCH($B2133,'Pliegos Tarifarios (Las Condes)'!$A:$A,0)))/1.19</f>
        <v>1933.034404033614</v>
      </c>
      <c r="R2133" s="19">
        <f>INDEX('Pliegos Tarifarios (Las Condes)'!$K:$K,MATCH($B2133,'Pliegos Tarifarios (Las Condes)'!$A:$A,0))</f>
        <v>723.32799999999997</v>
      </c>
      <c r="S2133" s="21">
        <f t="shared" si="102"/>
        <v>149912.14468113365</v>
      </c>
      <c r="T2133" s="21">
        <f t="shared" si="103"/>
        <v>28483.307489415394</v>
      </c>
      <c r="U2133" s="19">
        <v>0</v>
      </c>
      <c r="V2133" s="21">
        <f t="shared" si="104"/>
        <v>178395.45217054905</v>
      </c>
    </row>
    <row r="2134" spans="1:22" x14ac:dyDescent="0.3">
      <c r="A2134" s="3" t="s">
        <v>144</v>
      </c>
      <c r="B2134" s="3">
        <v>5</v>
      </c>
      <c r="C2134" s="4" t="s">
        <v>186</v>
      </c>
      <c r="D2134" s="3" t="s">
        <v>828</v>
      </c>
      <c r="E2134" s="3" t="s">
        <v>121</v>
      </c>
      <c r="F2134" s="4" t="s">
        <v>829</v>
      </c>
      <c r="G2134" s="3" t="s">
        <v>16</v>
      </c>
      <c r="H2134" s="5">
        <v>822.82960000000003</v>
      </c>
      <c r="I2134" s="5">
        <v>2.1909999999999998</v>
      </c>
      <c r="J2134" s="5">
        <v>2.1806999999999999</v>
      </c>
      <c r="K2134" s="6">
        <v>0.99529895025102699</v>
      </c>
      <c r="L2134" s="5">
        <v>27.43</v>
      </c>
      <c r="M2134" s="19">
        <f>H2134*INDEX('Pliegos Tarifarios (Las Condes)'!$B:$B,MATCH($B2134,'Pliegos Tarifarios (Las Condes)'!$A:$A,0))</f>
        <v>97783.424004799992</v>
      </c>
      <c r="N2134" s="19">
        <f>I2134*INDEX('Pliegos Tarifarios (Las Condes)'!$C:$C,MATCH($B2134,'Pliegos Tarifarios (Las Condes)'!$A:$A,0))</f>
        <v>7450.4319609999993</v>
      </c>
      <c r="O2134" s="19">
        <f>J2134*INDEX('Pliegos Tarifarios (Las Condes)'!$D:$D,MATCH($B2134,'Pliegos Tarifarios (Las Condes)'!$A:$A,0))</f>
        <v>30747.246319799997</v>
      </c>
      <c r="P2134" s="19">
        <f>H2134*INDEX('Pliegos Tarifarios (Las Condes)'!$E:$E,MATCH($B2134,'Pliegos Tarifarios (Las Condes)'!$A:$A,0))</f>
        <v>10640.8323872</v>
      </c>
      <c r="Q2134" s="19" cm="1">
        <f t="array" ref="Q2134">H2134*_xlfn.IFS(H2134&lt;=350,INDEX('Pliegos Tarifarios (Las Condes)'!$F:$F,MATCH($B2134,'Pliegos Tarifarios (Las Condes)'!$A:$A,0)),H2134&lt;=500,INDEX('Pliegos Tarifarios (Las Condes)'!$G:$G,MATCH($B2134,'Pliegos Tarifarios (Las Condes)'!$A:$A,0)),H2134&lt;=1000,INDEX('Pliegos Tarifarios (Las Condes)'!$H:$H,MATCH($B2134,'Pliegos Tarifarios (Las Condes)'!$A:$A,0)),H2134&lt;=5000,INDEX('Pliegos Tarifarios (Las Condes)'!$I:$I,MATCH($B2134,'Pliegos Tarifarios (Las Condes)'!$A:$A,0)),H2134&gt;5000,INDEX('Pliegos Tarifarios (Las Condes)'!$J:$J,MATCH($B2134,'Pliegos Tarifarios (Las Condes)'!$A:$A,0)))/1.19</f>
        <v>1929.8465660504207</v>
      </c>
      <c r="R2134" s="19">
        <f>INDEX('Pliegos Tarifarios (Las Condes)'!$K:$K,MATCH($B2134,'Pliegos Tarifarios (Las Condes)'!$A:$A,0))</f>
        <v>723.32799999999997</v>
      </c>
      <c r="S2134" s="21">
        <f t="shared" si="102"/>
        <v>149275.10923885042</v>
      </c>
      <c r="T2134" s="21">
        <f t="shared" si="103"/>
        <v>28362.270755381578</v>
      </c>
      <c r="U2134" s="19">
        <v>0</v>
      </c>
      <c r="V2134" s="21">
        <f t="shared" si="104"/>
        <v>177637.379994232</v>
      </c>
    </row>
    <row r="2135" spans="1:22" x14ac:dyDescent="0.3">
      <c r="A2135" s="3" t="s">
        <v>144</v>
      </c>
      <c r="B2135" s="3">
        <v>5</v>
      </c>
      <c r="C2135" s="4" t="s">
        <v>186</v>
      </c>
      <c r="D2135" s="3" t="s">
        <v>830</v>
      </c>
      <c r="E2135" s="3" t="s">
        <v>121</v>
      </c>
      <c r="F2135" s="4" t="s">
        <v>831</v>
      </c>
      <c r="G2135" s="3" t="s">
        <v>16</v>
      </c>
      <c r="H2135" s="5">
        <v>823.25189999999998</v>
      </c>
      <c r="I2135" s="5">
        <v>2.2143000000000002</v>
      </c>
      <c r="J2135" s="5">
        <v>2.1431</v>
      </c>
      <c r="K2135" s="6">
        <v>0.9678453687395564</v>
      </c>
      <c r="L2135" s="5">
        <v>27.44</v>
      </c>
      <c r="M2135" s="19">
        <f>H2135*INDEX('Pliegos Tarifarios (Las Condes)'!$B:$B,MATCH($B2135,'Pliegos Tarifarios (Las Condes)'!$A:$A,0))</f>
        <v>97833.609292199995</v>
      </c>
      <c r="N2135" s="19">
        <f>I2135*INDEX('Pliegos Tarifarios (Las Condes)'!$C:$C,MATCH($B2135,'Pliegos Tarifarios (Las Condes)'!$A:$A,0))</f>
        <v>7529.6629353000008</v>
      </c>
      <c r="O2135" s="19">
        <f>J2135*INDEX('Pliegos Tarifarios (Las Condes)'!$D:$D,MATCH($B2135,'Pliegos Tarifarios (Las Condes)'!$A:$A,0))</f>
        <v>30217.0970734</v>
      </c>
      <c r="P2135" s="19">
        <f>H2135*INDEX('Pliegos Tarifarios (Las Condes)'!$E:$E,MATCH($B2135,'Pliegos Tarifarios (Las Condes)'!$A:$A,0))</f>
        <v>10646.2935708</v>
      </c>
      <c r="Q2135" s="19" cm="1">
        <f t="array" ref="Q2135">H2135*_xlfn.IFS(H2135&lt;=350,INDEX('Pliegos Tarifarios (Las Condes)'!$F:$F,MATCH($B2135,'Pliegos Tarifarios (Las Condes)'!$A:$A,0)),H2135&lt;=500,INDEX('Pliegos Tarifarios (Las Condes)'!$G:$G,MATCH($B2135,'Pliegos Tarifarios (Las Condes)'!$A:$A,0)),H2135&lt;=1000,INDEX('Pliegos Tarifarios (Las Condes)'!$H:$H,MATCH($B2135,'Pliegos Tarifarios (Las Condes)'!$A:$A,0)),H2135&lt;=5000,INDEX('Pliegos Tarifarios (Las Condes)'!$I:$I,MATCH($B2135,'Pliegos Tarifarios (Las Condes)'!$A:$A,0)),H2135&gt;5000,INDEX('Pliegos Tarifarios (Las Condes)'!$J:$J,MATCH($B2135,'Pliegos Tarifarios (Las Condes)'!$A:$A,0)))/1.19</f>
        <v>1930.8370192436978</v>
      </c>
      <c r="R2135" s="19">
        <f>INDEX('Pliegos Tarifarios (Las Condes)'!$K:$K,MATCH($B2135,'Pliegos Tarifarios (Las Condes)'!$A:$A,0))</f>
        <v>723.32799999999997</v>
      </c>
      <c r="S2135" s="21">
        <f t="shared" si="102"/>
        <v>148880.82789094371</v>
      </c>
      <c r="T2135" s="21">
        <f t="shared" si="103"/>
        <v>28287.357299279305</v>
      </c>
      <c r="U2135" s="19">
        <v>0</v>
      </c>
      <c r="V2135" s="21">
        <f t="shared" si="104"/>
        <v>177168.18519022301</v>
      </c>
    </row>
    <row r="2136" spans="1:22" x14ac:dyDescent="0.3">
      <c r="A2136" s="3" t="s">
        <v>144</v>
      </c>
      <c r="B2136" s="3">
        <v>5</v>
      </c>
      <c r="C2136" s="4" t="s">
        <v>186</v>
      </c>
      <c r="D2136" s="3" t="s">
        <v>832</v>
      </c>
      <c r="E2136" s="3" t="s">
        <v>121</v>
      </c>
      <c r="F2136" s="4" t="s">
        <v>833</v>
      </c>
      <c r="G2136" s="3" t="s">
        <v>16</v>
      </c>
      <c r="H2136" s="5">
        <v>822.3664</v>
      </c>
      <c r="I2136" s="5">
        <v>2.2222</v>
      </c>
      <c r="J2136" s="5">
        <v>2.1695000000000002</v>
      </c>
      <c r="K2136" s="6">
        <v>0.97628476284762855</v>
      </c>
      <c r="L2136" s="5">
        <v>27.41</v>
      </c>
      <c r="M2136" s="19">
        <f>H2136*INDEX('Pliegos Tarifarios (Las Condes)'!$B:$B,MATCH($B2136,'Pliegos Tarifarios (Las Condes)'!$A:$A,0))</f>
        <v>97728.378243200001</v>
      </c>
      <c r="N2136" s="19">
        <f>I2136*INDEX('Pliegos Tarifarios (Las Condes)'!$C:$C,MATCH($B2136,'Pliegos Tarifarios (Las Condes)'!$A:$A,0))</f>
        <v>7556.5266561999997</v>
      </c>
      <c r="O2136" s="19">
        <f>J2136*INDEX('Pliegos Tarifarios (Las Condes)'!$D:$D,MATCH($B2136,'Pliegos Tarifarios (Las Condes)'!$A:$A,0))</f>
        <v>30589.329523000004</v>
      </c>
      <c r="P2136" s="19">
        <f>H2136*INDEX('Pliegos Tarifarios (Las Condes)'!$E:$E,MATCH($B2136,'Pliegos Tarifarios (Las Condes)'!$A:$A,0))</f>
        <v>10634.842284800001</v>
      </c>
      <c r="Q2136" s="19" cm="1">
        <f t="array" ref="Q2136">H2136*_xlfn.IFS(H2136&lt;=350,INDEX('Pliegos Tarifarios (Las Condes)'!$F:$F,MATCH($B2136,'Pliegos Tarifarios (Las Condes)'!$A:$A,0)),H2136&lt;=500,INDEX('Pliegos Tarifarios (Las Condes)'!$G:$G,MATCH($B2136,'Pliegos Tarifarios (Las Condes)'!$A:$A,0)),H2136&lt;=1000,INDEX('Pliegos Tarifarios (Las Condes)'!$H:$H,MATCH($B2136,'Pliegos Tarifarios (Las Condes)'!$A:$A,0)),H2136&lt;=5000,INDEX('Pliegos Tarifarios (Las Condes)'!$I:$I,MATCH($B2136,'Pliegos Tarifarios (Las Condes)'!$A:$A,0)),H2136&gt;5000,INDEX('Pliegos Tarifarios (Las Condes)'!$J:$J,MATCH($B2136,'Pliegos Tarifarios (Las Condes)'!$A:$A,0)))/1.19</f>
        <v>1928.7601868907568</v>
      </c>
      <c r="R2136" s="19">
        <f>INDEX('Pliegos Tarifarios (Las Condes)'!$K:$K,MATCH($B2136,'Pliegos Tarifarios (Las Condes)'!$A:$A,0))</f>
        <v>723.32799999999997</v>
      </c>
      <c r="S2136" s="21">
        <f t="shared" si="102"/>
        <v>149161.16489409076</v>
      </c>
      <c r="T2136" s="21">
        <f t="shared" si="103"/>
        <v>28340.621329877245</v>
      </c>
      <c r="U2136" s="19">
        <v>0</v>
      </c>
      <c r="V2136" s="21">
        <f t="shared" si="104"/>
        <v>177501.786223968</v>
      </c>
    </row>
    <row r="2137" spans="1:22" x14ac:dyDescent="0.3">
      <c r="A2137" s="3" t="s">
        <v>144</v>
      </c>
      <c r="B2137" s="3">
        <v>5</v>
      </c>
      <c r="C2137" s="4" t="s">
        <v>186</v>
      </c>
      <c r="D2137" s="3" t="s">
        <v>834</v>
      </c>
      <c r="E2137" s="3" t="s">
        <v>121</v>
      </c>
      <c r="F2137" s="4" t="s">
        <v>835</v>
      </c>
      <c r="G2137" s="3" t="s">
        <v>16</v>
      </c>
      <c r="H2137" s="5">
        <v>821.70839999999998</v>
      </c>
      <c r="I2137" s="5">
        <v>2.2027999999999999</v>
      </c>
      <c r="J2137" s="5">
        <v>2.2027999999999999</v>
      </c>
      <c r="K2137" s="6">
        <v>1</v>
      </c>
      <c r="L2137" s="5">
        <v>27.39</v>
      </c>
      <c r="M2137" s="19">
        <f>H2137*INDEX('Pliegos Tarifarios (Las Condes)'!$B:$B,MATCH($B2137,'Pliegos Tarifarios (Las Condes)'!$A:$A,0))</f>
        <v>97650.182839199988</v>
      </c>
      <c r="N2137" s="19">
        <f>I2137*INDEX('Pliegos Tarifarios (Las Condes)'!$C:$C,MATCH($B2137,'Pliegos Tarifarios (Las Condes)'!$A:$A,0))</f>
        <v>7490.5575187999993</v>
      </c>
      <c r="O2137" s="19">
        <f>J2137*INDEX('Pliegos Tarifarios (Las Condes)'!$D:$D,MATCH($B2137,'Pliegos Tarifarios (Las Condes)'!$A:$A,0))</f>
        <v>31058.8499992</v>
      </c>
      <c r="P2137" s="19">
        <f>H2137*INDEX('Pliegos Tarifarios (Las Condes)'!$E:$E,MATCH($B2137,'Pliegos Tarifarios (Las Condes)'!$A:$A,0))</f>
        <v>10626.3330288</v>
      </c>
      <c r="Q2137" s="19" cm="1">
        <f t="array" ref="Q2137">H2137*_xlfn.IFS(H2137&lt;=350,INDEX('Pliegos Tarifarios (Las Condes)'!$F:$F,MATCH($B2137,'Pliegos Tarifarios (Las Condes)'!$A:$A,0)),H2137&lt;=500,INDEX('Pliegos Tarifarios (Las Condes)'!$G:$G,MATCH($B2137,'Pliegos Tarifarios (Las Condes)'!$A:$A,0)),H2137&lt;=1000,INDEX('Pliegos Tarifarios (Las Condes)'!$H:$H,MATCH($B2137,'Pliegos Tarifarios (Las Condes)'!$A:$A,0)),H2137&lt;=5000,INDEX('Pliegos Tarifarios (Las Condes)'!$I:$I,MATCH($B2137,'Pliegos Tarifarios (Las Condes)'!$A:$A,0)),H2137&gt;5000,INDEX('Pliegos Tarifarios (Las Condes)'!$J:$J,MATCH($B2137,'Pliegos Tarifarios (Las Condes)'!$A:$A,0)))/1.19</f>
        <v>1927.2169280672272</v>
      </c>
      <c r="R2137" s="19">
        <f>INDEX('Pliegos Tarifarios (Las Condes)'!$K:$K,MATCH($B2137,'Pliegos Tarifarios (Las Condes)'!$A:$A,0))</f>
        <v>723.32799999999997</v>
      </c>
      <c r="S2137" s="21">
        <f t="shared" si="102"/>
        <v>149476.46831406723</v>
      </c>
      <c r="T2137" s="21">
        <f t="shared" si="103"/>
        <v>28400.528979672774</v>
      </c>
      <c r="U2137" s="19">
        <v>0</v>
      </c>
      <c r="V2137" s="21">
        <f t="shared" si="104"/>
        <v>177876.99729373999</v>
      </c>
    </row>
    <row r="2138" spans="1:22" x14ac:dyDescent="0.3">
      <c r="A2138" s="3" t="s">
        <v>144</v>
      </c>
      <c r="B2138" s="3">
        <v>5</v>
      </c>
      <c r="C2138" s="4" t="s">
        <v>186</v>
      </c>
      <c r="D2138" s="3" t="s">
        <v>836</v>
      </c>
      <c r="E2138" s="3" t="s">
        <v>121</v>
      </c>
      <c r="F2138" s="4" t="s">
        <v>837</v>
      </c>
      <c r="G2138" s="3" t="s">
        <v>16</v>
      </c>
      <c r="H2138" s="5">
        <v>822.57259999999997</v>
      </c>
      <c r="I2138" s="5">
        <v>2.2050000000000001</v>
      </c>
      <c r="J2138" s="5">
        <v>2.1511999999999998</v>
      </c>
      <c r="K2138" s="6">
        <v>0.97560090702947833</v>
      </c>
      <c r="L2138" s="5">
        <v>27.42</v>
      </c>
      <c r="M2138" s="19">
        <f>H2138*INDEX('Pliegos Tarifarios (Las Condes)'!$B:$B,MATCH($B2138,'Pliegos Tarifarios (Las Condes)'!$A:$A,0))</f>
        <v>97752.882638799987</v>
      </c>
      <c r="N2138" s="19">
        <f>I2138*INDEX('Pliegos Tarifarios (Las Condes)'!$C:$C,MATCH($B2138,'Pliegos Tarifarios (Las Condes)'!$A:$A,0))</f>
        <v>7498.0385550000001</v>
      </c>
      <c r="O2138" s="19">
        <f>J2138*INDEX('Pliegos Tarifarios (Las Condes)'!$D:$D,MATCH($B2138,'Pliegos Tarifarios (Las Condes)'!$A:$A,0))</f>
        <v>30331.304756799997</v>
      </c>
      <c r="P2138" s="19">
        <f>H2138*INDEX('Pliegos Tarifarios (Las Condes)'!$E:$E,MATCH($B2138,'Pliegos Tarifarios (Las Condes)'!$A:$A,0))</f>
        <v>10637.508863200001</v>
      </c>
      <c r="Q2138" s="19" cm="1">
        <f t="array" ref="Q2138">H2138*_xlfn.IFS(H2138&lt;=350,INDEX('Pliegos Tarifarios (Las Condes)'!$F:$F,MATCH($B2138,'Pliegos Tarifarios (Las Condes)'!$A:$A,0)),H2138&lt;=500,INDEX('Pliegos Tarifarios (Las Condes)'!$G:$G,MATCH($B2138,'Pliegos Tarifarios (Las Condes)'!$A:$A,0)),H2138&lt;=1000,INDEX('Pliegos Tarifarios (Las Condes)'!$H:$H,MATCH($B2138,'Pliegos Tarifarios (Las Condes)'!$A:$A,0)),H2138&lt;=5000,INDEX('Pliegos Tarifarios (Las Condes)'!$I:$I,MATCH($B2138,'Pliegos Tarifarios (Las Condes)'!$A:$A,0)),H2138&gt;5000,INDEX('Pliegos Tarifarios (Las Condes)'!$J:$J,MATCH($B2138,'Pliegos Tarifarios (Las Condes)'!$A:$A,0)))/1.19</f>
        <v>1929.2438038655464</v>
      </c>
      <c r="R2138" s="19">
        <f>INDEX('Pliegos Tarifarios (Las Condes)'!$K:$K,MATCH($B2138,'Pliegos Tarifarios (Las Condes)'!$A:$A,0))</f>
        <v>723.32799999999997</v>
      </c>
      <c r="S2138" s="21">
        <f t="shared" si="102"/>
        <v>148872.30661766554</v>
      </c>
      <c r="T2138" s="21">
        <f t="shared" si="103"/>
        <v>28285.738257356454</v>
      </c>
      <c r="U2138" s="19">
        <v>0</v>
      </c>
      <c r="V2138" s="21">
        <f t="shared" si="104"/>
        <v>177158.04487502199</v>
      </c>
    </row>
    <row r="2139" spans="1:22" x14ac:dyDescent="0.3">
      <c r="A2139" s="3" t="s">
        <v>144</v>
      </c>
      <c r="B2139" s="3">
        <v>5</v>
      </c>
      <c r="C2139" s="4" t="s">
        <v>186</v>
      </c>
      <c r="D2139" s="3" t="s">
        <v>838</v>
      </c>
      <c r="E2139" s="3" t="s">
        <v>121</v>
      </c>
      <c r="F2139" s="4" t="s">
        <v>839</v>
      </c>
      <c r="G2139" s="3" t="s">
        <v>16</v>
      </c>
      <c r="H2139" s="5">
        <v>820.84680000000003</v>
      </c>
      <c r="I2139" s="5">
        <v>2.202</v>
      </c>
      <c r="J2139" s="5">
        <v>2.1840999999999999</v>
      </c>
      <c r="K2139" s="6">
        <v>0.99187102633969115</v>
      </c>
      <c r="L2139" s="5">
        <v>27.36</v>
      </c>
      <c r="M2139" s="19">
        <f>H2139*INDEX('Pliegos Tarifarios (Las Condes)'!$B:$B,MATCH($B2139,'Pliegos Tarifarios (Las Condes)'!$A:$A,0))</f>
        <v>97547.792018399996</v>
      </c>
      <c r="N2139" s="19">
        <f>I2139*INDEX('Pliegos Tarifarios (Las Condes)'!$C:$C,MATCH($B2139,'Pliegos Tarifarios (Las Condes)'!$A:$A,0))</f>
        <v>7487.8371420000003</v>
      </c>
      <c r="O2139" s="19">
        <f>J2139*INDEX('Pliegos Tarifarios (Las Condes)'!$D:$D,MATCH($B2139,'Pliegos Tarifarios (Las Condes)'!$A:$A,0))</f>
        <v>30795.185347399998</v>
      </c>
      <c r="P2139" s="19">
        <f>H2139*INDEX('Pliegos Tarifarios (Las Condes)'!$E:$E,MATCH($B2139,'Pliegos Tarifarios (Las Condes)'!$A:$A,0))</f>
        <v>10615.190817600002</v>
      </c>
      <c r="Q2139" s="19" cm="1">
        <f t="array" ref="Q2139">H2139*_xlfn.IFS(H2139&lt;=350,INDEX('Pliegos Tarifarios (Las Condes)'!$F:$F,MATCH($B2139,'Pliegos Tarifarios (Las Condes)'!$A:$A,0)),H2139&lt;=500,INDEX('Pliegos Tarifarios (Las Condes)'!$G:$G,MATCH($B2139,'Pliegos Tarifarios (Las Condes)'!$A:$A,0)),H2139&lt;=1000,INDEX('Pliegos Tarifarios (Las Condes)'!$H:$H,MATCH($B2139,'Pliegos Tarifarios (Las Condes)'!$A:$A,0)),H2139&lt;=5000,INDEX('Pliegos Tarifarios (Las Condes)'!$I:$I,MATCH($B2139,'Pliegos Tarifarios (Las Condes)'!$A:$A,0)),H2139&gt;5000,INDEX('Pliegos Tarifarios (Las Condes)'!$J:$J,MATCH($B2139,'Pliegos Tarifarios (Las Condes)'!$A:$A,0)))/1.19</f>
        <v>1925.1961502521012</v>
      </c>
      <c r="R2139" s="19">
        <f>INDEX('Pliegos Tarifarios (Las Condes)'!$K:$K,MATCH($B2139,'Pliegos Tarifarios (Las Condes)'!$A:$A,0))</f>
        <v>723.32799999999997</v>
      </c>
      <c r="S2139" s="21">
        <f t="shared" si="102"/>
        <v>149094.52947565212</v>
      </c>
      <c r="T2139" s="21">
        <f t="shared" si="103"/>
        <v>28327.960600373903</v>
      </c>
      <c r="U2139" s="19">
        <v>0</v>
      </c>
      <c r="V2139" s="21">
        <f t="shared" si="104"/>
        <v>177422.49007602601</v>
      </c>
    </row>
    <row r="2140" spans="1:22" x14ac:dyDescent="0.3">
      <c r="A2140" s="3" t="s">
        <v>144</v>
      </c>
      <c r="B2140" s="3">
        <v>5</v>
      </c>
      <c r="C2140" s="4" t="s">
        <v>186</v>
      </c>
      <c r="D2140" s="3" t="s">
        <v>840</v>
      </c>
      <c r="E2140" s="3" t="s">
        <v>121</v>
      </c>
      <c r="F2140" s="4" t="s">
        <v>841</v>
      </c>
      <c r="G2140" s="3" t="s">
        <v>16</v>
      </c>
      <c r="H2140" s="5">
        <v>822.60350000000005</v>
      </c>
      <c r="I2140" s="5">
        <v>2.2145999999999999</v>
      </c>
      <c r="J2140" s="5">
        <v>2.1711999999999998</v>
      </c>
      <c r="K2140" s="6">
        <v>0.9804027815406845</v>
      </c>
      <c r="L2140" s="5">
        <v>27.42</v>
      </c>
      <c r="M2140" s="19">
        <f>H2140*INDEX('Pliegos Tarifarios (Las Condes)'!$B:$B,MATCH($B2140,'Pliegos Tarifarios (Las Condes)'!$A:$A,0))</f>
        <v>97756.554732999997</v>
      </c>
      <c r="N2140" s="19">
        <f>I2140*INDEX('Pliegos Tarifarios (Las Condes)'!$C:$C,MATCH($B2140,'Pliegos Tarifarios (Las Condes)'!$A:$A,0))</f>
        <v>7530.6830765999994</v>
      </c>
      <c r="O2140" s="19">
        <f>J2140*INDEX('Pliegos Tarifarios (Las Condes)'!$D:$D,MATCH($B2140,'Pliegos Tarifarios (Las Condes)'!$A:$A,0))</f>
        <v>30613.299036799996</v>
      </c>
      <c r="P2140" s="19">
        <f>H2140*INDEX('Pliegos Tarifarios (Las Condes)'!$E:$E,MATCH($B2140,'Pliegos Tarifarios (Las Condes)'!$A:$A,0))</f>
        <v>10637.908462000001</v>
      </c>
      <c r="Q2140" s="19" cm="1">
        <f t="array" ref="Q2140">H2140*_xlfn.IFS(H2140&lt;=350,INDEX('Pliegos Tarifarios (Las Condes)'!$F:$F,MATCH($B2140,'Pliegos Tarifarios (Las Condes)'!$A:$A,0)),H2140&lt;=500,INDEX('Pliegos Tarifarios (Las Condes)'!$G:$G,MATCH($B2140,'Pliegos Tarifarios (Las Condes)'!$A:$A,0)),H2140&lt;=1000,INDEX('Pliegos Tarifarios (Las Condes)'!$H:$H,MATCH($B2140,'Pliegos Tarifarios (Las Condes)'!$A:$A,0)),H2140&lt;=5000,INDEX('Pliegos Tarifarios (Las Condes)'!$I:$I,MATCH($B2140,'Pliegos Tarifarios (Las Condes)'!$A:$A,0)),H2140&gt;5000,INDEX('Pliegos Tarifarios (Las Condes)'!$J:$J,MATCH($B2140,'Pliegos Tarifarios (Las Condes)'!$A:$A,0)))/1.19</f>
        <v>1929.3162760504208</v>
      </c>
      <c r="R2140" s="19">
        <f>INDEX('Pliegos Tarifarios (Las Condes)'!$K:$K,MATCH($B2140,'Pliegos Tarifarios (Las Condes)'!$A:$A,0))</f>
        <v>723.32799999999997</v>
      </c>
      <c r="S2140" s="21">
        <f t="shared" si="102"/>
        <v>149191.08958445044</v>
      </c>
      <c r="T2140" s="21">
        <f t="shared" si="103"/>
        <v>28346.307021045584</v>
      </c>
      <c r="U2140" s="19">
        <v>0</v>
      </c>
      <c r="V2140" s="21">
        <f t="shared" si="104"/>
        <v>177537.39660549603</v>
      </c>
    </row>
    <row r="2141" spans="1:22" x14ac:dyDescent="0.3">
      <c r="A2141" s="3" t="s">
        <v>144</v>
      </c>
      <c r="B2141" s="3">
        <v>5</v>
      </c>
      <c r="C2141" s="4" t="s">
        <v>186</v>
      </c>
      <c r="D2141" s="3" t="s">
        <v>842</v>
      </c>
      <c r="E2141" s="3" t="s">
        <v>121</v>
      </c>
      <c r="F2141" s="4" t="s">
        <v>843</v>
      </c>
      <c r="G2141" s="3" t="s">
        <v>16</v>
      </c>
      <c r="H2141" s="5">
        <v>820.67520000000002</v>
      </c>
      <c r="I2141" s="5">
        <v>2.2031999999999998</v>
      </c>
      <c r="J2141" s="5">
        <v>2.1962000000000002</v>
      </c>
      <c r="K2141" s="6">
        <v>0.99682280319535232</v>
      </c>
      <c r="L2141" s="5">
        <v>27.36</v>
      </c>
      <c r="M2141" s="19">
        <f>H2141*INDEX('Pliegos Tarifarios (Las Condes)'!$B:$B,MATCH($B2141,'Pliegos Tarifarios (Las Condes)'!$A:$A,0))</f>
        <v>97527.399417599998</v>
      </c>
      <c r="N2141" s="19">
        <f>I2141*INDEX('Pliegos Tarifarios (Las Condes)'!$C:$C,MATCH($B2141,'Pliegos Tarifarios (Las Condes)'!$A:$A,0))</f>
        <v>7491.9177071999993</v>
      </c>
      <c r="O2141" s="19">
        <f>J2141*INDEX('Pliegos Tarifarios (Las Condes)'!$D:$D,MATCH($B2141,'Pliegos Tarifarios (Las Condes)'!$A:$A,0))</f>
        <v>30965.791886800002</v>
      </c>
      <c r="P2141" s="19">
        <f>H2141*INDEX('Pliegos Tarifarios (Las Condes)'!$E:$E,MATCH($B2141,'Pliegos Tarifarios (Las Condes)'!$A:$A,0))</f>
        <v>10612.9716864</v>
      </c>
      <c r="Q2141" s="19" cm="1">
        <f t="array" ref="Q2141">H2141*_xlfn.IFS(H2141&lt;=350,INDEX('Pliegos Tarifarios (Las Condes)'!$F:$F,MATCH($B2141,'Pliegos Tarifarios (Las Condes)'!$A:$A,0)),H2141&lt;=500,INDEX('Pliegos Tarifarios (Las Condes)'!$G:$G,MATCH($B2141,'Pliegos Tarifarios (Las Condes)'!$A:$A,0)),H2141&lt;=1000,INDEX('Pliegos Tarifarios (Las Condes)'!$H:$H,MATCH($B2141,'Pliegos Tarifarios (Las Condes)'!$A:$A,0)),H2141&lt;=5000,INDEX('Pliegos Tarifarios (Las Condes)'!$I:$I,MATCH($B2141,'Pliegos Tarifarios (Las Condes)'!$A:$A,0)),H2141&gt;5000,INDEX('Pliegos Tarifarios (Las Condes)'!$J:$J,MATCH($B2141,'Pliegos Tarifarios (Las Condes)'!$A:$A,0)))/1.19</f>
        <v>1924.7936833613448</v>
      </c>
      <c r="R2141" s="19">
        <f>INDEX('Pliegos Tarifarios (Las Condes)'!$K:$K,MATCH($B2141,'Pliegos Tarifarios (Las Condes)'!$A:$A,0))</f>
        <v>723.32799999999997</v>
      </c>
      <c r="S2141" s="21">
        <f t="shared" si="102"/>
        <v>149246.20238136136</v>
      </c>
      <c r="T2141" s="21">
        <f t="shared" si="103"/>
        <v>28356.77845245866</v>
      </c>
      <c r="U2141" s="19">
        <v>0</v>
      </c>
      <c r="V2141" s="21">
        <f t="shared" si="104"/>
        <v>177602.98083382001</v>
      </c>
    </row>
    <row r="2142" spans="1:22" x14ac:dyDescent="0.3">
      <c r="A2142" s="3" t="s">
        <v>144</v>
      </c>
      <c r="B2142" s="3">
        <v>5</v>
      </c>
      <c r="C2142" s="4" t="s">
        <v>186</v>
      </c>
      <c r="D2142" s="3" t="s">
        <v>844</v>
      </c>
      <c r="E2142" s="3" t="s">
        <v>121</v>
      </c>
      <c r="F2142" s="4" t="s">
        <v>845</v>
      </c>
      <c r="G2142" s="3" t="s">
        <v>16</v>
      </c>
      <c r="H2142" s="5">
        <v>822.09749999999997</v>
      </c>
      <c r="I2142" s="5">
        <v>2.2132999999999998</v>
      </c>
      <c r="J2142" s="5">
        <v>2.1528</v>
      </c>
      <c r="K2142" s="6">
        <v>0.97266525098269563</v>
      </c>
      <c r="L2142" s="5">
        <v>27.4</v>
      </c>
      <c r="M2142" s="19">
        <f>H2142*INDEX('Pliegos Tarifarios (Las Condes)'!$B:$B,MATCH($B2142,'Pliegos Tarifarios (Las Condes)'!$A:$A,0))</f>
        <v>97696.42270499999</v>
      </c>
      <c r="N2142" s="19">
        <f>I2142*INDEX('Pliegos Tarifarios (Las Condes)'!$C:$C,MATCH($B2142,'Pliegos Tarifarios (Las Condes)'!$A:$A,0))</f>
        <v>7526.262464299999</v>
      </c>
      <c r="O2142" s="19">
        <f>J2142*INDEX('Pliegos Tarifarios (Las Condes)'!$D:$D,MATCH($B2142,'Pliegos Tarifarios (Las Condes)'!$A:$A,0))</f>
        <v>30353.864299200002</v>
      </c>
      <c r="P2142" s="19">
        <f>H2142*INDEX('Pliegos Tarifarios (Las Condes)'!$E:$E,MATCH($B2142,'Pliegos Tarifarios (Las Condes)'!$A:$A,0))</f>
        <v>10631.364869999999</v>
      </c>
      <c r="Q2142" s="19" cm="1">
        <f t="array" ref="Q2142">H2142*_xlfn.IFS(H2142&lt;=350,INDEX('Pliegos Tarifarios (Las Condes)'!$F:$F,MATCH($B2142,'Pliegos Tarifarios (Las Condes)'!$A:$A,0)),H2142&lt;=500,INDEX('Pliegos Tarifarios (Las Condes)'!$G:$G,MATCH($B2142,'Pliegos Tarifarios (Las Condes)'!$A:$A,0)),H2142&lt;=1000,INDEX('Pliegos Tarifarios (Las Condes)'!$H:$H,MATCH($B2142,'Pliegos Tarifarios (Las Condes)'!$A:$A,0)),H2142&lt;=5000,INDEX('Pliegos Tarifarios (Las Condes)'!$I:$I,MATCH($B2142,'Pliegos Tarifarios (Las Condes)'!$A:$A,0)),H2142&gt;5000,INDEX('Pliegos Tarifarios (Las Condes)'!$J:$J,MATCH($B2142,'Pliegos Tarifarios (Las Condes)'!$A:$A,0)))/1.19</f>
        <v>1928.1295147058827</v>
      </c>
      <c r="R2142" s="19">
        <f>INDEX('Pliegos Tarifarios (Las Condes)'!$K:$K,MATCH($B2142,'Pliegos Tarifarios (Las Condes)'!$A:$A,0))</f>
        <v>723.32799999999997</v>
      </c>
      <c r="S2142" s="21">
        <f t="shared" si="102"/>
        <v>148859.37185320587</v>
      </c>
      <c r="T2142" s="21">
        <f t="shared" si="103"/>
        <v>28283.280652109115</v>
      </c>
      <c r="U2142" s="19">
        <v>0</v>
      </c>
      <c r="V2142" s="21">
        <f t="shared" si="104"/>
        <v>177142.652505315</v>
      </c>
    </row>
    <row r="2143" spans="1:22" x14ac:dyDescent="0.3">
      <c r="A2143" s="3" t="s">
        <v>144</v>
      </c>
      <c r="B2143" s="3">
        <v>5</v>
      </c>
      <c r="C2143" s="4" t="s">
        <v>186</v>
      </c>
      <c r="D2143" s="3" t="s">
        <v>846</v>
      </c>
      <c r="E2143" s="3" t="s">
        <v>121</v>
      </c>
      <c r="F2143" s="4" t="s">
        <v>847</v>
      </c>
      <c r="G2143" s="3" t="s">
        <v>16</v>
      </c>
      <c r="H2143" s="5">
        <v>821.42110000000002</v>
      </c>
      <c r="I2143" s="5">
        <v>2.2507000000000001</v>
      </c>
      <c r="J2143" s="5">
        <v>2.1682999999999999</v>
      </c>
      <c r="K2143" s="6">
        <v>0.9633891678144576</v>
      </c>
      <c r="L2143" s="5">
        <v>27.38</v>
      </c>
      <c r="M2143" s="19">
        <f>H2143*INDEX('Pliegos Tarifarios (Las Condes)'!$B:$B,MATCH($B2143,'Pliegos Tarifarios (Las Condes)'!$A:$A,0))</f>
        <v>97616.040681800005</v>
      </c>
      <c r="N2143" s="19">
        <f>I2143*INDEX('Pliegos Tarifarios (Las Condes)'!$C:$C,MATCH($B2143,'Pliegos Tarifarios (Las Condes)'!$A:$A,0))</f>
        <v>7653.4400797000008</v>
      </c>
      <c r="O2143" s="19">
        <f>J2143*INDEX('Pliegos Tarifarios (Las Condes)'!$D:$D,MATCH($B2143,'Pliegos Tarifarios (Las Condes)'!$A:$A,0))</f>
        <v>30572.4098662</v>
      </c>
      <c r="P2143" s="19">
        <f>H2143*INDEX('Pliegos Tarifarios (Las Condes)'!$E:$E,MATCH($B2143,'Pliegos Tarifarios (Las Condes)'!$A:$A,0))</f>
        <v>10622.617665200001</v>
      </c>
      <c r="Q2143" s="19" cm="1">
        <f t="array" ref="Q2143">H2143*_xlfn.IFS(H2143&lt;=350,INDEX('Pliegos Tarifarios (Las Condes)'!$F:$F,MATCH($B2143,'Pliegos Tarifarios (Las Condes)'!$A:$A,0)),H2143&lt;=500,INDEX('Pliegos Tarifarios (Las Condes)'!$G:$G,MATCH($B2143,'Pliegos Tarifarios (Las Condes)'!$A:$A,0)),H2143&lt;=1000,INDEX('Pliegos Tarifarios (Las Condes)'!$H:$H,MATCH($B2143,'Pliegos Tarifarios (Las Condes)'!$A:$A,0)),H2143&lt;=5000,INDEX('Pliegos Tarifarios (Las Condes)'!$I:$I,MATCH($B2143,'Pliegos Tarifarios (Las Condes)'!$A:$A,0)),H2143&gt;5000,INDEX('Pliegos Tarifarios (Las Condes)'!$J:$J,MATCH($B2143,'Pliegos Tarifarios (Las Condes)'!$A:$A,0)))/1.19</f>
        <v>1926.5431009243703</v>
      </c>
      <c r="R2143" s="19">
        <f>INDEX('Pliegos Tarifarios (Las Condes)'!$K:$K,MATCH($B2143,'Pliegos Tarifarios (Las Condes)'!$A:$A,0))</f>
        <v>723.32799999999997</v>
      </c>
      <c r="S2143" s="21">
        <f t="shared" si="102"/>
        <v>149114.37939382438</v>
      </c>
      <c r="T2143" s="21">
        <f t="shared" si="103"/>
        <v>28331.732084826632</v>
      </c>
      <c r="U2143" s="19">
        <v>0</v>
      </c>
      <c r="V2143" s="21">
        <f t="shared" si="104"/>
        <v>177446.111478651</v>
      </c>
    </row>
    <row r="2144" spans="1:22" x14ac:dyDescent="0.3">
      <c r="A2144" s="3" t="s">
        <v>144</v>
      </c>
      <c r="B2144" s="3">
        <v>5</v>
      </c>
      <c r="C2144" s="4" t="s">
        <v>186</v>
      </c>
      <c r="D2144" s="3" t="s">
        <v>848</v>
      </c>
      <c r="E2144" s="3" t="s">
        <v>121</v>
      </c>
      <c r="F2144" s="4" t="s">
        <v>849</v>
      </c>
      <c r="G2144" s="3" t="s">
        <v>16</v>
      </c>
      <c r="H2144" s="5">
        <v>823.4289</v>
      </c>
      <c r="I2144" s="5">
        <v>2.2665999999999999</v>
      </c>
      <c r="J2144" s="5">
        <v>2.2665999999999999</v>
      </c>
      <c r="K2144" s="6">
        <v>1</v>
      </c>
      <c r="L2144" s="5">
        <v>27.45</v>
      </c>
      <c r="M2144" s="19">
        <f>H2144*INDEX('Pliegos Tarifarios (Las Condes)'!$B:$B,MATCH($B2144,'Pliegos Tarifarios (Las Condes)'!$A:$A,0))</f>
        <v>97854.643618199989</v>
      </c>
      <c r="N2144" s="19">
        <f>I2144*INDEX('Pliegos Tarifarios (Las Condes)'!$C:$C,MATCH($B2144,'Pliegos Tarifarios (Las Condes)'!$A:$A,0))</f>
        <v>7707.5075686</v>
      </c>
      <c r="O2144" s="19">
        <f>J2144*INDEX('Pliegos Tarifarios (Las Condes)'!$D:$D,MATCH($B2144,'Pliegos Tarifarios (Las Condes)'!$A:$A,0))</f>
        <v>31958.411752399999</v>
      </c>
      <c r="P2144" s="19">
        <f>H2144*INDEX('Pliegos Tarifarios (Las Condes)'!$E:$E,MATCH($B2144,'Pliegos Tarifarios (Las Condes)'!$A:$A,0))</f>
        <v>10648.5825348</v>
      </c>
      <c r="Q2144" s="19" cm="1">
        <f t="array" ref="Q2144">H2144*_xlfn.IFS(H2144&lt;=350,INDEX('Pliegos Tarifarios (Las Condes)'!$F:$F,MATCH($B2144,'Pliegos Tarifarios (Las Condes)'!$A:$A,0)),H2144&lt;=500,INDEX('Pliegos Tarifarios (Las Condes)'!$G:$G,MATCH($B2144,'Pliegos Tarifarios (Las Condes)'!$A:$A,0)),H2144&lt;=1000,INDEX('Pliegos Tarifarios (Las Condes)'!$H:$H,MATCH($B2144,'Pliegos Tarifarios (Las Condes)'!$A:$A,0)),H2144&lt;=5000,INDEX('Pliegos Tarifarios (Las Condes)'!$I:$I,MATCH($B2144,'Pliegos Tarifarios (Las Condes)'!$A:$A,0)),H2144&gt;5000,INDEX('Pliegos Tarifarios (Las Condes)'!$J:$J,MATCH($B2144,'Pliegos Tarifarios (Las Condes)'!$A:$A,0)))/1.19</f>
        <v>1931.252151176471</v>
      </c>
      <c r="R2144" s="19">
        <f>INDEX('Pliegos Tarifarios (Las Condes)'!$K:$K,MATCH($B2144,'Pliegos Tarifarios (Las Condes)'!$A:$A,0))</f>
        <v>723.32799999999997</v>
      </c>
      <c r="S2144" s="21">
        <f t="shared" si="102"/>
        <v>150823.72562517648</v>
      </c>
      <c r="T2144" s="21">
        <f t="shared" si="103"/>
        <v>28656.50786878353</v>
      </c>
      <c r="U2144" s="19">
        <v>0</v>
      </c>
      <c r="V2144" s="21">
        <f t="shared" si="104"/>
        <v>179480.23349396</v>
      </c>
    </row>
    <row r="2145" spans="1:22" x14ac:dyDescent="0.3">
      <c r="A2145" s="3" t="s">
        <v>144</v>
      </c>
      <c r="B2145" s="3">
        <v>5</v>
      </c>
      <c r="C2145" s="4" t="s">
        <v>186</v>
      </c>
      <c r="D2145" s="3" t="s">
        <v>850</v>
      </c>
      <c r="E2145" s="3" t="s">
        <v>121</v>
      </c>
      <c r="F2145" s="4" t="s">
        <v>851</v>
      </c>
      <c r="G2145" s="3" t="s">
        <v>16</v>
      </c>
      <c r="H2145" s="5">
        <v>822.22580000000005</v>
      </c>
      <c r="I2145" s="5">
        <v>2.3138999999999998</v>
      </c>
      <c r="J2145" s="5">
        <v>2.2023999999999999</v>
      </c>
      <c r="K2145" s="6">
        <v>0.9518129564804011</v>
      </c>
      <c r="L2145" s="5">
        <v>27.41</v>
      </c>
      <c r="M2145" s="19">
        <f>H2145*INDEX('Pliegos Tarifarios (Las Condes)'!$B:$B,MATCH($B2145,'Pliegos Tarifarios (Las Condes)'!$A:$A,0))</f>
        <v>97711.669620400004</v>
      </c>
      <c r="N2145" s="19">
        <f>I2145*INDEX('Pliegos Tarifarios (Las Condes)'!$C:$C,MATCH($B2145,'Pliegos Tarifarios (Las Condes)'!$A:$A,0))</f>
        <v>7868.3498468999996</v>
      </c>
      <c r="O2145" s="19">
        <f>J2145*INDEX('Pliegos Tarifarios (Las Condes)'!$D:$D,MATCH($B2145,'Pliegos Tarifarios (Las Condes)'!$A:$A,0))</f>
        <v>31053.210113599998</v>
      </c>
      <c r="P2145" s="19">
        <f>H2145*INDEX('Pliegos Tarifarios (Las Condes)'!$E:$E,MATCH($B2145,'Pliegos Tarifarios (Las Condes)'!$A:$A,0))</f>
        <v>10633.024045600001</v>
      </c>
      <c r="Q2145" s="19" cm="1">
        <f t="array" ref="Q2145">H2145*_xlfn.IFS(H2145&lt;=350,INDEX('Pliegos Tarifarios (Las Condes)'!$F:$F,MATCH($B2145,'Pliegos Tarifarios (Las Condes)'!$A:$A,0)),H2145&lt;=500,INDEX('Pliegos Tarifarios (Las Condes)'!$G:$G,MATCH($B2145,'Pliegos Tarifarios (Las Condes)'!$A:$A,0)),H2145&lt;=1000,INDEX('Pliegos Tarifarios (Las Condes)'!$H:$H,MATCH($B2145,'Pliegos Tarifarios (Las Condes)'!$A:$A,0)),H2145&lt;=5000,INDEX('Pliegos Tarifarios (Las Condes)'!$I:$I,MATCH($B2145,'Pliegos Tarifarios (Las Condes)'!$A:$A,0)),H2145&gt;5000,INDEX('Pliegos Tarifarios (Las Condes)'!$J:$J,MATCH($B2145,'Pliegos Tarifarios (Las Condes)'!$A:$A,0)))/1.19</f>
        <v>1928.4304267226896</v>
      </c>
      <c r="R2145" s="19">
        <f>INDEX('Pliegos Tarifarios (Las Condes)'!$K:$K,MATCH($B2145,'Pliegos Tarifarios (Las Condes)'!$A:$A,0))</f>
        <v>723.32799999999997</v>
      </c>
      <c r="S2145" s="21">
        <f t="shared" si="102"/>
        <v>149918.01205322269</v>
      </c>
      <c r="T2145" s="21">
        <f t="shared" si="103"/>
        <v>28484.42229011231</v>
      </c>
      <c r="U2145" s="19">
        <v>0</v>
      </c>
      <c r="V2145" s="21">
        <f t="shared" si="104"/>
        <v>178402.43434333499</v>
      </c>
    </row>
    <row r="2146" spans="1:22" x14ac:dyDescent="0.3">
      <c r="A2146" s="3" t="s">
        <v>144</v>
      </c>
      <c r="B2146" s="3">
        <v>5</v>
      </c>
      <c r="C2146" s="4" t="s">
        <v>186</v>
      </c>
      <c r="D2146" s="3" t="s">
        <v>852</v>
      </c>
      <c r="E2146" s="3" t="s">
        <v>121</v>
      </c>
      <c r="F2146" s="4" t="s">
        <v>853</v>
      </c>
      <c r="G2146" s="3" t="s">
        <v>16</v>
      </c>
      <c r="H2146" s="5">
        <v>821.3528</v>
      </c>
      <c r="I2146" s="5">
        <v>2.2372999999999998</v>
      </c>
      <c r="J2146" s="5">
        <v>2.2372999999999998</v>
      </c>
      <c r="K2146" s="6">
        <v>1</v>
      </c>
      <c r="L2146" s="5">
        <v>27.38</v>
      </c>
      <c r="M2146" s="19">
        <f>H2146*INDEX('Pliegos Tarifarios (Las Condes)'!$B:$B,MATCH($B2146,'Pliegos Tarifarios (Las Condes)'!$A:$A,0))</f>
        <v>97607.924046399989</v>
      </c>
      <c r="N2146" s="19">
        <f>I2146*INDEX('Pliegos Tarifarios (Las Condes)'!$C:$C,MATCH($B2146,'Pliegos Tarifarios (Las Condes)'!$A:$A,0))</f>
        <v>7607.873768299999</v>
      </c>
      <c r="O2146" s="19">
        <f>J2146*INDEX('Pliegos Tarifarios (Las Condes)'!$D:$D,MATCH($B2146,'Pliegos Tarifarios (Las Condes)'!$A:$A,0))</f>
        <v>31545.290132199996</v>
      </c>
      <c r="P2146" s="19">
        <f>H2146*INDEX('Pliegos Tarifarios (Las Condes)'!$E:$E,MATCH($B2146,'Pliegos Tarifarios (Las Condes)'!$A:$A,0))</f>
        <v>10621.7344096</v>
      </c>
      <c r="Q2146" s="19" cm="1">
        <f t="array" ref="Q2146">H2146*_xlfn.IFS(H2146&lt;=350,INDEX('Pliegos Tarifarios (Las Condes)'!$F:$F,MATCH($B2146,'Pliegos Tarifarios (Las Condes)'!$A:$A,0)),H2146&lt;=500,INDEX('Pliegos Tarifarios (Las Condes)'!$G:$G,MATCH($B2146,'Pliegos Tarifarios (Las Condes)'!$A:$A,0)),H2146&lt;=1000,INDEX('Pliegos Tarifarios (Las Condes)'!$H:$H,MATCH($B2146,'Pliegos Tarifarios (Las Condes)'!$A:$A,0)),H2146&lt;=5000,INDEX('Pliegos Tarifarios (Las Condes)'!$I:$I,MATCH($B2146,'Pliegos Tarifarios (Las Condes)'!$A:$A,0)),H2146&gt;5000,INDEX('Pliegos Tarifarios (Las Condes)'!$J:$J,MATCH($B2146,'Pliegos Tarifarios (Las Condes)'!$A:$A,0)))/1.19</f>
        <v>1926.3829115966389</v>
      </c>
      <c r="R2146" s="19">
        <f>INDEX('Pliegos Tarifarios (Las Condes)'!$K:$K,MATCH($B2146,'Pliegos Tarifarios (Las Condes)'!$A:$A,0))</f>
        <v>723.32799999999997</v>
      </c>
      <c r="S2146" s="21">
        <f t="shared" si="102"/>
        <v>150032.53326809665</v>
      </c>
      <c r="T2146" s="21">
        <f t="shared" si="103"/>
        <v>28506.181320938365</v>
      </c>
      <c r="U2146" s="19">
        <v>0</v>
      </c>
      <c r="V2146" s="21">
        <f t="shared" si="104"/>
        <v>178538.71458903502</v>
      </c>
    </row>
    <row r="2147" spans="1:22" x14ac:dyDescent="0.3">
      <c r="A2147" s="3" t="s">
        <v>144</v>
      </c>
      <c r="B2147" s="3">
        <v>5</v>
      </c>
      <c r="C2147" s="4" t="s">
        <v>186</v>
      </c>
      <c r="D2147" s="3" t="s">
        <v>854</v>
      </c>
      <c r="E2147" s="3" t="s">
        <v>121</v>
      </c>
      <c r="F2147" s="4" t="s">
        <v>855</v>
      </c>
      <c r="G2147" s="3" t="s">
        <v>16</v>
      </c>
      <c r="H2147" s="5">
        <v>823.78420000000006</v>
      </c>
      <c r="I2147" s="5">
        <v>2.2416</v>
      </c>
      <c r="J2147" s="5">
        <v>2.1551999999999998</v>
      </c>
      <c r="K2147" s="6">
        <v>0.96145610278372584</v>
      </c>
      <c r="L2147" s="5">
        <v>27.46</v>
      </c>
      <c r="M2147" s="19">
        <f>H2147*INDEX('Pliegos Tarifarios (Las Condes)'!$B:$B,MATCH($B2147,'Pliegos Tarifarios (Las Condes)'!$A:$A,0))</f>
        <v>97896.866759600001</v>
      </c>
      <c r="N2147" s="19">
        <f>I2147*INDEX('Pliegos Tarifarios (Las Condes)'!$C:$C,MATCH($B2147,'Pliegos Tarifarios (Las Condes)'!$A:$A,0))</f>
        <v>7622.4957936000001</v>
      </c>
      <c r="O2147" s="19">
        <f>J2147*INDEX('Pliegos Tarifarios (Las Condes)'!$D:$D,MATCH($B2147,'Pliegos Tarifarios (Las Condes)'!$A:$A,0))</f>
        <v>30387.703612799996</v>
      </c>
      <c r="P2147" s="19">
        <f>H2147*INDEX('Pliegos Tarifarios (Las Condes)'!$E:$E,MATCH($B2147,'Pliegos Tarifarios (Las Condes)'!$A:$A,0))</f>
        <v>10653.177274400001</v>
      </c>
      <c r="Q2147" s="19" cm="1">
        <f t="array" ref="Q2147">H2147*_xlfn.IFS(H2147&lt;=350,INDEX('Pliegos Tarifarios (Las Condes)'!$F:$F,MATCH($B2147,'Pliegos Tarifarios (Las Condes)'!$A:$A,0)),H2147&lt;=500,INDEX('Pliegos Tarifarios (Las Condes)'!$G:$G,MATCH($B2147,'Pliegos Tarifarios (Las Condes)'!$A:$A,0)),H2147&lt;=1000,INDEX('Pliegos Tarifarios (Las Condes)'!$H:$H,MATCH($B2147,'Pliegos Tarifarios (Las Condes)'!$A:$A,0)),H2147&lt;=5000,INDEX('Pliegos Tarifarios (Las Condes)'!$I:$I,MATCH($B2147,'Pliegos Tarifarios (Las Condes)'!$A:$A,0)),H2147&gt;5000,INDEX('Pliegos Tarifarios (Las Condes)'!$J:$J,MATCH($B2147,'Pliegos Tarifarios (Las Condes)'!$A:$A,0)))/1.19</f>
        <v>1932.085464033614</v>
      </c>
      <c r="R2147" s="19">
        <f>INDEX('Pliegos Tarifarios (Las Condes)'!$K:$K,MATCH($B2147,'Pliegos Tarifarios (Las Condes)'!$A:$A,0))</f>
        <v>723.32799999999997</v>
      </c>
      <c r="S2147" s="21">
        <f t="shared" si="102"/>
        <v>149215.65690443362</v>
      </c>
      <c r="T2147" s="21">
        <f t="shared" si="103"/>
        <v>28350.974811842389</v>
      </c>
      <c r="U2147" s="19">
        <v>0</v>
      </c>
      <c r="V2147" s="21">
        <f t="shared" si="104"/>
        <v>177566.631716276</v>
      </c>
    </row>
    <row r="2148" spans="1:22" x14ac:dyDescent="0.3">
      <c r="A2148" s="3" t="s">
        <v>144</v>
      </c>
      <c r="B2148" s="3">
        <v>5</v>
      </c>
      <c r="C2148" s="4" t="s">
        <v>186</v>
      </c>
      <c r="D2148" s="3" t="s">
        <v>856</v>
      </c>
      <c r="E2148" s="3" t="s">
        <v>121</v>
      </c>
      <c r="F2148" s="4" t="s">
        <v>857</v>
      </c>
      <c r="G2148" s="3" t="s">
        <v>16</v>
      </c>
      <c r="H2148" s="5">
        <v>823.70569999999998</v>
      </c>
      <c r="I2148" s="5">
        <v>2.2204000000000002</v>
      </c>
      <c r="J2148" s="5">
        <v>2.1766000000000001</v>
      </c>
      <c r="K2148" s="6">
        <v>0.98027382453611955</v>
      </c>
      <c r="L2148" s="5">
        <v>27.46</v>
      </c>
      <c r="M2148" s="19">
        <f>H2148*INDEX('Pliegos Tarifarios (Las Condes)'!$B:$B,MATCH($B2148,'Pliegos Tarifarios (Las Condes)'!$A:$A,0))</f>
        <v>97887.537976599997</v>
      </c>
      <c r="N2148" s="19">
        <f>I2148*INDEX('Pliegos Tarifarios (Las Condes)'!$C:$C,MATCH($B2148,'Pliegos Tarifarios (Las Condes)'!$A:$A,0))</f>
        <v>7550.4058084000008</v>
      </c>
      <c r="O2148" s="19">
        <f>J2148*INDEX('Pliegos Tarifarios (Las Condes)'!$D:$D,MATCH($B2148,'Pliegos Tarifarios (Las Condes)'!$A:$A,0))</f>
        <v>30689.4374924</v>
      </c>
      <c r="P2148" s="19">
        <f>H2148*INDEX('Pliegos Tarifarios (Las Condes)'!$E:$E,MATCH($B2148,'Pliegos Tarifarios (Las Condes)'!$A:$A,0))</f>
        <v>10652.162112399999</v>
      </c>
      <c r="Q2148" s="19" cm="1">
        <f t="array" ref="Q2148">H2148*_xlfn.IFS(H2148&lt;=350,INDEX('Pliegos Tarifarios (Las Condes)'!$F:$F,MATCH($B2148,'Pliegos Tarifarios (Las Condes)'!$A:$A,0)),H2148&lt;=500,INDEX('Pliegos Tarifarios (Las Condes)'!$G:$G,MATCH($B2148,'Pliegos Tarifarios (Las Condes)'!$A:$A,0)),H2148&lt;=1000,INDEX('Pliegos Tarifarios (Las Condes)'!$H:$H,MATCH($B2148,'Pliegos Tarifarios (Las Condes)'!$A:$A,0)),H2148&lt;=5000,INDEX('Pliegos Tarifarios (Las Condes)'!$I:$I,MATCH($B2148,'Pliegos Tarifarios (Las Condes)'!$A:$A,0)),H2148&gt;5000,INDEX('Pliegos Tarifarios (Las Condes)'!$J:$J,MATCH($B2148,'Pliegos Tarifarios (Las Condes)'!$A:$A,0)))/1.19</f>
        <v>1931.9013518487398</v>
      </c>
      <c r="R2148" s="19">
        <f>INDEX('Pliegos Tarifarios (Las Condes)'!$K:$K,MATCH($B2148,'Pliegos Tarifarios (Las Condes)'!$A:$A,0))</f>
        <v>723.32799999999997</v>
      </c>
      <c r="S2148" s="21">
        <f t="shared" si="102"/>
        <v>149434.77274164875</v>
      </c>
      <c r="T2148" s="21">
        <f t="shared" si="103"/>
        <v>28392.606820913261</v>
      </c>
      <c r="U2148" s="19">
        <v>0</v>
      </c>
      <c r="V2148" s="21">
        <f t="shared" si="104"/>
        <v>177827.37956256201</v>
      </c>
    </row>
    <row r="2149" spans="1:22" x14ac:dyDescent="0.3">
      <c r="A2149" s="3" t="s">
        <v>144</v>
      </c>
      <c r="B2149" s="3">
        <v>5</v>
      </c>
      <c r="C2149" s="4" t="s">
        <v>186</v>
      </c>
      <c r="D2149" s="3" t="s">
        <v>858</v>
      </c>
      <c r="E2149" s="3" t="s">
        <v>121</v>
      </c>
      <c r="F2149" s="4" t="s">
        <v>859</v>
      </c>
      <c r="G2149" s="3" t="s">
        <v>16</v>
      </c>
      <c r="H2149" s="5">
        <v>823.98850000000004</v>
      </c>
      <c r="I2149" s="5">
        <v>2.2557999999999998</v>
      </c>
      <c r="J2149" s="5">
        <v>2.1534</v>
      </c>
      <c r="K2149" s="6">
        <v>0.95460590477879248</v>
      </c>
      <c r="L2149" s="5">
        <v>27.47</v>
      </c>
      <c r="M2149" s="19">
        <f>H2149*INDEX('Pliegos Tarifarios (Las Condes)'!$B:$B,MATCH($B2149,'Pliegos Tarifarios (Las Condes)'!$A:$A,0))</f>
        <v>97921.145363000003</v>
      </c>
      <c r="N2149" s="19">
        <f>I2149*INDEX('Pliegos Tarifarios (Las Condes)'!$C:$C,MATCH($B2149,'Pliegos Tarifarios (Las Condes)'!$A:$A,0))</f>
        <v>7670.782481799999</v>
      </c>
      <c r="O2149" s="19">
        <f>J2149*INDEX('Pliegos Tarifarios (Las Condes)'!$D:$D,MATCH($B2149,'Pliegos Tarifarios (Las Condes)'!$A:$A,0))</f>
        <v>30362.324127600001</v>
      </c>
      <c r="P2149" s="19">
        <f>H2149*INDEX('Pliegos Tarifarios (Las Condes)'!$E:$E,MATCH($B2149,'Pliegos Tarifarios (Las Condes)'!$A:$A,0))</f>
        <v>10655.819282</v>
      </c>
      <c r="Q2149" s="19" cm="1">
        <f t="array" ref="Q2149">H2149*_xlfn.IFS(H2149&lt;=350,INDEX('Pliegos Tarifarios (Las Condes)'!$F:$F,MATCH($B2149,'Pliegos Tarifarios (Las Condes)'!$A:$A,0)),H2149&lt;=500,INDEX('Pliegos Tarifarios (Las Condes)'!$G:$G,MATCH($B2149,'Pliegos Tarifarios (Las Condes)'!$A:$A,0)),H2149&lt;=1000,INDEX('Pliegos Tarifarios (Las Condes)'!$H:$H,MATCH($B2149,'Pliegos Tarifarios (Las Condes)'!$A:$A,0)),H2149&lt;=5000,INDEX('Pliegos Tarifarios (Las Condes)'!$I:$I,MATCH($B2149,'Pliegos Tarifarios (Las Condes)'!$A:$A,0)),H2149&gt;5000,INDEX('Pliegos Tarifarios (Las Condes)'!$J:$J,MATCH($B2149,'Pliegos Tarifarios (Las Condes)'!$A:$A,0)))/1.19</f>
        <v>1932.5646247899165</v>
      </c>
      <c r="R2149" s="19">
        <f>INDEX('Pliegos Tarifarios (Las Condes)'!$K:$K,MATCH($B2149,'Pliegos Tarifarios (Las Condes)'!$A:$A,0))</f>
        <v>723.32799999999997</v>
      </c>
      <c r="S2149" s="21">
        <f t="shared" si="102"/>
        <v>149265.96387918995</v>
      </c>
      <c r="T2149" s="21">
        <f t="shared" si="103"/>
        <v>28360.533137046092</v>
      </c>
      <c r="U2149" s="19">
        <v>0</v>
      </c>
      <c r="V2149" s="21">
        <f t="shared" si="104"/>
        <v>177626.49701623604</v>
      </c>
    </row>
    <row r="2150" spans="1:22" x14ac:dyDescent="0.3">
      <c r="A2150" s="3" t="s">
        <v>144</v>
      </c>
      <c r="B2150" s="3">
        <v>5</v>
      </c>
      <c r="C2150" s="4" t="s">
        <v>186</v>
      </c>
      <c r="D2150" s="3" t="s">
        <v>860</v>
      </c>
      <c r="E2150" s="3" t="s">
        <v>121</v>
      </c>
      <c r="F2150" s="4" t="s">
        <v>861</v>
      </c>
      <c r="G2150" s="3" t="s">
        <v>16</v>
      </c>
      <c r="H2150" s="5">
        <v>822.11</v>
      </c>
      <c r="I2150" s="5">
        <v>2.3052000000000001</v>
      </c>
      <c r="J2150" s="5">
        <v>2.2115999999999998</v>
      </c>
      <c r="K2150" s="6">
        <v>0.95939614783966665</v>
      </c>
      <c r="L2150" s="5">
        <v>27.4</v>
      </c>
      <c r="M2150" s="19">
        <f>H2150*INDEX('Pliegos Tarifarios (Las Condes)'!$B:$B,MATCH($B2150,'Pliegos Tarifarios (Las Condes)'!$A:$A,0))</f>
        <v>97697.908179999999</v>
      </c>
      <c r="N2150" s="19">
        <f>I2150*INDEX('Pliegos Tarifarios (Las Condes)'!$C:$C,MATCH($B2150,'Pliegos Tarifarios (Las Condes)'!$A:$A,0))</f>
        <v>7838.7657492000008</v>
      </c>
      <c r="O2150" s="19">
        <f>J2150*INDEX('Pliegos Tarifarios (Las Condes)'!$D:$D,MATCH($B2150,'Pliegos Tarifarios (Las Condes)'!$A:$A,0))</f>
        <v>31182.927482399999</v>
      </c>
      <c r="P2150" s="19">
        <f>H2150*INDEX('Pliegos Tarifarios (Las Condes)'!$E:$E,MATCH($B2150,'Pliegos Tarifarios (Las Condes)'!$A:$A,0))</f>
        <v>10631.526520000001</v>
      </c>
      <c r="Q2150" s="19" cm="1">
        <f t="array" ref="Q2150">H2150*_xlfn.IFS(H2150&lt;=350,INDEX('Pliegos Tarifarios (Las Condes)'!$F:$F,MATCH($B2150,'Pliegos Tarifarios (Las Condes)'!$A:$A,0)),H2150&lt;=500,INDEX('Pliegos Tarifarios (Las Condes)'!$G:$G,MATCH($B2150,'Pliegos Tarifarios (Las Condes)'!$A:$A,0)),H2150&lt;=1000,INDEX('Pliegos Tarifarios (Las Condes)'!$H:$H,MATCH($B2150,'Pliegos Tarifarios (Las Condes)'!$A:$A,0)),H2150&lt;=5000,INDEX('Pliegos Tarifarios (Las Condes)'!$I:$I,MATCH($B2150,'Pliegos Tarifarios (Las Condes)'!$A:$A,0)),H2150&gt;5000,INDEX('Pliegos Tarifarios (Las Condes)'!$J:$J,MATCH($B2150,'Pliegos Tarifarios (Las Condes)'!$A:$A,0)))/1.19</f>
        <v>1928.1588319327734</v>
      </c>
      <c r="R2150" s="19">
        <f>INDEX('Pliegos Tarifarios (Las Condes)'!$K:$K,MATCH($B2150,'Pliegos Tarifarios (Las Condes)'!$A:$A,0))</f>
        <v>723.32799999999997</v>
      </c>
      <c r="S2150" s="21">
        <f t="shared" si="102"/>
        <v>150002.61476353279</v>
      </c>
      <c r="T2150" s="21">
        <f t="shared" si="103"/>
        <v>28500.49680507123</v>
      </c>
      <c r="U2150" s="19">
        <v>0</v>
      </c>
      <c r="V2150" s="21">
        <f t="shared" si="104"/>
        <v>178503.11156860401</v>
      </c>
    </row>
    <row r="2151" spans="1:22" x14ac:dyDescent="0.3">
      <c r="A2151" s="3" t="s">
        <v>144</v>
      </c>
      <c r="B2151" s="3">
        <v>5</v>
      </c>
      <c r="C2151" s="4" t="s">
        <v>186</v>
      </c>
      <c r="D2151" s="3" t="s">
        <v>862</v>
      </c>
      <c r="E2151" s="3" t="s">
        <v>121</v>
      </c>
      <c r="F2151" s="4" t="s">
        <v>863</v>
      </c>
      <c r="G2151" s="3" t="s">
        <v>16</v>
      </c>
      <c r="H2151" s="5">
        <v>821.80600000000004</v>
      </c>
      <c r="I2151" s="5">
        <v>2.2400000000000002</v>
      </c>
      <c r="J2151" s="5">
        <v>2.1919</v>
      </c>
      <c r="K2151" s="6">
        <v>0.97852678571428564</v>
      </c>
      <c r="L2151" s="5">
        <v>27.39</v>
      </c>
      <c r="M2151" s="19">
        <f>H2151*INDEX('Pliegos Tarifarios (Las Condes)'!$B:$B,MATCH($B2151,'Pliegos Tarifarios (Las Condes)'!$A:$A,0))</f>
        <v>97661.781428000002</v>
      </c>
      <c r="N2151" s="19">
        <f>I2151*INDEX('Pliegos Tarifarios (Las Condes)'!$C:$C,MATCH($B2151,'Pliegos Tarifarios (Las Condes)'!$A:$A,0))</f>
        <v>7617.0550400000011</v>
      </c>
      <c r="O2151" s="19">
        <f>J2151*INDEX('Pliegos Tarifarios (Las Condes)'!$D:$D,MATCH($B2151,'Pliegos Tarifarios (Las Condes)'!$A:$A,0))</f>
        <v>30905.163116600001</v>
      </c>
      <c r="P2151" s="19">
        <f>H2151*INDEX('Pliegos Tarifarios (Las Condes)'!$E:$E,MATCH($B2151,'Pliegos Tarifarios (Las Condes)'!$A:$A,0))</f>
        <v>10627.595192000001</v>
      </c>
      <c r="Q2151" s="19" cm="1">
        <f t="array" ref="Q2151">H2151*_xlfn.IFS(H2151&lt;=350,INDEX('Pliegos Tarifarios (Las Condes)'!$F:$F,MATCH($B2151,'Pliegos Tarifarios (Las Condes)'!$A:$A,0)),H2151&lt;=500,INDEX('Pliegos Tarifarios (Las Condes)'!$G:$G,MATCH($B2151,'Pliegos Tarifarios (Las Condes)'!$A:$A,0)),H2151&lt;=1000,INDEX('Pliegos Tarifarios (Las Condes)'!$H:$H,MATCH($B2151,'Pliegos Tarifarios (Las Condes)'!$A:$A,0)),H2151&lt;=5000,INDEX('Pliegos Tarifarios (Las Condes)'!$I:$I,MATCH($B2151,'Pliegos Tarifarios (Las Condes)'!$A:$A,0)),H2151&gt;5000,INDEX('Pliegos Tarifarios (Las Condes)'!$J:$J,MATCH($B2151,'Pliegos Tarifarios (Las Condes)'!$A:$A,0)))/1.19</f>
        <v>1927.4458369747904</v>
      </c>
      <c r="R2151" s="19">
        <f>INDEX('Pliegos Tarifarios (Las Condes)'!$K:$K,MATCH($B2151,'Pliegos Tarifarios (Las Condes)'!$A:$A,0))</f>
        <v>723.32799999999997</v>
      </c>
      <c r="S2151" s="21">
        <f t="shared" si="102"/>
        <v>149462.36861357483</v>
      </c>
      <c r="T2151" s="21">
        <f t="shared" si="103"/>
        <v>28397.850036579217</v>
      </c>
      <c r="U2151" s="19">
        <v>0</v>
      </c>
      <c r="V2151" s="21">
        <f t="shared" si="104"/>
        <v>177860.21865015404</v>
      </c>
    </row>
    <row r="2152" spans="1:22" x14ac:dyDescent="0.3">
      <c r="A2152" s="3" t="s">
        <v>144</v>
      </c>
      <c r="B2152" s="3">
        <v>5</v>
      </c>
      <c r="C2152" s="4" t="s">
        <v>186</v>
      </c>
      <c r="D2152" s="3" t="s">
        <v>864</v>
      </c>
      <c r="E2152" s="3" t="s">
        <v>121</v>
      </c>
      <c r="F2152" s="4" t="s">
        <v>865</v>
      </c>
      <c r="G2152" s="3" t="s">
        <v>16</v>
      </c>
      <c r="H2152" s="5">
        <v>821.83540000000005</v>
      </c>
      <c r="I2152" s="5">
        <v>2.1863999999999999</v>
      </c>
      <c r="J2152" s="5">
        <v>2.1678999999999999</v>
      </c>
      <c r="K2152" s="6">
        <v>0.99153860226856938</v>
      </c>
      <c r="L2152" s="5">
        <v>27.39</v>
      </c>
      <c r="M2152" s="19">
        <f>H2152*INDEX('Pliegos Tarifarios (Las Condes)'!$B:$B,MATCH($B2152,'Pliegos Tarifarios (Las Condes)'!$A:$A,0))</f>
        <v>97665.275265200005</v>
      </c>
      <c r="N2152" s="19">
        <f>I2152*INDEX('Pliegos Tarifarios (Las Condes)'!$C:$C,MATCH($B2152,'Pliegos Tarifarios (Las Condes)'!$A:$A,0))</f>
        <v>7434.7897943999997</v>
      </c>
      <c r="O2152" s="19">
        <f>J2152*INDEX('Pliegos Tarifarios (Las Condes)'!$D:$D,MATCH($B2152,'Pliegos Tarifarios (Las Condes)'!$A:$A,0))</f>
        <v>30566.769980599998</v>
      </c>
      <c r="P2152" s="19">
        <f>H2152*INDEX('Pliegos Tarifarios (Las Condes)'!$E:$E,MATCH($B2152,'Pliegos Tarifarios (Las Condes)'!$A:$A,0))</f>
        <v>10627.975392800001</v>
      </c>
      <c r="Q2152" s="19" cm="1">
        <f t="array" ref="Q2152">H2152*_xlfn.IFS(H2152&lt;=350,INDEX('Pliegos Tarifarios (Las Condes)'!$F:$F,MATCH($B2152,'Pliegos Tarifarios (Las Condes)'!$A:$A,0)),H2152&lt;=500,INDEX('Pliegos Tarifarios (Las Condes)'!$G:$G,MATCH($B2152,'Pliegos Tarifarios (Las Condes)'!$A:$A,0)),H2152&lt;=1000,INDEX('Pliegos Tarifarios (Las Condes)'!$H:$H,MATCH($B2152,'Pliegos Tarifarios (Las Condes)'!$A:$A,0)),H2152&lt;=5000,INDEX('Pliegos Tarifarios (Las Condes)'!$I:$I,MATCH($B2152,'Pliegos Tarifarios (Las Condes)'!$A:$A,0)),H2152&gt;5000,INDEX('Pliegos Tarifarios (Las Condes)'!$J:$J,MATCH($B2152,'Pliegos Tarifarios (Las Condes)'!$A:$A,0)))/1.19</f>
        <v>1927.5147910924372</v>
      </c>
      <c r="R2152" s="19">
        <f>INDEX('Pliegos Tarifarios (Las Condes)'!$K:$K,MATCH($B2152,'Pliegos Tarifarios (Las Condes)'!$A:$A,0))</f>
        <v>723.32799999999997</v>
      </c>
      <c r="S2152" s="21">
        <f t="shared" si="102"/>
        <v>148945.65322409244</v>
      </c>
      <c r="T2152" s="21">
        <f t="shared" si="103"/>
        <v>28299.674112577566</v>
      </c>
      <c r="U2152" s="19">
        <v>0</v>
      </c>
      <c r="V2152" s="21">
        <f t="shared" si="104"/>
        <v>177245.32733667002</v>
      </c>
    </row>
    <row r="2153" spans="1:22" x14ac:dyDescent="0.3">
      <c r="A2153" s="3" t="s">
        <v>144</v>
      </c>
      <c r="B2153" s="3">
        <v>5</v>
      </c>
      <c r="C2153" s="4" t="s">
        <v>186</v>
      </c>
      <c r="D2153" s="3" t="s">
        <v>866</v>
      </c>
      <c r="E2153" s="3" t="s">
        <v>121</v>
      </c>
      <c r="F2153" s="4" t="s">
        <v>867</v>
      </c>
      <c r="G2153" s="3" t="s">
        <v>16</v>
      </c>
      <c r="H2153" s="5">
        <v>823.86540000000002</v>
      </c>
      <c r="I2153" s="5">
        <v>2.2061000000000002</v>
      </c>
      <c r="J2153" s="5">
        <v>2.2061000000000002</v>
      </c>
      <c r="K2153" s="6">
        <v>1</v>
      </c>
      <c r="L2153" s="5">
        <v>27.46</v>
      </c>
      <c r="M2153" s="19">
        <f>H2153*INDEX('Pliegos Tarifarios (Las Condes)'!$B:$B,MATCH($B2153,'Pliegos Tarifarios (Las Condes)'!$A:$A,0))</f>
        <v>97906.516405200004</v>
      </c>
      <c r="N2153" s="19">
        <f>I2153*INDEX('Pliegos Tarifarios (Las Condes)'!$C:$C,MATCH($B2153,'Pliegos Tarifarios (Las Condes)'!$A:$A,0))</f>
        <v>7501.7790731000005</v>
      </c>
      <c r="O2153" s="19">
        <f>J2153*INDEX('Pliegos Tarifarios (Las Condes)'!$D:$D,MATCH($B2153,'Pliegos Tarifarios (Las Condes)'!$A:$A,0))</f>
        <v>31105.379055400001</v>
      </c>
      <c r="P2153" s="19">
        <f>H2153*INDEX('Pliegos Tarifarios (Las Condes)'!$E:$E,MATCH($B2153,'Pliegos Tarifarios (Las Condes)'!$A:$A,0))</f>
        <v>10654.227352800001</v>
      </c>
      <c r="Q2153" s="19" cm="1">
        <f t="array" ref="Q2153">H2153*_xlfn.IFS(H2153&lt;=350,INDEX('Pliegos Tarifarios (Las Condes)'!$F:$F,MATCH($B2153,'Pliegos Tarifarios (Las Condes)'!$A:$A,0)),H2153&lt;=500,INDEX('Pliegos Tarifarios (Las Condes)'!$G:$G,MATCH($B2153,'Pliegos Tarifarios (Las Condes)'!$A:$A,0)),H2153&lt;=1000,INDEX('Pliegos Tarifarios (Las Condes)'!$H:$H,MATCH($B2153,'Pliegos Tarifarios (Las Condes)'!$A:$A,0)),H2153&lt;=5000,INDEX('Pliegos Tarifarios (Las Condes)'!$I:$I,MATCH($B2153,'Pliegos Tarifarios (Las Condes)'!$A:$A,0)),H2153&gt;5000,INDEX('Pliegos Tarifarios (Las Condes)'!$J:$J,MATCH($B2153,'Pliegos Tarifarios (Las Condes)'!$A:$A,0)))/1.19</f>
        <v>1932.2759087394961</v>
      </c>
      <c r="R2153" s="19">
        <f>INDEX('Pliegos Tarifarios (Las Condes)'!$K:$K,MATCH($B2153,'Pliegos Tarifarios (Las Condes)'!$A:$A,0))</f>
        <v>723.32799999999997</v>
      </c>
      <c r="S2153" s="21">
        <f t="shared" si="102"/>
        <v>149823.5057952395</v>
      </c>
      <c r="T2153" s="21">
        <f t="shared" si="103"/>
        <v>28466.466101095506</v>
      </c>
      <c r="U2153" s="19">
        <v>0</v>
      </c>
      <c r="V2153" s="21">
        <f t="shared" si="104"/>
        <v>178289.97189633502</v>
      </c>
    </row>
    <row r="2154" spans="1:22" x14ac:dyDescent="0.3">
      <c r="A2154" s="3" t="s">
        <v>144</v>
      </c>
      <c r="B2154" s="3">
        <v>5</v>
      </c>
      <c r="C2154" s="4" t="s">
        <v>186</v>
      </c>
      <c r="D2154" s="3" t="s">
        <v>868</v>
      </c>
      <c r="E2154" s="3" t="s">
        <v>121</v>
      </c>
      <c r="F2154" s="4" t="s">
        <v>869</v>
      </c>
      <c r="G2154" s="3" t="s">
        <v>16</v>
      </c>
      <c r="H2154" s="5">
        <v>822.71669999999995</v>
      </c>
      <c r="I2154" s="5">
        <v>2.2456999999999998</v>
      </c>
      <c r="J2154" s="5">
        <v>2.2456999999999998</v>
      </c>
      <c r="K2154" s="6">
        <v>1</v>
      </c>
      <c r="L2154" s="5">
        <v>27.42</v>
      </c>
      <c r="M2154" s="19">
        <f>H2154*INDEX('Pliegos Tarifarios (Las Condes)'!$B:$B,MATCH($B2154,'Pliegos Tarifarios (Las Condes)'!$A:$A,0))</f>
        <v>97770.007194599995</v>
      </c>
      <c r="N2154" s="19">
        <f>I2154*INDEX('Pliegos Tarifarios (Las Condes)'!$C:$C,MATCH($B2154,'Pliegos Tarifarios (Las Condes)'!$A:$A,0))</f>
        <v>7636.4377246999993</v>
      </c>
      <c r="O2154" s="19">
        <f>J2154*INDEX('Pliegos Tarifarios (Las Condes)'!$D:$D,MATCH($B2154,'Pliegos Tarifarios (Las Condes)'!$A:$A,0))</f>
        <v>31663.727729799997</v>
      </c>
      <c r="P2154" s="19">
        <f>H2154*INDEX('Pliegos Tarifarios (Las Condes)'!$E:$E,MATCH($B2154,'Pliegos Tarifarios (Las Condes)'!$A:$A,0))</f>
        <v>10639.3723644</v>
      </c>
      <c r="Q2154" s="19" cm="1">
        <f t="array" ref="Q2154">H2154*_xlfn.IFS(H2154&lt;=350,INDEX('Pliegos Tarifarios (Las Condes)'!$F:$F,MATCH($B2154,'Pliegos Tarifarios (Las Condes)'!$A:$A,0)),H2154&lt;=500,INDEX('Pliegos Tarifarios (Las Condes)'!$G:$G,MATCH($B2154,'Pliegos Tarifarios (Las Condes)'!$A:$A,0)),H2154&lt;=1000,INDEX('Pliegos Tarifarios (Las Condes)'!$H:$H,MATCH($B2154,'Pliegos Tarifarios (Las Condes)'!$A:$A,0)),H2154&lt;=5000,INDEX('Pliegos Tarifarios (Las Condes)'!$I:$I,MATCH($B2154,'Pliegos Tarifarios (Las Condes)'!$A:$A,0)),H2154&gt;5000,INDEX('Pliegos Tarifarios (Las Condes)'!$J:$J,MATCH($B2154,'Pliegos Tarifarios (Las Condes)'!$A:$A,0)))/1.19</f>
        <v>1929.5817728571431</v>
      </c>
      <c r="R2154" s="19">
        <f>INDEX('Pliegos Tarifarios (Las Condes)'!$K:$K,MATCH($B2154,'Pliegos Tarifarios (Las Condes)'!$A:$A,0))</f>
        <v>723.32799999999997</v>
      </c>
      <c r="S2154" s="21">
        <f t="shared" si="102"/>
        <v>150362.45478635715</v>
      </c>
      <c r="T2154" s="21">
        <f t="shared" si="103"/>
        <v>28568.866409407859</v>
      </c>
      <c r="U2154" s="19">
        <v>0</v>
      </c>
      <c r="V2154" s="21">
        <f t="shared" si="104"/>
        <v>178931.32119576502</v>
      </c>
    </row>
    <row r="2155" spans="1:22" x14ac:dyDescent="0.3">
      <c r="A2155" s="3" t="s">
        <v>144</v>
      </c>
      <c r="B2155" s="3">
        <v>5</v>
      </c>
      <c r="C2155" s="4" t="s">
        <v>186</v>
      </c>
      <c r="D2155" s="3" t="s">
        <v>870</v>
      </c>
      <c r="E2155" s="3" t="s">
        <v>121</v>
      </c>
      <c r="F2155" s="4" t="s">
        <v>871</v>
      </c>
      <c r="G2155" s="3" t="s">
        <v>16</v>
      </c>
      <c r="H2155" s="5">
        <v>823.32129999999995</v>
      </c>
      <c r="I2155" s="5">
        <v>2.2269999999999999</v>
      </c>
      <c r="J2155" s="5">
        <v>2.2269999999999999</v>
      </c>
      <c r="K2155" s="6">
        <v>1</v>
      </c>
      <c r="L2155" s="5">
        <v>27.44</v>
      </c>
      <c r="M2155" s="19">
        <f>H2155*INDEX('Pliegos Tarifarios (Las Condes)'!$B:$B,MATCH($B2155,'Pliegos Tarifarios (Las Condes)'!$A:$A,0))</f>
        <v>97841.856649399982</v>
      </c>
      <c r="N2155" s="19">
        <f>I2155*INDEX('Pliegos Tarifarios (Las Condes)'!$C:$C,MATCH($B2155,'Pliegos Tarifarios (Las Condes)'!$A:$A,0))</f>
        <v>7572.8489169999993</v>
      </c>
      <c r="O2155" s="19">
        <f>J2155*INDEX('Pliegos Tarifarios (Las Condes)'!$D:$D,MATCH($B2155,'Pliegos Tarifarios (Las Condes)'!$A:$A,0))</f>
        <v>31400.063077999999</v>
      </c>
      <c r="P2155" s="19">
        <f>H2155*INDEX('Pliegos Tarifarios (Las Condes)'!$E:$E,MATCH($B2155,'Pliegos Tarifarios (Las Condes)'!$A:$A,0))</f>
        <v>10647.191051599999</v>
      </c>
      <c r="Q2155" s="19" cm="1">
        <f t="array" ref="Q2155">H2155*_xlfn.IFS(H2155&lt;=350,INDEX('Pliegos Tarifarios (Las Condes)'!$F:$F,MATCH($B2155,'Pliegos Tarifarios (Las Condes)'!$A:$A,0)),H2155&lt;=500,INDEX('Pliegos Tarifarios (Las Condes)'!$G:$G,MATCH($B2155,'Pliegos Tarifarios (Las Condes)'!$A:$A,0)),H2155&lt;=1000,INDEX('Pliegos Tarifarios (Las Condes)'!$H:$H,MATCH($B2155,'Pliegos Tarifarios (Las Condes)'!$A:$A,0)),H2155&lt;=5000,INDEX('Pliegos Tarifarios (Las Condes)'!$I:$I,MATCH($B2155,'Pliegos Tarifarios (Las Condes)'!$A:$A,0)),H2155&gt;5000,INDEX('Pliegos Tarifarios (Las Condes)'!$J:$J,MATCH($B2155,'Pliegos Tarifarios (Las Condes)'!$A:$A,0)))/1.19</f>
        <v>1930.9997884873951</v>
      </c>
      <c r="R2155" s="19">
        <f>INDEX('Pliegos Tarifarios (Las Condes)'!$K:$K,MATCH($B2155,'Pliegos Tarifarios (Las Condes)'!$A:$A,0))</f>
        <v>723.32799999999997</v>
      </c>
      <c r="S2155" s="21">
        <f t="shared" si="102"/>
        <v>150116.28748448737</v>
      </c>
      <c r="T2155" s="21">
        <f t="shared" si="103"/>
        <v>28522.094622052602</v>
      </c>
      <c r="U2155" s="19">
        <v>0</v>
      </c>
      <c r="V2155" s="21">
        <f t="shared" si="104"/>
        <v>178638.38210653997</v>
      </c>
    </row>
    <row r="2156" spans="1:22" x14ac:dyDescent="0.3">
      <c r="A2156" s="3" t="s">
        <v>144</v>
      </c>
      <c r="B2156" s="3">
        <v>5</v>
      </c>
      <c r="C2156" s="4" t="s">
        <v>186</v>
      </c>
      <c r="D2156" s="3" t="s">
        <v>872</v>
      </c>
      <c r="E2156" s="3" t="s">
        <v>121</v>
      </c>
      <c r="F2156" s="4" t="s">
        <v>873</v>
      </c>
      <c r="G2156" s="3" t="s">
        <v>16</v>
      </c>
      <c r="H2156" s="5">
        <v>823.65790000000004</v>
      </c>
      <c r="I2156" s="5">
        <v>2.2145999999999999</v>
      </c>
      <c r="J2156" s="5">
        <v>2.1802000000000001</v>
      </c>
      <c r="K2156" s="6">
        <v>0.98446672085252429</v>
      </c>
      <c r="L2156" s="5">
        <v>27.46</v>
      </c>
      <c r="M2156" s="19">
        <f>H2156*INDEX('Pliegos Tarifarios (Las Condes)'!$B:$B,MATCH($B2156,'Pliegos Tarifarios (Las Condes)'!$A:$A,0))</f>
        <v>97881.857520200007</v>
      </c>
      <c r="N2156" s="19">
        <f>I2156*INDEX('Pliegos Tarifarios (Las Condes)'!$C:$C,MATCH($B2156,'Pliegos Tarifarios (Las Condes)'!$A:$A,0))</f>
        <v>7530.6830765999994</v>
      </c>
      <c r="O2156" s="19">
        <f>J2156*INDEX('Pliegos Tarifarios (Las Condes)'!$D:$D,MATCH($B2156,'Pliegos Tarifarios (Las Condes)'!$A:$A,0))</f>
        <v>30740.196462800002</v>
      </c>
      <c r="P2156" s="19">
        <f>H2156*INDEX('Pliegos Tarifarios (Las Condes)'!$E:$E,MATCH($B2156,'Pliegos Tarifarios (Las Condes)'!$A:$A,0))</f>
        <v>10651.5439628</v>
      </c>
      <c r="Q2156" s="19" cm="1">
        <f t="array" ref="Q2156">H2156*_xlfn.IFS(H2156&lt;=350,INDEX('Pliegos Tarifarios (Las Condes)'!$F:$F,MATCH($B2156,'Pliegos Tarifarios (Las Condes)'!$A:$A,0)),H2156&lt;=500,INDEX('Pliegos Tarifarios (Las Condes)'!$G:$G,MATCH($B2156,'Pliegos Tarifarios (Las Condes)'!$A:$A,0)),H2156&lt;=1000,INDEX('Pliegos Tarifarios (Las Condes)'!$H:$H,MATCH($B2156,'Pliegos Tarifarios (Las Condes)'!$A:$A,0)),H2156&lt;=5000,INDEX('Pliegos Tarifarios (Las Condes)'!$I:$I,MATCH($B2156,'Pliegos Tarifarios (Las Condes)'!$A:$A,0)),H2156&gt;5000,INDEX('Pliegos Tarifarios (Las Condes)'!$J:$J,MATCH($B2156,'Pliegos Tarifarios (Las Condes)'!$A:$A,0)))/1.19</f>
        <v>1931.7892427731097</v>
      </c>
      <c r="R2156" s="19">
        <f>INDEX('Pliegos Tarifarios (Las Condes)'!$K:$K,MATCH($B2156,'Pliegos Tarifarios (Las Condes)'!$A:$A,0))</f>
        <v>723.32799999999997</v>
      </c>
      <c r="S2156" s="21">
        <f t="shared" si="102"/>
        <v>149459.39826517313</v>
      </c>
      <c r="T2156" s="21">
        <f t="shared" si="103"/>
        <v>28397.285670382895</v>
      </c>
      <c r="U2156" s="19">
        <v>0</v>
      </c>
      <c r="V2156" s="21">
        <f t="shared" si="104"/>
        <v>177856.68393555604</v>
      </c>
    </row>
    <row r="2157" spans="1:22" x14ac:dyDescent="0.3">
      <c r="A2157" s="3" t="s">
        <v>144</v>
      </c>
      <c r="B2157" s="3">
        <v>5</v>
      </c>
      <c r="C2157" s="4" t="s">
        <v>186</v>
      </c>
      <c r="D2157" s="3" t="s">
        <v>874</v>
      </c>
      <c r="E2157" s="3" t="s">
        <v>121</v>
      </c>
      <c r="F2157" s="4" t="s">
        <v>875</v>
      </c>
      <c r="G2157" s="3" t="s">
        <v>16</v>
      </c>
      <c r="H2157" s="5">
        <v>820.92020000000002</v>
      </c>
      <c r="I2157" s="5">
        <v>2.2201</v>
      </c>
      <c r="J2157" s="5">
        <v>2.1953</v>
      </c>
      <c r="K2157" s="6">
        <v>0.98882933201207157</v>
      </c>
      <c r="L2157" s="5">
        <v>27.36</v>
      </c>
      <c r="M2157" s="19">
        <f>H2157*INDEX('Pliegos Tarifarios (Las Condes)'!$B:$B,MATCH($B2157,'Pliegos Tarifarios (Las Condes)'!$A:$A,0))</f>
        <v>97556.514727599992</v>
      </c>
      <c r="N2157" s="19">
        <f>I2157*INDEX('Pliegos Tarifarios (Las Condes)'!$C:$C,MATCH($B2157,'Pliegos Tarifarios (Las Condes)'!$A:$A,0))</f>
        <v>7549.3856671000003</v>
      </c>
      <c r="O2157" s="19">
        <f>J2157*INDEX('Pliegos Tarifarios (Las Condes)'!$D:$D,MATCH($B2157,'Pliegos Tarifarios (Las Condes)'!$A:$A,0))</f>
        <v>30953.102144200002</v>
      </c>
      <c r="P2157" s="19">
        <f>H2157*INDEX('Pliegos Tarifarios (Las Condes)'!$E:$E,MATCH($B2157,'Pliegos Tarifarios (Las Condes)'!$A:$A,0))</f>
        <v>10616.1400264</v>
      </c>
      <c r="Q2157" s="19" cm="1">
        <f t="array" ref="Q2157">H2157*_xlfn.IFS(H2157&lt;=350,INDEX('Pliegos Tarifarios (Las Condes)'!$F:$F,MATCH($B2157,'Pliegos Tarifarios (Las Condes)'!$A:$A,0)),H2157&lt;=500,INDEX('Pliegos Tarifarios (Las Condes)'!$G:$G,MATCH($B2157,'Pliegos Tarifarios (Las Condes)'!$A:$A,0)),H2157&lt;=1000,INDEX('Pliegos Tarifarios (Las Condes)'!$H:$H,MATCH($B2157,'Pliegos Tarifarios (Las Condes)'!$A:$A,0)),H2157&lt;=5000,INDEX('Pliegos Tarifarios (Las Condes)'!$I:$I,MATCH($B2157,'Pliegos Tarifarios (Las Condes)'!$A:$A,0)),H2157&gt;5000,INDEX('Pliegos Tarifarios (Las Condes)'!$J:$J,MATCH($B2157,'Pliegos Tarifarios (Las Condes)'!$A:$A,0)))/1.19</f>
        <v>1925.3683010084037</v>
      </c>
      <c r="R2157" s="19">
        <f>INDEX('Pliegos Tarifarios (Las Condes)'!$K:$K,MATCH($B2157,'Pliegos Tarifarios (Las Condes)'!$A:$A,0))</f>
        <v>723.32799999999997</v>
      </c>
      <c r="S2157" s="21">
        <f t="shared" si="102"/>
        <v>149323.83886630839</v>
      </c>
      <c r="T2157" s="21">
        <f t="shared" si="103"/>
        <v>28371.529384598594</v>
      </c>
      <c r="U2157" s="19">
        <v>0</v>
      </c>
      <c r="V2157" s="21">
        <f t="shared" si="104"/>
        <v>177695.36825090699</v>
      </c>
    </row>
    <row r="2158" spans="1:22" x14ac:dyDescent="0.3">
      <c r="A2158" s="3" t="s">
        <v>144</v>
      </c>
      <c r="B2158" s="3">
        <v>5</v>
      </c>
      <c r="C2158" s="4" t="s">
        <v>186</v>
      </c>
      <c r="D2158" s="3" t="s">
        <v>876</v>
      </c>
      <c r="E2158" s="3" t="s">
        <v>121</v>
      </c>
      <c r="F2158" s="4" t="s">
        <v>877</v>
      </c>
      <c r="G2158" s="3" t="s">
        <v>16</v>
      </c>
      <c r="H2158" s="5">
        <v>821.72990000000004</v>
      </c>
      <c r="I2158" s="5">
        <v>2.2069999999999999</v>
      </c>
      <c r="J2158" s="5">
        <v>2.2069999999999999</v>
      </c>
      <c r="K2158" s="6">
        <v>1</v>
      </c>
      <c r="L2158" s="5">
        <v>27.39</v>
      </c>
      <c r="M2158" s="19">
        <f>H2158*INDEX('Pliegos Tarifarios (Las Condes)'!$B:$B,MATCH($B2158,'Pliegos Tarifarios (Las Condes)'!$A:$A,0))</f>
        <v>97652.737856199994</v>
      </c>
      <c r="N2158" s="19">
        <f>I2158*INDEX('Pliegos Tarifarios (Las Condes)'!$C:$C,MATCH($B2158,'Pliegos Tarifarios (Las Condes)'!$A:$A,0))</f>
        <v>7504.8394969999999</v>
      </c>
      <c r="O2158" s="19">
        <f>J2158*INDEX('Pliegos Tarifarios (Las Condes)'!$D:$D,MATCH($B2158,'Pliegos Tarifarios (Las Condes)'!$A:$A,0))</f>
        <v>31118.068797999997</v>
      </c>
      <c r="P2158" s="19">
        <f>H2158*INDEX('Pliegos Tarifarios (Las Condes)'!$E:$E,MATCH($B2158,'Pliegos Tarifarios (Las Condes)'!$A:$A,0))</f>
        <v>10626.6110668</v>
      </c>
      <c r="Q2158" s="19" cm="1">
        <f t="array" ref="Q2158">H2158*_xlfn.IFS(H2158&lt;=350,INDEX('Pliegos Tarifarios (Las Condes)'!$F:$F,MATCH($B2158,'Pliegos Tarifarios (Las Condes)'!$A:$A,0)),H2158&lt;=500,INDEX('Pliegos Tarifarios (Las Condes)'!$G:$G,MATCH($B2158,'Pliegos Tarifarios (Las Condes)'!$A:$A,0)),H2158&lt;=1000,INDEX('Pliegos Tarifarios (Las Condes)'!$H:$H,MATCH($B2158,'Pliegos Tarifarios (Las Condes)'!$A:$A,0)),H2158&lt;=5000,INDEX('Pliegos Tarifarios (Las Condes)'!$I:$I,MATCH($B2158,'Pliegos Tarifarios (Las Condes)'!$A:$A,0)),H2158&gt;5000,INDEX('Pliegos Tarifarios (Las Condes)'!$J:$J,MATCH($B2158,'Pliegos Tarifarios (Las Condes)'!$A:$A,0)))/1.19</f>
        <v>1927.2673536974792</v>
      </c>
      <c r="R2158" s="19">
        <f>INDEX('Pliegos Tarifarios (Las Condes)'!$K:$K,MATCH($B2158,'Pliegos Tarifarios (Las Condes)'!$A:$A,0))</f>
        <v>723.32799999999997</v>
      </c>
      <c r="S2158" s="21">
        <f t="shared" si="102"/>
        <v>149552.85257169747</v>
      </c>
      <c r="T2158" s="21">
        <f t="shared" si="103"/>
        <v>28415.041988622521</v>
      </c>
      <c r="U2158" s="19">
        <v>0</v>
      </c>
      <c r="V2158" s="21">
        <f t="shared" si="104"/>
        <v>177967.89456031998</v>
      </c>
    </row>
    <row r="2159" spans="1:22" x14ac:dyDescent="0.3">
      <c r="A2159" s="3" t="s">
        <v>144</v>
      </c>
      <c r="B2159" s="3">
        <v>5</v>
      </c>
      <c r="C2159" s="4" t="s">
        <v>186</v>
      </c>
      <c r="D2159" s="3" t="s">
        <v>878</v>
      </c>
      <c r="E2159" s="3" t="s">
        <v>121</v>
      </c>
      <c r="F2159" s="4" t="s">
        <v>879</v>
      </c>
      <c r="G2159" s="3" t="s">
        <v>16</v>
      </c>
      <c r="H2159" s="5">
        <v>823.95799999999997</v>
      </c>
      <c r="I2159" s="5">
        <v>2.2174</v>
      </c>
      <c r="J2159" s="5">
        <v>2.1879</v>
      </c>
      <c r="K2159" s="6">
        <v>0.98669613060340933</v>
      </c>
      <c r="L2159" s="5">
        <v>27.47</v>
      </c>
      <c r="M2159" s="19">
        <f>H2159*INDEX('Pliegos Tarifarios (Las Condes)'!$B:$B,MATCH($B2159,'Pliegos Tarifarios (Las Condes)'!$A:$A,0))</f>
        <v>97917.520803999985</v>
      </c>
      <c r="N2159" s="19">
        <f>I2159*INDEX('Pliegos Tarifarios (Las Condes)'!$C:$C,MATCH($B2159,'Pliegos Tarifarios (Las Condes)'!$A:$A,0))</f>
        <v>7540.2043954000001</v>
      </c>
      <c r="O2159" s="19">
        <f>J2159*INDEX('Pliegos Tarifarios (Las Condes)'!$D:$D,MATCH($B2159,'Pliegos Tarifarios (Las Condes)'!$A:$A,0))</f>
        <v>30848.764260600001</v>
      </c>
      <c r="P2159" s="19">
        <f>H2159*INDEX('Pliegos Tarifarios (Las Condes)'!$E:$E,MATCH($B2159,'Pliegos Tarifarios (Las Condes)'!$A:$A,0))</f>
        <v>10655.424856</v>
      </c>
      <c r="Q2159" s="19" cm="1">
        <f t="array" ref="Q2159">H2159*_xlfn.IFS(H2159&lt;=350,INDEX('Pliegos Tarifarios (Las Condes)'!$F:$F,MATCH($B2159,'Pliegos Tarifarios (Las Condes)'!$A:$A,0)),H2159&lt;=500,INDEX('Pliegos Tarifarios (Las Condes)'!$G:$G,MATCH($B2159,'Pliegos Tarifarios (Las Condes)'!$A:$A,0)),H2159&lt;=1000,INDEX('Pliegos Tarifarios (Las Condes)'!$H:$H,MATCH($B2159,'Pliegos Tarifarios (Las Condes)'!$A:$A,0)),H2159&lt;=5000,INDEX('Pliegos Tarifarios (Las Condes)'!$I:$I,MATCH($B2159,'Pliegos Tarifarios (Las Condes)'!$A:$A,0)),H2159&gt;5000,INDEX('Pliegos Tarifarios (Las Condes)'!$J:$J,MATCH($B2159,'Pliegos Tarifarios (Las Condes)'!$A:$A,0)))/1.19</f>
        <v>1932.4930907563028</v>
      </c>
      <c r="R2159" s="19">
        <f>INDEX('Pliegos Tarifarios (Las Condes)'!$K:$K,MATCH($B2159,'Pliegos Tarifarios (Las Condes)'!$A:$A,0))</f>
        <v>723.32799999999997</v>
      </c>
      <c r="S2159" s="21">
        <f t="shared" si="102"/>
        <v>149617.73540675628</v>
      </c>
      <c r="T2159" s="21">
        <f t="shared" si="103"/>
        <v>28427.369727283694</v>
      </c>
      <c r="U2159" s="19">
        <v>0</v>
      </c>
      <c r="V2159" s="21">
        <f t="shared" si="104"/>
        <v>178045.10513403997</v>
      </c>
    </row>
    <row r="2160" spans="1:22" x14ac:dyDescent="0.3">
      <c r="A2160" s="3" t="s">
        <v>144</v>
      </c>
      <c r="B2160" s="3">
        <v>5</v>
      </c>
      <c r="C2160" s="4" t="s">
        <v>186</v>
      </c>
      <c r="D2160" s="3" t="s">
        <v>880</v>
      </c>
      <c r="E2160" s="3" t="s">
        <v>121</v>
      </c>
      <c r="F2160" s="4" t="s">
        <v>881</v>
      </c>
      <c r="G2160" s="3" t="s">
        <v>16</v>
      </c>
      <c r="H2160" s="5">
        <v>822.10820000000001</v>
      </c>
      <c r="I2160" s="5">
        <v>2.1981000000000002</v>
      </c>
      <c r="J2160" s="5">
        <v>2.1981000000000002</v>
      </c>
      <c r="K2160" s="6">
        <v>1</v>
      </c>
      <c r="L2160" s="5">
        <v>27.4</v>
      </c>
      <c r="M2160" s="19">
        <f>H2160*INDEX('Pliegos Tarifarios (Las Condes)'!$B:$B,MATCH($B2160,'Pliegos Tarifarios (Las Condes)'!$A:$A,0))</f>
        <v>97697.69427159999</v>
      </c>
      <c r="N2160" s="19">
        <f>I2160*INDEX('Pliegos Tarifarios (Las Condes)'!$C:$C,MATCH($B2160,'Pliegos Tarifarios (Las Condes)'!$A:$A,0))</f>
        <v>7474.5753051000002</v>
      </c>
      <c r="O2160" s="19">
        <f>J2160*INDEX('Pliegos Tarifarios (Las Condes)'!$D:$D,MATCH($B2160,'Pliegos Tarifarios (Las Condes)'!$A:$A,0))</f>
        <v>30992.581343400001</v>
      </c>
      <c r="P2160" s="19">
        <f>H2160*INDEX('Pliegos Tarifarios (Las Condes)'!$E:$E,MATCH($B2160,'Pliegos Tarifarios (Las Condes)'!$A:$A,0))</f>
        <v>10631.5032424</v>
      </c>
      <c r="Q2160" s="19" cm="1">
        <f t="array" ref="Q2160">H2160*_xlfn.IFS(H2160&lt;=350,INDEX('Pliegos Tarifarios (Las Condes)'!$F:$F,MATCH($B2160,'Pliegos Tarifarios (Las Condes)'!$A:$A,0)),H2160&lt;=500,INDEX('Pliegos Tarifarios (Las Condes)'!$G:$G,MATCH($B2160,'Pliegos Tarifarios (Las Condes)'!$A:$A,0)),H2160&lt;=1000,INDEX('Pliegos Tarifarios (Las Condes)'!$H:$H,MATCH($B2160,'Pliegos Tarifarios (Las Condes)'!$A:$A,0)),H2160&lt;=5000,INDEX('Pliegos Tarifarios (Las Condes)'!$I:$I,MATCH($B2160,'Pliegos Tarifarios (Las Condes)'!$A:$A,0)),H2160&gt;5000,INDEX('Pliegos Tarifarios (Las Condes)'!$J:$J,MATCH($B2160,'Pliegos Tarifarios (Las Condes)'!$A:$A,0)))/1.19</f>
        <v>1928.1546102521013</v>
      </c>
      <c r="R2160" s="19">
        <f>INDEX('Pliegos Tarifarios (Las Condes)'!$K:$K,MATCH($B2160,'Pliegos Tarifarios (Las Condes)'!$A:$A,0))</f>
        <v>723.32799999999997</v>
      </c>
      <c r="S2160" s="21">
        <f t="shared" si="102"/>
        <v>149447.83677275211</v>
      </c>
      <c r="T2160" s="21">
        <f t="shared" si="103"/>
        <v>28395.088986822902</v>
      </c>
      <c r="U2160" s="19">
        <v>0</v>
      </c>
      <c r="V2160" s="21">
        <f t="shared" si="104"/>
        <v>177842.92575957501</v>
      </c>
    </row>
    <row r="2161" spans="1:22" x14ac:dyDescent="0.3">
      <c r="A2161" s="3" t="s">
        <v>144</v>
      </c>
      <c r="B2161" s="3">
        <v>5</v>
      </c>
      <c r="C2161" s="4" t="s">
        <v>186</v>
      </c>
      <c r="D2161" s="3" t="s">
        <v>882</v>
      </c>
      <c r="E2161" s="3" t="s">
        <v>121</v>
      </c>
      <c r="F2161" s="4" t="s">
        <v>883</v>
      </c>
      <c r="G2161" s="3" t="s">
        <v>16</v>
      </c>
      <c r="H2161" s="5">
        <v>822.37040000000002</v>
      </c>
      <c r="I2161" s="5">
        <v>2.2507999999999999</v>
      </c>
      <c r="J2161" s="5">
        <v>2.1537000000000002</v>
      </c>
      <c r="K2161" s="6">
        <v>0.95685978318819986</v>
      </c>
      <c r="L2161" s="5">
        <v>27.41</v>
      </c>
      <c r="M2161" s="19">
        <f>H2161*INDEX('Pliegos Tarifarios (Las Condes)'!$B:$B,MATCH($B2161,'Pliegos Tarifarios (Las Condes)'!$A:$A,0))</f>
        <v>97728.853595199995</v>
      </c>
      <c r="N2161" s="19">
        <f>I2161*INDEX('Pliegos Tarifarios (Las Condes)'!$C:$C,MATCH($B2161,'Pliegos Tarifarios (Las Condes)'!$A:$A,0))</f>
        <v>7653.7801267999994</v>
      </c>
      <c r="O2161" s="19">
        <f>J2161*INDEX('Pliegos Tarifarios (Las Condes)'!$D:$D,MATCH($B2161,'Pliegos Tarifarios (Las Condes)'!$A:$A,0))</f>
        <v>30366.554041800002</v>
      </c>
      <c r="P2161" s="19">
        <f>H2161*INDEX('Pliegos Tarifarios (Las Condes)'!$E:$E,MATCH($B2161,'Pliegos Tarifarios (Las Condes)'!$A:$A,0))</f>
        <v>10634.894012800001</v>
      </c>
      <c r="Q2161" s="19" cm="1">
        <f t="array" ref="Q2161">H2161*_xlfn.IFS(H2161&lt;=350,INDEX('Pliegos Tarifarios (Las Condes)'!$F:$F,MATCH($B2161,'Pliegos Tarifarios (Las Condes)'!$A:$A,0)),H2161&lt;=500,INDEX('Pliegos Tarifarios (Las Condes)'!$G:$G,MATCH($B2161,'Pliegos Tarifarios (Las Condes)'!$A:$A,0)),H2161&lt;=1000,INDEX('Pliegos Tarifarios (Las Condes)'!$H:$H,MATCH($B2161,'Pliegos Tarifarios (Las Condes)'!$A:$A,0)),H2161&lt;=5000,INDEX('Pliegos Tarifarios (Las Condes)'!$I:$I,MATCH($B2161,'Pliegos Tarifarios (Las Condes)'!$A:$A,0)),H2161&gt;5000,INDEX('Pliegos Tarifarios (Las Condes)'!$J:$J,MATCH($B2161,'Pliegos Tarifarios (Las Condes)'!$A:$A,0)))/1.19</f>
        <v>1928.7695684033617</v>
      </c>
      <c r="R2161" s="19">
        <f>INDEX('Pliegos Tarifarios (Las Condes)'!$K:$K,MATCH($B2161,'Pliegos Tarifarios (Las Condes)'!$A:$A,0))</f>
        <v>723.32799999999997</v>
      </c>
      <c r="S2161" s="21">
        <f t="shared" si="102"/>
        <v>149036.17934500339</v>
      </c>
      <c r="T2161" s="21">
        <f t="shared" si="103"/>
        <v>28316.874075550644</v>
      </c>
      <c r="U2161" s="19">
        <v>0</v>
      </c>
      <c r="V2161" s="21">
        <f t="shared" si="104"/>
        <v>177353.05342055403</v>
      </c>
    </row>
    <row r="2162" spans="1:22" x14ac:dyDescent="0.3">
      <c r="A2162" s="3" t="s">
        <v>144</v>
      </c>
      <c r="B2162" s="3">
        <v>5</v>
      </c>
      <c r="C2162" s="4" t="s">
        <v>186</v>
      </c>
      <c r="D2162" s="3" t="s">
        <v>884</v>
      </c>
      <c r="E2162" s="3" t="s">
        <v>121</v>
      </c>
      <c r="F2162" s="4" t="s">
        <v>885</v>
      </c>
      <c r="G2162" s="3" t="s">
        <v>16</v>
      </c>
      <c r="H2162" s="5">
        <v>822.90129999999999</v>
      </c>
      <c r="I2162" s="5">
        <v>2.2376</v>
      </c>
      <c r="J2162" s="5">
        <v>2.1522999999999999</v>
      </c>
      <c r="K2162" s="6">
        <v>0.9618787987129066</v>
      </c>
      <c r="L2162" s="5">
        <v>27.43</v>
      </c>
      <c r="M2162" s="19">
        <f>H2162*INDEX('Pliegos Tarifarios (Las Condes)'!$B:$B,MATCH($B2162,'Pliegos Tarifarios (Las Condes)'!$A:$A,0))</f>
        <v>97791.944689399999</v>
      </c>
      <c r="N2162" s="19">
        <f>I2162*INDEX('Pliegos Tarifarios (Las Condes)'!$C:$C,MATCH($B2162,'Pliegos Tarifarios (Las Condes)'!$A:$A,0))</f>
        <v>7608.8939096000004</v>
      </c>
      <c r="O2162" s="19">
        <f>J2162*INDEX('Pliegos Tarifarios (Las Condes)'!$D:$D,MATCH($B2162,'Pliegos Tarifarios (Las Condes)'!$A:$A,0))</f>
        <v>30346.814442199997</v>
      </c>
      <c r="P2162" s="19">
        <f>H2162*INDEX('Pliegos Tarifarios (Las Condes)'!$E:$E,MATCH($B2162,'Pliegos Tarifarios (Las Condes)'!$A:$A,0))</f>
        <v>10641.7596116</v>
      </c>
      <c r="Q2162" s="19" cm="1">
        <f t="array" ref="Q2162">H2162*_xlfn.IFS(H2162&lt;=350,INDEX('Pliegos Tarifarios (Las Condes)'!$F:$F,MATCH($B2162,'Pliegos Tarifarios (Las Condes)'!$A:$A,0)),H2162&lt;=500,INDEX('Pliegos Tarifarios (Las Condes)'!$G:$G,MATCH($B2162,'Pliegos Tarifarios (Las Condes)'!$A:$A,0)),H2162&lt;=1000,INDEX('Pliegos Tarifarios (Las Condes)'!$H:$H,MATCH($B2162,'Pliegos Tarifarios (Las Condes)'!$A:$A,0)),H2162&lt;=5000,INDEX('Pliegos Tarifarios (Las Condes)'!$I:$I,MATCH($B2162,'Pliegos Tarifarios (Las Condes)'!$A:$A,0)),H2162&gt;5000,INDEX('Pliegos Tarifarios (Las Condes)'!$J:$J,MATCH($B2162,'Pliegos Tarifarios (Las Condes)'!$A:$A,0)))/1.19</f>
        <v>1930.0147296638656</v>
      </c>
      <c r="R2162" s="19">
        <f>INDEX('Pliegos Tarifarios (Las Condes)'!$K:$K,MATCH($B2162,'Pliegos Tarifarios (Las Condes)'!$A:$A,0))</f>
        <v>723.32799999999997</v>
      </c>
      <c r="S2162" s="21">
        <f t="shared" si="102"/>
        <v>149042.75538246386</v>
      </c>
      <c r="T2162" s="21">
        <f t="shared" si="103"/>
        <v>28318.123522668135</v>
      </c>
      <c r="U2162" s="19">
        <v>0</v>
      </c>
      <c r="V2162" s="21">
        <f t="shared" si="104"/>
        <v>177360.87890513201</v>
      </c>
    </row>
    <row r="2163" spans="1:22" x14ac:dyDescent="0.3">
      <c r="A2163" s="3" t="s">
        <v>144</v>
      </c>
      <c r="B2163" s="3">
        <v>5</v>
      </c>
      <c r="C2163" s="4" t="s">
        <v>186</v>
      </c>
      <c r="D2163" s="3" t="s">
        <v>886</v>
      </c>
      <c r="E2163" s="3" t="s">
        <v>121</v>
      </c>
      <c r="F2163" s="4" t="s">
        <v>887</v>
      </c>
      <c r="G2163" s="3" t="s">
        <v>16</v>
      </c>
      <c r="H2163" s="5">
        <v>822.79539999999997</v>
      </c>
      <c r="I2163" s="5">
        <v>2.2130999999999998</v>
      </c>
      <c r="J2163" s="5">
        <v>2.1417000000000002</v>
      </c>
      <c r="K2163" s="6">
        <v>0.96773756269486255</v>
      </c>
      <c r="L2163" s="5">
        <v>27.43</v>
      </c>
      <c r="M2163" s="19">
        <f>H2163*INDEX('Pliegos Tarifarios (Las Condes)'!$B:$B,MATCH($B2163,'Pliegos Tarifarios (Las Condes)'!$A:$A,0))</f>
        <v>97779.359745199996</v>
      </c>
      <c r="N2163" s="19">
        <f>I2163*INDEX('Pliegos Tarifarios (Las Condes)'!$C:$C,MATCH($B2163,'Pliegos Tarifarios (Las Condes)'!$A:$A,0))</f>
        <v>7525.5823700999999</v>
      </c>
      <c r="O2163" s="19">
        <f>J2163*INDEX('Pliegos Tarifarios (Las Condes)'!$D:$D,MATCH($B2163,'Pliegos Tarifarios (Las Condes)'!$A:$A,0))</f>
        <v>30197.357473800002</v>
      </c>
      <c r="P2163" s="19">
        <f>H2163*INDEX('Pliegos Tarifarios (Las Condes)'!$E:$E,MATCH($B2163,'Pliegos Tarifarios (Las Condes)'!$A:$A,0))</f>
        <v>10640.3901128</v>
      </c>
      <c r="Q2163" s="19" cm="1">
        <f t="array" ref="Q2163">H2163*_xlfn.IFS(H2163&lt;=350,INDEX('Pliegos Tarifarios (Las Condes)'!$F:$F,MATCH($B2163,'Pliegos Tarifarios (Las Condes)'!$A:$A,0)),H2163&lt;=500,INDEX('Pliegos Tarifarios (Las Condes)'!$G:$G,MATCH($B2163,'Pliegos Tarifarios (Las Condes)'!$A:$A,0)),H2163&lt;=1000,INDEX('Pliegos Tarifarios (Las Condes)'!$H:$H,MATCH($B2163,'Pliegos Tarifarios (Las Condes)'!$A:$A,0)),H2163&lt;=5000,INDEX('Pliegos Tarifarios (Las Condes)'!$I:$I,MATCH($B2163,'Pliegos Tarifarios (Las Condes)'!$A:$A,0)),H2163&gt;5000,INDEX('Pliegos Tarifarios (Las Condes)'!$J:$J,MATCH($B2163,'Pliegos Tarifarios (Las Condes)'!$A:$A,0)))/1.19</f>
        <v>1929.7663541176473</v>
      </c>
      <c r="R2163" s="19">
        <f>INDEX('Pliegos Tarifarios (Las Condes)'!$K:$K,MATCH($B2163,'Pliegos Tarifarios (Las Condes)'!$A:$A,0))</f>
        <v>723.32799999999997</v>
      </c>
      <c r="S2163" s="21">
        <f t="shared" si="102"/>
        <v>148795.78405601767</v>
      </c>
      <c r="T2163" s="21">
        <f t="shared" si="103"/>
        <v>28271.198970643356</v>
      </c>
      <c r="U2163" s="19">
        <v>0</v>
      </c>
      <c r="V2163" s="21">
        <f t="shared" si="104"/>
        <v>177066.98302666104</v>
      </c>
    </row>
    <row r="2164" spans="1:22" x14ac:dyDescent="0.3">
      <c r="A2164" s="3" t="s">
        <v>144</v>
      </c>
      <c r="B2164" s="3">
        <v>5</v>
      </c>
      <c r="C2164" s="4" t="s">
        <v>186</v>
      </c>
      <c r="D2164" s="3" t="s">
        <v>888</v>
      </c>
      <c r="E2164" s="3" t="s">
        <v>121</v>
      </c>
      <c r="F2164" s="4" t="s">
        <v>889</v>
      </c>
      <c r="G2164" s="3" t="s">
        <v>16</v>
      </c>
      <c r="H2164" s="5">
        <v>823.88120000000004</v>
      </c>
      <c r="I2164" s="5">
        <v>2.2103000000000002</v>
      </c>
      <c r="J2164" s="5">
        <v>2.2103000000000002</v>
      </c>
      <c r="K2164" s="6">
        <v>1</v>
      </c>
      <c r="L2164" s="5">
        <v>27.46</v>
      </c>
      <c r="M2164" s="19">
        <f>H2164*INDEX('Pliegos Tarifarios (Las Condes)'!$B:$B,MATCH($B2164,'Pliegos Tarifarios (Las Condes)'!$A:$A,0))</f>
        <v>97908.394045599998</v>
      </c>
      <c r="N2164" s="19">
        <f>I2164*INDEX('Pliegos Tarifarios (Las Condes)'!$C:$C,MATCH($B2164,'Pliegos Tarifarios (Las Condes)'!$A:$A,0))</f>
        <v>7516.0610513000001</v>
      </c>
      <c r="O2164" s="19">
        <f>J2164*INDEX('Pliegos Tarifarios (Las Condes)'!$D:$D,MATCH($B2164,'Pliegos Tarifarios (Las Condes)'!$A:$A,0))</f>
        <v>31164.597854200001</v>
      </c>
      <c r="P2164" s="19">
        <f>H2164*INDEX('Pliegos Tarifarios (Las Condes)'!$E:$E,MATCH($B2164,'Pliegos Tarifarios (Las Condes)'!$A:$A,0))</f>
        <v>10654.4316784</v>
      </c>
      <c r="Q2164" s="19" cm="1">
        <f t="array" ref="Q2164">H2164*_xlfn.IFS(H2164&lt;=350,INDEX('Pliegos Tarifarios (Las Condes)'!$F:$F,MATCH($B2164,'Pliegos Tarifarios (Las Condes)'!$A:$A,0)),H2164&lt;=500,INDEX('Pliegos Tarifarios (Las Condes)'!$G:$G,MATCH($B2164,'Pliegos Tarifarios (Las Condes)'!$A:$A,0)),H2164&lt;=1000,INDEX('Pliegos Tarifarios (Las Condes)'!$H:$H,MATCH($B2164,'Pliegos Tarifarios (Las Condes)'!$A:$A,0)),H2164&lt;=5000,INDEX('Pliegos Tarifarios (Las Condes)'!$I:$I,MATCH($B2164,'Pliegos Tarifarios (Las Condes)'!$A:$A,0)),H2164&gt;5000,INDEX('Pliegos Tarifarios (Las Condes)'!$J:$J,MATCH($B2164,'Pliegos Tarifarios (Las Condes)'!$A:$A,0)))/1.19</f>
        <v>1932.3129657142863</v>
      </c>
      <c r="R2164" s="19">
        <f>INDEX('Pliegos Tarifarios (Las Condes)'!$K:$K,MATCH($B2164,'Pliegos Tarifarios (Las Condes)'!$A:$A,0))</f>
        <v>723.32799999999997</v>
      </c>
      <c r="S2164" s="21">
        <f t="shared" si="102"/>
        <v>149899.12559521428</v>
      </c>
      <c r="T2164" s="21">
        <f t="shared" si="103"/>
        <v>28480.833863090713</v>
      </c>
      <c r="U2164" s="19">
        <v>0</v>
      </c>
      <c r="V2164" s="21">
        <f t="shared" si="104"/>
        <v>178379.95945830501</v>
      </c>
    </row>
    <row r="2165" spans="1:22" x14ac:dyDescent="0.3">
      <c r="A2165" s="3" t="s">
        <v>144</v>
      </c>
      <c r="B2165" s="3">
        <v>5</v>
      </c>
      <c r="C2165" s="4" t="s">
        <v>186</v>
      </c>
      <c r="D2165" s="3" t="s">
        <v>890</v>
      </c>
      <c r="E2165" s="3" t="s">
        <v>121</v>
      </c>
      <c r="F2165" s="4" t="s">
        <v>891</v>
      </c>
      <c r="G2165" s="3" t="s">
        <v>16</v>
      </c>
      <c r="H2165" s="5">
        <v>822.31470000000002</v>
      </c>
      <c r="I2165" s="5">
        <v>2.2172999999999998</v>
      </c>
      <c r="J2165" s="5">
        <v>2.2027000000000001</v>
      </c>
      <c r="K2165" s="6">
        <v>0.99341541514454534</v>
      </c>
      <c r="L2165" s="5">
        <v>27.41</v>
      </c>
      <c r="M2165" s="19">
        <f>H2165*INDEX('Pliegos Tarifarios (Las Condes)'!$B:$B,MATCH($B2165,'Pliegos Tarifarios (Las Condes)'!$A:$A,0))</f>
        <v>97722.234318599993</v>
      </c>
      <c r="N2165" s="19">
        <f>I2165*INDEX('Pliegos Tarifarios (Las Condes)'!$C:$C,MATCH($B2165,'Pliegos Tarifarios (Las Condes)'!$A:$A,0))</f>
        <v>7539.8643482999996</v>
      </c>
      <c r="O2165" s="19">
        <f>J2165*INDEX('Pliegos Tarifarios (Las Condes)'!$D:$D,MATCH($B2165,'Pliegos Tarifarios (Las Condes)'!$A:$A,0))</f>
        <v>31057.440027800003</v>
      </c>
      <c r="P2165" s="19">
        <f>H2165*INDEX('Pliegos Tarifarios (Las Condes)'!$E:$E,MATCH($B2165,'Pliegos Tarifarios (Las Condes)'!$A:$A,0))</f>
        <v>10634.173700400001</v>
      </c>
      <c r="Q2165" s="19" cm="1">
        <f t="array" ref="Q2165">H2165*_xlfn.IFS(H2165&lt;=350,INDEX('Pliegos Tarifarios (Las Condes)'!$F:$F,MATCH($B2165,'Pliegos Tarifarios (Las Condes)'!$A:$A,0)),H2165&lt;=500,INDEX('Pliegos Tarifarios (Las Condes)'!$G:$G,MATCH($B2165,'Pliegos Tarifarios (Las Condes)'!$A:$A,0)),H2165&lt;=1000,INDEX('Pliegos Tarifarios (Las Condes)'!$H:$H,MATCH($B2165,'Pliegos Tarifarios (Las Condes)'!$A:$A,0)),H2165&lt;=5000,INDEX('Pliegos Tarifarios (Las Condes)'!$I:$I,MATCH($B2165,'Pliegos Tarifarios (Las Condes)'!$A:$A,0)),H2165&gt;5000,INDEX('Pliegos Tarifarios (Las Condes)'!$J:$J,MATCH($B2165,'Pliegos Tarifarios (Las Condes)'!$A:$A,0)))/1.19</f>
        <v>1928.6389308403366</v>
      </c>
      <c r="R2165" s="19">
        <f>INDEX('Pliegos Tarifarios (Las Condes)'!$K:$K,MATCH($B2165,'Pliegos Tarifarios (Las Condes)'!$A:$A,0))</f>
        <v>723.32799999999997</v>
      </c>
      <c r="S2165" s="21">
        <f t="shared" si="102"/>
        <v>149605.67932594032</v>
      </c>
      <c r="T2165" s="21">
        <f t="shared" si="103"/>
        <v>28425.07907192866</v>
      </c>
      <c r="U2165" s="19">
        <v>0</v>
      </c>
      <c r="V2165" s="21">
        <f t="shared" si="104"/>
        <v>178030.75839786898</v>
      </c>
    </row>
    <row r="2166" spans="1:22" x14ac:dyDescent="0.3">
      <c r="A2166" s="3" t="s">
        <v>144</v>
      </c>
      <c r="B2166" s="3">
        <v>5</v>
      </c>
      <c r="C2166" s="4" t="s">
        <v>186</v>
      </c>
      <c r="D2166" s="3" t="s">
        <v>892</v>
      </c>
      <c r="E2166" s="3" t="s">
        <v>121</v>
      </c>
      <c r="F2166" s="4" t="s">
        <v>893</v>
      </c>
      <c r="G2166" s="3" t="s">
        <v>16</v>
      </c>
      <c r="H2166" s="5">
        <v>822.52099999999996</v>
      </c>
      <c r="I2166" s="5">
        <v>2.2309000000000001</v>
      </c>
      <c r="J2166" s="5">
        <v>2.1829000000000001</v>
      </c>
      <c r="K2166" s="6">
        <v>0.97848401990228162</v>
      </c>
      <c r="L2166" s="5">
        <v>27.42</v>
      </c>
      <c r="M2166" s="19">
        <f>H2166*INDEX('Pliegos Tarifarios (Las Condes)'!$B:$B,MATCH($B2166,'Pliegos Tarifarios (Las Condes)'!$A:$A,0))</f>
        <v>97746.750597999984</v>
      </c>
      <c r="N2166" s="19">
        <f>I2166*INDEX('Pliegos Tarifarios (Las Condes)'!$C:$C,MATCH($B2166,'Pliegos Tarifarios (Las Condes)'!$A:$A,0))</f>
        <v>7586.1107539000004</v>
      </c>
      <c r="O2166" s="19">
        <f>J2166*INDEX('Pliegos Tarifarios (Las Condes)'!$D:$D,MATCH($B2166,'Pliegos Tarifarios (Las Condes)'!$A:$A,0))</f>
        <v>30778.265690600001</v>
      </c>
      <c r="P2166" s="19">
        <f>H2166*INDEX('Pliegos Tarifarios (Las Condes)'!$E:$E,MATCH($B2166,'Pliegos Tarifarios (Las Condes)'!$A:$A,0))</f>
        <v>10636.841571999999</v>
      </c>
      <c r="Q2166" s="19" cm="1">
        <f t="array" ref="Q2166">H2166*_xlfn.IFS(H2166&lt;=350,INDEX('Pliegos Tarifarios (Las Condes)'!$F:$F,MATCH($B2166,'Pliegos Tarifarios (Las Condes)'!$A:$A,0)),H2166&lt;=500,INDEX('Pliegos Tarifarios (Las Condes)'!$G:$G,MATCH($B2166,'Pliegos Tarifarios (Las Condes)'!$A:$A,0)),H2166&lt;=1000,INDEX('Pliegos Tarifarios (Las Condes)'!$H:$H,MATCH($B2166,'Pliegos Tarifarios (Las Condes)'!$A:$A,0)),H2166&lt;=5000,INDEX('Pliegos Tarifarios (Las Condes)'!$I:$I,MATCH($B2166,'Pliegos Tarifarios (Las Condes)'!$A:$A,0)),H2166&gt;5000,INDEX('Pliegos Tarifarios (Las Condes)'!$J:$J,MATCH($B2166,'Pliegos Tarifarios (Las Condes)'!$A:$A,0)))/1.19</f>
        <v>1929.1227823529414</v>
      </c>
      <c r="R2166" s="19">
        <f>INDEX('Pliegos Tarifarios (Las Condes)'!$K:$K,MATCH($B2166,'Pliegos Tarifarios (Las Condes)'!$A:$A,0))</f>
        <v>723.32799999999997</v>
      </c>
      <c r="S2166" s="21">
        <f t="shared" si="102"/>
        <v>149400.41939685293</v>
      </c>
      <c r="T2166" s="21">
        <f t="shared" si="103"/>
        <v>28386.079685402055</v>
      </c>
      <c r="U2166" s="19">
        <v>0</v>
      </c>
      <c r="V2166" s="21">
        <f t="shared" si="104"/>
        <v>177786.49908225497</v>
      </c>
    </row>
    <row r="2167" spans="1:22" x14ac:dyDescent="0.3">
      <c r="A2167" s="3" t="s">
        <v>144</v>
      </c>
      <c r="B2167" s="3">
        <v>5</v>
      </c>
      <c r="C2167" s="4" t="s">
        <v>186</v>
      </c>
      <c r="D2167" s="3" t="s">
        <v>894</v>
      </c>
      <c r="E2167" s="3" t="s">
        <v>121</v>
      </c>
      <c r="F2167" s="4" t="s">
        <v>895</v>
      </c>
      <c r="G2167" s="3" t="s">
        <v>16</v>
      </c>
      <c r="H2167" s="5">
        <v>823.03790000000004</v>
      </c>
      <c r="I2167" s="5">
        <v>2.2322000000000002</v>
      </c>
      <c r="J2167" s="5">
        <v>2.1972</v>
      </c>
      <c r="K2167" s="6">
        <v>0.98432040139772414</v>
      </c>
      <c r="L2167" s="5">
        <v>27.43</v>
      </c>
      <c r="M2167" s="19">
        <f>H2167*INDEX('Pliegos Tarifarios (Las Condes)'!$B:$B,MATCH($B2167,'Pliegos Tarifarios (Las Condes)'!$A:$A,0))</f>
        <v>97808.177960200002</v>
      </c>
      <c r="N2167" s="19">
        <f>I2167*INDEX('Pliegos Tarifarios (Las Condes)'!$C:$C,MATCH($B2167,'Pliegos Tarifarios (Las Condes)'!$A:$A,0))</f>
        <v>7590.5313662000008</v>
      </c>
      <c r="O2167" s="19">
        <f>J2167*INDEX('Pliegos Tarifarios (Las Condes)'!$D:$D,MATCH($B2167,'Pliegos Tarifarios (Las Condes)'!$A:$A,0))</f>
        <v>30979.891600800001</v>
      </c>
      <c r="P2167" s="19">
        <f>H2167*INDEX('Pliegos Tarifarios (Las Condes)'!$E:$E,MATCH($B2167,'Pliegos Tarifarios (Las Condes)'!$A:$A,0))</f>
        <v>10643.5261228</v>
      </c>
      <c r="Q2167" s="19" cm="1">
        <f t="array" ref="Q2167">H2167*_xlfn.IFS(H2167&lt;=350,INDEX('Pliegos Tarifarios (Las Condes)'!$F:$F,MATCH($B2167,'Pliegos Tarifarios (Las Condes)'!$A:$A,0)),H2167&lt;=500,INDEX('Pliegos Tarifarios (Las Condes)'!$G:$G,MATCH($B2167,'Pliegos Tarifarios (Las Condes)'!$A:$A,0)),H2167&lt;=1000,INDEX('Pliegos Tarifarios (Las Condes)'!$H:$H,MATCH($B2167,'Pliegos Tarifarios (Las Condes)'!$A:$A,0)),H2167&lt;=5000,INDEX('Pliegos Tarifarios (Las Condes)'!$I:$I,MATCH($B2167,'Pliegos Tarifarios (Las Condes)'!$A:$A,0)),H2167&gt;5000,INDEX('Pliegos Tarifarios (Las Condes)'!$J:$J,MATCH($B2167,'Pliegos Tarifarios (Las Condes)'!$A:$A,0)))/1.19</f>
        <v>1930.3351083193284</v>
      </c>
      <c r="R2167" s="19">
        <f>INDEX('Pliegos Tarifarios (Las Condes)'!$K:$K,MATCH($B2167,'Pliegos Tarifarios (Las Condes)'!$A:$A,0))</f>
        <v>723.32799999999997</v>
      </c>
      <c r="S2167" s="21">
        <f t="shared" si="102"/>
        <v>149675.79015831932</v>
      </c>
      <c r="T2167" s="21">
        <f t="shared" si="103"/>
        <v>28438.40013008067</v>
      </c>
      <c r="U2167" s="19">
        <v>0</v>
      </c>
      <c r="V2167" s="21">
        <f t="shared" si="104"/>
        <v>178114.19028839999</v>
      </c>
    </row>
    <row r="2168" spans="1:22" x14ac:dyDescent="0.3">
      <c r="A2168" s="3" t="s">
        <v>144</v>
      </c>
      <c r="B2168" s="3">
        <v>5</v>
      </c>
      <c r="C2168" s="4" t="s">
        <v>186</v>
      </c>
      <c r="D2168" s="3" t="s">
        <v>896</v>
      </c>
      <c r="E2168" s="3" t="s">
        <v>121</v>
      </c>
      <c r="F2168" s="4" t="s">
        <v>897</v>
      </c>
      <c r="G2168" s="3" t="s">
        <v>16</v>
      </c>
      <c r="H2168" s="5">
        <v>821.16430000000003</v>
      </c>
      <c r="I2168" s="5">
        <v>2.2282000000000002</v>
      </c>
      <c r="J2168" s="5">
        <v>2.1783000000000001</v>
      </c>
      <c r="K2168" s="6">
        <v>0.97760524189929088</v>
      </c>
      <c r="L2168" s="5">
        <v>27.37</v>
      </c>
      <c r="M2168" s="19">
        <f>H2168*INDEX('Pliegos Tarifarios (Las Condes)'!$B:$B,MATCH($B2168,'Pliegos Tarifarios (Las Condes)'!$A:$A,0))</f>
        <v>97585.523083399996</v>
      </c>
      <c r="N2168" s="19">
        <f>I2168*INDEX('Pliegos Tarifarios (Las Condes)'!$C:$C,MATCH($B2168,'Pliegos Tarifarios (Las Condes)'!$A:$A,0))</f>
        <v>7576.9294822000011</v>
      </c>
      <c r="O2168" s="19">
        <f>J2168*INDEX('Pliegos Tarifarios (Las Condes)'!$D:$D,MATCH($B2168,'Pliegos Tarifarios (Las Condes)'!$A:$A,0))</f>
        <v>30713.407006200003</v>
      </c>
      <c r="P2168" s="19">
        <f>H2168*INDEX('Pliegos Tarifarios (Las Condes)'!$E:$E,MATCH($B2168,'Pliegos Tarifarios (Las Condes)'!$A:$A,0))</f>
        <v>10619.2967276</v>
      </c>
      <c r="Q2168" s="19" cm="1">
        <f t="array" ref="Q2168">H2168*_xlfn.IFS(H2168&lt;=350,INDEX('Pliegos Tarifarios (Las Condes)'!$F:$F,MATCH($B2168,'Pliegos Tarifarios (Las Condes)'!$A:$A,0)),H2168&lt;=500,INDEX('Pliegos Tarifarios (Las Condes)'!$G:$G,MATCH($B2168,'Pliegos Tarifarios (Las Condes)'!$A:$A,0)),H2168&lt;=1000,INDEX('Pliegos Tarifarios (Las Condes)'!$H:$H,MATCH($B2168,'Pliegos Tarifarios (Las Condes)'!$A:$A,0)),H2168&lt;=5000,INDEX('Pliegos Tarifarios (Las Condes)'!$I:$I,MATCH($B2168,'Pliegos Tarifarios (Las Condes)'!$A:$A,0)),H2168&gt;5000,INDEX('Pliegos Tarifarios (Las Condes)'!$J:$J,MATCH($B2168,'Pliegos Tarifarios (Las Condes)'!$A:$A,0)))/1.19</f>
        <v>1925.9408078151266</v>
      </c>
      <c r="R2168" s="19">
        <f>INDEX('Pliegos Tarifarios (Las Condes)'!$K:$K,MATCH($B2168,'Pliegos Tarifarios (Las Condes)'!$A:$A,0))</f>
        <v>723.32799999999997</v>
      </c>
      <c r="S2168" s="21">
        <f t="shared" si="102"/>
        <v>149144.42510721512</v>
      </c>
      <c r="T2168" s="21">
        <f t="shared" si="103"/>
        <v>28337.440770370875</v>
      </c>
      <c r="U2168" s="19">
        <v>0</v>
      </c>
      <c r="V2168" s="21">
        <f t="shared" si="104"/>
        <v>177481.86587758601</v>
      </c>
    </row>
    <row r="2169" spans="1:22" x14ac:dyDescent="0.3">
      <c r="A2169" s="3" t="s">
        <v>144</v>
      </c>
      <c r="B2169" s="3">
        <v>5</v>
      </c>
      <c r="C2169" s="4" t="s">
        <v>186</v>
      </c>
      <c r="D2169" s="3" t="s">
        <v>898</v>
      </c>
      <c r="E2169" s="3" t="s">
        <v>121</v>
      </c>
      <c r="F2169" s="4" t="s">
        <v>899</v>
      </c>
      <c r="G2169" s="3" t="s">
        <v>16</v>
      </c>
      <c r="H2169" s="5">
        <v>824.12329999999997</v>
      </c>
      <c r="I2169" s="5">
        <v>2.1886000000000001</v>
      </c>
      <c r="J2169" s="5">
        <v>2.1886000000000001</v>
      </c>
      <c r="K2169" s="6">
        <v>1</v>
      </c>
      <c r="L2169" s="5">
        <v>27.47</v>
      </c>
      <c r="M2169" s="19">
        <f>H2169*INDEX('Pliegos Tarifarios (Las Condes)'!$B:$B,MATCH($B2169,'Pliegos Tarifarios (Las Condes)'!$A:$A,0))</f>
        <v>97937.164725399998</v>
      </c>
      <c r="N2169" s="19">
        <f>I2169*INDEX('Pliegos Tarifarios (Las Condes)'!$C:$C,MATCH($B2169,'Pliegos Tarifarios (Las Condes)'!$A:$A,0))</f>
        <v>7442.2708306000004</v>
      </c>
      <c r="O2169" s="19">
        <f>J2169*INDEX('Pliegos Tarifarios (Las Condes)'!$D:$D,MATCH($B2169,'Pliegos Tarifarios (Las Condes)'!$A:$A,0))</f>
        <v>30858.6340604</v>
      </c>
      <c r="P2169" s="19">
        <f>H2169*INDEX('Pliegos Tarifarios (Las Condes)'!$E:$E,MATCH($B2169,'Pliegos Tarifarios (Las Condes)'!$A:$A,0))</f>
        <v>10657.562515600001</v>
      </c>
      <c r="Q2169" s="19" cm="1">
        <f t="array" ref="Q2169">H2169*_xlfn.IFS(H2169&lt;=350,INDEX('Pliegos Tarifarios (Las Condes)'!$F:$F,MATCH($B2169,'Pliegos Tarifarios (Las Condes)'!$A:$A,0)),H2169&lt;=500,INDEX('Pliegos Tarifarios (Las Condes)'!$G:$G,MATCH($B2169,'Pliegos Tarifarios (Las Condes)'!$A:$A,0)),H2169&lt;=1000,INDEX('Pliegos Tarifarios (Las Condes)'!$H:$H,MATCH($B2169,'Pliegos Tarifarios (Las Condes)'!$A:$A,0)),H2169&lt;=5000,INDEX('Pliegos Tarifarios (Las Condes)'!$I:$I,MATCH($B2169,'Pliegos Tarifarios (Las Condes)'!$A:$A,0)),H2169&gt;5000,INDEX('Pliegos Tarifarios (Las Condes)'!$J:$J,MATCH($B2169,'Pliegos Tarifarios (Las Condes)'!$A:$A,0)))/1.19</f>
        <v>1932.8807817647059</v>
      </c>
      <c r="R2169" s="19">
        <f>INDEX('Pliegos Tarifarios (Las Condes)'!$K:$K,MATCH($B2169,'Pliegos Tarifarios (Las Condes)'!$A:$A,0))</f>
        <v>723.32799999999997</v>
      </c>
      <c r="S2169" s="21">
        <f t="shared" si="102"/>
        <v>149551.84091376472</v>
      </c>
      <c r="T2169" s="21">
        <f t="shared" si="103"/>
        <v>28414.849773615297</v>
      </c>
      <c r="U2169" s="19">
        <v>0</v>
      </c>
      <c r="V2169" s="21">
        <f t="shared" si="104"/>
        <v>177966.69068738003</v>
      </c>
    </row>
    <row r="2170" spans="1:22" x14ac:dyDescent="0.3">
      <c r="A2170" s="3" t="s">
        <v>144</v>
      </c>
      <c r="B2170" s="3">
        <v>5</v>
      </c>
      <c r="C2170" s="4" t="s">
        <v>186</v>
      </c>
      <c r="D2170" s="3" t="s">
        <v>900</v>
      </c>
      <c r="E2170" s="3" t="s">
        <v>121</v>
      </c>
      <c r="F2170" s="4" t="s">
        <v>901</v>
      </c>
      <c r="G2170" s="3" t="s">
        <v>16</v>
      </c>
      <c r="H2170" s="5">
        <v>822.63390000000004</v>
      </c>
      <c r="I2170" s="5">
        <v>2.2376999999999998</v>
      </c>
      <c r="J2170" s="5">
        <v>2.1375000000000002</v>
      </c>
      <c r="K2170" s="6">
        <v>0.95522187960852678</v>
      </c>
      <c r="L2170" s="5">
        <v>27.42</v>
      </c>
      <c r="M2170" s="19">
        <f>H2170*INDEX('Pliegos Tarifarios (Las Condes)'!$B:$B,MATCH($B2170,'Pliegos Tarifarios (Las Condes)'!$A:$A,0))</f>
        <v>97760.167408199995</v>
      </c>
      <c r="N2170" s="19">
        <f>I2170*INDEX('Pliegos Tarifarios (Las Condes)'!$C:$C,MATCH($B2170,'Pliegos Tarifarios (Las Condes)'!$A:$A,0))</f>
        <v>7609.233956699999</v>
      </c>
      <c r="O2170" s="19">
        <f>J2170*INDEX('Pliegos Tarifarios (Las Condes)'!$D:$D,MATCH($B2170,'Pliegos Tarifarios (Las Condes)'!$A:$A,0))</f>
        <v>30138.138675000002</v>
      </c>
      <c r="P2170" s="19">
        <f>H2170*INDEX('Pliegos Tarifarios (Las Condes)'!$E:$E,MATCH($B2170,'Pliegos Tarifarios (Las Condes)'!$A:$A,0))</f>
        <v>10638.301594800001</v>
      </c>
      <c r="Q2170" s="19" cm="1">
        <f t="array" ref="Q2170">H2170*_xlfn.IFS(H2170&lt;=350,INDEX('Pliegos Tarifarios (Las Condes)'!$F:$F,MATCH($B2170,'Pliegos Tarifarios (Las Condes)'!$A:$A,0)),H2170&lt;=500,INDEX('Pliegos Tarifarios (Las Condes)'!$G:$G,MATCH($B2170,'Pliegos Tarifarios (Las Condes)'!$A:$A,0)),H2170&lt;=1000,INDEX('Pliegos Tarifarios (Las Condes)'!$H:$H,MATCH($B2170,'Pliegos Tarifarios (Las Condes)'!$A:$A,0)),H2170&lt;=5000,INDEX('Pliegos Tarifarios (Las Condes)'!$I:$I,MATCH($B2170,'Pliegos Tarifarios (Las Condes)'!$A:$A,0)),H2170&gt;5000,INDEX('Pliegos Tarifarios (Las Condes)'!$J:$J,MATCH($B2170,'Pliegos Tarifarios (Las Condes)'!$A:$A,0)))/1.19</f>
        <v>1929.3875755462191</v>
      </c>
      <c r="R2170" s="19">
        <f>INDEX('Pliegos Tarifarios (Las Condes)'!$K:$K,MATCH($B2170,'Pliegos Tarifarios (Las Condes)'!$A:$A,0))</f>
        <v>723.32799999999997</v>
      </c>
      <c r="S2170" s="21">
        <f t="shared" si="102"/>
        <v>148798.55721024622</v>
      </c>
      <c r="T2170" s="21">
        <f t="shared" si="103"/>
        <v>28271.725869946782</v>
      </c>
      <c r="U2170" s="19">
        <v>0</v>
      </c>
      <c r="V2170" s="21">
        <f t="shared" si="104"/>
        <v>177070.28308019301</v>
      </c>
    </row>
    <row r="2171" spans="1:22" x14ac:dyDescent="0.3">
      <c r="A2171" s="3" t="s">
        <v>144</v>
      </c>
      <c r="B2171" s="3">
        <v>5</v>
      </c>
      <c r="C2171" s="4" t="s">
        <v>186</v>
      </c>
      <c r="D2171" s="3" t="s">
        <v>902</v>
      </c>
      <c r="E2171" s="3" t="s">
        <v>121</v>
      </c>
      <c r="F2171" s="4" t="s">
        <v>903</v>
      </c>
      <c r="G2171" s="3" t="s">
        <v>16</v>
      </c>
      <c r="H2171" s="5">
        <v>822.42280000000005</v>
      </c>
      <c r="I2171" s="5">
        <v>2.2170999999999998</v>
      </c>
      <c r="J2171" s="5">
        <v>2.1650999999999998</v>
      </c>
      <c r="K2171" s="6">
        <v>0.97654593838798431</v>
      </c>
      <c r="L2171" s="5">
        <v>27.41</v>
      </c>
      <c r="M2171" s="19">
        <f>H2171*INDEX('Pliegos Tarifarios (Las Condes)'!$B:$B,MATCH($B2171,'Pliegos Tarifarios (Las Condes)'!$A:$A,0))</f>
        <v>97735.080706399996</v>
      </c>
      <c r="N2171" s="19">
        <f>I2171*INDEX('Pliegos Tarifarios (Las Condes)'!$C:$C,MATCH($B2171,'Pliegos Tarifarios (Las Condes)'!$A:$A,0))</f>
        <v>7539.1842540999996</v>
      </c>
      <c r="O2171" s="19">
        <f>J2171*INDEX('Pliegos Tarifarios (Las Condes)'!$D:$D,MATCH($B2171,'Pliegos Tarifarios (Las Condes)'!$A:$A,0))</f>
        <v>30527.290781399995</v>
      </c>
      <c r="P2171" s="19">
        <f>H2171*INDEX('Pliegos Tarifarios (Las Condes)'!$E:$E,MATCH($B2171,'Pliegos Tarifarios (Las Condes)'!$A:$A,0))</f>
        <v>10635.5716496</v>
      </c>
      <c r="Q2171" s="19" cm="1">
        <f t="array" ref="Q2171">H2171*_xlfn.IFS(H2171&lt;=350,INDEX('Pliegos Tarifarios (Las Condes)'!$F:$F,MATCH($B2171,'Pliegos Tarifarios (Las Condes)'!$A:$A,0)),H2171&lt;=500,INDEX('Pliegos Tarifarios (Las Condes)'!$G:$G,MATCH($B2171,'Pliegos Tarifarios (Las Condes)'!$A:$A,0)),H2171&lt;=1000,INDEX('Pliegos Tarifarios (Las Condes)'!$H:$H,MATCH($B2171,'Pliegos Tarifarios (Las Condes)'!$A:$A,0)),H2171&lt;=5000,INDEX('Pliegos Tarifarios (Las Condes)'!$I:$I,MATCH($B2171,'Pliegos Tarifarios (Las Condes)'!$A:$A,0)),H2171&gt;5000,INDEX('Pliegos Tarifarios (Las Condes)'!$J:$J,MATCH($B2171,'Pliegos Tarifarios (Las Condes)'!$A:$A,0)))/1.19</f>
        <v>1928.8924662184877</v>
      </c>
      <c r="R2171" s="19">
        <f>INDEX('Pliegos Tarifarios (Las Condes)'!$K:$K,MATCH($B2171,'Pliegos Tarifarios (Las Condes)'!$A:$A,0))</f>
        <v>723.32799999999997</v>
      </c>
      <c r="S2171" s="21">
        <f t="shared" si="102"/>
        <v>149089.3478577185</v>
      </c>
      <c r="T2171" s="21">
        <f t="shared" si="103"/>
        <v>28326.976092966517</v>
      </c>
      <c r="U2171" s="19">
        <v>0</v>
      </c>
      <c r="V2171" s="21">
        <f t="shared" si="104"/>
        <v>177416.32395068501</v>
      </c>
    </row>
    <row r="2172" spans="1:22" x14ac:dyDescent="0.3">
      <c r="A2172" s="3" t="s">
        <v>144</v>
      </c>
      <c r="B2172" s="3">
        <v>5</v>
      </c>
      <c r="C2172" s="4" t="s">
        <v>186</v>
      </c>
      <c r="D2172" s="3" t="s">
        <v>904</v>
      </c>
      <c r="E2172" s="3" t="s">
        <v>121</v>
      </c>
      <c r="F2172" s="4" t="s">
        <v>905</v>
      </c>
      <c r="G2172" s="3" t="s">
        <v>16</v>
      </c>
      <c r="H2172" s="5">
        <v>822.0299</v>
      </c>
      <c r="I2172" s="5">
        <v>2.1842000000000001</v>
      </c>
      <c r="J2172" s="5">
        <v>2.1758000000000002</v>
      </c>
      <c r="K2172" s="6">
        <v>0.99615419833348595</v>
      </c>
      <c r="L2172" s="5">
        <v>27.4</v>
      </c>
      <c r="M2172" s="19">
        <f>H2172*INDEX('Pliegos Tarifarios (Las Condes)'!$B:$B,MATCH($B2172,'Pliegos Tarifarios (Las Condes)'!$A:$A,0))</f>
        <v>97688.389256199996</v>
      </c>
      <c r="N2172" s="19">
        <f>I2172*INDEX('Pliegos Tarifarios (Las Condes)'!$C:$C,MATCH($B2172,'Pliegos Tarifarios (Las Condes)'!$A:$A,0))</f>
        <v>7427.3087582000007</v>
      </c>
      <c r="O2172" s="19">
        <f>J2172*INDEX('Pliegos Tarifarios (Las Condes)'!$D:$D,MATCH($B2172,'Pliegos Tarifarios (Las Condes)'!$A:$A,0))</f>
        <v>30678.157721200001</v>
      </c>
      <c r="P2172" s="19">
        <f>H2172*INDEX('Pliegos Tarifarios (Las Condes)'!$E:$E,MATCH($B2172,'Pliegos Tarifarios (Las Condes)'!$A:$A,0))</f>
        <v>10630.4906668</v>
      </c>
      <c r="Q2172" s="19" cm="1">
        <f t="array" ref="Q2172">H2172*_xlfn.IFS(H2172&lt;=350,INDEX('Pliegos Tarifarios (Las Condes)'!$F:$F,MATCH($B2172,'Pliegos Tarifarios (Las Condes)'!$A:$A,0)),H2172&lt;=500,INDEX('Pliegos Tarifarios (Las Condes)'!$G:$G,MATCH($B2172,'Pliegos Tarifarios (Las Condes)'!$A:$A,0)),H2172&lt;=1000,INDEX('Pliegos Tarifarios (Las Condes)'!$H:$H,MATCH($B2172,'Pliegos Tarifarios (Las Condes)'!$A:$A,0)),H2172&lt;=5000,INDEX('Pliegos Tarifarios (Las Condes)'!$I:$I,MATCH($B2172,'Pliegos Tarifarios (Las Condes)'!$A:$A,0)),H2172&gt;5000,INDEX('Pliegos Tarifarios (Las Condes)'!$J:$J,MATCH($B2172,'Pliegos Tarifarios (Las Condes)'!$A:$A,0)))/1.19</f>
        <v>1927.9709671428575</v>
      </c>
      <c r="R2172" s="19">
        <f>INDEX('Pliegos Tarifarios (Las Condes)'!$K:$K,MATCH($B2172,'Pliegos Tarifarios (Las Condes)'!$A:$A,0))</f>
        <v>723.32799999999997</v>
      </c>
      <c r="S2172" s="21">
        <f t="shared" si="102"/>
        <v>149075.64536954288</v>
      </c>
      <c r="T2172" s="21">
        <f t="shared" si="103"/>
        <v>28324.372620213147</v>
      </c>
      <c r="U2172" s="19">
        <v>0</v>
      </c>
      <c r="V2172" s="21">
        <f t="shared" si="104"/>
        <v>177400.01798975602</v>
      </c>
    </row>
    <row r="2173" spans="1:22" x14ac:dyDescent="0.3">
      <c r="A2173" s="3" t="s">
        <v>144</v>
      </c>
      <c r="B2173" s="3">
        <v>5</v>
      </c>
      <c r="C2173" s="4" t="s">
        <v>186</v>
      </c>
      <c r="D2173" s="3" t="s">
        <v>906</v>
      </c>
      <c r="E2173" s="3" t="s">
        <v>121</v>
      </c>
      <c r="F2173" s="4" t="s">
        <v>907</v>
      </c>
      <c r="G2173" s="3" t="s">
        <v>16</v>
      </c>
      <c r="H2173" s="5">
        <v>823.27880000000005</v>
      </c>
      <c r="I2173" s="5">
        <v>2.2141999999999999</v>
      </c>
      <c r="J2173" s="5">
        <v>2.2141999999999999</v>
      </c>
      <c r="K2173" s="6">
        <v>1</v>
      </c>
      <c r="L2173" s="5">
        <v>27.44</v>
      </c>
      <c r="M2173" s="19">
        <f>H2173*INDEX('Pliegos Tarifarios (Las Condes)'!$B:$B,MATCH($B2173,'Pliegos Tarifarios (Las Condes)'!$A:$A,0))</f>
        <v>97836.806034399997</v>
      </c>
      <c r="N2173" s="19">
        <f>I2173*INDEX('Pliegos Tarifarios (Las Condes)'!$C:$C,MATCH($B2173,'Pliegos Tarifarios (Las Condes)'!$A:$A,0))</f>
        <v>7529.3228881999994</v>
      </c>
      <c r="O2173" s="19">
        <f>J2173*INDEX('Pliegos Tarifarios (Las Condes)'!$D:$D,MATCH($B2173,'Pliegos Tarifarios (Las Condes)'!$A:$A,0))</f>
        <v>31219.586738800001</v>
      </c>
      <c r="P2173" s="19">
        <f>H2173*INDEX('Pliegos Tarifarios (Las Condes)'!$E:$E,MATCH($B2173,'Pliegos Tarifarios (Las Condes)'!$A:$A,0))</f>
        <v>10646.641441600001</v>
      </c>
      <c r="Q2173" s="19" cm="1">
        <f t="array" ref="Q2173">H2173*_xlfn.IFS(H2173&lt;=350,INDEX('Pliegos Tarifarios (Las Condes)'!$F:$F,MATCH($B2173,'Pliegos Tarifarios (Las Condes)'!$A:$A,0)),H2173&lt;=500,INDEX('Pliegos Tarifarios (Las Condes)'!$G:$G,MATCH($B2173,'Pliegos Tarifarios (Las Condes)'!$A:$A,0)),H2173&lt;=1000,INDEX('Pliegos Tarifarios (Las Condes)'!$H:$H,MATCH($B2173,'Pliegos Tarifarios (Las Condes)'!$A:$A,0)),H2173&lt;=5000,INDEX('Pliegos Tarifarios (Las Condes)'!$I:$I,MATCH($B2173,'Pliegos Tarifarios (Las Condes)'!$A:$A,0)),H2173&gt;5000,INDEX('Pliegos Tarifarios (Las Condes)'!$J:$J,MATCH($B2173,'Pliegos Tarifarios (Las Condes)'!$A:$A,0)))/1.19</f>
        <v>1930.9001099159666</v>
      </c>
      <c r="R2173" s="19">
        <f>INDEX('Pliegos Tarifarios (Las Condes)'!$K:$K,MATCH($B2173,'Pliegos Tarifarios (Las Condes)'!$A:$A,0))</f>
        <v>723.32799999999997</v>
      </c>
      <c r="S2173" s="21">
        <f t="shared" si="102"/>
        <v>149886.58521291596</v>
      </c>
      <c r="T2173" s="21">
        <f t="shared" si="103"/>
        <v>28478.451190454034</v>
      </c>
      <c r="U2173" s="19">
        <v>0</v>
      </c>
      <c r="V2173" s="21">
        <f t="shared" si="104"/>
        <v>178365.03640337</v>
      </c>
    </row>
    <row r="2174" spans="1:22" x14ac:dyDescent="0.3">
      <c r="A2174" s="3" t="s">
        <v>144</v>
      </c>
      <c r="B2174" s="3">
        <v>5</v>
      </c>
      <c r="C2174" s="4" t="s">
        <v>186</v>
      </c>
      <c r="D2174" s="3" t="s">
        <v>908</v>
      </c>
      <c r="E2174" s="3" t="s">
        <v>121</v>
      </c>
      <c r="F2174" s="4" t="s">
        <v>909</v>
      </c>
      <c r="G2174" s="3" t="s">
        <v>16</v>
      </c>
      <c r="H2174" s="5">
        <v>822.88959999999997</v>
      </c>
      <c r="I2174" s="5">
        <v>2.1810999999999998</v>
      </c>
      <c r="J2174" s="5">
        <v>2.1711</v>
      </c>
      <c r="K2174" s="6">
        <v>0.99541515748934029</v>
      </c>
      <c r="L2174" s="5">
        <v>27.43</v>
      </c>
      <c r="M2174" s="19">
        <f>H2174*INDEX('Pliegos Tarifarios (Las Condes)'!$B:$B,MATCH($B2174,'Pliegos Tarifarios (Las Condes)'!$A:$A,0))</f>
        <v>97790.55428479999</v>
      </c>
      <c r="N2174" s="19">
        <f>I2174*INDEX('Pliegos Tarifarios (Las Condes)'!$C:$C,MATCH($B2174,'Pliegos Tarifarios (Las Condes)'!$A:$A,0))</f>
        <v>7416.7672980999996</v>
      </c>
      <c r="O2174" s="19">
        <f>J2174*INDEX('Pliegos Tarifarios (Las Condes)'!$D:$D,MATCH($B2174,'Pliegos Tarifarios (Las Condes)'!$A:$A,0))</f>
        <v>30611.889065399999</v>
      </c>
      <c r="P2174" s="19">
        <f>H2174*INDEX('Pliegos Tarifarios (Las Condes)'!$E:$E,MATCH($B2174,'Pliegos Tarifarios (Las Condes)'!$A:$A,0))</f>
        <v>10641.6083072</v>
      </c>
      <c r="Q2174" s="19" cm="1">
        <f t="array" ref="Q2174">H2174*_xlfn.IFS(H2174&lt;=350,INDEX('Pliegos Tarifarios (Las Condes)'!$F:$F,MATCH($B2174,'Pliegos Tarifarios (Las Condes)'!$A:$A,0)),H2174&lt;=500,INDEX('Pliegos Tarifarios (Las Condes)'!$G:$G,MATCH($B2174,'Pliegos Tarifarios (Las Condes)'!$A:$A,0)),H2174&lt;=1000,INDEX('Pliegos Tarifarios (Las Condes)'!$H:$H,MATCH($B2174,'Pliegos Tarifarios (Las Condes)'!$A:$A,0)),H2174&lt;=5000,INDEX('Pliegos Tarifarios (Las Condes)'!$I:$I,MATCH($B2174,'Pliegos Tarifarios (Las Condes)'!$A:$A,0)),H2174&gt;5000,INDEX('Pliegos Tarifarios (Las Condes)'!$J:$J,MATCH($B2174,'Pliegos Tarifarios (Las Condes)'!$A:$A,0)))/1.19</f>
        <v>1929.9872887394961</v>
      </c>
      <c r="R2174" s="19">
        <f>INDEX('Pliegos Tarifarios (Las Condes)'!$K:$K,MATCH($B2174,'Pliegos Tarifarios (Las Condes)'!$A:$A,0))</f>
        <v>723.32799999999997</v>
      </c>
      <c r="S2174" s="21">
        <f t="shared" si="102"/>
        <v>149114.13424423948</v>
      </c>
      <c r="T2174" s="21">
        <f t="shared" si="103"/>
        <v>28331.685506405502</v>
      </c>
      <c r="U2174" s="19">
        <v>0</v>
      </c>
      <c r="V2174" s="21">
        <f t="shared" si="104"/>
        <v>177445.81975064499</v>
      </c>
    </row>
    <row r="2175" spans="1:22" x14ac:dyDescent="0.3">
      <c r="A2175" s="3" t="s">
        <v>144</v>
      </c>
      <c r="B2175" s="3">
        <v>5</v>
      </c>
      <c r="C2175" s="4" t="s">
        <v>186</v>
      </c>
      <c r="D2175" s="3" t="s">
        <v>910</v>
      </c>
      <c r="E2175" s="3" t="s">
        <v>121</v>
      </c>
      <c r="F2175" s="4" t="s">
        <v>911</v>
      </c>
      <c r="G2175" s="3" t="s">
        <v>16</v>
      </c>
      <c r="H2175" s="5">
        <v>823.16390000000001</v>
      </c>
      <c r="I2175" s="5">
        <v>2.2017000000000002</v>
      </c>
      <c r="J2175" s="5">
        <v>2.1724000000000001</v>
      </c>
      <c r="K2175" s="6">
        <v>0.986692101557887</v>
      </c>
      <c r="L2175" s="5">
        <v>27.44</v>
      </c>
      <c r="M2175" s="19">
        <f>H2175*INDEX('Pliegos Tarifarios (Las Condes)'!$B:$B,MATCH($B2175,'Pliegos Tarifarios (Las Condes)'!$A:$A,0))</f>
        <v>97823.151548199996</v>
      </c>
      <c r="N2175" s="19">
        <f>I2175*INDEX('Pliegos Tarifarios (Las Condes)'!$C:$C,MATCH($B2175,'Pliegos Tarifarios (Las Condes)'!$A:$A,0))</f>
        <v>7486.8170007000008</v>
      </c>
      <c r="O2175" s="19">
        <f>J2175*INDEX('Pliegos Tarifarios (Las Condes)'!$D:$D,MATCH($B2175,'Pliegos Tarifarios (Las Condes)'!$A:$A,0))</f>
        <v>30630.2186936</v>
      </c>
      <c r="P2175" s="19">
        <f>H2175*INDEX('Pliegos Tarifarios (Las Condes)'!$E:$E,MATCH($B2175,'Pliegos Tarifarios (Las Condes)'!$A:$A,0))</f>
        <v>10645.1555548</v>
      </c>
      <c r="Q2175" s="19" cm="1">
        <f t="array" ref="Q2175">H2175*_xlfn.IFS(H2175&lt;=350,INDEX('Pliegos Tarifarios (Las Condes)'!$F:$F,MATCH($B2175,'Pliegos Tarifarios (Las Condes)'!$A:$A,0)),H2175&lt;=500,INDEX('Pliegos Tarifarios (Las Condes)'!$G:$G,MATCH($B2175,'Pliegos Tarifarios (Las Condes)'!$A:$A,0)),H2175&lt;=1000,INDEX('Pliegos Tarifarios (Las Condes)'!$H:$H,MATCH($B2175,'Pliegos Tarifarios (Las Condes)'!$A:$A,0)),H2175&lt;=5000,INDEX('Pliegos Tarifarios (Las Condes)'!$I:$I,MATCH($B2175,'Pliegos Tarifarios (Las Condes)'!$A:$A,0)),H2175&gt;5000,INDEX('Pliegos Tarifarios (Las Condes)'!$J:$J,MATCH($B2175,'Pliegos Tarifarios (Las Condes)'!$A:$A,0)))/1.19</f>
        <v>1930.630625966387</v>
      </c>
      <c r="R2175" s="19">
        <f>INDEX('Pliegos Tarifarios (Las Condes)'!$K:$K,MATCH($B2175,'Pliegos Tarifarios (Las Condes)'!$A:$A,0))</f>
        <v>723.32799999999997</v>
      </c>
      <c r="S2175" s="21">
        <f t="shared" si="102"/>
        <v>149239.30142326638</v>
      </c>
      <c r="T2175" s="21">
        <f t="shared" si="103"/>
        <v>28355.467270420613</v>
      </c>
      <c r="U2175" s="19">
        <v>0</v>
      </c>
      <c r="V2175" s="21">
        <f t="shared" si="104"/>
        <v>177594.76869368699</v>
      </c>
    </row>
    <row r="2176" spans="1:22" x14ac:dyDescent="0.3">
      <c r="A2176" s="3" t="s">
        <v>144</v>
      </c>
      <c r="B2176" s="3">
        <v>5</v>
      </c>
      <c r="C2176" s="4" t="s">
        <v>186</v>
      </c>
      <c r="D2176" s="3" t="s">
        <v>912</v>
      </c>
      <c r="E2176" s="3" t="s">
        <v>121</v>
      </c>
      <c r="F2176" s="4" t="s">
        <v>913</v>
      </c>
      <c r="G2176" s="3" t="s">
        <v>16</v>
      </c>
      <c r="H2176" s="5">
        <v>822.14610000000005</v>
      </c>
      <c r="I2176" s="5">
        <v>2.2368999999999999</v>
      </c>
      <c r="J2176" s="5">
        <v>2.2368999999999999</v>
      </c>
      <c r="K2176" s="6">
        <v>1</v>
      </c>
      <c r="L2176" s="5">
        <v>27.4</v>
      </c>
      <c r="M2176" s="19">
        <f>H2176*INDEX('Pliegos Tarifarios (Las Condes)'!$B:$B,MATCH($B2176,'Pliegos Tarifarios (Las Condes)'!$A:$A,0))</f>
        <v>97702.198231799994</v>
      </c>
      <c r="N2176" s="19">
        <f>I2176*INDEX('Pliegos Tarifarios (Las Condes)'!$C:$C,MATCH($B2176,'Pliegos Tarifarios (Las Condes)'!$A:$A,0))</f>
        <v>7606.5135799</v>
      </c>
      <c r="O2176" s="19">
        <f>J2176*INDEX('Pliegos Tarifarios (Las Condes)'!$D:$D,MATCH($B2176,'Pliegos Tarifarios (Las Condes)'!$A:$A,0))</f>
        <v>31539.650246599998</v>
      </c>
      <c r="P2176" s="19">
        <f>H2176*INDEX('Pliegos Tarifarios (Las Condes)'!$E:$E,MATCH($B2176,'Pliegos Tarifarios (Las Condes)'!$A:$A,0))</f>
        <v>10631.993365200002</v>
      </c>
      <c r="Q2176" s="19" cm="1">
        <f t="array" ref="Q2176">H2176*_xlfn.IFS(H2176&lt;=350,INDEX('Pliegos Tarifarios (Las Condes)'!$F:$F,MATCH($B2176,'Pliegos Tarifarios (Las Condes)'!$A:$A,0)),H2176&lt;=500,INDEX('Pliegos Tarifarios (Las Condes)'!$G:$G,MATCH($B2176,'Pliegos Tarifarios (Las Condes)'!$A:$A,0)),H2176&lt;=1000,INDEX('Pliegos Tarifarios (Las Condes)'!$H:$H,MATCH($B2176,'Pliegos Tarifarios (Las Condes)'!$A:$A,0)),H2176&lt;=5000,INDEX('Pliegos Tarifarios (Las Condes)'!$I:$I,MATCH($B2176,'Pliegos Tarifarios (Las Condes)'!$A:$A,0)),H2176&gt;5000,INDEX('Pliegos Tarifarios (Las Condes)'!$J:$J,MATCH($B2176,'Pliegos Tarifarios (Las Condes)'!$A:$A,0)))/1.19</f>
        <v>1928.2435000840342</v>
      </c>
      <c r="R2176" s="19">
        <f>INDEX('Pliegos Tarifarios (Las Condes)'!$K:$K,MATCH($B2176,'Pliegos Tarifarios (Las Condes)'!$A:$A,0))</f>
        <v>723.32799999999997</v>
      </c>
      <c r="S2176" s="21">
        <f t="shared" si="102"/>
        <v>150131.92692358405</v>
      </c>
      <c r="T2176" s="21">
        <f t="shared" si="103"/>
        <v>28525.066115480968</v>
      </c>
      <c r="U2176" s="19">
        <v>0</v>
      </c>
      <c r="V2176" s="21">
        <f t="shared" si="104"/>
        <v>178656.99303906501</v>
      </c>
    </row>
    <row r="2177" spans="1:22" x14ac:dyDescent="0.3">
      <c r="A2177" s="3" t="s">
        <v>144</v>
      </c>
      <c r="B2177" s="3">
        <v>5</v>
      </c>
      <c r="C2177" s="4" t="s">
        <v>186</v>
      </c>
      <c r="D2177" s="3" t="s">
        <v>914</v>
      </c>
      <c r="E2177" s="3" t="s">
        <v>121</v>
      </c>
      <c r="F2177" s="4" t="s">
        <v>915</v>
      </c>
      <c r="G2177" s="3" t="s">
        <v>16</v>
      </c>
      <c r="H2177" s="5">
        <v>821.89290000000005</v>
      </c>
      <c r="I2177" s="5">
        <v>2.2271000000000001</v>
      </c>
      <c r="J2177" s="5">
        <v>2.1577000000000002</v>
      </c>
      <c r="K2177" s="6">
        <v>0.96883839971263086</v>
      </c>
      <c r="L2177" s="5">
        <v>27.4</v>
      </c>
      <c r="M2177" s="19">
        <f>H2177*INDEX('Pliegos Tarifarios (Las Condes)'!$B:$B,MATCH($B2177,'Pliegos Tarifarios (Las Condes)'!$A:$A,0))</f>
        <v>97672.108450200001</v>
      </c>
      <c r="N2177" s="19">
        <f>I2177*INDEX('Pliegos Tarifarios (Las Condes)'!$C:$C,MATCH($B2177,'Pliegos Tarifarios (Las Condes)'!$A:$A,0))</f>
        <v>7573.1889641000007</v>
      </c>
      <c r="O2177" s="19">
        <f>J2177*INDEX('Pliegos Tarifarios (Las Condes)'!$D:$D,MATCH($B2177,'Pliegos Tarifarios (Las Condes)'!$A:$A,0))</f>
        <v>30422.952897800002</v>
      </c>
      <c r="P2177" s="19">
        <f>H2177*INDEX('Pliegos Tarifarios (Las Condes)'!$E:$E,MATCH($B2177,'Pliegos Tarifarios (Las Condes)'!$A:$A,0))</f>
        <v>10628.718982800001</v>
      </c>
      <c r="Q2177" s="19" cm="1">
        <f t="array" ref="Q2177">H2177*_xlfn.IFS(H2177&lt;=350,INDEX('Pliegos Tarifarios (Las Condes)'!$F:$F,MATCH($B2177,'Pliegos Tarifarios (Las Condes)'!$A:$A,0)),H2177&lt;=500,INDEX('Pliegos Tarifarios (Las Condes)'!$G:$G,MATCH($B2177,'Pliegos Tarifarios (Las Condes)'!$A:$A,0)),H2177&lt;=1000,INDEX('Pliegos Tarifarios (Las Condes)'!$H:$H,MATCH($B2177,'Pliegos Tarifarios (Las Condes)'!$A:$A,0)),H2177&lt;=5000,INDEX('Pliegos Tarifarios (Las Condes)'!$I:$I,MATCH($B2177,'Pliegos Tarifarios (Las Condes)'!$A:$A,0)),H2177&gt;5000,INDEX('Pliegos Tarifarios (Las Condes)'!$J:$J,MATCH($B2177,'Pliegos Tarifarios (Las Condes)'!$A:$A,0)))/1.19</f>
        <v>1927.649650336135</v>
      </c>
      <c r="R2177" s="19">
        <f>INDEX('Pliegos Tarifarios (Las Condes)'!$K:$K,MATCH($B2177,'Pliegos Tarifarios (Las Condes)'!$A:$A,0))</f>
        <v>723.32799999999997</v>
      </c>
      <c r="S2177" s="21">
        <f t="shared" si="102"/>
        <v>148947.94694523612</v>
      </c>
      <c r="T2177" s="21">
        <f t="shared" si="103"/>
        <v>28300.109919594863</v>
      </c>
      <c r="U2177" s="19">
        <v>0</v>
      </c>
      <c r="V2177" s="21">
        <f t="shared" si="104"/>
        <v>177248.05686483099</v>
      </c>
    </row>
    <row r="2178" spans="1:22" x14ac:dyDescent="0.3">
      <c r="A2178" s="3" t="s">
        <v>144</v>
      </c>
      <c r="B2178" s="3">
        <v>5</v>
      </c>
      <c r="C2178" s="4" t="s">
        <v>186</v>
      </c>
      <c r="D2178" s="3" t="s">
        <v>916</v>
      </c>
      <c r="E2178" s="3" t="s">
        <v>121</v>
      </c>
      <c r="F2178" s="4" t="s">
        <v>917</v>
      </c>
      <c r="G2178" s="3" t="s">
        <v>16</v>
      </c>
      <c r="H2178" s="5">
        <v>822.56939999999997</v>
      </c>
      <c r="I2178" s="5">
        <v>2.2082000000000002</v>
      </c>
      <c r="J2178" s="5">
        <v>2.1501999999999999</v>
      </c>
      <c r="K2178" s="6">
        <v>0.97373426320079692</v>
      </c>
      <c r="L2178" s="5">
        <v>27.42</v>
      </c>
      <c r="M2178" s="19">
        <f>H2178*INDEX('Pliegos Tarifarios (Las Condes)'!$B:$B,MATCH($B2178,'Pliegos Tarifarios (Las Condes)'!$A:$A,0))</f>
        <v>97752.502357199992</v>
      </c>
      <c r="N2178" s="19">
        <f>I2178*INDEX('Pliegos Tarifarios (Las Condes)'!$C:$C,MATCH($B2178,'Pliegos Tarifarios (Las Condes)'!$A:$A,0))</f>
        <v>7508.9200622000008</v>
      </c>
      <c r="O2178" s="19">
        <f>J2178*INDEX('Pliegos Tarifarios (Las Condes)'!$D:$D,MATCH($B2178,'Pliegos Tarifarios (Las Condes)'!$A:$A,0))</f>
        <v>30317.205042799997</v>
      </c>
      <c r="P2178" s="19">
        <f>H2178*INDEX('Pliegos Tarifarios (Las Condes)'!$E:$E,MATCH($B2178,'Pliegos Tarifarios (Las Condes)'!$A:$A,0))</f>
        <v>10637.4674808</v>
      </c>
      <c r="Q2178" s="19" cm="1">
        <f t="array" ref="Q2178">H2178*_xlfn.IFS(H2178&lt;=350,INDEX('Pliegos Tarifarios (Las Condes)'!$F:$F,MATCH($B2178,'Pliegos Tarifarios (Las Condes)'!$A:$A,0)),H2178&lt;=500,INDEX('Pliegos Tarifarios (Las Condes)'!$G:$G,MATCH($B2178,'Pliegos Tarifarios (Las Condes)'!$A:$A,0)),H2178&lt;=1000,INDEX('Pliegos Tarifarios (Las Condes)'!$H:$H,MATCH($B2178,'Pliegos Tarifarios (Las Condes)'!$A:$A,0)),H2178&lt;=5000,INDEX('Pliegos Tarifarios (Las Condes)'!$I:$I,MATCH($B2178,'Pliegos Tarifarios (Las Condes)'!$A:$A,0)),H2178&gt;5000,INDEX('Pliegos Tarifarios (Las Condes)'!$J:$J,MATCH($B2178,'Pliegos Tarifarios (Las Condes)'!$A:$A,0)))/1.19</f>
        <v>1929.2362986554624</v>
      </c>
      <c r="R2178" s="19">
        <f>INDEX('Pliegos Tarifarios (Las Condes)'!$K:$K,MATCH($B2178,'Pliegos Tarifarios (Las Condes)'!$A:$A,0))</f>
        <v>723.32799999999997</v>
      </c>
      <c r="S2178" s="21">
        <f t="shared" si="102"/>
        <v>148868.65924165546</v>
      </c>
      <c r="T2178" s="21">
        <f t="shared" si="103"/>
        <v>28285.045255914538</v>
      </c>
      <c r="U2178" s="19">
        <v>0</v>
      </c>
      <c r="V2178" s="21">
        <f t="shared" si="104"/>
        <v>177153.70449757</v>
      </c>
    </row>
    <row r="2179" spans="1:22" x14ac:dyDescent="0.3">
      <c r="A2179" s="3" t="s">
        <v>144</v>
      </c>
      <c r="B2179" s="3">
        <v>5</v>
      </c>
      <c r="C2179" s="4" t="s">
        <v>186</v>
      </c>
      <c r="D2179" s="3" t="s">
        <v>918</v>
      </c>
      <c r="E2179" s="3" t="s">
        <v>121</v>
      </c>
      <c r="F2179" s="4" t="s">
        <v>919</v>
      </c>
      <c r="G2179" s="3" t="s">
        <v>16</v>
      </c>
      <c r="H2179" s="5">
        <v>822.00639999999999</v>
      </c>
      <c r="I2179" s="5">
        <v>2.2759999999999998</v>
      </c>
      <c r="J2179" s="5">
        <v>2.1745000000000001</v>
      </c>
      <c r="K2179" s="6">
        <v>0.95540421792618646</v>
      </c>
      <c r="L2179" s="5">
        <v>27.4</v>
      </c>
      <c r="M2179" s="19">
        <f>H2179*INDEX('Pliegos Tarifarios (Las Condes)'!$B:$B,MATCH($B2179,'Pliegos Tarifarios (Las Condes)'!$A:$A,0))</f>
        <v>97685.596563199986</v>
      </c>
      <c r="N2179" s="19">
        <f>I2179*INDEX('Pliegos Tarifarios (Las Condes)'!$C:$C,MATCH($B2179,'Pliegos Tarifarios (Las Condes)'!$A:$A,0))</f>
        <v>7739.4719959999993</v>
      </c>
      <c r="O2179" s="19">
        <f>J2179*INDEX('Pliegos Tarifarios (Las Condes)'!$D:$D,MATCH($B2179,'Pliegos Tarifarios (Las Condes)'!$A:$A,0))</f>
        <v>30659.828093</v>
      </c>
      <c r="P2179" s="19">
        <f>H2179*INDEX('Pliegos Tarifarios (Las Condes)'!$E:$E,MATCH($B2179,'Pliegos Tarifarios (Las Condes)'!$A:$A,0))</f>
        <v>10630.186764800001</v>
      </c>
      <c r="Q2179" s="19" cm="1">
        <f t="array" ref="Q2179">H2179*_xlfn.IFS(H2179&lt;=350,INDEX('Pliegos Tarifarios (Las Condes)'!$F:$F,MATCH($B2179,'Pliegos Tarifarios (Las Condes)'!$A:$A,0)),H2179&lt;=500,INDEX('Pliegos Tarifarios (Las Condes)'!$G:$G,MATCH($B2179,'Pliegos Tarifarios (Las Condes)'!$A:$A,0)),H2179&lt;=1000,INDEX('Pliegos Tarifarios (Las Condes)'!$H:$H,MATCH($B2179,'Pliegos Tarifarios (Las Condes)'!$A:$A,0)),H2179&lt;=5000,INDEX('Pliegos Tarifarios (Las Condes)'!$I:$I,MATCH($B2179,'Pliegos Tarifarios (Las Condes)'!$A:$A,0)),H2179&gt;5000,INDEX('Pliegos Tarifarios (Las Condes)'!$J:$J,MATCH($B2179,'Pliegos Tarifarios (Las Condes)'!$A:$A,0)))/1.19</f>
        <v>1927.9158507563029</v>
      </c>
      <c r="R2179" s="19">
        <f>INDEX('Pliegos Tarifarios (Las Condes)'!$K:$K,MATCH($B2179,'Pliegos Tarifarios (Las Condes)'!$A:$A,0))</f>
        <v>723.32799999999997</v>
      </c>
      <c r="S2179" s="21">
        <f t="shared" si="102"/>
        <v>149366.32726775628</v>
      </c>
      <c r="T2179" s="21">
        <f t="shared" si="103"/>
        <v>28379.602180873691</v>
      </c>
      <c r="U2179" s="19">
        <v>0</v>
      </c>
      <c r="V2179" s="21">
        <f t="shared" si="104"/>
        <v>177745.92944862996</v>
      </c>
    </row>
    <row r="2180" spans="1:22" x14ac:dyDescent="0.3">
      <c r="A2180" s="3" t="s">
        <v>144</v>
      </c>
      <c r="B2180" s="3">
        <v>5</v>
      </c>
      <c r="C2180" s="4" t="s">
        <v>186</v>
      </c>
      <c r="D2180" s="3" t="s">
        <v>920</v>
      </c>
      <c r="E2180" s="3" t="s">
        <v>121</v>
      </c>
      <c r="F2180" s="4" t="s">
        <v>921</v>
      </c>
      <c r="G2180" s="3" t="s">
        <v>16</v>
      </c>
      <c r="H2180" s="5">
        <v>823.72370000000001</v>
      </c>
      <c r="I2180" s="5">
        <v>2.2225999999999999</v>
      </c>
      <c r="J2180" s="5">
        <v>2.1694</v>
      </c>
      <c r="K2180" s="6">
        <v>0.97606406910825161</v>
      </c>
      <c r="L2180" s="5">
        <v>27.46</v>
      </c>
      <c r="M2180" s="19">
        <f>H2180*INDEX('Pliegos Tarifarios (Las Condes)'!$B:$B,MATCH($B2180,'Pliegos Tarifarios (Las Condes)'!$A:$A,0))</f>
        <v>97889.677060599992</v>
      </c>
      <c r="N2180" s="19">
        <f>I2180*INDEX('Pliegos Tarifarios (Las Condes)'!$C:$C,MATCH($B2180,'Pliegos Tarifarios (Las Condes)'!$A:$A,0))</f>
        <v>7557.8868445999997</v>
      </c>
      <c r="O2180" s="19">
        <f>J2180*INDEX('Pliegos Tarifarios (Las Condes)'!$D:$D,MATCH($B2180,'Pliegos Tarifarios (Las Condes)'!$A:$A,0))</f>
        <v>30587.9195516</v>
      </c>
      <c r="P2180" s="19">
        <f>H2180*INDEX('Pliegos Tarifarios (Las Condes)'!$E:$E,MATCH($B2180,'Pliegos Tarifarios (Las Condes)'!$A:$A,0))</f>
        <v>10652.3948884</v>
      </c>
      <c r="Q2180" s="19" cm="1">
        <f t="array" ref="Q2180">H2180*_xlfn.IFS(H2180&lt;=350,INDEX('Pliegos Tarifarios (Las Condes)'!$F:$F,MATCH($B2180,'Pliegos Tarifarios (Las Condes)'!$A:$A,0)),H2180&lt;=500,INDEX('Pliegos Tarifarios (Las Condes)'!$G:$G,MATCH($B2180,'Pliegos Tarifarios (Las Condes)'!$A:$A,0)),H2180&lt;=1000,INDEX('Pliegos Tarifarios (Las Condes)'!$H:$H,MATCH($B2180,'Pliegos Tarifarios (Las Condes)'!$A:$A,0)),H2180&lt;=5000,INDEX('Pliegos Tarifarios (Las Condes)'!$I:$I,MATCH($B2180,'Pliegos Tarifarios (Las Condes)'!$A:$A,0)),H2180&gt;5000,INDEX('Pliegos Tarifarios (Las Condes)'!$J:$J,MATCH($B2180,'Pliegos Tarifarios (Las Condes)'!$A:$A,0)))/1.19</f>
        <v>1931.9435686554625</v>
      </c>
      <c r="R2180" s="19">
        <f>INDEX('Pliegos Tarifarios (Las Condes)'!$K:$K,MATCH($B2180,'Pliegos Tarifarios (Las Condes)'!$A:$A,0))</f>
        <v>723.32799999999997</v>
      </c>
      <c r="S2180" s="21">
        <f t="shared" si="102"/>
        <v>149343.14991385548</v>
      </c>
      <c r="T2180" s="21">
        <f t="shared" si="103"/>
        <v>28375.198483632543</v>
      </c>
      <c r="U2180" s="19">
        <v>0</v>
      </c>
      <c r="V2180" s="21">
        <f t="shared" si="104"/>
        <v>177718.34839748801</v>
      </c>
    </row>
    <row r="2181" spans="1:22" x14ac:dyDescent="0.3">
      <c r="A2181" s="3" t="s">
        <v>144</v>
      </c>
      <c r="B2181" s="3">
        <v>5</v>
      </c>
      <c r="C2181" s="4" t="s">
        <v>186</v>
      </c>
      <c r="D2181" s="3" t="s">
        <v>922</v>
      </c>
      <c r="E2181" s="3" t="s">
        <v>121</v>
      </c>
      <c r="F2181" s="4" t="s">
        <v>923</v>
      </c>
      <c r="G2181" s="3" t="s">
        <v>16</v>
      </c>
      <c r="H2181" s="5">
        <v>822.56769999999995</v>
      </c>
      <c r="I2181" s="5">
        <v>2.2214999999999998</v>
      </c>
      <c r="J2181" s="5">
        <v>2.2214999999999998</v>
      </c>
      <c r="K2181" s="6">
        <v>1</v>
      </c>
      <c r="L2181" s="5">
        <v>27.42</v>
      </c>
      <c r="M2181" s="19">
        <f>H2181*INDEX('Pliegos Tarifarios (Las Condes)'!$B:$B,MATCH($B2181,'Pliegos Tarifarios (Las Condes)'!$A:$A,0))</f>
        <v>97752.300332599989</v>
      </c>
      <c r="N2181" s="19">
        <f>I2181*INDEX('Pliegos Tarifarios (Las Condes)'!$C:$C,MATCH($B2181,'Pliegos Tarifarios (Las Condes)'!$A:$A,0))</f>
        <v>7554.1463264999993</v>
      </c>
      <c r="O2181" s="19">
        <f>J2181*INDEX('Pliegos Tarifarios (Las Condes)'!$D:$D,MATCH($B2181,'Pliegos Tarifarios (Las Condes)'!$A:$A,0))</f>
        <v>31322.514650999998</v>
      </c>
      <c r="P2181" s="19">
        <f>H2181*INDEX('Pliegos Tarifarios (Las Condes)'!$E:$E,MATCH($B2181,'Pliegos Tarifarios (Las Condes)'!$A:$A,0))</f>
        <v>10637.4454964</v>
      </c>
      <c r="Q2181" s="19" cm="1">
        <f t="array" ref="Q2181">H2181*_xlfn.IFS(H2181&lt;=350,INDEX('Pliegos Tarifarios (Las Condes)'!$F:$F,MATCH($B2181,'Pliegos Tarifarios (Las Condes)'!$A:$A,0)),H2181&lt;=500,INDEX('Pliegos Tarifarios (Las Condes)'!$G:$G,MATCH($B2181,'Pliegos Tarifarios (Las Condes)'!$A:$A,0)),H2181&lt;=1000,INDEX('Pliegos Tarifarios (Las Condes)'!$H:$H,MATCH($B2181,'Pliegos Tarifarios (Las Condes)'!$A:$A,0)),H2181&lt;=5000,INDEX('Pliegos Tarifarios (Las Condes)'!$I:$I,MATCH($B2181,'Pliegos Tarifarios (Las Condes)'!$A:$A,0)),H2181&gt;5000,INDEX('Pliegos Tarifarios (Las Condes)'!$J:$J,MATCH($B2181,'Pliegos Tarifarios (Las Condes)'!$A:$A,0)))/1.19</f>
        <v>1929.2323115126051</v>
      </c>
      <c r="R2181" s="19">
        <f>INDEX('Pliegos Tarifarios (Las Condes)'!$K:$K,MATCH($B2181,'Pliegos Tarifarios (Las Condes)'!$A:$A,0))</f>
        <v>723.32799999999997</v>
      </c>
      <c r="S2181" s="21">
        <f t="shared" si="102"/>
        <v>149918.9671180126</v>
      </c>
      <c r="T2181" s="21">
        <f t="shared" si="103"/>
        <v>28484.603752422394</v>
      </c>
      <c r="U2181" s="19">
        <v>0</v>
      </c>
      <c r="V2181" s="21">
        <f t="shared" si="104"/>
        <v>178403.57087043498</v>
      </c>
    </row>
    <row r="2182" spans="1:22" x14ac:dyDescent="0.3">
      <c r="A2182" s="3" t="s">
        <v>144</v>
      </c>
      <c r="B2182" s="3">
        <v>5</v>
      </c>
      <c r="C2182" s="4" t="s">
        <v>186</v>
      </c>
      <c r="D2182" s="3" t="s">
        <v>924</v>
      </c>
      <c r="E2182" s="3" t="s">
        <v>121</v>
      </c>
      <c r="F2182" s="4" t="s">
        <v>925</v>
      </c>
      <c r="G2182" s="3" t="s">
        <v>16</v>
      </c>
      <c r="H2182" s="5">
        <v>823.1318</v>
      </c>
      <c r="I2182" s="5">
        <v>2.2256</v>
      </c>
      <c r="J2182" s="5">
        <v>2.2256</v>
      </c>
      <c r="K2182" s="6">
        <v>1</v>
      </c>
      <c r="L2182" s="5">
        <v>27.44</v>
      </c>
      <c r="M2182" s="19">
        <f>H2182*INDEX('Pliegos Tarifarios (Las Condes)'!$B:$B,MATCH($B2182,'Pliegos Tarifarios (Las Condes)'!$A:$A,0))</f>
        <v>97819.336848399995</v>
      </c>
      <c r="N2182" s="19">
        <f>I2182*INDEX('Pliegos Tarifarios (Las Condes)'!$C:$C,MATCH($B2182,'Pliegos Tarifarios (Las Condes)'!$A:$A,0))</f>
        <v>7568.0882576000004</v>
      </c>
      <c r="O2182" s="19">
        <f>J2182*INDEX('Pliegos Tarifarios (Las Condes)'!$D:$D,MATCH($B2182,'Pliegos Tarifarios (Las Condes)'!$A:$A,0))</f>
        <v>31380.323478400001</v>
      </c>
      <c r="P2182" s="19">
        <f>H2182*INDEX('Pliegos Tarifarios (Las Condes)'!$E:$E,MATCH($B2182,'Pliegos Tarifarios (Las Condes)'!$A:$A,0))</f>
        <v>10644.740437599999</v>
      </c>
      <c r="Q2182" s="19" cm="1">
        <f t="array" ref="Q2182">H2182*_xlfn.IFS(H2182&lt;=350,INDEX('Pliegos Tarifarios (Las Condes)'!$F:$F,MATCH($B2182,'Pliegos Tarifarios (Las Condes)'!$A:$A,0)),H2182&lt;=500,INDEX('Pliegos Tarifarios (Las Condes)'!$G:$G,MATCH($B2182,'Pliegos Tarifarios (Las Condes)'!$A:$A,0)),H2182&lt;=1000,INDEX('Pliegos Tarifarios (Las Condes)'!$H:$H,MATCH($B2182,'Pliegos Tarifarios (Las Condes)'!$A:$A,0)),H2182&lt;=5000,INDEX('Pliegos Tarifarios (Las Condes)'!$I:$I,MATCH($B2182,'Pliegos Tarifarios (Las Condes)'!$A:$A,0)),H2182&gt;5000,INDEX('Pliegos Tarifarios (Las Condes)'!$J:$J,MATCH($B2182,'Pliegos Tarifarios (Las Condes)'!$A:$A,0)))/1.19</f>
        <v>1930.5553393277314</v>
      </c>
      <c r="R2182" s="19">
        <f>INDEX('Pliegos Tarifarios (Las Condes)'!$K:$K,MATCH($B2182,'Pliegos Tarifarios (Las Condes)'!$A:$A,0))</f>
        <v>723.32799999999997</v>
      </c>
      <c r="S2182" s="21">
        <f t="shared" si="102"/>
        <v>150066.37236132773</v>
      </c>
      <c r="T2182" s="21">
        <f t="shared" si="103"/>
        <v>28512.610748652267</v>
      </c>
      <c r="U2182" s="19">
        <v>0</v>
      </c>
      <c r="V2182" s="21">
        <f t="shared" si="104"/>
        <v>178578.98310998001</v>
      </c>
    </row>
    <row r="2183" spans="1:22" x14ac:dyDescent="0.3">
      <c r="A2183" s="3" t="s">
        <v>144</v>
      </c>
      <c r="B2183" s="3">
        <v>5</v>
      </c>
      <c r="C2183" s="4" t="s">
        <v>186</v>
      </c>
      <c r="D2183" s="3" t="s">
        <v>926</v>
      </c>
      <c r="E2183" s="3" t="s">
        <v>121</v>
      </c>
      <c r="F2183" s="4" t="s">
        <v>927</v>
      </c>
      <c r="G2183" s="3" t="s">
        <v>16</v>
      </c>
      <c r="H2183" s="5">
        <v>822.78880000000004</v>
      </c>
      <c r="I2183" s="5">
        <v>2.3277999999999999</v>
      </c>
      <c r="J2183" s="5">
        <v>2.1829000000000001</v>
      </c>
      <c r="K2183" s="6">
        <v>0.93775238422544904</v>
      </c>
      <c r="L2183" s="5">
        <v>27.43</v>
      </c>
      <c r="M2183" s="19">
        <f>H2183*INDEX('Pliegos Tarifarios (Las Condes)'!$B:$B,MATCH($B2183,'Pliegos Tarifarios (Las Condes)'!$A:$A,0))</f>
        <v>97778.575414399995</v>
      </c>
      <c r="N2183" s="19">
        <f>I2183*INDEX('Pliegos Tarifarios (Las Condes)'!$C:$C,MATCH($B2183,'Pliegos Tarifarios (Las Condes)'!$A:$A,0))</f>
        <v>7915.6163938</v>
      </c>
      <c r="O2183" s="19">
        <f>J2183*INDEX('Pliegos Tarifarios (Las Condes)'!$D:$D,MATCH($B2183,'Pliegos Tarifarios (Las Condes)'!$A:$A,0))</f>
        <v>30778.265690600001</v>
      </c>
      <c r="P2183" s="19">
        <f>H2183*INDEX('Pliegos Tarifarios (Las Condes)'!$E:$E,MATCH($B2183,'Pliegos Tarifarios (Las Condes)'!$A:$A,0))</f>
        <v>10640.3047616</v>
      </c>
      <c r="Q2183" s="19" cm="1">
        <f t="array" ref="Q2183">H2183*_xlfn.IFS(H2183&lt;=350,INDEX('Pliegos Tarifarios (Las Condes)'!$F:$F,MATCH($B2183,'Pliegos Tarifarios (Las Condes)'!$A:$A,0)),H2183&lt;=500,INDEX('Pliegos Tarifarios (Las Condes)'!$G:$G,MATCH($B2183,'Pliegos Tarifarios (Las Condes)'!$A:$A,0)),H2183&lt;=1000,INDEX('Pliegos Tarifarios (Las Condes)'!$H:$H,MATCH($B2183,'Pliegos Tarifarios (Las Condes)'!$A:$A,0)),H2183&lt;=5000,INDEX('Pliegos Tarifarios (Las Condes)'!$I:$I,MATCH($B2183,'Pliegos Tarifarios (Las Condes)'!$A:$A,0)),H2183&gt;5000,INDEX('Pliegos Tarifarios (Las Condes)'!$J:$J,MATCH($B2183,'Pliegos Tarifarios (Las Condes)'!$A:$A,0)))/1.19</f>
        <v>1929.7508746218491</v>
      </c>
      <c r="R2183" s="19">
        <f>INDEX('Pliegos Tarifarios (Las Condes)'!$K:$K,MATCH($B2183,'Pliegos Tarifarios (Las Condes)'!$A:$A,0))</f>
        <v>723.32799999999997</v>
      </c>
      <c r="S2183" s="21">
        <f t="shared" si="102"/>
        <v>149765.84113502185</v>
      </c>
      <c r="T2183" s="21">
        <f t="shared" si="103"/>
        <v>28455.509815654153</v>
      </c>
      <c r="U2183" s="19">
        <v>0</v>
      </c>
      <c r="V2183" s="21">
        <f t="shared" si="104"/>
        <v>178221.35095067602</v>
      </c>
    </row>
    <row r="2184" spans="1:22" x14ac:dyDescent="0.3">
      <c r="A2184" s="3" t="s">
        <v>144</v>
      </c>
      <c r="B2184" s="3">
        <v>5</v>
      </c>
      <c r="C2184" s="4" t="s">
        <v>186</v>
      </c>
      <c r="D2184" s="3" t="s">
        <v>928</v>
      </c>
      <c r="E2184" s="3" t="s">
        <v>121</v>
      </c>
      <c r="F2184" s="4" t="s">
        <v>929</v>
      </c>
      <c r="G2184" s="3" t="s">
        <v>16</v>
      </c>
      <c r="H2184" s="5">
        <v>821.31799999999998</v>
      </c>
      <c r="I2184" s="5">
        <v>2.2349999999999999</v>
      </c>
      <c r="J2184" s="5">
        <v>2.2336999999999998</v>
      </c>
      <c r="K2184" s="6">
        <v>0.99941834451901568</v>
      </c>
      <c r="L2184" s="5">
        <v>27.38</v>
      </c>
      <c r="M2184" s="19">
        <f>H2184*INDEX('Pliegos Tarifarios (Las Condes)'!$B:$B,MATCH($B2184,'Pliegos Tarifarios (Las Condes)'!$A:$A,0))</f>
        <v>97603.78848399999</v>
      </c>
      <c r="N2184" s="19">
        <f>I2184*INDEX('Pliegos Tarifarios (Las Condes)'!$C:$C,MATCH($B2184,'Pliegos Tarifarios (Las Condes)'!$A:$A,0))</f>
        <v>7600.0526849999997</v>
      </c>
      <c r="O2184" s="19">
        <f>J2184*INDEX('Pliegos Tarifarios (Las Condes)'!$D:$D,MATCH($B2184,'Pliegos Tarifarios (Las Condes)'!$A:$A,0))</f>
        <v>31494.531161799998</v>
      </c>
      <c r="P2184" s="19">
        <f>H2184*INDEX('Pliegos Tarifarios (Las Condes)'!$E:$E,MATCH($B2184,'Pliegos Tarifarios (Las Condes)'!$A:$A,0))</f>
        <v>10621.284376</v>
      </c>
      <c r="Q2184" s="19" cm="1">
        <f t="array" ref="Q2184">H2184*_xlfn.IFS(H2184&lt;=350,INDEX('Pliegos Tarifarios (Las Condes)'!$F:$F,MATCH($B2184,'Pliegos Tarifarios (Las Condes)'!$A:$A,0)),H2184&lt;=500,INDEX('Pliegos Tarifarios (Las Condes)'!$G:$G,MATCH($B2184,'Pliegos Tarifarios (Las Condes)'!$A:$A,0)),H2184&lt;=1000,INDEX('Pliegos Tarifarios (Las Condes)'!$H:$H,MATCH($B2184,'Pliegos Tarifarios (Las Condes)'!$A:$A,0)),H2184&lt;=5000,INDEX('Pliegos Tarifarios (Las Condes)'!$I:$I,MATCH($B2184,'Pliegos Tarifarios (Las Condes)'!$A:$A,0)),H2184&gt;5000,INDEX('Pliegos Tarifarios (Las Condes)'!$J:$J,MATCH($B2184,'Pliegos Tarifarios (Las Condes)'!$A:$A,0)))/1.19</f>
        <v>1926.3012924369752</v>
      </c>
      <c r="R2184" s="19">
        <f>INDEX('Pliegos Tarifarios (Las Condes)'!$K:$K,MATCH($B2184,'Pliegos Tarifarios (Las Condes)'!$A:$A,0))</f>
        <v>723.32799999999997</v>
      </c>
      <c r="S2184" s="21">
        <f t="shared" si="102"/>
        <v>149969.28599923698</v>
      </c>
      <c r="T2184" s="21">
        <f t="shared" si="103"/>
        <v>28494.164339855026</v>
      </c>
      <c r="U2184" s="19">
        <v>0</v>
      </c>
      <c r="V2184" s="21">
        <f t="shared" si="104"/>
        <v>178463.450339092</v>
      </c>
    </row>
    <row r="2185" spans="1:22" x14ac:dyDescent="0.3">
      <c r="A2185" s="3" t="s">
        <v>144</v>
      </c>
      <c r="B2185" s="3">
        <v>5</v>
      </c>
      <c r="C2185" s="4" t="s">
        <v>186</v>
      </c>
      <c r="D2185" s="3" t="s">
        <v>930</v>
      </c>
      <c r="E2185" s="3" t="s">
        <v>121</v>
      </c>
      <c r="F2185" s="4" t="s">
        <v>931</v>
      </c>
      <c r="G2185" s="3" t="s">
        <v>16</v>
      </c>
      <c r="H2185" s="5">
        <v>823.49289999999996</v>
      </c>
      <c r="I2185" s="5">
        <v>2.2323</v>
      </c>
      <c r="J2185" s="5">
        <v>2.2157</v>
      </c>
      <c r="K2185" s="6">
        <v>0.99256372351386468</v>
      </c>
      <c r="L2185" s="5">
        <v>27.45</v>
      </c>
      <c r="M2185" s="19">
        <f>H2185*INDEX('Pliegos Tarifarios (Las Condes)'!$B:$B,MATCH($B2185,'Pliegos Tarifarios (Las Condes)'!$A:$A,0))</f>
        <v>97862.249250199995</v>
      </c>
      <c r="N2185" s="19">
        <f>I2185*INDEX('Pliegos Tarifarios (Las Condes)'!$C:$C,MATCH($B2185,'Pliegos Tarifarios (Las Condes)'!$A:$A,0))</f>
        <v>7590.8714132999994</v>
      </c>
      <c r="O2185" s="19">
        <f>J2185*INDEX('Pliegos Tarifarios (Las Condes)'!$D:$D,MATCH($B2185,'Pliegos Tarifarios (Las Condes)'!$A:$A,0))</f>
        <v>31240.736309799999</v>
      </c>
      <c r="P2185" s="19">
        <f>H2185*INDEX('Pliegos Tarifarios (Las Condes)'!$E:$E,MATCH($B2185,'Pliegos Tarifarios (Las Condes)'!$A:$A,0))</f>
        <v>10649.4101828</v>
      </c>
      <c r="Q2185" s="19" cm="1">
        <f t="array" ref="Q2185">H2185*_xlfn.IFS(H2185&lt;=350,INDEX('Pliegos Tarifarios (Las Condes)'!$F:$F,MATCH($B2185,'Pliegos Tarifarios (Las Condes)'!$A:$A,0)),H2185&lt;=500,INDEX('Pliegos Tarifarios (Las Condes)'!$G:$G,MATCH($B2185,'Pliegos Tarifarios (Las Condes)'!$A:$A,0)),H2185&lt;=1000,INDEX('Pliegos Tarifarios (Las Condes)'!$H:$H,MATCH($B2185,'Pliegos Tarifarios (Las Condes)'!$A:$A,0)),H2185&lt;=5000,INDEX('Pliegos Tarifarios (Las Condes)'!$I:$I,MATCH($B2185,'Pliegos Tarifarios (Las Condes)'!$A:$A,0)),H2185&gt;5000,INDEX('Pliegos Tarifarios (Las Condes)'!$J:$J,MATCH($B2185,'Pliegos Tarifarios (Las Condes)'!$A:$A,0)))/1.19</f>
        <v>1931.4022553781515</v>
      </c>
      <c r="R2185" s="19">
        <f>INDEX('Pliegos Tarifarios (Las Condes)'!$K:$K,MATCH($B2185,'Pliegos Tarifarios (Las Condes)'!$A:$A,0))</f>
        <v>723.32799999999997</v>
      </c>
      <c r="S2185" s="21">
        <f t="shared" ref="S2185:S2248" si="105">SUM(M2185:R2185)</f>
        <v>149997.99741147814</v>
      </c>
      <c r="T2185" s="21">
        <f t="shared" ref="T2185:T2248" si="106">S2185*0.19</f>
        <v>28499.619508180847</v>
      </c>
      <c r="U2185" s="19">
        <v>0</v>
      </c>
      <c r="V2185" s="21">
        <f t="shared" ref="V2185:V2248" si="107">SUM(S2185:T2185)</f>
        <v>178497.61691965899</v>
      </c>
    </row>
    <row r="2186" spans="1:22" x14ac:dyDescent="0.3">
      <c r="A2186" s="3" t="s">
        <v>144</v>
      </c>
      <c r="B2186" s="3">
        <v>5</v>
      </c>
      <c r="C2186" s="4" t="s">
        <v>186</v>
      </c>
      <c r="D2186" s="3" t="s">
        <v>932</v>
      </c>
      <c r="E2186" s="3" t="s">
        <v>121</v>
      </c>
      <c r="F2186" s="4" t="s">
        <v>933</v>
      </c>
      <c r="G2186" s="3" t="s">
        <v>16</v>
      </c>
      <c r="H2186" s="5">
        <v>821.13800000000003</v>
      </c>
      <c r="I2186" s="5">
        <v>2.1947999999999999</v>
      </c>
      <c r="J2186" s="5">
        <v>2.1947999999999999</v>
      </c>
      <c r="K2186" s="6">
        <v>1</v>
      </c>
      <c r="L2186" s="5">
        <v>27.37</v>
      </c>
      <c r="M2186" s="19">
        <f>H2186*INDEX('Pliegos Tarifarios (Las Condes)'!$B:$B,MATCH($B2186,'Pliegos Tarifarios (Las Condes)'!$A:$A,0))</f>
        <v>97582.397643999997</v>
      </c>
      <c r="N2186" s="19">
        <f>I2186*INDEX('Pliegos Tarifarios (Las Condes)'!$C:$C,MATCH($B2186,'Pliegos Tarifarios (Las Condes)'!$A:$A,0))</f>
        <v>7463.3537507999999</v>
      </c>
      <c r="O2186" s="19">
        <f>J2186*INDEX('Pliegos Tarifarios (Las Condes)'!$D:$D,MATCH($B2186,'Pliegos Tarifarios (Las Condes)'!$A:$A,0))</f>
        <v>30946.052287199996</v>
      </c>
      <c r="P2186" s="19">
        <f>H2186*INDEX('Pliegos Tarifarios (Las Condes)'!$E:$E,MATCH($B2186,'Pliegos Tarifarios (Las Condes)'!$A:$A,0))</f>
        <v>10618.956616000001</v>
      </c>
      <c r="Q2186" s="19" cm="1">
        <f t="array" ref="Q2186">H2186*_xlfn.IFS(H2186&lt;=350,INDEX('Pliegos Tarifarios (Las Condes)'!$F:$F,MATCH($B2186,'Pliegos Tarifarios (Las Condes)'!$A:$A,0)),H2186&lt;=500,INDEX('Pliegos Tarifarios (Las Condes)'!$G:$G,MATCH($B2186,'Pliegos Tarifarios (Las Condes)'!$A:$A,0)),H2186&lt;=1000,INDEX('Pliegos Tarifarios (Las Condes)'!$H:$H,MATCH($B2186,'Pliegos Tarifarios (Las Condes)'!$A:$A,0)),H2186&lt;=5000,INDEX('Pliegos Tarifarios (Las Condes)'!$I:$I,MATCH($B2186,'Pliegos Tarifarios (Las Condes)'!$A:$A,0)),H2186&gt;5000,INDEX('Pliegos Tarifarios (Las Condes)'!$J:$J,MATCH($B2186,'Pliegos Tarifarios (Las Condes)'!$A:$A,0)))/1.19</f>
        <v>1925.8791243697485</v>
      </c>
      <c r="R2186" s="19">
        <f>INDEX('Pliegos Tarifarios (Las Condes)'!$K:$K,MATCH($B2186,'Pliegos Tarifarios (Las Condes)'!$A:$A,0))</f>
        <v>723.32799999999997</v>
      </c>
      <c r="S2186" s="21">
        <f t="shared" si="105"/>
        <v>149259.96742236975</v>
      </c>
      <c r="T2186" s="21">
        <f t="shared" si="106"/>
        <v>28359.393810250254</v>
      </c>
      <c r="U2186" s="19">
        <v>0</v>
      </c>
      <c r="V2186" s="21">
        <f t="shared" si="107"/>
        <v>177619.36123261999</v>
      </c>
    </row>
    <row r="2187" spans="1:22" x14ac:dyDescent="0.3">
      <c r="A2187" s="3" t="s">
        <v>144</v>
      </c>
      <c r="B2187" s="3">
        <v>5</v>
      </c>
      <c r="C2187" s="4" t="s">
        <v>186</v>
      </c>
      <c r="D2187" s="3" t="s">
        <v>934</v>
      </c>
      <c r="E2187" s="3" t="s">
        <v>121</v>
      </c>
      <c r="F2187" s="4" t="s">
        <v>935</v>
      </c>
      <c r="G2187" s="3" t="s">
        <v>16</v>
      </c>
      <c r="H2187" s="5">
        <v>821.98670000000004</v>
      </c>
      <c r="I2187" s="5">
        <v>2.2159</v>
      </c>
      <c r="J2187" s="5">
        <v>2.2122999999999999</v>
      </c>
      <c r="K2187" s="6">
        <v>0.99837537795026854</v>
      </c>
      <c r="L2187" s="5">
        <v>27.4</v>
      </c>
      <c r="M2187" s="19">
        <f>H2187*INDEX('Pliegos Tarifarios (Las Condes)'!$B:$B,MATCH($B2187,'Pliegos Tarifarios (Las Condes)'!$A:$A,0))</f>
        <v>97683.255454600003</v>
      </c>
      <c r="N2187" s="19">
        <f>I2187*INDEX('Pliegos Tarifarios (Las Condes)'!$C:$C,MATCH($B2187,'Pliegos Tarifarios (Las Condes)'!$A:$A,0))</f>
        <v>7535.1036888999997</v>
      </c>
      <c r="O2187" s="19">
        <f>J2187*INDEX('Pliegos Tarifarios (Las Condes)'!$D:$D,MATCH($B2187,'Pliegos Tarifarios (Las Condes)'!$A:$A,0))</f>
        <v>31192.797282199997</v>
      </c>
      <c r="P2187" s="19">
        <f>H2187*INDEX('Pliegos Tarifarios (Las Condes)'!$E:$E,MATCH($B2187,'Pliegos Tarifarios (Las Condes)'!$A:$A,0))</f>
        <v>10629.932004400001</v>
      </c>
      <c r="Q2187" s="19" cm="1">
        <f t="array" ref="Q2187">H2187*_xlfn.IFS(H2187&lt;=350,INDEX('Pliegos Tarifarios (Las Condes)'!$F:$F,MATCH($B2187,'Pliegos Tarifarios (Las Condes)'!$A:$A,0)),H2187&lt;=500,INDEX('Pliegos Tarifarios (Las Condes)'!$G:$G,MATCH($B2187,'Pliegos Tarifarios (Las Condes)'!$A:$A,0)),H2187&lt;=1000,INDEX('Pliegos Tarifarios (Las Condes)'!$H:$H,MATCH($B2187,'Pliegos Tarifarios (Las Condes)'!$A:$A,0)),H2187&lt;=5000,INDEX('Pliegos Tarifarios (Las Condes)'!$I:$I,MATCH($B2187,'Pliegos Tarifarios (Las Condes)'!$A:$A,0)),H2187&gt;5000,INDEX('Pliegos Tarifarios (Las Condes)'!$J:$J,MATCH($B2187,'Pliegos Tarifarios (Las Condes)'!$A:$A,0)))/1.19</f>
        <v>1927.869646806723</v>
      </c>
      <c r="R2187" s="19">
        <f>INDEX('Pliegos Tarifarios (Las Condes)'!$K:$K,MATCH($B2187,'Pliegos Tarifarios (Las Condes)'!$A:$A,0))</f>
        <v>723.32799999999997</v>
      </c>
      <c r="S2187" s="21">
        <f t="shared" si="105"/>
        <v>149692.28607690675</v>
      </c>
      <c r="T2187" s="21">
        <f t="shared" si="106"/>
        <v>28441.534354612282</v>
      </c>
      <c r="U2187" s="19">
        <v>0</v>
      </c>
      <c r="V2187" s="21">
        <f t="shared" si="107"/>
        <v>178133.82043151904</v>
      </c>
    </row>
    <row r="2188" spans="1:22" x14ac:dyDescent="0.3">
      <c r="A2188" s="3" t="s">
        <v>144</v>
      </c>
      <c r="B2188" s="3">
        <v>5</v>
      </c>
      <c r="C2188" s="4" t="s">
        <v>186</v>
      </c>
      <c r="D2188" s="3" t="s">
        <v>936</v>
      </c>
      <c r="E2188" s="3" t="s">
        <v>121</v>
      </c>
      <c r="F2188" s="4" t="s">
        <v>937</v>
      </c>
      <c r="G2188" s="3" t="s">
        <v>16</v>
      </c>
      <c r="H2188" s="5">
        <v>824.21519999999998</v>
      </c>
      <c r="I2188" s="5">
        <v>2.1793</v>
      </c>
      <c r="J2188" s="5">
        <v>2.1793</v>
      </c>
      <c r="K2188" s="6">
        <v>1</v>
      </c>
      <c r="L2188" s="5">
        <v>27.47</v>
      </c>
      <c r="M2188" s="19">
        <f>H2188*INDEX('Pliegos Tarifarios (Las Condes)'!$B:$B,MATCH($B2188,'Pliegos Tarifarios (Las Condes)'!$A:$A,0))</f>
        <v>97948.085937599986</v>
      </c>
      <c r="N2188" s="19">
        <f>I2188*INDEX('Pliegos Tarifarios (Las Condes)'!$C:$C,MATCH($B2188,'Pliegos Tarifarios (Las Condes)'!$A:$A,0))</f>
        <v>7410.6464502999997</v>
      </c>
      <c r="O2188" s="19">
        <f>J2188*INDEX('Pliegos Tarifarios (Las Condes)'!$D:$D,MATCH($B2188,'Pliegos Tarifarios (Las Condes)'!$A:$A,0))</f>
        <v>30727.506720199999</v>
      </c>
      <c r="P2188" s="19">
        <f>H2188*INDEX('Pliegos Tarifarios (Las Condes)'!$E:$E,MATCH($B2188,'Pliegos Tarifarios (Las Condes)'!$A:$A,0))</f>
        <v>10658.750966400001</v>
      </c>
      <c r="Q2188" s="19" cm="1">
        <f t="array" ref="Q2188">H2188*_xlfn.IFS(H2188&lt;=350,INDEX('Pliegos Tarifarios (Las Condes)'!$F:$F,MATCH($B2188,'Pliegos Tarifarios (Las Condes)'!$A:$A,0)),H2188&lt;=500,INDEX('Pliegos Tarifarios (Las Condes)'!$G:$G,MATCH($B2188,'Pliegos Tarifarios (Las Condes)'!$A:$A,0)),H2188&lt;=1000,INDEX('Pliegos Tarifarios (Las Condes)'!$H:$H,MATCH($B2188,'Pliegos Tarifarios (Las Condes)'!$A:$A,0)),H2188&lt;=5000,INDEX('Pliegos Tarifarios (Las Condes)'!$I:$I,MATCH($B2188,'Pliegos Tarifarios (Las Condes)'!$A:$A,0)),H2188&gt;5000,INDEX('Pliegos Tarifarios (Las Condes)'!$J:$J,MATCH($B2188,'Pliegos Tarifarios (Las Condes)'!$A:$A,0)))/1.19</f>
        <v>1933.0963220168069</v>
      </c>
      <c r="R2188" s="19">
        <f>INDEX('Pliegos Tarifarios (Las Condes)'!$K:$K,MATCH($B2188,'Pliegos Tarifarios (Las Condes)'!$A:$A,0))</f>
        <v>723.32799999999997</v>
      </c>
      <c r="S2188" s="21">
        <f t="shared" si="105"/>
        <v>149401.4143965168</v>
      </c>
      <c r="T2188" s="21">
        <f t="shared" si="106"/>
        <v>28386.268735338192</v>
      </c>
      <c r="U2188" s="19">
        <v>0</v>
      </c>
      <c r="V2188" s="21">
        <f t="shared" si="107"/>
        <v>177787.68313185498</v>
      </c>
    </row>
    <row r="2189" spans="1:22" x14ac:dyDescent="0.3">
      <c r="A2189" s="3" t="s">
        <v>144</v>
      </c>
      <c r="B2189" s="3">
        <v>5</v>
      </c>
      <c r="C2189" s="4" t="s">
        <v>186</v>
      </c>
      <c r="D2189" s="3" t="s">
        <v>938</v>
      </c>
      <c r="E2189" s="3" t="s">
        <v>121</v>
      </c>
      <c r="F2189" s="4" t="s">
        <v>939</v>
      </c>
      <c r="G2189" s="3" t="s">
        <v>16</v>
      </c>
      <c r="H2189" s="5">
        <v>821.44579999999996</v>
      </c>
      <c r="I2189" s="5">
        <v>2.2052</v>
      </c>
      <c r="J2189" s="5">
        <v>2.1577999999999999</v>
      </c>
      <c r="K2189" s="6">
        <v>0.97850535098857239</v>
      </c>
      <c r="L2189" s="5">
        <v>27.38</v>
      </c>
      <c r="M2189" s="19">
        <f>H2189*INDEX('Pliegos Tarifarios (Las Condes)'!$B:$B,MATCH($B2189,'Pliegos Tarifarios (Las Condes)'!$A:$A,0))</f>
        <v>97618.975980399991</v>
      </c>
      <c r="N2189" s="19">
        <f>I2189*INDEX('Pliegos Tarifarios (Las Condes)'!$C:$C,MATCH($B2189,'Pliegos Tarifarios (Las Condes)'!$A:$A,0))</f>
        <v>7498.7186492000001</v>
      </c>
      <c r="O2189" s="19">
        <f>J2189*INDEX('Pliegos Tarifarios (Las Condes)'!$D:$D,MATCH($B2189,'Pliegos Tarifarios (Las Condes)'!$A:$A,0))</f>
        <v>30424.362869199998</v>
      </c>
      <c r="P2189" s="19">
        <f>H2189*INDEX('Pliegos Tarifarios (Las Condes)'!$E:$E,MATCH($B2189,'Pliegos Tarifarios (Las Condes)'!$A:$A,0))</f>
        <v>10622.937085600001</v>
      </c>
      <c r="Q2189" s="19" cm="1">
        <f t="array" ref="Q2189">H2189*_xlfn.IFS(H2189&lt;=350,INDEX('Pliegos Tarifarios (Las Condes)'!$F:$F,MATCH($B2189,'Pliegos Tarifarios (Las Condes)'!$A:$A,0)),H2189&lt;=500,INDEX('Pliegos Tarifarios (Las Condes)'!$G:$G,MATCH($B2189,'Pliegos Tarifarios (Las Condes)'!$A:$A,0)),H2189&lt;=1000,INDEX('Pliegos Tarifarios (Las Condes)'!$H:$H,MATCH($B2189,'Pliegos Tarifarios (Las Condes)'!$A:$A,0)),H2189&lt;=5000,INDEX('Pliegos Tarifarios (Las Condes)'!$I:$I,MATCH($B2189,'Pliegos Tarifarios (Las Condes)'!$A:$A,0)),H2189&gt;5000,INDEX('Pliegos Tarifarios (Las Condes)'!$J:$J,MATCH($B2189,'Pliegos Tarifarios (Las Condes)'!$A:$A,0)))/1.19</f>
        <v>1926.6010317647062</v>
      </c>
      <c r="R2189" s="19">
        <f>INDEX('Pliegos Tarifarios (Las Condes)'!$K:$K,MATCH($B2189,'Pliegos Tarifarios (Las Condes)'!$A:$A,0))</f>
        <v>723.32799999999997</v>
      </c>
      <c r="S2189" s="21">
        <f t="shared" si="105"/>
        <v>148814.92361616468</v>
      </c>
      <c r="T2189" s="21">
        <f t="shared" si="106"/>
        <v>28274.83548707129</v>
      </c>
      <c r="U2189" s="19">
        <v>0</v>
      </c>
      <c r="V2189" s="21">
        <f t="shared" si="107"/>
        <v>177089.75910323596</v>
      </c>
    </row>
    <row r="2190" spans="1:22" x14ac:dyDescent="0.3">
      <c r="A2190" s="3" t="s">
        <v>144</v>
      </c>
      <c r="B2190" s="3">
        <v>5</v>
      </c>
      <c r="C2190" s="4" t="s">
        <v>186</v>
      </c>
      <c r="D2190" s="3" t="s">
        <v>940</v>
      </c>
      <c r="E2190" s="3" t="s">
        <v>121</v>
      </c>
      <c r="F2190" s="4" t="s">
        <v>941</v>
      </c>
      <c r="G2190" s="3" t="s">
        <v>16</v>
      </c>
      <c r="H2190" s="5">
        <v>822.8913</v>
      </c>
      <c r="I2190" s="5">
        <v>2.2147999999999999</v>
      </c>
      <c r="J2190" s="5">
        <v>2.2147999999999999</v>
      </c>
      <c r="K2190" s="6">
        <v>1</v>
      </c>
      <c r="L2190" s="5">
        <v>27.43</v>
      </c>
      <c r="M2190" s="19">
        <f>H2190*INDEX('Pliegos Tarifarios (Las Condes)'!$B:$B,MATCH($B2190,'Pliegos Tarifarios (Las Condes)'!$A:$A,0))</f>
        <v>97790.756309399992</v>
      </c>
      <c r="N2190" s="19">
        <f>I2190*INDEX('Pliegos Tarifarios (Las Condes)'!$C:$C,MATCH($B2190,'Pliegos Tarifarios (Las Condes)'!$A:$A,0))</f>
        <v>7531.3631707999994</v>
      </c>
      <c r="O2190" s="19">
        <f>J2190*INDEX('Pliegos Tarifarios (Las Condes)'!$D:$D,MATCH($B2190,'Pliegos Tarifarios (Las Condes)'!$A:$A,0))</f>
        <v>31228.046567199999</v>
      </c>
      <c r="P2190" s="19">
        <f>H2190*INDEX('Pliegos Tarifarios (Las Condes)'!$E:$E,MATCH($B2190,'Pliegos Tarifarios (Las Condes)'!$A:$A,0))</f>
        <v>10641.6302916</v>
      </c>
      <c r="Q2190" s="19" cm="1">
        <f t="array" ref="Q2190">H2190*_xlfn.IFS(H2190&lt;=350,INDEX('Pliegos Tarifarios (Las Condes)'!$F:$F,MATCH($B2190,'Pliegos Tarifarios (Las Condes)'!$A:$A,0)),H2190&lt;=500,INDEX('Pliegos Tarifarios (Las Condes)'!$G:$G,MATCH($B2190,'Pliegos Tarifarios (Las Condes)'!$A:$A,0)),H2190&lt;=1000,INDEX('Pliegos Tarifarios (Las Condes)'!$H:$H,MATCH($B2190,'Pliegos Tarifarios (Las Condes)'!$A:$A,0)),H2190&lt;=5000,INDEX('Pliegos Tarifarios (Las Condes)'!$I:$I,MATCH($B2190,'Pliegos Tarifarios (Las Condes)'!$A:$A,0)),H2190&gt;5000,INDEX('Pliegos Tarifarios (Las Condes)'!$J:$J,MATCH($B2190,'Pliegos Tarifarios (Las Condes)'!$A:$A,0)))/1.19</f>
        <v>1929.9912758823534</v>
      </c>
      <c r="R2190" s="19">
        <f>INDEX('Pliegos Tarifarios (Las Condes)'!$K:$K,MATCH($B2190,'Pliegos Tarifarios (Las Condes)'!$A:$A,0))</f>
        <v>723.32799999999997</v>
      </c>
      <c r="S2190" s="21">
        <f t="shared" si="105"/>
        <v>149845.11561488235</v>
      </c>
      <c r="T2190" s="21">
        <f t="shared" si="106"/>
        <v>28470.571966827647</v>
      </c>
      <c r="U2190" s="19">
        <v>0</v>
      </c>
      <c r="V2190" s="21">
        <f t="shared" si="107"/>
        <v>178315.68758170999</v>
      </c>
    </row>
    <row r="2191" spans="1:22" x14ac:dyDescent="0.3">
      <c r="A2191" s="3" t="s">
        <v>144</v>
      </c>
      <c r="B2191" s="3">
        <v>5</v>
      </c>
      <c r="C2191" s="4" t="s">
        <v>186</v>
      </c>
      <c r="D2191" s="3" t="s">
        <v>942</v>
      </c>
      <c r="E2191" s="3" t="s">
        <v>121</v>
      </c>
      <c r="F2191" s="4" t="s">
        <v>943</v>
      </c>
      <c r="G2191" s="3" t="s">
        <v>16</v>
      </c>
      <c r="H2191" s="5">
        <v>821.53039999999999</v>
      </c>
      <c r="I2191" s="5">
        <v>2.2176</v>
      </c>
      <c r="J2191" s="5">
        <v>2.2176</v>
      </c>
      <c r="K2191" s="6">
        <v>1</v>
      </c>
      <c r="L2191" s="5">
        <v>27.38</v>
      </c>
      <c r="M2191" s="19">
        <f>H2191*INDEX('Pliegos Tarifarios (Las Condes)'!$B:$B,MATCH($B2191,'Pliegos Tarifarios (Las Condes)'!$A:$A,0))</f>
        <v>97629.029675199999</v>
      </c>
      <c r="N2191" s="19">
        <f>I2191*INDEX('Pliegos Tarifarios (Las Condes)'!$C:$C,MATCH($B2191,'Pliegos Tarifarios (Las Condes)'!$A:$A,0))</f>
        <v>7540.8844896000001</v>
      </c>
      <c r="O2191" s="19">
        <f>J2191*INDEX('Pliegos Tarifarios (Las Condes)'!$D:$D,MATCH($B2191,'Pliegos Tarifarios (Las Condes)'!$A:$A,0))</f>
        <v>31267.525766400002</v>
      </c>
      <c r="P2191" s="19">
        <f>H2191*INDEX('Pliegos Tarifarios (Las Condes)'!$E:$E,MATCH($B2191,'Pliegos Tarifarios (Las Condes)'!$A:$A,0))</f>
        <v>10624.031132800001</v>
      </c>
      <c r="Q2191" s="19" cm="1">
        <f t="array" ref="Q2191">H2191*_xlfn.IFS(H2191&lt;=350,INDEX('Pliegos Tarifarios (Las Condes)'!$F:$F,MATCH($B2191,'Pliegos Tarifarios (Las Condes)'!$A:$A,0)),H2191&lt;=500,INDEX('Pliegos Tarifarios (Las Condes)'!$G:$G,MATCH($B2191,'Pliegos Tarifarios (Las Condes)'!$A:$A,0)),H2191&lt;=1000,INDEX('Pliegos Tarifarios (Las Condes)'!$H:$H,MATCH($B2191,'Pliegos Tarifarios (Las Condes)'!$A:$A,0)),H2191&lt;=5000,INDEX('Pliegos Tarifarios (Las Condes)'!$I:$I,MATCH($B2191,'Pliegos Tarifarios (Las Condes)'!$A:$A,0)),H2191&gt;5000,INDEX('Pliegos Tarifarios (Las Condes)'!$J:$J,MATCH($B2191,'Pliegos Tarifarios (Las Condes)'!$A:$A,0)))/1.19</f>
        <v>1926.7994507563028</v>
      </c>
      <c r="R2191" s="19">
        <f>INDEX('Pliegos Tarifarios (Las Condes)'!$K:$K,MATCH($B2191,'Pliegos Tarifarios (Las Condes)'!$A:$A,0))</f>
        <v>723.32799999999997</v>
      </c>
      <c r="S2191" s="21">
        <f t="shared" si="105"/>
        <v>149711.59851475633</v>
      </c>
      <c r="T2191" s="21">
        <f t="shared" si="106"/>
        <v>28445.203717803703</v>
      </c>
      <c r="U2191" s="19">
        <v>0</v>
      </c>
      <c r="V2191" s="21">
        <f t="shared" si="107"/>
        <v>178156.80223256003</v>
      </c>
    </row>
    <row r="2192" spans="1:22" x14ac:dyDescent="0.3">
      <c r="A2192" s="3" t="s">
        <v>144</v>
      </c>
      <c r="B2192" s="3">
        <v>5</v>
      </c>
      <c r="C2192" s="4" t="s">
        <v>186</v>
      </c>
      <c r="D2192" s="3" t="s">
        <v>944</v>
      </c>
      <c r="E2192" s="3" t="s">
        <v>121</v>
      </c>
      <c r="F2192" s="4" t="s">
        <v>945</v>
      </c>
      <c r="G2192" s="3" t="s">
        <v>16</v>
      </c>
      <c r="H2192" s="5">
        <v>820.43780000000004</v>
      </c>
      <c r="I2192" s="5">
        <v>2.1825000000000001</v>
      </c>
      <c r="J2192" s="5">
        <v>2.1825000000000001</v>
      </c>
      <c r="K2192" s="6">
        <v>1</v>
      </c>
      <c r="L2192" s="5">
        <v>27.35</v>
      </c>
      <c r="M2192" s="19">
        <f>H2192*INDEX('Pliegos Tarifarios (Las Condes)'!$B:$B,MATCH($B2192,'Pliegos Tarifarios (Las Condes)'!$A:$A,0))</f>
        <v>97499.1872764</v>
      </c>
      <c r="N2192" s="19">
        <f>I2192*INDEX('Pliegos Tarifarios (Las Condes)'!$C:$C,MATCH($B2192,'Pliegos Tarifarios (Las Condes)'!$A:$A,0))</f>
        <v>7421.5279575000004</v>
      </c>
      <c r="O2192" s="19">
        <f>J2192*INDEX('Pliegos Tarifarios (Las Condes)'!$D:$D,MATCH($B2192,'Pliegos Tarifarios (Las Condes)'!$A:$A,0))</f>
        <v>30772.625805</v>
      </c>
      <c r="P2192" s="19">
        <f>H2192*INDEX('Pliegos Tarifarios (Las Condes)'!$E:$E,MATCH($B2192,'Pliegos Tarifarios (Las Condes)'!$A:$A,0))</f>
        <v>10609.901629600001</v>
      </c>
      <c r="Q2192" s="19" cm="1">
        <f t="array" ref="Q2192">H2192*_xlfn.IFS(H2192&lt;=350,INDEX('Pliegos Tarifarios (Las Condes)'!$F:$F,MATCH($B2192,'Pliegos Tarifarios (Las Condes)'!$A:$A,0)),H2192&lt;=500,INDEX('Pliegos Tarifarios (Las Condes)'!$G:$G,MATCH($B2192,'Pliegos Tarifarios (Las Condes)'!$A:$A,0)),H2192&lt;=1000,INDEX('Pliegos Tarifarios (Las Condes)'!$H:$H,MATCH($B2192,'Pliegos Tarifarios (Las Condes)'!$A:$A,0)),H2192&lt;=5000,INDEX('Pliegos Tarifarios (Las Condes)'!$I:$I,MATCH($B2192,'Pliegos Tarifarios (Las Condes)'!$A:$A,0)),H2192&gt;5000,INDEX('Pliegos Tarifarios (Las Condes)'!$J:$J,MATCH($B2192,'Pliegos Tarifarios (Las Condes)'!$A:$A,0)))/1.19</f>
        <v>1924.2368905882356</v>
      </c>
      <c r="R2192" s="19">
        <f>INDEX('Pliegos Tarifarios (Las Condes)'!$K:$K,MATCH($B2192,'Pliegos Tarifarios (Las Condes)'!$A:$A,0))</f>
        <v>723.32799999999997</v>
      </c>
      <c r="S2192" s="21">
        <f t="shared" si="105"/>
        <v>148950.80755908825</v>
      </c>
      <c r="T2192" s="21">
        <f t="shared" si="106"/>
        <v>28300.653436226767</v>
      </c>
      <c r="U2192" s="19">
        <v>0</v>
      </c>
      <c r="V2192" s="21">
        <f t="shared" si="107"/>
        <v>177251.46099531502</v>
      </c>
    </row>
    <row r="2193" spans="1:22" x14ac:dyDescent="0.3">
      <c r="A2193" s="3" t="s">
        <v>144</v>
      </c>
      <c r="B2193" s="3">
        <v>5</v>
      </c>
      <c r="C2193" s="4" t="s">
        <v>186</v>
      </c>
      <c r="D2193" s="3" t="s">
        <v>946</v>
      </c>
      <c r="E2193" s="3" t="s">
        <v>121</v>
      </c>
      <c r="F2193" s="4" t="s">
        <v>947</v>
      </c>
      <c r="G2193" s="3" t="s">
        <v>16</v>
      </c>
      <c r="H2193" s="5">
        <v>819.51229999999998</v>
      </c>
      <c r="I2193" s="5">
        <v>2.2151000000000001</v>
      </c>
      <c r="J2193" s="5">
        <v>2.1232000000000002</v>
      </c>
      <c r="K2193" s="6">
        <v>0.95851203105954585</v>
      </c>
      <c r="L2193" s="5">
        <v>27.32</v>
      </c>
      <c r="M2193" s="19">
        <f>H2193*INDEX('Pliegos Tarifarios (Las Condes)'!$B:$B,MATCH($B2193,'Pliegos Tarifarios (Las Condes)'!$A:$A,0))</f>
        <v>97389.202707399993</v>
      </c>
      <c r="N2193" s="19">
        <f>I2193*INDEX('Pliegos Tarifarios (Las Condes)'!$C:$C,MATCH($B2193,'Pliegos Tarifarios (Las Condes)'!$A:$A,0))</f>
        <v>7532.3833121000007</v>
      </c>
      <c r="O2193" s="19">
        <f>J2193*INDEX('Pliegos Tarifarios (Las Condes)'!$D:$D,MATCH($B2193,'Pliegos Tarifarios (Las Condes)'!$A:$A,0))</f>
        <v>29936.512764800002</v>
      </c>
      <c r="P2193" s="19">
        <f>H2193*INDEX('Pliegos Tarifarios (Las Condes)'!$E:$E,MATCH($B2193,'Pliegos Tarifarios (Las Condes)'!$A:$A,0))</f>
        <v>10597.9330636</v>
      </c>
      <c r="Q2193" s="19" cm="1">
        <f t="array" ref="Q2193">H2193*_xlfn.IFS(H2193&lt;=350,INDEX('Pliegos Tarifarios (Las Condes)'!$F:$F,MATCH($B2193,'Pliegos Tarifarios (Las Condes)'!$A:$A,0)),H2193&lt;=500,INDEX('Pliegos Tarifarios (Las Condes)'!$G:$G,MATCH($B2193,'Pliegos Tarifarios (Las Condes)'!$A:$A,0)),H2193&lt;=1000,INDEX('Pliegos Tarifarios (Las Condes)'!$H:$H,MATCH($B2193,'Pliegos Tarifarios (Las Condes)'!$A:$A,0)),H2193&lt;=5000,INDEX('Pliegos Tarifarios (Las Condes)'!$I:$I,MATCH($B2193,'Pliegos Tarifarios (Las Condes)'!$A:$A,0)),H2193&gt;5000,INDEX('Pliegos Tarifarios (Las Condes)'!$J:$J,MATCH($B2193,'Pliegos Tarifarios (Las Condes)'!$A:$A,0)))/1.19</f>
        <v>1922.0662431092442</v>
      </c>
      <c r="R2193" s="19">
        <f>INDEX('Pliegos Tarifarios (Las Condes)'!$K:$K,MATCH($B2193,'Pliegos Tarifarios (Las Condes)'!$A:$A,0))</f>
        <v>723.32799999999997</v>
      </c>
      <c r="S2193" s="21">
        <f t="shared" si="105"/>
        <v>148101.42609100926</v>
      </c>
      <c r="T2193" s="21">
        <f t="shared" si="106"/>
        <v>28139.270957291759</v>
      </c>
      <c r="U2193" s="19">
        <v>0</v>
      </c>
      <c r="V2193" s="21">
        <f t="shared" si="107"/>
        <v>176240.69704830102</v>
      </c>
    </row>
    <row r="2194" spans="1:22" x14ac:dyDescent="0.3">
      <c r="A2194" s="3" t="s">
        <v>144</v>
      </c>
      <c r="B2194" s="3">
        <v>5</v>
      </c>
      <c r="C2194" s="4" t="s">
        <v>186</v>
      </c>
      <c r="D2194" s="3" t="s">
        <v>948</v>
      </c>
      <c r="E2194" s="3" t="s">
        <v>121</v>
      </c>
      <c r="F2194" s="4" t="s">
        <v>949</v>
      </c>
      <c r="G2194" s="3" t="s">
        <v>16</v>
      </c>
      <c r="H2194" s="5">
        <v>823.79100000000005</v>
      </c>
      <c r="I2194" s="5">
        <v>2.2433999999999998</v>
      </c>
      <c r="J2194" s="5">
        <v>2.2433999999999998</v>
      </c>
      <c r="K2194" s="6">
        <v>1</v>
      </c>
      <c r="L2194" s="5">
        <v>27.46</v>
      </c>
      <c r="M2194" s="19">
        <f>H2194*INDEX('Pliegos Tarifarios (Las Condes)'!$B:$B,MATCH($B2194,'Pliegos Tarifarios (Las Condes)'!$A:$A,0))</f>
        <v>97897.674857999998</v>
      </c>
      <c r="N2194" s="19">
        <f>I2194*INDEX('Pliegos Tarifarios (Las Condes)'!$C:$C,MATCH($B2194,'Pliegos Tarifarios (Las Condes)'!$A:$A,0))</f>
        <v>7628.616641399999</v>
      </c>
      <c r="O2194" s="19">
        <f>J2194*INDEX('Pliegos Tarifarios (Las Condes)'!$D:$D,MATCH($B2194,'Pliegos Tarifarios (Las Condes)'!$A:$A,0))</f>
        <v>31631.298387599996</v>
      </c>
      <c r="P2194" s="19">
        <f>H2194*INDEX('Pliegos Tarifarios (Las Condes)'!$E:$E,MATCH($B2194,'Pliegos Tarifarios (Las Condes)'!$A:$A,0))</f>
        <v>10653.265212</v>
      </c>
      <c r="Q2194" s="19" cm="1">
        <f t="array" ref="Q2194">H2194*_xlfn.IFS(H2194&lt;=350,INDEX('Pliegos Tarifarios (Las Condes)'!$F:$F,MATCH($B2194,'Pliegos Tarifarios (Las Condes)'!$A:$A,0)),H2194&lt;=500,INDEX('Pliegos Tarifarios (Las Condes)'!$G:$G,MATCH($B2194,'Pliegos Tarifarios (Las Condes)'!$A:$A,0)),H2194&lt;=1000,INDEX('Pliegos Tarifarios (Las Condes)'!$H:$H,MATCH($B2194,'Pliegos Tarifarios (Las Condes)'!$A:$A,0)),H2194&lt;=5000,INDEX('Pliegos Tarifarios (Las Condes)'!$I:$I,MATCH($B2194,'Pliegos Tarifarios (Las Condes)'!$A:$A,0)),H2194&gt;5000,INDEX('Pliegos Tarifarios (Las Condes)'!$J:$J,MATCH($B2194,'Pliegos Tarifarios (Las Condes)'!$A:$A,0)))/1.19</f>
        <v>1932.1014126050422</v>
      </c>
      <c r="R2194" s="19">
        <f>INDEX('Pliegos Tarifarios (Las Condes)'!$K:$K,MATCH($B2194,'Pliegos Tarifarios (Las Condes)'!$A:$A,0))</f>
        <v>723.32799999999997</v>
      </c>
      <c r="S2194" s="21">
        <f t="shared" si="105"/>
        <v>150466.28451160504</v>
      </c>
      <c r="T2194" s="21">
        <f t="shared" si="106"/>
        <v>28588.594057204959</v>
      </c>
      <c r="U2194" s="19">
        <v>0</v>
      </c>
      <c r="V2194" s="21">
        <f t="shared" si="107"/>
        <v>179054.87856881</v>
      </c>
    </row>
    <row r="2195" spans="1:22" x14ac:dyDescent="0.3">
      <c r="A2195" s="3" t="s">
        <v>144</v>
      </c>
      <c r="B2195" s="3">
        <v>5</v>
      </c>
      <c r="C2195" s="4" t="s">
        <v>186</v>
      </c>
      <c r="D2195" s="3" t="s">
        <v>950</v>
      </c>
      <c r="E2195" s="3" t="s">
        <v>121</v>
      </c>
      <c r="F2195" s="4" t="s">
        <v>951</v>
      </c>
      <c r="G2195" s="3" t="s">
        <v>16</v>
      </c>
      <c r="H2195" s="5">
        <v>824.06989999999996</v>
      </c>
      <c r="I2195" s="5">
        <v>2.2589000000000001</v>
      </c>
      <c r="J2195" s="5">
        <v>2.1677</v>
      </c>
      <c r="K2195" s="6">
        <v>0.95962636681570668</v>
      </c>
      <c r="L2195" s="5">
        <v>27.47</v>
      </c>
      <c r="M2195" s="19">
        <f>H2195*INDEX('Pliegos Tarifarios (Las Condes)'!$B:$B,MATCH($B2195,'Pliegos Tarifarios (Las Condes)'!$A:$A,0))</f>
        <v>97930.818776199987</v>
      </c>
      <c r="N2195" s="19">
        <f>I2195*INDEX('Pliegos Tarifarios (Las Condes)'!$C:$C,MATCH($B2195,'Pliegos Tarifarios (Las Condes)'!$A:$A,0))</f>
        <v>7681.3239419000001</v>
      </c>
      <c r="O2195" s="19">
        <f>J2195*INDEX('Pliegos Tarifarios (Las Condes)'!$D:$D,MATCH($B2195,'Pliegos Tarifarios (Las Condes)'!$A:$A,0))</f>
        <v>30563.950037799998</v>
      </c>
      <c r="P2195" s="19">
        <f>H2195*INDEX('Pliegos Tarifarios (Las Condes)'!$E:$E,MATCH($B2195,'Pliegos Tarifarios (Las Condes)'!$A:$A,0))</f>
        <v>10656.8719468</v>
      </c>
      <c r="Q2195" s="19" cm="1">
        <f t="array" ref="Q2195">H2195*_xlfn.IFS(H2195&lt;=350,INDEX('Pliegos Tarifarios (Las Condes)'!$F:$F,MATCH($B2195,'Pliegos Tarifarios (Las Condes)'!$A:$A,0)),H2195&lt;=500,INDEX('Pliegos Tarifarios (Las Condes)'!$G:$G,MATCH($B2195,'Pliegos Tarifarios (Las Condes)'!$A:$A,0)),H2195&lt;=1000,INDEX('Pliegos Tarifarios (Las Condes)'!$H:$H,MATCH($B2195,'Pliegos Tarifarios (Las Condes)'!$A:$A,0)),H2195&lt;=5000,INDEX('Pliegos Tarifarios (Las Condes)'!$I:$I,MATCH($B2195,'Pliegos Tarifarios (Las Condes)'!$A:$A,0)),H2195&gt;5000,INDEX('Pliegos Tarifarios (Las Condes)'!$J:$J,MATCH($B2195,'Pliegos Tarifarios (Las Condes)'!$A:$A,0)))/1.19</f>
        <v>1932.7555385714288</v>
      </c>
      <c r="R2195" s="19">
        <f>INDEX('Pliegos Tarifarios (Las Condes)'!$K:$K,MATCH($B2195,'Pliegos Tarifarios (Las Condes)'!$A:$A,0))</f>
        <v>723.32799999999997</v>
      </c>
      <c r="S2195" s="21">
        <f t="shared" si="105"/>
        <v>149489.04824127143</v>
      </c>
      <c r="T2195" s="21">
        <f t="shared" si="106"/>
        <v>28402.919165841573</v>
      </c>
      <c r="U2195" s="19">
        <v>0</v>
      </c>
      <c r="V2195" s="21">
        <f t="shared" si="107"/>
        <v>177891.967407113</v>
      </c>
    </row>
    <row r="2196" spans="1:22" x14ac:dyDescent="0.3">
      <c r="A2196" s="3" t="s">
        <v>144</v>
      </c>
      <c r="B2196" s="3">
        <v>5</v>
      </c>
      <c r="C2196" s="4" t="s">
        <v>186</v>
      </c>
      <c r="D2196" s="3" t="s">
        <v>952</v>
      </c>
      <c r="E2196" s="3" t="s">
        <v>121</v>
      </c>
      <c r="F2196" s="4" t="s">
        <v>953</v>
      </c>
      <c r="G2196" s="3" t="s">
        <v>16</v>
      </c>
      <c r="H2196" s="5">
        <v>823.25940000000003</v>
      </c>
      <c r="I2196" s="5">
        <v>2.1850999999999998</v>
      </c>
      <c r="J2196" s="5">
        <v>2.1699000000000002</v>
      </c>
      <c r="K2196" s="6">
        <v>0.99304379662258035</v>
      </c>
      <c r="L2196" s="5">
        <v>27.44</v>
      </c>
      <c r="M2196" s="19">
        <f>H2196*INDEX('Pliegos Tarifarios (Las Condes)'!$B:$B,MATCH($B2196,'Pliegos Tarifarios (Las Condes)'!$A:$A,0))</f>
        <v>97834.5005772</v>
      </c>
      <c r="N2196" s="19">
        <f>I2196*INDEX('Pliegos Tarifarios (Las Condes)'!$C:$C,MATCH($B2196,'Pliegos Tarifarios (Las Condes)'!$A:$A,0))</f>
        <v>7430.3691820999993</v>
      </c>
      <c r="O2196" s="19">
        <f>J2196*INDEX('Pliegos Tarifarios (Las Condes)'!$D:$D,MATCH($B2196,'Pliegos Tarifarios (Las Condes)'!$A:$A,0))</f>
        <v>30594.969408600002</v>
      </c>
      <c r="P2196" s="19">
        <f>H2196*INDEX('Pliegos Tarifarios (Las Condes)'!$E:$E,MATCH($B2196,'Pliegos Tarifarios (Las Condes)'!$A:$A,0))</f>
        <v>10646.3905608</v>
      </c>
      <c r="Q2196" s="19" cm="1">
        <f t="array" ref="Q2196">H2196*_xlfn.IFS(H2196&lt;=350,INDEX('Pliegos Tarifarios (Las Condes)'!$F:$F,MATCH($B2196,'Pliegos Tarifarios (Las Condes)'!$A:$A,0)),H2196&lt;=500,INDEX('Pliegos Tarifarios (Las Condes)'!$G:$G,MATCH($B2196,'Pliegos Tarifarios (Las Condes)'!$A:$A,0)),H2196&lt;=1000,INDEX('Pliegos Tarifarios (Las Condes)'!$H:$H,MATCH($B2196,'Pliegos Tarifarios (Las Condes)'!$A:$A,0)),H2196&lt;=5000,INDEX('Pliegos Tarifarios (Las Condes)'!$I:$I,MATCH($B2196,'Pliegos Tarifarios (Las Condes)'!$A:$A,0)),H2196&gt;5000,INDEX('Pliegos Tarifarios (Las Condes)'!$J:$J,MATCH($B2196,'Pliegos Tarifarios (Las Condes)'!$A:$A,0)))/1.19</f>
        <v>1930.8546095798324</v>
      </c>
      <c r="R2196" s="19">
        <f>INDEX('Pliegos Tarifarios (Las Condes)'!$K:$K,MATCH($B2196,'Pliegos Tarifarios (Las Condes)'!$A:$A,0))</f>
        <v>723.32799999999997</v>
      </c>
      <c r="S2196" s="21">
        <f t="shared" si="105"/>
        <v>149160.41233827986</v>
      </c>
      <c r="T2196" s="21">
        <f t="shared" si="106"/>
        <v>28340.478344273171</v>
      </c>
      <c r="U2196" s="19">
        <v>0</v>
      </c>
      <c r="V2196" s="21">
        <f t="shared" si="107"/>
        <v>177500.89068255303</v>
      </c>
    </row>
    <row r="2197" spans="1:22" x14ac:dyDescent="0.3">
      <c r="A2197" s="3" t="s">
        <v>144</v>
      </c>
      <c r="B2197" s="3">
        <v>5</v>
      </c>
      <c r="C2197" s="4" t="s">
        <v>186</v>
      </c>
      <c r="D2197" s="3" t="s">
        <v>954</v>
      </c>
      <c r="E2197" s="3" t="s">
        <v>121</v>
      </c>
      <c r="F2197" s="4" t="s">
        <v>955</v>
      </c>
      <c r="G2197" s="3" t="s">
        <v>16</v>
      </c>
      <c r="H2197" s="5">
        <v>822.34739999999999</v>
      </c>
      <c r="I2197" s="5">
        <v>2.1970999999999998</v>
      </c>
      <c r="J2197" s="5">
        <v>2.1608000000000001</v>
      </c>
      <c r="K2197" s="6">
        <v>0.98347822129170281</v>
      </c>
      <c r="L2197" s="5">
        <v>27.41</v>
      </c>
      <c r="M2197" s="19">
        <f>H2197*INDEX('Pliegos Tarifarios (Las Condes)'!$B:$B,MATCH($B2197,'Pliegos Tarifarios (Las Condes)'!$A:$A,0))</f>
        <v>97726.120321199996</v>
      </c>
      <c r="N2197" s="19">
        <f>I2197*INDEX('Pliegos Tarifarios (Las Condes)'!$C:$C,MATCH($B2197,'Pliegos Tarifarios (Las Condes)'!$A:$A,0))</f>
        <v>7471.1748340999993</v>
      </c>
      <c r="O2197" s="19">
        <f>J2197*INDEX('Pliegos Tarifarios (Las Condes)'!$D:$D,MATCH($B2197,'Pliegos Tarifarios (Las Condes)'!$A:$A,0))</f>
        <v>30466.662011200002</v>
      </c>
      <c r="P2197" s="19">
        <f>H2197*INDEX('Pliegos Tarifarios (Las Condes)'!$E:$E,MATCH($B2197,'Pliegos Tarifarios (Las Condes)'!$A:$A,0))</f>
        <v>10634.596576800001</v>
      </c>
      <c r="Q2197" s="19" cm="1">
        <f t="array" ref="Q2197">H2197*_xlfn.IFS(H2197&lt;=350,INDEX('Pliegos Tarifarios (Las Condes)'!$F:$F,MATCH($B2197,'Pliegos Tarifarios (Las Condes)'!$A:$A,0)),H2197&lt;=500,INDEX('Pliegos Tarifarios (Las Condes)'!$G:$G,MATCH($B2197,'Pliegos Tarifarios (Las Condes)'!$A:$A,0)),H2197&lt;=1000,INDEX('Pliegos Tarifarios (Las Condes)'!$H:$H,MATCH($B2197,'Pliegos Tarifarios (Las Condes)'!$A:$A,0)),H2197&lt;=5000,INDEX('Pliegos Tarifarios (Las Condes)'!$I:$I,MATCH($B2197,'Pliegos Tarifarios (Las Condes)'!$A:$A,0)),H2197&gt;5000,INDEX('Pliegos Tarifarios (Las Condes)'!$J:$J,MATCH($B2197,'Pliegos Tarifarios (Las Condes)'!$A:$A,0)))/1.19</f>
        <v>1928.7156247058826</v>
      </c>
      <c r="R2197" s="19">
        <f>INDEX('Pliegos Tarifarios (Las Condes)'!$K:$K,MATCH($B2197,'Pliegos Tarifarios (Las Condes)'!$A:$A,0))</f>
        <v>723.32799999999997</v>
      </c>
      <c r="S2197" s="21">
        <f t="shared" si="105"/>
        <v>148950.5973680059</v>
      </c>
      <c r="T2197" s="21">
        <f t="shared" si="106"/>
        <v>28300.613499921121</v>
      </c>
      <c r="U2197" s="19">
        <v>0</v>
      </c>
      <c r="V2197" s="21">
        <f t="shared" si="107"/>
        <v>177251.210867927</v>
      </c>
    </row>
    <row r="2198" spans="1:22" x14ac:dyDescent="0.3">
      <c r="A2198" s="3" t="s">
        <v>144</v>
      </c>
      <c r="B2198" s="3">
        <v>5</v>
      </c>
      <c r="C2198" s="4" t="s">
        <v>186</v>
      </c>
      <c r="D2198" s="3" t="s">
        <v>956</v>
      </c>
      <c r="E2198" s="3" t="s">
        <v>121</v>
      </c>
      <c r="F2198" s="4" t="s">
        <v>957</v>
      </c>
      <c r="G2198" s="3" t="s">
        <v>16</v>
      </c>
      <c r="H2198" s="5">
        <v>822.245</v>
      </c>
      <c r="I2198" s="5">
        <v>2.2094</v>
      </c>
      <c r="J2198" s="5">
        <v>2.1541000000000001</v>
      </c>
      <c r="K2198" s="6">
        <v>0.97497058024803118</v>
      </c>
      <c r="L2198" s="5">
        <v>27.41</v>
      </c>
      <c r="M2198" s="19">
        <f>H2198*INDEX('Pliegos Tarifarios (Las Condes)'!$B:$B,MATCH($B2198,'Pliegos Tarifarios (Las Condes)'!$A:$A,0))</f>
        <v>97713.951309999989</v>
      </c>
      <c r="N2198" s="19">
        <f>I2198*INDEX('Pliegos Tarifarios (Las Condes)'!$C:$C,MATCH($B2198,'Pliegos Tarifarios (Las Condes)'!$A:$A,0))</f>
        <v>7513.0006273999998</v>
      </c>
      <c r="O2198" s="19">
        <f>J2198*INDEX('Pliegos Tarifarios (Las Condes)'!$D:$D,MATCH($B2198,'Pliegos Tarifarios (Las Condes)'!$A:$A,0))</f>
        <v>30372.193927400003</v>
      </c>
      <c r="P2198" s="19">
        <f>H2198*INDEX('Pliegos Tarifarios (Las Condes)'!$E:$E,MATCH($B2198,'Pliegos Tarifarios (Las Condes)'!$A:$A,0))</f>
        <v>10633.27234</v>
      </c>
      <c r="Q2198" s="19" cm="1">
        <f t="array" ref="Q2198">H2198*_xlfn.IFS(H2198&lt;=350,INDEX('Pliegos Tarifarios (Las Condes)'!$F:$F,MATCH($B2198,'Pliegos Tarifarios (Las Condes)'!$A:$A,0)),H2198&lt;=500,INDEX('Pliegos Tarifarios (Las Condes)'!$G:$G,MATCH($B2198,'Pliegos Tarifarios (Las Condes)'!$A:$A,0)),H2198&lt;=1000,INDEX('Pliegos Tarifarios (Las Condes)'!$H:$H,MATCH($B2198,'Pliegos Tarifarios (Las Condes)'!$A:$A,0)),H2198&lt;=5000,INDEX('Pliegos Tarifarios (Las Condes)'!$I:$I,MATCH($B2198,'Pliegos Tarifarios (Las Condes)'!$A:$A,0)),H2198&gt;5000,INDEX('Pliegos Tarifarios (Las Condes)'!$J:$J,MATCH($B2198,'Pliegos Tarifarios (Las Condes)'!$A:$A,0)))/1.19</f>
        <v>1928.4754579831936</v>
      </c>
      <c r="R2198" s="19">
        <f>INDEX('Pliegos Tarifarios (Las Condes)'!$K:$K,MATCH($B2198,'Pliegos Tarifarios (Las Condes)'!$A:$A,0))</f>
        <v>723.32799999999997</v>
      </c>
      <c r="S2198" s="21">
        <f t="shared" si="105"/>
        <v>148884.22166278321</v>
      </c>
      <c r="T2198" s="21">
        <f t="shared" si="106"/>
        <v>28288.002115928812</v>
      </c>
      <c r="U2198" s="19">
        <v>0</v>
      </c>
      <c r="V2198" s="21">
        <f t="shared" si="107"/>
        <v>177172.22377871201</v>
      </c>
    </row>
    <row r="2199" spans="1:22" x14ac:dyDescent="0.3">
      <c r="A2199" s="3" t="s">
        <v>144</v>
      </c>
      <c r="B2199" s="3">
        <v>5</v>
      </c>
      <c r="C2199" s="4" t="s">
        <v>186</v>
      </c>
      <c r="D2199" s="3" t="s">
        <v>958</v>
      </c>
      <c r="E2199" s="3" t="s">
        <v>121</v>
      </c>
      <c r="F2199" s="4" t="s">
        <v>959</v>
      </c>
      <c r="G2199" s="3" t="s">
        <v>16</v>
      </c>
      <c r="H2199" s="5">
        <v>822.33190000000002</v>
      </c>
      <c r="I2199" s="5">
        <v>2.2058</v>
      </c>
      <c r="J2199" s="5">
        <v>2.1671999999999998</v>
      </c>
      <c r="K2199" s="6">
        <v>0.98250068002538749</v>
      </c>
      <c r="L2199" s="5">
        <v>27.41</v>
      </c>
      <c r="M2199" s="19">
        <f>H2199*INDEX('Pliegos Tarifarios (Las Condes)'!$B:$B,MATCH($B2199,'Pliegos Tarifarios (Las Condes)'!$A:$A,0))</f>
        <v>97724.278332200003</v>
      </c>
      <c r="N2199" s="19">
        <f>I2199*INDEX('Pliegos Tarifarios (Las Condes)'!$C:$C,MATCH($B2199,'Pliegos Tarifarios (Las Condes)'!$A:$A,0))</f>
        <v>7500.7589318</v>
      </c>
      <c r="O2199" s="19">
        <f>J2199*INDEX('Pliegos Tarifarios (Las Condes)'!$D:$D,MATCH($B2199,'Pliegos Tarifarios (Las Condes)'!$A:$A,0))</f>
        <v>30556.900180799996</v>
      </c>
      <c r="P2199" s="19">
        <f>H2199*INDEX('Pliegos Tarifarios (Las Condes)'!$E:$E,MATCH($B2199,'Pliegos Tarifarios (Las Condes)'!$A:$A,0))</f>
        <v>10634.3961308</v>
      </c>
      <c r="Q2199" s="19" cm="1">
        <f t="array" ref="Q2199">H2199*_xlfn.IFS(H2199&lt;=350,INDEX('Pliegos Tarifarios (Las Condes)'!$F:$F,MATCH($B2199,'Pliegos Tarifarios (Las Condes)'!$A:$A,0)),H2199&lt;=500,INDEX('Pliegos Tarifarios (Las Condes)'!$G:$G,MATCH($B2199,'Pliegos Tarifarios (Las Condes)'!$A:$A,0)),H2199&lt;=1000,INDEX('Pliegos Tarifarios (Las Condes)'!$H:$H,MATCH($B2199,'Pliegos Tarifarios (Las Condes)'!$A:$A,0)),H2199&lt;=5000,INDEX('Pliegos Tarifarios (Las Condes)'!$I:$I,MATCH($B2199,'Pliegos Tarifarios (Las Condes)'!$A:$A,0)),H2199&gt;5000,INDEX('Pliegos Tarifarios (Las Condes)'!$J:$J,MATCH($B2199,'Pliegos Tarifarios (Las Condes)'!$A:$A,0)))/1.19</f>
        <v>1928.6792713445382</v>
      </c>
      <c r="R2199" s="19">
        <f>INDEX('Pliegos Tarifarios (Las Condes)'!$K:$K,MATCH($B2199,'Pliegos Tarifarios (Las Condes)'!$A:$A,0))</f>
        <v>723.32799999999997</v>
      </c>
      <c r="S2199" s="21">
        <f t="shared" si="105"/>
        <v>149068.34084694454</v>
      </c>
      <c r="T2199" s="21">
        <f t="shared" si="106"/>
        <v>28322.984760919462</v>
      </c>
      <c r="U2199" s="19">
        <v>0</v>
      </c>
      <c r="V2199" s="21">
        <f t="shared" si="107"/>
        <v>177391.32560786401</v>
      </c>
    </row>
    <row r="2200" spans="1:22" x14ac:dyDescent="0.3">
      <c r="A2200" s="3" t="s">
        <v>144</v>
      </c>
      <c r="B2200" s="3">
        <v>5</v>
      </c>
      <c r="C2200" s="4" t="s">
        <v>186</v>
      </c>
      <c r="D2200" s="3" t="s">
        <v>960</v>
      </c>
      <c r="E2200" s="3" t="s">
        <v>121</v>
      </c>
      <c r="F2200" s="4" t="s">
        <v>961</v>
      </c>
      <c r="G2200" s="3" t="s">
        <v>16</v>
      </c>
      <c r="H2200" s="5">
        <v>823.88229999999999</v>
      </c>
      <c r="I2200" s="5">
        <v>2.2086000000000001</v>
      </c>
      <c r="J2200" s="5">
        <v>2.173</v>
      </c>
      <c r="K2200" s="6">
        <v>0.98388119170515254</v>
      </c>
      <c r="L2200" s="5">
        <v>27.46</v>
      </c>
      <c r="M2200" s="19">
        <f>H2200*INDEX('Pliegos Tarifarios (Las Condes)'!$B:$B,MATCH($B2200,'Pliegos Tarifarios (Las Condes)'!$A:$A,0))</f>
        <v>97908.524767399998</v>
      </c>
      <c r="N2200" s="19">
        <f>I2200*INDEX('Pliegos Tarifarios (Las Condes)'!$C:$C,MATCH($B2200,'Pliegos Tarifarios (Las Condes)'!$A:$A,0))</f>
        <v>7510.2802506000007</v>
      </c>
      <c r="O2200" s="19">
        <f>J2200*INDEX('Pliegos Tarifarios (Las Condes)'!$D:$D,MATCH($B2200,'Pliegos Tarifarios (Las Condes)'!$A:$A,0))</f>
        <v>30638.678522000002</v>
      </c>
      <c r="P2200" s="19">
        <f>H2200*INDEX('Pliegos Tarifarios (Las Condes)'!$E:$E,MATCH($B2200,'Pliegos Tarifarios (Las Condes)'!$A:$A,0))</f>
        <v>10654.445903600001</v>
      </c>
      <c r="Q2200" s="19" cm="1">
        <f t="array" ref="Q2200">H2200*_xlfn.IFS(H2200&lt;=350,INDEX('Pliegos Tarifarios (Las Condes)'!$F:$F,MATCH($B2200,'Pliegos Tarifarios (Las Condes)'!$A:$A,0)),H2200&lt;=500,INDEX('Pliegos Tarifarios (Las Condes)'!$G:$G,MATCH($B2200,'Pliegos Tarifarios (Las Condes)'!$A:$A,0)),H2200&lt;=1000,INDEX('Pliegos Tarifarios (Las Condes)'!$H:$H,MATCH($B2200,'Pliegos Tarifarios (Las Condes)'!$A:$A,0)),H2200&lt;=5000,INDEX('Pliegos Tarifarios (Las Condes)'!$I:$I,MATCH($B2200,'Pliegos Tarifarios (Las Condes)'!$A:$A,0)),H2200&gt;5000,INDEX('Pliegos Tarifarios (Las Condes)'!$J:$J,MATCH($B2200,'Pliegos Tarifarios (Las Condes)'!$A:$A,0)))/1.19</f>
        <v>1932.3155456302522</v>
      </c>
      <c r="R2200" s="19">
        <f>INDEX('Pliegos Tarifarios (Las Condes)'!$K:$K,MATCH($B2200,'Pliegos Tarifarios (Las Condes)'!$A:$A,0))</f>
        <v>723.32799999999997</v>
      </c>
      <c r="S2200" s="21">
        <f t="shared" si="105"/>
        <v>149367.57298923025</v>
      </c>
      <c r="T2200" s="21">
        <f t="shared" si="106"/>
        <v>28379.838867953746</v>
      </c>
      <c r="U2200" s="19">
        <v>0</v>
      </c>
      <c r="V2200" s="21">
        <f t="shared" si="107"/>
        <v>177747.41185718399</v>
      </c>
    </row>
    <row r="2201" spans="1:22" x14ac:dyDescent="0.3">
      <c r="A2201" s="3" t="s">
        <v>144</v>
      </c>
      <c r="B2201" s="3">
        <v>5</v>
      </c>
      <c r="C2201" s="4" t="s">
        <v>186</v>
      </c>
      <c r="D2201" s="3" t="s">
        <v>962</v>
      </c>
      <c r="E2201" s="3" t="s">
        <v>121</v>
      </c>
      <c r="F2201" s="4" t="s">
        <v>963</v>
      </c>
      <c r="G2201" s="3" t="s">
        <v>16</v>
      </c>
      <c r="H2201" s="5">
        <v>822.48879999999997</v>
      </c>
      <c r="I2201" s="5">
        <v>2.1996000000000002</v>
      </c>
      <c r="J2201" s="5">
        <v>2.1945999999999999</v>
      </c>
      <c r="K2201" s="6">
        <v>0.99772685942898698</v>
      </c>
      <c r="L2201" s="5">
        <v>27.42</v>
      </c>
      <c r="M2201" s="19">
        <f>H2201*INDEX('Pliegos Tarifarios (Las Condes)'!$B:$B,MATCH($B2201,'Pliegos Tarifarios (Las Condes)'!$A:$A,0))</f>
        <v>97742.924014399992</v>
      </c>
      <c r="N2201" s="19">
        <f>I2201*INDEX('Pliegos Tarifarios (Las Condes)'!$C:$C,MATCH($B2201,'Pliegos Tarifarios (Las Condes)'!$A:$A,0))</f>
        <v>7479.6760116000005</v>
      </c>
      <c r="O2201" s="19">
        <f>J2201*INDEX('Pliegos Tarifarios (Las Condes)'!$D:$D,MATCH($B2201,'Pliegos Tarifarios (Las Condes)'!$A:$A,0))</f>
        <v>30943.232344399999</v>
      </c>
      <c r="P2201" s="19">
        <f>H2201*INDEX('Pliegos Tarifarios (Las Condes)'!$E:$E,MATCH($B2201,'Pliegos Tarifarios (Las Condes)'!$A:$A,0))</f>
        <v>10636.4251616</v>
      </c>
      <c r="Q2201" s="19" cm="1">
        <f t="array" ref="Q2201">H2201*_xlfn.IFS(H2201&lt;=350,INDEX('Pliegos Tarifarios (Las Condes)'!$F:$F,MATCH($B2201,'Pliegos Tarifarios (Las Condes)'!$A:$A,0)),H2201&lt;=500,INDEX('Pliegos Tarifarios (Las Condes)'!$G:$G,MATCH($B2201,'Pliegos Tarifarios (Las Condes)'!$A:$A,0)),H2201&lt;=1000,INDEX('Pliegos Tarifarios (Las Condes)'!$H:$H,MATCH($B2201,'Pliegos Tarifarios (Las Condes)'!$A:$A,0)),H2201&lt;=5000,INDEX('Pliegos Tarifarios (Las Condes)'!$I:$I,MATCH($B2201,'Pliegos Tarifarios (Las Condes)'!$A:$A,0)),H2201&gt;5000,INDEX('Pliegos Tarifarios (Las Condes)'!$J:$J,MATCH($B2201,'Pliegos Tarifarios (Las Condes)'!$A:$A,0)))/1.19</f>
        <v>1929.047261176471</v>
      </c>
      <c r="R2201" s="19">
        <f>INDEX('Pliegos Tarifarios (Las Condes)'!$K:$K,MATCH($B2201,'Pliegos Tarifarios (Las Condes)'!$A:$A,0))</f>
        <v>723.32799999999997</v>
      </c>
      <c r="S2201" s="21">
        <f t="shared" si="105"/>
        <v>149454.63279317648</v>
      </c>
      <c r="T2201" s="21">
        <f t="shared" si="106"/>
        <v>28396.380230703533</v>
      </c>
      <c r="U2201" s="19">
        <v>0</v>
      </c>
      <c r="V2201" s="21">
        <f t="shared" si="107"/>
        <v>177851.01302388002</v>
      </c>
    </row>
    <row r="2202" spans="1:22" x14ac:dyDescent="0.3">
      <c r="A2202" s="3" t="s">
        <v>144</v>
      </c>
      <c r="B2202" s="3">
        <v>5</v>
      </c>
      <c r="C2202" s="4" t="s">
        <v>186</v>
      </c>
      <c r="D2202" s="3" t="s">
        <v>964</v>
      </c>
      <c r="E2202" s="3" t="s">
        <v>121</v>
      </c>
      <c r="F2202" s="4" t="s">
        <v>965</v>
      </c>
      <c r="G2202" s="3" t="s">
        <v>16</v>
      </c>
      <c r="H2202" s="5">
        <v>825.08810000000005</v>
      </c>
      <c r="I2202" s="5">
        <v>2.2119</v>
      </c>
      <c r="J2202" s="5">
        <v>2.1756000000000002</v>
      </c>
      <c r="K2202" s="6">
        <v>0.98358876983588783</v>
      </c>
      <c r="L2202" s="5">
        <v>27.5</v>
      </c>
      <c r="M2202" s="19">
        <f>H2202*INDEX('Pliegos Tarifarios (Las Condes)'!$B:$B,MATCH($B2202,'Pliegos Tarifarios (Las Condes)'!$A:$A,0))</f>
        <v>98051.819627799996</v>
      </c>
      <c r="N2202" s="19">
        <f>I2202*INDEX('Pliegos Tarifarios (Las Condes)'!$C:$C,MATCH($B2202,'Pliegos Tarifarios (Las Condes)'!$A:$A,0))</f>
        <v>7521.5018049</v>
      </c>
      <c r="O2202" s="19">
        <f>J2202*INDEX('Pliegos Tarifarios (Las Condes)'!$D:$D,MATCH($B2202,'Pliegos Tarifarios (Las Condes)'!$A:$A,0))</f>
        <v>30675.337778400004</v>
      </c>
      <c r="P2202" s="19">
        <f>H2202*INDEX('Pliegos Tarifarios (Las Condes)'!$E:$E,MATCH($B2202,'Pliegos Tarifarios (Las Condes)'!$A:$A,0))</f>
        <v>10670.039309200001</v>
      </c>
      <c r="Q2202" s="19" cm="1">
        <f t="array" ref="Q2202">H2202*_xlfn.IFS(H2202&lt;=350,INDEX('Pliegos Tarifarios (Las Condes)'!$F:$F,MATCH($B2202,'Pliegos Tarifarios (Las Condes)'!$A:$A,0)),H2202&lt;=500,INDEX('Pliegos Tarifarios (Las Condes)'!$G:$G,MATCH($B2202,'Pliegos Tarifarios (Las Condes)'!$A:$A,0)),H2202&lt;=1000,INDEX('Pliegos Tarifarios (Las Condes)'!$H:$H,MATCH($B2202,'Pliegos Tarifarios (Las Condes)'!$A:$A,0)),H2202&lt;=5000,INDEX('Pliegos Tarifarios (Las Condes)'!$I:$I,MATCH($B2202,'Pliegos Tarifarios (Las Condes)'!$A:$A,0)),H2202&gt;5000,INDEX('Pliegos Tarifarios (Las Condes)'!$J:$J,MATCH($B2202,'Pliegos Tarifarios (Las Condes)'!$A:$A,0)))/1.19</f>
        <v>1935.1436026050426</v>
      </c>
      <c r="R2202" s="19">
        <f>INDEX('Pliegos Tarifarios (Las Condes)'!$K:$K,MATCH($B2202,'Pliegos Tarifarios (Las Condes)'!$A:$A,0))</f>
        <v>723.32799999999997</v>
      </c>
      <c r="S2202" s="21">
        <f t="shared" si="105"/>
        <v>149577.17012290508</v>
      </c>
      <c r="T2202" s="21">
        <f t="shared" si="106"/>
        <v>28419.662323351964</v>
      </c>
      <c r="U2202" s="19">
        <v>0</v>
      </c>
      <c r="V2202" s="21">
        <f t="shared" si="107"/>
        <v>177996.83244625706</v>
      </c>
    </row>
    <row r="2203" spans="1:22" x14ac:dyDescent="0.3">
      <c r="A2203" s="3" t="s">
        <v>144</v>
      </c>
      <c r="B2203" s="3">
        <v>5</v>
      </c>
      <c r="C2203" s="4" t="s">
        <v>186</v>
      </c>
      <c r="D2203" s="3" t="s">
        <v>966</v>
      </c>
      <c r="E2203" s="3" t="s">
        <v>121</v>
      </c>
      <c r="F2203" s="4" t="s">
        <v>967</v>
      </c>
      <c r="G2203" s="3" t="s">
        <v>16</v>
      </c>
      <c r="H2203" s="5">
        <v>821.89059999999995</v>
      </c>
      <c r="I2203" s="5">
        <v>2.1890999999999998</v>
      </c>
      <c r="J2203" s="5">
        <v>2.1890999999999998</v>
      </c>
      <c r="K2203" s="6">
        <v>1</v>
      </c>
      <c r="L2203" s="5">
        <v>27.4</v>
      </c>
      <c r="M2203" s="19">
        <f>H2203*INDEX('Pliegos Tarifarios (Las Condes)'!$B:$B,MATCH($B2203,'Pliegos Tarifarios (Las Condes)'!$A:$A,0))</f>
        <v>97671.835122799996</v>
      </c>
      <c r="N2203" s="19">
        <f>I2203*INDEX('Pliegos Tarifarios (Las Condes)'!$C:$C,MATCH($B2203,'Pliegos Tarifarios (Las Condes)'!$A:$A,0))</f>
        <v>7443.971066099999</v>
      </c>
      <c r="O2203" s="19">
        <f>J2203*INDEX('Pliegos Tarifarios (Las Condes)'!$D:$D,MATCH($B2203,'Pliegos Tarifarios (Las Condes)'!$A:$A,0))</f>
        <v>30865.683917399998</v>
      </c>
      <c r="P2203" s="19">
        <f>H2203*INDEX('Pliegos Tarifarios (Las Condes)'!$E:$E,MATCH($B2203,'Pliegos Tarifarios (Las Condes)'!$A:$A,0))</f>
        <v>10628.689239199999</v>
      </c>
      <c r="Q2203" s="19" cm="1">
        <f t="array" ref="Q2203">H2203*_xlfn.IFS(H2203&lt;=350,INDEX('Pliegos Tarifarios (Las Condes)'!$F:$F,MATCH($B2203,'Pliegos Tarifarios (Las Condes)'!$A:$A,0)),H2203&lt;=500,INDEX('Pliegos Tarifarios (Las Condes)'!$G:$G,MATCH($B2203,'Pliegos Tarifarios (Las Condes)'!$A:$A,0)),H2203&lt;=1000,INDEX('Pliegos Tarifarios (Las Condes)'!$H:$H,MATCH($B2203,'Pliegos Tarifarios (Las Condes)'!$A:$A,0)),H2203&lt;=5000,INDEX('Pliegos Tarifarios (Las Condes)'!$I:$I,MATCH($B2203,'Pliegos Tarifarios (Las Condes)'!$A:$A,0)),H2203&gt;5000,INDEX('Pliegos Tarifarios (Las Condes)'!$J:$J,MATCH($B2203,'Pliegos Tarifarios (Las Condes)'!$A:$A,0)))/1.19</f>
        <v>1927.6442559663869</v>
      </c>
      <c r="R2203" s="19">
        <f>INDEX('Pliegos Tarifarios (Las Condes)'!$K:$K,MATCH($B2203,'Pliegos Tarifarios (Las Condes)'!$A:$A,0))</f>
        <v>723.32799999999997</v>
      </c>
      <c r="S2203" s="21">
        <f t="shared" si="105"/>
        <v>149261.15160146638</v>
      </c>
      <c r="T2203" s="21">
        <f t="shared" si="106"/>
        <v>28359.618804278613</v>
      </c>
      <c r="U2203" s="19">
        <v>0</v>
      </c>
      <c r="V2203" s="21">
        <f t="shared" si="107"/>
        <v>177620.77040574499</v>
      </c>
    </row>
    <row r="2204" spans="1:22" x14ac:dyDescent="0.3">
      <c r="A2204" s="3" t="s">
        <v>144</v>
      </c>
      <c r="B2204" s="3">
        <v>5</v>
      </c>
      <c r="C2204" s="4" t="s">
        <v>186</v>
      </c>
      <c r="D2204" s="3" t="s">
        <v>968</v>
      </c>
      <c r="E2204" s="3" t="s">
        <v>121</v>
      </c>
      <c r="F2204" s="4" t="s">
        <v>969</v>
      </c>
      <c r="G2204" s="3" t="s">
        <v>16</v>
      </c>
      <c r="H2204" s="5">
        <v>823.98400000000004</v>
      </c>
      <c r="I2204" s="5">
        <v>2.2235999999999998</v>
      </c>
      <c r="J2204" s="5">
        <v>2.1751</v>
      </c>
      <c r="K2204" s="6">
        <v>0.9781885231156684</v>
      </c>
      <c r="L2204" s="5">
        <v>27.47</v>
      </c>
      <c r="M2204" s="19">
        <f>H2204*INDEX('Pliegos Tarifarios (Las Condes)'!$B:$B,MATCH($B2204,'Pliegos Tarifarios (Las Condes)'!$A:$A,0))</f>
        <v>97920.610591999997</v>
      </c>
      <c r="N2204" s="19">
        <f>I2204*INDEX('Pliegos Tarifarios (Las Condes)'!$C:$C,MATCH($B2204,'Pliegos Tarifarios (Las Condes)'!$A:$A,0))</f>
        <v>7561.2873155999996</v>
      </c>
      <c r="O2204" s="19">
        <f>J2204*INDEX('Pliegos Tarifarios (Las Condes)'!$D:$D,MATCH($B2204,'Pliegos Tarifarios (Las Condes)'!$A:$A,0))</f>
        <v>30668.287921399999</v>
      </c>
      <c r="P2204" s="19">
        <f>H2204*INDEX('Pliegos Tarifarios (Las Condes)'!$E:$E,MATCH($B2204,'Pliegos Tarifarios (Las Condes)'!$A:$A,0))</f>
        <v>10655.761088000001</v>
      </c>
      <c r="Q2204" s="19" cm="1">
        <f t="array" ref="Q2204">H2204*_xlfn.IFS(H2204&lt;=350,INDEX('Pliegos Tarifarios (Las Condes)'!$F:$F,MATCH($B2204,'Pliegos Tarifarios (Las Condes)'!$A:$A,0)),H2204&lt;=500,INDEX('Pliegos Tarifarios (Las Condes)'!$G:$G,MATCH($B2204,'Pliegos Tarifarios (Las Condes)'!$A:$A,0)),H2204&lt;=1000,INDEX('Pliegos Tarifarios (Las Condes)'!$H:$H,MATCH($B2204,'Pliegos Tarifarios (Las Condes)'!$A:$A,0)),H2204&lt;=5000,INDEX('Pliegos Tarifarios (Las Condes)'!$I:$I,MATCH($B2204,'Pliegos Tarifarios (Las Condes)'!$A:$A,0)),H2204&gt;5000,INDEX('Pliegos Tarifarios (Las Condes)'!$J:$J,MATCH($B2204,'Pliegos Tarifarios (Las Condes)'!$A:$A,0)))/1.19</f>
        <v>1932.5540705882358</v>
      </c>
      <c r="R2204" s="19">
        <f>INDEX('Pliegos Tarifarios (Las Condes)'!$K:$K,MATCH($B2204,'Pliegos Tarifarios (Las Condes)'!$A:$A,0))</f>
        <v>723.32799999999997</v>
      </c>
      <c r="S2204" s="21">
        <f t="shared" si="105"/>
        <v>149461.82898758823</v>
      </c>
      <c r="T2204" s="21">
        <f t="shared" si="106"/>
        <v>28397.747507641765</v>
      </c>
      <c r="U2204" s="19">
        <v>0</v>
      </c>
      <c r="V2204" s="21">
        <f t="shared" si="107"/>
        <v>177859.57649522999</v>
      </c>
    </row>
    <row r="2205" spans="1:22" x14ac:dyDescent="0.3">
      <c r="A2205" s="3" t="s">
        <v>144</v>
      </c>
      <c r="B2205" s="3">
        <v>5</v>
      </c>
      <c r="C2205" s="4" t="s">
        <v>186</v>
      </c>
      <c r="D2205" s="3" t="s">
        <v>970</v>
      </c>
      <c r="E2205" s="3" t="s">
        <v>121</v>
      </c>
      <c r="F2205" s="4" t="s">
        <v>971</v>
      </c>
      <c r="G2205" s="3" t="s">
        <v>16</v>
      </c>
      <c r="H2205" s="5">
        <v>821.80179999999996</v>
      </c>
      <c r="I2205" s="5">
        <v>2.2570000000000001</v>
      </c>
      <c r="J2205" s="5">
        <v>2.2202000000000002</v>
      </c>
      <c r="K2205" s="6">
        <v>0.98369517058041656</v>
      </c>
      <c r="L2205" s="5">
        <v>27.39</v>
      </c>
      <c r="M2205" s="19">
        <f>H2205*INDEX('Pliegos Tarifarios (Las Condes)'!$B:$B,MATCH($B2205,'Pliegos Tarifarios (Las Condes)'!$A:$A,0))</f>
        <v>97661.282308399983</v>
      </c>
      <c r="N2205" s="19">
        <f>I2205*INDEX('Pliegos Tarifarios (Las Condes)'!$C:$C,MATCH($B2205,'Pliegos Tarifarios (Las Condes)'!$A:$A,0))</f>
        <v>7674.8630470000007</v>
      </c>
      <c r="O2205" s="19">
        <f>J2205*INDEX('Pliegos Tarifarios (Las Condes)'!$D:$D,MATCH($B2205,'Pliegos Tarifarios (Las Condes)'!$A:$A,0))</f>
        <v>31304.185022800004</v>
      </c>
      <c r="P2205" s="19">
        <f>H2205*INDEX('Pliegos Tarifarios (Las Condes)'!$E:$E,MATCH($B2205,'Pliegos Tarifarios (Las Condes)'!$A:$A,0))</f>
        <v>10627.5408776</v>
      </c>
      <c r="Q2205" s="19" cm="1">
        <f t="array" ref="Q2205">H2205*_xlfn.IFS(H2205&lt;=350,INDEX('Pliegos Tarifarios (Las Condes)'!$F:$F,MATCH($B2205,'Pliegos Tarifarios (Las Condes)'!$A:$A,0)),H2205&lt;=500,INDEX('Pliegos Tarifarios (Las Condes)'!$G:$G,MATCH($B2205,'Pliegos Tarifarios (Las Condes)'!$A:$A,0)),H2205&lt;=1000,INDEX('Pliegos Tarifarios (Las Condes)'!$H:$H,MATCH($B2205,'Pliegos Tarifarios (Las Condes)'!$A:$A,0)),H2205&lt;=5000,INDEX('Pliegos Tarifarios (Las Condes)'!$I:$I,MATCH($B2205,'Pliegos Tarifarios (Las Condes)'!$A:$A,0)),H2205&gt;5000,INDEX('Pliegos Tarifarios (Las Condes)'!$J:$J,MATCH($B2205,'Pliegos Tarifarios (Las Condes)'!$A:$A,0)))/1.19</f>
        <v>1927.4359863865548</v>
      </c>
      <c r="R2205" s="19">
        <f>INDEX('Pliegos Tarifarios (Las Condes)'!$K:$K,MATCH($B2205,'Pliegos Tarifarios (Las Condes)'!$A:$A,0))</f>
        <v>723.32799999999997</v>
      </c>
      <c r="S2205" s="21">
        <f t="shared" si="105"/>
        <v>149918.63524218654</v>
      </c>
      <c r="T2205" s="21">
        <f t="shared" si="106"/>
        <v>28484.540696015443</v>
      </c>
      <c r="U2205" s="19">
        <v>0</v>
      </c>
      <c r="V2205" s="21">
        <f t="shared" si="107"/>
        <v>178403.17593820198</v>
      </c>
    </row>
    <row r="2206" spans="1:22" x14ac:dyDescent="0.3">
      <c r="A2206" s="3" t="s">
        <v>144</v>
      </c>
      <c r="B2206" s="3">
        <v>5</v>
      </c>
      <c r="C2206" s="4" t="s">
        <v>186</v>
      </c>
      <c r="D2206" s="3" t="s">
        <v>972</v>
      </c>
      <c r="E2206" s="3" t="s">
        <v>121</v>
      </c>
      <c r="F2206" s="4" t="s">
        <v>973</v>
      </c>
      <c r="G2206" s="3" t="s">
        <v>16</v>
      </c>
      <c r="H2206" s="5">
        <v>822.37099999999998</v>
      </c>
      <c r="I2206" s="5">
        <v>2.2505000000000002</v>
      </c>
      <c r="J2206" s="5">
        <v>2.1913</v>
      </c>
      <c r="K2206" s="6">
        <v>0.97369473450344357</v>
      </c>
      <c r="L2206" s="5">
        <v>27.41</v>
      </c>
      <c r="M2206" s="19">
        <f>H2206*INDEX('Pliegos Tarifarios (Las Condes)'!$B:$B,MATCH($B2206,'Pliegos Tarifarios (Las Condes)'!$A:$A,0))</f>
        <v>97728.924897999997</v>
      </c>
      <c r="N2206" s="19">
        <f>I2206*INDEX('Pliegos Tarifarios (Las Condes)'!$C:$C,MATCH($B2206,'Pliegos Tarifarios (Las Condes)'!$A:$A,0))</f>
        <v>7652.7599855000008</v>
      </c>
      <c r="O2206" s="19">
        <f>J2206*INDEX('Pliegos Tarifarios (Las Condes)'!$D:$D,MATCH($B2206,'Pliegos Tarifarios (Las Condes)'!$A:$A,0))</f>
        <v>30896.703288199998</v>
      </c>
      <c r="P2206" s="19">
        <f>H2206*INDEX('Pliegos Tarifarios (Las Condes)'!$E:$E,MATCH($B2206,'Pliegos Tarifarios (Las Condes)'!$A:$A,0))</f>
        <v>10634.901771999999</v>
      </c>
      <c r="Q2206" s="19" cm="1">
        <f t="array" ref="Q2206">H2206*_xlfn.IFS(H2206&lt;=350,INDEX('Pliegos Tarifarios (Las Condes)'!$F:$F,MATCH($B2206,'Pliegos Tarifarios (Las Condes)'!$A:$A,0)),H2206&lt;=500,INDEX('Pliegos Tarifarios (Las Condes)'!$G:$G,MATCH($B2206,'Pliegos Tarifarios (Las Condes)'!$A:$A,0)),H2206&lt;=1000,INDEX('Pliegos Tarifarios (Las Condes)'!$H:$H,MATCH($B2206,'Pliegos Tarifarios (Las Condes)'!$A:$A,0)),H2206&lt;=5000,INDEX('Pliegos Tarifarios (Las Condes)'!$I:$I,MATCH($B2206,'Pliegos Tarifarios (Las Condes)'!$A:$A,0)),H2206&gt;5000,INDEX('Pliegos Tarifarios (Las Condes)'!$J:$J,MATCH($B2206,'Pliegos Tarifarios (Las Condes)'!$A:$A,0)))/1.19</f>
        <v>1928.7709756302522</v>
      </c>
      <c r="R2206" s="19">
        <f>INDEX('Pliegos Tarifarios (Las Condes)'!$K:$K,MATCH($B2206,'Pliegos Tarifarios (Las Condes)'!$A:$A,0))</f>
        <v>723.32799999999997</v>
      </c>
      <c r="S2206" s="21">
        <f t="shared" si="105"/>
        <v>149565.38891933029</v>
      </c>
      <c r="T2206" s="21">
        <f t="shared" si="106"/>
        <v>28417.423894672756</v>
      </c>
      <c r="U2206" s="19">
        <v>0</v>
      </c>
      <c r="V2206" s="21">
        <f t="shared" si="107"/>
        <v>177982.81281400303</v>
      </c>
    </row>
    <row r="2207" spans="1:22" x14ac:dyDescent="0.3">
      <c r="A2207" s="3" t="s">
        <v>144</v>
      </c>
      <c r="B2207" s="3">
        <v>5</v>
      </c>
      <c r="C2207" s="4" t="s">
        <v>186</v>
      </c>
      <c r="D2207" s="3" t="s">
        <v>974</v>
      </c>
      <c r="E2207" s="3" t="s">
        <v>121</v>
      </c>
      <c r="F2207" s="4" t="s">
        <v>975</v>
      </c>
      <c r="G2207" s="3" t="s">
        <v>16</v>
      </c>
      <c r="H2207" s="5">
        <v>823.43129999999996</v>
      </c>
      <c r="I2207" s="5">
        <v>2.2690000000000001</v>
      </c>
      <c r="J2207" s="5">
        <v>2.2528000000000001</v>
      </c>
      <c r="K2207" s="6">
        <v>0.99286029087703831</v>
      </c>
      <c r="L2207" s="5">
        <v>27.45</v>
      </c>
      <c r="M2207" s="19">
        <f>H2207*INDEX('Pliegos Tarifarios (Las Condes)'!$B:$B,MATCH($B2207,'Pliegos Tarifarios (Las Condes)'!$A:$A,0))</f>
        <v>97854.928829399985</v>
      </c>
      <c r="N2207" s="19">
        <f>I2207*INDEX('Pliegos Tarifarios (Las Condes)'!$C:$C,MATCH($B2207,'Pliegos Tarifarios (Las Condes)'!$A:$A,0))</f>
        <v>7715.6686990000007</v>
      </c>
      <c r="O2207" s="19">
        <f>J2207*INDEX('Pliegos Tarifarios (Las Condes)'!$D:$D,MATCH($B2207,'Pliegos Tarifarios (Las Condes)'!$A:$A,0))</f>
        <v>31763.835699200001</v>
      </c>
      <c r="P2207" s="19">
        <f>H2207*INDEX('Pliegos Tarifarios (Las Condes)'!$E:$E,MATCH($B2207,'Pliegos Tarifarios (Las Condes)'!$A:$A,0))</f>
        <v>10648.613571599999</v>
      </c>
      <c r="Q2207" s="19" cm="1">
        <f t="array" ref="Q2207">H2207*_xlfn.IFS(H2207&lt;=350,INDEX('Pliegos Tarifarios (Las Condes)'!$F:$F,MATCH($B2207,'Pliegos Tarifarios (Las Condes)'!$A:$A,0)),H2207&lt;=500,INDEX('Pliegos Tarifarios (Las Condes)'!$G:$G,MATCH($B2207,'Pliegos Tarifarios (Las Condes)'!$A:$A,0)),H2207&lt;=1000,INDEX('Pliegos Tarifarios (Las Condes)'!$H:$H,MATCH($B2207,'Pliegos Tarifarios (Las Condes)'!$A:$A,0)),H2207&lt;=5000,INDEX('Pliegos Tarifarios (Las Condes)'!$I:$I,MATCH($B2207,'Pliegos Tarifarios (Las Condes)'!$A:$A,0)),H2207&gt;5000,INDEX('Pliegos Tarifarios (Las Condes)'!$J:$J,MATCH($B2207,'Pliegos Tarifarios (Las Condes)'!$A:$A,0)))/1.19</f>
        <v>1931.2577800840338</v>
      </c>
      <c r="R2207" s="19">
        <f>INDEX('Pliegos Tarifarios (Las Condes)'!$K:$K,MATCH($B2207,'Pliegos Tarifarios (Las Condes)'!$A:$A,0))</f>
        <v>723.32799999999997</v>
      </c>
      <c r="S2207" s="21">
        <f t="shared" si="105"/>
        <v>150637.63257928402</v>
      </c>
      <c r="T2207" s="21">
        <f t="shared" si="106"/>
        <v>28621.150190063963</v>
      </c>
      <c r="U2207" s="19">
        <v>0</v>
      </c>
      <c r="V2207" s="21">
        <f t="shared" si="107"/>
        <v>179258.78276934798</v>
      </c>
    </row>
    <row r="2208" spans="1:22" x14ac:dyDescent="0.3">
      <c r="A2208" s="3" t="s">
        <v>144</v>
      </c>
      <c r="B2208" s="3">
        <v>5</v>
      </c>
      <c r="C2208" s="4" t="s">
        <v>186</v>
      </c>
      <c r="D2208" s="3" t="s">
        <v>976</v>
      </c>
      <c r="E2208" s="3" t="s">
        <v>121</v>
      </c>
      <c r="F2208" s="4" t="s">
        <v>977</v>
      </c>
      <c r="G2208" s="3" t="s">
        <v>16</v>
      </c>
      <c r="H2208" s="5">
        <v>823.28210000000001</v>
      </c>
      <c r="I2208" s="5">
        <v>2.2364999999999999</v>
      </c>
      <c r="J2208" s="5">
        <v>2.1739000000000002</v>
      </c>
      <c r="K2208" s="6">
        <v>0.97200983679856934</v>
      </c>
      <c r="L2208" s="5">
        <v>27.44</v>
      </c>
      <c r="M2208" s="19">
        <f>H2208*INDEX('Pliegos Tarifarios (Las Condes)'!$B:$B,MATCH($B2208,'Pliegos Tarifarios (Las Condes)'!$A:$A,0))</f>
        <v>97837.198199799997</v>
      </c>
      <c r="N2208" s="19">
        <f>I2208*INDEX('Pliegos Tarifarios (Las Condes)'!$C:$C,MATCH($B2208,'Pliegos Tarifarios (Las Condes)'!$A:$A,0))</f>
        <v>7605.1533915</v>
      </c>
      <c r="O2208" s="19">
        <f>J2208*INDEX('Pliegos Tarifarios (Las Condes)'!$D:$D,MATCH($B2208,'Pliegos Tarifarios (Las Condes)'!$A:$A,0))</f>
        <v>30651.368264600002</v>
      </c>
      <c r="P2208" s="19">
        <f>H2208*INDEX('Pliegos Tarifarios (Las Condes)'!$E:$E,MATCH($B2208,'Pliegos Tarifarios (Las Condes)'!$A:$A,0))</f>
        <v>10646.6841172</v>
      </c>
      <c r="Q2208" s="19" cm="1">
        <f t="array" ref="Q2208">H2208*_xlfn.IFS(H2208&lt;=350,INDEX('Pliegos Tarifarios (Las Condes)'!$F:$F,MATCH($B2208,'Pliegos Tarifarios (Las Condes)'!$A:$A,0)),H2208&lt;=500,INDEX('Pliegos Tarifarios (Las Condes)'!$G:$G,MATCH($B2208,'Pliegos Tarifarios (Las Condes)'!$A:$A,0)),H2208&lt;=1000,INDEX('Pliegos Tarifarios (Las Condes)'!$H:$H,MATCH($B2208,'Pliegos Tarifarios (Las Condes)'!$A:$A,0)),H2208&lt;=5000,INDEX('Pliegos Tarifarios (Las Condes)'!$I:$I,MATCH($B2208,'Pliegos Tarifarios (Las Condes)'!$A:$A,0)),H2208&gt;5000,INDEX('Pliegos Tarifarios (Las Condes)'!$J:$J,MATCH($B2208,'Pliegos Tarifarios (Las Condes)'!$A:$A,0)))/1.19</f>
        <v>1930.907849663866</v>
      </c>
      <c r="R2208" s="19">
        <f>INDEX('Pliegos Tarifarios (Las Condes)'!$K:$K,MATCH($B2208,'Pliegos Tarifarios (Las Condes)'!$A:$A,0))</f>
        <v>723.32799999999997</v>
      </c>
      <c r="S2208" s="21">
        <f t="shared" si="105"/>
        <v>149394.63982276389</v>
      </c>
      <c r="T2208" s="21">
        <f t="shared" si="106"/>
        <v>28384.981566325139</v>
      </c>
      <c r="U2208" s="19">
        <v>0</v>
      </c>
      <c r="V2208" s="21">
        <f t="shared" si="107"/>
        <v>177779.62138908904</v>
      </c>
    </row>
    <row r="2209" spans="1:22" x14ac:dyDescent="0.3">
      <c r="A2209" s="3" t="s">
        <v>144</v>
      </c>
      <c r="B2209" s="3">
        <v>5</v>
      </c>
      <c r="C2209" s="4" t="s">
        <v>186</v>
      </c>
      <c r="D2209" s="3" t="s">
        <v>978</v>
      </c>
      <c r="E2209" s="3" t="s">
        <v>121</v>
      </c>
      <c r="F2209" s="4" t="s">
        <v>979</v>
      </c>
      <c r="G2209" s="3" t="s">
        <v>16</v>
      </c>
      <c r="H2209" s="5">
        <v>822.54589999999996</v>
      </c>
      <c r="I2209" s="5">
        <v>2.1919</v>
      </c>
      <c r="J2209" s="5">
        <v>2.1518999999999999</v>
      </c>
      <c r="K2209" s="6">
        <v>0.98175099228979423</v>
      </c>
      <c r="L2209" s="5">
        <v>27.42</v>
      </c>
      <c r="M2209" s="19">
        <f>H2209*INDEX('Pliegos Tarifarios (Las Condes)'!$B:$B,MATCH($B2209,'Pliegos Tarifarios (Las Condes)'!$A:$A,0))</f>
        <v>97749.709664199996</v>
      </c>
      <c r="N2209" s="19">
        <f>I2209*INDEX('Pliegos Tarifarios (Las Condes)'!$C:$C,MATCH($B2209,'Pliegos Tarifarios (Las Condes)'!$A:$A,0))</f>
        <v>7453.4923848999997</v>
      </c>
      <c r="O2209" s="19">
        <f>J2209*INDEX('Pliegos Tarifarios (Las Condes)'!$D:$D,MATCH($B2209,'Pliegos Tarifarios (Las Condes)'!$A:$A,0))</f>
        <v>30341.174556599999</v>
      </c>
      <c r="P2209" s="19">
        <f>H2209*INDEX('Pliegos Tarifarios (Las Condes)'!$E:$E,MATCH($B2209,'Pliegos Tarifarios (Las Condes)'!$A:$A,0))</f>
        <v>10637.1635788</v>
      </c>
      <c r="Q2209" s="19" cm="1">
        <f t="array" ref="Q2209">H2209*_xlfn.IFS(H2209&lt;=350,INDEX('Pliegos Tarifarios (Las Condes)'!$F:$F,MATCH($B2209,'Pliegos Tarifarios (Las Condes)'!$A:$A,0)),H2209&lt;=500,INDEX('Pliegos Tarifarios (Las Condes)'!$G:$G,MATCH($B2209,'Pliegos Tarifarios (Las Condes)'!$A:$A,0)),H2209&lt;=1000,INDEX('Pliegos Tarifarios (Las Condes)'!$H:$H,MATCH($B2209,'Pliegos Tarifarios (Las Condes)'!$A:$A,0)),H2209&lt;=5000,INDEX('Pliegos Tarifarios (Las Condes)'!$I:$I,MATCH($B2209,'Pliegos Tarifarios (Las Condes)'!$A:$A,0)),H2209&gt;5000,INDEX('Pliegos Tarifarios (Las Condes)'!$J:$J,MATCH($B2209,'Pliegos Tarifarios (Las Condes)'!$A:$A,0)))/1.19</f>
        <v>1929.1811822689076</v>
      </c>
      <c r="R2209" s="19">
        <f>INDEX('Pliegos Tarifarios (Las Condes)'!$K:$K,MATCH($B2209,'Pliegos Tarifarios (Las Condes)'!$A:$A,0))</f>
        <v>723.32799999999997</v>
      </c>
      <c r="S2209" s="21">
        <f t="shared" si="105"/>
        <v>148834.04936676894</v>
      </c>
      <c r="T2209" s="21">
        <f t="shared" si="106"/>
        <v>28278.469379686099</v>
      </c>
      <c r="U2209" s="19">
        <v>0</v>
      </c>
      <c r="V2209" s="21">
        <f t="shared" si="107"/>
        <v>177112.51874645505</v>
      </c>
    </row>
    <row r="2210" spans="1:22" x14ac:dyDescent="0.3">
      <c r="A2210" s="3" t="s">
        <v>144</v>
      </c>
      <c r="B2210" s="3">
        <v>5</v>
      </c>
      <c r="C2210" s="4" t="s">
        <v>186</v>
      </c>
      <c r="D2210" s="3" t="s">
        <v>980</v>
      </c>
      <c r="E2210" s="3" t="s">
        <v>121</v>
      </c>
      <c r="F2210" s="4" t="s">
        <v>981</v>
      </c>
      <c r="G2210" s="3" t="s">
        <v>16</v>
      </c>
      <c r="H2210" s="5">
        <v>823.37900000000002</v>
      </c>
      <c r="I2210" s="5">
        <v>2.2473999999999998</v>
      </c>
      <c r="J2210" s="5">
        <v>2.2042000000000002</v>
      </c>
      <c r="K2210" s="6">
        <v>0.98077778766574719</v>
      </c>
      <c r="L2210" s="5">
        <v>27.45</v>
      </c>
      <c r="M2210" s="19">
        <f>H2210*INDEX('Pliegos Tarifarios (Las Condes)'!$B:$B,MATCH($B2210,'Pliegos Tarifarios (Las Condes)'!$A:$A,0))</f>
        <v>97848.713602000003</v>
      </c>
      <c r="N2210" s="19">
        <f>I2210*INDEX('Pliegos Tarifarios (Las Condes)'!$C:$C,MATCH($B2210,'Pliegos Tarifarios (Las Condes)'!$A:$A,0))</f>
        <v>7642.2185253999996</v>
      </c>
      <c r="O2210" s="19">
        <f>J2210*INDEX('Pliegos Tarifarios (Las Condes)'!$D:$D,MATCH($B2210,'Pliegos Tarifarios (Las Condes)'!$A:$A,0))</f>
        <v>31078.589598800001</v>
      </c>
      <c r="P2210" s="19">
        <f>H2210*INDEX('Pliegos Tarifarios (Las Condes)'!$E:$E,MATCH($B2210,'Pliegos Tarifarios (Las Condes)'!$A:$A,0))</f>
        <v>10647.937228000001</v>
      </c>
      <c r="Q2210" s="19" cm="1">
        <f t="array" ref="Q2210">H2210*_xlfn.IFS(H2210&lt;=350,INDEX('Pliegos Tarifarios (Las Condes)'!$F:$F,MATCH($B2210,'Pliegos Tarifarios (Las Condes)'!$A:$A,0)),H2210&lt;=500,INDEX('Pliegos Tarifarios (Las Condes)'!$G:$G,MATCH($B2210,'Pliegos Tarifarios (Las Condes)'!$A:$A,0)),H2210&lt;=1000,INDEX('Pliegos Tarifarios (Las Condes)'!$H:$H,MATCH($B2210,'Pliegos Tarifarios (Las Condes)'!$A:$A,0)),H2210&lt;=5000,INDEX('Pliegos Tarifarios (Las Condes)'!$I:$I,MATCH($B2210,'Pliegos Tarifarios (Las Condes)'!$A:$A,0)),H2210&gt;5000,INDEX('Pliegos Tarifarios (Las Condes)'!$J:$J,MATCH($B2210,'Pliegos Tarifarios (Las Condes)'!$A:$A,0)))/1.19</f>
        <v>1931.1351168067231</v>
      </c>
      <c r="R2210" s="19">
        <f>INDEX('Pliegos Tarifarios (Las Condes)'!$K:$K,MATCH($B2210,'Pliegos Tarifarios (Las Condes)'!$A:$A,0))</f>
        <v>723.32799999999997</v>
      </c>
      <c r="S2210" s="21">
        <f t="shared" si="105"/>
        <v>149871.92207100673</v>
      </c>
      <c r="T2210" s="21">
        <f t="shared" si="106"/>
        <v>28475.665193491281</v>
      </c>
      <c r="U2210" s="19">
        <v>0</v>
      </c>
      <c r="V2210" s="21">
        <f t="shared" si="107"/>
        <v>178347.587264498</v>
      </c>
    </row>
    <row r="2211" spans="1:22" x14ac:dyDescent="0.3">
      <c r="A2211" s="3" t="s">
        <v>144</v>
      </c>
      <c r="B2211" s="3">
        <v>5</v>
      </c>
      <c r="C2211" s="4" t="s">
        <v>186</v>
      </c>
      <c r="D2211" s="3" t="s">
        <v>982</v>
      </c>
      <c r="E2211" s="3" t="s">
        <v>121</v>
      </c>
      <c r="F2211" s="4" t="s">
        <v>983</v>
      </c>
      <c r="G2211" s="3" t="s">
        <v>16</v>
      </c>
      <c r="H2211" s="5">
        <v>822.62120000000004</v>
      </c>
      <c r="I2211" s="5">
        <v>2.2376999999999998</v>
      </c>
      <c r="J2211" s="5">
        <v>2.2376999999999998</v>
      </c>
      <c r="K2211" s="6">
        <v>1</v>
      </c>
      <c r="L2211" s="5">
        <v>27.42</v>
      </c>
      <c r="M2211" s="19">
        <f>H2211*INDEX('Pliegos Tarifarios (Las Condes)'!$B:$B,MATCH($B2211,'Pliegos Tarifarios (Las Condes)'!$A:$A,0))</f>
        <v>97758.658165600005</v>
      </c>
      <c r="N2211" s="19">
        <f>I2211*INDEX('Pliegos Tarifarios (Las Condes)'!$C:$C,MATCH($B2211,'Pliegos Tarifarios (Las Condes)'!$A:$A,0))</f>
        <v>7609.233956699999</v>
      </c>
      <c r="O2211" s="19">
        <f>J2211*INDEX('Pliegos Tarifarios (Las Condes)'!$D:$D,MATCH($B2211,'Pliegos Tarifarios (Las Condes)'!$A:$A,0))</f>
        <v>31550.930017799998</v>
      </c>
      <c r="P2211" s="19">
        <f>H2211*INDEX('Pliegos Tarifarios (Las Condes)'!$E:$E,MATCH($B2211,'Pliegos Tarifarios (Las Condes)'!$A:$A,0))</f>
        <v>10638.137358400001</v>
      </c>
      <c r="Q2211" s="19" cm="1">
        <f t="array" ref="Q2211">H2211*_xlfn.IFS(H2211&lt;=350,INDEX('Pliegos Tarifarios (Las Condes)'!$F:$F,MATCH($B2211,'Pliegos Tarifarios (Las Condes)'!$A:$A,0)),H2211&lt;=500,INDEX('Pliegos Tarifarios (Las Condes)'!$G:$G,MATCH($B2211,'Pliegos Tarifarios (Las Condes)'!$A:$A,0)),H2211&lt;=1000,INDEX('Pliegos Tarifarios (Las Condes)'!$H:$H,MATCH($B2211,'Pliegos Tarifarios (Las Condes)'!$A:$A,0)),H2211&lt;=5000,INDEX('Pliegos Tarifarios (Las Condes)'!$I:$I,MATCH($B2211,'Pliegos Tarifarios (Las Condes)'!$A:$A,0)),H2211&gt;5000,INDEX('Pliegos Tarifarios (Las Condes)'!$J:$J,MATCH($B2211,'Pliegos Tarifarios (Las Condes)'!$A:$A,0)))/1.19</f>
        <v>1929.3577892436979</v>
      </c>
      <c r="R2211" s="19">
        <f>INDEX('Pliegos Tarifarios (Las Condes)'!$K:$K,MATCH($B2211,'Pliegos Tarifarios (Las Condes)'!$A:$A,0))</f>
        <v>723.32799999999997</v>
      </c>
      <c r="S2211" s="21">
        <f t="shared" si="105"/>
        <v>150209.64528774371</v>
      </c>
      <c r="T2211" s="21">
        <f t="shared" si="106"/>
        <v>28539.832604671305</v>
      </c>
      <c r="U2211" s="19">
        <v>0</v>
      </c>
      <c r="V2211" s="21">
        <f t="shared" si="107"/>
        <v>178749.47789241502</v>
      </c>
    </row>
    <row r="2212" spans="1:22" x14ac:dyDescent="0.3">
      <c r="A2212" s="3" t="s">
        <v>144</v>
      </c>
      <c r="B2212" s="3">
        <v>5</v>
      </c>
      <c r="C2212" s="4" t="s">
        <v>186</v>
      </c>
      <c r="D2212" s="3" t="s">
        <v>984</v>
      </c>
      <c r="E2212" s="3" t="s">
        <v>121</v>
      </c>
      <c r="F2212" s="4" t="s">
        <v>985</v>
      </c>
      <c r="G2212" s="3" t="s">
        <v>16</v>
      </c>
      <c r="H2212" s="5">
        <v>820.69619999999998</v>
      </c>
      <c r="I2212" s="5">
        <v>2.1976</v>
      </c>
      <c r="J2212" s="5">
        <v>2.1446000000000001</v>
      </c>
      <c r="K2212" s="6">
        <v>0.97588278121587191</v>
      </c>
      <c r="L2212" s="5">
        <v>27.36</v>
      </c>
      <c r="M2212" s="19">
        <f>H2212*INDEX('Pliegos Tarifarios (Las Condes)'!$B:$B,MATCH($B2212,'Pliegos Tarifarios (Las Condes)'!$A:$A,0))</f>
        <v>97529.895015599992</v>
      </c>
      <c r="N2212" s="19">
        <f>I2212*INDEX('Pliegos Tarifarios (Las Condes)'!$C:$C,MATCH($B2212,'Pliegos Tarifarios (Las Condes)'!$A:$A,0))</f>
        <v>7472.8750695999997</v>
      </c>
      <c r="O2212" s="19">
        <f>J2212*INDEX('Pliegos Tarifarios (Las Condes)'!$D:$D,MATCH($B2212,'Pliegos Tarifarios (Las Condes)'!$A:$A,0))</f>
        <v>30238.246644400002</v>
      </c>
      <c r="P2212" s="19">
        <f>H2212*INDEX('Pliegos Tarifarios (Las Condes)'!$E:$E,MATCH($B2212,'Pliegos Tarifarios (Las Condes)'!$A:$A,0))</f>
        <v>10613.2432584</v>
      </c>
      <c r="Q2212" s="19" cm="1">
        <f t="array" ref="Q2212">H2212*_xlfn.IFS(H2212&lt;=350,INDEX('Pliegos Tarifarios (Las Condes)'!$F:$F,MATCH($B2212,'Pliegos Tarifarios (Las Condes)'!$A:$A,0)),H2212&lt;=500,INDEX('Pliegos Tarifarios (Las Condes)'!$G:$G,MATCH($B2212,'Pliegos Tarifarios (Las Condes)'!$A:$A,0)),H2212&lt;=1000,INDEX('Pliegos Tarifarios (Las Condes)'!$H:$H,MATCH($B2212,'Pliegos Tarifarios (Las Condes)'!$A:$A,0)),H2212&lt;=5000,INDEX('Pliegos Tarifarios (Las Condes)'!$I:$I,MATCH($B2212,'Pliegos Tarifarios (Las Condes)'!$A:$A,0)),H2212&gt;5000,INDEX('Pliegos Tarifarios (Las Condes)'!$J:$J,MATCH($B2212,'Pliegos Tarifarios (Las Condes)'!$A:$A,0)))/1.19</f>
        <v>1924.8429363025214</v>
      </c>
      <c r="R2212" s="19">
        <f>INDEX('Pliegos Tarifarios (Las Condes)'!$K:$K,MATCH($B2212,'Pliegos Tarifarios (Las Condes)'!$A:$A,0))</f>
        <v>723.32799999999997</v>
      </c>
      <c r="S2212" s="21">
        <f t="shared" si="105"/>
        <v>148502.43092430255</v>
      </c>
      <c r="T2212" s="21">
        <f t="shared" si="106"/>
        <v>28215.461875617486</v>
      </c>
      <c r="U2212" s="19">
        <v>0</v>
      </c>
      <c r="V2212" s="21">
        <f t="shared" si="107"/>
        <v>176717.89279992002</v>
      </c>
    </row>
    <row r="2213" spans="1:22" x14ac:dyDescent="0.3">
      <c r="A2213" s="3" t="s">
        <v>144</v>
      </c>
      <c r="B2213" s="3">
        <v>5</v>
      </c>
      <c r="C2213" s="4" t="s">
        <v>186</v>
      </c>
      <c r="D2213" s="3" t="s">
        <v>986</v>
      </c>
      <c r="E2213" s="3" t="s">
        <v>121</v>
      </c>
      <c r="F2213" s="4" t="s">
        <v>987</v>
      </c>
      <c r="G2213" s="3" t="s">
        <v>16</v>
      </c>
      <c r="H2213" s="5">
        <v>822.32929999999999</v>
      </c>
      <c r="I2213" s="5">
        <v>2.2461000000000002</v>
      </c>
      <c r="J2213" s="5">
        <v>2.2347999999999999</v>
      </c>
      <c r="K2213" s="6">
        <v>0.99496905747740516</v>
      </c>
      <c r="L2213" s="5">
        <v>27.41</v>
      </c>
      <c r="M2213" s="19">
        <f>H2213*INDEX('Pliegos Tarifarios (Las Condes)'!$B:$B,MATCH($B2213,'Pliegos Tarifarios (Las Condes)'!$A:$A,0))</f>
        <v>97723.969353399996</v>
      </c>
      <c r="N2213" s="19">
        <f>I2213*INDEX('Pliegos Tarifarios (Las Condes)'!$C:$C,MATCH($B2213,'Pliegos Tarifarios (Las Condes)'!$A:$A,0))</f>
        <v>7637.7979131000011</v>
      </c>
      <c r="O2213" s="19">
        <f>J2213*INDEX('Pliegos Tarifarios (Las Condes)'!$D:$D,MATCH($B2213,'Pliegos Tarifarios (Las Condes)'!$A:$A,0))</f>
        <v>31510.040847199998</v>
      </c>
      <c r="P2213" s="19">
        <f>H2213*INDEX('Pliegos Tarifarios (Las Condes)'!$E:$E,MATCH($B2213,'Pliegos Tarifarios (Las Condes)'!$A:$A,0))</f>
        <v>10634.362507600001</v>
      </c>
      <c r="Q2213" s="19" cm="1">
        <f t="array" ref="Q2213">H2213*_xlfn.IFS(H2213&lt;=350,INDEX('Pliegos Tarifarios (Las Condes)'!$F:$F,MATCH($B2213,'Pliegos Tarifarios (Las Condes)'!$A:$A,0)),H2213&lt;=500,INDEX('Pliegos Tarifarios (Las Condes)'!$G:$G,MATCH($B2213,'Pliegos Tarifarios (Las Condes)'!$A:$A,0)),H2213&lt;=1000,INDEX('Pliegos Tarifarios (Las Condes)'!$H:$H,MATCH($B2213,'Pliegos Tarifarios (Las Condes)'!$A:$A,0)),H2213&lt;=5000,INDEX('Pliegos Tarifarios (Las Condes)'!$I:$I,MATCH($B2213,'Pliegos Tarifarios (Las Condes)'!$A:$A,0)),H2213&gt;5000,INDEX('Pliegos Tarifarios (Las Condes)'!$J:$J,MATCH($B2213,'Pliegos Tarifarios (Las Condes)'!$A:$A,0)))/1.19</f>
        <v>1928.6731733613449</v>
      </c>
      <c r="R2213" s="19">
        <f>INDEX('Pliegos Tarifarios (Las Condes)'!$K:$K,MATCH($B2213,'Pliegos Tarifarios (Las Condes)'!$A:$A,0))</f>
        <v>723.32799999999997</v>
      </c>
      <c r="S2213" s="21">
        <f t="shared" si="105"/>
        <v>150158.17179466135</v>
      </c>
      <c r="T2213" s="21">
        <f t="shared" si="106"/>
        <v>28530.052640985657</v>
      </c>
      <c r="U2213" s="19">
        <v>0</v>
      </c>
      <c r="V2213" s="21">
        <f t="shared" si="107"/>
        <v>178688.22443564702</v>
      </c>
    </row>
    <row r="2214" spans="1:22" x14ac:dyDescent="0.3">
      <c r="A2214" s="3" t="s">
        <v>144</v>
      </c>
      <c r="B2214" s="3">
        <v>5</v>
      </c>
      <c r="C2214" s="4" t="s">
        <v>186</v>
      </c>
      <c r="D2214" s="3" t="s">
        <v>988</v>
      </c>
      <c r="E2214" s="3" t="s">
        <v>121</v>
      </c>
      <c r="F2214" s="4" t="s">
        <v>989</v>
      </c>
      <c r="G2214" s="3" t="s">
        <v>16</v>
      </c>
      <c r="H2214" s="5">
        <v>821.55430000000001</v>
      </c>
      <c r="I2214" s="5">
        <v>2.2187000000000001</v>
      </c>
      <c r="J2214" s="5">
        <v>2.1440000000000001</v>
      </c>
      <c r="K2214" s="6">
        <v>0.96633163564249336</v>
      </c>
      <c r="L2214" s="5">
        <v>27.39</v>
      </c>
      <c r="M2214" s="19">
        <f>H2214*INDEX('Pliegos Tarifarios (Las Condes)'!$B:$B,MATCH($B2214,'Pliegos Tarifarios (Las Condes)'!$A:$A,0))</f>
        <v>97631.869903400002</v>
      </c>
      <c r="N2214" s="19">
        <f>I2214*INDEX('Pliegos Tarifarios (Las Condes)'!$C:$C,MATCH($B2214,'Pliegos Tarifarios (Las Condes)'!$A:$A,0))</f>
        <v>7544.6250077000004</v>
      </c>
      <c r="O2214" s="19">
        <f>J2214*INDEX('Pliegos Tarifarios (Las Condes)'!$D:$D,MATCH($B2214,'Pliegos Tarifarios (Las Condes)'!$A:$A,0))</f>
        <v>30229.786816000003</v>
      </c>
      <c r="P2214" s="19">
        <f>H2214*INDEX('Pliegos Tarifarios (Las Condes)'!$E:$E,MATCH($B2214,'Pliegos Tarifarios (Las Condes)'!$A:$A,0))</f>
        <v>10624.3402076</v>
      </c>
      <c r="Q2214" s="19" cm="1">
        <f t="array" ref="Q2214">H2214*_xlfn.IFS(H2214&lt;=350,INDEX('Pliegos Tarifarios (Las Condes)'!$F:$F,MATCH($B2214,'Pliegos Tarifarios (Las Condes)'!$A:$A,0)),H2214&lt;=500,INDEX('Pliegos Tarifarios (Las Condes)'!$G:$G,MATCH($B2214,'Pliegos Tarifarios (Las Condes)'!$A:$A,0)),H2214&lt;=1000,INDEX('Pliegos Tarifarios (Las Condes)'!$H:$H,MATCH($B2214,'Pliegos Tarifarios (Las Condes)'!$A:$A,0)),H2214&lt;=5000,INDEX('Pliegos Tarifarios (Las Condes)'!$I:$I,MATCH($B2214,'Pliegos Tarifarios (Las Condes)'!$A:$A,0)),H2214&gt;5000,INDEX('Pliegos Tarifarios (Las Condes)'!$J:$J,MATCH($B2214,'Pliegos Tarifarios (Las Condes)'!$A:$A,0)))/1.19</f>
        <v>1926.8555052941181</v>
      </c>
      <c r="R2214" s="19">
        <f>INDEX('Pliegos Tarifarios (Las Condes)'!$K:$K,MATCH($B2214,'Pliegos Tarifarios (Las Condes)'!$A:$A,0))</f>
        <v>723.32799999999997</v>
      </c>
      <c r="S2214" s="21">
        <f t="shared" si="105"/>
        <v>148680.80543999412</v>
      </c>
      <c r="T2214" s="21">
        <f t="shared" si="106"/>
        <v>28249.353033598883</v>
      </c>
      <c r="U2214" s="19">
        <v>0</v>
      </c>
      <c r="V2214" s="21">
        <f t="shared" si="107"/>
        <v>176930.15847359301</v>
      </c>
    </row>
    <row r="2215" spans="1:22" x14ac:dyDescent="0.3">
      <c r="A2215" s="3" t="s">
        <v>144</v>
      </c>
      <c r="B2215" s="3">
        <v>5</v>
      </c>
      <c r="C2215" s="4" t="s">
        <v>186</v>
      </c>
      <c r="D2215" s="3" t="s">
        <v>990</v>
      </c>
      <c r="E2215" s="3" t="s">
        <v>121</v>
      </c>
      <c r="F2215" s="4" t="s">
        <v>991</v>
      </c>
      <c r="G2215" s="3" t="s">
        <v>16</v>
      </c>
      <c r="H2215" s="5">
        <v>824.06560000000002</v>
      </c>
      <c r="I2215" s="5">
        <v>2.1970999999999998</v>
      </c>
      <c r="J2215" s="5">
        <v>2.1682000000000001</v>
      </c>
      <c r="K2215" s="6">
        <v>0.9868462973920169</v>
      </c>
      <c r="L2215" s="5">
        <v>27.47</v>
      </c>
      <c r="M2215" s="19">
        <f>H2215*INDEX('Pliegos Tarifarios (Las Condes)'!$B:$B,MATCH($B2215,'Pliegos Tarifarios (Las Condes)'!$A:$A,0))</f>
        <v>97930.307772799992</v>
      </c>
      <c r="N2215" s="19">
        <f>I2215*INDEX('Pliegos Tarifarios (Las Condes)'!$C:$C,MATCH($B2215,'Pliegos Tarifarios (Las Condes)'!$A:$A,0))</f>
        <v>7471.1748340999993</v>
      </c>
      <c r="O2215" s="19">
        <f>J2215*INDEX('Pliegos Tarifarios (Las Condes)'!$D:$D,MATCH($B2215,'Pliegos Tarifarios (Las Condes)'!$A:$A,0))</f>
        <v>30570.999894800003</v>
      </c>
      <c r="P2215" s="19">
        <f>H2215*INDEX('Pliegos Tarifarios (Las Condes)'!$E:$E,MATCH($B2215,'Pliegos Tarifarios (Las Condes)'!$A:$A,0))</f>
        <v>10656.816339200001</v>
      </c>
      <c r="Q2215" s="19" cm="1">
        <f t="array" ref="Q2215">H2215*_xlfn.IFS(H2215&lt;=350,INDEX('Pliegos Tarifarios (Las Condes)'!$F:$F,MATCH($B2215,'Pliegos Tarifarios (Las Condes)'!$A:$A,0)),H2215&lt;=500,INDEX('Pliegos Tarifarios (Las Condes)'!$G:$G,MATCH($B2215,'Pliegos Tarifarios (Las Condes)'!$A:$A,0)),H2215&lt;=1000,INDEX('Pliegos Tarifarios (Las Condes)'!$H:$H,MATCH($B2215,'Pliegos Tarifarios (Las Condes)'!$A:$A,0)),H2215&lt;=5000,INDEX('Pliegos Tarifarios (Las Condes)'!$I:$I,MATCH($B2215,'Pliegos Tarifarios (Las Condes)'!$A:$A,0)),H2215&gt;5000,INDEX('Pliegos Tarifarios (Las Condes)'!$J:$J,MATCH($B2215,'Pliegos Tarifarios (Las Condes)'!$A:$A,0)))/1.19</f>
        <v>1932.7454534453784</v>
      </c>
      <c r="R2215" s="19">
        <f>INDEX('Pliegos Tarifarios (Las Condes)'!$K:$K,MATCH($B2215,'Pliegos Tarifarios (Las Condes)'!$A:$A,0))</f>
        <v>723.32799999999997</v>
      </c>
      <c r="S2215" s="21">
        <f t="shared" si="105"/>
        <v>149285.3722943454</v>
      </c>
      <c r="T2215" s="21">
        <f t="shared" si="106"/>
        <v>28364.220735925628</v>
      </c>
      <c r="U2215" s="19">
        <v>0</v>
      </c>
      <c r="V2215" s="21">
        <f t="shared" si="107"/>
        <v>177649.59303027103</v>
      </c>
    </row>
    <row r="2216" spans="1:22" x14ac:dyDescent="0.3">
      <c r="A2216" s="3" t="s">
        <v>144</v>
      </c>
      <c r="B2216" s="3">
        <v>5</v>
      </c>
      <c r="C2216" s="4" t="s">
        <v>186</v>
      </c>
      <c r="D2216" s="3" t="s">
        <v>992</v>
      </c>
      <c r="E2216" s="3" t="s">
        <v>121</v>
      </c>
      <c r="F2216" s="4" t="s">
        <v>993</v>
      </c>
      <c r="G2216" s="3" t="s">
        <v>16</v>
      </c>
      <c r="H2216" s="5">
        <v>820.79420000000005</v>
      </c>
      <c r="I2216" s="5">
        <v>2.1804000000000001</v>
      </c>
      <c r="J2216" s="5">
        <v>2.1703999999999999</v>
      </c>
      <c r="K2216" s="6">
        <v>0.99541368556228205</v>
      </c>
      <c r="L2216" s="5">
        <v>27.36</v>
      </c>
      <c r="M2216" s="19">
        <f>H2216*INDEX('Pliegos Tarifarios (Las Condes)'!$B:$B,MATCH($B2216,'Pliegos Tarifarios (Las Condes)'!$A:$A,0))</f>
        <v>97541.541139599998</v>
      </c>
      <c r="N2216" s="19">
        <f>I2216*INDEX('Pliegos Tarifarios (Las Condes)'!$C:$C,MATCH($B2216,'Pliegos Tarifarios (Las Condes)'!$A:$A,0))</f>
        <v>7414.3869684000001</v>
      </c>
      <c r="O2216" s="19">
        <f>J2216*INDEX('Pliegos Tarifarios (Las Condes)'!$D:$D,MATCH($B2216,'Pliegos Tarifarios (Las Condes)'!$A:$A,0))</f>
        <v>30602.0192656</v>
      </c>
      <c r="P2216" s="19">
        <f>H2216*INDEX('Pliegos Tarifarios (Las Condes)'!$E:$E,MATCH($B2216,'Pliegos Tarifarios (Las Condes)'!$A:$A,0))</f>
        <v>10614.510594400001</v>
      </c>
      <c r="Q2216" s="19" cm="1">
        <f t="array" ref="Q2216">H2216*_xlfn.IFS(H2216&lt;=350,INDEX('Pliegos Tarifarios (Las Condes)'!$F:$F,MATCH($B2216,'Pliegos Tarifarios (Las Condes)'!$A:$A,0)),H2216&lt;=500,INDEX('Pliegos Tarifarios (Las Condes)'!$G:$G,MATCH($B2216,'Pliegos Tarifarios (Las Condes)'!$A:$A,0)),H2216&lt;=1000,INDEX('Pliegos Tarifarios (Las Condes)'!$H:$H,MATCH($B2216,'Pliegos Tarifarios (Las Condes)'!$A:$A,0)),H2216&lt;=5000,INDEX('Pliegos Tarifarios (Las Condes)'!$I:$I,MATCH($B2216,'Pliegos Tarifarios (Las Condes)'!$A:$A,0)),H2216&gt;5000,INDEX('Pliegos Tarifarios (Las Condes)'!$J:$J,MATCH($B2216,'Pliegos Tarifarios (Las Condes)'!$A:$A,0)))/1.19</f>
        <v>1925.0727833613448</v>
      </c>
      <c r="R2216" s="19">
        <f>INDEX('Pliegos Tarifarios (Las Condes)'!$K:$K,MATCH($B2216,'Pliegos Tarifarios (Las Condes)'!$A:$A,0))</f>
        <v>723.32799999999997</v>
      </c>
      <c r="S2216" s="21">
        <f t="shared" si="105"/>
        <v>148820.85875136132</v>
      </c>
      <c r="T2216" s="21">
        <f t="shared" si="106"/>
        <v>28275.96316275865</v>
      </c>
      <c r="U2216" s="19">
        <v>0</v>
      </c>
      <c r="V2216" s="21">
        <f t="shared" si="107"/>
        <v>177096.82191411997</v>
      </c>
    </row>
    <row r="2217" spans="1:22" x14ac:dyDescent="0.3">
      <c r="A2217" s="3" t="s">
        <v>144</v>
      </c>
      <c r="B2217" s="3">
        <v>5</v>
      </c>
      <c r="C2217" s="4" t="s">
        <v>186</v>
      </c>
      <c r="D2217" s="3" t="s">
        <v>994</v>
      </c>
      <c r="E2217" s="3" t="s">
        <v>121</v>
      </c>
      <c r="F2217" s="4" t="s">
        <v>995</v>
      </c>
      <c r="G2217" s="3" t="s">
        <v>16</v>
      </c>
      <c r="H2217" s="5">
        <v>823.0009</v>
      </c>
      <c r="I2217" s="5">
        <v>2.2174999999999998</v>
      </c>
      <c r="J2217" s="5">
        <v>2.1829000000000001</v>
      </c>
      <c r="K2217" s="6">
        <v>0.98439684329199562</v>
      </c>
      <c r="L2217" s="5">
        <v>27.43</v>
      </c>
      <c r="M2217" s="19">
        <f>H2217*INDEX('Pliegos Tarifarios (Las Condes)'!$B:$B,MATCH($B2217,'Pliegos Tarifarios (Las Condes)'!$A:$A,0))</f>
        <v>97803.780954199989</v>
      </c>
      <c r="N2217" s="19">
        <f>I2217*INDEX('Pliegos Tarifarios (Las Condes)'!$C:$C,MATCH($B2217,'Pliegos Tarifarios (Las Condes)'!$A:$A,0))</f>
        <v>7540.5444424999996</v>
      </c>
      <c r="O2217" s="19">
        <f>J2217*INDEX('Pliegos Tarifarios (Las Condes)'!$D:$D,MATCH($B2217,'Pliegos Tarifarios (Las Condes)'!$A:$A,0))</f>
        <v>30778.265690600001</v>
      </c>
      <c r="P2217" s="19">
        <f>H2217*INDEX('Pliegos Tarifarios (Las Condes)'!$E:$E,MATCH($B2217,'Pliegos Tarifarios (Las Condes)'!$A:$A,0))</f>
        <v>10643.047638800001</v>
      </c>
      <c r="Q2217" s="19" cm="1">
        <f t="array" ref="Q2217">H2217*_xlfn.IFS(H2217&lt;=350,INDEX('Pliegos Tarifarios (Las Condes)'!$F:$F,MATCH($B2217,'Pliegos Tarifarios (Las Condes)'!$A:$A,0)),H2217&lt;=500,INDEX('Pliegos Tarifarios (Las Condes)'!$G:$G,MATCH($B2217,'Pliegos Tarifarios (Las Condes)'!$A:$A,0)),H2217&lt;=1000,INDEX('Pliegos Tarifarios (Las Condes)'!$H:$H,MATCH($B2217,'Pliegos Tarifarios (Las Condes)'!$A:$A,0)),H2217&lt;=5000,INDEX('Pliegos Tarifarios (Las Condes)'!$I:$I,MATCH($B2217,'Pliegos Tarifarios (Las Condes)'!$A:$A,0)),H2217&gt;5000,INDEX('Pliegos Tarifarios (Las Condes)'!$J:$J,MATCH($B2217,'Pliegos Tarifarios (Las Condes)'!$A:$A,0)))/1.19</f>
        <v>1930.2483293277312</v>
      </c>
      <c r="R2217" s="19">
        <f>INDEX('Pliegos Tarifarios (Las Condes)'!$K:$K,MATCH($B2217,'Pliegos Tarifarios (Las Condes)'!$A:$A,0))</f>
        <v>723.32799999999997</v>
      </c>
      <c r="S2217" s="21">
        <f t="shared" si="105"/>
        <v>149419.21505542772</v>
      </c>
      <c r="T2217" s="21">
        <f t="shared" si="106"/>
        <v>28389.650860531267</v>
      </c>
      <c r="U2217" s="19">
        <v>0</v>
      </c>
      <c r="V2217" s="21">
        <f t="shared" si="107"/>
        <v>177808.86591595897</v>
      </c>
    </row>
    <row r="2218" spans="1:22" x14ac:dyDescent="0.3">
      <c r="A2218" s="3" t="s">
        <v>144</v>
      </c>
      <c r="B2218" s="3">
        <v>5</v>
      </c>
      <c r="C2218" s="4" t="s">
        <v>186</v>
      </c>
      <c r="D2218" s="3" t="s">
        <v>996</v>
      </c>
      <c r="E2218" s="3" t="s">
        <v>121</v>
      </c>
      <c r="F2218" s="4" t="s">
        <v>997</v>
      </c>
      <c r="G2218" s="3" t="s">
        <v>16</v>
      </c>
      <c r="H2218" s="5">
        <v>822.63199999999995</v>
      </c>
      <c r="I2218" s="5">
        <v>2.2206000000000001</v>
      </c>
      <c r="J2218" s="5">
        <v>2.2206000000000001</v>
      </c>
      <c r="K2218" s="6">
        <v>1</v>
      </c>
      <c r="L2218" s="5">
        <v>27.42</v>
      </c>
      <c r="M2218" s="19">
        <f>H2218*INDEX('Pliegos Tarifarios (Las Condes)'!$B:$B,MATCH($B2218,'Pliegos Tarifarios (Las Condes)'!$A:$A,0))</f>
        <v>97759.941615999982</v>
      </c>
      <c r="N2218" s="19">
        <f>I2218*INDEX('Pliegos Tarifarios (Las Condes)'!$C:$C,MATCH($B2218,'Pliegos Tarifarios (Las Condes)'!$A:$A,0))</f>
        <v>7551.0859026000007</v>
      </c>
      <c r="O2218" s="19">
        <f>J2218*INDEX('Pliegos Tarifarios (Las Condes)'!$D:$D,MATCH($B2218,'Pliegos Tarifarios (Las Condes)'!$A:$A,0))</f>
        <v>31309.824908400002</v>
      </c>
      <c r="P2218" s="19">
        <f>H2218*INDEX('Pliegos Tarifarios (Las Condes)'!$E:$E,MATCH($B2218,'Pliegos Tarifarios (Las Condes)'!$A:$A,0))</f>
        <v>10638.277023999999</v>
      </c>
      <c r="Q2218" s="19" cm="1">
        <f t="array" ref="Q2218">H2218*_xlfn.IFS(H2218&lt;=350,INDEX('Pliegos Tarifarios (Las Condes)'!$F:$F,MATCH($B2218,'Pliegos Tarifarios (Las Condes)'!$A:$A,0)),H2218&lt;=500,INDEX('Pliegos Tarifarios (Las Condes)'!$G:$G,MATCH($B2218,'Pliegos Tarifarios (Las Condes)'!$A:$A,0)),H2218&lt;=1000,INDEX('Pliegos Tarifarios (Las Condes)'!$H:$H,MATCH($B2218,'Pliegos Tarifarios (Las Condes)'!$A:$A,0)),H2218&lt;=5000,INDEX('Pliegos Tarifarios (Las Condes)'!$I:$I,MATCH($B2218,'Pliegos Tarifarios (Las Condes)'!$A:$A,0)),H2218&gt;5000,INDEX('Pliegos Tarifarios (Las Condes)'!$J:$J,MATCH($B2218,'Pliegos Tarifarios (Las Condes)'!$A:$A,0)))/1.19</f>
        <v>1929.3831193277313</v>
      </c>
      <c r="R2218" s="19">
        <f>INDEX('Pliegos Tarifarios (Las Condes)'!$K:$K,MATCH($B2218,'Pliegos Tarifarios (Las Condes)'!$A:$A,0))</f>
        <v>723.32799999999997</v>
      </c>
      <c r="S2218" s="21">
        <f t="shared" si="105"/>
        <v>149911.84057032774</v>
      </c>
      <c r="T2218" s="21">
        <f t="shared" si="106"/>
        <v>28483.249708362269</v>
      </c>
      <c r="U2218" s="19">
        <v>0</v>
      </c>
      <c r="V2218" s="21">
        <f t="shared" si="107"/>
        <v>178395.09027869001</v>
      </c>
    </row>
    <row r="2219" spans="1:22" x14ac:dyDescent="0.3">
      <c r="A2219" s="3" t="s">
        <v>144</v>
      </c>
      <c r="B2219" s="3">
        <v>5</v>
      </c>
      <c r="C2219" s="4" t="s">
        <v>186</v>
      </c>
      <c r="D2219" s="3" t="s">
        <v>998</v>
      </c>
      <c r="E2219" s="3" t="s">
        <v>121</v>
      </c>
      <c r="F2219" s="4" t="s">
        <v>999</v>
      </c>
      <c r="G2219" s="3" t="s">
        <v>16</v>
      </c>
      <c r="H2219" s="5">
        <v>822.15340000000003</v>
      </c>
      <c r="I2219" s="5">
        <v>2.2241</v>
      </c>
      <c r="J2219" s="5">
        <v>2.2241</v>
      </c>
      <c r="K2219" s="6">
        <v>1</v>
      </c>
      <c r="L2219" s="5">
        <v>27.41</v>
      </c>
      <c r="M2219" s="19">
        <f>H2219*INDEX('Pliegos Tarifarios (Las Condes)'!$B:$B,MATCH($B2219,'Pliegos Tarifarios (Las Condes)'!$A:$A,0))</f>
        <v>97703.065749200003</v>
      </c>
      <c r="N2219" s="19">
        <f>I2219*INDEX('Pliegos Tarifarios (Las Condes)'!$C:$C,MATCH($B2219,'Pliegos Tarifarios (Las Condes)'!$A:$A,0))</f>
        <v>7562.9875511</v>
      </c>
      <c r="O2219" s="19">
        <f>J2219*INDEX('Pliegos Tarifarios (Las Condes)'!$D:$D,MATCH($B2219,'Pliegos Tarifarios (Las Condes)'!$A:$A,0))</f>
        <v>31359.1739074</v>
      </c>
      <c r="P2219" s="19">
        <f>H2219*INDEX('Pliegos Tarifarios (Las Condes)'!$E:$E,MATCH($B2219,'Pliegos Tarifarios (Las Condes)'!$A:$A,0))</f>
        <v>10632.0877688</v>
      </c>
      <c r="Q2219" s="19" cm="1">
        <f t="array" ref="Q2219">H2219*_xlfn.IFS(H2219&lt;=350,INDEX('Pliegos Tarifarios (Las Condes)'!$F:$F,MATCH($B2219,'Pliegos Tarifarios (Las Condes)'!$A:$A,0)),H2219&lt;=500,INDEX('Pliegos Tarifarios (Las Condes)'!$G:$G,MATCH($B2219,'Pliegos Tarifarios (Las Condes)'!$A:$A,0)),H2219&lt;=1000,INDEX('Pliegos Tarifarios (Las Condes)'!$H:$H,MATCH($B2219,'Pliegos Tarifarios (Las Condes)'!$A:$A,0)),H2219&lt;=5000,INDEX('Pliegos Tarifarios (Las Condes)'!$I:$I,MATCH($B2219,'Pliegos Tarifarios (Las Condes)'!$A:$A,0)),H2219&gt;5000,INDEX('Pliegos Tarifarios (Las Condes)'!$J:$J,MATCH($B2219,'Pliegos Tarifarios (Las Condes)'!$A:$A,0)))/1.19</f>
        <v>1928.2606213445381</v>
      </c>
      <c r="R2219" s="19">
        <f>INDEX('Pliegos Tarifarios (Las Condes)'!$K:$K,MATCH($B2219,'Pliegos Tarifarios (Las Condes)'!$A:$A,0))</f>
        <v>723.32799999999997</v>
      </c>
      <c r="S2219" s="21">
        <f t="shared" si="105"/>
        <v>149908.90359784453</v>
      </c>
      <c r="T2219" s="21">
        <f t="shared" si="106"/>
        <v>28482.691683590463</v>
      </c>
      <c r="U2219" s="19">
        <v>0</v>
      </c>
      <c r="V2219" s="21">
        <f t="shared" si="107"/>
        <v>178391.595281435</v>
      </c>
    </row>
    <row r="2220" spans="1:22" x14ac:dyDescent="0.3">
      <c r="A2220" s="3" t="s">
        <v>144</v>
      </c>
      <c r="B2220" s="3">
        <v>5</v>
      </c>
      <c r="C2220" s="4" t="s">
        <v>186</v>
      </c>
      <c r="D2220" s="3" t="s">
        <v>1000</v>
      </c>
      <c r="E2220" s="3" t="s">
        <v>121</v>
      </c>
      <c r="F2220" s="4" t="s">
        <v>1001</v>
      </c>
      <c r="G2220" s="3" t="s">
        <v>16</v>
      </c>
      <c r="H2220" s="5">
        <v>821.53269999999998</v>
      </c>
      <c r="I2220" s="5">
        <v>2.2730000000000001</v>
      </c>
      <c r="J2220" s="5">
        <v>2.2383000000000002</v>
      </c>
      <c r="K2220" s="6">
        <v>0.98473383194016717</v>
      </c>
      <c r="L2220" s="5">
        <v>27.38</v>
      </c>
      <c r="M2220" s="19">
        <f>H2220*INDEX('Pliegos Tarifarios (Las Condes)'!$B:$B,MATCH($B2220,'Pliegos Tarifarios (Las Condes)'!$A:$A,0))</f>
        <v>97629.303002599991</v>
      </c>
      <c r="N2220" s="19">
        <f>I2220*INDEX('Pliegos Tarifarios (Las Condes)'!$C:$C,MATCH($B2220,'Pliegos Tarifarios (Las Condes)'!$A:$A,0))</f>
        <v>7729.2705830000004</v>
      </c>
      <c r="O2220" s="19">
        <f>J2220*INDEX('Pliegos Tarifarios (Las Condes)'!$D:$D,MATCH($B2220,'Pliegos Tarifarios (Las Condes)'!$A:$A,0))</f>
        <v>31559.389846200003</v>
      </c>
      <c r="P2220" s="19">
        <f>H2220*INDEX('Pliegos Tarifarios (Las Condes)'!$E:$E,MATCH($B2220,'Pliegos Tarifarios (Las Condes)'!$A:$A,0))</f>
        <v>10624.060876400001</v>
      </c>
      <c r="Q2220" s="19" cm="1">
        <f t="array" ref="Q2220">H2220*_xlfn.IFS(H2220&lt;=350,INDEX('Pliegos Tarifarios (Las Condes)'!$F:$F,MATCH($B2220,'Pliegos Tarifarios (Las Condes)'!$A:$A,0)),H2220&lt;=500,INDEX('Pliegos Tarifarios (Las Condes)'!$G:$G,MATCH($B2220,'Pliegos Tarifarios (Las Condes)'!$A:$A,0)),H2220&lt;=1000,INDEX('Pliegos Tarifarios (Las Condes)'!$H:$H,MATCH($B2220,'Pliegos Tarifarios (Las Condes)'!$A:$A,0)),H2220&lt;=5000,INDEX('Pliegos Tarifarios (Las Condes)'!$I:$I,MATCH($B2220,'Pliegos Tarifarios (Las Condes)'!$A:$A,0)),H2220&gt;5000,INDEX('Pliegos Tarifarios (Las Condes)'!$J:$J,MATCH($B2220,'Pliegos Tarifarios (Las Condes)'!$A:$A,0)))/1.19</f>
        <v>1926.8048451260506</v>
      </c>
      <c r="R2220" s="19">
        <f>INDEX('Pliegos Tarifarios (Las Condes)'!$K:$K,MATCH($B2220,'Pliegos Tarifarios (Las Condes)'!$A:$A,0))</f>
        <v>723.32799999999997</v>
      </c>
      <c r="S2220" s="21">
        <f t="shared" si="105"/>
        <v>150192.15715332606</v>
      </c>
      <c r="T2220" s="21">
        <f t="shared" si="106"/>
        <v>28536.509859131951</v>
      </c>
      <c r="U2220" s="19">
        <v>0</v>
      </c>
      <c r="V2220" s="21">
        <f t="shared" si="107"/>
        <v>178728.667012458</v>
      </c>
    </row>
    <row r="2221" spans="1:22" x14ac:dyDescent="0.3">
      <c r="A2221" s="3" t="s">
        <v>144</v>
      </c>
      <c r="B2221" s="3">
        <v>5</v>
      </c>
      <c r="C2221" s="4" t="s">
        <v>186</v>
      </c>
      <c r="D2221" s="3" t="s">
        <v>1002</v>
      </c>
      <c r="E2221" s="3" t="s">
        <v>121</v>
      </c>
      <c r="F2221" s="4" t="s">
        <v>1003</v>
      </c>
      <c r="G2221" s="3" t="s">
        <v>16</v>
      </c>
      <c r="H2221" s="5">
        <v>822.05449999999996</v>
      </c>
      <c r="I2221" s="5">
        <v>2.2738</v>
      </c>
      <c r="J2221" s="5">
        <v>2.2738</v>
      </c>
      <c r="K2221" s="6">
        <v>1</v>
      </c>
      <c r="L2221" s="5">
        <v>27.4</v>
      </c>
      <c r="M2221" s="19">
        <f>H2221*INDEX('Pliegos Tarifarios (Las Condes)'!$B:$B,MATCH($B2221,'Pliegos Tarifarios (Las Condes)'!$A:$A,0))</f>
        <v>97691.312670999992</v>
      </c>
      <c r="N2221" s="19">
        <f>I2221*INDEX('Pliegos Tarifarios (Las Condes)'!$C:$C,MATCH($B2221,'Pliegos Tarifarios (Las Condes)'!$A:$A,0))</f>
        <v>7731.9909598000004</v>
      </c>
      <c r="O2221" s="19">
        <f>J2221*INDEX('Pliegos Tarifarios (Las Condes)'!$D:$D,MATCH($B2221,'Pliegos Tarifarios (Las Condes)'!$A:$A,0))</f>
        <v>32059.9296932</v>
      </c>
      <c r="P2221" s="19">
        <f>H2221*INDEX('Pliegos Tarifarios (Las Condes)'!$E:$E,MATCH($B2221,'Pliegos Tarifarios (Las Condes)'!$A:$A,0))</f>
        <v>10630.808794</v>
      </c>
      <c r="Q2221" s="19" cm="1">
        <f t="array" ref="Q2221">H2221*_xlfn.IFS(H2221&lt;=350,INDEX('Pliegos Tarifarios (Las Condes)'!$F:$F,MATCH($B2221,'Pliegos Tarifarios (Las Condes)'!$A:$A,0)),H2221&lt;=500,INDEX('Pliegos Tarifarios (Las Condes)'!$G:$G,MATCH($B2221,'Pliegos Tarifarios (Las Condes)'!$A:$A,0)),H2221&lt;=1000,INDEX('Pliegos Tarifarios (Las Condes)'!$H:$H,MATCH($B2221,'Pliegos Tarifarios (Las Condes)'!$A:$A,0)),H2221&lt;=5000,INDEX('Pliegos Tarifarios (Las Condes)'!$I:$I,MATCH($B2221,'Pliegos Tarifarios (Las Condes)'!$A:$A,0)),H2221&gt;5000,INDEX('Pliegos Tarifarios (Las Condes)'!$J:$J,MATCH($B2221,'Pliegos Tarifarios (Las Condes)'!$A:$A,0)))/1.19</f>
        <v>1928.0286634453782</v>
      </c>
      <c r="R2221" s="19">
        <f>INDEX('Pliegos Tarifarios (Las Condes)'!$K:$K,MATCH($B2221,'Pliegos Tarifarios (Las Condes)'!$A:$A,0))</f>
        <v>723.32799999999997</v>
      </c>
      <c r="S2221" s="21">
        <f t="shared" si="105"/>
        <v>150765.39878144537</v>
      </c>
      <c r="T2221" s="21">
        <f t="shared" si="106"/>
        <v>28645.425768474623</v>
      </c>
      <c r="U2221" s="19">
        <v>0</v>
      </c>
      <c r="V2221" s="21">
        <f t="shared" si="107"/>
        <v>179410.82454991998</v>
      </c>
    </row>
    <row r="2222" spans="1:22" x14ac:dyDescent="0.3">
      <c r="A2222" s="3" t="s">
        <v>144</v>
      </c>
      <c r="B2222" s="3">
        <v>5</v>
      </c>
      <c r="C2222" s="4" t="s">
        <v>186</v>
      </c>
      <c r="D2222" s="3" t="s">
        <v>1004</v>
      </c>
      <c r="E2222" s="3" t="s">
        <v>121</v>
      </c>
      <c r="F2222" s="4" t="s">
        <v>1005</v>
      </c>
      <c r="G2222" s="3" t="s">
        <v>16</v>
      </c>
      <c r="H2222" s="5">
        <v>821.39930000000004</v>
      </c>
      <c r="I2222" s="5">
        <v>2.274</v>
      </c>
      <c r="J2222" s="5">
        <v>2.274</v>
      </c>
      <c r="K2222" s="6">
        <v>1</v>
      </c>
      <c r="L2222" s="5">
        <v>27.38</v>
      </c>
      <c r="M2222" s="19">
        <f>H2222*INDEX('Pliegos Tarifarios (Las Condes)'!$B:$B,MATCH($B2222,'Pliegos Tarifarios (Las Condes)'!$A:$A,0))</f>
        <v>97613.450013399997</v>
      </c>
      <c r="N2222" s="19">
        <f>I2222*INDEX('Pliegos Tarifarios (Las Condes)'!$C:$C,MATCH($B2222,'Pliegos Tarifarios (Las Condes)'!$A:$A,0))</f>
        <v>7732.6710540000004</v>
      </c>
      <c r="O2222" s="19">
        <f>J2222*INDEX('Pliegos Tarifarios (Las Condes)'!$D:$D,MATCH($B2222,'Pliegos Tarifarios (Las Condes)'!$A:$A,0))</f>
        <v>32062.749636</v>
      </c>
      <c r="P2222" s="19">
        <f>H2222*INDEX('Pliegos Tarifarios (Las Condes)'!$E:$E,MATCH($B2222,'Pliegos Tarifarios (Las Condes)'!$A:$A,0))</f>
        <v>10622.3357476</v>
      </c>
      <c r="Q2222" s="19" cm="1">
        <f t="array" ref="Q2222">H2222*_xlfn.IFS(H2222&lt;=350,INDEX('Pliegos Tarifarios (Las Condes)'!$F:$F,MATCH($B2222,'Pliegos Tarifarios (Las Condes)'!$A:$A,0)),H2222&lt;=500,INDEX('Pliegos Tarifarios (Las Condes)'!$G:$G,MATCH($B2222,'Pliegos Tarifarios (Las Condes)'!$A:$A,0)),H2222&lt;=1000,INDEX('Pliegos Tarifarios (Las Condes)'!$H:$H,MATCH($B2222,'Pliegos Tarifarios (Las Condes)'!$A:$A,0)),H2222&lt;=5000,INDEX('Pliegos Tarifarios (Las Condes)'!$I:$I,MATCH($B2222,'Pliegos Tarifarios (Las Condes)'!$A:$A,0)),H2222&gt;5000,INDEX('Pliegos Tarifarios (Las Condes)'!$J:$J,MATCH($B2222,'Pliegos Tarifarios (Las Condes)'!$A:$A,0)))/1.19</f>
        <v>1926.4919716806728</v>
      </c>
      <c r="R2222" s="19">
        <f>INDEX('Pliegos Tarifarios (Las Condes)'!$K:$K,MATCH($B2222,'Pliegos Tarifarios (Las Condes)'!$A:$A,0))</f>
        <v>723.32799999999997</v>
      </c>
      <c r="S2222" s="21">
        <f t="shared" si="105"/>
        <v>150681.02642268068</v>
      </c>
      <c r="T2222" s="21">
        <f t="shared" si="106"/>
        <v>28629.39502030933</v>
      </c>
      <c r="U2222" s="19">
        <v>0</v>
      </c>
      <c r="V2222" s="21">
        <f t="shared" si="107"/>
        <v>179310.42144299002</v>
      </c>
    </row>
    <row r="2223" spans="1:22" x14ac:dyDescent="0.3">
      <c r="A2223" s="3" t="s">
        <v>144</v>
      </c>
      <c r="B2223" s="3">
        <v>5</v>
      </c>
      <c r="C2223" s="4" t="s">
        <v>186</v>
      </c>
      <c r="D2223" s="3" t="s">
        <v>1006</v>
      </c>
      <c r="E2223" s="3" t="s">
        <v>121</v>
      </c>
      <c r="F2223" s="4" t="s">
        <v>1007</v>
      </c>
      <c r="G2223" s="3" t="s">
        <v>16</v>
      </c>
      <c r="H2223" s="5">
        <v>822.68690000000004</v>
      </c>
      <c r="I2223" s="5">
        <v>2.2330000000000001</v>
      </c>
      <c r="J2223" s="5">
        <v>2.1442000000000001</v>
      </c>
      <c r="K2223" s="6">
        <v>0.96023287057769813</v>
      </c>
      <c r="L2223" s="5">
        <v>27.42</v>
      </c>
      <c r="M2223" s="19">
        <f>H2223*INDEX('Pliegos Tarifarios (Las Condes)'!$B:$B,MATCH($B2223,'Pliegos Tarifarios (Las Condes)'!$A:$A,0))</f>
        <v>97766.4658222</v>
      </c>
      <c r="N2223" s="19">
        <f>I2223*INDEX('Pliegos Tarifarios (Las Condes)'!$C:$C,MATCH($B2223,'Pliegos Tarifarios (Las Condes)'!$A:$A,0))</f>
        <v>7593.2517430000007</v>
      </c>
      <c r="O2223" s="19">
        <f>J2223*INDEX('Pliegos Tarifarios (Las Condes)'!$D:$D,MATCH($B2223,'Pliegos Tarifarios (Las Condes)'!$A:$A,0))</f>
        <v>30232.606758800001</v>
      </c>
      <c r="P2223" s="19">
        <f>H2223*INDEX('Pliegos Tarifarios (Las Condes)'!$E:$E,MATCH($B2223,'Pliegos Tarifarios (Las Condes)'!$A:$A,0))</f>
        <v>10638.9869908</v>
      </c>
      <c r="Q2223" s="19" cm="1">
        <f t="array" ref="Q2223">H2223*_xlfn.IFS(H2223&lt;=350,INDEX('Pliegos Tarifarios (Las Condes)'!$F:$F,MATCH($B2223,'Pliegos Tarifarios (Las Condes)'!$A:$A,0)),H2223&lt;=500,INDEX('Pliegos Tarifarios (Las Condes)'!$G:$G,MATCH($B2223,'Pliegos Tarifarios (Las Condes)'!$A:$A,0)),H2223&lt;=1000,INDEX('Pliegos Tarifarios (Las Condes)'!$H:$H,MATCH($B2223,'Pliegos Tarifarios (Las Condes)'!$A:$A,0)),H2223&lt;=5000,INDEX('Pliegos Tarifarios (Las Condes)'!$I:$I,MATCH($B2223,'Pliegos Tarifarios (Las Condes)'!$A:$A,0)),H2223&gt;5000,INDEX('Pliegos Tarifarios (Las Condes)'!$J:$J,MATCH($B2223,'Pliegos Tarifarios (Las Condes)'!$A:$A,0)))/1.19</f>
        <v>1929.511880588236</v>
      </c>
      <c r="R2223" s="19">
        <f>INDEX('Pliegos Tarifarios (Las Condes)'!$K:$K,MATCH($B2223,'Pliegos Tarifarios (Las Condes)'!$A:$A,0))</f>
        <v>723.32799999999997</v>
      </c>
      <c r="S2223" s="21">
        <f t="shared" si="105"/>
        <v>148884.15119538823</v>
      </c>
      <c r="T2223" s="21">
        <f t="shared" si="106"/>
        <v>28287.988727123764</v>
      </c>
      <c r="U2223" s="19">
        <v>0</v>
      </c>
      <c r="V2223" s="21">
        <f t="shared" si="107"/>
        <v>177172.139922512</v>
      </c>
    </row>
    <row r="2224" spans="1:22" x14ac:dyDescent="0.3">
      <c r="A2224" s="3" t="s">
        <v>144</v>
      </c>
      <c r="B2224" s="3">
        <v>5</v>
      </c>
      <c r="C2224" s="4" t="s">
        <v>186</v>
      </c>
      <c r="D2224" s="3" t="s">
        <v>1008</v>
      </c>
      <c r="E2224" s="3" t="s">
        <v>121</v>
      </c>
      <c r="F2224" s="4" t="s">
        <v>1009</v>
      </c>
      <c r="G2224" s="3" t="s">
        <v>16</v>
      </c>
      <c r="H2224" s="5">
        <v>823.07830000000001</v>
      </c>
      <c r="I2224" s="5">
        <v>2.2553000000000001</v>
      </c>
      <c r="J2224" s="5">
        <v>2.1747999999999998</v>
      </c>
      <c r="K2224" s="6">
        <v>0.96430630071387391</v>
      </c>
      <c r="L2224" s="5">
        <v>27.44</v>
      </c>
      <c r="M2224" s="19">
        <f>H2224*INDEX('Pliegos Tarifarios (Las Condes)'!$B:$B,MATCH($B2224,'Pliegos Tarifarios (Las Condes)'!$A:$A,0))</f>
        <v>97812.979015399993</v>
      </c>
      <c r="N2224" s="19">
        <f>I2224*INDEX('Pliegos Tarifarios (Las Condes)'!$C:$C,MATCH($B2224,'Pliegos Tarifarios (Las Condes)'!$A:$A,0))</f>
        <v>7669.0822463000004</v>
      </c>
      <c r="O2224" s="19">
        <f>J2224*INDEX('Pliegos Tarifarios (Las Condes)'!$D:$D,MATCH($B2224,'Pliegos Tarifarios (Las Condes)'!$A:$A,0))</f>
        <v>30664.058007199998</v>
      </c>
      <c r="P2224" s="19">
        <f>H2224*INDEX('Pliegos Tarifarios (Las Condes)'!$E:$E,MATCH($B2224,'Pliegos Tarifarios (Las Condes)'!$A:$A,0))</f>
        <v>10644.0485756</v>
      </c>
      <c r="Q2224" s="19" cm="1">
        <f t="array" ref="Q2224">H2224*_xlfn.IFS(H2224&lt;=350,INDEX('Pliegos Tarifarios (Las Condes)'!$F:$F,MATCH($B2224,'Pliegos Tarifarios (Las Condes)'!$A:$A,0)),H2224&lt;=500,INDEX('Pliegos Tarifarios (Las Condes)'!$G:$G,MATCH($B2224,'Pliegos Tarifarios (Las Condes)'!$A:$A,0)),H2224&lt;=1000,INDEX('Pliegos Tarifarios (Las Condes)'!$H:$H,MATCH($B2224,'Pliegos Tarifarios (Las Condes)'!$A:$A,0)),H2224&lt;=5000,INDEX('Pliegos Tarifarios (Las Condes)'!$I:$I,MATCH($B2224,'Pliegos Tarifarios (Las Condes)'!$A:$A,0)),H2224&gt;5000,INDEX('Pliegos Tarifarios (Las Condes)'!$J:$J,MATCH($B2224,'Pliegos Tarifarios (Las Condes)'!$A:$A,0)))/1.19</f>
        <v>1930.4298615966391</v>
      </c>
      <c r="R2224" s="19">
        <f>INDEX('Pliegos Tarifarios (Las Condes)'!$K:$K,MATCH($B2224,'Pliegos Tarifarios (Las Condes)'!$A:$A,0))</f>
        <v>723.32799999999997</v>
      </c>
      <c r="S2224" s="21">
        <f t="shared" si="105"/>
        <v>149443.92570609663</v>
      </c>
      <c r="T2224" s="21">
        <f t="shared" si="106"/>
        <v>28394.34588415836</v>
      </c>
      <c r="U2224" s="19">
        <v>0</v>
      </c>
      <c r="V2224" s="21">
        <f t="shared" si="107"/>
        <v>177838.271590255</v>
      </c>
    </row>
    <row r="2225" spans="1:22" x14ac:dyDescent="0.3">
      <c r="A2225" s="3" t="s">
        <v>144</v>
      </c>
      <c r="B2225" s="3">
        <v>5</v>
      </c>
      <c r="C2225" s="4" t="s">
        <v>186</v>
      </c>
      <c r="D2225" s="3" t="s">
        <v>1010</v>
      </c>
      <c r="E2225" s="3" t="s">
        <v>121</v>
      </c>
      <c r="F2225" s="4" t="s">
        <v>1011</v>
      </c>
      <c r="G2225" s="3" t="s">
        <v>16</v>
      </c>
      <c r="H2225" s="5">
        <v>819.99959999999999</v>
      </c>
      <c r="I2225" s="5">
        <v>2.2162000000000002</v>
      </c>
      <c r="J2225" s="5">
        <v>2.1625999999999999</v>
      </c>
      <c r="K2225" s="6">
        <v>0.97581445717895487</v>
      </c>
      <c r="L2225" s="5">
        <v>27.33</v>
      </c>
      <c r="M2225" s="19">
        <f>H2225*INDEX('Pliegos Tarifarios (Las Condes)'!$B:$B,MATCH($B2225,'Pliegos Tarifarios (Las Condes)'!$A:$A,0))</f>
        <v>97447.112464799997</v>
      </c>
      <c r="N2225" s="19">
        <f>I2225*INDEX('Pliegos Tarifarios (Las Condes)'!$C:$C,MATCH($B2225,'Pliegos Tarifarios (Las Condes)'!$A:$A,0))</f>
        <v>7536.1238302000002</v>
      </c>
      <c r="O2225" s="19">
        <f>J2225*INDEX('Pliegos Tarifarios (Las Condes)'!$D:$D,MATCH($B2225,'Pliegos Tarifarios (Las Condes)'!$A:$A,0))</f>
        <v>30492.041496399997</v>
      </c>
      <c r="P2225" s="19">
        <f>H2225*INDEX('Pliegos Tarifarios (Las Condes)'!$E:$E,MATCH($B2225,'Pliegos Tarifarios (Las Condes)'!$A:$A,0))</f>
        <v>10604.2348272</v>
      </c>
      <c r="Q2225" s="19" cm="1">
        <f t="array" ref="Q2225">H2225*_xlfn.IFS(H2225&lt;=350,INDEX('Pliegos Tarifarios (Las Condes)'!$F:$F,MATCH($B2225,'Pliegos Tarifarios (Las Condes)'!$A:$A,0)),H2225&lt;=500,INDEX('Pliegos Tarifarios (Las Condes)'!$G:$G,MATCH($B2225,'Pliegos Tarifarios (Las Condes)'!$A:$A,0)),H2225&lt;=1000,INDEX('Pliegos Tarifarios (Las Condes)'!$H:$H,MATCH($B2225,'Pliegos Tarifarios (Las Condes)'!$A:$A,0)),H2225&lt;=5000,INDEX('Pliegos Tarifarios (Las Condes)'!$I:$I,MATCH($B2225,'Pliegos Tarifarios (Las Condes)'!$A:$A,0)),H2225&gt;5000,INDEX('Pliegos Tarifarios (Las Condes)'!$J:$J,MATCH($B2225,'Pliegos Tarifarios (Las Condes)'!$A:$A,0)))/1.19</f>
        <v>1923.2091458823531</v>
      </c>
      <c r="R2225" s="19">
        <f>INDEX('Pliegos Tarifarios (Las Condes)'!$K:$K,MATCH($B2225,'Pliegos Tarifarios (Las Condes)'!$A:$A,0))</f>
        <v>723.32799999999997</v>
      </c>
      <c r="S2225" s="21">
        <f t="shared" si="105"/>
        <v>148726.04976448236</v>
      </c>
      <c r="T2225" s="21">
        <f t="shared" si="106"/>
        <v>28257.949455251648</v>
      </c>
      <c r="U2225" s="19">
        <v>0</v>
      </c>
      <c r="V2225" s="21">
        <f t="shared" si="107"/>
        <v>176983.99921973402</v>
      </c>
    </row>
    <row r="2226" spans="1:22" x14ac:dyDescent="0.3">
      <c r="A2226" s="3" t="s">
        <v>144</v>
      </c>
      <c r="B2226" s="3">
        <v>5</v>
      </c>
      <c r="C2226" s="4" t="s">
        <v>186</v>
      </c>
      <c r="D2226" s="3" t="s">
        <v>1012</v>
      </c>
      <c r="E2226" s="3" t="s">
        <v>121</v>
      </c>
      <c r="F2226" s="4" t="s">
        <v>1013</v>
      </c>
      <c r="G2226" s="3" t="s">
        <v>16</v>
      </c>
      <c r="H2226" s="5">
        <v>822.4144</v>
      </c>
      <c r="I2226" s="5">
        <v>2.2332000000000001</v>
      </c>
      <c r="J2226" s="5">
        <v>2.1722999999999999</v>
      </c>
      <c r="K2226" s="6">
        <v>0.9727297152068779</v>
      </c>
      <c r="L2226" s="5">
        <v>27.41</v>
      </c>
      <c r="M2226" s="19">
        <f>H2226*INDEX('Pliegos Tarifarios (Las Condes)'!$B:$B,MATCH($B2226,'Pliegos Tarifarios (Las Condes)'!$A:$A,0))</f>
        <v>97734.082467200002</v>
      </c>
      <c r="N2226" s="19">
        <f>I2226*INDEX('Pliegos Tarifarios (Las Condes)'!$C:$C,MATCH($B2226,'Pliegos Tarifarios (Las Condes)'!$A:$A,0))</f>
        <v>7593.9318372000007</v>
      </c>
      <c r="O2226" s="19">
        <f>J2226*INDEX('Pliegos Tarifarios (Las Condes)'!$D:$D,MATCH($B2226,'Pliegos Tarifarios (Las Condes)'!$A:$A,0))</f>
        <v>30628.808722199999</v>
      </c>
      <c r="P2226" s="19">
        <f>H2226*INDEX('Pliegos Tarifarios (Las Condes)'!$E:$E,MATCH($B2226,'Pliegos Tarifarios (Las Condes)'!$A:$A,0))</f>
        <v>10635.4630208</v>
      </c>
      <c r="Q2226" s="19" cm="1">
        <f t="array" ref="Q2226">H2226*_xlfn.IFS(H2226&lt;=350,INDEX('Pliegos Tarifarios (Las Condes)'!$F:$F,MATCH($B2226,'Pliegos Tarifarios (Las Condes)'!$A:$A,0)),H2226&lt;=500,INDEX('Pliegos Tarifarios (Las Condes)'!$G:$G,MATCH($B2226,'Pliegos Tarifarios (Las Condes)'!$A:$A,0)),H2226&lt;=1000,INDEX('Pliegos Tarifarios (Las Condes)'!$H:$H,MATCH($B2226,'Pliegos Tarifarios (Las Condes)'!$A:$A,0)),H2226&lt;=5000,INDEX('Pliegos Tarifarios (Las Condes)'!$I:$I,MATCH($B2226,'Pliegos Tarifarios (Las Condes)'!$A:$A,0)),H2226&gt;5000,INDEX('Pliegos Tarifarios (Las Condes)'!$J:$J,MATCH($B2226,'Pliegos Tarifarios (Las Condes)'!$A:$A,0)))/1.19</f>
        <v>1928.8727650420169</v>
      </c>
      <c r="R2226" s="19">
        <f>INDEX('Pliegos Tarifarios (Las Condes)'!$K:$K,MATCH($B2226,'Pliegos Tarifarios (Las Condes)'!$A:$A,0))</f>
        <v>723.32799999999997</v>
      </c>
      <c r="S2226" s="21">
        <f t="shared" si="105"/>
        <v>149244.48681244202</v>
      </c>
      <c r="T2226" s="21">
        <f t="shared" si="106"/>
        <v>28356.452494363984</v>
      </c>
      <c r="U2226" s="19">
        <v>0</v>
      </c>
      <c r="V2226" s="21">
        <f t="shared" si="107"/>
        <v>177600.93930680602</v>
      </c>
    </row>
    <row r="2227" spans="1:22" x14ac:dyDescent="0.3">
      <c r="A2227" s="3" t="s">
        <v>144</v>
      </c>
      <c r="B2227" s="3">
        <v>5</v>
      </c>
      <c r="C2227" s="4" t="s">
        <v>186</v>
      </c>
      <c r="D2227" s="3" t="s">
        <v>1014</v>
      </c>
      <c r="E2227" s="3" t="s">
        <v>121</v>
      </c>
      <c r="F2227" s="4" t="s">
        <v>1015</v>
      </c>
      <c r="G2227" s="3" t="s">
        <v>16</v>
      </c>
      <c r="H2227" s="5">
        <v>821.57119999999998</v>
      </c>
      <c r="I2227" s="5">
        <v>2.2361</v>
      </c>
      <c r="J2227" s="5">
        <v>2.2216999999999998</v>
      </c>
      <c r="K2227" s="6">
        <v>0.99356021644828041</v>
      </c>
      <c r="L2227" s="5">
        <v>27.39</v>
      </c>
      <c r="M2227" s="19">
        <f>H2227*INDEX('Pliegos Tarifarios (Las Condes)'!$B:$B,MATCH($B2227,'Pliegos Tarifarios (Las Condes)'!$A:$A,0))</f>
        <v>97633.878265599997</v>
      </c>
      <c r="N2227" s="19">
        <f>I2227*INDEX('Pliegos Tarifarios (Las Condes)'!$C:$C,MATCH($B2227,'Pliegos Tarifarios (Las Condes)'!$A:$A,0))</f>
        <v>7603.7932031</v>
      </c>
      <c r="O2227" s="19">
        <f>J2227*INDEX('Pliegos Tarifarios (Las Condes)'!$D:$D,MATCH($B2227,'Pliegos Tarifarios (Las Condes)'!$A:$A,0))</f>
        <v>31325.334593799998</v>
      </c>
      <c r="P2227" s="19">
        <f>H2227*INDEX('Pliegos Tarifarios (Las Condes)'!$E:$E,MATCH($B2227,'Pliegos Tarifarios (Las Condes)'!$A:$A,0))</f>
        <v>10624.5587584</v>
      </c>
      <c r="Q2227" s="19" cm="1">
        <f t="array" ref="Q2227">H2227*_xlfn.IFS(H2227&lt;=350,INDEX('Pliegos Tarifarios (Las Condes)'!$F:$F,MATCH($B2227,'Pliegos Tarifarios (Las Condes)'!$A:$A,0)),H2227&lt;=500,INDEX('Pliegos Tarifarios (Las Condes)'!$G:$G,MATCH($B2227,'Pliegos Tarifarios (Las Condes)'!$A:$A,0)),H2227&lt;=1000,INDEX('Pliegos Tarifarios (Las Condes)'!$H:$H,MATCH($B2227,'Pliegos Tarifarios (Las Condes)'!$A:$A,0)),H2227&lt;=5000,INDEX('Pliegos Tarifarios (Las Condes)'!$I:$I,MATCH($B2227,'Pliegos Tarifarios (Las Condes)'!$A:$A,0)),H2227&gt;5000,INDEX('Pliegos Tarifarios (Las Condes)'!$J:$J,MATCH($B2227,'Pliegos Tarifarios (Las Condes)'!$A:$A,0)))/1.19</f>
        <v>1926.8951421848742</v>
      </c>
      <c r="R2227" s="19">
        <f>INDEX('Pliegos Tarifarios (Las Condes)'!$K:$K,MATCH($B2227,'Pliegos Tarifarios (Las Condes)'!$A:$A,0))</f>
        <v>723.32799999999997</v>
      </c>
      <c r="S2227" s="21">
        <f t="shared" si="105"/>
        <v>149837.78796308488</v>
      </c>
      <c r="T2227" s="21">
        <f t="shared" si="106"/>
        <v>28469.179712986126</v>
      </c>
      <c r="U2227" s="19">
        <v>0</v>
      </c>
      <c r="V2227" s="21">
        <f t="shared" si="107"/>
        <v>178306.96767607101</v>
      </c>
    </row>
    <row r="2228" spans="1:22" x14ac:dyDescent="0.3">
      <c r="A2228" s="3" t="s">
        <v>144</v>
      </c>
      <c r="B2228" s="3">
        <v>5</v>
      </c>
      <c r="C2228" s="4" t="s">
        <v>186</v>
      </c>
      <c r="D2228" s="3" t="s">
        <v>1016</v>
      </c>
      <c r="E2228" s="3" t="s">
        <v>121</v>
      </c>
      <c r="F2228" s="4" t="s">
        <v>1017</v>
      </c>
      <c r="G2228" s="3" t="s">
        <v>16</v>
      </c>
      <c r="H2228" s="5">
        <v>822.72299999999996</v>
      </c>
      <c r="I2228" s="5">
        <v>2.238</v>
      </c>
      <c r="J2228" s="5">
        <v>2.238</v>
      </c>
      <c r="K2228" s="6">
        <v>1</v>
      </c>
      <c r="L2228" s="5">
        <v>27.42</v>
      </c>
      <c r="M2228" s="19">
        <f>H2228*INDEX('Pliegos Tarifarios (Las Condes)'!$B:$B,MATCH($B2228,'Pliegos Tarifarios (Las Condes)'!$A:$A,0))</f>
        <v>97770.755873999995</v>
      </c>
      <c r="N2228" s="19">
        <f>I2228*INDEX('Pliegos Tarifarios (Las Condes)'!$C:$C,MATCH($B2228,'Pliegos Tarifarios (Las Condes)'!$A:$A,0))</f>
        <v>7610.2540980000003</v>
      </c>
      <c r="O2228" s="19">
        <f>J2228*INDEX('Pliegos Tarifarios (Las Condes)'!$D:$D,MATCH($B2228,'Pliegos Tarifarios (Las Condes)'!$A:$A,0))</f>
        <v>31555.159931999999</v>
      </c>
      <c r="P2228" s="19">
        <f>H2228*INDEX('Pliegos Tarifarios (Las Condes)'!$E:$E,MATCH($B2228,'Pliegos Tarifarios (Las Condes)'!$A:$A,0))</f>
        <v>10639.453836000001</v>
      </c>
      <c r="Q2228" s="19" cm="1">
        <f t="array" ref="Q2228">H2228*_xlfn.IFS(H2228&lt;=350,INDEX('Pliegos Tarifarios (Las Condes)'!$F:$F,MATCH($B2228,'Pliegos Tarifarios (Las Condes)'!$A:$A,0)),H2228&lt;=500,INDEX('Pliegos Tarifarios (Las Condes)'!$G:$G,MATCH($B2228,'Pliegos Tarifarios (Las Condes)'!$A:$A,0)),H2228&lt;=1000,INDEX('Pliegos Tarifarios (Las Condes)'!$H:$H,MATCH($B2228,'Pliegos Tarifarios (Las Condes)'!$A:$A,0)),H2228&lt;=5000,INDEX('Pliegos Tarifarios (Las Condes)'!$I:$I,MATCH($B2228,'Pliegos Tarifarios (Las Condes)'!$A:$A,0)),H2228&gt;5000,INDEX('Pliegos Tarifarios (Las Condes)'!$J:$J,MATCH($B2228,'Pliegos Tarifarios (Las Condes)'!$A:$A,0)))/1.19</f>
        <v>1929.5965487394958</v>
      </c>
      <c r="R2228" s="19">
        <f>INDEX('Pliegos Tarifarios (Las Condes)'!$K:$K,MATCH($B2228,'Pliegos Tarifarios (Las Condes)'!$A:$A,0))</f>
        <v>723.32799999999997</v>
      </c>
      <c r="S2228" s="21">
        <f t="shared" si="105"/>
        <v>150228.54828873952</v>
      </c>
      <c r="T2228" s="21">
        <f t="shared" si="106"/>
        <v>28543.424174860509</v>
      </c>
      <c r="U2228" s="19">
        <v>0</v>
      </c>
      <c r="V2228" s="21">
        <f t="shared" si="107"/>
        <v>178771.97246360002</v>
      </c>
    </row>
    <row r="2229" spans="1:22" x14ac:dyDescent="0.3">
      <c r="A2229" s="3" t="s">
        <v>144</v>
      </c>
      <c r="B2229" s="3">
        <v>5</v>
      </c>
      <c r="C2229" s="4" t="s">
        <v>186</v>
      </c>
      <c r="D2229" s="3" t="s">
        <v>1018</v>
      </c>
      <c r="E2229" s="3" t="s">
        <v>121</v>
      </c>
      <c r="F2229" s="4" t="s">
        <v>1019</v>
      </c>
      <c r="G2229" s="3" t="s">
        <v>16</v>
      </c>
      <c r="H2229" s="5">
        <v>823.80820000000006</v>
      </c>
      <c r="I2229" s="5">
        <v>2.2858999999999998</v>
      </c>
      <c r="J2229" s="5">
        <v>2.2387000000000001</v>
      </c>
      <c r="K2229" s="6">
        <v>0.97935167767618891</v>
      </c>
      <c r="L2229" s="5">
        <v>27.46</v>
      </c>
      <c r="M2229" s="19">
        <f>H2229*INDEX('Pliegos Tarifarios (Las Condes)'!$B:$B,MATCH($B2229,'Pliegos Tarifarios (Las Condes)'!$A:$A,0))</f>
        <v>97899.718871599995</v>
      </c>
      <c r="N2229" s="19">
        <f>I2229*INDEX('Pliegos Tarifarios (Las Condes)'!$C:$C,MATCH($B2229,'Pliegos Tarifarios (Las Condes)'!$A:$A,0))</f>
        <v>7773.136658899999</v>
      </c>
      <c r="O2229" s="19">
        <f>J2229*INDEX('Pliegos Tarifarios (Las Condes)'!$D:$D,MATCH($B2229,'Pliegos Tarifarios (Las Condes)'!$A:$A,0))</f>
        <v>31565.029731800001</v>
      </c>
      <c r="P2229" s="19">
        <f>H2229*INDEX('Pliegos Tarifarios (Las Condes)'!$E:$E,MATCH($B2229,'Pliegos Tarifarios (Las Condes)'!$A:$A,0))</f>
        <v>10653.487642400001</v>
      </c>
      <c r="Q2229" s="19" cm="1">
        <f t="array" ref="Q2229">H2229*_xlfn.IFS(H2229&lt;=350,INDEX('Pliegos Tarifarios (Las Condes)'!$F:$F,MATCH($B2229,'Pliegos Tarifarios (Las Condes)'!$A:$A,0)),H2229&lt;=500,INDEX('Pliegos Tarifarios (Las Condes)'!$G:$G,MATCH($B2229,'Pliegos Tarifarios (Las Condes)'!$A:$A,0)),H2229&lt;=1000,INDEX('Pliegos Tarifarios (Las Condes)'!$H:$H,MATCH($B2229,'Pliegos Tarifarios (Las Condes)'!$A:$A,0)),H2229&lt;=5000,INDEX('Pliegos Tarifarios (Las Condes)'!$I:$I,MATCH($B2229,'Pliegos Tarifarios (Las Condes)'!$A:$A,0)),H2229&gt;5000,INDEX('Pliegos Tarifarios (Las Condes)'!$J:$J,MATCH($B2229,'Pliegos Tarifarios (Las Condes)'!$A:$A,0)))/1.19</f>
        <v>1932.1417531092443</v>
      </c>
      <c r="R2229" s="19">
        <f>INDEX('Pliegos Tarifarios (Las Condes)'!$K:$K,MATCH($B2229,'Pliegos Tarifarios (Las Condes)'!$A:$A,0))</f>
        <v>723.32799999999997</v>
      </c>
      <c r="S2229" s="21">
        <f t="shared" si="105"/>
        <v>150546.84265780923</v>
      </c>
      <c r="T2229" s="21">
        <f t="shared" si="106"/>
        <v>28603.900104983753</v>
      </c>
      <c r="U2229" s="19">
        <v>0</v>
      </c>
      <c r="V2229" s="21">
        <f t="shared" si="107"/>
        <v>179150.74276279297</v>
      </c>
    </row>
    <row r="2230" spans="1:22" x14ac:dyDescent="0.3">
      <c r="A2230" s="3" t="s">
        <v>144</v>
      </c>
      <c r="B2230" s="3">
        <v>5</v>
      </c>
      <c r="C2230" s="4" t="s">
        <v>186</v>
      </c>
      <c r="D2230" s="3" t="s">
        <v>1020</v>
      </c>
      <c r="E2230" s="3" t="s">
        <v>121</v>
      </c>
      <c r="F2230" s="4" t="s">
        <v>1021</v>
      </c>
      <c r="G2230" s="3" t="s">
        <v>16</v>
      </c>
      <c r="H2230" s="5">
        <v>824.06870000000004</v>
      </c>
      <c r="I2230" s="5">
        <v>2.2153999999999998</v>
      </c>
      <c r="J2230" s="5">
        <v>2.1614</v>
      </c>
      <c r="K2230" s="6">
        <v>0.97562516926965792</v>
      </c>
      <c r="L2230" s="5">
        <v>27.47</v>
      </c>
      <c r="M2230" s="19">
        <f>H2230*INDEX('Pliegos Tarifarios (Las Condes)'!$B:$B,MATCH($B2230,'Pliegos Tarifarios (Las Condes)'!$A:$A,0))</f>
        <v>97930.676170599996</v>
      </c>
      <c r="N2230" s="19">
        <f>I2230*INDEX('Pliegos Tarifarios (Las Condes)'!$C:$C,MATCH($B2230,'Pliegos Tarifarios (Las Condes)'!$A:$A,0))</f>
        <v>7533.4034533999993</v>
      </c>
      <c r="O2230" s="19">
        <f>J2230*INDEX('Pliegos Tarifarios (Las Condes)'!$D:$D,MATCH($B2230,'Pliegos Tarifarios (Las Condes)'!$A:$A,0))</f>
        <v>30475.1218396</v>
      </c>
      <c r="P2230" s="19">
        <f>H2230*INDEX('Pliegos Tarifarios (Las Condes)'!$E:$E,MATCH($B2230,'Pliegos Tarifarios (Las Condes)'!$A:$A,0))</f>
        <v>10656.8564284</v>
      </c>
      <c r="Q2230" s="19" cm="1">
        <f t="array" ref="Q2230">H2230*_xlfn.IFS(H2230&lt;=350,INDEX('Pliegos Tarifarios (Las Condes)'!$F:$F,MATCH($B2230,'Pliegos Tarifarios (Las Condes)'!$A:$A,0)),H2230&lt;=500,INDEX('Pliegos Tarifarios (Las Condes)'!$G:$G,MATCH($B2230,'Pliegos Tarifarios (Las Condes)'!$A:$A,0)),H2230&lt;=1000,INDEX('Pliegos Tarifarios (Las Condes)'!$H:$H,MATCH($B2230,'Pliegos Tarifarios (Las Condes)'!$A:$A,0)),H2230&lt;=5000,INDEX('Pliegos Tarifarios (Las Condes)'!$I:$I,MATCH($B2230,'Pliegos Tarifarios (Las Condes)'!$A:$A,0)),H2230&gt;5000,INDEX('Pliegos Tarifarios (Las Condes)'!$J:$J,MATCH($B2230,'Pliegos Tarifarios (Las Condes)'!$A:$A,0)))/1.19</f>
        <v>1932.7527241176476</v>
      </c>
      <c r="R2230" s="19">
        <f>INDEX('Pliegos Tarifarios (Las Condes)'!$K:$K,MATCH($B2230,'Pliegos Tarifarios (Las Condes)'!$A:$A,0))</f>
        <v>723.32799999999997</v>
      </c>
      <c r="S2230" s="21">
        <f t="shared" si="105"/>
        <v>149252.13861611765</v>
      </c>
      <c r="T2230" s="21">
        <f t="shared" si="106"/>
        <v>28357.906337062355</v>
      </c>
      <c r="U2230" s="19">
        <v>0</v>
      </c>
      <c r="V2230" s="21">
        <f t="shared" si="107"/>
        <v>177610.04495318001</v>
      </c>
    </row>
    <row r="2231" spans="1:22" x14ac:dyDescent="0.3">
      <c r="A2231" s="3" t="s">
        <v>144</v>
      </c>
      <c r="B2231" s="3">
        <v>5</v>
      </c>
      <c r="C2231" s="4" t="s">
        <v>186</v>
      </c>
      <c r="D2231" s="3" t="s">
        <v>1022</v>
      </c>
      <c r="E2231" s="3" t="s">
        <v>121</v>
      </c>
      <c r="F2231" s="4" t="s">
        <v>1023</v>
      </c>
      <c r="G2231" s="3" t="s">
        <v>16</v>
      </c>
      <c r="H2231" s="5">
        <v>822.67169999999999</v>
      </c>
      <c r="I2231" s="5">
        <v>2.2122999999999999</v>
      </c>
      <c r="J2231" s="5">
        <v>2.1497000000000002</v>
      </c>
      <c r="K2231" s="6">
        <v>0.97170365682773596</v>
      </c>
      <c r="L2231" s="5">
        <v>27.42</v>
      </c>
      <c r="M2231" s="19">
        <f>H2231*INDEX('Pliegos Tarifarios (Las Condes)'!$B:$B,MATCH($B2231,'Pliegos Tarifarios (Las Condes)'!$A:$A,0))</f>
        <v>97764.659484599993</v>
      </c>
      <c r="N2231" s="19">
        <f>I2231*INDEX('Pliegos Tarifarios (Las Condes)'!$C:$C,MATCH($B2231,'Pliegos Tarifarios (Las Condes)'!$A:$A,0))</f>
        <v>7522.8619933</v>
      </c>
      <c r="O2231" s="19">
        <f>J2231*INDEX('Pliegos Tarifarios (Las Condes)'!$D:$D,MATCH($B2231,'Pliegos Tarifarios (Las Condes)'!$A:$A,0))</f>
        <v>30310.155185800002</v>
      </c>
      <c r="P2231" s="19">
        <f>H2231*INDEX('Pliegos Tarifarios (Las Condes)'!$E:$E,MATCH($B2231,'Pliegos Tarifarios (Las Condes)'!$A:$A,0))</f>
        <v>10638.7904244</v>
      </c>
      <c r="Q2231" s="19" cm="1">
        <f t="array" ref="Q2231">H2231*_xlfn.IFS(H2231&lt;=350,INDEX('Pliegos Tarifarios (Las Condes)'!$F:$F,MATCH($B2231,'Pliegos Tarifarios (Las Condes)'!$A:$A,0)),H2231&lt;=500,INDEX('Pliegos Tarifarios (Las Condes)'!$G:$G,MATCH($B2231,'Pliegos Tarifarios (Las Condes)'!$A:$A,0)),H2231&lt;=1000,INDEX('Pliegos Tarifarios (Las Condes)'!$H:$H,MATCH($B2231,'Pliegos Tarifarios (Las Condes)'!$A:$A,0)),H2231&lt;=5000,INDEX('Pliegos Tarifarios (Las Condes)'!$I:$I,MATCH($B2231,'Pliegos Tarifarios (Las Condes)'!$A:$A,0)),H2231&gt;5000,INDEX('Pliegos Tarifarios (Las Condes)'!$J:$J,MATCH($B2231,'Pliegos Tarifarios (Las Condes)'!$A:$A,0)))/1.19</f>
        <v>1929.4762308403363</v>
      </c>
      <c r="R2231" s="19">
        <f>INDEX('Pliegos Tarifarios (Las Condes)'!$K:$K,MATCH($B2231,'Pliegos Tarifarios (Las Condes)'!$A:$A,0))</f>
        <v>723.32799999999997</v>
      </c>
      <c r="S2231" s="21">
        <f t="shared" si="105"/>
        <v>148889.27131894036</v>
      </c>
      <c r="T2231" s="21">
        <f t="shared" si="106"/>
        <v>28288.961550598669</v>
      </c>
      <c r="U2231" s="19">
        <v>0</v>
      </c>
      <c r="V2231" s="21">
        <f t="shared" si="107"/>
        <v>177178.23286953903</v>
      </c>
    </row>
    <row r="2232" spans="1:22" x14ac:dyDescent="0.3">
      <c r="A2232" s="3" t="s">
        <v>144</v>
      </c>
      <c r="B2232" s="3">
        <v>5</v>
      </c>
      <c r="C2232" s="4" t="s">
        <v>186</v>
      </c>
      <c r="D2232" s="3" t="s">
        <v>1024</v>
      </c>
      <c r="E2232" s="3" t="s">
        <v>121</v>
      </c>
      <c r="F2232" s="4" t="s">
        <v>1025</v>
      </c>
      <c r="G2232" s="3" t="s">
        <v>16</v>
      </c>
      <c r="H2232" s="5">
        <v>821.57399999999996</v>
      </c>
      <c r="I2232" s="5">
        <v>2.2452000000000001</v>
      </c>
      <c r="J2232" s="5">
        <v>2.1854</v>
      </c>
      <c r="K2232" s="6">
        <v>0.97336540174594688</v>
      </c>
      <c r="L2232" s="5">
        <v>27.39</v>
      </c>
      <c r="M2232" s="19">
        <f>H2232*INDEX('Pliegos Tarifarios (Las Condes)'!$B:$B,MATCH($B2232,'Pliegos Tarifarios (Las Condes)'!$A:$A,0))</f>
        <v>97634.211011999985</v>
      </c>
      <c r="N2232" s="19">
        <f>I2232*INDEX('Pliegos Tarifarios (Las Condes)'!$C:$C,MATCH($B2232,'Pliegos Tarifarios (Las Condes)'!$A:$A,0))</f>
        <v>7634.7374892000007</v>
      </c>
      <c r="O2232" s="19">
        <f>J2232*INDEX('Pliegos Tarifarios (Las Condes)'!$D:$D,MATCH($B2232,'Pliegos Tarifarios (Las Condes)'!$A:$A,0))</f>
        <v>30813.514975599999</v>
      </c>
      <c r="P2232" s="19">
        <f>H2232*INDEX('Pliegos Tarifarios (Las Condes)'!$E:$E,MATCH($B2232,'Pliegos Tarifarios (Las Condes)'!$A:$A,0))</f>
        <v>10624.594967999999</v>
      </c>
      <c r="Q2232" s="19" cm="1">
        <f t="array" ref="Q2232">H2232*_xlfn.IFS(H2232&lt;=350,INDEX('Pliegos Tarifarios (Las Condes)'!$F:$F,MATCH($B2232,'Pliegos Tarifarios (Las Condes)'!$A:$A,0)),H2232&lt;=500,INDEX('Pliegos Tarifarios (Las Condes)'!$G:$G,MATCH($B2232,'Pliegos Tarifarios (Las Condes)'!$A:$A,0)),H2232&lt;=1000,INDEX('Pliegos Tarifarios (Las Condes)'!$H:$H,MATCH($B2232,'Pliegos Tarifarios (Las Condes)'!$A:$A,0)),H2232&lt;=5000,INDEX('Pliegos Tarifarios (Las Condes)'!$I:$I,MATCH($B2232,'Pliegos Tarifarios (Las Condes)'!$A:$A,0)),H2232&gt;5000,INDEX('Pliegos Tarifarios (Las Condes)'!$J:$J,MATCH($B2232,'Pliegos Tarifarios (Las Condes)'!$A:$A,0)))/1.19</f>
        <v>1926.9017092436977</v>
      </c>
      <c r="R2232" s="19">
        <f>INDEX('Pliegos Tarifarios (Las Condes)'!$K:$K,MATCH($B2232,'Pliegos Tarifarios (Las Condes)'!$A:$A,0))</f>
        <v>723.32799999999997</v>
      </c>
      <c r="S2232" s="21">
        <f t="shared" si="105"/>
        <v>149357.28815404366</v>
      </c>
      <c r="T2232" s="21">
        <f t="shared" si="106"/>
        <v>28377.884749268298</v>
      </c>
      <c r="U2232" s="19">
        <v>0</v>
      </c>
      <c r="V2232" s="21">
        <f t="shared" si="107"/>
        <v>177735.17290331196</v>
      </c>
    </row>
    <row r="2233" spans="1:22" x14ac:dyDescent="0.3">
      <c r="A2233" s="3" t="s">
        <v>144</v>
      </c>
      <c r="B2233" s="3">
        <v>5</v>
      </c>
      <c r="C2233" s="4" t="s">
        <v>186</v>
      </c>
      <c r="D2233" s="3" t="s">
        <v>1026</v>
      </c>
      <c r="E2233" s="3" t="s">
        <v>121</v>
      </c>
      <c r="F2233" s="4" t="s">
        <v>1027</v>
      </c>
      <c r="G2233" s="3" t="s">
        <v>16</v>
      </c>
      <c r="H2233" s="5">
        <v>821.63850000000002</v>
      </c>
      <c r="I2233" s="5">
        <v>2.2351000000000001</v>
      </c>
      <c r="J2233" s="5">
        <v>2.1591999999999998</v>
      </c>
      <c r="K2233" s="6">
        <v>0.96604178783947015</v>
      </c>
      <c r="L2233" s="5">
        <v>27.39</v>
      </c>
      <c r="M2233" s="19">
        <f>H2233*INDEX('Pliegos Tarifarios (Las Condes)'!$B:$B,MATCH($B2233,'Pliegos Tarifarios (Las Condes)'!$A:$A,0))</f>
        <v>97641.876063000003</v>
      </c>
      <c r="N2233" s="19">
        <f>I2233*INDEX('Pliegos Tarifarios (Las Condes)'!$C:$C,MATCH($B2233,'Pliegos Tarifarios (Las Condes)'!$A:$A,0))</f>
        <v>7600.3927321000001</v>
      </c>
      <c r="O2233" s="19">
        <f>J2233*INDEX('Pliegos Tarifarios (Las Condes)'!$D:$D,MATCH($B2233,'Pliegos Tarifarios (Las Condes)'!$A:$A,0))</f>
        <v>30444.102468799996</v>
      </c>
      <c r="P2233" s="19">
        <f>H2233*INDEX('Pliegos Tarifarios (Las Condes)'!$E:$E,MATCH($B2233,'Pliegos Tarifarios (Las Condes)'!$A:$A,0))</f>
        <v>10625.429082000001</v>
      </c>
      <c r="Q2233" s="19" cm="1">
        <f t="array" ref="Q2233">H2233*_xlfn.IFS(H2233&lt;=350,INDEX('Pliegos Tarifarios (Las Condes)'!$F:$F,MATCH($B2233,'Pliegos Tarifarios (Las Condes)'!$A:$A,0)),H2233&lt;=500,INDEX('Pliegos Tarifarios (Las Condes)'!$G:$G,MATCH($B2233,'Pliegos Tarifarios (Las Condes)'!$A:$A,0)),H2233&lt;=1000,INDEX('Pliegos Tarifarios (Las Condes)'!$H:$H,MATCH($B2233,'Pliegos Tarifarios (Las Condes)'!$A:$A,0)),H2233&lt;=5000,INDEX('Pliegos Tarifarios (Las Condes)'!$I:$I,MATCH($B2233,'Pliegos Tarifarios (Las Condes)'!$A:$A,0)),H2233&gt;5000,INDEX('Pliegos Tarifarios (Las Condes)'!$J:$J,MATCH($B2233,'Pliegos Tarifarios (Las Condes)'!$A:$A,0)))/1.19</f>
        <v>1927.0529861344544</v>
      </c>
      <c r="R2233" s="19">
        <f>INDEX('Pliegos Tarifarios (Las Condes)'!$K:$K,MATCH($B2233,'Pliegos Tarifarios (Las Condes)'!$A:$A,0))</f>
        <v>723.32799999999997</v>
      </c>
      <c r="S2233" s="21">
        <f t="shared" si="105"/>
        <v>148962.18133203444</v>
      </c>
      <c r="T2233" s="21">
        <f t="shared" si="106"/>
        <v>28302.814453086543</v>
      </c>
      <c r="U2233" s="19">
        <v>0</v>
      </c>
      <c r="V2233" s="21">
        <f t="shared" si="107"/>
        <v>177264.99578512099</v>
      </c>
    </row>
    <row r="2234" spans="1:22" x14ac:dyDescent="0.3">
      <c r="A2234" s="7" t="s">
        <v>145</v>
      </c>
      <c r="B2234" s="7">
        <v>6</v>
      </c>
      <c r="C2234" s="8" t="s">
        <v>186</v>
      </c>
      <c r="D2234" s="7" t="s">
        <v>187</v>
      </c>
      <c r="E2234" s="7" t="s">
        <v>14</v>
      </c>
      <c r="F2234" s="8" t="s">
        <v>15</v>
      </c>
      <c r="G2234" s="7" t="s">
        <v>16</v>
      </c>
      <c r="H2234" s="9">
        <v>82559.255000000005</v>
      </c>
      <c r="I2234" s="9">
        <v>228.73939999999999</v>
      </c>
      <c r="J2234" s="9">
        <v>228.73939999999999</v>
      </c>
      <c r="K2234" s="10">
        <v>1</v>
      </c>
      <c r="L2234" s="9">
        <v>2663.2</v>
      </c>
      <c r="M2234" s="19">
        <f>H2234*INDEX('Pliegos Tarifarios (Las Condes)'!$B:$B,MATCH($B2234,'Pliegos Tarifarios (Las Condes)'!$A:$A,0))</f>
        <v>9811176.7456899993</v>
      </c>
      <c r="N2234" s="19">
        <f>I2234*INDEX('Pliegos Tarifarios (Las Condes)'!$C:$C,MATCH($B2234,'Pliegos Tarifarios (Las Condes)'!$A:$A,0))</f>
        <v>791565.27436699998</v>
      </c>
      <c r="O2234" s="19">
        <f>J2234*INDEX('Pliegos Tarifarios (Las Condes)'!$D:$D,MATCH($B2234,'Pliegos Tarifarios (Las Condes)'!$A:$A,0))</f>
        <v>3239985.8647425999</v>
      </c>
      <c r="P2234" s="19">
        <f>H2234*INDEX('Pliegos Tarifarios (Las Condes)'!$E:$E,MATCH($B2234,'Pliegos Tarifarios (Las Condes)'!$A:$A,0))</f>
        <v>1067656.2856600001</v>
      </c>
      <c r="Q2234" s="19" cm="1">
        <f t="array" ref="Q2234">H2234*_xlfn.IFS(H2234&lt;=350,INDEX('Pliegos Tarifarios (Las Condes)'!$F:$F,MATCH($B2234,'Pliegos Tarifarios (Las Condes)'!$A:$A,0)),H2234&lt;=500,INDEX('Pliegos Tarifarios (Las Condes)'!$G:$G,MATCH($B2234,'Pliegos Tarifarios (Las Condes)'!$A:$A,0)),H2234&lt;=1000,INDEX('Pliegos Tarifarios (Las Condes)'!$H:$H,MATCH($B2234,'Pliegos Tarifarios (Las Condes)'!$A:$A,0)),H2234&lt;=5000,INDEX('Pliegos Tarifarios (Las Condes)'!$I:$I,MATCH($B2234,'Pliegos Tarifarios (Las Condes)'!$A:$A,0)),H2234&gt;5000,INDEX('Pliegos Tarifarios (Las Condes)'!$J:$J,MATCH($B2234,'Pliegos Tarifarios (Las Condes)'!$A:$A,0)))/1.19</f>
        <v>270919.2359453782</v>
      </c>
      <c r="R2234" s="19">
        <f>INDEX('Pliegos Tarifarios (Las Condes)'!$K:$K,MATCH($B2234,'Pliegos Tarifarios (Las Condes)'!$A:$A,0))</f>
        <v>724.74800000000005</v>
      </c>
      <c r="S2234" s="21">
        <f t="shared" si="105"/>
        <v>15182028.154404977</v>
      </c>
      <c r="T2234" s="21">
        <f t="shared" si="106"/>
        <v>2884585.3493369459</v>
      </c>
      <c r="U2234" s="19">
        <v>0</v>
      </c>
      <c r="V2234" s="21">
        <f t="shared" si="107"/>
        <v>18066613.503741924</v>
      </c>
    </row>
    <row r="2235" spans="1:22" x14ac:dyDescent="0.3">
      <c r="A2235" s="7" t="s">
        <v>145</v>
      </c>
      <c r="B2235" s="7">
        <v>6</v>
      </c>
      <c r="C2235" s="8" t="s">
        <v>186</v>
      </c>
      <c r="D2235" s="7" t="s">
        <v>188</v>
      </c>
      <c r="E2235" s="7" t="s">
        <v>18</v>
      </c>
      <c r="F2235" s="8" t="s">
        <v>189</v>
      </c>
      <c r="G2235" s="7" t="s">
        <v>16</v>
      </c>
      <c r="H2235" s="9">
        <v>13763.383599999999</v>
      </c>
      <c r="I2235" s="9">
        <v>37.975099999999998</v>
      </c>
      <c r="J2235" s="9">
        <v>37.975099999999998</v>
      </c>
      <c r="K2235" s="10">
        <v>1</v>
      </c>
      <c r="L2235" s="9">
        <v>443.98</v>
      </c>
      <c r="M2235" s="19">
        <f>H2235*INDEX('Pliegos Tarifarios (Las Condes)'!$B:$B,MATCH($B2235,'Pliegos Tarifarios (Las Condes)'!$A:$A,0))</f>
        <v>1635612.9802567998</v>
      </c>
      <c r="N2235" s="19">
        <f>I2235*INDEX('Pliegos Tarifarios (Las Condes)'!$C:$C,MATCH($B2235,'Pliegos Tarifarios (Las Condes)'!$A:$A,0))</f>
        <v>131414.9221805</v>
      </c>
      <c r="O2235" s="19">
        <f>J2235*INDEX('Pliegos Tarifarios (Las Condes)'!$D:$D,MATCH($B2235,'Pliegos Tarifarios (Las Condes)'!$A:$A,0))</f>
        <v>537899.40522790002</v>
      </c>
      <c r="P2235" s="19">
        <f>H2235*INDEX('Pliegos Tarifarios (Las Condes)'!$E:$E,MATCH($B2235,'Pliegos Tarifarios (Las Condes)'!$A:$A,0))</f>
        <v>177988.0767152</v>
      </c>
      <c r="Q2235" s="19" cm="1">
        <f t="array" ref="Q2235">H2235*_xlfn.IFS(H2235&lt;=350,INDEX('Pliegos Tarifarios (Las Condes)'!$F:$F,MATCH($B2235,'Pliegos Tarifarios (Las Condes)'!$A:$A,0)),H2235&lt;=500,INDEX('Pliegos Tarifarios (Las Condes)'!$G:$G,MATCH($B2235,'Pliegos Tarifarios (Las Condes)'!$A:$A,0)),H2235&lt;=1000,INDEX('Pliegos Tarifarios (Las Condes)'!$H:$H,MATCH($B2235,'Pliegos Tarifarios (Las Condes)'!$A:$A,0)),H2235&lt;=5000,INDEX('Pliegos Tarifarios (Las Condes)'!$I:$I,MATCH($B2235,'Pliegos Tarifarios (Las Condes)'!$A:$A,0)),H2235&gt;5000,INDEX('Pliegos Tarifarios (Las Condes)'!$J:$J,MATCH($B2235,'Pliegos Tarifarios (Las Condes)'!$A:$A,0)))/1.19</f>
        <v>45164.716771428575</v>
      </c>
      <c r="R2235" s="19">
        <f>INDEX('Pliegos Tarifarios (Las Condes)'!$K:$K,MATCH($B2235,'Pliegos Tarifarios (Las Condes)'!$A:$A,0))</f>
        <v>724.74800000000005</v>
      </c>
      <c r="S2235" s="21">
        <f t="shared" si="105"/>
        <v>2528804.8491518288</v>
      </c>
      <c r="T2235" s="21">
        <f t="shared" si="106"/>
        <v>480472.92133884749</v>
      </c>
      <c r="U2235" s="19">
        <v>0</v>
      </c>
      <c r="V2235" s="21">
        <f t="shared" si="107"/>
        <v>3009277.7704906762</v>
      </c>
    </row>
    <row r="2236" spans="1:22" x14ac:dyDescent="0.3">
      <c r="A2236" s="7" t="s">
        <v>145</v>
      </c>
      <c r="B2236" s="7">
        <v>6</v>
      </c>
      <c r="C2236" s="8" t="s">
        <v>186</v>
      </c>
      <c r="D2236" s="7" t="s">
        <v>190</v>
      </c>
      <c r="E2236" s="7" t="s">
        <v>18</v>
      </c>
      <c r="F2236" s="8" t="s">
        <v>191</v>
      </c>
      <c r="G2236" s="7" t="s">
        <v>16</v>
      </c>
      <c r="H2236" s="9">
        <v>10998.1592</v>
      </c>
      <c r="I2236" s="9">
        <v>30.9923</v>
      </c>
      <c r="J2236" s="9">
        <v>29.864799999999999</v>
      </c>
      <c r="K2236" s="10">
        <v>0.96361999593447401</v>
      </c>
      <c r="L2236" s="9">
        <v>354.78</v>
      </c>
      <c r="M2236" s="19">
        <f>H2236*INDEX('Pliegos Tarifarios (Las Condes)'!$B:$B,MATCH($B2236,'Pliegos Tarifarios (Las Condes)'!$A:$A,0))</f>
        <v>1306999.2430095999</v>
      </c>
      <c r="N2236" s="19">
        <f>I2236*INDEX('Pliegos Tarifarios (Las Condes)'!$C:$C,MATCH($B2236,'Pliegos Tarifarios (Las Condes)'!$A:$A,0))</f>
        <v>107250.55872649999</v>
      </c>
      <c r="O2236" s="19">
        <f>J2236*INDEX('Pliegos Tarifarios (Las Condes)'!$D:$D,MATCH($B2236,'Pliegos Tarifarios (Las Condes)'!$A:$A,0))</f>
        <v>423020.8256792</v>
      </c>
      <c r="P2236" s="19">
        <f>H2236*INDEX('Pliegos Tarifarios (Las Condes)'!$E:$E,MATCH($B2236,'Pliegos Tarifarios (Las Condes)'!$A:$A,0))</f>
        <v>142228.19477440001</v>
      </c>
      <c r="Q2236" s="19" cm="1">
        <f t="array" ref="Q2236">H2236*_xlfn.IFS(H2236&lt;=350,INDEX('Pliegos Tarifarios (Las Condes)'!$F:$F,MATCH($B2236,'Pliegos Tarifarios (Las Condes)'!$A:$A,0)),H2236&lt;=500,INDEX('Pliegos Tarifarios (Las Condes)'!$G:$G,MATCH($B2236,'Pliegos Tarifarios (Las Condes)'!$A:$A,0)),H2236&lt;=1000,INDEX('Pliegos Tarifarios (Las Condes)'!$H:$H,MATCH($B2236,'Pliegos Tarifarios (Las Condes)'!$A:$A,0)),H2236&lt;=5000,INDEX('Pliegos Tarifarios (Las Condes)'!$I:$I,MATCH($B2236,'Pliegos Tarifarios (Las Condes)'!$A:$A,0)),H2236&gt;5000,INDEX('Pliegos Tarifarios (Las Condes)'!$J:$J,MATCH($B2236,'Pliegos Tarifarios (Las Condes)'!$A:$A,0)))/1.19</f>
        <v>36090.598047058826</v>
      </c>
      <c r="R2236" s="19">
        <f>INDEX('Pliegos Tarifarios (Las Condes)'!$K:$K,MATCH($B2236,'Pliegos Tarifarios (Las Condes)'!$A:$A,0))</f>
        <v>724.74800000000005</v>
      </c>
      <c r="S2236" s="21">
        <f t="shared" si="105"/>
        <v>2016314.1682367586</v>
      </c>
      <c r="T2236" s="21">
        <f t="shared" si="106"/>
        <v>383099.69196498411</v>
      </c>
      <c r="U2236" s="19">
        <v>0</v>
      </c>
      <c r="V2236" s="21">
        <f t="shared" si="107"/>
        <v>2399413.8602017425</v>
      </c>
    </row>
    <row r="2237" spans="1:22" x14ac:dyDescent="0.3">
      <c r="A2237" s="7" t="s">
        <v>145</v>
      </c>
      <c r="B2237" s="7">
        <v>6</v>
      </c>
      <c r="C2237" s="8" t="s">
        <v>186</v>
      </c>
      <c r="D2237" s="7" t="s">
        <v>192</v>
      </c>
      <c r="E2237" s="7" t="s">
        <v>18</v>
      </c>
      <c r="F2237" s="8" t="s">
        <v>23</v>
      </c>
      <c r="G2237" s="7" t="s">
        <v>16</v>
      </c>
      <c r="H2237" s="9">
        <v>10998.4658</v>
      </c>
      <c r="I2237" s="9">
        <v>30.828800000000001</v>
      </c>
      <c r="J2237" s="9">
        <v>30.828800000000001</v>
      </c>
      <c r="K2237" s="10">
        <v>1</v>
      </c>
      <c r="L2237" s="9">
        <v>354.79</v>
      </c>
      <c r="M2237" s="19">
        <f>H2237*INDEX('Pliegos Tarifarios (Las Condes)'!$B:$B,MATCH($B2237,'Pliegos Tarifarios (Las Condes)'!$A:$A,0))</f>
        <v>1307035.6787403999</v>
      </c>
      <c r="N2237" s="19">
        <f>I2237*INDEX('Pliegos Tarifarios (Las Condes)'!$C:$C,MATCH($B2237,'Pliegos Tarifarios (Las Condes)'!$A:$A,0))</f>
        <v>106684.757984</v>
      </c>
      <c r="O2237" s="19">
        <f>J2237*INDEX('Pliegos Tarifarios (Las Condes)'!$D:$D,MATCH($B2237,'Pliegos Tarifarios (Las Condes)'!$A:$A,0))</f>
        <v>436675.43163520005</v>
      </c>
      <c r="P2237" s="19">
        <f>H2237*INDEX('Pliegos Tarifarios (Las Condes)'!$E:$E,MATCH($B2237,'Pliegos Tarifarios (Las Condes)'!$A:$A,0))</f>
        <v>142232.15972560001</v>
      </c>
      <c r="Q2237" s="19" cm="1">
        <f t="array" ref="Q2237">H2237*_xlfn.IFS(H2237&lt;=350,INDEX('Pliegos Tarifarios (Las Condes)'!$F:$F,MATCH($B2237,'Pliegos Tarifarios (Las Condes)'!$A:$A,0)),H2237&lt;=500,INDEX('Pliegos Tarifarios (Las Condes)'!$G:$G,MATCH($B2237,'Pliegos Tarifarios (Las Condes)'!$A:$A,0)),H2237&lt;=1000,INDEX('Pliegos Tarifarios (Las Condes)'!$H:$H,MATCH($B2237,'Pliegos Tarifarios (Las Condes)'!$A:$A,0)),H2237&lt;=5000,INDEX('Pliegos Tarifarios (Las Condes)'!$I:$I,MATCH($B2237,'Pliegos Tarifarios (Las Condes)'!$A:$A,0)),H2237&gt;5000,INDEX('Pliegos Tarifarios (Las Condes)'!$J:$J,MATCH($B2237,'Pliegos Tarifarios (Las Condes)'!$A:$A,0)))/1.19</f>
        <v>36091.604158823531</v>
      </c>
      <c r="R2237" s="19">
        <f>INDEX('Pliegos Tarifarios (Las Condes)'!$K:$K,MATCH($B2237,'Pliegos Tarifarios (Las Condes)'!$A:$A,0))</f>
        <v>724.74800000000005</v>
      </c>
      <c r="S2237" s="21">
        <f t="shared" si="105"/>
        <v>2029444.3802440234</v>
      </c>
      <c r="T2237" s="21">
        <f t="shared" si="106"/>
        <v>385594.43224636448</v>
      </c>
      <c r="U2237" s="19">
        <v>0</v>
      </c>
      <c r="V2237" s="21">
        <f t="shared" si="107"/>
        <v>2415038.8124903878</v>
      </c>
    </row>
    <row r="2238" spans="1:22" x14ac:dyDescent="0.3">
      <c r="A2238" s="7" t="s">
        <v>145</v>
      </c>
      <c r="B2238" s="7">
        <v>6</v>
      </c>
      <c r="C2238" s="8" t="s">
        <v>186</v>
      </c>
      <c r="D2238" s="7" t="s">
        <v>193</v>
      </c>
      <c r="E2238" s="7" t="s">
        <v>18</v>
      </c>
      <c r="F2238" s="8" t="s">
        <v>25</v>
      </c>
      <c r="G2238" s="7" t="s">
        <v>16</v>
      </c>
      <c r="H2238" s="9">
        <v>9936.1821</v>
      </c>
      <c r="I2238" s="9">
        <v>27.489000000000001</v>
      </c>
      <c r="J2238" s="9">
        <v>27.308700000000002</v>
      </c>
      <c r="K2238" s="10">
        <v>0.99344101276874386</v>
      </c>
      <c r="L2238" s="9">
        <v>320.52</v>
      </c>
      <c r="M2238" s="19">
        <f>H2238*INDEX('Pliegos Tarifarios (Las Condes)'!$B:$B,MATCH($B2238,'Pliegos Tarifarios (Las Condes)'!$A:$A,0))</f>
        <v>1180796.0083997999</v>
      </c>
      <c r="N2238" s="19">
        <f>I2238*INDEX('Pliegos Tarifarios (Las Condes)'!$C:$C,MATCH($B2238,'Pliegos Tarifarios (Las Condes)'!$A:$A,0))</f>
        <v>95127.196394999992</v>
      </c>
      <c r="O2238" s="19">
        <f>J2238*INDEX('Pliegos Tarifarios (Las Condes)'!$D:$D,MATCH($B2238,'Pliegos Tarifarios (Las Condes)'!$A:$A,0))</f>
        <v>386814.87310230004</v>
      </c>
      <c r="P2238" s="19">
        <f>H2238*INDEX('Pliegos Tarifarios (Las Condes)'!$E:$E,MATCH($B2238,'Pliegos Tarifarios (Las Condes)'!$A:$A,0))</f>
        <v>128494.7069172</v>
      </c>
      <c r="Q2238" s="19" cm="1">
        <f t="array" ref="Q2238">H2238*_xlfn.IFS(H2238&lt;=350,INDEX('Pliegos Tarifarios (Las Condes)'!$F:$F,MATCH($B2238,'Pliegos Tarifarios (Las Condes)'!$A:$A,0)),H2238&lt;=500,INDEX('Pliegos Tarifarios (Las Condes)'!$G:$G,MATCH($B2238,'Pliegos Tarifarios (Las Condes)'!$A:$A,0)),H2238&lt;=1000,INDEX('Pliegos Tarifarios (Las Condes)'!$H:$H,MATCH($B2238,'Pliegos Tarifarios (Las Condes)'!$A:$A,0)),H2238&lt;=5000,INDEX('Pliegos Tarifarios (Las Condes)'!$I:$I,MATCH($B2238,'Pliegos Tarifarios (Las Condes)'!$A:$A,0)),H2238&gt;5000,INDEX('Pliegos Tarifarios (Las Condes)'!$J:$J,MATCH($B2238,'Pliegos Tarifarios (Las Condes)'!$A:$A,0)))/1.19</f>
        <v>32605.706807142862</v>
      </c>
      <c r="R2238" s="19">
        <f>INDEX('Pliegos Tarifarios (Las Condes)'!$K:$K,MATCH($B2238,'Pliegos Tarifarios (Las Condes)'!$A:$A,0))</f>
        <v>724.74800000000005</v>
      </c>
      <c r="S2238" s="21">
        <f t="shared" si="105"/>
        <v>1824563.2396214427</v>
      </c>
      <c r="T2238" s="21">
        <f t="shared" si="106"/>
        <v>346667.01552807412</v>
      </c>
      <c r="U2238" s="19">
        <v>0</v>
      </c>
      <c r="V2238" s="21">
        <f t="shared" si="107"/>
        <v>2171230.2551495167</v>
      </c>
    </row>
    <row r="2239" spans="1:22" x14ac:dyDescent="0.3">
      <c r="A2239" s="7" t="s">
        <v>145</v>
      </c>
      <c r="B2239" s="7">
        <v>6</v>
      </c>
      <c r="C2239" s="8" t="s">
        <v>186</v>
      </c>
      <c r="D2239" s="7" t="s">
        <v>194</v>
      </c>
      <c r="E2239" s="7" t="s">
        <v>18</v>
      </c>
      <c r="F2239" s="8" t="s">
        <v>27</v>
      </c>
      <c r="G2239" s="7" t="s">
        <v>16</v>
      </c>
      <c r="H2239" s="9">
        <v>6604.0119999999997</v>
      </c>
      <c r="I2239" s="9">
        <v>18.9162</v>
      </c>
      <c r="J2239" s="9">
        <v>18.2621</v>
      </c>
      <c r="K2239" s="10">
        <v>0.96542117338577516</v>
      </c>
      <c r="L2239" s="9">
        <v>213.03</v>
      </c>
      <c r="M2239" s="19">
        <f>H2239*INDEX('Pliegos Tarifarios (Las Condes)'!$B:$B,MATCH($B2239,'Pliegos Tarifarios (Las Condes)'!$A:$A,0))</f>
        <v>784807.57805599994</v>
      </c>
      <c r="N2239" s="19">
        <f>I2239*INDEX('Pliegos Tarifarios (Las Condes)'!$C:$C,MATCH($B2239,'Pliegos Tarifarios (Las Condes)'!$A:$A,0))</f>
        <v>65460.550490999995</v>
      </c>
      <c r="O2239" s="19">
        <f>J2239*INDEX('Pliegos Tarifarios (Las Condes)'!$D:$D,MATCH($B2239,'Pliegos Tarifarios (Las Condes)'!$A:$A,0))</f>
        <v>258674.04505090002</v>
      </c>
      <c r="P2239" s="19">
        <f>H2239*INDEX('Pliegos Tarifarios (Las Condes)'!$E:$E,MATCH($B2239,'Pliegos Tarifarios (Las Condes)'!$A:$A,0))</f>
        <v>85403.083184000003</v>
      </c>
      <c r="Q2239" s="19" cm="1">
        <f t="array" ref="Q2239">H2239*_xlfn.IFS(H2239&lt;=350,INDEX('Pliegos Tarifarios (Las Condes)'!$F:$F,MATCH($B2239,'Pliegos Tarifarios (Las Condes)'!$A:$A,0)),H2239&lt;=500,INDEX('Pliegos Tarifarios (Las Condes)'!$G:$G,MATCH($B2239,'Pliegos Tarifarios (Las Condes)'!$A:$A,0)),H2239&lt;=1000,INDEX('Pliegos Tarifarios (Las Condes)'!$H:$H,MATCH($B2239,'Pliegos Tarifarios (Las Condes)'!$A:$A,0)),H2239&lt;=5000,INDEX('Pliegos Tarifarios (Las Condes)'!$I:$I,MATCH($B2239,'Pliegos Tarifarios (Las Condes)'!$A:$A,0)),H2239&gt;5000,INDEX('Pliegos Tarifarios (Las Condes)'!$J:$J,MATCH($B2239,'Pliegos Tarifarios (Las Condes)'!$A:$A,0)))/1.19</f>
        <v>21671.148621848741</v>
      </c>
      <c r="R2239" s="19">
        <f>INDEX('Pliegos Tarifarios (Las Condes)'!$K:$K,MATCH($B2239,'Pliegos Tarifarios (Las Condes)'!$A:$A,0))</f>
        <v>724.74800000000005</v>
      </c>
      <c r="S2239" s="21">
        <f t="shared" si="105"/>
        <v>1216741.1534037488</v>
      </c>
      <c r="T2239" s="21">
        <f t="shared" si="106"/>
        <v>231180.81914671225</v>
      </c>
      <c r="U2239" s="19">
        <v>0</v>
      </c>
      <c r="V2239" s="21">
        <f t="shared" si="107"/>
        <v>1447921.9725504611</v>
      </c>
    </row>
    <row r="2240" spans="1:22" x14ac:dyDescent="0.3">
      <c r="A2240" s="7" t="s">
        <v>145</v>
      </c>
      <c r="B2240" s="7">
        <v>6</v>
      </c>
      <c r="C2240" s="8" t="s">
        <v>186</v>
      </c>
      <c r="D2240" s="7" t="s">
        <v>195</v>
      </c>
      <c r="E2240" s="7" t="s">
        <v>18</v>
      </c>
      <c r="F2240" s="8" t="s">
        <v>29</v>
      </c>
      <c r="G2240" s="7" t="s">
        <v>30</v>
      </c>
      <c r="H2240" s="9">
        <v>2207.9164999999998</v>
      </c>
      <c r="I2240" s="9">
        <v>6.1833</v>
      </c>
      <c r="J2240" s="9">
        <v>6.1833</v>
      </c>
      <c r="K2240" s="10">
        <v>1</v>
      </c>
      <c r="L2240" s="9">
        <v>71.22</v>
      </c>
      <c r="M2240" s="19">
        <f>H2240*INDEX('Pliegos Tarifarios (Las Condes)'!$B:$B,MATCH($B2240,'Pliegos Tarifarios (Las Condes)'!$A:$A,0))</f>
        <v>262384.38102699997</v>
      </c>
      <c r="N2240" s="19">
        <f>I2240*INDEX('Pliegos Tarifarios (Las Condes)'!$C:$C,MATCH($B2240,'Pliegos Tarifarios (Las Condes)'!$A:$A,0))</f>
        <v>21397.649731499998</v>
      </c>
      <c r="O2240" s="19">
        <f>J2240*INDEX('Pliegos Tarifarios (Las Condes)'!$D:$D,MATCH($B2240,'Pliegos Tarifarios (Las Condes)'!$A:$A,0))</f>
        <v>87583.532165700002</v>
      </c>
      <c r="P2240" s="19">
        <f>H2240*INDEX('Pliegos Tarifarios (Las Condes)'!$E:$E,MATCH($B2240,'Pliegos Tarifarios (Las Condes)'!$A:$A,0))</f>
        <v>28552.776178</v>
      </c>
      <c r="Q2240" s="19" cm="1">
        <f t="array" ref="Q2240">H2240*_xlfn.IFS(H2240&lt;=350,INDEX('Pliegos Tarifarios (Las Condes)'!$F:$F,MATCH($B2240,'Pliegos Tarifarios (Las Condes)'!$A:$A,0)),H2240&lt;=500,INDEX('Pliegos Tarifarios (Las Condes)'!$G:$G,MATCH($B2240,'Pliegos Tarifarios (Las Condes)'!$A:$A,0)),H2240&lt;=1000,INDEX('Pliegos Tarifarios (Las Condes)'!$H:$H,MATCH($B2240,'Pliegos Tarifarios (Las Condes)'!$A:$A,0)),H2240&lt;=5000,INDEX('Pliegos Tarifarios (Las Condes)'!$I:$I,MATCH($B2240,'Pliegos Tarifarios (Las Condes)'!$A:$A,0)),H2240&gt;5000,INDEX('Pliegos Tarifarios (Las Condes)'!$J:$J,MATCH($B2240,'Pliegos Tarifarios (Las Condes)'!$A:$A,0)))/1.19</f>
        <v>6625.6048920168059</v>
      </c>
      <c r="R2240" s="19">
        <f>INDEX('Pliegos Tarifarios (Las Condes)'!$K:$K,MATCH($B2240,'Pliegos Tarifarios (Las Condes)'!$A:$A,0))</f>
        <v>724.74800000000005</v>
      </c>
      <c r="S2240" s="21">
        <f t="shared" si="105"/>
        <v>407268.69199421682</v>
      </c>
      <c r="T2240" s="21">
        <f t="shared" si="106"/>
        <v>77381.051478901194</v>
      </c>
      <c r="U2240" s="19">
        <v>0</v>
      </c>
      <c r="V2240" s="21">
        <f t="shared" si="107"/>
        <v>484649.743473118</v>
      </c>
    </row>
    <row r="2241" spans="1:22" x14ac:dyDescent="0.3">
      <c r="A2241" s="7" t="s">
        <v>145</v>
      </c>
      <c r="B2241" s="7">
        <v>6</v>
      </c>
      <c r="C2241" s="8" t="s">
        <v>186</v>
      </c>
      <c r="D2241" s="7" t="s">
        <v>196</v>
      </c>
      <c r="E2241" s="7" t="s">
        <v>18</v>
      </c>
      <c r="F2241" s="8" t="s">
        <v>32</v>
      </c>
      <c r="G2241" s="7" t="s">
        <v>16</v>
      </c>
      <c r="H2241" s="9">
        <v>6608.9052000000001</v>
      </c>
      <c r="I2241" s="9">
        <v>18.88</v>
      </c>
      <c r="J2241" s="9">
        <v>18.1251</v>
      </c>
      <c r="K2241" s="10">
        <v>0.96001588983050856</v>
      </c>
      <c r="L2241" s="9">
        <v>213.19</v>
      </c>
      <c r="M2241" s="19">
        <f>H2241*INDEX('Pliegos Tarifarios (Las Condes)'!$B:$B,MATCH($B2241,'Pliegos Tarifarios (Las Condes)'!$A:$A,0))</f>
        <v>785389.07615759992</v>
      </c>
      <c r="N2241" s="19">
        <f>I2241*INDEX('Pliegos Tarifarios (Las Condes)'!$C:$C,MATCH($B2241,'Pliegos Tarifarios (Las Condes)'!$A:$A,0))</f>
        <v>65335.278399999996</v>
      </c>
      <c r="O2241" s="19">
        <f>J2241*INDEX('Pliegos Tarifarios (Las Condes)'!$D:$D,MATCH($B2241,'Pliegos Tarifarios (Las Condes)'!$A:$A,0))</f>
        <v>256733.50457789999</v>
      </c>
      <c r="P2241" s="19">
        <f>H2241*INDEX('Pliegos Tarifarios (Las Condes)'!$E:$E,MATCH($B2241,'Pliegos Tarifarios (Las Condes)'!$A:$A,0))</f>
        <v>85466.362046399998</v>
      </c>
      <c r="Q2241" s="19" cm="1">
        <f t="array" ref="Q2241">H2241*_xlfn.IFS(H2241&lt;=350,INDEX('Pliegos Tarifarios (Las Condes)'!$F:$F,MATCH($B2241,'Pliegos Tarifarios (Las Condes)'!$A:$A,0)),H2241&lt;=500,INDEX('Pliegos Tarifarios (Las Condes)'!$G:$G,MATCH($B2241,'Pliegos Tarifarios (Las Condes)'!$A:$A,0)),H2241&lt;=1000,INDEX('Pliegos Tarifarios (Las Condes)'!$H:$H,MATCH($B2241,'Pliegos Tarifarios (Las Condes)'!$A:$A,0)),H2241&lt;=5000,INDEX('Pliegos Tarifarios (Las Condes)'!$I:$I,MATCH($B2241,'Pliegos Tarifarios (Las Condes)'!$A:$A,0)),H2241&gt;5000,INDEX('Pliegos Tarifarios (Las Condes)'!$J:$J,MATCH($B2241,'Pliegos Tarifarios (Las Condes)'!$A:$A,0)))/1.19</f>
        <v>21687.205719327732</v>
      </c>
      <c r="R2241" s="19">
        <f>INDEX('Pliegos Tarifarios (Las Condes)'!$K:$K,MATCH($B2241,'Pliegos Tarifarios (Las Condes)'!$A:$A,0))</f>
        <v>724.74800000000005</v>
      </c>
      <c r="S2241" s="21">
        <f t="shared" si="105"/>
        <v>1215336.1749012277</v>
      </c>
      <c r="T2241" s="21">
        <f t="shared" si="106"/>
        <v>230913.87323123327</v>
      </c>
      <c r="U2241" s="19">
        <v>0</v>
      </c>
      <c r="V2241" s="21">
        <f t="shared" si="107"/>
        <v>1446250.048132461</v>
      </c>
    </row>
    <row r="2242" spans="1:22" x14ac:dyDescent="0.3">
      <c r="A2242" s="7" t="s">
        <v>145</v>
      </c>
      <c r="B2242" s="7">
        <v>6</v>
      </c>
      <c r="C2242" s="8" t="s">
        <v>186</v>
      </c>
      <c r="D2242" s="7" t="s">
        <v>197</v>
      </c>
      <c r="E2242" s="7" t="s">
        <v>34</v>
      </c>
      <c r="F2242" s="8" t="s">
        <v>35</v>
      </c>
      <c r="G2242" s="7" t="s">
        <v>30</v>
      </c>
      <c r="H2242" s="9">
        <v>2747.5722999999998</v>
      </c>
      <c r="I2242" s="9">
        <v>7.7042999999999999</v>
      </c>
      <c r="J2242" s="9">
        <v>7.6839000000000004</v>
      </c>
      <c r="K2242" s="10">
        <v>0.99735212803239759</v>
      </c>
      <c r="L2242" s="9">
        <v>88.63</v>
      </c>
      <c r="M2242" s="19">
        <f>H2242*INDEX('Pliegos Tarifarios (Las Condes)'!$B:$B,MATCH($B2242,'Pliegos Tarifarios (Las Condes)'!$A:$A,0))</f>
        <v>326515.99698739994</v>
      </c>
      <c r="N2242" s="19">
        <f>I2242*INDEX('Pliegos Tarifarios (Las Condes)'!$C:$C,MATCH($B2242,'Pliegos Tarifarios (Las Condes)'!$A:$A,0))</f>
        <v>26661.1538865</v>
      </c>
      <c r="O2242" s="19">
        <f>J2242*INDEX('Pliegos Tarifarios (Las Condes)'!$D:$D,MATCH($B2242,'Pliegos Tarifarios (Las Condes)'!$A:$A,0))</f>
        <v>108838.82438310001</v>
      </c>
      <c r="P2242" s="19">
        <f>H2242*INDEX('Pliegos Tarifarios (Las Condes)'!$E:$E,MATCH($B2242,'Pliegos Tarifarios (Las Condes)'!$A:$A,0))</f>
        <v>35531.604983600002</v>
      </c>
      <c r="Q2242" s="19" cm="1">
        <f t="array" ref="Q2242">H2242*_xlfn.IFS(H2242&lt;=350,INDEX('Pliegos Tarifarios (Las Condes)'!$F:$F,MATCH($B2242,'Pliegos Tarifarios (Las Condes)'!$A:$A,0)),H2242&lt;=500,INDEX('Pliegos Tarifarios (Las Condes)'!$G:$G,MATCH($B2242,'Pliegos Tarifarios (Las Condes)'!$A:$A,0)),H2242&lt;=1000,INDEX('Pliegos Tarifarios (Las Condes)'!$H:$H,MATCH($B2242,'Pliegos Tarifarios (Las Condes)'!$A:$A,0)),H2242&lt;=5000,INDEX('Pliegos Tarifarios (Las Condes)'!$I:$I,MATCH($B2242,'Pliegos Tarifarios (Las Condes)'!$A:$A,0)),H2242&gt;5000,INDEX('Pliegos Tarifarios (Las Condes)'!$J:$J,MATCH($B2242,'Pliegos Tarifarios (Las Condes)'!$A:$A,0)))/1.19</f>
        <v>8245.0257842857136</v>
      </c>
      <c r="R2242" s="19">
        <f>INDEX('Pliegos Tarifarios (Las Condes)'!$K:$K,MATCH($B2242,'Pliegos Tarifarios (Las Condes)'!$A:$A,0))</f>
        <v>724.74800000000005</v>
      </c>
      <c r="S2242" s="21">
        <f t="shared" si="105"/>
        <v>506517.35402488569</v>
      </c>
      <c r="T2242" s="21">
        <f t="shared" si="106"/>
        <v>96238.297264728288</v>
      </c>
      <c r="U2242" s="19">
        <v>0</v>
      </c>
      <c r="V2242" s="21">
        <f t="shared" si="107"/>
        <v>602755.65128961392</v>
      </c>
    </row>
    <row r="2243" spans="1:22" x14ac:dyDescent="0.3">
      <c r="A2243" s="7" t="s">
        <v>145</v>
      </c>
      <c r="B2243" s="7">
        <v>6</v>
      </c>
      <c r="C2243" s="8" t="s">
        <v>186</v>
      </c>
      <c r="D2243" s="7" t="s">
        <v>198</v>
      </c>
      <c r="E2243" s="7" t="s">
        <v>34</v>
      </c>
      <c r="F2243" s="8" t="s">
        <v>37</v>
      </c>
      <c r="G2243" s="7" t="s">
        <v>30</v>
      </c>
      <c r="H2243" s="9">
        <v>2205.3321999999998</v>
      </c>
      <c r="I2243" s="9">
        <v>6.2587000000000002</v>
      </c>
      <c r="J2243" s="9">
        <v>6.0117000000000003</v>
      </c>
      <c r="K2243" s="10">
        <v>0.96053493536996504</v>
      </c>
      <c r="L2243" s="9">
        <v>71.14</v>
      </c>
      <c r="M2243" s="19">
        <f>H2243*INDEX('Pliegos Tarifarios (Las Condes)'!$B:$B,MATCH($B2243,'Pliegos Tarifarios (Las Condes)'!$A:$A,0))</f>
        <v>262077.26798359997</v>
      </c>
      <c r="N2243" s="19">
        <f>I2243*INDEX('Pliegos Tarifarios (Las Condes)'!$C:$C,MATCH($B2243,'Pliegos Tarifarios (Las Condes)'!$A:$A,0))</f>
        <v>21658.5755785</v>
      </c>
      <c r="O2243" s="19">
        <f>J2243*INDEX('Pliegos Tarifarios (Las Condes)'!$D:$D,MATCH($B2243,'Pliegos Tarifarios (Las Condes)'!$A:$A,0))</f>
        <v>85152.898989300011</v>
      </c>
      <c r="P2243" s="19">
        <f>H2243*INDEX('Pliegos Tarifarios (Las Condes)'!$E:$E,MATCH($B2243,'Pliegos Tarifarios (Las Condes)'!$A:$A,0))</f>
        <v>28519.356010399999</v>
      </c>
      <c r="Q2243" s="19" cm="1">
        <f t="array" ref="Q2243">H2243*_xlfn.IFS(H2243&lt;=350,INDEX('Pliegos Tarifarios (Las Condes)'!$F:$F,MATCH($B2243,'Pliegos Tarifarios (Las Condes)'!$A:$A,0)),H2243&lt;=500,INDEX('Pliegos Tarifarios (Las Condes)'!$G:$G,MATCH($B2243,'Pliegos Tarifarios (Las Condes)'!$A:$A,0)),H2243&lt;=1000,INDEX('Pliegos Tarifarios (Las Condes)'!$H:$H,MATCH($B2243,'Pliegos Tarifarios (Las Condes)'!$A:$A,0)),H2243&lt;=5000,INDEX('Pliegos Tarifarios (Las Condes)'!$I:$I,MATCH($B2243,'Pliegos Tarifarios (Las Condes)'!$A:$A,0)),H2243&gt;5000,INDEX('Pliegos Tarifarios (Las Condes)'!$J:$J,MATCH($B2243,'Pliegos Tarifarios (Las Condes)'!$A:$A,0)))/1.19</f>
        <v>6617.8498203361341</v>
      </c>
      <c r="R2243" s="19">
        <f>INDEX('Pliegos Tarifarios (Las Condes)'!$K:$K,MATCH($B2243,'Pliegos Tarifarios (Las Condes)'!$A:$A,0))</f>
        <v>724.74800000000005</v>
      </c>
      <c r="S2243" s="21">
        <f t="shared" si="105"/>
        <v>404750.69638213614</v>
      </c>
      <c r="T2243" s="21">
        <f t="shared" si="106"/>
        <v>76902.632312605871</v>
      </c>
      <c r="U2243" s="19">
        <v>0</v>
      </c>
      <c r="V2243" s="21">
        <f t="shared" si="107"/>
        <v>481653.328694742</v>
      </c>
    </row>
    <row r="2244" spans="1:22" x14ac:dyDescent="0.3">
      <c r="A2244" s="7" t="s">
        <v>145</v>
      </c>
      <c r="B2244" s="7">
        <v>6</v>
      </c>
      <c r="C2244" s="8" t="s">
        <v>186</v>
      </c>
      <c r="D2244" s="7" t="s">
        <v>199</v>
      </c>
      <c r="E2244" s="7" t="s">
        <v>34</v>
      </c>
      <c r="F2244" s="8" t="s">
        <v>39</v>
      </c>
      <c r="G2244" s="7" t="s">
        <v>30</v>
      </c>
      <c r="H2244" s="9">
        <v>2204.7260999999999</v>
      </c>
      <c r="I2244" s="9">
        <v>6.1627000000000001</v>
      </c>
      <c r="J2244" s="9">
        <v>6.1627000000000001</v>
      </c>
      <c r="K2244" s="10">
        <v>1</v>
      </c>
      <c r="L2244" s="9">
        <v>71.12</v>
      </c>
      <c r="M2244" s="19">
        <f>H2244*INDEX('Pliegos Tarifarios (Las Condes)'!$B:$B,MATCH($B2244,'Pliegos Tarifarios (Las Condes)'!$A:$A,0))</f>
        <v>262005.24027179996</v>
      </c>
      <c r="N2244" s="19">
        <f>I2244*INDEX('Pliegos Tarifarios (Las Condes)'!$C:$C,MATCH($B2244,'Pliegos Tarifarios (Las Condes)'!$A:$A,0))</f>
        <v>21326.3622985</v>
      </c>
      <c r="O2244" s="19">
        <f>J2244*INDEX('Pliegos Tarifarios (Las Condes)'!$D:$D,MATCH($B2244,'Pliegos Tarifarios (Las Condes)'!$A:$A,0))</f>
        <v>87291.742868300003</v>
      </c>
      <c r="P2244" s="19">
        <f>H2244*INDEX('Pliegos Tarifarios (Las Condes)'!$E:$E,MATCH($B2244,'Pliegos Tarifarios (Las Condes)'!$A:$A,0))</f>
        <v>28511.517925199998</v>
      </c>
      <c r="Q2244" s="19" cm="1">
        <f t="array" ref="Q2244">H2244*_xlfn.IFS(H2244&lt;=350,INDEX('Pliegos Tarifarios (Las Condes)'!$F:$F,MATCH($B2244,'Pliegos Tarifarios (Las Condes)'!$A:$A,0)),H2244&lt;=500,INDEX('Pliegos Tarifarios (Las Condes)'!$G:$G,MATCH($B2244,'Pliegos Tarifarios (Las Condes)'!$A:$A,0)),H2244&lt;=1000,INDEX('Pliegos Tarifarios (Las Condes)'!$H:$H,MATCH($B2244,'Pliegos Tarifarios (Las Condes)'!$A:$A,0)),H2244&lt;=5000,INDEX('Pliegos Tarifarios (Las Condes)'!$I:$I,MATCH($B2244,'Pliegos Tarifarios (Las Condes)'!$A:$A,0)),H2244&gt;5000,INDEX('Pliegos Tarifarios (Las Condes)'!$J:$J,MATCH($B2244,'Pliegos Tarifarios (Las Condes)'!$A:$A,0)))/1.19</f>
        <v>6616.0310110084029</v>
      </c>
      <c r="R2244" s="19">
        <f>INDEX('Pliegos Tarifarios (Las Condes)'!$K:$K,MATCH($B2244,'Pliegos Tarifarios (Las Condes)'!$A:$A,0))</f>
        <v>724.74800000000005</v>
      </c>
      <c r="S2244" s="21">
        <f t="shared" si="105"/>
        <v>406475.64237480843</v>
      </c>
      <c r="T2244" s="21">
        <f t="shared" si="106"/>
        <v>77230.372051213606</v>
      </c>
      <c r="U2244" s="19">
        <v>0</v>
      </c>
      <c r="V2244" s="21">
        <f t="shared" si="107"/>
        <v>483706.01442602207</v>
      </c>
    </row>
    <row r="2245" spans="1:22" x14ac:dyDescent="0.3">
      <c r="A2245" s="7" t="s">
        <v>145</v>
      </c>
      <c r="B2245" s="7">
        <v>6</v>
      </c>
      <c r="C2245" s="8" t="s">
        <v>186</v>
      </c>
      <c r="D2245" s="7" t="s">
        <v>200</v>
      </c>
      <c r="E2245" s="7" t="s">
        <v>34</v>
      </c>
      <c r="F2245" s="8" t="s">
        <v>41</v>
      </c>
      <c r="G2245" s="7" t="s">
        <v>30</v>
      </c>
      <c r="H2245" s="9">
        <v>1654.4837</v>
      </c>
      <c r="I2245" s="9">
        <v>4.5713999999999997</v>
      </c>
      <c r="J2245" s="9">
        <v>4.5713999999999997</v>
      </c>
      <c r="K2245" s="10">
        <v>1</v>
      </c>
      <c r="L2245" s="9">
        <v>53.37</v>
      </c>
      <c r="M2245" s="19">
        <f>H2245*INDEX('Pliegos Tarifarios (Las Condes)'!$B:$B,MATCH($B2245,'Pliegos Tarifarios (Las Condes)'!$A:$A,0))</f>
        <v>196615.5339406</v>
      </c>
      <c r="N2245" s="19">
        <f>I2245*INDEX('Pliegos Tarifarios (Las Condes)'!$C:$C,MATCH($B2245,'Pliegos Tarifarios (Las Condes)'!$A:$A,0))</f>
        <v>15819.581126999998</v>
      </c>
      <c r="O2245" s="19">
        <f>J2245*INDEX('Pliegos Tarifarios (Las Condes)'!$D:$D,MATCH($B2245,'Pliegos Tarifarios (Las Condes)'!$A:$A,0))</f>
        <v>64751.7278706</v>
      </c>
      <c r="P2245" s="19">
        <f>H2245*INDEX('Pliegos Tarifarios (Las Condes)'!$E:$E,MATCH($B2245,'Pliegos Tarifarios (Las Condes)'!$A:$A,0))</f>
        <v>21395.7832084</v>
      </c>
      <c r="Q2245" s="19" cm="1">
        <f t="array" ref="Q2245">H2245*_xlfn.IFS(H2245&lt;=350,INDEX('Pliegos Tarifarios (Las Condes)'!$F:$F,MATCH($B2245,'Pliegos Tarifarios (Las Condes)'!$A:$A,0)),H2245&lt;=500,INDEX('Pliegos Tarifarios (Las Condes)'!$G:$G,MATCH($B2245,'Pliegos Tarifarios (Las Condes)'!$A:$A,0)),H2245&lt;=1000,INDEX('Pliegos Tarifarios (Las Condes)'!$H:$H,MATCH($B2245,'Pliegos Tarifarios (Las Condes)'!$A:$A,0)),H2245&lt;=5000,INDEX('Pliegos Tarifarios (Las Condes)'!$I:$I,MATCH($B2245,'Pliegos Tarifarios (Las Condes)'!$A:$A,0)),H2245&gt;5000,INDEX('Pliegos Tarifarios (Las Condes)'!$J:$J,MATCH($B2245,'Pliegos Tarifarios (Las Condes)'!$A:$A,0)))/1.19</f>
        <v>4964.8414224369744</v>
      </c>
      <c r="R2245" s="19">
        <f>INDEX('Pliegos Tarifarios (Las Condes)'!$K:$K,MATCH($B2245,'Pliegos Tarifarios (Las Condes)'!$A:$A,0))</f>
        <v>724.74800000000005</v>
      </c>
      <c r="S2245" s="21">
        <f t="shared" si="105"/>
        <v>304272.21556903701</v>
      </c>
      <c r="T2245" s="21">
        <f t="shared" si="106"/>
        <v>57811.720958117032</v>
      </c>
      <c r="U2245" s="19">
        <v>0</v>
      </c>
      <c r="V2245" s="21">
        <f t="shared" si="107"/>
        <v>362083.93652715406</v>
      </c>
    </row>
    <row r="2246" spans="1:22" x14ac:dyDescent="0.3">
      <c r="A2246" s="7" t="s">
        <v>145</v>
      </c>
      <c r="B2246" s="7">
        <v>6</v>
      </c>
      <c r="C2246" s="8" t="s">
        <v>186</v>
      </c>
      <c r="D2246" s="7" t="s">
        <v>201</v>
      </c>
      <c r="E2246" s="7" t="s">
        <v>34</v>
      </c>
      <c r="F2246" s="8" t="s">
        <v>43</v>
      </c>
      <c r="G2246" s="7" t="s">
        <v>30</v>
      </c>
      <c r="H2246" s="9">
        <v>1648.2727</v>
      </c>
      <c r="I2246" s="9">
        <v>4.6207000000000003</v>
      </c>
      <c r="J2246" s="9">
        <v>4.5631000000000004</v>
      </c>
      <c r="K2246" s="10">
        <v>0.98753435626636654</v>
      </c>
      <c r="L2246" s="9">
        <v>53.17</v>
      </c>
      <c r="M2246" s="19">
        <f>H2246*INDEX('Pliegos Tarifarios (Las Condes)'!$B:$B,MATCH($B2246,'Pliegos Tarifarios (Las Condes)'!$A:$A,0))</f>
        <v>195877.43112259998</v>
      </c>
      <c r="N2246" s="19">
        <f>I2246*INDEX('Pliegos Tarifarios (Las Condes)'!$C:$C,MATCH($B2246,'Pliegos Tarifarios (Las Condes)'!$A:$A,0))</f>
        <v>15990.1864885</v>
      </c>
      <c r="O2246" s="19">
        <f>J2246*INDEX('Pliegos Tarifarios (Las Condes)'!$D:$D,MATCH($B2246,'Pliegos Tarifarios (Las Condes)'!$A:$A,0))</f>
        <v>64634.162279900011</v>
      </c>
      <c r="P2246" s="19">
        <f>H2246*INDEX('Pliegos Tarifarios (Las Condes)'!$E:$E,MATCH($B2246,'Pliegos Tarifarios (Las Condes)'!$A:$A,0))</f>
        <v>21315.462556400002</v>
      </c>
      <c r="Q2246" s="19" cm="1">
        <f t="array" ref="Q2246">H2246*_xlfn.IFS(H2246&lt;=350,INDEX('Pliegos Tarifarios (Las Condes)'!$F:$F,MATCH($B2246,'Pliegos Tarifarios (Las Condes)'!$A:$A,0)),H2246&lt;=500,INDEX('Pliegos Tarifarios (Las Condes)'!$G:$G,MATCH($B2246,'Pliegos Tarifarios (Las Condes)'!$A:$A,0)),H2246&lt;=1000,INDEX('Pliegos Tarifarios (Las Condes)'!$H:$H,MATCH($B2246,'Pliegos Tarifarios (Las Condes)'!$A:$A,0)),H2246&lt;=5000,INDEX('Pliegos Tarifarios (Las Condes)'!$I:$I,MATCH($B2246,'Pliegos Tarifarios (Las Condes)'!$A:$A,0)),H2246&gt;5000,INDEX('Pliegos Tarifarios (Las Condes)'!$J:$J,MATCH($B2246,'Pliegos Tarifarios (Las Condes)'!$A:$A,0)))/1.19</f>
        <v>4946.2032031092431</v>
      </c>
      <c r="R2246" s="19">
        <f>INDEX('Pliegos Tarifarios (Las Condes)'!$K:$K,MATCH($B2246,'Pliegos Tarifarios (Las Condes)'!$A:$A,0))</f>
        <v>724.74800000000005</v>
      </c>
      <c r="S2246" s="21">
        <f t="shared" si="105"/>
        <v>303488.19365050929</v>
      </c>
      <c r="T2246" s="21">
        <f t="shared" si="106"/>
        <v>57662.756793596767</v>
      </c>
      <c r="U2246" s="19">
        <v>0</v>
      </c>
      <c r="V2246" s="21">
        <f t="shared" si="107"/>
        <v>361150.95044410607</v>
      </c>
    </row>
    <row r="2247" spans="1:22" x14ac:dyDescent="0.3">
      <c r="A2247" s="7" t="s">
        <v>145</v>
      </c>
      <c r="B2247" s="7">
        <v>6</v>
      </c>
      <c r="C2247" s="8" t="s">
        <v>186</v>
      </c>
      <c r="D2247" s="7" t="s">
        <v>202</v>
      </c>
      <c r="E2247" s="7" t="s">
        <v>34</v>
      </c>
      <c r="F2247" s="8" t="s">
        <v>45</v>
      </c>
      <c r="G2247" s="7" t="s">
        <v>30</v>
      </c>
      <c r="H2247" s="9">
        <v>1652.067</v>
      </c>
      <c r="I2247" s="9">
        <v>4.5854999999999997</v>
      </c>
      <c r="J2247" s="9">
        <v>4.5854999999999997</v>
      </c>
      <c r="K2247" s="10">
        <v>1</v>
      </c>
      <c r="L2247" s="9">
        <v>53.29</v>
      </c>
      <c r="M2247" s="19">
        <f>H2247*INDEX('Pliegos Tarifarios (Las Condes)'!$B:$B,MATCH($B2247,'Pliegos Tarifarios (Las Condes)'!$A:$A,0))</f>
        <v>196328.33814599999</v>
      </c>
      <c r="N2247" s="19">
        <f>I2247*INDEX('Pliegos Tarifarios (Las Condes)'!$C:$C,MATCH($B2247,'Pliegos Tarifarios (Las Condes)'!$A:$A,0))</f>
        <v>15868.374952499998</v>
      </c>
      <c r="O2247" s="19">
        <f>J2247*INDEX('Pliegos Tarifarios (Las Condes)'!$D:$D,MATCH($B2247,'Pliegos Tarifarios (Las Condes)'!$A:$A,0))</f>
        <v>64951.447729499996</v>
      </c>
      <c r="P2247" s="19">
        <f>H2247*INDEX('Pliegos Tarifarios (Las Condes)'!$E:$E,MATCH($B2247,'Pliegos Tarifarios (Las Condes)'!$A:$A,0))</f>
        <v>21364.530444</v>
      </c>
      <c r="Q2247" s="19" cm="1">
        <f t="array" ref="Q2247">H2247*_xlfn.IFS(H2247&lt;=350,INDEX('Pliegos Tarifarios (Las Condes)'!$F:$F,MATCH($B2247,'Pliegos Tarifarios (Las Condes)'!$A:$A,0)),H2247&lt;=500,INDEX('Pliegos Tarifarios (Las Condes)'!$G:$G,MATCH($B2247,'Pliegos Tarifarios (Las Condes)'!$A:$A,0)),H2247&lt;=1000,INDEX('Pliegos Tarifarios (Las Condes)'!$H:$H,MATCH($B2247,'Pliegos Tarifarios (Las Condes)'!$A:$A,0)),H2247&lt;=5000,INDEX('Pliegos Tarifarios (Las Condes)'!$I:$I,MATCH($B2247,'Pliegos Tarifarios (Las Condes)'!$A:$A,0)),H2247&gt;5000,INDEX('Pliegos Tarifarios (Las Condes)'!$J:$J,MATCH($B2247,'Pliegos Tarifarios (Las Condes)'!$A:$A,0)))/1.19</f>
        <v>4957.5892915966388</v>
      </c>
      <c r="R2247" s="19">
        <f>INDEX('Pliegos Tarifarios (Las Condes)'!$K:$K,MATCH($B2247,'Pliegos Tarifarios (Las Condes)'!$A:$A,0))</f>
        <v>724.74800000000005</v>
      </c>
      <c r="S2247" s="21">
        <f t="shared" si="105"/>
        <v>304195.0285635966</v>
      </c>
      <c r="T2247" s="21">
        <f t="shared" si="106"/>
        <v>57797.055427083353</v>
      </c>
      <c r="U2247" s="19">
        <v>0</v>
      </c>
      <c r="V2247" s="21">
        <f t="shared" si="107"/>
        <v>361992.08399067994</v>
      </c>
    </row>
    <row r="2248" spans="1:22" x14ac:dyDescent="0.3">
      <c r="A2248" s="7" t="s">
        <v>145</v>
      </c>
      <c r="B2248" s="7">
        <v>6</v>
      </c>
      <c r="C2248" s="8" t="s">
        <v>186</v>
      </c>
      <c r="D2248" s="7" t="s">
        <v>203</v>
      </c>
      <c r="E2248" s="7" t="s">
        <v>47</v>
      </c>
      <c r="F2248" s="8" t="s">
        <v>48</v>
      </c>
      <c r="G2248" s="7" t="s">
        <v>30</v>
      </c>
      <c r="H2248" s="9">
        <v>1649.6098</v>
      </c>
      <c r="I2248" s="9">
        <v>4.7732999999999999</v>
      </c>
      <c r="J2248" s="9">
        <v>4.5514999999999999</v>
      </c>
      <c r="K2248" s="10">
        <v>0.9535331950642113</v>
      </c>
      <c r="L2248" s="9">
        <v>53.21</v>
      </c>
      <c r="M2248" s="19">
        <f>H2248*INDEX('Pliegos Tarifarios (Las Condes)'!$B:$B,MATCH($B2248,'Pliegos Tarifarios (Las Condes)'!$A:$A,0))</f>
        <v>196036.32941239999</v>
      </c>
      <c r="N2248" s="19">
        <f>I2248*INDEX('Pliegos Tarifarios (Las Condes)'!$C:$C,MATCH($B2248,'Pliegos Tarifarios (Las Condes)'!$A:$A,0))</f>
        <v>16518.267181499999</v>
      </c>
      <c r="O2248" s="19">
        <f>J2248*INDEX('Pliegos Tarifarios (Las Condes)'!$D:$D,MATCH($B2248,'Pliegos Tarifarios (Las Condes)'!$A:$A,0))</f>
        <v>64469.853743500003</v>
      </c>
      <c r="P2248" s="19">
        <f>H2248*INDEX('Pliegos Tarifarios (Las Condes)'!$E:$E,MATCH($B2248,'Pliegos Tarifarios (Las Condes)'!$A:$A,0))</f>
        <v>21332.753933600001</v>
      </c>
      <c r="Q2248" s="19" cm="1">
        <f t="array" ref="Q2248">H2248*_xlfn.IFS(H2248&lt;=350,INDEX('Pliegos Tarifarios (Las Condes)'!$F:$F,MATCH($B2248,'Pliegos Tarifarios (Las Condes)'!$A:$A,0)),H2248&lt;=500,INDEX('Pliegos Tarifarios (Las Condes)'!$G:$G,MATCH($B2248,'Pliegos Tarifarios (Las Condes)'!$A:$A,0)),H2248&lt;=1000,INDEX('Pliegos Tarifarios (Las Condes)'!$H:$H,MATCH($B2248,'Pliegos Tarifarios (Las Condes)'!$A:$A,0)),H2248&lt;=5000,INDEX('Pliegos Tarifarios (Las Condes)'!$I:$I,MATCH($B2248,'Pliegos Tarifarios (Las Condes)'!$A:$A,0)),H2248&gt;5000,INDEX('Pliegos Tarifarios (Las Condes)'!$J:$J,MATCH($B2248,'Pliegos Tarifarios (Las Condes)'!$A:$A,0)))/1.19</f>
        <v>4950.2156267226892</v>
      </c>
      <c r="R2248" s="19">
        <f>INDEX('Pliegos Tarifarios (Las Condes)'!$K:$K,MATCH($B2248,'Pliegos Tarifarios (Las Condes)'!$A:$A,0))</f>
        <v>724.74800000000005</v>
      </c>
      <c r="S2248" s="21">
        <f t="shared" si="105"/>
        <v>304032.16789772268</v>
      </c>
      <c r="T2248" s="21">
        <f t="shared" si="106"/>
        <v>57766.11190056731</v>
      </c>
      <c r="U2248" s="19">
        <v>0</v>
      </c>
      <c r="V2248" s="21">
        <f t="shared" si="107"/>
        <v>361798.27979828999</v>
      </c>
    </row>
    <row r="2249" spans="1:22" x14ac:dyDescent="0.3">
      <c r="A2249" s="7" t="s">
        <v>145</v>
      </c>
      <c r="B2249" s="7">
        <v>6</v>
      </c>
      <c r="C2249" s="8" t="s">
        <v>186</v>
      </c>
      <c r="D2249" s="7" t="s">
        <v>204</v>
      </c>
      <c r="E2249" s="7" t="s">
        <v>47</v>
      </c>
      <c r="F2249" s="8" t="s">
        <v>50</v>
      </c>
      <c r="G2249" s="7" t="s">
        <v>30</v>
      </c>
      <c r="H2249" s="9">
        <v>1649.7043000000001</v>
      </c>
      <c r="I2249" s="9">
        <v>4.5614999999999997</v>
      </c>
      <c r="J2249" s="9">
        <v>4.5614999999999997</v>
      </c>
      <c r="K2249" s="10">
        <v>1</v>
      </c>
      <c r="L2249" s="9">
        <v>53.22</v>
      </c>
      <c r="M2249" s="19">
        <f>H2249*INDEX('Pliegos Tarifarios (Las Condes)'!$B:$B,MATCH($B2249,'Pliegos Tarifarios (Las Condes)'!$A:$A,0))</f>
        <v>196047.5596034</v>
      </c>
      <c r="N2249" s="19">
        <f>I2249*INDEX('Pliegos Tarifarios (Las Condes)'!$C:$C,MATCH($B2249,'Pliegos Tarifarios (Las Condes)'!$A:$A,0))</f>
        <v>15785.321632499998</v>
      </c>
      <c r="O2249" s="19">
        <f>J2249*INDEX('Pliegos Tarifarios (Las Condes)'!$D:$D,MATCH($B2249,'Pliegos Tarifarios (Las Condes)'!$A:$A,0))</f>
        <v>64611.499033499997</v>
      </c>
      <c r="P2249" s="19">
        <f>H2249*INDEX('Pliegos Tarifarios (Las Condes)'!$E:$E,MATCH($B2249,'Pliegos Tarifarios (Las Condes)'!$A:$A,0))</f>
        <v>21333.976007600002</v>
      </c>
      <c r="Q2249" s="19" cm="1">
        <f t="array" ref="Q2249">H2249*_xlfn.IFS(H2249&lt;=350,INDEX('Pliegos Tarifarios (Las Condes)'!$F:$F,MATCH($B2249,'Pliegos Tarifarios (Las Condes)'!$A:$A,0)),H2249&lt;=500,INDEX('Pliegos Tarifarios (Las Condes)'!$G:$G,MATCH($B2249,'Pliegos Tarifarios (Las Condes)'!$A:$A,0)),H2249&lt;=1000,INDEX('Pliegos Tarifarios (Las Condes)'!$H:$H,MATCH($B2249,'Pliegos Tarifarios (Las Condes)'!$A:$A,0)),H2249&lt;=5000,INDEX('Pliegos Tarifarios (Las Condes)'!$I:$I,MATCH($B2249,'Pliegos Tarifarios (Las Condes)'!$A:$A,0)),H2249&gt;5000,INDEX('Pliegos Tarifarios (Las Condes)'!$J:$J,MATCH($B2249,'Pliegos Tarifarios (Las Condes)'!$A:$A,0)))/1.19</f>
        <v>4950.4992061344537</v>
      </c>
      <c r="R2249" s="19">
        <f>INDEX('Pliegos Tarifarios (Las Condes)'!$K:$K,MATCH($B2249,'Pliegos Tarifarios (Las Condes)'!$A:$A,0))</f>
        <v>724.74800000000005</v>
      </c>
      <c r="S2249" s="21">
        <f t="shared" ref="S2249:S2312" si="108">SUM(M2249:R2249)</f>
        <v>303453.60348313453</v>
      </c>
      <c r="T2249" s="21">
        <f t="shared" ref="T2249:T2312" si="109">S2249*0.19</f>
        <v>57656.18466179556</v>
      </c>
      <c r="U2249" s="19">
        <v>0</v>
      </c>
      <c r="V2249" s="21">
        <f t="shared" ref="V2249:V2312" si="110">SUM(S2249:T2249)</f>
        <v>361109.78814493009</v>
      </c>
    </row>
    <row r="2250" spans="1:22" x14ac:dyDescent="0.3">
      <c r="A2250" s="7" t="s">
        <v>145</v>
      </c>
      <c r="B2250" s="7">
        <v>6</v>
      </c>
      <c r="C2250" s="8" t="s">
        <v>186</v>
      </c>
      <c r="D2250" s="7" t="s">
        <v>205</v>
      </c>
      <c r="E2250" s="7" t="s">
        <v>52</v>
      </c>
      <c r="F2250" s="8" t="s">
        <v>53</v>
      </c>
      <c r="G2250" s="7" t="s">
        <v>30</v>
      </c>
      <c r="H2250" s="9">
        <v>1654.4390000000001</v>
      </c>
      <c r="I2250" s="9">
        <v>4.6383000000000001</v>
      </c>
      <c r="J2250" s="9">
        <v>4.5122999999999998</v>
      </c>
      <c r="K2250" s="10">
        <v>0.97283487484638764</v>
      </c>
      <c r="L2250" s="9">
        <v>53.37</v>
      </c>
      <c r="M2250" s="19">
        <f>H2250*INDEX('Pliegos Tarifarios (Las Condes)'!$B:$B,MATCH($B2250,'Pliegos Tarifarios (Las Condes)'!$A:$A,0))</f>
        <v>196610.22188200001</v>
      </c>
      <c r="N2250" s="19">
        <f>I2250*INDEX('Pliegos Tarifarios (Las Condes)'!$C:$C,MATCH($B2250,'Pliegos Tarifarios (Las Condes)'!$A:$A,0))</f>
        <v>16051.0922565</v>
      </c>
      <c r="O2250" s="19">
        <f>J2250*INDEX('Pliegos Tarifarios (Las Condes)'!$D:$D,MATCH($B2250,'Pliegos Tarifarios (Las Condes)'!$A:$A,0))</f>
        <v>63914.604206700002</v>
      </c>
      <c r="P2250" s="19">
        <f>H2250*INDEX('Pliegos Tarifarios (Las Condes)'!$E:$E,MATCH($B2250,'Pliegos Tarifarios (Las Condes)'!$A:$A,0))</f>
        <v>21395.205148000001</v>
      </c>
      <c r="Q2250" s="19" cm="1">
        <f t="array" ref="Q2250">H2250*_xlfn.IFS(H2250&lt;=350,INDEX('Pliegos Tarifarios (Las Condes)'!$F:$F,MATCH($B2250,'Pliegos Tarifarios (Las Condes)'!$A:$A,0)),H2250&lt;=500,INDEX('Pliegos Tarifarios (Las Condes)'!$G:$G,MATCH($B2250,'Pliegos Tarifarios (Las Condes)'!$A:$A,0)),H2250&lt;=1000,INDEX('Pliegos Tarifarios (Las Condes)'!$H:$H,MATCH($B2250,'Pliegos Tarifarios (Las Condes)'!$A:$A,0)),H2250&lt;=5000,INDEX('Pliegos Tarifarios (Las Condes)'!$I:$I,MATCH($B2250,'Pliegos Tarifarios (Las Condes)'!$A:$A,0)),H2250&gt;5000,INDEX('Pliegos Tarifarios (Las Condes)'!$J:$J,MATCH($B2250,'Pliegos Tarifarios (Las Condes)'!$A:$A,0)))/1.19</f>
        <v>4964.7072848739499</v>
      </c>
      <c r="R2250" s="19">
        <f>INDEX('Pliegos Tarifarios (Las Condes)'!$K:$K,MATCH($B2250,'Pliegos Tarifarios (Las Condes)'!$A:$A,0))</f>
        <v>724.74800000000005</v>
      </c>
      <c r="S2250" s="21">
        <f t="shared" si="108"/>
        <v>303660.57877807395</v>
      </c>
      <c r="T2250" s="21">
        <f t="shared" si="109"/>
        <v>57695.509967834048</v>
      </c>
      <c r="U2250" s="19">
        <v>0</v>
      </c>
      <c r="V2250" s="21">
        <f t="shared" si="110"/>
        <v>361356.088745908</v>
      </c>
    </row>
    <row r="2251" spans="1:22" x14ac:dyDescent="0.3">
      <c r="A2251" s="7" t="s">
        <v>145</v>
      </c>
      <c r="B2251" s="7">
        <v>6</v>
      </c>
      <c r="C2251" s="8" t="s">
        <v>186</v>
      </c>
      <c r="D2251" s="7" t="s">
        <v>206</v>
      </c>
      <c r="E2251" s="7" t="s">
        <v>55</v>
      </c>
      <c r="F2251" s="8" t="s">
        <v>56</v>
      </c>
      <c r="G2251" s="7" t="s">
        <v>30</v>
      </c>
      <c r="H2251" s="9">
        <v>1101.6024</v>
      </c>
      <c r="I2251" s="9">
        <v>3.0442</v>
      </c>
      <c r="J2251" s="9">
        <v>3.0211999999999999</v>
      </c>
      <c r="K2251" s="10">
        <v>0.99244464884041783</v>
      </c>
      <c r="L2251" s="9">
        <v>35.54</v>
      </c>
      <c r="M2251" s="19">
        <f>H2251*INDEX('Pliegos Tarifarios (Las Condes)'!$B:$B,MATCH($B2251,'Pliegos Tarifarios (Las Condes)'!$A:$A,0))</f>
        <v>130912.22601119999</v>
      </c>
      <c r="N2251" s="19">
        <f>I2251*INDEX('Pliegos Tarifarios (Las Condes)'!$C:$C,MATCH($B2251,'Pliegos Tarifarios (Las Condes)'!$A:$A,0))</f>
        <v>10534.621530999999</v>
      </c>
      <c r="O2251" s="19">
        <f>J2251*INDEX('Pliegos Tarifarios (Las Condes)'!$D:$D,MATCH($B2251,'Pliegos Tarifarios (Las Condes)'!$A:$A,0))</f>
        <v>42793.875014799996</v>
      </c>
      <c r="P2251" s="19">
        <f>H2251*INDEX('Pliegos Tarifarios (Las Condes)'!$E:$E,MATCH($B2251,'Pliegos Tarifarios (Las Condes)'!$A:$A,0))</f>
        <v>14245.922236800001</v>
      </c>
      <c r="Q2251" s="19" cm="1">
        <f t="array" ref="Q2251">H2251*_xlfn.IFS(H2251&lt;=350,INDEX('Pliegos Tarifarios (Las Condes)'!$F:$F,MATCH($B2251,'Pliegos Tarifarios (Las Condes)'!$A:$A,0)),H2251&lt;=500,INDEX('Pliegos Tarifarios (Las Condes)'!$G:$G,MATCH($B2251,'Pliegos Tarifarios (Las Condes)'!$A:$A,0)),H2251&lt;=1000,INDEX('Pliegos Tarifarios (Las Condes)'!$H:$H,MATCH($B2251,'Pliegos Tarifarios (Las Condes)'!$A:$A,0)),H2251&lt;=5000,INDEX('Pliegos Tarifarios (Las Condes)'!$I:$I,MATCH($B2251,'Pliegos Tarifarios (Las Condes)'!$A:$A,0)),H2251&gt;5000,INDEX('Pliegos Tarifarios (Las Condes)'!$J:$J,MATCH($B2251,'Pliegos Tarifarios (Las Condes)'!$A:$A,0)))/1.19</f>
        <v>3305.7329163025211</v>
      </c>
      <c r="R2251" s="19">
        <f>INDEX('Pliegos Tarifarios (Las Condes)'!$K:$K,MATCH($B2251,'Pliegos Tarifarios (Las Condes)'!$A:$A,0))</f>
        <v>724.74800000000005</v>
      </c>
      <c r="S2251" s="21">
        <f t="shared" si="108"/>
        <v>202517.1257101025</v>
      </c>
      <c r="T2251" s="21">
        <f t="shared" si="109"/>
        <v>38478.253884919475</v>
      </c>
      <c r="U2251" s="19">
        <v>0</v>
      </c>
      <c r="V2251" s="21">
        <f t="shared" si="110"/>
        <v>240995.37959502198</v>
      </c>
    </row>
    <row r="2252" spans="1:22" x14ac:dyDescent="0.3">
      <c r="A2252" s="7" t="s">
        <v>145</v>
      </c>
      <c r="B2252" s="7">
        <v>6</v>
      </c>
      <c r="C2252" s="8" t="s">
        <v>186</v>
      </c>
      <c r="D2252" s="7" t="s">
        <v>207</v>
      </c>
      <c r="E2252" s="7" t="s">
        <v>58</v>
      </c>
      <c r="F2252" s="8" t="s">
        <v>59</v>
      </c>
      <c r="G2252" s="7" t="s">
        <v>30</v>
      </c>
      <c r="H2252" s="9">
        <v>1100.0429999999999</v>
      </c>
      <c r="I2252" s="9">
        <v>3.1055999999999999</v>
      </c>
      <c r="J2252" s="9">
        <v>3.0343</v>
      </c>
      <c r="K2252" s="10">
        <v>0.97704147346728498</v>
      </c>
      <c r="L2252" s="9">
        <v>35.49</v>
      </c>
      <c r="M2252" s="19">
        <f>H2252*INDEX('Pliegos Tarifarios (Las Condes)'!$B:$B,MATCH($B2252,'Pliegos Tarifarios (Las Condes)'!$A:$A,0))</f>
        <v>130726.91003399999</v>
      </c>
      <c r="N2252" s="19">
        <f>I2252*INDEX('Pliegos Tarifarios (Las Condes)'!$C:$C,MATCH($B2252,'Pliegos Tarifarios (Las Condes)'!$A:$A,0))</f>
        <v>10747.099607999999</v>
      </c>
      <c r="O2252" s="19">
        <f>J2252*INDEX('Pliegos Tarifarios (Las Condes)'!$D:$D,MATCH($B2252,'Pliegos Tarifarios (Las Condes)'!$A:$A,0))</f>
        <v>42979.430344699998</v>
      </c>
      <c r="P2252" s="19">
        <f>H2252*INDEX('Pliegos Tarifarios (Las Condes)'!$E:$E,MATCH($B2252,'Pliegos Tarifarios (Las Condes)'!$A:$A,0))</f>
        <v>14225.756076</v>
      </c>
      <c r="Q2252" s="19" cm="1">
        <f t="array" ref="Q2252">H2252*_xlfn.IFS(H2252&lt;=350,INDEX('Pliegos Tarifarios (Las Condes)'!$F:$F,MATCH($B2252,'Pliegos Tarifarios (Las Condes)'!$A:$A,0)),H2252&lt;=500,INDEX('Pliegos Tarifarios (Las Condes)'!$G:$G,MATCH($B2252,'Pliegos Tarifarios (Las Condes)'!$A:$A,0)),H2252&lt;=1000,INDEX('Pliegos Tarifarios (Las Condes)'!$H:$H,MATCH($B2252,'Pliegos Tarifarios (Las Condes)'!$A:$A,0)),H2252&lt;=5000,INDEX('Pliegos Tarifarios (Las Condes)'!$I:$I,MATCH($B2252,'Pliegos Tarifarios (Las Condes)'!$A:$A,0)),H2252&gt;5000,INDEX('Pliegos Tarifarios (Las Condes)'!$J:$J,MATCH($B2252,'Pliegos Tarifarios (Las Condes)'!$A:$A,0)))/1.19</f>
        <v>3301.0534058823523</v>
      </c>
      <c r="R2252" s="19">
        <f>INDEX('Pliegos Tarifarios (Las Condes)'!$K:$K,MATCH($B2252,'Pliegos Tarifarios (Las Condes)'!$A:$A,0))</f>
        <v>724.74800000000005</v>
      </c>
      <c r="S2252" s="21">
        <f t="shared" si="108"/>
        <v>202704.99746858233</v>
      </c>
      <c r="T2252" s="21">
        <f t="shared" si="109"/>
        <v>38513.949519030641</v>
      </c>
      <c r="U2252" s="19">
        <v>0</v>
      </c>
      <c r="V2252" s="21">
        <f t="shared" si="110"/>
        <v>241218.94698761296</v>
      </c>
    </row>
    <row r="2253" spans="1:22" x14ac:dyDescent="0.3">
      <c r="A2253" s="7" t="s">
        <v>145</v>
      </c>
      <c r="B2253" s="7">
        <v>6</v>
      </c>
      <c r="C2253" s="8" t="s">
        <v>186</v>
      </c>
      <c r="D2253" s="7" t="s">
        <v>208</v>
      </c>
      <c r="E2253" s="7" t="s">
        <v>61</v>
      </c>
      <c r="F2253" s="8" t="s">
        <v>62</v>
      </c>
      <c r="G2253" s="7" t="s">
        <v>30</v>
      </c>
      <c r="H2253" s="9">
        <v>1101.5236</v>
      </c>
      <c r="I2253" s="9">
        <v>3.0992999999999999</v>
      </c>
      <c r="J2253" s="9">
        <v>3.0992999999999999</v>
      </c>
      <c r="K2253" s="10">
        <v>1</v>
      </c>
      <c r="L2253" s="9">
        <v>35.53</v>
      </c>
      <c r="M2253" s="19">
        <f>H2253*INDEX('Pliegos Tarifarios (Las Condes)'!$B:$B,MATCH($B2253,'Pliegos Tarifarios (Las Condes)'!$A:$A,0))</f>
        <v>130902.86157679999</v>
      </c>
      <c r="N2253" s="19">
        <f>I2253*INDEX('Pliegos Tarifarios (Las Condes)'!$C:$C,MATCH($B2253,'Pliegos Tarifarios (Las Condes)'!$A:$A,0))</f>
        <v>10725.298111499998</v>
      </c>
      <c r="O2253" s="19">
        <f>J2253*INDEX('Pliegos Tarifarios (Las Condes)'!$D:$D,MATCH($B2253,'Pliegos Tarifarios (Las Condes)'!$A:$A,0))</f>
        <v>43900.124729700001</v>
      </c>
      <c r="P2253" s="19">
        <f>H2253*INDEX('Pliegos Tarifarios (Las Condes)'!$E:$E,MATCH($B2253,'Pliegos Tarifarios (Las Condes)'!$A:$A,0))</f>
        <v>14244.9031952</v>
      </c>
      <c r="Q2253" s="19" cm="1">
        <f t="array" ref="Q2253">H2253*_xlfn.IFS(H2253&lt;=350,INDEX('Pliegos Tarifarios (Las Condes)'!$F:$F,MATCH($B2253,'Pliegos Tarifarios (Las Condes)'!$A:$A,0)),H2253&lt;=500,INDEX('Pliegos Tarifarios (Las Condes)'!$G:$G,MATCH($B2253,'Pliegos Tarifarios (Las Condes)'!$A:$A,0)),H2253&lt;=1000,INDEX('Pliegos Tarifarios (Las Condes)'!$H:$H,MATCH($B2253,'Pliegos Tarifarios (Las Condes)'!$A:$A,0)),H2253&lt;=5000,INDEX('Pliegos Tarifarios (Las Condes)'!$I:$I,MATCH($B2253,'Pliegos Tarifarios (Las Condes)'!$A:$A,0)),H2253&gt;5000,INDEX('Pliegos Tarifarios (Las Condes)'!$J:$J,MATCH($B2253,'Pliegos Tarifarios (Las Condes)'!$A:$A,0)))/1.19</f>
        <v>3305.4964500840333</v>
      </c>
      <c r="R2253" s="19">
        <f>INDEX('Pliegos Tarifarios (Las Condes)'!$K:$K,MATCH($B2253,'Pliegos Tarifarios (Las Condes)'!$A:$A,0))</f>
        <v>724.74800000000005</v>
      </c>
      <c r="S2253" s="21">
        <f t="shared" si="108"/>
        <v>203803.43206328401</v>
      </c>
      <c r="T2253" s="21">
        <f t="shared" si="109"/>
        <v>38722.652092023964</v>
      </c>
      <c r="U2253" s="19">
        <v>0</v>
      </c>
      <c r="V2253" s="21">
        <f t="shared" si="110"/>
        <v>242526.08415530797</v>
      </c>
    </row>
    <row r="2254" spans="1:22" x14ac:dyDescent="0.3">
      <c r="A2254" s="7" t="s">
        <v>145</v>
      </c>
      <c r="B2254" s="7">
        <v>6</v>
      </c>
      <c r="C2254" s="8" t="s">
        <v>186</v>
      </c>
      <c r="D2254" s="7" t="s">
        <v>209</v>
      </c>
      <c r="E2254" s="7" t="s">
        <v>34</v>
      </c>
      <c r="F2254" s="8" t="s">
        <v>64</v>
      </c>
      <c r="G2254" s="7" t="s">
        <v>30</v>
      </c>
      <c r="H2254" s="9">
        <v>2207.5437000000002</v>
      </c>
      <c r="I2254" s="9">
        <v>6.1553000000000004</v>
      </c>
      <c r="J2254" s="9">
        <v>5.9859999999999998</v>
      </c>
      <c r="K2254" s="10">
        <v>0.97249524799766041</v>
      </c>
      <c r="L2254" s="9">
        <v>71.209999999999994</v>
      </c>
      <c r="M2254" s="19">
        <f>H2254*INDEX('Pliegos Tarifarios (Las Condes)'!$B:$B,MATCH($B2254,'Pliegos Tarifarios (Las Condes)'!$A:$A,0))</f>
        <v>262340.07822060003</v>
      </c>
      <c r="N2254" s="19">
        <f>I2254*INDEX('Pliegos Tarifarios (Las Condes)'!$C:$C,MATCH($B2254,'Pliegos Tarifarios (Las Condes)'!$A:$A,0))</f>
        <v>21300.7541915</v>
      </c>
      <c r="O2254" s="19">
        <f>J2254*INDEX('Pliegos Tarifarios (Las Condes)'!$D:$D,MATCH($B2254,'Pliegos Tarifarios (Las Condes)'!$A:$A,0))</f>
        <v>84788.870593999993</v>
      </c>
      <c r="P2254" s="19">
        <f>H2254*INDEX('Pliegos Tarifarios (Las Condes)'!$E:$E,MATCH($B2254,'Pliegos Tarifarios (Las Condes)'!$A:$A,0))</f>
        <v>28547.955128400004</v>
      </c>
      <c r="Q2254" s="19" cm="1">
        <f t="array" ref="Q2254">H2254*_xlfn.IFS(H2254&lt;=350,INDEX('Pliegos Tarifarios (Las Condes)'!$F:$F,MATCH($B2254,'Pliegos Tarifarios (Las Condes)'!$A:$A,0)),H2254&lt;=500,INDEX('Pliegos Tarifarios (Las Condes)'!$G:$G,MATCH($B2254,'Pliegos Tarifarios (Las Condes)'!$A:$A,0)),H2254&lt;=1000,INDEX('Pliegos Tarifarios (Las Condes)'!$H:$H,MATCH($B2254,'Pliegos Tarifarios (Las Condes)'!$A:$A,0)),H2254&lt;=5000,INDEX('Pliegos Tarifarios (Las Condes)'!$I:$I,MATCH($B2254,'Pliegos Tarifarios (Las Condes)'!$A:$A,0)),H2254&gt;5000,INDEX('Pliegos Tarifarios (Las Condes)'!$J:$J,MATCH($B2254,'Pliegos Tarifarios (Las Condes)'!$A:$A,0)))/1.19</f>
        <v>6624.4861787394966</v>
      </c>
      <c r="R2254" s="19">
        <f>INDEX('Pliegos Tarifarios (Las Condes)'!$K:$K,MATCH($B2254,'Pliegos Tarifarios (Las Condes)'!$A:$A,0))</f>
        <v>724.74800000000005</v>
      </c>
      <c r="S2254" s="21">
        <f t="shared" si="108"/>
        <v>404326.89231323957</v>
      </c>
      <c r="T2254" s="21">
        <f t="shared" si="109"/>
        <v>76822.109539515513</v>
      </c>
      <c r="U2254" s="19">
        <v>0</v>
      </c>
      <c r="V2254" s="21">
        <f t="shared" si="110"/>
        <v>481149.00185275509</v>
      </c>
    </row>
    <row r="2255" spans="1:22" x14ac:dyDescent="0.3">
      <c r="A2255" s="7" t="s">
        <v>145</v>
      </c>
      <c r="B2255" s="7">
        <v>6</v>
      </c>
      <c r="C2255" s="8" t="s">
        <v>186</v>
      </c>
      <c r="D2255" s="7" t="s">
        <v>210</v>
      </c>
      <c r="E2255" s="7" t="s">
        <v>34</v>
      </c>
      <c r="F2255" s="8" t="s">
        <v>66</v>
      </c>
      <c r="G2255" s="7" t="s">
        <v>30</v>
      </c>
      <c r="H2255" s="9">
        <v>2199.3946000000001</v>
      </c>
      <c r="I2255" s="9">
        <v>6.1069000000000004</v>
      </c>
      <c r="J2255" s="9">
        <v>5.9703999999999997</v>
      </c>
      <c r="K2255" s="10">
        <v>0.97764823396485934</v>
      </c>
      <c r="L2255" s="9">
        <v>70.95</v>
      </c>
      <c r="M2255" s="19">
        <f>H2255*INDEX('Pliegos Tarifarios (Las Condes)'!$B:$B,MATCH($B2255,'Pliegos Tarifarios (Las Condes)'!$A:$A,0))</f>
        <v>261371.65547480001</v>
      </c>
      <c r="N2255" s="19">
        <f>I2255*INDEX('Pliegos Tarifarios (Las Condes)'!$C:$C,MATCH($B2255,'Pliegos Tarifarios (Las Condes)'!$A:$A,0))</f>
        <v>21133.263329500001</v>
      </c>
      <c r="O2255" s="19">
        <f>J2255*INDEX('Pliegos Tarifarios (Las Condes)'!$D:$D,MATCH($B2255,'Pliegos Tarifarios (Las Condes)'!$A:$A,0))</f>
        <v>84567.903941600001</v>
      </c>
      <c r="P2255" s="19">
        <f>H2255*INDEX('Pliegos Tarifarios (Las Condes)'!$E:$E,MATCH($B2255,'Pliegos Tarifarios (Las Condes)'!$A:$A,0))</f>
        <v>28442.570967200001</v>
      </c>
      <c r="Q2255" s="19" cm="1">
        <f t="array" ref="Q2255">H2255*_xlfn.IFS(H2255&lt;=350,INDEX('Pliegos Tarifarios (Las Condes)'!$F:$F,MATCH($B2255,'Pliegos Tarifarios (Las Condes)'!$A:$A,0)),H2255&lt;=500,INDEX('Pliegos Tarifarios (Las Condes)'!$G:$G,MATCH($B2255,'Pliegos Tarifarios (Las Condes)'!$A:$A,0)),H2255&lt;=1000,INDEX('Pliegos Tarifarios (Las Condes)'!$H:$H,MATCH($B2255,'Pliegos Tarifarios (Las Condes)'!$A:$A,0)),H2255&lt;=5000,INDEX('Pliegos Tarifarios (Las Condes)'!$I:$I,MATCH($B2255,'Pliegos Tarifarios (Las Condes)'!$A:$A,0)),H2255&gt;5000,INDEX('Pliegos Tarifarios (Las Condes)'!$J:$J,MATCH($B2255,'Pliegos Tarifarios (Las Condes)'!$A:$A,0)))/1.19</f>
        <v>6600.0320307563024</v>
      </c>
      <c r="R2255" s="19">
        <f>INDEX('Pliegos Tarifarios (Las Condes)'!$K:$K,MATCH($B2255,'Pliegos Tarifarios (Las Condes)'!$A:$A,0))</f>
        <v>724.74800000000005</v>
      </c>
      <c r="S2255" s="21">
        <f t="shared" si="108"/>
        <v>402840.17374385631</v>
      </c>
      <c r="T2255" s="21">
        <f t="shared" si="109"/>
        <v>76539.633011332699</v>
      </c>
      <c r="U2255" s="19">
        <v>0</v>
      </c>
      <c r="V2255" s="21">
        <f t="shared" si="110"/>
        <v>479379.80675518903</v>
      </c>
    </row>
    <row r="2256" spans="1:22" x14ac:dyDescent="0.3">
      <c r="A2256" s="7" t="s">
        <v>145</v>
      </c>
      <c r="B2256" s="7">
        <v>6</v>
      </c>
      <c r="C2256" s="8" t="s">
        <v>186</v>
      </c>
      <c r="D2256" s="7" t="s">
        <v>211</v>
      </c>
      <c r="E2256" s="7" t="s">
        <v>34</v>
      </c>
      <c r="F2256" s="8" t="s">
        <v>68</v>
      </c>
      <c r="G2256" s="7" t="s">
        <v>30</v>
      </c>
      <c r="H2256" s="9">
        <v>2199.7984000000001</v>
      </c>
      <c r="I2256" s="9">
        <v>6.1733000000000002</v>
      </c>
      <c r="J2256" s="9">
        <v>5.9553000000000003</v>
      </c>
      <c r="K2256" s="10">
        <v>0.96468663437707547</v>
      </c>
      <c r="L2256" s="9">
        <v>70.959999999999994</v>
      </c>
      <c r="M2256" s="19">
        <f>H2256*INDEX('Pliegos Tarifarios (Las Condes)'!$B:$B,MATCH($B2256,'Pliegos Tarifarios (Las Condes)'!$A:$A,0))</f>
        <v>261419.64225920002</v>
      </c>
      <c r="N2256" s="19">
        <f>I2256*INDEX('Pliegos Tarifarios (Las Condes)'!$C:$C,MATCH($B2256,'Pliegos Tarifarios (Las Condes)'!$A:$A,0))</f>
        <v>21363.044181500001</v>
      </c>
      <c r="O2256" s="19">
        <f>J2256*INDEX('Pliegos Tarifarios (Las Condes)'!$D:$D,MATCH($B2256,'Pliegos Tarifarios (Las Condes)'!$A:$A,0))</f>
        <v>84354.019553700011</v>
      </c>
      <c r="P2256" s="19">
        <f>H2256*INDEX('Pliegos Tarifarios (Las Condes)'!$E:$E,MATCH($B2256,'Pliegos Tarifarios (Las Condes)'!$A:$A,0))</f>
        <v>28447.792908800002</v>
      </c>
      <c r="Q2256" s="19" cm="1">
        <f t="array" ref="Q2256">H2256*_xlfn.IFS(H2256&lt;=350,INDEX('Pliegos Tarifarios (Las Condes)'!$F:$F,MATCH($B2256,'Pliegos Tarifarios (Las Condes)'!$A:$A,0)),H2256&lt;=500,INDEX('Pliegos Tarifarios (Las Condes)'!$G:$G,MATCH($B2256,'Pliegos Tarifarios (Las Condes)'!$A:$A,0)),H2256&lt;=1000,INDEX('Pliegos Tarifarios (Las Condes)'!$H:$H,MATCH($B2256,'Pliegos Tarifarios (Las Condes)'!$A:$A,0)),H2256&lt;=5000,INDEX('Pliegos Tarifarios (Las Condes)'!$I:$I,MATCH($B2256,'Pliegos Tarifarios (Las Condes)'!$A:$A,0)),H2256&gt;5000,INDEX('Pliegos Tarifarios (Las Condes)'!$J:$J,MATCH($B2256,'Pliegos Tarifarios (Las Condes)'!$A:$A,0)))/1.19</f>
        <v>6601.2437700840337</v>
      </c>
      <c r="R2256" s="19">
        <f>INDEX('Pliegos Tarifarios (Las Condes)'!$K:$K,MATCH($B2256,'Pliegos Tarifarios (Las Condes)'!$A:$A,0))</f>
        <v>724.74800000000005</v>
      </c>
      <c r="S2256" s="21">
        <f t="shared" si="108"/>
        <v>402910.4906732841</v>
      </c>
      <c r="T2256" s="21">
        <f t="shared" si="109"/>
        <v>76552.993227923987</v>
      </c>
      <c r="U2256" s="19">
        <v>0</v>
      </c>
      <c r="V2256" s="21">
        <f t="shared" si="110"/>
        <v>479463.48390120809</v>
      </c>
    </row>
    <row r="2257" spans="1:22" x14ac:dyDescent="0.3">
      <c r="A2257" s="7" t="s">
        <v>145</v>
      </c>
      <c r="B2257" s="7">
        <v>6</v>
      </c>
      <c r="C2257" s="8" t="s">
        <v>186</v>
      </c>
      <c r="D2257" s="7" t="s">
        <v>212</v>
      </c>
      <c r="E2257" s="7" t="s">
        <v>70</v>
      </c>
      <c r="F2257" s="8" t="s">
        <v>71</v>
      </c>
      <c r="G2257" s="7" t="s">
        <v>30</v>
      </c>
      <c r="H2257" s="9">
        <v>2755.7233999999999</v>
      </c>
      <c r="I2257" s="9">
        <v>7.681</v>
      </c>
      <c r="J2257" s="9">
        <v>7.5484</v>
      </c>
      <c r="K2257" s="10">
        <v>0.98273662283556829</v>
      </c>
      <c r="L2257" s="9">
        <v>88.89</v>
      </c>
      <c r="M2257" s="19">
        <f>H2257*INDEX('Pliegos Tarifarios (Las Condes)'!$B:$B,MATCH($B2257,'Pliegos Tarifarios (Las Condes)'!$A:$A,0))</f>
        <v>327484.65740919998</v>
      </c>
      <c r="N2257" s="19">
        <f>I2257*INDEX('Pliegos Tarifarios (Las Condes)'!$C:$C,MATCH($B2257,'Pliegos Tarifarios (Las Condes)'!$A:$A,0))</f>
        <v>26580.522955</v>
      </c>
      <c r="O2257" s="19">
        <f>J2257*INDEX('Pliegos Tarifarios (Las Condes)'!$D:$D,MATCH($B2257,'Pliegos Tarifarios (Las Condes)'!$A:$A,0))</f>
        <v>106919.5307036</v>
      </c>
      <c r="P2257" s="19">
        <f>H2257*INDEX('Pliegos Tarifarios (Las Condes)'!$E:$E,MATCH($B2257,'Pliegos Tarifarios (Las Condes)'!$A:$A,0))</f>
        <v>35637.015008800001</v>
      </c>
      <c r="Q2257" s="19" cm="1">
        <f t="array" ref="Q2257">H2257*_xlfn.IFS(H2257&lt;=350,INDEX('Pliegos Tarifarios (Las Condes)'!$F:$F,MATCH($B2257,'Pliegos Tarifarios (Las Condes)'!$A:$A,0)),H2257&lt;=500,INDEX('Pliegos Tarifarios (Las Condes)'!$G:$G,MATCH($B2257,'Pliegos Tarifarios (Las Condes)'!$A:$A,0)),H2257&lt;=1000,INDEX('Pliegos Tarifarios (Las Condes)'!$H:$H,MATCH($B2257,'Pliegos Tarifarios (Las Condes)'!$A:$A,0)),H2257&lt;=5000,INDEX('Pliegos Tarifarios (Las Condes)'!$I:$I,MATCH($B2257,'Pliegos Tarifarios (Las Condes)'!$A:$A,0)),H2257&gt;5000,INDEX('Pliegos Tarifarios (Las Condes)'!$J:$J,MATCH($B2257,'Pliegos Tarifarios (Las Condes)'!$A:$A,0)))/1.19</f>
        <v>8269.4859339495797</v>
      </c>
      <c r="R2257" s="19">
        <f>INDEX('Pliegos Tarifarios (Las Condes)'!$K:$K,MATCH($B2257,'Pliegos Tarifarios (Las Condes)'!$A:$A,0))</f>
        <v>724.74800000000005</v>
      </c>
      <c r="S2257" s="21">
        <f t="shared" si="108"/>
        <v>505615.96001054958</v>
      </c>
      <c r="T2257" s="21">
        <f t="shared" si="109"/>
        <v>96067.032402004421</v>
      </c>
      <c r="U2257" s="19">
        <v>0</v>
      </c>
      <c r="V2257" s="21">
        <f t="shared" si="110"/>
        <v>601682.99241255398</v>
      </c>
    </row>
    <row r="2258" spans="1:22" x14ac:dyDescent="0.3">
      <c r="A2258" s="7" t="s">
        <v>145</v>
      </c>
      <c r="B2258" s="7">
        <v>6</v>
      </c>
      <c r="C2258" s="8" t="s">
        <v>186</v>
      </c>
      <c r="D2258" s="7" t="s">
        <v>213</v>
      </c>
      <c r="E2258" s="7" t="s">
        <v>73</v>
      </c>
      <c r="F2258" s="8" t="s">
        <v>74</v>
      </c>
      <c r="G2258" s="7" t="s">
        <v>16</v>
      </c>
      <c r="H2258" s="9">
        <v>4410.7828</v>
      </c>
      <c r="I2258" s="9">
        <v>12.337300000000001</v>
      </c>
      <c r="J2258" s="9">
        <v>12.337300000000001</v>
      </c>
      <c r="K2258" s="10">
        <v>1</v>
      </c>
      <c r="L2258" s="9">
        <v>142.28</v>
      </c>
      <c r="M2258" s="19">
        <f>H2258*INDEX('Pliegos Tarifarios (Las Condes)'!$B:$B,MATCH($B2258,'Pliegos Tarifarios (Las Condes)'!$A:$A,0))</f>
        <v>524168.60638639994</v>
      </c>
      <c r="N2258" s="19">
        <f>I2258*INDEX('Pliegos Tarifarios (Las Condes)'!$C:$C,MATCH($B2258,'Pliegos Tarifarios (Las Condes)'!$A:$A,0))</f>
        <v>42693.905201499998</v>
      </c>
      <c r="O2258" s="19">
        <f>J2258*INDEX('Pliegos Tarifarios (Las Condes)'!$D:$D,MATCH($B2258,'Pliegos Tarifarios (Las Condes)'!$A:$A,0))</f>
        <v>174752.04363170001</v>
      </c>
      <c r="P2258" s="19">
        <f>H2258*INDEX('Pliegos Tarifarios (Las Condes)'!$E:$E,MATCH($B2258,'Pliegos Tarifarios (Las Condes)'!$A:$A,0))</f>
        <v>57040.243169599999</v>
      </c>
      <c r="Q2258" s="19" cm="1">
        <f t="array" ref="Q2258">H2258*_xlfn.IFS(H2258&lt;=350,INDEX('Pliegos Tarifarios (Las Condes)'!$F:$F,MATCH($B2258,'Pliegos Tarifarios (Las Condes)'!$A:$A,0)),H2258&lt;=500,INDEX('Pliegos Tarifarios (Las Condes)'!$G:$G,MATCH($B2258,'Pliegos Tarifarios (Las Condes)'!$A:$A,0)),H2258&lt;=1000,INDEX('Pliegos Tarifarios (Las Condes)'!$H:$H,MATCH($B2258,'Pliegos Tarifarios (Las Condes)'!$A:$A,0)),H2258&lt;=5000,INDEX('Pliegos Tarifarios (Las Condes)'!$I:$I,MATCH($B2258,'Pliegos Tarifarios (Las Condes)'!$A:$A,0)),H2258&gt;5000,INDEX('Pliegos Tarifarios (Las Condes)'!$J:$J,MATCH($B2258,'Pliegos Tarifarios (Las Condes)'!$A:$A,0)))/1.19</f>
        <v>13236.054940168066</v>
      </c>
      <c r="R2258" s="19">
        <f>INDEX('Pliegos Tarifarios (Las Condes)'!$K:$K,MATCH($B2258,'Pliegos Tarifarios (Las Condes)'!$A:$A,0))</f>
        <v>724.74800000000005</v>
      </c>
      <c r="S2258" s="21">
        <f t="shared" si="108"/>
        <v>812615.60132936807</v>
      </c>
      <c r="T2258" s="21">
        <f t="shared" si="109"/>
        <v>154396.96425257993</v>
      </c>
      <c r="U2258" s="19">
        <v>0</v>
      </c>
      <c r="V2258" s="21">
        <f t="shared" si="110"/>
        <v>967012.56558194803</v>
      </c>
    </row>
    <row r="2259" spans="1:22" x14ac:dyDescent="0.3">
      <c r="A2259" s="7" t="s">
        <v>145</v>
      </c>
      <c r="B2259" s="7">
        <v>6</v>
      </c>
      <c r="C2259" s="8" t="s">
        <v>186</v>
      </c>
      <c r="D2259" s="7" t="s">
        <v>214</v>
      </c>
      <c r="E2259" s="7" t="s">
        <v>73</v>
      </c>
      <c r="F2259" s="8" t="s">
        <v>76</v>
      </c>
      <c r="G2259" s="7" t="s">
        <v>16</v>
      </c>
      <c r="H2259" s="9">
        <v>3300.3885</v>
      </c>
      <c r="I2259" s="9">
        <v>9.3673999999999999</v>
      </c>
      <c r="J2259" s="9">
        <v>9.1775000000000002</v>
      </c>
      <c r="K2259" s="10">
        <v>0.97972756581335274</v>
      </c>
      <c r="L2259" s="9">
        <v>106.46</v>
      </c>
      <c r="M2259" s="19">
        <f>H2259*INDEX('Pliegos Tarifarios (Las Condes)'!$B:$B,MATCH($B2259,'Pliegos Tarifarios (Las Condes)'!$A:$A,0))</f>
        <v>392211.56856300001</v>
      </c>
      <c r="N2259" s="19">
        <f>I2259*INDEX('Pliegos Tarifarios (Las Condes)'!$C:$C,MATCH($B2259,'Pliegos Tarifarios (Las Condes)'!$A:$A,0))</f>
        <v>32416.402907</v>
      </c>
      <c r="O2259" s="19">
        <f>J2259*INDEX('Pliegos Tarifarios (Las Condes)'!$D:$D,MATCH($B2259,'Pliegos Tarifarios (Las Condes)'!$A:$A,0))</f>
        <v>129994.9648975</v>
      </c>
      <c r="P2259" s="19">
        <f>H2259*INDEX('Pliegos Tarifarios (Las Condes)'!$E:$E,MATCH($B2259,'Pliegos Tarifarios (Las Condes)'!$A:$A,0))</f>
        <v>42680.624082000002</v>
      </c>
      <c r="Q2259" s="19" cm="1">
        <f t="array" ref="Q2259">H2259*_xlfn.IFS(H2259&lt;=350,INDEX('Pliegos Tarifarios (Las Condes)'!$F:$F,MATCH($B2259,'Pliegos Tarifarios (Las Condes)'!$A:$A,0)),H2259&lt;=500,INDEX('Pliegos Tarifarios (Las Condes)'!$G:$G,MATCH($B2259,'Pliegos Tarifarios (Las Condes)'!$A:$A,0)),H2259&lt;=1000,INDEX('Pliegos Tarifarios (Las Condes)'!$H:$H,MATCH($B2259,'Pliegos Tarifarios (Las Condes)'!$A:$A,0)),H2259&lt;=5000,INDEX('Pliegos Tarifarios (Las Condes)'!$I:$I,MATCH($B2259,'Pliegos Tarifarios (Las Condes)'!$A:$A,0)),H2259&gt;5000,INDEX('Pliegos Tarifarios (Las Condes)'!$J:$J,MATCH($B2259,'Pliegos Tarifarios (Las Condes)'!$A:$A,0)))/1.19</f>
        <v>9903.9389357142863</v>
      </c>
      <c r="R2259" s="19">
        <f>INDEX('Pliegos Tarifarios (Las Condes)'!$K:$K,MATCH($B2259,'Pliegos Tarifarios (Las Condes)'!$A:$A,0))</f>
        <v>724.74800000000005</v>
      </c>
      <c r="S2259" s="21">
        <f t="shared" si="108"/>
        <v>607932.24738521432</v>
      </c>
      <c r="T2259" s="21">
        <f t="shared" si="109"/>
        <v>115507.12700319072</v>
      </c>
      <c r="U2259" s="19">
        <v>0</v>
      </c>
      <c r="V2259" s="21">
        <f t="shared" si="110"/>
        <v>723439.37438840501</v>
      </c>
    </row>
    <row r="2260" spans="1:22" x14ac:dyDescent="0.3">
      <c r="A2260" s="7" t="s">
        <v>145</v>
      </c>
      <c r="B2260" s="7">
        <v>6</v>
      </c>
      <c r="C2260" s="8" t="s">
        <v>186</v>
      </c>
      <c r="D2260" s="7" t="s">
        <v>215</v>
      </c>
      <c r="E2260" s="7" t="s">
        <v>78</v>
      </c>
      <c r="F2260" s="8" t="s">
        <v>79</v>
      </c>
      <c r="G2260" s="7" t="s">
        <v>16</v>
      </c>
      <c r="H2260" s="9">
        <v>5501.8352000000004</v>
      </c>
      <c r="I2260" s="9">
        <v>15.5115</v>
      </c>
      <c r="J2260" s="9">
        <v>15.5115</v>
      </c>
      <c r="K2260" s="10">
        <v>1</v>
      </c>
      <c r="L2260" s="9">
        <v>177.48</v>
      </c>
      <c r="M2260" s="19">
        <f>H2260*INDEX('Pliegos Tarifarios (Las Condes)'!$B:$B,MATCH($B2260,'Pliegos Tarifarios (Las Condes)'!$A:$A,0))</f>
        <v>653827.09149759996</v>
      </c>
      <c r="N2260" s="19">
        <f>I2260*INDEX('Pliegos Tarifarios (Las Condes)'!$C:$C,MATCH($B2260,'Pliegos Tarifarios (Las Condes)'!$A:$A,0))</f>
        <v>53678.398882499998</v>
      </c>
      <c r="O2260" s="19">
        <f>J2260*INDEX('Pliegos Tarifarios (Las Condes)'!$D:$D,MATCH($B2260,'Pliegos Tarifarios (Las Condes)'!$A:$A,0))</f>
        <v>219713.09158350001</v>
      </c>
      <c r="P2260" s="19">
        <f>H2260*INDEX('Pliegos Tarifarios (Las Condes)'!$E:$E,MATCH($B2260,'Pliegos Tarifarios (Las Condes)'!$A:$A,0))</f>
        <v>71149.732806400003</v>
      </c>
      <c r="Q2260" s="19" cm="1">
        <f t="array" ref="Q2260">H2260*_xlfn.IFS(H2260&lt;=350,INDEX('Pliegos Tarifarios (Las Condes)'!$F:$F,MATCH($B2260,'Pliegos Tarifarios (Las Condes)'!$A:$A,0)),H2260&lt;=500,INDEX('Pliegos Tarifarios (Las Condes)'!$G:$G,MATCH($B2260,'Pliegos Tarifarios (Las Condes)'!$A:$A,0)),H2260&lt;=1000,INDEX('Pliegos Tarifarios (Las Condes)'!$H:$H,MATCH($B2260,'Pliegos Tarifarios (Las Condes)'!$A:$A,0)),H2260&lt;=5000,INDEX('Pliegos Tarifarios (Las Condes)'!$I:$I,MATCH($B2260,'Pliegos Tarifarios (Las Condes)'!$A:$A,0)),H2260&gt;5000,INDEX('Pliegos Tarifarios (Las Condes)'!$J:$J,MATCH($B2260,'Pliegos Tarifarios (Las Condes)'!$A:$A,0)))/1.19</f>
        <v>18054.34155966387</v>
      </c>
      <c r="R2260" s="19">
        <f>INDEX('Pliegos Tarifarios (Las Condes)'!$K:$K,MATCH($B2260,'Pliegos Tarifarios (Las Condes)'!$A:$A,0))</f>
        <v>724.74800000000005</v>
      </c>
      <c r="S2260" s="21">
        <f t="shared" si="108"/>
        <v>1017147.404329664</v>
      </c>
      <c r="T2260" s="21">
        <f t="shared" si="109"/>
        <v>193258.00682263615</v>
      </c>
      <c r="U2260" s="19">
        <v>0</v>
      </c>
      <c r="V2260" s="21">
        <f t="shared" si="110"/>
        <v>1210405.4111523002</v>
      </c>
    </row>
    <row r="2261" spans="1:22" x14ac:dyDescent="0.3">
      <c r="A2261" s="7" t="s">
        <v>145</v>
      </c>
      <c r="B2261" s="7">
        <v>6</v>
      </c>
      <c r="C2261" s="8" t="s">
        <v>186</v>
      </c>
      <c r="D2261" s="7" t="s">
        <v>216</v>
      </c>
      <c r="E2261" s="7" t="s">
        <v>78</v>
      </c>
      <c r="F2261" s="8" t="s">
        <v>81</v>
      </c>
      <c r="G2261" s="7" t="s">
        <v>16</v>
      </c>
      <c r="H2261" s="9">
        <v>4424.3491999999997</v>
      </c>
      <c r="I2261" s="9">
        <v>12.6556</v>
      </c>
      <c r="J2261" s="9">
        <v>12.4193</v>
      </c>
      <c r="K2261" s="10">
        <v>0.98132842378077689</v>
      </c>
      <c r="L2261" s="9">
        <v>142.72</v>
      </c>
      <c r="M2261" s="19">
        <f>H2261*INDEX('Pliegos Tarifarios (Las Condes)'!$B:$B,MATCH($B2261,'Pliegos Tarifarios (Las Condes)'!$A:$A,0))</f>
        <v>525780.81022959994</v>
      </c>
      <c r="N2261" s="19">
        <f>I2261*INDEX('Pliegos Tarifarios (Las Condes)'!$C:$C,MATCH($B2261,'Pliegos Tarifarios (Las Condes)'!$A:$A,0))</f>
        <v>43795.399857999997</v>
      </c>
      <c r="O2261" s="19">
        <f>J2261*INDEX('Pliegos Tarifarios (Las Condes)'!$D:$D,MATCH($B2261,'Pliegos Tarifarios (Las Condes)'!$A:$A,0))</f>
        <v>175913.53500969999</v>
      </c>
      <c r="P2261" s="19">
        <f>H2261*INDEX('Pliegos Tarifarios (Las Condes)'!$E:$E,MATCH($B2261,'Pliegos Tarifarios (Las Condes)'!$A:$A,0))</f>
        <v>57215.683854399998</v>
      </c>
      <c r="Q2261" s="19" cm="1">
        <f t="array" ref="Q2261">H2261*_xlfn.IFS(H2261&lt;=350,INDEX('Pliegos Tarifarios (Las Condes)'!$F:$F,MATCH($B2261,'Pliegos Tarifarios (Las Condes)'!$A:$A,0)),H2261&lt;=500,INDEX('Pliegos Tarifarios (Las Condes)'!$G:$G,MATCH($B2261,'Pliegos Tarifarios (Las Condes)'!$A:$A,0)),H2261&lt;=1000,INDEX('Pliegos Tarifarios (Las Condes)'!$H:$H,MATCH($B2261,'Pliegos Tarifarios (Las Condes)'!$A:$A,0)),H2261&lt;=5000,INDEX('Pliegos Tarifarios (Las Condes)'!$I:$I,MATCH($B2261,'Pliegos Tarifarios (Las Condes)'!$A:$A,0)),H2261&gt;5000,INDEX('Pliegos Tarifarios (Las Condes)'!$J:$J,MATCH($B2261,'Pliegos Tarifarios (Las Condes)'!$A:$A,0)))/1.19</f>
        <v>13276.765540504201</v>
      </c>
      <c r="R2261" s="19">
        <f>INDEX('Pliegos Tarifarios (Las Condes)'!$K:$K,MATCH($B2261,'Pliegos Tarifarios (Las Condes)'!$A:$A,0))</f>
        <v>724.74800000000005</v>
      </c>
      <c r="S2261" s="21">
        <f t="shared" si="108"/>
        <v>816706.94249220414</v>
      </c>
      <c r="T2261" s="21">
        <f t="shared" si="109"/>
        <v>155174.3190735188</v>
      </c>
      <c r="U2261" s="19">
        <v>0</v>
      </c>
      <c r="V2261" s="21">
        <f t="shared" si="110"/>
        <v>971881.26156572299</v>
      </c>
    </row>
    <row r="2262" spans="1:22" x14ac:dyDescent="0.3">
      <c r="A2262" s="7" t="s">
        <v>145</v>
      </c>
      <c r="B2262" s="7">
        <v>6</v>
      </c>
      <c r="C2262" s="8" t="s">
        <v>186</v>
      </c>
      <c r="D2262" s="7" t="s">
        <v>217</v>
      </c>
      <c r="E2262" s="7" t="s">
        <v>78</v>
      </c>
      <c r="F2262" s="8" t="s">
        <v>83</v>
      </c>
      <c r="G2262" s="7" t="s">
        <v>16</v>
      </c>
      <c r="H2262" s="9">
        <v>4405.3540000000003</v>
      </c>
      <c r="I2262" s="9">
        <v>12.4587</v>
      </c>
      <c r="J2262" s="9">
        <v>12.272</v>
      </c>
      <c r="K2262" s="10">
        <v>0.98501448786791557</v>
      </c>
      <c r="L2262" s="9">
        <v>142.11000000000001</v>
      </c>
      <c r="M2262" s="19">
        <f>H2262*INDEX('Pliegos Tarifarios (Las Condes)'!$B:$B,MATCH($B2262,'Pliegos Tarifarios (Las Condes)'!$A:$A,0))</f>
        <v>523523.458652</v>
      </c>
      <c r="N2262" s="19">
        <f>I2262*INDEX('Pliegos Tarifarios (Las Condes)'!$C:$C,MATCH($B2262,'Pliegos Tarifarios (Las Condes)'!$A:$A,0))</f>
        <v>43114.016578499999</v>
      </c>
      <c r="O2262" s="19">
        <f>J2262*INDEX('Pliegos Tarifarios (Las Condes)'!$D:$D,MATCH($B2262,'Pliegos Tarifarios (Las Condes)'!$A:$A,0))</f>
        <v>173827.099888</v>
      </c>
      <c r="P2262" s="19">
        <f>H2262*INDEX('Pliegos Tarifarios (Las Condes)'!$E:$E,MATCH($B2262,'Pliegos Tarifarios (Las Condes)'!$A:$A,0))</f>
        <v>56970.037928000005</v>
      </c>
      <c r="Q2262" s="19" cm="1">
        <f t="array" ref="Q2262">H2262*_xlfn.IFS(H2262&lt;=350,INDEX('Pliegos Tarifarios (Las Condes)'!$F:$F,MATCH($B2262,'Pliegos Tarifarios (Las Condes)'!$A:$A,0)),H2262&lt;=500,INDEX('Pliegos Tarifarios (Las Condes)'!$G:$G,MATCH($B2262,'Pliegos Tarifarios (Las Condes)'!$A:$A,0)),H2262&lt;=1000,INDEX('Pliegos Tarifarios (Las Condes)'!$H:$H,MATCH($B2262,'Pliegos Tarifarios (Las Condes)'!$A:$A,0)),H2262&lt;=5000,INDEX('Pliegos Tarifarios (Las Condes)'!$I:$I,MATCH($B2262,'Pliegos Tarifarios (Las Condes)'!$A:$A,0)),H2262&gt;5000,INDEX('Pliegos Tarifarios (Las Condes)'!$J:$J,MATCH($B2262,'Pliegos Tarifarios (Las Condes)'!$A:$A,0)))/1.19</f>
        <v>13219.763978151261</v>
      </c>
      <c r="R2262" s="19">
        <f>INDEX('Pliegos Tarifarios (Las Condes)'!$K:$K,MATCH($B2262,'Pliegos Tarifarios (Las Condes)'!$A:$A,0))</f>
        <v>724.74800000000005</v>
      </c>
      <c r="S2262" s="21">
        <f t="shared" si="108"/>
        <v>811379.12502465129</v>
      </c>
      <c r="T2262" s="21">
        <f t="shared" si="109"/>
        <v>154162.03375468374</v>
      </c>
      <c r="U2262" s="19">
        <v>0</v>
      </c>
      <c r="V2262" s="21">
        <f t="shared" si="110"/>
        <v>965541.15877933498</v>
      </c>
    </row>
    <row r="2263" spans="1:22" x14ac:dyDescent="0.3">
      <c r="A2263" s="7" t="s">
        <v>145</v>
      </c>
      <c r="B2263" s="7">
        <v>6</v>
      </c>
      <c r="C2263" s="8" t="s">
        <v>186</v>
      </c>
      <c r="D2263" s="7" t="s">
        <v>218</v>
      </c>
      <c r="E2263" s="7" t="s">
        <v>78</v>
      </c>
      <c r="F2263" s="8" t="s">
        <v>85</v>
      </c>
      <c r="G2263" s="7" t="s">
        <v>16</v>
      </c>
      <c r="H2263" s="9">
        <v>4406.1538</v>
      </c>
      <c r="I2263" s="9">
        <v>12.3414</v>
      </c>
      <c r="J2263" s="9">
        <v>12.2845</v>
      </c>
      <c r="K2263" s="10">
        <v>0.99538950200139364</v>
      </c>
      <c r="L2263" s="9">
        <v>142.13</v>
      </c>
      <c r="M2263" s="19">
        <f>H2263*INDEX('Pliegos Tarifarios (Las Condes)'!$B:$B,MATCH($B2263,'Pliegos Tarifarios (Las Condes)'!$A:$A,0))</f>
        <v>523618.50528439996</v>
      </c>
      <c r="N2263" s="19">
        <f>I2263*INDEX('Pliegos Tarifarios (Las Condes)'!$C:$C,MATCH($B2263,'Pliegos Tarifarios (Las Condes)'!$A:$A,0))</f>
        <v>42708.093476999995</v>
      </c>
      <c r="O2263" s="19">
        <f>J2263*INDEX('Pliegos Tarifarios (Las Condes)'!$D:$D,MATCH($B2263,'Pliegos Tarifarios (Las Condes)'!$A:$A,0))</f>
        <v>174004.15650049999</v>
      </c>
      <c r="P2263" s="19">
        <f>H2263*INDEX('Pliegos Tarifarios (Las Condes)'!$E:$E,MATCH($B2263,'Pliegos Tarifarios (Las Condes)'!$A:$A,0))</f>
        <v>56980.3809416</v>
      </c>
      <c r="Q2263" s="19" cm="1">
        <f t="array" ref="Q2263">H2263*_xlfn.IFS(H2263&lt;=350,INDEX('Pliegos Tarifarios (Las Condes)'!$F:$F,MATCH($B2263,'Pliegos Tarifarios (Las Condes)'!$A:$A,0)),H2263&lt;=500,INDEX('Pliegos Tarifarios (Las Condes)'!$G:$G,MATCH($B2263,'Pliegos Tarifarios (Las Condes)'!$A:$A,0)),H2263&lt;=1000,INDEX('Pliegos Tarifarios (Las Condes)'!$H:$H,MATCH($B2263,'Pliegos Tarifarios (Las Condes)'!$A:$A,0)),H2263&lt;=5000,INDEX('Pliegos Tarifarios (Las Condes)'!$I:$I,MATCH($B2263,'Pliegos Tarifarios (Las Condes)'!$A:$A,0)),H2263&gt;5000,INDEX('Pliegos Tarifarios (Las Condes)'!$J:$J,MATCH($B2263,'Pliegos Tarifarios (Las Condes)'!$A:$A,0)))/1.19</f>
        <v>13222.1640502521</v>
      </c>
      <c r="R2263" s="19">
        <f>INDEX('Pliegos Tarifarios (Las Condes)'!$K:$K,MATCH($B2263,'Pliegos Tarifarios (Las Condes)'!$A:$A,0))</f>
        <v>724.74800000000005</v>
      </c>
      <c r="S2263" s="21">
        <f t="shared" si="108"/>
        <v>811258.04825375194</v>
      </c>
      <c r="T2263" s="21">
        <f t="shared" si="109"/>
        <v>154139.02916821287</v>
      </c>
      <c r="U2263" s="19">
        <v>0</v>
      </c>
      <c r="V2263" s="21">
        <f t="shared" si="110"/>
        <v>965397.07742196484</v>
      </c>
    </row>
    <row r="2264" spans="1:22" x14ac:dyDescent="0.3">
      <c r="A2264" s="7" t="s">
        <v>145</v>
      </c>
      <c r="B2264" s="7">
        <v>6</v>
      </c>
      <c r="C2264" s="8" t="s">
        <v>186</v>
      </c>
      <c r="D2264" s="7" t="s">
        <v>219</v>
      </c>
      <c r="E2264" s="7" t="s">
        <v>78</v>
      </c>
      <c r="F2264" s="8" t="s">
        <v>87</v>
      </c>
      <c r="G2264" s="7" t="s">
        <v>16</v>
      </c>
      <c r="H2264" s="9">
        <v>4413.5267999999996</v>
      </c>
      <c r="I2264" s="9">
        <v>12.526899999999999</v>
      </c>
      <c r="J2264" s="9">
        <v>12.0548</v>
      </c>
      <c r="K2264" s="10">
        <v>0.96231310220405697</v>
      </c>
      <c r="L2264" s="9">
        <v>142.37</v>
      </c>
      <c r="M2264" s="19">
        <f>H2264*INDEX('Pliegos Tarifarios (Las Condes)'!$B:$B,MATCH($B2264,'Pliegos Tarifarios (Las Condes)'!$A:$A,0))</f>
        <v>524494.69785839994</v>
      </c>
      <c r="N2264" s="19">
        <f>I2264*INDEX('Pliegos Tarifarios (Las Condes)'!$C:$C,MATCH($B2264,'Pliegos Tarifarios (Las Condes)'!$A:$A,0))</f>
        <v>43350.026429499994</v>
      </c>
      <c r="O2264" s="19">
        <f>J2264*INDEX('Pliegos Tarifarios (Las Condes)'!$D:$D,MATCH($B2264,'Pliegos Tarifarios (Las Condes)'!$A:$A,0))</f>
        <v>170750.5641892</v>
      </c>
      <c r="P2264" s="19">
        <f>H2264*INDEX('Pliegos Tarifarios (Las Condes)'!$E:$E,MATCH($B2264,'Pliegos Tarifarios (Las Condes)'!$A:$A,0))</f>
        <v>57075.728577599999</v>
      </c>
      <c r="Q2264" s="19" cm="1">
        <f t="array" ref="Q2264">H2264*_xlfn.IFS(H2264&lt;=350,INDEX('Pliegos Tarifarios (Las Condes)'!$F:$F,MATCH($B2264,'Pliegos Tarifarios (Las Condes)'!$A:$A,0)),H2264&lt;=500,INDEX('Pliegos Tarifarios (Las Condes)'!$G:$G,MATCH($B2264,'Pliegos Tarifarios (Las Condes)'!$A:$A,0)),H2264&lt;=1000,INDEX('Pliegos Tarifarios (Las Condes)'!$H:$H,MATCH($B2264,'Pliegos Tarifarios (Las Condes)'!$A:$A,0)),H2264&lt;=5000,INDEX('Pliegos Tarifarios (Las Condes)'!$I:$I,MATCH($B2264,'Pliegos Tarifarios (Las Condes)'!$A:$A,0)),H2264&gt;5000,INDEX('Pliegos Tarifarios (Las Condes)'!$J:$J,MATCH($B2264,'Pliegos Tarifarios (Las Condes)'!$A:$A,0)))/1.19</f>
        <v>13244.289246050419</v>
      </c>
      <c r="R2264" s="19">
        <f>INDEX('Pliegos Tarifarios (Las Condes)'!$K:$K,MATCH($B2264,'Pliegos Tarifarios (Las Condes)'!$A:$A,0))</f>
        <v>724.74800000000005</v>
      </c>
      <c r="S2264" s="21">
        <f t="shared" si="108"/>
        <v>809640.05430075037</v>
      </c>
      <c r="T2264" s="21">
        <f t="shared" si="109"/>
        <v>153831.61031714256</v>
      </c>
      <c r="U2264" s="19">
        <v>0</v>
      </c>
      <c r="V2264" s="21">
        <f t="shared" si="110"/>
        <v>963471.66461789294</v>
      </c>
    </row>
    <row r="2265" spans="1:22" x14ac:dyDescent="0.3">
      <c r="A2265" s="7" t="s">
        <v>145</v>
      </c>
      <c r="B2265" s="7">
        <v>6</v>
      </c>
      <c r="C2265" s="8" t="s">
        <v>186</v>
      </c>
      <c r="D2265" s="7" t="s">
        <v>220</v>
      </c>
      <c r="E2265" s="7" t="s">
        <v>78</v>
      </c>
      <c r="F2265" s="8" t="s">
        <v>89</v>
      </c>
      <c r="G2265" s="7" t="s">
        <v>16</v>
      </c>
      <c r="H2265" s="9">
        <v>5511.3991999999998</v>
      </c>
      <c r="I2265" s="9">
        <v>15.529</v>
      </c>
      <c r="J2265" s="9">
        <v>14.948700000000001</v>
      </c>
      <c r="K2265" s="10">
        <v>0.9626312061304656</v>
      </c>
      <c r="L2265" s="9">
        <v>177.79</v>
      </c>
      <c r="M2265" s="19">
        <f>H2265*INDEX('Pliegos Tarifarios (Las Condes)'!$B:$B,MATCH($B2265,'Pliegos Tarifarios (Las Condes)'!$A:$A,0))</f>
        <v>654963.65812959999</v>
      </c>
      <c r="N2265" s="19">
        <f>I2265*INDEX('Pliegos Tarifarios (Las Condes)'!$C:$C,MATCH($B2265,'Pliegos Tarifarios (Las Condes)'!$A:$A,0))</f>
        <v>53738.958594999996</v>
      </c>
      <c r="O2265" s="19">
        <f>J2265*INDEX('Pliegos Tarifarios (Las Condes)'!$D:$D,MATCH($B2265,'Pliegos Tarifarios (Las Condes)'!$A:$A,0))</f>
        <v>211741.2946623</v>
      </c>
      <c r="P2265" s="19">
        <f>H2265*INDEX('Pliegos Tarifarios (Las Condes)'!$E:$E,MATCH($B2265,'Pliegos Tarifarios (Las Condes)'!$A:$A,0))</f>
        <v>71273.414454400001</v>
      </c>
      <c r="Q2265" s="19" cm="1">
        <f t="array" ref="Q2265">H2265*_xlfn.IFS(H2265&lt;=350,INDEX('Pliegos Tarifarios (Las Condes)'!$F:$F,MATCH($B2265,'Pliegos Tarifarios (Las Condes)'!$A:$A,0)),H2265&lt;=500,INDEX('Pliegos Tarifarios (Las Condes)'!$G:$G,MATCH($B2265,'Pliegos Tarifarios (Las Condes)'!$A:$A,0)),H2265&lt;=1000,INDEX('Pliegos Tarifarios (Las Condes)'!$H:$H,MATCH($B2265,'Pliegos Tarifarios (Las Condes)'!$A:$A,0)),H2265&lt;=5000,INDEX('Pliegos Tarifarios (Las Condes)'!$I:$I,MATCH($B2265,'Pliegos Tarifarios (Las Condes)'!$A:$A,0)),H2265&gt;5000,INDEX('Pliegos Tarifarios (Las Condes)'!$J:$J,MATCH($B2265,'Pliegos Tarifarios (Las Condes)'!$A:$A,0)))/1.19</f>
        <v>18085.725946218488</v>
      </c>
      <c r="R2265" s="19">
        <f>INDEX('Pliegos Tarifarios (Las Condes)'!$K:$K,MATCH($B2265,'Pliegos Tarifarios (Las Condes)'!$A:$A,0))</f>
        <v>724.74800000000005</v>
      </c>
      <c r="S2265" s="21">
        <f t="shared" si="108"/>
        <v>1010527.7997875185</v>
      </c>
      <c r="T2265" s="21">
        <f t="shared" si="109"/>
        <v>192000.28195962851</v>
      </c>
      <c r="U2265" s="19">
        <v>0</v>
      </c>
      <c r="V2265" s="21">
        <f t="shared" si="110"/>
        <v>1202528.081747147</v>
      </c>
    </row>
    <row r="2266" spans="1:22" x14ac:dyDescent="0.3">
      <c r="A2266" s="7" t="s">
        <v>145</v>
      </c>
      <c r="B2266" s="7">
        <v>6</v>
      </c>
      <c r="C2266" s="8" t="s">
        <v>186</v>
      </c>
      <c r="D2266" s="7" t="s">
        <v>221</v>
      </c>
      <c r="E2266" s="7" t="s">
        <v>91</v>
      </c>
      <c r="F2266" s="8" t="s">
        <v>92</v>
      </c>
      <c r="G2266" s="7" t="s">
        <v>16</v>
      </c>
      <c r="H2266" s="9">
        <v>4404.4578000000001</v>
      </c>
      <c r="I2266" s="9">
        <v>12.0929</v>
      </c>
      <c r="J2266" s="9">
        <v>12.0846</v>
      </c>
      <c r="K2266" s="10">
        <v>0.9993136468506314</v>
      </c>
      <c r="L2266" s="9">
        <v>142.08000000000001</v>
      </c>
      <c r="M2266" s="19">
        <f>H2266*INDEX('Pliegos Tarifarios (Las Condes)'!$B:$B,MATCH($B2266,'Pliegos Tarifarios (Las Condes)'!$A:$A,0))</f>
        <v>523416.95603639999</v>
      </c>
      <c r="N2266" s="19">
        <f>I2266*INDEX('Pliegos Tarifarios (Las Condes)'!$C:$C,MATCH($B2266,'Pliegos Tarifarios (Las Condes)'!$A:$A,0))</f>
        <v>41848.145559500001</v>
      </c>
      <c r="O2266" s="19">
        <f>J2266*INDEX('Pliegos Tarifarios (Las Condes)'!$D:$D,MATCH($B2266,'Pliegos Tarifarios (Las Condes)'!$A:$A,0))</f>
        <v>171172.66715340002</v>
      </c>
      <c r="P2266" s="19">
        <f>H2266*INDEX('Pliegos Tarifarios (Las Condes)'!$E:$E,MATCH($B2266,'Pliegos Tarifarios (Las Condes)'!$A:$A,0))</f>
        <v>56958.448269600005</v>
      </c>
      <c r="Q2266" s="19" cm="1">
        <f t="array" ref="Q2266">H2266*_xlfn.IFS(H2266&lt;=350,INDEX('Pliegos Tarifarios (Las Condes)'!$F:$F,MATCH($B2266,'Pliegos Tarifarios (Las Condes)'!$A:$A,0)),H2266&lt;=500,INDEX('Pliegos Tarifarios (Las Condes)'!$G:$G,MATCH($B2266,'Pliegos Tarifarios (Las Condes)'!$A:$A,0)),H2266&lt;=1000,INDEX('Pliegos Tarifarios (Las Condes)'!$H:$H,MATCH($B2266,'Pliegos Tarifarios (Las Condes)'!$A:$A,0)),H2266&lt;=5000,INDEX('Pliegos Tarifarios (Las Condes)'!$I:$I,MATCH($B2266,'Pliegos Tarifarios (Las Condes)'!$A:$A,0)),H2266&gt;5000,INDEX('Pliegos Tarifarios (Las Condes)'!$J:$J,MATCH($B2266,'Pliegos Tarifarios (Las Condes)'!$A:$A,0)))/1.19</f>
        <v>13217.074625042016</v>
      </c>
      <c r="R2266" s="19">
        <f>INDEX('Pliegos Tarifarios (Las Condes)'!$K:$K,MATCH($B2266,'Pliegos Tarifarios (Las Condes)'!$A:$A,0))</f>
        <v>724.74800000000005</v>
      </c>
      <c r="S2266" s="21">
        <f t="shared" si="108"/>
        <v>807338.03964394215</v>
      </c>
      <c r="T2266" s="21">
        <f t="shared" si="109"/>
        <v>153394.227532349</v>
      </c>
      <c r="U2266" s="19">
        <v>0</v>
      </c>
      <c r="V2266" s="21">
        <f t="shared" si="110"/>
        <v>960732.26717629121</v>
      </c>
    </row>
    <row r="2267" spans="1:22" x14ac:dyDescent="0.3">
      <c r="A2267" s="7" t="s">
        <v>145</v>
      </c>
      <c r="B2267" s="7">
        <v>6</v>
      </c>
      <c r="C2267" s="8" t="s">
        <v>186</v>
      </c>
      <c r="D2267" s="7" t="s">
        <v>222</v>
      </c>
      <c r="E2267" s="7" t="s">
        <v>94</v>
      </c>
      <c r="F2267" s="8" t="s">
        <v>95</v>
      </c>
      <c r="G2267" s="7" t="s">
        <v>16</v>
      </c>
      <c r="H2267" s="9">
        <v>3306.6190000000001</v>
      </c>
      <c r="I2267" s="9">
        <v>9.1469000000000005</v>
      </c>
      <c r="J2267" s="9">
        <v>9.1469000000000005</v>
      </c>
      <c r="K2267" s="10">
        <v>1</v>
      </c>
      <c r="L2267" s="9">
        <v>106.67</v>
      </c>
      <c r="M2267" s="19">
        <f>H2267*INDEX('Pliegos Tarifarios (Las Condes)'!$B:$B,MATCH($B2267,'Pliegos Tarifarios (Las Condes)'!$A:$A,0))</f>
        <v>392951.98872199998</v>
      </c>
      <c r="N2267" s="19">
        <f>I2267*INDEX('Pliegos Tarifarios (Las Condes)'!$C:$C,MATCH($B2267,'Pliegos Tarifarios (Las Condes)'!$A:$A,0))</f>
        <v>31653.3505295</v>
      </c>
      <c r="O2267" s="19">
        <f>J2267*INDEX('Pliegos Tarifarios (Las Condes)'!$D:$D,MATCH($B2267,'Pliegos Tarifarios (Las Condes)'!$A:$A,0))</f>
        <v>129561.53031010002</v>
      </c>
      <c r="P2267" s="19">
        <f>H2267*INDEX('Pliegos Tarifarios (Las Condes)'!$E:$E,MATCH($B2267,'Pliegos Tarifarios (Las Condes)'!$A:$A,0))</f>
        <v>42761.196908000005</v>
      </c>
      <c r="Q2267" s="19" cm="1">
        <f t="array" ref="Q2267">H2267*_xlfn.IFS(H2267&lt;=350,INDEX('Pliegos Tarifarios (Las Condes)'!$F:$F,MATCH($B2267,'Pliegos Tarifarios (Las Condes)'!$A:$A,0)),H2267&lt;=500,INDEX('Pliegos Tarifarios (Las Condes)'!$G:$G,MATCH($B2267,'Pliegos Tarifarios (Las Condes)'!$A:$A,0)),H2267&lt;=1000,INDEX('Pliegos Tarifarios (Las Condes)'!$H:$H,MATCH($B2267,'Pliegos Tarifarios (Las Condes)'!$A:$A,0)),H2267&lt;=5000,INDEX('Pliegos Tarifarios (Las Condes)'!$I:$I,MATCH($B2267,'Pliegos Tarifarios (Las Condes)'!$A:$A,0)),H2267&gt;5000,INDEX('Pliegos Tarifarios (Las Condes)'!$J:$J,MATCH($B2267,'Pliegos Tarifarios (Las Condes)'!$A:$A,0)))/1.19</f>
        <v>9922.6356714285703</v>
      </c>
      <c r="R2267" s="19">
        <f>INDEX('Pliegos Tarifarios (Las Condes)'!$K:$K,MATCH($B2267,'Pliegos Tarifarios (Las Condes)'!$A:$A,0))</f>
        <v>724.74800000000005</v>
      </c>
      <c r="S2267" s="21">
        <f t="shared" si="108"/>
        <v>607575.45014102862</v>
      </c>
      <c r="T2267" s="21">
        <f t="shared" si="109"/>
        <v>115439.33552679543</v>
      </c>
      <c r="U2267" s="19">
        <v>0</v>
      </c>
      <c r="V2267" s="21">
        <f t="shared" si="110"/>
        <v>723014.78566782409</v>
      </c>
    </row>
    <row r="2268" spans="1:22" x14ac:dyDescent="0.3">
      <c r="A2268" s="7" t="s">
        <v>145</v>
      </c>
      <c r="B2268" s="7">
        <v>6</v>
      </c>
      <c r="C2268" s="8" t="s">
        <v>186</v>
      </c>
      <c r="D2268" s="7" t="s">
        <v>223</v>
      </c>
      <c r="E2268" s="7" t="s">
        <v>91</v>
      </c>
      <c r="F2268" s="8" t="s">
        <v>97</v>
      </c>
      <c r="G2268" s="7" t="s">
        <v>16</v>
      </c>
      <c r="H2268" s="9">
        <v>3304.0043000000001</v>
      </c>
      <c r="I2268" s="9">
        <v>9.3308999999999997</v>
      </c>
      <c r="J2268" s="9">
        <v>9.3308999999999997</v>
      </c>
      <c r="K2268" s="10">
        <v>1</v>
      </c>
      <c r="L2268" s="9">
        <v>106.58</v>
      </c>
      <c r="M2268" s="19">
        <f>H2268*INDEX('Pliegos Tarifarios (Las Condes)'!$B:$B,MATCH($B2268,'Pliegos Tarifarios (Las Condes)'!$A:$A,0))</f>
        <v>392641.2630034</v>
      </c>
      <c r="N2268" s="19">
        <f>I2268*INDEX('Pliegos Tarifarios (Las Condes)'!$C:$C,MATCH($B2268,'Pliegos Tarifarios (Las Condes)'!$A:$A,0))</f>
        <v>32290.092649499999</v>
      </c>
      <c r="O2268" s="19">
        <f>J2268*INDEX('Pliegos Tarifarios (Las Condes)'!$D:$D,MATCH($B2268,'Pliegos Tarifarios (Las Condes)'!$A:$A,0))</f>
        <v>132167.80364609999</v>
      </c>
      <c r="P2268" s="19">
        <f>H2268*INDEX('Pliegos Tarifarios (Las Condes)'!$E:$E,MATCH($B2268,'Pliegos Tarifarios (Las Condes)'!$A:$A,0))</f>
        <v>42727.383607600001</v>
      </c>
      <c r="Q2268" s="19" cm="1">
        <f t="array" ref="Q2268">H2268*_xlfn.IFS(H2268&lt;=350,INDEX('Pliegos Tarifarios (Las Condes)'!$F:$F,MATCH($B2268,'Pliegos Tarifarios (Las Condes)'!$A:$A,0)),H2268&lt;=500,INDEX('Pliegos Tarifarios (Las Condes)'!$G:$G,MATCH($B2268,'Pliegos Tarifarios (Las Condes)'!$A:$A,0)),H2268&lt;=1000,INDEX('Pliegos Tarifarios (Las Condes)'!$H:$H,MATCH($B2268,'Pliegos Tarifarios (Las Condes)'!$A:$A,0)),H2268&lt;=5000,INDEX('Pliegos Tarifarios (Las Condes)'!$I:$I,MATCH($B2268,'Pliegos Tarifarios (Las Condes)'!$A:$A,0)),H2268&gt;5000,INDEX('Pliegos Tarifarios (Las Condes)'!$J:$J,MATCH($B2268,'Pliegos Tarifarios (Las Condes)'!$A:$A,0)))/1.19</f>
        <v>9914.7893742016804</v>
      </c>
      <c r="R2268" s="19">
        <f>INDEX('Pliegos Tarifarios (Las Condes)'!$K:$K,MATCH($B2268,'Pliegos Tarifarios (Las Condes)'!$A:$A,0))</f>
        <v>724.74800000000005</v>
      </c>
      <c r="S2268" s="21">
        <f t="shared" si="108"/>
        <v>610466.08028080163</v>
      </c>
      <c r="T2268" s="21">
        <f t="shared" si="109"/>
        <v>115988.55525335232</v>
      </c>
      <c r="U2268" s="19">
        <v>0</v>
      </c>
      <c r="V2268" s="21">
        <f t="shared" si="110"/>
        <v>726454.6355341539</v>
      </c>
    </row>
    <row r="2269" spans="1:22" x14ac:dyDescent="0.3">
      <c r="A2269" s="7" t="s">
        <v>145</v>
      </c>
      <c r="B2269" s="7">
        <v>6</v>
      </c>
      <c r="C2269" s="8" t="s">
        <v>186</v>
      </c>
      <c r="D2269" s="7" t="s">
        <v>224</v>
      </c>
      <c r="E2269" s="7" t="s">
        <v>99</v>
      </c>
      <c r="F2269" s="8" t="s">
        <v>100</v>
      </c>
      <c r="G2269" s="7" t="s">
        <v>16</v>
      </c>
      <c r="H2269" s="9">
        <v>16541.625100000001</v>
      </c>
      <c r="I2269" s="9">
        <v>45.713799999999999</v>
      </c>
      <c r="J2269" s="9">
        <v>45.081800000000001</v>
      </c>
      <c r="K2269" s="10">
        <v>0.98617485310781428</v>
      </c>
      <c r="L2269" s="9">
        <v>533.6</v>
      </c>
      <c r="M2269" s="19">
        <f>H2269*INDEX('Pliegos Tarifarios (Las Condes)'!$B:$B,MATCH($B2269,'Pliegos Tarifarios (Las Condes)'!$A:$A,0))</f>
        <v>1965773.6436338001</v>
      </c>
      <c r="N2269" s="19">
        <f>I2269*INDEX('Pliegos Tarifarios (Las Condes)'!$C:$C,MATCH($B2269,'Pliegos Tarifarios (Las Condes)'!$A:$A,0))</f>
        <v>158195.11915899999</v>
      </c>
      <c r="O2269" s="19">
        <f>J2269*INDEX('Pliegos Tarifarios (Las Condes)'!$D:$D,MATCH($B2269,'Pliegos Tarifarios (Las Condes)'!$A:$A,0))</f>
        <v>638562.46347220009</v>
      </c>
      <c r="P2269" s="19">
        <f>H2269*INDEX('Pliegos Tarifarios (Las Condes)'!$E:$E,MATCH($B2269,'Pliegos Tarifarios (Las Condes)'!$A:$A,0))</f>
        <v>213916.29579320003</v>
      </c>
      <c r="Q2269" s="19" cm="1">
        <f t="array" ref="Q2269">H2269*_xlfn.IFS(H2269&lt;=350,INDEX('Pliegos Tarifarios (Las Condes)'!$F:$F,MATCH($B2269,'Pliegos Tarifarios (Las Condes)'!$A:$A,0)),H2269&lt;=500,INDEX('Pliegos Tarifarios (Las Condes)'!$G:$G,MATCH($B2269,'Pliegos Tarifarios (Las Condes)'!$A:$A,0)),H2269&lt;=1000,INDEX('Pliegos Tarifarios (Las Condes)'!$H:$H,MATCH($B2269,'Pliegos Tarifarios (Las Condes)'!$A:$A,0)),H2269&lt;=5000,INDEX('Pliegos Tarifarios (Las Condes)'!$I:$I,MATCH($B2269,'Pliegos Tarifarios (Las Condes)'!$A:$A,0)),H2269&gt;5000,INDEX('Pliegos Tarifarios (Las Condes)'!$J:$J,MATCH($B2269,'Pliegos Tarifarios (Las Condes)'!$A:$A,0)))/1.19</f>
        <v>54281.551273529425</v>
      </c>
      <c r="R2269" s="19">
        <f>INDEX('Pliegos Tarifarios (Las Condes)'!$K:$K,MATCH($B2269,'Pliegos Tarifarios (Las Condes)'!$A:$A,0))</f>
        <v>724.74800000000005</v>
      </c>
      <c r="S2269" s="21">
        <f t="shared" si="108"/>
        <v>3031453.8213317296</v>
      </c>
      <c r="T2269" s="21">
        <f t="shared" si="109"/>
        <v>575976.2260530286</v>
      </c>
      <c r="U2269" s="19">
        <v>0</v>
      </c>
      <c r="V2269" s="21">
        <f t="shared" si="110"/>
        <v>3607430.0473847585</v>
      </c>
    </row>
    <row r="2270" spans="1:22" x14ac:dyDescent="0.3">
      <c r="A2270" s="7" t="s">
        <v>145</v>
      </c>
      <c r="B2270" s="7">
        <v>6</v>
      </c>
      <c r="C2270" s="8" t="s">
        <v>186</v>
      </c>
      <c r="D2270" s="7" t="s">
        <v>225</v>
      </c>
      <c r="E2270" s="7" t="s">
        <v>102</v>
      </c>
      <c r="F2270" s="8" t="s">
        <v>103</v>
      </c>
      <c r="G2270" s="7" t="s">
        <v>16</v>
      </c>
      <c r="H2270" s="9">
        <v>6616.8103000000001</v>
      </c>
      <c r="I2270" s="9">
        <v>19.052499999999998</v>
      </c>
      <c r="J2270" s="9">
        <v>18.498000000000001</v>
      </c>
      <c r="K2270" s="10">
        <v>0.97089620784673936</v>
      </c>
      <c r="L2270" s="9">
        <v>213.45</v>
      </c>
      <c r="M2270" s="19">
        <f>H2270*INDEX('Pliegos Tarifarios (Las Condes)'!$B:$B,MATCH($B2270,'Pliegos Tarifarios (Las Condes)'!$A:$A,0))</f>
        <v>786328.5024314</v>
      </c>
      <c r="N2270" s="19">
        <f>I2270*INDEX('Pliegos Tarifarios (Las Condes)'!$C:$C,MATCH($B2270,'Pliegos Tarifarios (Las Condes)'!$A:$A,0))</f>
        <v>65932.224137499987</v>
      </c>
      <c r="O2270" s="19">
        <f>J2270*INDEX('Pliegos Tarifarios (Las Condes)'!$D:$D,MATCH($B2270,'Pliegos Tarifarios (Las Condes)'!$A:$A,0))</f>
        <v>262015.45744200001</v>
      </c>
      <c r="P2270" s="19">
        <f>H2270*INDEX('Pliegos Tarifarios (Las Condes)'!$E:$E,MATCH($B2270,'Pliegos Tarifarios (Las Condes)'!$A:$A,0))</f>
        <v>85568.590799600002</v>
      </c>
      <c r="Q2270" s="19" cm="1">
        <f t="array" ref="Q2270">H2270*_xlfn.IFS(H2270&lt;=350,INDEX('Pliegos Tarifarios (Las Condes)'!$F:$F,MATCH($B2270,'Pliegos Tarifarios (Las Condes)'!$A:$A,0)),H2270&lt;=500,INDEX('Pliegos Tarifarios (Las Condes)'!$G:$G,MATCH($B2270,'Pliegos Tarifarios (Las Condes)'!$A:$A,0)),H2270&lt;=1000,INDEX('Pliegos Tarifarios (Las Condes)'!$H:$H,MATCH($B2270,'Pliegos Tarifarios (Las Condes)'!$A:$A,0)),H2270&lt;=5000,INDEX('Pliegos Tarifarios (Las Condes)'!$I:$I,MATCH($B2270,'Pliegos Tarifarios (Las Condes)'!$A:$A,0)),H2270&gt;5000,INDEX('Pliegos Tarifarios (Las Condes)'!$J:$J,MATCH($B2270,'Pliegos Tarifarios (Las Condes)'!$A:$A,0)))/1.19</f>
        <v>21713.146404621853</v>
      </c>
      <c r="R2270" s="19">
        <f>INDEX('Pliegos Tarifarios (Las Condes)'!$K:$K,MATCH($B2270,'Pliegos Tarifarios (Las Condes)'!$A:$A,0))</f>
        <v>724.74800000000005</v>
      </c>
      <c r="S2270" s="21">
        <f t="shared" si="108"/>
        <v>1222282.6692151218</v>
      </c>
      <c r="T2270" s="21">
        <f t="shared" si="109"/>
        <v>232233.70715087315</v>
      </c>
      <c r="U2270" s="19">
        <v>0</v>
      </c>
      <c r="V2270" s="21">
        <f t="shared" si="110"/>
        <v>1454516.376365995</v>
      </c>
    </row>
    <row r="2271" spans="1:22" x14ac:dyDescent="0.3">
      <c r="A2271" s="7" t="s">
        <v>145</v>
      </c>
      <c r="B2271" s="7">
        <v>6</v>
      </c>
      <c r="C2271" s="8" t="s">
        <v>186</v>
      </c>
      <c r="D2271" s="7" t="s">
        <v>226</v>
      </c>
      <c r="E2271" s="7" t="s">
        <v>105</v>
      </c>
      <c r="F2271" s="8" t="s">
        <v>106</v>
      </c>
      <c r="G2271" s="7" t="s">
        <v>30</v>
      </c>
      <c r="H2271" s="9">
        <v>2198.7784000000001</v>
      </c>
      <c r="I2271" s="9">
        <v>6.0967000000000002</v>
      </c>
      <c r="J2271" s="9">
        <v>6.0877999999999997</v>
      </c>
      <c r="K2271" s="10">
        <v>0.99854019387537507</v>
      </c>
      <c r="L2271" s="9">
        <v>70.930000000000007</v>
      </c>
      <c r="M2271" s="19">
        <f>H2271*INDEX('Pliegos Tarifarios (Las Condes)'!$B:$B,MATCH($B2271,'Pliegos Tarifarios (Las Condes)'!$A:$A,0))</f>
        <v>261298.42749920001</v>
      </c>
      <c r="N2271" s="19">
        <f>I2271*INDEX('Pliegos Tarifarios (Las Condes)'!$C:$C,MATCH($B2271,'Pliegos Tarifarios (Las Condes)'!$A:$A,0))</f>
        <v>21097.965668500001</v>
      </c>
      <c r="O2271" s="19">
        <f>J2271*INDEX('Pliegos Tarifarios (Las Condes)'!$D:$D,MATCH($B2271,'Pliegos Tarifarios (Las Condes)'!$A:$A,0))</f>
        <v>86230.819646200005</v>
      </c>
      <c r="P2271" s="19">
        <f>H2271*INDEX('Pliegos Tarifarios (Las Condes)'!$E:$E,MATCH($B2271,'Pliegos Tarifarios (Las Condes)'!$A:$A,0))</f>
        <v>28434.602268800001</v>
      </c>
      <c r="Q2271" s="19" cm="1">
        <f t="array" ref="Q2271">H2271*_xlfn.IFS(H2271&lt;=350,INDEX('Pliegos Tarifarios (Las Condes)'!$F:$F,MATCH($B2271,'Pliegos Tarifarios (Las Condes)'!$A:$A,0)),H2271&lt;=500,INDEX('Pliegos Tarifarios (Las Condes)'!$G:$G,MATCH($B2271,'Pliegos Tarifarios (Las Condes)'!$A:$A,0)),H2271&lt;=1000,INDEX('Pliegos Tarifarios (Las Condes)'!$H:$H,MATCH($B2271,'Pliegos Tarifarios (Las Condes)'!$A:$A,0)),H2271&lt;=5000,INDEX('Pliegos Tarifarios (Las Condes)'!$I:$I,MATCH($B2271,'Pliegos Tarifarios (Las Condes)'!$A:$A,0)),H2271&gt;5000,INDEX('Pliegos Tarifarios (Las Condes)'!$J:$J,MATCH($B2271,'Pliegos Tarifarios (Las Condes)'!$A:$A,0)))/1.19</f>
        <v>6598.1829129411763</v>
      </c>
      <c r="R2271" s="19">
        <f>INDEX('Pliegos Tarifarios (Las Condes)'!$K:$K,MATCH($B2271,'Pliegos Tarifarios (Las Condes)'!$A:$A,0))</f>
        <v>724.74800000000005</v>
      </c>
      <c r="S2271" s="21">
        <f t="shared" si="108"/>
        <v>404384.74599564122</v>
      </c>
      <c r="T2271" s="21">
        <f t="shared" si="109"/>
        <v>76833.101739171834</v>
      </c>
      <c r="U2271" s="19">
        <v>0</v>
      </c>
      <c r="V2271" s="21">
        <f t="shared" si="110"/>
        <v>481217.84773481305</v>
      </c>
    </row>
    <row r="2272" spans="1:22" x14ac:dyDescent="0.3">
      <c r="A2272" s="7" t="s">
        <v>145</v>
      </c>
      <c r="B2272" s="7">
        <v>6</v>
      </c>
      <c r="C2272" s="8" t="s">
        <v>186</v>
      </c>
      <c r="D2272" s="7" t="s">
        <v>227</v>
      </c>
      <c r="E2272" s="7" t="s">
        <v>105</v>
      </c>
      <c r="F2272" s="8" t="s">
        <v>108</v>
      </c>
      <c r="G2272" s="7" t="s">
        <v>30</v>
      </c>
      <c r="H2272" s="9">
        <v>2202.8654000000001</v>
      </c>
      <c r="I2272" s="9">
        <v>6.2107000000000001</v>
      </c>
      <c r="J2272" s="9">
        <v>6.0942999999999996</v>
      </c>
      <c r="K2272" s="10">
        <v>0.98125815125509197</v>
      </c>
      <c r="L2272" s="9">
        <v>71.06</v>
      </c>
      <c r="M2272" s="19">
        <f>H2272*INDEX('Pliegos Tarifarios (Las Condes)'!$B:$B,MATCH($B2272,'Pliegos Tarifarios (Las Condes)'!$A:$A,0))</f>
        <v>261784.11840520002</v>
      </c>
      <c r="N2272" s="19">
        <f>I2272*INDEX('Pliegos Tarifarios (Las Condes)'!$C:$C,MATCH($B2272,'Pliegos Tarifarios (Las Condes)'!$A:$A,0))</f>
        <v>21492.468938499998</v>
      </c>
      <c r="O2272" s="19">
        <f>J2272*INDEX('Pliegos Tarifarios (Las Condes)'!$D:$D,MATCH($B2272,'Pliegos Tarifarios (Las Condes)'!$A:$A,0))</f>
        <v>86322.8890847</v>
      </c>
      <c r="P2272" s="19">
        <f>H2272*INDEX('Pliegos Tarifarios (Las Condes)'!$E:$E,MATCH($B2272,'Pliegos Tarifarios (Las Condes)'!$A:$A,0))</f>
        <v>28487.455352800003</v>
      </c>
      <c r="Q2272" s="19" cm="1">
        <f t="array" ref="Q2272">H2272*_xlfn.IFS(H2272&lt;=350,INDEX('Pliegos Tarifarios (Las Condes)'!$F:$F,MATCH($B2272,'Pliegos Tarifarios (Las Condes)'!$A:$A,0)),H2272&lt;=500,INDEX('Pliegos Tarifarios (Las Condes)'!$G:$G,MATCH($B2272,'Pliegos Tarifarios (Las Condes)'!$A:$A,0)),H2272&lt;=1000,INDEX('Pliegos Tarifarios (Las Condes)'!$H:$H,MATCH($B2272,'Pliegos Tarifarios (Las Condes)'!$A:$A,0)),H2272&lt;=5000,INDEX('Pliegos Tarifarios (Las Condes)'!$I:$I,MATCH($B2272,'Pliegos Tarifarios (Las Condes)'!$A:$A,0)),H2272&gt;5000,INDEX('Pliegos Tarifarios (Las Condes)'!$J:$J,MATCH($B2272,'Pliegos Tarifarios (Las Condes)'!$A:$A,0)))/1.19</f>
        <v>6610.4473473949583</v>
      </c>
      <c r="R2272" s="19">
        <f>INDEX('Pliegos Tarifarios (Las Condes)'!$K:$K,MATCH($B2272,'Pliegos Tarifarios (Las Condes)'!$A:$A,0))</f>
        <v>724.74800000000005</v>
      </c>
      <c r="S2272" s="21">
        <f t="shared" si="108"/>
        <v>405422.12712859502</v>
      </c>
      <c r="T2272" s="21">
        <f t="shared" si="109"/>
        <v>77030.204154433057</v>
      </c>
      <c r="U2272" s="19">
        <v>0</v>
      </c>
      <c r="V2272" s="21">
        <f t="shared" si="110"/>
        <v>482452.33128302806</v>
      </c>
    </row>
    <row r="2273" spans="1:22" x14ac:dyDescent="0.3">
      <c r="A2273" s="7" t="s">
        <v>145</v>
      </c>
      <c r="B2273" s="7">
        <v>6</v>
      </c>
      <c r="C2273" s="8" t="s">
        <v>186</v>
      </c>
      <c r="D2273" s="7" t="s">
        <v>228</v>
      </c>
      <c r="E2273" s="7" t="s">
        <v>110</v>
      </c>
      <c r="F2273" s="8" t="s">
        <v>111</v>
      </c>
      <c r="G2273" s="7" t="s">
        <v>30</v>
      </c>
      <c r="H2273" s="9">
        <v>1101.6771000000001</v>
      </c>
      <c r="I2273" s="9">
        <v>3.0760000000000001</v>
      </c>
      <c r="J2273" s="9">
        <v>3.0186999999999999</v>
      </c>
      <c r="K2273" s="10">
        <v>0.98137191157347203</v>
      </c>
      <c r="L2273" s="9">
        <v>35.54</v>
      </c>
      <c r="M2273" s="19">
        <f>H2273*INDEX('Pliegos Tarifarios (Las Condes)'!$B:$B,MATCH($B2273,'Pliegos Tarifarios (Las Condes)'!$A:$A,0))</f>
        <v>130921.1032098</v>
      </c>
      <c r="N2273" s="19">
        <f>I2273*INDEX('Pliegos Tarifarios (Las Condes)'!$C:$C,MATCH($B2273,'Pliegos Tarifarios (Las Condes)'!$A:$A,0))</f>
        <v>10644.66718</v>
      </c>
      <c r="O2273" s="19">
        <f>J2273*INDEX('Pliegos Tarifarios (Las Condes)'!$D:$D,MATCH($B2273,'Pliegos Tarifarios (Las Condes)'!$A:$A,0))</f>
        <v>42758.4636923</v>
      </c>
      <c r="P2273" s="19">
        <f>H2273*INDEX('Pliegos Tarifarios (Las Condes)'!$E:$E,MATCH($B2273,'Pliegos Tarifarios (Las Condes)'!$A:$A,0))</f>
        <v>14246.888257200002</v>
      </c>
      <c r="Q2273" s="19" cm="1">
        <f t="array" ref="Q2273">H2273*_xlfn.IFS(H2273&lt;=350,INDEX('Pliegos Tarifarios (Las Condes)'!$F:$F,MATCH($B2273,'Pliegos Tarifarios (Las Condes)'!$A:$A,0)),H2273&lt;=500,INDEX('Pliegos Tarifarios (Las Condes)'!$G:$G,MATCH($B2273,'Pliegos Tarifarios (Las Condes)'!$A:$A,0)),H2273&lt;=1000,INDEX('Pliegos Tarifarios (Las Condes)'!$H:$H,MATCH($B2273,'Pliegos Tarifarios (Las Condes)'!$A:$A,0)),H2273&lt;=5000,INDEX('Pliegos Tarifarios (Las Condes)'!$I:$I,MATCH($B2273,'Pliegos Tarifarios (Las Condes)'!$A:$A,0)),H2273&gt;5000,INDEX('Pliegos Tarifarios (Las Condes)'!$J:$J,MATCH($B2273,'Pliegos Tarifarios (Las Condes)'!$A:$A,0)))/1.19</f>
        <v>3305.9570790756302</v>
      </c>
      <c r="R2273" s="19">
        <f>INDEX('Pliegos Tarifarios (Las Condes)'!$K:$K,MATCH($B2273,'Pliegos Tarifarios (Las Condes)'!$A:$A,0))</f>
        <v>724.74800000000005</v>
      </c>
      <c r="S2273" s="21">
        <f t="shared" si="108"/>
        <v>202601.82741837561</v>
      </c>
      <c r="T2273" s="21">
        <f t="shared" si="109"/>
        <v>38494.347209491367</v>
      </c>
      <c r="U2273" s="19">
        <v>0</v>
      </c>
      <c r="V2273" s="21">
        <f t="shared" si="110"/>
        <v>241096.17462786697</v>
      </c>
    </row>
    <row r="2274" spans="1:22" x14ac:dyDescent="0.3">
      <c r="A2274" s="7" t="s">
        <v>145</v>
      </c>
      <c r="B2274" s="7">
        <v>6</v>
      </c>
      <c r="C2274" s="8" t="s">
        <v>186</v>
      </c>
      <c r="D2274" s="7" t="s">
        <v>229</v>
      </c>
      <c r="E2274" s="7" t="s">
        <v>113</v>
      </c>
      <c r="F2274" s="8" t="s">
        <v>114</v>
      </c>
      <c r="G2274" s="7" t="s">
        <v>30</v>
      </c>
      <c r="H2274" s="9">
        <v>1650.6434999999999</v>
      </c>
      <c r="I2274" s="9">
        <v>4.6475999999999997</v>
      </c>
      <c r="J2274" s="9">
        <v>4.5216000000000003</v>
      </c>
      <c r="K2274" s="10">
        <v>0.97288923315259501</v>
      </c>
      <c r="L2274" s="9">
        <v>53.25</v>
      </c>
      <c r="M2274" s="19">
        <f>H2274*INDEX('Pliegos Tarifarios (Las Condes)'!$B:$B,MATCH($B2274,'Pliegos Tarifarios (Las Condes)'!$A:$A,0))</f>
        <v>196159.17225299997</v>
      </c>
      <c r="N2274" s="19">
        <f>I2274*INDEX('Pliegos Tarifarios (Las Condes)'!$C:$C,MATCH($B2274,'Pliegos Tarifarios (Las Condes)'!$A:$A,0))</f>
        <v>16083.275417999997</v>
      </c>
      <c r="O2274" s="19">
        <f>J2274*INDEX('Pliegos Tarifarios (Las Condes)'!$D:$D,MATCH($B2274,'Pliegos Tarifarios (Las Condes)'!$A:$A,0))</f>
        <v>64046.334326400007</v>
      </c>
      <c r="P2274" s="19">
        <f>H2274*INDEX('Pliegos Tarifarios (Las Condes)'!$E:$E,MATCH($B2274,'Pliegos Tarifarios (Las Condes)'!$A:$A,0))</f>
        <v>21346.121741999999</v>
      </c>
      <c r="Q2274" s="19" cm="1">
        <f t="array" ref="Q2274">H2274*_xlfn.IFS(H2274&lt;=350,INDEX('Pliegos Tarifarios (Las Condes)'!$F:$F,MATCH($B2274,'Pliegos Tarifarios (Las Condes)'!$A:$A,0)),H2274&lt;=500,INDEX('Pliegos Tarifarios (Las Condes)'!$G:$G,MATCH($B2274,'Pliegos Tarifarios (Las Condes)'!$A:$A,0)),H2274&lt;=1000,INDEX('Pliegos Tarifarios (Las Condes)'!$H:$H,MATCH($B2274,'Pliegos Tarifarios (Las Condes)'!$A:$A,0)),H2274&lt;=5000,INDEX('Pliegos Tarifarios (Las Condes)'!$I:$I,MATCH($B2274,'Pliegos Tarifarios (Las Condes)'!$A:$A,0)),H2274&gt;5000,INDEX('Pliegos Tarifarios (Las Condes)'!$J:$J,MATCH($B2274,'Pliegos Tarifarios (Las Condes)'!$A:$A,0)))/1.19</f>
        <v>4953.3175953781511</v>
      </c>
      <c r="R2274" s="19">
        <f>INDEX('Pliegos Tarifarios (Las Condes)'!$K:$K,MATCH($B2274,'Pliegos Tarifarios (Las Condes)'!$A:$A,0))</f>
        <v>724.74800000000005</v>
      </c>
      <c r="S2274" s="21">
        <f t="shared" si="108"/>
        <v>303312.96933477814</v>
      </c>
      <c r="T2274" s="21">
        <f t="shared" si="109"/>
        <v>57629.464173607848</v>
      </c>
      <c r="U2274" s="19">
        <v>0</v>
      </c>
      <c r="V2274" s="21">
        <f t="shared" si="110"/>
        <v>360942.43350838602</v>
      </c>
    </row>
    <row r="2275" spans="1:22" x14ac:dyDescent="0.3">
      <c r="A2275" s="7" t="s">
        <v>145</v>
      </c>
      <c r="B2275" s="7">
        <v>6</v>
      </c>
      <c r="C2275" s="8" t="s">
        <v>186</v>
      </c>
      <c r="D2275" s="7" t="s">
        <v>230</v>
      </c>
      <c r="E2275" s="7" t="s">
        <v>116</v>
      </c>
      <c r="F2275" s="8" t="s">
        <v>117</v>
      </c>
      <c r="G2275" s="7" t="s">
        <v>30</v>
      </c>
      <c r="H2275" s="9">
        <v>275.47620000000001</v>
      </c>
      <c r="I2275" s="9">
        <v>0.76390000000000002</v>
      </c>
      <c r="J2275" s="9">
        <v>0.75349999999999995</v>
      </c>
      <c r="K2275" s="10">
        <v>0.98638565257232613</v>
      </c>
      <c r="L2275" s="9">
        <v>8.89</v>
      </c>
      <c r="M2275" s="19">
        <f>H2275*INDEX('Pliegos Tarifarios (Las Condes)'!$B:$B,MATCH($B2275,'Pliegos Tarifarios (Las Condes)'!$A:$A,0))</f>
        <v>32737.040655599998</v>
      </c>
      <c r="N2275" s="19">
        <f>I2275*INDEX('Pliegos Tarifarios (Las Condes)'!$C:$C,MATCH($B2275,'Pliegos Tarifarios (Las Condes)'!$A:$A,0))</f>
        <v>2643.5179644999998</v>
      </c>
      <c r="O2275" s="19">
        <f>J2275*INDEX('Pliegos Tarifarios (Las Condes)'!$D:$D,MATCH($B2275,'Pliegos Tarifarios (Las Condes)'!$A:$A,0))</f>
        <v>10672.9726015</v>
      </c>
      <c r="P2275" s="19">
        <f>H2275*INDEX('Pliegos Tarifarios (Las Condes)'!$E:$E,MATCH($B2275,'Pliegos Tarifarios (Las Condes)'!$A:$A,0))</f>
        <v>3562.4582184000001</v>
      </c>
      <c r="Q2275" s="19" cm="1">
        <f t="array" ref="Q2275">H2275*_xlfn.IFS(H2275&lt;=350,INDEX('Pliegos Tarifarios (Las Condes)'!$F:$F,MATCH($B2275,'Pliegos Tarifarios (Las Condes)'!$A:$A,0)),H2275&lt;=500,INDEX('Pliegos Tarifarios (Las Condes)'!$G:$G,MATCH($B2275,'Pliegos Tarifarios (Las Condes)'!$A:$A,0)),H2275&lt;=1000,INDEX('Pliegos Tarifarios (Las Condes)'!$H:$H,MATCH($B2275,'Pliegos Tarifarios (Las Condes)'!$A:$A,0)),H2275&lt;=5000,INDEX('Pliegos Tarifarios (Las Condes)'!$I:$I,MATCH($B2275,'Pliegos Tarifarios (Las Condes)'!$A:$A,0)),H2275&gt;5000,INDEX('Pliegos Tarifarios (Las Condes)'!$J:$J,MATCH($B2275,'Pliegos Tarifarios (Las Condes)'!$A:$A,0)))/1.19</f>
        <v>181.4902023529412</v>
      </c>
      <c r="R2275" s="19">
        <f>INDEX('Pliegos Tarifarios (Las Condes)'!$K:$K,MATCH($B2275,'Pliegos Tarifarios (Las Condes)'!$A:$A,0))</f>
        <v>724.74800000000005</v>
      </c>
      <c r="S2275" s="21">
        <f t="shared" si="108"/>
        <v>50522.22764235294</v>
      </c>
      <c r="T2275" s="21">
        <f t="shared" si="109"/>
        <v>9599.2232520470588</v>
      </c>
      <c r="U2275" s="19">
        <v>0</v>
      </c>
      <c r="V2275" s="21">
        <f t="shared" si="110"/>
        <v>60121.450894399997</v>
      </c>
    </row>
    <row r="2276" spans="1:22" x14ac:dyDescent="0.3">
      <c r="A2276" s="7" t="s">
        <v>145</v>
      </c>
      <c r="B2276" s="7">
        <v>6</v>
      </c>
      <c r="C2276" s="8" t="s">
        <v>186</v>
      </c>
      <c r="D2276" s="7" t="s">
        <v>231</v>
      </c>
      <c r="E2276" s="7" t="s">
        <v>116</v>
      </c>
      <c r="F2276" s="8" t="s">
        <v>119</v>
      </c>
      <c r="G2276" s="7" t="s">
        <v>30</v>
      </c>
      <c r="H2276" s="9">
        <v>275.65960000000001</v>
      </c>
      <c r="I2276" s="9">
        <v>0.7742</v>
      </c>
      <c r="J2276" s="9">
        <v>0.7742</v>
      </c>
      <c r="K2276" s="10">
        <v>1</v>
      </c>
      <c r="L2276" s="9">
        <v>8.89</v>
      </c>
      <c r="M2276" s="19">
        <f>H2276*INDEX('Pliegos Tarifarios (Las Condes)'!$B:$B,MATCH($B2276,'Pliegos Tarifarios (Las Condes)'!$A:$A,0))</f>
        <v>32758.8355448</v>
      </c>
      <c r="N2276" s="19">
        <f>I2276*INDEX('Pliegos Tarifarios (Las Condes)'!$C:$C,MATCH($B2276,'Pliegos Tarifarios (Las Condes)'!$A:$A,0))</f>
        <v>2679.161681</v>
      </c>
      <c r="O2276" s="19">
        <f>J2276*INDEX('Pliegos Tarifarios (Las Condes)'!$D:$D,MATCH($B2276,'Pliegos Tarifarios (Las Condes)'!$A:$A,0))</f>
        <v>10966.178351800001</v>
      </c>
      <c r="P2276" s="19">
        <f>H2276*INDEX('Pliegos Tarifarios (Las Condes)'!$E:$E,MATCH($B2276,'Pliegos Tarifarios (Las Condes)'!$A:$A,0))</f>
        <v>3564.8299472000003</v>
      </c>
      <c r="Q2276" s="19" cm="1">
        <f t="array" ref="Q2276">H2276*_xlfn.IFS(H2276&lt;=350,INDEX('Pliegos Tarifarios (Las Condes)'!$F:$F,MATCH($B2276,'Pliegos Tarifarios (Las Condes)'!$A:$A,0)),H2276&lt;=500,INDEX('Pliegos Tarifarios (Las Condes)'!$G:$G,MATCH($B2276,'Pliegos Tarifarios (Las Condes)'!$A:$A,0)),H2276&lt;=1000,INDEX('Pliegos Tarifarios (Las Condes)'!$H:$H,MATCH($B2276,'Pliegos Tarifarios (Las Condes)'!$A:$A,0)),H2276&lt;=5000,INDEX('Pliegos Tarifarios (Las Condes)'!$I:$I,MATCH($B2276,'Pliegos Tarifarios (Las Condes)'!$A:$A,0)),H2276&gt;5000,INDEX('Pliegos Tarifarios (Las Condes)'!$J:$J,MATCH($B2276,'Pliegos Tarifarios (Las Condes)'!$A:$A,0)))/1.19</f>
        <v>181.61103058823531</v>
      </c>
      <c r="R2276" s="19">
        <f>INDEX('Pliegos Tarifarios (Las Condes)'!$K:$K,MATCH($B2276,'Pliegos Tarifarios (Las Condes)'!$A:$A,0))</f>
        <v>724.74800000000005</v>
      </c>
      <c r="S2276" s="21">
        <f t="shared" si="108"/>
        <v>50875.364555388231</v>
      </c>
      <c r="T2276" s="21">
        <f t="shared" si="109"/>
        <v>9666.3192655237635</v>
      </c>
      <c r="U2276" s="19">
        <v>0</v>
      </c>
      <c r="V2276" s="21">
        <f t="shared" si="110"/>
        <v>60541.683820911996</v>
      </c>
    </row>
    <row r="2277" spans="1:22" x14ac:dyDescent="0.3">
      <c r="A2277" s="7" t="s">
        <v>145</v>
      </c>
      <c r="B2277" s="7">
        <v>6</v>
      </c>
      <c r="C2277" s="8" t="s">
        <v>186</v>
      </c>
      <c r="D2277" s="7" t="s">
        <v>232</v>
      </c>
      <c r="E2277" s="7" t="s">
        <v>121</v>
      </c>
      <c r="F2277" s="8" t="s">
        <v>122</v>
      </c>
      <c r="G2277" s="7" t="s">
        <v>30</v>
      </c>
      <c r="H2277" s="9">
        <v>275.43259999999998</v>
      </c>
      <c r="I2277" s="9">
        <v>0.75619999999999998</v>
      </c>
      <c r="J2277" s="9">
        <v>0.75270000000000004</v>
      </c>
      <c r="K2277" s="10">
        <v>0.99537159481618631</v>
      </c>
      <c r="L2277" s="9">
        <v>8.8800000000000008</v>
      </c>
      <c r="M2277" s="19">
        <f>H2277*INDEX('Pliegos Tarifarios (Las Condes)'!$B:$B,MATCH($B2277,'Pliegos Tarifarios (Las Condes)'!$A:$A,0))</f>
        <v>32731.859318799994</v>
      </c>
      <c r="N2277" s="19">
        <f>I2277*INDEX('Pliegos Tarifarios (Las Condes)'!$C:$C,MATCH($B2277,'Pliegos Tarifarios (Las Condes)'!$A:$A,0))</f>
        <v>2616.8716909999998</v>
      </c>
      <c r="O2277" s="19">
        <f>J2277*INDEX('Pliegos Tarifarios (Las Condes)'!$D:$D,MATCH($B2277,'Pliegos Tarifarios (Las Condes)'!$A:$A,0))</f>
        <v>10661.640978300002</v>
      </c>
      <c r="P2277" s="19">
        <f>H2277*INDEX('Pliegos Tarifarios (Las Condes)'!$E:$E,MATCH($B2277,'Pliegos Tarifarios (Las Condes)'!$A:$A,0))</f>
        <v>3561.8943832</v>
      </c>
      <c r="Q2277" s="19" cm="1">
        <f t="array" ref="Q2277">H2277*_xlfn.IFS(H2277&lt;=350,INDEX('Pliegos Tarifarios (Las Condes)'!$F:$F,MATCH($B2277,'Pliegos Tarifarios (Las Condes)'!$A:$A,0)),H2277&lt;=500,INDEX('Pliegos Tarifarios (Las Condes)'!$G:$G,MATCH($B2277,'Pliegos Tarifarios (Las Condes)'!$A:$A,0)),H2277&lt;=1000,INDEX('Pliegos Tarifarios (Las Condes)'!$H:$H,MATCH($B2277,'Pliegos Tarifarios (Las Condes)'!$A:$A,0)),H2277&lt;=5000,INDEX('Pliegos Tarifarios (Las Condes)'!$I:$I,MATCH($B2277,'Pliegos Tarifarios (Las Condes)'!$A:$A,0)),H2277&gt;5000,INDEX('Pliegos Tarifarios (Las Condes)'!$J:$J,MATCH($B2277,'Pliegos Tarifarios (Las Condes)'!$A:$A,0)))/1.19</f>
        <v>181.46147764705884</v>
      </c>
      <c r="R2277" s="19">
        <f>INDEX('Pliegos Tarifarios (Las Condes)'!$K:$K,MATCH($B2277,'Pliegos Tarifarios (Las Condes)'!$A:$A,0))</f>
        <v>724.74800000000005</v>
      </c>
      <c r="S2277" s="21">
        <f t="shared" si="108"/>
        <v>50478.475848947055</v>
      </c>
      <c r="T2277" s="21">
        <f t="shared" si="109"/>
        <v>9590.9104112999412</v>
      </c>
      <c r="U2277" s="19">
        <v>0</v>
      </c>
      <c r="V2277" s="21">
        <f t="shared" si="110"/>
        <v>60069.386260246996</v>
      </c>
    </row>
    <row r="2278" spans="1:22" x14ac:dyDescent="0.3">
      <c r="A2278" s="7" t="s">
        <v>145</v>
      </c>
      <c r="B2278" s="7">
        <v>6</v>
      </c>
      <c r="C2278" s="8" t="s">
        <v>186</v>
      </c>
      <c r="D2278" s="7" t="s">
        <v>233</v>
      </c>
      <c r="E2278" s="7" t="s">
        <v>121</v>
      </c>
      <c r="F2278" s="8" t="s">
        <v>124</v>
      </c>
      <c r="G2278" s="7" t="s">
        <v>30</v>
      </c>
      <c r="H2278" s="9">
        <v>275.15600000000001</v>
      </c>
      <c r="I2278" s="9">
        <v>0.77810000000000001</v>
      </c>
      <c r="J2278" s="9">
        <v>0.75839999999999996</v>
      </c>
      <c r="K2278" s="10">
        <v>0.97468191749132493</v>
      </c>
      <c r="L2278" s="9">
        <v>8.8800000000000008</v>
      </c>
      <c r="M2278" s="19">
        <f>H2278*INDEX('Pliegos Tarifarios (Las Condes)'!$B:$B,MATCH($B2278,'Pliegos Tarifarios (Las Condes)'!$A:$A,0))</f>
        <v>32698.988728</v>
      </c>
      <c r="N2278" s="19">
        <f>I2278*INDEX('Pliegos Tarifarios (Las Condes)'!$C:$C,MATCH($B2278,'Pliegos Tarifarios (Las Condes)'!$A:$A,0))</f>
        <v>2692.6578454999999</v>
      </c>
      <c r="O2278" s="19">
        <f>J2278*INDEX('Pliegos Tarifarios (Las Condes)'!$D:$D,MATCH($B2278,'Pliegos Tarifarios (Las Condes)'!$A:$A,0))</f>
        <v>10742.378793599999</v>
      </c>
      <c r="P2278" s="19">
        <f>H2278*INDEX('Pliegos Tarifarios (Las Condes)'!$E:$E,MATCH($B2278,'Pliegos Tarifarios (Las Condes)'!$A:$A,0))</f>
        <v>3558.3173920000004</v>
      </c>
      <c r="Q2278" s="19" cm="1">
        <f t="array" ref="Q2278">H2278*_xlfn.IFS(H2278&lt;=350,INDEX('Pliegos Tarifarios (Las Condes)'!$F:$F,MATCH($B2278,'Pliegos Tarifarios (Las Condes)'!$A:$A,0)),H2278&lt;=500,INDEX('Pliegos Tarifarios (Las Condes)'!$G:$G,MATCH($B2278,'Pliegos Tarifarios (Las Condes)'!$A:$A,0)),H2278&lt;=1000,INDEX('Pliegos Tarifarios (Las Condes)'!$H:$H,MATCH($B2278,'Pliegos Tarifarios (Las Condes)'!$A:$A,0)),H2278&lt;=5000,INDEX('Pliegos Tarifarios (Las Condes)'!$I:$I,MATCH($B2278,'Pliegos Tarifarios (Las Condes)'!$A:$A,0)),H2278&gt;5000,INDEX('Pliegos Tarifarios (Las Condes)'!$J:$J,MATCH($B2278,'Pliegos Tarifarios (Las Condes)'!$A:$A,0)))/1.19</f>
        <v>181.27924705882356</v>
      </c>
      <c r="R2278" s="19">
        <f>INDEX('Pliegos Tarifarios (Las Condes)'!$K:$K,MATCH($B2278,'Pliegos Tarifarios (Las Condes)'!$A:$A,0))</f>
        <v>724.74800000000005</v>
      </c>
      <c r="S2278" s="21">
        <f t="shared" si="108"/>
        <v>50598.370006158824</v>
      </c>
      <c r="T2278" s="21">
        <f t="shared" si="109"/>
        <v>9613.6903011701761</v>
      </c>
      <c r="U2278" s="19">
        <v>0</v>
      </c>
      <c r="V2278" s="21">
        <f t="shared" si="110"/>
        <v>60212.060307328997</v>
      </c>
    </row>
    <row r="2279" spans="1:22" x14ac:dyDescent="0.3">
      <c r="A2279" s="7" t="s">
        <v>145</v>
      </c>
      <c r="B2279" s="7">
        <v>6</v>
      </c>
      <c r="C2279" s="8" t="s">
        <v>186</v>
      </c>
      <c r="D2279" s="7" t="s">
        <v>234</v>
      </c>
      <c r="E2279" s="7" t="s">
        <v>121</v>
      </c>
      <c r="F2279" s="8" t="s">
        <v>126</v>
      </c>
      <c r="G2279" s="7" t="s">
        <v>30</v>
      </c>
      <c r="H2279" s="9">
        <v>276.03930000000003</v>
      </c>
      <c r="I2279" s="9">
        <v>0.80210000000000004</v>
      </c>
      <c r="J2279" s="9">
        <v>0.80210000000000004</v>
      </c>
      <c r="K2279" s="10">
        <v>1</v>
      </c>
      <c r="L2279" s="9">
        <v>8.9</v>
      </c>
      <c r="M2279" s="19">
        <f>H2279*INDEX('Pliegos Tarifarios (Las Condes)'!$B:$B,MATCH($B2279,'Pliegos Tarifarios (Las Condes)'!$A:$A,0))</f>
        <v>32803.958333399998</v>
      </c>
      <c r="N2279" s="19">
        <f>I2279*INDEX('Pliegos Tarifarios (Las Condes)'!$C:$C,MATCH($B2279,'Pliegos Tarifarios (Las Condes)'!$A:$A,0))</f>
        <v>2775.7111654999999</v>
      </c>
      <c r="O2279" s="19">
        <f>J2279*INDEX('Pliegos Tarifarios (Las Condes)'!$D:$D,MATCH($B2279,'Pliegos Tarifarios (Las Condes)'!$A:$A,0))</f>
        <v>11361.3687109</v>
      </c>
      <c r="P2279" s="19">
        <f>H2279*INDEX('Pliegos Tarifarios (Las Condes)'!$E:$E,MATCH($B2279,'Pliegos Tarifarios (Las Condes)'!$A:$A,0))</f>
        <v>3569.7402276000003</v>
      </c>
      <c r="Q2279" s="19" cm="1">
        <f t="array" ref="Q2279">H2279*_xlfn.IFS(H2279&lt;=350,INDEX('Pliegos Tarifarios (Las Condes)'!$F:$F,MATCH($B2279,'Pliegos Tarifarios (Las Condes)'!$A:$A,0)),H2279&lt;=500,INDEX('Pliegos Tarifarios (Las Condes)'!$G:$G,MATCH($B2279,'Pliegos Tarifarios (Las Condes)'!$A:$A,0)),H2279&lt;=1000,INDEX('Pliegos Tarifarios (Las Condes)'!$H:$H,MATCH($B2279,'Pliegos Tarifarios (Las Condes)'!$A:$A,0)),H2279&lt;=5000,INDEX('Pliegos Tarifarios (Las Condes)'!$I:$I,MATCH($B2279,'Pliegos Tarifarios (Las Condes)'!$A:$A,0)),H2279&gt;5000,INDEX('Pliegos Tarifarios (Las Condes)'!$J:$J,MATCH($B2279,'Pliegos Tarifarios (Las Condes)'!$A:$A,0)))/1.19</f>
        <v>181.86118588235297</v>
      </c>
      <c r="R2279" s="19">
        <f>INDEX('Pliegos Tarifarios (Las Condes)'!$K:$K,MATCH($B2279,'Pliegos Tarifarios (Las Condes)'!$A:$A,0))</f>
        <v>724.74800000000005</v>
      </c>
      <c r="S2279" s="21">
        <f t="shared" si="108"/>
        <v>51417.387623282346</v>
      </c>
      <c r="T2279" s="21">
        <f t="shared" si="109"/>
        <v>9769.3036484236454</v>
      </c>
      <c r="U2279" s="19">
        <v>0</v>
      </c>
      <c r="V2279" s="21">
        <f t="shared" si="110"/>
        <v>61186.691271705989</v>
      </c>
    </row>
    <row r="2280" spans="1:22" x14ac:dyDescent="0.3">
      <c r="A2280" s="7" t="s">
        <v>145</v>
      </c>
      <c r="B2280" s="7">
        <v>6</v>
      </c>
      <c r="C2280" s="8" t="s">
        <v>186</v>
      </c>
      <c r="D2280" s="7" t="s">
        <v>235</v>
      </c>
      <c r="E2280" s="7" t="s">
        <v>121</v>
      </c>
      <c r="F2280" s="8" t="s">
        <v>128</v>
      </c>
      <c r="G2280" s="7" t="s">
        <v>30</v>
      </c>
      <c r="H2280" s="9">
        <v>275.65949999999998</v>
      </c>
      <c r="I2280" s="9">
        <v>0.77</v>
      </c>
      <c r="J2280" s="9">
        <v>0.7581</v>
      </c>
      <c r="K2280" s="10">
        <v>0.9845454545454545</v>
      </c>
      <c r="L2280" s="9">
        <v>8.89</v>
      </c>
      <c r="M2280" s="19">
        <f>H2280*INDEX('Pliegos Tarifarios (Las Condes)'!$B:$B,MATCH($B2280,'Pliegos Tarifarios (Las Condes)'!$A:$A,0))</f>
        <v>32758.823660999995</v>
      </c>
      <c r="N2280" s="19">
        <f>I2280*INDEX('Pliegos Tarifarios (Las Condes)'!$C:$C,MATCH($B2280,'Pliegos Tarifarios (Las Condes)'!$A:$A,0))</f>
        <v>2664.6273499999998</v>
      </c>
      <c r="O2280" s="19">
        <f>J2280*INDEX('Pliegos Tarifarios (Las Condes)'!$D:$D,MATCH($B2280,'Pliegos Tarifarios (Las Condes)'!$A:$A,0))</f>
        <v>10738.1294349</v>
      </c>
      <c r="P2280" s="19">
        <f>H2280*INDEX('Pliegos Tarifarios (Las Condes)'!$E:$E,MATCH($B2280,'Pliegos Tarifarios (Las Condes)'!$A:$A,0))</f>
        <v>3564.8286539999999</v>
      </c>
      <c r="Q2280" s="19" cm="1">
        <f t="array" ref="Q2280">H2280*_xlfn.IFS(H2280&lt;=350,INDEX('Pliegos Tarifarios (Las Condes)'!$F:$F,MATCH($B2280,'Pliegos Tarifarios (Las Condes)'!$A:$A,0)),H2280&lt;=500,INDEX('Pliegos Tarifarios (Las Condes)'!$G:$G,MATCH($B2280,'Pliegos Tarifarios (Las Condes)'!$A:$A,0)),H2280&lt;=1000,INDEX('Pliegos Tarifarios (Las Condes)'!$H:$H,MATCH($B2280,'Pliegos Tarifarios (Las Condes)'!$A:$A,0)),H2280&lt;=5000,INDEX('Pliegos Tarifarios (Las Condes)'!$I:$I,MATCH($B2280,'Pliegos Tarifarios (Las Condes)'!$A:$A,0)),H2280&gt;5000,INDEX('Pliegos Tarifarios (Las Condes)'!$J:$J,MATCH($B2280,'Pliegos Tarifarios (Las Condes)'!$A:$A,0)))/1.19</f>
        <v>181.61096470588234</v>
      </c>
      <c r="R2280" s="19">
        <f>INDEX('Pliegos Tarifarios (Las Condes)'!$K:$K,MATCH($B2280,'Pliegos Tarifarios (Las Condes)'!$A:$A,0))</f>
        <v>724.74800000000005</v>
      </c>
      <c r="S2280" s="21">
        <f t="shared" si="108"/>
        <v>50632.76806460588</v>
      </c>
      <c r="T2280" s="21">
        <f t="shared" si="109"/>
        <v>9620.2259322751179</v>
      </c>
      <c r="U2280" s="19">
        <v>0</v>
      </c>
      <c r="V2280" s="21">
        <f t="shared" si="110"/>
        <v>60252.993996880999</v>
      </c>
    </row>
    <row r="2281" spans="1:22" x14ac:dyDescent="0.3">
      <c r="A2281" s="7" t="s">
        <v>145</v>
      </c>
      <c r="B2281" s="7">
        <v>6</v>
      </c>
      <c r="C2281" s="8" t="s">
        <v>186</v>
      </c>
      <c r="D2281" s="7" t="s">
        <v>236</v>
      </c>
      <c r="E2281" s="7" t="s">
        <v>121</v>
      </c>
      <c r="F2281" s="8" t="s">
        <v>130</v>
      </c>
      <c r="G2281" s="7" t="s">
        <v>30</v>
      </c>
      <c r="H2281" s="9">
        <v>275.9898</v>
      </c>
      <c r="I2281" s="9">
        <v>0.78249999999999997</v>
      </c>
      <c r="J2281" s="9">
        <v>0.78249999999999997</v>
      </c>
      <c r="K2281" s="10">
        <v>1</v>
      </c>
      <c r="L2281" s="9">
        <v>8.9</v>
      </c>
      <c r="M2281" s="19">
        <f>H2281*INDEX('Pliegos Tarifarios (Las Condes)'!$B:$B,MATCH($B2281,'Pliegos Tarifarios (Las Condes)'!$A:$A,0))</f>
        <v>32798.075852399998</v>
      </c>
      <c r="N2281" s="19">
        <f>I2281*INDEX('Pliegos Tarifarios (Las Condes)'!$C:$C,MATCH($B2281,'Pliegos Tarifarios (Las Condes)'!$A:$A,0))</f>
        <v>2707.8842874999996</v>
      </c>
      <c r="O2281" s="19">
        <f>J2281*INDEX('Pliegos Tarifarios (Las Condes)'!$D:$D,MATCH($B2281,'Pliegos Tarifarios (Las Condes)'!$A:$A,0))</f>
        <v>11083.743942499999</v>
      </c>
      <c r="P2281" s="19">
        <f>H2281*INDEX('Pliegos Tarifarios (Las Condes)'!$E:$E,MATCH($B2281,'Pliegos Tarifarios (Las Condes)'!$A:$A,0))</f>
        <v>3569.1000936</v>
      </c>
      <c r="Q2281" s="19" cm="1">
        <f t="array" ref="Q2281">H2281*_xlfn.IFS(H2281&lt;=350,INDEX('Pliegos Tarifarios (Las Condes)'!$F:$F,MATCH($B2281,'Pliegos Tarifarios (Las Condes)'!$A:$A,0)),H2281&lt;=500,INDEX('Pliegos Tarifarios (Las Condes)'!$G:$G,MATCH($B2281,'Pliegos Tarifarios (Las Condes)'!$A:$A,0)),H2281&lt;=1000,INDEX('Pliegos Tarifarios (Las Condes)'!$H:$H,MATCH($B2281,'Pliegos Tarifarios (Las Condes)'!$A:$A,0)),H2281&lt;=5000,INDEX('Pliegos Tarifarios (Las Condes)'!$I:$I,MATCH($B2281,'Pliegos Tarifarios (Las Condes)'!$A:$A,0)),H2281&gt;5000,INDEX('Pliegos Tarifarios (Las Condes)'!$J:$J,MATCH($B2281,'Pliegos Tarifarios (Las Condes)'!$A:$A,0)))/1.19</f>
        <v>181.82857411764707</v>
      </c>
      <c r="R2281" s="19">
        <f>INDEX('Pliegos Tarifarios (Las Condes)'!$K:$K,MATCH($B2281,'Pliegos Tarifarios (Las Condes)'!$A:$A,0))</f>
        <v>724.74800000000005</v>
      </c>
      <c r="S2281" s="21">
        <f t="shared" si="108"/>
        <v>51065.380750117634</v>
      </c>
      <c r="T2281" s="21">
        <f t="shared" si="109"/>
        <v>9702.4223425223499</v>
      </c>
      <c r="U2281" s="19">
        <v>0</v>
      </c>
      <c r="V2281" s="21">
        <f t="shared" si="110"/>
        <v>60767.803092639981</v>
      </c>
    </row>
    <row r="2282" spans="1:22" x14ac:dyDescent="0.3">
      <c r="A2282" s="7" t="s">
        <v>145</v>
      </c>
      <c r="B2282" s="7">
        <v>6</v>
      </c>
      <c r="C2282" s="8" t="s">
        <v>186</v>
      </c>
      <c r="D2282" s="7" t="s">
        <v>237</v>
      </c>
      <c r="E2282" s="7" t="s">
        <v>121</v>
      </c>
      <c r="F2282" s="8" t="s">
        <v>132</v>
      </c>
      <c r="G2282" s="7" t="s">
        <v>30</v>
      </c>
      <c r="H2282" s="9">
        <v>274.80070000000001</v>
      </c>
      <c r="I2282" s="9">
        <v>0.77100000000000002</v>
      </c>
      <c r="J2282" s="9">
        <v>0.76070000000000004</v>
      </c>
      <c r="K2282" s="10">
        <v>0.98664072632944233</v>
      </c>
      <c r="L2282" s="9">
        <v>8.86</v>
      </c>
      <c r="M2282" s="19">
        <f>H2282*INDEX('Pliegos Tarifarios (Las Condes)'!$B:$B,MATCH($B2282,'Pliegos Tarifarios (Las Condes)'!$A:$A,0))</f>
        <v>32656.765586599999</v>
      </c>
      <c r="N2282" s="19">
        <f>I2282*INDEX('Pliegos Tarifarios (Las Condes)'!$C:$C,MATCH($B2282,'Pliegos Tarifarios (Las Condes)'!$A:$A,0))</f>
        <v>2668.0879049999999</v>
      </c>
      <c r="O2282" s="19">
        <f>J2282*INDEX('Pliegos Tarifarios (Las Condes)'!$D:$D,MATCH($B2282,'Pliegos Tarifarios (Las Condes)'!$A:$A,0))</f>
        <v>10774.957210300001</v>
      </c>
      <c r="P2282" s="19">
        <f>H2282*INDEX('Pliegos Tarifarios (Las Condes)'!$E:$E,MATCH($B2282,'Pliegos Tarifarios (Las Condes)'!$A:$A,0))</f>
        <v>3553.7226524000002</v>
      </c>
      <c r="Q2282" s="19" cm="1">
        <f t="array" ref="Q2282">H2282*_xlfn.IFS(H2282&lt;=350,INDEX('Pliegos Tarifarios (Las Condes)'!$F:$F,MATCH($B2282,'Pliegos Tarifarios (Las Condes)'!$A:$A,0)),H2282&lt;=500,INDEX('Pliegos Tarifarios (Las Condes)'!$G:$G,MATCH($B2282,'Pliegos Tarifarios (Las Condes)'!$A:$A,0)),H2282&lt;=1000,INDEX('Pliegos Tarifarios (Las Condes)'!$H:$H,MATCH($B2282,'Pliegos Tarifarios (Las Condes)'!$A:$A,0)),H2282&lt;=5000,INDEX('Pliegos Tarifarios (Las Condes)'!$I:$I,MATCH($B2282,'Pliegos Tarifarios (Las Condes)'!$A:$A,0)),H2282&gt;5000,INDEX('Pliegos Tarifarios (Las Condes)'!$J:$J,MATCH($B2282,'Pliegos Tarifarios (Las Condes)'!$A:$A,0)))/1.19</f>
        <v>181.04516705882355</v>
      </c>
      <c r="R2282" s="19">
        <f>INDEX('Pliegos Tarifarios (Las Condes)'!$K:$K,MATCH($B2282,'Pliegos Tarifarios (Las Condes)'!$A:$A,0))</f>
        <v>724.74800000000005</v>
      </c>
      <c r="S2282" s="21">
        <f t="shared" si="108"/>
        <v>50559.326521358824</v>
      </c>
      <c r="T2282" s="21">
        <f t="shared" si="109"/>
        <v>9606.2720390581762</v>
      </c>
      <c r="U2282" s="19">
        <v>0</v>
      </c>
      <c r="V2282" s="21">
        <f t="shared" si="110"/>
        <v>60165.598560416998</v>
      </c>
    </row>
    <row r="2283" spans="1:22" x14ac:dyDescent="0.3">
      <c r="A2283" s="7" t="s">
        <v>145</v>
      </c>
      <c r="B2283" s="7">
        <v>6</v>
      </c>
      <c r="C2283" s="8" t="s">
        <v>186</v>
      </c>
      <c r="D2283" s="7" t="s">
        <v>238</v>
      </c>
      <c r="E2283" s="7" t="s">
        <v>121</v>
      </c>
      <c r="F2283" s="8" t="s">
        <v>134</v>
      </c>
      <c r="G2283" s="7" t="s">
        <v>30</v>
      </c>
      <c r="H2283" s="9">
        <v>275.34660000000002</v>
      </c>
      <c r="I2283" s="9">
        <v>0.77810000000000001</v>
      </c>
      <c r="J2283" s="9">
        <v>0.77049999999999996</v>
      </c>
      <c r="K2283" s="10">
        <v>0.99023261791543493</v>
      </c>
      <c r="L2283" s="9">
        <v>8.8800000000000008</v>
      </c>
      <c r="M2283" s="19">
        <f>H2283*INDEX('Pliegos Tarifarios (Las Condes)'!$B:$B,MATCH($B2283,'Pliegos Tarifarios (Las Condes)'!$A:$A,0))</f>
        <v>32721.639250800003</v>
      </c>
      <c r="N2283" s="19">
        <f>I2283*INDEX('Pliegos Tarifarios (Las Condes)'!$C:$C,MATCH($B2283,'Pliegos Tarifarios (Las Condes)'!$A:$A,0))</f>
        <v>2692.6578454999999</v>
      </c>
      <c r="O2283" s="19">
        <f>J2283*INDEX('Pliegos Tarifarios (Las Condes)'!$D:$D,MATCH($B2283,'Pliegos Tarifarios (Las Condes)'!$A:$A,0))</f>
        <v>10913.7695945</v>
      </c>
      <c r="P2283" s="19">
        <f>H2283*INDEX('Pliegos Tarifarios (Las Condes)'!$E:$E,MATCH($B2283,'Pliegos Tarifarios (Las Condes)'!$A:$A,0))</f>
        <v>3560.7822312000003</v>
      </c>
      <c r="Q2283" s="19" cm="1">
        <f t="array" ref="Q2283">H2283*_xlfn.IFS(H2283&lt;=350,INDEX('Pliegos Tarifarios (Las Condes)'!$F:$F,MATCH($B2283,'Pliegos Tarifarios (Las Condes)'!$A:$A,0)),H2283&lt;=500,INDEX('Pliegos Tarifarios (Las Condes)'!$G:$G,MATCH($B2283,'Pliegos Tarifarios (Las Condes)'!$A:$A,0)),H2283&lt;=1000,INDEX('Pliegos Tarifarios (Las Condes)'!$H:$H,MATCH($B2283,'Pliegos Tarifarios (Las Condes)'!$A:$A,0)),H2283&lt;=5000,INDEX('Pliegos Tarifarios (Las Condes)'!$I:$I,MATCH($B2283,'Pliegos Tarifarios (Las Condes)'!$A:$A,0)),H2283&gt;5000,INDEX('Pliegos Tarifarios (Las Condes)'!$J:$J,MATCH($B2283,'Pliegos Tarifarios (Las Condes)'!$A:$A,0)))/1.19</f>
        <v>181.40481882352944</v>
      </c>
      <c r="R2283" s="19">
        <f>INDEX('Pliegos Tarifarios (Las Condes)'!$K:$K,MATCH($B2283,'Pliegos Tarifarios (Las Condes)'!$A:$A,0))</f>
        <v>724.74800000000005</v>
      </c>
      <c r="S2283" s="21">
        <f t="shared" si="108"/>
        <v>50795.001740823536</v>
      </c>
      <c r="T2283" s="21">
        <f t="shared" si="109"/>
        <v>9651.0503307564722</v>
      </c>
      <c r="U2283" s="19">
        <v>0</v>
      </c>
      <c r="V2283" s="21">
        <f t="shared" si="110"/>
        <v>60446.052071580008</v>
      </c>
    </row>
    <row r="2284" spans="1:22" x14ac:dyDescent="0.3">
      <c r="A2284" s="7" t="s">
        <v>145</v>
      </c>
      <c r="B2284" s="7">
        <v>6</v>
      </c>
      <c r="C2284" s="8" t="s">
        <v>186</v>
      </c>
      <c r="D2284" s="7" t="s">
        <v>239</v>
      </c>
      <c r="E2284" s="7" t="s">
        <v>121</v>
      </c>
      <c r="F2284" s="8" t="s">
        <v>136</v>
      </c>
      <c r="G2284" s="7" t="s">
        <v>30</v>
      </c>
      <c r="H2284" s="9">
        <v>275.27339999999998</v>
      </c>
      <c r="I2284" s="9">
        <v>0.78420000000000001</v>
      </c>
      <c r="J2284" s="9">
        <v>0.75939999999999996</v>
      </c>
      <c r="K2284" s="10">
        <v>0.96837541443509301</v>
      </c>
      <c r="L2284" s="9">
        <v>8.8800000000000008</v>
      </c>
      <c r="M2284" s="19">
        <f>H2284*INDEX('Pliegos Tarifarios (Las Condes)'!$B:$B,MATCH($B2284,'Pliegos Tarifarios (Las Condes)'!$A:$A,0))</f>
        <v>32712.940309199996</v>
      </c>
      <c r="N2284" s="19">
        <f>I2284*INDEX('Pliegos Tarifarios (Las Condes)'!$C:$C,MATCH($B2284,'Pliegos Tarifarios (Las Condes)'!$A:$A,0))</f>
        <v>2713.7672309999998</v>
      </c>
      <c r="O2284" s="19">
        <f>J2284*INDEX('Pliegos Tarifarios (Las Condes)'!$D:$D,MATCH($B2284,'Pliegos Tarifarios (Las Condes)'!$A:$A,0))</f>
        <v>10756.5433226</v>
      </c>
      <c r="P2284" s="19">
        <f>H2284*INDEX('Pliegos Tarifarios (Las Condes)'!$E:$E,MATCH($B2284,'Pliegos Tarifarios (Las Condes)'!$A:$A,0))</f>
        <v>3559.8356088</v>
      </c>
      <c r="Q2284" s="19" cm="1">
        <f t="array" ref="Q2284">H2284*_xlfn.IFS(H2284&lt;=350,INDEX('Pliegos Tarifarios (Las Condes)'!$F:$F,MATCH($B2284,'Pliegos Tarifarios (Las Condes)'!$A:$A,0)),H2284&lt;=500,INDEX('Pliegos Tarifarios (Las Condes)'!$G:$G,MATCH($B2284,'Pliegos Tarifarios (Las Condes)'!$A:$A,0)),H2284&lt;=1000,INDEX('Pliegos Tarifarios (Las Condes)'!$H:$H,MATCH($B2284,'Pliegos Tarifarios (Las Condes)'!$A:$A,0)),H2284&lt;=5000,INDEX('Pliegos Tarifarios (Las Condes)'!$I:$I,MATCH($B2284,'Pliegos Tarifarios (Las Condes)'!$A:$A,0)),H2284&gt;5000,INDEX('Pliegos Tarifarios (Las Condes)'!$J:$J,MATCH($B2284,'Pliegos Tarifarios (Las Condes)'!$A:$A,0)))/1.19</f>
        <v>181.35659294117647</v>
      </c>
      <c r="R2284" s="19">
        <f>INDEX('Pliegos Tarifarios (Las Condes)'!$K:$K,MATCH($B2284,'Pliegos Tarifarios (Las Condes)'!$A:$A,0))</f>
        <v>724.74800000000005</v>
      </c>
      <c r="S2284" s="21">
        <f t="shared" si="108"/>
        <v>50649.191064541177</v>
      </c>
      <c r="T2284" s="21">
        <f t="shared" si="109"/>
        <v>9623.3463022628239</v>
      </c>
      <c r="U2284" s="19">
        <v>0</v>
      </c>
      <c r="V2284" s="21">
        <f t="shared" si="110"/>
        <v>60272.537366803997</v>
      </c>
    </row>
    <row r="2285" spans="1:22" x14ac:dyDescent="0.3">
      <c r="A2285" s="7" t="s">
        <v>145</v>
      </c>
      <c r="B2285" s="7">
        <v>6</v>
      </c>
      <c r="C2285" s="8" t="s">
        <v>186</v>
      </c>
      <c r="D2285" s="7" t="s">
        <v>240</v>
      </c>
      <c r="E2285" s="7" t="s">
        <v>121</v>
      </c>
      <c r="F2285" s="8" t="s">
        <v>138</v>
      </c>
      <c r="G2285" s="7" t="s">
        <v>30</v>
      </c>
      <c r="H2285" s="9">
        <v>276.1121</v>
      </c>
      <c r="I2285" s="9">
        <v>0.78990000000000005</v>
      </c>
      <c r="J2285" s="9">
        <v>0.78949999999999998</v>
      </c>
      <c r="K2285" s="10">
        <v>0.99949360678566901</v>
      </c>
      <c r="L2285" s="9">
        <v>8.91</v>
      </c>
      <c r="M2285" s="19">
        <f>H2285*INDEX('Pliegos Tarifarios (Las Condes)'!$B:$B,MATCH($B2285,'Pliegos Tarifarios (Las Condes)'!$A:$A,0))</f>
        <v>32812.609739799998</v>
      </c>
      <c r="N2285" s="19">
        <f>I2285*INDEX('Pliegos Tarifarios (Las Condes)'!$C:$C,MATCH($B2285,'Pliegos Tarifarios (Las Condes)'!$A:$A,0))</f>
        <v>2733.4923945</v>
      </c>
      <c r="O2285" s="19">
        <f>J2285*INDEX('Pliegos Tarifarios (Las Condes)'!$D:$D,MATCH($B2285,'Pliegos Tarifarios (Las Condes)'!$A:$A,0))</f>
        <v>11182.895645500001</v>
      </c>
      <c r="P2285" s="19">
        <f>H2285*INDEX('Pliegos Tarifarios (Las Condes)'!$E:$E,MATCH($B2285,'Pliegos Tarifarios (Las Condes)'!$A:$A,0))</f>
        <v>3570.6816772000002</v>
      </c>
      <c r="Q2285" s="19" cm="1">
        <f t="array" ref="Q2285">H2285*_xlfn.IFS(H2285&lt;=350,INDEX('Pliegos Tarifarios (Las Condes)'!$F:$F,MATCH($B2285,'Pliegos Tarifarios (Las Condes)'!$A:$A,0)),H2285&lt;=500,INDEX('Pliegos Tarifarios (Las Condes)'!$G:$G,MATCH($B2285,'Pliegos Tarifarios (Las Condes)'!$A:$A,0)),H2285&lt;=1000,INDEX('Pliegos Tarifarios (Las Condes)'!$H:$H,MATCH($B2285,'Pliegos Tarifarios (Las Condes)'!$A:$A,0)),H2285&lt;=5000,INDEX('Pliegos Tarifarios (Las Condes)'!$I:$I,MATCH($B2285,'Pliegos Tarifarios (Las Condes)'!$A:$A,0)),H2285&gt;5000,INDEX('Pliegos Tarifarios (Las Condes)'!$J:$J,MATCH($B2285,'Pliegos Tarifarios (Las Condes)'!$A:$A,0)))/1.19</f>
        <v>181.90914823529414</v>
      </c>
      <c r="R2285" s="19">
        <f>INDEX('Pliegos Tarifarios (Las Condes)'!$K:$K,MATCH($B2285,'Pliegos Tarifarios (Las Condes)'!$A:$A,0))</f>
        <v>724.74800000000005</v>
      </c>
      <c r="S2285" s="21">
        <f t="shared" si="108"/>
        <v>51206.336605235294</v>
      </c>
      <c r="T2285" s="21">
        <f t="shared" si="109"/>
        <v>9729.2039549947058</v>
      </c>
      <c r="U2285" s="19">
        <v>0</v>
      </c>
      <c r="V2285" s="21">
        <f t="shared" si="110"/>
        <v>60935.540560230002</v>
      </c>
    </row>
    <row r="2286" spans="1:22" x14ac:dyDescent="0.3">
      <c r="A2286" s="7" t="s">
        <v>145</v>
      </c>
      <c r="B2286" s="7">
        <v>6</v>
      </c>
      <c r="C2286" s="8" t="s">
        <v>186</v>
      </c>
      <c r="D2286" s="7" t="s">
        <v>241</v>
      </c>
      <c r="E2286" s="7" t="s">
        <v>121</v>
      </c>
      <c r="F2286" s="8" t="s">
        <v>140</v>
      </c>
      <c r="G2286" s="7" t="s">
        <v>30</v>
      </c>
      <c r="H2286" s="9">
        <v>274.70150000000001</v>
      </c>
      <c r="I2286" s="9">
        <v>0.76449999999999996</v>
      </c>
      <c r="J2286" s="9">
        <v>0.76449999999999996</v>
      </c>
      <c r="K2286" s="10">
        <v>1</v>
      </c>
      <c r="L2286" s="9">
        <v>8.86</v>
      </c>
      <c r="M2286" s="19">
        <f>H2286*INDEX('Pliegos Tarifarios (Las Condes)'!$B:$B,MATCH($B2286,'Pliegos Tarifarios (Las Condes)'!$A:$A,0))</f>
        <v>32644.976856999998</v>
      </c>
      <c r="N2286" s="19">
        <f>I2286*INDEX('Pliegos Tarifarios (Las Condes)'!$C:$C,MATCH($B2286,'Pliegos Tarifarios (Las Condes)'!$A:$A,0))</f>
        <v>2645.5942974999998</v>
      </c>
      <c r="O2286" s="19">
        <f>J2286*INDEX('Pliegos Tarifarios (Las Condes)'!$D:$D,MATCH($B2286,'Pliegos Tarifarios (Las Condes)'!$A:$A,0))</f>
        <v>10828.7824205</v>
      </c>
      <c r="P2286" s="19">
        <f>H2286*INDEX('Pliegos Tarifarios (Las Condes)'!$E:$E,MATCH($B2286,'Pliegos Tarifarios (Las Condes)'!$A:$A,0))</f>
        <v>3552.4397980000003</v>
      </c>
      <c r="Q2286" s="19" cm="1">
        <f t="array" ref="Q2286">H2286*_xlfn.IFS(H2286&lt;=350,INDEX('Pliegos Tarifarios (Las Condes)'!$F:$F,MATCH($B2286,'Pliegos Tarifarios (Las Condes)'!$A:$A,0)),H2286&lt;=500,INDEX('Pliegos Tarifarios (Las Condes)'!$G:$G,MATCH($B2286,'Pliegos Tarifarios (Las Condes)'!$A:$A,0)),H2286&lt;=1000,INDEX('Pliegos Tarifarios (Las Condes)'!$H:$H,MATCH($B2286,'Pliegos Tarifarios (Las Condes)'!$A:$A,0)),H2286&lt;=5000,INDEX('Pliegos Tarifarios (Las Condes)'!$I:$I,MATCH($B2286,'Pliegos Tarifarios (Las Condes)'!$A:$A,0)),H2286&gt;5000,INDEX('Pliegos Tarifarios (Las Condes)'!$J:$J,MATCH($B2286,'Pliegos Tarifarios (Las Condes)'!$A:$A,0)))/1.19</f>
        <v>180.97981176470591</v>
      </c>
      <c r="R2286" s="19">
        <f>INDEX('Pliegos Tarifarios (Las Condes)'!$K:$K,MATCH($B2286,'Pliegos Tarifarios (Las Condes)'!$A:$A,0))</f>
        <v>724.74800000000005</v>
      </c>
      <c r="S2286" s="21">
        <f t="shared" si="108"/>
        <v>50577.521184764701</v>
      </c>
      <c r="T2286" s="21">
        <f t="shared" si="109"/>
        <v>9609.7290251052927</v>
      </c>
      <c r="U2286" s="19">
        <v>0</v>
      </c>
      <c r="V2286" s="21">
        <f t="shared" si="110"/>
        <v>60187.250209869992</v>
      </c>
    </row>
    <row r="2287" spans="1:22" x14ac:dyDescent="0.3">
      <c r="A2287" s="7" t="s">
        <v>145</v>
      </c>
      <c r="B2287" s="7">
        <v>6</v>
      </c>
      <c r="C2287" s="8" t="s">
        <v>186</v>
      </c>
      <c r="D2287" s="7" t="s">
        <v>242</v>
      </c>
      <c r="E2287" s="7" t="s">
        <v>121</v>
      </c>
      <c r="F2287" s="8" t="s">
        <v>243</v>
      </c>
      <c r="G2287" s="7" t="s">
        <v>30</v>
      </c>
      <c r="H2287" s="9">
        <v>275.4391</v>
      </c>
      <c r="I2287" s="9">
        <v>0.78080000000000005</v>
      </c>
      <c r="J2287" s="9">
        <v>0.75900000000000001</v>
      </c>
      <c r="K2287" s="10">
        <v>0.97207991803278682</v>
      </c>
      <c r="L2287" s="9">
        <v>8.89</v>
      </c>
      <c r="M2287" s="19">
        <f>H2287*INDEX('Pliegos Tarifarios (Las Condes)'!$B:$B,MATCH($B2287,'Pliegos Tarifarios (Las Condes)'!$A:$A,0))</f>
        <v>32732.631765799997</v>
      </c>
      <c r="N2287" s="19">
        <f>I2287*INDEX('Pliegos Tarifarios (Las Condes)'!$C:$C,MATCH($B2287,'Pliegos Tarifarios (Las Condes)'!$A:$A,0))</f>
        <v>2702.0013440000002</v>
      </c>
      <c r="O2287" s="19">
        <f>J2287*INDEX('Pliegos Tarifarios (Las Condes)'!$D:$D,MATCH($B2287,'Pliegos Tarifarios (Las Condes)'!$A:$A,0))</f>
        <v>10750.877511000001</v>
      </c>
      <c r="P2287" s="19">
        <f>H2287*INDEX('Pliegos Tarifarios (Las Condes)'!$E:$E,MATCH($B2287,'Pliegos Tarifarios (Las Condes)'!$A:$A,0))</f>
        <v>3561.9784411999999</v>
      </c>
      <c r="Q2287" s="19" cm="1">
        <f t="array" ref="Q2287">H2287*_xlfn.IFS(H2287&lt;=350,INDEX('Pliegos Tarifarios (Las Condes)'!$F:$F,MATCH($B2287,'Pliegos Tarifarios (Las Condes)'!$A:$A,0)),H2287&lt;=500,INDEX('Pliegos Tarifarios (Las Condes)'!$G:$G,MATCH($B2287,'Pliegos Tarifarios (Las Condes)'!$A:$A,0)),H2287&lt;=1000,INDEX('Pliegos Tarifarios (Las Condes)'!$H:$H,MATCH($B2287,'Pliegos Tarifarios (Las Condes)'!$A:$A,0)),H2287&lt;=5000,INDEX('Pliegos Tarifarios (Las Condes)'!$I:$I,MATCH($B2287,'Pliegos Tarifarios (Las Condes)'!$A:$A,0)),H2287&gt;5000,INDEX('Pliegos Tarifarios (Las Condes)'!$J:$J,MATCH($B2287,'Pliegos Tarifarios (Las Condes)'!$A:$A,0)))/1.19</f>
        <v>181.46576000000002</v>
      </c>
      <c r="R2287" s="19">
        <f>INDEX('Pliegos Tarifarios (Las Condes)'!$K:$K,MATCH($B2287,'Pliegos Tarifarios (Las Condes)'!$A:$A,0))</f>
        <v>724.74800000000005</v>
      </c>
      <c r="S2287" s="21">
        <f t="shared" si="108"/>
        <v>50653.702821999992</v>
      </c>
      <c r="T2287" s="21">
        <f t="shared" si="109"/>
        <v>9624.203536179999</v>
      </c>
      <c r="U2287" s="19">
        <v>0</v>
      </c>
      <c r="V2287" s="21">
        <f t="shared" si="110"/>
        <v>60277.906358179993</v>
      </c>
    </row>
    <row r="2288" spans="1:22" x14ac:dyDescent="0.3">
      <c r="A2288" s="7" t="s">
        <v>145</v>
      </c>
      <c r="B2288" s="7">
        <v>6</v>
      </c>
      <c r="C2288" s="8" t="s">
        <v>186</v>
      </c>
      <c r="D2288" s="7" t="s">
        <v>244</v>
      </c>
      <c r="E2288" s="7" t="s">
        <v>121</v>
      </c>
      <c r="F2288" s="8" t="s">
        <v>245</v>
      </c>
      <c r="G2288" s="7" t="s">
        <v>30</v>
      </c>
      <c r="H2288" s="9">
        <v>275.1259</v>
      </c>
      <c r="I2288" s="9">
        <v>0.76659999999999995</v>
      </c>
      <c r="J2288" s="9">
        <v>0.74880000000000002</v>
      </c>
      <c r="K2288" s="10">
        <v>0.9767805896164885</v>
      </c>
      <c r="L2288" s="9">
        <v>8.8800000000000008</v>
      </c>
      <c r="M2288" s="19">
        <f>H2288*INDEX('Pliegos Tarifarios (Las Condes)'!$B:$B,MATCH($B2288,'Pliegos Tarifarios (Las Condes)'!$A:$A,0))</f>
        <v>32695.4117042</v>
      </c>
      <c r="N2288" s="19">
        <f>I2288*INDEX('Pliegos Tarifarios (Las Condes)'!$C:$C,MATCH($B2288,'Pliegos Tarifarios (Las Condes)'!$A:$A,0))</f>
        <v>2652.8614629999997</v>
      </c>
      <c r="O2288" s="19">
        <f>J2288*INDEX('Pliegos Tarifarios (Las Condes)'!$D:$D,MATCH($B2288,'Pliegos Tarifarios (Las Condes)'!$A:$A,0))</f>
        <v>10606.3993152</v>
      </c>
      <c r="P2288" s="19">
        <f>H2288*INDEX('Pliegos Tarifarios (Las Condes)'!$E:$E,MATCH($B2288,'Pliegos Tarifarios (Las Condes)'!$A:$A,0))</f>
        <v>3557.9281387999999</v>
      </c>
      <c r="Q2288" s="19" cm="1">
        <f t="array" ref="Q2288">H2288*_xlfn.IFS(H2288&lt;=350,INDEX('Pliegos Tarifarios (Las Condes)'!$F:$F,MATCH($B2288,'Pliegos Tarifarios (Las Condes)'!$A:$A,0)),H2288&lt;=500,INDEX('Pliegos Tarifarios (Las Condes)'!$G:$G,MATCH($B2288,'Pliegos Tarifarios (Las Condes)'!$A:$A,0)),H2288&lt;=1000,INDEX('Pliegos Tarifarios (Las Condes)'!$H:$H,MATCH($B2288,'Pliegos Tarifarios (Las Condes)'!$A:$A,0)),H2288&lt;=5000,INDEX('Pliegos Tarifarios (Las Condes)'!$I:$I,MATCH($B2288,'Pliegos Tarifarios (Las Condes)'!$A:$A,0)),H2288&gt;5000,INDEX('Pliegos Tarifarios (Las Condes)'!$J:$J,MATCH($B2288,'Pliegos Tarifarios (Las Condes)'!$A:$A,0)))/1.19</f>
        <v>181.25941647058826</v>
      </c>
      <c r="R2288" s="19">
        <f>INDEX('Pliegos Tarifarios (Las Condes)'!$K:$K,MATCH($B2288,'Pliegos Tarifarios (Las Condes)'!$A:$A,0))</f>
        <v>724.74800000000005</v>
      </c>
      <c r="S2288" s="21">
        <f t="shared" si="108"/>
        <v>50418.608037670587</v>
      </c>
      <c r="T2288" s="21">
        <f t="shared" si="109"/>
        <v>9579.5355271574117</v>
      </c>
      <c r="U2288" s="19">
        <v>0</v>
      </c>
      <c r="V2288" s="21">
        <f t="shared" si="110"/>
        <v>59998.143564828002</v>
      </c>
    </row>
    <row r="2289" spans="1:22" x14ac:dyDescent="0.3">
      <c r="A2289" s="7" t="s">
        <v>145</v>
      </c>
      <c r="B2289" s="7">
        <v>6</v>
      </c>
      <c r="C2289" s="8" t="s">
        <v>186</v>
      </c>
      <c r="D2289" s="7" t="s">
        <v>246</v>
      </c>
      <c r="E2289" s="7" t="s">
        <v>121</v>
      </c>
      <c r="F2289" s="8" t="s">
        <v>247</v>
      </c>
      <c r="G2289" s="7" t="s">
        <v>30</v>
      </c>
      <c r="H2289" s="9">
        <v>274.8854</v>
      </c>
      <c r="I2289" s="9">
        <v>0.76480000000000004</v>
      </c>
      <c r="J2289" s="9">
        <v>0.76339999999999997</v>
      </c>
      <c r="K2289" s="10">
        <v>0.99816945606694552</v>
      </c>
      <c r="L2289" s="9">
        <v>8.8699999999999992</v>
      </c>
      <c r="M2289" s="19">
        <f>H2289*INDEX('Pliegos Tarifarios (Las Condes)'!$B:$B,MATCH($B2289,'Pliegos Tarifarios (Las Condes)'!$A:$A,0))</f>
        <v>32666.831165199997</v>
      </c>
      <c r="N2289" s="19">
        <f>I2289*INDEX('Pliegos Tarifarios (Las Condes)'!$C:$C,MATCH($B2289,'Pliegos Tarifarios (Las Condes)'!$A:$A,0))</f>
        <v>2646.6324639999998</v>
      </c>
      <c r="O2289" s="19">
        <f>J2289*INDEX('Pliegos Tarifarios (Las Condes)'!$D:$D,MATCH($B2289,'Pliegos Tarifarios (Las Condes)'!$A:$A,0))</f>
        <v>10813.201438599999</v>
      </c>
      <c r="P2289" s="19">
        <f>H2289*INDEX('Pliegos Tarifarios (Las Condes)'!$E:$E,MATCH($B2289,'Pliegos Tarifarios (Las Condes)'!$A:$A,0))</f>
        <v>3554.8179928</v>
      </c>
      <c r="Q2289" s="19" cm="1">
        <f t="array" ref="Q2289">H2289*_xlfn.IFS(H2289&lt;=350,INDEX('Pliegos Tarifarios (Las Condes)'!$F:$F,MATCH($B2289,'Pliegos Tarifarios (Las Condes)'!$A:$A,0)),H2289&lt;=500,INDEX('Pliegos Tarifarios (Las Condes)'!$G:$G,MATCH($B2289,'Pliegos Tarifarios (Las Condes)'!$A:$A,0)),H2289&lt;=1000,INDEX('Pliegos Tarifarios (Las Condes)'!$H:$H,MATCH($B2289,'Pliegos Tarifarios (Las Condes)'!$A:$A,0)),H2289&lt;=5000,INDEX('Pliegos Tarifarios (Las Condes)'!$I:$I,MATCH($B2289,'Pliegos Tarifarios (Las Condes)'!$A:$A,0)),H2289&gt;5000,INDEX('Pliegos Tarifarios (Las Condes)'!$J:$J,MATCH($B2289,'Pliegos Tarifarios (Las Condes)'!$A:$A,0)))/1.19</f>
        <v>181.10096941176474</v>
      </c>
      <c r="R2289" s="19">
        <f>INDEX('Pliegos Tarifarios (Las Condes)'!$K:$K,MATCH($B2289,'Pliegos Tarifarios (Las Condes)'!$A:$A,0))</f>
        <v>724.74800000000005</v>
      </c>
      <c r="S2289" s="21">
        <f t="shared" si="108"/>
        <v>50587.33203001177</v>
      </c>
      <c r="T2289" s="21">
        <f t="shared" si="109"/>
        <v>9611.5930857022358</v>
      </c>
      <c r="U2289" s="19">
        <v>0</v>
      </c>
      <c r="V2289" s="21">
        <f t="shared" si="110"/>
        <v>60198.92511571401</v>
      </c>
    </row>
    <row r="2290" spans="1:22" x14ac:dyDescent="0.3">
      <c r="A2290" s="7" t="s">
        <v>145</v>
      </c>
      <c r="B2290" s="7">
        <v>6</v>
      </c>
      <c r="C2290" s="8" t="s">
        <v>186</v>
      </c>
      <c r="D2290" s="7" t="s">
        <v>248</v>
      </c>
      <c r="E2290" s="7" t="s">
        <v>121</v>
      </c>
      <c r="F2290" s="8" t="s">
        <v>249</v>
      </c>
      <c r="G2290" s="7" t="s">
        <v>30</v>
      </c>
      <c r="H2290" s="9">
        <v>275.0446</v>
      </c>
      <c r="I2290" s="9">
        <v>0.76910000000000001</v>
      </c>
      <c r="J2290" s="9">
        <v>0.75329999999999997</v>
      </c>
      <c r="K2290" s="10">
        <v>0.97945650760629299</v>
      </c>
      <c r="L2290" s="9">
        <v>8.8699999999999992</v>
      </c>
      <c r="M2290" s="19">
        <f>H2290*INDEX('Pliegos Tarifarios (Las Condes)'!$B:$B,MATCH($B2290,'Pliegos Tarifarios (Las Condes)'!$A:$A,0))</f>
        <v>32685.7501748</v>
      </c>
      <c r="N2290" s="19">
        <f>I2290*INDEX('Pliegos Tarifarios (Las Condes)'!$C:$C,MATCH($B2290,'Pliegos Tarifarios (Las Condes)'!$A:$A,0))</f>
        <v>2661.5128504999998</v>
      </c>
      <c r="O2290" s="19">
        <f>J2290*INDEX('Pliegos Tarifarios (Las Condes)'!$D:$D,MATCH($B2290,'Pliegos Tarifarios (Las Condes)'!$A:$A,0))</f>
        <v>10670.1396957</v>
      </c>
      <c r="P2290" s="19">
        <f>H2290*INDEX('Pliegos Tarifarios (Las Condes)'!$E:$E,MATCH($B2290,'Pliegos Tarifarios (Las Condes)'!$A:$A,0))</f>
        <v>3556.8767672000004</v>
      </c>
      <c r="Q2290" s="19" cm="1">
        <f t="array" ref="Q2290">H2290*_xlfn.IFS(H2290&lt;=350,INDEX('Pliegos Tarifarios (Las Condes)'!$F:$F,MATCH($B2290,'Pliegos Tarifarios (Las Condes)'!$A:$A,0)),H2290&lt;=500,INDEX('Pliegos Tarifarios (Las Condes)'!$G:$G,MATCH($B2290,'Pliegos Tarifarios (Las Condes)'!$A:$A,0)),H2290&lt;=1000,INDEX('Pliegos Tarifarios (Las Condes)'!$H:$H,MATCH($B2290,'Pliegos Tarifarios (Las Condes)'!$A:$A,0)),H2290&lt;=5000,INDEX('Pliegos Tarifarios (Las Condes)'!$I:$I,MATCH($B2290,'Pliegos Tarifarios (Las Condes)'!$A:$A,0)),H2290&gt;5000,INDEX('Pliegos Tarifarios (Las Condes)'!$J:$J,MATCH($B2290,'Pliegos Tarifarios (Las Condes)'!$A:$A,0)))/1.19</f>
        <v>181.20585411764705</v>
      </c>
      <c r="R2290" s="19">
        <f>INDEX('Pliegos Tarifarios (Las Condes)'!$K:$K,MATCH($B2290,'Pliegos Tarifarios (Las Condes)'!$A:$A,0))</f>
        <v>724.74800000000005</v>
      </c>
      <c r="S2290" s="21">
        <f t="shared" si="108"/>
        <v>50480.233342317653</v>
      </c>
      <c r="T2290" s="21">
        <f t="shared" si="109"/>
        <v>9591.2443350403537</v>
      </c>
      <c r="U2290" s="19">
        <v>0</v>
      </c>
      <c r="V2290" s="21">
        <f t="shared" si="110"/>
        <v>60071.477677358009</v>
      </c>
    </row>
    <row r="2291" spans="1:22" x14ac:dyDescent="0.3">
      <c r="A2291" s="7" t="s">
        <v>145</v>
      </c>
      <c r="B2291" s="7">
        <v>6</v>
      </c>
      <c r="C2291" s="8" t="s">
        <v>186</v>
      </c>
      <c r="D2291" s="7" t="s">
        <v>250</v>
      </c>
      <c r="E2291" s="7" t="s">
        <v>121</v>
      </c>
      <c r="F2291" s="8" t="s">
        <v>251</v>
      </c>
      <c r="G2291" s="7" t="s">
        <v>30</v>
      </c>
      <c r="H2291" s="9">
        <v>275.8528</v>
      </c>
      <c r="I2291" s="9">
        <v>0.78959999999999997</v>
      </c>
      <c r="J2291" s="9">
        <v>0.78959999999999997</v>
      </c>
      <c r="K2291" s="10">
        <v>1</v>
      </c>
      <c r="L2291" s="9">
        <v>8.9</v>
      </c>
      <c r="M2291" s="19">
        <f>H2291*INDEX('Pliegos Tarifarios (Las Condes)'!$B:$B,MATCH($B2291,'Pliegos Tarifarios (Las Condes)'!$A:$A,0))</f>
        <v>32781.795046399995</v>
      </c>
      <c r="N2291" s="19">
        <f>I2291*INDEX('Pliegos Tarifarios (Las Condes)'!$C:$C,MATCH($B2291,'Pliegos Tarifarios (Las Condes)'!$A:$A,0))</f>
        <v>2732.4542279999996</v>
      </c>
      <c r="O2291" s="19">
        <f>J2291*INDEX('Pliegos Tarifarios (Las Condes)'!$D:$D,MATCH($B2291,'Pliegos Tarifarios (Las Condes)'!$A:$A,0))</f>
        <v>11184.3120984</v>
      </c>
      <c r="P2291" s="19">
        <f>H2291*INDEX('Pliegos Tarifarios (Las Condes)'!$E:$E,MATCH($B2291,'Pliegos Tarifarios (Las Condes)'!$A:$A,0))</f>
        <v>3567.3284096000002</v>
      </c>
      <c r="Q2291" s="19" cm="1">
        <f t="array" ref="Q2291">H2291*_xlfn.IFS(H2291&lt;=350,INDEX('Pliegos Tarifarios (Las Condes)'!$F:$F,MATCH($B2291,'Pliegos Tarifarios (Las Condes)'!$A:$A,0)),H2291&lt;=500,INDEX('Pliegos Tarifarios (Las Condes)'!$G:$G,MATCH($B2291,'Pliegos Tarifarios (Las Condes)'!$A:$A,0)),H2291&lt;=1000,INDEX('Pliegos Tarifarios (Las Condes)'!$H:$H,MATCH($B2291,'Pliegos Tarifarios (Las Condes)'!$A:$A,0)),H2291&lt;=5000,INDEX('Pliegos Tarifarios (Las Condes)'!$I:$I,MATCH($B2291,'Pliegos Tarifarios (Las Condes)'!$A:$A,0)),H2291&gt;5000,INDEX('Pliegos Tarifarios (Las Condes)'!$J:$J,MATCH($B2291,'Pliegos Tarifarios (Las Condes)'!$A:$A,0)))/1.19</f>
        <v>181.73831529411768</v>
      </c>
      <c r="R2291" s="19">
        <f>INDEX('Pliegos Tarifarios (Las Condes)'!$K:$K,MATCH($B2291,'Pliegos Tarifarios (Las Condes)'!$A:$A,0))</f>
        <v>724.74800000000005</v>
      </c>
      <c r="S2291" s="21">
        <f t="shared" si="108"/>
        <v>51172.376097694112</v>
      </c>
      <c r="T2291" s="21">
        <f t="shared" si="109"/>
        <v>9722.751458561881</v>
      </c>
      <c r="U2291" s="19">
        <v>0</v>
      </c>
      <c r="V2291" s="21">
        <f t="shared" si="110"/>
        <v>60895.127556255989</v>
      </c>
    </row>
    <row r="2292" spans="1:22" x14ac:dyDescent="0.3">
      <c r="A2292" s="7" t="s">
        <v>145</v>
      </c>
      <c r="B2292" s="7">
        <v>6</v>
      </c>
      <c r="C2292" s="8" t="s">
        <v>186</v>
      </c>
      <c r="D2292" s="7" t="s">
        <v>252</v>
      </c>
      <c r="E2292" s="7" t="s">
        <v>121</v>
      </c>
      <c r="F2292" s="8" t="s">
        <v>253</v>
      </c>
      <c r="G2292" s="7" t="s">
        <v>30</v>
      </c>
      <c r="H2292" s="9">
        <v>275.64620000000002</v>
      </c>
      <c r="I2292" s="9">
        <v>0.76060000000000005</v>
      </c>
      <c r="J2292" s="9">
        <v>0.7601</v>
      </c>
      <c r="K2292" s="10">
        <v>0.99934262424401776</v>
      </c>
      <c r="L2292" s="9">
        <v>8.89</v>
      </c>
      <c r="M2292" s="19">
        <f>H2292*INDEX('Pliegos Tarifarios (Las Condes)'!$B:$B,MATCH($B2292,'Pliegos Tarifarios (Las Condes)'!$A:$A,0))</f>
        <v>32757.243115600002</v>
      </c>
      <c r="N2292" s="19">
        <f>I2292*INDEX('Pliegos Tarifarios (Las Condes)'!$C:$C,MATCH($B2292,'Pliegos Tarifarios (Las Condes)'!$A:$A,0))</f>
        <v>2632.098133</v>
      </c>
      <c r="O2292" s="19">
        <f>J2292*INDEX('Pliegos Tarifarios (Las Condes)'!$D:$D,MATCH($B2292,'Pliegos Tarifarios (Las Condes)'!$A:$A,0))</f>
        <v>10766.458492900001</v>
      </c>
      <c r="P2292" s="19">
        <f>H2292*INDEX('Pliegos Tarifarios (Las Condes)'!$E:$E,MATCH($B2292,'Pliegos Tarifarios (Las Condes)'!$A:$A,0))</f>
        <v>3564.6566584000002</v>
      </c>
      <c r="Q2292" s="19" cm="1">
        <f t="array" ref="Q2292">H2292*_xlfn.IFS(H2292&lt;=350,INDEX('Pliegos Tarifarios (Las Condes)'!$F:$F,MATCH($B2292,'Pliegos Tarifarios (Las Condes)'!$A:$A,0)),H2292&lt;=500,INDEX('Pliegos Tarifarios (Las Condes)'!$G:$G,MATCH($B2292,'Pliegos Tarifarios (Las Condes)'!$A:$A,0)),H2292&lt;=1000,INDEX('Pliegos Tarifarios (Las Condes)'!$H:$H,MATCH($B2292,'Pliegos Tarifarios (Las Condes)'!$A:$A,0)),H2292&lt;=5000,INDEX('Pliegos Tarifarios (Las Condes)'!$I:$I,MATCH($B2292,'Pliegos Tarifarios (Las Condes)'!$A:$A,0)),H2292&gt;5000,INDEX('Pliegos Tarifarios (Las Condes)'!$J:$J,MATCH($B2292,'Pliegos Tarifarios (Las Condes)'!$A:$A,0)))/1.19</f>
        <v>181.60220235294122</v>
      </c>
      <c r="R2292" s="19">
        <f>INDEX('Pliegos Tarifarios (Las Condes)'!$K:$K,MATCH($B2292,'Pliegos Tarifarios (Las Condes)'!$A:$A,0))</f>
        <v>724.74800000000005</v>
      </c>
      <c r="S2292" s="21">
        <f t="shared" si="108"/>
        <v>50626.806602252946</v>
      </c>
      <c r="T2292" s="21">
        <f t="shared" si="109"/>
        <v>9619.0932544280604</v>
      </c>
      <c r="U2292" s="19">
        <v>0</v>
      </c>
      <c r="V2292" s="21">
        <f t="shared" si="110"/>
        <v>60245.899856681004</v>
      </c>
    </row>
    <row r="2293" spans="1:22" x14ac:dyDescent="0.3">
      <c r="A2293" s="7" t="s">
        <v>145</v>
      </c>
      <c r="B2293" s="7">
        <v>6</v>
      </c>
      <c r="C2293" s="8" t="s">
        <v>186</v>
      </c>
      <c r="D2293" s="7" t="s">
        <v>254</v>
      </c>
      <c r="E2293" s="7" t="s">
        <v>121</v>
      </c>
      <c r="F2293" s="8" t="s">
        <v>255</v>
      </c>
      <c r="G2293" s="7" t="s">
        <v>30</v>
      </c>
      <c r="H2293" s="9">
        <v>275.4597</v>
      </c>
      <c r="I2293" s="9">
        <v>0.77900000000000003</v>
      </c>
      <c r="J2293" s="9">
        <v>0.77900000000000003</v>
      </c>
      <c r="K2293" s="10">
        <v>1</v>
      </c>
      <c r="L2293" s="9">
        <v>8.89</v>
      </c>
      <c r="M2293" s="19">
        <f>H2293*INDEX('Pliegos Tarifarios (Las Condes)'!$B:$B,MATCH($B2293,'Pliegos Tarifarios (Las Condes)'!$A:$A,0))</f>
        <v>32735.079828599999</v>
      </c>
      <c r="N2293" s="19">
        <f>I2293*INDEX('Pliegos Tarifarios (Las Condes)'!$C:$C,MATCH($B2293,'Pliegos Tarifarios (Las Condes)'!$A:$A,0))</f>
        <v>2695.7723449999999</v>
      </c>
      <c r="O2293" s="19">
        <f>J2293*INDEX('Pliegos Tarifarios (Las Condes)'!$D:$D,MATCH($B2293,'Pliegos Tarifarios (Las Condes)'!$A:$A,0))</f>
        <v>11034.168091000001</v>
      </c>
      <c r="P2293" s="19">
        <f>H2293*INDEX('Pliegos Tarifarios (Las Condes)'!$E:$E,MATCH($B2293,'Pliegos Tarifarios (Las Condes)'!$A:$A,0))</f>
        <v>3562.2448404000002</v>
      </c>
      <c r="Q2293" s="19" cm="1">
        <f t="array" ref="Q2293">H2293*_xlfn.IFS(H2293&lt;=350,INDEX('Pliegos Tarifarios (Las Condes)'!$F:$F,MATCH($B2293,'Pliegos Tarifarios (Las Condes)'!$A:$A,0)),H2293&lt;=500,INDEX('Pliegos Tarifarios (Las Condes)'!$G:$G,MATCH($B2293,'Pliegos Tarifarios (Las Condes)'!$A:$A,0)),H2293&lt;=1000,INDEX('Pliegos Tarifarios (Las Condes)'!$H:$H,MATCH($B2293,'Pliegos Tarifarios (Las Condes)'!$A:$A,0)),H2293&lt;=5000,INDEX('Pliegos Tarifarios (Las Condes)'!$I:$I,MATCH($B2293,'Pliegos Tarifarios (Las Condes)'!$A:$A,0)),H2293&gt;5000,INDEX('Pliegos Tarifarios (Las Condes)'!$J:$J,MATCH($B2293,'Pliegos Tarifarios (Las Condes)'!$A:$A,0)))/1.19</f>
        <v>181.4793317647059</v>
      </c>
      <c r="R2293" s="19">
        <f>INDEX('Pliegos Tarifarios (Las Condes)'!$K:$K,MATCH($B2293,'Pliegos Tarifarios (Las Condes)'!$A:$A,0))</f>
        <v>724.74800000000005</v>
      </c>
      <c r="S2293" s="21">
        <f t="shared" si="108"/>
        <v>50933.492436764704</v>
      </c>
      <c r="T2293" s="21">
        <f t="shared" si="109"/>
        <v>9677.3635629852943</v>
      </c>
      <c r="U2293" s="19">
        <v>0</v>
      </c>
      <c r="V2293" s="21">
        <f t="shared" si="110"/>
        <v>60610.855999749998</v>
      </c>
    </row>
    <row r="2294" spans="1:22" x14ac:dyDescent="0.3">
      <c r="A2294" s="7" t="s">
        <v>145</v>
      </c>
      <c r="B2294" s="7">
        <v>6</v>
      </c>
      <c r="C2294" s="8" t="s">
        <v>186</v>
      </c>
      <c r="D2294" s="7" t="s">
        <v>256</v>
      </c>
      <c r="E2294" s="7" t="s">
        <v>121</v>
      </c>
      <c r="F2294" s="8" t="s">
        <v>257</v>
      </c>
      <c r="G2294" s="7" t="s">
        <v>30</v>
      </c>
      <c r="H2294" s="9">
        <v>274.98090000000002</v>
      </c>
      <c r="I2294" s="9">
        <v>0.77880000000000005</v>
      </c>
      <c r="J2294" s="9">
        <v>0.77759999999999996</v>
      </c>
      <c r="K2294" s="10">
        <v>0.99845916795069323</v>
      </c>
      <c r="L2294" s="9">
        <v>8.8699999999999992</v>
      </c>
      <c r="M2294" s="19">
        <f>H2294*INDEX('Pliegos Tarifarios (Las Condes)'!$B:$B,MATCH($B2294,'Pliegos Tarifarios (Las Condes)'!$A:$A,0))</f>
        <v>32678.180194200002</v>
      </c>
      <c r="N2294" s="19">
        <f>I2294*INDEX('Pliegos Tarifarios (Las Condes)'!$C:$C,MATCH($B2294,'Pliegos Tarifarios (Las Condes)'!$A:$A,0))</f>
        <v>2695.080234</v>
      </c>
      <c r="O2294" s="19">
        <f>J2294*INDEX('Pliegos Tarifarios (Las Condes)'!$D:$D,MATCH($B2294,'Pliegos Tarifarios (Las Condes)'!$A:$A,0))</f>
        <v>11014.3377504</v>
      </c>
      <c r="P2294" s="19">
        <f>H2294*INDEX('Pliegos Tarifarios (Las Condes)'!$E:$E,MATCH($B2294,'Pliegos Tarifarios (Las Condes)'!$A:$A,0))</f>
        <v>3556.0529988000003</v>
      </c>
      <c r="Q2294" s="19" cm="1">
        <f t="array" ref="Q2294">H2294*_xlfn.IFS(H2294&lt;=350,INDEX('Pliegos Tarifarios (Las Condes)'!$F:$F,MATCH($B2294,'Pliegos Tarifarios (Las Condes)'!$A:$A,0)),H2294&lt;=500,INDEX('Pliegos Tarifarios (Las Condes)'!$G:$G,MATCH($B2294,'Pliegos Tarifarios (Las Condes)'!$A:$A,0)),H2294&lt;=1000,INDEX('Pliegos Tarifarios (Las Condes)'!$H:$H,MATCH($B2294,'Pliegos Tarifarios (Las Condes)'!$A:$A,0)),H2294&lt;=5000,INDEX('Pliegos Tarifarios (Las Condes)'!$I:$I,MATCH($B2294,'Pliegos Tarifarios (Las Condes)'!$A:$A,0)),H2294&gt;5000,INDEX('Pliegos Tarifarios (Las Condes)'!$J:$J,MATCH($B2294,'Pliegos Tarifarios (Las Condes)'!$A:$A,0)))/1.19</f>
        <v>181.16388705882355</v>
      </c>
      <c r="R2294" s="19">
        <f>INDEX('Pliegos Tarifarios (Las Condes)'!$K:$K,MATCH($B2294,'Pliegos Tarifarios (Las Condes)'!$A:$A,0))</f>
        <v>724.74800000000005</v>
      </c>
      <c r="S2294" s="21">
        <f t="shared" si="108"/>
        <v>50849.563064458824</v>
      </c>
      <c r="T2294" s="21">
        <f t="shared" si="109"/>
        <v>9661.4169822471758</v>
      </c>
      <c r="U2294" s="19">
        <v>0</v>
      </c>
      <c r="V2294" s="21">
        <f t="shared" si="110"/>
        <v>60510.980046705998</v>
      </c>
    </row>
    <row r="2295" spans="1:22" x14ac:dyDescent="0.3">
      <c r="A2295" s="7" t="s">
        <v>145</v>
      </c>
      <c r="B2295" s="7">
        <v>6</v>
      </c>
      <c r="C2295" s="8" t="s">
        <v>186</v>
      </c>
      <c r="D2295" s="7" t="s">
        <v>258</v>
      </c>
      <c r="E2295" s="7" t="s">
        <v>121</v>
      </c>
      <c r="F2295" s="8" t="s">
        <v>259</v>
      </c>
      <c r="G2295" s="7" t="s">
        <v>30</v>
      </c>
      <c r="H2295" s="9">
        <v>275.71420000000001</v>
      </c>
      <c r="I2295" s="9">
        <v>0.77210000000000001</v>
      </c>
      <c r="J2295" s="9">
        <v>0.7611</v>
      </c>
      <c r="K2295" s="10">
        <v>0.98575314078487242</v>
      </c>
      <c r="L2295" s="9">
        <v>8.89</v>
      </c>
      <c r="M2295" s="19">
        <f>H2295*INDEX('Pliegos Tarifarios (Las Condes)'!$B:$B,MATCH($B2295,'Pliegos Tarifarios (Las Condes)'!$A:$A,0))</f>
        <v>32765.324099599999</v>
      </c>
      <c r="N2295" s="19">
        <f>I2295*INDEX('Pliegos Tarifarios (Las Condes)'!$C:$C,MATCH($B2295,'Pliegos Tarifarios (Las Condes)'!$A:$A,0))</f>
        <v>2671.8945155000001</v>
      </c>
      <c r="O2295" s="19">
        <f>J2295*INDEX('Pliegos Tarifarios (Las Condes)'!$D:$D,MATCH($B2295,'Pliegos Tarifarios (Las Condes)'!$A:$A,0))</f>
        <v>10780.623021900001</v>
      </c>
      <c r="P2295" s="19">
        <f>H2295*INDEX('Pliegos Tarifarios (Las Condes)'!$E:$E,MATCH($B2295,'Pliegos Tarifarios (Las Condes)'!$A:$A,0))</f>
        <v>3565.5360344000001</v>
      </c>
      <c r="Q2295" s="19" cm="1">
        <f t="array" ref="Q2295">H2295*_xlfn.IFS(H2295&lt;=350,INDEX('Pliegos Tarifarios (Las Condes)'!$F:$F,MATCH($B2295,'Pliegos Tarifarios (Las Condes)'!$A:$A,0)),H2295&lt;=500,INDEX('Pliegos Tarifarios (Las Condes)'!$G:$G,MATCH($B2295,'Pliegos Tarifarios (Las Condes)'!$A:$A,0)),H2295&lt;=1000,INDEX('Pliegos Tarifarios (Las Condes)'!$H:$H,MATCH($B2295,'Pliegos Tarifarios (Las Condes)'!$A:$A,0)),H2295&lt;=5000,INDEX('Pliegos Tarifarios (Las Condes)'!$I:$I,MATCH($B2295,'Pliegos Tarifarios (Las Condes)'!$A:$A,0)),H2295&gt;5000,INDEX('Pliegos Tarifarios (Las Condes)'!$J:$J,MATCH($B2295,'Pliegos Tarifarios (Las Condes)'!$A:$A,0)))/1.19</f>
        <v>181.6470023529412</v>
      </c>
      <c r="R2295" s="19">
        <f>INDEX('Pliegos Tarifarios (Las Condes)'!$K:$K,MATCH($B2295,'Pliegos Tarifarios (Las Condes)'!$A:$A,0))</f>
        <v>724.74800000000005</v>
      </c>
      <c r="S2295" s="21">
        <f t="shared" si="108"/>
        <v>50689.772673752937</v>
      </c>
      <c r="T2295" s="21">
        <f t="shared" si="109"/>
        <v>9631.0568080130579</v>
      </c>
      <c r="U2295" s="19">
        <v>0</v>
      </c>
      <c r="V2295" s="21">
        <f t="shared" si="110"/>
        <v>60320.829481765992</v>
      </c>
    </row>
    <row r="2296" spans="1:22" x14ac:dyDescent="0.3">
      <c r="A2296" s="7" t="s">
        <v>145</v>
      </c>
      <c r="B2296" s="7">
        <v>6</v>
      </c>
      <c r="C2296" s="8" t="s">
        <v>186</v>
      </c>
      <c r="D2296" s="7" t="s">
        <v>260</v>
      </c>
      <c r="E2296" s="7" t="s">
        <v>121</v>
      </c>
      <c r="F2296" s="8" t="s">
        <v>261</v>
      </c>
      <c r="G2296" s="7" t="s">
        <v>30</v>
      </c>
      <c r="H2296" s="9">
        <v>275.351</v>
      </c>
      <c r="I2296" s="9">
        <v>0.76749999999999996</v>
      </c>
      <c r="J2296" s="9">
        <v>0.73939999999999995</v>
      </c>
      <c r="K2296" s="10">
        <v>0.96338762214983709</v>
      </c>
      <c r="L2296" s="9">
        <v>8.8800000000000008</v>
      </c>
      <c r="M2296" s="19">
        <f>H2296*INDEX('Pliegos Tarifarios (Las Condes)'!$B:$B,MATCH($B2296,'Pliegos Tarifarios (Las Condes)'!$A:$A,0))</f>
        <v>32722.162138</v>
      </c>
      <c r="N2296" s="19">
        <f>I2296*INDEX('Pliegos Tarifarios (Las Condes)'!$C:$C,MATCH($B2296,'Pliegos Tarifarios (Las Condes)'!$A:$A,0))</f>
        <v>2655.9759624999997</v>
      </c>
      <c r="O2296" s="19">
        <f>J2296*INDEX('Pliegos Tarifarios (Las Condes)'!$D:$D,MATCH($B2296,'Pliegos Tarifarios (Las Condes)'!$A:$A,0))</f>
        <v>10473.2527426</v>
      </c>
      <c r="P2296" s="19">
        <f>H2296*INDEX('Pliegos Tarifarios (Las Condes)'!$E:$E,MATCH($B2296,'Pliegos Tarifarios (Las Condes)'!$A:$A,0))</f>
        <v>3560.8391320000001</v>
      </c>
      <c r="Q2296" s="19" cm="1">
        <f t="array" ref="Q2296">H2296*_xlfn.IFS(H2296&lt;=350,INDEX('Pliegos Tarifarios (Las Condes)'!$F:$F,MATCH($B2296,'Pliegos Tarifarios (Las Condes)'!$A:$A,0)),H2296&lt;=500,INDEX('Pliegos Tarifarios (Las Condes)'!$G:$G,MATCH($B2296,'Pliegos Tarifarios (Las Condes)'!$A:$A,0)),H2296&lt;=1000,INDEX('Pliegos Tarifarios (Las Condes)'!$H:$H,MATCH($B2296,'Pliegos Tarifarios (Las Condes)'!$A:$A,0)),H2296&lt;=5000,INDEX('Pliegos Tarifarios (Las Condes)'!$I:$I,MATCH($B2296,'Pliegos Tarifarios (Las Condes)'!$A:$A,0)),H2296&gt;5000,INDEX('Pliegos Tarifarios (Las Condes)'!$J:$J,MATCH($B2296,'Pliegos Tarifarios (Las Condes)'!$A:$A,0)))/1.19</f>
        <v>181.40771764705886</v>
      </c>
      <c r="R2296" s="19">
        <f>INDEX('Pliegos Tarifarios (Las Condes)'!$K:$K,MATCH($B2296,'Pliegos Tarifarios (Las Condes)'!$A:$A,0))</f>
        <v>724.74800000000005</v>
      </c>
      <c r="S2296" s="21">
        <f t="shared" si="108"/>
        <v>50318.385692747062</v>
      </c>
      <c r="T2296" s="21">
        <f t="shared" si="109"/>
        <v>9560.4932816219425</v>
      </c>
      <c r="U2296" s="19">
        <v>0</v>
      </c>
      <c r="V2296" s="21">
        <f t="shared" si="110"/>
        <v>59878.878974369007</v>
      </c>
    </row>
    <row r="2297" spans="1:22" x14ac:dyDescent="0.3">
      <c r="A2297" s="7" t="s">
        <v>145</v>
      </c>
      <c r="B2297" s="7">
        <v>6</v>
      </c>
      <c r="C2297" s="8" t="s">
        <v>186</v>
      </c>
      <c r="D2297" s="7" t="s">
        <v>262</v>
      </c>
      <c r="E2297" s="7" t="s">
        <v>121</v>
      </c>
      <c r="F2297" s="8" t="s">
        <v>263</v>
      </c>
      <c r="G2297" s="7" t="s">
        <v>16</v>
      </c>
      <c r="H2297" s="9">
        <v>2267.6891000000001</v>
      </c>
      <c r="I2297" s="9">
        <v>6.2992999999999997</v>
      </c>
      <c r="J2297" s="9">
        <v>6.1219999999999999</v>
      </c>
      <c r="K2297" s="10">
        <v>0.97185401552553463</v>
      </c>
      <c r="L2297" s="9">
        <v>73.150000000000006</v>
      </c>
      <c r="M2297" s="19">
        <f>H2297*INDEX('Pliegos Tarifarios (Las Condes)'!$B:$B,MATCH($B2297,'Pliegos Tarifarios (Las Condes)'!$A:$A,0))</f>
        <v>269487.63726579997</v>
      </c>
      <c r="N2297" s="19">
        <f>I2297*INDEX('Pliegos Tarifarios (Las Condes)'!$C:$C,MATCH($B2297,'Pliegos Tarifarios (Las Condes)'!$A:$A,0))</f>
        <v>21799.074111499998</v>
      </c>
      <c r="O2297" s="19">
        <f>J2297*INDEX('Pliegos Tarifarios (Las Condes)'!$D:$D,MATCH($B2297,'Pliegos Tarifarios (Las Condes)'!$A:$A,0))</f>
        <v>86715.246538000007</v>
      </c>
      <c r="P2297" s="19">
        <f>H2297*INDEX('Pliegos Tarifarios (Las Condes)'!$E:$E,MATCH($B2297,'Pliegos Tarifarios (Las Condes)'!$A:$A,0))</f>
        <v>29325.755441200003</v>
      </c>
      <c r="Q2297" s="19" cm="1">
        <f t="array" ref="Q2297">H2297*_xlfn.IFS(H2297&lt;=350,INDEX('Pliegos Tarifarios (Las Condes)'!$F:$F,MATCH($B2297,'Pliegos Tarifarios (Las Condes)'!$A:$A,0)),H2297&lt;=500,INDEX('Pliegos Tarifarios (Las Condes)'!$G:$G,MATCH($B2297,'Pliegos Tarifarios (Las Condes)'!$A:$A,0)),H2297&lt;=1000,INDEX('Pliegos Tarifarios (Las Condes)'!$H:$H,MATCH($B2297,'Pliegos Tarifarios (Las Condes)'!$A:$A,0)),H2297&lt;=5000,INDEX('Pliegos Tarifarios (Las Condes)'!$I:$I,MATCH($B2297,'Pliegos Tarifarios (Las Condes)'!$A:$A,0)),H2297&gt;5000,INDEX('Pliegos Tarifarios (Las Condes)'!$J:$J,MATCH($B2297,'Pliegos Tarifarios (Las Condes)'!$A:$A,0)))/1.19</f>
        <v>6804.972921092437</v>
      </c>
      <c r="R2297" s="19">
        <f>INDEX('Pliegos Tarifarios (Las Condes)'!$K:$K,MATCH($B2297,'Pliegos Tarifarios (Las Condes)'!$A:$A,0))</f>
        <v>724.74800000000005</v>
      </c>
      <c r="S2297" s="21">
        <f t="shared" si="108"/>
        <v>414857.4342775924</v>
      </c>
      <c r="T2297" s="21">
        <f t="shared" si="109"/>
        <v>78822.91251274255</v>
      </c>
      <c r="U2297" s="19">
        <v>0</v>
      </c>
      <c r="V2297" s="21">
        <f t="shared" si="110"/>
        <v>493680.34679033497</v>
      </c>
    </row>
    <row r="2298" spans="1:22" x14ac:dyDescent="0.3">
      <c r="A2298" s="7" t="s">
        <v>145</v>
      </c>
      <c r="B2298" s="7">
        <v>6</v>
      </c>
      <c r="C2298" s="8" t="s">
        <v>186</v>
      </c>
      <c r="D2298" s="7" t="s">
        <v>264</v>
      </c>
      <c r="E2298" s="7" t="s">
        <v>121</v>
      </c>
      <c r="F2298" s="8" t="s">
        <v>265</v>
      </c>
      <c r="G2298" s="7" t="s">
        <v>16</v>
      </c>
      <c r="H2298" s="9">
        <v>2266.6241</v>
      </c>
      <c r="I2298" s="9">
        <v>6.3129</v>
      </c>
      <c r="J2298" s="9">
        <v>6.1593</v>
      </c>
      <c r="K2298" s="10">
        <v>0.97566886850734214</v>
      </c>
      <c r="L2298" s="9">
        <v>73.12</v>
      </c>
      <c r="M2298" s="19">
        <f>H2298*INDEX('Pliegos Tarifarios (Las Condes)'!$B:$B,MATCH($B2298,'Pliegos Tarifarios (Las Condes)'!$A:$A,0))</f>
        <v>269361.07479579997</v>
      </c>
      <c r="N2298" s="19">
        <f>I2298*INDEX('Pliegos Tarifarios (Las Condes)'!$C:$C,MATCH($B2298,'Pliegos Tarifarios (Las Condes)'!$A:$A,0))</f>
        <v>21846.1376595</v>
      </c>
      <c r="O2298" s="19">
        <f>J2298*INDEX('Pliegos Tarifarios (Las Condes)'!$D:$D,MATCH($B2298,'Pliegos Tarifarios (Las Condes)'!$A:$A,0))</f>
        <v>87243.583469699995</v>
      </c>
      <c r="P2298" s="19">
        <f>H2298*INDEX('Pliegos Tarifarios (Las Condes)'!$E:$E,MATCH($B2298,'Pliegos Tarifarios (Las Condes)'!$A:$A,0))</f>
        <v>29311.982861200002</v>
      </c>
      <c r="Q2298" s="19" cm="1">
        <f t="array" ref="Q2298">H2298*_xlfn.IFS(H2298&lt;=350,INDEX('Pliegos Tarifarios (Las Condes)'!$F:$F,MATCH($B2298,'Pliegos Tarifarios (Las Condes)'!$A:$A,0)),H2298&lt;=500,INDEX('Pliegos Tarifarios (Las Condes)'!$G:$G,MATCH($B2298,'Pliegos Tarifarios (Las Condes)'!$A:$A,0)),H2298&lt;=1000,INDEX('Pliegos Tarifarios (Las Condes)'!$H:$H,MATCH($B2298,'Pliegos Tarifarios (Las Condes)'!$A:$A,0)),H2298&lt;=5000,INDEX('Pliegos Tarifarios (Las Condes)'!$I:$I,MATCH($B2298,'Pliegos Tarifarios (Las Condes)'!$A:$A,0)),H2298&gt;5000,INDEX('Pliegos Tarifarios (Las Condes)'!$J:$J,MATCH($B2298,'Pliegos Tarifarios (Las Condes)'!$A:$A,0)))/1.19</f>
        <v>6801.777026134454</v>
      </c>
      <c r="R2298" s="19">
        <f>INDEX('Pliegos Tarifarios (Las Condes)'!$K:$K,MATCH($B2298,'Pliegos Tarifarios (Las Condes)'!$A:$A,0))</f>
        <v>724.74800000000005</v>
      </c>
      <c r="S2298" s="21">
        <f t="shared" si="108"/>
        <v>415289.30381233443</v>
      </c>
      <c r="T2298" s="21">
        <f t="shared" si="109"/>
        <v>78904.967724343544</v>
      </c>
      <c r="U2298" s="19">
        <v>0</v>
      </c>
      <c r="V2298" s="21">
        <f t="shared" si="110"/>
        <v>494194.27153667796</v>
      </c>
    </row>
    <row r="2299" spans="1:22" x14ac:dyDescent="0.3">
      <c r="A2299" s="7" t="s">
        <v>145</v>
      </c>
      <c r="B2299" s="7">
        <v>6</v>
      </c>
      <c r="C2299" s="8" t="s">
        <v>186</v>
      </c>
      <c r="D2299" s="7" t="s">
        <v>266</v>
      </c>
      <c r="E2299" s="7" t="s">
        <v>121</v>
      </c>
      <c r="F2299" s="8" t="s">
        <v>267</v>
      </c>
      <c r="G2299" s="7" t="s">
        <v>16</v>
      </c>
      <c r="H2299" s="9">
        <v>2265.0810000000001</v>
      </c>
      <c r="I2299" s="9">
        <v>6.6707000000000001</v>
      </c>
      <c r="J2299" s="9">
        <v>6.2388000000000003</v>
      </c>
      <c r="K2299" s="10">
        <v>0.93525417122640808</v>
      </c>
      <c r="L2299" s="9">
        <v>73.069999999999993</v>
      </c>
      <c r="M2299" s="19">
        <f>H2299*INDEX('Pliegos Tarifarios (Las Condes)'!$B:$B,MATCH($B2299,'Pliegos Tarifarios (Las Condes)'!$A:$A,0))</f>
        <v>269177.695878</v>
      </c>
      <c r="N2299" s="19">
        <f>I2299*INDEX('Pliegos Tarifarios (Las Condes)'!$C:$C,MATCH($B2299,'Pliegos Tarifarios (Las Condes)'!$A:$A,0))</f>
        <v>23084.324238499998</v>
      </c>
      <c r="O2299" s="19">
        <f>J2299*INDEX('Pliegos Tarifarios (Las Condes)'!$D:$D,MATCH($B2299,'Pliegos Tarifarios (Las Condes)'!$A:$A,0))</f>
        <v>88369.663525200012</v>
      </c>
      <c r="P2299" s="19">
        <f>H2299*INDEX('Pliegos Tarifarios (Las Condes)'!$E:$E,MATCH($B2299,'Pliegos Tarifarios (Las Condes)'!$A:$A,0))</f>
        <v>29292.027492000001</v>
      </c>
      <c r="Q2299" s="19" cm="1">
        <f t="array" ref="Q2299">H2299*_xlfn.IFS(H2299&lt;=350,INDEX('Pliegos Tarifarios (Las Condes)'!$F:$F,MATCH($B2299,'Pliegos Tarifarios (Las Condes)'!$A:$A,0)),H2299&lt;=500,INDEX('Pliegos Tarifarios (Las Condes)'!$G:$G,MATCH($B2299,'Pliegos Tarifarios (Las Condes)'!$A:$A,0)),H2299&lt;=1000,INDEX('Pliegos Tarifarios (Las Condes)'!$H:$H,MATCH($B2299,'Pliegos Tarifarios (Las Condes)'!$A:$A,0)),H2299&lt;=5000,INDEX('Pliegos Tarifarios (Las Condes)'!$I:$I,MATCH($B2299,'Pliegos Tarifarios (Las Condes)'!$A:$A,0)),H2299&gt;5000,INDEX('Pliegos Tarifarios (Las Condes)'!$J:$J,MATCH($B2299,'Pliegos Tarifarios (Las Condes)'!$A:$A,0)))/1.19</f>
        <v>6797.146429411765</v>
      </c>
      <c r="R2299" s="19">
        <f>INDEX('Pliegos Tarifarios (Las Condes)'!$K:$K,MATCH($B2299,'Pliegos Tarifarios (Las Condes)'!$A:$A,0))</f>
        <v>724.74800000000005</v>
      </c>
      <c r="S2299" s="21">
        <f t="shared" si="108"/>
        <v>417445.60556311178</v>
      </c>
      <c r="T2299" s="21">
        <f t="shared" si="109"/>
        <v>79314.665056991245</v>
      </c>
      <c r="U2299" s="19">
        <v>0</v>
      </c>
      <c r="V2299" s="21">
        <f t="shared" si="110"/>
        <v>496760.27062010299</v>
      </c>
    </row>
    <row r="2300" spans="1:22" x14ac:dyDescent="0.3">
      <c r="A2300" s="7" t="s">
        <v>145</v>
      </c>
      <c r="B2300" s="7">
        <v>6</v>
      </c>
      <c r="C2300" s="8" t="s">
        <v>186</v>
      </c>
      <c r="D2300" s="7" t="s">
        <v>268</v>
      </c>
      <c r="E2300" s="7" t="s">
        <v>121</v>
      </c>
      <c r="F2300" s="8" t="s">
        <v>269</v>
      </c>
      <c r="G2300" s="7" t="s">
        <v>16</v>
      </c>
      <c r="H2300" s="9">
        <v>754.07299999999998</v>
      </c>
      <c r="I2300" s="9">
        <v>2.1253000000000002</v>
      </c>
      <c r="J2300" s="9">
        <v>2.0701000000000001</v>
      </c>
      <c r="K2300" s="10">
        <v>0.97402719616054201</v>
      </c>
      <c r="L2300" s="9">
        <v>24.32</v>
      </c>
      <c r="M2300" s="19">
        <f>H2300*INDEX('Pliegos Tarifarios (Las Condes)'!$B:$B,MATCH($B2300,'Pliegos Tarifarios (Las Condes)'!$A:$A,0))</f>
        <v>89612.527173999988</v>
      </c>
      <c r="N2300" s="19">
        <f>I2300*INDEX('Pliegos Tarifarios (Las Condes)'!$C:$C,MATCH($B2300,'Pliegos Tarifarios (Las Condes)'!$A:$A,0))</f>
        <v>7354.7175415000002</v>
      </c>
      <c r="O2300" s="19">
        <f>J2300*INDEX('Pliegos Tarifarios (Las Condes)'!$D:$D,MATCH($B2300,'Pliegos Tarifarios (Las Condes)'!$A:$A,0))</f>
        <v>29321.991482900001</v>
      </c>
      <c r="P2300" s="19">
        <f>H2300*INDEX('Pliegos Tarifarios (Las Condes)'!$E:$E,MATCH($B2300,'Pliegos Tarifarios (Las Condes)'!$A:$A,0))</f>
        <v>9751.6720359999999</v>
      </c>
      <c r="Q2300" s="19" cm="1">
        <f t="array" ref="Q2300">H2300*_xlfn.IFS(H2300&lt;=350,INDEX('Pliegos Tarifarios (Las Condes)'!$F:$F,MATCH($B2300,'Pliegos Tarifarios (Las Condes)'!$A:$A,0)),H2300&lt;=500,INDEX('Pliegos Tarifarios (Las Condes)'!$G:$G,MATCH($B2300,'Pliegos Tarifarios (Las Condes)'!$A:$A,0)),H2300&lt;=1000,INDEX('Pliegos Tarifarios (Las Condes)'!$H:$H,MATCH($B2300,'Pliegos Tarifarios (Las Condes)'!$A:$A,0)),H2300&lt;=5000,INDEX('Pliegos Tarifarios (Las Condes)'!$I:$I,MATCH($B2300,'Pliegos Tarifarios (Las Condes)'!$A:$A,0)),H2300&gt;5000,INDEX('Pliegos Tarifarios (Las Condes)'!$J:$J,MATCH($B2300,'Pliegos Tarifarios (Las Condes)'!$A:$A,0)))/1.19</f>
        <v>1768.5863386554624</v>
      </c>
      <c r="R2300" s="19">
        <f>INDEX('Pliegos Tarifarios (Las Condes)'!$K:$K,MATCH($B2300,'Pliegos Tarifarios (Las Condes)'!$A:$A,0))</f>
        <v>724.74800000000005</v>
      </c>
      <c r="S2300" s="21">
        <f t="shared" si="108"/>
        <v>138534.24257305544</v>
      </c>
      <c r="T2300" s="21">
        <f t="shared" si="109"/>
        <v>26321.506088880535</v>
      </c>
      <c r="U2300" s="19">
        <v>0</v>
      </c>
      <c r="V2300" s="21">
        <f t="shared" si="110"/>
        <v>164855.74866193597</v>
      </c>
    </row>
    <row r="2301" spans="1:22" x14ac:dyDescent="0.3">
      <c r="A2301" s="7" t="s">
        <v>145</v>
      </c>
      <c r="B2301" s="7">
        <v>6</v>
      </c>
      <c r="C2301" s="8" t="s">
        <v>186</v>
      </c>
      <c r="D2301" s="7" t="s">
        <v>270</v>
      </c>
      <c r="E2301" s="7" t="s">
        <v>121</v>
      </c>
      <c r="F2301" s="8" t="s">
        <v>271</v>
      </c>
      <c r="G2301" s="7" t="s">
        <v>16</v>
      </c>
      <c r="H2301" s="9">
        <v>753.39340000000004</v>
      </c>
      <c r="I2301" s="9">
        <v>2.1126</v>
      </c>
      <c r="J2301" s="9">
        <v>2.0394999999999999</v>
      </c>
      <c r="K2301" s="10">
        <v>0.9653980876644892</v>
      </c>
      <c r="L2301" s="9">
        <v>24.3</v>
      </c>
      <c r="M2301" s="19">
        <f>H2301*INDEX('Pliegos Tarifarios (Las Condes)'!$B:$B,MATCH($B2301,'Pliegos Tarifarios (Las Condes)'!$A:$A,0))</f>
        <v>89531.764869200008</v>
      </c>
      <c r="N2301" s="19">
        <f>I2301*INDEX('Pliegos Tarifarios (Las Condes)'!$C:$C,MATCH($B2301,'Pliegos Tarifarios (Las Condes)'!$A:$A,0))</f>
        <v>7310.7684929999996</v>
      </c>
      <c r="O2301" s="19">
        <f>J2301*INDEX('Pliegos Tarifarios (Las Condes)'!$D:$D,MATCH($B2301,'Pliegos Tarifarios (Las Condes)'!$A:$A,0))</f>
        <v>28888.556895499998</v>
      </c>
      <c r="P2301" s="19">
        <f>H2301*INDEX('Pliegos Tarifarios (Las Condes)'!$E:$E,MATCH($B2301,'Pliegos Tarifarios (Las Condes)'!$A:$A,0))</f>
        <v>9742.8834488000011</v>
      </c>
      <c r="Q2301" s="19" cm="1">
        <f t="array" ref="Q2301">H2301*_xlfn.IFS(H2301&lt;=350,INDEX('Pliegos Tarifarios (Las Condes)'!$F:$F,MATCH($B2301,'Pliegos Tarifarios (Las Condes)'!$A:$A,0)),H2301&lt;=500,INDEX('Pliegos Tarifarios (Las Condes)'!$G:$G,MATCH($B2301,'Pliegos Tarifarios (Las Condes)'!$A:$A,0)),H2301&lt;=1000,INDEX('Pliegos Tarifarios (Las Condes)'!$H:$H,MATCH($B2301,'Pliegos Tarifarios (Las Condes)'!$A:$A,0)),H2301&lt;=5000,INDEX('Pliegos Tarifarios (Las Condes)'!$I:$I,MATCH($B2301,'Pliegos Tarifarios (Las Condes)'!$A:$A,0)),H2301&gt;5000,INDEX('Pliegos Tarifarios (Las Condes)'!$J:$J,MATCH($B2301,'Pliegos Tarifarios (Las Condes)'!$A:$A,0)))/1.19</f>
        <v>1766.992419663866</v>
      </c>
      <c r="R2301" s="19">
        <f>INDEX('Pliegos Tarifarios (Las Condes)'!$K:$K,MATCH($B2301,'Pliegos Tarifarios (Las Condes)'!$A:$A,0))</f>
        <v>724.74800000000005</v>
      </c>
      <c r="S2301" s="21">
        <f t="shared" si="108"/>
        <v>137965.71412616389</v>
      </c>
      <c r="T2301" s="21">
        <f t="shared" si="109"/>
        <v>26213.485683971139</v>
      </c>
      <c r="U2301" s="19">
        <v>0</v>
      </c>
      <c r="V2301" s="21">
        <f t="shared" si="110"/>
        <v>164179.19981013503</v>
      </c>
    </row>
    <row r="2302" spans="1:22" x14ac:dyDescent="0.3">
      <c r="A2302" s="7" t="s">
        <v>145</v>
      </c>
      <c r="B2302" s="7">
        <v>6</v>
      </c>
      <c r="C2302" s="8" t="s">
        <v>186</v>
      </c>
      <c r="D2302" s="7" t="s">
        <v>272</v>
      </c>
      <c r="E2302" s="7" t="s">
        <v>121</v>
      </c>
      <c r="F2302" s="8" t="s">
        <v>273</v>
      </c>
      <c r="G2302" s="7" t="s">
        <v>16</v>
      </c>
      <c r="H2302" s="9">
        <v>754.4991</v>
      </c>
      <c r="I2302" s="9">
        <v>2.1600999999999999</v>
      </c>
      <c r="J2302" s="9">
        <v>2.0768</v>
      </c>
      <c r="K2302" s="10">
        <v>0.96143697051062449</v>
      </c>
      <c r="L2302" s="9">
        <v>24.34</v>
      </c>
      <c r="M2302" s="19">
        <f>H2302*INDEX('Pliegos Tarifarios (Las Condes)'!$B:$B,MATCH($B2302,'Pliegos Tarifarios (Las Condes)'!$A:$A,0))</f>
        <v>89663.164045799989</v>
      </c>
      <c r="N2302" s="19">
        <f>I2302*INDEX('Pliegos Tarifarios (Las Condes)'!$C:$C,MATCH($B2302,'Pliegos Tarifarios (Las Condes)'!$A:$A,0))</f>
        <v>7475.1448554999997</v>
      </c>
      <c r="O2302" s="19">
        <f>J2302*INDEX('Pliegos Tarifarios (Las Condes)'!$D:$D,MATCH($B2302,'Pliegos Tarifarios (Las Condes)'!$A:$A,0))</f>
        <v>29416.893827200001</v>
      </c>
      <c r="P2302" s="19">
        <f>H2302*INDEX('Pliegos Tarifarios (Las Condes)'!$E:$E,MATCH($B2302,'Pliegos Tarifarios (Las Condes)'!$A:$A,0))</f>
        <v>9757.1823612000007</v>
      </c>
      <c r="Q2302" s="19" cm="1">
        <f t="array" ref="Q2302">H2302*_xlfn.IFS(H2302&lt;=350,INDEX('Pliegos Tarifarios (Las Condes)'!$F:$F,MATCH($B2302,'Pliegos Tarifarios (Las Condes)'!$A:$A,0)),H2302&lt;=500,INDEX('Pliegos Tarifarios (Las Condes)'!$G:$G,MATCH($B2302,'Pliegos Tarifarios (Las Condes)'!$A:$A,0)),H2302&lt;=1000,INDEX('Pliegos Tarifarios (Las Condes)'!$H:$H,MATCH($B2302,'Pliegos Tarifarios (Las Condes)'!$A:$A,0)),H2302&lt;=5000,INDEX('Pliegos Tarifarios (Las Condes)'!$I:$I,MATCH($B2302,'Pliegos Tarifarios (Las Condes)'!$A:$A,0)),H2302&gt;5000,INDEX('Pliegos Tarifarios (Las Condes)'!$J:$J,MATCH($B2302,'Pliegos Tarifarios (Las Condes)'!$A:$A,0)))/1.19</f>
        <v>1769.5857042857144</v>
      </c>
      <c r="R2302" s="19">
        <f>INDEX('Pliegos Tarifarios (Las Condes)'!$K:$K,MATCH($B2302,'Pliegos Tarifarios (Las Condes)'!$A:$A,0))</f>
        <v>724.74800000000005</v>
      </c>
      <c r="S2302" s="21">
        <f t="shared" si="108"/>
        <v>138806.7187939857</v>
      </c>
      <c r="T2302" s="21">
        <f t="shared" si="109"/>
        <v>26373.276570857284</v>
      </c>
      <c r="U2302" s="19">
        <v>0</v>
      </c>
      <c r="V2302" s="21">
        <f t="shared" si="110"/>
        <v>165179.99536484299</v>
      </c>
    </row>
    <row r="2303" spans="1:22" x14ac:dyDescent="0.3">
      <c r="A2303" s="7" t="s">
        <v>145</v>
      </c>
      <c r="B2303" s="7">
        <v>6</v>
      </c>
      <c r="C2303" s="8" t="s">
        <v>186</v>
      </c>
      <c r="D2303" s="7" t="s">
        <v>274</v>
      </c>
      <c r="E2303" s="7" t="s">
        <v>121</v>
      </c>
      <c r="F2303" s="8" t="s">
        <v>275</v>
      </c>
      <c r="G2303" s="7" t="s">
        <v>16</v>
      </c>
      <c r="H2303" s="9">
        <v>755.17219999999998</v>
      </c>
      <c r="I2303" s="9">
        <v>2.0975999999999999</v>
      </c>
      <c r="J2303" s="9">
        <v>2.0600999999999998</v>
      </c>
      <c r="K2303" s="10">
        <v>0.98212242562929053</v>
      </c>
      <c r="L2303" s="9">
        <v>24.36</v>
      </c>
      <c r="M2303" s="19">
        <f>H2303*INDEX('Pliegos Tarifarios (Las Condes)'!$B:$B,MATCH($B2303,'Pliegos Tarifarios (Las Condes)'!$A:$A,0))</f>
        <v>89743.153903599989</v>
      </c>
      <c r="N2303" s="19">
        <f>I2303*INDEX('Pliegos Tarifarios (Las Condes)'!$C:$C,MATCH($B2303,'Pliegos Tarifarios (Las Condes)'!$A:$A,0))</f>
        <v>7258.8601679999992</v>
      </c>
      <c r="O2303" s="19">
        <f>J2303*INDEX('Pliegos Tarifarios (Las Condes)'!$D:$D,MATCH($B2303,'Pliegos Tarifarios (Las Condes)'!$A:$A,0))</f>
        <v>29180.346192899997</v>
      </c>
      <c r="P2303" s="19">
        <f>H2303*INDEX('Pliegos Tarifarios (Las Condes)'!$E:$E,MATCH($B2303,'Pliegos Tarifarios (Las Condes)'!$A:$A,0))</f>
        <v>9765.8868903999992</v>
      </c>
      <c r="Q2303" s="19" cm="1">
        <f t="array" ref="Q2303">H2303*_xlfn.IFS(H2303&lt;=350,INDEX('Pliegos Tarifarios (Las Condes)'!$F:$F,MATCH($B2303,'Pliegos Tarifarios (Las Condes)'!$A:$A,0)),H2303&lt;=500,INDEX('Pliegos Tarifarios (Las Condes)'!$G:$G,MATCH($B2303,'Pliegos Tarifarios (Las Condes)'!$A:$A,0)),H2303&lt;=1000,INDEX('Pliegos Tarifarios (Las Condes)'!$H:$H,MATCH($B2303,'Pliegos Tarifarios (Las Condes)'!$A:$A,0)),H2303&lt;=5000,INDEX('Pliegos Tarifarios (Las Condes)'!$I:$I,MATCH($B2303,'Pliegos Tarifarios (Las Condes)'!$A:$A,0)),H2303&gt;5000,INDEX('Pliegos Tarifarios (Las Condes)'!$J:$J,MATCH($B2303,'Pliegos Tarifarios (Las Condes)'!$A:$A,0)))/1.19</f>
        <v>1771.1643783193279</v>
      </c>
      <c r="R2303" s="19">
        <f>INDEX('Pliegos Tarifarios (Las Condes)'!$K:$K,MATCH($B2303,'Pliegos Tarifarios (Las Condes)'!$A:$A,0))</f>
        <v>724.74800000000005</v>
      </c>
      <c r="S2303" s="21">
        <f t="shared" si="108"/>
        <v>138444.1595332193</v>
      </c>
      <c r="T2303" s="21">
        <f t="shared" si="109"/>
        <v>26304.390311311665</v>
      </c>
      <c r="U2303" s="19">
        <v>0</v>
      </c>
      <c r="V2303" s="21">
        <f t="shared" si="110"/>
        <v>164748.54984453096</v>
      </c>
    </row>
    <row r="2304" spans="1:22" x14ac:dyDescent="0.3">
      <c r="A2304" s="7" t="s">
        <v>145</v>
      </c>
      <c r="B2304" s="7">
        <v>6</v>
      </c>
      <c r="C2304" s="8" t="s">
        <v>186</v>
      </c>
      <c r="D2304" s="7" t="s">
        <v>276</v>
      </c>
      <c r="E2304" s="7" t="s">
        <v>121</v>
      </c>
      <c r="F2304" s="8" t="s">
        <v>277</v>
      </c>
      <c r="G2304" s="7" t="s">
        <v>16</v>
      </c>
      <c r="H2304" s="9">
        <v>755.80139999999994</v>
      </c>
      <c r="I2304" s="9">
        <v>2.1230000000000002</v>
      </c>
      <c r="J2304" s="9">
        <v>2.1230000000000002</v>
      </c>
      <c r="K2304" s="10">
        <v>1</v>
      </c>
      <c r="L2304" s="9">
        <v>24.38</v>
      </c>
      <c r="M2304" s="19">
        <f>H2304*INDEX('Pliegos Tarifarios (Las Condes)'!$B:$B,MATCH($B2304,'Pliegos Tarifarios (Las Condes)'!$A:$A,0))</f>
        <v>89817.926773199986</v>
      </c>
      <c r="N2304" s="19">
        <f>I2304*INDEX('Pliegos Tarifarios (Las Condes)'!$C:$C,MATCH($B2304,'Pliegos Tarifarios (Las Condes)'!$A:$A,0))</f>
        <v>7346.7582650000004</v>
      </c>
      <c r="O2304" s="19">
        <f>J2304*INDEX('Pliegos Tarifarios (Las Condes)'!$D:$D,MATCH($B2304,'Pliegos Tarifarios (Las Condes)'!$A:$A,0))</f>
        <v>30071.295067000003</v>
      </c>
      <c r="P2304" s="19">
        <f>H2304*INDEX('Pliegos Tarifarios (Las Condes)'!$E:$E,MATCH($B2304,'Pliegos Tarifarios (Las Condes)'!$A:$A,0))</f>
        <v>9774.0237047999999</v>
      </c>
      <c r="Q2304" s="19" cm="1">
        <f t="array" ref="Q2304">H2304*_xlfn.IFS(H2304&lt;=350,INDEX('Pliegos Tarifarios (Las Condes)'!$F:$F,MATCH($B2304,'Pliegos Tarifarios (Las Condes)'!$A:$A,0)),H2304&lt;=500,INDEX('Pliegos Tarifarios (Las Condes)'!$G:$G,MATCH($B2304,'Pliegos Tarifarios (Las Condes)'!$A:$A,0)),H2304&lt;=1000,INDEX('Pliegos Tarifarios (Las Condes)'!$H:$H,MATCH($B2304,'Pliegos Tarifarios (Las Condes)'!$A:$A,0)),H2304&lt;=5000,INDEX('Pliegos Tarifarios (Las Condes)'!$I:$I,MATCH($B2304,'Pliegos Tarifarios (Las Condes)'!$A:$A,0)),H2304&gt;5000,INDEX('Pliegos Tarifarios (Las Condes)'!$J:$J,MATCH($B2304,'Pliegos Tarifarios (Las Condes)'!$A:$A,0)))/1.19</f>
        <v>1772.6400902521011</v>
      </c>
      <c r="R2304" s="19">
        <f>INDEX('Pliegos Tarifarios (Las Condes)'!$K:$K,MATCH($B2304,'Pliegos Tarifarios (Las Condes)'!$A:$A,0))</f>
        <v>724.74800000000005</v>
      </c>
      <c r="S2304" s="21">
        <f t="shared" si="108"/>
        <v>139507.39190025209</v>
      </c>
      <c r="T2304" s="21">
        <f t="shared" si="109"/>
        <v>26506.404461047896</v>
      </c>
      <c r="U2304" s="19">
        <v>0</v>
      </c>
      <c r="V2304" s="21">
        <f t="shared" si="110"/>
        <v>166013.79636129999</v>
      </c>
    </row>
    <row r="2305" spans="1:22" x14ac:dyDescent="0.3">
      <c r="A2305" s="7" t="s">
        <v>145</v>
      </c>
      <c r="B2305" s="7">
        <v>6</v>
      </c>
      <c r="C2305" s="8" t="s">
        <v>186</v>
      </c>
      <c r="D2305" s="7" t="s">
        <v>278</v>
      </c>
      <c r="E2305" s="7" t="s">
        <v>121</v>
      </c>
      <c r="F2305" s="8" t="s">
        <v>279</v>
      </c>
      <c r="G2305" s="7" t="s">
        <v>16</v>
      </c>
      <c r="H2305" s="9">
        <v>755.4787</v>
      </c>
      <c r="I2305" s="9">
        <v>2.101</v>
      </c>
      <c r="J2305" s="9">
        <v>2.101</v>
      </c>
      <c r="K2305" s="10">
        <v>1</v>
      </c>
      <c r="L2305" s="9">
        <v>24.37</v>
      </c>
      <c r="M2305" s="19">
        <f>H2305*INDEX('Pliegos Tarifarios (Las Condes)'!$B:$B,MATCH($B2305,'Pliegos Tarifarios (Las Condes)'!$A:$A,0))</f>
        <v>89779.577750600001</v>
      </c>
      <c r="N2305" s="19">
        <f>I2305*INDEX('Pliegos Tarifarios (Las Condes)'!$C:$C,MATCH($B2305,'Pliegos Tarifarios (Las Condes)'!$A:$A,0))</f>
        <v>7270.6260549999997</v>
      </c>
      <c r="O2305" s="19">
        <f>J2305*INDEX('Pliegos Tarifarios (Las Condes)'!$D:$D,MATCH($B2305,'Pliegos Tarifarios (Las Condes)'!$A:$A,0))</f>
        <v>29759.675428999999</v>
      </c>
      <c r="P2305" s="19">
        <f>H2305*INDEX('Pliegos Tarifarios (Las Condes)'!$E:$E,MATCH($B2305,'Pliegos Tarifarios (Las Condes)'!$A:$A,0))</f>
        <v>9769.8505483999998</v>
      </c>
      <c r="Q2305" s="19" cm="1">
        <f t="array" ref="Q2305">H2305*_xlfn.IFS(H2305&lt;=350,INDEX('Pliegos Tarifarios (Las Condes)'!$F:$F,MATCH($B2305,'Pliegos Tarifarios (Las Condes)'!$A:$A,0)),H2305&lt;=500,INDEX('Pliegos Tarifarios (Las Condes)'!$G:$G,MATCH($B2305,'Pliegos Tarifarios (Las Condes)'!$A:$A,0)),H2305&lt;=1000,INDEX('Pliegos Tarifarios (Las Condes)'!$H:$H,MATCH($B2305,'Pliegos Tarifarios (Las Condes)'!$A:$A,0)),H2305&lt;=5000,INDEX('Pliegos Tarifarios (Las Condes)'!$I:$I,MATCH($B2305,'Pliegos Tarifarios (Las Condes)'!$A:$A,0)),H2305&gt;5000,INDEX('Pliegos Tarifarios (Las Condes)'!$J:$J,MATCH($B2305,'Pliegos Tarifarios (Las Condes)'!$A:$A,0)))/1.19</f>
        <v>1771.8832367226896</v>
      </c>
      <c r="R2305" s="19">
        <f>INDEX('Pliegos Tarifarios (Las Condes)'!$K:$K,MATCH($B2305,'Pliegos Tarifarios (Las Condes)'!$A:$A,0))</f>
        <v>724.74800000000005</v>
      </c>
      <c r="S2305" s="21">
        <f t="shared" si="108"/>
        <v>139076.36101972268</v>
      </c>
      <c r="T2305" s="21">
        <f t="shared" si="109"/>
        <v>26424.508593747309</v>
      </c>
      <c r="U2305" s="19">
        <v>0</v>
      </c>
      <c r="V2305" s="21">
        <f t="shared" si="110"/>
        <v>165500.86961346999</v>
      </c>
    </row>
    <row r="2306" spans="1:22" x14ac:dyDescent="0.3">
      <c r="A2306" s="7" t="s">
        <v>145</v>
      </c>
      <c r="B2306" s="7">
        <v>6</v>
      </c>
      <c r="C2306" s="8" t="s">
        <v>186</v>
      </c>
      <c r="D2306" s="7" t="s">
        <v>280</v>
      </c>
      <c r="E2306" s="7" t="s">
        <v>121</v>
      </c>
      <c r="F2306" s="8" t="s">
        <v>281</v>
      </c>
      <c r="G2306" s="7" t="s">
        <v>16</v>
      </c>
      <c r="H2306" s="9">
        <v>755.80259999999998</v>
      </c>
      <c r="I2306" s="9">
        <v>2.1084999999999998</v>
      </c>
      <c r="J2306" s="9">
        <v>2.1084999999999998</v>
      </c>
      <c r="K2306" s="10">
        <v>1</v>
      </c>
      <c r="L2306" s="9">
        <v>24.38</v>
      </c>
      <c r="M2306" s="19">
        <f>H2306*INDEX('Pliegos Tarifarios (Las Condes)'!$B:$B,MATCH($B2306,'Pliegos Tarifarios (Las Condes)'!$A:$A,0))</f>
        <v>89818.069378799992</v>
      </c>
      <c r="N2306" s="19">
        <f>I2306*INDEX('Pliegos Tarifarios (Las Condes)'!$C:$C,MATCH($B2306,'Pliegos Tarifarios (Las Condes)'!$A:$A,0))</f>
        <v>7296.580217499999</v>
      </c>
      <c r="O2306" s="19">
        <f>J2306*INDEX('Pliegos Tarifarios (Las Condes)'!$D:$D,MATCH($B2306,'Pliegos Tarifarios (Las Condes)'!$A:$A,0))</f>
        <v>29865.909396499999</v>
      </c>
      <c r="P2306" s="19">
        <f>H2306*INDEX('Pliegos Tarifarios (Las Condes)'!$E:$E,MATCH($B2306,'Pliegos Tarifarios (Las Condes)'!$A:$A,0))</f>
        <v>9774.0392231999995</v>
      </c>
      <c r="Q2306" s="19" cm="1">
        <f t="array" ref="Q2306">H2306*_xlfn.IFS(H2306&lt;=350,INDEX('Pliegos Tarifarios (Las Condes)'!$F:$F,MATCH($B2306,'Pliegos Tarifarios (Las Condes)'!$A:$A,0)),H2306&lt;=500,INDEX('Pliegos Tarifarios (Las Condes)'!$G:$G,MATCH($B2306,'Pliegos Tarifarios (Las Condes)'!$A:$A,0)),H2306&lt;=1000,INDEX('Pliegos Tarifarios (Las Condes)'!$H:$H,MATCH($B2306,'Pliegos Tarifarios (Las Condes)'!$A:$A,0)),H2306&lt;=5000,INDEX('Pliegos Tarifarios (Las Condes)'!$I:$I,MATCH($B2306,'Pliegos Tarifarios (Las Condes)'!$A:$A,0)),H2306&gt;5000,INDEX('Pliegos Tarifarios (Las Condes)'!$J:$J,MATCH($B2306,'Pliegos Tarifarios (Las Condes)'!$A:$A,0)))/1.19</f>
        <v>1772.6429047058825</v>
      </c>
      <c r="R2306" s="19">
        <f>INDEX('Pliegos Tarifarios (Las Condes)'!$K:$K,MATCH($B2306,'Pliegos Tarifarios (Las Condes)'!$A:$A,0))</f>
        <v>724.74800000000005</v>
      </c>
      <c r="S2306" s="21">
        <f t="shared" si="108"/>
        <v>139251.98912070587</v>
      </c>
      <c r="T2306" s="21">
        <f t="shared" si="109"/>
        <v>26457.877932934116</v>
      </c>
      <c r="U2306" s="19">
        <v>0</v>
      </c>
      <c r="V2306" s="21">
        <f t="shared" si="110"/>
        <v>165709.86705363999</v>
      </c>
    </row>
    <row r="2307" spans="1:22" x14ac:dyDescent="0.3">
      <c r="A2307" s="7" t="s">
        <v>145</v>
      </c>
      <c r="B2307" s="7">
        <v>6</v>
      </c>
      <c r="C2307" s="8" t="s">
        <v>186</v>
      </c>
      <c r="D2307" s="7" t="s">
        <v>282</v>
      </c>
      <c r="E2307" s="7" t="s">
        <v>121</v>
      </c>
      <c r="F2307" s="8" t="s">
        <v>283</v>
      </c>
      <c r="G2307" s="7" t="s">
        <v>16</v>
      </c>
      <c r="H2307" s="9">
        <v>754.94970000000001</v>
      </c>
      <c r="I2307" s="9">
        <v>2.0931000000000002</v>
      </c>
      <c r="J2307" s="9">
        <v>2.0790000000000002</v>
      </c>
      <c r="K2307" s="10">
        <v>0.99326358033538775</v>
      </c>
      <c r="L2307" s="9">
        <v>24.35</v>
      </c>
      <c r="M2307" s="19">
        <f>H2307*INDEX('Pliegos Tarifarios (Las Condes)'!$B:$B,MATCH($B2307,'Pliegos Tarifarios (Las Condes)'!$A:$A,0))</f>
        <v>89716.712448599996</v>
      </c>
      <c r="N2307" s="19">
        <f>I2307*INDEX('Pliegos Tarifarios (Las Condes)'!$C:$C,MATCH($B2307,'Pliegos Tarifarios (Las Condes)'!$A:$A,0))</f>
        <v>7243.2876704999999</v>
      </c>
      <c r="O2307" s="19">
        <f>J2307*INDEX('Pliegos Tarifarios (Las Condes)'!$D:$D,MATCH($B2307,'Pliegos Tarifarios (Las Condes)'!$A:$A,0))</f>
        <v>29448.055791000003</v>
      </c>
      <c r="P2307" s="19">
        <f>H2307*INDEX('Pliegos Tarifarios (Las Condes)'!$E:$E,MATCH($B2307,'Pliegos Tarifarios (Las Condes)'!$A:$A,0))</f>
        <v>9763.0095204000008</v>
      </c>
      <c r="Q2307" s="19" cm="1">
        <f t="array" ref="Q2307">H2307*_xlfn.IFS(H2307&lt;=350,INDEX('Pliegos Tarifarios (Las Condes)'!$F:$F,MATCH($B2307,'Pliegos Tarifarios (Las Condes)'!$A:$A,0)),H2307&lt;=500,INDEX('Pliegos Tarifarios (Las Condes)'!$G:$G,MATCH($B2307,'Pliegos Tarifarios (Las Condes)'!$A:$A,0)),H2307&lt;=1000,INDEX('Pliegos Tarifarios (Las Condes)'!$H:$H,MATCH($B2307,'Pliegos Tarifarios (Las Condes)'!$A:$A,0)),H2307&lt;=5000,INDEX('Pliegos Tarifarios (Las Condes)'!$I:$I,MATCH($B2307,'Pliegos Tarifarios (Las Condes)'!$A:$A,0)),H2307&gt;5000,INDEX('Pliegos Tarifarios (Las Condes)'!$J:$J,MATCH($B2307,'Pliegos Tarifarios (Las Condes)'!$A:$A,0)))/1.19</f>
        <v>1770.6425316806726</v>
      </c>
      <c r="R2307" s="19">
        <f>INDEX('Pliegos Tarifarios (Las Condes)'!$K:$K,MATCH($B2307,'Pliegos Tarifarios (Las Condes)'!$A:$A,0))</f>
        <v>724.74800000000005</v>
      </c>
      <c r="S2307" s="21">
        <f t="shared" si="108"/>
        <v>138666.45596218065</v>
      </c>
      <c r="T2307" s="21">
        <f t="shared" si="109"/>
        <v>26346.626632814325</v>
      </c>
      <c r="U2307" s="19">
        <v>0</v>
      </c>
      <c r="V2307" s="21">
        <f t="shared" si="110"/>
        <v>165013.08259499498</v>
      </c>
    </row>
    <row r="2308" spans="1:22" x14ac:dyDescent="0.3">
      <c r="A2308" s="7" t="s">
        <v>145</v>
      </c>
      <c r="B2308" s="7">
        <v>6</v>
      </c>
      <c r="C2308" s="8" t="s">
        <v>186</v>
      </c>
      <c r="D2308" s="7" t="s">
        <v>284</v>
      </c>
      <c r="E2308" s="7" t="s">
        <v>121</v>
      </c>
      <c r="F2308" s="8" t="s">
        <v>285</v>
      </c>
      <c r="G2308" s="7" t="s">
        <v>16</v>
      </c>
      <c r="H2308" s="9">
        <v>754.98509999999999</v>
      </c>
      <c r="I2308" s="9">
        <v>2.0871</v>
      </c>
      <c r="J2308" s="9">
        <v>2.0617000000000001</v>
      </c>
      <c r="K2308" s="10">
        <v>0.98783000335393611</v>
      </c>
      <c r="L2308" s="9">
        <v>24.35</v>
      </c>
      <c r="M2308" s="19">
        <f>H2308*INDEX('Pliegos Tarifarios (Las Condes)'!$B:$B,MATCH($B2308,'Pliegos Tarifarios (Las Condes)'!$A:$A,0))</f>
        <v>89720.919313799997</v>
      </c>
      <c r="N2308" s="19">
        <f>I2308*INDEX('Pliegos Tarifarios (Las Condes)'!$C:$C,MATCH($B2308,'Pliegos Tarifarios (Las Condes)'!$A:$A,0))</f>
        <v>7222.5243404999992</v>
      </c>
      <c r="O2308" s="19">
        <f>J2308*INDEX('Pliegos Tarifarios (Las Condes)'!$D:$D,MATCH($B2308,'Pliegos Tarifarios (Las Condes)'!$A:$A,0))</f>
        <v>29203.009439300004</v>
      </c>
      <c r="P2308" s="19">
        <f>H2308*INDEX('Pliegos Tarifarios (Las Condes)'!$E:$E,MATCH($B2308,'Pliegos Tarifarios (Las Condes)'!$A:$A,0))</f>
        <v>9763.4673132000007</v>
      </c>
      <c r="Q2308" s="19" cm="1">
        <f t="array" ref="Q2308">H2308*_xlfn.IFS(H2308&lt;=350,INDEX('Pliegos Tarifarios (Las Condes)'!$F:$F,MATCH($B2308,'Pliegos Tarifarios (Las Condes)'!$A:$A,0)),H2308&lt;=500,INDEX('Pliegos Tarifarios (Las Condes)'!$G:$G,MATCH($B2308,'Pliegos Tarifarios (Las Condes)'!$A:$A,0)),H2308&lt;=1000,INDEX('Pliegos Tarifarios (Las Condes)'!$H:$H,MATCH($B2308,'Pliegos Tarifarios (Las Condes)'!$A:$A,0)),H2308&lt;=5000,INDEX('Pliegos Tarifarios (Las Condes)'!$I:$I,MATCH($B2308,'Pliegos Tarifarios (Las Condes)'!$A:$A,0)),H2308&gt;5000,INDEX('Pliegos Tarifarios (Las Condes)'!$J:$J,MATCH($B2308,'Pliegos Tarifarios (Las Condes)'!$A:$A,0)))/1.19</f>
        <v>1770.7255580672272</v>
      </c>
      <c r="R2308" s="19">
        <f>INDEX('Pliegos Tarifarios (Las Condes)'!$K:$K,MATCH($B2308,'Pliegos Tarifarios (Las Condes)'!$A:$A,0))</f>
        <v>724.74800000000005</v>
      </c>
      <c r="S2308" s="21">
        <f t="shared" si="108"/>
        <v>138405.39396486722</v>
      </c>
      <c r="T2308" s="21">
        <f t="shared" si="109"/>
        <v>26297.024853324772</v>
      </c>
      <c r="U2308" s="19">
        <v>0</v>
      </c>
      <c r="V2308" s="21">
        <f t="shared" si="110"/>
        <v>164702.418818192</v>
      </c>
    </row>
    <row r="2309" spans="1:22" x14ac:dyDescent="0.3">
      <c r="A2309" s="7" t="s">
        <v>145</v>
      </c>
      <c r="B2309" s="7">
        <v>6</v>
      </c>
      <c r="C2309" s="8" t="s">
        <v>186</v>
      </c>
      <c r="D2309" s="7" t="s">
        <v>286</v>
      </c>
      <c r="E2309" s="7" t="s">
        <v>121</v>
      </c>
      <c r="F2309" s="8" t="s">
        <v>287</v>
      </c>
      <c r="G2309" s="7" t="s">
        <v>16</v>
      </c>
      <c r="H2309" s="9">
        <v>753.52070000000003</v>
      </c>
      <c r="I2309" s="9">
        <v>2.1073</v>
      </c>
      <c r="J2309" s="9">
        <v>2.0724</v>
      </c>
      <c r="K2309" s="10">
        <v>0.98343852322877623</v>
      </c>
      <c r="L2309" s="9">
        <v>24.31</v>
      </c>
      <c r="M2309" s="19">
        <f>H2309*INDEX('Pliegos Tarifarios (Las Condes)'!$B:$B,MATCH($B2309,'Pliegos Tarifarios (Las Condes)'!$A:$A,0))</f>
        <v>89546.892946599997</v>
      </c>
      <c r="N2309" s="19">
        <f>I2309*INDEX('Pliegos Tarifarios (Las Condes)'!$C:$C,MATCH($B2309,'Pliegos Tarifarios (Las Condes)'!$A:$A,0))</f>
        <v>7292.4275514999999</v>
      </c>
      <c r="O2309" s="19">
        <f>J2309*INDEX('Pliegos Tarifarios (Las Condes)'!$D:$D,MATCH($B2309,'Pliegos Tarifarios (Las Condes)'!$A:$A,0))</f>
        <v>29354.569899600003</v>
      </c>
      <c r="P2309" s="19">
        <f>H2309*INDEX('Pliegos Tarifarios (Las Condes)'!$E:$E,MATCH($B2309,'Pliegos Tarifarios (Las Condes)'!$A:$A,0))</f>
        <v>9744.5296924000013</v>
      </c>
      <c r="Q2309" s="19" cm="1">
        <f t="array" ref="Q2309">H2309*_xlfn.IFS(H2309&lt;=350,INDEX('Pliegos Tarifarios (Las Condes)'!$F:$F,MATCH($B2309,'Pliegos Tarifarios (Las Condes)'!$A:$A,0)),H2309&lt;=500,INDEX('Pliegos Tarifarios (Las Condes)'!$G:$G,MATCH($B2309,'Pliegos Tarifarios (Las Condes)'!$A:$A,0)),H2309&lt;=1000,INDEX('Pliegos Tarifarios (Las Condes)'!$H:$H,MATCH($B2309,'Pliegos Tarifarios (Las Condes)'!$A:$A,0)),H2309&lt;=5000,INDEX('Pliegos Tarifarios (Las Condes)'!$I:$I,MATCH($B2309,'Pliegos Tarifarios (Las Condes)'!$A:$A,0)),H2309&gt;5000,INDEX('Pliegos Tarifarios (Las Condes)'!$J:$J,MATCH($B2309,'Pliegos Tarifarios (Las Condes)'!$A:$A,0)))/1.19</f>
        <v>1767.2909863025216</v>
      </c>
      <c r="R2309" s="19">
        <f>INDEX('Pliegos Tarifarios (Las Condes)'!$K:$K,MATCH($B2309,'Pliegos Tarifarios (Las Condes)'!$A:$A,0))</f>
        <v>724.74800000000005</v>
      </c>
      <c r="S2309" s="21">
        <f t="shared" si="108"/>
        <v>138430.45907640251</v>
      </c>
      <c r="T2309" s="21">
        <f t="shared" si="109"/>
        <v>26301.787224516476</v>
      </c>
      <c r="U2309" s="19">
        <v>0</v>
      </c>
      <c r="V2309" s="21">
        <f t="shared" si="110"/>
        <v>164732.24630091898</v>
      </c>
    </row>
    <row r="2310" spans="1:22" x14ac:dyDescent="0.3">
      <c r="A2310" s="7" t="s">
        <v>145</v>
      </c>
      <c r="B2310" s="7">
        <v>6</v>
      </c>
      <c r="C2310" s="8" t="s">
        <v>186</v>
      </c>
      <c r="D2310" s="7" t="s">
        <v>288</v>
      </c>
      <c r="E2310" s="7" t="s">
        <v>121</v>
      </c>
      <c r="F2310" s="8" t="s">
        <v>289</v>
      </c>
      <c r="G2310" s="7" t="s">
        <v>16</v>
      </c>
      <c r="H2310" s="9">
        <v>754.22519999999997</v>
      </c>
      <c r="I2310" s="9">
        <v>2.1551999999999998</v>
      </c>
      <c r="J2310" s="9">
        <v>2.0657000000000001</v>
      </c>
      <c r="K2310" s="10">
        <v>0.95847253155159629</v>
      </c>
      <c r="L2310" s="9">
        <v>24.33</v>
      </c>
      <c r="M2310" s="19">
        <f>H2310*INDEX('Pliegos Tarifarios (Las Condes)'!$B:$B,MATCH($B2310,'Pliegos Tarifarios (Las Condes)'!$A:$A,0))</f>
        <v>89630.61431759999</v>
      </c>
      <c r="N2310" s="19">
        <f>I2310*INDEX('Pliegos Tarifarios (Las Condes)'!$C:$C,MATCH($B2310,'Pliegos Tarifarios (Las Condes)'!$A:$A,0))</f>
        <v>7458.1881359999988</v>
      </c>
      <c r="O2310" s="19">
        <f>J2310*INDEX('Pliegos Tarifarios (Las Condes)'!$D:$D,MATCH($B2310,'Pliegos Tarifarios (Las Condes)'!$A:$A,0))</f>
        <v>29259.667555300002</v>
      </c>
      <c r="P2310" s="19">
        <f>H2310*INDEX('Pliegos Tarifarios (Las Condes)'!$E:$E,MATCH($B2310,'Pliegos Tarifarios (Las Condes)'!$A:$A,0))</f>
        <v>9753.6402863999992</v>
      </c>
      <c r="Q2310" s="19" cm="1">
        <f t="array" ref="Q2310">H2310*_xlfn.IFS(H2310&lt;=350,INDEX('Pliegos Tarifarios (Las Condes)'!$F:$F,MATCH($B2310,'Pliegos Tarifarios (Las Condes)'!$A:$A,0)),H2310&lt;=500,INDEX('Pliegos Tarifarios (Las Condes)'!$G:$G,MATCH($B2310,'Pliegos Tarifarios (Las Condes)'!$A:$A,0)),H2310&lt;=1000,INDEX('Pliegos Tarifarios (Las Condes)'!$H:$H,MATCH($B2310,'Pliegos Tarifarios (Las Condes)'!$A:$A,0)),H2310&lt;=5000,INDEX('Pliegos Tarifarios (Las Condes)'!$I:$I,MATCH($B2310,'Pliegos Tarifarios (Las Condes)'!$A:$A,0)),H2310&gt;5000,INDEX('Pliegos Tarifarios (Las Condes)'!$J:$J,MATCH($B2310,'Pliegos Tarifarios (Las Condes)'!$A:$A,0)))/1.19</f>
        <v>1768.9433052100842</v>
      </c>
      <c r="R2310" s="19">
        <f>INDEX('Pliegos Tarifarios (Las Condes)'!$K:$K,MATCH($B2310,'Pliegos Tarifarios (Las Condes)'!$A:$A,0))</f>
        <v>724.74800000000005</v>
      </c>
      <c r="S2310" s="21">
        <f t="shared" si="108"/>
        <v>138595.80160051008</v>
      </c>
      <c r="T2310" s="21">
        <f t="shared" si="109"/>
        <v>26333.202304096914</v>
      </c>
      <c r="U2310" s="19">
        <v>0</v>
      </c>
      <c r="V2310" s="21">
        <f t="shared" si="110"/>
        <v>164929.003904607</v>
      </c>
    </row>
    <row r="2311" spans="1:22" x14ac:dyDescent="0.3">
      <c r="A2311" s="7" t="s">
        <v>145</v>
      </c>
      <c r="B2311" s="7">
        <v>6</v>
      </c>
      <c r="C2311" s="8" t="s">
        <v>186</v>
      </c>
      <c r="D2311" s="7" t="s">
        <v>290</v>
      </c>
      <c r="E2311" s="7" t="s">
        <v>121</v>
      </c>
      <c r="F2311" s="8" t="s">
        <v>291</v>
      </c>
      <c r="G2311" s="7" t="s">
        <v>16</v>
      </c>
      <c r="H2311" s="9">
        <v>754.86400000000003</v>
      </c>
      <c r="I2311" s="9">
        <v>2.0868000000000002</v>
      </c>
      <c r="J2311" s="9">
        <v>2.0621</v>
      </c>
      <c r="K2311" s="10">
        <v>0.98816369561050399</v>
      </c>
      <c r="L2311" s="9">
        <v>24.35</v>
      </c>
      <c r="M2311" s="19">
        <f>H2311*INDEX('Pliegos Tarifarios (Las Condes)'!$B:$B,MATCH($B2311,'Pliegos Tarifarios (Las Condes)'!$A:$A,0))</f>
        <v>89706.528032000002</v>
      </c>
      <c r="N2311" s="19">
        <f>I2311*INDEX('Pliegos Tarifarios (Las Condes)'!$C:$C,MATCH($B2311,'Pliegos Tarifarios (Las Condes)'!$A:$A,0))</f>
        <v>7221.4861740000006</v>
      </c>
      <c r="O2311" s="19">
        <f>J2311*INDEX('Pliegos Tarifarios (Las Condes)'!$D:$D,MATCH($B2311,'Pliegos Tarifarios (Las Condes)'!$A:$A,0))</f>
        <v>29208.6752509</v>
      </c>
      <c r="P2311" s="19">
        <f>H2311*INDEX('Pliegos Tarifarios (Las Condes)'!$E:$E,MATCH($B2311,'Pliegos Tarifarios (Las Condes)'!$A:$A,0))</f>
        <v>9761.9012480000001</v>
      </c>
      <c r="Q2311" s="19" cm="1">
        <f t="array" ref="Q2311">H2311*_xlfn.IFS(H2311&lt;=350,INDEX('Pliegos Tarifarios (Las Condes)'!$F:$F,MATCH($B2311,'Pliegos Tarifarios (Las Condes)'!$A:$A,0)),H2311&lt;=500,INDEX('Pliegos Tarifarios (Las Condes)'!$G:$G,MATCH($B2311,'Pliegos Tarifarios (Las Condes)'!$A:$A,0)),H2311&lt;=1000,INDEX('Pliegos Tarifarios (Las Condes)'!$H:$H,MATCH($B2311,'Pliegos Tarifarios (Las Condes)'!$A:$A,0)),H2311&lt;=5000,INDEX('Pliegos Tarifarios (Las Condes)'!$I:$I,MATCH($B2311,'Pliegos Tarifarios (Las Condes)'!$A:$A,0)),H2311&gt;5000,INDEX('Pliegos Tarifarios (Las Condes)'!$J:$J,MATCH($B2311,'Pliegos Tarifarios (Las Condes)'!$A:$A,0)))/1.19</f>
        <v>1770.4415327731099</v>
      </c>
      <c r="R2311" s="19">
        <f>INDEX('Pliegos Tarifarios (Las Condes)'!$K:$K,MATCH($B2311,'Pliegos Tarifarios (Las Condes)'!$A:$A,0))</f>
        <v>724.74800000000005</v>
      </c>
      <c r="S2311" s="21">
        <f t="shared" si="108"/>
        <v>138393.78023767311</v>
      </c>
      <c r="T2311" s="21">
        <f t="shared" si="109"/>
        <v>26294.81824515789</v>
      </c>
      <c r="U2311" s="19">
        <v>0</v>
      </c>
      <c r="V2311" s="21">
        <f t="shared" si="110"/>
        <v>164688.598482831</v>
      </c>
    </row>
    <row r="2312" spans="1:22" x14ac:dyDescent="0.3">
      <c r="A2312" s="7" t="s">
        <v>145</v>
      </c>
      <c r="B2312" s="7">
        <v>6</v>
      </c>
      <c r="C2312" s="8" t="s">
        <v>186</v>
      </c>
      <c r="D2312" s="7" t="s">
        <v>292</v>
      </c>
      <c r="E2312" s="7" t="s">
        <v>121</v>
      </c>
      <c r="F2312" s="8" t="s">
        <v>293</v>
      </c>
      <c r="G2312" s="7" t="s">
        <v>16</v>
      </c>
      <c r="H2312" s="9">
        <v>755.59040000000005</v>
      </c>
      <c r="I2312" s="9">
        <v>2.1448999999999998</v>
      </c>
      <c r="J2312" s="9">
        <v>2.0767000000000002</v>
      </c>
      <c r="K2312" s="10">
        <v>0.96820364585761598</v>
      </c>
      <c r="L2312" s="9">
        <v>24.37</v>
      </c>
      <c r="M2312" s="19">
        <f>H2312*INDEX('Pliegos Tarifarios (Las Condes)'!$B:$B,MATCH($B2312,'Pliegos Tarifarios (Las Condes)'!$A:$A,0))</f>
        <v>89792.851955200007</v>
      </c>
      <c r="N2312" s="19">
        <f>I2312*INDEX('Pliegos Tarifarios (Las Condes)'!$C:$C,MATCH($B2312,'Pliegos Tarifarios (Las Condes)'!$A:$A,0))</f>
        <v>7422.5444194999991</v>
      </c>
      <c r="O2312" s="19">
        <f>J2312*INDEX('Pliegos Tarifarios (Las Condes)'!$D:$D,MATCH($B2312,'Pliegos Tarifarios (Las Condes)'!$A:$A,0))</f>
        <v>29415.477374300004</v>
      </c>
      <c r="P2312" s="19">
        <f>H2312*INDEX('Pliegos Tarifarios (Las Condes)'!$E:$E,MATCH($B2312,'Pliegos Tarifarios (Las Condes)'!$A:$A,0))</f>
        <v>9771.2950528000001</v>
      </c>
      <c r="Q2312" s="19" cm="1">
        <f t="array" ref="Q2312">H2312*_xlfn.IFS(H2312&lt;=350,INDEX('Pliegos Tarifarios (Las Condes)'!$F:$F,MATCH($B2312,'Pliegos Tarifarios (Las Condes)'!$A:$A,0)),H2312&lt;=500,INDEX('Pliegos Tarifarios (Las Condes)'!$G:$G,MATCH($B2312,'Pliegos Tarifarios (Las Condes)'!$A:$A,0)),H2312&lt;=1000,INDEX('Pliegos Tarifarios (Las Condes)'!$H:$H,MATCH($B2312,'Pliegos Tarifarios (Las Condes)'!$A:$A,0)),H2312&lt;=5000,INDEX('Pliegos Tarifarios (Las Condes)'!$I:$I,MATCH($B2312,'Pliegos Tarifarios (Las Condes)'!$A:$A,0)),H2312&gt;5000,INDEX('Pliegos Tarifarios (Las Condes)'!$J:$J,MATCH($B2312,'Pliegos Tarifarios (Las Condes)'!$A:$A,0)))/1.19</f>
        <v>1772.1452154621852</v>
      </c>
      <c r="R2312" s="19">
        <f>INDEX('Pliegos Tarifarios (Las Condes)'!$K:$K,MATCH($B2312,'Pliegos Tarifarios (Las Condes)'!$A:$A,0))</f>
        <v>724.74800000000005</v>
      </c>
      <c r="S2312" s="21">
        <f t="shared" si="108"/>
        <v>138899.06201726221</v>
      </c>
      <c r="T2312" s="21">
        <f t="shared" si="109"/>
        <v>26390.821783279822</v>
      </c>
      <c r="U2312" s="19">
        <v>0</v>
      </c>
      <c r="V2312" s="21">
        <f t="shared" si="110"/>
        <v>165289.88380054204</v>
      </c>
    </row>
    <row r="2313" spans="1:22" x14ac:dyDescent="0.3">
      <c r="A2313" s="7" t="s">
        <v>145</v>
      </c>
      <c r="B2313" s="7">
        <v>6</v>
      </c>
      <c r="C2313" s="8" t="s">
        <v>186</v>
      </c>
      <c r="D2313" s="7" t="s">
        <v>294</v>
      </c>
      <c r="E2313" s="7" t="s">
        <v>121</v>
      </c>
      <c r="F2313" s="8" t="s">
        <v>295</v>
      </c>
      <c r="G2313" s="7" t="s">
        <v>16</v>
      </c>
      <c r="H2313" s="9">
        <v>752.67259999999999</v>
      </c>
      <c r="I2313" s="9">
        <v>2.1454</v>
      </c>
      <c r="J2313" s="9">
        <v>2.1454</v>
      </c>
      <c r="K2313" s="10">
        <v>1</v>
      </c>
      <c r="L2313" s="9">
        <v>24.28</v>
      </c>
      <c r="M2313" s="19">
        <f>H2313*INDEX('Pliegos Tarifarios (Las Condes)'!$B:$B,MATCH($B2313,'Pliegos Tarifarios (Las Condes)'!$A:$A,0))</f>
        <v>89446.106438799994</v>
      </c>
      <c r="N2313" s="19">
        <f>I2313*INDEX('Pliegos Tarifarios (Las Condes)'!$C:$C,MATCH($B2313,'Pliegos Tarifarios (Las Condes)'!$A:$A,0))</f>
        <v>7424.2746969999998</v>
      </c>
      <c r="O2313" s="19">
        <f>J2313*INDEX('Pliegos Tarifarios (Las Condes)'!$D:$D,MATCH($B2313,'Pliegos Tarifarios (Las Condes)'!$A:$A,0))</f>
        <v>30388.580516599999</v>
      </c>
      <c r="P2313" s="19">
        <f>H2313*INDEX('Pliegos Tarifarios (Las Condes)'!$E:$E,MATCH($B2313,'Pliegos Tarifarios (Las Condes)'!$A:$A,0))</f>
        <v>9733.5620632000009</v>
      </c>
      <c r="Q2313" s="19" cm="1">
        <f t="array" ref="Q2313">H2313*_xlfn.IFS(H2313&lt;=350,INDEX('Pliegos Tarifarios (Las Condes)'!$F:$F,MATCH($B2313,'Pliegos Tarifarios (Las Condes)'!$A:$A,0)),H2313&lt;=500,INDEX('Pliegos Tarifarios (Las Condes)'!$G:$G,MATCH($B2313,'Pliegos Tarifarios (Las Condes)'!$A:$A,0)),H2313&lt;=1000,INDEX('Pliegos Tarifarios (Las Condes)'!$H:$H,MATCH($B2313,'Pliegos Tarifarios (Las Condes)'!$A:$A,0)),H2313&lt;=5000,INDEX('Pliegos Tarifarios (Las Condes)'!$I:$I,MATCH($B2313,'Pliegos Tarifarios (Las Condes)'!$A:$A,0)),H2313&gt;5000,INDEX('Pliegos Tarifarios (Las Condes)'!$J:$J,MATCH($B2313,'Pliegos Tarifarios (Las Condes)'!$A:$A,0)))/1.19</f>
        <v>1765.3018710924373</v>
      </c>
      <c r="R2313" s="19">
        <f>INDEX('Pliegos Tarifarios (Las Condes)'!$K:$K,MATCH($B2313,'Pliegos Tarifarios (Las Condes)'!$A:$A,0))</f>
        <v>724.74800000000005</v>
      </c>
      <c r="S2313" s="21">
        <f t="shared" ref="S2313:S2376" si="111">SUM(M2313:R2313)</f>
        <v>139482.57358669242</v>
      </c>
      <c r="T2313" s="21">
        <f t="shared" ref="T2313:T2376" si="112">S2313*0.19</f>
        <v>26501.688981471561</v>
      </c>
      <c r="U2313" s="19">
        <v>0</v>
      </c>
      <c r="V2313" s="21">
        <f t="shared" ref="V2313:V2376" si="113">SUM(S2313:T2313)</f>
        <v>165984.26256816398</v>
      </c>
    </row>
    <row r="2314" spans="1:22" x14ac:dyDescent="0.3">
      <c r="A2314" s="7" t="s">
        <v>145</v>
      </c>
      <c r="B2314" s="7">
        <v>6</v>
      </c>
      <c r="C2314" s="8" t="s">
        <v>186</v>
      </c>
      <c r="D2314" s="7" t="s">
        <v>296</v>
      </c>
      <c r="E2314" s="7" t="s">
        <v>121</v>
      </c>
      <c r="F2314" s="8" t="s">
        <v>297</v>
      </c>
      <c r="G2314" s="7" t="s">
        <v>16</v>
      </c>
      <c r="H2314" s="9">
        <v>753.66459999999995</v>
      </c>
      <c r="I2314" s="9">
        <v>2.1480999999999999</v>
      </c>
      <c r="J2314" s="9">
        <v>2.0589</v>
      </c>
      <c r="K2314" s="10">
        <v>0.95847493133466788</v>
      </c>
      <c r="L2314" s="9">
        <v>24.31</v>
      </c>
      <c r="M2314" s="19">
        <f>H2314*INDEX('Pliegos Tarifarios (Las Condes)'!$B:$B,MATCH($B2314,'Pliegos Tarifarios (Las Condes)'!$A:$A,0))</f>
        <v>89563.993734799995</v>
      </c>
      <c r="N2314" s="19">
        <f>I2314*INDEX('Pliegos Tarifarios (Las Condes)'!$C:$C,MATCH($B2314,'Pliegos Tarifarios (Las Condes)'!$A:$A,0))</f>
        <v>7433.6181954999993</v>
      </c>
      <c r="O2314" s="19">
        <f>J2314*INDEX('Pliegos Tarifarios (Las Condes)'!$D:$D,MATCH($B2314,'Pliegos Tarifarios (Las Condes)'!$A:$A,0))</f>
        <v>29163.348758100001</v>
      </c>
      <c r="P2314" s="19">
        <f>H2314*INDEX('Pliegos Tarifarios (Las Condes)'!$E:$E,MATCH($B2314,'Pliegos Tarifarios (Las Condes)'!$A:$A,0))</f>
        <v>9746.3906071999991</v>
      </c>
      <c r="Q2314" s="19" cm="1">
        <f t="array" ref="Q2314">H2314*_xlfn.IFS(H2314&lt;=350,INDEX('Pliegos Tarifarios (Las Condes)'!$F:$F,MATCH($B2314,'Pliegos Tarifarios (Las Condes)'!$A:$A,0)),H2314&lt;=500,INDEX('Pliegos Tarifarios (Las Condes)'!$G:$G,MATCH($B2314,'Pliegos Tarifarios (Las Condes)'!$A:$A,0)),H2314&lt;=1000,INDEX('Pliegos Tarifarios (Las Condes)'!$H:$H,MATCH($B2314,'Pliegos Tarifarios (Las Condes)'!$A:$A,0)),H2314&lt;=5000,INDEX('Pliegos Tarifarios (Las Condes)'!$I:$I,MATCH($B2314,'Pliegos Tarifarios (Las Condes)'!$A:$A,0)),H2314&gt;5000,INDEX('Pliegos Tarifarios (Las Condes)'!$J:$J,MATCH($B2314,'Pliegos Tarifarios (Las Condes)'!$A:$A,0)))/1.19</f>
        <v>1767.6284862184875</v>
      </c>
      <c r="R2314" s="19">
        <f>INDEX('Pliegos Tarifarios (Las Condes)'!$K:$K,MATCH($B2314,'Pliegos Tarifarios (Las Condes)'!$A:$A,0))</f>
        <v>724.74800000000005</v>
      </c>
      <c r="S2314" s="21">
        <f t="shared" si="111"/>
        <v>138399.72778181848</v>
      </c>
      <c r="T2314" s="21">
        <f t="shared" si="112"/>
        <v>26295.948278545511</v>
      </c>
      <c r="U2314" s="19">
        <v>0</v>
      </c>
      <c r="V2314" s="21">
        <f t="shared" si="113"/>
        <v>164695.676060364</v>
      </c>
    </row>
    <row r="2315" spans="1:22" x14ac:dyDescent="0.3">
      <c r="A2315" s="7" t="s">
        <v>145</v>
      </c>
      <c r="B2315" s="7">
        <v>6</v>
      </c>
      <c r="C2315" s="8" t="s">
        <v>186</v>
      </c>
      <c r="D2315" s="7" t="s">
        <v>298</v>
      </c>
      <c r="E2315" s="7" t="s">
        <v>121</v>
      </c>
      <c r="F2315" s="8" t="s">
        <v>299</v>
      </c>
      <c r="G2315" s="7" t="s">
        <v>16</v>
      </c>
      <c r="H2315" s="9">
        <v>757.09849999999994</v>
      </c>
      <c r="I2315" s="9">
        <v>2.1315</v>
      </c>
      <c r="J2315" s="9">
        <v>2.0859999999999999</v>
      </c>
      <c r="K2315" s="10">
        <v>0.97865353037766822</v>
      </c>
      <c r="L2315" s="9">
        <v>24.42</v>
      </c>
      <c r="M2315" s="19">
        <f>H2315*INDEX('Pliegos Tarifarios (Las Condes)'!$B:$B,MATCH($B2315,'Pliegos Tarifarios (Las Condes)'!$A:$A,0))</f>
        <v>89972.071542999984</v>
      </c>
      <c r="N2315" s="19">
        <f>I2315*INDEX('Pliegos Tarifarios (Las Condes)'!$C:$C,MATCH($B2315,'Pliegos Tarifarios (Las Condes)'!$A:$A,0))</f>
        <v>7376.1729824999993</v>
      </c>
      <c r="O2315" s="19">
        <f>J2315*INDEX('Pliegos Tarifarios (Las Condes)'!$D:$D,MATCH($B2315,'Pliegos Tarifarios (Las Condes)'!$A:$A,0))</f>
        <v>29547.207493999998</v>
      </c>
      <c r="P2315" s="19">
        <f>H2315*INDEX('Pliegos Tarifarios (Las Condes)'!$E:$E,MATCH($B2315,'Pliegos Tarifarios (Las Condes)'!$A:$A,0))</f>
        <v>9790.7978019999991</v>
      </c>
      <c r="Q2315" s="19" cm="1">
        <f t="array" ref="Q2315">H2315*_xlfn.IFS(H2315&lt;=350,INDEX('Pliegos Tarifarios (Las Condes)'!$F:$F,MATCH($B2315,'Pliegos Tarifarios (Las Condes)'!$A:$A,0)),H2315&lt;=500,INDEX('Pliegos Tarifarios (Las Condes)'!$G:$G,MATCH($B2315,'Pliegos Tarifarios (Las Condes)'!$A:$A,0)),H2315&lt;=1000,INDEX('Pliegos Tarifarios (Las Condes)'!$H:$H,MATCH($B2315,'Pliegos Tarifarios (Las Condes)'!$A:$A,0)),H2315&lt;=5000,INDEX('Pliegos Tarifarios (Las Condes)'!$I:$I,MATCH($B2315,'Pliegos Tarifarios (Las Condes)'!$A:$A,0)),H2315&gt;5000,INDEX('Pliegos Tarifarios (Las Condes)'!$J:$J,MATCH($B2315,'Pliegos Tarifarios (Las Condes)'!$A:$A,0)))/1.19</f>
        <v>1775.682280252101</v>
      </c>
      <c r="R2315" s="19">
        <f>INDEX('Pliegos Tarifarios (Las Condes)'!$K:$K,MATCH($B2315,'Pliegos Tarifarios (Las Condes)'!$A:$A,0))</f>
        <v>724.74800000000005</v>
      </c>
      <c r="S2315" s="21">
        <f t="shared" si="111"/>
        <v>139186.68010175208</v>
      </c>
      <c r="T2315" s="21">
        <f t="shared" si="112"/>
        <v>26445.469219332896</v>
      </c>
      <c r="U2315" s="19">
        <v>0</v>
      </c>
      <c r="V2315" s="21">
        <f t="shared" si="113"/>
        <v>165632.14932108496</v>
      </c>
    </row>
    <row r="2316" spans="1:22" x14ac:dyDescent="0.3">
      <c r="A2316" s="7" t="s">
        <v>145</v>
      </c>
      <c r="B2316" s="7">
        <v>6</v>
      </c>
      <c r="C2316" s="8" t="s">
        <v>186</v>
      </c>
      <c r="D2316" s="7" t="s">
        <v>300</v>
      </c>
      <c r="E2316" s="7" t="s">
        <v>121</v>
      </c>
      <c r="F2316" s="8" t="s">
        <v>301</v>
      </c>
      <c r="G2316" s="7" t="s">
        <v>16</v>
      </c>
      <c r="H2316" s="9">
        <v>755.11710000000005</v>
      </c>
      <c r="I2316" s="9">
        <v>2.0969000000000002</v>
      </c>
      <c r="J2316" s="9">
        <v>2.0470999999999999</v>
      </c>
      <c r="K2316" s="10">
        <v>0.9762506557298869</v>
      </c>
      <c r="L2316" s="9">
        <v>24.36</v>
      </c>
      <c r="M2316" s="19">
        <f>H2316*INDEX('Pliegos Tarifarios (Las Condes)'!$B:$B,MATCH($B2316,'Pliegos Tarifarios (Las Condes)'!$A:$A,0))</f>
        <v>89736.605929800004</v>
      </c>
      <c r="N2316" s="19">
        <f>I2316*INDEX('Pliegos Tarifarios (Las Condes)'!$C:$C,MATCH($B2316,'Pliegos Tarifarios (Las Condes)'!$A:$A,0))</f>
        <v>7256.4377795</v>
      </c>
      <c r="O2316" s="19">
        <f>J2316*INDEX('Pliegos Tarifarios (Las Condes)'!$D:$D,MATCH($B2316,'Pliegos Tarifarios (Las Condes)'!$A:$A,0))</f>
        <v>28996.207315899999</v>
      </c>
      <c r="P2316" s="19">
        <f>H2316*INDEX('Pliegos Tarifarios (Las Condes)'!$E:$E,MATCH($B2316,'Pliegos Tarifarios (Las Condes)'!$A:$A,0))</f>
        <v>9765.1743372000001</v>
      </c>
      <c r="Q2316" s="19" cm="1">
        <f t="array" ref="Q2316">H2316*_xlfn.IFS(H2316&lt;=350,INDEX('Pliegos Tarifarios (Las Condes)'!$F:$F,MATCH($B2316,'Pliegos Tarifarios (Las Condes)'!$A:$A,0)),H2316&lt;=500,INDEX('Pliegos Tarifarios (Las Condes)'!$G:$G,MATCH($B2316,'Pliegos Tarifarios (Las Condes)'!$A:$A,0)),H2316&lt;=1000,INDEX('Pliegos Tarifarios (Las Condes)'!$H:$H,MATCH($B2316,'Pliegos Tarifarios (Las Condes)'!$A:$A,0)),H2316&lt;=5000,INDEX('Pliegos Tarifarios (Las Condes)'!$I:$I,MATCH($B2316,'Pliegos Tarifarios (Las Condes)'!$A:$A,0)),H2316&gt;5000,INDEX('Pliegos Tarifarios (Las Condes)'!$J:$J,MATCH($B2316,'Pliegos Tarifarios (Las Condes)'!$A:$A,0)))/1.19</f>
        <v>1771.0351479831936</v>
      </c>
      <c r="R2316" s="19">
        <f>INDEX('Pliegos Tarifarios (Las Condes)'!$K:$K,MATCH($B2316,'Pliegos Tarifarios (Las Condes)'!$A:$A,0))</f>
        <v>724.74800000000005</v>
      </c>
      <c r="S2316" s="21">
        <f t="shared" si="111"/>
        <v>138250.20851038321</v>
      </c>
      <c r="T2316" s="21">
        <f t="shared" si="112"/>
        <v>26267.539616972808</v>
      </c>
      <c r="U2316" s="19">
        <v>0</v>
      </c>
      <c r="V2316" s="21">
        <f t="shared" si="113"/>
        <v>164517.74812735603</v>
      </c>
    </row>
    <row r="2317" spans="1:22" x14ac:dyDescent="0.3">
      <c r="A2317" s="7" t="s">
        <v>145</v>
      </c>
      <c r="B2317" s="7">
        <v>6</v>
      </c>
      <c r="C2317" s="8" t="s">
        <v>186</v>
      </c>
      <c r="D2317" s="7" t="s">
        <v>302</v>
      </c>
      <c r="E2317" s="7" t="s">
        <v>121</v>
      </c>
      <c r="F2317" s="8" t="s">
        <v>303</v>
      </c>
      <c r="G2317" s="7" t="s">
        <v>16</v>
      </c>
      <c r="H2317" s="9">
        <v>754.94799999999998</v>
      </c>
      <c r="I2317" s="9">
        <v>2.1476000000000002</v>
      </c>
      <c r="J2317" s="9">
        <v>2.0499000000000001</v>
      </c>
      <c r="K2317" s="10">
        <v>0.95450735704972989</v>
      </c>
      <c r="L2317" s="9">
        <v>24.35</v>
      </c>
      <c r="M2317" s="19">
        <f>H2317*INDEX('Pliegos Tarifarios (Las Condes)'!$B:$B,MATCH($B2317,'Pliegos Tarifarios (Las Condes)'!$A:$A,0))</f>
        <v>89716.510423999993</v>
      </c>
      <c r="N2317" s="19">
        <f>I2317*INDEX('Pliegos Tarifarios (Las Condes)'!$C:$C,MATCH($B2317,'Pliegos Tarifarios (Las Condes)'!$A:$A,0))</f>
        <v>7431.8879180000004</v>
      </c>
      <c r="O2317" s="19">
        <f>J2317*INDEX('Pliegos Tarifarios (Las Condes)'!$D:$D,MATCH($B2317,'Pliegos Tarifarios (Las Condes)'!$A:$A,0))</f>
        <v>29035.867997100002</v>
      </c>
      <c r="P2317" s="19">
        <f>H2317*INDEX('Pliegos Tarifarios (Las Condes)'!$E:$E,MATCH($B2317,'Pliegos Tarifarios (Las Condes)'!$A:$A,0))</f>
        <v>9762.9875360000005</v>
      </c>
      <c r="Q2317" s="19" cm="1">
        <f t="array" ref="Q2317">H2317*_xlfn.IFS(H2317&lt;=350,INDEX('Pliegos Tarifarios (Las Condes)'!$F:$F,MATCH($B2317,'Pliegos Tarifarios (Las Condes)'!$A:$A,0)),H2317&lt;=500,INDEX('Pliegos Tarifarios (Las Condes)'!$G:$G,MATCH($B2317,'Pliegos Tarifarios (Las Condes)'!$A:$A,0)),H2317&lt;=1000,INDEX('Pliegos Tarifarios (Las Condes)'!$H:$H,MATCH($B2317,'Pliegos Tarifarios (Las Condes)'!$A:$A,0)),H2317&lt;=5000,INDEX('Pliegos Tarifarios (Las Condes)'!$I:$I,MATCH($B2317,'Pliegos Tarifarios (Las Condes)'!$A:$A,0)),H2317&gt;5000,INDEX('Pliegos Tarifarios (Las Condes)'!$J:$J,MATCH($B2317,'Pliegos Tarifarios (Las Condes)'!$A:$A,0)))/1.19</f>
        <v>1770.6385445378155</v>
      </c>
      <c r="R2317" s="19">
        <f>INDEX('Pliegos Tarifarios (Las Condes)'!$K:$K,MATCH($B2317,'Pliegos Tarifarios (Las Condes)'!$A:$A,0))</f>
        <v>724.74800000000005</v>
      </c>
      <c r="S2317" s="21">
        <f t="shared" si="111"/>
        <v>138442.64041963781</v>
      </c>
      <c r="T2317" s="21">
        <f t="shared" si="112"/>
        <v>26304.101679731186</v>
      </c>
      <c r="U2317" s="19">
        <v>0</v>
      </c>
      <c r="V2317" s="21">
        <f t="shared" si="113"/>
        <v>164746.742099369</v>
      </c>
    </row>
    <row r="2318" spans="1:22" x14ac:dyDescent="0.3">
      <c r="A2318" s="7" t="s">
        <v>145</v>
      </c>
      <c r="B2318" s="7">
        <v>6</v>
      </c>
      <c r="C2318" s="8" t="s">
        <v>186</v>
      </c>
      <c r="D2318" s="7" t="s">
        <v>304</v>
      </c>
      <c r="E2318" s="7" t="s">
        <v>121</v>
      </c>
      <c r="F2318" s="8" t="s">
        <v>305</v>
      </c>
      <c r="G2318" s="7" t="s">
        <v>16</v>
      </c>
      <c r="H2318" s="9">
        <v>752.52769999999998</v>
      </c>
      <c r="I2318" s="9">
        <v>2.1105999999999998</v>
      </c>
      <c r="J2318" s="9">
        <v>2.0764999999999998</v>
      </c>
      <c r="K2318" s="10">
        <v>0.98384345683691843</v>
      </c>
      <c r="L2318" s="9">
        <v>24.28</v>
      </c>
      <c r="M2318" s="19">
        <f>H2318*INDEX('Pliegos Tarifarios (Las Condes)'!$B:$B,MATCH($B2318,'Pliegos Tarifarios (Las Condes)'!$A:$A,0))</f>
        <v>89428.886812599987</v>
      </c>
      <c r="N2318" s="19">
        <f>I2318*INDEX('Pliegos Tarifarios (Las Condes)'!$C:$C,MATCH($B2318,'Pliegos Tarifarios (Las Condes)'!$A:$A,0))</f>
        <v>7303.8473829999994</v>
      </c>
      <c r="O2318" s="19">
        <f>J2318*INDEX('Pliegos Tarifarios (Las Condes)'!$D:$D,MATCH($B2318,'Pliegos Tarifarios (Las Condes)'!$A:$A,0))</f>
        <v>29412.644468499999</v>
      </c>
      <c r="P2318" s="19">
        <f>H2318*INDEX('Pliegos Tarifarios (Las Condes)'!$E:$E,MATCH($B2318,'Pliegos Tarifarios (Las Condes)'!$A:$A,0))</f>
        <v>9731.6882163999999</v>
      </c>
      <c r="Q2318" s="19" cm="1">
        <f t="array" ref="Q2318">H2318*_xlfn.IFS(H2318&lt;=350,INDEX('Pliegos Tarifarios (Las Condes)'!$F:$F,MATCH($B2318,'Pliegos Tarifarios (Las Condes)'!$A:$A,0)),H2318&lt;=500,INDEX('Pliegos Tarifarios (Las Condes)'!$G:$G,MATCH($B2318,'Pliegos Tarifarios (Las Condes)'!$A:$A,0)),H2318&lt;=1000,INDEX('Pliegos Tarifarios (Las Condes)'!$H:$H,MATCH($B2318,'Pliegos Tarifarios (Las Condes)'!$A:$A,0)),H2318&lt;=5000,INDEX('Pliegos Tarifarios (Las Condes)'!$I:$I,MATCH($B2318,'Pliegos Tarifarios (Las Condes)'!$A:$A,0)),H2318&gt;5000,INDEX('Pliegos Tarifarios (Las Condes)'!$J:$J,MATCH($B2318,'Pliegos Tarifarios (Las Condes)'!$A:$A,0)))/1.19</f>
        <v>1764.9620257983197</v>
      </c>
      <c r="R2318" s="19">
        <f>INDEX('Pliegos Tarifarios (Las Condes)'!$K:$K,MATCH($B2318,'Pliegos Tarifarios (Las Condes)'!$A:$A,0))</f>
        <v>724.74800000000005</v>
      </c>
      <c r="S2318" s="21">
        <f t="shared" si="111"/>
        <v>138366.77690629833</v>
      </c>
      <c r="T2318" s="21">
        <f t="shared" si="112"/>
        <v>26289.687612196682</v>
      </c>
      <c r="U2318" s="19">
        <v>0</v>
      </c>
      <c r="V2318" s="21">
        <f t="shared" si="113"/>
        <v>164656.46451849502</v>
      </c>
    </row>
    <row r="2319" spans="1:22" x14ac:dyDescent="0.3">
      <c r="A2319" s="7" t="s">
        <v>145</v>
      </c>
      <c r="B2319" s="7">
        <v>6</v>
      </c>
      <c r="C2319" s="8" t="s">
        <v>186</v>
      </c>
      <c r="D2319" s="7" t="s">
        <v>306</v>
      </c>
      <c r="E2319" s="7" t="s">
        <v>121</v>
      </c>
      <c r="F2319" s="8" t="s">
        <v>307</v>
      </c>
      <c r="G2319" s="7" t="s">
        <v>16</v>
      </c>
      <c r="H2319" s="9">
        <v>756.47770000000003</v>
      </c>
      <c r="I2319" s="9">
        <v>2.1417000000000002</v>
      </c>
      <c r="J2319" s="9">
        <v>2.1417000000000002</v>
      </c>
      <c r="K2319" s="10">
        <v>1</v>
      </c>
      <c r="L2319" s="9">
        <v>24.4</v>
      </c>
      <c r="M2319" s="19">
        <f>H2319*INDEX('Pliegos Tarifarios (Las Condes)'!$B:$B,MATCH($B2319,'Pliegos Tarifarios (Las Condes)'!$A:$A,0))</f>
        <v>89898.296912599995</v>
      </c>
      <c r="N2319" s="19">
        <f>I2319*INDEX('Pliegos Tarifarios (Las Condes)'!$C:$C,MATCH($B2319,'Pliegos Tarifarios (Las Condes)'!$A:$A,0))</f>
        <v>7411.4706434999998</v>
      </c>
      <c r="O2319" s="19">
        <f>J2319*INDEX('Pliegos Tarifarios (Las Condes)'!$D:$D,MATCH($B2319,'Pliegos Tarifarios (Las Condes)'!$A:$A,0))</f>
        <v>30336.171759300003</v>
      </c>
      <c r="P2319" s="19">
        <f>H2319*INDEX('Pliegos Tarifarios (Las Condes)'!$E:$E,MATCH($B2319,'Pliegos Tarifarios (Las Condes)'!$A:$A,0))</f>
        <v>9782.7696164000008</v>
      </c>
      <c r="Q2319" s="19" cm="1">
        <f t="array" ref="Q2319">H2319*_xlfn.IFS(H2319&lt;=350,INDEX('Pliegos Tarifarios (Las Condes)'!$F:$F,MATCH($B2319,'Pliegos Tarifarios (Las Condes)'!$A:$A,0)),H2319&lt;=500,INDEX('Pliegos Tarifarios (Las Condes)'!$G:$G,MATCH($B2319,'Pliegos Tarifarios (Las Condes)'!$A:$A,0)),H2319&lt;=1000,INDEX('Pliegos Tarifarios (Las Condes)'!$H:$H,MATCH($B2319,'Pliegos Tarifarios (Las Condes)'!$A:$A,0)),H2319&lt;=5000,INDEX('Pliegos Tarifarios (Las Condes)'!$I:$I,MATCH($B2319,'Pliegos Tarifarios (Las Condes)'!$A:$A,0)),H2319&gt;5000,INDEX('Pliegos Tarifarios (Las Condes)'!$J:$J,MATCH($B2319,'Pliegos Tarifarios (Las Condes)'!$A:$A,0)))/1.19</f>
        <v>1774.2262694957988</v>
      </c>
      <c r="R2319" s="19">
        <f>INDEX('Pliegos Tarifarios (Las Condes)'!$K:$K,MATCH($B2319,'Pliegos Tarifarios (Las Condes)'!$A:$A,0))</f>
        <v>724.74800000000005</v>
      </c>
      <c r="S2319" s="21">
        <f t="shared" si="111"/>
        <v>139927.68320129579</v>
      </c>
      <c r="T2319" s="21">
        <f t="shared" si="112"/>
        <v>26586.259808246199</v>
      </c>
      <c r="U2319" s="19">
        <v>0</v>
      </c>
      <c r="V2319" s="21">
        <f t="shared" si="113"/>
        <v>166513.94300954198</v>
      </c>
    </row>
    <row r="2320" spans="1:22" x14ac:dyDescent="0.3">
      <c r="A2320" s="7" t="s">
        <v>145</v>
      </c>
      <c r="B2320" s="7">
        <v>6</v>
      </c>
      <c r="C2320" s="8" t="s">
        <v>186</v>
      </c>
      <c r="D2320" s="7" t="s">
        <v>308</v>
      </c>
      <c r="E2320" s="7" t="s">
        <v>121</v>
      </c>
      <c r="F2320" s="8" t="s">
        <v>309</v>
      </c>
      <c r="G2320" s="7" t="s">
        <v>16</v>
      </c>
      <c r="H2320" s="9">
        <v>753.57629999999995</v>
      </c>
      <c r="I2320" s="9">
        <v>2.0935000000000001</v>
      </c>
      <c r="J2320" s="9">
        <v>2.0606</v>
      </c>
      <c r="K2320" s="10">
        <v>0.98428469070933833</v>
      </c>
      <c r="L2320" s="9">
        <v>24.31</v>
      </c>
      <c r="M2320" s="19">
        <f>H2320*INDEX('Pliegos Tarifarios (Las Condes)'!$B:$B,MATCH($B2320,'Pliegos Tarifarios (Las Condes)'!$A:$A,0))</f>
        <v>89553.500339399994</v>
      </c>
      <c r="N2320" s="19">
        <f>I2320*INDEX('Pliegos Tarifarios (Las Condes)'!$C:$C,MATCH($B2320,'Pliegos Tarifarios (Las Condes)'!$A:$A,0))</f>
        <v>7244.6718925000005</v>
      </c>
      <c r="O2320" s="19">
        <f>J2320*INDEX('Pliegos Tarifarios (Las Condes)'!$D:$D,MATCH($B2320,'Pliegos Tarifarios (Las Condes)'!$A:$A,0))</f>
        <v>29187.428457400001</v>
      </c>
      <c r="P2320" s="19">
        <f>H2320*INDEX('Pliegos Tarifarios (Las Condes)'!$E:$E,MATCH($B2320,'Pliegos Tarifarios (Las Condes)'!$A:$A,0))</f>
        <v>9745.2487115999993</v>
      </c>
      <c r="Q2320" s="19" cm="1">
        <f t="array" ref="Q2320">H2320*_xlfn.IFS(H2320&lt;=350,INDEX('Pliegos Tarifarios (Las Condes)'!$F:$F,MATCH($B2320,'Pliegos Tarifarios (Las Condes)'!$A:$A,0)),H2320&lt;=500,INDEX('Pliegos Tarifarios (Las Condes)'!$G:$G,MATCH($B2320,'Pliegos Tarifarios (Las Condes)'!$A:$A,0)),H2320&lt;=1000,INDEX('Pliegos Tarifarios (Las Condes)'!$H:$H,MATCH($B2320,'Pliegos Tarifarios (Las Condes)'!$A:$A,0)),H2320&lt;=5000,INDEX('Pliegos Tarifarios (Las Condes)'!$I:$I,MATCH($B2320,'Pliegos Tarifarios (Las Condes)'!$A:$A,0)),H2320&gt;5000,INDEX('Pliegos Tarifarios (Las Condes)'!$J:$J,MATCH($B2320,'Pliegos Tarifarios (Las Condes)'!$A:$A,0)))/1.19</f>
        <v>1767.4213893277315</v>
      </c>
      <c r="R2320" s="19">
        <f>INDEX('Pliegos Tarifarios (Las Condes)'!$K:$K,MATCH($B2320,'Pliegos Tarifarios (Las Condes)'!$A:$A,0))</f>
        <v>724.74800000000005</v>
      </c>
      <c r="S2320" s="21">
        <f t="shared" si="111"/>
        <v>138223.01879022774</v>
      </c>
      <c r="T2320" s="21">
        <f t="shared" si="112"/>
        <v>26262.373570143271</v>
      </c>
      <c r="U2320" s="19">
        <v>0</v>
      </c>
      <c r="V2320" s="21">
        <f t="shared" si="113"/>
        <v>164485.39236037101</v>
      </c>
    </row>
    <row r="2321" spans="1:22" x14ac:dyDescent="0.3">
      <c r="A2321" s="7" t="s">
        <v>145</v>
      </c>
      <c r="B2321" s="7">
        <v>6</v>
      </c>
      <c r="C2321" s="8" t="s">
        <v>186</v>
      </c>
      <c r="D2321" s="7" t="s">
        <v>310</v>
      </c>
      <c r="E2321" s="7" t="s">
        <v>121</v>
      </c>
      <c r="F2321" s="8" t="s">
        <v>311</v>
      </c>
      <c r="G2321" s="7" t="s">
        <v>16</v>
      </c>
      <c r="H2321" s="9">
        <v>754.44090000000006</v>
      </c>
      <c r="I2321" s="9">
        <v>2.0846</v>
      </c>
      <c r="J2321" s="9">
        <v>2.0846</v>
      </c>
      <c r="K2321" s="10">
        <v>1</v>
      </c>
      <c r="L2321" s="9">
        <v>24.34</v>
      </c>
      <c r="M2321" s="19">
        <f>H2321*INDEX('Pliegos Tarifarios (Las Condes)'!$B:$B,MATCH($B2321,'Pliegos Tarifarios (Las Condes)'!$A:$A,0))</f>
        <v>89656.2476742</v>
      </c>
      <c r="N2321" s="19">
        <f>I2321*INDEX('Pliegos Tarifarios (Las Condes)'!$C:$C,MATCH($B2321,'Pliegos Tarifarios (Las Condes)'!$A:$A,0))</f>
        <v>7213.8729530000001</v>
      </c>
      <c r="O2321" s="19">
        <f>J2321*INDEX('Pliegos Tarifarios (Las Condes)'!$D:$D,MATCH($B2321,'Pliegos Tarifarios (Las Condes)'!$A:$A,0))</f>
        <v>29527.377153400001</v>
      </c>
      <c r="P2321" s="19">
        <f>H2321*INDEX('Pliegos Tarifarios (Las Condes)'!$E:$E,MATCH($B2321,'Pliegos Tarifarios (Las Condes)'!$A:$A,0))</f>
        <v>9756.4297188000019</v>
      </c>
      <c r="Q2321" s="19" cm="1">
        <f t="array" ref="Q2321">H2321*_xlfn.IFS(H2321&lt;=350,INDEX('Pliegos Tarifarios (Las Condes)'!$F:$F,MATCH($B2321,'Pliegos Tarifarios (Las Condes)'!$A:$A,0)),H2321&lt;=500,INDEX('Pliegos Tarifarios (Las Condes)'!$G:$G,MATCH($B2321,'Pliegos Tarifarios (Las Condes)'!$A:$A,0)),H2321&lt;=1000,INDEX('Pliegos Tarifarios (Las Condes)'!$H:$H,MATCH($B2321,'Pliegos Tarifarios (Las Condes)'!$A:$A,0)),H2321&lt;=5000,INDEX('Pliegos Tarifarios (Las Condes)'!$I:$I,MATCH($B2321,'Pliegos Tarifarios (Las Condes)'!$A:$A,0)),H2321&gt;5000,INDEX('Pliegos Tarifarios (Las Condes)'!$J:$J,MATCH($B2321,'Pliegos Tarifarios (Las Condes)'!$A:$A,0)))/1.19</f>
        <v>1769.4492032773112</v>
      </c>
      <c r="R2321" s="19">
        <f>INDEX('Pliegos Tarifarios (Las Condes)'!$K:$K,MATCH($B2321,'Pliegos Tarifarios (Las Condes)'!$A:$A,0))</f>
        <v>724.74800000000005</v>
      </c>
      <c r="S2321" s="21">
        <f t="shared" si="111"/>
        <v>138648.12470267728</v>
      </c>
      <c r="T2321" s="21">
        <f t="shared" si="112"/>
        <v>26343.143693508682</v>
      </c>
      <c r="U2321" s="19">
        <v>0</v>
      </c>
      <c r="V2321" s="21">
        <f t="shared" si="113"/>
        <v>164991.26839618594</v>
      </c>
    </row>
    <row r="2322" spans="1:22" x14ac:dyDescent="0.3">
      <c r="A2322" s="7" t="s">
        <v>145</v>
      </c>
      <c r="B2322" s="7">
        <v>6</v>
      </c>
      <c r="C2322" s="8" t="s">
        <v>186</v>
      </c>
      <c r="D2322" s="7" t="s">
        <v>312</v>
      </c>
      <c r="E2322" s="7" t="s">
        <v>121</v>
      </c>
      <c r="F2322" s="8" t="s">
        <v>313</v>
      </c>
      <c r="G2322" s="7" t="s">
        <v>16</v>
      </c>
      <c r="H2322" s="9">
        <v>754.77350000000001</v>
      </c>
      <c r="I2322" s="9">
        <v>2.1122000000000001</v>
      </c>
      <c r="J2322" s="9">
        <v>2.0760999999999998</v>
      </c>
      <c r="K2322" s="10">
        <v>0.98290881545308195</v>
      </c>
      <c r="L2322" s="9">
        <v>24.35</v>
      </c>
      <c r="M2322" s="19">
        <f>H2322*INDEX('Pliegos Tarifarios (Las Condes)'!$B:$B,MATCH($B2322,'Pliegos Tarifarios (Las Condes)'!$A:$A,0))</f>
        <v>89695.773193000001</v>
      </c>
      <c r="N2322" s="19">
        <f>I2322*INDEX('Pliegos Tarifarios (Las Condes)'!$C:$C,MATCH($B2322,'Pliegos Tarifarios (Las Condes)'!$A:$A,0))</f>
        <v>7309.3842709999999</v>
      </c>
      <c r="O2322" s="19">
        <f>J2322*INDEX('Pliegos Tarifarios (Las Condes)'!$D:$D,MATCH($B2322,'Pliegos Tarifarios (Las Condes)'!$A:$A,0))</f>
        <v>29406.978656899999</v>
      </c>
      <c r="P2322" s="19">
        <f>H2322*INDEX('Pliegos Tarifarios (Las Condes)'!$E:$E,MATCH($B2322,'Pliegos Tarifarios (Las Condes)'!$A:$A,0))</f>
        <v>9760.7309020000012</v>
      </c>
      <c r="Q2322" s="19" cm="1">
        <f t="array" ref="Q2322">H2322*_xlfn.IFS(H2322&lt;=350,INDEX('Pliegos Tarifarios (Las Condes)'!$F:$F,MATCH($B2322,'Pliegos Tarifarios (Las Condes)'!$A:$A,0)),H2322&lt;=500,INDEX('Pliegos Tarifarios (Las Condes)'!$G:$G,MATCH($B2322,'Pliegos Tarifarios (Las Condes)'!$A:$A,0)),H2322&lt;=1000,INDEX('Pliegos Tarifarios (Las Condes)'!$H:$H,MATCH($B2322,'Pliegos Tarifarios (Las Condes)'!$A:$A,0)),H2322&lt;=5000,INDEX('Pliegos Tarifarios (Las Condes)'!$I:$I,MATCH($B2322,'Pliegos Tarifarios (Las Condes)'!$A:$A,0)),H2322&gt;5000,INDEX('Pliegos Tarifarios (Las Condes)'!$J:$J,MATCH($B2322,'Pliegos Tarifarios (Las Condes)'!$A:$A,0)))/1.19</f>
        <v>1770.2292760504204</v>
      </c>
      <c r="R2322" s="19">
        <f>INDEX('Pliegos Tarifarios (Las Condes)'!$K:$K,MATCH($B2322,'Pliegos Tarifarios (Las Condes)'!$A:$A,0))</f>
        <v>724.74800000000005</v>
      </c>
      <c r="S2322" s="21">
        <f t="shared" si="111"/>
        <v>138667.8442989504</v>
      </c>
      <c r="T2322" s="21">
        <f t="shared" si="112"/>
        <v>26346.890416800576</v>
      </c>
      <c r="U2322" s="19">
        <v>0</v>
      </c>
      <c r="V2322" s="21">
        <f t="shared" si="113"/>
        <v>165014.73471575096</v>
      </c>
    </row>
    <row r="2323" spans="1:22" x14ac:dyDescent="0.3">
      <c r="A2323" s="7" t="s">
        <v>145</v>
      </c>
      <c r="B2323" s="7">
        <v>6</v>
      </c>
      <c r="C2323" s="8" t="s">
        <v>186</v>
      </c>
      <c r="D2323" s="7" t="s">
        <v>314</v>
      </c>
      <c r="E2323" s="7" t="s">
        <v>121</v>
      </c>
      <c r="F2323" s="8" t="s">
        <v>315</v>
      </c>
      <c r="G2323" s="7" t="s">
        <v>16</v>
      </c>
      <c r="H2323" s="9">
        <v>756.50779999999997</v>
      </c>
      <c r="I2323" s="9">
        <v>2.0748000000000002</v>
      </c>
      <c r="J2323" s="9">
        <v>2.0748000000000002</v>
      </c>
      <c r="K2323" s="10">
        <v>1</v>
      </c>
      <c r="L2323" s="9">
        <v>24.4</v>
      </c>
      <c r="M2323" s="19">
        <f>H2323*INDEX('Pliegos Tarifarios (Las Condes)'!$B:$B,MATCH($B2323,'Pliegos Tarifarios (Las Condes)'!$A:$A,0))</f>
        <v>89901.873936399992</v>
      </c>
      <c r="N2323" s="19">
        <f>I2323*INDEX('Pliegos Tarifarios (Las Condes)'!$C:$C,MATCH($B2323,'Pliegos Tarifarios (Las Condes)'!$A:$A,0))</f>
        <v>7179.9595140000001</v>
      </c>
      <c r="O2323" s="19">
        <f>J2323*INDEX('Pliegos Tarifarios (Las Condes)'!$D:$D,MATCH($B2323,'Pliegos Tarifarios (Las Condes)'!$A:$A,0))</f>
        <v>29388.564769200002</v>
      </c>
      <c r="P2323" s="19">
        <f>H2323*INDEX('Pliegos Tarifarios (Las Condes)'!$E:$E,MATCH($B2323,'Pliegos Tarifarios (Las Condes)'!$A:$A,0))</f>
        <v>9783.1588695999999</v>
      </c>
      <c r="Q2323" s="19" cm="1">
        <f t="array" ref="Q2323">H2323*_xlfn.IFS(H2323&lt;=350,INDEX('Pliegos Tarifarios (Las Condes)'!$F:$F,MATCH($B2323,'Pliegos Tarifarios (Las Condes)'!$A:$A,0)),H2323&lt;=500,INDEX('Pliegos Tarifarios (Las Condes)'!$G:$G,MATCH($B2323,'Pliegos Tarifarios (Las Condes)'!$A:$A,0)),H2323&lt;=1000,INDEX('Pliegos Tarifarios (Las Condes)'!$H:$H,MATCH($B2323,'Pliegos Tarifarios (Las Condes)'!$A:$A,0)),H2323&lt;=5000,INDEX('Pliegos Tarifarios (Las Condes)'!$I:$I,MATCH($B2323,'Pliegos Tarifarios (Las Condes)'!$A:$A,0)),H2323&gt;5000,INDEX('Pliegos Tarifarios (Las Condes)'!$J:$J,MATCH($B2323,'Pliegos Tarifarios (Las Condes)'!$A:$A,0)))/1.19</f>
        <v>1774.2968653781516</v>
      </c>
      <c r="R2323" s="19">
        <f>INDEX('Pliegos Tarifarios (Las Condes)'!$K:$K,MATCH($B2323,'Pliegos Tarifarios (Las Condes)'!$A:$A,0))</f>
        <v>724.74800000000005</v>
      </c>
      <c r="S2323" s="21">
        <f t="shared" si="111"/>
        <v>138752.60195457816</v>
      </c>
      <c r="T2323" s="21">
        <f t="shared" si="112"/>
        <v>26362.994371369852</v>
      </c>
      <c r="U2323" s="19">
        <v>0</v>
      </c>
      <c r="V2323" s="21">
        <f t="shared" si="113"/>
        <v>165115.59632594802</v>
      </c>
    </row>
    <row r="2324" spans="1:22" x14ac:dyDescent="0.3">
      <c r="A2324" s="7" t="s">
        <v>145</v>
      </c>
      <c r="B2324" s="7">
        <v>6</v>
      </c>
      <c r="C2324" s="8" t="s">
        <v>186</v>
      </c>
      <c r="D2324" s="7" t="s">
        <v>316</v>
      </c>
      <c r="E2324" s="7" t="s">
        <v>121</v>
      </c>
      <c r="F2324" s="8" t="s">
        <v>317</v>
      </c>
      <c r="G2324" s="7" t="s">
        <v>16</v>
      </c>
      <c r="H2324" s="9">
        <v>753.53620000000001</v>
      </c>
      <c r="I2324" s="9">
        <v>2.1244000000000001</v>
      </c>
      <c r="J2324" s="9">
        <v>2.0991</v>
      </c>
      <c r="K2324" s="10">
        <v>0.98809075503671617</v>
      </c>
      <c r="L2324" s="9">
        <v>24.31</v>
      </c>
      <c r="M2324" s="19">
        <f>H2324*INDEX('Pliegos Tarifarios (Las Condes)'!$B:$B,MATCH($B2324,'Pliegos Tarifarios (Las Condes)'!$A:$A,0))</f>
        <v>89548.73493559999</v>
      </c>
      <c r="N2324" s="19">
        <f>I2324*INDEX('Pliegos Tarifarios (Las Condes)'!$C:$C,MATCH($B2324,'Pliegos Tarifarios (Las Condes)'!$A:$A,0))</f>
        <v>7351.6030419999997</v>
      </c>
      <c r="O2324" s="19">
        <f>J2324*INDEX('Pliegos Tarifarios (Las Condes)'!$D:$D,MATCH($B2324,'Pliegos Tarifarios (Las Condes)'!$A:$A,0))</f>
        <v>29732.762823900001</v>
      </c>
      <c r="P2324" s="19">
        <f>H2324*INDEX('Pliegos Tarifarios (Las Condes)'!$E:$E,MATCH($B2324,'Pliegos Tarifarios (Las Condes)'!$A:$A,0))</f>
        <v>9744.7301384000002</v>
      </c>
      <c r="Q2324" s="19" cm="1">
        <f t="array" ref="Q2324">H2324*_xlfn.IFS(H2324&lt;=350,INDEX('Pliegos Tarifarios (Las Condes)'!$F:$F,MATCH($B2324,'Pliegos Tarifarios (Las Condes)'!$A:$A,0)),H2324&lt;=500,INDEX('Pliegos Tarifarios (Las Condes)'!$G:$G,MATCH($B2324,'Pliegos Tarifarios (Las Condes)'!$A:$A,0)),H2324&lt;=1000,INDEX('Pliegos Tarifarios (Las Condes)'!$H:$H,MATCH($B2324,'Pliegos Tarifarios (Las Condes)'!$A:$A,0)),H2324&lt;=5000,INDEX('Pliegos Tarifarios (Las Condes)'!$I:$I,MATCH($B2324,'Pliegos Tarifarios (Las Condes)'!$A:$A,0)),H2324&gt;5000,INDEX('Pliegos Tarifarios (Las Condes)'!$J:$J,MATCH($B2324,'Pliegos Tarifarios (Las Condes)'!$A:$A,0)))/1.19</f>
        <v>1767.3273396638656</v>
      </c>
      <c r="R2324" s="19">
        <f>INDEX('Pliegos Tarifarios (Las Condes)'!$K:$K,MATCH($B2324,'Pliegos Tarifarios (Las Condes)'!$A:$A,0))</f>
        <v>724.74800000000005</v>
      </c>
      <c r="S2324" s="21">
        <f t="shared" si="111"/>
        <v>138869.90627956385</v>
      </c>
      <c r="T2324" s="21">
        <f t="shared" si="112"/>
        <v>26385.282193117131</v>
      </c>
      <c r="U2324" s="19">
        <v>0</v>
      </c>
      <c r="V2324" s="21">
        <f t="shared" si="113"/>
        <v>165255.18847268098</v>
      </c>
    </row>
    <row r="2325" spans="1:22" x14ac:dyDescent="0.3">
      <c r="A2325" s="7" t="s">
        <v>145</v>
      </c>
      <c r="B2325" s="7">
        <v>6</v>
      </c>
      <c r="C2325" s="8" t="s">
        <v>186</v>
      </c>
      <c r="D2325" s="7" t="s">
        <v>318</v>
      </c>
      <c r="E2325" s="7" t="s">
        <v>121</v>
      </c>
      <c r="F2325" s="8" t="s">
        <v>319</v>
      </c>
      <c r="G2325" s="7" t="s">
        <v>16</v>
      </c>
      <c r="H2325" s="9">
        <v>754.79700000000003</v>
      </c>
      <c r="I2325" s="9">
        <v>2.0768</v>
      </c>
      <c r="J2325" s="9">
        <v>2.0663999999999998</v>
      </c>
      <c r="K2325" s="10">
        <v>0.99499229583975335</v>
      </c>
      <c r="L2325" s="9">
        <v>24.35</v>
      </c>
      <c r="M2325" s="19">
        <f>H2325*INDEX('Pliegos Tarifarios (Las Condes)'!$B:$B,MATCH($B2325,'Pliegos Tarifarios (Las Condes)'!$A:$A,0))</f>
        <v>89698.565885999997</v>
      </c>
      <c r="N2325" s="19">
        <f>I2325*INDEX('Pliegos Tarifarios (Las Condes)'!$C:$C,MATCH($B2325,'Pliegos Tarifarios (Las Condes)'!$A:$A,0))</f>
        <v>7186.8806239999994</v>
      </c>
      <c r="O2325" s="19">
        <f>J2325*INDEX('Pliegos Tarifarios (Las Condes)'!$D:$D,MATCH($B2325,'Pliegos Tarifarios (Las Condes)'!$A:$A,0))</f>
        <v>29269.582725599998</v>
      </c>
      <c r="P2325" s="19">
        <f>H2325*INDEX('Pliegos Tarifarios (Las Condes)'!$E:$E,MATCH($B2325,'Pliegos Tarifarios (Las Condes)'!$A:$A,0))</f>
        <v>9761.0348040000008</v>
      </c>
      <c r="Q2325" s="19" cm="1">
        <f t="array" ref="Q2325">H2325*_xlfn.IFS(H2325&lt;=350,INDEX('Pliegos Tarifarios (Las Condes)'!$F:$F,MATCH($B2325,'Pliegos Tarifarios (Las Condes)'!$A:$A,0)),H2325&lt;=500,INDEX('Pliegos Tarifarios (Las Condes)'!$G:$G,MATCH($B2325,'Pliegos Tarifarios (Las Condes)'!$A:$A,0)),H2325&lt;=1000,INDEX('Pliegos Tarifarios (Las Condes)'!$H:$H,MATCH($B2325,'Pliegos Tarifarios (Las Condes)'!$A:$A,0)),H2325&lt;=5000,INDEX('Pliegos Tarifarios (Las Condes)'!$I:$I,MATCH($B2325,'Pliegos Tarifarios (Las Condes)'!$A:$A,0)),H2325&gt;5000,INDEX('Pliegos Tarifarios (Las Condes)'!$J:$J,MATCH($B2325,'Pliegos Tarifarios (Las Condes)'!$A:$A,0)))/1.19</f>
        <v>1770.2843924369752</v>
      </c>
      <c r="R2325" s="19">
        <f>INDEX('Pliegos Tarifarios (Las Condes)'!$K:$K,MATCH($B2325,'Pliegos Tarifarios (Las Condes)'!$A:$A,0))</f>
        <v>724.74800000000005</v>
      </c>
      <c r="S2325" s="21">
        <f t="shared" si="111"/>
        <v>138411.09643203695</v>
      </c>
      <c r="T2325" s="21">
        <f t="shared" si="112"/>
        <v>26298.10832208702</v>
      </c>
      <c r="U2325" s="19">
        <v>0</v>
      </c>
      <c r="V2325" s="21">
        <f t="shared" si="113"/>
        <v>164709.20475412399</v>
      </c>
    </row>
    <row r="2326" spans="1:22" x14ac:dyDescent="0.3">
      <c r="A2326" s="7" t="s">
        <v>145</v>
      </c>
      <c r="B2326" s="7">
        <v>6</v>
      </c>
      <c r="C2326" s="8" t="s">
        <v>186</v>
      </c>
      <c r="D2326" s="7" t="s">
        <v>320</v>
      </c>
      <c r="E2326" s="7" t="s">
        <v>121</v>
      </c>
      <c r="F2326" s="8" t="s">
        <v>321</v>
      </c>
      <c r="G2326" s="7" t="s">
        <v>16</v>
      </c>
      <c r="H2326" s="9">
        <v>754.80280000000005</v>
      </c>
      <c r="I2326" s="9">
        <v>2.1444999999999999</v>
      </c>
      <c r="J2326" s="9">
        <v>2.1444999999999999</v>
      </c>
      <c r="K2326" s="10">
        <v>1</v>
      </c>
      <c r="L2326" s="9">
        <v>24.35</v>
      </c>
      <c r="M2326" s="19">
        <f>H2326*INDEX('Pliegos Tarifarios (Las Condes)'!$B:$B,MATCH($B2326,'Pliegos Tarifarios (Las Condes)'!$A:$A,0))</f>
        <v>89699.255146399999</v>
      </c>
      <c r="N2326" s="19">
        <f>I2326*INDEX('Pliegos Tarifarios (Las Condes)'!$C:$C,MATCH($B2326,'Pliegos Tarifarios (Las Condes)'!$A:$A,0))</f>
        <v>7421.1601974999994</v>
      </c>
      <c r="O2326" s="19">
        <f>J2326*INDEX('Pliegos Tarifarios (Las Condes)'!$D:$D,MATCH($B2326,'Pliegos Tarifarios (Las Condes)'!$A:$A,0))</f>
        <v>30375.832440499998</v>
      </c>
      <c r="P2326" s="19">
        <f>H2326*INDEX('Pliegos Tarifarios (Las Condes)'!$E:$E,MATCH($B2326,'Pliegos Tarifarios (Las Condes)'!$A:$A,0))</f>
        <v>9761.1098096000005</v>
      </c>
      <c r="Q2326" s="19" cm="1">
        <f t="array" ref="Q2326">H2326*_xlfn.IFS(H2326&lt;=350,INDEX('Pliegos Tarifarios (Las Condes)'!$F:$F,MATCH($B2326,'Pliegos Tarifarios (Las Condes)'!$A:$A,0)),H2326&lt;=500,INDEX('Pliegos Tarifarios (Las Condes)'!$G:$G,MATCH($B2326,'Pliegos Tarifarios (Las Condes)'!$A:$A,0)),H2326&lt;=1000,INDEX('Pliegos Tarifarios (Las Condes)'!$H:$H,MATCH($B2326,'Pliegos Tarifarios (Las Condes)'!$A:$A,0)),H2326&lt;=5000,INDEX('Pliegos Tarifarios (Las Condes)'!$I:$I,MATCH($B2326,'Pliegos Tarifarios (Las Condes)'!$A:$A,0)),H2326&gt;5000,INDEX('Pliegos Tarifarios (Las Condes)'!$J:$J,MATCH($B2326,'Pliegos Tarifarios (Las Condes)'!$A:$A,0)))/1.19</f>
        <v>1770.2979956302524</v>
      </c>
      <c r="R2326" s="19">
        <f>INDEX('Pliegos Tarifarios (Las Condes)'!$K:$K,MATCH($B2326,'Pliegos Tarifarios (Las Condes)'!$A:$A,0))</f>
        <v>724.74800000000005</v>
      </c>
      <c r="S2326" s="21">
        <f t="shared" si="111"/>
        <v>139752.40358963024</v>
      </c>
      <c r="T2326" s="21">
        <f t="shared" si="112"/>
        <v>26552.956682029744</v>
      </c>
      <c r="U2326" s="19">
        <v>0</v>
      </c>
      <c r="V2326" s="21">
        <f t="shared" si="113"/>
        <v>166305.36027165997</v>
      </c>
    </row>
    <row r="2327" spans="1:22" x14ac:dyDescent="0.3">
      <c r="A2327" s="7" t="s">
        <v>145</v>
      </c>
      <c r="B2327" s="7">
        <v>6</v>
      </c>
      <c r="C2327" s="8" t="s">
        <v>186</v>
      </c>
      <c r="D2327" s="7" t="s">
        <v>322</v>
      </c>
      <c r="E2327" s="7" t="s">
        <v>121</v>
      </c>
      <c r="F2327" s="8" t="s">
        <v>323</v>
      </c>
      <c r="G2327" s="7" t="s">
        <v>16</v>
      </c>
      <c r="H2327" s="9">
        <v>754.32950000000005</v>
      </c>
      <c r="I2327" s="9">
        <v>2.14</v>
      </c>
      <c r="J2327" s="9">
        <v>2.1025999999999998</v>
      </c>
      <c r="K2327" s="10">
        <v>0.98252336448598121</v>
      </c>
      <c r="L2327" s="9">
        <v>24.33</v>
      </c>
      <c r="M2327" s="19">
        <f>H2327*INDEX('Pliegos Tarifarios (Las Condes)'!$B:$B,MATCH($B2327,'Pliegos Tarifarios (Las Condes)'!$A:$A,0))</f>
        <v>89643.009120999996</v>
      </c>
      <c r="N2327" s="19">
        <f>I2327*INDEX('Pliegos Tarifarios (Las Condes)'!$C:$C,MATCH($B2327,'Pliegos Tarifarios (Las Condes)'!$A:$A,0))</f>
        <v>7405.5877</v>
      </c>
      <c r="O2327" s="19">
        <f>J2327*INDEX('Pliegos Tarifarios (Las Condes)'!$D:$D,MATCH($B2327,'Pliegos Tarifarios (Las Condes)'!$A:$A,0))</f>
        <v>29782.338675399998</v>
      </c>
      <c r="P2327" s="19">
        <f>H2327*INDEX('Pliegos Tarifarios (Las Condes)'!$E:$E,MATCH($B2327,'Pliegos Tarifarios (Las Condes)'!$A:$A,0))</f>
        <v>9754.9890940000005</v>
      </c>
      <c r="Q2327" s="19" cm="1">
        <f t="array" ref="Q2327">H2327*_xlfn.IFS(H2327&lt;=350,INDEX('Pliegos Tarifarios (Las Condes)'!$F:$F,MATCH($B2327,'Pliegos Tarifarios (Las Condes)'!$A:$A,0)),H2327&lt;=500,INDEX('Pliegos Tarifarios (Las Condes)'!$G:$G,MATCH($B2327,'Pliegos Tarifarios (Las Condes)'!$A:$A,0)),H2327&lt;=1000,INDEX('Pliegos Tarifarios (Las Condes)'!$H:$H,MATCH($B2327,'Pliegos Tarifarios (Las Condes)'!$A:$A,0)),H2327&lt;=5000,INDEX('Pliegos Tarifarios (Las Condes)'!$I:$I,MATCH($B2327,'Pliegos Tarifarios (Las Condes)'!$A:$A,0)),H2327&gt;5000,INDEX('Pliegos Tarifarios (Las Condes)'!$J:$J,MATCH($B2327,'Pliegos Tarifarios (Las Condes)'!$A:$A,0)))/1.19</f>
        <v>1769.1879281512608</v>
      </c>
      <c r="R2327" s="19">
        <f>INDEX('Pliegos Tarifarios (Las Condes)'!$K:$K,MATCH($B2327,'Pliegos Tarifarios (Las Condes)'!$A:$A,0))</f>
        <v>724.74800000000005</v>
      </c>
      <c r="S2327" s="21">
        <f t="shared" si="111"/>
        <v>139079.86051855123</v>
      </c>
      <c r="T2327" s="21">
        <f t="shared" si="112"/>
        <v>26425.173498524735</v>
      </c>
      <c r="U2327" s="19">
        <v>0</v>
      </c>
      <c r="V2327" s="21">
        <f t="shared" si="113"/>
        <v>165505.03401707596</v>
      </c>
    </row>
    <row r="2328" spans="1:22" x14ac:dyDescent="0.3">
      <c r="A2328" s="7" t="s">
        <v>145</v>
      </c>
      <c r="B2328" s="7">
        <v>6</v>
      </c>
      <c r="C2328" s="8" t="s">
        <v>186</v>
      </c>
      <c r="D2328" s="7" t="s">
        <v>324</v>
      </c>
      <c r="E2328" s="7" t="s">
        <v>121</v>
      </c>
      <c r="F2328" s="8" t="s">
        <v>325</v>
      </c>
      <c r="G2328" s="7" t="s">
        <v>16</v>
      </c>
      <c r="H2328" s="9">
        <v>753.44799999999998</v>
      </c>
      <c r="I2328" s="9">
        <v>2.1153</v>
      </c>
      <c r="J2328" s="9">
        <v>2.1153</v>
      </c>
      <c r="K2328" s="10">
        <v>1</v>
      </c>
      <c r="L2328" s="9">
        <v>24.3</v>
      </c>
      <c r="M2328" s="19">
        <f>H2328*INDEX('Pliegos Tarifarios (Las Condes)'!$B:$B,MATCH($B2328,'Pliegos Tarifarios (Las Condes)'!$A:$A,0))</f>
        <v>89538.253423999995</v>
      </c>
      <c r="N2328" s="19">
        <f>I2328*INDEX('Pliegos Tarifarios (Las Condes)'!$C:$C,MATCH($B2328,'Pliegos Tarifarios (Las Condes)'!$A:$A,0))</f>
        <v>7320.1119914999999</v>
      </c>
      <c r="O2328" s="19">
        <f>J2328*INDEX('Pliegos Tarifarios (Las Condes)'!$D:$D,MATCH($B2328,'Pliegos Tarifarios (Las Condes)'!$A:$A,0))</f>
        <v>29962.228193700001</v>
      </c>
      <c r="P2328" s="19">
        <f>H2328*INDEX('Pliegos Tarifarios (Las Condes)'!$E:$E,MATCH($B2328,'Pliegos Tarifarios (Las Condes)'!$A:$A,0))</f>
        <v>9743.5895359999995</v>
      </c>
      <c r="Q2328" s="19" cm="1">
        <f t="array" ref="Q2328">H2328*_xlfn.IFS(H2328&lt;=350,INDEX('Pliegos Tarifarios (Las Condes)'!$F:$F,MATCH($B2328,'Pliegos Tarifarios (Las Condes)'!$A:$A,0)),H2328&lt;=500,INDEX('Pliegos Tarifarios (Las Condes)'!$G:$G,MATCH($B2328,'Pliegos Tarifarios (Las Condes)'!$A:$A,0)),H2328&lt;=1000,INDEX('Pliegos Tarifarios (Las Condes)'!$H:$H,MATCH($B2328,'Pliegos Tarifarios (Las Condes)'!$A:$A,0)),H2328&lt;=5000,INDEX('Pliegos Tarifarios (Las Condes)'!$I:$I,MATCH($B2328,'Pliegos Tarifarios (Las Condes)'!$A:$A,0)),H2328&gt;5000,INDEX('Pliegos Tarifarios (Las Condes)'!$J:$J,MATCH($B2328,'Pliegos Tarifarios (Las Condes)'!$A:$A,0)))/1.19</f>
        <v>1767.1204773109246</v>
      </c>
      <c r="R2328" s="19">
        <f>INDEX('Pliegos Tarifarios (Las Condes)'!$K:$K,MATCH($B2328,'Pliegos Tarifarios (Las Condes)'!$A:$A,0))</f>
        <v>724.74800000000005</v>
      </c>
      <c r="S2328" s="21">
        <f t="shared" si="111"/>
        <v>139056.05162251095</v>
      </c>
      <c r="T2328" s="21">
        <f t="shared" si="112"/>
        <v>26420.649808277081</v>
      </c>
      <c r="U2328" s="19">
        <v>0</v>
      </c>
      <c r="V2328" s="21">
        <f t="shared" si="113"/>
        <v>165476.70143078803</v>
      </c>
    </row>
    <row r="2329" spans="1:22" x14ac:dyDescent="0.3">
      <c r="A2329" s="7" t="s">
        <v>145</v>
      </c>
      <c r="B2329" s="7">
        <v>6</v>
      </c>
      <c r="C2329" s="8" t="s">
        <v>186</v>
      </c>
      <c r="D2329" s="7" t="s">
        <v>326</v>
      </c>
      <c r="E2329" s="7" t="s">
        <v>121</v>
      </c>
      <c r="F2329" s="8" t="s">
        <v>327</v>
      </c>
      <c r="G2329" s="7" t="s">
        <v>16</v>
      </c>
      <c r="H2329" s="9">
        <v>753.71780000000001</v>
      </c>
      <c r="I2329" s="9">
        <v>2.1396999999999999</v>
      </c>
      <c r="J2329" s="9">
        <v>2.1396999999999999</v>
      </c>
      <c r="K2329" s="10">
        <v>1</v>
      </c>
      <c r="L2329" s="9">
        <v>24.31</v>
      </c>
      <c r="M2329" s="19">
        <f>H2329*INDEX('Pliegos Tarifarios (Las Condes)'!$B:$B,MATCH($B2329,'Pliegos Tarifarios (Las Condes)'!$A:$A,0))</f>
        <v>89570.315916399995</v>
      </c>
      <c r="N2329" s="19">
        <f>I2329*INDEX('Pliegos Tarifarios (Las Condes)'!$C:$C,MATCH($B2329,'Pliegos Tarifarios (Las Condes)'!$A:$A,0))</f>
        <v>7404.5495334999996</v>
      </c>
      <c r="O2329" s="19">
        <f>J2329*INDEX('Pliegos Tarifarios (Las Condes)'!$D:$D,MATCH($B2329,'Pliegos Tarifarios (Las Condes)'!$A:$A,0))</f>
        <v>30307.8427013</v>
      </c>
      <c r="P2329" s="19">
        <f>H2329*INDEX('Pliegos Tarifarios (Las Condes)'!$E:$E,MATCH($B2329,'Pliegos Tarifarios (Las Condes)'!$A:$A,0))</f>
        <v>9747.0785895999998</v>
      </c>
      <c r="Q2329" s="19" cm="1">
        <f t="array" ref="Q2329">H2329*_xlfn.IFS(H2329&lt;=350,INDEX('Pliegos Tarifarios (Las Condes)'!$F:$F,MATCH($B2329,'Pliegos Tarifarios (Las Condes)'!$A:$A,0)),H2329&lt;=500,INDEX('Pliegos Tarifarios (Las Condes)'!$G:$G,MATCH($B2329,'Pliegos Tarifarios (Las Condes)'!$A:$A,0)),H2329&lt;=1000,INDEX('Pliegos Tarifarios (Las Condes)'!$H:$H,MATCH($B2329,'Pliegos Tarifarios (Las Condes)'!$A:$A,0)),H2329&lt;=5000,INDEX('Pliegos Tarifarios (Las Condes)'!$I:$I,MATCH($B2329,'Pliegos Tarifarios (Las Condes)'!$A:$A,0)),H2329&gt;5000,INDEX('Pliegos Tarifarios (Las Condes)'!$J:$J,MATCH($B2329,'Pliegos Tarifarios (Las Condes)'!$A:$A,0)))/1.19</f>
        <v>1767.7532603361349</v>
      </c>
      <c r="R2329" s="19">
        <f>INDEX('Pliegos Tarifarios (Las Condes)'!$K:$K,MATCH($B2329,'Pliegos Tarifarios (Las Condes)'!$A:$A,0))</f>
        <v>724.74800000000005</v>
      </c>
      <c r="S2329" s="21">
        <f t="shared" si="111"/>
        <v>139522.28800113613</v>
      </c>
      <c r="T2329" s="21">
        <f t="shared" si="112"/>
        <v>26509.234720215863</v>
      </c>
      <c r="U2329" s="19">
        <v>0</v>
      </c>
      <c r="V2329" s="21">
        <f t="shared" si="113"/>
        <v>166031.522721352</v>
      </c>
    </row>
    <row r="2330" spans="1:22" x14ac:dyDescent="0.3">
      <c r="A2330" s="7" t="s">
        <v>145</v>
      </c>
      <c r="B2330" s="7">
        <v>6</v>
      </c>
      <c r="C2330" s="8" t="s">
        <v>186</v>
      </c>
      <c r="D2330" s="7" t="s">
        <v>328</v>
      </c>
      <c r="E2330" s="7" t="s">
        <v>121</v>
      </c>
      <c r="F2330" s="8" t="s">
        <v>329</v>
      </c>
      <c r="G2330" s="7" t="s">
        <v>16</v>
      </c>
      <c r="H2330" s="9">
        <v>752.58230000000003</v>
      </c>
      <c r="I2330" s="9">
        <v>2.1013000000000002</v>
      </c>
      <c r="J2330" s="9">
        <v>2.0766</v>
      </c>
      <c r="K2330" s="10">
        <v>0.9882453719126254</v>
      </c>
      <c r="L2330" s="9">
        <v>24.28</v>
      </c>
      <c r="M2330" s="19">
        <f>H2330*INDEX('Pliegos Tarifarios (Las Condes)'!$B:$B,MATCH($B2330,'Pliegos Tarifarios (Las Condes)'!$A:$A,0))</f>
        <v>89435.375367400004</v>
      </c>
      <c r="N2330" s="19">
        <f>I2330*INDEX('Pliegos Tarifarios (Las Condes)'!$C:$C,MATCH($B2330,'Pliegos Tarifarios (Las Condes)'!$A:$A,0))</f>
        <v>7271.6642215000002</v>
      </c>
      <c r="O2330" s="19">
        <f>J2330*INDEX('Pliegos Tarifarios (Las Condes)'!$D:$D,MATCH($B2330,'Pliegos Tarifarios (Las Condes)'!$A:$A,0))</f>
        <v>29414.0609214</v>
      </c>
      <c r="P2330" s="19">
        <f>H2330*INDEX('Pliegos Tarifarios (Las Condes)'!$E:$E,MATCH($B2330,'Pliegos Tarifarios (Las Condes)'!$A:$A,0))</f>
        <v>9732.3943036000001</v>
      </c>
      <c r="Q2330" s="19" cm="1">
        <f t="array" ref="Q2330">H2330*_xlfn.IFS(H2330&lt;=350,INDEX('Pliegos Tarifarios (Las Condes)'!$F:$F,MATCH($B2330,'Pliegos Tarifarios (Las Condes)'!$A:$A,0)),H2330&lt;=500,INDEX('Pliegos Tarifarios (Las Condes)'!$G:$G,MATCH($B2330,'Pliegos Tarifarios (Las Condes)'!$A:$A,0)),H2330&lt;=1000,INDEX('Pliegos Tarifarios (Las Condes)'!$H:$H,MATCH($B2330,'Pliegos Tarifarios (Las Condes)'!$A:$A,0)),H2330&lt;=5000,INDEX('Pliegos Tarifarios (Las Condes)'!$I:$I,MATCH($B2330,'Pliegos Tarifarios (Las Condes)'!$A:$A,0)),H2330&gt;5000,INDEX('Pliegos Tarifarios (Las Condes)'!$J:$J,MATCH($B2330,'Pliegos Tarifarios (Las Condes)'!$A:$A,0)))/1.19</f>
        <v>1765.0900834453785</v>
      </c>
      <c r="R2330" s="19">
        <f>INDEX('Pliegos Tarifarios (Las Condes)'!$K:$K,MATCH($B2330,'Pliegos Tarifarios (Las Condes)'!$A:$A,0))</f>
        <v>724.74800000000005</v>
      </c>
      <c r="S2330" s="21">
        <f t="shared" si="111"/>
        <v>138343.33289734536</v>
      </c>
      <c r="T2330" s="21">
        <f t="shared" si="112"/>
        <v>26285.233250495618</v>
      </c>
      <c r="U2330" s="19">
        <v>0</v>
      </c>
      <c r="V2330" s="21">
        <f t="shared" si="113"/>
        <v>164628.56614784099</v>
      </c>
    </row>
    <row r="2331" spans="1:22" x14ac:dyDescent="0.3">
      <c r="A2331" s="7" t="s">
        <v>145</v>
      </c>
      <c r="B2331" s="7">
        <v>6</v>
      </c>
      <c r="C2331" s="8" t="s">
        <v>186</v>
      </c>
      <c r="D2331" s="7" t="s">
        <v>330</v>
      </c>
      <c r="E2331" s="7" t="s">
        <v>121</v>
      </c>
      <c r="F2331" s="8" t="s">
        <v>331</v>
      </c>
      <c r="G2331" s="7" t="s">
        <v>16</v>
      </c>
      <c r="H2331" s="9">
        <v>754.25149999999996</v>
      </c>
      <c r="I2331" s="9">
        <v>2.1021000000000001</v>
      </c>
      <c r="J2331" s="9">
        <v>2.0626000000000002</v>
      </c>
      <c r="K2331" s="10">
        <v>0.9812092669235527</v>
      </c>
      <c r="L2331" s="9">
        <v>24.33</v>
      </c>
      <c r="M2331" s="19">
        <f>H2331*INDEX('Pliegos Tarifarios (Las Condes)'!$B:$B,MATCH($B2331,'Pliegos Tarifarios (Las Condes)'!$A:$A,0))</f>
        <v>89633.739756999988</v>
      </c>
      <c r="N2331" s="19">
        <f>I2331*INDEX('Pliegos Tarifarios (Las Condes)'!$C:$C,MATCH($B2331,'Pliegos Tarifarios (Las Condes)'!$A:$A,0))</f>
        <v>7274.4326654999995</v>
      </c>
      <c r="O2331" s="19">
        <f>J2331*INDEX('Pliegos Tarifarios (Las Condes)'!$D:$D,MATCH($B2331,'Pliegos Tarifarios (Las Condes)'!$A:$A,0))</f>
        <v>29215.757515400004</v>
      </c>
      <c r="P2331" s="19">
        <f>H2331*INDEX('Pliegos Tarifarios (Las Condes)'!$E:$E,MATCH($B2331,'Pliegos Tarifarios (Las Condes)'!$A:$A,0))</f>
        <v>9753.9803979999997</v>
      </c>
      <c r="Q2331" s="19" cm="1">
        <f t="array" ref="Q2331">H2331*_xlfn.IFS(H2331&lt;=350,INDEX('Pliegos Tarifarios (Las Condes)'!$F:$F,MATCH($B2331,'Pliegos Tarifarios (Las Condes)'!$A:$A,0)),H2331&lt;=500,INDEX('Pliegos Tarifarios (Las Condes)'!$G:$G,MATCH($B2331,'Pliegos Tarifarios (Las Condes)'!$A:$A,0)),H2331&lt;=1000,INDEX('Pliegos Tarifarios (Las Condes)'!$H:$H,MATCH($B2331,'Pliegos Tarifarios (Las Condes)'!$A:$A,0)),H2331&lt;=5000,INDEX('Pliegos Tarifarios (Las Condes)'!$I:$I,MATCH($B2331,'Pliegos Tarifarios (Las Condes)'!$A:$A,0)),H2331&gt;5000,INDEX('Pliegos Tarifarios (Las Condes)'!$J:$J,MATCH($B2331,'Pliegos Tarifarios (Las Condes)'!$A:$A,0)))/1.19</f>
        <v>1769.0049886554625</v>
      </c>
      <c r="R2331" s="19">
        <f>INDEX('Pliegos Tarifarios (Las Condes)'!$K:$K,MATCH($B2331,'Pliegos Tarifarios (Las Condes)'!$A:$A,0))</f>
        <v>724.74800000000005</v>
      </c>
      <c r="S2331" s="21">
        <f t="shared" si="111"/>
        <v>138371.66332455547</v>
      </c>
      <c r="T2331" s="21">
        <f t="shared" si="112"/>
        <v>26290.616031665541</v>
      </c>
      <c r="U2331" s="19">
        <v>0</v>
      </c>
      <c r="V2331" s="21">
        <f t="shared" si="113"/>
        <v>164662.279356221</v>
      </c>
    </row>
    <row r="2332" spans="1:22" x14ac:dyDescent="0.3">
      <c r="A2332" s="7" t="s">
        <v>145</v>
      </c>
      <c r="B2332" s="7">
        <v>6</v>
      </c>
      <c r="C2332" s="8" t="s">
        <v>186</v>
      </c>
      <c r="D2332" s="7" t="s">
        <v>332</v>
      </c>
      <c r="E2332" s="7" t="s">
        <v>121</v>
      </c>
      <c r="F2332" s="8" t="s">
        <v>333</v>
      </c>
      <c r="G2332" s="7" t="s">
        <v>16</v>
      </c>
      <c r="H2332" s="9">
        <v>754.50080000000003</v>
      </c>
      <c r="I2332" s="9">
        <v>2.1339000000000001</v>
      </c>
      <c r="J2332" s="9">
        <v>2.0886999999999998</v>
      </c>
      <c r="K2332" s="10">
        <v>0.97881812643516553</v>
      </c>
      <c r="L2332" s="9">
        <v>24.34</v>
      </c>
      <c r="M2332" s="19">
        <f>H2332*INDEX('Pliegos Tarifarios (Las Condes)'!$B:$B,MATCH($B2332,'Pliegos Tarifarios (Las Condes)'!$A:$A,0))</f>
        <v>89663.366070399992</v>
      </c>
      <c r="N2332" s="19">
        <f>I2332*INDEX('Pliegos Tarifarios (Las Condes)'!$C:$C,MATCH($B2332,'Pliegos Tarifarios (Las Condes)'!$A:$A,0))</f>
        <v>7384.4783145000001</v>
      </c>
      <c r="O2332" s="19">
        <f>J2332*INDEX('Pliegos Tarifarios (Las Condes)'!$D:$D,MATCH($B2332,'Pliegos Tarifarios (Las Condes)'!$A:$A,0))</f>
        <v>29585.451722299997</v>
      </c>
      <c r="P2332" s="19">
        <f>H2332*INDEX('Pliegos Tarifarios (Las Condes)'!$E:$E,MATCH($B2332,'Pliegos Tarifarios (Las Condes)'!$A:$A,0))</f>
        <v>9757.204345600001</v>
      </c>
      <c r="Q2332" s="19" cm="1">
        <f t="array" ref="Q2332">H2332*_xlfn.IFS(H2332&lt;=350,INDEX('Pliegos Tarifarios (Las Condes)'!$F:$F,MATCH($B2332,'Pliegos Tarifarios (Las Condes)'!$A:$A,0)),H2332&lt;=500,INDEX('Pliegos Tarifarios (Las Condes)'!$G:$G,MATCH($B2332,'Pliegos Tarifarios (Las Condes)'!$A:$A,0)),H2332&lt;=1000,INDEX('Pliegos Tarifarios (Las Condes)'!$H:$H,MATCH($B2332,'Pliegos Tarifarios (Las Condes)'!$A:$A,0)),H2332&lt;=5000,INDEX('Pliegos Tarifarios (Las Condes)'!$I:$I,MATCH($B2332,'Pliegos Tarifarios (Las Condes)'!$A:$A,0)),H2332&gt;5000,INDEX('Pliegos Tarifarios (Las Condes)'!$J:$J,MATCH($B2332,'Pliegos Tarifarios (Las Condes)'!$A:$A,0)))/1.19</f>
        <v>1769.5896914285718</v>
      </c>
      <c r="R2332" s="19">
        <f>INDEX('Pliegos Tarifarios (Las Condes)'!$K:$K,MATCH($B2332,'Pliegos Tarifarios (Las Condes)'!$A:$A,0))</f>
        <v>724.74800000000005</v>
      </c>
      <c r="S2332" s="21">
        <f t="shared" si="111"/>
        <v>138884.83814422856</v>
      </c>
      <c r="T2332" s="21">
        <f t="shared" si="112"/>
        <v>26388.119247403425</v>
      </c>
      <c r="U2332" s="19">
        <v>0</v>
      </c>
      <c r="V2332" s="21">
        <f t="shared" si="113"/>
        <v>165272.95739163199</v>
      </c>
    </row>
    <row r="2333" spans="1:22" x14ac:dyDescent="0.3">
      <c r="A2333" s="7" t="s">
        <v>145</v>
      </c>
      <c r="B2333" s="7">
        <v>6</v>
      </c>
      <c r="C2333" s="8" t="s">
        <v>186</v>
      </c>
      <c r="D2333" s="7" t="s">
        <v>334</v>
      </c>
      <c r="E2333" s="7" t="s">
        <v>121</v>
      </c>
      <c r="F2333" s="8" t="s">
        <v>335</v>
      </c>
      <c r="G2333" s="7" t="s">
        <v>16</v>
      </c>
      <c r="H2333" s="9">
        <v>754.9248</v>
      </c>
      <c r="I2333" s="9">
        <v>2.1265000000000001</v>
      </c>
      <c r="J2333" s="9">
        <v>2.0421999999999998</v>
      </c>
      <c r="K2333" s="10">
        <v>0.96035739478015503</v>
      </c>
      <c r="L2333" s="9">
        <v>24.35</v>
      </c>
      <c r="M2333" s="19">
        <f>H2333*INDEX('Pliegos Tarifarios (Las Condes)'!$B:$B,MATCH($B2333,'Pliegos Tarifarios (Las Condes)'!$A:$A,0))</f>
        <v>89713.753382399998</v>
      </c>
      <c r="N2333" s="19">
        <f>I2333*INDEX('Pliegos Tarifarios (Las Condes)'!$C:$C,MATCH($B2333,'Pliegos Tarifarios (Las Condes)'!$A:$A,0))</f>
        <v>7358.8702075000001</v>
      </c>
      <c r="O2333" s="19">
        <f>J2333*INDEX('Pliegos Tarifarios (Las Condes)'!$D:$D,MATCH($B2333,'Pliegos Tarifarios (Las Condes)'!$A:$A,0))</f>
        <v>28926.801123799996</v>
      </c>
      <c r="P2333" s="19">
        <f>H2333*INDEX('Pliegos Tarifarios (Las Condes)'!$E:$E,MATCH($B2333,'Pliegos Tarifarios (Las Condes)'!$A:$A,0))</f>
        <v>9762.6875135999999</v>
      </c>
      <c r="Q2333" s="19" cm="1">
        <f t="array" ref="Q2333">H2333*_xlfn.IFS(H2333&lt;=350,INDEX('Pliegos Tarifarios (Las Condes)'!$F:$F,MATCH($B2333,'Pliegos Tarifarios (Las Condes)'!$A:$A,0)),H2333&lt;=500,INDEX('Pliegos Tarifarios (Las Condes)'!$G:$G,MATCH($B2333,'Pliegos Tarifarios (Las Condes)'!$A:$A,0)),H2333&lt;=1000,INDEX('Pliegos Tarifarios (Las Condes)'!$H:$H,MATCH($B2333,'Pliegos Tarifarios (Las Condes)'!$A:$A,0)),H2333&lt;=5000,INDEX('Pliegos Tarifarios (Las Condes)'!$I:$I,MATCH($B2333,'Pliegos Tarifarios (Las Condes)'!$A:$A,0)),H2333&gt;5000,INDEX('Pliegos Tarifarios (Las Condes)'!$J:$J,MATCH($B2333,'Pliegos Tarifarios (Las Condes)'!$A:$A,0)))/1.19</f>
        <v>1770.5841317647062</v>
      </c>
      <c r="R2333" s="19">
        <f>INDEX('Pliegos Tarifarios (Las Condes)'!$K:$K,MATCH($B2333,'Pliegos Tarifarios (Las Condes)'!$A:$A,0))</f>
        <v>724.74800000000005</v>
      </c>
      <c r="S2333" s="21">
        <f t="shared" si="111"/>
        <v>138257.44435906468</v>
      </c>
      <c r="T2333" s="21">
        <f t="shared" si="112"/>
        <v>26268.914428222291</v>
      </c>
      <c r="U2333" s="19">
        <v>0</v>
      </c>
      <c r="V2333" s="21">
        <f t="shared" si="113"/>
        <v>164526.35878728697</v>
      </c>
    </row>
    <row r="2334" spans="1:22" x14ac:dyDescent="0.3">
      <c r="A2334" s="7" t="s">
        <v>145</v>
      </c>
      <c r="B2334" s="7">
        <v>6</v>
      </c>
      <c r="C2334" s="8" t="s">
        <v>186</v>
      </c>
      <c r="D2334" s="7" t="s">
        <v>336</v>
      </c>
      <c r="E2334" s="7" t="s">
        <v>121</v>
      </c>
      <c r="F2334" s="8" t="s">
        <v>337</v>
      </c>
      <c r="G2334" s="7" t="s">
        <v>16</v>
      </c>
      <c r="H2334" s="9">
        <v>756.65269999999998</v>
      </c>
      <c r="I2334" s="9">
        <v>2.1259000000000001</v>
      </c>
      <c r="J2334" s="9">
        <v>2.0619999999999998</v>
      </c>
      <c r="K2334" s="10">
        <v>0.96994214215155916</v>
      </c>
      <c r="L2334" s="9">
        <v>24.41</v>
      </c>
      <c r="M2334" s="19">
        <f>H2334*INDEX('Pliegos Tarifarios (Las Condes)'!$B:$B,MATCH($B2334,'Pliegos Tarifarios (Las Condes)'!$A:$A,0))</f>
        <v>89919.093562599999</v>
      </c>
      <c r="N2334" s="19">
        <f>I2334*INDEX('Pliegos Tarifarios (Las Condes)'!$C:$C,MATCH($B2334,'Pliegos Tarifarios (Las Condes)'!$A:$A,0))</f>
        <v>7356.7938745000001</v>
      </c>
      <c r="O2334" s="19">
        <f>J2334*INDEX('Pliegos Tarifarios (Las Condes)'!$D:$D,MATCH($B2334,'Pliegos Tarifarios (Las Condes)'!$A:$A,0))</f>
        <v>29207.258797999999</v>
      </c>
      <c r="P2334" s="19">
        <f>H2334*INDEX('Pliegos Tarifarios (Las Condes)'!$E:$E,MATCH($B2334,'Pliegos Tarifarios (Las Condes)'!$A:$A,0))</f>
        <v>9785.0327164000009</v>
      </c>
      <c r="Q2334" s="19" cm="1">
        <f t="array" ref="Q2334">H2334*_xlfn.IFS(H2334&lt;=350,INDEX('Pliegos Tarifarios (Las Condes)'!$F:$F,MATCH($B2334,'Pliegos Tarifarios (Las Condes)'!$A:$A,0)),H2334&lt;=500,INDEX('Pliegos Tarifarios (Las Condes)'!$G:$G,MATCH($B2334,'Pliegos Tarifarios (Las Condes)'!$A:$A,0)),H2334&lt;=1000,INDEX('Pliegos Tarifarios (Las Condes)'!$H:$H,MATCH($B2334,'Pliegos Tarifarios (Las Condes)'!$A:$A,0)),H2334&lt;=5000,INDEX('Pliegos Tarifarios (Las Condes)'!$I:$I,MATCH($B2334,'Pliegos Tarifarios (Las Condes)'!$A:$A,0)),H2334&gt;5000,INDEX('Pliegos Tarifarios (Las Condes)'!$J:$J,MATCH($B2334,'Pliegos Tarifarios (Las Condes)'!$A:$A,0)))/1.19</f>
        <v>1774.6367106722691</v>
      </c>
      <c r="R2334" s="19">
        <f>INDEX('Pliegos Tarifarios (Las Condes)'!$K:$K,MATCH($B2334,'Pliegos Tarifarios (Las Condes)'!$A:$A,0))</f>
        <v>724.74800000000005</v>
      </c>
      <c r="S2334" s="21">
        <f t="shared" si="111"/>
        <v>138767.56366217224</v>
      </c>
      <c r="T2334" s="21">
        <f t="shared" si="112"/>
        <v>26365.837095812727</v>
      </c>
      <c r="U2334" s="19">
        <v>0</v>
      </c>
      <c r="V2334" s="21">
        <f t="shared" si="113"/>
        <v>165133.40075798496</v>
      </c>
    </row>
    <row r="2335" spans="1:22" x14ac:dyDescent="0.3">
      <c r="A2335" s="7" t="s">
        <v>145</v>
      </c>
      <c r="B2335" s="7">
        <v>6</v>
      </c>
      <c r="C2335" s="8" t="s">
        <v>186</v>
      </c>
      <c r="D2335" s="7" t="s">
        <v>338</v>
      </c>
      <c r="E2335" s="7" t="s">
        <v>121</v>
      </c>
      <c r="F2335" s="8" t="s">
        <v>339</v>
      </c>
      <c r="G2335" s="7" t="s">
        <v>16</v>
      </c>
      <c r="H2335" s="9">
        <v>754.49199999999996</v>
      </c>
      <c r="I2335" s="9">
        <v>2.1595</v>
      </c>
      <c r="J2335" s="9">
        <v>2.0882000000000001</v>
      </c>
      <c r="K2335" s="10">
        <v>0.9669830979393379</v>
      </c>
      <c r="L2335" s="9">
        <v>24.34</v>
      </c>
      <c r="M2335" s="19">
        <f>H2335*INDEX('Pliegos Tarifarios (Las Condes)'!$B:$B,MATCH($B2335,'Pliegos Tarifarios (Las Condes)'!$A:$A,0))</f>
        <v>89662.320295999991</v>
      </c>
      <c r="N2335" s="19">
        <f>I2335*INDEX('Pliegos Tarifarios (Las Condes)'!$C:$C,MATCH($B2335,'Pliegos Tarifarios (Las Condes)'!$A:$A,0))</f>
        <v>7473.0685224999997</v>
      </c>
      <c r="O2335" s="19">
        <f>J2335*INDEX('Pliegos Tarifarios (Las Condes)'!$D:$D,MATCH($B2335,'Pliegos Tarifarios (Las Condes)'!$A:$A,0))</f>
        <v>29578.369457800003</v>
      </c>
      <c r="P2335" s="19">
        <f>H2335*INDEX('Pliegos Tarifarios (Las Condes)'!$E:$E,MATCH($B2335,'Pliegos Tarifarios (Las Condes)'!$A:$A,0))</f>
        <v>9757.0905440000006</v>
      </c>
      <c r="Q2335" s="19" cm="1">
        <f t="array" ref="Q2335">H2335*_xlfn.IFS(H2335&lt;=350,INDEX('Pliegos Tarifarios (Las Condes)'!$F:$F,MATCH($B2335,'Pliegos Tarifarios (Las Condes)'!$A:$A,0)),H2335&lt;=500,INDEX('Pliegos Tarifarios (Las Condes)'!$G:$G,MATCH($B2335,'Pliegos Tarifarios (Las Condes)'!$A:$A,0)),H2335&lt;=1000,INDEX('Pliegos Tarifarios (Las Condes)'!$H:$H,MATCH($B2335,'Pliegos Tarifarios (Las Condes)'!$A:$A,0)),H2335&lt;=5000,INDEX('Pliegos Tarifarios (Las Condes)'!$I:$I,MATCH($B2335,'Pliegos Tarifarios (Las Condes)'!$A:$A,0)),H2335&gt;5000,INDEX('Pliegos Tarifarios (Las Condes)'!$J:$J,MATCH($B2335,'Pliegos Tarifarios (Las Condes)'!$A:$A,0)))/1.19</f>
        <v>1769.5690521008407</v>
      </c>
      <c r="R2335" s="19">
        <f>INDEX('Pliegos Tarifarios (Las Condes)'!$K:$K,MATCH($B2335,'Pliegos Tarifarios (Las Condes)'!$A:$A,0))</f>
        <v>724.74800000000005</v>
      </c>
      <c r="S2335" s="21">
        <f t="shared" si="111"/>
        <v>138965.16587240083</v>
      </c>
      <c r="T2335" s="21">
        <f t="shared" si="112"/>
        <v>26403.381515756158</v>
      </c>
      <c r="U2335" s="19">
        <v>0</v>
      </c>
      <c r="V2335" s="21">
        <f t="shared" si="113"/>
        <v>165368.54738815699</v>
      </c>
    </row>
    <row r="2336" spans="1:22" x14ac:dyDescent="0.3">
      <c r="A2336" s="7" t="s">
        <v>145</v>
      </c>
      <c r="B2336" s="7">
        <v>6</v>
      </c>
      <c r="C2336" s="8" t="s">
        <v>186</v>
      </c>
      <c r="D2336" s="7" t="s">
        <v>340</v>
      </c>
      <c r="E2336" s="7" t="s">
        <v>121</v>
      </c>
      <c r="F2336" s="8" t="s">
        <v>341</v>
      </c>
      <c r="G2336" s="7" t="s">
        <v>16</v>
      </c>
      <c r="H2336" s="9">
        <v>755.29870000000005</v>
      </c>
      <c r="I2336" s="9">
        <v>2.1046</v>
      </c>
      <c r="J2336" s="9">
        <v>2.1046</v>
      </c>
      <c r="K2336" s="10">
        <v>1</v>
      </c>
      <c r="L2336" s="9">
        <v>24.36</v>
      </c>
      <c r="M2336" s="19">
        <f>H2336*INDEX('Pliegos Tarifarios (Las Condes)'!$B:$B,MATCH($B2336,'Pliegos Tarifarios (Las Condes)'!$A:$A,0))</f>
        <v>89758.186910600009</v>
      </c>
      <c r="N2336" s="19">
        <f>I2336*INDEX('Pliegos Tarifarios (Las Condes)'!$C:$C,MATCH($B2336,'Pliegos Tarifarios (Las Condes)'!$A:$A,0))</f>
        <v>7283.0840529999996</v>
      </c>
      <c r="O2336" s="19">
        <f>J2336*INDEX('Pliegos Tarifarios (Las Condes)'!$D:$D,MATCH($B2336,'Pliegos Tarifarios (Las Condes)'!$A:$A,0))</f>
        <v>29810.667733400001</v>
      </c>
      <c r="P2336" s="19">
        <f>H2336*INDEX('Pliegos Tarifarios (Las Condes)'!$E:$E,MATCH($B2336,'Pliegos Tarifarios (Las Condes)'!$A:$A,0))</f>
        <v>9767.5227884000014</v>
      </c>
      <c r="Q2336" s="19" cm="1">
        <f t="array" ref="Q2336">H2336*_xlfn.IFS(H2336&lt;=350,INDEX('Pliegos Tarifarios (Las Condes)'!$F:$F,MATCH($B2336,'Pliegos Tarifarios (Las Condes)'!$A:$A,0)),H2336&lt;=500,INDEX('Pliegos Tarifarios (Las Condes)'!$G:$G,MATCH($B2336,'Pliegos Tarifarios (Las Condes)'!$A:$A,0)),H2336&lt;=1000,INDEX('Pliegos Tarifarios (Las Condes)'!$H:$H,MATCH($B2336,'Pliegos Tarifarios (Las Condes)'!$A:$A,0)),H2336&lt;=5000,INDEX('Pliegos Tarifarios (Las Condes)'!$I:$I,MATCH($B2336,'Pliegos Tarifarios (Las Condes)'!$A:$A,0)),H2336&gt;5000,INDEX('Pliegos Tarifarios (Las Condes)'!$J:$J,MATCH($B2336,'Pliegos Tarifarios (Las Condes)'!$A:$A,0)))/1.19</f>
        <v>1771.4610686554627</v>
      </c>
      <c r="R2336" s="19">
        <f>INDEX('Pliegos Tarifarios (Las Condes)'!$K:$K,MATCH($B2336,'Pliegos Tarifarios (Las Condes)'!$A:$A,0))</f>
        <v>724.74800000000005</v>
      </c>
      <c r="S2336" s="21">
        <f t="shared" si="111"/>
        <v>139115.67055405545</v>
      </c>
      <c r="T2336" s="21">
        <f t="shared" si="112"/>
        <v>26431.977405270536</v>
      </c>
      <c r="U2336" s="19">
        <v>0</v>
      </c>
      <c r="V2336" s="21">
        <f t="shared" si="113"/>
        <v>165547.64795932599</v>
      </c>
    </row>
    <row r="2337" spans="1:22" x14ac:dyDescent="0.3">
      <c r="A2337" s="7" t="s">
        <v>145</v>
      </c>
      <c r="B2337" s="7">
        <v>6</v>
      </c>
      <c r="C2337" s="8" t="s">
        <v>186</v>
      </c>
      <c r="D2337" s="7" t="s">
        <v>342</v>
      </c>
      <c r="E2337" s="7" t="s">
        <v>121</v>
      </c>
      <c r="F2337" s="8" t="s">
        <v>343</v>
      </c>
      <c r="G2337" s="7" t="s">
        <v>16</v>
      </c>
      <c r="H2337" s="9">
        <v>756.29129999999998</v>
      </c>
      <c r="I2337" s="9">
        <v>2.1711999999999998</v>
      </c>
      <c r="J2337" s="9">
        <v>2.0630999999999999</v>
      </c>
      <c r="K2337" s="10">
        <v>0.95021186440677974</v>
      </c>
      <c r="L2337" s="9">
        <v>24.4</v>
      </c>
      <c r="M2337" s="19">
        <f>H2337*INDEX('Pliegos Tarifarios (Las Condes)'!$B:$B,MATCH($B2337,'Pliegos Tarifarios (Las Condes)'!$A:$A,0))</f>
        <v>89876.145509399998</v>
      </c>
      <c r="N2337" s="19">
        <f>I2337*INDEX('Pliegos Tarifarios (Las Condes)'!$C:$C,MATCH($B2337,'Pliegos Tarifarios (Las Condes)'!$A:$A,0))</f>
        <v>7513.5570159999988</v>
      </c>
      <c r="O2337" s="19">
        <f>J2337*INDEX('Pliegos Tarifarios (Las Condes)'!$D:$D,MATCH($B2337,'Pliegos Tarifarios (Las Condes)'!$A:$A,0))</f>
        <v>29222.839779900001</v>
      </c>
      <c r="P2337" s="19">
        <f>H2337*INDEX('Pliegos Tarifarios (Las Condes)'!$E:$E,MATCH($B2337,'Pliegos Tarifarios (Las Condes)'!$A:$A,0))</f>
        <v>9780.3590915999994</v>
      </c>
      <c r="Q2337" s="19" cm="1">
        <f t="array" ref="Q2337">H2337*_xlfn.IFS(H2337&lt;=350,INDEX('Pliegos Tarifarios (Las Condes)'!$F:$F,MATCH($B2337,'Pliegos Tarifarios (Las Condes)'!$A:$A,0)),H2337&lt;=500,INDEX('Pliegos Tarifarios (Las Condes)'!$G:$G,MATCH($B2337,'Pliegos Tarifarios (Las Condes)'!$A:$A,0)),H2337&lt;=1000,INDEX('Pliegos Tarifarios (Las Condes)'!$H:$H,MATCH($B2337,'Pliegos Tarifarios (Las Condes)'!$A:$A,0)),H2337&lt;=5000,INDEX('Pliegos Tarifarios (Las Condes)'!$I:$I,MATCH($B2337,'Pliegos Tarifarios (Las Condes)'!$A:$A,0)),H2337&gt;5000,INDEX('Pliegos Tarifarios (Las Condes)'!$J:$J,MATCH($B2337,'Pliegos Tarifarios (Las Condes)'!$A:$A,0)))/1.19</f>
        <v>1773.7890910084038</v>
      </c>
      <c r="R2337" s="19">
        <f>INDEX('Pliegos Tarifarios (Las Condes)'!$K:$K,MATCH($B2337,'Pliegos Tarifarios (Las Condes)'!$A:$A,0))</f>
        <v>724.74800000000005</v>
      </c>
      <c r="S2337" s="21">
        <f t="shared" si="111"/>
        <v>138891.4384879084</v>
      </c>
      <c r="T2337" s="21">
        <f t="shared" si="112"/>
        <v>26389.373312702595</v>
      </c>
      <c r="U2337" s="19">
        <v>0</v>
      </c>
      <c r="V2337" s="21">
        <f t="shared" si="113"/>
        <v>165280.811800611</v>
      </c>
    </row>
    <row r="2338" spans="1:22" x14ac:dyDescent="0.3">
      <c r="A2338" s="7" t="s">
        <v>145</v>
      </c>
      <c r="B2338" s="7">
        <v>6</v>
      </c>
      <c r="C2338" s="8" t="s">
        <v>186</v>
      </c>
      <c r="D2338" s="7" t="s">
        <v>344</v>
      </c>
      <c r="E2338" s="7" t="s">
        <v>121</v>
      </c>
      <c r="F2338" s="8" t="s">
        <v>345</v>
      </c>
      <c r="G2338" s="7" t="s">
        <v>16</v>
      </c>
      <c r="H2338" s="9">
        <v>754.4271</v>
      </c>
      <c r="I2338" s="9">
        <v>2.0895000000000001</v>
      </c>
      <c r="J2338" s="9">
        <v>2.0518000000000001</v>
      </c>
      <c r="K2338" s="10">
        <v>0.98195740607800908</v>
      </c>
      <c r="L2338" s="9">
        <v>24.34</v>
      </c>
      <c r="M2338" s="19">
        <f>H2338*INDEX('Pliegos Tarifarios (Las Condes)'!$B:$B,MATCH($B2338,'Pliegos Tarifarios (Las Condes)'!$A:$A,0))</f>
        <v>89654.607709799995</v>
      </c>
      <c r="N2338" s="19">
        <f>I2338*INDEX('Pliegos Tarifarios (Las Condes)'!$C:$C,MATCH($B2338,'Pliegos Tarifarios (Las Condes)'!$A:$A,0))</f>
        <v>7230.8296725</v>
      </c>
      <c r="O2338" s="19">
        <f>J2338*INDEX('Pliegos Tarifarios (Las Condes)'!$D:$D,MATCH($B2338,'Pliegos Tarifarios (Las Condes)'!$A:$A,0))</f>
        <v>29062.7806022</v>
      </c>
      <c r="P2338" s="19">
        <f>H2338*INDEX('Pliegos Tarifarios (Las Condes)'!$E:$E,MATCH($B2338,'Pliegos Tarifarios (Las Condes)'!$A:$A,0))</f>
        <v>9756.2512571999996</v>
      </c>
      <c r="Q2338" s="19" cm="1">
        <f t="array" ref="Q2338">H2338*_xlfn.IFS(H2338&lt;=350,INDEX('Pliegos Tarifarios (Las Condes)'!$F:$F,MATCH($B2338,'Pliegos Tarifarios (Las Condes)'!$A:$A,0)),H2338&lt;=500,INDEX('Pliegos Tarifarios (Las Condes)'!$G:$G,MATCH($B2338,'Pliegos Tarifarios (Las Condes)'!$A:$A,0)),H2338&lt;=1000,INDEX('Pliegos Tarifarios (Las Condes)'!$H:$H,MATCH($B2338,'Pliegos Tarifarios (Las Condes)'!$A:$A,0)),H2338&lt;=5000,INDEX('Pliegos Tarifarios (Las Condes)'!$I:$I,MATCH($B2338,'Pliegos Tarifarios (Las Condes)'!$A:$A,0)),H2338&gt;5000,INDEX('Pliegos Tarifarios (Las Condes)'!$J:$J,MATCH($B2338,'Pliegos Tarifarios (Las Condes)'!$A:$A,0)))/1.19</f>
        <v>1769.4168370588241</v>
      </c>
      <c r="R2338" s="19">
        <f>INDEX('Pliegos Tarifarios (Las Condes)'!$K:$K,MATCH($B2338,'Pliegos Tarifarios (Las Condes)'!$A:$A,0))</f>
        <v>724.74800000000005</v>
      </c>
      <c r="S2338" s="21">
        <f t="shared" si="111"/>
        <v>138198.6340787588</v>
      </c>
      <c r="T2338" s="21">
        <f t="shared" si="112"/>
        <v>26257.740474964172</v>
      </c>
      <c r="U2338" s="19">
        <v>0</v>
      </c>
      <c r="V2338" s="21">
        <f t="shared" si="113"/>
        <v>164456.37455372297</v>
      </c>
    </row>
    <row r="2339" spans="1:22" x14ac:dyDescent="0.3">
      <c r="A2339" s="7" t="s">
        <v>145</v>
      </c>
      <c r="B2339" s="7">
        <v>6</v>
      </c>
      <c r="C2339" s="8" t="s">
        <v>186</v>
      </c>
      <c r="D2339" s="7" t="s">
        <v>346</v>
      </c>
      <c r="E2339" s="7" t="s">
        <v>121</v>
      </c>
      <c r="F2339" s="8" t="s">
        <v>347</v>
      </c>
      <c r="G2339" s="7" t="s">
        <v>16</v>
      </c>
      <c r="H2339" s="9">
        <v>755.13520000000005</v>
      </c>
      <c r="I2339" s="9">
        <v>2.0716000000000001</v>
      </c>
      <c r="J2339" s="9">
        <v>2.0716000000000001</v>
      </c>
      <c r="K2339" s="10">
        <v>1</v>
      </c>
      <c r="L2339" s="9">
        <v>24.36</v>
      </c>
      <c r="M2339" s="19">
        <f>H2339*INDEX('Pliegos Tarifarios (Las Condes)'!$B:$B,MATCH($B2339,'Pliegos Tarifarios (Las Condes)'!$A:$A,0))</f>
        <v>89738.756897600004</v>
      </c>
      <c r="N2339" s="19">
        <f>I2339*INDEX('Pliegos Tarifarios (Las Condes)'!$C:$C,MATCH($B2339,'Pliegos Tarifarios (Las Condes)'!$A:$A,0))</f>
        <v>7168.8857379999999</v>
      </c>
      <c r="O2339" s="19">
        <f>J2339*INDEX('Pliegos Tarifarios (Las Condes)'!$D:$D,MATCH($B2339,'Pliegos Tarifarios (Las Condes)'!$A:$A,0))</f>
        <v>29343.238276400003</v>
      </c>
      <c r="P2339" s="19">
        <f>H2339*INDEX('Pliegos Tarifarios (Las Condes)'!$E:$E,MATCH($B2339,'Pliegos Tarifarios (Las Condes)'!$A:$A,0))</f>
        <v>9765.4084064000017</v>
      </c>
      <c r="Q2339" s="19" cm="1">
        <f t="array" ref="Q2339">H2339*_xlfn.IFS(H2339&lt;=350,INDEX('Pliegos Tarifarios (Las Condes)'!$F:$F,MATCH($B2339,'Pliegos Tarifarios (Las Condes)'!$A:$A,0)),H2339&lt;=500,INDEX('Pliegos Tarifarios (Las Condes)'!$G:$G,MATCH($B2339,'Pliegos Tarifarios (Las Condes)'!$A:$A,0)),H2339&lt;=1000,INDEX('Pliegos Tarifarios (Las Condes)'!$H:$H,MATCH($B2339,'Pliegos Tarifarios (Las Condes)'!$A:$A,0)),H2339&lt;=5000,INDEX('Pliegos Tarifarios (Las Condes)'!$I:$I,MATCH($B2339,'Pliegos Tarifarios (Las Condes)'!$A:$A,0)),H2339&gt;5000,INDEX('Pliegos Tarifarios (Las Condes)'!$J:$J,MATCH($B2339,'Pliegos Tarifarios (Las Condes)'!$A:$A,0)))/1.19</f>
        <v>1771.0775993277316</v>
      </c>
      <c r="R2339" s="19">
        <f>INDEX('Pliegos Tarifarios (Las Condes)'!$K:$K,MATCH($B2339,'Pliegos Tarifarios (Las Condes)'!$A:$A,0))</f>
        <v>724.74800000000005</v>
      </c>
      <c r="S2339" s="21">
        <f t="shared" si="111"/>
        <v>138512.11491772771</v>
      </c>
      <c r="T2339" s="21">
        <f t="shared" si="112"/>
        <v>26317.301834368267</v>
      </c>
      <c r="U2339" s="19">
        <v>0</v>
      </c>
      <c r="V2339" s="21">
        <f t="shared" si="113"/>
        <v>164829.41675209597</v>
      </c>
    </row>
    <row r="2340" spans="1:22" x14ac:dyDescent="0.3">
      <c r="A2340" s="7" t="s">
        <v>145</v>
      </c>
      <c r="B2340" s="7">
        <v>6</v>
      </c>
      <c r="C2340" s="8" t="s">
        <v>186</v>
      </c>
      <c r="D2340" s="7" t="s">
        <v>348</v>
      </c>
      <c r="E2340" s="7" t="s">
        <v>121</v>
      </c>
      <c r="F2340" s="8" t="s">
        <v>349</v>
      </c>
      <c r="G2340" s="7" t="s">
        <v>16</v>
      </c>
      <c r="H2340" s="9">
        <v>754.03309999999999</v>
      </c>
      <c r="I2340" s="9">
        <v>2.1164999999999998</v>
      </c>
      <c r="J2340" s="9">
        <v>2.0979000000000001</v>
      </c>
      <c r="K2340" s="10">
        <v>0.99121190644932688</v>
      </c>
      <c r="L2340" s="9">
        <v>24.32</v>
      </c>
      <c r="M2340" s="19">
        <f>H2340*INDEX('Pliegos Tarifarios (Las Condes)'!$B:$B,MATCH($B2340,'Pliegos Tarifarios (Las Condes)'!$A:$A,0))</f>
        <v>89607.785537799995</v>
      </c>
      <c r="N2340" s="19">
        <f>I2340*INDEX('Pliegos Tarifarios (Las Condes)'!$C:$C,MATCH($B2340,'Pliegos Tarifarios (Las Condes)'!$A:$A,0))</f>
        <v>7324.264657499999</v>
      </c>
      <c r="O2340" s="19">
        <f>J2340*INDEX('Pliegos Tarifarios (Las Condes)'!$D:$D,MATCH($B2340,'Pliegos Tarifarios (Las Condes)'!$A:$A,0))</f>
        <v>29715.765389100001</v>
      </c>
      <c r="P2340" s="19">
        <f>H2340*INDEX('Pliegos Tarifarios (Las Condes)'!$E:$E,MATCH($B2340,'Pliegos Tarifarios (Las Condes)'!$A:$A,0))</f>
        <v>9751.1560492000008</v>
      </c>
      <c r="Q2340" s="19" cm="1">
        <f t="array" ref="Q2340">H2340*_xlfn.IFS(H2340&lt;=350,INDEX('Pliegos Tarifarios (Las Condes)'!$F:$F,MATCH($B2340,'Pliegos Tarifarios (Las Condes)'!$A:$A,0)),H2340&lt;=500,INDEX('Pliegos Tarifarios (Las Condes)'!$G:$G,MATCH($B2340,'Pliegos Tarifarios (Las Condes)'!$A:$A,0)),H2340&lt;=1000,INDEX('Pliegos Tarifarios (Las Condes)'!$H:$H,MATCH($B2340,'Pliegos Tarifarios (Las Condes)'!$A:$A,0)),H2340&lt;=5000,INDEX('Pliegos Tarifarios (Las Condes)'!$I:$I,MATCH($B2340,'Pliegos Tarifarios (Las Condes)'!$A:$A,0)),H2340&gt;5000,INDEX('Pliegos Tarifarios (Las Condes)'!$J:$J,MATCH($B2340,'Pliegos Tarifarios (Las Condes)'!$A:$A,0)))/1.19</f>
        <v>1768.4927580672272</v>
      </c>
      <c r="R2340" s="19">
        <f>INDEX('Pliegos Tarifarios (Las Condes)'!$K:$K,MATCH($B2340,'Pliegos Tarifarios (Las Condes)'!$A:$A,0))</f>
        <v>724.74800000000005</v>
      </c>
      <c r="S2340" s="21">
        <f t="shared" si="111"/>
        <v>138892.21239166724</v>
      </c>
      <c r="T2340" s="21">
        <f t="shared" si="112"/>
        <v>26389.520354416778</v>
      </c>
      <c r="U2340" s="19">
        <v>0</v>
      </c>
      <c r="V2340" s="21">
        <f t="shared" si="113"/>
        <v>165281.73274608402</v>
      </c>
    </row>
    <row r="2341" spans="1:22" x14ac:dyDescent="0.3">
      <c r="A2341" s="7" t="s">
        <v>145</v>
      </c>
      <c r="B2341" s="7">
        <v>6</v>
      </c>
      <c r="C2341" s="8" t="s">
        <v>186</v>
      </c>
      <c r="D2341" s="7" t="s">
        <v>350</v>
      </c>
      <c r="E2341" s="7" t="s">
        <v>121</v>
      </c>
      <c r="F2341" s="8" t="s">
        <v>351</v>
      </c>
      <c r="G2341" s="7" t="s">
        <v>16</v>
      </c>
      <c r="H2341" s="9">
        <v>753.96889999999996</v>
      </c>
      <c r="I2341" s="9">
        <v>2.0699000000000001</v>
      </c>
      <c r="J2341" s="9">
        <v>2.0651999999999999</v>
      </c>
      <c r="K2341" s="10">
        <v>0.99772935890622727</v>
      </c>
      <c r="L2341" s="9">
        <v>24.32</v>
      </c>
      <c r="M2341" s="19">
        <f>H2341*INDEX('Pliegos Tarifarios (Las Condes)'!$B:$B,MATCH($B2341,'Pliegos Tarifarios (Las Condes)'!$A:$A,0))</f>
        <v>89600.156138199993</v>
      </c>
      <c r="N2341" s="19">
        <f>I2341*INDEX('Pliegos Tarifarios (Las Condes)'!$C:$C,MATCH($B2341,'Pliegos Tarifarios (Las Condes)'!$A:$A,0))</f>
        <v>7163.0027945000002</v>
      </c>
      <c r="O2341" s="19">
        <f>J2341*INDEX('Pliegos Tarifarios (Las Condes)'!$D:$D,MATCH($B2341,'Pliegos Tarifarios (Las Condes)'!$A:$A,0))</f>
        <v>29252.585290800002</v>
      </c>
      <c r="P2341" s="19">
        <f>H2341*INDEX('Pliegos Tarifarios (Las Condes)'!$E:$E,MATCH($B2341,'Pliegos Tarifarios (Las Condes)'!$A:$A,0))</f>
        <v>9750.3258148000004</v>
      </c>
      <c r="Q2341" s="19" cm="1">
        <f t="array" ref="Q2341">H2341*_xlfn.IFS(H2341&lt;=350,INDEX('Pliegos Tarifarios (Las Condes)'!$F:$F,MATCH($B2341,'Pliegos Tarifarios (Las Condes)'!$A:$A,0)),H2341&lt;=500,INDEX('Pliegos Tarifarios (Las Condes)'!$G:$G,MATCH($B2341,'Pliegos Tarifarios (Las Condes)'!$A:$A,0)),H2341&lt;=1000,INDEX('Pliegos Tarifarios (Las Condes)'!$H:$H,MATCH($B2341,'Pliegos Tarifarios (Las Condes)'!$A:$A,0)),H2341&lt;=5000,INDEX('Pliegos Tarifarios (Las Condes)'!$I:$I,MATCH($B2341,'Pliegos Tarifarios (Las Condes)'!$A:$A,0)),H2341&gt;5000,INDEX('Pliegos Tarifarios (Las Condes)'!$J:$J,MATCH($B2341,'Pliegos Tarifarios (Las Condes)'!$A:$A,0)))/1.19</f>
        <v>1768.3421847899162</v>
      </c>
      <c r="R2341" s="19">
        <f>INDEX('Pliegos Tarifarios (Las Condes)'!$K:$K,MATCH($B2341,'Pliegos Tarifarios (Las Condes)'!$A:$A,0))</f>
        <v>724.74800000000005</v>
      </c>
      <c r="S2341" s="21">
        <f t="shared" si="111"/>
        <v>138259.16022308989</v>
      </c>
      <c r="T2341" s="21">
        <f t="shared" si="112"/>
        <v>26269.240442387079</v>
      </c>
      <c r="U2341" s="19">
        <v>0</v>
      </c>
      <c r="V2341" s="21">
        <f t="shared" si="113"/>
        <v>164528.40066547698</v>
      </c>
    </row>
    <row r="2342" spans="1:22" x14ac:dyDescent="0.3">
      <c r="A2342" s="7" t="s">
        <v>145</v>
      </c>
      <c r="B2342" s="7">
        <v>6</v>
      </c>
      <c r="C2342" s="8" t="s">
        <v>186</v>
      </c>
      <c r="D2342" s="7" t="s">
        <v>352</v>
      </c>
      <c r="E2342" s="7" t="s">
        <v>121</v>
      </c>
      <c r="F2342" s="8" t="s">
        <v>353</v>
      </c>
      <c r="G2342" s="7" t="s">
        <v>16</v>
      </c>
      <c r="H2342" s="9">
        <v>756.55129999999997</v>
      </c>
      <c r="I2342" s="9">
        <v>2.1265999999999998</v>
      </c>
      <c r="J2342" s="9">
        <v>2.1265999999999998</v>
      </c>
      <c r="K2342" s="10">
        <v>1</v>
      </c>
      <c r="L2342" s="9">
        <v>24.4</v>
      </c>
      <c r="M2342" s="19">
        <f>H2342*INDEX('Pliegos Tarifarios (Las Condes)'!$B:$B,MATCH($B2342,'Pliegos Tarifarios (Las Condes)'!$A:$A,0))</f>
        <v>89907.043389399987</v>
      </c>
      <c r="N2342" s="19">
        <f>I2342*INDEX('Pliegos Tarifarios (Las Condes)'!$C:$C,MATCH($B2342,'Pliegos Tarifarios (Las Condes)'!$A:$A,0))</f>
        <v>7359.2162629999993</v>
      </c>
      <c r="O2342" s="19">
        <f>J2342*INDEX('Pliegos Tarifarios (Las Condes)'!$D:$D,MATCH($B2342,'Pliegos Tarifarios (Las Condes)'!$A:$A,0))</f>
        <v>30122.287371399998</v>
      </c>
      <c r="P2342" s="19">
        <f>H2342*INDEX('Pliegos Tarifarios (Las Condes)'!$E:$E,MATCH($B2342,'Pliegos Tarifarios (Las Condes)'!$A:$A,0))</f>
        <v>9783.7214115999996</v>
      </c>
      <c r="Q2342" s="19" cm="1">
        <f t="array" ref="Q2342">H2342*_xlfn.IFS(H2342&lt;=350,INDEX('Pliegos Tarifarios (Las Condes)'!$F:$F,MATCH($B2342,'Pliegos Tarifarios (Las Condes)'!$A:$A,0)),H2342&lt;=500,INDEX('Pliegos Tarifarios (Las Condes)'!$G:$G,MATCH($B2342,'Pliegos Tarifarios (Las Condes)'!$A:$A,0)),H2342&lt;=1000,INDEX('Pliegos Tarifarios (Las Condes)'!$H:$H,MATCH($B2342,'Pliegos Tarifarios (Las Condes)'!$A:$A,0)),H2342&lt;=5000,INDEX('Pliegos Tarifarios (Las Condes)'!$I:$I,MATCH($B2342,'Pliegos Tarifarios (Las Condes)'!$A:$A,0)),H2342&gt;5000,INDEX('Pliegos Tarifarios (Las Condes)'!$J:$J,MATCH($B2342,'Pliegos Tarifarios (Las Condes)'!$A:$A,0)))/1.19</f>
        <v>1774.3988893277312</v>
      </c>
      <c r="R2342" s="19">
        <f>INDEX('Pliegos Tarifarios (Las Condes)'!$K:$K,MATCH($B2342,'Pliegos Tarifarios (Las Condes)'!$A:$A,0))</f>
        <v>724.74800000000005</v>
      </c>
      <c r="S2342" s="21">
        <f t="shared" si="111"/>
        <v>139671.41532472771</v>
      </c>
      <c r="T2342" s="21">
        <f t="shared" si="112"/>
        <v>26537.568911698265</v>
      </c>
      <c r="U2342" s="19">
        <v>0</v>
      </c>
      <c r="V2342" s="21">
        <f t="shared" si="113"/>
        <v>166208.98423642598</v>
      </c>
    </row>
    <row r="2343" spans="1:22" x14ac:dyDescent="0.3">
      <c r="A2343" s="7" t="s">
        <v>145</v>
      </c>
      <c r="B2343" s="7">
        <v>6</v>
      </c>
      <c r="C2343" s="8" t="s">
        <v>186</v>
      </c>
      <c r="D2343" s="7" t="s">
        <v>354</v>
      </c>
      <c r="E2343" s="7" t="s">
        <v>121</v>
      </c>
      <c r="F2343" s="8" t="s">
        <v>355</v>
      </c>
      <c r="G2343" s="7" t="s">
        <v>16</v>
      </c>
      <c r="H2343" s="9">
        <v>755.65480000000002</v>
      </c>
      <c r="I2343" s="9">
        <v>2.1213000000000002</v>
      </c>
      <c r="J2343" s="9">
        <v>2.1213000000000002</v>
      </c>
      <c r="K2343" s="10">
        <v>1</v>
      </c>
      <c r="L2343" s="9">
        <v>24.38</v>
      </c>
      <c r="M2343" s="19">
        <f>H2343*INDEX('Pliegos Tarifarios (Las Condes)'!$B:$B,MATCH($B2343,'Pliegos Tarifarios (Las Condes)'!$A:$A,0))</f>
        <v>89800.505122400005</v>
      </c>
      <c r="N2343" s="19">
        <f>I2343*INDEX('Pliegos Tarifarios (Las Condes)'!$C:$C,MATCH($B2343,'Pliegos Tarifarios (Las Condes)'!$A:$A,0))</f>
        <v>7340.8753215000006</v>
      </c>
      <c r="O2343" s="19">
        <f>J2343*INDEX('Pliegos Tarifarios (Las Condes)'!$D:$D,MATCH($B2343,'Pliegos Tarifarios (Las Condes)'!$A:$A,0))</f>
        <v>30047.215367700002</v>
      </c>
      <c r="P2343" s="19">
        <f>H2343*INDEX('Pliegos Tarifarios (Las Condes)'!$E:$E,MATCH($B2343,'Pliegos Tarifarios (Las Condes)'!$A:$A,0))</f>
        <v>9772.1278736000004</v>
      </c>
      <c r="Q2343" s="19" cm="1">
        <f t="array" ref="Q2343">H2343*_xlfn.IFS(H2343&lt;=350,INDEX('Pliegos Tarifarios (Las Condes)'!$F:$F,MATCH($B2343,'Pliegos Tarifarios (Las Condes)'!$A:$A,0)),H2343&lt;=500,INDEX('Pliegos Tarifarios (Las Condes)'!$G:$G,MATCH($B2343,'Pliegos Tarifarios (Las Condes)'!$A:$A,0)),H2343&lt;=1000,INDEX('Pliegos Tarifarios (Las Condes)'!$H:$H,MATCH($B2343,'Pliegos Tarifarios (Las Condes)'!$A:$A,0)),H2343&lt;=5000,INDEX('Pliegos Tarifarios (Las Condes)'!$I:$I,MATCH($B2343,'Pliegos Tarifarios (Las Condes)'!$A:$A,0)),H2343&gt;5000,INDEX('Pliegos Tarifarios (Las Condes)'!$J:$J,MATCH($B2343,'Pliegos Tarifarios (Las Condes)'!$A:$A,0)))/1.19</f>
        <v>1772.2962578151266</v>
      </c>
      <c r="R2343" s="19">
        <f>INDEX('Pliegos Tarifarios (Las Condes)'!$K:$K,MATCH($B2343,'Pliegos Tarifarios (Las Condes)'!$A:$A,0))</f>
        <v>724.74800000000005</v>
      </c>
      <c r="S2343" s="21">
        <f t="shared" si="111"/>
        <v>139457.76794301512</v>
      </c>
      <c r="T2343" s="21">
        <f t="shared" si="112"/>
        <v>26496.975909172874</v>
      </c>
      <c r="U2343" s="19">
        <v>0</v>
      </c>
      <c r="V2343" s="21">
        <f t="shared" si="113"/>
        <v>165954.743852188</v>
      </c>
    </row>
    <row r="2344" spans="1:22" x14ac:dyDescent="0.3">
      <c r="A2344" s="7" t="s">
        <v>145</v>
      </c>
      <c r="B2344" s="7">
        <v>6</v>
      </c>
      <c r="C2344" s="8" t="s">
        <v>186</v>
      </c>
      <c r="D2344" s="7" t="s">
        <v>356</v>
      </c>
      <c r="E2344" s="7" t="s">
        <v>121</v>
      </c>
      <c r="F2344" s="8" t="s">
        <v>357</v>
      </c>
      <c r="G2344" s="7" t="s">
        <v>16</v>
      </c>
      <c r="H2344" s="9">
        <v>753.82780000000002</v>
      </c>
      <c r="I2344" s="9">
        <v>2.1573000000000002</v>
      </c>
      <c r="J2344" s="9">
        <v>2.0750999999999999</v>
      </c>
      <c r="K2344" s="10">
        <v>0.96189681546377404</v>
      </c>
      <c r="L2344" s="9">
        <v>24.32</v>
      </c>
      <c r="M2344" s="19">
        <f>H2344*INDEX('Pliegos Tarifarios (Las Condes)'!$B:$B,MATCH($B2344,'Pliegos Tarifarios (Las Condes)'!$A:$A,0))</f>
        <v>89583.388096399998</v>
      </c>
      <c r="N2344" s="19">
        <f>I2344*INDEX('Pliegos Tarifarios (Las Condes)'!$C:$C,MATCH($B2344,'Pliegos Tarifarios (Las Condes)'!$A:$A,0))</f>
        <v>7465.4553015000001</v>
      </c>
      <c r="O2344" s="19">
        <f>J2344*INDEX('Pliegos Tarifarios (Las Condes)'!$D:$D,MATCH($B2344,'Pliegos Tarifarios (Las Condes)'!$A:$A,0))</f>
        <v>29392.814127900001</v>
      </c>
      <c r="P2344" s="19">
        <f>H2344*INDEX('Pliegos Tarifarios (Las Condes)'!$E:$E,MATCH($B2344,'Pliegos Tarifarios (Las Condes)'!$A:$A,0))</f>
        <v>9748.5011095999998</v>
      </c>
      <c r="Q2344" s="19" cm="1">
        <f t="array" ref="Q2344">H2344*_xlfn.IFS(H2344&lt;=350,INDEX('Pliegos Tarifarios (Las Condes)'!$F:$F,MATCH($B2344,'Pliegos Tarifarios (Las Condes)'!$A:$A,0)),H2344&lt;=500,INDEX('Pliegos Tarifarios (Las Condes)'!$G:$G,MATCH($B2344,'Pliegos Tarifarios (Las Condes)'!$A:$A,0)),H2344&lt;=1000,INDEX('Pliegos Tarifarios (Las Condes)'!$H:$H,MATCH($B2344,'Pliegos Tarifarios (Las Condes)'!$A:$A,0)),H2344&lt;=5000,INDEX('Pliegos Tarifarios (Las Condes)'!$I:$I,MATCH($B2344,'Pliegos Tarifarios (Las Condes)'!$A:$A,0)),H2344&gt;5000,INDEX('Pliegos Tarifarios (Las Condes)'!$J:$J,MATCH($B2344,'Pliegos Tarifarios (Las Condes)'!$A:$A,0)))/1.19</f>
        <v>1768.0112519327736</v>
      </c>
      <c r="R2344" s="19">
        <f>INDEX('Pliegos Tarifarios (Las Condes)'!$K:$K,MATCH($B2344,'Pliegos Tarifarios (Las Condes)'!$A:$A,0))</f>
        <v>724.74800000000005</v>
      </c>
      <c r="S2344" s="21">
        <f t="shared" si="111"/>
        <v>138682.91788733276</v>
      </c>
      <c r="T2344" s="21">
        <f t="shared" si="112"/>
        <v>26349.754398593224</v>
      </c>
      <c r="U2344" s="19">
        <v>0</v>
      </c>
      <c r="V2344" s="21">
        <f t="shared" si="113"/>
        <v>165032.67228592598</v>
      </c>
    </row>
    <row r="2345" spans="1:22" x14ac:dyDescent="0.3">
      <c r="A2345" s="7" t="s">
        <v>145</v>
      </c>
      <c r="B2345" s="7">
        <v>6</v>
      </c>
      <c r="C2345" s="8" t="s">
        <v>186</v>
      </c>
      <c r="D2345" s="7" t="s">
        <v>358</v>
      </c>
      <c r="E2345" s="7" t="s">
        <v>121</v>
      </c>
      <c r="F2345" s="8" t="s">
        <v>359</v>
      </c>
      <c r="G2345" s="7" t="s">
        <v>16</v>
      </c>
      <c r="H2345" s="9">
        <v>753.71569999999997</v>
      </c>
      <c r="I2345" s="9">
        <v>2.1019000000000001</v>
      </c>
      <c r="J2345" s="9">
        <v>2.0663</v>
      </c>
      <c r="K2345" s="10">
        <v>0.98306294305152475</v>
      </c>
      <c r="L2345" s="9">
        <v>24.31</v>
      </c>
      <c r="M2345" s="19">
        <f>H2345*INDEX('Pliegos Tarifarios (Las Condes)'!$B:$B,MATCH($B2345,'Pliegos Tarifarios (Las Condes)'!$A:$A,0))</f>
        <v>89570.066356599986</v>
      </c>
      <c r="N2345" s="19">
        <f>I2345*INDEX('Pliegos Tarifarios (Las Condes)'!$C:$C,MATCH($B2345,'Pliegos Tarifarios (Las Condes)'!$A:$A,0))</f>
        <v>7273.7405545000001</v>
      </c>
      <c r="O2345" s="19">
        <f>J2345*INDEX('Pliegos Tarifarios (Las Condes)'!$D:$D,MATCH($B2345,'Pliegos Tarifarios (Las Condes)'!$A:$A,0))</f>
        <v>29268.1662727</v>
      </c>
      <c r="P2345" s="19">
        <f>H2345*INDEX('Pliegos Tarifarios (Las Condes)'!$E:$E,MATCH($B2345,'Pliegos Tarifarios (Las Condes)'!$A:$A,0))</f>
        <v>9747.0514323999996</v>
      </c>
      <c r="Q2345" s="19" cm="1">
        <f t="array" ref="Q2345">H2345*_xlfn.IFS(H2345&lt;=350,INDEX('Pliegos Tarifarios (Las Condes)'!$F:$F,MATCH($B2345,'Pliegos Tarifarios (Las Condes)'!$A:$A,0)),H2345&lt;=500,INDEX('Pliegos Tarifarios (Las Condes)'!$G:$G,MATCH($B2345,'Pliegos Tarifarios (Las Condes)'!$A:$A,0)),H2345&lt;=1000,INDEX('Pliegos Tarifarios (Las Condes)'!$H:$H,MATCH($B2345,'Pliegos Tarifarios (Las Condes)'!$A:$A,0)),H2345&lt;=5000,INDEX('Pliegos Tarifarios (Las Condes)'!$I:$I,MATCH($B2345,'Pliegos Tarifarios (Las Condes)'!$A:$A,0)),H2345&gt;5000,INDEX('Pliegos Tarifarios (Las Condes)'!$J:$J,MATCH($B2345,'Pliegos Tarifarios (Las Condes)'!$A:$A,0)))/1.19</f>
        <v>1767.7483350420168</v>
      </c>
      <c r="R2345" s="19">
        <f>INDEX('Pliegos Tarifarios (Las Condes)'!$K:$K,MATCH($B2345,'Pliegos Tarifarios (Las Condes)'!$A:$A,0))</f>
        <v>724.74800000000005</v>
      </c>
      <c r="S2345" s="21">
        <f t="shared" si="111"/>
        <v>138351.52095124201</v>
      </c>
      <c r="T2345" s="21">
        <f t="shared" si="112"/>
        <v>26286.788980735982</v>
      </c>
      <c r="U2345" s="19">
        <v>0</v>
      </c>
      <c r="V2345" s="21">
        <f t="shared" si="113"/>
        <v>164638.309931978</v>
      </c>
    </row>
    <row r="2346" spans="1:22" x14ac:dyDescent="0.3">
      <c r="A2346" s="7" t="s">
        <v>145</v>
      </c>
      <c r="B2346" s="7">
        <v>6</v>
      </c>
      <c r="C2346" s="8" t="s">
        <v>186</v>
      </c>
      <c r="D2346" s="7" t="s">
        <v>360</v>
      </c>
      <c r="E2346" s="7" t="s">
        <v>121</v>
      </c>
      <c r="F2346" s="8" t="s">
        <v>361</v>
      </c>
      <c r="G2346" s="7" t="s">
        <v>16</v>
      </c>
      <c r="H2346" s="9">
        <v>752.80550000000005</v>
      </c>
      <c r="I2346" s="9">
        <v>2.1231</v>
      </c>
      <c r="J2346" s="9">
        <v>2.0851000000000002</v>
      </c>
      <c r="K2346" s="10">
        <v>0.98210164382271214</v>
      </c>
      <c r="L2346" s="9">
        <v>24.28</v>
      </c>
      <c r="M2346" s="19">
        <f>H2346*INDEX('Pliegos Tarifarios (Las Condes)'!$B:$B,MATCH($B2346,'Pliegos Tarifarios (Las Condes)'!$A:$A,0))</f>
        <v>89461.900009000005</v>
      </c>
      <c r="N2346" s="19">
        <f>I2346*INDEX('Pliegos Tarifarios (Las Condes)'!$C:$C,MATCH($B2346,'Pliegos Tarifarios (Las Condes)'!$A:$A,0))</f>
        <v>7347.1043204999996</v>
      </c>
      <c r="O2346" s="19">
        <f>J2346*INDEX('Pliegos Tarifarios (Las Condes)'!$D:$D,MATCH($B2346,'Pliegos Tarifarios (Las Condes)'!$A:$A,0))</f>
        <v>29534.459417900005</v>
      </c>
      <c r="P2346" s="19">
        <f>H2346*INDEX('Pliegos Tarifarios (Las Condes)'!$E:$E,MATCH($B2346,'Pliegos Tarifarios (Las Condes)'!$A:$A,0))</f>
        <v>9735.2807260000009</v>
      </c>
      <c r="Q2346" s="19" cm="1">
        <f t="array" ref="Q2346">H2346*_xlfn.IFS(H2346&lt;=350,INDEX('Pliegos Tarifarios (Las Condes)'!$F:$F,MATCH($B2346,'Pliegos Tarifarios (Las Condes)'!$A:$A,0)),H2346&lt;=500,INDEX('Pliegos Tarifarios (Las Condes)'!$G:$G,MATCH($B2346,'Pliegos Tarifarios (Las Condes)'!$A:$A,0)),H2346&lt;=1000,INDEX('Pliegos Tarifarios (Las Condes)'!$H:$H,MATCH($B2346,'Pliegos Tarifarios (Las Condes)'!$A:$A,0)),H2346&lt;=5000,INDEX('Pliegos Tarifarios (Las Condes)'!$I:$I,MATCH($B2346,'Pliegos Tarifarios (Las Condes)'!$A:$A,0)),H2346&gt;5000,INDEX('Pliegos Tarifarios (Las Condes)'!$J:$J,MATCH($B2346,'Pliegos Tarifarios (Las Condes)'!$A:$A,0)))/1.19</f>
        <v>1765.6135718487399</v>
      </c>
      <c r="R2346" s="19">
        <f>INDEX('Pliegos Tarifarios (Las Condes)'!$K:$K,MATCH($B2346,'Pliegos Tarifarios (Las Condes)'!$A:$A,0))</f>
        <v>724.74800000000005</v>
      </c>
      <c r="S2346" s="21">
        <f t="shared" si="111"/>
        <v>138569.10604524874</v>
      </c>
      <c r="T2346" s="21">
        <f t="shared" si="112"/>
        <v>26328.130148597262</v>
      </c>
      <c r="U2346" s="19">
        <v>0</v>
      </c>
      <c r="V2346" s="21">
        <f t="shared" si="113"/>
        <v>164897.23619384601</v>
      </c>
    </row>
    <row r="2347" spans="1:22" x14ac:dyDescent="0.3">
      <c r="A2347" s="7" t="s">
        <v>145</v>
      </c>
      <c r="B2347" s="7">
        <v>6</v>
      </c>
      <c r="C2347" s="8" t="s">
        <v>186</v>
      </c>
      <c r="D2347" s="7" t="s">
        <v>362</v>
      </c>
      <c r="E2347" s="7" t="s">
        <v>121</v>
      </c>
      <c r="F2347" s="8" t="s">
        <v>363</v>
      </c>
      <c r="G2347" s="7" t="s">
        <v>16</v>
      </c>
      <c r="H2347" s="9">
        <v>753.20230000000004</v>
      </c>
      <c r="I2347" s="9">
        <v>2.0846</v>
      </c>
      <c r="J2347" s="9">
        <v>2.077</v>
      </c>
      <c r="K2347" s="10">
        <v>0.99635421663628509</v>
      </c>
      <c r="L2347" s="9">
        <v>24.3</v>
      </c>
      <c r="M2347" s="19">
        <f>H2347*INDEX('Pliegos Tarifarios (Las Condes)'!$B:$B,MATCH($B2347,'Pliegos Tarifarios (Las Condes)'!$A:$A,0))</f>
        <v>89509.054927399993</v>
      </c>
      <c r="N2347" s="19">
        <f>I2347*INDEX('Pliegos Tarifarios (Las Condes)'!$C:$C,MATCH($B2347,'Pliegos Tarifarios (Las Condes)'!$A:$A,0))</f>
        <v>7213.8729530000001</v>
      </c>
      <c r="O2347" s="19">
        <f>J2347*INDEX('Pliegos Tarifarios (Las Condes)'!$D:$D,MATCH($B2347,'Pliegos Tarifarios (Las Condes)'!$A:$A,0))</f>
        <v>29419.726733</v>
      </c>
      <c r="P2347" s="19">
        <f>H2347*INDEX('Pliegos Tarifarios (Las Condes)'!$E:$E,MATCH($B2347,'Pliegos Tarifarios (Las Condes)'!$A:$A,0))</f>
        <v>9740.4121436000005</v>
      </c>
      <c r="Q2347" s="19" cm="1">
        <f t="array" ref="Q2347">H2347*_xlfn.IFS(H2347&lt;=350,INDEX('Pliegos Tarifarios (Las Condes)'!$F:$F,MATCH($B2347,'Pliegos Tarifarios (Las Condes)'!$A:$A,0)),H2347&lt;=500,INDEX('Pliegos Tarifarios (Las Condes)'!$G:$G,MATCH($B2347,'Pliegos Tarifarios (Las Condes)'!$A:$A,0)),H2347&lt;=1000,INDEX('Pliegos Tarifarios (Las Condes)'!$H:$H,MATCH($B2347,'Pliegos Tarifarios (Las Condes)'!$A:$A,0)),H2347&lt;=5000,INDEX('Pliegos Tarifarios (Las Condes)'!$I:$I,MATCH($B2347,'Pliegos Tarifarios (Las Condes)'!$A:$A,0)),H2347&gt;5000,INDEX('Pliegos Tarifarios (Las Condes)'!$J:$J,MATCH($B2347,'Pliegos Tarifarios (Las Condes)'!$A:$A,0)))/1.19</f>
        <v>1766.54421789916</v>
      </c>
      <c r="R2347" s="19">
        <f>INDEX('Pliegos Tarifarios (Las Condes)'!$K:$K,MATCH($B2347,'Pliegos Tarifarios (Las Condes)'!$A:$A,0))</f>
        <v>724.74800000000005</v>
      </c>
      <c r="S2347" s="21">
        <f t="shared" si="111"/>
        <v>138374.35897489914</v>
      </c>
      <c r="T2347" s="21">
        <f t="shared" si="112"/>
        <v>26291.128205230838</v>
      </c>
      <c r="U2347" s="19">
        <v>0</v>
      </c>
      <c r="V2347" s="21">
        <f t="shared" si="113"/>
        <v>164665.48718012997</v>
      </c>
    </row>
    <row r="2348" spans="1:22" x14ac:dyDescent="0.3">
      <c r="A2348" s="7" t="s">
        <v>145</v>
      </c>
      <c r="B2348" s="7">
        <v>6</v>
      </c>
      <c r="C2348" s="8" t="s">
        <v>186</v>
      </c>
      <c r="D2348" s="7" t="s">
        <v>364</v>
      </c>
      <c r="E2348" s="7" t="s">
        <v>121</v>
      </c>
      <c r="F2348" s="8" t="s">
        <v>365</v>
      </c>
      <c r="G2348" s="7" t="s">
        <v>16</v>
      </c>
      <c r="H2348" s="9">
        <v>755.9701</v>
      </c>
      <c r="I2348" s="9">
        <v>2.1006</v>
      </c>
      <c r="J2348" s="9">
        <v>2.0996999999999999</v>
      </c>
      <c r="K2348" s="10">
        <v>0.99957155098543271</v>
      </c>
      <c r="L2348" s="9">
        <v>24.39</v>
      </c>
      <c r="M2348" s="19">
        <f>H2348*INDEX('Pliegos Tarifarios (Las Condes)'!$B:$B,MATCH($B2348,'Pliegos Tarifarios (Las Condes)'!$A:$A,0))</f>
        <v>89837.97474379999</v>
      </c>
      <c r="N2348" s="19">
        <f>I2348*INDEX('Pliegos Tarifarios (Las Condes)'!$C:$C,MATCH($B2348,'Pliegos Tarifarios (Las Condes)'!$A:$A,0))</f>
        <v>7269.241833</v>
      </c>
      <c r="O2348" s="19">
        <f>J2348*INDEX('Pliegos Tarifarios (Las Condes)'!$D:$D,MATCH($B2348,'Pliegos Tarifarios (Las Condes)'!$A:$A,0))</f>
        <v>29741.261541299998</v>
      </c>
      <c r="P2348" s="19">
        <f>H2348*INDEX('Pliegos Tarifarios (Las Condes)'!$E:$E,MATCH($B2348,'Pliegos Tarifarios (Las Condes)'!$A:$A,0))</f>
        <v>9776.2053331999996</v>
      </c>
      <c r="Q2348" s="19" cm="1">
        <f t="array" ref="Q2348">H2348*_xlfn.IFS(H2348&lt;=350,INDEX('Pliegos Tarifarios (Las Condes)'!$F:$F,MATCH($B2348,'Pliegos Tarifarios (Las Condes)'!$A:$A,0)),H2348&lt;=500,INDEX('Pliegos Tarifarios (Las Condes)'!$G:$G,MATCH($B2348,'Pliegos Tarifarios (Las Condes)'!$A:$A,0)),H2348&lt;=1000,INDEX('Pliegos Tarifarios (Las Condes)'!$H:$H,MATCH($B2348,'Pliegos Tarifarios (Las Condes)'!$A:$A,0)),H2348&lt;=5000,INDEX('Pliegos Tarifarios (Las Condes)'!$I:$I,MATCH($B2348,'Pliegos Tarifarios (Las Condes)'!$A:$A,0)),H2348&gt;5000,INDEX('Pliegos Tarifarios (Las Condes)'!$J:$J,MATCH($B2348,'Pliegos Tarifarios (Las Condes)'!$A:$A,0)))/1.19</f>
        <v>1773.035755546219</v>
      </c>
      <c r="R2348" s="19">
        <f>INDEX('Pliegos Tarifarios (Las Condes)'!$K:$K,MATCH($B2348,'Pliegos Tarifarios (Las Condes)'!$A:$A,0))</f>
        <v>724.74800000000005</v>
      </c>
      <c r="S2348" s="21">
        <f t="shared" si="111"/>
        <v>139122.4672068462</v>
      </c>
      <c r="T2348" s="21">
        <f t="shared" si="112"/>
        <v>26433.268769300776</v>
      </c>
      <c r="U2348" s="19">
        <v>0</v>
      </c>
      <c r="V2348" s="21">
        <f t="shared" si="113"/>
        <v>165555.73597614697</v>
      </c>
    </row>
    <row r="2349" spans="1:22" x14ac:dyDescent="0.3">
      <c r="A2349" s="7" t="s">
        <v>145</v>
      </c>
      <c r="B2349" s="7">
        <v>6</v>
      </c>
      <c r="C2349" s="8" t="s">
        <v>186</v>
      </c>
      <c r="D2349" s="7" t="s">
        <v>366</v>
      </c>
      <c r="E2349" s="7" t="s">
        <v>121</v>
      </c>
      <c r="F2349" s="8" t="s">
        <v>367</v>
      </c>
      <c r="G2349" s="7" t="s">
        <v>16</v>
      </c>
      <c r="H2349" s="9">
        <v>754.76700000000005</v>
      </c>
      <c r="I2349" s="9">
        <v>2.0838999999999999</v>
      </c>
      <c r="J2349" s="9">
        <v>2.0413999999999999</v>
      </c>
      <c r="K2349" s="10">
        <v>0.9796055472911368</v>
      </c>
      <c r="L2349" s="9">
        <v>24.35</v>
      </c>
      <c r="M2349" s="19">
        <f>H2349*INDEX('Pliegos Tarifarios (Las Condes)'!$B:$B,MATCH($B2349,'Pliegos Tarifarios (Las Condes)'!$A:$A,0))</f>
        <v>89695.000746000005</v>
      </c>
      <c r="N2349" s="19">
        <f>I2349*INDEX('Pliegos Tarifarios (Las Condes)'!$C:$C,MATCH($B2349,'Pliegos Tarifarios (Las Condes)'!$A:$A,0))</f>
        <v>7211.450564499999</v>
      </c>
      <c r="O2349" s="19">
        <f>J2349*INDEX('Pliegos Tarifarios (Las Condes)'!$D:$D,MATCH($B2349,'Pliegos Tarifarios (Las Condes)'!$A:$A,0))</f>
        <v>28915.4695006</v>
      </c>
      <c r="P2349" s="19">
        <f>H2349*INDEX('Pliegos Tarifarios (Las Condes)'!$E:$E,MATCH($B2349,'Pliegos Tarifarios (Las Condes)'!$A:$A,0))</f>
        <v>9760.6468440000008</v>
      </c>
      <c r="Q2349" s="19" cm="1">
        <f t="array" ref="Q2349">H2349*_xlfn.IFS(H2349&lt;=350,INDEX('Pliegos Tarifarios (Las Condes)'!$F:$F,MATCH($B2349,'Pliegos Tarifarios (Las Condes)'!$A:$A,0)),H2349&lt;=500,INDEX('Pliegos Tarifarios (Las Condes)'!$G:$G,MATCH($B2349,'Pliegos Tarifarios (Las Condes)'!$A:$A,0)),H2349&lt;=1000,INDEX('Pliegos Tarifarios (Las Condes)'!$H:$H,MATCH($B2349,'Pliegos Tarifarios (Las Condes)'!$A:$A,0)),H2349&lt;=5000,INDEX('Pliegos Tarifarios (Las Condes)'!$I:$I,MATCH($B2349,'Pliegos Tarifarios (Las Condes)'!$A:$A,0)),H2349&gt;5000,INDEX('Pliegos Tarifarios (Las Condes)'!$J:$J,MATCH($B2349,'Pliegos Tarifarios (Las Condes)'!$A:$A,0)))/1.19</f>
        <v>1770.2140310924374</v>
      </c>
      <c r="R2349" s="19">
        <f>INDEX('Pliegos Tarifarios (Las Condes)'!$K:$K,MATCH($B2349,'Pliegos Tarifarios (Las Condes)'!$A:$A,0))</f>
        <v>724.74800000000005</v>
      </c>
      <c r="S2349" s="21">
        <f t="shared" si="111"/>
        <v>138077.52968619243</v>
      </c>
      <c r="T2349" s="21">
        <f t="shared" si="112"/>
        <v>26234.730640376561</v>
      </c>
      <c r="U2349" s="19">
        <v>0</v>
      </c>
      <c r="V2349" s="21">
        <f t="shared" si="113"/>
        <v>164312.260326569</v>
      </c>
    </row>
    <row r="2350" spans="1:22" x14ac:dyDescent="0.3">
      <c r="A2350" s="7" t="s">
        <v>145</v>
      </c>
      <c r="B2350" s="7">
        <v>6</v>
      </c>
      <c r="C2350" s="8" t="s">
        <v>186</v>
      </c>
      <c r="D2350" s="7" t="s">
        <v>368</v>
      </c>
      <c r="E2350" s="7" t="s">
        <v>121</v>
      </c>
      <c r="F2350" s="8" t="s">
        <v>369</v>
      </c>
      <c r="G2350" s="7" t="s">
        <v>16</v>
      </c>
      <c r="H2350" s="9">
        <v>755.65679999999998</v>
      </c>
      <c r="I2350" s="9">
        <v>2.1240000000000001</v>
      </c>
      <c r="J2350" s="9">
        <v>2.1240000000000001</v>
      </c>
      <c r="K2350" s="10">
        <v>1</v>
      </c>
      <c r="L2350" s="9">
        <v>24.38</v>
      </c>
      <c r="M2350" s="19">
        <f>H2350*INDEX('Pliegos Tarifarios (Las Condes)'!$B:$B,MATCH($B2350,'Pliegos Tarifarios (Las Condes)'!$A:$A,0))</f>
        <v>89800.742798399995</v>
      </c>
      <c r="N2350" s="19">
        <f>I2350*INDEX('Pliegos Tarifarios (Las Condes)'!$C:$C,MATCH($B2350,'Pliegos Tarifarios (Las Condes)'!$A:$A,0))</f>
        <v>7350.2188200000001</v>
      </c>
      <c r="O2350" s="19">
        <f>J2350*INDEX('Pliegos Tarifarios (Las Condes)'!$D:$D,MATCH($B2350,'Pliegos Tarifarios (Las Condes)'!$A:$A,0))</f>
        <v>30085.459596000004</v>
      </c>
      <c r="P2350" s="19">
        <f>H2350*INDEX('Pliegos Tarifarios (Las Condes)'!$E:$E,MATCH($B2350,'Pliegos Tarifarios (Las Condes)'!$A:$A,0))</f>
        <v>9772.1537375999997</v>
      </c>
      <c r="Q2350" s="19" cm="1">
        <f t="array" ref="Q2350">H2350*_xlfn.IFS(H2350&lt;=350,INDEX('Pliegos Tarifarios (Las Condes)'!$F:$F,MATCH($B2350,'Pliegos Tarifarios (Las Condes)'!$A:$A,0)),H2350&lt;=500,INDEX('Pliegos Tarifarios (Las Condes)'!$G:$G,MATCH($B2350,'Pliegos Tarifarios (Las Condes)'!$A:$A,0)),H2350&lt;=1000,INDEX('Pliegos Tarifarios (Las Condes)'!$H:$H,MATCH($B2350,'Pliegos Tarifarios (Las Condes)'!$A:$A,0)),H2350&lt;=5000,INDEX('Pliegos Tarifarios (Las Condes)'!$I:$I,MATCH($B2350,'Pliegos Tarifarios (Las Condes)'!$A:$A,0)),H2350&gt;5000,INDEX('Pliegos Tarifarios (Las Condes)'!$J:$J,MATCH($B2350,'Pliegos Tarifarios (Las Condes)'!$A:$A,0)))/1.19</f>
        <v>1772.300948571429</v>
      </c>
      <c r="R2350" s="19">
        <f>INDEX('Pliegos Tarifarios (Las Condes)'!$K:$K,MATCH($B2350,'Pliegos Tarifarios (Las Condes)'!$A:$A,0))</f>
        <v>724.74800000000005</v>
      </c>
      <c r="S2350" s="21">
        <f t="shared" si="111"/>
        <v>139505.62390057143</v>
      </c>
      <c r="T2350" s="21">
        <f t="shared" si="112"/>
        <v>26506.068541108572</v>
      </c>
      <c r="U2350" s="19">
        <v>0</v>
      </c>
      <c r="V2350" s="21">
        <f t="shared" si="113"/>
        <v>166011.69244168</v>
      </c>
    </row>
    <row r="2351" spans="1:22" x14ac:dyDescent="0.3">
      <c r="A2351" s="7" t="s">
        <v>145</v>
      </c>
      <c r="B2351" s="7">
        <v>6</v>
      </c>
      <c r="C2351" s="8" t="s">
        <v>186</v>
      </c>
      <c r="D2351" s="7" t="s">
        <v>370</v>
      </c>
      <c r="E2351" s="7" t="s">
        <v>121</v>
      </c>
      <c r="F2351" s="8" t="s">
        <v>371</v>
      </c>
      <c r="G2351" s="7" t="s">
        <v>16</v>
      </c>
      <c r="H2351" s="9">
        <v>753.01769999999999</v>
      </c>
      <c r="I2351" s="9">
        <v>2.0855000000000001</v>
      </c>
      <c r="J2351" s="9">
        <v>2.0855000000000001</v>
      </c>
      <c r="K2351" s="10">
        <v>1</v>
      </c>
      <c r="L2351" s="9">
        <v>24.29</v>
      </c>
      <c r="M2351" s="19">
        <f>H2351*INDEX('Pliegos Tarifarios (Las Condes)'!$B:$B,MATCH($B2351,'Pliegos Tarifarios (Las Condes)'!$A:$A,0))</f>
        <v>89487.117432599989</v>
      </c>
      <c r="N2351" s="19">
        <f>I2351*INDEX('Pliegos Tarifarios (Las Condes)'!$C:$C,MATCH($B2351,'Pliegos Tarifarios (Las Condes)'!$A:$A,0))</f>
        <v>7216.9874525000005</v>
      </c>
      <c r="O2351" s="19">
        <f>J2351*INDEX('Pliegos Tarifarios (Las Condes)'!$D:$D,MATCH($B2351,'Pliegos Tarifarios (Las Condes)'!$A:$A,0))</f>
        <v>29540.125229500001</v>
      </c>
      <c r="P2351" s="19">
        <f>H2351*INDEX('Pliegos Tarifarios (Las Condes)'!$E:$E,MATCH($B2351,'Pliegos Tarifarios (Las Condes)'!$A:$A,0))</f>
        <v>9738.0248964000002</v>
      </c>
      <c r="Q2351" s="19" cm="1">
        <f t="array" ref="Q2351">H2351*_xlfn.IFS(H2351&lt;=350,INDEX('Pliegos Tarifarios (Las Condes)'!$F:$F,MATCH($B2351,'Pliegos Tarifarios (Las Condes)'!$A:$A,0)),H2351&lt;=500,INDEX('Pliegos Tarifarios (Las Condes)'!$G:$G,MATCH($B2351,'Pliegos Tarifarios (Las Condes)'!$A:$A,0)),H2351&lt;=1000,INDEX('Pliegos Tarifarios (Las Condes)'!$H:$H,MATCH($B2351,'Pliegos Tarifarios (Las Condes)'!$A:$A,0)),H2351&lt;=5000,INDEX('Pliegos Tarifarios (Las Condes)'!$I:$I,MATCH($B2351,'Pliegos Tarifarios (Las Condes)'!$A:$A,0)),H2351&gt;5000,INDEX('Pliegos Tarifarios (Las Condes)'!$J:$J,MATCH($B2351,'Pliegos Tarifarios (Las Condes)'!$A:$A,0)))/1.19</f>
        <v>1766.1112610924372</v>
      </c>
      <c r="R2351" s="19">
        <f>INDEX('Pliegos Tarifarios (Las Condes)'!$K:$K,MATCH($B2351,'Pliegos Tarifarios (Las Condes)'!$A:$A,0))</f>
        <v>724.74800000000005</v>
      </c>
      <c r="S2351" s="21">
        <f t="shared" si="111"/>
        <v>138473.11427209244</v>
      </c>
      <c r="T2351" s="21">
        <f t="shared" si="112"/>
        <v>26309.891711697564</v>
      </c>
      <c r="U2351" s="19">
        <v>0</v>
      </c>
      <c r="V2351" s="21">
        <f t="shared" si="113"/>
        <v>164783.00598379</v>
      </c>
    </row>
    <row r="2352" spans="1:22" x14ac:dyDescent="0.3">
      <c r="A2352" s="7" t="s">
        <v>145</v>
      </c>
      <c r="B2352" s="7">
        <v>6</v>
      </c>
      <c r="C2352" s="8" t="s">
        <v>186</v>
      </c>
      <c r="D2352" s="7" t="s">
        <v>372</v>
      </c>
      <c r="E2352" s="7" t="s">
        <v>121</v>
      </c>
      <c r="F2352" s="8" t="s">
        <v>373</v>
      </c>
      <c r="G2352" s="7" t="s">
        <v>16</v>
      </c>
      <c r="H2352" s="9">
        <v>755.35429999999997</v>
      </c>
      <c r="I2352" s="9">
        <v>2.1364999999999998</v>
      </c>
      <c r="J2352" s="9">
        <v>2.1063000000000001</v>
      </c>
      <c r="K2352" s="10">
        <v>0.98586473203838065</v>
      </c>
      <c r="L2352" s="9">
        <v>24.37</v>
      </c>
      <c r="M2352" s="19">
        <f>H2352*INDEX('Pliegos Tarifarios (Las Condes)'!$B:$B,MATCH($B2352,'Pliegos Tarifarios (Las Condes)'!$A:$A,0))</f>
        <v>89764.794303399991</v>
      </c>
      <c r="N2352" s="19">
        <f>I2352*INDEX('Pliegos Tarifarios (Las Condes)'!$C:$C,MATCH($B2352,'Pliegos Tarifarios (Las Condes)'!$A:$A,0))</f>
        <v>7393.4757574999994</v>
      </c>
      <c r="O2352" s="19">
        <f>J2352*INDEX('Pliegos Tarifarios (Las Condes)'!$D:$D,MATCH($B2352,'Pliegos Tarifarios (Las Condes)'!$A:$A,0))</f>
        <v>29834.747432700002</v>
      </c>
      <c r="P2352" s="19">
        <f>H2352*INDEX('Pliegos Tarifarios (Las Condes)'!$E:$E,MATCH($B2352,'Pliegos Tarifarios (Las Condes)'!$A:$A,0))</f>
        <v>9768.2418075999994</v>
      </c>
      <c r="Q2352" s="19" cm="1">
        <f t="array" ref="Q2352">H2352*_xlfn.IFS(H2352&lt;=350,INDEX('Pliegos Tarifarios (Las Condes)'!$F:$F,MATCH($B2352,'Pliegos Tarifarios (Las Condes)'!$A:$A,0)),H2352&lt;=500,INDEX('Pliegos Tarifarios (Las Condes)'!$G:$G,MATCH($B2352,'Pliegos Tarifarios (Las Condes)'!$A:$A,0)),H2352&lt;=1000,INDEX('Pliegos Tarifarios (Las Condes)'!$H:$H,MATCH($B2352,'Pliegos Tarifarios (Las Condes)'!$A:$A,0)),H2352&lt;=5000,INDEX('Pliegos Tarifarios (Las Condes)'!$I:$I,MATCH($B2352,'Pliegos Tarifarios (Las Condes)'!$A:$A,0)),H2352&gt;5000,INDEX('Pliegos Tarifarios (Las Condes)'!$J:$J,MATCH($B2352,'Pliegos Tarifarios (Las Condes)'!$A:$A,0)))/1.19</f>
        <v>1771.5914716806724</v>
      </c>
      <c r="R2352" s="19">
        <f>INDEX('Pliegos Tarifarios (Las Condes)'!$K:$K,MATCH($B2352,'Pliegos Tarifarios (Las Condes)'!$A:$A,0))</f>
        <v>724.74800000000005</v>
      </c>
      <c r="S2352" s="21">
        <f t="shared" si="111"/>
        <v>139257.59877288065</v>
      </c>
      <c r="T2352" s="21">
        <f t="shared" si="112"/>
        <v>26458.943766847326</v>
      </c>
      <c r="U2352" s="19">
        <v>0</v>
      </c>
      <c r="V2352" s="21">
        <f t="shared" si="113"/>
        <v>165716.54253972799</v>
      </c>
    </row>
    <row r="2353" spans="1:22" x14ac:dyDescent="0.3">
      <c r="A2353" s="7" t="s">
        <v>145</v>
      </c>
      <c r="B2353" s="7">
        <v>6</v>
      </c>
      <c r="C2353" s="8" t="s">
        <v>186</v>
      </c>
      <c r="D2353" s="7" t="s">
        <v>374</v>
      </c>
      <c r="E2353" s="7" t="s">
        <v>121</v>
      </c>
      <c r="F2353" s="8" t="s">
        <v>375</v>
      </c>
      <c r="G2353" s="7" t="s">
        <v>16</v>
      </c>
      <c r="H2353" s="9">
        <v>754.22059999999999</v>
      </c>
      <c r="I2353" s="9">
        <v>2.1143999999999998</v>
      </c>
      <c r="J2353" s="9">
        <v>2.1143999999999998</v>
      </c>
      <c r="K2353" s="10">
        <v>1</v>
      </c>
      <c r="L2353" s="9">
        <v>24.33</v>
      </c>
      <c r="M2353" s="19">
        <f>H2353*INDEX('Pliegos Tarifarios (Las Condes)'!$B:$B,MATCH($B2353,'Pliegos Tarifarios (Las Condes)'!$A:$A,0))</f>
        <v>89630.067662799993</v>
      </c>
      <c r="N2353" s="19">
        <f>I2353*INDEX('Pliegos Tarifarios (Las Condes)'!$C:$C,MATCH($B2353,'Pliegos Tarifarios (Las Condes)'!$A:$A,0))</f>
        <v>7316.9974919999995</v>
      </c>
      <c r="O2353" s="19">
        <f>J2353*INDEX('Pliegos Tarifarios (Las Condes)'!$D:$D,MATCH($B2353,'Pliegos Tarifarios (Las Condes)'!$A:$A,0))</f>
        <v>29949.4801176</v>
      </c>
      <c r="P2353" s="19">
        <f>H2353*INDEX('Pliegos Tarifarios (Las Condes)'!$E:$E,MATCH($B2353,'Pliegos Tarifarios (Las Condes)'!$A:$A,0))</f>
        <v>9753.5807992000009</v>
      </c>
      <c r="Q2353" s="19" cm="1">
        <f t="array" ref="Q2353">H2353*_xlfn.IFS(H2353&lt;=350,INDEX('Pliegos Tarifarios (Las Condes)'!$F:$F,MATCH($B2353,'Pliegos Tarifarios (Las Condes)'!$A:$A,0)),H2353&lt;=500,INDEX('Pliegos Tarifarios (Las Condes)'!$G:$G,MATCH($B2353,'Pliegos Tarifarios (Las Condes)'!$A:$A,0)),H2353&lt;=1000,INDEX('Pliegos Tarifarios (Las Condes)'!$H:$H,MATCH($B2353,'Pliegos Tarifarios (Las Condes)'!$A:$A,0)),H2353&lt;=5000,INDEX('Pliegos Tarifarios (Las Condes)'!$I:$I,MATCH($B2353,'Pliegos Tarifarios (Las Condes)'!$A:$A,0)),H2353&gt;5000,INDEX('Pliegos Tarifarios (Las Condes)'!$J:$J,MATCH($B2353,'Pliegos Tarifarios (Las Condes)'!$A:$A,0)))/1.19</f>
        <v>1768.9325164705886</v>
      </c>
      <c r="R2353" s="19">
        <f>INDEX('Pliegos Tarifarios (Las Condes)'!$K:$K,MATCH($B2353,'Pliegos Tarifarios (Las Condes)'!$A:$A,0))</f>
        <v>724.74800000000005</v>
      </c>
      <c r="S2353" s="21">
        <f t="shared" si="111"/>
        <v>139143.80658807055</v>
      </c>
      <c r="T2353" s="21">
        <f t="shared" si="112"/>
        <v>26437.323251733407</v>
      </c>
      <c r="U2353" s="19">
        <v>0</v>
      </c>
      <c r="V2353" s="21">
        <f t="shared" si="113"/>
        <v>165581.12983980397</v>
      </c>
    </row>
    <row r="2354" spans="1:22" x14ac:dyDescent="0.3">
      <c r="A2354" s="7" t="s">
        <v>145</v>
      </c>
      <c r="B2354" s="7">
        <v>6</v>
      </c>
      <c r="C2354" s="8" t="s">
        <v>186</v>
      </c>
      <c r="D2354" s="7" t="s">
        <v>376</v>
      </c>
      <c r="E2354" s="7" t="s">
        <v>121</v>
      </c>
      <c r="F2354" s="8" t="s">
        <v>377</v>
      </c>
      <c r="G2354" s="7" t="s">
        <v>16</v>
      </c>
      <c r="H2354" s="9">
        <v>755.3383</v>
      </c>
      <c r="I2354" s="9">
        <v>2.1036999999999999</v>
      </c>
      <c r="J2354" s="9">
        <v>2.1036999999999999</v>
      </c>
      <c r="K2354" s="10">
        <v>1</v>
      </c>
      <c r="L2354" s="9">
        <v>24.37</v>
      </c>
      <c r="M2354" s="19">
        <f>H2354*INDEX('Pliegos Tarifarios (Las Condes)'!$B:$B,MATCH($B2354,'Pliegos Tarifarios (Las Condes)'!$A:$A,0))</f>
        <v>89762.8928954</v>
      </c>
      <c r="N2354" s="19">
        <f>I2354*INDEX('Pliegos Tarifarios (Las Condes)'!$C:$C,MATCH($B2354,'Pliegos Tarifarios (Las Condes)'!$A:$A,0))</f>
        <v>7279.9695534999992</v>
      </c>
      <c r="O2354" s="19">
        <f>J2354*INDEX('Pliegos Tarifarios (Las Condes)'!$D:$D,MATCH($B2354,'Pliegos Tarifarios (Las Condes)'!$A:$A,0))</f>
        <v>29797.919657300001</v>
      </c>
      <c r="P2354" s="19">
        <f>H2354*INDEX('Pliegos Tarifarios (Las Condes)'!$E:$E,MATCH($B2354,'Pliegos Tarifarios (Las Condes)'!$A:$A,0))</f>
        <v>9768.0348955999998</v>
      </c>
      <c r="Q2354" s="19" cm="1">
        <f t="array" ref="Q2354">H2354*_xlfn.IFS(H2354&lt;=350,INDEX('Pliegos Tarifarios (Las Condes)'!$F:$F,MATCH($B2354,'Pliegos Tarifarios (Las Condes)'!$A:$A,0)),H2354&lt;=500,INDEX('Pliegos Tarifarios (Las Condes)'!$G:$G,MATCH($B2354,'Pliegos Tarifarios (Las Condes)'!$A:$A,0)),H2354&lt;=1000,INDEX('Pliegos Tarifarios (Las Condes)'!$H:$H,MATCH($B2354,'Pliegos Tarifarios (Las Condes)'!$A:$A,0)),H2354&lt;=5000,INDEX('Pliegos Tarifarios (Las Condes)'!$I:$I,MATCH($B2354,'Pliegos Tarifarios (Las Condes)'!$A:$A,0)),H2354&gt;5000,INDEX('Pliegos Tarifarios (Las Condes)'!$J:$J,MATCH($B2354,'Pliegos Tarifarios (Las Condes)'!$A:$A,0)))/1.19</f>
        <v>1771.5539456302524</v>
      </c>
      <c r="R2354" s="19">
        <f>INDEX('Pliegos Tarifarios (Las Condes)'!$K:$K,MATCH($B2354,'Pliegos Tarifarios (Las Condes)'!$A:$A,0))</f>
        <v>724.74800000000005</v>
      </c>
      <c r="S2354" s="21">
        <f t="shared" si="111"/>
        <v>139105.11894743025</v>
      </c>
      <c r="T2354" s="21">
        <f t="shared" si="112"/>
        <v>26429.972600011748</v>
      </c>
      <c r="U2354" s="19">
        <v>0</v>
      </c>
      <c r="V2354" s="21">
        <f t="shared" si="113"/>
        <v>165535.09154744199</v>
      </c>
    </row>
    <row r="2355" spans="1:22" x14ac:dyDescent="0.3">
      <c r="A2355" s="7" t="s">
        <v>145</v>
      </c>
      <c r="B2355" s="7">
        <v>6</v>
      </c>
      <c r="C2355" s="8" t="s">
        <v>186</v>
      </c>
      <c r="D2355" s="7" t="s">
        <v>378</v>
      </c>
      <c r="E2355" s="7" t="s">
        <v>121</v>
      </c>
      <c r="F2355" s="8" t="s">
        <v>379</v>
      </c>
      <c r="G2355" s="7" t="s">
        <v>16</v>
      </c>
      <c r="H2355" s="9">
        <v>755.81659999999999</v>
      </c>
      <c r="I2355" s="9">
        <v>2.1560999999999999</v>
      </c>
      <c r="J2355" s="9">
        <v>2.0962999999999998</v>
      </c>
      <c r="K2355" s="10">
        <v>0.97226473725708451</v>
      </c>
      <c r="L2355" s="9">
        <v>24.38</v>
      </c>
      <c r="M2355" s="19">
        <f>H2355*INDEX('Pliegos Tarifarios (Las Condes)'!$B:$B,MATCH($B2355,'Pliegos Tarifarios (Las Condes)'!$A:$A,0))</f>
        <v>89819.733110799993</v>
      </c>
      <c r="N2355" s="19">
        <f>I2355*INDEX('Pliegos Tarifarios (Las Condes)'!$C:$C,MATCH($B2355,'Pliegos Tarifarios (Las Condes)'!$A:$A,0))</f>
        <v>7461.3026354999993</v>
      </c>
      <c r="O2355" s="19">
        <f>J2355*INDEX('Pliegos Tarifarios (Las Condes)'!$D:$D,MATCH($B2355,'Pliegos Tarifarios (Las Condes)'!$A:$A,0))</f>
        <v>29693.102142699998</v>
      </c>
      <c r="P2355" s="19">
        <f>H2355*INDEX('Pliegos Tarifarios (Las Condes)'!$E:$E,MATCH($B2355,'Pliegos Tarifarios (Las Condes)'!$A:$A,0))</f>
        <v>9774.2202711999998</v>
      </c>
      <c r="Q2355" s="19" cm="1">
        <f t="array" ref="Q2355">H2355*_xlfn.IFS(H2355&lt;=350,INDEX('Pliegos Tarifarios (Las Condes)'!$F:$F,MATCH($B2355,'Pliegos Tarifarios (Las Condes)'!$A:$A,0)),H2355&lt;=500,INDEX('Pliegos Tarifarios (Las Condes)'!$G:$G,MATCH($B2355,'Pliegos Tarifarios (Las Condes)'!$A:$A,0)),H2355&lt;=1000,INDEX('Pliegos Tarifarios (Las Condes)'!$H:$H,MATCH($B2355,'Pliegos Tarifarios (Las Condes)'!$A:$A,0)),H2355&lt;=5000,INDEX('Pliegos Tarifarios (Las Condes)'!$I:$I,MATCH($B2355,'Pliegos Tarifarios (Las Condes)'!$A:$A,0)),H2355&gt;5000,INDEX('Pliegos Tarifarios (Las Condes)'!$J:$J,MATCH($B2355,'Pliegos Tarifarios (Las Condes)'!$A:$A,0)))/1.19</f>
        <v>1772.6757400000004</v>
      </c>
      <c r="R2355" s="19">
        <f>INDEX('Pliegos Tarifarios (Las Condes)'!$K:$K,MATCH($B2355,'Pliegos Tarifarios (Las Condes)'!$A:$A,0))</f>
        <v>724.74800000000005</v>
      </c>
      <c r="S2355" s="21">
        <f t="shared" si="111"/>
        <v>139245.7819002</v>
      </c>
      <c r="T2355" s="21">
        <f t="shared" si="112"/>
        <v>26456.698561038</v>
      </c>
      <c r="U2355" s="19">
        <v>0</v>
      </c>
      <c r="V2355" s="21">
        <f t="shared" si="113"/>
        <v>165702.48046123801</v>
      </c>
    </row>
    <row r="2356" spans="1:22" x14ac:dyDescent="0.3">
      <c r="A2356" s="7" t="s">
        <v>145</v>
      </c>
      <c r="B2356" s="7">
        <v>6</v>
      </c>
      <c r="C2356" s="8" t="s">
        <v>186</v>
      </c>
      <c r="D2356" s="7" t="s">
        <v>380</v>
      </c>
      <c r="E2356" s="7" t="s">
        <v>121</v>
      </c>
      <c r="F2356" s="8" t="s">
        <v>381</v>
      </c>
      <c r="G2356" s="7" t="s">
        <v>16</v>
      </c>
      <c r="H2356" s="9">
        <v>754.10820000000001</v>
      </c>
      <c r="I2356" s="9">
        <v>2.1120000000000001</v>
      </c>
      <c r="J2356" s="9">
        <v>2.0840000000000001</v>
      </c>
      <c r="K2356" s="10">
        <v>0.9867424242424242</v>
      </c>
      <c r="L2356" s="9">
        <v>24.33</v>
      </c>
      <c r="M2356" s="19">
        <f>H2356*INDEX('Pliegos Tarifarios (Las Condes)'!$B:$B,MATCH($B2356,'Pliegos Tarifarios (Las Condes)'!$A:$A,0))</f>
        <v>89616.710271599994</v>
      </c>
      <c r="N2356" s="19">
        <f>I2356*INDEX('Pliegos Tarifarios (Las Condes)'!$C:$C,MATCH($B2356,'Pliegos Tarifarios (Las Condes)'!$A:$A,0))</f>
        <v>7308.6921599999996</v>
      </c>
      <c r="O2356" s="19">
        <f>J2356*INDEX('Pliegos Tarifarios (Las Condes)'!$D:$D,MATCH($B2356,'Pliegos Tarifarios (Las Condes)'!$A:$A,0))</f>
        <v>29518.878436000003</v>
      </c>
      <c r="P2356" s="19">
        <f>H2356*INDEX('Pliegos Tarifarios (Las Condes)'!$E:$E,MATCH($B2356,'Pliegos Tarifarios (Las Condes)'!$A:$A,0))</f>
        <v>9752.1272423999999</v>
      </c>
      <c r="Q2356" s="19" cm="1">
        <f t="array" ref="Q2356">H2356*_xlfn.IFS(H2356&lt;=350,INDEX('Pliegos Tarifarios (Las Condes)'!$F:$F,MATCH($B2356,'Pliegos Tarifarios (Las Condes)'!$A:$A,0)),H2356&lt;=500,INDEX('Pliegos Tarifarios (Las Condes)'!$G:$G,MATCH($B2356,'Pliegos Tarifarios (Las Condes)'!$A:$A,0)),H2356&lt;=1000,INDEX('Pliegos Tarifarios (Las Condes)'!$H:$H,MATCH($B2356,'Pliegos Tarifarios (Las Condes)'!$A:$A,0)),H2356&lt;=5000,INDEX('Pliegos Tarifarios (Las Condes)'!$I:$I,MATCH($B2356,'Pliegos Tarifarios (Las Condes)'!$A:$A,0)),H2356&gt;5000,INDEX('Pliegos Tarifarios (Las Condes)'!$J:$J,MATCH($B2356,'Pliegos Tarifarios (Las Condes)'!$A:$A,0)))/1.19</f>
        <v>1768.6688959663868</v>
      </c>
      <c r="R2356" s="19">
        <f>INDEX('Pliegos Tarifarios (Las Condes)'!$K:$K,MATCH($B2356,'Pliegos Tarifarios (Las Condes)'!$A:$A,0))</f>
        <v>724.74800000000005</v>
      </c>
      <c r="S2356" s="21">
        <f t="shared" si="111"/>
        <v>138689.82500596636</v>
      </c>
      <c r="T2356" s="21">
        <f t="shared" si="112"/>
        <v>26351.066751133607</v>
      </c>
      <c r="U2356" s="19">
        <v>0</v>
      </c>
      <c r="V2356" s="21">
        <f t="shared" si="113"/>
        <v>165040.89175709995</v>
      </c>
    </row>
    <row r="2357" spans="1:22" x14ac:dyDescent="0.3">
      <c r="A2357" s="7" t="s">
        <v>145</v>
      </c>
      <c r="B2357" s="7">
        <v>6</v>
      </c>
      <c r="C2357" s="8" t="s">
        <v>186</v>
      </c>
      <c r="D2357" s="7" t="s">
        <v>382</v>
      </c>
      <c r="E2357" s="7" t="s">
        <v>121</v>
      </c>
      <c r="F2357" s="8" t="s">
        <v>383</v>
      </c>
      <c r="G2357" s="7" t="s">
        <v>16</v>
      </c>
      <c r="H2357" s="9">
        <v>754.02200000000005</v>
      </c>
      <c r="I2357" s="9">
        <v>2.0891999999999999</v>
      </c>
      <c r="J2357" s="9">
        <v>2.0804999999999998</v>
      </c>
      <c r="K2357" s="10">
        <v>0.99583572659391151</v>
      </c>
      <c r="L2357" s="9">
        <v>24.32</v>
      </c>
      <c r="M2357" s="19">
        <f>H2357*INDEX('Pliegos Tarifarios (Las Condes)'!$B:$B,MATCH($B2357,'Pliegos Tarifarios (Las Condes)'!$A:$A,0))</f>
        <v>89606.466436000002</v>
      </c>
      <c r="N2357" s="19">
        <f>I2357*INDEX('Pliegos Tarifarios (Las Condes)'!$C:$C,MATCH($B2357,'Pliegos Tarifarios (Las Condes)'!$A:$A,0))</f>
        <v>7229.7915059999996</v>
      </c>
      <c r="O2357" s="19">
        <f>J2357*INDEX('Pliegos Tarifarios (Las Condes)'!$D:$D,MATCH($B2357,'Pliegos Tarifarios (Las Condes)'!$A:$A,0))</f>
        <v>29469.302584499997</v>
      </c>
      <c r="P2357" s="19">
        <f>H2357*INDEX('Pliegos Tarifarios (Las Condes)'!$E:$E,MATCH($B2357,'Pliegos Tarifarios (Las Condes)'!$A:$A,0))</f>
        <v>9751.0125040000003</v>
      </c>
      <c r="Q2357" s="19" cm="1">
        <f t="array" ref="Q2357">H2357*_xlfn.IFS(H2357&lt;=350,INDEX('Pliegos Tarifarios (Las Condes)'!$F:$F,MATCH($B2357,'Pliegos Tarifarios (Las Condes)'!$A:$A,0)),H2357&lt;=500,INDEX('Pliegos Tarifarios (Las Condes)'!$G:$G,MATCH($B2357,'Pliegos Tarifarios (Las Condes)'!$A:$A,0)),H2357&lt;=1000,INDEX('Pliegos Tarifarios (Las Condes)'!$H:$H,MATCH($B2357,'Pliegos Tarifarios (Las Condes)'!$A:$A,0)),H2357&lt;=5000,INDEX('Pliegos Tarifarios (Las Condes)'!$I:$I,MATCH($B2357,'Pliegos Tarifarios (Las Condes)'!$A:$A,0)),H2357&gt;5000,INDEX('Pliegos Tarifarios (Las Condes)'!$J:$J,MATCH($B2357,'Pliegos Tarifarios (Las Condes)'!$A:$A,0)))/1.19</f>
        <v>1768.4667243697484</v>
      </c>
      <c r="R2357" s="19">
        <f>INDEX('Pliegos Tarifarios (Las Condes)'!$K:$K,MATCH($B2357,'Pliegos Tarifarios (Las Condes)'!$A:$A,0))</f>
        <v>724.74800000000005</v>
      </c>
      <c r="S2357" s="21">
        <f t="shared" si="111"/>
        <v>138549.78775486976</v>
      </c>
      <c r="T2357" s="21">
        <f t="shared" si="112"/>
        <v>26324.459673425255</v>
      </c>
      <c r="U2357" s="19">
        <v>0</v>
      </c>
      <c r="V2357" s="21">
        <f t="shared" si="113"/>
        <v>164874.24742829503</v>
      </c>
    </row>
    <row r="2358" spans="1:22" x14ac:dyDescent="0.3">
      <c r="A2358" s="7" t="s">
        <v>145</v>
      </c>
      <c r="B2358" s="7">
        <v>6</v>
      </c>
      <c r="C2358" s="8" t="s">
        <v>186</v>
      </c>
      <c r="D2358" s="7" t="s">
        <v>384</v>
      </c>
      <c r="E2358" s="7" t="s">
        <v>121</v>
      </c>
      <c r="F2358" s="8" t="s">
        <v>385</v>
      </c>
      <c r="G2358" s="7" t="s">
        <v>16</v>
      </c>
      <c r="H2358" s="9">
        <v>756.68299999999999</v>
      </c>
      <c r="I2358" s="9">
        <v>2.1192000000000002</v>
      </c>
      <c r="J2358" s="9">
        <v>2.1192000000000002</v>
      </c>
      <c r="K2358" s="10">
        <v>1</v>
      </c>
      <c r="L2358" s="9">
        <v>24.41</v>
      </c>
      <c r="M2358" s="19">
        <f>H2358*INDEX('Pliegos Tarifarios (Las Condes)'!$B:$B,MATCH($B2358,'Pliegos Tarifarios (Las Condes)'!$A:$A,0))</f>
        <v>89922.694353999992</v>
      </c>
      <c r="N2358" s="19">
        <f>I2358*INDEX('Pliegos Tarifarios (Las Condes)'!$C:$C,MATCH($B2358,'Pliegos Tarifarios (Las Condes)'!$A:$A,0))</f>
        <v>7333.6081560000002</v>
      </c>
      <c r="O2358" s="19">
        <f>J2358*INDEX('Pliegos Tarifarios (Las Condes)'!$D:$D,MATCH($B2358,'Pliegos Tarifarios (Las Condes)'!$A:$A,0))</f>
        <v>30017.469856800002</v>
      </c>
      <c r="P2358" s="19">
        <f>H2358*INDEX('Pliegos Tarifarios (Las Condes)'!$E:$E,MATCH($B2358,'Pliegos Tarifarios (Las Condes)'!$A:$A,0))</f>
        <v>9785.4245559999999</v>
      </c>
      <c r="Q2358" s="19" cm="1">
        <f t="array" ref="Q2358">H2358*_xlfn.IFS(H2358&lt;=350,INDEX('Pliegos Tarifarios (Las Condes)'!$F:$F,MATCH($B2358,'Pliegos Tarifarios (Las Condes)'!$A:$A,0)),H2358&lt;=500,INDEX('Pliegos Tarifarios (Las Condes)'!$G:$G,MATCH($B2358,'Pliegos Tarifarios (Las Condes)'!$A:$A,0)),H2358&lt;=1000,INDEX('Pliegos Tarifarios (Las Condes)'!$H:$H,MATCH($B2358,'Pliegos Tarifarios (Las Condes)'!$A:$A,0)),H2358&lt;=5000,INDEX('Pliegos Tarifarios (Las Condes)'!$I:$I,MATCH($B2358,'Pliegos Tarifarios (Las Condes)'!$A:$A,0)),H2358&gt;5000,INDEX('Pliegos Tarifarios (Las Condes)'!$J:$J,MATCH($B2358,'Pliegos Tarifarios (Las Condes)'!$A:$A,0)))/1.19</f>
        <v>1774.7077756302524</v>
      </c>
      <c r="R2358" s="19">
        <f>INDEX('Pliegos Tarifarios (Las Condes)'!$K:$K,MATCH($B2358,'Pliegos Tarifarios (Las Condes)'!$A:$A,0))</f>
        <v>724.74800000000005</v>
      </c>
      <c r="S2358" s="21">
        <f t="shared" si="111"/>
        <v>139558.65269843026</v>
      </c>
      <c r="T2358" s="21">
        <f t="shared" si="112"/>
        <v>26516.144012701749</v>
      </c>
      <c r="U2358" s="19">
        <v>0</v>
      </c>
      <c r="V2358" s="21">
        <f t="shared" si="113"/>
        <v>166074.79671113202</v>
      </c>
    </row>
    <row r="2359" spans="1:22" x14ac:dyDescent="0.3">
      <c r="A2359" s="7" t="s">
        <v>145</v>
      </c>
      <c r="B2359" s="7">
        <v>6</v>
      </c>
      <c r="C2359" s="8" t="s">
        <v>186</v>
      </c>
      <c r="D2359" s="7" t="s">
        <v>386</v>
      </c>
      <c r="E2359" s="7" t="s">
        <v>121</v>
      </c>
      <c r="F2359" s="8" t="s">
        <v>387</v>
      </c>
      <c r="G2359" s="7" t="s">
        <v>16</v>
      </c>
      <c r="H2359" s="9">
        <v>753.91639999999995</v>
      </c>
      <c r="I2359" s="9">
        <v>2.1213000000000002</v>
      </c>
      <c r="J2359" s="9">
        <v>2.0872999999999999</v>
      </c>
      <c r="K2359" s="10">
        <v>0.98397209258473561</v>
      </c>
      <c r="L2359" s="9">
        <v>24.32</v>
      </c>
      <c r="M2359" s="19">
        <f>H2359*INDEX('Pliegos Tarifarios (Las Condes)'!$B:$B,MATCH($B2359,'Pliegos Tarifarios (Las Condes)'!$A:$A,0))</f>
        <v>89593.917143199986</v>
      </c>
      <c r="N2359" s="19">
        <f>I2359*INDEX('Pliegos Tarifarios (Las Condes)'!$C:$C,MATCH($B2359,'Pliegos Tarifarios (Las Condes)'!$A:$A,0))</f>
        <v>7340.8753215000006</v>
      </c>
      <c r="O2359" s="19">
        <f>J2359*INDEX('Pliegos Tarifarios (Las Condes)'!$D:$D,MATCH($B2359,'Pliegos Tarifarios (Las Condes)'!$A:$A,0))</f>
        <v>29565.621381699999</v>
      </c>
      <c r="P2359" s="19">
        <f>H2359*INDEX('Pliegos Tarifarios (Las Condes)'!$E:$E,MATCH($B2359,'Pliegos Tarifarios (Las Condes)'!$A:$A,0))</f>
        <v>9749.6468848000004</v>
      </c>
      <c r="Q2359" s="19" cm="1">
        <f t="array" ref="Q2359">H2359*_xlfn.IFS(H2359&lt;=350,INDEX('Pliegos Tarifarios (Las Condes)'!$F:$F,MATCH($B2359,'Pliegos Tarifarios (Las Condes)'!$A:$A,0)),H2359&lt;=500,INDEX('Pliegos Tarifarios (Las Condes)'!$G:$G,MATCH($B2359,'Pliegos Tarifarios (Las Condes)'!$A:$A,0)),H2359&lt;=1000,INDEX('Pliegos Tarifarios (Las Condes)'!$H:$H,MATCH($B2359,'Pliegos Tarifarios (Las Condes)'!$A:$A,0)),H2359&lt;=5000,INDEX('Pliegos Tarifarios (Las Condes)'!$I:$I,MATCH($B2359,'Pliegos Tarifarios (Las Condes)'!$A:$A,0)),H2359&gt;5000,INDEX('Pliegos Tarifarios (Las Condes)'!$J:$J,MATCH($B2359,'Pliegos Tarifarios (Las Condes)'!$A:$A,0)))/1.19</f>
        <v>1768.2190524369751</v>
      </c>
      <c r="R2359" s="19">
        <f>INDEX('Pliegos Tarifarios (Las Condes)'!$K:$K,MATCH($B2359,'Pliegos Tarifarios (Las Condes)'!$A:$A,0))</f>
        <v>724.74800000000005</v>
      </c>
      <c r="S2359" s="21">
        <f t="shared" si="111"/>
        <v>138743.02778363694</v>
      </c>
      <c r="T2359" s="21">
        <f t="shared" si="112"/>
        <v>26361.175278891016</v>
      </c>
      <c r="U2359" s="19">
        <v>0</v>
      </c>
      <c r="V2359" s="21">
        <f t="shared" si="113"/>
        <v>165104.20306252796</v>
      </c>
    </row>
    <row r="2360" spans="1:22" x14ac:dyDescent="0.3">
      <c r="A2360" s="7" t="s">
        <v>145</v>
      </c>
      <c r="B2360" s="7">
        <v>6</v>
      </c>
      <c r="C2360" s="8" t="s">
        <v>186</v>
      </c>
      <c r="D2360" s="7" t="s">
        <v>388</v>
      </c>
      <c r="E2360" s="7" t="s">
        <v>121</v>
      </c>
      <c r="F2360" s="8" t="s">
        <v>389</v>
      </c>
      <c r="G2360" s="7" t="s">
        <v>16</v>
      </c>
      <c r="H2360" s="9">
        <v>753.7799</v>
      </c>
      <c r="I2360" s="9">
        <v>2.1408</v>
      </c>
      <c r="J2360" s="9">
        <v>2.0682999999999998</v>
      </c>
      <c r="K2360" s="10">
        <v>0.9661341554559042</v>
      </c>
      <c r="L2360" s="9">
        <v>24.32</v>
      </c>
      <c r="M2360" s="19">
        <f>H2360*INDEX('Pliegos Tarifarios (Las Condes)'!$B:$B,MATCH($B2360,'Pliegos Tarifarios (Las Condes)'!$A:$A,0))</f>
        <v>89577.695756199988</v>
      </c>
      <c r="N2360" s="19">
        <f>I2360*INDEX('Pliegos Tarifarios (Las Condes)'!$C:$C,MATCH($B2360,'Pliegos Tarifarios (Las Condes)'!$A:$A,0))</f>
        <v>7408.3561439999994</v>
      </c>
      <c r="O2360" s="19">
        <f>J2360*INDEX('Pliegos Tarifarios (Las Condes)'!$D:$D,MATCH($B2360,'Pliegos Tarifarios (Las Condes)'!$A:$A,0))</f>
        <v>29296.4953307</v>
      </c>
      <c r="P2360" s="19">
        <f>H2360*INDEX('Pliegos Tarifarios (Las Condes)'!$E:$E,MATCH($B2360,'Pliegos Tarifarios (Las Condes)'!$A:$A,0))</f>
        <v>9747.8816667999999</v>
      </c>
      <c r="Q2360" s="19" cm="1">
        <f t="array" ref="Q2360">H2360*_xlfn.IFS(H2360&lt;=350,INDEX('Pliegos Tarifarios (Las Condes)'!$F:$F,MATCH($B2360,'Pliegos Tarifarios (Las Condes)'!$A:$A,0)),H2360&lt;=500,INDEX('Pliegos Tarifarios (Las Condes)'!$G:$G,MATCH($B2360,'Pliegos Tarifarios (Las Condes)'!$A:$A,0)),H2360&lt;=1000,INDEX('Pliegos Tarifarios (Las Condes)'!$H:$H,MATCH($B2360,'Pliegos Tarifarios (Las Condes)'!$A:$A,0)),H2360&lt;=5000,INDEX('Pliegos Tarifarios (Las Condes)'!$I:$I,MATCH($B2360,'Pliegos Tarifarios (Las Condes)'!$A:$A,0)),H2360&gt;5000,INDEX('Pliegos Tarifarios (Las Condes)'!$J:$J,MATCH($B2360,'Pliegos Tarifarios (Las Condes)'!$A:$A,0)))/1.19</f>
        <v>1767.8989083193278</v>
      </c>
      <c r="R2360" s="19">
        <f>INDEX('Pliegos Tarifarios (Las Condes)'!$K:$K,MATCH($B2360,'Pliegos Tarifarios (Las Condes)'!$A:$A,0))</f>
        <v>724.74800000000005</v>
      </c>
      <c r="S2360" s="21">
        <f t="shared" si="111"/>
        <v>138523.0758060193</v>
      </c>
      <c r="T2360" s="21">
        <f t="shared" si="112"/>
        <v>26319.384403143667</v>
      </c>
      <c r="U2360" s="19">
        <v>0</v>
      </c>
      <c r="V2360" s="21">
        <f t="shared" si="113"/>
        <v>164842.46020916296</v>
      </c>
    </row>
    <row r="2361" spans="1:22" x14ac:dyDescent="0.3">
      <c r="A2361" s="7" t="s">
        <v>145</v>
      </c>
      <c r="B2361" s="7">
        <v>6</v>
      </c>
      <c r="C2361" s="8" t="s">
        <v>186</v>
      </c>
      <c r="D2361" s="7" t="s">
        <v>390</v>
      </c>
      <c r="E2361" s="7" t="s">
        <v>121</v>
      </c>
      <c r="F2361" s="8" t="s">
        <v>391</v>
      </c>
      <c r="G2361" s="7" t="s">
        <v>16</v>
      </c>
      <c r="H2361" s="9">
        <v>754.75210000000004</v>
      </c>
      <c r="I2361" s="9">
        <v>2.1452</v>
      </c>
      <c r="J2361" s="9">
        <v>2.1452</v>
      </c>
      <c r="K2361" s="10">
        <v>1</v>
      </c>
      <c r="L2361" s="9">
        <v>24.35</v>
      </c>
      <c r="M2361" s="19">
        <f>H2361*INDEX('Pliegos Tarifarios (Las Condes)'!$B:$B,MATCH($B2361,'Pliegos Tarifarios (Las Condes)'!$A:$A,0))</f>
        <v>89693.2300598</v>
      </c>
      <c r="N2361" s="19">
        <f>I2361*INDEX('Pliegos Tarifarios (Las Condes)'!$C:$C,MATCH($B2361,'Pliegos Tarifarios (Las Condes)'!$A:$A,0))</f>
        <v>7423.5825859999995</v>
      </c>
      <c r="O2361" s="19">
        <f>J2361*INDEX('Pliegos Tarifarios (Las Condes)'!$D:$D,MATCH($B2361,'Pliegos Tarifarios (Las Condes)'!$A:$A,0))</f>
        <v>30385.747610800001</v>
      </c>
      <c r="P2361" s="19">
        <f>H2361*INDEX('Pliegos Tarifarios (Las Condes)'!$E:$E,MATCH($B2361,'Pliegos Tarifarios (Las Condes)'!$A:$A,0))</f>
        <v>9760.4541572000016</v>
      </c>
      <c r="Q2361" s="19" cm="1">
        <f t="array" ref="Q2361">H2361*_xlfn.IFS(H2361&lt;=350,INDEX('Pliegos Tarifarios (Las Condes)'!$F:$F,MATCH($B2361,'Pliegos Tarifarios (Las Condes)'!$A:$A,0)),H2361&lt;=500,INDEX('Pliegos Tarifarios (Las Condes)'!$G:$G,MATCH($B2361,'Pliegos Tarifarios (Las Condes)'!$A:$A,0)),H2361&lt;=1000,INDEX('Pliegos Tarifarios (Las Condes)'!$H:$H,MATCH($B2361,'Pliegos Tarifarios (Las Condes)'!$A:$A,0)),H2361&lt;=5000,INDEX('Pliegos Tarifarios (Las Condes)'!$I:$I,MATCH($B2361,'Pliegos Tarifarios (Las Condes)'!$A:$A,0)),H2361&gt;5000,INDEX('Pliegos Tarifarios (Las Condes)'!$J:$J,MATCH($B2361,'Pliegos Tarifarios (Las Condes)'!$A:$A,0)))/1.19</f>
        <v>1770.1790849579836</v>
      </c>
      <c r="R2361" s="19">
        <f>INDEX('Pliegos Tarifarios (Las Condes)'!$K:$K,MATCH($B2361,'Pliegos Tarifarios (Las Condes)'!$A:$A,0))</f>
        <v>724.74800000000005</v>
      </c>
      <c r="S2361" s="21">
        <f t="shared" si="111"/>
        <v>139757.94149875798</v>
      </c>
      <c r="T2361" s="21">
        <f t="shared" si="112"/>
        <v>26554.008884764018</v>
      </c>
      <c r="U2361" s="19">
        <v>0</v>
      </c>
      <c r="V2361" s="21">
        <f t="shared" si="113"/>
        <v>166311.95038352199</v>
      </c>
    </row>
    <row r="2362" spans="1:22" x14ac:dyDescent="0.3">
      <c r="A2362" s="7" t="s">
        <v>145</v>
      </c>
      <c r="B2362" s="7">
        <v>6</v>
      </c>
      <c r="C2362" s="8" t="s">
        <v>186</v>
      </c>
      <c r="D2362" s="7" t="s">
        <v>392</v>
      </c>
      <c r="E2362" s="7" t="s">
        <v>121</v>
      </c>
      <c r="F2362" s="8" t="s">
        <v>393</v>
      </c>
      <c r="G2362" s="7" t="s">
        <v>16</v>
      </c>
      <c r="H2362" s="9">
        <v>755.22310000000004</v>
      </c>
      <c r="I2362" s="9">
        <v>2.1295000000000002</v>
      </c>
      <c r="J2362" s="9">
        <v>2.1295000000000002</v>
      </c>
      <c r="K2362" s="10">
        <v>1</v>
      </c>
      <c r="L2362" s="9">
        <v>24.36</v>
      </c>
      <c r="M2362" s="19">
        <f>H2362*INDEX('Pliegos Tarifarios (Las Condes)'!$B:$B,MATCH($B2362,'Pliegos Tarifarios (Las Condes)'!$A:$A,0))</f>
        <v>89749.202757799998</v>
      </c>
      <c r="N2362" s="19">
        <f>I2362*INDEX('Pliegos Tarifarios (Las Condes)'!$C:$C,MATCH($B2362,'Pliegos Tarifarios (Las Condes)'!$A:$A,0))</f>
        <v>7369.2518725</v>
      </c>
      <c r="O2362" s="19">
        <f>J2362*INDEX('Pliegos Tarifarios (Las Condes)'!$D:$D,MATCH($B2362,'Pliegos Tarifarios (Las Condes)'!$A:$A,0))</f>
        <v>30163.364505500005</v>
      </c>
      <c r="P2362" s="19">
        <f>H2362*INDEX('Pliegos Tarifarios (Las Condes)'!$E:$E,MATCH($B2362,'Pliegos Tarifarios (Las Condes)'!$A:$A,0))</f>
        <v>9766.5451292000016</v>
      </c>
      <c r="Q2362" s="19" cm="1">
        <f t="array" ref="Q2362">H2362*_xlfn.IFS(H2362&lt;=350,INDEX('Pliegos Tarifarios (Las Condes)'!$F:$F,MATCH($B2362,'Pliegos Tarifarios (Las Condes)'!$A:$A,0)),H2362&lt;=500,INDEX('Pliegos Tarifarios (Las Condes)'!$G:$G,MATCH($B2362,'Pliegos Tarifarios (Las Condes)'!$A:$A,0)),H2362&lt;=1000,INDEX('Pliegos Tarifarios (Las Condes)'!$H:$H,MATCH($B2362,'Pliegos Tarifarios (Las Condes)'!$A:$A,0)),H2362&lt;=5000,INDEX('Pliegos Tarifarios (Las Condes)'!$I:$I,MATCH($B2362,'Pliegos Tarifarios (Las Condes)'!$A:$A,0)),H2362&gt;5000,INDEX('Pliegos Tarifarios (Las Condes)'!$J:$J,MATCH($B2362,'Pliegos Tarifarios (Las Condes)'!$A:$A,0)))/1.19</f>
        <v>1771.2837580672272</v>
      </c>
      <c r="R2362" s="19">
        <f>INDEX('Pliegos Tarifarios (Las Condes)'!$K:$K,MATCH($B2362,'Pliegos Tarifarios (Las Condes)'!$A:$A,0))</f>
        <v>724.74800000000005</v>
      </c>
      <c r="S2362" s="21">
        <f t="shared" si="111"/>
        <v>139544.39602306724</v>
      </c>
      <c r="T2362" s="21">
        <f t="shared" si="112"/>
        <v>26513.435244382774</v>
      </c>
      <c r="U2362" s="19">
        <v>0</v>
      </c>
      <c r="V2362" s="21">
        <f t="shared" si="113"/>
        <v>166057.83126745</v>
      </c>
    </row>
    <row r="2363" spans="1:22" x14ac:dyDescent="0.3">
      <c r="A2363" s="7" t="s">
        <v>145</v>
      </c>
      <c r="B2363" s="7">
        <v>6</v>
      </c>
      <c r="C2363" s="8" t="s">
        <v>186</v>
      </c>
      <c r="D2363" s="7" t="s">
        <v>394</v>
      </c>
      <c r="E2363" s="7" t="s">
        <v>121</v>
      </c>
      <c r="F2363" s="8" t="s">
        <v>395</v>
      </c>
      <c r="G2363" s="7" t="s">
        <v>16</v>
      </c>
      <c r="H2363" s="9">
        <v>753.18740000000003</v>
      </c>
      <c r="I2363" s="9">
        <v>2.0752000000000002</v>
      </c>
      <c r="J2363" s="9">
        <v>2.0640000000000001</v>
      </c>
      <c r="K2363" s="10">
        <v>0.99460292983808785</v>
      </c>
      <c r="L2363" s="9">
        <v>24.3</v>
      </c>
      <c r="M2363" s="19">
        <f>H2363*INDEX('Pliegos Tarifarios (Las Condes)'!$B:$B,MATCH($B2363,'Pliegos Tarifarios (Las Condes)'!$A:$A,0))</f>
        <v>89507.284241200003</v>
      </c>
      <c r="N2363" s="19">
        <f>I2363*INDEX('Pliegos Tarifarios (Las Condes)'!$C:$C,MATCH($B2363,'Pliegos Tarifarios (Las Condes)'!$A:$A,0))</f>
        <v>7181.3437359999998</v>
      </c>
      <c r="O2363" s="19">
        <f>J2363*INDEX('Pliegos Tarifarios (Las Condes)'!$D:$D,MATCH($B2363,'Pliegos Tarifarios (Las Condes)'!$A:$A,0))</f>
        <v>29235.587856000002</v>
      </c>
      <c r="P2363" s="19">
        <f>H2363*INDEX('Pliegos Tarifarios (Las Condes)'!$E:$E,MATCH($B2363,'Pliegos Tarifarios (Las Condes)'!$A:$A,0))</f>
        <v>9740.2194568000014</v>
      </c>
      <c r="Q2363" s="19" cm="1">
        <f t="array" ref="Q2363">H2363*_xlfn.IFS(H2363&lt;=350,INDEX('Pliegos Tarifarios (Las Condes)'!$F:$F,MATCH($B2363,'Pliegos Tarifarios (Las Condes)'!$A:$A,0)),H2363&lt;=500,INDEX('Pliegos Tarifarios (Las Condes)'!$G:$G,MATCH($B2363,'Pliegos Tarifarios (Las Condes)'!$A:$A,0)),H2363&lt;=1000,INDEX('Pliegos Tarifarios (Las Condes)'!$H:$H,MATCH($B2363,'Pliegos Tarifarios (Las Condes)'!$A:$A,0)),H2363&lt;=5000,INDEX('Pliegos Tarifarios (Las Condes)'!$I:$I,MATCH($B2363,'Pliegos Tarifarios (Las Condes)'!$A:$A,0)),H2363&gt;5000,INDEX('Pliegos Tarifarios (Las Condes)'!$J:$J,MATCH($B2363,'Pliegos Tarifarios (Las Condes)'!$A:$A,0)))/1.19</f>
        <v>1766.5092717647062</v>
      </c>
      <c r="R2363" s="19">
        <f>INDEX('Pliegos Tarifarios (Las Condes)'!$K:$K,MATCH($B2363,'Pliegos Tarifarios (Las Condes)'!$A:$A,0))</f>
        <v>724.74800000000005</v>
      </c>
      <c r="S2363" s="21">
        <f t="shared" si="111"/>
        <v>138155.69256176471</v>
      </c>
      <c r="T2363" s="21">
        <f t="shared" si="112"/>
        <v>26249.581586735294</v>
      </c>
      <c r="U2363" s="19">
        <v>0</v>
      </c>
      <c r="V2363" s="21">
        <f t="shared" si="113"/>
        <v>164405.2741485</v>
      </c>
    </row>
    <row r="2364" spans="1:22" x14ac:dyDescent="0.3">
      <c r="A2364" s="7" t="s">
        <v>145</v>
      </c>
      <c r="B2364" s="7">
        <v>6</v>
      </c>
      <c r="C2364" s="8" t="s">
        <v>186</v>
      </c>
      <c r="D2364" s="7" t="s">
        <v>396</v>
      </c>
      <c r="E2364" s="7" t="s">
        <v>121</v>
      </c>
      <c r="F2364" s="8" t="s">
        <v>397</v>
      </c>
      <c r="G2364" s="7" t="s">
        <v>16</v>
      </c>
      <c r="H2364" s="9">
        <v>754.40009999999995</v>
      </c>
      <c r="I2364" s="9">
        <v>2.0929000000000002</v>
      </c>
      <c r="J2364" s="9">
        <v>2.0630000000000002</v>
      </c>
      <c r="K2364" s="10">
        <v>0.98571360313440681</v>
      </c>
      <c r="L2364" s="9">
        <v>24.34</v>
      </c>
      <c r="M2364" s="19">
        <f>H2364*INDEX('Pliegos Tarifarios (Las Condes)'!$B:$B,MATCH($B2364,'Pliegos Tarifarios (Las Condes)'!$A:$A,0))</f>
        <v>89651.399083799988</v>
      </c>
      <c r="N2364" s="19">
        <f>I2364*INDEX('Pliegos Tarifarios (Las Condes)'!$C:$C,MATCH($B2364,'Pliegos Tarifarios (Las Condes)'!$A:$A,0))</f>
        <v>7242.5955595000005</v>
      </c>
      <c r="O2364" s="19">
        <f>J2364*INDEX('Pliegos Tarifarios (Las Condes)'!$D:$D,MATCH($B2364,'Pliegos Tarifarios (Las Condes)'!$A:$A,0))</f>
        <v>29221.423327000004</v>
      </c>
      <c r="P2364" s="19">
        <f>H2364*INDEX('Pliegos Tarifarios (Las Condes)'!$E:$E,MATCH($B2364,'Pliegos Tarifarios (Las Condes)'!$A:$A,0))</f>
        <v>9755.9020932000003</v>
      </c>
      <c r="Q2364" s="19" cm="1">
        <f t="array" ref="Q2364">H2364*_xlfn.IFS(H2364&lt;=350,INDEX('Pliegos Tarifarios (Las Condes)'!$F:$F,MATCH($B2364,'Pliegos Tarifarios (Las Condes)'!$A:$A,0)),H2364&lt;=500,INDEX('Pliegos Tarifarios (Las Condes)'!$G:$G,MATCH($B2364,'Pliegos Tarifarios (Las Condes)'!$A:$A,0)),H2364&lt;=1000,INDEX('Pliegos Tarifarios (Las Condes)'!$H:$H,MATCH($B2364,'Pliegos Tarifarios (Las Condes)'!$A:$A,0)),H2364&lt;=5000,INDEX('Pliegos Tarifarios (Las Condes)'!$I:$I,MATCH($B2364,'Pliegos Tarifarios (Las Condes)'!$A:$A,0)),H2364&gt;5000,INDEX('Pliegos Tarifarios (Las Condes)'!$J:$J,MATCH($B2364,'Pliegos Tarifarios (Las Condes)'!$A:$A,0)))/1.19</f>
        <v>1769.3535118487398</v>
      </c>
      <c r="R2364" s="19">
        <f>INDEX('Pliegos Tarifarios (Las Condes)'!$K:$K,MATCH($B2364,'Pliegos Tarifarios (Las Condes)'!$A:$A,0))</f>
        <v>724.74800000000005</v>
      </c>
      <c r="S2364" s="21">
        <f t="shared" si="111"/>
        <v>138365.42157534874</v>
      </c>
      <c r="T2364" s="21">
        <f t="shared" si="112"/>
        <v>26289.430099316261</v>
      </c>
      <c r="U2364" s="19">
        <v>0</v>
      </c>
      <c r="V2364" s="21">
        <f t="shared" si="113"/>
        <v>164654.851674665</v>
      </c>
    </row>
    <row r="2365" spans="1:22" x14ac:dyDescent="0.3">
      <c r="A2365" s="7" t="s">
        <v>145</v>
      </c>
      <c r="B2365" s="7">
        <v>6</v>
      </c>
      <c r="C2365" s="8" t="s">
        <v>186</v>
      </c>
      <c r="D2365" s="7" t="s">
        <v>398</v>
      </c>
      <c r="E2365" s="7" t="s">
        <v>121</v>
      </c>
      <c r="F2365" s="8" t="s">
        <v>399</v>
      </c>
      <c r="G2365" s="7" t="s">
        <v>16</v>
      </c>
      <c r="H2365" s="9">
        <v>754.50220000000002</v>
      </c>
      <c r="I2365" s="9">
        <v>2.1434000000000002</v>
      </c>
      <c r="J2365" s="9">
        <v>2.0703999999999998</v>
      </c>
      <c r="K2365" s="10">
        <v>0.96594196136978616</v>
      </c>
      <c r="L2365" s="9">
        <v>24.34</v>
      </c>
      <c r="M2365" s="19">
        <f>H2365*INDEX('Pliegos Tarifarios (Las Condes)'!$B:$B,MATCH($B2365,'Pliegos Tarifarios (Las Condes)'!$A:$A,0))</f>
        <v>89663.532443599994</v>
      </c>
      <c r="N2365" s="19">
        <f>I2365*INDEX('Pliegos Tarifarios (Las Condes)'!$C:$C,MATCH($B2365,'Pliegos Tarifarios (Las Condes)'!$A:$A,0))</f>
        <v>7417.3535870000005</v>
      </c>
      <c r="O2365" s="19">
        <f>J2365*INDEX('Pliegos Tarifarios (Las Condes)'!$D:$D,MATCH($B2365,'Pliegos Tarifarios (Las Condes)'!$A:$A,0))</f>
        <v>29326.2408416</v>
      </c>
      <c r="P2365" s="19">
        <f>H2365*INDEX('Pliegos Tarifarios (Las Condes)'!$E:$E,MATCH($B2365,'Pliegos Tarifarios (Las Condes)'!$A:$A,0))</f>
        <v>9757.2224504000005</v>
      </c>
      <c r="Q2365" s="19" cm="1">
        <f t="array" ref="Q2365">H2365*_xlfn.IFS(H2365&lt;=350,INDEX('Pliegos Tarifarios (Las Condes)'!$F:$F,MATCH($B2365,'Pliegos Tarifarios (Las Condes)'!$A:$A,0)),H2365&lt;=500,INDEX('Pliegos Tarifarios (Las Condes)'!$G:$G,MATCH($B2365,'Pliegos Tarifarios (Las Condes)'!$A:$A,0)),H2365&lt;=1000,INDEX('Pliegos Tarifarios (Las Condes)'!$H:$H,MATCH($B2365,'Pliegos Tarifarios (Las Condes)'!$A:$A,0)),H2365&lt;=5000,INDEX('Pliegos Tarifarios (Las Condes)'!$I:$I,MATCH($B2365,'Pliegos Tarifarios (Las Condes)'!$A:$A,0)),H2365&gt;5000,INDEX('Pliegos Tarifarios (Las Condes)'!$J:$J,MATCH($B2365,'Pliegos Tarifarios (Las Condes)'!$A:$A,0)))/1.19</f>
        <v>1769.5929749579836</v>
      </c>
      <c r="R2365" s="19">
        <f>INDEX('Pliegos Tarifarios (Las Condes)'!$K:$K,MATCH($B2365,'Pliegos Tarifarios (Las Condes)'!$A:$A,0))</f>
        <v>724.74800000000005</v>
      </c>
      <c r="S2365" s="21">
        <f t="shared" si="111"/>
        <v>138658.69029755797</v>
      </c>
      <c r="T2365" s="21">
        <f t="shared" si="112"/>
        <v>26345.151156536016</v>
      </c>
      <c r="U2365" s="19">
        <v>0</v>
      </c>
      <c r="V2365" s="21">
        <f t="shared" si="113"/>
        <v>165003.84145409398</v>
      </c>
    </row>
    <row r="2366" spans="1:22" x14ac:dyDescent="0.3">
      <c r="A2366" s="7" t="s">
        <v>145</v>
      </c>
      <c r="B2366" s="7">
        <v>6</v>
      </c>
      <c r="C2366" s="8" t="s">
        <v>186</v>
      </c>
      <c r="D2366" s="7" t="s">
        <v>400</v>
      </c>
      <c r="E2366" s="7" t="s">
        <v>121</v>
      </c>
      <c r="F2366" s="8" t="s">
        <v>401</v>
      </c>
      <c r="G2366" s="7" t="s">
        <v>16</v>
      </c>
      <c r="H2366" s="9">
        <v>754.17660000000001</v>
      </c>
      <c r="I2366" s="9">
        <v>2.1320000000000001</v>
      </c>
      <c r="J2366" s="9">
        <v>2.1320000000000001</v>
      </c>
      <c r="K2366" s="10">
        <v>1</v>
      </c>
      <c r="L2366" s="9">
        <v>24.33</v>
      </c>
      <c r="M2366" s="19">
        <f>H2366*INDEX('Pliegos Tarifarios (Las Condes)'!$B:$B,MATCH($B2366,'Pliegos Tarifarios (Las Condes)'!$A:$A,0))</f>
        <v>89624.8387908</v>
      </c>
      <c r="N2366" s="19">
        <f>I2366*INDEX('Pliegos Tarifarios (Las Condes)'!$C:$C,MATCH($B2366,'Pliegos Tarifarios (Las Condes)'!$A:$A,0))</f>
        <v>7377.90326</v>
      </c>
      <c r="O2366" s="19">
        <f>J2366*INDEX('Pliegos Tarifarios (Las Condes)'!$D:$D,MATCH($B2366,'Pliegos Tarifarios (Las Condes)'!$A:$A,0))</f>
        <v>30198.775828000002</v>
      </c>
      <c r="P2366" s="19">
        <f>H2366*INDEX('Pliegos Tarifarios (Las Condes)'!$E:$E,MATCH($B2366,'Pliegos Tarifarios (Las Condes)'!$A:$A,0))</f>
        <v>9753.0117912000005</v>
      </c>
      <c r="Q2366" s="19" cm="1">
        <f t="array" ref="Q2366">H2366*_xlfn.IFS(H2366&lt;=350,INDEX('Pliegos Tarifarios (Las Condes)'!$F:$F,MATCH($B2366,'Pliegos Tarifarios (Las Condes)'!$A:$A,0)),H2366&lt;=500,INDEX('Pliegos Tarifarios (Las Condes)'!$G:$G,MATCH($B2366,'Pliegos Tarifarios (Las Condes)'!$A:$A,0)),H2366&lt;=1000,INDEX('Pliegos Tarifarios (Las Condes)'!$H:$H,MATCH($B2366,'Pliegos Tarifarios (Las Condes)'!$A:$A,0)),H2366&lt;=5000,INDEX('Pliegos Tarifarios (Las Condes)'!$I:$I,MATCH($B2366,'Pliegos Tarifarios (Las Condes)'!$A:$A,0)),H2366&gt;5000,INDEX('Pliegos Tarifarios (Las Condes)'!$J:$J,MATCH($B2366,'Pliegos Tarifarios (Las Condes)'!$A:$A,0)))/1.19</f>
        <v>1768.8293198319329</v>
      </c>
      <c r="R2366" s="19">
        <f>INDEX('Pliegos Tarifarios (Las Condes)'!$K:$K,MATCH($B2366,'Pliegos Tarifarios (Las Condes)'!$A:$A,0))</f>
        <v>724.74800000000005</v>
      </c>
      <c r="S2366" s="21">
        <f t="shared" si="111"/>
        <v>139448.10698983195</v>
      </c>
      <c r="T2366" s="21">
        <f t="shared" si="112"/>
        <v>26495.140328068072</v>
      </c>
      <c r="U2366" s="19">
        <v>0</v>
      </c>
      <c r="V2366" s="21">
        <f t="shared" si="113"/>
        <v>165943.24731790004</v>
      </c>
    </row>
    <row r="2367" spans="1:22" x14ac:dyDescent="0.3">
      <c r="A2367" s="7" t="s">
        <v>145</v>
      </c>
      <c r="B2367" s="7">
        <v>6</v>
      </c>
      <c r="C2367" s="8" t="s">
        <v>186</v>
      </c>
      <c r="D2367" s="7" t="s">
        <v>402</v>
      </c>
      <c r="E2367" s="7" t="s">
        <v>121</v>
      </c>
      <c r="F2367" s="8" t="s">
        <v>403</v>
      </c>
      <c r="G2367" s="7" t="s">
        <v>16</v>
      </c>
      <c r="H2367" s="9">
        <v>754.75239999999997</v>
      </c>
      <c r="I2367" s="9">
        <v>2.1175999999999999</v>
      </c>
      <c r="J2367" s="9">
        <v>2.1086</v>
      </c>
      <c r="K2367" s="10">
        <v>0.99574990555345677</v>
      </c>
      <c r="L2367" s="9">
        <v>24.35</v>
      </c>
      <c r="M2367" s="19">
        <f>H2367*INDEX('Pliegos Tarifarios (Las Condes)'!$B:$B,MATCH($B2367,'Pliegos Tarifarios (Las Condes)'!$A:$A,0))</f>
        <v>89693.265711199987</v>
      </c>
      <c r="N2367" s="19">
        <f>I2367*INDEX('Pliegos Tarifarios (Las Condes)'!$C:$C,MATCH($B2367,'Pliegos Tarifarios (Las Condes)'!$A:$A,0))</f>
        <v>7328.0712679999997</v>
      </c>
      <c r="O2367" s="19">
        <f>J2367*INDEX('Pliegos Tarifarios (Las Condes)'!$D:$D,MATCH($B2367,'Pliegos Tarifarios (Las Condes)'!$A:$A,0))</f>
        <v>29867.3258494</v>
      </c>
      <c r="P2367" s="19">
        <f>H2367*INDEX('Pliegos Tarifarios (Las Condes)'!$E:$E,MATCH($B2367,'Pliegos Tarifarios (Las Condes)'!$A:$A,0))</f>
        <v>9760.4580368000006</v>
      </c>
      <c r="Q2367" s="19" cm="1">
        <f t="array" ref="Q2367">H2367*_xlfn.IFS(H2367&lt;=350,INDEX('Pliegos Tarifarios (Las Condes)'!$F:$F,MATCH($B2367,'Pliegos Tarifarios (Las Condes)'!$A:$A,0)),H2367&lt;=500,INDEX('Pliegos Tarifarios (Las Condes)'!$G:$G,MATCH($B2367,'Pliegos Tarifarios (Las Condes)'!$A:$A,0)),H2367&lt;=1000,INDEX('Pliegos Tarifarios (Las Condes)'!$H:$H,MATCH($B2367,'Pliegos Tarifarios (Las Condes)'!$A:$A,0)),H2367&lt;=5000,INDEX('Pliegos Tarifarios (Las Condes)'!$I:$I,MATCH($B2367,'Pliegos Tarifarios (Las Condes)'!$A:$A,0)),H2367&gt;5000,INDEX('Pliegos Tarifarios (Las Condes)'!$J:$J,MATCH($B2367,'Pliegos Tarifarios (Las Condes)'!$A:$A,0)))/1.19</f>
        <v>1770.1797885714288</v>
      </c>
      <c r="R2367" s="19">
        <f>INDEX('Pliegos Tarifarios (Las Condes)'!$K:$K,MATCH($B2367,'Pliegos Tarifarios (Las Condes)'!$A:$A,0))</f>
        <v>724.74800000000005</v>
      </c>
      <c r="S2367" s="21">
        <f t="shared" si="111"/>
        <v>139144.0486539714</v>
      </c>
      <c r="T2367" s="21">
        <f t="shared" si="112"/>
        <v>26437.369244254565</v>
      </c>
      <c r="U2367" s="19">
        <v>0</v>
      </c>
      <c r="V2367" s="21">
        <f t="shared" si="113"/>
        <v>165581.41789822598</v>
      </c>
    </row>
    <row r="2368" spans="1:22" x14ac:dyDescent="0.3">
      <c r="A2368" s="7" t="s">
        <v>145</v>
      </c>
      <c r="B2368" s="7">
        <v>6</v>
      </c>
      <c r="C2368" s="8" t="s">
        <v>186</v>
      </c>
      <c r="D2368" s="7" t="s">
        <v>404</v>
      </c>
      <c r="E2368" s="7" t="s">
        <v>121</v>
      </c>
      <c r="F2368" s="8" t="s">
        <v>405</v>
      </c>
      <c r="G2368" s="7" t="s">
        <v>16</v>
      </c>
      <c r="H2368" s="9">
        <v>755.80370000000005</v>
      </c>
      <c r="I2368" s="9">
        <v>2.0779999999999998</v>
      </c>
      <c r="J2368" s="9">
        <v>2.0699999999999998</v>
      </c>
      <c r="K2368" s="10">
        <v>0.99615014436958615</v>
      </c>
      <c r="L2368" s="9">
        <v>24.38</v>
      </c>
      <c r="M2368" s="19">
        <f>H2368*INDEX('Pliegos Tarifarios (Las Condes)'!$B:$B,MATCH($B2368,'Pliegos Tarifarios (Las Condes)'!$A:$A,0))</f>
        <v>89818.200100600006</v>
      </c>
      <c r="N2368" s="19">
        <f>I2368*INDEX('Pliegos Tarifarios (Las Condes)'!$C:$C,MATCH($B2368,'Pliegos Tarifarios (Las Condes)'!$A:$A,0))</f>
        <v>7191.0332899999994</v>
      </c>
      <c r="O2368" s="19">
        <f>J2368*INDEX('Pliegos Tarifarios (Las Condes)'!$D:$D,MATCH($B2368,'Pliegos Tarifarios (Las Condes)'!$A:$A,0))</f>
        <v>29320.57503</v>
      </c>
      <c r="P2368" s="19">
        <f>H2368*INDEX('Pliegos Tarifarios (Las Condes)'!$E:$E,MATCH($B2368,'Pliegos Tarifarios (Las Condes)'!$A:$A,0))</f>
        <v>9774.0534484000018</v>
      </c>
      <c r="Q2368" s="19" cm="1">
        <f t="array" ref="Q2368">H2368*_xlfn.IFS(H2368&lt;=350,INDEX('Pliegos Tarifarios (Las Condes)'!$F:$F,MATCH($B2368,'Pliegos Tarifarios (Las Condes)'!$A:$A,0)),H2368&lt;=500,INDEX('Pliegos Tarifarios (Las Condes)'!$G:$G,MATCH($B2368,'Pliegos Tarifarios (Las Condes)'!$A:$A,0)),H2368&lt;=1000,INDEX('Pliegos Tarifarios (Las Condes)'!$H:$H,MATCH($B2368,'Pliegos Tarifarios (Las Condes)'!$A:$A,0)),H2368&lt;=5000,INDEX('Pliegos Tarifarios (Las Condes)'!$I:$I,MATCH($B2368,'Pliegos Tarifarios (Las Condes)'!$A:$A,0)),H2368&gt;5000,INDEX('Pliegos Tarifarios (Las Condes)'!$J:$J,MATCH($B2368,'Pliegos Tarifarios (Las Condes)'!$A:$A,0)))/1.19</f>
        <v>1772.6454846218494</v>
      </c>
      <c r="R2368" s="19">
        <f>INDEX('Pliegos Tarifarios (Las Condes)'!$K:$K,MATCH($B2368,'Pliegos Tarifarios (Las Condes)'!$A:$A,0))</f>
        <v>724.74800000000005</v>
      </c>
      <c r="S2368" s="21">
        <f t="shared" si="111"/>
        <v>138601.25535362185</v>
      </c>
      <c r="T2368" s="21">
        <f t="shared" si="112"/>
        <v>26334.238517188151</v>
      </c>
      <c r="U2368" s="19">
        <v>0</v>
      </c>
      <c r="V2368" s="21">
        <f t="shared" si="113"/>
        <v>164935.49387080999</v>
      </c>
    </row>
    <row r="2369" spans="1:22" x14ac:dyDescent="0.3">
      <c r="A2369" s="7" t="s">
        <v>145</v>
      </c>
      <c r="B2369" s="7">
        <v>6</v>
      </c>
      <c r="C2369" s="8" t="s">
        <v>186</v>
      </c>
      <c r="D2369" s="7" t="s">
        <v>406</v>
      </c>
      <c r="E2369" s="7" t="s">
        <v>121</v>
      </c>
      <c r="F2369" s="8" t="s">
        <v>407</v>
      </c>
      <c r="G2369" s="7" t="s">
        <v>16</v>
      </c>
      <c r="H2369" s="9">
        <v>753.87390000000005</v>
      </c>
      <c r="I2369" s="9">
        <v>2.1164999999999998</v>
      </c>
      <c r="J2369" s="9">
        <v>2.1063999999999998</v>
      </c>
      <c r="K2369" s="10">
        <v>0.99522797070635483</v>
      </c>
      <c r="L2369" s="9">
        <v>24.32</v>
      </c>
      <c r="M2369" s="19">
        <f>H2369*INDEX('Pliegos Tarifarios (Las Condes)'!$B:$B,MATCH($B2369,'Pliegos Tarifarios (Las Condes)'!$A:$A,0))</f>
        <v>89588.8665282</v>
      </c>
      <c r="N2369" s="19">
        <f>I2369*INDEX('Pliegos Tarifarios (Las Condes)'!$C:$C,MATCH($B2369,'Pliegos Tarifarios (Las Condes)'!$A:$A,0))</f>
        <v>7324.264657499999</v>
      </c>
      <c r="O2369" s="19">
        <f>J2369*INDEX('Pliegos Tarifarios (Las Condes)'!$D:$D,MATCH($B2369,'Pliegos Tarifarios (Las Condes)'!$A:$A,0))</f>
        <v>29836.163885599999</v>
      </c>
      <c r="P2369" s="19">
        <f>H2369*INDEX('Pliegos Tarifarios (Las Condes)'!$E:$E,MATCH($B2369,'Pliegos Tarifarios (Las Condes)'!$A:$A,0))</f>
        <v>9749.0972748000004</v>
      </c>
      <c r="Q2369" s="19" cm="1">
        <f t="array" ref="Q2369">H2369*_xlfn.IFS(H2369&lt;=350,INDEX('Pliegos Tarifarios (Las Condes)'!$F:$F,MATCH($B2369,'Pliegos Tarifarios (Las Condes)'!$A:$A,0)),H2369&lt;=500,INDEX('Pliegos Tarifarios (Las Condes)'!$G:$G,MATCH($B2369,'Pliegos Tarifarios (Las Condes)'!$A:$A,0)),H2369&lt;=1000,INDEX('Pliegos Tarifarios (Las Condes)'!$H:$H,MATCH($B2369,'Pliegos Tarifarios (Las Condes)'!$A:$A,0)),H2369&lt;=5000,INDEX('Pliegos Tarifarios (Las Condes)'!$I:$I,MATCH($B2369,'Pliegos Tarifarios (Las Condes)'!$A:$A,0)),H2369&gt;5000,INDEX('Pliegos Tarifarios (Las Condes)'!$J:$J,MATCH($B2369,'Pliegos Tarifarios (Las Condes)'!$A:$A,0)))/1.19</f>
        <v>1768.1193738655468</v>
      </c>
      <c r="R2369" s="19">
        <f>INDEX('Pliegos Tarifarios (Las Condes)'!$K:$K,MATCH($B2369,'Pliegos Tarifarios (Las Condes)'!$A:$A,0))</f>
        <v>724.74800000000005</v>
      </c>
      <c r="S2369" s="21">
        <f t="shared" si="111"/>
        <v>138991.25971996554</v>
      </c>
      <c r="T2369" s="21">
        <f t="shared" si="112"/>
        <v>26408.339346793455</v>
      </c>
      <c r="U2369" s="19">
        <v>0</v>
      </c>
      <c r="V2369" s="21">
        <f t="shared" si="113"/>
        <v>165399.59906675899</v>
      </c>
    </row>
    <row r="2370" spans="1:22" x14ac:dyDescent="0.3">
      <c r="A2370" s="7" t="s">
        <v>145</v>
      </c>
      <c r="B2370" s="7">
        <v>6</v>
      </c>
      <c r="C2370" s="8" t="s">
        <v>186</v>
      </c>
      <c r="D2370" s="7" t="s">
        <v>408</v>
      </c>
      <c r="E2370" s="7" t="s">
        <v>121</v>
      </c>
      <c r="F2370" s="8" t="s">
        <v>409</v>
      </c>
      <c r="G2370" s="7" t="s">
        <v>16</v>
      </c>
      <c r="H2370" s="9">
        <v>753.28909999999996</v>
      </c>
      <c r="I2370" s="9">
        <v>2.0754999999999999</v>
      </c>
      <c r="J2370" s="9">
        <v>2.0392000000000001</v>
      </c>
      <c r="K2370" s="10">
        <v>0.9825102384967479</v>
      </c>
      <c r="L2370" s="9">
        <v>24.3</v>
      </c>
      <c r="M2370" s="19">
        <f>H2370*INDEX('Pliegos Tarifarios (Las Condes)'!$B:$B,MATCH($B2370,'Pliegos Tarifarios (Las Condes)'!$A:$A,0))</f>
        <v>89519.370065799987</v>
      </c>
      <c r="N2370" s="19">
        <f>I2370*INDEX('Pliegos Tarifarios (Las Condes)'!$C:$C,MATCH($B2370,'Pliegos Tarifarios (Las Condes)'!$A:$A,0))</f>
        <v>7182.3819024999993</v>
      </c>
      <c r="O2370" s="19">
        <f>J2370*INDEX('Pliegos Tarifarios (Las Condes)'!$D:$D,MATCH($B2370,'Pliegos Tarifarios (Las Condes)'!$A:$A,0))</f>
        <v>28884.307536800003</v>
      </c>
      <c r="P2370" s="19">
        <f>H2370*INDEX('Pliegos Tarifarios (Las Condes)'!$E:$E,MATCH($B2370,'Pliegos Tarifarios (Las Condes)'!$A:$A,0))</f>
        <v>9741.5346411999999</v>
      </c>
      <c r="Q2370" s="19" cm="1">
        <f t="array" ref="Q2370">H2370*_xlfn.IFS(H2370&lt;=350,INDEX('Pliegos Tarifarios (Las Condes)'!$F:$F,MATCH($B2370,'Pliegos Tarifarios (Las Condes)'!$A:$A,0)),H2370&lt;=500,INDEX('Pliegos Tarifarios (Las Condes)'!$G:$G,MATCH($B2370,'Pliegos Tarifarios (Las Condes)'!$A:$A,0)),H2370&lt;=1000,INDEX('Pliegos Tarifarios (Las Condes)'!$H:$H,MATCH($B2370,'Pliegos Tarifarios (Las Condes)'!$A:$A,0)),H2370&lt;=5000,INDEX('Pliegos Tarifarios (Las Condes)'!$I:$I,MATCH($B2370,'Pliegos Tarifarios (Las Condes)'!$A:$A,0)),H2370&gt;5000,INDEX('Pliegos Tarifarios (Las Condes)'!$J:$J,MATCH($B2370,'Pliegos Tarifarios (Las Condes)'!$A:$A,0)))/1.19</f>
        <v>1766.7477967226894</v>
      </c>
      <c r="R2370" s="19">
        <f>INDEX('Pliegos Tarifarios (Las Condes)'!$K:$K,MATCH($B2370,'Pliegos Tarifarios (Las Condes)'!$A:$A,0))</f>
        <v>724.74800000000005</v>
      </c>
      <c r="S2370" s="21">
        <f t="shared" si="111"/>
        <v>137819.08994302267</v>
      </c>
      <c r="T2370" s="21">
        <f t="shared" si="112"/>
        <v>26185.627089174308</v>
      </c>
      <c r="U2370" s="19">
        <v>0</v>
      </c>
      <c r="V2370" s="21">
        <f t="shared" si="113"/>
        <v>164004.71703219699</v>
      </c>
    </row>
    <row r="2371" spans="1:22" x14ac:dyDescent="0.3">
      <c r="A2371" s="7" t="s">
        <v>145</v>
      </c>
      <c r="B2371" s="7">
        <v>6</v>
      </c>
      <c r="C2371" s="8" t="s">
        <v>186</v>
      </c>
      <c r="D2371" s="7" t="s">
        <v>410</v>
      </c>
      <c r="E2371" s="7" t="s">
        <v>121</v>
      </c>
      <c r="F2371" s="8" t="s">
        <v>411</v>
      </c>
      <c r="G2371" s="7" t="s">
        <v>16</v>
      </c>
      <c r="H2371" s="9">
        <v>754.57910000000004</v>
      </c>
      <c r="I2371" s="9">
        <v>2.1032999999999999</v>
      </c>
      <c r="J2371" s="9">
        <v>2.097</v>
      </c>
      <c r="K2371" s="10">
        <v>0.9970047068891742</v>
      </c>
      <c r="L2371" s="9">
        <v>24.34</v>
      </c>
      <c r="M2371" s="19">
        <f>H2371*INDEX('Pliegos Tarifarios (Las Condes)'!$B:$B,MATCH($B2371,'Pliegos Tarifarios (Las Condes)'!$A:$A,0))</f>
        <v>89672.671085800001</v>
      </c>
      <c r="N2371" s="19">
        <f>I2371*INDEX('Pliegos Tarifarios (Las Condes)'!$C:$C,MATCH($B2371,'Pliegos Tarifarios (Las Condes)'!$A:$A,0))</f>
        <v>7278.5853314999995</v>
      </c>
      <c r="O2371" s="19">
        <f>J2371*INDEX('Pliegos Tarifarios (Las Condes)'!$D:$D,MATCH($B2371,'Pliegos Tarifarios (Las Condes)'!$A:$A,0))</f>
        <v>29703.017313</v>
      </c>
      <c r="P2371" s="19">
        <f>H2371*INDEX('Pliegos Tarifarios (Las Condes)'!$E:$E,MATCH($B2371,'Pliegos Tarifarios (Las Condes)'!$A:$A,0))</f>
        <v>9758.2169212000008</v>
      </c>
      <c r="Q2371" s="19" cm="1">
        <f t="array" ref="Q2371">H2371*_xlfn.IFS(H2371&lt;=350,INDEX('Pliegos Tarifarios (Las Condes)'!$F:$F,MATCH($B2371,'Pliegos Tarifarios (Las Condes)'!$A:$A,0)),H2371&lt;=500,INDEX('Pliegos Tarifarios (Las Condes)'!$G:$G,MATCH($B2371,'Pliegos Tarifarios (Las Condes)'!$A:$A,0)),H2371&lt;=1000,INDEX('Pliegos Tarifarios (Las Condes)'!$H:$H,MATCH($B2371,'Pliegos Tarifarios (Las Condes)'!$A:$A,0)),H2371&lt;=5000,INDEX('Pliegos Tarifarios (Las Condes)'!$I:$I,MATCH($B2371,'Pliegos Tarifarios (Las Condes)'!$A:$A,0)),H2371&gt;5000,INDEX('Pliegos Tarifarios (Las Condes)'!$J:$J,MATCH($B2371,'Pliegos Tarifarios (Las Condes)'!$A:$A,0)))/1.19</f>
        <v>1769.7733345378153</v>
      </c>
      <c r="R2371" s="19">
        <f>INDEX('Pliegos Tarifarios (Las Condes)'!$K:$K,MATCH($B2371,'Pliegos Tarifarios (Las Condes)'!$A:$A,0))</f>
        <v>724.74800000000005</v>
      </c>
      <c r="S2371" s="21">
        <f t="shared" si="111"/>
        <v>138907.0119860378</v>
      </c>
      <c r="T2371" s="21">
        <f t="shared" si="112"/>
        <v>26392.332277347185</v>
      </c>
      <c r="U2371" s="19">
        <v>0</v>
      </c>
      <c r="V2371" s="21">
        <f t="shared" si="113"/>
        <v>165299.34426338499</v>
      </c>
    </row>
    <row r="2372" spans="1:22" x14ac:dyDescent="0.3">
      <c r="A2372" s="7" t="s">
        <v>145</v>
      </c>
      <c r="B2372" s="7">
        <v>6</v>
      </c>
      <c r="C2372" s="8" t="s">
        <v>186</v>
      </c>
      <c r="D2372" s="7" t="s">
        <v>412</v>
      </c>
      <c r="E2372" s="7" t="s">
        <v>121</v>
      </c>
      <c r="F2372" s="8" t="s">
        <v>413</v>
      </c>
      <c r="G2372" s="7" t="s">
        <v>16</v>
      </c>
      <c r="H2372" s="9">
        <v>754.33429999999998</v>
      </c>
      <c r="I2372" s="9">
        <v>2.08</v>
      </c>
      <c r="J2372" s="9">
        <v>2.0794000000000001</v>
      </c>
      <c r="K2372" s="10">
        <v>0.99971153846153848</v>
      </c>
      <c r="L2372" s="9">
        <v>24.33</v>
      </c>
      <c r="M2372" s="19">
        <f>H2372*INDEX('Pliegos Tarifarios (Las Condes)'!$B:$B,MATCH($B2372,'Pliegos Tarifarios (Las Condes)'!$A:$A,0))</f>
        <v>89643.579543399988</v>
      </c>
      <c r="N2372" s="19">
        <f>I2372*INDEX('Pliegos Tarifarios (Las Condes)'!$C:$C,MATCH($B2372,'Pliegos Tarifarios (Las Condes)'!$A:$A,0))</f>
        <v>7197.9543999999996</v>
      </c>
      <c r="O2372" s="19">
        <f>J2372*INDEX('Pliegos Tarifarios (Las Condes)'!$D:$D,MATCH($B2372,'Pliegos Tarifarios (Las Condes)'!$A:$A,0))</f>
        <v>29453.721602600002</v>
      </c>
      <c r="P2372" s="19">
        <f>H2372*INDEX('Pliegos Tarifarios (Las Condes)'!$E:$E,MATCH($B2372,'Pliegos Tarifarios (Las Condes)'!$A:$A,0))</f>
        <v>9755.0511676000006</v>
      </c>
      <c r="Q2372" s="19" cm="1">
        <f t="array" ref="Q2372">H2372*_xlfn.IFS(H2372&lt;=350,INDEX('Pliegos Tarifarios (Las Condes)'!$F:$F,MATCH($B2372,'Pliegos Tarifarios (Las Condes)'!$A:$A,0)),H2372&lt;=500,INDEX('Pliegos Tarifarios (Las Condes)'!$G:$G,MATCH($B2372,'Pliegos Tarifarios (Las Condes)'!$A:$A,0)),H2372&lt;=1000,INDEX('Pliegos Tarifarios (Las Condes)'!$H:$H,MATCH($B2372,'Pliegos Tarifarios (Las Condes)'!$A:$A,0)),H2372&lt;=5000,INDEX('Pliegos Tarifarios (Las Condes)'!$I:$I,MATCH($B2372,'Pliegos Tarifarios (Las Condes)'!$A:$A,0)),H2372&gt;5000,INDEX('Pliegos Tarifarios (Las Condes)'!$J:$J,MATCH($B2372,'Pliegos Tarifarios (Las Condes)'!$A:$A,0)))/1.19</f>
        <v>1769.1991859663869</v>
      </c>
      <c r="R2372" s="19">
        <f>INDEX('Pliegos Tarifarios (Las Condes)'!$K:$K,MATCH($B2372,'Pliegos Tarifarios (Las Condes)'!$A:$A,0))</f>
        <v>724.74800000000005</v>
      </c>
      <c r="S2372" s="21">
        <f t="shared" si="111"/>
        <v>138544.25389956639</v>
      </c>
      <c r="T2372" s="21">
        <f t="shared" si="112"/>
        <v>26323.408240917615</v>
      </c>
      <c r="U2372" s="19">
        <v>0</v>
      </c>
      <c r="V2372" s="21">
        <f t="shared" si="113"/>
        <v>164867.662140484</v>
      </c>
    </row>
    <row r="2373" spans="1:22" x14ac:dyDescent="0.3">
      <c r="A2373" s="7" t="s">
        <v>145</v>
      </c>
      <c r="B2373" s="7">
        <v>6</v>
      </c>
      <c r="C2373" s="8" t="s">
        <v>186</v>
      </c>
      <c r="D2373" s="7" t="s">
        <v>414</v>
      </c>
      <c r="E2373" s="7" t="s">
        <v>121</v>
      </c>
      <c r="F2373" s="8" t="s">
        <v>415</v>
      </c>
      <c r="G2373" s="7" t="s">
        <v>16</v>
      </c>
      <c r="H2373" s="9">
        <v>756.50319999999999</v>
      </c>
      <c r="I2373" s="9">
        <v>2.1067999999999998</v>
      </c>
      <c r="J2373" s="9">
        <v>2.0836999999999999</v>
      </c>
      <c r="K2373" s="10">
        <v>0.98903550408202012</v>
      </c>
      <c r="L2373" s="9">
        <v>24.4</v>
      </c>
      <c r="M2373" s="19">
        <f>H2373*INDEX('Pliegos Tarifarios (Las Condes)'!$B:$B,MATCH($B2373,'Pliegos Tarifarios (Las Condes)'!$A:$A,0))</f>
        <v>89901.327281599995</v>
      </c>
      <c r="N2373" s="19">
        <f>I2373*INDEX('Pliegos Tarifarios (Las Condes)'!$C:$C,MATCH($B2373,'Pliegos Tarifarios (Las Condes)'!$A:$A,0))</f>
        <v>7290.6972739999992</v>
      </c>
      <c r="O2373" s="19">
        <f>J2373*INDEX('Pliegos Tarifarios (Las Condes)'!$D:$D,MATCH($B2373,'Pliegos Tarifarios (Las Condes)'!$A:$A,0))</f>
        <v>29514.6290773</v>
      </c>
      <c r="P2373" s="19">
        <f>H2373*INDEX('Pliegos Tarifarios (Las Condes)'!$E:$E,MATCH($B2373,'Pliegos Tarifarios (Las Condes)'!$A:$A,0))</f>
        <v>9783.0993823999997</v>
      </c>
      <c r="Q2373" s="19" cm="1">
        <f t="array" ref="Q2373">H2373*_xlfn.IFS(H2373&lt;=350,INDEX('Pliegos Tarifarios (Las Condes)'!$F:$F,MATCH($B2373,'Pliegos Tarifarios (Las Condes)'!$A:$A,0)),H2373&lt;=500,INDEX('Pliegos Tarifarios (Las Condes)'!$G:$G,MATCH($B2373,'Pliegos Tarifarios (Las Condes)'!$A:$A,0)),H2373&lt;=1000,INDEX('Pliegos Tarifarios (Las Condes)'!$H:$H,MATCH($B2373,'Pliegos Tarifarios (Las Condes)'!$A:$A,0)),H2373&lt;=5000,INDEX('Pliegos Tarifarios (Las Condes)'!$I:$I,MATCH($B2373,'Pliegos Tarifarios (Las Condes)'!$A:$A,0)),H2373&gt;5000,INDEX('Pliegos Tarifarios (Las Condes)'!$J:$J,MATCH($B2373,'Pliegos Tarifarios (Las Condes)'!$A:$A,0)))/1.19</f>
        <v>1774.2860766386557</v>
      </c>
      <c r="R2373" s="19">
        <f>INDEX('Pliegos Tarifarios (Las Condes)'!$K:$K,MATCH($B2373,'Pliegos Tarifarios (Las Condes)'!$A:$A,0))</f>
        <v>724.74800000000005</v>
      </c>
      <c r="S2373" s="21">
        <f t="shared" si="111"/>
        <v>138988.78709193863</v>
      </c>
      <c r="T2373" s="21">
        <f t="shared" si="112"/>
        <v>26407.869547468341</v>
      </c>
      <c r="U2373" s="19">
        <v>0</v>
      </c>
      <c r="V2373" s="21">
        <f t="shared" si="113"/>
        <v>165396.65663940698</v>
      </c>
    </row>
    <row r="2374" spans="1:22" x14ac:dyDescent="0.3">
      <c r="A2374" s="7" t="s">
        <v>145</v>
      </c>
      <c r="B2374" s="7">
        <v>6</v>
      </c>
      <c r="C2374" s="8" t="s">
        <v>186</v>
      </c>
      <c r="D2374" s="7" t="s">
        <v>416</v>
      </c>
      <c r="E2374" s="7" t="s">
        <v>121</v>
      </c>
      <c r="F2374" s="8" t="s">
        <v>417</v>
      </c>
      <c r="G2374" s="7" t="s">
        <v>16</v>
      </c>
      <c r="H2374" s="9">
        <v>755.32029999999997</v>
      </c>
      <c r="I2374" s="9">
        <v>2.1116000000000001</v>
      </c>
      <c r="J2374" s="9">
        <v>2.1116000000000001</v>
      </c>
      <c r="K2374" s="10">
        <v>1</v>
      </c>
      <c r="L2374" s="9">
        <v>24.37</v>
      </c>
      <c r="M2374" s="19">
        <f>H2374*INDEX('Pliegos Tarifarios (Las Condes)'!$B:$B,MATCH($B2374,'Pliegos Tarifarios (Las Condes)'!$A:$A,0))</f>
        <v>89760.753811399991</v>
      </c>
      <c r="N2374" s="19">
        <f>I2374*INDEX('Pliegos Tarifarios (Las Condes)'!$C:$C,MATCH($B2374,'Pliegos Tarifarios (Las Condes)'!$A:$A,0))</f>
        <v>7307.3079379999999</v>
      </c>
      <c r="O2374" s="19">
        <f>J2374*INDEX('Pliegos Tarifarios (Las Condes)'!$D:$D,MATCH($B2374,'Pliegos Tarifarios (Las Condes)'!$A:$A,0))</f>
        <v>29909.819436400005</v>
      </c>
      <c r="P2374" s="19">
        <f>H2374*INDEX('Pliegos Tarifarios (Las Condes)'!$E:$E,MATCH($B2374,'Pliegos Tarifarios (Las Condes)'!$A:$A,0))</f>
        <v>9767.8021195999991</v>
      </c>
      <c r="Q2374" s="19" cm="1">
        <f t="array" ref="Q2374">H2374*_xlfn.IFS(H2374&lt;=350,INDEX('Pliegos Tarifarios (Las Condes)'!$F:$F,MATCH($B2374,'Pliegos Tarifarios (Las Condes)'!$A:$A,0)),H2374&lt;=500,INDEX('Pliegos Tarifarios (Las Condes)'!$G:$G,MATCH($B2374,'Pliegos Tarifarios (Las Condes)'!$A:$A,0)),H2374&lt;=1000,INDEX('Pliegos Tarifarios (Las Condes)'!$H:$H,MATCH($B2374,'Pliegos Tarifarios (Las Condes)'!$A:$A,0)),H2374&lt;=5000,INDEX('Pliegos Tarifarios (Las Condes)'!$I:$I,MATCH($B2374,'Pliegos Tarifarios (Las Condes)'!$A:$A,0)),H2374&gt;5000,INDEX('Pliegos Tarifarios (Las Condes)'!$J:$J,MATCH($B2374,'Pliegos Tarifarios (Las Condes)'!$A:$A,0)))/1.19</f>
        <v>1771.5117288235297</v>
      </c>
      <c r="R2374" s="19">
        <f>INDEX('Pliegos Tarifarios (Las Condes)'!$K:$K,MATCH($B2374,'Pliegos Tarifarios (Las Condes)'!$A:$A,0))</f>
        <v>724.74800000000005</v>
      </c>
      <c r="S2374" s="21">
        <f t="shared" si="111"/>
        <v>139241.94303422351</v>
      </c>
      <c r="T2374" s="21">
        <f t="shared" si="112"/>
        <v>26455.969176502469</v>
      </c>
      <c r="U2374" s="19">
        <v>0</v>
      </c>
      <c r="V2374" s="21">
        <f t="shared" si="113"/>
        <v>165697.91221072598</v>
      </c>
    </row>
    <row r="2375" spans="1:22" x14ac:dyDescent="0.3">
      <c r="A2375" s="7" t="s">
        <v>145</v>
      </c>
      <c r="B2375" s="7">
        <v>6</v>
      </c>
      <c r="C2375" s="8" t="s">
        <v>186</v>
      </c>
      <c r="D2375" s="7" t="s">
        <v>418</v>
      </c>
      <c r="E2375" s="7" t="s">
        <v>121</v>
      </c>
      <c r="F2375" s="8" t="s">
        <v>419</v>
      </c>
      <c r="G2375" s="7" t="s">
        <v>16</v>
      </c>
      <c r="H2375" s="9">
        <v>755.49890000000005</v>
      </c>
      <c r="I2375" s="9">
        <v>2.1234999999999999</v>
      </c>
      <c r="J2375" s="9">
        <v>2.0566</v>
      </c>
      <c r="K2375" s="10">
        <v>0.96849540852366378</v>
      </c>
      <c r="L2375" s="9">
        <v>24.37</v>
      </c>
      <c r="M2375" s="19">
        <f>H2375*INDEX('Pliegos Tarifarios (Las Condes)'!$B:$B,MATCH($B2375,'Pliegos Tarifarios (Las Condes)'!$A:$A,0))</f>
        <v>89781.978278199997</v>
      </c>
      <c r="N2375" s="19">
        <f>I2375*INDEX('Pliegos Tarifarios (Las Condes)'!$C:$C,MATCH($B2375,'Pliegos Tarifarios (Las Condes)'!$A:$A,0))</f>
        <v>7348.4885424999993</v>
      </c>
      <c r="O2375" s="19">
        <f>J2375*INDEX('Pliegos Tarifarios (Las Condes)'!$D:$D,MATCH($B2375,'Pliegos Tarifarios (Las Condes)'!$A:$A,0))</f>
        <v>29130.770341400003</v>
      </c>
      <c r="P2375" s="19">
        <f>H2375*INDEX('Pliegos Tarifarios (Las Condes)'!$E:$E,MATCH($B2375,'Pliegos Tarifarios (Las Condes)'!$A:$A,0))</f>
        <v>9770.1117748000015</v>
      </c>
      <c r="Q2375" s="19" cm="1">
        <f t="array" ref="Q2375">H2375*_xlfn.IFS(H2375&lt;=350,INDEX('Pliegos Tarifarios (Las Condes)'!$F:$F,MATCH($B2375,'Pliegos Tarifarios (Las Condes)'!$A:$A,0)),H2375&lt;=500,INDEX('Pliegos Tarifarios (Las Condes)'!$G:$G,MATCH($B2375,'Pliegos Tarifarios (Las Condes)'!$A:$A,0)),H2375&lt;=1000,INDEX('Pliegos Tarifarios (Las Condes)'!$H:$H,MATCH($B2375,'Pliegos Tarifarios (Las Condes)'!$A:$A,0)),H2375&lt;=5000,INDEX('Pliegos Tarifarios (Las Condes)'!$I:$I,MATCH($B2375,'Pliegos Tarifarios (Las Condes)'!$A:$A,0)),H2375&gt;5000,INDEX('Pliegos Tarifarios (Las Condes)'!$J:$J,MATCH($B2375,'Pliegos Tarifarios (Las Condes)'!$A:$A,0)))/1.19</f>
        <v>1771.930613361345</v>
      </c>
      <c r="R2375" s="19">
        <f>INDEX('Pliegos Tarifarios (Las Condes)'!$K:$K,MATCH($B2375,'Pliegos Tarifarios (Las Condes)'!$A:$A,0))</f>
        <v>724.74800000000005</v>
      </c>
      <c r="S2375" s="21">
        <f t="shared" si="111"/>
        <v>138528.02755026135</v>
      </c>
      <c r="T2375" s="21">
        <f t="shared" si="112"/>
        <v>26320.325234549658</v>
      </c>
      <c r="U2375" s="19">
        <v>0</v>
      </c>
      <c r="V2375" s="21">
        <f t="shared" si="113"/>
        <v>164848.352784811</v>
      </c>
    </row>
    <row r="2376" spans="1:22" x14ac:dyDescent="0.3">
      <c r="A2376" s="7" t="s">
        <v>145</v>
      </c>
      <c r="B2376" s="7">
        <v>6</v>
      </c>
      <c r="C2376" s="8" t="s">
        <v>186</v>
      </c>
      <c r="D2376" s="7" t="s">
        <v>420</v>
      </c>
      <c r="E2376" s="7" t="s">
        <v>121</v>
      </c>
      <c r="F2376" s="8" t="s">
        <v>421</v>
      </c>
      <c r="G2376" s="7" t="s">
        <v>16</v>
      </c>
      <c r="H2376" s="9">
        <v>756.40700000000004</v>
      </c>
      <c r="I2376" s="9">
        <v>2.1591999999999998</v>
      </c>
      <c r="J2376" s="9">
        <v>2.0689000000000002</v>
      </c>
      <c r="K2376" s="10">
        <v>0.95817895516858109</v>
      </c>
      <c r="L2376" s="9">
        <v>24.4</v>
      </c>
      <c r="M2376" s="19">
        <f>H2376*INDEX('Pliegos Tarifarios (Las Condes)'!$B:$B,MATCH($B2376,'Pliegos Tarifarios (Las Condes)'!$A:$A,0))</f>
        <v>89889.895065999997</v>
      </c>
      <c r="N2376" s="19">
        <f>I2376*INDEX('Pliegos Tarifarios (Las Condes)'!$C:$C,MATCH($B2376,'Pliegos Tarifarios (Las Condes)'!$A:$A,0))</f>
        <v>7472.0303559999993</v>
      </c>
      <c r="O2376" s="19">
        <f>J2376*INDEX('Pliegos Tarifarios (Las Condes)'!$D:$D,MATCH($B2376,'Pliegos Tarifarios (Las Condes)'!$A:$A,0))</f>
        <v>29304.994048100005</v>
      </c>
      <c r="P2376" s="19">
        <f>H2376*INDEX('Pliegos Tarifarios (Las Condes)'!$E:$E,MATCH($B2376,'Pliegos Tarifarios (Las Condes)'!$A:$A,0))</f>
        <v>9781.8553240000001</v>
      </c>
      <c r="Q2376" s="19" cm="1">
        <f t="array" ref="Q2376">H2376*_xlfn.IFS(H2376&lt;=350,INDEX('Pliegos Tarifarios (Las Condes)'!$F:$F,MATCH($B2376,'Pliegos Tarifarios (Las Condes)'!$A:$A,0)),H2376&lt;=500,INDEX('Pliegos Tarifarios (Las Condes)'!$G:$G,MATCH($B2376,'Pliegos Tarifarios (Las Condes)'!$A:$A,0)),H2376&lt;=1000,INDEX('Pliegos Tarifarios (Las Condes)'!$H:$H,MATCH($B2376,'Pliegos Tarifarios (Las Condes)'!$A:$A,0)),H2376&lt;=5000,INDEX('Pliegos Tarifarios (Las Condes)'!$I:$I,MATCH($B2376,'Pliegos Tarifarios (Las Condes)'!$A:$A,0)),H2376&gt;5000,INDEX('Pliegos Tarifarios (Las Condes)'!$J:$J,MATCH($B2376,'Pliegos Tarifarios (Las Condes)'!$A:$A,0)))/1.19</f>
        <v>1774.0604512605048</v>
      </c>
      <c r="R2376" s="19">
        <f>INDEX('Pliegos Tarifarios (Las Condes)'!$K:$K,MATCH($B2376,'Pliegos Tarifarios (Las Condes)'!$A:$A,0))</f>
        <v>724.74800000000005</v>
      </c>
      <c r="S2376" s="21">
        <f t="shared" si="111"/>
        <v>138947.5832453605</v>
      </c>
      <c r="T2376" s="21">
        <f t="shared" si="112"/>
        <v>26400.040816618493</v>
      </c>
      <c r="U2376" s="19">
        <v>0</v>
      </c>
      <c r="V2376" s="21">
        <f t="shared" si="113"/>
        <v>165347.624061979</v>
      </c>
    </row>
    <row r="2377" spans="1:22" x14ac:dyDescent="0.3">
      <c r="A2377" s="7" t="s">
        <v>145</v>
      </c>
      <c r="B2377" s="7">
        <v>6</v>
      </c>
      <c r="C2377" s="8" t="s">
        <v>186</v>
      </c>
      <c r="D2377" s="7" t="s">
        <v>422</v>
      </c>
      <c r="E2377" s="7" t="s">
        <v>121</v>
      </c>
      <c r="F2377" s="8" t="s">
        <v>423</v>
      </c>
      <c r="G2377" s="7" t="s">
        <v>16</v>
      </c>
      <c r="H2377" s="9">
        <v>756.6875</v>
      </c>
      <c r="I2377" s="9">
        <v>2.1288</v>
      </c>
      <c r="J2377" s="9">
        <v>2.0623999999999998</v>
      </c>
      <c r="K2377" s="10">
        <v>0.96880871852686945</v>
      </c>
      <c r="L2377" s="9">
        <v>24.41</v>
      </c>
      <c r="M2377" s="19">
        <f>H2377*INDEX('Pliegos Tarifarios (Las Condes)'!$B:$B,MATCH($B2377,'Pliegos Tarifarios (Las Condes)'!$A:$A,0))</f>
        <v>89923.229124999998</v>
      </c>
      <c r="N2377" s="19">
        <f>I2377*INDEX('Pliegos Tarifarios (Las Condes)'!$C:$C,MATCH($B2377,'Pliegos Tarifarios (Las Condes)'!$A:$A,0))</f>
        <v>7366.8294839999999</v>
      </c>
      <c r="O2377" s="19">
        <f>J2377*INDEX('Pliegos Tarifarios (Las Condes)'!$D:$D,MATCH($B2377,'Pliegos Tarifarios (Las Condes)'!$A:$A,0))</f>
        <v>29212.924609599999</v>
      </c>
      <c r="P2377" s="19">
        <f>H2377*INDEX('Pliegos Tarifarios (Las Condes)'!$E:$E,MATCH($B2377,'Pliegos Tarifarios (Las Condes)'!$A:$A,0))</f>
        <v>9785.482750000001</v>
      </c>
      <c r="Q2377" s="19" cm="1">
        <f t="array" ref="Q2377">H2377*_xlfn.IFS(H2377&lt;=350,INDEX('Pliegos Tarifarios (Las Condes)'!$F:$F,MATCH($B2377,'Pliegos Tarifarios (Las Condes)'!$A:$A,0)),H2377&lt;=500,INDEX('Pliegos Tarifarios (Las Condes)'!$G:$G,MATCH($B2377,'Pliegos Tarifarios (Las Condes)'!$A:$A,0)),H2377&lt;=1000,INDEX('Pliegos Tarifarios (Las Condes)'!$H:$H,MATCH($B2377,'Pliegos Tarifarios (Las Condes)'!$A:$A,0)),H2377&lt;=5000,INDEX('Pliegos Tarifarios (Las Condes)'!$I:$I,MATCH($B2377,'Pliegos Tarifarios (Las Condes)'!$A:$A,0)),H2377&gt;5000,INDEX('Pliegos Tarifarios (Las Condes)'!$J:$J,MATCH($B2377,'Pliegos Tarifarios (Las Condes)'!$A:$A,0)))/1.19</f>
        <v>1774.718329831933</v>
      </c>
      <c r="R2377" s="19">
        <f>INDEX('Pliegos Tarifarios (Las Condes)'!$K:$K,MATCH($B2377,'Pliegos Tarifarios (Las Condes)'!$A:$A,0))</f>
        <v>724.74800000000005</v>
      </c>
      <c r="S2377" s="21">
        <f t="shared" ref="S2377:S2440" si="114">SUM(M2377:R2377)</f>
        <v>138787.93229843193</v>
      </c>
      <c r="T2377" s="21">
        <f t="shared" ref="T2377:T2440" si="115">S2377*0.19</f>
        <v>26369.707136702065</v>
      </c>
      <c r="U2377" s="19">
        <v>0</v>
      </c>
      <c r="V2377" s="21">
        <f t="shared" ref="V2377:V2440" si="116">SUM(S2377:T2377)</f>
        <v>165157.63943513398</v>
      </c>
    </row>
    <row r="2378" spans="1:22" x14ac:dyDescent="0.3">
      <c r="A2378" s="7" t="s">
        <v>145</v>
      </c>
      <c r="B2378" s="7">
        <v>6</v>
      </c>
      <c r="C2378" s="8" t="s">
        <v>186</v>
      </c>
      <c r="D2378" s="7" t="s">
        <v>424</v>
      </c>
      <c r="E2378" s="7" t="s">
        <v>121</v>
      </c>
      <c r="F2378" s="8" t="s">
        <v>425</v>
      </c>
      <c r="G2378" s="7" t="s">
        <v>16</v>
      </c>
      <c r="H2378" s="9">
        <v>755.77869999999996</v>
      </c>
      <c r="I2378" s="9">
        <v>2.1282999999999999</v>
      </c>
      <c r="J2378" s="9">
        <v>2.0859999999999999</v>
      </c>
      <c r="K2378" s="10">
        <v>0.98012498238030354</v>
      </c>
      <c r="L2378" s="9">
        <v>24.38</v>
      </c>
      <c r="M2378" s="19">
        <f>H2378*INDEX('Pliegos Tarifarios (Las Condes)'!$B:$B,MATCH($B2378,'Pliegos Tarifarios (Las Condes)'!$A:$A,0))</f>
        <v>89815.229150599989</v>
      </c>
      <c r="N2378" s="19">
        <f>I2378*INDEX('Pliegos Tarifarios (Las Condes)'!$C:$C,MATCH($B2378,'Pliegos Tarifarios (Las Condes)'!$A:$A,0))</f>
        <v>7365.0992064999991</v>
      </c>
      <c r="O2378" s="19">
        <f>J2378*INDEX('Pliegos Tarifarios (Las Condes)'!$D:$D,MATCH($B2378,'Pliegos Tarifarios (Las Condes)'!$A:$A,0))</f>
        <v>29547.207493999998</v>
      </c>
      <c r="P2378" s="19">
        <f>H2378*INDEX('Pliegos Tarifarios (Las Condes)'!$E:$E,MATCH($B2378,'Pliegos Tarifarios (Las Condes)'!$A:$A,0))</f>
        <v>9773.7301484</v>
      </c>
      <c r="Q2378" s="19" cm="1">
        <f t="array" ref="Q2378">H2378*_xlfn.IFS(H2378&lt;=350,INDEX('Pliegos Tarifarios (Las Condes)'!$F:$F,MATCH($B2378,'Pliegos Tarifarios (Las Condes)'!$A:$A,0)),H2378&lt;=500,INDEX('Pliegos Tarifarios (Las Condes)'!$G:$G,MATCH($B2378,'Pliegos Tarifarios (Las Condes)'!$A:$A,0)),H2378&lt;=1000,INDEX('Pliegos Tarifarios (Las Condes)'!$H:$H,MATCH($B2378,'Pliegos Tarifarios (Las Condes)'!$A:$A,0)),H2378&lt;=5000,INDEX('Pliegos Tarifarios (Las Condes)'!$I:$I,MATCH($B2378,'Pliegos Tarifarios (Las Condes)'!$A:$A,0)),H2378&gt;5000,INDEX('Pliegos Tarifarios (Las Condes)'!$J:$J,MATCH($B2378,'Pliegos Tarifarios (Las Condes)'!$A:$A,0)))/1.19</f>
        <v>1772.5868501680675</v>
      </c>
      <c r="R2378" s="19">
        <f>INDEX('Pliegos Tarifarios (Las Condes)'!$K:$K,MATCH($B2378,'Pliegos Tarifarios (Las Condes)'!$A:$A,0))</f>
        <v>724.74800000000005</v>
      </c>
      <c r="S2378" s="21">
        <f t="shared" si="114"/>
        <v>138998.60084966806</v>
      </c>
      <c r="T2378" s="21">
        <f t="shared" si="115"/>
        <v>26409.734161436932</v>
      </c>
      <c r="U2378" s="19">
        <v>0</v>
      </c>
      <c r="V2378" s="21">
        <f t="shared" si="116"/>
        <v>165408.33501110499</v>
      </c>
    </row>
    <row r="2379" spans="1:22" x14ac:dyDescent="0.3">
      <c r="A2379" s="7" t="s">
        <v>145</v>
      </c>
      <c r="B2379" s="7">
        <v>6</v>
      </c>
      <c r="C2379" s="8" t="s">
        <v>186</v>
      </c>
      <c r="D2379" s="7" t="s">
        <v>426</v>
      </c>
      <c r="E2379" s="7" t="s">
        <v>121</v>
      </c>
      <c r="F2379" s="8" t="s">
        <v>427</v>
      </c>
      <c r="G2379" s="7" t="s">
        <v>16</v>
      </c>
      <c r="H2379" s="9">
        <v>754.00819999999999</v>
      </c>
      <c r="I2379" s="9">
        <v>2.1309999999999998</v>
      </c>
      <c r="J2379" s="9">
        <v>2.1006999999999998</v>
      </c>
      <c r="K2379" s="10">
        <v>0.98578132332238388</v>
      </c>
      <c r="L2379" s="9">
        <v>24.32</v>
      </c>
      <c r="M2379" s="19">
        <f>H2379*INDEX('Pliegos Tarifarios (Las Condes)'!$B:$B,MATCH($B2379,'Pliegos Tarifarios (Las Condes)'!$A:$A,0))</f>
        <v>89604.826471599998</v>
      </c>
      <c r="N2379" s="19">
        <f>I2379*INDEX('Pliegos Tarifarios (Las Condes)'!$C:$C,MATCH($B2379,'Pliegos Tarifarios (Las Condes)'!$A:$A,0))</f>
        <v>7374.4427049999986</v>
      </c>
      <c r="O2379" s="19">
        <f>J2379*INDEX('Pliegos Tarifarios (Las Condes)'!$D:$D,MATCH($B2379,'Pliegos Tarifarios (Las Condes)'!$A:$A,0))</f>
        <v>29755.426070299996</v>
      </c>
      <c r="P2379" s="19">
        <f>H2379*INDEX('Pliegos Tarifarios (Las Condes)'!$E:$E,MATCH($B2379,'Pliegos Tarifarios (Las Condes)'!$A:$A,0))</f>
        <v>9750.8340423999998</v>
      </c>
      <c r="Q2379" s="19" cm="1">
        <f t="array" ref="Q2379">H2379*_xlfn.IFS(H2379&lt;=350,INDEX('Pliegos Tarifarios (Las Condes)'!$F:$F,MATCH($B2379,'Pliegos Tarifarios (Las Condes)'!$A:$A,0)),H2379&lt;=500,INDEX('Pliegos Tarifarios (Las Condes)'!$G:$G,MATCH($B2379,'Pliegos Tarifarios (Las Condes)'!$A:$A,0)),H2379&lt;=1000,INDEX('Pliegos Tarifarios (Las Condes)'!$H:$H,MATCH($B2379,'Pliegos Tarifarios (Las Condes)'!$A:$A,0)),H2379&lt;=5000,INDEX('Pliegos Tarifarios (Las Condes)'!$I:$I,MATCH($B2379,'Pliegos Tarifarios (Las Condes)'!$A:$A,0)),H2379&gt;5000,INDEX('Pliegos Tarifarios (Las Condes)'!$J:$J,MATCH($B2379,'Pliegos Tarifarios (Las Condes)'!$A:$A,0)))/1.19</f>
        <v>1768.4343581512608</v>
      </c>
      <c r="R2379" s="19">
        <f>INDEX('Pliegos Tarifarios (Las Condes)'!$K:$K,MATCH($B2379,'Pliegos Tarifarios (Las Condes)'!$A:$A,0))</f>
        <v>724.74800000000005</v>
      </c>
      <c r="S2379" s="21">
        <f t="shared" si="114"/>
        <v>138978.71164745124</v>
      </c>
      <c r="T2379" s="21">
        <f t="shared" si="115"/>
        <v>26405.955213015735</v>
      </c>
      <c r="U2379" s="19">
        <v>0</v>
      </c>
      <c r="V2379" s="21">
        <f t="shared" si="116"/>
        <v>165384.66686046697</v>
      </c>
    </row>
    <row r="2380" spans="1:22" x14ac:dyDescent="0.3">
      <c r="A2380" s="7" t="s">
        <v>145</v>
      </c>
      <c r="B2380" s="7">
        <v>6</v>
      </c>
      <c r="C2380" s="8" t="s">
        <v>186</v>
      </c>
      <c r="D2380" s="7" t="s">
        <v>428</v>
      </c>
      <c r="E2380" s="7" t="s">
        <v>121</v>
      </c>
      <c r="F2380" s="8" t="s">
        <v>429</v>
      </c>
      <c r="G2380" s="7" t="s">
        <v>16</v>
      </c>
      <c r="H2380" s="9">
        <v>754.59649999999999</v>
      </c>
      <c r="I2380" s="9">
        <v>2.08</v>
      </c>
      <c r="J2380" s="9">
        <v>2.0306999999999999</v>
      </c>
      <c r="K2380" s="10">
        <v>0.97629807692307691</v>
      </c>
      <c r="L2380" s="9">
        <v>24.34</v>
      </c>
      <c r="M2380" s="19">
        <f>H2380*INDEX('Pliegos Tarifarios (Las Condes)'!$B:$B,MATCH($B2380,'Pliegos Tarifarios (Las Condes)'!$A:$A,0))</f>
        <v>89674.738866999993</v>
      </c>
      <c r="N2380" s="19">
        <f>I2380*INDEX('Pliegos Tarifarios (Las Condes)'!$C:$C,MATCH($B2380,'Pliegos Tarifarios (Las Condes)'!$A:$A,0))</f>
        <v>7197.9543999999996</v>
      </c>
      <c r="O2380" s="19">
        <f>J2380*INDEX('Pliegos Tarifarios (Las Condes)'!$D:$D,MATCH($B2380,'Pliegos Tarifarios (Las Condes)'!$A:$A,0))</f>
        <v>28763.909040300001</v>
      </c>
      <c r="P2380" s="19">
        <f>H2380*INDEX('Pliegos Tarifarios (Las Condes)'!$E:$E,MATCH($B2380,'Pliegos Tarifarios (Las Condes)'!$A:$A,0))</f>
        <v>9758.4419379999999</v>
      </c>
      <c r="Q2380" s="19" cm="1">
        <f t="array" ref="Q2380">H2380*_xlfn.IFS(H2380&lt;=350,INDEX('Pliegos Tarifarios (Las Condes)'!$F:$F,MATCH($B2380,'Pliegos Tarifarios (Las Condes)'!$A:$A,0)),H2380&lt;=500,INDEX('Pliegos Tarifarios (Las Condes)'!$G:$G,MATCH($B2380,'Pliegos Tarifarios (Las Condes)'!$A:$A,0)),H2380&lt;=1000,INDEX('Pliegos Tarifarios (Las Condes)'!$H:$H,MATCH($B2380,'Pliegos Tarifarios (Las Condes)'!$A:$A,0)),H2380&lt;=5000,INDEX('Pliegos Tarifarios (Las Condes)'!$I:$I,MATCH($B2380,'Pliegos Tarifarios (Las Condes)'!$A:$A,0)),H2380&gt;5000,INDEX('Pliegos Tarifarios (Las Condes)'!$J:$J,MATCH($B2380,'Pliegos Tarifarios (Las Condes)'!$A:$A,0)))/1.19</f>
        <v>1769.8141441176474</v>
      </c>
      <c r="R2380" s="19">
        <f>INDEX('Pliegos Tarifarios (Las Condes)'!$K:$K,MATCH($B2380,'Pliegos Tarifarios (Las Condes)'!$A:$A,0))</f>
        <v>724.74800000000005</v>
      </c>
      <c r="S2380" s="21">
        <f t="shared" si="114"/>
        <v>137889.60638941763</v>
      </c>
      <c r="T2380" s="21">
        <f t="shared" si="115"/>
        <v>26199.025213989349</v>
      </c>
      <c r="U2380" s="19">
        <v>0</v>
      </c>
      <c r="V2380" s="21">
        <f t="shared" si="116"/>
        <v>164088.63160340698</v>
      </c>
    </row>
    <row r="2381" spans="1:22" x14ac:dyDescent="0.3">
      <c r="A2381" s="7" t="s">
        <v>145</v>
      </c>
      <c r="B2381" s="7">
        <v>6</v>
      </c>
      <c r="C2381" s="8" t="s">
        <v>186</v>
      </c>
      <c r="D2381" s="7" t="s">
        <v>430</v>
      </c>
      <c r="E2381" s="7" t="s">
        <v>121</v>
      </c>
      <c r="F2381" s="8" t="s">
        <v>431</v>
      </c>
      <c r="G2381" s="7" t="s">
        <v>16</v>
      </c>
      <c r="H2381" s="9">
        <v>752.86900000000003</v>
      </c>
      <c r="I2381" s="9">
        <v>2.1507999999999998</v>
      </c>
      <c r="J2381" s="9">
        <v>2.1029</v>
      </c>
      <c r="K2381" s="10">
        <v>0.97772921703552174</v>
      </c>
      <c r="L2381" s="9">
        <v>24.29</v>
      </c>
      <c r="M2381" s="19">
        <f>H2381*INDEX('Pliegos Tarifarios (Las Condes)'!$B:$B,MATCH($B2381,'Pliegos Tarifarios (Las Condes)'!$A:$A,0))</f>
        <v>89469.446221999999</v>
      </c>
      <c r="N2381" s="19">
        <f>I2381*INDEX('Pliegos Tarifarios (Las Condes)'!$C:$C,MATCH($B2381,'Pliegos Tarifarios (Las Condes)'!$A:$A,0))</f>
        <v>7442.9616939999987</v>
      </c>
      <c r="O2381" s="19">
        <f>J2381*INDEX('Pliegos Tarifarios (Las Condes)'!$D:$D,MATCH($B2381,'Pliegos Tarifarios (Las Condes)'!$A:$A,0))</f>
        <v>29786.588034100001</v>
      </c>
      <c r="P2381" s="19">
        <f>H2381*INDEX('Pliegos Tarifarios (Las Condes)'!$E:$E,MATCH($B2381,'Pliegos Tarifarios (Las Condes)'!$A:$A,0))</f>
        <v>9736.1019080000005</v>
      </c>
      <c r="Q2381" s="19" cm="1">
        <f t="array" ref="Q2381">H2381*_xlfn.IFS(H2381&lt;=350,INDEX('Pliegos Tarifarios (Las Condes)'!$F:$F,MATCH($B2381,'Pliegos Tarifarios (Las Condes)'!$A:$A,0)),H2381&lt;=500,INDEX('Pliegos Tarifarios (Las Condes)'!$G:$G,MATCH($B2381,'Pliegos Tarifarios (Las Condes)'!$A:$A,0)),H2381&lt;=1000,INDEX('Pliegos Tarifarios (Las Condes)'!$H:$H,MATCH($B2381,'Pliegos Tarifarios (Las Condes)'!$A:$A,0)),H2381&lt;=5000,INDEX('Pliegos Tarifarios (Las Condes)'!$I:$I,MATCH($B2381,'Pliegos Tarifarios (Las Condes)'!$A:$A,0)),H2381&gt;5000,INDEX('Pliegos Tarifarios (Las Condes)'!$J:$J,MATCH($B2381,'Pliegos Tarifarios (Las Condes)'!$A:$A,0)))/1.19</f>
        <v>1765.7625033613451</v>
      </c>
      <c r="R2381" s="19">
        <f>INDEX('Pliegos Tarifarios (Las Condes)'!$K:$K,MATCH($B2381,'Pliegos Tarifarios (Las Condes)'!$A:$A,0))</f>
        <v>724.74800000000005</v>
      </c>
      <c r="S2381" s="21">
        <f t="shared" si="114"/>
        <v>138925.60836146135</v>
      </c>
      <c r="T2381" s="21">
        <f t="shared" si="115"/>
        <v>26395.865588677654</v>
      </c>
      <c r="U2381" s="19">
        <v>0</v>
      </c>
      <c r="V2381" s="21">
        <f t="shared" si="116"/>
        <v>165321.47395013901</v>
      </c>
    </row>
    <row r="2382" spans="1:22" x14ac:dyDescent="0.3">
      <c r="A2382" s="7" t="s">
        <v>145</v>
      </c>
      <c r="B2382" s="7">
        <v>6</v>
      </c>
      <c r="C2382" s="8" t="s">
        <v>186</v>
      </c>
      <c r="D2382" s="7" t="s">
        <v>432</v>
      </c>
      <c r="E2382" s="7" t="s">
        <v>121</v>
      </c>
      <c r="F2382" s="8" t="s">
        <v>433</v>
      </c>
      <c r="G2382" s="7" t="s">
        <v>16</v>
      </c>
      <c r="H2382" s="9">
        <v>753.46489999999994</v>
      </c>
      <c r="I2382" s="9">
        <v>2.0912999999999999</v>
      </c>
      <c r="J2382" s="9">
        <v>2.0912999999999999</v>
      </c>
      <c r="K2382" s="10">
        <v>1</v>
      </c>
      <c r="L2382" s="9">
        <v>24.31</v>
      </c>
      <c r="M2382" s="19">
        <f>H2382*INDEX('Pliegos Tarifarios (Las Condes)'!$B:$B,MATCH($B2382,'Pliegos Tarifarios (Las Condes)'!$A:$A,0))</f>
        <v>89540.26178619999</v>
      </c>
      <c r="N2382" s="19">
        <f>I2382*INDEX('Pliegos Tarifarios (Las Condes)'!$C:$C,MATCH($B2382,'Pliegos Tarifarios (Las Condes)'!$A:$A,0))</f>
        <v>7237.058671499999</v>
      </c>
      <c r="O2382" s="19">
        <f>J2382*INDEX('Pliegos Tarifarios (Las Condes)'!$D:$D,MATCH($B2382,'Pliegos Tarifarios (Las Condes)'!$A:$A,0))</f>
        <v>29622.279497700001</v>
      </c>
      <c r="P2382" s="19">
        <f>H2382*INDEX('Pliegos Tarifarios (Las Condes)'!$E:$E,MATCH($B2382,'Pliegos Tarifarios (Las Condes)'!$A:$A,0))</f>
        <v>9743.8080867999997</v>
      </c>
      <c r="Q2382" s="19" cm="1">
        <f t="array" ref="Q2382">H2382*_xlfn.IFS(H2382&lt;=350,INDEX('Pliegos Tarifarios (Las Condes)'!$F:$F,MATCH($B2382,'Pliegos Tarifarios (Las Condes)'!$A:$A,0)),H2382&lt;=500,INDEX('Pliegos Tarifarios (Las Condes)'!$G:$G,MATCH($B2382,'Pliegos Tarifarios (Las Condes)'!$A:$A,0)),H2382&lt;=1000,INDEX('Pliegos Tarifarios (Las Condes)'!$H:$H,MATCH($B2382,'Pliegos Tarifarios (Las Condes)'!$A:$A,0)),H2382&lt;=5000,INDEX('Pliegos Tarifarios (Las Condes)'!$I:$I,MATCH($B2382,'Pliegos Tarifarios (Las Condes)'!$A:$A,0)),H2382&gt;5000,INDEX('Pliegos Tarifarios (Las Condes)'!$J:$J,MATCH($B2382,'Pliegos Tarifarios (Las Condes)'!$A:$A,0)))/1.19</f>
        <v>1767.1601142016809</v>
      </c>
      <c r="R2382" s="19">
        <f>INDEX('Pliegos Tarifarios (Las Condes)'!$K:$K,MATCH($B2382,'Pliegos Tarifarios (Las Condes)'!$A:$A,0))</f>
        <v>724.74800000000005</v>
      </c>
      <c r="S2382" s="21">
        <f t="shared" si="114"/>
        <v>138635.31615640168</v>
      </c>
      <c r="T2382" s="21">
        <f t="shared" si="115"/>
        <v>26340.710069716319</v>
      </c>
      <c r="U2382" s="19">
        <v>0</v>
      </c>
      <c r="V2382" s="21">
        <f t="shared" si="116"/>
        <v>164976.026226118</v>
      </c>
    </row>
    <row r="2383" spans="1:22" x14ac:dyDescent="0.3">
      <c r="A2383" s="7" t="s">
        <v>145</v>
      </c>
      <c r="B2383" s="7">
        <v>6</v>
      </c>
      <c r="C2383" s="8" t="s">
        <v>186</v>
      </c>
      <c r="D2383" s="7" t="s">
        <v>434</v>
      </c>
      <c r="E2383" s="7" t="s">
        <v>121</v>
      </c>
      <c r="F2383" s="8" t="s">
        <v>435</v>
      </c>
      <c r="G2383" s="7" t="s">
        <v>16</v>
      </c>
      <c r="H2383" s="9">
        <v>755.31479999999999</v>
      </c>
      <c r="I2383" s="9">
        <v>2.1131000000000002</v>
      </c>
      <c r="J2383" s="9">
        <v>2.0406</v>
      </c>
      <c r="K2383" s="10">
        <v>0.96569021816288858</v>
      </c>
      <c r="L2383" s="9">
        <v>24.36</v>
      </c>
      <c r="M2383" s="19">
        <f>H2383*INDEX('Pliegos Tarifarios (Las Condes)'!$B:$B,MATCH($B2383,'Pliegos Tarifarios (Las Condes)'!$A:$A,0))</f>
        <v>89760.10020239999</v>
      </c>
      <c r="N2383" s="19">
        <f>I2383*INDEX('Pliegos Tarifarios (Las Condes)'!$C:$C,MATCH($B2383,'Pliegos Tarifarios (Las Condes)'!$A:$A,0))</f>
        <v>7312.4987705000003</v>
      </c>
      <c r="O2383" s="19">
        <f>J2383*INDEX('Pliegos Tarifarios (Las Condes)'!$D:$D,MATCH($B2383,'Pliegos Tarifarios (Las Condes)'!$A:$A,0))</f>
        <v>28904.1378774</v>
      </c>
      <c r="P2383" s="19">
        <f>H2383*INDEX('Pliegos Tarifarios (Las Condes)'!$E:$E,MATCH($B2383,'Pliegos Tarifarios (Las Condes)'!$A:$A,0))</f>
        <v>9767.7309936000001</v>
      </c>
      <c r="Q2383" s="19" cm="1">
        <f t="array" ref="Q2383">H2383*_xlfn.IFS(H2383&lt;=350,INDEX('Pliegos Tarifarios (Las Condes)'!$F:$F,MATCH($B2383,'Pliegos Tarifarios (Las Condes)'!$A:$A,0)),H2383&lt;=500,INDEX('Pliegos Tarifarios (Las Condes)'!$G:$G,MATCH($B2383,'Pliegos Tarifarios (Las Condes)'!$A:$A,0)),H2383&lt;=1000,INDEX('Pliegos Tarifarios (Las Condes)'!$H:$H,MATCH($B2383,'Pliegos Tarifarios (Las Condes)'!$A:$A,0)),H2383&lt;=5000,INDEX('Pliegos Tarifarios (Las Condes)'!$I:$I,MATCH($B2383,'Pliegos Tarifarios (Las Condes)'!$A:$A,0)),H2383&gt;5000,INDEX('Pliegos Tarifarios (Las Condes)'!$J:$J,MATCH($B2383,'Pliegos Tarifarios (Las Condes)'!$A:$A,0)))/1.19</f>
        <v>1771.4988292436979</v>
      </c>
      <c r="R2383" s="19">
        <f>INDEX('Pliegos Tarifarios (Las Condes)'!$K:$K,MATCH($B2383,'Pliegos Tarifarios (Las Condes)'!$A:$A,0))</f>
        <v>724.74800000000005</v>
      </c>
      <c r="S2383" s="21">
        <f t="shared" si="114"/>
        <v>138240.7146731437</v>
      </c>
      <c r="T2383" s="21">
        <f t="shared" si="115"/>
        <v>26265.735787897302</v>
      </c>
      <c r="U2383" s="19">
        <v>0</v>
      </c>
      <c r="V2383" s="21">
        <f t="shared" si="116"/>
        <v>164506.45046104101</v>
      </c>
    </row>
    <row r="2384" spans="1:22" x14ac:dyDescent="0.3">
      <c r="A2384" s="7" t="s">
        <v>145</v>
      </c>
      <c r="B2384" s="7">
        <v>6</v>
      </c>
      <c r="C2384" s="8" t="s">
        <v>186</v>
      </c>
      <c r="D2384" s="7" t="s">
        <v>436</v>
      </c>
      <c r="E2384" s="7" t="s">
        <v>121</v>
      </c>
      <c r="F2384" s="8" t="s">
        <v>437</v>
      </c>
      <c r="G2384" s="7" t="s">
        <v>16</v>
      </c>
      <c r="H2384" s="9">
        <v>756.12270000000001</v>
      </c>
      <c r="I2384" s="9">
        <v>2.1063000000000001</v>
      </c>
      <c r="J2384" s="9">
        <v>2.1063000000000001</v>
      </c>
      <c r="K2384" s="10">
        <v>1</v>
      </c>
      <c r="L2384" s="9">
        <v>24.39</v>
      </c>
      <c r="M2384" s="19">
        <f>H2384*INDEX('Pliegos Tarifarios (Las Condes)'!$B:$B,MATCH($B2384,'Pliegos Tarifarios (Las Condes)'!$A:$A,0))</f>
        <v>89856.109422599999</v>
      </c>
      <c r="N2384" s="19">
        <f>I2384*INDEX('Pliegos Tarifarios (Las Condes)'!$C:$C,MATCH($B2384,'Pliegos Tarifarios (Las Condes)'!$A:$A,0))</f>
        <v>7288.9669965000003</v>
      </c>
      <c r="O2384" s="19">
        <f>J2384*INDEX('Pliegos Tarifarios (Las Condes)'!$D:$D,MATCH($B2384,'Pliegos Tarifarios (Las Condes)'!$A:$A,0))</f>
        <v>29834.747432700002</v>
      </c>
      <c r="P2384" s="19">
        <f>H2384*INDEX('Pliegos Tarifarios (Las Condes)'!$E:$E,MATCH($B2384,'Pliegos Tarifarios (Las Condes)'!$A:$A,0))</f>
        <v>9778.1787564000006</v>
      </c>
      <c r="Q2384" s="19" cm="1">
        <f t="array" ref="Q2384">H2384*_xlfn.IFS(H2384&lt;=350,INDEX('Pliegos Tarifarios (Las Condes)'!$F:$F,MATCH($B2384,'Pliegos Tarifarios (Las Condes)'!$A:$A,0)),H2384&lt;=500,INDEX('Pliegos Tarifarios (Las Condes)'!$G:$G,MATCH($B2384,'Pliegos Tarifarios (Las Condes)'!$A:$A,0)),H2384&lt;=1000,INDEX('Pliegos Tarifarios (Las Condes)'!$H:$H,MATCH($B2384,'Pliegos Tarifarios (Las Condes)'!$A:$A,0)),H2384&lt;=5000,INDEX('Pliegos Tarifarios (Las Condes)'!$I:$I,MATCH($B2384,'Pliegos Tarifarios (Las Condes)'!$A:$A,0)),H2384&gt;5000,INDEX('Pliegos Tarifarios (Las Condes)'!$J:$J,MATCH($B2384,'Pliegos Tarifarios (Las Condes)'!$A:$A,0)))/1.19</f>
        <v>1773.3936602521012</v>
      </c>
      <c r="R2384" s="19">
        <f>INDEX('Pliegos Tarifarios (Las Condes)'!$K:$K,MATCH($B2384,'Pliegos Tarifarios (Las Condes)'!$A:$A,0))</f>
        <v>724.74800000000005</v>
      </c>
      <c r="S2384" s="21">
        <f t="shared" si="114"/>
        <v>139256.1442684521</v>
      </c>
      <c r="T2384" s="21">
        <f t="shared" si="115"/>
        <v>26458.667411005899</v>
      </c>
      <c r="U2384" s="19">
        <v>0</v>
      </c>
      <c r="V2384" s="21">
        <f t="shared" si="116"/>
        <v>165714.81167945801</v>
      </c>
    </row>
    <row r="2385" spans="1:22" x14ac:dyDescent="0.3">
      <c r="A2385" s="7" t="s">
        <v>145</v>
      </c>
      <c r="B2385" s="7">
        <v>6</v>
      </c>
      <c r="C2385" s="8" t="s">
        <v>186</v>
      </c>
      <c r="D2385" s="7" t="s">
        <v>438</v>
      </c>
      <c r="E2385" s="7" t="s">
        <v>121</v>
      </c>
      <c r="F2385" s="8" t="s">
        <v>439</v>
      </c>
      <c r="G2385" s="7" t="s">
        <v>16</v>
      </c>
      <c r="H2385" s="9">
        <v>754.77739999999994</v>
      </c>
      <c r="I2385" s="9">
        <v>2.1141000000000001</v>
      </c>
      <c r="J2385" s="9">
        <v>2.0569000000000002</v>
      </c>
      <c r="K2385" s="10">
        <v>0.97294356936757964</v>
      </c>
      <c r="L2385" s="9">
        <v>24.35</v>
      </c>
      <c r="M2385" s="19">
        <f>H2385*INDEX('Pliegos Tarifarios (Las Condes)'!$B:$B,MATCH($B2385,'Pliegos Tarifarios (Las Condes)'!$A:$A,0))</f>
        <v>89696.23666119999</v>
      </c>
      <c r="N2385" s="19">
        <f>I2385*INDEX('Pliegos Tarifarios (Las Condes)'!$C:$C,MATCH($B2385,'Pliegos Tarifarios (Las Condes)'!$A:$A,0))</f>
        <v>7315.9593255</v>
      </c>
      <c r="O2385" s="19">
        <f>J2385*INDEX('Pliegos Tarifarios (Las Condes)'!$D:$D,MATCH($B2385,'Pliegos Tarifarios (Las Condes)'!$A:$A,0))</f>
        <v>29135.019700100005</v>
      </c>
      <c r="P2385" s="19">
        <f>H2385*INDEX('Pliegos Tarifarios (Las Condes)'!$E:$E,MATCH($B2385,'Pliegos Tarifarios (Las Condes)'!$A:$A,0))</f>
        <v>9760.7813367999988</v>
      </c>
      <c r="Q2385" s="19" cm="1">
        <f t="array" ref="Q2385">H2385*_xlfn.IFS(H2385&lt;=350,INDEX('Pliegos Tarifarios (Las Condes)'!$F:$F,MATCH($B2385,'Pliegos Tarifarios (Las Condes)'!$A:$A,0)),H2385&lt;=500,INDEX('Pliegos Tarifarios (Las Condes)'!$G:$G,MATCH($B2385,'Pliegos Tarifarios (Las Condes)'!$A:$A,0)),H2385&lt;=1000,INDEX('Pliegos Tarifarios (Las Condes)'!$H:$H,MATCH($B2385,'Pliegos Tarifarios (Las Condes)'!$A:$A,0)),H2385&lt;=5000,INDEX('Pliegos Tarifarios (Las Condes)'!$I:$I,MATCH($B2385,'Pliegos Tarifarios (Las Condes)'!$A:$A,0)),H2385&gt;5000,INDEX('Pliegos Tarifarios (Las Condes)'!$J:$J,MATCH($B2385,'Pliegos Tarifarios (Las Condes)'!$A:$A,0)))/1.19</f>
        <v>1770.2384230252103</v>
      </c>
      <c r="R2385" s="19">
        <f>INDEX('Pliegos Tarifarios (Las Condes)'!$K:$K,MATCH($B2385,'Pliegos Tarifarios (Las Condes)'!$A:$A,0))</f>
        <v>724.74800000000005</v>
      </c>
      <c r="S2385" s="21">
        <f t="shared" si="114"/>
        <v>138402.98344662518</v>
      </c>
      <c r="T2385" s="21">
        <f t="shared" si="115"/>
        <v>26296.566854858786</v>
      </c>
      <c r="U2385" s="19">
        <v>0</v>
      </c>
      <c r="V2385" s="21">
        <f t="shared" si="116"/>
        <v>164699.55030148395</v>
      </c>
    </row>
    <row r="2386" spans="1:22" x14ac:dyDescent="0.3">
      <c r="A2386" s="7" t="s">
        <v>145</v>
      </c>
      <c r="B2386" s="7">
        <v>6</v>
      </c>
      <c r="C2386" s="8" t="s">
        <v>186</v>
      </c>
      <c r="D2386" s="7" t="s">
        <v>440</v>
      </c>
      <c r="E2386" s="7" t="s">
        <v>121</v>
      </c>
      <c r="F2386" s="8" t="s">
        <v>441</v>
      </c>
      <c r="G2386" s="7" t="s">
        <v>16</v>
      </c>
      <c r="H2386" s="9">
        <v>754.98599999999999</v>
      </c>
      <c r="I2386" s="9">
        <v>2.0870000000000002</v>
      </c>
      <c r="J2386" s="9">
        <v>2.0834000000000001</v>
      </c>
      <c r="K2386" s="10">
        <v>0.99827503593675126</v>
      </c>
      <c r="L2386" s="9">
        <v>24.35</v>
      </c>
      <c r="M2386" s="19">
        <f>H2386*INDEX('Pliegos Tarifarios (Las Condes)'!$B:$B,MATCH($B2386,'Pliegos Tarifarios (Las Condes)'!$A:$A,0))</f>
        <v>89721.026268000001</v>
      </c>
      <c r="N2386" s="19">
        <f>I2386*INDEX('Pliegos Tarifarios (Las Condes)'!$C:$C,MATCH($B2386,'Pliegos Tarifarios (Las Condes)'!$A:$A,0))</f>
        <v>7222.178285</v>
      </c>
      <c r="O2386" s="19">
        <f>J2386*INDEX('Pliegos Tarifarios (Las Condes)'!$D:$D,MATCH($B2386,'Pliegos Tarifarios (Las Condes)'!$A:$A,0))</f>
        <v>29510.379718600005</v>
      </c>
      <c r="P2386" s="19">
        <f>H2386*INDEX('Pliegos Tarifarios (Las Condes)'!$E:$E,MATCH($B2386,'Pliegos Tarifarios (Las Condes)'!$A:$A,0))</f>
        <v>9763.4789519999995</v>
      </c>
      <c r="Q2386" s="19" cm="1">
        <f t="array" ref="Q2386">H2386*_xlfn.IFS(H2386&lt;=350,INDEX('Pliegos Tarifarios (Las Condes)'!$F:$F,MATCH($B2386,'Pliegos Tarifarios (Las Condes)'!$A:$A,0)),H2386&lt;=500,INDEX('Pliegos Tarifarios (Las Condes)'!$G:$G,MATCH($B2386,'Pliegos Tarifarios (Las Condes)'!$A:$A,0)),H2386&lt;=1000,INDEX('Pliegos Tarifarios (Las Condes)'!$H:$H,MATCH($B2386,'Pliegos Tarifarios (Las Condes)'!$A:$A,0)),H2386&lt;=5000,INDEX('Pliegos Tarifarios (Las Condes)'!$I:$I,MATCH($B2386,'Pliegos Tarifarios (Las Condes)'!$A:$A,0)),H2386&gt;5000,INDEX('Pliegos Tarifarios (Las Condes)'!$J:$J,MATCH($B2386,'Pliegos Tarifarios (Las Condes)'!$A:$A,0)))/1.19</f>
        <v>1770.7276689075632</v>
      </c>
      <c r="R2386" s="19">
        <f>INDEX('Pliegos Tarifarios (Las Condes)'!$K:$K,MATCH($B2386,'Pliegos Tarifarios (Las Condes)'!$A:$A,0))</f>
        <v>724.74800000000005</v>
      </c>
      <c r="S2386" s="21">
        <f t="shared" si="114"/>
        <v>138712.53889250755</v>
      </c>
      <c r="T2386" s="21">
        <f t="shared" si="115"/>
        <v>26355.382389576436</v>
      </c>
      <c r="U2386" s="19">
        <v>0</v>
      </c>
      <c r="V2386" s="21">
        <f t="shared" si="116"/>
        <v>165067.92128208399</v>
      </c>
    </row>
    <row r="2387" spans="1:22" x14ac:dyDescent="0.3">
      <c r="A2387" s="7" t="s">
        <v>145</v>
      </c>
      <c r="B2387" s="7">
        <v>6</v>
      </c>
      <c r="C2387" s="8" t="s">
        <v>186</v>
      </c>
      <c r="D2387" s="7" t="s">
        <v>442</v>
      </c>
      <c r="E2387" s="7" t="s">
        <v>121</v>
      </c>
      <c r="F2387" s="8" t="s">
        <v>443</v>
      </c>
      <c r="G2387" s="7" t="s">
        <v>16</v>
      </c>
      <c r="H2387" s="9">
        <v>754.01260000000002</v>
      </c>
      <c r="I2387" s="9">
        <v>2.0880999999999998</v>
      </c>
      <c r="J2387" s="9">
        <v>2.0775999999999999</v>
      </c>
      <c r="K2387" s="10">
        <v>0.99497150519611133</v>
      </c>
      <c r="L2387" s="9">
        <v>24.32</v>
      </c>
      <c r="M2387" s="19">
        <f>H2387*INDEX('Pliegos Tarifarios (Las Condes)'!$B:$B,MATCH($B2387,'Pliegos Tarifarios (Las Condes)'!$A:$A,0))</f>
        <v>89605.349358799998</v>
      </c>
      <c r="N2387" s="19">
        <f>I2387*INDEX('Pliegos Tarifarios (Las Condes)'!$C:$C,MATCH($B2387,'Pliegos Tarifarios (Las Condes)'!$A:$A,0))</f>
        <v>7225.9848954999989</v>
      </c>
      <c r="O2387" s="19">
        <f>J2387*INDEX('Pliegos Tarifarios (Las Condes)'!$D:$D,MATCH($B2387,'Pliegos Tarifarios (Las Condes)'!$A:$A,0))</f>
        <v>29428.225450400001</v>
      </c>
      <c r="P2387" s="19">
        <f>H2387*INDEX('Pliegos Tarifarios (Las Condes)'!$E:$E,MATCH($B2387,'Pliegos Tarifarios (Las Condes)'!$A:$A,0))</f>
        <v>9750.8909432</v>
      </c>
      <c r="Q2387" s="19" cm="1">
        <f t="array" ref="Q2387">H2387*_xlfn.IFS(H2387&lt;=350,INDEX('Pliegos Tarifarios (Las Condes)'!$F:$F,MATCH($B2387,'Pliegos Tarifarios (Las Condes)'!$A:$A,0)),H2387&lt;=500,INDEX('Pliegos Tarifarios (Las Condes)'!$G:$G,MATCH($B2387,'Pliegos Tarifarios (Las Condes)'!$A:$A,0)),H2387&lt;=1000,INDEX('Pliegos Tarifarios (Las Condes)'!$H:$H,MATCH($B2387,'Pliegos Tarifarios (Las Condes)'!$A:$A,0)),H2387&lt;=5000,INDEX('Pliegos Tarifarios (Las Condes)'!$I:$I,MATCH($B2387,'Pliegos Tarifarios (Las Condes)'!$A:$A,0)),H2387&gt;5000,INDEX('Pliegos Tarifarios (Las Condes)'!$J:$J,MATCH($B2387,'Pliegos Tarifarios (Las Condes)'!$A:$A,0)))/1.19</f>
        <v>1768.4446778151264</v>
      </c>
      <c r="R2387" s="19">
        <f>INDEX('Pliegos Tarifarios (Las Condes)'!$K:$K,MATCH($B2387,'Pliegos Tarifarios (Las Condes)'!$A:$A,0))</f>
        <v>724.74800000000005</v>
      </c>
      <c r="S2387" s="21">
        <f t="shared" si="114"/>
        <v>138503.64332571512</v>
      </c>
      <c r="T2387" s="21">
        <f t="shared" si="115"/>
        <v>26315.692231885874</v>
      </c>
      <c r="U2387" s="19">
        <v>0</v>
      </c>
      <c r="V2387" s="21">
        <f t="shared" si="116"/>
        <v>164819.33555760101</v>
      </c>
    </row>
    <row r="2388" spans="1:22" x14ac:dyDescent="0.3">
      <c r="A2388" s="7" t="s">
        <v>145</v>
      </c>
      <c r="B2388" s="7">
        <v>6</v>
      </c>
      <c r="C2388" s="8" t="s">
        <v>186</v>
      </c>
      <c r="D2388" s="7" t="s">
        <v>444</v>
      </c>
      <c r="E2388" s="7" t="s">
        <v>121</v>
      </c>
      <c r="F2388" s="8" t="s">
        <v>445</v>
      </c>
      <c r="G2388" s="7" t="s">
        <v>16</v>
      </c>
      <c r="H2388" s="9">
        <v>754.44169999999997</v>
      </c>
      <c r="I2388" s="9">
        <v>2.1091000000000002</v>
      </c>
      <c r="J2388" s="9">
        <v>2.0459999999999998</v>
      </c>
      <c r="K2388" s="10">
        <v>0.97008202550851053</v>
      </c>
      <c r="L2388" s="9">
        <v>24.34</v>
      </c>
      <c r="M2388" s="19">
        <f>H2388*INDEX('Pliegos Tarifarios (Las Condes)'!$B:$B,MATCH($B2388,'Pliegos Tarifarios (Las Condes)'!$A:$A,0))</f>
        <v>89656.342744599999</v>
      </c>
      <c r="N2388" s="19">
        <f>I2388*INDEX('Pliegos Tarifarios (Las Condes)'!$C:$C,MATCH($B2388,'Pliegos Tarifarios (Las Condes)'!$A:$A,0))</f>
        <v>7298.6565505000008</v>
      </c>
      <c r="O2388" s="19">
        <f>J2388*INDEX('Pliegos Tarifarios (Las Condes)'!$D:$D,MATCH($B2388,'Pliegos Tarifarios (Las Condes)'!$A:$A,0))</f>
        <v>28980.626333999997</v>
      </c>
      <c r="P2388" s="19">
        <f>H2388*INDEX('Pliegos Tarifarios (Las Condes)'!$E:$E,MATCH($B2388,'Pliegos Tarifarios (Las Condes)'!$A:$A,0))</f>
        <v>9756.4400643999998</v>
      </c>
      <c r="Q2388" s="19" cm="1">
        <f t="array" ref="Q2388">H2388*_xlfn.IFS(H2388&lt;=350,INDEX('Pliegos Tarifarios (Las Condes)'!$F:$F,MATCH($B2388,'Pliegos Tarifarios (Las Condes)'!$A:$A,0)),H2388&lt;=500,INDEX('Pliegos Tarifarios (Las Condes)'!$G:$G,MATCH($B2388,'Pliegos Tarifarios (Las Condes)'!$A:$A,0)),H2388&lt;=1000,INDEX('Pliegos Tarifarios (Las Condes)'!$H:$H,MATCH($B2388,'Pliegos Tarifarios (Las Condes)'!$A:$A,0)),H2388&lt;=5000,INDEX('Pliegos Tarifarios (Las Condes)'!$I:$I,MATCH($B2388,'Pliegos Tarifarios (Las Condes)'!$A:$A,0)),H2388&gt;5000,INDEX('Pliegos Tarifarios (Las Condes)'!$J:$J,MATCH($B2388,'Pliegos Tarifarios (Las Condes)'!$A:$A,0)))/1.19</f>
        <v>1769.4510795798324</v>
      </c>
      <c r="R2388" s="19">
        <f>INDEX('Pliegos Tarifarios (Las Condes)'!$K:$K,MATCH($B2388,'Pliegos Tarifarios (Las Condes)'!$A:$A,0))</f>
        <v>724.74800000000005</v>
      </c>
      <c r="S2388" s="21">
        <f t="shared" si="114"/>
        <v>138186.26477307983</v>
      </c>
      <c r="T2388" s="21">
        <f t="shared" si="115"/>
        <v>26255.390306885169</v>
      </c>
      <c r="U2388" s="19">
        <v>0</v>
      </c>
      <c r="V2388" s="21">
        <f t="shared" si="116"/>
        <v>164441.65507996501</v>
      </c>
    </row>
    <row r="2389" spans="1:22" x14ac:dyDescent="0.3">
      <c r="A2389" s="7" t="s">
        <v>145</v>
      </c>
      <c r="B2389" s="7">
        <v>6</v>
      </c>
      <c r="C2389" s="8" t="s">
        <v>186</v>
      </c>
      <c r="D2389" s="7" t="s">
        <v>446</v>
      </c>
      <c r="E2389" s="7" t="s">
        <v>121</v>
      </c>
      <c r="F2389" s="8" t="s">
        <v>447</v>
      </c>
      <c r="G2389" s="7" t="s">
        <v>16</v>
      </c>
      <c r="H2389" s="9">
        <v>754.58709999999996</v>
      </c>
      <c r="I2389" s="9">
        <v>2.1042999999999998</v>
      </c>
      <c r="J2389" s="9">
        <v>2.1042999999999998</v>
      </c>
      <c r="K2389" s="10">
        <v>1</v>
      </c>
      <c r="L2389" s="9">
        <v>24.34</v>
      </c>
      <c r="M2389" s="19">
        <f>H2389*INDEX('Pliegos Tarifarios (Las Condes)'!$B:$B,MATCH($B2389,'Pliegos Tarifarios (Las Condes)'!$A:$A,0))</f>
        <v>89673.621789799989</v>
      </c>
      <c r="N2389" s="19">
        <f>I2389*INDEX('Pliegos Tarifarios (Las Condes)'!$C:$C,MATCH($B2389,'Pliegos Tarifarios (Las Condes)'!$A:$A,0))</f>
        <v>7282.0458864999991</v>
      </c>
      <c r="O2389" s="19">
        <f>J2389*INDEX('Pliegos Tarifarios (Las Condes)'!$D:$D,MATCH($B2389,'Pliegos Tarifarios (Las Condes)'!$A:$A,0))</f>
        <v>29806.418374699999</v>
      </c>
      <c r="P2389" s="19">
        <f>H2389*INDEX('Pliegos Tarifarios (Las Condes)'!$E:$E,MATCH($B2389,'Pliegos Tarifarios (Las Condes)'!$A:$A,0))</f>
        <v>9758.3203771999997</v>
      </c>
      <c r="Q2389" s="19" cm="1">
        <f t="array" ref="Q2389">H2389*_xlfn.IFS(H2389&lt;=350,INDEX('Pliegos Tarifarios (Las Condes)'!$F:$F,MATCH($B2389,'Pliegos Tarifarios (Las Condes)'!$A:$A,0)),H2389&lt;=500,INDEX('Pliegos Tarifarios (Las Condes)'!$G:$G,MATCH($B2389,'Pliegos Tarifarios (Las Condes)'!$A:$A,0)),H2389&lt;=1000,INDEX('Pliegos Tarifarios (Las Condes)'!$H:$H,MATCH($B2389,'Pliegos Tarifarios (Las Condes)'!$A:$A,0)),H2389&lt;=5000,INDEX('Pliegos Tarifarios (Las Condes)'!$I:$I,MATCH($B2389,'Pliegos Tarifarios (Las Condes)'!$A:$A,0)),H2389&gt;5000,INDEX('Pliegos Tarifarios (Las Condes)'!$J:$J,MATCH($B2389,'Pliegos Tarifarios (Las Condes)'!$A:$A,0)))/1.19</f>
        <v>1769.7920975630254</v>
      </c>
      <c r="R2389" s="19">
        <f>INDEX('Pliegos Tarifarios (Las Condes)'!$K:$K,MATCH($B2389,'Pliegos Tarifarios (Las Condes)'!$A:$A,0))</f>
        <v>724.74800000000005</v>
      </c>
      <c r="S2389" s="21">
        <f t="shared" si="114"/>
        <v>139014.94652576299</v>
      </c>
      <c r="T2389" s="21">
        <f t="shared" si="115"/>
        <v>26412.839839894968</v>
      </c>
      <c r="U2389" s="19">
        <v>0</v>
      </c>
      <c r="V2389" s="21">
        <f t="shared" si="116"/>
        <v>165427.78636565796</v>
      </c>
    </row>
    <row r="2390" spans="1:22" x14ac:dyDescent="0.3">
      <c r="A2390" s="7" t="s">
        <v>145</v>
      </c>
      <c r="B2390" s="7">
        <v>6</v>
      </c>
      <c r="C2390" s="8" t="s">
        <v>186</v>
      </c>
      <c r="D2390" s="7" t="s">
        <v>448</v>
      </c>
      <c r="E2390" s="7" t="s">
        <v>121</v>
      </c>
      <c r="F2390" s="8" t="s">
        <v>449</v>
      </c>
      <c r="G2390" s="7" t="s">
        <v>16</v>
      </c>
      <c r="H2390" s="9">
        <v>756.85839999999996</v>
      </c>
      <c r="I2390" s="9">
        <v>2.1251000000000002</v>
      </c>
      <c r="J2390" s="9">
        <v>2.0907</v>
      </c>
      <c r="K2390" s="10">
        <v>0.98381252646934247</v>
      </c>
      <c r="L2390" s="9">
        <v>24.41</v>
      </c>
      <c r="M2390" s="19">
        <f>H2390*INDEX('Pliegos Tarifarios (Las Condes)'!$B:$B,MATCH($B2390,'Pliegos Tarifarios (Las Condes)'!$A:$A,0))</f>
        <v>89943.538539199988</v>
      </c>
      <c r="N2390" s="19">
        <f>I2390*INDEX('Pliegos Tarifarios (Las Condes)'!$C:$C,MATCH($B2390,'Pliegos Tarifarios (Las Condes)'!$A:$A,0))</f>
        <v>7354.0254305000008</v>
      </c>
      <c r="O2390" s="19">
        <f>J2390*INDEX('Pliegos Tarifarios (Las Condes)'!$D:$D,MATCH($B2390,'Pliegos Tarifarios (Las Condes)'!$A:$A,0))</f>
        <v>29613.7807803</v>
      </c>
      <c r="P2390" s="19">
        <f>H2390*INDEX('Pliegos Tarifarios (Las Condes)'!$E:$E,MATCH($B2390,'Pliegos Tarifarios (Las Condes)'!$A:$A,0))</f>
        <v>9787.6928287999999</v>
      </c>
      <c r="Q2390" s="19" cm="1">
        <f t="array" ref="Q2390">H2390*_xlfn.IFS(H2390&lt;=350,INDEX('Pliegos Tarifarios (Las Condes)'!$F:$F,MATCH($B2390,'Pliegos Tarifarios (Las Condes)'!$A:$A,0)),H2390&lt;=500,INDEX('Pliegos Tarifarios (Las Condes)'!$G:$G,MATCH($B2390,'Pliegos Tarifarios (Las Condes)'!$A:$A,0)),H2390&lt;=1000,INDEX('Pliegos Tarifarios (Las Condes)'!$H:$H,MATCH($B2390,'Pliegos Tarifarios (Las Condes)'!$A:$A,0)),H2390&lt;=5000,INDEX('Pliegos Tarifarios (Las Condes)'!$I:$I,MATCH($B2390,'Pliegos Tarifarios (Las Condes)'!$A:$A,0)),H2390&gt;5000,INDEX('Pliegos Tarifarios (Las Condes)'!$J:$J,MATCH($B2390,'Pliegos Tarifarios (Las Condes)'!$A:$A,0)))/1.19</f>
        <v>1775.1191549579833</v>
      </c>
      <c r="R2390" s="19">
        <f>INDEX('Pliegos Tarifarios (Las Condes)'!$K:$K,MATCH($B2390,'Pliegos Tarifarios (Las Condes)'!$A:$A,0))</f>
        <v>724.74800000000005</v>
      </c>
      <c r="S2390" s="21">
        <f t="shared" si="114"/>
        <v>139198.90473375798</v>
      </c>
      <c r="T2390" s="21">
        <f t="shared" si="115"/>
        <v>26447.791899414016</v>
      </c>
      <c r="U2390" s="19">
        <v>0</v>
      </c>
      <c r="V2390" s="21">
        <f t="shared" si="116"/>
        <v>165646.69663317199</v>
      </c>
    </row>
    <row r="2391" spans="1:22" x14ac:dyDescent="0.3">
      <c r="A2391" s="7" t="s">
        <v>145</v>
      </c>
      <c r="B2391" s="7">
        <v>6</v>
      </c>
      <c r="C2391" s="8" t="s">
        <v>186</v>
      </c>
      <c r="D2391" s="7" t="s">
        <v>450</v>
      </c>
      <c r="E2391" s="7" t="s">
        <v>121</v>
      </c>
      <c r="F2391" s="8" t="s">
        <v>451</v>
      </c>
      <c r="G2391" s="7" t="s">
        <v>16</v>
      </c>
      <c r="H2391" s="9">
        <v>754.01329999999996</v>
      </c>
      <c r="I2391" s="9">
        <v>2.0954000000000002</v>
      </c>
      <c r="J2391" s="9">
        <v>2.0954000000000002</v>
      </c>
      <c r="K2391" s="10">
        <v>1</v>
      </c>
      <c r="L2391" s="9">
        <v>24.32</v>
      </c>
      <c r="M2391" s="19">
        <f>H2391*INDEX('Pliegos Tarifarios (Las Condes)'!$B:$B,MATCH($B2391,'Pliegos Tarifarios (Las Condes)'!$A:$A,0))</f>
        <v>89605.432545399992</v>
      </c>
      <c r="N2391" s="19">
        <f>I2391*INDEX('Pliegos Tarifarios (Las Condes)'!$C:$C,MATCH($B2391,'Pliegos Tarifarios (Las Condes)'!$A:$A,0))</f>
        <v>7251.2469470000005</v>
      </c>
      <c r="O2391" s="19">
        <f>J2391*INDEX('Pliegos Tarifarios (Las Condes)'!$D:$D,MATCH($B2391,'Pliegos Tarifarios (Las Condes)'!$A:$A,0))</f>
        <v>29680.354066600004</v>
      </c>
      <c r="P2391" s="19">
        <f>H2391*INDEX('Pliegos Tarifarios (Las Condes)'!$E:$E,MATCH($B2391,'Pliegos Tarifarios (Las Condes)'!$A:$A,0))</f>
        <v>9750.8999955999989</v>
      </c>
      <c r="Q2391" s="19" cm="1">
        <f t="array" ref="Q2391">H2391*_xlfn.IFS(H2391&lt;=350,INDEX('Pliegos Tarifarios (Las Condes)'!$F:$F,MATCH($B2391,'Pliegos Tarifarios (Las Condes)'!$A:$A,0)),H2391&lt;=500,INDEX('Pliegos Tarifarios (Las Condes)'!$G:$G,MATCH($B2391,'Pliegos Tarifarios (Las Condes)'!$A:$A,0)),H2391&lt;=1000,INDEX('Pliegos Tarifarios (Las Condes)'!$H:$H,MATCH($B2391,'Pliegos Tarifarios (Las Condes)'!$A:$A,0)),H2391&lt;=5000,INDEX('Pliegos Tarifarios (Las Condes)'!$I:$I,MATCH($B2391,'Pliegos Tarifarios (Las Condes)'!$A:$A,0)),H2391&gt;5000,INDEX('Pliegos Tarifarios (Las Condes)'!$J:$J,MATCH($B2391,'Pliegos Tarifarios (Las Condes)'!$A:$A,0)))/1.19</f>
        <v>1768.4463195798321</v>
      </c>
      <c r="R2391" s="19">
        <f>INDEX('Pliegos Tarifarios (Las Condes)'!$K:$K,MATCH($B2391,'Pliegos Tarifarios (Las Condes)'!$A:$A,0))</f>
        <v>724.74800000000005</v>
      </c>
      <c r="S2391" s="21">
        <f t="shared" si="114"/>
        <v>138781.12787417983</v>
      </c>
      <c r="T2391" s="21">
        <f t="shared" si="115"/>
        <v>26368.414296094168</v>
      </c>
      <c r="U2391" s="19">
        <v>0</v>
      </c>
      <c r="V2391" s="21">
        <f t="shared" si="116"/>
        <v>165149.54217027401</v>
      </c>
    </row>
    <row r="2392" spans="1:22" x14ac:dyDescent="0.3">
      <c r="A2392" s="7" t="s">
        <v>145</v>
      </c>
      <c r="B2392" s="7">
        <v>6</v>
      </c>
      <c r="C2392" s="8" t="s">
        <v>186</v>
      </c>
      <c r="D2392" s="7" t="s">
        <v>452</v>
      </c>
      <c r="E2392" s="7" t="s">
        <v>121</v>
      </c>
      <c r="F2392" s="8" t="s">
        <v>453</v>
      </c>
      <c r="G2392" s="7" t="s">
        <v>16</v>
      </c>
      <c r="H2392" s="9">
        <v>756.23509999999999</v>
      </c>
      <c r="I2392" s="9">
        <v>2.1103000000000001</v>
      </c>
      <c r="J2392" s="9">
        <v>2.1103000000000001</v>
      </c>
      <c r="K2392" s="10">
        <v>1</v>
      </c>
      <c r="L2392" s="9">
        <v>24.39</v>
      </c>
      <c r="M2392" s="19">
        <f>H2392*INDEX('Pliegos Tarifarios (Las Condes)'!$B:$B,MATCH($B2392,'Pliegos Tarifarios (Las Condes)'!$A:$A,0))</f>
        <v>89869.466813799998</v>
      </c>
      <c r="N2392" s="19">
        <f>I2392*INDEX('Pliegos Tarifarios (Las Condes)'!$C:$C,MATCH($B2392,'Pliegos Tarifarios (Las Condes)'!$A:$A,0))</f>
        <v>7302.8092164999998</v>
      </c>
      <c r="O2392" s="19">
        <f>J2392*INDEX('Pliegos Tarifarios (Las Condes)'!$D:$D,MATCH($B2392,'Pliegos Tarifarios (Las Condes)'!$A:$A,0))</f>
        <v>29891.405548700001</v>
      </c>
      <c r="P2392" s="19">
        <f>H2392*INDEX('Pliegos Tarifarios (Las Condes)'!$E:$E,MATCH($B2392,'Pliegos Tarifarios (Las Condes)'!$A:$A,0))</f>
        <v>9779.6323131999998</v>
      </c>
      <c r="Q2392" s="19" cm="1">
        <f t="array" ref="Q2392">H2392*_xlfn.IFS(H2392&lt;=350,INDEX('Pliegos Tarifarios (Las Condes)'!$F:$F,MATCH($B2392,'Pliegos Tarifarios (Las Condes)'!$A:$A,0)),H2392&lt;=500,INDEX('Pliegos Tarifarios (Las Condes)'!$G:$G,MATCH($B2392,'Pliegos Tarifarios (Las Condes)'!$A:$A,0)),H2392&lt;=1000,INDEX('Pliegos Tarifarios (Las Condes)'!$H:$H,MATCH($B2392,'Pliegos Tarifarios (Las Condes)'!$A:$A,0)),H2392&lt;=5000,INDEX('Pliegos Tarifarios (Las Condes)'!$I:$I,MATCH($B2392,'Pliegos Tarifarios (Las Condes)'!$A:$A,0)),H2392&gt;5000,INDEX('Pliegos Tarifarios (Las Condes)'!$J:$J,MATCH($B2392,'Pliegos Tarifarios (Las Condes)'!$A:$A,0)))/1.19</f>
        <v>1773.657280756303</v>
      </c>
      <c r="R2392" s="19">
        <f>INDEX('Pliegos Tarifarios (Las Condes)'!$K:$K,MATCH($B2392,'Pliegos Tarifarios (Las Condes)'!$A:$A,0))</f>
        <v>724.74800000000005</v>
      </c>
      <c r="S2392" s="21">
        <f t="shared" si="114"/>
        <v>139341.71917295631</v>
      </c>
      <c r="T2392" s="21">
        <f t="shared" si="115"/>
        <v>26474.926642861697</v>
      </c>
      <c r="U2392" s="19">
        <v>0</v>
      </c>
      <c r="V2392" s="21">
        <f t="shared" si="116"/>
        <v>165816.64581581799</v>
      </c>
    </row>
    <row r="2393" spans="1:22" x14ac:dyDescent="0.3">
      <c r="A2393" s="7" t="s">
        <v>145</v>
      </c>
      <c r="B2393" s="7">
        <v>6</v>
      </c>
      <c r="C2393" s="8" t="s">
        <v>186</v>
      </c>
      <c r="D2393" s="7" t="s">
        <v>454</v>
      </c>
      <c r="E2393" s="7" t="s">
        <v>121</v>
      </c>
      <c r="F2393" s="8" t="s">
        <v>455</v>
      </c>
      <c r="G2393" s="7" t="s">
        <v>16</v>
      </c>
      <c r="H2393" s="9">
        <v>753.47360000000003</v>
      </c>
      <c r="I2393" s="9">
        <v>2.0634999999999999</v>
      </c>
      <c r="J2393" s="9">
        <v>2.0402999999999998</v>
      </c>
      <c r="K2393" s="10">
        <v>0.98875696631936028</v>
      </c>
      <c r="L2393" s="9">
        <v>24.31</v>
      </c>
      <c r="M2393" s="19">
        <f>H2393*INDEX('Pliegos Tarifarios (Las Condes)'!$B:$B,MATCH($B2393,'Pliegos Tarifarios (Las Condes)'!$A:$A,0))</f>
        <v>89541.2956768</v>
      </c>
      <c r="N2393" s="19">
        <f>I2393*INDEX('Pliegos Tarifarios (Las Condes)'!$C:$C,MATCH($B2393,'Pliegos Tarifarios (Las Condes)'!$A:$A,0))</f>
        <v>7140.8552424999989</v>
      </c>
      <c r="O2393" s="19">
        <f>J2393*INDEX('Pliegos Tarifarios (Las Condes)'!$D:$D,MATCH($B2393,'Pliegos Tarifarios (Las Condes)'!$A:$A,0))</f>
        <v>28899.888518699998</v>
      </c>
      <c r="P2393" s="19">
        <f>H2393*INDEX('Pliegos Tarifarios (Las Condes)'!$E:$E,MATCH($B2393,'Pliegos Tarifarios (Las Condes)'!$A:$A,0))</f>
        <v>9743.9205952000011</v>
      </c>
      <c r="Q2393" s="19" cm="1">
        <f t="array" ref="Q2393">H2393*_xlfn.IFS(H2393&lt;=350,INDEX('Pliegos Tarifarios (Las Condes)'!$F:$F,MATCH($B2393,'Pliegos Tarifarios (Las Condes)'!$A:$A,0)),H2393&lt;=500,INDEX('Pliegos Tarifarios (Las Condes)'!$G:$G,MATCH($B2393,'Pliegos Tarifarios (Las Condes)'!$A:$A,0)),H2393&lt;=1000,INDEX('Pliegos Tarifarios (Las Condes)'!$H:$H,MATCH($B2393,'Pliegos Tarifarios (Las Condes)'!$A:$A,0)),H2393&lt;=5000,INDEX('Pliegos Tarifarios (Las Condes)'!$I:$I,MATCH($B2393,'Pliegos Tarifarios (Las Condes)'!$A:$A,0)),H2393&gt;5000,INDEX('Pliegos Tarifarios (Las Condes)'!$J:$J,MATCH($B2393,'Pliegos Tarifarios (Las Condes)'!$A:$A,0)))/1.19</f>
        <v>1767.1805189915972</v>
      </c>
      <c r="R2393" s="19">
        <f>INDEX('Pliegos Tarifarios (Las Condes)'!$K:$K,MATCH($B2393,'Pliegos Tarifarios (Las Condes)'!$A:$A,0))</f>
        <v>724.74800000000005</v>
      </c>
      <c r="S2393" s="21">
        <f t="shared" si="114"/>
        <v>137817.88855219158</v>
      </c>
      <c r="T2393" s="21">
        <f t="shared" si="115"/>
        <v>26185.398824916399</v>
      </c>
      <c r="U2393" s="19">
        <v>0</v>
      </c>
      <c r="V2393" s="21">
        <f t="shared" si="116"/>
        <v>164003.28737710798</v>
      </c>
    </row>
    <row r="2394" spans="1:22" x14ac:dyDescent="0.3">
      <c r="A2394" s="7" t="s">
        <v>145</v>
      </c>
      <c r="B2394" s="7">
        <v>6</v>
      </c>
      <c r="C2394" s="8" t="s">
        <v>186</v>
      </c>
      <c r="D2394" s="7" t="s">
        <v>456</v>
      </c>
      <c r="E2394" s="7" t="s">
        <v>121</v>
      </c>
      <c r="F2394" s="8" t="s">
        <v>457</v>
      </c>
      <c r="G2394" s="7" t="s">
        <v>16</v>
      </c>
      <c r="H2394" s="9">
        <v>755.37429999999995</v>
      </c>
      <c r="I2394" s="9">
        <v>2.1368999999999998</v>
      </c>
      <c r="J2394" s="9">
        <v>2.1368999999999998</v>
      </c>
      <c r="K2394" s="10">
        <v>1</v>
      </c>
      <c r="L2394" s="9">
        <v>24.37</v>
      </c>
      <c r="M2394" s="19">
        <f>H2394*INDEX('Pliegos Tarifarios (Las Condes)'!$B:$B,MATCH($B2394,'Pliegos Tarifarios (Las Condes)'!$A:$A,0))</f>
        <v>89767.17106339999</v>
      </c>
      <c r="N2394" s="19">
        <f>I2394*INDEX('Pliegos Tarifarios (Las Condes)'!$C:$C,MATCH($B2394,'Pliegos Tarifarios (Las Condes)'!$A:$A,0))</f>
        <v>7394.8599794999991</v>
      </c>
      <c r="O2394" s="19">
        <f>J2394*INDEX('Pliegos Tarifarios (Las Condes)'!$D:$D,MATCH($B2394,'Pliegos Tarifarios (Las Condes)'!$A:$A,0))</f>
        <v>30268.182020099997</v>
      </c>
      <c r="P2394" s="19">
        <f>H2394*INDEX('Pliegos Tarifarios (Las Condes)'!$E:$E,MATCH($B2394,'Pliegos Tarifarios (Las Condes)'!$A:$A,0))</f>
        <v>9768.5004475999995</v>
      </c>
      <c r="Q2394" s="19" cm="1">
        <f t="array" ref="Q2394">H2394*_xlfn.IFS(H2394&lt;=350,INDEX('Pliegos Tarifarios (Las Condes)'!$F:$F,MATCH($B2394,'Pliegos Tarifarios (Las Condes)'!$A:$A,0)),H2394&lt;=500,INDEX('Pliegos Tarifarios (Las Condes)'!$G:$G,MATCH($B2394,'Pliegos Tarifarios (Las Condes)'!$A:$A,0)),H2394&lt;=1000,INDEX('Pliegos Tarifarios (Las Condes)'!$H:$H,MATCH($B2394,'Pliegos Tarifarios (Las Condes)'!$A:$A,0)),H2394&lt;=5000,INDEX('Pliegos Tarifarios (Las Condes)'!$I:$I,MATCH($B2394,'Pliegos Tarifarios (Las Condes)'!$A:$A,0)),H2394&gt;5000,INDEX('Pliegos Tarifarios (Las Condes)'!$J:$J,MATCH($B2394,'Pliegos Tarifarios (Las Condes)'!$A:$A,0)))/1.19</f>
        <v>1771.6383792436975</v>
      </c>
      <c r="R2394" s="19">
        <f>INDEX('Pliegos Tarifarios (Las Condes)'!$K:$K,MATCH($B2394,'Pliegos Tarifarios (Las Condes)'!$A:$A,0))</f>
        <v>724.74800000000005</v>
      </c>
      <c r="S2394" s="21">
        <f t="shared" si="114"/>
        <v>139695.09988984367</v>
      </c>
      <c r="T2394" s="21">
        <f t="shared" si="115"/>
        <v>26542.068979070296</v>
      </c>
      <c r="U2394" s="19">
        <v>0</v>
      </c>
      <c r="V2394" s="21">
        <f t="shared" si="116"/>
        <v>166237.16886891396</v>
      </c>
    </row>
    <row r="2395" spans="1:22" x14ac:dyDescent="0.3">
      <c r="A2395" s="7" t="s">
        <v>145</v>
      </c>
      <c r="B2395" s="7">
        <v>6</v>
      </c>
      <c r="C2395" s="8" t="s">
        <v>186</v>
      </c>
      <c r="D2395" s="7" t="s">
        <v>458</v>
      </c>
      <c r="E2395" s="7" t="s">
        <v>121</v>
      </c>
      <c r="F2395" s="8" t="s">
        <v>459</v>
      </c>
      <c r="G2395" s="7" t="s">
        <v>16</v>
      </c>
      <c r="H2395" s="9">
        <v>755.49609999999996</v>
      </c>
      <c r="I2395" s="9">
        <v>2.0853999999999999</v>
      </c>
      <c r="J2395" s="9">
        <v>2.0847000000000002</v>
      </c>
      <c r="K2395" s="10">
        <v>0.99966433298168234</v>
      </c>
      <c r="L2395" s="9">
        <v>24.37</v>
      </c>
      <c r="M2395" s="19">
        <f>H2395*INDEX('Pliegos Tarifarios (Las Condes)'!$B:$B,MATCH($B2395,'Pliegos Tarifarios (Las Condes)'!$A:$A,0))</f>
        <v>89781.645531799993</v>
      </c>
      <c r="N2395" s="19">
        <f>I2395*INDEX('Pliegos Tarifarios (Las Condes)'!$C:$C,MATCH($B2395,'Pliegos Tarifarios (Las Condes)'!$A:$A,0))</f>
        <v>7216.6413969999994</v>
      </c>
      <c r="O2395" s="19">
        <f>J2395*INDEX('Pliegos Tarifarios (Las Condes)'!$D:$D,MATCH($B2395,'Pliegos Tarifarios (Las Condes)'!$A:$A,0))</f>
        <v>29528.793606300005</v>
      </c>
      <c r="P2395" s="19">
        <f>H2395*INDEX('Pliegos Tarifarios (Las Condes)'!$E:$E,MATCH($B2395,'Pliegos Tarifarios (Las Condes)'!$A:$A,0))</f>
        <v>9770.0755651999989</v>
      </c>
      <c r="Q2395" s="19" cm="1">
        <f t="array" ref="Q2395">H2395*_xlfn.IFS(H2395&lt;=350,INDEX('Pliegos Tarifarios (Las Condes)'!$F:$F,MATCH($B2395,'Pliegos Tarifarios (Las Condes)'!$A:$A,0)),H2395&lt;=500,INDEX('Pliegos Tarifarios (Las Condes)'!$G:$G,MATCH($B2395,'Pliegos Tarifarios (Las Condes)'!$A:$A,0)),H2395&lt;=1000,INDEX('Pliegos Tarifarios (Las Condes)'!$H:$H,MATCH($B2395,'Pliegos Tarifarios (Las Condes)'!$A:$A,0)),H2395&lt;=5000,INDEX('Pliegos Tarifarios (Las Condes)'!$I:$I,MATCH($B2395,'Pliegos Tarifarios (Las Condes)'!$A:$A,0)),H2395&gt;5000,INDEX('Pliegos Tarifarios (Las Condes)'!$J:$J,MATCH($B2395,'Pliegos Tarifarios (Las Condes)'!$A:$A,0)))/1.19</f>
        <v>1771.9240463025212</v>
      </c>
      <c r="R2395" s="19">
        <f>INDEX('Pliegos Tarifarios (Las Condes)'!$K:$K,MATCH($B2395,'Pliegos Tarifarios (Las Condes)'!$A:$A,0))</f>
        <v>724.74800000000005</v>
      </c>
      <c r="S2395" s="21">
        <f t="shared" si="114"/>
        <v>138793.82814660252</v>
      </c>
      <c r="T2395" s="21">
        <f t="shared" si="115"/>
        <v>26370.82734785448</v>
      </c>
      <c r="U2395" s="19">
        <v>0</v>
      </c>
      <c r="V2395" s="21">
        <f t="shared" si="116"/>
        <v>165164.65549445699</v>
      </c>
    </row>
    <row r="2396" spans="1:22" x14ac:dyDescent="0.3">
      <c r="A2396" s="7" t="s">
        <v>145</v>
      </c>
      <c r="B2396" s="7">
        <v>6</v>
      </c>
      <c r="C2396" s="8" t="s">
        <v>186</v>
      </c>
      <c r="D2396" s="7" t="s">
        <v>460</v>
      </c>
      <c r="E2396" s="7" t="s">
        <v>121</v>
      </c>
      <c r="F2396" s="8" t="s">
        <v>461</v>
      </c>
      <c r="G2396" s="7" t="s">
        <v>16</v>
      </c>
      <c r="H2396" s="9">
        <v>757.69039999999995</v>
      </c>
      <c r="I2396" s="9">
        <v>2.1341000000000001</v>
      </c>
      <c r="J2396" s="9">
        <v>2.1291000000000002</v>
      </c>
      <c r="K2396" s="10">
        <v>0.9976570919825688</v>
      </c>
      <c r="L2396" s="9">
        <v>24.44</v>
      </c>
      <c r="M2396" s="19">
        <f>H2396*INDEX('Pliegos Tarifarios (Las Condes)'!$B:$B,MATCH($B2396,'Pliegos Tarifarios (Las Condes)'!$A:$A,0))</f>
        <v>90042.411755199995</v>
      </c>
      <c r="N2396" s="19">
        <f>I2396*INDEX('Pliegos Tarifarios (Las Condes)'!$C:$C,MATCH($B2396,'Pliegos Tarifarios (Las Condes)'!$A:$A,0))</f>
        <v>7385.1704255000004</v>
      </c>
      <c r="O2396" s="19">
        <f>J2396*INDEX('Pliegos Tarifarios (Las Condes)'!$D:$D,MATCH($B2396,'Pliegos Tarifarios (Las Condes)'!$A:$A,0))</f>
        <v>30157.698693900005</v>
      </c>
      <c r="P2396" s="19">
        <f>H2396*INDEX('Pliegos Tarifarios (Las Condes)'!$E:$E,MATCH($B2396,'Pliegos Tarifarios (Las Condes)'!$A:$A,0))</f>
        <v>9798.4522527999998</v>
      </c>
      <c r="Q2396" s="19" cm="1">
        <f t="array" ref="Q2396">H2396*_xlfn.IFS(H2396&lt;=350,INDEX('Pliegos Tarifarios (Las Condes)'!$F:$F,MATCH($B2396,'Pliegos Tarifarios (Las Condes)'!$A:$A,0)),H2396&lt;=500,INDEX('Pliegos Tarifarios (Las Condes)'!$G:$G,MATCH($B2396,'Pliegos Tarifarios (Las Condes)'!$A:$A,0)),H2396&lt;=1000,INDEX('Pliegos Tarifarios (Las Condes)'!$H:$H,MATCH($B2396,'Pliegos Tarifarios (Las Condes)'!$A:$A,0)),H2396&lt;=5000,INDEX('Pliegos Tarifarios (Las Condes)'!$I:$I,MATCH($B2396,'Pliegos Tarifarios (Las Condes)'!$A:$A,0)),H2396&gt;5000,INDEX('Pliegos Tarifarios (Las Condes)'!$J:$J,MATCH($B2396,'Pliegos Tarifarios (Las Condes)'!$A:$A,0)))/1.19</f>
        <v>1777.0705095798323</v>
      </c>
      <c r="R2396" s="19">
        <f>INDEX('Pliegos Tarifarios (Las Condes)'!$K:$K,MATCH($B2396,'Pliegos Tarifarios (Las Condes)'!$A:$A,0))</f>
        <v>724.74800000000005</v>
      </c>
      <c r="S2396" s="21">
        <f t="shared" si="114"/>
        <v>139885.55163697983</v>
      </c>
      <c r="T2396" s="21">
        <f t="shared" si="115"/>
        <v>26578.254811026167</v>
      </c>
      <c r="U2396" s="19">
        <v>0</v>
      </c>
      <c r="V2396" s="21">
        <f t="shared" si="116"/>
        <v>166463.80644800598</v>
      </c>
    </row>
    <row r="2397" spans="1:22" x14ac:dyDescent="0.3">
      <c r="A2397" s="7" t="s">
        <v>145</v>
      </c>
      <c r="B2397" s="7">
        <v>6</v>
      </c>
      <c r="C2397" s="8" t="s">
        <v>186</v>
      </c>
      <c r="D2397" s="7" t="s">
        <v>462</v>
      </c>
      <c r="E2397" s="7" t="s">
        <v>121</v>
      </c>
      <c r="F2397" s="8" t="s">
        <v>463</v>
      </c>
      <c r="G2397" s="7" t="s">
        <v>16</v>
      </c>
      <c r="H2397" s="9">
        <v>754.59630000000004</v>
      </c>
      <c r="I2397" s="9">
        <v>2.1160000000000001</v>
      </c>
      <c r="J2397" s="9">
        <v>2.0710000000000002</v>
      </c>
      <c r="K2397" s="10">
        <v>0.97873345935727796</v>
      </c>
      <c r="L2397" s="9">
        <v>24.34</v>
      </c>
      <c r="M2397" s="19">
        <f>H2397*INDEX('Pliegos Tarifarios (Las Condes)'!$B:$B,MATCH($B2397,'Pliegos Tarifarios (Las Condes)'!$A:$A,0))</f>
        <v>89674.715099399997</v>
      </c>
      <c r="N2397" s="19">
        <f>I2397*INDEX('Pliegos Tarifarios (Las Condes)'!$C:$C,MATCH($B2397,'Pliegos Tarifarios (Las Condes)'!$A:$A,0))</f>
        <v>7322.5343800000001</v>
      </c>
      <c r="O2397" s="19">
        <f>J2397*INDEX('Pliegos Tarifarios (Las Condes)'!$D:$D,MATCH($B2397,'Pliegos Tarifarios (Las Condes)'!$A:$A,0))</f>
        <v>29334.739559000005</v>
      </c>
      <c r="P2397" s="19">
        <f>H2397*INDEX('Pliegos Tarifarios (Las Condes)'!$E:$E,MATCH($B2397,'Pliegos Tarifarios (Las Condes)'!$A:$A,0))</f>
        <v>9758.4393516</v>
      </c>
      <c r="Q2397" s="19" cm="1">
        <f t="array" ref="Q2397">H2397*_xlfn.IFS(H2397&lt;=350,INDEX('Pliegos Tarifarios (Las Condes)'!$F:$F,MATCH($B2397,'Pliegos Tarifarios (Las Condes)'!$A:$A,0)),H2397&lt;=500,INDEX('Pliegos Tarifarios (Las Condes)'!$G:$G,MATCH($B2397,'Pliegos Tarifarios (Las Condes)'!$A:$A,0)),H2397&lt;=1000,INDEX('Pliegos Tarifarios (Las Condes)'!$H:$H,MATCH($B2397,'Pliegos Tarifarios (Las Condes)'!$A:$A,0)),H2397&lt;=5000,INDEX('Pliegos Tarifarios (Las Condes)'!$I:$I,MATCH($B2397,'Pliegos Tarifarios (Las Condes)'!$A:$A,0)),H2397&gt;5000,INDEX('Pliegos Tarifarios (Las Condes)'!$J:$J,MATCH($B2397,'Pliegos Tarifarios (Las Condes)'!$A:$A,0)))/1.19</f>
        <v>1769.8136750420174</v>
      </c>
      <c r="R2397" s="19">
        <f>INDEX('Pliegos Tarifarios (Las Condes)'!$K:$K,MATCH($B2397,'Pliegos Tarifarios (Las Condes)'!$A:$A,0))</f>
        <v>724.74800000000005</v>
      </c>
      <c r="S2397" s="21">
        <f t="shared" si="114"/>
        <v>138584.99006504202</v>
      </c>
      <c r="T2397" s="21">
        <f t="shared" si="115"/>
        <v>26331.148112357983</v>
      </c>
      <c r="U2397" s="19">
        <v>0</v>
      </c>
      <c r="V2397" s="21">
        <f t="shared" si="116"/>
        <v>164916.13817739999</v>
      </c>
    </row>
    <row r="2398" spans="1:22" x14ac:dyDescent="0.3">
      <c r="A2398" s="7" t="s">
        <v>145</v>
      </c>
      <c r="B2398" s="7">
        <v>6</v>
      </c>
      <c r="C2398" s="8" t="s">
        <v>186</v>
      </c>
      <c r="D2398" s="7" t="s">
        <v>464</v>
      </c>
      <c r="E2398" s="7" t="s">
        <v>121</v>
      </c>
      <c r="F2398" s="8" t="s">
        <v>465</v>
      </c>
      <c r="G2398" s="7" t="s">
        <v>16</v>
      </c>
      <c r="H2398" s="9">
        <v>753.94259999999997</v>
      </c>
      <c r="I2398" s="9">
        <v>2.0968</v>
      </c>
      <c r="J2398" s="9">
        <v>2.0259</v>
      </c>
      <c r="K2398" s="10">
        <v>0.96618657001144603</v>
      </c>
      <c r="L2398" s="9">
        <v>24.32</v>
      </c>
      <c r="M2398" s="19">
        <f>H2398*INDEX('Pliegos Tarifarios (Las Condes)'!$B:$B,MATCH($B2398,'Pliegos Tarifarios (Las Condes)'!$A:$A,0))</f>
        <v>89597.030698799994</v>
      </c>
      <c r="N2398" s="19">
        <f>I2398*INDEX('Pliegos Tarifarios (Las Condes)'!$C:$C,MATCH($B2398,'Pliegos Tarifarios (Las Condes)'!$A:$A,0))</f>
        <v>7256.0917239999999</v>
      </c>
      <c r="O2398" s="19">
        <f>J2398*INDEX('Pliegos Tarifarios (Las Condes)'!$D:$D,MATCH($B2398,'Pliegos Tarifarios (Las Condes)'!$A:$A,0))</f>
        <v>28695.919301100002</v>
      </c>
      <c r="P2398" s="19">
        <f>H2398*INDEX('Pliegos Tarifarios (Las Condes)'!$E:$E,MATCH($B2398,'Pliegos Tarifarios (Las Condes)'!$A:$A,0))</f>
        <v>9749.9857032</v>
      </c>
      <c r="Q2398" s="19" cm="1">
        <f t="array" ref="Q2398">H2398*_xlfn.IFS(H2398&lt;=350,INDEX('Pliegos Tarifarios (Las Condes)'!$F:$F,MATCH($B2398,'Pliegos Tarifarios (Las Condes)'!$A:$A,0)),H2398&lt;=500,INDEX('Pliegos Tarifarios (Las Condes)'!$G:$G,MATCH($B2398,'Pliegos Tarifarios (Las Condes)'!$A:$A,0)),H2398&lt;=1000,INDEX('Pliegos Tarifarios (Las Condes)'!$H:$H,MATCH($B2398,'Pliegos Tarifarios (Las Condes)'!$A:$A,0)),H2398&lt;=5000,INDEX('Pliegos Tarifarios (Las Condes)'!$I:$I,MATCH($B2398,'Pliegos Tarifarios (Las Condes)'!$A:$A,0)),H2398&gt;5000,INDEX('Pliegos Tarifarios (Las Condes)'!$J:$J,MATCH($B2398,'Pliegos Tarifarios (Las Condes)'!$A:$A,0)))/1.19</f>
        <v>1768.2805013445379</v>
      </c>
      <c r="R2398" s="19">
        <f>INDEX('Pliegos Tarifarios (Las Condes)'!$K:$K,MATCH($B2398,'Pliegos Tarifarios (Las Condes)'!$A:$A,0))</f>
        <v>724.74800000000005</v>
      </c>
      <c r="S2398" s="21">
        <f t="shared" si="114"/>
        <v>137792.05592844452</v>
      </c>
      <c r="T2398" s="21">
        <f t="shared" si="115"/>
        <v>26180.490626404458</v>
      </c>
      <c r="U2398" s="19">
        <v>0</v>
      </c>
      <c r="V2398" s="21">
        <f t="shared" si="116"/>
        <v>163972.54655484899</v>
      </c>
    </row>
    <row r="2399" spans="1:22" x14ac:dyDescent="0.3">
      <c r="A2399" s="7" t="s">
        <v>145</v>
      </c>
      <c r="B2399" s="7">
        <v>6</v>
      </c>
      <c r="C2399" s="8" t="s">
        <v>186</v>
      </c>
      <c r="D2399" s="7" t="s">
        <v>466</v>
      </c>
      <c r="E2399" s="7" t="s">
        <v>121</v>
      </c>
      <c r="F2399" s="8" t="s">
        <v>467</v>
      </c>
      <c r="G2399" s="7" t="s">
        <v>16</v>
      </c>
      <c r="H2399" s="9">
        <v>756.0643</v>
      </c>
      <c r="I2399" s="9">
        <v>2.0830000000000002</v>
      </c>
      <c r="J2399" s="9">
        <v>2.0430999999999999</v>
      </c>
      <c r="K2399" s="10">
        <v>0.98084493518963023</v>
      </c>
      <c r="L2399" s="9">
        <v>24.39</v>
      </c>
      <c r="M2399" s="19">
        <f>H2399*INDEX('Pliegos Tarifarios (Las Condes)'!$B:$B,MATCH($B2399,'Pliegos Tarifarios (Las Condes)'!$A:$A,0))</f>
        <v>89849.169283399999</v>
      </c>
      <c r="N2399" s="19">
        <f>I2399*INDEX('Pliegos Tarifarios (Las Condes)'!$C:$C,MATCH($B2399,'Pliegos Tarifarios (Las Condes)'!$A:$A,0))</f>
        <v>7208.3360650000004</v>
      </c>
      <c r="O2399" s="19">
        <f>J2399*INDEX('Pliegos Tarifarios (Las Condes)'!$D:$D,MATCH($B2399,'Pliegos Tarifarios (Las Condes)'!$A:$A,0))</f>
        <v>28939.549199900001</v>
      </c>
      <c r="P2399" s="19">
        <f>H2399*INDEX('Pliegos Tarifarios (Las Condes)'!$E:$E,MATCH($B2399,'Pliegos Tarifarios (Las Condes)'!$A:$A,0))</f>
        <v>9777.4235275999999</v>
      </c>
      <c r="Q2399" s="19" cm="1">
        <f t="array" ref="Q2399">H2399*_xlfn.IFS(H2399&lt;=350,INDEX('Pliegos Tarifarios (Las Condes)'!$F:$F,MATCH($B2399,'Pliegos Tarifarios (Las Condes)'!$A:$A,0)),H2399&lt;=500,INDEX('Pliegos Tarifarios (Las Condes)'!$G:$G,MATCH($B2399,'Pliegos Tarifarios (Las Condes)'!$A:$A,0)),H2399&lt;=1000,INDEX('Pliegos Tarifarios (Las Condes)'!$H:$H,MATCH($B2399,'Pliegos Tarifarios (Las Condes)'!$A:$A,0)),H2399&lt;=5000,INDEX('Pliegos Tarifarios (Las Condes)'!$I:$I,MATCH($B2399,'Pliegos Tarifarios (Las Condes)'!$A:$A,0)),H2399&gt;5000,INDEX('Pliegos Tarifarios (Las Condes)'!$J:$J,MATCH($B2399,'Pliegos Tarifarios (Las Condes)'!$A:$A,0)))/1.19</f>
        <v>1773.2566901680675</v>
      </c>
      <c r="R2399" s="19">
        <f>INDEX('Pliegos Tarifarios (Las Condes)'!$K:$K,MATCH($B2399,'Pliegos Tarifarios (Las Condes)'!$A:$A,0))</f>
        <v>724.74800000000005</v>
      </c>
      <c r="S2399" s="21">
        <f t="shared" si="114"/>
        <v>138272.48276606805</v>
      </c>
      <c r="T2399" s="21">
        <f t="shared" si="115"/>
        <v>26271.771725552928</v>
      </c>
      <c r="U2399" s="19">
        <v>0</v>
      </c>
      <c r="V2399" s="21">
        <f t="shared" si="116"/>
        <v>164544.25449162099</v>
      </c>
    </row>
    <row r="2400" spans="1:22" x14ac:dyDescent="0.3">
      <c r="A2400" s="7" t="s">
        <v>145</v>
      </c>
      <c r="B2400" s="7">
        <v>6</v>
      </c>
      <c r="C2400" s="8" t="s">
        <v>186</v>
      </c>
      <c r="D2400" s="7" t="s">
        <v>468</v>
      </c>
      <c r="E2400" s="7" t="s">
        <v>121</v>
      </c>
      <c r="F2400" s="8" t="s">
        <v>469</v>
      </c>
      <c r="G2400" s="7" t="s">
        <v>16</v>
      </c>
      <c r="H2400" s="9">
        <v>756.61400000000003</v>
      </c>
      <c r="I2400" s="9">
        <v>2.0911</v>
      </c>
      <c r="J2400" s="9">
        <v>2.0911</v>
      </c>
      <c r="K2400" s="10">
        <v>1</v>
      </c>
      <c r="L2400" s="9">
        <v>24.41</v>
      </c>
      <c r="M2400" s="19">
        <f>H2400*INDEX('Pliegos Tarifarios (Las Condes)'!$B:$B,MATCH($B2400,'Pliegos Tarifarios (Las Condes)'!$A:$A,0))</f>
        <v>89914.494531999997</v>
      </c>
      <c r="N2400" s="19">
        <f>I2400*INDEX('Pliegos Tarifarios (Las Condes)'!$C:$C,MATCH($B2400,'Pliegos Tarifarios (Las Condes)'!$A:$A,0))</f>
        <v>7236.3665604999997</v>
      </c>
      <c r="O2400" s="19">
        <f>J2400*INDEX('Pliegos Tarifarios (Las Condes)'!$D:$D,MATCH($B2400,'Pliegos Tarifarios (Las Condes)'!$A:$A,0))</f>
        <v>29619.446591899999</v>
      </c>
      <c r="P2400" s="19">
        <f>H2400*INDEX('Pliegos Tarifarios (Las Condes)'!$E:$E,MATCH($B2400,'Pliegos Tarifarios (Las Condes)'!$A:$A,0))</f>
        <v>9784.5322480000013</v>
      </c>
      <c r="Q2400" s="19" cm="1">
        <f t="array" ref="Q2400">H2400*_xlfn.IFS(H2400&lt;=350,INDEX('Pliegos Tarifarios (Las Condes)'!$F:$F,MATCH($B2400,'Pliegos Tarifarios (Las Condes)'!$A:$A,0)),H2400&lt;=500,INDEX('Pliegos Tarifarios (Las Condes)'!$G:$G,MATCH($B2400,'Pliegos Tarifarios (Las Condes)'!$A:$A,0)),H2400&lt;=1000,INDEX('Pliegos Tarifarios (Las Condes)'!$H:$H,MATCH($B2400,'Pliegos Tarifarios (Las Condes)'!$A:$A,0)),H2400&lt;=5000,INDEX('Pliegos Tarifarios (Las Condes)'!$I:$I,MATCH($B2400,'Pliegos Tarifarios (Las Condes)'!$A:$A,0)),H2400&gt;5000,INDEX('Pliegos Tarifarios (Las Condes)'!$J:$J,MATCH($B2400,'Pliegos Tarifarios (Las Condes)'!$A:$A,0)))/1.19</f>
        <v>1774.5459445378153</v>
      </c>
      <c r="R2400" s="19">
        <f>INDEX('Pliegos Tarifarios (Las Condes)'!$K:$K,MATCH($B2400,'Pliegos Tarifarios (Las Condes)'!$A:$A,0))</f>
        <v>724.74800000000005</v>
      </c>
      <c r="S2400" s="21">
        <f t="shared" si="114"/>
        <v>139054.13387693782</v>
      </c>
      <c r="T2400" s="21">
        <f t="shared" si="115"/>
        <v>26420.285436618185</v>
      </c>
      <c r="U2400" s="19">
        <v>0</v>
      </c>
      <c r="V2400" s="21">
        <f t="shared" si="116"/>
        <v>165474.41931355599</v>
      </c>
    </row>
    <row r="2401" spans="1:22" x14ac:dyDescent="0.3">
      <c r="A2401" s="7" t="s">
        <v>145</v>
      </c>
      <c r="B2401" s="7">
        <v>6</v>
      </c>
      <c r="C2401" s="8" t="s">
        <v>186</v>
      </c>
      <c r="D2401" s="7" t="s">
        <v>470</v>
      </c>
      <c r="E2401" s="7" t="s">
        <v>121</v>
      </c>
      <c r="F2401" s="8" t="s">
        <v>471</v>
      </c>
      <c r="G2401" s="7" t="s">
        <v>16</v>
      </c>
      <c r="H2401" s="9">
        <v>754.69069999999999</v>
      </c>
      <c r="I2401" s="9">
        <v>2.0649999999999999</v>
      </c>
      <c r="J2401" s="9">
        <v>2.04</v>
      </c>
      <c r="K2401" s="10">
        <v>0.98789346246973375</v>
      </c>
      <c r="L2401" s="9">
        <v>24.34</v>
      </c>
      <c r="M2401" s="19">
        <f>H2401*INDEX('Pliegos Tarifarios (Las Condes)'!$B:$B,MATCH($B2401,'Pliegos Tarifarios (Las Condes)'!$A:$A,0))</f>
        <v>89685.933406600001</v>
      </c>
      <c r="N2401" s="19">
        <f>I2401*INDEX('Pliegos Tarifarios (Las Condes)'!$C:$C,MATCH($B2401,'Pliegos Tarifarios (Las Condes)'!$A:$A,0))</f>
        <v>7146.0460749999993</v>
      </c>
      <c r="O2401" s="19">
        <f>J2401*INDEX('Pliegos Tarifarios (Las Condes)'!$D:$D,MATCH($B2401,'Pliegos Tarifarios (Las Condes)'!$A:$A,0))</f>
        <v>28895.639160000002</v>
      </c>
      <c r="P2401" s="19">
        <f>H2401*INDEX('Pliegos Tarifarios (Las Condes)'!$E:$E,MATCH($B2401,'Pliegos Tarifarios (Las Condes)'!$A:$A,0))</f>
        <v>9759.6601324000003</v>
      </c>
      <c r="Q2401" s="19" cm="1">
        <f t="array" ref="Q2401">H2401*_xlfn.IFS(H2401&lt;=350,INDEX('Pliegos Tarifarios (Las Condes)'!$F:$F,MATCH($B2401,'Pliegos Tarifarios (Las Condes)'!$A:$A,0)),H2401&lt;=500,INDEX('Pliegos Tarifarios (Las Condes)'!$G:$G,MATCH($B2401,'Pliegos Tarifarios (Las Condes)'!$A:$A,0)),H2401&lt;=1000,INDEX('Pliegos Tarifarios (Las Condes)'!$H:$H,MATCH($B2401,'Pliegos Tarifarios (Las Condes)'!$A:$A,0)),H2401&lt;=5000,INDEX('Pliegos Tarifarios (Las Condes)'!$I:$I,MATCH($B2401,'Pliegos Tarifarios (Las Condes)'!$A:$A,0)),H2401&gt;5000,INDEX('Pliegos Tarifarios (Las Condes)'!$J:$J,MATCH($B2401,'Pliegos Tarifarios (Las Condes)'!$A:$A,0)))/1.19</f>
        <v>1770.0350787394962</v>
      </c>
      <c r="R2401" s="19">
        <f>INDEX('Pliegos Tarifarios (Las Condes)'!$K:$K,MATCH($B2401,'Pliegos Tarifarios (Las Condes)'!$A:$A,0))</f>
        <v>724.74800000000005</v>
      </c>
      <c r="S2401" s="21">
        <f t="shared" si="114"/>
        <v>137982.06185273948</v>
      </c>
      <c r="T2401" s="21">
        <f t="shared" si="115"/>
        <v>26216.591752020504</v>
      </c>
      <c r="U2401" s="19">
        <v>0</v>
      </c>
      <c r="V2401" s="21">
        <f t="shared" si="116"/>
        <v>164198.65360475998</v>
      </c>
    </row>
    <row r="2402" spans="1:22" x14ac:dyDescent="0.3">
      <c r="A2402" s="7" t="s">
        <v>145</v>
      </c>
      <c r="B2402" s="7">
        <v>6</v>
      </c>
      <c r="C2402" s="8" t="s">
        <v>186</v>
      </c>
      <c r="D2402" s="7" t="s">
        <v>472</v>
      </c>
      <c r="E2402" s="7" t="s">
        <v>121</v>
      </c>
      <c r="F2402" s="8" t="s">
        <v>473</v>
      </c>
      <c r="G2402" s="7" t="s">
        <v>16</v>
      </c>
      <c r="H2402" s="9">
        <v>754.89769999999999</v>
      </c>
      <c r="I2402" s="9">
        <v>2.1646999999999998</v>
      </c>
      <c r="J2402" s="9">
        <v>2.0367999999999999</v>
      </c>
      <c r="K2402" s="10">
        <v>0.94091560031413135</v>
      </c>
      <c r="L2402" s="9">
        <v>24.35</v>
      </c>
      <c r="M2402" s="19">
        <f>H2402*INDEX('Pliegos Tarifarios (Las Condes)'!$B:$B,MATCH($B2402,'Pliegos Tarifarios (Las Condes)'!$A:$A,0))</f>
        <v>89710.532872600001</v>
      </c>
      <c r="N2402" s="19">
        <f>I2402*INDEX('Pliegos Tarifarios (Las Condes)'!$C:$C,MATCH($B2402,'Pliegos Tarifarios (Las Condes)'!$A:$A,0))</f>
        <v>7491.0634084999992</v>
      </c>
      <c r="O2402" s="19">
        <f>J2402*INDEX('Pliegos Tarifarios (Las Condes)'!$D:$D,MATCH($B2402,'Pliegos Tarifarios (Las Condes)'!$A:$A,0))</f>
        <v>28850.3126672</v>
      </c>
      <c r="P2402" s="19">
        <f>H2402*INDEX('Pliegos Tarifarios (Las Condes)'!$E:$E,MATCH($B2402,'Pliegos Tarifarios (Las Condes)'!$A:$A,0))</f>
        <v>9762.3370563999997</v>
      </c>
      <c r="Q2402" s="19" cm="1">
        <f t="array" ref="Q2402">H2402*_xlfn.IFS(H2402&lt;=350,INDEX('Pliegos Tarifarios (Las Condes)'!$F:$F,MATCH($B2402,'Pliegos Tarifarios (Las Condes)'!$A:$A,0)),H2402&lt;=500,INDEX('Pliegos Tarifarios (Las Condes)'!$G:$G,MATCH($B2402,'Pliegos Tarifarios (Las Condes)'!$A:$A,0)),H2402&lt;=1000,INDEX('Pliegos Tarifarios (Las Condes)'!$H:$H,MATCH($B2402,'Pliegos Tarifarios (Las Condes)'!$A:$A,0)),H2402&lt;=5000,INDEX('Pliegos Tarifarios (Las Condes)'!$I:$I,MATCH($B2402,'Pliegos Tarifarios (Las Condes)'!$A:$A,0)),H2402&gt;5000,INDEX('Pliegos Tarifarios (Las Condes)'!$J:$J,MATCH($B2402,'Pliegos Tarifarios (Las Condes)'!$A:$A,0)))/1.19</f>
        <v>1770.5205720168071</v>
      </c>
      <c r="R2402" s="19">
        <f>INDEX('Pliegos Tarifarios (Las Condes)'!$K:$K,MATCH($B2402,'Pliegos Tarifarios (Las Condes)'!$A:$A,0))</f>
        <v>724.74800000000005</v>
      </c>
      <c r="S2402" s="21">
        <f t="shared" si="114"/>
        <v>138309.51457671679</v>
      </c>
      <c r="T2402" s="21">
        <f t="shared" si="115"/>
        <v>26278.807769576189</v>
      </c>
      <c r="U2402" s="19">
        <v>0</v>
      </c>
      <c r="V2402" s="21">
        <f t="shared" si="116"/>
        <v>164588.32234629296</v>
      </c>
    </row>
    <row r="2403" spans="1:22" x14ac:dyDescent="0.3">
      <c r="A2403" s="7" t="s">
        <v>145</v>
      </c>
      <c r="B2403" s="7">
        <v>6</v>
      </c>
      <c r="C2403" s="8" t="s">
        <v>186</v>
      </c>
      <c r="D2403" s="7" t="s">
        <v>474</v>
      </c>
      <c r="E2403" s="7" t="s">
        <v>121</v>
      </c>
      <c r="F2403" s="8" t="s">
        <v>475</v>
      </c>
      <c r="G2403" s="7" t="s">
        <v>16</v>
      </c>
      <c r="H2403" s="9">
        <v>756.25199999999995</v>
      </c>
      <c r="I2403" s="9">
        <v>2.0897999999999999</v>
      </c>
      <c r="J2403" s="9">
        <v>2.0808</v>
      </c>
      <c r="K2403" s="10">
        <v>0.99569336778639106</v>
      </c>
      <c r="L2403" s="9">
        <v>24.4</v>
      </c>
      <c r="M2403" s="19">
        <f>H2403*INDEX('Pliegos Tarifarios (Las Condes)'!$B:$B,MATCH($B2403,'Pliegos Tarifarios (Las Condes)'!$A:$A,0))</f>
        <v>89871.475175999993</v>
      </c>
      <c r="N2403" s="19">
        <f>I2403*INDEX('Pliegos Tarifarios (Las Condes)'!$C:$C,MATCH($B2403,'Pliegos Tarifarios (Las Condes)'!$A:$A,0))</f>
        <v>7231.8678389999995</v>
      </c>
      <c r="O2403" s="19">
        <f>J2403*INDEX('Pliegos Tarifarios (Las Condes)'!$D:$D,MATCH($B2403,'Pliegos Tarifarios (Las Condes)'!$A:$A,0))</f>
        <v>29473.5519432</v>
      </c>
      <c r="P2403" s="19">
        <f>H2403*INDEX('Pliegos Tarifarios (Las Condes)'!$E:$E,MATCH($B2403,'Pliegos Tarifarios (Las Condes)'!$A:$A,0))</f>
        <v>9779.850864</v>
      </c>
      <c r="Q2403" s="19" cm="1">
        <f t="array" ref="Q2403">H2403*_xlfn.IFS(H2403&lt;=350,INDEX('Pliegos Tarifarios (Las Condes)'!$F:$F,MATCH($B2403,'Pliegos Tarifarios (Las Condes)'!$A:$A,0)),H2403&lt;=500,INDEX('Pliegos Tarifarios (Las Condes)'!$G:$G,MATCH($B2403,'Pliegos Tarifarios (Las Condes)'!$A:$A,0)),H2403&lt;=1000,INDEX('Pliegos Tarifarios (Las Condes)'!$H:$H,MATCH($B2403,'Pliegos Tarifarios (Las Condes)'!$A:$A,0)),H2403&lt;=5000,INDEX('Pliegos Tarifarios (Las Condes)'!$I:$I,MATCH($B2403,'Pliegos Tarifarios (Las Condes)'!$A:$A,0)),H2403&gt;5000,INDEX('Pliegos Tarifarios (Las Condes)'!$J:$J,MATCH($B2403,'Pliegos Tarifarios (Las Condes)'!$A:$A,0)))/1.19</f>
        <v>1773.6969176470591</v>
      </c>
      <c r="R2403" s="19">
        <f>INDEX('Pliegos Tarifarios (Las Condes)'!$K:$K,MATCH($B2403,'Pliegos Tarifarios (Las Condes)'!$A:$A,0))</f>
        <v>724.74800000000005</v>
      </c>
      <c r="S2403" s="21">
        <f t="shared" si="114"/>
        <v>138855.19073984705</v>
      </c>
      <c r="T2403" s="21">
        <f t="shared" si="115"/>
        <v>26382.486240570939</v>
      </c>
      <c r="U2403" s="19">
        <v>0</v>
      </c>
      <c r="V2403" s="21">
        <f t="shared" si="116"/>
        <v>165237.67698041798</v>
      </c>
    </row>
    <row r="2404" spans="1:22" x14ac:dyDescent="0.3">
      <c r="A2404" s="7" t="s">
        <v>145</v>
      </c>
      <c r="B2404" s="7">
        <v>6</v>
      </c>
      <c r="C2404" s="8" t="s">
        <v>186</v>
      </c>
      <c r="D2404" s="7" t="s">
        <v>476</v>
      </c>
      <c r="E2404" s="7" t="s">
        <v>121</v>
      </c>
      <c r="F2404" s="8" t="s">
        <v>477</v>
      </c>
      <c r="G2404" s="7" t="s">
        <v>16</v>
      </c>
      <c r="H2404" s="9">
        <v>753.19349999999997</v>
      </c>
      <c r="I2404" s="9">
        <v>2.1280999999999999</v>
      </c>
      <c r="J2404" s="9">
        <v>2.0676999999999999</v>
      </c>
      <c r="K2404" s="10">
        <v>0.97161787509985431</v>
      </c>
      <c r="L2404" s="9">
        <v>24.3</v>
      </c>
      <c r="M2404" s="19">
        <f>H2404*INDEX('Pliegos Tarifarios (Las Condes)'!$B:$B,MATCH($B2404,'Pliegos Tarifarios (Las Condes)'!$A:$A,0))</f>
        <v>89508.009152999992</v>
      </c>
      <c r="N2404" s="19">
        <f>I2404*INDEX('Pliegos Tarifarios (Las Condes)'!$C:$C,MATCH($B2404,'Pliegos Tarifarios (Las Condes)'!$A:$A,0))</f>
        <v>7364.4070954999988</v>
      </c>
      <c r="O2404" s="19">
        <f>J2404*INDEX('Pliegos Tarifarios (Las Condes)'!$D:$D,MATCH($B2404,'Pliegos Tarifarios (Las Condes)'!$A:$A,0))</f>
        <v>29287.996613299998</v>
      </c>
      <c r="P2404" s="19">
        <f>H2404*INDEX('Pliegos Tarifarios (Las Condes)'!$E:$E,MATCH($B2404,'Pliegos Tarifarios (Las Condes)'!$A:$A,0))</f>
        <v>9740.298342</v>
      </c>
      <c r="Q2404" s="19" cm="1">
        <f t="array" ref="Q2404">H2404*_xlfn.IFS(H2404&lt;=350,INDEX('Pliegos Tarifarios (Las Condes)'!$F:$F,MATCH($B2404,'Pliegos Tarifarios (Las Condes)'!$A:$A,0)),H2404&lt;=500,INDEX('Pliegos Tarifarios (Las Condes)'!$G:$G,MATCH($B2404,'Pliegos Tarifarios (Las Condes)'!$A:$A,0)),H2404&lt;=1000,INDEX('Pliegos Tarifarios (Las Condes)'!$H:$H,MATCH($B2404,'Pliegos Tarifarios (Las Condes)'!$A:$A,0)),H2404&lt;=5000,INDEX('Pliegos Tarifarios (Las Condes)'!$I:$I,MATCH($B2404,'Pliegos Tarifarios (Las Condes)'!$A:$A,0)),H2404&gt;5000,INDEX('Pliegos Tarifarios (Las Condes)'!$J:$J,MATCH($B2404,'Pliegos Tarifarios (Las Condes)'!$A:$A,0)))/1.19</f>
        <v>1766.523578571429</v>
      </c>
      <c r="R2404" s="19">
        <f>INDEX('Pliegos Tarifarios (Las Condes)'!$K:$K,MATCH($B2404,'Pliegos Tarifarios (Las Condes)'!$A:$A,0))</f>
        <v>724.74800000000005</v>
      </c>
      <c r="S2404" s="21">
        <f t="shared" si="114"/>
        <v>138391.9827823714</v>
      </c>
      <c r="T2404" s="21">
        <f t="shared" si="115"/>
        <v>26294.476728650567</v>
      </c>
      <c r="U2404" s="19">
        <v>0</v>
      </c>
      <c r="V2404" s="21">
        <f t="shared" si="116"/>
        <v>164686.45951102197</v>
      </c>
    </row>
    <row r="2405" spans="1:22" x14ac:dyDescent="0.3">
      <c r="A2405" s="7" t="s">
        <v>145</v>
      </c>
      <c r="B2405" s="7">
        <v>6</v>
      </c>
      <c r="C2405" s="8" t="s">
        <v>186</v>
      </c>
      <c r="D2405" s="7" t="s">
        <v>478</v>
      </c>
      <c r="E2405" s="7" t="s">
        <v>121</v>
      </c>
      <c r="F2405" s="8" t="s">
        <v>479</v>
      </c>
      <c r="G2405" s="7" t="s">
        <v>16</v>
      </c>
      <c r="H2405" s="9">
        <v>755.21180000000004</v>
      </c>
      <c r="I2405" s="9">
        <v>2.1288</v>
      </c>
      <c r="J2405" s="9">
        <v>2.1113</v>
      </c>
      <c r="K2405" s="10">
        <v>0.99177940623825622</v>
      </c>
      <c r="L2405" s="9">
        <v>24.36</v>
      </c>
      <c r="M2405" s="19">
        <f>H2405*INDEX('Pliegos Tarifarios (Las Condes)'!$B:$B,MATCH($B2405,'Pliegos Tarifarios (Las Condes)'!$A:$A,0))</f>
        <v>89747.859888399995</v>
      </c>
      <c r="N2405" s="19">
        <f>I2405*INDEX('Pliegos Tarifarios (Las Condes)'!$C:$C,MATCH($B2405,'Pliegos Tarifarios (Las Condes)'!$A:$A,0))</f>
        <v>7366.8294839999999</v>
      </c>
      <c r="O2405" s="19">
        <f>J2405*INDEX('Pliegos Tarifarios (Las Condes)'!$D:$D,MATCH($B2405,'Pliegos Tarifarios (Las Condes)'!$A:$A,0))</f>
        <v>29905.570077700002</v>
      </c>
      <c r="P2405" s="19">
        <f>H2405*INDEX('Pliegos Tarifarios (Las Condes)'!$E:$E,MATCH($B2405,'Pliegos Tarifarios (Las Condes)'!$A:$A,0))</f>
        <v>9766.3989976000012</v>
      </c>
      <c r="Q2405" s="19" cm="1">
        <f t="array" ref="Q2405">H2405*_xlfn.IFS(H2405&lt;=350,INDEX('Pliegos Tarifarios (Las Condes)'!$F:$F,MATCH($B2405,'Pliegos Tarifarios (Las Condes)'!$A:$A,0)),H2405&lt;=500,INDEX('Pliegos Tarifarios (Las Condes)'!$G:$G,MATCH($B2405,'Pliegos Tarifarios (Las Condes)'!$A:$A,0)),H2405&lt;=1000,INDEX('Pliegos Tarifarios (Las Condes)'!$H:$H,MATCH($B2405,'Pliegos Tarifarios (Las Condes)'!$A:$A,0)),H2405&lt;=5000,INDEX('Pliegos Tarifarios (Las Condes)'!$I:$I,MATCH($B2405,'Pliegos Tarifarios (Las Condes)'!$A:$A,0)),H2405&gt;5000,INDEX('Pliegos Tarifarios (Las Condes)'!$J:$J,MATCH($B2405,'Pliegos Tarifarios (Las Condes)'!$A:$A,0)))/1.19</f>
        <v>1771.2572552941181</v>
      </c>
      <c r="R2405" s="19">
        <f>INDEX('Pliegos Tarifarios (Las Condes)'!$K:$K,MATCH($B2405,'Pliegos Tarifarios (Las Condes)'!$A:$A,0))</f>
        <v>724.74800000000005</v>
      </c>
      <c r="S2405" s="21">
        <f t="shared" si="114"/>
        <v>139282.66370299412</v>
      </c>
      <c r="T2405" s="21">
        <f t="shared" si="115"/>
        <v>26463.706103568882</v>
      </c>
      <c r="U2405" s="19">
        <v>0</v>
      </c>
      <c r="V2405" s="21">
        <f t="shared" si="116"/>
        <v>165746.36980656302</v>
      </c>
    </row>
    <row r="2406" spans="1:22" x14ac:dyDescent="0.3">
      <c r="A2406" s="7" t="s">
        <v>145</v>
      </c>
      <c r="B2406" s="7">
        <v>6</v>
      </c>
      <c r="C2406" s="8" t="s">
        <v>186</v>
      </c>
      <c r="D2406" s="7" t="s">
        <v>480</v>
      </c>
      <c r="E2406" s="7" t="s">
        <v>121</v>
      </c>
      <c r="F2406" s="8" t="s">
        <v>481</v>
      </c>
      <c r="G2406" s="7" t="s">
        <v>16</v>
      </c>
      <c r="H2406" s="9">
        <v>752.24059999999997</v>
      </c>
      <c r="I2406" s="9">
        <v>2.0966</v>
      </c>
      <c r="J2406" s="9">
        <v>2.0840999999999998</v>
      </c>
      <c r="K2406" s="10">
        <v>0.99403796623104068</v>
      </c>
      <c r="L2406" s="9">
        <v>24.27</v>
      </c>
      <c r="M2406" s="19">
        <f>H2406*INDEX('Pliegos Tarifarios (Las Condes)'!$B:$B,MATCH($B2406,'Pliegos Tarifarios (Las Condes)'!$A:$A,0))</f>
        <v>89394.768422799985</v>
      </c>
      <c r="N2406" s="19">
        <f>I2406*INDEX('Pliegos Tarifarios (Las Condes)'!$C:$C,MATCH($B2406,'Pliegos Tarifarios (Las Condes)'!$A:$A,0))</f>
        <v>7255.3996129999996</v>
      </c>
      <c r="O2406" s="19">
        <f>J2406*INDEX('Pliegos Tarifarios (Las Condes)'!$D:$D,MATCH($B2406,'Pliegos Tarifarios (Las Condes)'!$A:$A,0))</f>
        <v>29520.2948889</v>
      </c>
      <c r="P2406" s="19">
        <f>H2406*INDEX('Pliegos Tarifarios (Las Condes)'!$E:$E,MATCH($B2406,'Pliegos Tarifarios (Las Condes)'!$A:$A,0))</f>
        <v>9727.9754391999995</v>
      </c>
      <c r="Q2406" s="19" cm="1">
        <f t="array" ref="Q2406">H2406*_xlfn.IFS(H2406&lt;=350,INDEX('Pliegos Tarifarios (Las Condes)'!$F:$F,MATCH($B2406,'Pliegos Tarifarios (Las Condes)'!$A:$A,0)),H2406&lt;=500,INDEX('Pliegos Tarifarios (Las Condes)'!$G:$G,MATCH($B2406,'Pliegos Tarifarios (Las Condes)'!$A:$A,0)),H2406&lt;=1000,INDEX('Pliegos Tarifarios (Las Condes)'!$H:$H,MATCH($B2406,'Pliegos Tarifarios (Las Condes)'!$A:$A,0)),H2406&lt;=5000,INDEX('Pliegos Tarifarios (Las Condes)'!$I:$I,MATCH($B2406,'Pliegos Tarifarios (Las Condes)'!$A:$A,0)),H2406&gt;5000,INDEX('Pliegos Tarifarios (Las Condes)'!$J:$J,MATCH($B2406,'Pliegos Tarifarios (Las Condes)'!$A:$A,0)))/1.19</f>
        <v>1764.2886677310926</v>
      </c>
      <c r="R2406" s="19">
        <f>INDEX('Pliegos Tarifarios (Las Condes)'!$K:$K,MATCH($B2406,'Pliegos Tarifarios (Las Condes)'!$A:$A,0))</f>
        <v>724.74800000000005</v>
      </c>
      <c r="S2406" s="21">
        <f t="shared" si="114"/>
        <v>138387.47503163107</v>
      </c>
      <c r="T2406" s="21">
        <f t="shared" si="115"/>
        <v>26293.620256009905</v>
      </c>
      <c r="U2406" s="19">
        <v>0</v>
      </c>
      <c r="V2406" s="21">
        <f t="shared" si="116"/>
        <v>164681.09528764099</v>
      </c>
    </row>
    <row r="2407" spans="1:22" x14ac:dyDescent="0.3">
      <c r="A2407" s="7" t="s">
        <v>145</v>
      </c>
      <c r="B2407" s="7">
        <v>6</v>
      </c>
      <c r="C2407" s="8" t="s">
        <v>186</v>
      </c>
      <c r="D2407" s="7" t="s">
        <v>482</v>
      </c>
      <c r="E2407" s="7" t="s">
        <v>121</v>
      </c>
      <c r="F2407" s="8" t="s">
        <v>483</v>
      </c>
      <c r="G2407" s="7" t="s">
        <v>16</v>
      </c>
      <c r="H2407" s="9">
        <v>755.3818</v>
      </c>
      <c r="I2407" s="9">
        <v>2.1038000000000001</v>
      </c>
      <c r="J2407" s="9">
        <v>2.1038000000000001</v>
      </c>
      <c r="K2407" s="10">
        <v>1</v>
      </c>
      <c r="L2407" s="9">
        <v>24.37</v>
      </c>
      <c r="M2407" s="19">
        <f>H2407*INDEX('Pliegos Tarifarios (Las Condes)'!$B:$B,MATCH($B2407,'Pliegos Tarifarios (Las Condes)'!$A:$A,0))</f>
        <v>89768.062348399995</v>
      </c>
      <c r="N2407" s="19">
        <f>I2407*INDEX('Pliegos Tarifarios (Las Condes)'!$C:$C,MATCH($B2407,'Pliegos Tarifarios (Las Condes)'!$A:$A,0))</f>
        <v>7280.3156090000002</v>
      </c>
      <c r="O2407" s="19">
        <f>J2407*INDEX('Pliegos Tarifarios (Las Condes)'!$D:$D,MATCH($B2407,'Pliegos Tarifarios (Las Condes)'!$A:$A,0))</f>
        <v>29799.336110200002</v>
      </c>
      <c r="P2407" s="19">
        <f>H2407*INDEX('Pliegos Tarifarios (Las Condes)'!$E:$E,MATCH($B2407,'Pliegos Tarifarios (Las Condes)'!$A:$A,0))</f>
        <v>9768.5974375999995</v>
      </c>
      <c r="Q2407" s="19" cm="1">
        <f t="array" ref="Q2407">H2407*_xlfn.IFS(H2407&lt;=350,INDEX('Pliegos Tarifarios (Las Condes)'!$F:$F,MATCH($B2407,'Pliegos Tarifarios (Las Condes)'!$A:$A,0)),H2407&lt;=500,INDEX('Pliegos Tarifarios (Las Condes)'!$G:$G,MATCH($B2407,'Pliegos Tarifarios (Las Condes)'!$A:$A,0)),H2407&lt;=1000,INDEX('Pliegos Tarifarios (Las Condes)'!$H:$H,MATCH($B2407,'Pliegos Tarifarios (Las Condes)'!$A:$A,0)),H2407&lt;=5000,INDEX('Pliegos Tarifarios (Las Condes)'!$I:$I,MATCH($B2407,'Pliegos Tarifarios (Las Condes)'!$A:$A,0)),H2407&gt;5000,INDEX('Pliegos Tarifarios (Las Condes)'!$J:$J,MATCH($B2407,'Pliegos Tarifarios (Las Condes)'!$A:$A,0)))/1.19</f>
        <v>1771.6559695798321</v>
      </c>
      <c r="R2407" s="19">
        <f>INDEX('Pliegos Tarifarios (Las Condes)'!$K:$K,MATCH($B2407,'Pliegos Tarifarios (Las Condes)'!$A:$A,0))</f>
        <v>724.74800000000005</v>
      </c>
      <c r="S2407" s="21">
        <f t="shared" si="114"/>
        <v>139112.7154747798</v>
      </c>
      <c r="T2407" s="21">
        <f t="shared" si="115"/>
        <v>26431.415940208164</v>
      </c>
      <c r="U2407" s="19">
        <v>0</v>
      </c>
      <c r="V2407" s="21">
        <f t="shared" si="116"/>
        <v>165544.13141498796</v>
      </c>
    </row>
    <row r="2408" spans="1:22" x14ac:dyDescent="0.3">
      <c r="A2408" s="7" t="s">
        <v>145</v>
      </c>
      <c r="B2408" s="7">
        <v>6</v>
      </c>
      <c r="C2408" s="8" t="s">
        <v>186</v>
      </c>
      <c r="D2408" s="7" t="s">
        <v>484</v>
      </c>
      <c r="E2408" s="7" t="s">
        <v>121</v>
      </c>
      <c r="F2408" s="8" t="s">
        <v>485</v>
      </c>
      <c r="G2408" s="7" t="s">
        <v>16</v>
      </c>
      <c r="H2408" s="9">
        <v>753.8075</v>
      </c>
      <c r="I2408" s="9">
        <v>2.0746000000000002</v>
      </c>
      <c r="J2408" s="9">
        <v>2.0375999999999999</v>
      </c>
      <c r="K2408" s="10">
        <v>0.9821652366721294</v>
      </c>
      <c r="L2408" s="9">
        <v>24.32</v>
      </c>
      <c r="M2408" s="19">
        <f>H2408*INDEX('Pliegos Tarifarios (Las Condes)'!$B:$B,MATCH($B2408,'Pliegos Tarifarios (Las Condes)'!$A:$A,0))</f>
        <v>89580.975684999998</v>
      </c>
      <c r="N2408" s="19">
        <f>I2408*INDEX('Pliegos Tarifarios (Las Condes)'!$C:$C,MATCH($B2408,'Pliegos Tarifarios (Las Condes)'!$A:$A,0))</f>
        <v>7179.2674030000007</v>
      </c>
      <c r="O2408" s="19">
        <f>J2408*INDEX('Pliegos Tarifarios (Las Condes)'!$D:$D,MATCH($B2408,'Pliegos Tarifarios (Las Condes)'!$A:$A,0))</f>
        <v>28861.6442904</v>
      </c>
      <c r="P2408" s="19">
        <f>H2408*INDEX('Pliegos Tarifarios (Las Condes)'!$E:$E,MATCH($B2408,'Pliegos Tarifarios (Las Condes)'!$A:$A,0))</f>
        <v>9748.2385900000008</v>
      </c>
      <c r="Q2408" s="19" cm="1">
        <f t="array" ref="Q2408">H2408*_xlfn.IFS(H2408&lt;=350,INDEX('Pliegos Tarifarios (Las Condes)'!$F:$F,MATCH($B2408,'Pliegos Tarifarios (Las Condes)'!$A:$A,0)),H2408&lt;=500,INDEX('Pliegos Tarifarios (Las Condes)'!$G:$G,MATCH($B2408,'Pliegos Tarifarios (Las Condes)'!$A:$A,0)),H2408&lt;=1000,INDEX('Pliegos Tarifarios (Las Condes)'!$H:$H,MATCH($B2408,'Pliegos Tarifarios (Las Condes)'!$A:$A,0)),H2408&lt;=5000,INDEX('Pliegos Tarifarios (Las Condes)'!$I:$I,MATCH($B2408,'Pliegos Tarifarios (Las Condes)'!$A:$A,0)),H2408&gt;5000,INDEX('Pliegos Tarifarios (Las Condes)'!$J:$J,MATCH($B2408,'Pliegos Tarifarios (Las Condes)'!$A:$A,0)))/1.19</f>
        <v>1767.963640756303</v>
      </c>
      <c r="R2408" s="19">
        <f>INDEX('Pliegos Tarifarios (Las Condes)'!$K:$K,MATCH($B2408,'Pliegos Tarifarios (Las Condes)'!$A:$A,0))</f>
        <v>724.74800000000005</v>
      </c>
      <c r="S2408" s="21">
        <f t="shared" si="114"/>
        <v>137862.8376091563</v>
      </c>
      <c r="T2408" s="21">
        <f t="shared" si="115"/>
        <v>26193.939145739696</v>
      </c>
      <c r="U2408" s="19">
        <v>0</v>
      </c>
      <c r="V2408" s="21">
        <f t="shared" si="116"/>
        <v>164056.77675489598</v>
      </c>
    </row>
    <row r="2409" spans="1:22" x14ac:dyDescent="0.3">
      <c r="A2409" s="7" t="s">
        <v>145</v>
      </c>
      <c r="B2409" s="7">
        <v>6</v>
      </c>
      <c r="C2409" s="8" t="s">
        <v>186</v>
      </c>
      <c r="D2409" s="7" t="s">
        <v>486</v>
      </c>
      <c r="E2409" s="7" t="s">
        <v>121</v>
      </c>
      <c r="F2409" s="8" t="s">
        <v>487</v>
      </c>
      <c r="G2409" s="7" t="s">
        <v>16</v>
      </c>
      <c r="H2409" s="9">
        <v>753.90470000000005</v>
      </c>
      <c r="I2409" s="9">
        <v>2.1328</v>
      </c>
      <c r="J2409" s="9">
        <v>2.0968</v>
      </c>
      <c r="K2409" s="10">
        <v>0.98312078019504878</v>
      </c>
      <c r="L2409" s="9">
        <v>24.32</v>
      </c>
      <c r="M2409" s="19">
        <f>H2409*INDEX('Pliegos Tarifarios (Las Condes)'!$B:$B,MATCH($B2409,'Pliegos Tarifarios (Las Condes)'!$A:$A,0))</f>
        <v>89592.526738600005</v>
      </c>
      <c r="N2409" s="19">
        <f>I2409*INDEX('Pliegos Tarifarios (Las Condes)'!$C:$C,MATCH($B2409,'Pliegos Tarifarios (Las Condes)'!$A:$A,0))</f>
        <v>7380.6717039999994</v>
      </c>
      <c r="O2409" s="19">
        <f>J2409*INDEX('Pliegos Tarifarios (Las Condes)'!$D:$D,MATCH($B2409,'Pliegos Tarifarios (Las Condes)'!$A:$A,0))</f>
        <v>29700.184407200002</v>
      </c>
      <c r="P2409" s="19">
        <f>H2409*INDEX('Pliegos Tarifarios (Las Condes)'!$E:$E,MATCH($B2409,'Pliegos Tarifarios (Las Condes)'!$A:$A,0))</f>
        <v>9749.4955804000001</v>
      </c>
      <c r="Q2409" s="19" cm="1">
        <f t="array" ref="Q2409">H2409*_xlfn.IFS(H2409&lt;=350,INDEX('Pliegos Tarifarios (Las Condes)'!$F:$F,MATCH($B2409,'Pliegos Tarifarios (Las Condes)'!$A:$A,0)),H2409&lt;=500,INDEX('Pliegos Tarifarios (Las Condes)'!$G:$G,MATCH($B2409,'Pliegos Tarifarios (Las Condes)'!$A:$A,0)),H2409&lt;=1000,INDEX('Pliegos Tarifarios (Las Condes)'!$H:$H,MATCH($B2409,'Pliegos Tarifarios (Las Condes)'!$A:$A,0)),H2409&lt;=5000,INDEX('Pliegos Tarifarios (Las Condes)'!$I:$I,MATCH($B2409,'Pliegos Tarifarios (Las Condes)'!$A:$A,0)),H2409&gt;5000,INDEX('Pliegos Tarifarios (Las Condes)'!$J:$J,MATCH($B2409,'Pliegos Tarifarios (Las Condes)'!$A:$A,0)))/1.19</f>
        <v>1768.1916115126053</v>
      </c>
      <c r="R2409" s="19">
        <f>INDEX('Pliegos Tarifarios (Las Condes)'!$K:$K,MATCH($B2409,'Pliegos Tarifarios (Las Condes)'!$A:$A,0))</f>
        <v>724.74800000000005</v>
      </c>
      <c r="S2409" s="21">
        <f t="shared" si="114"/>
        <v>138915.81804171257</v>
      </c>
      <c r="T2409" s="21">
        <f t="shared" si="115"/>
        <v>26394.005427925389</v>
      </c>
      <c r="U2409" s="19">
        <v>0</v>
      </c>
      <c r="V2409" s="21">
        <f t="shared" si="116"/>
        <v>165309.82346963795</v>
      </c>
    </row>
    <row r="2410" spans="1:22" x14ac:dyDescent="0.3">
      <c r="A2410" s="7" t="s">
        <v>145</v>
      </c>
      <c r="B2410" s="7">
        <v>6</v>
      </c>
      <c r="C2410" s="8" t="s">
        <v>186</v>
      </c>
      <c r="D2410" s="7" t="s">
        <v>488</v>
      </c>
      <c r="E2410" s="7" t="s">
        <v>121</v>
      </c>
      <c r="F2410" s="8" t="s">
        <v>489</v>
      </c>
      <c r="G2410" s="7" t="s">
        <v>16</v>
      </c>
      <c r="H2410" s="9">
        <v>754.8098</v>
      </c>
      <c r="I2410" s="9">
        <v>2.1204000000000001</v>
      </c>
      <c r="J2410" s="9">
        <v>2.1204000000000001</v>
      </c>
      <c r="K2410" s="10">
        <v>1</v>
      </c>
      <c r="L2410" s="9">
        <v>24.35</v>
      </c>
      <c r="M2410" s="19">
        <f>H2410*INDEX('Pliegos Tarifarios (Las Condes)'!$B:$B,MATCH($B2410,'Pliegos Tarifarios (Las Condes)'!$A:$A,0))</f>
        <v>89700.087012399992</v>
      </c>
      <c r="N2410" s="19">
        <f>I2410*INDEX('Pliegos Tarifarios (Las Condes)'!$C:$C,MATCH($B2410,'Pliegos Tarifarios (Las Condes)'!$A:$A,0))</f>
        <v>7337.7608220000002</v>
      </c>
      <c r="O2410" s="19">
        <f>J2410*INDEX('Pliegos Tarifarios (Las Condes)'!$D:$D,MATCH($B2410,'Pliegos Tarifarios (Las Condes)'!$A:$A,0))</f>
        <v>30034.467291600002</v>
      </c>
      <c r="P2410" s="19">
        <f>H2410*INDEX('Pliegos Tarifarios (Las Condes)'!$E:$E,MATCH($B2410,'Pliegos Tarifarios (Las Condes)'!$A:$A,0))</f>
        <v>9761.2003335999998</v>
      </c>
      <c r="Q2410" s="19" cm="1">
        <f t="array" ref="Q2410">H2410*_xlfn.IFS(H2410&lt;=350,INDEX('Pliegos Tarifarios (Las Condes)'!$F:$F,MATCH($B2410,'Pliegos Tarifarios (Las Condes)'!$A:$A,0)),H2410&lt;=500,INDEX('Pliegos Tarifarios (Las Condes)'!$G:$G,MATCH($B2410,'Pliegos Tarifarios (Las Condes)'!$A:$A,0)),H2410&lt;=1000,INDEX('Pliegos Tarifarios (Las Condes)'!$H:$H,MATCH($B2410,'Pliegos Tarifarios (Las Condes)'!$A:$A,0)),H2410&lt;=5000,INDEX('Pliegos Tarifarios (Las Condes)'!$I:$I,MATCH($B2410,'Pliegos Tarifarios (Las Condes)'!$A:$A,0)),H2410&gt;5000,INDEX('Pliegos Tarifarios (Las Condes)'!$J:$J,MATCH($B2410,'Pliegos Tarifarios (Las Condes)'!$A:$A,0)))/1.19</f>
        <v>1770.3144132773114</v>
      </c>
      <c r="R2410" s="19">
        <f>INDEX('Pliegos Tarifarios (Las Condes)'!$K:$K,MATCH($B2410,'Pliegos Tarifarios (Las Condes)'!$A:$A,0))</f>
        <v>724.74800000000005</v>
      </c>
      <c r="S2410" s="21">
        <f t="shared" si="114"/>
        <v>139328.5778728773</v>
      </c>
      <c r="T2410" s="21">
        <f t="shared" si="115"/>
        <v>26472.429795846689</v>
      </c>
      <c r="U2410" s="19">
        <v>0</v>
      </c>
      <c r="V2410" s="21">
        <f t="shared" si="116"/>
        <v>165801.00766872399</v>
      </c>
    </row>
    <row r="2411" spans="1:22" x14ac:dyDescent="0.3">
      <c r="A2411" s="7" t="s">
        <v>145</v>
      </c>
      <c r="B2411" s="7">
        <v>6</v>
      </c>
      <c r="C2411" s="8" t="s">
        <v>186</v>
      </c>
      <c r="D2411" s="7" t="s">
        <v>490</v>
      </c>
      <c r="E2411" s="7" t="s">
        <v>121</v>
      </c>
      <c r="F2411" s="8" t="s">
        <v>491</v>
      </c>
      <c r="G2411" s="7" t="s">
        <v>16</v>
      </c>
      <c r="H2411" s="9">
        <v>755.05939999999998</v>
      </c>
      <c r="I2411" s="9">
        <v>2.0987</v>
      </c>
      <c r="J2411" s="9">
        <v>2.0987</v>
      </c>
      <c r="K2411" s="10">
        <v>1</v>
      </c>
      <c r="L2411" s="9">
        <v>24.36</v>
      </c>
      <c r="M2411" s="19">
        <f>H2411*INDEX('Pliegos Tarifarios (Las Condes)'!$B:$B,MATCH($B2411,'Pliegos Tarifarios (Las Condes)'!$A:$A,0))</f>
        <v>89729.748977199997</v>
      </c>
      <c r="N2411" s="19">
        <f>I2411*INDEX('Pliegos Tarifarios (Las Condes)'!$C:$C,MATCH($B2411,'Pliegos Tarifarios (Las Condes)'!$A:$A,0))</f>
        <v>7262.6667785</v>
      </c>
      <c r="O2411" s="19">
        <f>J2411*INDEX('Pliegos Tarifarios (Las Condes)'!$D:$D,MATCH($B2411,'Pliegos Tarifarios (Las Condes)'!$A:$A,0))</f>
        <v>29727.097012300001</v>
      </c>
      <c r="P2411" s="19">
        <f>H2411*INDEX('Pliegos Tarifarios (Las Condes)'!$E:$E,MATCH($B2411,'Pliegos Tarifarios (Las Condes)'!$A:$A,0))</f>
        <v>9764.4281608000001</v>
      </c>
      <c r="Q2411" s="19" cm="1">
        <f t="array" ref="Q2411">H2411*_xlfn.IFS(H2411&lt;=350,INDEX('Pliegos Tarifarios (Las Condes)'!$F:$F,MATCH($B2411,'Pliegos Tarifarios (Las Condes)'!$A:$A,0)),H2411&lt;=500,INDEX('Pliegos Tarifarios (Las Condes)'!$G:$G,MATCH($B2411,'Pliegos Tarifarios (Las Condes)'!$A:$A,0)),H2411&lt;=1000,INDEX('Pliegos Tarifarios (Las Condes)'!$H:$H,MATCH($B2411,'Pliegos Tarifarios (Las Condes)'!$A:$A,0)),H2411&lt;=5000,INDEX('Pliegos Tarifarios (Las Condes)'!$I:$I,MATCH($B2411,'Pliegos Tarifarios (Las Condes)'!$A:$A,0)),H2411&gt;5000,INDEX('Pliegos Tarifarios (Las Condes)'!$J:$J,MATCH($B2411,'Pliegos Tarifarios (Las Condes)'!$A:$A,0)))/1.19</f>
        <v>1770.8998196638659</v>
      </c>
      <c r="R2411" s="19">
        <f>INDEX('Pliegos Tarifarios (Las Condes)'!$K:$K,MATCH($B2411,'Pliegos Tarifarios (Las Condes)'!$A:$A,0))</f>
        <v>724.74800000000005</v>
      </c>
      <c r="S2411" s="21">
        <f t="shared" si="114"/>
        <v>138979.58874846387</v>
      </c>
      <c r="T2411" s="21">
        <f t="shared" si="115"/>
        <v>26406.121862208136</v>
      </c>
      <c r="U2411" s="19">
        <v>0</v>
      </c>
      <c r="V2411" s="21">
        <f t="shared" si="116"/>
        <v>165385.71061067202</v>
      </c>
    </row>
    <row r="2412" spans="1:22" x14ac:dyDescent="0.3">
      <c r="A2412" s="7" t="s">
        <v>145</v>
      </c>
      <c r="B2412" s="7">
        <v>6</v>
      </c>
      <c r="C2412" s="8" t="s">
        <v>186</v>
      </c>
      <c r="D2412" s="7" t="s">
        <v>492</v>
      </c>
      <c r="E2412" s="7" t="s">
        <v>121</v>
      </c>
      <c r="F2412" s="8" t="s">
        <v>493</v>
      </c>
      <c r="G2412" s="7" t="s">
        <v>16</v>
      </c>
      <c r="H2412" s="9">
        <v>754.52020000000005</v>
      </c>
      <c r="I2412" s="9">
        <v>2.1448999999999998</v>
      </c>
      <c r="J2412" s="9">
        <v>2.1448999999999998</v>
      </c>
      <c r="K2412" s="10">
        <v>1</v>
      </c>
      <c r="L2412" s="9">
        <v>24.34</v>
      </c>
      <c r="M2412" s="19">
        <f>H2412*INDEX('Pliegos Tarifarios (Las Condes)'!$B:$B,MATCH($B2412,'Pliegos Tarifarios (Las Condes)'!$A:$A,0))</f>
        <v>89665.671527600003</v>
      </c>
      <c r="N2412" s="19">
        <f>I2412*INDEX('Pliegos Tarifarios (Las Condes)'!$C:$C,MATCH($B2412,'Pliegos Tarifarios (Las Condes)'!$A:$A,0))</f>
        <v>7422.5444194999991</v>
      </c>
      <c r="O2412" s="19">
        <f>J2412*INDEX('Pliegos Tarifarios (Las Condes)'!$D:$D,MATCH($B2412,'Pliegos Tarifarios (Las Condes)'!$A:$A,0))</f>
        <v>30381.498252099998</v>
      </c>
      <c r="P2412" s="19">
        <f>H2412*INDEX('Pliegos Tarifarios (Las Condes)'!$E:$E,MATCH($B2412,'Pliegos Tarifarios (Las Condes)'!$A:$A,0))</f>
        <v>9757.4552264000013</v>
      </c>
      <c r="Q2412" s="19" cm="1">
        <f t="array" ref="Q2412">H2412*_xlfn.IFS(H2412&lt;=350,INDEX('Pliegos Tarifarios (Las Condes)'!$F:$F,MATCH($B2412,'Pliegos Tarifarios (Las Condes)'!$A:$A,0)),H2412&lt;=500,INDEX('Pliegos Tarifarios (Las Condes)'!$G:$G,MATCH($B2412,'Pliegos Tarifarios (Las Condes)'!$A:$A,0)),H2412&lt;=1000,INDEX('Pliegos Tarifarios (Las Condes)'!$H:$H,MATCH($B2412,'Pliegos Tarifarios (Las Condes)'!$A:$A,0)),H2412&lt;=5000,INDEX('Pliegos Tarifarios (Las Condes)'!$I:$I,MATCH($B2412,'Pliegos Tarifarios (Las Condes)'!$A:$A,0)),H2412&gt;5000,INDEX('Pliegos Tarifarios (Las Condes)'!$J:$J,MATCH($B2412,'Pliegos Tarifarios (Las Condes)'!$A:$A,0)))/1.19</f>
        <v>1769.6351917647062</v>
      </c>
      <c r="R2412" s="19">
        <f>INDEX('Pliegos Tarifarios (Las Condes)'!$K:$K,MATCH($B2412,'Pliegos Tarifarios (Las Condes)'!$A:$A,0))</f>
        <v>724.74800000000005</v>
      </c>
      <c r="S2412" s="21">
        <f t="shared" si="114"/>
        <v>139721.55261736471</v>
      </c>
      <c r="T2412" s="21">
        <f t="shared" si="115"/>
        <v>26547.094997299297</v>
      </c>
      <c r="U2412" s="19">
        <v>0</v>
      </c>
      <c r="V2412" s="21">
        <f t="shared" si="116"/>
        <v>166268.64761466399</v>
      </c>
    </row>
    <row r="2413" spans="1:22" x14ac:dyDescent="0.3">
      <c r="A2413" s="7" t="s">
        <v>145</v>
      </c>
      <c r="B2413" s="7">
        <v>6</v>
      </c>
      <c r="C2413" s="8" t="s">
        <v>186</v>
      </c>
      <c r="D2413" s="7" t="s">
        <v>494</v>
      </c>
      <c r="E2413" s="7" t="s">
        <v>121</v>
      </c>
      <c r="F2413" s="8" t="s">
        <v>495</v>
      </c>
      <c r="G2413" s="7" t="s">
        <v>16</v>
      </c>
      <c r="H2413" s="9">
        <v>756.09140000000002</v>
      </c>
      <c r="I2413" s="9">
        <v>2.1208</v>
      </c>
      <c r="J2413" s="9">
        <v>2.0794999999999999</v>
      </c>
      <c r="K2413" s="10">
        <v>0.98052621652206706</v>
      </c>
      <c r="L2413" s="9">
        <v>24.39</v>
      </c>
      <c r="M2413" s="19">
        <f>H2413*INDEX('Pliegos Tarifarios (Las Condes)'!$B:$B,MATCH($B2413,'Pliegos Tarifarios (Las Condes)'!$A:$A,0))</f>
        <v>89852.389793199996</v>
      </c>
      <c r="N2413" s="19">
        <f>I2413*INDEX('Pliegos Tarifarios (Las Condes)'!$C:$C,MATCH($B2413,'Pliegos Tarifarios (Las Condes)'!$A:$A,0))</f>
        <v>7339.1450439999999</v>
      </c>
      <c r="O2413" s="19">
        <f>J2413*INDEX('Pliegos Tarifarios (Las Condes)'!$D:$D,MATCH($B2413,'Pliegos Tarifarios (Las Condes)'!$A:$A,0))</f>
        <v>29455.1380555</v>
      </c>
      <c r="P2413" s="19">
        <f>H2413*INDEX('Pliegos Tarifarios (Las Condes)'!$E:$E,MATCH($B2413,'Pliegos Tarifarios (Las Condes)'!$A:$A,0))</f>
        <v>9777.7739848000001</v>
      </c>
      <c r="Q2413" s="19" cm="1">
        <f t="array" ref="Q2413">H2413*_xlfn.IFS(H2413&lt;=350,INDEX('Pliegos Tarifarios (Las Condes)'!$F:$F,MATCH($B2413,'Pliegos Tarifarios (Las Condes)'!$A:$A,0)),H2413&lt;=500,INDEX('Pliegos Tarifarios (Las Condes)'!$G:$G,MATCH($B2413,'Pliegos Tarifarios (Las Condes)'!$A:$A,0)),H2413&lt;=1000,INDEX('Pliegos Tarifarios (Las Condes)'!$H:$H,MATCH($B2413,'Pliegos Tarifarios (Las Condes)'!$A:$A,0)),H2413&lt;=5000,INDEX('Pliegos Tarifarios (Las Condes)'!$I:$I,MATCH($B2413,'Pliegos Tarifarios (Las Condes)'!$A:$A,0)),H2413&gt;5000,INDEX('Pliegos Tarifarios (Las Condes)'!$J:$J,MATCH($B2413,'Pliegos Tarifarios (Las Condes)'!$A:$A,0)))/1.19</f>
        <v>1773.3202499159665</v>
      </c>
      <c r="R2413" s="19">
        <f>INDEX('Pliegos Tarifarios (Las Condes)'!$K:$K,MATCH($B2413,'Pliegos Tarifarios (Las Condes)'!$A:$A,0))</f>
        <v>724.74800000000005</v>
      </c>
      <c r="S2413" s="21">
        <f t="shared" si="114"/>
        <v>138922.51512741597</v>
      </c>
      <c r="T2413" s="21">
        <f t="shared" si="115"/>
        <v>26395.277874209034</v>
      </c>
      <c r="U2413" s="19">
        <v>0</v>
      </c>
      <c r="V2413" s="21">
        <f t="shared" si="116"/>
        <v>165317.79300162502</v>
      </c>
    </row>
    <row r="2414" spans="1:22" x14ac:dyDescent="0.3">
      <c r="A2414" s="7" t="s">
        <v>145</v>
      </c>
      <c r="B2414" s="7">
        <v>6</v>
      </c>
      <c r="C2414" s="8" t="s">
        <v>186</v>
      </c>
      <c r="D2414" s="7" t="s">
        <v>496</v>
      </c>
      <c r="E2414" s="7" t="s">
        <v>121</v>
      </c>
      <c r="F2414" s="8" t="s">
        <v>497</v>
      </c>
      <c r="G2414" s="7" t="s">
        <v>16</v>
      </c>
      <c r="H2414" s="9">
        <v>753.34389999999996</v>
      </c>
      <c r="I2414" s="9">
        <v>2.1215000000000002</v>
      </c>
      <c r="J2414" s="9">
        <v>2.0785999999999998</v>
      </c>
      <c r="K2414" s="10">
        <v>0.97977845863775614</v>
      </c>
      <c r="L2414" s="9">
        <v>24.3</v>
      </c>
      <c r="M2414" s="19">
        <f>H2414*INDEX('Pliegos Tarifarios (Las Condes)'!$B:$B,MATCH($B2414,'Pliegos Tarifarios (Las Condes)'!$A:$A,0))</f>
        <v>89525.882388199985</v>
      </c>
      <c r="N2414" s="19">
        <f>I2414*INDEX('Pliegos Tarifarios (Las Condes)'!$C:$C,MATCH($B2414,'Pliegos Tarifarios (Las Condes)'!$A:$A,0))</f>
        <v>7341.5674325</v>
      </c>
      <c r="O2414" s="19">
        <f>J2414*INDEX('Pliegos Tarifarios (Las Condes)'!$D:$D,MATCH($B2414,'Pliegos Tarifarios (Las Condes)'!$A:$A,0))</f>
        <v>29442.389979399999</v>
      </c>
      <c r="P2414" s="19">
        <f>H2414*INDEX('Pliegos Tarifarios (Las Condes)'!$E:$E,MATCH($B2414,'Pliegos Tarifarios (Las Condes)'!$A:$A,0))</f>
        <v>9742.2433148</v>
      </c>
      <c r="Q2414" s="19" cm="1">
        <f t="array" ref="Q2414">H2414*_xlfn.IFS(H2414&lt;=350,INDEX('Pliegos Tarifarios (Las Condes)'!$F:$F,MATCH($B2414,'Pliegos Tarifarios (Las Condes)'!$A:$A,0)),H2414&lt;=500,INDEX('Pliegos Tarifarios (Las Condes)'!$G:$G,MATCH($B2414,'Pliegos Tarifarios (Las Condes)'!$A:$A,0)),H2414&lt;=1000,INDEX('Pliegos Tarifarios (Las Condes)'!$H:$H,MATCH($B2414,'Pliegos Tarifarios (Las Condes)'!$A:$A,0)),H2414&lt;=5000,INDEX('Pliegos Tarifarios (Las Condes)'!$I:$I,MATCH($B2414,'Pliegos Tarifarios (Las Condes)'!$A:$A,0)),H2414&gt;5000,INDEX('Pliegos Tarifarios (Las Condes)'!$J:$J,MATCH($B2414,'Pliegos Tarifarios (Las Condes)'!$A:$A,0)))/1.19</f>
        <v>1766.8763234453784</v>
      </c>
      <c r="R2414" s="19">
        <f>INDEX('Pliegos Tarifarios (Las Condes)'!$K:$K,MATCH($B2414,'Pliegos Tarifarios (Las Condes)'!$A:$A,0))</f>
        <v>724.74800000000005</v>
      </c>
      <c r="S2414" s="21">
        <f t="shared" si="114"/>
        <v>138543.70743834536</v>
      </c>
      <c r="T2414" s="21">
        <f t="shared" si="115"/>
        <v>26323.304413285619</v>
      </c>
      <c r="U2414" s="19">
        <v>0</v>
      </c>
      <c r="V2414" s="21">
        <f t="shared" si="116"/>
        <v>164867.01185163099</v>
      </c>
    </row>
    <row r="2415" spans="1:22" x14ac:dyDescent="0.3">
      <c r="A2415" s="7" t="s">
        <v>145</v>
      </c>
      <c r="B2415" s="7">
        <v>6</v>
      </c>
      <c r="C2415" s="8" t="s">
        <v>186</v>
      </c>
      <c r="D2415" s="7" t="s">
        <v>498</v>
      </c>
      <c r="E2415" s="7" t="s">
        <v>121</v>
      </c>
      <c r="F2415" s="8" t="s">
        <v>499</v>
      </c>
      <c r="G2415" s="7" t="s">
        <v>16</v>
      </c>
      <c r="H2415" s="9">
        <v>754.55870000000004</v>
      </c>
      <c r="I2415" s="9">
        <v>2.1238999999999999</v>
      </c>
      <c r="J2415" s="9">
        <v>2.0666000000000002</v>
      </c>
      <c r="K2415" s="10">
        <v>0.97302132868779145</v>
      </c>
      <c r="L2415" s="9">
        <v>24.34</v>
      </c>
      <c r="M2415" s="19">
        <f>H2415*INDEX('Pliegos Tarifarios (Las Condes)'!$B:$B,MATCH($B2415,'Pliegos Tarifarios (Las Condes)'!$A:$A,0))</f>
        <v>89670.246790599995</v>
      </c>
      <c r="N2415" s="19">
        <f>I2415*INDEX('Pliegos Tarifarios (Las Condes)'!$C:$C,MATCH($B2415,'Pliegos Tarifarios (Las Condes)'!$A:$A,0))</f>
        <v>7349.872764499999</v>
      </c>
      <c r="O2415" s="19">
        <f>J2415*INDEX('Pliegos Tarifarios (Las Condes)'!$D:$D,MATCH($B2415,'Pliegos Tarifarios (Las Condes)'!$A:$A,0))</f>
        <v>29272.415631400003</v>
      </c>
      <c r="P2415" s="19">
        <f>H2415*INDEX('Pliegos Tarifarios (Las Condes)'!$E:$E,MATCH($B2415,'Pliegos Tarifarios (Las Condes)'!$A:$A,0))</f>
        <v>9757.9531084000009</v>
      </c>
      <c r="Q2415" s="19" cm="1">
        <f t="array" ref="Q2415">H2415*_xlfn.IFS(H2415&lt;=350,INDEX('Pliegos Tarifarios (Las Condes)'!$F:$F,MATCH($B2415,'Pliegos Tarifarios (Las Condes)'!$A:$A,0)),H2415&lt;=500,INDEX('Pliegos Tarifarios (Las Condes)'!$G:$G,MATCH($B2415,'Pliegos Tarifarios (Las Condes)'!$A:$A,0)),H2415&lt;=1000,INDEX('Pliegos Tarifarios (Las Condes)'!$H:$H,MATCH($B2415,'Pliegos Tarifarios (Las Condes)'!$A:$A,0)),H2415&lt;=5000,INDEX('Pliegos Tarifarios (Las Condes)'!$I:$I,MATCH($B2415,'Pliegos Tarifarios (Las Condes)'!$A:$A,0)),H2415&gt;5000,INDEX('Pliegos Tarifarios (Las Condes)'!$J:$J,MATCH($B2415,'Pliegos Tarifarios (Las Condes)'!$A:$A,0)))/1.19</f>
        <v>1769.72548882353</v>
      </c>
      <c r="R2415" s="19">
        <f>INDEX('Pliegos Tarifarios (Las Condes)'!$K:$K,MATCH($B2415,'Pliegos Tarifarios (Las Condes)'!$A:$A,0))</f>
        <v>724.74800000000005</v>
      </c>
      <c r="S2415" s="21">
        <f t="shared" si="114"/>
        <v>138544.9617837235</v>
      </c>
      <c r="T2415" s="21">
        <f t="shared" si="115"/>
        <v>26323.542738907465</v>
      </c>
      <c r="U2415" s="19">
        <v>0</v>
      </c>
      <c r="V2415" s="21">
        <f t="shared" si="116"/>
        <v>164868.50452263097</v>
      </c>
    </row>
    <row r="2416" spans="1:22" x14ac:dyDescent="0.3">
      <c r="A2416" s="7" t="s">
        <v>145</v>
      </c>
      <c r="B2416" s="7">
        <v>6</v>
      </c>
      <c r="C2416" s="8" t="s">
        <v>186</v>
      </c>
      <c r="D2416" s="7" t="s">
        <v>500</v>
      </c>
      <c r="E2416" s="7" t="s">
        <v>121</v>
      </c>
      <c r="F2416" s="8" t="s">
        <v>501</v>
      </c>
      <c r="G2416" s="7" t="s">
        <v>16</v>
      </c>
      <c r="H2416" s="9">
        <v>755.85080000000005</v>
      </c>
      <c r="I2416" s="9">
        <v>2.1049000000000002</v>
      </c>
      <c r="J2416" s="9">
        <v>2.0674000000000001</v>
      </c>
      <c r="K2416" s="10">
        <v>0.98218442681362528</v>
      </c>
      <c r="L2416" s="9">
        <v>24.38</v>
      </c>
      <c r="M2416" s="19">
        <f>H2416*INDEX('Pliegos Tarifarios (Las Condes)'!$B:$B,MATCH($B2416,'Pliegos Tarifarios (Las Condes)'!$A:$A,0))</f>
        <v>89823.797370400003</v>
      </c>
      <c r="N2416" s="19">
        <f>I2416*INDEX('Pliegos Tarifarios (Las Condes)'!$C:$C,MATCH($B2416,'Pliegos Tarifarios (Las Condes)'!$A:$A,0))</f>
        <v>7284.1222195</v>
      </c>
      <c r="O2416" s="19">
        <f>J2416*INDEX('Pliegos Tarifarios (Las Condes)'!$D:$D,MATCH($B2416,'Pliegos Tarifarios (Las Condes)'!$A:$A,0))</f>
        <v>29283.747254600003</v>
      </c>
      <c r="P2416" s="19">
        <f>H2416*INDEX('Pliegos Tarifarios (Las Condes)'!$E:$E,MATCH($B2416,'Pliegos Tarifarios (Las Condes)'!$A:$A,0))</f>
        <v>9774.6625456000002</v>
      </c>
      <c r="Q2416" s="19" cm="1">
        <f t="array" ref="Q2416">H2416*_xlfn.IFS(H2416&lt;=350,INDEX('Pliegos Tarifarios (Las Condes)'!$F:$F,MATCH($B2416,'Pliegos Tarifarios (Las Condes)'!$A:$A,0)),H2416&lt;=500,INDEX('Pliegos Tarifarios (Las Condes)'!$G:$G,MATCH($B2416,'Pliegos Tarifarios (Las Condes)'!$A:$A,0)),H2416&lt;=1000,INDEX('Pliegos Tarifarios (Las Condes)'!$H:$H,MATCH($B2416,'Pliegos Tarifarios (Las Condes)'!$A:$A,0)),H2416&lt;=5000,INDEX('Pliegos Tarifarios (Las Condes)'!$I:$I,MATCH($B2416,'Pliegos Tarifarios (Las Condes)'!$A:$A,0)),H2416&gt;5000,INDEX('Pliegos Tarifarios (Las Condes)'!$J:$J,MATCH($B2416,'Pliegos Tarifarios (Las Condes)'!$A:$A,0)))/1.19</f>
        <v>1772.7559519327735</v>
      </c>
      <c r="R2416" s="19">
        <f>INDEX('Pliegos Tarifarios (Las Condes)'!$K:$K,MATCH($B2416,'Pliegos Tarifarios (Las Condes)'!$A:$A,0))</f>
        <v>724.74800000000005</v>
      </c>
      <c r="S2416" s="21">
        <f t="shared" si="114"/>
        <v>138663.83334203277</v>
      </c>
      <c r="T2416" s="21">
        <f t="shared" si="115"/>
        <v>26346.128334986228</v>
      </c>
      <c r="U2416" s="19">
        <v>0</v>
      </c>
      <c r="V2416" s="21">
        <f t="shared" si="116"/>
        <v>165009.96167701899</v>
      </c>
    </row>
    <row r="2417" spans="1:22" x14ac:dyDescent="0.3">
      <c r="A2417" s="7" t="s">
        <v>145</v>
      </c>
      <c r="B2417" s="7">
        <v>6</v>
      </c>
      <c r="C2417" s="8" t="s">
        <v>186</v>
      </c>
      <c r="D2417" s="7" t="s">
        <v>502</v>
      </c>
      <c r="E2417" s="7" t="s">
        <v>121</v>
      </c>
      <c r="F2417" s="8" t="s">
        <v>503</v>
      </c>
      <c r="G2417" s="7" t="s">
        <v>16</v>
      </c>
      <c r="H2417" s="9">
        <v>755.69510000000002</v>
      </c>
      <c r="I2417" s="9">
        <v>2.0855000000000001</v>
      </c>
      <c r="J2417" s="9">
        <v>2.0724</v>
      </c>
      <c r="K2417" s="10">
        <v>0.993718532725965</v>
      </c>
      <c r="L2417" s="9">
        <v>24.38</v>
      </c>
      <c r="M2417" s="19">
        <f>H2417*INDEX('Pliegos Tarifarios (Las Condes)'!$B:$B,MATCH($B2417,'Pliegos Tarifarios (Las Condes)'!$A:$A,0))</f>
        <v>89805.294293800005</v>
      </c>
      <c r="N2417" s="19">
        <f>I2417*INDEX('Pliegos Tarifarios (Las Condes)'!$C:$C,MATCH($B2417,'Pliegos Tarifarios (Las Condes)'!$A:$A,0))</f>
        <v>7216.9874525000005</v>
      </c>
      <c r="O2417" s="19">
        <f>J2417*INDEX('Pliegos Tarifarios (Las Condes)'!$D:$D,MATCH($B2417,'Pliegos Tarifarios (Las Condes)'!$A:$A,0))</f>
        <v>29354.569899600003</v>
      </c>
      <c r="P2417" s="19">
        <f>H2417*INDEX('Pliegos Tarifarios (Las Condes)'!$E:$E,MATCH($B2417,'Pliegos Tarifarios (Las Condes)'!$A:$A,0))</f>
        <v>9772.6490332000012</v>
      </c>
      <c r="Q2417" s="19" cm="1">
        <f t="array" ref="Q2417">H2417*_xlfn.IFS(H2417&lt;=350,INDEX('Pliegos Tarifarios (Las Condes)'!$F:$F,MATCH($B2417,'Pliegos Tarifarios (Las Condes)'!$A:$A,0)),H2417&lt;=500,INDEX('Pliegos Tarifarios (Las Condes)'!$G:$G,MATCH($B2417,'Pliegos Tarifarios (Las Condes)'!$A:$A,0)),H2417&lt;=1000,INDEX('Pliegos Tarifarios (Las Condes)'!$H:$H,MATCH($B2417,'Pliegos Tarifarios (Las Condes)'!$A:$A,0)),H2417&lt;=5000,INDEX('Pliegos Tarifarios (Las Condes)'!$I:$I,MATCH($B2417,'Pliegos Tarifarios (Las Condes)'!$A:$A,0)),H2417&gt;5000,INDEX('Pliegos Tarifarios (Las Condes)'!$J:$J,MATCH($B2417,'Pliegos Tarifarios (Las Condes)'!$A:$A,0)))/1.19</f>
        <v>1772.3907765546221</v>
      </c>
      <c r="R2417" s="19">
        <f>INDEX('Pliegos Tarifarios (Las Condes)'!$K:$K,MATCH($B2417,'Pliegos Tarifarios (Las Condes)'!$A:$A,0))</f>
        <v>724.74800000000005</v>
      </c>
      <c r="S2417" s="21">
        <f t="shared" si="114"/>
        <v>138646.63945565463</v>
      </c>
      <c r="T2417" s="21">
        <f t="shared" si="115"/>
        <v>26342.86149657438</v>
      </c>
      <c r="U2417" s="19">
        <v>0</v>
      </c>
      <c r="V2417" s="21">
        <f t="shared" si="116"/>
        <v>164989.50095222902</v>
      </c>
    </row>
    <row r="2418" spans="1:22" x14ac:dyDescent="0.3">
      <c r="A2418" s="7" t="s">
        <v>145</v>
      </c>
      <c r="B2418" s="7">
        <v>6</v>
      </c>
      <c r="C2418" s="8" t="s">
        <v>186</v>
      </c>
      <c r="D2418" s="7" t="s">
        <v>504</v>
      </c>
      <c r="E2418" s="7" t="s">
        <v>121</v>
      </c>
      <c r="F2418" s="8" t="s">
        <v>505</v>
      </c>
      <c r="G2418" s="7" t="s">
        <v>16</v>
      </c>
      <c r="H2418" s="9">
        <v>755.51049999999998</v>
      </c>
      <c r="I2418" s="9">
        <v>2.1459000000000001</v>
      </c>
      <c r="J2418" s="9">
        <v>2.0182000000000002</v>
      </c>
      <c r="K2418" s="10">
        <v>0.94049116920639364</v>
      </c>
      <c r="L2418" s="9">
        <v>24.37</v>
      </c>
      <c r="M2418" s="19">
        <f>H2418*INDEX('Pliegos Tarifarios (Las Condes)'!$B:$B,MATCH($B2418,'Pliegos Tarifarios (Las Condes)'!$A:$A,0))</f>
        <v>89783.356798999986</v>
      </c>
      <c r="N2418" s="19">
        <f>I2418*INDEX('Pliegos Tarifarios (Las Condes)'!$C:$C,MATCH($B2418,'Pliegos Tarifarios (Las Condes)'!$A:$A,0))</f>
        <v>7426.0049745000006</v>
      </c>
      <c r="O2418" s="19">
        <f>J2418*INDEX('Pliegos Tarifarios (Las Condes)'!$D:$D,MATCH($B2418,'Pliegos Tarifarios (Las Condes)'!$A:$A,0))</f>
        <v>28586.852427800004</v>
      </c>
      <c r="P2418" s="19">
        <f>H2418*INDEX('Pliegos Tarifarios (Las Condes)'!$E:$E,MATCH($B2418,'Pliegos Tarifarios (Las Condes)'!$A:$A,0))</f>
        <v>9770.2617859999991</v>
      </c>
      <c r="Q2418" s="19" cm="1">
        <f t="array" ref="Q2418">H2418*_xlfn.IFS(H2418&lt;=350,INDEX('Pliegos Tarifarios (Las Condes)'!$F:$F,MATCH($B2418,'Pliegos Tarifarios (Las Condes)'!$A:$A,0)),H2418&lt;=500,INDEX('Pliegos Tarifarios (Las Condes)'!$G:$G,MATCH($B2418,'Pliegos Tarifarios (Las Condes)'!$A:$A,0)),H2418&lt;=1000,INDEX('Pliegos Tarifarios (Las Condes)'!$H:$H,MATCH($B2418,'Pliegos Tarifarios (Las Condes)'!$A:$A,0)),H2418&lt;=5000,INDEX('Pliegos Tarifarios (Las Condes)'!$I:$I,MATCH($B2418,'Pliegos Tarifarios (Las Condes)'!$A:$A,0)),H2418&gt;5000,INDEX('Pliegos Tarifarios (Las Condes)'!$J:$J,MATCH($B2418,'Pliegos Tarifarios (Las Condes)'!$A:$A,0)))/1.19</f>
        <v>1771.9578197478995</v>
      </c>
      <c r="R2418" s="19">
        <f>INDEX('Pliegos Tarifarios (Las Condes)'!$K:$K,MATCH($B2418,'Pliegos Tarifarios (Las Condes)'!$A:$A,0))</f>
        <v>724.74800000000005</v>
      </c>
      <c r="S2418" s="21">
        <f t="shared" si="114"/>
        <v>138063.18180704789</v>
      </c>
      <c r="T2418" s="21">
        <f t="shared" si="115"/>
        <v>26232.004543339099</v>
      </c>
      <c r="U2418" s="19">
        <v>0</v>
      </c>
      <c r="V2418" s="21">
        <f t="shared" si="116"/>
        <v>164295.186350387</v>
      </c>
    </row>
    <row r="2419" spans="1:22" x14ac:dyDescent="0.3">
      <c r="A2419" s="7" t="s">
        <v>145</v>
      </c>
      <c r="B2419" s="7">
        <v>6</v>
      </c>
      <c r="C2419" s="8" t="s">
        <v>186</v>
      </c>
      <c r="D2419" s="7" t="s">
        <v>506</v>
      </c>
      <c r="E2419" s="7" t="s">
        <v>121</v>
      </c>
      <c r="F2419" s="8" t="s">
        <v>507</v>
      </c>
      <c r="G2419" s="7" t="s">
        <v>16</v>
      </c>
      <c r="H2419" s="9">
        <v>752.48289999999997</v>
      </c>
      <c r="I2419" s="9">
        <v>2.1303999999999998</v>
      </c>
      <c r="J2419" s="9">
        <v>2.1303999999999998</v>
      </c>
      <c r="K2419" s="10">
        <v>1</v>
      </c>
      <c r="L2419" s="9">
        <v>24.27</v>
      </c>
      <c r="M2419" s="19">
        <f>H2419*INDEX('Pliegos Tarifarios (Las Condes)'!$B:$B,MATCH($B2419,'Pliegos Tarifarios (Las Condes)'!$A:$A,0))</f>
        <v>89423.562870199996</v>
      </c>
      <c r="N2419" s="19">
        <f>I2419*INDEX('Pliegos Tarifarios (Las Condes)'!$C:$C,MATCH($B2419,'Pliegos Tarifarios (Las Condes)'!$A:$A,0))</f>
        <v>7372.3663719999995</v>
      </c>
      <c r="O2419" s="19">
        <f>J2419*INDEX('Pliegos Tarifarios (Las Condes)'!$D:$D,MATCH($B2419,'Pliegos Tarifarios (Las Condes)'!$A:$A,0))</f>
        <v>30176.112581599999</v>
      </c>
      <c r="P2419" s="19">
        <f>H2419*INDEX('Pliegos Tarifarios (Las Condes)'!$E:$E,MATCH($B2419,'Pliegos Tarifarios (Las Condes)'!$A:$A,0))</f>
        <v>9731.1088627999998</v>
      </c>
      <c r="Q2419" s="19" cm="1">
        <f t="array" ref="Q2419">H2419*_xlfn.IFS(H2419&lt;=350,INDEX('Pliegos Tarifarios (Las Condes)'!$F:$F,MATCH($B2419,'Pliegos Tarifarios (Las Condes)'!$A:$A,0)),H2419&lt;=500,INDEX('Pliegos Tarifarios (Las Condes)'!$G:$G,MATCH($B2419,'Pliegos Tarifarios (Las Condes)'!$A:$A,0)),H2419&lt;=1000,INDEX('Pliegos Tarifarios (Las Condes)'!$H:$H,MATCH($B2419,'Pliegos Tarifarios (Las Condes)'!$A:$A,0)),H2419&lt;=5000,INDEX('Pliegos Tarifarios (Las Condes)'!$I:$I,MATCH($B2419,'Pliegos Tarifarios (Las Condes)'!$A:$A,0)),H2419&gt;5000,INDEX('Pliegos Tarifarios (Las Condes)'!$J:$J,MATCH($B2419,'Pliegos Tarifarios (Las Condes)'!$A:$A,0)))/1.19</f>
        <v>1764.8569528571431</v>
      </c>
      <c r="R2419" s="19">
        <f>INDEX('Pliegos Tarifarios (Las Condes)'!$K:$K,MATCH($B2419,'Pliegos Tarifarios (Las Condes)'!$A:$A,0))</f>
        <v>724.74800000000005</v>
      </c>
      <c r="S2419" s="21">
        <f t="shared" si="114"/>
        <v>139192.75563945714</v>
      </c>
      <c r="T2419" s="21">
        <f t="shared" si="115"/>
        <v>26446.623571496857</v>
      </c>
      <c r="U2419" s="19">
        <v>0</v>
      </c>
      <c r="V2419" s="21">
        <f t="shared" si="116"/>
        <v>165639.37921095401</v>
      </c>
    </row>
    <row r="2420" spans="1:22" x14ac:dyDescent="0.3">
      <c r="A2420" s="7" t="s">
        <v>145</v>
      </c>
      <c r="B2420" s="7">
        <v>6</v>
      </c>
      <c r="C2420" s="8" t="s">
        <v>186</v>
      </c>
      <c r="D2420" s="7" t="s">
        <v>508</v>
      </c>
      <c r="E2420" s="7" t="s">
        <v>121</v>
      </c>
      <c r="F2420" s="8" t="s">
        <v>509</v>
      </c>
      <c r="G2420" s="7" t="s">
        <v>16</v>
      </c>
      <c r="H2420" s="9">
        <v>757.85709999999995</v>
      </c>
      <c r="I2420" s="9">
        <v>2.1375000000000002</v>
      </c>
      <c r="J2420" s="9">
        <v>2.1375000000000002</v>
      </c>
      <c r="K2420" s="10">
        <v>1</v>
      </c>
      <c r="L2420" s="9">
        <v>24.45</v>
      </c>
      <c r="M2420" s="19">
        <f>H2420*INDEX('Pliegos Tarifarios (Las Condes)'!$B:$B,MATCH($B2420,'Pliegos Tarifarios (Las Condes)'!$A:$A,0))</f>
        <v>90062.222049799995</v>
      </c>
      <c r="N2420" s="19">
        <f>I2420*INDEX('Pliegos Tarifarios (Las Condes)'!$C:$C,MATCH($B2420,'Pliegos Tarifarios (Las Condes)'!$A:$A,0))</f>
        <v>7396.9363125</v>
      </c>
      <c r="O2420" s="19">
        <f>J2420*INDEX('Pliegos Tarifarios (Las Condes)'!$D:$D,MATCH($B2420,'Pliegos Tarifarios (Las Condes)'!$A:$A,0))</f>
        <v>30276.680737500003</v>
      </c>
      <c r="P2420" s="19">
        <f>H2420*INDEX('Pliegos Tarifarios (Las Condes)'!$E:$E,MATCH($B2420,'Pliegos Tarifarios (Las Condes)'!$A:$A,0))</f>
        <v>9800.6080172000002</v>
      </c>
      <c r="Q2420" s="19" cm="1">
        <f t="array" ref="Q2420">H2420*_xlfn.IFS(H2420&lt;=350,INDEX('Pliegos Tarifarios (Las Condes)'!$F:$F,MATCH($B2420,'Pliegos Tarifarios (Las Condes)'!$A:$A,0)),H2420&lt;=500,INDEX('Pliegos Tarifarios (Las Condes)'!$G:$G,MATCH($B2420,'Pliegos Tarifarios (Las Condes)'!$A:$A,0)),H2420&lt;=1000,INDEX('Pliegos Tarifarios (Las Condes)'!$H:$H,MATCH($B2420,'Pliegos Tarifarios (Las Condes)'!$A:$A,0)),H2420&lt;=5000,INDEX('Pliegos Tarifarios (Las Condes)'!$I:$I,MATCH($B2420,'Pliegos Tarifarios (Las Condes)'!$A:$A,0)),H2420&gt;5000,INDEX('Pliegos Tarifarios (Las Condes)'!$J:$J,MATCH($B2420,'Pliegos Tarifarios (Las Condes)'!$A:$A,0)))/1.19</f>
        <v>1777.4614841176474</v>
      </c>
      <c r="R2420" s="19">
        <f>INDEX('Pliegos Tarifarios (Las Condes)'!$K:$K,MATCH($B2420,'Pliegos Tarifarios (Las Condes)'!$A:$A,0))</f>
        <v>724.74800000000005</v>
      </c>
      <c r="S2420" s="21">
        <f t="shared" si="114"/>
        <v>140038.65660111763</v>
      </c>
      <c r="T2420" s="21">
        <f t="shared" si="115"/>
        <v>26607.34475421235</v>
      </c>
      <c r="U2420" s="19">
        <v>0</v>
      </c>
      <c r="V2420" s="21">
        <f t="shared" si="116"/>
        <v>166646.00135532999</v>
      </c>
    </row>
    <row r="2421" spans="1:22" x14ac:dyDescent="0.3">
      <c r="A2421" s="7" t="s">
        <v>145</v>
      </c>
      <c r="B2421" s="7">
        <v>6</v>
      </c>
      <c r="C2421" s="8" t="s">
        <v>186</v>
      </c>
      <c r="D2421" s="7" t="s">
        <v>510</v>
      </c>
      <c r="E2421" s="7" t="s">
        <v>121</v>
      </c>
      <c r="F2421" s="8" t="s">
        <v>511</v>
      </c>
      <c r="G2421" s="7" t="s">
        <v>16</v>
      </c>
      <c r="H2421" s="9">
        <v>753.04190000000006</v>
      </c>
      <c r="I2421" s="9">
        <v>2.0806</v>
      </c>
      <c r="J2421" s="9">
        <v>2.0712000000000002</v>
      </c>
      <c r="K2421" s="10">
        <v>0.99548207247909259</v>
      </c>
      <c r="L2421" s="9">
        <v>24.29</v>
      </c>
      <c r="M2421" s="19">
        <f>H2421*INDEX('Pliegos Tarifarios (Las Condes)'!$B:$B,MATCH($B2421,'Pliegos Tarifarios (Las Condes)'!$A:$A,0))</f>
        <v>89489.993312200007</v>
      </c>
      <c r="N2421" s="19">
        <f>I2421*INDEX('Pliegos Tarifarios (Las Condes)'!$C:$C,MATCH($B2421,'Pliegos Tarifarios (Las Condes)'!$A:$A,0))</f>
        <v>7200.0307329999996</v>
      </c>
      <c r="O2421" s="19">
        <f>J2421*INDEX('Pliegos Tarifarios (Las Condes)'!$D:$D,MATCH($B2421,'Pliegos Tarifarios (Las Condes)'!$A:$A,0))</f>
        <v>29337.572464800003</v>
      </c>
      <c r="P2421" s="19">
        <f>H2421*INDEX('Pliegos Tarifarios (Las Condes)'!$E:$E,MATCH($B2421,'Pliegos Tarifarios (Las Condes)'!$A:$A,0))</f>
        <v>9738.3378508000005</v>
      </c>
      <c r="Q2421" s="19" cm="1">
        <f t="array" ref="Q2421">H2421*_xlfn.IFS(H2421&lt;=350,INDEX('Pliegos Tarifarios (Las Condes)'!$F:$F,MATCH($B2421,'Pliegos Tarifarios (Las Condes)'!$A:$A,0)),H2421&lt;=500,INDEX('Pliegos Tarifarios (Las Condes)'!$G:$G,MATCH($B2421,'Pliegos Tarifarios (Las Condes)'!$A:$A,0)),H2421&lt;=1000,INDEX('Pliegos Tarifarios (Las Condes)'!$H:$H,MATCH($B2421,'Pliegos Tarifarios (Las Condes)'!$A:$A,0)),H2421&lt;=5000,INDEX('Pliegos Tarifarios (Las Condes)'!$I:$I,MATCH($B2421,'Pliegos Tarifarios (Las Condes)'!$A:$A,0)),H2421&gt;5000,INDEX('Pliegos Tarifarios (Las Condes)'!$J:$J,MATCH($B2421,'Pliegos Tarifarios (Las Condes)'!$A:$A,0)))/1.19</f>
        <v>1766.1680192436982</v>
      </c>
      <c r="R2421" s="19">
        <f>INDEX('Pliegos Tarifarios (Las Condes)'!$K:$K,MATCH($B2421,'Pliegos Tarifarios (Las Condes)'!$A:$A,0))</f>
        <v>724.74800000000005</v>
      </c>
      <c r="S2421" s="21">
        <f t="shared" si="114"/>
        <v>138256.85038004367</v>
      </c>
      <c r="T2421" s="21">
        <f t="shared" si="115"/>
        <v>26268.8015722083</v>
      </c>
      <c r="U2421" s="19">
        <v>0</v>
      </c>
      <c r="V2421" s="21">
        <f t="shared" si="116"/>
        <v>164525.65195225197</v>
      </c>
    </row>
    <row r="2422" spans="1:22" x14ac:dyDescent="0.3">
      <c r="A2422" s="7" t="s">
        <v>145</v>
      </c>
      <c r="B2422" s="7">
        <v>6</v>
      </c>
      <c r="C2422" s="8" t="s">
        <v>186</v>
      </c>
      <c r="D2422" s="7" t="s">
        <v>512</v>
      </c>
      <c r="E2422" s="7" t="s">
        <v>121</v>
      </c>
      <c r="F2422" s="8" t="s">
        <v>513</v>
      </c>
      <c r="G2422" s="7" t="s">
        <v>16</v>
      </c>
      <c r="H2422" s="9">
        <v>754.78470000000004</v>
      </c>
      <c r="I2422" s="9">
        <v>2.1282999999999999</v>
      </c>
      <c r="J2422" s="9">
        <v>2.1229</v>
      </c>
      <c r="K2422" s="10">
        <v>0.99746276370812392</v>
      </c>
      <c r="L2422" s="9">
        <v>24.35</v>
      </c>
      <c r="M2422" s="19">
        <f>H2422*INDEX('Pliegos Tarifarios (Las Condes)'!$B:$B,MATCH($B2422,'Pliegos Tarifarios (Las Condes)'!$A:$A,0))</f>
        <v>89697.104178599999</v>
      </c>
      <c r="N2422" s="19">
        <f>I2422*INDEX('Pliegos Tarifarios (Las Condes)'!$C:$C,MATCH($B2422,'Pliegos Tarifarios (Las Condes)'!$A:$A,0))</f>
        <v>7365.0992064999991</v>
      </c>
      <c r="O2422" s="19">
        <f>J2422*INDEX('Pliegos Tarifarios (Las Condes)'!$D:$D,MATCH($B2422,'Pliegos Tarifarios (Las Condes)'!$A:$A,0))</f>
        <v>30069.878614100002</v>
      </c>
      <c r="P2422" s="19">
        <f>H2422*INDEX('Pliegos Tarifarios (Las Condes)'!$E:$E,MATCH($B2422,'Pliegos Tarifarios (Las Condes)'!$A:$A,0))</f>
        <v>9760.8757404000007</v>
      </c>
      <c r="Q2422" s="19" cm="1">
        <f t="array" ref="Q2422">H2422*_xlfn.IFS(H2422&lt;=350,INDEX('Pliegos Tarifarios (Las Condes)'!$F:$F,MATCH($B2422,'Pliegos Tarifarios (Las Condes)'!$A:$A,0)),H2422&lt;=500,INDEX('Pliegos Tarifarios (Las Condes)'!$G:$G,MATCH($B2422,'Pliegos Tarifarios (Las Condes)'!$A:$A,0)),H2422&lt;=1000,INDEX('Pliegos Tarifarios (Las Condes)'!$H:$H,MATCH($B2422,'Pliegos Tarifarios (Las Condes)'!$A:$A,0)),H2422&lt;=5000,INDEX('Pliegos Tarifarios (Las Condes)'!$I:$I,MATCH($B2422,'Pliegos Tarifarios (Las Condes)'!$A:$A,0)),H2422&gt;5000,INDEX('Pliegos Tarifarios (Las Condes)'!$J:$J,MATCH($B2422,'Pliegos Tarifarios (Las Condes)'!$A:$A,0)))/1.19</f>
        <v>1770.2555442857147</v>
      </c>
      <c r="R2422" s="19">
        <f>INDEX('Pliegos Tarifarios (Las Condes)'!$K:$K,MATCH($B2422,'Pliegos Tarifarios (Las Condes)'!$A:$A,0))</f>
        <v>724.74800000000005</v>
      </c>
      <c r="S2422" s="21">
        <f t="shared" si="114"/>
        <v>139387.96128388573</v>
      </c>
      <c r="T2422" s="21">
        <f t="shared" si="115"/>
        <v>26483.712643938288</v>
      </c>
      <c r="U2422" s="19">
        <v>0</v>
      </c>
      <c r="V2422" s="21">
        <f t="shared" si="116"/>
        <v>165871.67392782401</v>
      </c>
    </row>
    <row r="2423" spans="1:22" x14ac:dyDescent="0.3">
      <c r="A2423" s="7" t="s">
        <v>145</v>
      </c>
      <c r="B2423" s="7">
        <v>6</v>
      </c>
      <c r="C2423" s="8" t="s">
        <v>186</v>
      </c>
      <c r="D2423" s="7" t="s">
        <v>514</v>
      </c>
      <c r="E2423" s="7" t="s">
        <v>121</v>
      </c>
      <c r="F2423" s="8" t="s">
        <v>515</v>
      </c>
      <c r="G2423" s="7" t="s">
        <v>16</v>
      </c>
      <c r="H2423" s="9">
        <v>755.91949999999997</v>
      </c>
      <c r="I2423" s="9">
        <v>2.1212</v>
      </c>
      <c r="J2423" s="9">
        <v>2.0579999999999998</v>
      </c>
      <c r="K2423" s="10">
        <v>0.97020554403168013</v>
      </c>
      <c r="L2423" s="9">
        <v>24.38</v>
      </c>
      <c r="M2423" s="19">
        <f>H2423*INDEX('Pliegos Tarifarios (Las Condes)'!$B:$B,MATCH($B2423,'Pliegos Tarifarios (Las Condes)'!$A:$A,0))</f>
        <v>89831.961540999997</v>
      </c>
      <c r="N2423" s="19">
        <f>I2423*INDEX('Pliegos Tarifarios (Las Condes)'!$C:$C,MATCH($B2423,'Pliegos Tarifarios (Las Condes)'!$A:$A,0))</f>
        <v>7340.5292659999996</v>
      </c>
      <c r="O2423" s="19">
        <f>J2423*INDEX('Pliegos Tarifarios (Las Condes)'!$D:$D,MATCH($B2423,'Pliegos Tarifarios (Las Condes)'!$A:$A,0))</f>
        <v>29150.600682</v>
      </c>
      <c r="P2423" s="19">
        <f>H2423*INDEX('Pliegos Tarifarios (Las Condes)'!$E:$E,MATCH($B2423,'Pliegos Tarifarios (Las Condes)'!$A:$A,0))</f>
        <v>9775.5509739999998</v>
      </c>
      <c r="Q2423" s="19" cm="1">
        <f t="array" ref="Q2423">H2423*_xlfn.IFS(H2423&lt;=350,INDEX('Pliegos Tarifarios (Las Condes)'!$F:$F,MATCH($B2423,'Pliegos Tarifarios (Las Condes)'!$A:$A,0)),H2423&lt;=500,INDEX('Pliegos Tarifarios (Las Condes)'!$G:$G,MATCH($B2423,'Pliegos Tarifarios (Las Condes)'!$A:$A,0)),H2423&lt;=1000,INDEX('Pliegos Tarifarios (Las Condes)'!$H:$H,MATCH($B2423,'Pliegos Tarifarios (Las Condes)'!$A:$A,0)),H2423&lt;=5000,INDEX('Pliegos Tarifarios (Las Condes)'!$I:$I,MATCH($B2423,'Pliegos Tarifarios (Las Condes)'!$A:$A,0)),H2423&gt;5000,INDEX('Pliegos Tarifarios (Las Condes)'!$J:$J,MATCH($B2423,'Pliegos Tarifarios (Las Condes)'!$A:$A,0)))/1.19</f>
        <v>1772.9170794117647</v>
      </c>
      <c r="R2423" s="19">
        <f>INDEX('Pliegos Tarifarios (Las Condes)'!$K:$K,MATCH($B2423,'Pliegos Tarifarios (Las Condes)'!$A:$A,0))</f>
        <v>724.74800000000005</v>
      </c>
      <c r="S2423" s="21">
        <f t="shared" si="114"/>
        <v>138596.30754241176</v>
      </c>
      <c r="T2423" s="21">
        <f t="shared" si="115"/>
        <v>26333.298433058233</v>
      </c>
      <c r="U2423" s="19">
        <v>0</v>
      </c>
      <c r="V2423" s="21">
        <f t="shared" si="116"/>
        <v>164929.60597546998</v>
      </c>
    </row>
    <row r="2424" spans="1:22" x14ac:dyDescent="0.3">
      <c r="A2424" s="7" t="s">
        <v>145</v>
      </c>
      <c r="B2424" s="7">
        <v>6</v>
      </c>
      <c r="C2424" s="8" t="s">
        <v>186</v>
      </c>
      <c r="D2424" s="7" t="s">
        <v>516</v>
      </c>
      <c r="E2424" s="7" t="s">
        <v>121</v>
      </c>
      <c r="F2424" s="8" t="s">
        <v>517</v>
      </c>
      <c r="G2424" s="7" t="s">
        <v>16</v>
      </c>
      <c r="H2424" s="9">
        <v>755.9547</v>
      </c>
      <c r="I2424" s="9">
        <v>2.1061000000000001</v>
      </c>
      <c r="J2424" s="9">
        <v>2.0669</v>
      </c>
      <c r="K2424" s="10">
        <v>0.98138739850909262</v>
      </c>
      <c r="L2424" s="9">
        <v>24.39</v>
      </c>
      <c r="M2424" s="19">
        <f>H2424*INDEX('Pliegos Tarifarios (Las Condes)'!$B:$B,MATCH($B2424,'Pliegos Tarifarios (Las Condes)'!$A:$A,0))</f>
        <v>89836.144638600003</v>
      </c>
      <c r="N2424" s="19">
        <f>I2424*INDEX('Pliegos Tarifarios (Las Condes)'!$C:$C,MATCH($B2424,'Pliegos Tarifarios (Las Condes)'!$A:$A,0))</f>
        <v>7288.2748855</v>
      </c>
      <c r="O2424" s="19">
        <f>J2424*INDEX('Pliegos Tarifarios (Las Condes)'!$D:$D,MATCH($B2424,'Pliegos Tarifarios (Las Condes)'!$A:$A,0))</f>
        <v>29276.664990100002</v>
      </c>
      <c r="P2424" s="19">
        <f>H2424*INDEX('Pliegos Tarifarios (Las Condes)'!$E:$E,MATCH($B2424,'Pliegos Tarifarios (Las Condes)'!$A:$A,0))</f>
        <v>9776.0061803999997</v>
      </c>
      <c r="Q2424" s="19" cm="1">
        <f t="array" ref="Q2424">H2424*_xlfn.IFS(H2424&lt;=350,INDEX('Pliegos Tarifarios (Las Condes)'!$F:$F,MATCH($B2424,'Pliegos Tarifarios (Las Condes)'!$A:$A,0)),H2424&lt;=500,INDEX('Pliegos Tarifarios (Las Condes)'!$G:$G,MATCH($B2424,'Pliegos Tarifarios (Las Condes)'!$A:$A,0)),H2424&lt;=1000,INDEX('Pliegos Tarifarios (Las Condes)'!$H:$H,MATCH($B2424,'Pliegos Tarifarios (Las Condes)'!$A:$A,0)),H2424&lt;=5000,INDEX('Pliegos Tarifarios (Las Condes)'!$I:$I,MATCH($B2424,'Pliegos Tarifarios (Las Condes)'!$A:$A,0)),H2424&gt;5000,INDEX('Pliegos Tarifarios (Las Condes)'!$J:$J,MATCH($B2424,'Pliegos Tarifarios (Las Condes)'!$A:$A,0)))/1.19</f>
        <v>1772.9996367226893</v>
      </c>
      <c r="R2424" s="19">
        <f>INDEX('Pliegos Tarifarios (Las Condes)'!$K:$K,MATCH($B2424,'Pliegos Tarifarios (Las Condes)'!$A:$A,0))</f>
        <v>724.74800000000005</v>
      </c>
      <c r="S2424" s="21">
        <f t="shared" si="114"/>
        <v>138674.83833132271</v>
      </c>
      <c r="T2424" s="21">
        <f t="shared" si="115"/>
        <v>26348.219282951315</v>
      </c>
      <c r="U2424" s="19">
        <v>0</v>
      </c>
      <c r="V2424" s="21">
        <f t="shared" si="116"/>
        <v>165023.05761427403</v>
      </c>
    </row>
    <row r="2425" spans="1:22" x14ac:dyDescent="0.3">
      <c r="A2425" s="7" t="s">
        <v>145</v>
      </c>
      <c r="B2425" s="7">
        <v>6</v>
      </c>
      <c r="C2425" s="8" t="s">
        <v>186</v>
      </c>
      <c r="D2425" s="7" t="s">
        <v>518</v>
      </c>
      <c r="E2425" s="7" t="s">
        <v>121</v>
      </c>
      <c r="F2425" s="8" t="s">
        <v>519</v>
      </c>
      <c r="G2425" s="7" t="s">
        <v>16</v>
      </c>
      <c r="H2425" s="9">
        <v>755.38319999999999</v>
      </c>
      <c r="I2425" s="9">
        <v>2.1118000000000001</v>
      </c>
      <c r="J2425" s="9">
        <v>2.1118000000000001</v>
      </c>
      <c r="K2425" s="10">
        <v>1</v>
      </c>
      <c r="L2425" s="9">
        <v>24.37</v>
      </c>
      <c r="M2425" s="19">
        <f>H2425*INDEX('Pliegos Tarifarios (Las Condes)'!$B:$B,MATCH($B2425,'Pliegos Tarifarios (Las Condes)'!$A:$A,0))</f>
        <v>89768.228721599997</v>
      </c>
      <c r="N2425" s="19">
        <f>I2425*INDEX('Pliegos Tarifarios (Las Condes)'!$C:$C,MATCH($B2425,'Pliegos Tarifarios (Las Condes)'!$A:$A,0))</f>
        <v>7308.0000490000002</v>
      </c>
      <c r="O2425" s="19">
        <f>J2425*INDEX('Pliegos Tarifarios (Las Condes)'!$D:$D,MATCH($B2425,'Pliegos Tarifarios (Las Condes)'!$A:$A,0))</f>
        <v>29912.652342200003</v>
      </c>
      <c r="P2425" s="19">
        <f>H2425*INDEX('Pliegos Tarifarios (Las Condes)'!$E:$E,MATCH($B2425,'Pliegos Tarifarios (Las Condes)'!$A:$A,0))</f>
        <v>9768.6155424000008</v>
      </c>
      <c r="Q2425" s="19" cm="1">
        <f t="array" ref="Q2425">H2425*_xlfn.IFS(H2425&lt;=350,INDEX('Pliegos Tarifarios (Las Condes)'!$F:$F,MATCH($B2425,'Pliegos Tarifarios (Las Condes)'!$A:$A,0)),H2425&lt;=500,INDEX('Pliegos Tarifarios (Las Condes)'!$G:$G,MATCH($B2425,'Pliegos Tarifarios (Las Condes)'!$A:$A,0)),H2425&lt;=1000,INDEX('Pliegos Tarifarios (Las Condes)'!$H:$H,MATCH($B2425,'Pliegos Tarifarios (Las Condes)'!$A:$A,0)),H2425&lt;=5000,INDEX('Pliegos Tarifarios (Las Condes)'!$I:$I,MATCH($B2425,'Pliegos Tarifarios (Las Condes)'!$A:$A,0)),H2425&gt;5000,INDEX('Pliegos Tarifarios (Las Condes)'!$J:$J,MATCH($B2425,'Pliegos Tarifarios (Las Condes)'!$A:$A,0)))/1.19</f>
        <v>1771.659253109244</v>
      </c>
      <c r="R2425" s="19">
        <f>INDEX('Pliegos Tarifarios (Las Condes)'!$K:$K,MATCH($B2425,'Pliegos Tarifarios (Las Condes)'!$A:$A,0))</f>
        <v>724.74800000000005</v>
      </c>
      <c r="S2425" s="21">
        <f t="shared" si="114"/>
        <v>139253.90390830924</v>
      </c>
      <c r="T2425" s="21">
        <f t="shared" si="115"/>
        <v>26458.241742578753</v>
      </c>
      <c r="U2425" s="19">
        <v>0</v>
      </c>
      <c r="V2425" s="21">
        <f t="shared" si="116"/>
        <v>165712.14565088798</v>
      </c>
    </row>
    <row r="2426" spans="1:22" x14ac:dyDescent="0.3">
      <c r="A2426" s="7" t="s">
        <v>145</v>
      </c>
      <c r="B2426" s="7">
        <v>6</v>
      </c>
      <c r="C2426" s="8" t="s">
        <v>186</v>
      </c>
      <c r="D2426" s="7" t="s">
        <v>520</v>
      </c>
      <c r="E2426" s="7" t="s">
        <v>121</v>
      </c>
      <c r="F2426" s="8" t="s">
        <v>521</v>
      </c>
      <c r="G2426" s="7" t="s">
        <v>16</v>
      </c>
      <c r="H2426" s="9">
        <v>753.90769999999998</v>
      </c>
      <c r="I2426" s="9">
        <v>2.1236999999999999</v>
      </c>
      <c r="J2426" s="9">
        <v>2.0829</v>
      </c>
      <c r="K2426" s="10">
        <v>0.98078824692753219</v>
      </c>
      <c r="L2426" s="9">
        <v>24.32</v>
      </c>
      <c r="M2426" s="19">
        <f>H2426*INDEX('Pliegos Tarifarios (Las Condes)'!$B:$B,MATCH($B2426,'Pliegos Tarifarios (Las Condes)'!$A:$A,0))</f>
        <v>89592.88325259999</v>
      </c>
      <c r="N2426" s="19">
        <f>I2426*INDEX('Pliegos Tarifarios (Las Condes)'!$C:$C,MATCH($B2426,'Pliegos Tarifarios (Las Condes)'!$A:$A,0))</f>
        <v>7349.1806534999996</v>
      </c>
      <c r="O2426" s="19">
        <f>J2426*INDEX('Pliegos Tarifarios (Las Condes)'!$D:$D,MATCH($B2426,'Pliegos Tarifarios (Las Condes)'!$A:$A,0))</f>
        <v>29503.2974541</v>
      </c>
      <c r="P2426" s="19">
        <f>H2426*INDEX('Pliegos Tarifarios (Las Condes)'!$E:$E,MATCH($B2426,'Pliegos Tarifarios (Las Condes)'!$A:$A,0))</f>
        <v>9749.5343764000008</v>
      </c>
      <c r="Q2426" s="19" cm="1">
        <f t="array" ref="Q2426">H2426*_xlfn.IFS(H2426&lt;=350,INDEX('Pliegos Tarifarios (Las Condes)'!$F:$F,MATCH($B2426,'Pliegos Tarifarios (Las Condes)'!$A:$A,0)),H2426&lt;=500,INDEX('Pliegos Tarifarios (Las Condes)'!$G:$G,MATCH($B2426,'Pliegos Tarifarios (Las Condes)'!$A:$A,0)),H2426&lt;=1000,INDEX('Pliegos Tarifarios (Las Condes)'!$H:$H,MATCH($B2426,'Pliegos Tarifarios (Las Condes)'!$A:$A,0)),H2426&lt;=5000,INDEX('Pliegos Tarifarios (Las Condes)'!$I:$I,MATCH($B2426,'Pliegos Tarifarios (Las Condes)'!$A:$A,0)),H2426&gt;5000,INDEX('Pliegos Tarifarios (Las Condes)'!$J:$J,MATCH($B2426,'Pliegos Tarifarios (Las Condes)'!$A:$A,0)))/1.19</f>
        <v>1768.1986476470593</v>
      </c>
      <c r="R2426" s="19">
        <f>INDEX('Pliegos Tarifarios (Las Condes)'!$K:$K,MATCH($B2426,'Pliegos Tarifarios (Las Condes)'!$A:$A,0))</f>
        <v>724.74800000000005</v>
      </c>
      <c r="S2426" s="21">
        <f t="shared" si="114"/>
        <v>138687.84238424705</v>
      </c>
      <c r="T2426" s="21">
        <f t="shared" si="115"/>
        <v>26350.69005300694</v>
      </c>
      <c r="U2426" s="19">
        <v>0</v>
      </c>
      <c r="V2426" s="21">
        <f t="shared" si="116"/>
        <v>165038.53243725398</v>
      </c>
    </row>
    <row r="2427" spans="1:22" x14ac:dyDescent="0.3">
      <c r="A2427" s="7" t="s">
        <v>145</v>
      </c>
      <c r="B2427" s="7">
        <v>6</v>
      </c>
      <c r="C2427" s="8" t="s">
        <v>186</v>
      </c>
      <c r="D2427" s="7" t="s">
        <v>522</v>
      </c>
      <c r="E2427" s="7" t="s">
        <v>121</v>
      </c>
      <c r="F2427" s="8" t="s">
        <v>523</v>
      </c>
      <c r="G2427" s="7" t="s">
        <v>16</v>
      </c>
      <c r="H2427" s="9">
        <v>755.07169999999996</v>
      </c>
      <c r="I2427" s="9">
        <v>2.0952000000000002</v>
      </c>
      <c r="J2427" s="9">
        <v>2.0657999999999999</v>
      </c>
      <c r="K2427" s="10">
        <v>0.985967926689576</v>
      </c>
      <c r="L2427" s="9">
        <v>24.36</v>
      </c>
      <c r="M2427" s="19">
        <f>H2427*INDEX('Pliegos Tarifarios (Las Condes)'!$B:$B,MATCH($B2427,'Pliegos Tarifarios (Las Condes)'!$A:$A,0))</f>
        <v>89731.210684599995</v>
      </c>
      <c r="N2427" s="19">
        <f>I2427*INDEX('Pliegos Tarifarios (Las Condes)'!$C:$C,MATCH($B2427,'Pliegos Tarifarios (Las Condes)'!$A:$A,0))</f>
        <v>7250.5548360000003</v>
      </c>
      <c r="O2427" s="19">
        <f>J2427*INDEX('Pliegos Tarifarios (Las Condes)'!$D:$D,MATCH($B2427,'Pliegos Tarifarios (Las Condes)'!$A:$A,0))</f>
        <v>29261.0840082</v>
      </c>
      <c r="P2427" s="19">
        <f>H2427*INDEX('Pliegos Tarifarios (Las Condes)'!$E:$E,MATCH($B2427,'Pliegos Tarifarios (Las Condes)'!$A:$A,0))</f>
        <v>9764.5872244000002</v>
      </c>
      <c r="Q2427" s="19" cm="1">
        <f t="array" ref="Q2427">H2427*_xlfn.IFS(H2427&lt;=350,INDEX('Pliegos Tarifarios (Las Condes)'!$F:$F,MATCH($B2427,'Pliegos Tarifarios (Las Condes)'!$A:$A,0)),H2427&lt;=500,INDEX('Pliegos Tarifarios (Las Condes)'!$G:$G,MATCH($B2427,'Pliegos Tarifarios (Las Condes)'!$A:$A,0)),H2427&lt;=1000,INDEX('Pliegos Tarifarios (Las Condes)'!$H:$H,MATCH($B2427,'Pliegos Tarifarios (Las Condes)'!$A:$A,0)),H2427&lt;=5000,INDEX('Pliegos Tarifarios (Las Condes)'!$I:$I,MATCH($B2427,'Pliegos Tarifarios (Las Condes)'!$A:$A,0)),H2427&gt;5000,INDEX('Pliegos Tarifarios (Las Condes)'!$J:$J,MATCH($B2427,'Pliegos Tarifarios (Las Condes)'!$A:$A,0)))/1.19</f>
        <v>1770.9286678151261</v>
      </c>
      <c r="R2427" s="19">
        <f>INDEX('Pliegos Tarifarios (Las Condes)'!$K:$K,MATCH($B2427,'Pliegos Tarifarios (Las Condes)'!$A:$A,0))</f>
        <v>724.74800000000005</v>
      </c>
      <c r="S2427" s="21">
        <f t="shared" si="114"/>
        <v>138503.11342101512</v>
      </c>
      <c r="T2427" s="21">
        <f t="shared" si="115"/>
        <v>26315.591549992874</v>
      </c>
      <c r="U2427" s="19">
        <v>0</v>
      </c>
      <c r="V2427" s="21">
        <f t="shared" si="116"/>
        <v>164818.704971008</v>
      </c>
    </row>
    <row r="2428" spans="1:22" x14ac:dyDescent="0.3">
      <c r="A2428" s="7" t="s">
        <v>145</v>
      </c>
      <c r="B2428" s="7">
        <v>6</v>
      </c>
      <c r="C2428" s="8" t="s">
        <v>186</v>
      </c>
      <c r="D2428" s="7" t="s">
        <v>524</v>
      </c>
      <c r="E2428" s="7" t="s">
        <v>121</v>
      </c>
      <c r="F2428" s="8" t="s">
        <v>525</v>
      </c>
      <c r="G2428" s="7" t="s">
        <v>16</v>
      </c>
      <c r="H2428" s="9">
        <v>752.62549999999999</v>
      </c>
      <c r="I2428" s="9">
        <v>2.1059999999999999</v>
      </c>
      <c r="J2428" s="9">
        <v>2.0548000000000002</v>
      </c>
      <c r="K2428" s="10">
        <v>0.97568850902184245</v>
      </c>
      <c r="L2428" s="9">
        <v>24.28</v>
      </c>
      <c r="M2428" s="19">
        <f>H2428*INDEX('Pliegos Tarifarios (Las Condes)'!$B:$B,MATCH($B2428,'Pliegos Tarifarios (Las Condes)'!$A:$A,0))</f>
        <v>89440.509168999997</v>
      </c>
      <c r="N2428" s="19">
        <f>I2428*INDEX('Pliegos Tarifarios (Las Condes)'!$C:$C,MATCH($B2428,'Pliegos Tarifarios (Las Condes)'!$A:$A,0))</f>
        <v>7287.9288299999989</v>
      </c>
      <c r="O2428" s="19">
        <f>J2428*INDEX('Pliegos Tarifarios (Las Condes)'!$D:$D,MATCH($B2428,'Pliegos Tarifarios (Las Condes)'!$A:$A,0))</f>
        <v>29105.274189200005</v>
      </c>
      <c r="P2428" s="19">
        <f>H2428*INDEX('Pliegos Tarifarios (Las Condes)'!$E:$E,MATCH($B2428,'Pliegos Tarifarios (Las Condes)'!$A:$A,0))</f>
        <v>9732.9529660000007</v>
      </c>
      <c r="Q2428" s="19" cm="1">
        <f t="array" ref="Q2428">H2428*_xlfn.IFS(H2428&lt;=350,INDEX('Pliegos Tarifarios (Las Condes)'!$F:$F,MATCH($B2428,'Pliegos Tarifarios (Las Condes)'!$A:$A,0)),H2428&lt;=500,INDEX('Pliegos Tarifarios (Las Condes)'!$G:$G,MATCH($B2428,'Pliegos Tarifarios (Las Condes)'!$A:$A,0)),H2428&lt;=1000,INDEX('Pliegos Tarifarios (Las Condes)'!$H:$H,MATCH($B2428,'Pliegos Tarifarios (Las Condes)'!$A:$A,0)),H2428&lt;=5000,INDEX('Pliegos Tarifarios (Las Condes)'!$I:$I,MATCH($B2428,'Pliegos Tarifarios (Las Condes)'!$A:$A,0)),H2428&gt;5000,INDEX('Pliegos Tarifarios (Las Condes)'!$J:$J,MATCH($B2428,'Pliegos Tarifarios (Las Condes)'!$A:$A,0)))/1.19</f>
        <v>1765.1914037815127</v>
      </c>
      <c r="R2428" s="19">
        <f>INDEX('Pliegos Tarifarios (Las Condes)'!$K:$K,MATCH($B2428,'Pliegos Tarifarios (Las Condes)'!$A:$A,0))</f>
        <v>724.74800000000005</v>
      </c>
      <c r="S2428" s="21">
        <f t="shared" si="114"/>
        <v>138056.60455798151</v>
      </c>
      <c r="T2428" s="21">
        <f t="shared" si="115"/>
        <v>26230.754866016487</v>
      </c>
      <c r="U2428" s="19">
        <v>0</v>
      </c>
      <c r="V2428" s="21">
        <f t="shared" si="116"/>
        <v>164287.35942399799</v>
      </c>
    </row>
    <row r="2429" spans="1:22" x14ac:dyDescent="0.3">
      <c r="A2429" s="7" t="s">
        <v>145</v>
      </c>
      <c r="B2429" s="7">
        <v>6</v>
      </c>
      <c r="C2429" s="8" t="s">
        <v>186</v>
      </c>
      <c r="D2429" s="7" t="s">
        <v>526</v>
      </c>
      <c r="E2429" s="7" t="s">
        <v>121</v>
      </c>
      <c r="F2429" s="8" t="s">
        <v>527</v>
      </c>
      <c r="G2429" s="7" t="s">
        <v>16</v>
      </c>
      <c r="H2429" s="9">
        <v>756.26089999999999</v>
      </c>
      <c r="I2429" s="9">
        <v>2.1012</v>
      </c>
      <c r="J2429" s="9">
        <v>2.0781999999999998</v>
      </c>
      <c r="K2429" s="10">
        <v>0.98905387397677513</v>
      </c>
      <c r="L2429" s="9">
        <v>24.4</v>
      </c>
      <c r="M2429" s="19">
        <f>H2429*INDEX('Pliegos Tarifarios (Las Condes)'!$B:$B,MATCH($B2429,'Pliegos Tarifarios (Las Condes)'!$A:$A,0))</f>
        <v>89872.532834199999</v>
      </c>
      <c r="N2429" s="19">
        <f>I2429*INDEX('Pliegos Tarifarios (Las Condes)'!$C:$C,MATCH($B2429,'Pliegos Tarifarios (Las Condes)'!$A:$A,0))</f>
        <v>7271.3181659999991</v>
      </c>
      <c r="O2429" s="19">
        <f>J2429*INDEX('Pliegos Tarifarios (Las Condes)'!$D:$D,MATCH($B2429,'Pliegos Tarifarios (Las Condes)'!$A:$A,0))</f>
        <v>29436.724167799999</v>
      </c>
      <c r="P2429" s="19">
        <f>H2429*INDEX('Pliegos Tarifarios (Las Condes)'!$E:$E,MATCH($B2429,'Pliegos Tarifarios (Las Condes)'!$A:$A,0))</f>
        <v>9779.9659587999995</v>
      </c>
      <c r="Q2429" s="19" cm="1">
        <f t="array" ref="Q2429">H2429*_xlfn.IFS(H2429&lt;=350,INDEX('Pliegos Tarifarios (Las Condes)'!$F:$F,MATCH($B2429,'Pliegos Tarifarios (Las Condes)'!$A:$A,0)),H2429&lt;=500,INDEX('Pliegos Tarifarios (Las Condes)'!$G:$G,MATCH($B2429,'Pliegos Tarifarios (Las Condes)'!$A:$A,0)),H2429&lt;=1000,INDEX('Pliegos Tarifarios (Las Condes)'!$H:$H,MATCH($B2429,'Pliegos Tarifarios (Las Condes)'!$A:$A,0)),H2429&lt;=5000,INDEX('Pliegos Tarifarios (Las Condes)'!$I:$I,MATCH($B2429,'Pliegos Tarifarios (Las Condes)'!$A:$A,0)),H2429&gt;5000,INDEX('Pliegos Tarifarios (Las Condes)'!$J:$J,MATCH($B2429,'Pliegos Tarifarios (Las Condes)'!$A:$A,0)))/1.19</f>
        <v>1773.7177915126053</v>
      </c>
      <c r="R2429" s="19">
        <f>INDEX('Pliegos Tarifarios (Las Condes)'!$K:$K,MATCH($B2429,'Pliegos Tarifarios (Las Condes)'!$A:$A,0))</f>
        <v>724.74800000000005</v>
      </c>
      <c r="S2429" s="21">
        <f t="shared" si="114"/>
        <v>138859.0069183126</v>
      </c>
      <c r="T2429" s="21">
        <f t="shared" si="115"/>
        <v>26383.211314479395</v>
      </c>
      <c r="U2429" s="19">
        <v>0</v>
      </c>
      <c r="V2429" s="21">
        <f t="shared" si="116"/>
        <v>165242.21823279199</v>
      </c>
    </row>
    <row r="2430" spans="1:22" x14ac:dyDescent="0.3">
      <c r="A2430" s="7" t="s">
        <v>145</v>
      </c>
      <c r="B2430" s="7">
        <v>6</v>
      </c>
      <c r="C2430" s="8" t="s">
        <v>186</v>
      </c>
      <c r="D2430" s="7" t="s">
        <v>528</v>
      </c>
      <c r="E2430" s="7" t="s">
        <v>121</v>
      </c>
      <c r="F2430" s="8" t="s">
        <v>529</v>
      </c>
      <c r="G2430" s="7" t="s">
        <v>16</v>
      </c>
      <c r="H2430" s="9">
        <v>752.6943</v>
      </c>
      <c r="I2430" s="9">
        <v>2.1739999999999999</v>
      </c>
      <c r="J2430" s="9">
        <v>2.1739999999999999</v>
      </c>
      <c r="K2430" s="10">
        <v>1</v>
      </c>
      <c r="L2430" s="9">
        <v>24.28</v>
      </c>
      <c r="M2430" s="19">
        <f>H2430*INDEX('Pliegos Tarifarios (Las Condes)'!$B:$B,MATCH($B2430,'Pliegos Tarifarios (Las Condes)'!$A:$A,0))</f>
        <v>89448.685223399996</v>
      </c>
      <c r="N2430" s="19">
        <f>I2430*INDEX('Pliegos Tarifarios (Las Condes)'!$C:$C,MATCH($B2430,'Pliegos Tarifarios (Las Condes)'!$A:$A,0))</f>
        <v>7523.2465699999993</v>
      </c>
      <c r="O2430" s="19">
        <f>J2430*INDEX('Pliegos Tarifarios (Las Condes)'!$D:$D,MATCH($B2430,'Pliegos Tarifarios (Las Condes)'!$A:$A,0))</f>
        <v>30793.686045999999</v>
      </c>
      <c r="P2430" s="19">
        <f>H2430*INDEX('Pliegos Tarifarios (Las Condes)'!$E:$E,MATCH($B2430,'Pliegos Tarifarios (Las Condes)'!$A:$A,0))</f>
        <v>9733.8426875999994</v>
      </c>
      <c r="Q2430" s="19" cm="1">
        <f t="array" ref="Q2430">H2430*_xlfn.IFS(H2430&lt;=350,INDEX('Pliegos Tarifarios (Las Condes)'!$F:$F,MATCH($B2430,'Pliegos Tarifarios (Las Condes)'!$A:$A,0)),H2430&lt;=500,INDEX('Pliegos Tarifarios (Las Condes)'!$G:$G,MATCH($B2430,'Pliegos Tarifarios (Las Condes)'!$A:$A,0)),H2430&lt;=1000,INDEX('Pliegos Tarifarios (Las Condes)'!$H:$H,MATCH($B2430,'Pliegos Tarifarios (Las Condes)'!$A:$A,0)),H2430&lt;=5000,INDEX('Pliegos Tarifarios (Las Condes)'!$I:$I,MATCH($B2430,'Pliegos Tarifarios (Las Condes)'!$A:$A,0)),H2430&gt;5000,INDEX('Pliegos Tarifarios (Las Condes)'!$J:$J,MATCH($B2430,'Pliegos Tarifarios (Las Condes)'!$A:$A,0)))/1.19</f>
        <v>1765.3527657983195</v>
      </c>
      <c r="R2430" s="19">
        <f>INDEX('Pliegos Tarifarios (Las Condes)'!$K:$K,MATCH($B2430,'Pliegos Tarifarios (Las Condes)'!$A:$A,0))</f>
        <v>724.74800000000005</v>
      </c>
      <c r="S2430" s="21">
        <f t="shared" si="114"/>
        <v>139989.56129279829</v>
      </c>
      <c r="T2430" s="21">
        <f t="shared" si="115"/>
        <v>26598.016645631677</v>
      </c>
      <c r="U2430" s="19">
        <v>0</v>
      </c>
      <c r="V2430" s="21">
        <f t="shared" si="116"/>
        <v>166587.57793842995</v>
      </c>
    </row>
    <row r="2431" spans="1:22" x14ac:dyDescent="0.3">
      <c r="A2431" s="7" t="s">
        <v>145</v>
      </c>
      <c r="B2431" s="7">
        <v>6</v>
      </c>
      <c r="C2431" s="8" t="s">
        <v>186</v>
      </c>
      <c r="D2431" s="7" t="s">
        <v>530</v>
      </c>
      <c r="E2431" s="7" t="s">
        <v>121</v>
      </c>
      <c r="F2431" s="8" t="s">
        <v>531</v>
      </c>
      <c r="G2431" s="7" t="s">
        <v>16</v>
      </c>
      <c r="H2431" s="9">
        <v>754.57320000000004</v>
      </c>
      <c r="I2431" s="9">
        <v>2.0811000000000002</v>
      </c>
      <c r="J2431" s="9">
        <v>2.0503999999999998</v>
      </c>
      <c r="K2431" s="10">
        <v>0.98524818605545128</v>
      </c>
      <c r="L2431" s="9">
        <v>24.34</v>
      </c>
      <c r="M2431" s="19">
        <f>H2431*INDEX('Pliegos Tarifarios (Las Condes)'!$B:$B,MATCH($B2431,'Pliegos Tarifarios (Las Condes)'!$A:$A,0))</f>
        <v>89671.969941600008</v>
      </c>
      <c r="N2431" s="19">
        <f>I2431*INDEX('Pliegos Tarifarios (Las Condes)'!$C:$C,MATCH($B2431,'Pliegos Tarifarios (Las Condes)'!$A:$A,0))</f>
        <v>7201.7610105000003</v>
      </c>
      <c r="O2431" s="19">
        <f>J2431*INDEX('Pliegos Tarifarios (Las Condes)'!$D:$D,MATCH($B2431,'Pliegos Tarifarios (Las Condes)'!$A:$A,0))</f>
        <v>29042.950261599999</v>
      </c>
      <c r="P2431" s="19">
        <f>H2431*INDEX('Pliegos Tarifarios (Las Condes)'!$E:$E,MATCH($B2431,'Pliegos Tarifarios (Las Condes)'!$A:$A,0))</f>
        <v>9758.1406224000002</v>
      </c>
      <c r="Q2431" s="19" cm="1">
        <f t="array" ref="Q2431">H2431*_xlfn.IFS(H2431&lt;=350,INDEX('Pliegos Tarifarios (Las Condes)'!$F:$F,MATCH($B2431,'Pliegos Tarifarios (Las Condes)'!$A:$A,0)),H2431&lt;=500,INDEX('Pliegos Tarifarios (Las Condes)'!$G:$G,MATCH($B2431,'Pliegos Tarifarios (Las Condes)'!$A:$A,0)),H2431&lt;=1000,INDEX('Pliegos Tarifarios (Las Condes)'!$H:$H,MATCH($B2431,'Pliegos Tarifarios (Las Condes)'!$A:$A,0)),H2431&lt;=5000,INDEX('Pliegos Tarifarios (Las Condes)'!$I:$I,MATCH($B2431,'Pliegos Tarifarios (Las Condes)'!$A:$A,0)),H2431&gt;5000,INDEX('Pliegos Tarifarios (Las Condes)'!$J:$J,MATCH($B2431,'Pliegos Tarifarios (Las Condes)'!$A:$A,0)))/1.19</f>
        <v>1769.7594968067228</v>
      </c>
      <c r="R2431" s="19">
        <f>INDEX('Pliegos Tarifarios (Las Condes)'!$K:$K,MATCH($B2431,'Pliegos Tarifarios (Las Condes)'!$A:$A,0))</f>
        <v>724.74800000000005</v>
      </c>
      <c r="S2431" s="21">
        <f t="shared" si="114"/>
        <v>138169.32933290672</v>
      </c>
      <c r="T2431" s="21">
        <f t="shared" si="115"/>
        <v>26252.172573252279</v>
      </c>
      <c r="U2431" s="19">
        <v>0</v>
      </c>
      <c r="V2431" s="21">
        <f t="shared" si="116"/>
        <v>164421.50190615901</v>
      </c>
    </row>
    <row r="2432" spans="1:22" x14ac:dyDescent="0.3">
      <c r="A2432" s="7" t="s">
        <v>145</v>
      </c>
      <c r="B2432" s="7">
        <v>6</v>
      </c>
      <c r="C2432" s="8" t="s">
        <v>186</v>
      </c>
      <c r="D2432" s="7" t="s">
        <v>532</v>
      </c>
      <c r="E2432" s="7" t="s">
        <v>121</v>
      </c>
      <c r="F2432" s="8" t="s">
        <v>533</v>
      </c>
      <c r="G2432" s="7" t="s">
        <v>16</v>
      </c>
      <c r="H2432" s="9">
        <v>755.26469999999995</v>
      </c>
      <c r="I2432" s="9">
        <v>2.1055999999999999</v>
      </c>
      <c r="J2432" s="9">
        <v>2.0575999999999999</v>
      </c>
      <c r="K2432" s="10">
        <v>0.9772036474164133</v>
      </c>
      <c r="L2432" s="9">
        <v>24.36</v>
      </c>
      <c r="M2432" s="19">
        <f>H2432*INDEX('Pliegos Tarifarios (Las Condes)'!$B:$B,MATCH($B2432,'Pliegos Tarifarios (Las Condes)'!$A:$A,0))</f>
        <v>89754.146418599994</v>
      </c>
      <c r="N2432" s="19">
        <f>I2432*INDEX('Pliegos Tarifarios (Las Condes)'!$C:$C,MATCH($B2432,'Pliegos Tarifarios (Las Condes)'!$A:$A,0))</f>
        <v>7286.5446079999992</v>
      </c>
      <c r="O2432" s="19">
        <f>J2432*INDEX('Pliegos Tarifarios (Las Condes)'!$D:$D,MATCH($B2432,'Pliegos Tarifarios (Las Condes)'!$A:$A,0))</f>
        <v>29144.9348704</v>
      </c>
      <c r="P2432" s="19">
        <f>H2432*INDEX('Pliegos Tarifarios (Las Condes)'!$E:$E,MATCH($B2432,'Pliegos Tarifarios (Las Condes)'!$A:$A,0))</f>
        <v>9767.0831003999992</v>
      </c>
      <c r="Q2432" s="19" cm="1">
        <f t="array" ref="Q2432">H2432*_xlfn.IFS(H2432&lt;=350,INDEX('Pliegos Tarifarios (Las Condes)'!$F:$F,MATCH($B2432,'Pliegos Tarifarios (Las Condes)'!$A:$A,0)),H2432&lt;=500,INDEX('Pliegos Tarifarios (Las Condes)'!$G:$G,MATCH($B2432,'Pliegos Tarifarios (Las Condes)'!$A:$A,0)),H2432&lt;=1000,INDEX('Pliegos Tarifarios (Las Condes)'!$H:$H,MATCH($B2432,'Pliegos Tarifarios (Las Condes)'!$A:$A,0)),H2432&lt;=5000,INDEX('Pliegos Tarifarios (Las Condes)'!$I:$I,MATCH($B2432,'Pliegos Tarifarios (Las Condes)'!$A:$A,0)),H2432&gt;5000,INDEX('Pliegos Tarifarios (Las Condes)'!$J:$J,MATCH($B2432,'Pliegos Tarifarios (Las Condes)'!$A:$A,0)))/1.19</f>
        <v>1771.3813257983197</v>
      </c>
      <c r="R2432" s="19">
        <f>INDEX('Pliegos Tarifarios (Las Condes)'!$K:$K,MATCH($B2432,'Pliegos Tarifarios (Las Condes)'!$A:$A,0))</f>
        <v>724.74800000000005</v>
      </c>
      <c r="S2432" s="21">
        <f t="shared" si="114"/>
        <v>138448.83832319829</v>
      </c>
      <c r="T2432" s="21">
        <f t="shared" si="115"/>
        <v>26305.279281407675</v>
      </c>
      <c r="U2432" s="19">
        <v>0</v>
      </c>
      <c r="V2432" s="21">
        <f t="shared" si="116"/>
        <v>164754.11760460597</v>
      </c>
    </row>
    <row r="2433" spans="1:22" x14ac:dyDescent="0.3">
      <c r="A2433" s="7" t="s">
        <v>145</v>
      </c>
      <c r="B2433" s="7">
        <v>6</v>
      </c>
      <c r="C2433" s="8" t="s">
        <v>186</v>
      </c>
      <c r="D2433" s="7" t="s">
        <v>534</v>
      </c>
      <c r="E2433" s="7" t="s">
        <v>121</v>
      </c>
      <c r="F2433" s="8" t="s">
        <v>535</v>
      </c>
      <c r="G2433" s="7" t="s">
        <v>16</v>
      </c>
      <c r="H2433" s="9">
        <v>753.6771</v>
      </c>
      <c r="I2433" s="9">
        <v>2.1116999999999999</v>
      </c>
      <c r="J2433" s="9">
        <v>2.0777999999999999</v>
      </c>
      <c r="K2433" s="10">
        <v>0.98394658332149454</v>
      </c>
      <c r="L2433" s="9">
        <v>24.31</v>
      </c>
      <c r="M2433" s="19">
        <f>H2433*INDEX('Pliegos Tarifarios (Las Condes)'!$B:$B,MATCH($B2433,'Pliegos Tarifarios (Las Condes)'!$A:$A,0))</f>
        <v>89565.479209799989</v>
      </c>
      <c r="N2433" s="19">
        <f>I2433*INDEX('Pliegos Tarifarios (Las Condes)'!$C:$C,MATCH($B2433,'Pliegos Tarifarios (Las Condes)'!$A:$A,0))</f>
        <v>7307.6539934999992</v>
      </c>
      <c r="O2433" s="19">
        <f>J2433*INDEX('Pliegos Tarifarios (Las Condes)'!$D:$D,MATCH($B2433,'Pliegos Tarifarios (Las Condes)'!$A:$A,0))</f>
        <v>29431.058356199999</v>
      </c>
      <c r="P2433" s="19">
        <f>H2433*INDEX('Pliegos Tarifarios (Las Condes)'!$E:$E,MATCH($B2433,'Pliegos Tarifarios (Las Condes)'!$A:$A,0))</f>
        <v>9746.5522572000009</v>
      </c>
      <c r="Q2433" s="19" cm="1">
        <f t="array" ref="Q2433">H2433*_xlfn.IFS(H2433&lt;=350,INDEX('Pliegos Tarifarios (Las Condes)'!$F:$F,MATCH($B2433,'Pliegos Tarifarios (Las Condes)'!$A:$A,0)),H2433&lt;=500,INDEX('Pliegos Tarifarios (Las Condes)'!$G:$G,MATCH($B2433,'Pliegos Tarifarios (Las Condes)'!$A:$A,0)),H2433&lt;=1000,INDEX('Pliegos Tarifarios (Las Condes)'!$H:$H,MATCH($B2433,'Pliegos Tarifarios (Las Condes)'!$A:$A,0)),H2433&lt;=5000,INDEX('Pliegos Tarifarios (Las Condes)'!$I:$I,MATCH($B2433,'Pliegos Tarifarios (Las Condes)'!$A:$A,0)),H2433&gt;5000,INDEX('Pliegos Tarifarios (Las Condes)'!$J:$J,MATCH($B2433,'Pliegos Tarifarios (Las Condes)'!$A:$A,0)))/1.19</f>
        <v>1767.6578034453782</v>
      </c>
      <c r="R2433" s="19">
        <f>INDEX('Pliegos Tarifarios (Las Condes)'!$K:$K,MATCH($B2433,'Pliegos Tarifarios (Las Condes)'!$A:$A,0))</f>
        <v>724.74800000000005</v>
      </c>
      <c r="S2433" s="21">
        <f t="shared" si="114"/>
        <v>138543.14962014536</v>
      </c>
      <c r="T2433" s="21">
        <f t="shared" si="115"/>
        <v>26323.198427827618</v>
      </c>
      <c r="U2433" s="19">
        <v>0</v>
      </c>
      <c r="V2433" s="21">
        <f t="shared" si="116"/>
        <v>164866.34804797298</v>
      </c>
    </row>
    <row r="2434" spans="1:22" x14ac:dyDescent="0.3">
      <c r="A2434" s="7" t="s">
        <v>145</v>
      </c>
      <c r="B2434" s="7">
        <v>6</v>
      </c>
      <c r="C2434" s="8" t="s">
        <v>186</v>
      </c>
      <c r="D2434" s="7" t="s">
        <v>536</v>
      </c>
      <c r="E2434" s="7" t="s">
        <v>121</v>
      </c>
      <c r="F2434" s="8" t="s">
        <v>537</v>
      </c>
      <c r="G2434" s="7" t="s">
        <v>16</v>
      </c>
      <c r="H2434" s="9">
        <v>753.21699999999998</v>
      </c>
      <c r="I2434" s="9">
        <v>2.1040000000000001</v>
      </c>
      <c r="J2434" s="9">
        <v>2.0743999999999998</v>
      </c>
      <c r="K2434" s="10">
        <v>0.98593155893536111</v>
      </c>
      <c r="L2434" s="9">
        <v>24.3</v>
      </c>
      <c r="M2434" s="19">
        <f>H2434*INDEX('Pliegos Tarifarios (Las Condes)'!$B:$B,MATCH($B2434,'Pliegos Tarifarios (Las Condes)'!$A:$A,0))</f>
        <v>89510.801845999988</v>
      </c>
      <c r="N2434" s="19">
        <f>I2434*INDEX('Pliegos Tarifarios (Las Condes)'!$C:$C,MATCH($B2434,'Pliegos Tarifarios (Las Condes)'!$A:$A,0))</f>
        <v>7281.0077199999996</v>
      </c>
      <c r="O2434" s="19">
        <f>J2434*INDEX('Pliegos Tarifarios (Las Condes)'!$D:$D,MATCH($B2434,'Pliegos Tarifarios (Las Condes)'!$A:$A,0))</f>
        <v>29382.898957599999</v>
      </c>
      <c r="P2434" s="19">
        <f>H2434*INDEX('Pliegos Tarifarios (Las Condes)'!$E:$E,MATCH($B2434,'Pliegos Tarifarios (Las Condes)'!$A:$A,0))</f>
        <v>9740.6022439999997</v>
      </c>
      <c r="Q2434" s="19" cm="1">
        <f t="array" ref="Q2434">H2434*_xlfn.IFS(H2434&lt;=350,INDEX('Pliegos Tarifarios (Las Condes)'!$F:$F,MATCH($B2434,'Pliegos Tarifarios (Las Condes)'!$A:$A,0)),H2434&lt;=500,INDEX('Pliegos Tarifarios (Las Condes)'!$G:$G,MATCH($B2434,'Pliegos Tarifarios (Las Condes)'!$A:$A,0)),H2434&lt;=1000,INDEX('Pliegos Tarifarios (Las Condes)'!$H:$H,MATCH($B2434,'Pliegos Tarifarios (Las Condes)'!$A:$A,0)),H2434&lt;=5000,INDEX('Pliegos Tarifarios (Las Condes)'!$I:$I,MATCH($B2434,'Pliegos Tarifarios (Las Condes)'!$A:$A,0)),H2434&gt;5000,INDEX('Pliegos Tarifarios (Las Condes)'!$J:$J,MATCH($B2434,'Pliegos Tarifarios (Las Condes)'!$A:$A,0)))/1.19</f>
        <v>1766.5786949579835</v>
      </c>
      <c r="R2434" s="19">
        <f>INDEX('Pliegos Tarifarios (Las Condes)'!$K:$K,MATCH($B2434,'Pliegos Tarifarios (Las Condes)'!$A:$A,0))</f>
        <v>724.74800000000005</v>
      </c>
      <c r="S2434" s="21">
        <f t="shared" si="114"/>
        <v>138406.63746255796</v>
      </c>
      <c r="T2434" s="21">
        <f t="shared" si="115"/>
        <v>26297.261117886013</v>
      </c>
      <c r="U2434" s="19">
        <v>0</v>
      </c>
      <c r="V2434" s="21">
        <f t="shared" si="116"/>
        <v>164703.89858044399</v>
      </c>
    </row>
    <row r="2435" spans="1:22" x14ac:dyDescent="0.3">
      <c r="A2435" s="7" t="s">
        <v>145</v>
      </c>
      <c r="B2435" s="7">
        <v>6</v>
      </c>
      <c r="C2435" s="8" t="s">
        <v>186</v>
      </c>
      <c r="D2435" s="7" t="s">
        <v>538</v>
      </c>
      <c r="E2435" s="7" t="s">
        <v>121</v>
      </c>
      <c r="F2435" s="8" t="s">
        <v>539</v>
      </c>
      <c r="G2435" s="7" t="s">
        <v>16</v>
      </c>
      <c r="H2435" s="9">
        <v>753.94140000000004</v>
      </c>
      <c r="I2435" s="9">
        <v>2.1177000000000001</v>
      </c>
      <c r="J2435" s="9">
        <v>2.0535000000000001</v>
      </c>
      <c r="K2435" s="10">
        <v>0.96968409123105259</v>
      </c>
      <c r="L2435" s="9">
        <v>24.32</v>
      </c>
      <c r="M2435" s="19">
        <f>H2435*INDEX('Pliegos Tarifarios (Las Condes)'!$B:$B,MATCH($B2435,'Pliegos Tarifarios (Las Condes)'!$A:$A,0))</f>
        <v>89596.888093200003</v>
      </c>
      <c r="N2435" s="19">
        <f>I2435*INDEX('Pliegos Tarifarios (Las Condes)'!$C:$C,MATCH($B2435,'Pliegos Tarifarios (Las Condes)'!$A:$A,0))</f>
        <v>7328.4173234999998</v>
      </c>
      <c r="O2435" s="19">
        <f>J2435*INDEX('Pliegos Tarifarios (Las Condes)'!$D:$D,MATCH($B2435,'Pliegos Tarifarios (Las Condes)'!$A:$A,0))</f>
        <v>29086.860301500001</v>
      </c>
      <c r="P2435" s="19">
        <f>H2435*INDEX('Pliegos Tarifarios (Las Condes)'!$E:$E,MATCH($B2435,'Pliegos Tarifarios (Las Condes)'!$A:$A,0))</f>
        <v>9749.9701848000004</v>
      </c>
      <c r="Q2435" s="19" cm="1">
        <f t="array" ref="Q2435">H2435*_xlfn.IFS(H2435&lt;=350,INDEX('Pliegos Tarifarios (Las Condes)'!$F:$F,MATCH($B2435,'Pliegos Tarifarios (Las Condes)'!$A:$A,0)),H2435&lt;=500,INDEX('Pliegos Tarifarios (Las Condes)'!$G:$G,MATCH($B2435,'Pliegos Tarifarios (Las Condes)'!$A:$A,0)),H2435&lt;=1000,INDEX('Pliegos Tarifarios (Las Condes)'!$H:$H,MATCH($B2435,'Pliegos Tarifarios (Las Condes)'!$A:$A,0)),H2435&lt;=5000,INDEX('Pliegos Tarifarios (Las Condes)'!$I:$I,MATCH($B2435,'Pliegos Tarifarios (Las Condes)'!$A:$A,0)),H2435&gt;5000,INDEX('Pliegos Tarifarios (Las Condes)'!$J:$J,MATCH($B2435,'Pliegos Tarifarios (Las Condes)'!$A:$A,0)))/1.19</f>
        <v>1768.2776868907565</v>
      </c>
      <c r="R2435" s="19">
        <f>INDEX('Pliegos Tarifarios (Las Condes)'!$K:$K,MATCH($B2435,'Pliegos Tarifarios (Las Condes)'!$A:$A,0))</f>
        <v>724.74800000000005</v>
      </c>
      <c r="S2435" s="21">
        <f t="shared" si="114"/>
        <v>138255.16158989078</v>
      </c>
      <c r="T2435" s="21">
        <f t="shared" si="115"/>
        <v>26268.480702079247</v>
      </c>
      <c r="U2435" s="19">
        <v>0</v>
      </c>
      <c r="V2435" s="21">
        <f t="shared" si="116"/>
        <v>164523.64229197003</v>
      </c>
    </row>
    <row r="2436" spans="1:22" x14ac:dyDescent="0.3">
      <c r="A2436" s="7" t="s">
        <v>145</v>
      </c>
      <c r="B2436" s="7">
        <v>6</v>
      </c>
      <c r="C2436" s="8" t="s">
        <v>186</v>
      </c>
      <c r="D2436" s="7" t="s">
        <v>540</v>
      </c>
      <c r="E2436" s="7" t="s">
        <v>121</v>
      </c>
      <c r="F2436" s="8" t="s">
        <v>541</v>
      </c>
      <c r="G2436" s="7" t="s">
        <v>16</v>
      </c>
      <c r="H2436" s="9">
        <v>755.8492</v>
      </c>
      <c r="I2436" s="9">
        <v>2.1440999999999999</v>
      </c>
      <c r="J2436" s="9">
        <v>2.0903</v>
      </c>
      <c r="K2436" s="10">
        <v>0.97490788675901319</v>
      </c>
      <c r="L2436" s="9">
        <v>24.38</v>
      </c>
      <c r="M2436" s="19">
        <f>H2436*INDEX('Pliegos Tarifarios (Las Condes)'!$B:$B,MATCH($B2436,'Pliegos Tarifarios (Las Condes)'!$A:$A,0))</f>
        <v>89823.607229599991</v>
      </c>
      <c r="N2436" s="19">
        <f>I2436*INDEX('Pliegos Tarifarios (Las Condes)'!$C:$C,MATCH($B2436,'Pliegos Tarifarios (Las Condes)'!$A:$A,0))</f>
        <v>7419.7759754999997</v>
      </c>
      <c r="O2436" s="19">
        <f>J2436*INDEX('Pliegos Tarifarios (Las Condes)'!$D:$D,MATCH($B2436,'Pliegos Tarifarios (Las Condes)'!$A:$A,0))</f>
        <v>29608.114968700003</v>
      </c>
      <c r="P2436" s="19">
        <f>H2436*INDEX('Pliegos Tarifarios (Las Condes)'!$E:$E,MATCH($B2436,'Pliegos Tarifarios (Las Condes)'!$A:$A,0))</f>
        <v>9774.6418544000007</v>
      </c>
      <c r="Q2436" s="19" cm="1">
        <f t="array" ref="Q2436">H2436*_xlfn.IFS(H2436&lt;=350,INDEX('Pliegos Tarifarios (Las Condes)'!$F:$F,MATCH($B2436,'Pliegos Tarifarios (Las Condes)'!$A:$A,0)),H2436&lt;=500,INDEX('Pliegos Tarifarios (Las Condes)'!$G:$G,MATCH($B2436,'Pliegos Tarifarios (Las Condes)'!$A:$A,0)),H2436&lt;=1000,INDEX('Pliegos Tarifarios (Las Condes)'!$H:$H,MATCH($B2436,'Pliegos Tarifarios (Las Condes)'!$A:$A,0)),H2436&lt;=5000,INDEX('Pliegos Tarifarios (Las Condes)'!$I:$I,MATCH($B2436,'Pliegos Tarifarios (Las Condes)'!$A:$A,0)),H2436&gt;5000,INDEX('Pliegos Tarifarios (Las Condes)'!$J:$J,MATCH($B2436,'Pliegos Tarifarios (Las Condes)'!$A:$A,0)))/1.19</f>
        <v>1772.7521993277317</v>
      </c>
      <c r="R2436" s="19">
        <f>INDEX('Pliegos Tarifarios (Las Condes)'!$K:$K,MATCH($B2436,'Pliegos Tarifarios (Las Condes)'!$A:$A,0))</f>
        <v>724.74800000000005</v>
      </c>
      <c r="S2436" s="21">
        <f t="shared" si="114"/>
        <v>139123.64022752771</v>
      </c>
      <c r="T2436" s="21">
        <f t="shared" si="115"/>
        <v>26433.491643230263</v>
      </c>
      <c r="U2436" s="19">
        <v>0</v>
      </c>
      <c r="V2436" s="21">
        <f t="shared" si="116"/>
        <v>165557.13187075796</v>
      </c>
    </row>
    <row r="2437" spans="1:22" x14ac:dyDescent="0.3">
      <c r="A2437" s="7" t="s">
        <v>145</v>
      </c>
      <c r="B2437" s="7">
        <v>6</v>
      </c>
      <c r="C2437" s="8" t="s">
        <v>186</v>
      </c>
      <c r="D2437" s="7" t="s">
        <v>542</v>
      </c>
      <c r="E2437" s="7" t="s">
        <v>121</v>
      </c>
      <c r="F2437" s="8" t="s">
        <v>543</v>
      </c>
      <c r="G2437" s="7" t="s">
        <v>16</v>
      </c>
      <c r="H2437" s="9">
        <v>757.02200000000005</v>
      </c>
      <c r="I2437" s="9">
        <v>2.1539999999999999</v>
      </c>
      <c r="J2437" s="9">
        <v>2.0762999999999998</v>
      </c>
      <c r="K2437" s="10">
        <v>0.96392757660167128</v>
      </c>
      <c r="L2437" s="9">
        <v>24.42</v>
      </c>
      <c r="M2437" s="19">
        <f>H2437*INDEX('Pliegos Tarifarios (Las Condes)'!$B:$B,MATCH($B2437,'Pliegos Tarifarios (Las Condes)'!$A:$A,0))</f>
        <v>89962.980435999998</v>
      </c>
      <c r="N2437" s="19">
        <f>I2437*INDEX('Pliegos Tarifarios (Las Condes)'!$C:$C,MATCH($B2437,'Pliegos Tarifarios (Las Condes)'!$A:$A,0))</f>
        <v>7454.0354699999998</v>
      </c>
      <c r="O2437" s="19">
        <f>J2437*INDEX('Pliegos Tarifarios (Las Condes)'!$D:$D,MATCH($B2437,'Pliegos Tarifarios (Las Condes)'!$A:$A,0))</f>
        <v>29409.811562699997</v>
      </c>
      <c r="P2437" s="19">
        <f>H2437*INDEX('Pliegos Tarifarios (Las Condes)'!$E:$E,MATCH($B2437,'Pliegos Tarifarios (Las Condes)'!$A:$A,0))</f>
        <v>9789.8085040000005</v>
      </c>
      <c r="Q2437" s="19" cm="1">
        <f t="array" ref="Q2437">H2437*_xlfn.IFS(H2437&lt;=350,INDEX('Pliegos Tarifarios (Las Condes)'!$F:$F,MATCH($B2437,'Pliegos Tarifarios (Las Condes)'!$A:$A,0)),H2437&lt;=500,INDEX('Pliegos Tarifarios (Las Condes)'!$G:$G,MATCH($B2437,'Pliegos Tarifarios (Las Condes)'!$A:$A,0)),H2437&lt;=1000,INDEX('Pliegos Tarifarios (Las Condes)'!$H:$H,MATCH($B2437,'Pliegos Tarifarios (Las Condes)'!$A:$A,0)),H2437&lt;=5000,INDEX('Pliegos Tarifarios (Las Condes)'!$I:$I,MATCH($B2437,'Pliegos Tarifarios (Las Condes)'!$A:$A,0)),H2437&gt;5000,INDEX('Pliegos Tarifarios (Las Condes)'!$J:$J,MATCH($B2437,'Pliegos Tarifarios (Las Condes)'!$A:$A,0)))/1.19</f>
        <v>1775.50285882353</v>
      </c>
      <c r="R2437" s="19">
        <f>INDEX('Pliegos Tarifarios (Las Condes)'!$K:$K,MATCH($B2437,'Pliegos Tarifarios (Las Condes)'!$A:$A,0))</f>
        <v>724.74800000000005</v>
      </c>
      <c r="S2437" s="21">
        <f t="shared" si="114"/>
        <v>139116.88683152353</v>
      </c>
      <c r="T2437" s="21">
        <f t="shared" si="115"/>
        <v>26432.208497989472</v>
      </c>
      <c r="U2437" s="19">
        <v>0</v>
      </c>
      <c r="V2437" s="21">
        <f t="shared" si="116"/>
        <v>165549.09532951302</v>
      </c>
    </row>
    <row r="2438" spans="1:22" x14ac:dyDescent="0.3">
      <c r="A2438" s="7" t="s">
        <v>145</v>
      </c>
      <c r="B2438" s="7">
        <v>6</v>
      </c>
      <c r="C2438" s="8" t="s">
        <v>186</v>
      </c>
      <c r="D2438" s="7" t="s">
        <v>544</v>
      </c>
      <c r="E2438" s="7" t="s">
        <v>121</v>
      </c>
      <c r="F2438" s="8" t="s">
        <v>545</v>
      </c>
      <c r="G2438" s="7" t="s">
        <v>16</v>
      </c>
      <c r="H2438" s="9">
        <v>756.03269999999998</v>
      </c>
      <c r="I2438" s="9">
        <v>2.1107999999999998</v>
      </c>
      <c r="J2438" s="9">
        <v>2.1107999999999998</v>
      </c>
      <c r="K2438" s="10">
        <v>1</v>
      </c>
      <c r="L2438" s="9">
        <v>24.39</v>
      </c>
      <c r="M2438" s="19">
        <f>H2438*INDEX('Pliegos Tarifarios (Las Condes)'!$B:$B,MATCH($B2438,'Pliegos Tarifarios (Las Condes)'!$A:$A,0))</f>
        <v>89845.414002599995</v>
      </c>
      <c r="N2438" s="19">
        <f>I2438*INDEX('Pliegos Tarifarios (Las Condes)'!$C:$C,MATCH($B2438,'Pliegos Tarifarios (Las Condes)'!$A:$A,0))</f>
        <v>7304.5394939999987</v>
      </c>
      <c r="O2438" s="19">
        <f>J2438*INDEX('Pliegos Tarifarios (Las Condes)'!$D:$D,MATCH($B2438,'Pliegos Tarifarios (Las Condes)'!$A:$A,0))</f>
        <v>29898.487813199998</v>
      </c>
      <c r="P2438" s="19">
        <f>H2438*INDEX('Pliegos Tarifarios (Las Condes)'!$E:$E,MATCH($B2438,'Pliegos Tarifarios (Las Condes)'!$A:$A,0))</f>
        <v>9777.0148764000005</v>
      </c>
      <c r="Q2438" s="19" cm="1">
        <f t="array" ref="Q2438">H2438*_xlfn.IFS(H2438&lt;=350,INDEX('Pliegos Tarifarios (Las Condes)'!$F:$F,MATCH($B2438,'Pliegos Tarifarios (Las Condes)'!$A:$A,0)),H2438&lt;=500,INDEX('Pliegos Tarifarios (Las Condes)'!$G:$G,MATCH($B2438,'Pliegos Tarifarios (Las Condes)'!$A:$A,0)),H2438&lt;=1000,INDEX('Pliegos Tarifarios (Las Condes)'!$H:$H,MATCH($B2438,'Pliegos Tarifarios (Las Condes)'!$A:$A,0)),H2438&lt;=5000,INDEX('Pliegos Tarifarios (Las Condes)'!$I:$I,MATCH($B2438,'Pliegos Tarifarios (Las Condes)'!$A:$A,0)),H2438&gt;5000,INDEX('Pliegos Tarifarios (Las Condes)'!$J:$J,MATCH($B2438,'Pliegos Tarifarios (Las Condes)'!$A:$A,0)))/1.19</f>
        <v>1773.1825762184874</v>
      </c>
      <c r="R2438" s="19">
        <f>INDEX('Pliegos Tarifarios (Las Condes)'!$K:$K,MATCH($B2438,'Pliegos Tarifarios (Las Condes)'!$A:$A,0))</f>
        <v>724.74800000000005</v>
      </c>
      <c r="S2438" s="21">
        <f t="shared" si="114"/>
        <v>139323.38676241846</v>
      </c>
      <c r="T2438" s="21">
        <f t="shared" si="115"/>
        <v>26471.443484859508</v>
      </c>
      <c r="U2438" s="19">
        <v>0</v>
      </c>
      <c r="V2438" s="21">
        <f t="shared" si="116"/>
        <v>165794.83024727798</v>
      </c>
    </row>
    <row r="2439" spans="1:22" x14ac:dyDescent="0.3">
      <c r="A2439" s="7" t="s">
        <v>145</v>
      </c>
      <c r="B2439" s="7">
        <v>6</v>
      </c>
      <c r="C2439" s="8" t="s">
        <v>186</v>
      </c>
      <c r="D2439" s="7" t="s">
        <v>546</v>
      </c>
      <c r="E2439" s="7" t="s">
        <v>121</v>
      </c>
      <c r="F2439" s="8" t="s">
        <v>547</v>
      </c>
      <c r="G2439" s="7" t="s">
        <v>16</v>
      </c>
      <c r="H2439" s="9">
        <v>754.29679999999996</v>
      </c>
      <c r="I2439" s="9">
        <v>2.0836000000000001</v>
      </c>
      <c r="J2439" s="9">
        <v>2.0350999999999999</v>
      </c>
      <c r="K2439" s="10">
        <v>0.97672297945862918</v>
      </c>
      <c r="L2439" s="9">
        <v>24.33</v>
      </c>
      <c r="M2439" s="19">
        <f>H2439*INDEX('Pliegos Tarifarios (Las Condes)'!$B:$B,MATCH($B2439,'Pliegos Tarifarios (Las Condes)'!$A:$A,0))</f>
        <v>89639.123118399992</v>
      </c>
      <c r="N2439" s="19">
        <f>I2439*INDEX('Pliegos Tarifarios (Las Condes)'!$C:$C,MATCH($B2439,'Pliegos Tarifarios (Las Condes)'!$A:$A,0))</f>
        <v>7210.4123980000004</v>
      </c>
      <c r="O2439" s="19">
        <f>J2439*INDEX('Pliegos Tarifarios (Las Condes)'!$D:$D,MATCH($B2439,'Pliegos Tarifarios (Las Condes)'!$A:$A,0))</f>
        <v>28826.232967899999</v>
      </c>
      <c r="P2439" s="19">
        <f>H2439*INDEX('Pliegos Tarifarios (Las Condes)'!$E:$E,MATCH($B2439,'Pliegos Tarifarios (Las Condes)'!$A:$A,0))</f>
        <v>9754.5662176000005</v>
      </c>
      <c r="Q2439" s="19" cm="1">
        <f t="array" ref="Q2439">H2439*_xlfn.IFS(H2439&lt;=350,INDEX('Pliegos Tarifarios (Las Condes)'!$F:$F,MATCH($B2439,'Pliegos Tarifarios (Las Condes)'!$A:$A,0)),H2439&lt;=500,INDEX('Pliegos Tarifarios (Las Condes)'!$G:$G,MATCH($B2439,'Pliegos Tarifarios (Las Condes)'!$A:$A,0)),H2439&lt;=1000,INDEX('Pliegos Tarifarios (Las Condes)'!$H:$H,MATCH($B2439,'Pliegos Tarifarios (Las Condes)'!$A:$A,0)),H2439&lt;=5000,INDEX('Pliegos Tarifarios (Las Condes)'!$I:$I,MATCH($B2439,'Pliegos Tarifarios (Las Condes)'!$A:$A,0)),H2439&gt;5000,INDEX('Pliegos Tarifarios (Las Condes)'!$J:$J,MATCH($B2439,'Pliegos Tarifarios (Las Condes)'!$A:$A,0)))/1.19</f>
        <v>1769.1112342857145</v>
      </c>
      <c r="R2439" s="19">
        <f>INDEX('Pliegos Tarifarios (Las Condes)'!$K:$K,MATCH($B2439,'Pliegos Tarifarios (Las Condes)'!$A:$A,0))</f>
        <v>724.74800000000005</v>
      </c>
      <c r="S2439" s="21">
        <f t="shared" si="114"/>
        <v>137924.19393618571</v>
      </c>
      <c r="T2439" s="21">
        <f t="shared" si="115"/>
        <v>26205.596847875284</v>
      </c>
      <c r="U2439" s="19">
        <v>0</v>
      </c>
      <c r="V2439" s="21">
        <f t="shared" si="116"/>
        <v>164129.79078406098</v>
      </c>
    </row>
    <row r="2440" spans="1:22" x14ac:dyDescent="0.3">
      <c r="A2440" s="7" t="s">
        <v>145</v>
      </c>
      <c r="B2440" s="7">
        <v>6</v>
      </c>
      <c r="C2440" s="8" t="s">
        <v>186</v>
      </c>
      <c r="D2440" s="7" t="s">
        <v>548</v>
      </c>
      <c r="E2440" s="7" t="s">
        <v>121</v>
      </c>
      <c r="F2440" s="8" t="s">
        <v>549</v>
      </c>
      <c r="G2440" s="7" t="s">
        <v>16</v>
      </c>
      <c r="H2440" s="9">
        <v>753.80399999999997</v>
      </c>
      <c r="I2440" s="9">
        <v>2.1076999999999999</v>
      </c>
      <c r="J2440" s="9">
        <v>2.0615000000000001</v>
      </c>
      <c r="K2440" s="10">
        <v>0.97808037196944542</v>
      </c>
      <c r="L2440" s="9">
        <v>24.32</v>
      </c>
      <c r="M2440" s="19">
        <f>H2440*INDEX('Pliegos Tarifarios (Las Condes)'!$B:$B,MATCH($B2440,'Pliegos Tarifarios (Las Condes)'!$A:$A,0))</f>
        <v>89580.559751999986</v>
      </c>
      <c r="N2440" s="19">
        <f>I2440*INDEX('Pliegos Tarifarios (Las Condes)'!$C:$C,MATCH($B2440,'Pliegos Tarifarios (Las Condes)'!$A:$A,0))</f>
        <v>7293.8117734999996</v>
      </c>
      <c r="O2440" s="19">
        <f>J2440*INDEX('Pliegos Tarifarios (Las Condes)'!$D:$D,MATCH($B2440,'Pliegos Tarifarios (Las Condes)'!$A:$A,0))</f>
        <v>29200.176533500002</v>
      </c>
      <c r="P2440" s="19">
        <f>H2440*INDEX('Pliegos Tarifarios (Las Condes)'!$E:$E,MATCH($B2440,'Pliegos Tarifarios (Las Condes)'!$A:$A,0))</f>
        <v>9748.1933279999994</v>
      </c>
      <c r="Q2440" s="19" cm="1">
        <f t="array" ref="Q2440">H2440*_xlfn.IFS(H2440&lt;=350,INDEX('Pliegos Tarifarios (Las Condes)'!$F:$F,MATCH($B2440,'Pliegos Tarifarios (Las Condes)'!$A:$A,0)),H2440&lt;=500,INDEX('Pliegos Tarifarios (Las Condes)'!$G:$G,MATCH($B2440,'Pliegos Tarifarios (Las Condes)'!$A:$A,0)),H2440&lt;=1000,INDEX('Pliegos Tarifarios (Las Condes)'!$H:$H,MATCH($B2440,'Pliegos Tarifarios (Las Condes)'!$A:$A,0)),H2440&lt;=5000,INDEX('Pliegos Tarifarios (Las Condes)'!$I:$I,MATCH($B2440,'Pliegos Tarifarios (Las Condes)'!$A:$A,0)),H2440&gt;5000,INDEX('Pliegos Tarifarios (Las Condes)'!$J:$J,MATCH($B2440,'Pliegos Tarifarios (Las Condes)'!$A:$A,0)))/1.19</f>
        <v>1767.9554319327735</v>
      </c>
      <c r="R2440" s="19">
        <f>INDEX('Pliegos Tarifarios (Las Condes)'!$K:$K,MATCH($B2440,'Pliegos Tarifarios (Las Condes)'!$A:$A,0))</f>
        <v>724.74800000000005</v>
      </c>
      <c r="S2440" s="21">
        <f t="shared" si="114"/>
        <v>138315.44481893277</v>
      </c>
      <c r="T2440" s="21">
        <f t="shared" si="115"/>
        <v>26279.934515597226</v>
      </c>
      <c r="U2440" s="19">
        <v>0</v>
      </c>
      <c r="V2440" s="21">
        <f t="shared" si="116"/>
        <v>164595.37933452998</v>
      </c>
    </row>
    <row r="2441" spans="1:22" x14ac:dyDescent="0.3">
      <c r="A2441" s="7" t="s">
        <v>145</v>
      </c>
      <c r="B2441" s="7">
        <v>6</v>
      </c>
      <c r="C2441" s="8" t="s">
        <v>186</v>
      </c>
      <c r="D2441" s="7" t="s">
        <v>550</v>
      </c>
      <c r="E2441" s="7" t="s">
        <v>121</v>
      </c>
      <c r="F2441" s="8" t="s">
        <v>551</v>
      </c>
      <c r="G2441" s="7" t="s">
        <v>16</v>
      </c>
      <c r="H2441" s="9">
        <v>755.44090000000006</v>
      </c>
      <c r="I2441" s="9">
        <v>2.1450999999999998</v>
      </c>
      <c r="J2441" s="9">
        <v>2.0487000000000002</v>
      </c>
      <c r="K2441" s="10">
        <v>0.95506037014591416</v>
      </c>
      <c r="L2441" s="9">
        <v>24.37</v>
      </c>
      <c r="M2441" s="19">
        <f>H2441*INDEX('Pliegos Tarifarios (Las Condes)'!$B:$B,MATCH($B2441,'Pliegos Tarifarios (Las Condes)'!$A:$A,0))</f>
        <v>89775.085674200003</v>
      </c>
      <c r="N2441" s="19">
        <f>I2441*INDEX('Pliegos Tarifarios (Las Condes)'!$C:$C,MATCH($B2441,'Pliegos Tarifarios (Las Condes)'!$A:$A,0))</f>
        <v>7423.2365304999985</v>
      </c>
      <c r="O2441" s="19">
        <f>J2441*INDEX('Pliegos Tarifarios (Las Condes)'!$D:$D,MATCH($B2441,'Pliegos Tarifarios (Las Condes)'!$A:$A,0))</f>
        <v>29018.870562300002</v>
      </c>
      <c r="P2441" s="19">
        <f>H2441*INDEX('Pliegos Tarifarios (Las Condes)'!$E:$E,MATCH($B2441,'Pliegos Tarifarios (Las Condes)'!$A:$A,0))</f>
        <v>9769.3617188000007</v>
      </c>
      <c r="Q2441" s="19" cm="1">
        <f t="array" ref="Q2441">H2441*_xlfn.IFS(H2441&lt;=350,INDEX('Pliegos Tarifarios (Las Condes)'!$F:$F,MATCH($B2441,'Pliegos Tarifarios (Las Condes)'!$A:$A,0)),H2441&lt;=500,INDEX('Pliegos Tarifarios (Las Condes)'!$G:$G,MATCH($B2441,'Pliegos Tarifarios (Las Condes)'!$A:$A,0)),H2441&lt;=1000,INDEX('Pliegos Tarifarios (Las Condes)'!$H:$H,MATCH($B2441,'Pliegos Tarifarios (Las Condes)'!$A:$A,0)),H2441&lt;=5000,INDEX('Pliegos Tarifarios (Las Condes)'!$I:$I,MATCH($B2441,'Pliegos Tarifarios (Las Condes)'!$A:$A,0)),H2441&gt;5000,INDEX('Pliegos Tarifarios (Las Condes)'!$J:$J,MATCH($B2441,'Pliegos Tarifarios (Las Condes)'!$A:$A,0)))/1.19</f>
        <v>1771.794581428572</v>
      </c>
      <c r="R2441" s="19">
        <f>INDEX('Pliegos Tarifarios (Las Condes)'!$K:$K,MATCH($B2441,'Pliegos Tarifarios (Las Condes)'!$A:$A,0))</f>
        <v>724.74800000000005</v>
      </c>
      <c r="S2441" s="21">
        <f t="shared" ref="S2441:S2504" si="117">SUM(M2441:R2441)</f>
        <v>138483.09706722858</v>
      </c>
      <c r="T2441" s="21">
        <f t="shared" ref="T2441:T2504" si="118">S2441*0.19</f>
        <v>26311.788442773432</v>
      </c>
      <c r="U2441" s="19">
        <v>0</v>
      </c>
      <c r="V2441" s="21">
        <f t="shared" ref="V2441:V2504" si="119">SUM(S2441:T2441)</f>
        <v>164794.885510002</v>
      </c>
    </row>
    <row r="2442" spans="1:22" x14ac:dyDescent="0.3">
      <c r="A2442" s="7" t="s">
        <v>145</v>
      </c>
      <c r="B2442" s="7">
        <v>6</v>
      </c>
      <c r="C2442" s="8" t="s">
        <v>186</v>
      </c>
      <c r="D2442" s="7" t="s">
        <v>552</v>
      </c>
      <c r="E2442" s="7" t="s">
        <v>121</v>
      </c>
      <c r="F2442" s="8" t="s">
        <v>553</v>
      </c>
      <c r="G2442" s="7" t="s">
        <v>16</v>
      </c>
      <c r="H2442" s="9">
        <v>755.37249999999995</v>
      </c>
      <c r="I2442" s="9">
        <v>2.1101000000000001</v>
      </c>
      <c r="J2442" s="9">
        <v>2.1101000000000001</v>
      </c>
      <c r="K2442" s="10">
        <v>1</v>
      </c>
      <c r="L2442" s="9">
        <v>24.37</v>
      </c>
      <c r="M2442" s="19">
        <f>H2442*INDEX('Pliegos Tarifarios (Las Condes)'!$B:$B,MATCH($B2442,'Pliegos Tarifarios (Las Condes)'!$A:$A,0))</f>
        <v>89766.957154999982</v>
      </c>
      <c r="N2442" s="19">
        <f>I2442*INDEX('Pliegos Tarifarios (Las Condes)'!$C:$C,MATCH($B2442,'Pliegos Tarifarios (Las Condes)'!$A:$A,0))</f>
        <v>7302.1171054999995</v>
      </c>
      <c r="O2442" s="19">
        <f>J2442*INDEX('Pliegos Tarifarios (Las Condes)'!$D:$D,MATCH($B2442,'Pliegos Tarifarios (Las Condes)'!$A:$A,0))</f>
        <v>29888.572642900002</v>
      </c>
      <c r="P2442" s="19">
        <f>H2442*INDEX('Pliegos Tarifarios (Las Condes)'!$E:$E,MATCH($B2442,'Pliegos Tarifarios (Las Condes)'!$A:$A,0))</f>
        <v>9768.4771700000001</v>
      </c>
      <c r="Q2442" s="19" cm="1">
        <f t="array" ref="Q2442">H2442*_xlfn.IFS(H2442&lt;=350,INDEX('Pliegos Tarifarios (Las Condes)'!$F:$F,MATCH($B2442,'Pliegos Tarifarios (Las Condes)'!$A:$A,0)),H2442&lt;=500,INDEX('Pliegos Tarifarios (Las Condes)'!$G:$G,MATCH($B2442,'Pliegos Tarifarios (Las Condes)'!$A:$A,0)),H2442&lt;=1000,INDEX('Pliegos Tarifarios (Las Condes)'!$H:$H,MATCH($B2442,'Pliegos Tarifarios (Las Condes)'!$A:$A,0)),H2442&lt;=5000,INDEX('Pliegos Tarifarios (Las Condes)'!$I:$I,MATCH($B2442,'Pliegos Tarifarios (Las Condes)'!$A:$A,0)),H2442&gt;5000,INDEX('Pliegos Tarifarios (Las Condes)'!$J:$J,MATCH($B2442,'Pliegos Tarifarios (Las Condes)'!$A:$A,0)))/1.19</f>
        <v>1771.6341575630254</v>
      </c>
      <c r="R2442" s="19">
        <f>INDEX('Pliegos Tarifarios (Las Condes)'!$K:$K,MATCH($B2442,'Pliegos Tarifarios (Las Condes)'!$A:$A,0))</f>
        <v>724.74800000000005</v>
      </c>
      <c r="S2442" s="21">
        <f t="shared" si="117"/>
        <v>139222.50623096302</v>
      </c>
      <c r="T2442" s="21">
        <f t="shared" si="118"/>
        <v>26452.276183882972</v>
      </c>
      <c r="U2442" s="19">
        <v>0</v>
      </c>
      <c r="V2442" s="21">
        <f t="shared" si="119"/>
        <v>165674.78241484598</v>
      </c>
    </row>
    <row r="2443" spans="1:22" x14ac:dyDescent="0.3">
      <c r="A2443" s="7" t="s">
        <v>145</v>
      </c>
      <c r="B2443" s="7">
        <v>6</v>
      </c>
      <c r="C2443" s="8" t="s">
        <v>186</v>
      </c>
      <c r="D2443" s="7" t="s">
        <v>554</v>
      </c>
      <c r="E2443" s="7" t="s">
        <v>121</v>
      </c>
      <c r="F2443" s="8" t="s">
        <v>555</v>
      </c>
      <c r="G2443" s="7" t="s">
        <v>16</v>
      </c>
      <c r="H2443" s="9">
        <v>754.15449999999998</v>
      </c>
      <c r="I2443" s="9">
        <v>2.0621</v>
      </c>
      <c r="J2443" s="9">
        <v>2.0183</v>
      </c>
      <c r="K2443" s="10">
        <v>0.97875951699723585</v>
      </c>
      <c r="L2443" s="9">
        <v>24.33</v>
      </c>
      <c r="M2443" s="19">
        <f>H2443*INDEX('Pliegos Tarifarios (Las Condes)'!$B:$B,MATCH($B2443,'Pliegos Tarifarios (Las Condes)'!$A:$A,0))</f>
        <v>89622.212470999992</v>
      </c>
      <c r="N2443" s="19">
        <f>I2443*INDEX('Pliegos Tarifarios (Las Condes)'!$C:$C,MATCH($B2443,'Pliegos Tarifarios (Las Condes)'!$A:$A,0))</f>
        <v>7136.0104654999996</v>
      </c>
      <c r="O2443" s="19">
        <f>J2443*INDEX('Pliegos Tarifarios (Las Condes)'!$D:$D,MATCH($B2443,'Pliegos Tarifarios (Las Condes)'!$A:$A,0))</f>
        <v>28588.268880700001</v>
      </c>
      <c r="P2443" s="19">
        <f>H2443*INDEX('Pliegos Tarifarios (Las Condes)'!$E:$E,MATCH($B2443,'Pliegos Tarifarios (Las Condes)'!$A:$A,0))</f>
        <v>9752.7259940000004</v>
      </c>
      <c r="Q2443" s="19" cm="1">
        <f t="array" ref="Q2443">H2443*_xlfn.IFS(H2443&lt;=350,INDEX('Pliegos Tarifarios (Las Condes)'!$F:$F,MATCH($B2443,'Pliegos Tarifarios (Las Condes)'!$A:$A,0)),H2443&lt;=500,INDEX('Pliegos Tarifarios (Las Condes)'!$G:$G,MATCH($B2443,'Pliegos Tarifarios (Las Condes)'!$A:$A,0)),H2443&lt;=1000,INDEX('Pliegos Tarifarios (Las Condes)'!$H:$H,MATCH($B2443,'Pliegos Tarifarios (Las Condes)'!$A:$A,0)),H2443&lt;=5000,INDEX('Pliegos Tarifarios (Las Condes)'!$I:$I,MATCH($B2443,'Pliegos Tarifarios (Las Condes)'!$A:$A,0)),H2443&gt;5000,INDEX('Pliegos Tarifarios (Las Condes)'!$J:$J,MATCH($B2443,'Pliegos Tarifarios (Las Condes)'!$A:$A,0)))/1.19</f>
        <v>1768.7774869747902</v>
      </c>
      <c r="R2443" s="19">
        <f>INDEX('Pliegos Tarifarios (Las Condes)'!$K:$K,MATCH($B2443,'Pliegos Tarifarios (Las Condes)'!$A:$A,0))</f>
        <v>724.74800000000005</v>
      </c>
      <c r="S2443" s="21">
        <f t="shared" si="117"/>
        <v>137592.74329817478</v>
      </c>
      <c r="T2443" s="21">
        <f t="shared" si="118"/>
        <v>26142.621226653209</v>
      </c>
      <c r="U2443" s="19">
        <v>0</v>
      </c>
      <c r="V2443" s="21">
        <f t="shared" si="119"/>
        <v>163735.36452482798</v>
      </c>
    </row>
    <row r="2444" spans="1:22" x14ac:dyDescent="0.3">
      <c r="A2444" s="7" t="s">
        <v>145</v>
      </c>
      <c r="B2444" s="7">
        <v>6</v>
      </c>
      <c r="C2444" s="8" t="s">
        <v>186</v>
      </c>
      <c r="D2444" s="7" t="s">
        <v>556</v>
      </c>
      <c r="E2444" s="7" t="s">
        <v>121</v>
      </c>
      <c r="F2444" s="8" t="s">
        <v>557</v>
      </c>
      <c r="G2444" s="7" t="s">
        <v>16</v>
      </c>
      <c r="H2444" s="9">
        <v>754.38409999999999</v>
      </c>
      <c r="I2444" s="9">
        <v>2.1137000000000001</v>
      </c>
      <c r="J2444" s="9">
        <v>2.1137000000000001</v>
      </c>
      <c r="K2444" s="10">
        <v>1</v>
      </c>
      <c r="L2444" s="9">
        <v>24.33</v>
      </c>
      <c r="M2444" s="19">
        <f>H2444*INDEX('Pliegos Tarifarios (Las Condes)'!$B:$B,MATCH($B2444,'Pliegos Tarifarios (Las Condes)'!$A:$A,0))</f>
        <v>89649.497675799998</v>
      </c>
      <c r="N2444" s="19">
        <f>I2444*INDEX('Pliegos Tarifarios (Las Condes)'!$C:$C,MATCH($B2444,'Pliegos Tarifarios (Las Condes)'!$A:$A,0))</f>
        <v>7314.5751035000003</v>
      </c>
      <c r="O2444" s="19">
        <f>J2444*INDEX('Pliegos Tarifarios (Las Condes)'!$D:$D,MATCH($B2444,'Pliegos Tarifarios (Las Condes)'!$A:$A,0))</f>
        <v>29939.564947300001</v>
      </c>
      <c r="P2444" s="19">
        <f>H2444*INDEX('Pliegos Tarifarios (Las Condes)'!$E:$E,MATCH($B2444,'Pliegos Tarifarios (Las Condes)'!$A:$A,0))</f>
        <v>9755.6951812000007</v>
      </c>
      <c r="Q2444" s="19" cm="1">
        <f t="array" ref="Q2444">H2444*_xlfn.IFS(H2444&lt;=350,INDEX('Pliegos Tarifarios (Las Condes)'!$F:$F,MATCH($B2444,'Pliegos Tarifarios (Las Condes)'!$A:$A,0)),H2444&lt;=500,INDEX('Pliegos Tarifarios (Las Condes)'!$G:$G,MATCH($B2444,'Pliegos Tarifarios (Las Condes)'!$A:$A,0)),H2444&lt;=1000,INDEX('Pliegos Tarifarios (Las Condes)'!$H:$H,MATCH($B2444,'Pliegos Tarifarios (Las Condes)'!$A:$A,0)),H2444&lt;=5000,INDEX('Pliegos Tarifarios (Las Condes)'!$I:$I,MATCH($B2444,'Pliegos Tarifarios (Las Condes)'!$A:$A,0)),H2444&gt;5000,INDEX('Pliegos Tarifarios (Las Condes)'!$J:$J,MATCH($B2444,'Pliegos Tarifarios (Las Condes)'!$A:$A,0)))/1.19</f>
        <v>1769.3159857983196</v>
      </c>
      <c r="R2444" s="19">
        <f>INDEX('Pliegos Tarifarios (Las Condes)'!$K:$K,MATCH($B2444,'Pliegos Tarifarios (Las Condes)'!$A:$A,0))</f>
        <v>724.74800000000005</v>
      </c>
      <c r="S2444" s="21">
        <f t="shared" si="117"/>
        <v>139153.39689359828</v>
      </c>
      <c r="T2444" s="21">
        <f t="shared" si="118"/>
        <v>26439.145409783676</v>
      </c>
      <c r="U2444" s="19">
        <v>0</v>
      </c>
      <c r="V2444" s="21">
        <f t="shared" si="119"/>
        <v>165592.54230338195</v>
      </c>
    </row>
    <row r="2445" spans="1:22" x14ac:dyDescent="0.3">
      <c r="A2445" s="7" t="s">
        <v>145</v>
      </c>
      <c r="B2445" s="7">
        <v>6</v>
      </c>
      <c r="C2445" s="8" t="s">
        <v>186</v>
      </c>
      <c r="D2445" s="7" t="s">
        <v>558</v>
      </c>
      <c r="E2445" s="7" t="s">
        <v>121</v>
      </c>
      <c r="F2445" s="8" t="s">
        <v>559</v>
      </c>
      <c r="G2445" s="7" t="s">
        <v>16</v>
      </c>
      <c r="H2445" s="9">
        <v>756.0598</v>
      </c>
      <c r="I2445" s="9">
        <v>2.0771999999999999</v>
      </c>
      <c r="J2445" s="9">
        <v>2.0771999999999999</v>
      </c>
      <c r="K2445" s="10">
        <v>1</v>
      </c>
      <c r="L2445" s="9">
        <v>24.39</v>
      </c>
      <c r="M2445" s="19">
        <f>H2445*INDEX('Pliegos Tarifarios (Las Condes)'!$B:$B,MATCH($B2445,'Pliegos Tarifarios (Las Condes)'!$A:$A,0))</f>
        <v>89848.634512399993</v>
      </c>
      <c r="N2445" s="19">
        <f>I2445*INDEX('Pliegos Tarifarios (Las Condes)'!$C:$C,MATCH($B2445,'Pliegos Tarifarios (Las Condes)'!$A:$A,0))</f>
        <v>7188.2648459999991</v>
      </c>
      <c r="O2445" s="19">
        <f>J2445*INDEX('Pliegos Tarifarios (Las Condes)'!$D:$D,MATCH($B2445,'Pliegos Tarifarios (Las Condes)'!$A:$A,0))</f>
        <v>29422.559638800001</v>
      </c>
      <c r="P2445" s="19">
        <f>H2445*INDEX('Pliegos Tarifarios (Las Condes)'!$E:$E,MATCH($B2445,'Pliegos Tarifarios (Las Condes)'!$A:$A,0))</f>
        <v>9777.3653336000007</v>
      </c>
      <c r="Q2445" s="19" cm="1">
        <f t="array" ref="Q2445">H2445*_xlfn.IFS(H2445&lt;=350,INDEX('Pliegos Tarifarios (Las Condes)'!$F:$F,MATCH($B2445,'Pliegos Tarifarios (Las Condes)'!$A:$A,0)),H2445&lt;=500,INDEX('Pliegos Tarifarios (Las Condes)'!$G:$G,MATCH($B2445,'Pliegos Tarifarios (Las Condes)'!$A:$A,0)),H2445&lt;=1000,INDEX('Pliegos Tarifarios (Las Condes)'!$H:$H,MATCH($B2445,'Pliegos Tarifarios (Las Condes)'!$A:$A,0)),H2445&lt;=5000,INDEX('Pliegos Tarifarios (Las Condes)'!$I:$I,MATCH($B2445,'Pliegos Tarifarios (Las Condes)'!$A:$A,0)),H2445&gt;5000,INDEX('Pliegos Tarifarios (Las Condes)'!$J:$J,MATCH($B2445,'Pliegos Tarifarios (Las Condes)'!$A:$A,0)))/1.19</f>
        <v>1773.2461359663869</v>
      </c>
      <c r="R2445" s="19">
        <f>INDEX('Pliegos Tarifarios (Las Condes)'!$K:$K,MATCH($B2445,'Pliegos Tarifarios (Las Condes)'!$A:$A,0))</f>
        <v>724.74800000000005</v>
      </c>
      <c r="S2445" s="21">
        <f t="shared" si="117"/>
        <v>138734.81846676639</v>
      </c>
      <c r="T2445" s="21">
        <f t="shared" si="118"/>
        <v>26359.615508685612</v>
      </c>
      <c r="U2445" s="19">
        <v>0</v>
      </c>
      <c r="V2445" s="21">
        <f t="shared" si="119"/>
        <v>165094.433975452</v>
      </c>
    </row>
    <row r="2446" spans="1:22" x14ac:dyDescent="0.3">
      <c r="A2446" s="7" t="s">
        <v>145</v>
      </c>
      <c r="B2446" s="7">
        <v>6</v>
      </c>
      <c r="C2446" s="8" t="s">
        <v>186</v>
      </c>
      <c r="D2446" s="7" t="s">
        <v>560</v>
      </c>
      <c r="E2446" s="7" t="s">
        <v>121</v>
      </c>
      <c r="F2446" s="8" t="s">
        <v>561</v>
      </c>
      <c r="G2446" s="7" t="s">
        <v>16</v>
      </c>
      <c r="H2446" s="9">
        <v>754.74419999999998</v>
      </c>
      <c r="I2446" s="9">
        <v>2.1124000000000001</v>
      </c>
      <c r="J2446" s="9">
        <v>2.0609000000000002</v>
      </c>
      <c r="K2446" s="10">
        <v>0.97562014769929939</v>
      </c>
      <c r="L2446" s="9">
        <v>24.35</v>
      </c>
      <c r="M2446" s="19">
        <f>H2446*INDEX('Pliegos Tarifarios (Las Condes)'!$B:$B,MATCH($B2446,'Pliegos Tarifarios (Las Condes)'!$A:$A,0))</f>
        <v>89692.291239599988</v>
      </c>
      <c r="N2446" s="19">
        <f>I2446*INDEX('Pliegos Tarifarios (Las Condes)'!$C:$C,MATCH($B2446,'Pliegos Tarifarios (Las Condes)'!$A:$A,0))</f>
        <v>7310.0763820000002</v>
      </c>
      <c r="O2446" s="19">
        <f>J2446*INDEX('Pliegos Tarifarios (Las Condes)'!$D:$D,MATCH($B2446,'Pliegos Tarifarios (Las Condes)'!$A:$A,0))</f>
        <v>29191.677816100004</v>
      </c>
      <c r="P2446" s="19">
        <f>H2446*INDEX('Pliegos Tarifarios (Las Condes)'!$E:$E,MATCH($B2446,'Pliegos Tarifarios (Las Condes)'!$A:$A,0))</f>
        <v>9760.3519944</v>
      </c>
      <c r="Q2446" s="19" cm="1">
        <f t="array" ref="Q2446">H2446*_xlfn.IFS(H2446&lt;=350,INDEX('Pliegos Tarifarios (Las Condes)'!$F:$F,MATCH($B2446,'Pliegos Tarifarios (Las Condes)'!$A:$A,0)),H2446&lt;=500,INDEX('Pliegos Tarifarios (Las Condes)'!$G:$G,MATCH($B2446,'Pliegos Tarifarios (Las Condes)'!$A:$A,0)),H2446&lt;=1000,INDEX('Pliegos Tarifarios (Las Condes)'!$H:$H,MATCH($B2446,'Pliegos Tarifarios (Las Condes)'!$A:$A,0)),H2446&lt;=5000,INDEX('Pliegos Tarifarios (Las Condes)'!$I:$I,MATCH($B2446,'Pliegos Tarifarios (Las Condes)'!$A:$A,0)),H2446&gt;5000,INDEX('Pliegos Tarifarios (Las Condes)'!$J:$J,MATCH($B2446,'Pliegos Tarifarios (Las Condes)'!$A:$A,0)))/1.19</f>
        <v>1770.1605564705885</v>
      </c>
      <c r="R2446" s="19">
        <f>INDEX('Pliegos Tarifarios (Las Condes)'!$K:$K,MATCH($B2446,'Pliegos Tarifarios (Las Condes)'!$A:$A,0))</f>
        <v>724.74800000000005</v>
      </c>
      <c r="S2446" s="21">
        <f t="shared" si="117"/>
        <v>138449.30598857059</v>
      </c>
      <c r="T2446" s="21">
        <f t="shared" si="118"/>
        <v>26305.368137828413</v>
      </c>
      <c r="U2446" s="19">
        <v>0</v>
      </c>
      <c r="V2446" s="21">
        <f t="shared" si="119"/>
        <v>164754.67412639901</v>
      </c>
    </row>
    <row r="2447" spans="1:22" x14ac:dyDescent="0.3">
      <c r="A2447" s="7" t="s">
        <v>145</v>
      </c>
      <c r="B2447" s="7">
        <v>6</v>
      </c>
      <c r="C2447" s="8" t="s">
        <v>186</v>
      </c>
      <c r="D2447" s="7" t="s">
        <v>562</v>
      </c>
      <c r="E2447" s="7" t="s">
        <v>121</v>
      </c>
      <c r="F2447" s="8" t="s">
        <v>563</v>
      </c>
      <c r="G2447" s="7" t="s">
        <v>16</v>
      </c>
      <c r="H2447" s="9">
        <v>755.01729999999998</v>
      </c>
      <c r="I2447" s="9">
        <v>2.0844999999999998</v>
      </c>
      <c r="J2447" s="9">
        <v>2.0844999999999998</v>
      </c>
      <c r="K2447" s="10">
        <v>1</v>
      </c>
      <c r="L2447" s="9">
        <v>24.36</v>
      </c>
      <c r="M2447" s="19">
        <f>H2447*INDEX('Pliegos Tarifarios (Las Condes)'!$B:$B,MATCH($B2447,'Pliegos Tarifarios (Las Condes)'!$A:$A,0))</f>
        <v>89724.745897399989</v>
      </c>
      <c r="N2447" s="19">
        <f>I2447*INDEX('Pliegos Tarifarios (Las Condes)'!$C:$C,MATCH($B2447,'Pliegos Tarifarios (Las Condes)'!$A:$A,0))</f>
        <v>7213.526897499999</v>
      </c>
      <c r="O2447" s="19">
        <f>J2447*INDEX('Pliegos Tarifarios (Las Condes)'!$D:$D,MATCH($B2447,'Pliegos Tarifarios (Las Condes)'!$A:$A,0))</f>
        <v>29525.9607005</v>
      </c>
      <c r="P2447" s="19">
        <f>H2447*INDEX('Pliegos Tarifarios (Las Condes)'!$E:$E,MATCH($B2447,'Pliegos Tarifarios (Las Condes)'!$A:$A,0))</f>
        <v>9763.8837235999999</v>
      </c>
      <c r="Q2447" s="19" cm="1">
        <f t="array" ref="Q2447">H2447*_xlfn.IFS(H2447&lt;=350,INDEX('Pliegos Tarifarios (Las Condes)'!$F:$F,MATCH($B2447,'Pliegos Tarifarios (Las Condes)'!$A:$A,0)),H2447&lt;=500,INDEX('Pliegos Tarifarios (Las Condes)'!$G:$G,MATCH($B2447,'Pliegos Tarifarios (Las Condes)'!$A:$A,0)),H2447&lt;=1000,INDEX('Pliegos Tarifarios (Las Condes)'!$H:$H,MATCH($B2447,'Pliegos Tarifarios (Las Condes)'!$A:$A,0)),H2447&lt;=5000,INDEX('Pliegos Tarifarios (Las Condes)'!$I:$I,MATCH($B2447,'Pliegos Tarifarios (Las Condes)'!$A:$A,0)),H2447&gt;5000,INDEX('Pliegos Tarifarios (Las Condes)'!$J:$J,MATCH($B2447,'Pliegos Tarifarios (Las Condes)'!$A:$A,0)))/1.19</f>
        <v>1770.8010792436978</v>
      </c>
      <c r="R2447" s="19">
        <f>INDEX('Pliegos Tarifarios (Las Condes)'!$K:$K,MATCH($B2447,'Pliegos Tarifarios (Las Condes)'!$A:$A,0))</f>
        <v>724.74800000000005</v>
      </c>
      <c r="S2447" s="21">
        <f t="shared" si="117"/>
        <v>138723.66629824365</v>
      </c>
      <c r="T2447" s="21">
        <f t="shared" si="118"/>
        <v>26357.496596666293</v>
      </c>
      <c r="U2447" s="19">
        <v>0</v>
      </c>
      <c r="V2447" s="21">
        <f t="shared" si="119"/>
        <v>165081.16289490994</v>
      </c>
    </row>
    <row r="2448" spans="1:22" x14ac:dyDescent="0.3">
      <c r="A2448" s="7" t="s">
        <v>145</v>
      </c>
      <c r="B2448" s="7">
        <v>6</v>
      </c>
      <c r="C2448" s="8" t="s">
        <v>186</v>
      </c>
      <c r="D2448" s="7" t="s">
        <v>564</v>
      </c>
      <c r="E2448" s="7" t="s">
        <v>121</v>
      </c>
      <c r="F2448" s="8" t="s">
        <v>565</v>
      </c>
      <c r="G2448" s="7" t="s">
        <v>16</v>
      </c>
      <c r="H2448" s="9">
        <v>754.62379999999996</v>
      </c>
      <c r="I2448" s="9">
        <v>2.1305999999999998</v>
      </c>
      <c r="J2448" s="9">
        <v>2.1305999999999998</v>
      </c>
      <c r="K2448" s="10">
        <v>1</v>
      </c>
      <c r="L2448" s="9">
        <v>24.34</v>
      </c>
      <c r="M2448" s="19">
        <f>H2448*INDEX('Pliegos Tarifarios (Las Condes)'!$B:$B,MATCH($B2448,'Pliegos Tarifarios (Las Condes)'!$A:$A,0))</f>
        <v>89677.983144399986</v>
      </c>
      <c r="N2448" s="19">
        <f>I2448*INDEX('Pliegos Tarifarios (Las Condes)'!$C:$C,MATCH($B2448,'Pliegos Tarifarios (Las Condes)'!$A:$A,0))</f>
        <v>7373.0584829999989</v>
      </c>
      <c r="O2448" s="19">
        <f>J2448*INDEX('Pliegos Tarifarios (Las Condes)'!$D:$D,MATCH($B2448,'Pliegos Tarifarios (Las Condes)'!$A:$A,0))</f>
        <v>30178.9454874</v>
      </c>
      <c r="P2448" s="19">
        <f>H2448*INDEX('Pliegos Tarifarios (Las Condes)'!$E:$E,MATCH($B2448,'Pliegos Tarifarios (Las Condes)'!$A:$A,0))</f>
        <v>9758.7949816</v>
      </c>
      <c r="Q2448" s="19" cm="1">
        <f t="array" ref="Q2448">H2448*_xlfn.IFS(H2448&lt;=350,INDEX('Pliegos Tarifarios (Las Condes)'!$F:$F,MATCH($B2448,'Pliegos Tarifarios (Las Condes)'!$A:$A,0)),H2448&lt;=500,INDEX('Pliegos Tarifarios (Las Condes)'!$G:$G,MATCH($B2448,'Pliegos Tarifarios (Las Condes)'!$A:$A,0)),H2448&lt;=1000,INDEX('Pliegos Tarifarios (Las Condes)'!$H:$H,MATCH($B2448,'Pliegos Tarifarios (Las Condes)'!$A:$A,0)),H2448&lt;=5000,INDEX('Pliegos Tarifarios (Las Condes)'!$I:$I,MATCH($B2448,'Pliegos Tarifarios (Las Condes)'!$A:$A,0)),H2448&gt;5000,INDEX('Pliegos Tarifarios (Las Condes)'!$J:$J,MATCH($B2448,'Pliegos Tarifarios (Las Condes)'!$A:$A,0)))/1.19</f>
        <v>1769.8781729411767</v>
      </c>
      <c r="R2448" s="19">
        <f>INDEX('Pliegos Tarifarios (Las Condes)'!$K:$K,MATCH($B2448,'Pliegos Tarifarios (Las Condes)'!$A:$A,0))</f>
        <v>724.74800000000005</v>
      </c>
      <c r="S2448" s="21">
        <f t="shared" si="117"/>
        <v>139483.40826934116</v>
      </c>
      <c r="T2448" s="21">
        <f t="shared" si="118"/>
        <v>26501.847571174821</v>
      </c>
      <c r="U2448" s="19">
        <v>0</v>
      </c>
      <c r="V2448" s="21">
        <f t="shared" si="119"/>
        <v>165985.25584051598</v>
      </c>
    </row>
    <row r="2449" spans="1:22" x14ac:dyDescent="0.3">
      <c r="A2449" s="7" t="s">
        <v>145</v>
      </c>
      <c r="B2449" s="7">
        <v>6</v>
      </c>
      <c r="C2449" s="8" t="s">
        <v>186</v>
      </c>
      <c r="D2449" s="7" t="s">
        <v>566</v>
      </c>
      <c r="E2449" s="7" t="s">
        <v>121</v>
      </c>
      <c r="F2449" s="8" t="s">
        <v>567</v>
      </c>
      <c r="G2449" s="7" t="s">
        <v>16</v>
      </c>
      <c r="H2449" s="9">
        <v>755.20339999999999</v>
      </c>
      <c r="I2449" s="9">
        <v>2.1577000000000002</v>
      </c>
      <c r="J2449" s="9">
        <v>2.0594999999999999</v>
      </c>
      <c r="K2449" s="10">
        <v>0.9544885757983036</v>
      </c>
      <c r="L2449" s="9">
        <v>24.36</v>
      </c>
      <c r="M2449" s="19">
        <f>H2449*INDEX('Pliegos Tarifarios (Las Condes)'!$B:$B,MATCH($B2449,'Pliegos Tarifarios (Las Condes)'!$A:$A,0))</f>
        <v>89746.8616492</v>
      </c>
      <c r="N2449" s="19">
        <f>I2449*INDEX('Pliegos Tarifarios (Las Condes)'!$C:$C,MATCH($B2449,'Pliegos Tarifarios (Las Condes)'!$A:$A,0))</f>
        <v>7466.8395234999998</v>
      </c>
      <c r="O2449" s="19">
        <f>J2449*INDEX('Pliegos Tarifarios (Las Condes)'!$D:$D,MATCH($B2449,'Pliegos Tarifarios (Las Condes)'!$A:$A,0))</f>
        <v>29171.847475499999</v>
      </c>
      <c r="P2449" s="19">
        <f>H2449*INDEX('Pliegos Tarifarios (Las Condes)'!$E:$E,MATCH($B2449,'Pliegos Tarifarios (Las Condes)'!$A:$A,0))</f>
        <v>9766.2903688000006</v>
      </c>
      <c r="Q2449" s="19" cm="1">
        <f t="array" ref="Q2449">H2449*_xlfn.IFS(H2449&lt;=350,INDEX('Pliegos Tarifarios (Las Condes)'!$F:$F,MATCH($B2449,'Pliegos Tarifarios (Las Condes)'!$A:$A,0)),H2449&lt;=500,INDEX('Pliegos Tarifarios (Las Condes)'!$G:$G,MATCH($B2449,'Pliegos Tarifarios (Las Condes)'!$A:$A,0)),H2449&lt;=1000,INDEX('Pliegos Tarifarios (Las Condes)'!$H:$H,MATCH($B2449,'Pliegos Tarifarios (Las Condes)'!$A:$A,0)),H2449&lt;=5000,INDEX('Pliegos Tarifarios (Las Condes)'!$I:$I,MATCH($B2449,'Pliegos Tarifarios (Las Condes)'!$A:$A,0)),H2449&gt;5000,INDEX('Pliegos Tarifarios (Las Condes)'!$J:$J,MATCH($B2449,'Pliegos Tarifarios (Las Condes)'!$A:$A,0)))/1.19</f>
        <v>1771.2375541176473</v>
      </c>
      <c r="R2449" s="19">
        <f>INDEX('Pliegos Tarifarios (Las Condes)'!$K:$K,MATCH($B2449,'Pliegos Tarifarios (Las Condes)'!$A:$A,0))</f>
        <v>724.74800000000005</v>
      </c>
      <c r="S2449" s="21">
        <f t="shared" si="117"/>
        <v>138647.82457111764</v>
      </c>
      <c r="T2449" s="21">
        <f t="shared" si="118"/>
        <v>26343.086668512351</v>
      </c>
      <c r="U2449" s="19">
        <v>0</v>
      </c>
      <c r="V2449" s="21">
        <f t="shared" si="119"/>
        <v>164990.91123962999</v>
      </c>
    </row>
    <row r="2450" spans="1:22" x14ac:dyDescent="0.3">
      <c r="A2450" s="7" t="s">
        <v>145</v>
      </c>
      <c r="B2450" s="7">
        <v>6</v>
      </c>
      <c r="C2450" s="8" t="s">
        <v>186</v>
      </c>
      <c r="D2450" s="7" t="s">
        <v>568</v>
      </c>
      <c r="E2450" s="7" t="s">
        <v>121</v>
      </c>
      <c r="F2450" s="8" t="s">
        <v>569</v>
      </c>
      <c r="G2450" s="7" t="s">
        <v>16</v>
      </c>
      <c r="H2450" s="9">
        <v>754.63559999999995</v>
      </c>
      <c r="I2450" s="9">
        <v>2.1031</v>
      </c>
      <c r="J2450" s="9">
        <v>2.1031</v>
      </c>
      <c r="K2450" s="10">
        <v>1</v>
      </c>
      <c r="L2450" s="9">
        <v>24.34</v>
      </c>
      <c r="M2450" s="19">
        <f>H2450*INDEX('Pliegos Tarifarios (Las Condes)'!$B:$B,MATCH($B2450,'Pliegos Tarifarios (Las Condes)'!$A:$A,0))</f>
        <v>89679.385432799987</v>
      </c>
      <c r="N2450" s="19">
        <f>I2450*INDEX('Pliegos Tarifarios (Las Condes)'!$C:$C,MATCH($B2450,'Pliegos Tarifarios (Las Condes)'!$A:$A,0))</f>
        <v>7277.8932204999992</v>
      </c>
      <c r="O2450" s="19">
        <f>J2450*INDEX('Pliegos Tarifarios (Las Condes)'!$D:$D,MATCH($B2450,'Pliegos Tarifarios (Las Condes)'!$A:$A,0))</f>
        <v>29789.420939899999</v>
      </c>
      <c r="P2450" s="19">
        <f>H2450*INDEX('Pliegos Tarifarios (Las Condes)'!$E:$E,MATCH($B2450,'Pliegos Tarifarios (Las Condes)'!$A:$A,0))</f>
        <v>9758.9475791999994</v>
      </c>
      <c r="Q2450" s="19" cm="1">
        <f t="array" ref="Q2450">H2450*_xlfn.IFS(H2450&lt;=350,INDEX('Pliegos Tarifarios (Las Condes)'!$F:$F,MATCH($B2450,'Pliegos Tarifarios (Las Condes)'!$A:$A,0)),H2450&lt;=500,INDEX('Pliegos Tarifarios (Las Condes)'!$G:$G,MATCH($B2450,'Pliegos Tarifarios (Las Condes)'!$A:$A,0)),H2450&lt;=1000,INDEX('Pliegos Tarifarios (Las Condes)'!$H:$H,MATCH($B2450,'Pliegos Tarifarios (Las Condes)'!$A:$A,0)),H2450&lt;=5000,INDEX('Pliegos Tarifarios (Las Condes)'!$I:$I,MATCH($B2450,'Pliegos Tarifarios (Las Condes)'!$A:$A,0)),H2450&gt;5000,INDEX('Pliegos Tarifarios (Las Condes)'!$J:$J,MATCH($B2450,'Pliegos Tarifarios (Las Condes)'!$A:$A,0)))/1.19</f>
        <v>1769.9058484033617</v>
      </c>
      <c r="R2450" s="19">
        <f>INDEX('Pliegos Tarifarios (Las Condes)'!$K:$K,MATCH($B2450,'Pliegos Tarifarios (Las Condes)'!$A:$A,0))</f>
        <v>724.74800000000005</v>
      </c>
      <c r="S2450" s="21">
        <f t="shared" si="117"/>
        <v>139000.30102080334</v>
      </c>
      <c r="T2450" s="21">
        <f t="shared" si="118"/>
        <v>26410.057193952634</v>
      </c>
      <c r="U2450" s="19">
        <v>0</v>
      </c>
      <c r="V2450" s="21">
        <f t="shared" si="119"/>
        <v>165410.35821475598</v>
      </c>
    </row>
    <row r="2451" spans="1:22" x14ac:dyDescent="0.3">
      <c r="A2451" s="7" t="s">
        <v>145</v>
      </c>
      <c r="B2451" s="7">
        <v>6</v>
      </c>
      <c r="C2451" s="8" t="s">
        <v>186</v>
      </c>
      <c r="D2451" s="7" t="s">
        <v>570</v>
      </c>
      <c r="E2451" s="7" t="s">
        <v>121</v>
      </c>
      <c r="F2451" s="8" t="s">
        <v>571</v>
      </c>
      <c r="G2451" s="7" t="s">
        <v>16</v>
      </c>
      <c r="H2451" s="9">
        <v>754.70590000000004</v>
      </c>
      <c r="I2451" s="9">
        <v>2.1116999999999999</v>
      </c>
      <c r="J2451" s="9">
        <v>2.0407999999999999</v>
      </c>
      <c r="K2451" s="10">
        <v>0.9664251550883175</v>
      </c>
      <c r="L2451" s="9">
        <v>24.35</v>
      </c>
      <c r="M2451" s="19">
        <f>H2451*INDEX('Pliegos Tarifarios (Las Condes)'!$B:$B,MATCH($B2451,'Pliegos Tarifarios (Las Condes)'!$A:$A,0))</f>
        <v>89687.739744200007</v>
      </c>
      <c r="N2451" s="19">
        <f>I2451*INDEX('Pliegos Tarifarios (Las Condes)'!$C:$C,MATCH($B2451,'Pliegos Tarifarios (Las Condes)'!$A:$A,0))</f>
        <v>7307.6539934999992</v>
      </c>
      <c r="O2451" s="19">
        <f>J2451*INDEX('Pliegos Tarifarios (Las Condes)'!$D:$D,MATCH($B2451,'Pliegos Tarifarios (Las Condes)'!$A:$A,0))</f>
        <v>28906.970783199999</v>
      </c>
      <c r="P2451" s="19">
        <f>H2451*INDEX('Pliegos Tarifarios (Las Condes)'!$E:$E,MATCH($B2451,'Pliegos Tarifarios (Las Condes)'!$A:$A,0))</f>
        <v>9759.8566988000002</v>
      </c>
      <c r="Q2451" s="19" cm="1">
        <f t="array" ref="Q2451">H2451*_xlfn.IFS(H2451&lt;=350,INDEX('Pliegos Tarifarios (Las Condes)'!$F:$F,MATCH($B2451,'Pliegos Tarifarios (Las Condes)'!$A:$A,0)),H2451&lt;=500,INDEX('Pliegos Tarifarios (Las Condes)'!$G:$G,MATCH($B2451,'Pliegos Tarifarios (Las Condes)'!$A:$A,0)),H2451&lt;=1000,INDEX('Pliegos Tarifarios (Las Condes)'!$H:$H,MATCH($B2451,'Pliegos Tarifarios (Las Condes)'!$A:$A,0)),H2451&lt;=5000,INDEX('Pliegos Tarifarios (Las Condes)'!$I:$I,MATCH($B2451,'Pliegos Tarifarios (Las Condes)'!$A:$A,0)),H2451&gt;5000,INDEX('Pliegos Tarifarios (Las Condes)'!$J:$J,MATCH($B2451,'Pliegos Tarifarios (Las Condes)'!$A:$A,0)))/1.19</f>
        <v>1770.0707284873954</v>
      </c>
      <c r="R2451" s="19">
        <f>INDEX('Pliegos Tarifarios (Las Condes)'!$K:$K,MATCH($B2451,'Pliegos Tarifarios (Las Condes)'!$A:$A,0))</f>
        <v>724.74800000000005</v>
      </c>
      <c r="S2451" s="21">
        <f t="shared" si="117"/>
        <v>138157.03994818739</v>
      </c>
      <c r="T2451" s="21">
        <f t="shared" si="118"/>
        <v>26249.837590155603</v>
      </c>
      <c r="U2451" s="19">
        <v>0</v>
      </c>
      <c r="V2451" s="21">
        <f t="shared" si="119"/>
        <v>164406.87753834299</v>
      </c>
    </row>
    <row r="2452" spans="1:22" x14ac:dyDescent="0.3">
      <c r="A2452" s="7" t="s">
        <v>145</v>
      </c>
      <c r="B2452" s="7">
        <v>6</v>
      </c>
      <c r="C2452" s="8" t="s">
        <v>186</v>
      </c>
      <c r="D2452" s="7" t="s">
        <v>572</v>
      </c>
      <c r="E2452" s="7" t="s">
        <v>121</v>
      </c>
      <c r="F2452" s="8" t="s">
        <v>573</v>
      </c>
      <c r="G2452" s="7" t="s">
        <v>16</v>
      </c>
      <c r="H2452" s="9">
        <v>756.12390000000005</v>
      </c>
      <c r="I2452" s="9">
        <v>2.1019000000000001</v>
      </c>
      <c r="J2452" s="9">
        <v>2.1019000000000001</v>
      </c>
      <c r="K2452" s="10">
        <v>1</v>
      </c>
      <c r="L2452" s="9">
        <v>24.39</v>
      </c>
      <c r="M2452" s="19">
        <f>H2452*INDEX('Pliegos Tarifarios (Las Condes)'!$B:$B,MATCH($B2452,'Pliegos Tarifarios (Las Condes)'!$A:$A,0))</f>
        <v>89856.252028200004</v>
      </c>
      <c r="N2452" s="19">
        <f>I2452*INDEX('Pliegos Tarifarios (Las Condes)'!$C:$C,MATCH($B2452,'Pliegos Tarifarios (Las Condes)'!$A:$A,0))</f>
        <v>7273.7405545000001</v>
      </c>
      <c r="O2452" s="19">
        <f>J2452*INDEX('Pliegos Tarifarios (Las Condes)'!$D:$D,MATCH($B2452,'Pliegos Tarifarios (Las Condes)'!$A:$A,0))</f>
        <v>29772.423505100003</v>
      </c>
      <c r="P2452" s="19">
        <f>H2452*INDEX('Pliegos Tarifarios (Las Condes)'!$E:$E,MATCH($B2452,'Pliegos Tarifarios (Las Condes)'!$A:$A,0))</f>
        <v>9778.1942748000001</v>
      </c>
      <c r="Q2452" s="19" cm="1">
        <f t="array" ref="Q2452">H2452*_xlfn.IFS(H2452&lt;=350,INDEX('Pliegos Tarifarios (Las Condes)'!$F:$F,MATCH($B2452,'Pliegos Tarifarios (Las Condes)'!$A:$A,0)),H2452&lt;=500,INDEX('Pliegos Tarifarios (Las Condes)'!$G:$G,MATCH($B2452,'Pliegos Tarifarios (Las Condes)'!$A:$A,0)),H2452&lt;=1000,INDEX('Pliegos Tarifarios (Las Condes)'!$H:$H,MATCH($B2452,'Pliegos Tarifarios (Las Condes)'!$A:$A,0)),H2452&lt;=5000,INDEX('Pliegos Tarifarios (Las Condes)'!$I:$I,MATCH($B2452,'Pliegos Tarifarios (Las Condes)'!$A:$A,0)),H2452&gt;5000,INDEX('Pliegos Tarifarios (Las Condes)'!$J:$J,MATCH($B2452,'Pliegos Tarifarios (Las Condes)'!$A:$A,0)))/1.19</f>
        <v>1773.3964747058831</v>
      </c>
      <c r="R2452" s="19">
        <f>INDEX('Pliegos Tarifarios (Las Condes)'!$K:$K,MATCH($B2452,'Pliegos Tarifarios (Las Condes)'!$A:$A,0))</f>
        <v>724.74800000000005</v>
      </c>
      <c r="S2452" s="21">
        <f t="shared" si="117"/>
        <v>139178.7548373059</v>
      </c>
      <c r="T2452" s="21">
        <f t="shared" si="118"/>
        <v>26443.963419088119</v>
      </c>
      <c r="U2452" s="19">
        <v>0</v>
      </c>
      <c r="V2452" s="21">
        <f t="shared" si="119"/>
        <v>165622.71825639403</v>
      </c>
    </row>
    <row r="2453" spans="1:22" x14ac:dyDescent="0.3">
      <c r="A2453" s="7" t="s">
        <v>145</v>
      </c>
      <c r="B2453" s="7">
        <v>6</v>
      </c>
      <c r="C2453" s="8" t="s">
        <v>186</v>
      </c>
      <c r="D2453" s="7" t="s">
        <v>574</v>
      </c>
      <c r="E2453" s="7" t="s">
        <v>121</v>
      </c>
      <c r="F2453" s="8" t="s">
        <v>575</v>
      </c>
      <c r="G2453" s="7" t="s">
        <v>16</v>
      </c>
      <c r="H2453" s="9">
        <v>754.24839999999995</v>
      </c>
      <c r="I2453" s="9">
        <v>2.1568999999999998</v>
      </c>
      <c r="J2453" s="9">
        <v>2.1568999999999998</v>
      </c>
      <c r="K2453" s="10">
        <v>1</v>
      </c>
      <c r="L2453" s="9">
        <v>24.33</v>
      </c>
      <c r="M2453" s="19">
        <f>H2453*INDEX('Pliegos Tarifarios (Las Condes)'!$B:$B,MATCH($B2453,'Pliegos Tarifarios (Las Condes)'!$A:$A,0))</f>
        <v>89633.371359199984</v>
      </c>
      <c r="N2453" s="19">
        <f>I2453*INDEX('Pliegos Tarifarios (Las Condes)'!$C:$C,MATCH($B2453,'Pliegos Tarifarios (Las Condes)'!$A:$A,0))</f>
        <v>7464.0710794999986</v>
      </c>
      <c r="O2453" s="19">
        <f>J2453*INDEX('Pliegos Tarifarios (Las Condes)'!$D:$D,MATCH($B2453,'Pliegos Tarifarios (Las Condes)'!$A:$A,0))</f>
        <v>30551.472600099998</v>
      </c>
      <c r="P2453" s="19">
        <f>H2453*INDEX('Pliegos Tarifarios (Las Condes)'!$E:$E,MATCH($B2453,'Pliegos Tarifarios (Las Condes)'!$A:$A,0))</f>
        <v>9753.9403087999999</v>
      </c>
      <c r="Q2453" s="19" cm="1">
        <f t="array" ref="Q2453">H2453*_xlfn.IFS(H2453&lt;=350,INDEX('Pliegos Tarifarios (Las Condes)'!$F:$F,MATCH($B2453,'Pliegos Tarifarios (Las Condes)'!$A:$A,0)),H2453&lt;=500,INDEX('Pliegos Tarifarios (Las Condes)'!$G:$G,MATCH($B2453,'Pliegos Tarifarios (Las Condes)'!$A:$A,0)),H2453&lt;=1000,INDEX('Pliegos Tarifarios (Las Condes)'!$H:$H,MATCH($B2453,'Pliegos Tarifarios (Las Condes)'!$A:$A,0)),H2453&lt;=5000,INDEX('Pliegos Tarifarios (Las Condes)'!$I:$I,MATCH($B2453,'Pliegos Tarifarios (Las Condes)'!$A:$A,0)),H2453&gt;5000,INDEX('Pliegos Tarifarios (Las Condes)'!$J:$J,MATCH($B2453,'Pliegos Tarifarios (Las Condes)'!$A:$A,0)))/1.19</f>
        <v>1768.9977179831933</v>
      </c>
      <c r="R2453" s="19">
        <f>INDEX('Pliegos Tarifarios (Las Condes)'!$K:$K,MATCH($B2453,'Pliegos Tarifarios (Las Condes)'!$A:$A,0))</f>
        <v>724.74800000000005</v>
      </c>
      <c r="S2453" s="21">
        <f t="shared" si="117"/>
        <v>139896.60106558318</v>
      </c>
      <c r="T2453" s="21">
        <f t="shared" si="118"/>
        <v>26580.354202460803</v>
      </c>
      <c r="U2453" s="19">
        <v>0</v>
      </c>
      <c r="V2453" s="21">
        <f t="shared" si="119"/>
        <v>166476.95526804397</v>
      </c>
    </row>
    <row r="2454" spans="1:22" x14ac:dyDescent="0.3">
      <c r="A2454" s="7" t="s">
        <v>145</v>
      </c>
      <c r="B2454" s="7">
        <v>6</v>
      </c>
      <c r="C2454" s="8" t="s">
        <v>186</v>
      </c>
      <c r="D2454" s="7" t="s">
        <v>576</v>
      </c>
      <c r="E2454" s="7" t="s">
        <v>121</v>
      </c>
      <c r="F2454" s="8" t="s">
        <v>577</v>
      </c>
      <c r="G2454" s="7" t="s">
        <v>16</v>
      </c>
      <c r="H2454" s="9">
        <v>754.5213</v>
      </c>
      <c r="I2454" s="9">
        <v>2.1147</v>
      </c>
      <c r="J2454" s="9">
        <v>2.0863999999999998</v>
      </c>
      <c r="K2454" s="10">
        <v>0.98661748711401132</v>
      </c>
      <c r="L2454" s="9">
        <v>24.34</v>
      </c>
      <c r="M2454" s="19">
        <f>H2454*INDEX('Pliegos Tarifarios (Las Condes)'!$B:$B,MATCH($B2454,'Pliegos Tarifarios (Las Condes)'!$A:$A,0))</f>
        <v>89665.802249399989</v>
      </c>
      <c r="N2454" s="19">
        <f>I2454*INDEX('Pliegos Tarifarios (Las Condes)'!$C:$C,MATCH($B2454,'Pliegos Tarifarios (Las Condes)'!$A:$A,0))</f>
        <v>7318.0356585</v>
      </c>
      <c r="O2454" s="19">
        <f>J2454*INDEX('Pliegos Tarifarios (Las Condes)'!$D:$D,MATCH($B2454,'Pliegos Tarifarios (Las Condes)'!$A:$A,0))</f>
        <v>29552.873305599998</v>
      </c>
      <c r="P2454" s="19">
        <f>H2454*INDEX('Pliegos Tarifarios (Las Condes)'!$E:$E,MATCH($B2454,'Pliegos Tarifarios (Las Condes)'!$A:$A,0))</f>
        <v>9757.4694516</v>
      </c>
      <c r="Q2454" s="19" cm="1">
        <f t="array" ref="Q2454">H2454*_xlfn.IFS(H2454&lt;=350,INDEX('Pliegos Tarifarios (Las Condes)'!$F:$F,MATCH($B2454,'Pliegos Tarifarios (Las Condes)'!$A:$A,0)),H2454&lt;=500,INDEX('Pliegos Tarifarios (Las Condes)'!$G:$G,MATCH($B2454,'Pliegos Tarifarios (Las Condes)'!$A:$A,0)),H2454&lt;=1000,INDEX('Pliegos Tarifarios (Las Condes)'!$H:$H,MATCH($B2454,'Pliegos Tarifarios (Las Condes)'!$A:$A,0)),H2454&lt;=5000,INDEX('Pliegos Tarifarios (Las Condes)'!$I:$I,MATCH($B2454,'Pliegos Tarifarios (Las Condes)'!$A:$A,0)),H2454&gt;5000,INDEX('Pliegos Tarifarios (Las Condes)'!$J:$J,MATCH($B2454,'Pliegos Tarifarios (Las Condes)'!$A:$A,0)))/1.19</f>
        <v>1769.6377716806726</v>
      </c>
      <c r="R2454" s="19">
        <f>INDEX('Pliegos Tarifarios (Las Condes)'!$K:$K,MATCH($B2454,'Pliegos Tarifarios (Las Condes)'!$A:$A,0))</f>
        <v>724.74800000000005</v>
      </c>
      <c r="S2454" s="21">
        <f t="shared" si="117"/>
        <v>138788.56643678062</v>
      </c>
      <c r="T2454" s="21">
        <f t="shared" si="118"/>
        <v>26369.827622988316</v>
      </c>
      <c r="U2454" s="19">
        <v>0</v>
      </c>
      <c r="V2454" s="21">
        <f t="shared" si="119"/>
        <v>165158.39405976894</v>
      </c>
    </row>
    <row r="2455" spans="1:22" x14ac:dyDescent="0.3">
      <c r="A2455" s="7" t="s">
        <v>145</v>
      </c>
      <c r="B2455" s="7">
        <v>6</v>
      </c>
      <c r="C2455" s="8" t="s">
        <v>186</v>
      </c>
      <c r="D2455" s="7" t="s">
        <v>578</v>
      </c>
      <c r="E2455" s="7" t="s">
        <v>121</v>
      </c>
      <c r="F2455" s="8" t="s">
        <v>579</v>
      </c>
      <c r="G2455" s="7" t="s">
        <v>16</v>
      </c>
      <c r="H2455" s="9">
        <v>754.77170000000001</v>
      </c>
      <c r="I2455" s="9">
        <v>2.1073</v>
      </c>
      <c r="J2455" s="9">
        <v>2.1073</v>
      </c>
      <c r="K2455" s="10">
        <v>1</v>
      </c>
      <c r="L2455" s="9">
        <v>24.35</v>
      </c>
      <c r="M2455" s="19">
        <f>H2455*INDEX('Pliegos Tarifarios (Las Condes)'!$B:$B,MATCH($B2455,'Pliegos Tarifarios (Las Condes)'!$A:$A,0))</f>
        <v>89695.559284599993</v>
      </c>
      <c r="N2455" s="19">
        <f>I2455*INDEX('Pliegos Tarifarios (Las Condes)'!$C:$C,MATCH($B2455,'Pliegos Tarifarios (Las Condes)'!$A:$A,0))</f>
        <v>7292.4275514999999</v>
      </c>
      <c r="O2455" s="19">
        <f>J2455*INDEX('Pliegos Tarifarios (Las Condes)'!$D:$D,MATCH($B2455,'Pliegos Tarifarios (Las Condes)'!$A:$A,0))</f>
        <v>29848.9119617</v>
      </c>
      <c r="P2455" s="19">
        <f>H2455*INDEX('Pliegos Tarifarios (Las Condes)'!$E:$E,MATCH($B2455,'Pliegos Tarifarios (Las Condes)'!$A:$A,0))</f>
        <v>9760.7076244</v>
      </c>
      <c r="Q2455" s="19" cm="1">
        <f t="array" ref="Q2455">H2455*_xlfn.IFS(H2455&lt;=350,INDEX('Pliegos Tarifarios (Las Condes)'!$F:$F,MATCH($B2455,'Pliegos Tarifarios (Las Condes)'!$A:$A,0)),H2455&lt;=500,INDEX('Pliegos Tarifarios (Las Condes)'!$G:$G,MATCH($B2455,'Pliegos Tarifarios (Las Condes)'!$A:$A,0)),H2455&lt;=1000,INDEX('Pliegos Tarifarios (Las Condes)'!$H:$H,MATCH($B2455,'Pliegos Tarifarios (Las Condes)'!$A:$A,0)),H2455&lt;=5000,INDEX('Pliegos Tarifarios (Las Condes)'!$I:$I,MATCH($B2455,'Pliegos Tarifarios (Las Condes)'!$A:$A,0)),H2455&gt;5000,INDEX('Pliegos Tarifarios (Las Condes)'!$J:$J,MATCH($B2455,'Pliegos Tarifarios (Las Condes)'!$A:$A,0)))/1.19</f>
        <v>1770.2250543697482</v>
      </c>
      <c r="R2455" s="19">
        <f>INDEX('Pliegos Tarifarios (Las Condes)'!$K:$K,MATCH($B2455,'Pliegos Tarifarios (Las Condes)'!$A:$A,0))</f>
        <v>724.74800000000005</v>
      </c>
      <c r="S2455" s="21">
        <f t="shared" si="117"/>
        <v>139092.57947656972</v>
      </c>
      <c r="T2455" s="21">
        <f t="shared" si="118"/>
        <v>26427.590100548248</v>
      </c>
      <c r="U2455" s="19">
        <v>0</v>
      </c>
      <c r="V2455" s="21">
        <f t="shared" si="119"/>
        <v>165520.16957711798</v>
      </c>
    </row>
    <row r="2456" spans="1:22" x14ac:dyDescent="0.3">
      <c r="A2456" s="7" t="s">
        <v>145</v>
      </c>
      <c r="B2456" s="7">
        <v>6</v>
      </c>
      <c r="C2456" s="8" t="s">
        <v>186</v>
      </c>
      <c r="D2456" s="7" t="s">
        <v>580</v>
      </c>
      <c r="E2456" s="7" t="s">
        <v>121</v>
      </c>
      <c r="F2456" s="8" t="s">
        <v>581</v>
      </c>
      <c r="G2456" s="7" t="s">
        <v>16</v>
      </c>
      <c r="H2456" s="9">
        <v>755.8655</v>
      </c>
      <c r="I2456" s="9">
        <v>2.1385000000000001</v>
      </c>
      <c r="J2456" s="9">
        <v>2.1385000000000001</v>
      </c>
      <c r="K2456" s="10">
        <v>1</v>
      </c>
      <c r="L2456" s="9">
        <v>24.38</v>
      </c>
      <c r="M2456" s="19">
        <f>H2456*INDEX('Pliegos Tarifarios (Las Condes)'!$B:$B,MATCH($B2456,'Pliegos Tarifarios (Las Condes)'!$A:$A,0))</f>
        <v>89825.544288999998</v>
      </c>
      <c r="N2456" s="19">
        <f>I2456*INDEX('Pliegos Tarifarios (Las Condes)'!$C:$C,MATCH($B2456,'Pliegos Tarifarios (Las Condes)'!$A:$A,0))</f>
        <v>7400.3968674999996</v>
      </c>
      <c r="O2456" s="19">
        <f>J2456*INDEX('Pliegos Tarifarios (Las Condes)'!$D:$D,MATCH($B2456,'Pliegos Tarifarios (Las Condes)'!$A:$A,0))</f>
        <v>30290.8452665</v>
      </c>
      <c r="P2456" s="19">
        <f>H2456*INDEX('Pliegos Tarifarios (Las Condes)'!$E:$E,MATCH($B2456,'Pliegos Tarifarios (Las Condes)'!$A:$A,0))</f>
        <v>9774.8526459999994</v>
      </c>
      <c r="Q2456" s="19" cm="1">
        <f t="array" ref="Q2456">H2456*_xlfn.IFS(H2456&lt;=350,INDEX('Pliegos Tarifarios (Las Condes)'!$F:$F,MATCH($B2456,'Pliegos Tarifarios (Las Condes)'!$A:$A,0)),H2456&lt;=500,INDEX('Pliegos Tarifarios (Las Condes)'!$G:$G,MATCH($B2456,'Pliegos Tarifarios (Las Condes)'!$A:$A,0)),H2456&lt;=1000,INDEX('Pliegos Tarifarios (Las Condes)'!$H:$H,MATCH($B2456,'Pliegos Tarifarios (Las Condes)'!$A:$A,0)),H2456&lt;=5000,INDEX('Pliegos Tarifarios (Las Condes)'!$I:$I,MATCH($B2456,'Pliegos Tarifarios (Las Condes)'!$A:$A,0)),H2456&gt;5000,INDEX('Pliegos Tarifarios (Las Condes)'!$J:$J,MATCH($B2456,'Pliegos Tarifarios (Las Condes)'!$A:$A,0)))/1.19</f>
        <v>1772.7904289915969</v>
      </c>
      <c r="R2456" s="19">
        <f>INDEX('Pliegos Tarifarios (Las Condes)'!$K:$K,MATCH($B2456,'Pliegos Tarifarios (Las Condes)'!$A:$A,0))</f>
        <v>724.74800000000005</v>
      </c>
      <c r="S2456" s="21">
        <f t="shared" si="117"/>
        <v>139789.17749799156</v>
      </c>
      <c r="T2456" s="21">
        <f t="shared" si="118"/>
        <v>26559.943724618399</v>
      </c>
      <c r="U2456" s="19">
        <v>0</v>
      </c>
      <c r="V2456" s="21">
        <f t="shared" si="119"/>
        <v>166349.12122260997</v>
      </c>
    </row>
    <row r="2457" spans="1:22" x14ac:dyDescent="0.3">
      <c r="A2457" s="7" t="s">
        <v>145</v>
      </c>
      <c r="B2457" s="7">
        <v>6</v>
      </c>
      <c r="C2457" s="8" t="s">
        <v>186</v>
      </c>
      <c r="D2457" s="7" t="s">
        <v>582</v>
      </c>
      <c r="E2457" s="7" t="s">
        <v>121</v>
      </c>
      <c r="F2457" s="8" t="s">
        <v>583</v>
      </c>
      <c r="G2457" s="7" t="s">
        <v>16</v>
      </c>
      <c r="H2457" s="9">
        <v>753.55709999999999</v>
      </c>
      <c r="I2457" s="9">
        <v>2.1190000000000002</v>
      </c>
      <c r="J2457" s="9">
        <v>2.1151</v>
      </c>
      <c r="K2457" s="10">
        <v>0.99815950920245389</v>
      </c>
      <c r="L2457" s="9">
        <v>24.31</v>
      </c>
      <c r="M2457" s="19">
        <f>H2457*INDEX('Pliegos Tarifarios (Las Condes)'!$B:$B,MATCH($B2457,'Pliegos Tarifarios (Las Condes)'!$A:$A,0))</f>
        <v>89551.218649799994</v>
      </c>
      <c r="N2457" s="19">
        <f>I2457*INDEX('Pliegos Tarifarios (Las Condes)'!$C:$C,MATCH($B2457,'Pliegos Tarifarios (Las Condes)'!$A:$A,0))</f>
        <v>7332.9160450000008</v>
      </c>
      <c r="O2457" s="19">
        <f>J2457*INDEX('Pliegos Tarifarios (Las Condes)'!$D:$D,MATCH($B2457,'Pliegos Tarifarios (Las Condes)'!$A:$A,0))</f>
        <v>29959.395287899999</v>
      </c>
      <c r="P2457" s="19">
        <f>H2457*INDEX('Pliegos Tarifarios (Las Condes)'!$E:$E,MATCH($B2457,'Pliegos Tarifarios (Las Condes)'!$A:$A,0))</f>
        <v>9745.0004172000008</v>
      </c>
      <c r="Q2457" s="19" cm="1">
        <f t="array" ref="Q2457">H2457*_xlfn.IFS(H2457&lt;=350,INDEX('Pliegos Tarifarios (Las Condes)'!$F:$F,MATCH($B2457,'Pliegos Tarifarios (Las Condes)'!$A:$A,0)),H2457&lt;=500,INDEX('Pliegos Tarifarios (Las Condes)'!$G:$G,MATCH($B2457,'Pliegos Tarifarios (Las Condes)'!$A:$A,0)),H2457&lt;=1000,INDEX('Pliegos Tarifarios (Las Condes)'!$H:$H,MATCH($B2457,'Pliegos Tarifarios (Las Condes)'!$A:$A,0)),H2457&lt;=5000,INDEX('Pliegos Tarifarios (Las Condes)'!$I:$I,MATCH($B2457,'Pliegos Tarifarios (Las Condes)'!$A:$A,0)),H2457&gt;5000,INDEX('Pliegos Tarifarios (Las Condes)'!$J:$J,MATCH($B2457,'Pliegos Tarifarios (Las Condes)'!$A:$A,0)))/1.19</f>
        <v>1767.3763580672273</v>
      </c>
      <c r="R2457" s="19">
        <f>INDEX('Pliegos Tarifarios (Las Condes)'!$K:$K,MATCH($B2457,'Pliegos Tarifarios (Las Condes)'!$A:$A,0))</f>
        <v>724.74800000000005</v>
      </c>
      <c r="S2457" s="21">
        <f t="shared" si="117"/>
        <v>139080.65475796722</v>
      </c>
      <c r="T2457" s="21">
        <f t="shared" si="118"/>
        <v>26425.324404013772</v>
      </c>
      <c r="U2457" s="19">
        <v>0</v>
      </c>
      <c r="V2457" s="21">
        <f t="shared" si="119"/>
        <v>165505.979161981</v>
      </c>
    </row>
    <row r="2458" spans="1:22" x14ac:dyDescent="0.3">
      <c r="A2458" s="7" t="s">
        <v>145</v>
      </c>
      <c r="B2458" s="7">
        <v>6</v>
      </c>
      <c r="C2458" s="8" t="s">
        <v>186</v>
      </c>
      <c r="D2458" s="7" t="s">
        <v>584</v>
      </c>
      <c r="E2458" s="7" t="s">
        <v>121</v>
      </c>
      <c r="F2458" s="8" t="s">
        <v>585</v>
      </c>
      <c r="G2458" s="7" t="s">
        <v>16</v>
      </c>
      <c r="H2458" s="9">
        <v>755.51199999999994</v>
      </c>
      <c r="I2458" s="9">
        <v>2.1069</v>
      </c>
      <c r="J2458" s="9">
        <v>2.0973999999999999</v>
      </c>
      <c r="K2458" s="10">
        <v>0.99549100574303473</v>
      </c>
      <c r="L2458" s="9">
        <v>24.37</v>
      </c>
      <c r="M2458" s="19">
        <f>H2458*INDEX('Pliegos Tarifarios (Las Condes)'!$B:$B,MATCH($B2458,'Pliegos Tarifarios (Las Condes)'!$A:$A,0))</f>
        <v>89783.535055999993</v>
      </c>
      <c r="N2458" s="19">
        <f>I2458*INDEX('Pliegos Tarifarios (Las Condes)'!$C:$C,MATCH($B2458,'Pliegos Tarifarios (Las Condes)'!$A:$A,0))</f>
        <v>7291.0433294999993</v>
      </c>
      <c r="O2458" s="19">
        <f>J2458*INDEX('Pliegos Tarifarios (Las Condes)'!$D:$D,MATCH($B2458,'Pliegos Tarifarios (Las Condes)'!$A:$A,0))</f>
        <v>29708.6831246</v>
      </c>
      <c r="P2458" s="19">
        <f>H2458*INDEX('Pliegos Tarifarios (Las Condes)'!$E:$E,MATCH($B2458,'Pliegos Tarifarios (Las Condes)'!$A:$A,0))</f>
        <v>9770.2811839999995</v>
      </c>
      <c r="Q2458" s="19" cm="1">
        <f t="array" ref="Q2458">H2458*_xlfn.IFS(H2458&lt;=350,INDEX('Pliegos Tarifarios (Las Condes)'!$F:$F,MATCH($B2458,'Pliegos Tarifarios (Las Condes)'!$A:$A,0)),H2458&lt;=500,INDEX('Pliegos Tarifarios (Las Condes)'!$G:$G,MATCH($B2458,'Pliegos Tarifarios (Las Condes)'!$A:$A,0)),H2458&lt;=1000,INDEX('Pliegos Tarifarios (Las Condes)'!$H:$H,MATCH($B2458,'Pliegos Tarifarios (Las Condes)'!$A:$A,0)),H2458&lt;=5000,INDEX('Pliegos Tarifarios (Las Condes)'!$I:$I,MATCH($B2458,'Pliegos Tarifarios (Las Condes)'!$A:$A,0)),H2458&gt;5000,INDEX('Pliegos Tarifarios (Las Condes)'!$J:$J,MATCH($B2458,'Pliegos Tarifarios (Las Condes)'!$A:$A,0)))/1.19</f>
        <v>1771.9613378151262</v>
      </c>
      <c r="R2458" s="19">
        <f>INDEX('Pliegos Tarifarios (Las Condes)'!$K:$K,MATCH($B2458,'Pliegos Tarifarios (Las Condes)'!$A:$A,0))</f>
        <v>724.74800000000005</v>
      </c>
      <c r="S2458" s="21">
        <f t="shared" si="117"/>
        <v>139050.25203191509</v>
      </c>
      <c r="T2458" s="21">
        <f t="shared" si="118"/>
        <v>26419.547886063869</v>
      </c>
      <c r="U2458" s="19">
        <v>0</v>
      </c>
      <c r="V2458" s="21">
        <f t="shared" si="119"/>
        <v>165469.79991797896</v>
      </c>
    </row>
    <row r="2459" spans="1:22" x14ac:dyDescent="0.3">
      <c r="A2459" s="7" t="s">
        <v>145</v>
      </c>
      <c r="B2459" s="7">
        <v>6</v>
      </c>
      <c r="C2459" s="8" t="s">
        <v>186</v>
      </c>
      <c r="D2459" s="7" t="s">
        <v>586</v>
      </c>
      <c r="E2459" s="7" t="s">
        <v>121</v>
      </c>
      <c r="F2459" s="8" t="s">
        <v>587</v>
      </c>
      <c r="G2459" s="7" t="s">
        <v>16</v>
      </c>
      <c r="H2459" s="9">
        <v>755.57060000000001</v>
      </c>
      <c r="I2459" s="9">
        <v>2.0878000000000001</v>
      </c>
      <c r="J2459" s="9">
        <v>2.0878000000000001</v>
      </c>
      <c r="K2459" s="10">
        <v>1</v>
      </c>
      <c r="L2459" s="9">
        <v>24.37</v>
      </c>
      <c r="M2459" s="19">
        <f>H2459*INDEX('Pliegos Tarifarios (Las Condes)'!$B:$B,MATCH($B2459,'Pliegos Tarifarios (Las Condes)'!$A:$A,0))</f>
        <v>89790.498962800004</v>
      </c>
      <c r="N2459" s="19">
        <f>I2459*INDEX('Pliegos Tarifarios (Las Condes)'!$C:$C,MATCH($B2459,'Pliegos Tarifarios (Las Condes)'!$A:$A,0))</f>
        <v>7224.9467290000002</v>
      </c>
      <c r="O2459" s="19">
        <f>J2459*INDEX('Pliegos Tarifarios (Las Condes)'!$D:$D,MATCH($B2459,'Pliegos Tarifarios (Las Condes)'!$A:$A,0))</f>
        <v>29572.703646200003</v>
      </c>
      <c r="P2459" s="19">
        <f>H2459*INDEX('Pliegos Tarifarios (Las Condes)'!$E:$E,MATCH($B2459,'Pliegos Tarifarios (Las Condes)'!$A:$A,0))</f>
        <v>9771.0389992</v>
      </c>
      <c r="Q2459" s="19" cm="1">
        <f t="array" ref="Q2459">H2459*_xlfn.IFS(H2459&lt;=350,INDEX('Pliegos Tarifarios (Las Condes)'!$F:$F,MATCH($B2459,'Pliegos Tarifarios (Las Condes)'!$A:$A,0)),H2459&lt;=500,INDEX('Pliegos Tarifarios (Las Condes)'!$G:$G,MATCH($B2459,'Pliegos Tarifarios (Las Condes)'!$A:$A,0)),H2459&lt;=1000,INDEX('Pliegos Tarifarios (Las Condes)'!$H:$H,MATCH($B2459,'Pliegos Tarifarios (Las Condes)'!$A:$A,0)),H2459&lt;=5000,INDEX('Pliegos Tarifarios (Las Condes)'!$I:$I,MATCH($B2459,'Pliegos Tarifarios (Las Condes)'!$A:$A,0)),H2459&gt;5000,INDEX('Pliegos Tarifarios (Las Condes)'!$J:$J,MATCH($B2459,'Pliegos Tarifarios (Las Condes)'!$A:$A,0)))/1.19</f>
        <v>1772.0987769747903</v>
      </c>
      <c r="R2459" s="19">
        <f>INDEX('Pliegos Tarifarios (Las Condes)'!$K:$K,MATCH($B2459,'Pliegos Tarifarios (Las Condes)'!$A:$A,0))</f>
        <v>724.74800000000005</v>
      </c>
      <c r="S2459" s="21">
        <f t="shared" si="117"/>
        <v>138856.03511417483</v>
      </c>
      <c r="T2459" s="21">
        <f t="shared" si="118"/>
        <v>26382.646671693215</v>
      </c>
      <c r="U2459" s="19">
        <v>0</v>
      </c>
      <c r="V2459" s="21">
        <f t="shared" si="119"/>
        <v>165238.68178586804</v>
      </c>
    </row>
    <row r="2460" spans="1:22" x14ac:dyDescent="0.3">
      <c r="A2460" s="7" t="s">
        <v>145</v>
      </c>
      <c r="B2460" s="7">
        <v>6</v>
      </c>
      <c r="C2460" s="8" t="s">
        <v>186</v>
      </c>
      <c r="D2460" s="7" t="s">
        <v>588</v>
      </c>
      <c r="E2460" s="7" t="s">
        <v>121</v>
      </c>
      <c r="F2460" s="8" t="s">
        <v>589</v>
      </c>
      <c r="G2460" s="7" t="s">
        <v>16</v>
      </c>
      <c r="H2460" s="9">
        <v>754.0213</v>
      </c>
      <c r="I2460" s="9">
        <v>2.1276999999999999</v>
      </c>
      <c r="J2460" s="9">
        <v>2.1042000000000001</v>
      </c>
      <c r="K2460" s="10">
        <v>0.98895520985101293</v>
      </c>
      <c r="L2460" s="9">
        <v>24.32</v>
      </c>
      <c r="M2460" s="19">
        <f>H2460*INDEX('Pliegos Tarifarios (Las Condes)'!$B:$B,MATCH($B2460,'Pliegos Tarifarios (Las Condes)'!$A:$A,0))</f>
        <v>89606.383249399994</v>
      </c>
      <c r="N2460" s="19">
        <f>I2460*INDEX('Pliegos Tarifarios (Las Condes)'!$C:$C,MATCH($B2460,'Pliegos Tarifarios (Las Condes)'!$A:$A,0))</f>
        <v>7363.0228734999992</v>
      </c>
      <c r="O2460" s="19">
        <f>J2460*INDEX('Pliegos Tarifarios (Las Condes)'!$D:$D,MATCH($B2460,'Pliegos Tarifarios (Las Condes)'!$A:$A,0))</f>
        <v>29805.001921800002</v>
      </c>
      <c r="P2460" s="19">
        <f>H2460*INDEX('Pliegos Tarifarios (Las Condes)'!$E:$E,MATCH($B2460,'Pliegos Tarifarios (Las Condes)'!$A:$A,0))</f>
        <v>9751.0034515999996</v>
      </c>
      <c r="Q2460" s="19" cm="1">
        <f t="array" ref="Q2460">H2460*_xlfn.IFS(H2460&lt;=350,INDEX('Pliegos Tarifarios (Las Condes)'!$F:$F,MATCH($B2460,'Pliegos Tarifarios (Las Condes)'!$A:$A,0)),H2460&lt;=500,INDEX('Pliegos Tarifarios (Las Condes)'!$G:$G,MATCH($B2460,'Pliegos Tarifarios (Las Condes)'!$A:$A,0)),H2460&lt;=1000,INDEX('Pliegos Tarifarios (Las Condes)'!$H:$H,MATCH($B2460,'Pliegos Tarifarios (Las Condes)'!$A:$A,0)),H2460&lt;=5000,INDEX('Pliegos Tarifarios (Las Condes)'!$I:$I,MATCH($B2460,'Pliegos Tarifarios (Las Condes)'!$A:$A,0)),H2460&gt;5000,INDEX('Pliegos Tarifarios (Las Condes)'!$J:$J,MATCH($B2460,'Pliegos Tarifarios (Las Condes)'!$A:$A,0)))/1.19</f>
        <v>1768.4650826050422</v>
      </c>
      <c r="R2460" s="19">
        <f>INDEX('Pliegos Tarifarios (Las Condes)'!$K:$K,MATCH($B2460,'Pliegos Tarifarios (Las Condes)'!$A:$A,0))</f>
        <v>724.74800000000005</v>
      </c>
      <c r="S2460" s="21">
        <f t="shared" si="117"/>
        <v>139018.62457890503</v>
      </c>
      <c r="T2460" s="21">
        <f t="shared" si="118"/>
        <v>26413.538669991955</v>
      </c>
      <c r="U2460" s="19">
        <v>0</v>
      </c>
      <c r="V2460" s="21">
        <f t="shared" si="119"/>
        <v>165432.16324889698</v>
      </c>
    </row>
    <row r="2461" spans="1:22" x14ac:dyDescent="0.3">
      <c r="A2461" s="7" t="s">
        <v>145</v>
      </c>
      <c r="B2461" s="7">
        <v>6</v>
      </c>
      <c r="C2461" s="8" t="s">
        <v>186</v>
      </c>
      <c r="D2461" s="7" t="s">
        <v>590</v>
      </c>
      <c r="E2461" s="7" t="s">
        <v>121</v>
      </c>
      <c r="F2461" s="8" t="s">
        <v>591</v>
      </c>
      <c r="G2461" s="7" t="s">
        <v>16</v>
      </c>
      <c r="H2461" s="9">
        <v>752.88300000000004</v>
      </c>
      <c r="I2461" s="9">
        <v>2.1353</v>
      </c>
      <c r="J2461" s="9">
        <v>2.0684</v>
      </c>
      <c r="K2461" s="10">
        <v>0.96866950779749916</v>
      </c>
      <c r="L2461" s="9">
        <v>24.29</v>
      </c>
      <c r="M2461" s="19">
        <f>H2461*INDEX('Pliegos Tarifarios (Las Condes)'!$B:$B,MATCH($B2461,'Pliegos Tarifarios (Las Condes)'!$A:$A,0))</f>
        <v>89471.109954</v>
      </c>
      <c r="N2461" s="19">
        <f>I2461*INDEX('Pliegos Tarifarios (Las Condes)'!$C:$C,MATCH($B2461,'Pliegos Tarifarios (Las Condes)'!$A:$A,0))</f>
        <v>7389.3230914999995</v>
      </c>
      <c r="O2461" s="19">
        <f>J2461*INDEX('Pliegos Tarifarios (Las Condes)'!$D:$D,MATCH($B2461,'Pliegos Tarifarios (Las Condes)'!$A:$A,0))</f>
        <v>29297.9117836</v>
      </c>
      <c r="P2461" s="19">
        <f>H2461*INDEX('Pliegos Tarifarios (Las Condes)'!$E:$E,MATCH($B2461,'Pliegos Tarifarios (Las Condes)'!$A:$A,0))</f>
        <v>9736.2829560000009</v>
      </c>
      <c r="Q2461" s="19" cm="1">
        <f t="array" ref="Q2461">H2461*_xlfn.IFS(H2461&lt;=350,INDEX('Pliegos Tarifarios (Las Condes)'!$F:$F,MATCH($B2461,'Pliegos Tarifarios (Las Condes)'!$A:$A,0)),H2461&lt;=500,INDEX('Pliegos Tarifarios (Las Condes)'!$G:$G,MATCH($B2461,'Pliegos Tarifarios (Las Condes)'!$A:$A,0)),H2461&lt;=1000,INDEX('Pliegos Tarifarios (Las Condes)'!$H:$H,MATCH($B2461,'Pliegos Tarifarios (Las Condes)'!$A:$A,0)),H2461&lt;=5000,INDEX('Pliegos Tarifarios (Las Condes)'!$I:$I,MATCH($B2461,'Pliegos Tarifarios (Las Condes)'!$A:$A,0)),H2461&gt;5000,INDEX('Pliegos Tarifarios (Las Condes)'!$J:$J,MATCH($B2461,'Pliegos Tarifarios (Las Condes)'!$A:$A,0)))/1.19</f>
        <v>1765.7953386554625</v>
      </c>
      <c r="R2461" s="19">
        <f>INDEX('Pliegos Tarifarios (Las Condes)'!$K:$K,MATCH($B2461,'Pliegos Tarifarios (Las Condes)'!$A:$A,0))</f>
        <v>724.74800000000005</v>
      </c>
      <c r="S2461" s="21">
        <f t="shared" si="117"/>
        <v>138385.17112375548</v>
      </c>
      <c r="T2461" s="21">
        <f t="shared" si="118"/>
        <v>26293.182513513544</v>
      </c>
      <c r="U2461" s="19">
        <v>0</v>
      </c>
      <c r="V2461" s="21">
        <f t="shared" si="119"/>
        <v>164678.35363726903</v>
      </c>
    </row>
    <row r="2462" spans="1:22" x14ac:dyDescent="0.3">
      <c r="A2462" s="7" t="s">
        <v>145</v>
      </c>
      <c r="B2462" s="7">
        <v>6</v>
      </c>
      <c r="C2462" s="8" t="s">
        <v>186</v>
      </c>
      <c r="D2462" s="7" t="s">
        <v>592</v>
      </c>
      <c r="E2462" s="7" t="s">
        <v>121</v>
      </c>
      <c r="F2462" s="8" t="s">
        <v>593</v>
      </c>
      <c r="G2462" s="7" t="s">
        <v>16</v>
      </c>
      <c r="H2462" s="9">
        <v>752.67960000000005</v>
      </c>
      <c r="I2462" s="9">
        <v>2.0865999999999998</v>
      </c>
      <c r="J2462" s="9">
        <v>2.0813999999999999</v>
      </c>
      <c r="K2462" s="10">
        <v>0.99750790760088193</v>
      </c>
      <c r="L2462" s="9">
        <v>24.28</v>
      </c>
      <c r="M2462" s="19">
        <f>H2462*INDEX('Pliegos Tarifarios (Las Condes)'!$B:$B,MATCH($B2462,'Pliegos Tarifarios (Las Condes)'!$A:$A,0))</f>
        <v>89446.938304800002</v>
      </c>
      <c r="N2462" s="19">
        <f>I2462*INDEX('Pliegos Tarifarios (Las Condes)'!$C:$C,MATCH($B2462,'Pliegos Tarifarios (Las Condes)'!$A:$A,0))</f>
        <v>7220.7940629999994</v>
      </c>
      <c r="O2462" s="19">
        <f>J2462*INDEX('Pliegos Tarifarios (Las Condes)'!$D:$D,MATCH($B2462,'Pliegos Tarifarios (Las Condes)'!$A:$A,0))</f>
        <v>29482.050660599998</v>
      </c>
      <c r="P2462" s="19">
        <f>H2462*INDEX('Pliegos Tarifarios (Las Condes)'!$E:$E,MATCH($B2462,'Pliegos Tarifarios (Las Condes)'!$A:$A,0))</f>
        <v>9733.6525872000002</v>
      </c>
      <c r="Q2462" s="19" cm="1">
        <f t="array" ref="Q2462">H2462*_xlfn.IFS(H2462&lt;=350,INDEX('Pliegos Tarifarios (Las Condes)'!$F:$F,MATCH($B2462,'Pliegos Tarifarios (Las Condes)'!$A:$A,0)),H2462&lt;=500,INDEX('Pliegos Tarifarios (Las Condes)'!$G:$G,MATCH($B2462,'Pliegos Tarifarios (Las Condes)'!$A:$A,0)),H2462&lt;=1000,INDEX('Pliegos Tarifarios (Las Condes)'!$H:$H,MATCH($B2462,'Pliegos Tarifarios (Las Condes)'!$A:$A,0)),H2462&lt;=5000,INDEX('Pliegos Tarifarios (Las Condes)'!$I:$I,MATCH($B2462,'Pliegos Tarifarios (Las Condes)'!$A:$A,0)),H2462&gt;5000,INDEX('Pliegos Tarifarios (Las Condes)'!$J:$J,MATCH($B2462,'Pliegos Tarifarios (Las Condes)'!$A:$A,0)))/1.19</f>
        <v>1765.3182887394964</v>
      </c>
      <c r="R2462" s="19">
        <f>INDEX('Pliegos Tarifarios (Las Condes)'!$K:$K,MATCH($B2462,'Pliegos Tarifarios (Las Condes)'!$A:$A,0))</f>
        <v>724.74800000000005</v>
      </c>
      <c r="S2462" s="21">
        <f t="shared" si="117"/>
        <v>138373.5019043395</v>
      </c>
      <c r="T2462" s="21">
        <f t="shared" si="118"/>
        <v>26290.965361824507</v>
      </c>
      <c r="U2462" s="19">
        <v>0</v>
      </c>
      <c r="V2462" s="21">
        <f t="shared" si="119"/>
        <v>164664.46726616402</v>
      </c>
    </row>
    <row r="2463" spans="1:22" x14ac:dyDescent="0.3">
      <c r="A2463" s="7" t="s">
        <v>145</v>
      </c>
      <c r="B2463" s="7">
        <v>6</v>
      </c>
      <c r="C2463" s="8" t="s">
        <v>186</v>
      </c>
      <c r="D2463" s="7" t="s">
        <v>594</v>
      </c>
      <c r="E2463" s="7" t="s">
        <v>121</v>
      </c>
      <c r="F2463" s="8" t="s">
        <v>595</v>
      </c>
      <c r="G2463" s="7" t="s">
        <v>16</v>
      </c>
      <c r="H2463" s="9">
        <v>754.09749999999997</v>
      </c>
      <c r="I2463" s="9">
        <v>2.1600999999999999</v>
      </c>
      <c r="J2463" s="9">
        <v>2.0207000000000002</v>
      </c>
      <c r="K2463" s="10">
        <v>0.93546595065043292</v>
      </c>
      <c r="L2463" s="9">
        <v>24.33</v>
      </c>
      <c r="M2463" s="19">
        <f>H2463*INDEX('Pliegos Tarifarios (Las Condes)'!$B:$B,MATCH($B2463,'Pliegos Tarifarios (Las Condes)'!$A:$A,0))</f>
        <v>89615.438704999993</v>
      </c>
      <c r="N2463" s="19">
        <f>I2463*INDEX('Pliegos Tarifarios (Las Condes)'!$C:$C,MATCH($B2463,'Pliegos Tarifarios (Las Condes)'!$A:$A,0))</f>
        <v>7475.1448554999997</v>
      </c>
      <c r="O2463" s="19">
        <f>J2463*INDEX('Pliegos Tarifarios (Las Condes)'!$D:$D,MATCH($B2463,'Pliegos Tarifarios (Las Condes)'!$A:$A,0))</f>
        <v>28622.263750300004</v>
      </c>
      <c r="P2463" s="19">
        <f>H2463*INDEX('Pliegos Tarifarios (Las Condes)'!$E:$E,MATCH($B2463,'Pliegos Tarifarios (Las Condes)'!$A:$A,0))</f>
        <v>9751.9888699999992</v>
      </c>
      <c r="Q2463" s="19" cm="1">
        <f t="array" ref="Q2463">H2463*_xlfn.IFS(H2463&lt;=350,INDEX('Pliegos Tarifarios (Las Condes)'!$F:$F,MATCH($B2463,'Pliegos Tarifarios (Las Condes)'!$A:$A,0)),H2463&lt;=500,INDEX('Pliegos Tarifarios (Las Condes)'!$G:$G,MATCH($B2463,'Pliegos Tarifarios (Las Condes)'!$A:$A,0)),H2463&lt;=1000,INDEX('Pliegos Tarifarios (Las Condes)'!$H:$H,MATCH($B2463,'Pliegos Tarifarios (Las Condes)'!$A:$A,0)),H2463&lt;=5000,INDEX('Pliegos Tarifarios (Las Condes)'!$I:$I,MATCH($B2463,'Pliegos Tarifarios (Las Condes)'!$A:$A,0)),H2463&gt;5000,INDEX('Pliegos Tarifarios (Las Condes)'!$J:$J,MATCH($B2463,'Pliegos Tarifarios (Las Condes)'!$A:$A,0)))/1.19</f>
        <v>1768.6438004201684</v>
      </c>
      <c r="R2463" s="19">
        <f>INDEX('Pliegos Tarifarios (Las Condes)'!$K:$K,MATCH($B2463,'Pliegos Tarifarios (Las Condes)'!$A:$A,0))</f>
        <v>724.74800000000005</v>
      </c>
      <c r="S2463" s="21">
        <f t="shared" si="117"/>
        <v>137958.22798122015</v>
      </c>
      <c r="T2463" s="21">
        <f t="shared" si="118"/>
        <v>26212.063316431828</v>
      </c>
      <c r="U2463" s="19">
        <v>0</v>
      </c>
      <c r="V2463" s="21">
        <f t="shared" si="119"/>
        <v>164170.29129765197</v>
      </c>
    </row>
    <row r="2464" spans="1:22" x14ac:dyDescent="0.3">
      <c r="A2464" s="7" t="s">
        <v>145</v>
      </c>
      <c r="B2464" s="7">
        <v>6</v>
      </c>
      <c r="C2464" s="8" t="s">
        <v>186</v>
      </c>
      <c r="D2464" s="7" t="s">
        <v>596</v>
      </c>
      <c r="E2464" s="7" t="s">
        <v>121</v>
      </c>
      <c r="F2464" s="8" t="s">
        <v>597</v>
      </c>
      <c r="G2464" s="7" t="s">
        <v>16</v>
      </c>
      <c r="H2464" s="9">
        <v>755.89020000000005</v>
      </c>
      <c r="I2464" s="9">
        <v>2.0823</v>
      </c>
      <c r="J2464" s="9">
        <v>2.0823</v>
      </c>
      <c r="K2464" s="10">
        <v>1</v>
      </c>
      <c r="L2464" s="9">
        <v>24.38</v>
      </c>
      <c r="M2464" s="19">
        <f>H2464*INDEX('Pliegos Tarifarios (Las Condes)'!$B:$B,MATCH($B2464,'Pliegos Tarifarios (Las Condes)'!$A:$A,0))</f>
        <v>89828.479587599999</v>
      </c>
      <c r="N2464" s="19">
        <f>I2464*INDEX('Pliegos Tarifarios (Las Condes)'!$C:$C,MATCH($B2464,'Pliegos Tarifarios (Las Condes)'!$A:$A,0))</f>
        <v>7205.9136764999994</v>
      </c>
      <c r="O2464" s="19">
        <f>J2464*INDEX('Pliegos Tarifarios (Las Condes)'!$D:$D,MATCH($B2464,'Pliegos Tarifarios (Las Condes)'!$A:$A,0))</f>
        <v>29494.798736700002</v>
      </c>
      <c r="P2464" s="19">
        <f>H2464*INDEX('Pliegos Tarifarios (Las Condes)'!$E:$E,MATCH($B2464,'Pliegos Tarifarios (Las Condes)'!$A:$A,0))</f>
        <v>9775.1720664000004</v>
      </c>
      <c r="Q2464" s="19" cm="1">
        <f t="array" ref="Q2464">H2464*_xlfn.IFS(H2464&lt;=350,INDEX('Pliegos Tarifarios (Las Condes)'!$F:$F,MATCH($B2464,'Pliegos Tarifarios (Las Condes)'!$A:$A,0)),H2464&lt;=500,INDEX('Pliegos Tarifarios (Las Condes)'!$G:$G,MATCH($B2464,'Pliegos Tarifarios (Las Condes)'!$A:$A,0)),H2464&lt;=1000,INDEX('Pliegos Tarifarios (Las Condes)'!$H:$H,MATCH($B2464,'Pliegos Tarifarios (Las Condes)'!$A:$A,0)),H2464&lt;=5000,INDEX('Pliegos Tarifarios (Las Condes)'!$I:$I,MATCH($B2464,'Pliegos Tarifarios (Las Condes)'!$A:$A,0)),H2464&gt;5000,INDEX('Pliegos Tarifarios (Las Condes)'!$J:$J,MATCH($B2464,'Pliegos Tarifarios (Las Condes)'!$A:$A,0)))/1.19</f>
        <v>1772.8483598319333</v>
      </c>
      <c r="R2464" s="19">
        <f>INDEX('Pliegos Tarifarios (Las Condes)'!$K:$K,MATCH($B2464,'Pliegos Tarifarios (Las Condes)'!$A:$A,0))</f>
        <v>724.74800000000005</v>
      </c>
      <c r="S2464" s="21">
        <f t="shared" si="117"/>
        <v>138801.96042703191</v>
      </c>
      <c r="T2464" s="21">
        <f t="shared" si="118"/>
        <v>26372.372481136063</v>
      </c>
      <c r="U2464" s="19">
        <v>0</v>
      </c>
      <c r="V2464" s="21">
        <f t="shared" si="119"/>
        <v>165174.33290816797</v>
      </c>
    </row>
    <row r="2465" spans="1:22" x14ac:dyDescent="0.3">
      <c r="A2465" s="7" t="s">
        <v>145</v>
      </c>
      <c r="B2465" s="7">
        <v>6</v>
      </c>
      <c r="C2465" s="8" t="s">
        <v>186</v>
      </c>
      <c r="D2465" s="7" t="s">
        <v>598</v>
      </c>
      <c r="E2465" s="7" t="s">
        <v>121</v>
      </c>
      <c r="F2465" s="8" t="s">
        <v>599</v>
      </c>
      <c r="G2465" s="7" t="s">
        <v>16</v>
      </c>
      <c r="H2465" s="9">
        <v>756.33370000000002</v>
      </c>
      <c r="I2465" s="9">
        <v>2.1257999999999999</v>
      </c>
      <c r="J2465" s="9">
        <v>2.0525000000000002</v>
      </c>
      <c r="K2465" s="10">
        <v>0.96551886348668747</v>
      </c>
      <c r="L2465" s="9">
        <v>24.4</v>
      </c>
      <c r="M2465" s="19">
        <f>H2465*INDEX('Pliegos Tarifarios (Las Condes)'!$B:$B,MATCH($B2465,'Pliegos Tarifarios (Las Condes)'!$A:$A,0))</f>
        <v>89881.184240599992</v>
      </c>
      <c r="N2465" s="19">
        <f>I2465*INDEX('Pliegos Tarifarios (Las Condes)'!$C:$C,MATCH($B2465,'Pliegos Tarifarios (Las Condes)'!$A:$A,0))</f>
        <v>7356.4478189999991</v>
      </c>
      <c r="O2465" s="19">
        <f>J2465*INDEX('Pliegos Tarifarios (Las Condes)'!$D:$D,MATCH($B2465,'Pliegos Tarifarios (Las Condes)'!$A:$A,0))</f>
        <v>29072.695772500003</v>
      </c>
      <c r="P2465" s="19">
        <f>H2465*INDEX('Pliegos Tarifarios (Las Condes)'!$E:$E,MATCH($B2465,'Pliegos Tarifarios (Las Condes)'!$A:$A,0))</f>
        <v>9780.9074084000003</v>
      </c>
      <c r="Q2465" s="19" cm="1">
        <f t="array" ref="Q2465">H2465*_xlfn.IFS(H2465&lt;=350,INDEX('Pliegos Tarifarios (Las Condes)'!$F:$F,MATCH($B2465,'Pliegos Tarifarios (Las Condes)'!$A:$A,0)),H2465&lt;=500,INDEX('Pliegos Tarifarios (Las Condes)'!$G:$G,MATCH($B2465,'Pliegos Tarifarios (Las Condes)'!$A:$A,0)),H2465&lt;=1000,INDEX('Pliegos Tarifarios (Las Condes)'!$H:$H,MATCH($B2465,'Pliegos Tarifarios (Las Condes)'!$A:$A,0)),H2465&lt;=5000,INDEX('Pliegos Tarifarios (Las Condes)'!$I:$I,MATCH($B2465,'Pliegos Tarifarios (Las Condes)'!$A:$A,0)),H2465&gt;5000,INDEX('Pliegos Tarifarios (Las Condes)'!$J:$J,MATCH($B2465,'Pliegos Tarifarios (Las Condes)'!$A:$A,0)))/1.19</f>
        <v>1773.8885350420173</v>
      </c>
      <c r="R2465" s="19">
        <f>INDEX('Pliegos Tarifarios (Las Condes)'!$K:$K,MATCH($B2465,'Pliegos Tarifarios (Las Condes)'!$A:$A,0))</f>
        <v>724.74800000000005</v>
      </c>
      <c r="S2465" s="21">
        <f t="shared" si="117"/>
        <v>138589.87177554201</v>
      </c>
      <c r="T2465" s="21">
        <f t="shared" si="118"/>
        <v>26332.07563735298</v>
      </c>
      <c r="U2465" s="19">
        <v>0</v>
      </c>
      <c r="V2465" s="21">
        <f t="shared" si="119"/>
        <v>164921.94741289498</v>
      </c>
    </row>
    <row r="2466" spans="1:22" x14ac:dyDescent="0.3">
      <c r="A2466" s="7" t="s">
        <v>145</v>
      </c>
      <c r="B2466" s="7">
        <v>6</v>
      </c>
      <c r="C2466" s="8" t="s">
        <v>186</v>
      </c>
      <c r="D2466" s="7" t="s">
        <v>600</v>
      </c>
      <c r="E2466" s="7" t="s">
        <v>121</v>
      </c>
      <c r="F2466" s="8" t="s">
        <v>601</v>
      </c>
      <c r="G2466" s="7" t="s">
        <v>16</v>
      </c>
      <c r="H2466" s="9">
        <v>754.1884</v>
      </c>
      <c r="I2466" s="9">
        <v>2.0874000000000001</v>
      </c>
      <c r="J2466" s="9">
        <v>2.0577999999999999</v>
      </c>
      <c r="K2466" s="10">
        <v>0.98581967998466979</v>
      </c>
      <c r="L2466" s="9">
        <v>24.33</v>
      </c>
      <c r="M2466" s="19">
        <f>H2466*INDEX('Pliegos Tarifarios (Las Condes)'!$B:$B,MATCH($B2466,'Pliegos Tarifarios (Las Condes)'!$A:$A,0))</f>
        <v>89626.241079200001</v>
      </c>
      <c r="N2466" s="19">
        <f>I2466*INDEX('Pliegos Tarifarios (Las Condes)'!$C:$C,MATCH($B2466,'Pliegos Tarifarios (Las Condes)'!$A:$A,0))</f>
        <v>7223.5625070000006</v>
      </c>
      <c r="O2466" s="19">
        <f>J2466*INDEX('Pliegos Tarifarios (Las Condes)'!$D:$D,MATCH($B2466,'Pliegos Tarifarios (Las Condes)'!$A:$A,0))</f>
        <v>29147.767776199998</v>
      </c>
      <c r="P2466" s="19">
        <f>H2466*INDEX('Pliegos Tarifarios (Las Condes)'!$E:$E,MATCH($B2466,'Pliegos Tarifarios (Las Condes)'!$A:$A,0))</f>
        <v>9753.1643887999999</v>
      </c>
      <c r="Q2466" s="19" cm="1">
        <f t="array" ref="Q2466">H2466*_xlfn.IFS(H2466&lt;=350,INDEX('Pliegos Tarifarios (Las Condes)'!$F:$F,MATCH($B2466,'Pliegos Tarifarios (Las Condes)'!$A:$A,0)),H2466&lt;=500,INDEX('Pliegos Tarifarios (Las Condes)'!$G:$G,MATCH($B2466,'Pliegos Tarifarios (Las Condes)'!$A:$A,0)),H2466&lt;=1000,INDEX('Pliegos Tarifarios (Las Condes)'!$H:$H,MATCH($B2466,'Pliegos Tarifarios (Las Condes)'!$A:$A,0)),H2466&lt;=5000,INDEX('Pliegos Tarifarios (Las Condes)'!$I:$I,MATCH($B2466,'Pliegos Tarifarios (Las Condes)'!$A:$A,0)),H2466&gt;5000,INDEX('Pliegos Tarifarios (Las Condes)'!$J:$J,MATCH($B2466,'Pliegos Tarifarios (Las Condes)'!$A:$A,0)))/1.19</f>
        <v>1768.856995294118</v>
      </c>
      <c r="R2466" s="19">
        <f>INDEX('Pliegos Tarifarios (Las Condes)'!$K:$K,MATCH($B2466,'Pliegos Tarifarios (Las Condes)'!$A:$A,0))</f>
        <v>724.74800000000005</v>
      </c>
      <c r="S2466" s="21">
        <f t="shared" si="117"/>
        <v>138244.3407464941</v>
      </c>
      <c r="T2466" s="21">
        <f t="shared" si="118"/>
        <v>26266.424741833878</v>
      </c>
      <c r="U2466" s="19">
        <v>0</v>
      </c>
      <c r="V2466" s="21">
        <f t="shared" si="119"/>
        <v>164510.76548832798</v>
      </c>
    </row>
    <row r="2467" spans="1:22" x14ac:dyDescent="0.3">
      <c r="A2467" s="7" t="s">
        <v>145</v>
      </c>
      <c r="B2467" s="7">
        <v>6</v>
      </c>
      <c r="C2467" s="8" t="s">
        <v>186</v>
      </c>
      <c r="D2467" s="7" t="s">
        <v>602</v>
      </c>
      <c r="E2467" s="7" t="s">
        <v>121</v>
      </c>
      <c r="F2467" s="8" t="s">
        <v>603</v>
      </c>
      <c r="G2467" s="7" t="s">
        <v>16</v>
      </c>
      <c r="H2467" s="9">
        <v>755.91279999999995</v>
      </c>
      <c r="I2467" s="9">
        <v>2.0880000000000001</v>
      </c>
      <c r="J2467" s="9">
        <v>2.0779000000000001</v>
      </c>
      <c r="K2467" s="10">
        <v>0.99516283524904214</v>
      </c>
      <c r="L2467" s="9">
        <v>24.38</v>
      </c>
      <c r="M2467" s="19">
        <f>H2467*INDEX('Pliegos Tarifarios (Las Condes)'!$B:$B,MATCH($B2467,'Pliegos Tarifarios (Las Condes)'!$A:$A,0))</f>
        <v>89831.165326399991</v>
      </c>
      <c r="N2467" s="19">
        <f>I2467*INDEX('Pliegos Tarifarios (Las Condes)'!$C:$C,MATCH($B2467,'Pliegos Tarifarios (Las Condes)'!$A:$A,0))</f>
        <v>7225.6388399999996</v>
      </c>
      <c r="O2467" s="19">
        <f>J2467*INDEX('Pliegos Tarifarios (Las Condes)'!$D:$D,MATCH($B2467,'Pliegos Tarifarios (Las Condes)'!$A:$A,0))</f>
        <v>29432.474809100004</v>
      </c>
      <c r="P2467" s="19">
        <f>H2467*INDEX('Pliegos Tarifarios (Las Condes)'!$E:$E,MATCH($B2467,'Pliegos Tarifarios (Las Condes)'!$A:$A,0))</f>
        <v>9775.4643295999995</v>
      </c>
      <c r="Q2467" s="19" cm="1">
        <f t="array" ref="Q2467">H2467*_xlfn.IFS(H2467&lt;=350,INDEX('Pliegos Tarifarios (Las Condes)'!$F:$F,MATCH($B2467,'Pliegos Tarifarios (Las Condes)'!$A:$A,0)),H2467&lt;=500,INDEX('Pliegos Tarifarios (Las Condes)'!$G:$G,MATCH($B2467,'Pliegos Tarifarios (Las Condes)'!$A:$A,0)),H2467&lt;=1000,INDEX('Pliegos Tarifarios (Las Condes)'!$H:$H,MATCH($B2467,'Pliegos Tarifarios (Las Condes)'!$A:$A,0)),H2467&lt;=5000,INDEX('Pliegos Tarifarios (Las Condes)'!$I:$I,MATCH($B2467,'Pliegos Tarifarios (Las Condes)'!$A:$A,0)),H2467&gt;5000,INDEX('Pliegos Tarifarios (Las Condes)'!$J:$J,MATCH($B2467,'Pliegos Tarifarios (Las Condes)'!$A:$A,0)))/1.19</f>
        <v>1772.9013653781512</v>
      </c>
      <c r="R2467" s="19">
        <f>INDEX('Pliegos Tarifarios (Las Condes)'!$K:$K,MATCH($B2467,'Pliegos Tarifarios (Las Condes)'!$A:$A,0))</f>
        <v>724.74800000000005</v>
      </c>
      <c r="S2467" s="21">
        <f t="shared" si="117"/>
        <v>138762.39267047815</v>
      </c>
      <c r="T2467" s="21">
        <f t="shared" si="118"/>
        <v>26364.854607390847</v>
      </c>
      <c r="U2467" s="19">
        <v>0</v>
      </c>
      <c r="V2467" s="21">
        <f t="shared" si="119"/>
        <v>165127.247277869</v>
      </c>
    </row>
    <row r="2468" spans="1:22" x14ac:dyDescent="0.3">
      <c r="A2468" s="7" t="s">
        <v>145</v>
      </c>
      <c r="B2468" s="7">
        <v>6</v>
      </c>
      <c r="C2468" s="8" t="s">
        <v>186</v>
      </c>
      <c r="D2468" s="7" t="s">
        <v>604</v>
      </c>
      <c r="E2468" s="7" t="s">
        <v>121</v>
      </c>
      <c r="F2468" s="8" t="s">
        <v>605</v>
      </c>
      <c r="G2468" s="7" t="s">
        <v>16</v>
      </c>
      <c r="H2468" s="9">
        <v>755.1087</v>
      </c>
      <c r="I2468" s="9">
        <v>2.1011000000000002</v>
      </c>
      <c r="J2468" s="9">
        <v>2.0718000000000001</v>
      </c>
      <c r="K2468" s="10">
        <v>0.98605492361144154</v>
      </c>
      <c r="L2468" s="9">
        <v>24.36</v>
      </c>
      <c r="M2468" s="19">
        <f>H2468*INDEX('Pliegos Tarifarios (Las Condes)'!$B:$B,MATCH($B2468,'Pliegos Tarifarios (Las Condes)'!$A:$A,0))</f>
        <v>89735.607690599994</v>
      </c>
      <c r="N2468" s="19">
        <f>I2468*INDEX('Pliegos Tarifarios (Las Condes)'!$C:$C,MATCH($B2468,'Pliegos Tarifarios (Las Condes)'!$A:$A,0))</f>
        <v>7270.9721104999999</v>
      </c>
      <c r="O2468" s="19">
        <f>J2468*INDEX('Pliegos Tarifarios (Las Condes)'!$D:$D,MATCH($B2468,'Pliegos Tarifarios (Las Condes)'!$A:$A,0))</f>
        <v>29346.071182200001</v>
      </c>
      <c r="P2468" s="19">
        <f>H2468*INDEX('Pliegos Tarifarios (Las Condes)'!$E:$E,MATCH($B2468,'Pliegos Tarifarios (Las Condes)'!$A:$A,0))</f>
        <v>9765.0657083999995</v>
      </c>
      <c r="Q2468" s="19" cm="1">
        <f t="array" ref="Q2468">H2468*_xlfn.IFS(H2468&lt;=350,INDEX('Pliegos Tarifarios (Las Condes)'!$F:$F,MATCH($B2468,'Pliegos Tarifarios (Las Condes)'!$A:$A,0)),H2468&lt;=500,INDEX('Pliegos Tarifarios (Las Condes)'!$G:$G,MATCH($B2468,'Pliegos Tarifarios (Las Condes)'!$A:$A,0)),H2468&lt;=1000,INDEX('Pliegos Tarifarios (Las Condes)'!$H:$H,MATCH($B2468,'Pliegos Tarifarios (Las Condes)'!$A:$A,0)),H2468&lt;=5000,INDEX('Pliegos Tarifarios (Las Condes)'!$I:$I,MATCH($B2468,'Pliegos Tarifarios (Las Condes)'!$A:$A,0)),H2468&gt;5000,INDEX('Pliegos Tarifarios (Las Condes)'!$J:$J,MATCH($B2468,'Pliegos Tarifarios (Las Condes)'!$A:$A,0)))/1.19</f>
        <v>1771.015446806723</v>
      </c>
      <c r="R2468" s="19">
        <f>INDEX('Pliegos Tarifarios (Las Condes)'!$K:$K,MATCH($B2468,'Pliegos Tarifarios (Las Condes)'!$A:$A,0))</f>
        <v>724.74800000000005</v>
      </c>
      <c r="S2468" s="21">
        <f t="shared" si="117"/>
        <v>138613.48013850674</v>
      </c>
      <c r="T2468" s="21">
        <f t="shared" si="118"/>
        <v>26336.56122631628</v>
      </c>
      <c r="U2468" s="19">
        <v>0</v>
      </c>
      <c r="V2468" s="21">
        <f t="shared" si="119"/>
        <v>164950.04136482303</v>
      </c>
    </row>
    <row r="2469" spans="1:22" x14ac:dyDescent="0.3">
      <c r="A2469" s="7" t="s">
        <v>145</v>
      </c>
      <c r="B2469" s="7">
        <v>6</v>
      </c>
      <c r="C2469" s="8" t="s">
        <v>186</v>
      </c>
      <c r="D2469" s="7" t="s">
        <v>606</v>
      </c>
      <c r="E2469" s="7" t="s">
        <v>121</v>
      </c>
      <c r="F2469" s="8" t="s">
        <v>607</v>
      </c>
      <c r="G2469" s="7" t="s">
        <v>16</v>
      </c>
      <c r="H2469" s="9">
        <v>753.12429999999995</v>
      </c>
      <c r="I2469" s="9">
        <v>2.1046</v>
      </c>
      <c r="J2469" s="9">
        <v>2.0697999999999999</v>
      </c>
      <c r="K2469" s="10">
        <v>0.98346479140929388</v>
      </c>
      <c r="L2469" s="9">
        <v>24.29</v>
      </c>
      <c r="M2469" s="19">
        <f>H2469*INDEX('Pliegos Tarifarios (Las Condes)'!$B:$B,MATCH($B2469,'Pliegos Tarifarios (Las Condes)'!$A:$A,0))</f>
        <v>89499.785563399986</v>
      </c>
      <c r="N2469" s="19">
        <f>I2469*INDEX('Pliegos Tarifarios (Las Condes)'!$C:$C,MATCH($B2469,'Pliegos Tarifarios (Las Condes)'!$A:$A,0))</f>
        <v>7283.0840529999996</v>
      </c>
      <c r="O2469" s="19">
        <f>J2469*INDEX('Pliegos Tarifarios (Las Condes)'!$D:$D,MATCH($B2469,'Pliegos Tarifarios (Las Condes)'!$A:$A,0))</f>
        <v>29317.742124199998</v>
      </c>
      <c r="P2469" s="19">
        <f>H2469*INDEX('Pliegos Tarifarios (Las Condes)'!$E:$E,MATCH($B2469,'Pliegos Tarifarios (Las Condes)'!$A:$A,0))</f>
        <v>9739.4034475999997</v>
      </c>
      <c r="Q2469" s="19" cm="1">
        <f t="array" ref="Q2469">H2469*_xlfn.IFS(H2469&lt;=350,INDEX('Pliegos Tarifarios (Las Condes)'!$F:$F,MATCH($B2469,'Pliegos Tarifarios (Las Condes)'!$A:$A,0)),H2469&lt;=500,INDEX('Pliegos Tarifarios (Las Condes)'!$G:$G,MATCH($B2469,'Pliegos Tarifarios (Las Condes)'!$A:$A,0)),H2469&lt;=1000,INDEX('Pliegos Tarifarios (Las Condes)'!$H:$H,MATCH($B2469,'Pliegos Tarifarios (Las Condes)'!$A:$A,0)),H2469&lt;=5000,INDEX('Pliegos Tarifarios (Las Condes)'!$I:$I,MATCH($B2469,'Pliegos Tarifarios (Las Condes)'!$A:$A,0)),H2469&gt;5000,INDEX('Pliegos Tarifarios (Las Condes)'!$J:$J,MATCH($B2469,'Pliegos Tarifarios (Las Condes)'!$A:$A,0)))/1.19</f>
        <v>1766.3612784033617</v>
      </c>
      <c r="R2469" s="19">
        <f>INDEX('Pliegos Tarifarios (Las Condes)'!$K:$K,MATCH($B2469,'Pliegos Tarifarios (Las Condes)'!$A:$A,0))</f>
        <v>724.74800000000005</v>
      </c>
      <c r="S2469" s="21">
        <f t="shared" si="117"/>
        <v>138331.12446660336</v>
      </c>
      <c r="T2469" s="21">
        <f t="shared" si="118"/>
        <v>26282.913648654638</v>
      </c>
      <c r="U2469" s="19">
        <v>0</v>
      </c>
      <c r="V2469" s="21">
        <f t="shared" si="119"/>
        <v>164614.03811525801</v>
      </c>
    </row>
    <row r="2470" spans="1:22" x14ac:dyDescent="0.3">
      <c r="A2470" s="7" t="s">
        <v>145</v>
      </c>
      <c r="B2470" s="7">
        <v>6</v>
      </c>
      <c r="C2470" s="8" t="s">
        <v>186</v>
      </c>
      <c r="D2470" s="7" t="s">
        <v>608</v>
      </c>
      <c r="E2470" s="7" t="s">
        <v>121</v>
      </c>
      <c r="F2470" s="8" t="s">
        <v>609</v>
      </c>
      <c r="G2470" s="7" t="s">
        <v>16</v>
      </c>
      <c r="H2470" s="9">
        <v>756.40930000000003</v>
      </c>
      <c r="I2470" s="9">
        <v>2.2277</v>
      </c>
      <c r="J2470" s="9">
        <v>2.1379000000000001</v>
      </c>
      <c r="K2470" s="10">
        <v>0.95968936571351626</v>
      </c>
      <c r="L2470" s="9">
        <v>24.4</v>
      </c>
      <c r="M2470" s="19">
        <f>H2470*INDEX('Pliegos Tarifarios (Las Condes)'!$B:$B,MATCH($B2470,'Pliegos Tarifarios (Las Condes)'!$A:$A,0))</f>
        <v>89890.168393400003</v>
      </c>
      <c r="N2470" s="19">
        <f>I2470*INDEX('Pliegos Tarifarios (Las Condes)'!$C:$C,MATCH($B2470,'Pliegos Tarifarios (Las Condes)'!$A:$A,0))</f>
        <v>7709.0783734999995</v>
      </c>
      <c r="O2470" s="19">
        <f>J2470*INDEX('Pliegos Tarifarios (Las Condes)'!$D:$D,MATCH($B2470,'Pliegos Tarifarios (Las Condes)'!$A:$A,0))</f>
        <v>30282.346549100002</v>
      </c>
      <c r="P2470" s="19">
        <f>H2470*INDEX('Pliegos Tarifarios (Las Condes)'!$E:$E,MATCH($B2470,'Pliegos Tarifarios (Las Condes)'!$A:$A,0))</f>
        <v>9781.8850676000002</v>
      </c>
      <c r="Q2470" s="19" cm="1">
        <f t="array" ref="Q2470">H2470*_xlfn.IFS(H2470&lt;=350,INDEX('Pliegos Tarifarios (Las Condes)'!$F:$F,MATCH($B2470,'Pliegos Tarifarios (Las Condes)'!$A:$A,0)),H2470&lt;=500,INDEX('Pliegos Tarifarios (Las Condes)'!$G:$G,MATCH($B2470,'Pliegos Tarifarios (Las Condes)'!$A:$A,0)),H2470&lt;=1000,INDEX('Pliegos Tarifarios (Las Condes)'!$H:$H,MATCH($B2470,'Pliegos Tarifarios (Las Condes)'!$A:$A,0)),H2470&lt;=5000,INDEX('Pliegos Tarifarios (Las Condes)'!$I:$I,MATCH($B2470,'Pliegos Tarifarios (Las Condes)'!$A:$A,0)),H2470&gt;5000,INDEX('Pliegos Tarifarios (Las Condes)'!$J:$J,MATCH($B2470,'Pliegos Tarifarios (Las Condes)'!$A:$A,0)))/1.19</f>
        <v>1774.0658456302526</v>
      </c>
      <c r="R2470" s="19">
        <f>INDEX('Pliegos Tarifarios (Las Condes)'!$K:$K,MATCH($B2470,'Pliegos Tarifarios (Las Condes)'!$A:$A,0))</f>
        <v>724.74800000000005</v>
      </c>
      <c r="S2470" s="21">
        <f t="shared" si="117"/>
        <v>140162.29222923025</v>
      </c>
      <c r="T2470" s="21">
        <f t="shared" si="118"/>
        <v>26630.835523553749</v>
      </c>
      <c r="U2470" s="19">
        <v>0</v>
      </c>
      <c r="V2470" s="21">
        <f t="shared" si="119"/>
        <v>166793.127752784</v>
      </c>
    </row>
    <row r="2471" spans="1:22" x14ac:dyDescent="0.3">
      <c r="A2471" s="7" t="s">
        <v>145</v>
      </c>
      <c r="B2471" s="7">
        <v>6</v>
      </c>
      <c r="C2471" s="8" t="s">
        <v>186</v>
      </c>
      <c r="D2471" s="7" t="s">
        <v>610</v>
      </c>
      <c r="E2471" s="7" t="s">
        <v>121</v>
      </c>
      <c r="F2471" s="8" t="s">
        <v>611</v>
      </c>
      <c r="G2471" s="7" t="s">
        <v>16</v>
      </c>
      <c r="H2471" s="9">
        <v>756.50300000000004</v>
      </c>
      <c r="I2471" s="9">
        <v>2.1886000000000001</v>
      </c>
      <c r="J2471" s="9">
        <v>2.1886000000000001</v>
      </c>
      <c r="K2471" s="10">
        <v>1</v>
      </c>
      <c r="L2471" s="9">
        <v>24.4</v>
      </c>
      <c r="M2471" s="19">
        <f>H2471*INDEX('Pliegos Tarifarios (Las Condes)'!$B:$B,MATCH($B2471,'Pliegos Tarifarios (Las Condes)'!$A:$A,0))</f>
        <v>89901.303513999999</v>
      </c>
      <c r="N2471" s="19">
        <f>I2471*INDEX('Pliegos Tarifarios (Las Condes)'!$C:$C,MATCH($B2471,'Pliegos Tarifarios (Las Condes)'!$A:$A,0))</f>
        <v>7573.770673</v>
      </c>
      <c r="O2471" s="19">
        <f>J2471*INDEX('Pliegos Tarifarios (Las Condes)'!$D:$D,MATCH($B2471,'Pliegos Tarifarios (Las Condes)'!$A:$A,0))</f>
        <v>31000.488169400003</v>
      </c>
      <c r="P2471" s="19">
        <f>H2471*INDEX('Pliegos Tarifarios (Las Condes)'!$E:$E,MATCH($B2471,'Pliegos Tarifarios (Las Condes)'!$A:$A,0))</f>
        <v>9783.0967960000016</v>
      </c>
      <c r="Q2471" s="19" cm="1">
        <f t="array" ref="Q2471">H2471*_xlfn.IFS(H2471&lt;=350,INDEX('Pliegos Tarifarios (Las Condes)'!$F:$F,MATCH($B2471,'Pliegos Tarifarios (Las Condes)'!$A:$A,0)),H2471&lt;=500,INDEX('Pliegos Tarifarios (Las Condes)'!$G:$G,MATCH($B2471,'Pliegos Tarifarios (Las Condes)'!$A:$A,0)),H2471&lt;=1000,INDEX('Pliegos Tarifarios (Las Condes)'!$H:$H,MATCH($B2471,'Pliegos Tarifarios (Las Condes)'!$A:$A,0)),H2471&lt;=5000,INDEX('Pliegos Tarifarios (Las Condes)'!$I:$I,MATCH($B2471,'Pliegos Tarifarios (Las Condes)'!$A:$A,0)),H2471&gt;5000,INDEX('Pliegos Tarifarios (Las Condes)'!$J:$J,MATCH($B2471,'Pliegos Tarifarios (Las Condes)'!$A:$A,0)))/1.19</f>
        <v>1774.2856075630255</v>
      </c>
      <c r="R2471" s="19">
        <f>INDEX('Pliegos Tarifarios (Las Condes)'!$K:$K,MATCH($B2471,'Pliegos Tarifarios (Las Condes)'!$A:$A,0))</f>
        <v>724.74800000000005</v>
      </c>
      <c r="S2471" s="21">
        <f t="shared" si="117"/>
        <v>140757.69275996301</v>
      </c>
      <c r="T2471" s="21">
        <f t="shared" si="118"/>
        <v>26743.961624392974</v>
      </c>
      <c r="U2471" s="19">
        <v>0</v>
      </c>
      <c r="V2471" s="21">
        <f t="shared" si="119"/>
        <v>167501.65438435599</v>
      </c>
    </row>
    <row r="2472" spans="1:22" x14ac:dyDescent="0.3">
      <c r="A2472" s="7" t="s">
        <v>145</v>
      </c>
      <c r="B2472" s="7">
        <v>6</v>
      </c>
      <c r="C2472" s="8" t="s">
        <v>186</v>
      </c>
      <c r="D2472" s="7" t="s">
        <v>612</v>
      </c>
      <c r="E2472" s="7" t="s">
        <v>121</v>
      </c>
      <c r="F2472" s="8" t="s">
        <v>613</v>
      </c>
      <c r="G2472" s="7" t="s">
        <v>16</v>
      </c>
      <c r="H2472" s="9">
        <v>755.06280000000004</v>
      </c>
      <c r="I2472" s="9">
        <v>2.1013999999999999</v>
      </c>
      <c r="J2472" s="9">
        <v>2.0708000000000002</v>
      </c>
      <c r="K2472" s="10">
        <v>0.9854382792424099</v>
      </c>
      <c r="L2472" s="9">
        <v>24.36</v>
      </c>
      <c r="M2472" s="19">
        <f>H2472*INDEX('Pliegos Tarifarios (Las Condes)'!$B:$B,MATCH($B2472,'Pliegos Tarifarios (Las Condes)'!$A:$A,0))</f>
        <v>89730.153026400003</v>
      </c>
      <c r="N2472" s="19">
        <f>I2472*INDEX('Pliegos Tarifarios (Las Condes)'!$C:$C,MATCH($B2472,'Pliegos Tarifarios (Las Condes)'!$A:$A,0))</f>
        <v>7272.0102769999994</v>
      </c>
      <c r="O2472" s="19">
        <f>J2472*INDEX('Pliegos Tarifarios (Las Condes)'!$D:$D,MATCH($B2472,'Pliegos Tarifarios (Las Condes)'!$A:$A,0))</f>
        <v>29331.906653200003</v>
      </c>
      <c r="P2472" s="19">
        <f>H2472*INDEX('Pliegos Tarifarios (Las Condes)'!$E:$E,MATCH($B2472,'Pliegos Tarifarios (Las Condes)'!$A:$A,0))</f>
        <v>9764.4721296000007</v>
      </c>
      <c r="Q2472" s="19" cm="1">
        <f t="array" ref="Q2472">H2472*_xlfn.IFS(H2472&lt;=350,INDEX('Pliegos Tarifarios (Las Condes)'!$F:$F,MATCH($B2472,'Pliegos Tarifarios (Las Condes)'!$A:$A,0)),H2472&lt;=500,INDEX('Pliegos Tarifarios (Las Condes)'!$G:$G,MATCH($B2472,'Pliegos Tarifarios (Las Condes)'!$A:$A,0)),H2472&lt;=1000,INDEX('Pliegos Tarifarios (Las Condes)'!$H:$H,MATCH($B2472,'Pliegos Tarifarios (Las Condes)'!$A:$A,0)),H2472&lt;=5000,INDEX('Pliegos Tarifarios (Las Condes)'!$I:$I,MATCH($B2472,'Pliegos Tarifarios (Las Condes)'!$A:$A,0)),H2472&gt;5000,INDEX('Pliegos Tarifarios (Las Condes)'!$J:$J,MATCH($B2472,'Pliegos Tarifarios (Las Condes)'!$A:$A,0)))/1.19</f>
        <v>1770.9077939495801</v>
      </c>
      <c r="R2472" s="19">
        <f>INDEX('Pliegos Tarifarios (Las Condes)'!$K:$K,MATCH($B2472,'Pliegos Tarifarios (Las Condes)'!$A:$A,0))</f>
        <v>724.74800000000005</v>
      </c>
      <c r="S2472" s="21">
        <f t="shared" si="117"/>
        <v>138594.19788014959</v>
      </c>
      <c r="T2472" s="21">
        <f t="shared" si="118"/>
        <v>26332.897597228421</v>
      </c>
      <c r="U2472" s="19">
        <v>0</v>
      </c>
      <c r="V2472" s="21">
        <f t="shared" si="119"/>
        <v>164927.095477378</v>
      </c>
    </row>
    <row r="2473" spans="1:22" x14ac:dyDescent="0.3">
      <c r="A2473" s="7" t="s">
        <v>145</v>
      </c>
      <c r="B2473" s="7">
        <v>6</v>
      </c>
      <c r="C2473" s="8" t="s">
        <v>186</v>
      </c>
      <c r="D2473" s="7" t="s">
        <v>614</v>
      </c>
      <c r="E2473" s="7" t="s">
        <v>121</v>
      </c>
      <c r="F2473" s="8" t="s">
        <v>615</v>
      </c>
      <c r="G2473" s="7" t="s">
        <v>16</v>
      </c>
      <c r="H2473" s="9">
        <v>753.298</v>
      </c>
      <c r="I2473" s="9">
        <v>2.1076000000000001</v>
      </c>
      <c r="J2473" s="9">
        <v>2.0960000000000001</v>
      </c>
      <c r="K2473" s="10">
        <v>0.99449610931865629</v>
      </c>
      <c r="L2473" s="9">
        <v>24.3</v>
      </c>
      <c r="M2473" s="19">
        <f>H2473*INDEX('Pliegos Tarifarios (Las Condes)'!$B:$B,MATCH($B2473,'Pliegos Tarifarios (Las Condes)'!$A:$A,0))</f>
        <v>89520.427723999994</v>
      </c>
      <c r="N2473" s="19">
        <f>I2473*INDEX('Pliegos Tarifarios (Las Condes)'!$C:$C,MATCH($B2473,'Pliegos Tarifarios (Las Condes)'!$A:$A,0))</f>
        <v>7293.4657180000004</v>
      </c>
      <c r="O2473" s="19">
        <f>J2473*INDEX('Pliegos Tarifarios (Las Condes)'!$D:$D,MATCH($B2473,'Pliegos Tarifarios (Las Condes)'!$A:$A,0))</f>
        <v>29688.852784000002</v>
      </c>
      <c r="P2473" s="19">
        <f>H2473*INDEX('Pliegos Tarifarios (Las Condes)'!$E:$E,MATCH($B2473,'Pliegos Tarifarios (Las Condes)'!$A:$A,0))</f>
        <v>9741.6497360000012</v>
      </c>
      <c r="Q2473" s="19" cm="1">
        <f t="array" ref="Q2473">H2473*_xlfn.IFS(H2473&lt;=350,INDEX('Pliegos Tarifarios (Las Condes)'!$F:$F,MATCH($B2473,'Pliegos Tarifarios (Las Condes)'!$A:$A,0)),H2473&lt;=500,INDEX('Pliegos Tarifarios (Las Condes)'!$G:$G,MATCH($B2473,'Pliegos Tarifarios (Las Condes)'!$A:$A,0)),H2473&lt;=1000,INDEX('Pliegos Tarifarios (Las Condes)'!$H:$H,MATCH($B2473,'Pliegos Tarifarios (Las Condes)'!$A:$A,0)),H2473&lt;=5000,INDEX('Pliegos Tarifarios (Las Condes)'!$I:$I,MATCH($B2473,'Pliegos Tarifarios (Las Condes)'!$A:$A,0)),H2473&gt;5000,INDEX('Pliegos Tarifarios (Las Condes)'!$J:$J,MATCH($B2473,'Pliegos Tarifarios (Las Condes)'!$A:$A,0)))/1.19</f>
        <v>1766.7686705882356</v>
      </c>
      <c r="R2473" s="19">
        <f>INDEX('Pliegos Tarifarios (Las Condes)'!$K:$K,MATCH($B2473,'Pliegos Tarifarios (Las Condes)'!$A:$A,0))</f>
        <v>724.74800000000005</v>
      </c>
      <c r="S2473" s="21">
        <f t="shared" si="117"/>
        <v>138735.91263258824</v>
      </c>
      <c r="T2473" s="21">
        <f t="shared" si="118"/>
        <v>26359.823400191766</v>
      </c>
      <c r="U2473" s="19">
        <v>0</v>
      </c>
      <c r="V2473" s="21">
        <f t="shared" si="119"/>
        <v>165095.73603278</v>
      </c>
    </row>
    <row r="2474" spans="1:22" x14ac:dyDescent="0.3">
      <c r="A2474" s="7" t="s">
        <v>145</v>
      </c>
      <c r="B2474" s="7">
        <v>6</v>
      </c>
      <c r="C2474" s="8" t="s">
        <v>186</v>
      </c>
      <c r="D2474" s="7" t="s">
        <v>616</v>
      </c>
      <c r="E2474" s="7" t="s">
        <v>121</v>
      </c>
      <c r="F2474" s="8" t="s">
        <v>617</v>
      </c>
      <c r="G2474" s="7" t="s">
        <v>16</v>
      </c>
      <c r="H2474" s="9">
        <v>754.05640000000005</v>
      </c>
      <c r="I2474" s="9">
        <v>2.1265000000000001</v>
      </c>
      <c r="J2474" s="9">
        <v>2.0489000000000002</v>
      </c>
      <c r="K2474" s="10">
        <v>0.96350811192099695</v>
      </c>
      <c r="L2474" s="9">
        <v>24.32</v>
      </c>
      <c r="M2474" s="19">
        <f>H2474*INDEX('Pliegos Tarifarios (Las Condes)'!$B:$B,MATCH($B2474,'Pliegos Tarifarios (Las Condes)'!$A:$A,0))</f>
        <v>89610.554463199995</v>
      </c>
      <c r="N2474" s="19">
        <f>I2474*INDEX('Pliegos Tarifarios (Las Condes)'!$C:$C,MATCH($B2474,'Pliegos Tarifarios (Las Condes)'!$A:$A,0))</f>
        <v>7358.8702075000001</v>
      </c>
      <c r="O2474" s="19">
        <f>J2474*INDEX('Pliegos Tarifarios (Las Condes)'!$D:$D,MATCH($B2474,'Pliegos Tarifarios (Las Condes)'!$A:$A,0))</f>
        <v>29021.703468100004</v>
      </c>
      <c r="P2474" s="19">
        <f>H2474*INDEX('Pliegos Tarifarios (Las Condes)'!$E:$E,MATCH($B2474,'Pliegos Tarifarios (Las Condes)'!$A:$A,0))</f>
        <v>9751.4573648000005</v>
      </c>
      <c r="Q2474" s="19" cm="1">
        <f t="array" ref="Q2474">H2474*_xlfn.IFS(H2474&lt;=350,INDEX('Pliegos Tarifarios (Las Condes)'!$F:$F,MATCH($B2474,'Pliegos Tarifarios (Las Condes)'!$A:$A,0)),H2474&lt;=500,INDEX('Pliegos Tarifarios (Las Condes)'!$G:$G,MATCH($B2474,'Pliegos Tarifarios (Las Condes)'!$A:$A,0)),H2474&lt;=1000,INDEX('Pliegos Tarifarios (Las Condes)'!$H:$H,MATCH($B2474,'Pliegos Tarifarios (Las Condes)'!$A:$A,0)),H2474&lt;=5000,INDEX('Pliegos Tarifarios (Las Condes)'!$I:$I,MATCH($B2474,'Pliegos Tarifarios (Las Condes)'!$A:$A,0)),H2474&gt;5000,INDEX('Pliegos Tarifarios (Las Condes)'!$J:$J,MATCH($B2474,'Pliegos Tarifarios (Las Condes)'!$A:$A,0)))/1.19</f>
        <v>1768.5474053781518</v>
      </c>
      <c r="R2474" s="19">
        <f>INDEX('Pliegos Tarifarios (Las Condes)'!$K:$K,MATCH($B2474,'Pliegos Tarifarios (Las Condes)'!$A:$A,0))</f>
        <v>724.74800000000005</v>
      </c>
      <c r="S2474" s="21">
        <f t="shared" si="117"/>
        <v>138235.88090897817</v>
      </c>
      <c r="T2474" s="21">
        <f t="shared" si="118"/>
        <v>26264.817372705853</v>
      </c>
      <c r="U2474" s="19">
        <v>0</v>
      </c>
      <c r="V2474" s="21">
        <f t="shared" si="119"/>
        <v>164500.69828168402</v>
      </c>
    </row>
    <row r="2475" spans="1:22" x14ac:dyDescent="0.3">
      <c r="A2475" s="7" t="s">
        <v>145</v>
      </c>
      <c r="B2475" s="7">
        <v>6</v>
      </c>
      <c r="C2475" s="8" t="s">
        <v>186</v>
      </c>
      <c r="D2475" s="7" t="s">
        <v>618</v>
      </c>
      <c r="E2475" s="7" t="s">
        <v>121</v>
      </c>
      <c r="F2475" s="8" t="s">
        <v>619</v>
      </c>
      <c r="G2475" s="7" t="s">
        <v>16</v>
      </c>
      <c r="H2475" s="9">
        <v>753.90219999999999</v>
      </c>
      <c r="I2475" s="9">
        <v>2.1528</v>
      </c>
      <c r="J2475" s="9">
        <v>2.1528</v>
      </c>
      <c r="K2475" s="10">
        <v>1</v>
      </c>
      <c r="L2475" s="9">
        <v>24.32</v>
      </c>
      <c r="M2475" s="19">
        <f>H2475*INDEX('Pliegos Tarifarios (Las Condes)'!$B:$B,MATCH($B2475,'Pliegos Tarifarios (Las Condes)'!$A:$A,0))</f>
        <v>89592.229643599989</v>
      </c>
      <c r="N2475" s="19">
        <f>I2475*INDEX('Pliegos Tarifarios (Las Condes)'!$C:$C,MATCH($B2475,'Pliegos Tarifarios (Las Condes)'!$A:$A,0))</f>
        <v>7449.8828039999999</v>
      </c>
      <c r="O2475" s="19">
        <f>J2475*INDEX('Pliegos Tarifarios (Las Condes)'!$D:$D,MATCH($B2475,'Pliegos Tarifarios (Las Condes)'!$A:$A,0))</f>
        <v>30493.398031200002</v>
      </c>
      <c r="P2475" s="19">
        <f>H2475*INDEX('Pliegos Tarifarios (Las Condes)'!$E:$E,MATCH($B2475,'Pliegos Tarifarios (Las Condes)'!$A:$A,0))</f>
        <v>9749.4632504000001</v>
      </c>
      <c r="Q2475" s="19" cm="1">
        <f t="array" ref="Q2475">H2475*_xlfn.IFS(H2475&lt;=350,INDEX('Pliegos Tarifarios (Las Condes)'!$F:$F,MATCH($B2475,'Pliegos Tarifarios (Las Condes)'!$A:$A,0)),H2475&lt;=500,INDEX('Pliegos Tarifarios (Las Condes)'!$G:$G,MATCH($B2475,'Pliegos Tarifarios (Las Condes)'!$A:$A,0)),H2475&lt;=1000,INDEX('Pliegos Tarifarios (Las Condes)'!$H:$H,MATCH($B2475,'Pliegos Tarifarios (Las Condes)'!$A:$A,0)),H2475&lt;=5000,INDEX('Pliegos Tarifarios (Las Condes)'!$I:$I,MATCH($B2475,'Pliegos Tarifarios (Las Condes)'!$A:$A,0)),H2475&gt;5000,INDEX('Pliegos Tarifarios (Las Condes)'!$J:$J,MATCH($B2475,'Pliegos Tarifarios (Las Condes)'!$A:$A,0)))/1.19</f>
        <v>1768.185748067227</v>
      </c>
      <c r="R2475" s="19">
        <f>INDEX('Pliegos Tarifarios (Las Condes)'!$K:$K,MATCH($B2475,'Pliegos Tarifarios (Las Condes)'!$A:$A,0))</f>
        <v>724.74800000000005</v>
      </c>
      <c r="S2475" s="21">
        <f t="shared" si="117"/>
        <v>139777.9074772672</v>
      </c>
      <c r="T2475" s="21">
        <f t="shared" si="118"/>
        <v>26557.802420680768</v>
      </c>
      <c r="U2475" s="19">
        <v>0</v>
      </c>
      <c r="V2475" s="21">
        <f t="shared" si="119"/>
        <v>166335.70989794796</v>
      </c>
    </row>
    <row r="2476" spans="1:22" x14ac:dyDescent="0.3">
      <c r="A2476" s="7" t="s">
        <v>145</v>
      </c>
      <c r="B2476" s="7">
        <v>6</v>
      </c>
      <c r="C2476" s="8" t="s">
        <v>186</v>
      </c>
      <c r="D2476" s="7" t="s">
        <v>620</v>
      </c>
      <c r="E2476" s="7" t="s">
        <v>121</v>
      </c>
      <c r="F2476" s="8" t="s">
        <v>621</v>
      </c>
      <c r="G2476" s="7" t="s">
        <v>16</v>
      </c>
      <c r="H2476" s="9">
        <v>753.17010000000005</v>
      </c>
      <c r="I2476" s="9">
        <v>2.1236999999999999</v>
      </c>
      <c r="J2476" s="9">
        <v>2.0461</v>
      </c>
      <c r="K2476" s="10">
        <v>0.96345999905824742</v>
      </c>
      <c r="L2476" s="9">
        <v>24.3</v>
      </c>
      <c r="M2476" s="19">
        <f>H2476*INDEX('Pliegos Tarifarios (Las Condes)'!$B:$B,MATCH($B2476,'Pliegos Tarifarios (Las Condes)'!$A:$A,0))</f>
        <v>89505.228343800001</v>
      </c>
      <c r="N2476" s="19">
        <f>I2476*INDEX('Pliegos Tarifarios (Las Condes)'!$C:$C,MATCH($B2476,'Pliegos Tarifarios (Las Condes)'!$A:$A,0))</f>
        <v>7349.1806534999996</v>
      </c>
      <c r="O2476" s="19">
        <f>J2476*INDEX('Pliegos Tarifarios (Las Condes)'!$D:$D,MATCH($B2476,'Pliegos Tarifarios (Las Condes)'!$A:$A,0))</f>
        <v>28982.042786900001</v>
      </c>
      <c r="P2476" s="19">
        <f>H2476*INDEX('Pliegos Tarifarios (Las Condes)'!$E:$E,MATCH($B2476,'Pliegos Tarifarios (Las Condes)'!$A:$A,0))</f>
        <v>9739.9957332000013</v>
      </c>
      <c r="Q2476" s="19" cm="1">
        <f t="array" ref="Q2476">H2476*_xlfn.IFS(H2476&lt;=350,INDEX('Pliegos Tarifarios (Las Condes)'!$F:$F,MATCH($B2476,'Pliegos Tarifarios (Las Condes)'!$A:$A,0)),H2476&lt;=500,INDEX('Pliegos Tarifarios (Las Condes)'!$G:$G,MATCH($B2476,'Pliegos Tarifarios (Las Condes)'!$A:$A,0)),H2476&lt;=1000,INDEX('Pliegos Tarifarios (Las Condes)'!$H:$H,MATCH($B2476,'Pliegos Tarifarios (Las Condes)'!$A:$A,0)),H2476&lt;=5000,INDEX('Pliegos Tarifarios (Las Condes)'!$I:$I,MATCH($B2476,'Pliegos Tarifarios (Las Condes)'!$A:$A,0)),H2476&gt;5000,INDEX('Pliegos Tarifarios (Las Condes)'!$J:$J,MATCH($B2476,'Pliegos Tarifarios (Las Condes)'!$A:$A,0)))/1.19</f>
        <v>1766.4686967226894</v>
      </c>
      <c r="R2476" s="19">
        <f>INDEX('Pliegos Tarifarios (Las Condes)'!$K:$K,MATCH($B2476,'Pliegos Tarifarios (Las Condes)'!$A:$A,0))</f>
        <v>724.74800000000005</v>
      </c>
      <c r="S2476" s="21">
        <f t="shared" si="117"/>
        <v>138067.66421412269</v>
      </c>
      <c r="T2476" s="21">
        <f t="shared" si="118"/>
        <v>26232.856200683313</v>
      </c>
      <c r="U2476" s="19">
        <v>0</v>
      </c>
      <c r="V2476" s="21">
        <f t="shared" si="119"/>
        <v>164300.520414806</v>
      </c>
    </row>
    <row r="2477" spans="1:22" x14ac:dyDescent="0.3">
      <c r="A2477" s="7" t="s">
        <v>145</v>
      </c>
      <c r="B2477" s="7">
        <v>6</v>
      </c>
      <c r="C2477" s="8" t="s">
        <v>186</v>
      </c>
      <c r="D2477" s="7" t="s">
        <v>622</v>
      </c>
      <c r="E2477" s="7" t="s">
        <v>121</v>
      </c>
      <c r="F2477" s="8" t="s">
        <v>623</v>
      </c>
      <c r="G2477" s="7" t="s">
        <v>16</v>
      </c>
      <c r="H2477" s="9">
        <v>754.52</v>
      </c>
      <c r="I2477" s="9">
        <v>2.1147999999999998</v>
      </c>
      <c r="J2477" s="9">
        <v>2.0792000000000002</v>
      </c>
      <c r="K2477" s="10">
        <v>0.98316625685644055</v>
      </c>
      <c r="L2477" s="9">
        <v>24.34</v>
      </c>
      <c r="M2477" s="19">
        <f>H2477*INDEX('Pliegos Tarifarios (Las Condes)'!$B:$B,MATCH($B2477,'Pliegos Tarifarios (Las Condes)'!$A:$A,0))</f>
        <v>89665.647759999993</v>
      </c>
      <c r="N2477" s="19">
        <f>I2477*INDEX('Pliegos Tarifarios (Las Condes)'!$C:$C,MATCH($B2477,'Pliegos Tarifarios (Las Condes)'!$A:$A,0))</f>
        <v>7318.3817139999992</v>
      </c>
      <c r="O2477" s="19">
        <f>J2477*INDEX('Pliegos Tarifarios (Las Condes)'!$D:$D,MATCH($B2477,'Pliegos Tarifarios (Las Condes)'!$A:$A,0))</f>
        <v>29450.888696800004</v>
      </c>
      <c r="P2477" s="19">
        <f>H2477*INDEX('Pliegos Tarifarios (Las Condes)'!$E:$E,MATCH($B2477,'Pliegos Tarifarios (Las Condes)'!$A:$A,0))</f>
        <v>9757.4526399999995</v>
      </c>
      <c r="Q2477" s="19" cm="1">
        <f t="array" ref="Q2477">H2477*_xlfn.IFS(H2477&lt;=350,INDEX('Pliegos Tarifarios (Las Condes)'!$F:$F,MATCH($B2477,'Pliegos Tarifarios (Las Condes)'!$A:$A,0)),H2477&lt;=500,INDEX('Pliegos Tarifarios (Las Condes)'!$G:$G,MATCH($B2477,'Pliegos Tarifarios (Las Condes)'!$A:$A,0)),H2477&lt;=1000,INDEX('Pliegos Tarifarios (Las Condes)'!$H:$H,MATCH($B2477,'Pliegos Tarifarios (Las Condes)'!$A:$A,0)),H2477&lt;=5000,INDEX('Pliegos Tarifarios (Las Condes)'!$I:$I,MATCH($B2477,'Pliegos Tarifarios (Las Condes)'!$A:$A,0)),H2477&gt;5000,INDEX('Pliegos Tarifarios (Las Condes)'!$J:$J,MATCH($B2477,'Pliegos Tarifarios (Las Condes)'!$A:$A,0)))/1.19</f>
        <v>1769.6347226890759</v>
      </c>
      <c r="R2477" s="19">
        <f>INDEX('Pliegos Tarifarios (Las Condes)'!$K:$K,MATCH($B2477,'Pliegos Tarifarios (Las Condes)'!$A:$A,0))</f>
        <v>724.74800000000005</v>
      </c>
      <c r="S2477" s="21">
        <f t="shared" si="117"/>
        <v>138686.75353348907</v>
      </c>
      <c r="T2477" s="21">
        <f t="shared" si="118"/>
        <v>26350.483171362925</v>
      </c>
      <c r="U2477" s="19">
        <v>0</v>
      </c>
      <c r="V2477" s="21">
        <f t="shared" si="119"/>
        <v>165037.236704852</v>
      </c>
    </row>
    <row r="2478" spans="1:22" x14ac:dyDescent="0.3">
      <c r="A2478" s="7" t="s">
        <v>145</v>
      </c>
      <c r="B2478" s="7">
        <v>6</v>
      </c>
      <c r="C2478" s="8" t="s">
        <v>186</v>
      </c>
      <c r="D2478" s="7" t="s">
        <v>624</v>
      </c>
      <c r="E2478" s="7" t="s">
        <v>121</v>
      </c>
      <c r="F2478" s="8" t="s">
        <v>625</v>
      </c>
      <c r="G2478" s="7" t="s">
        <v>16</v>
      </c>
      <c r="H2478" s="9">
        <v>753.54970000000003</v>
      </c>
      <c r="I2478" s="9">
        <v>2.1473</v>
      </c>
      <c r="J2478" s="9">
        <v>2.0840999999999998</v>
      </c>
      <c r="K2478" s="10">
        <v>0.9705676896567782</v>
      </c>
      <c r="L2478" s="9">
        <v>24.31</v>
      </c>
      <c r="M2478" s="19">
        <f>H2478*INDEX('Pliegos Tarifarios (Las Condes)'!$B:$B,MATCH($B2478,'Pliegos Tarifarios (Las Condes)'!$A:$A,0))</f>
        <v>89550.339248599994</v>
      </c>
      <c r="N2478" s="19">
        <f>I2478*INDEX('Pliegos Tarifarios (Las Condes)'!$C:$C,MATCH($B2478,'Pliegos Tarifarios (Las Condes)'!$A:$A,0))</f>
        <v>7430.8497514999999</v>
      </c>
      <c r="O2478" s="19">
        <f>J2478*INDEX('Pliegos Tarifarios (Las Condes)'!$D:$D,MATCH($B2478,'Pliegos Tarifarios (Las Condes)'!$A:$A,0))</f>
        <v>29520.2948889</v>
      </c>
      <c r="P2478" s="19">
        <f>H2478*INDEX('Pliegos Tarifarios (Las Condes)'!$E:$E,MATCH($B2478,'Pliegos Tarifarios (Las Condes)'!$A:$A,0))</f>
        <v>9744.9047203999999</v>
      </c>
      <c r="Q2478" s="19" cm="1">
        <f t="array" ref="Q2478">H2478*_xlfn.IFS(H2478&lt;=350,INDEX('Pliegos Tarifarios (Las Condes)'!$F:$F,MATCH($B2478,'Pliegos Tarifarios (Las Condes)'!$A:$A,0)),H2478&lt;=500,INDEX('Pliegos Tarifarios (Las Condes)'!$G:$G,MATCH($B2478,'Pliegos Tarifarios (Las Condes)'!$A:$A,0)),H2478&lt;=1000,INDEX('Pliegos Tarifarios (Las Condes)'!$H:$H,MATCH($B2478,'Pliegos Tarifarios (Las Condes)'!$A:$A,0)),H2478&lt;=5000,INDEX('Pliegos Tarifarios (Las Condes)'!$I:$I,MATCH($B2478,'Pliegos Tarifarios (Las Condes)'!$A:$A,0)),H2478&gt;5000,INDEX('Pliegos Tarifarios (Las Condes)'!$J:$J,MATCH($B2478,'Pliegos Tarifarios (Las Condes)'!$A:$A,0)))/1.19</f>
        <v>1767.3590022689079</v>
      </c>
      <c r="R2478" s="19">
        <f>INDEX('Pliegos Tarifarios (Las Condes)'!$K:$K,MATCH($B2478,'Pliegos Tarifarios (Las Condes)'!$A:$A,0))</f>
        <v>724.74800000000005</v>
      </c>
      <c r="S2478" s="21">
        <f t="shared" si="117"/>
        <v>138738.49561166888</v>
      </c>
      <c r="T2478" s="21">
        <f t="shared" si="118"/>
        <v>26360.314166217089</v>
      </c>
      <c r="U2478" s="19">
        <v>0</v>
      </c>
      <c r="V2478" s="21">
        <f t="shared" si="119"/>
        <v>165098.80977788597</v>
      </c>
    </row>
    <row r="2479" spans="1:22" x14ac:dyDescent="0.3">
      <c r="A2479" s="7" t="s">
        <v>145</v>
      </c>
      <c r="B2479" s="7">
        <v>6</v>
      </c>
      <c r="C2479" s="8" t="s">
        <v>186</v>
      </c>
      <c r="D2479" s="7" t="s">
        <v>626</v>
      </c>
      <c r="E2479" s="7" t="s">
        <v>121</v>
      </c>
      <c r="F2479" s="8" t="s">
        <v>627</v>
      </c>
      <c r="G2479" s="7" t="s">
        <v>16</v>
      </c>
      <c r="H2479" s="9">
        <v>756.21699999999998</v>
      </c>
      <c r="I2479" s="9">
        <v>2.1257999999999999</v>
      </c>
      <c r="J2479" s="9">
        <v>2.0796999999999999</v>
      </c>
      <c r="K2479" s="10">
        <v>0.97831404647662057</v>
      </c>
      <c r="L2479" s="9">
        <v>24.39</v>
      </c>
      <c r="M2479" s="19">
        <f>H2479*INDEX('Pliegos Tarifarios (Las Condes)'!$B:$B,MATCH($B2479,'Pliegos Tarifarios (Las Condes)'!$A:$A,0))</f>
        <v>89867.315845999998</v>
      </c>
      <c r="N2479" s="19">
        <f>I2479*INDEX('Pliegos Tarifarios (Las Condes)'!$C:$C,MATCH($B2479,'Pliegos Tarifarios (Las Condes)'!$A:$A,0))</f>
        <v>7356.4478189999991</v>
      </c>
      <c r="O2479" s="19">
        <f>J2479*INDEX('Pliegos Tarifarios (Las Condes)'!$D:$D,MATCH($B2479,'Pliegos Tarifarios (Las Condes)'!$A:$A,0))</f>
        <v>29457.970961299998</v>
      </c>
      <c r="P2479" s="19">
        <f>H2479*INDEX('Pliegos Tarifarios (Las Condes)'!$E:$E,MATCH($B2479,'Pliegos Tarifarios (Las Condes)'!$A:$A,0))</f>
        <v>9779.398244</v>
      </c>
      <c r="Q2479" s="19" cm="1">
        <f t="array" ref="Q2479">H2479*_xlfn.IFS(H2479&lt;=350,INDEX('Pliegos Tarifarios (Las Condes)'!$F:$F,MATCH($B2479,'Pliegos Tarifarios (Las Condes)'!$A:$A,0)),H2479&lt;=500,INDEX('Pliegos Tarifarios (Las Condes)'!$G:$G,MATCH($B2479,'Pliegos Tarifarios (Las Condes)'!$A:$A,0)),H2479&lt;=1000,INDEX('Pliegos Tarifarios (Las Condes)'!$H:$H,MATCH($B2479,'Pliegos Tarifarios (Las Condes)'!$A:$A,0)),H2479&lt;=5000,INDEX('Pliegos Tarifarios (Las Condes)'!$I:$I,MATCH($B2479,'Pliegos Tarifarios (Las Condes)'!$A:$A,0)),H2479&gt;5000,INDEX('Pliegos Tarifarios (Las Condes)'!$J:$J,MATCH($B2479,'Pliegos Tarifarios (Las Condes)'!$A:$A,0)))/1.19</f>
        <v>1773.6148294117652</v>
      </c>
      <c r="R2479" s="19">
        <f>INDEX('Pliegos Tarifarios (Las Condes)'!$K:$K,MATCH($B2479,'Pliegos Tarifarios (Las Condes)'!$A:$A,0))</f>
        <v>724.74800000000005</v>
      </c>
      <c r="S2479" s="21">
        <f t="shared" si="117"/>
        <v>138959.49569971176</v>
      </c>
      <c r="T2479" s="21">
        <f t="shared" si="118"/>
        <v>26402.304182945234</v>
      </c>
      <c r="U2479" s="19">
        <v>0</v>
      </c>
      <c r="V2479" s="21">
        <f t="shared" si="119"/>
        <v>165361.79988265698</v>
      </c>
    </row>
    <row r="2480" spans="1:22" x14ac:dyDescent="0.3">
      <c r="A2480" s="7" t="s">
        <v>145</v>
      </c>
      <c r="B2480" s="7">
        <v>6</v>
      </c>
      <c r="C2480" s="8" t="s">
        <v>186</v>
      </c>
      <c r="D2480" s="7" t="s">
        <v>628</v>
      </c>
      <c r="E2480" s="7" t="s">
        <v>121</v>
      </c>
      <c r="F2480" s="8" t="s">
        <v>629</v>
      </c>
      <c r="G2480" s="7" t="s">
        <v>16</v>
      </c>
      <c r="H2480" s="9">
        <v>751.72810000000004</v>
      </c>
      <c r="I2480" s="9">
        <v>2.0851999999999999</v>
      </c>
      <c r="J2480" s="9">
        <v>2.0672999999999999</v>
      </c>
      <c r="K2480" s="10">
        <v>0.99141569154037978</v>
      </c>
      <c r="L2480" s="9">
        <v>24.25</v>
      </c>
      <c r="M2480" s="19">
        <f>H2480*INDEX('Pliegos Tarifarios (Las Condes)'!$B:$B,MATCH($B2480,'Pliegos Tarifarios (Las Condes)'!$A:$A,0))</f>
        <v>89333.863947799997</v>
      </c>
      <c r="N2480" s="19">
        <f>I2480*INDEX('Pliegos Tarifarios (Las Condes)'!$C:$C,MATCH($B2480,'Pliegos Tarifarios (Las Condes)'!$A:$A,0))</f>
        <v>7215.9492859999991</v>
      </c>
      <c r="O2480" s="19">
        <f>J2480*INDEX('Pliegos Tarifarios (Las Condes)'!$D:$D,MATCH($B2480,'Pliegos Tarifarios (Las Condes)'!$A:$A,0))</f>
        <v>29282.330801699998</v>
      </c>
      <c r="P2480" s="19">
        <f>H2480*INDEX('Pliegos Tarifarios (Las Condes)'!$E:$E,MATCH($B2480,'Pliegos Tarifarios (Las Condes)'!$A:$A,0))</f>
        <v>9721.347789200001</v>
      </c>
      <c r="Q2480" s="19" cm="1">
        <f t="array" ref="Q2480">H2480*_xlfn.IFS(H2480&lt;=350,INDEX('Pliegos Tarifarios (Las Condes)'!$F:$F,MATCH($B2480,'Pliegos Tarifarios (Las Condes)'!$A:$A,0)),H2480&lt;=500,INDEX('Pliegos Tarifarios (Las Condes)'!$G:$G,MATCH($B2480,'Pliegos Tarifarios (Las Condes)'!$A:$A,0)),H2480&lt;=1000,INDEX('Pliegos Tarifarios (Las Condes)'!$H:$H,MATCH($B2480,'Pliegos Tarifarios (Las Condes)'!$A:$A,0)),H2480&lt;=5000,INDEX('Pliegos Tarifarios (Las Condes)'!$I:$I,MATCH($B2480,'Pliegos Tarifarios (Las Condes)'!$A:$A,0)),H2480&gt;5000,INDEX('Pliegos Tarifarios (Las Condes)'!$J:$J,MATCH($B2480,'Pliegos Tarifarios (Las Condes)'!$A:$A,0)))/1.19</f>
        <v>1763.0866614285719</v>
      </c>
      <c r="R2480" s="19">
        <f>INDEX('Pliegos Tarifarios (Las Condes)'!$K:$K,MATCH($B2480,'Pliegos Tarifarios (Las Condes)'!$A:$A,0))</f>
        <v>724.74800000000005</v>
      </c>
      <c r="S2480" s="21">
        <f t="shared" si="117"/>
        <v>138041.32648612856</v>
      </c>
      <c r="T2480" s="21">
        <f t="shared" si="118"/>
        <v>26227.852032364426</v>
      </c>
      <c r="U2480" s="19">
        <v>0</v>
      </c>
      <c r="V2480" s="21">
        <f t="shared" si="119"/>
        <v>164269.17851849299</v>
      </c>
    </row>
    <row r="2481" spans="1:22" x14ac:dyDescent="0.3">
      <c r="A2481" s="7" t="s">
        <v>145</v>
      </c>
      <c r="B2481" s="7">
        <v>6</v>
      </c>
      <c r="C2481" s="8" t="s">
        <v>186</v>
      </c>
      <c r="D2481" s="7" t="s">
        <v>630</v>
      </c>
      <c r="E2481" s="7" t="s">
        <v>121</v>
      </c>
      <c r="F2481" s="8" t="s">
        <v>631</v>
      </c>
      <c r="G2481" s="7" t="s">
        <v>16</v>
      </c>
      <c r="H2481" s="9">
        <v>754.5068</v>
      </c>
      <c r="I2481" s="9">
        <v>2.1307999999999998</v>
      </c>
      <c r="J2481" s="9">
        <v>2.0436000000000001</v>
      </c>
      <c r="K2481" s="10">
        <v>0.95907640322883436</v>
      </c>
      <c r="L2481" s="9">
        <v>24.34</v>
      </c>
      <c r="M2481" s="19">
        <f>H2481*INDEX('Pliegos Tarifarios (Las Condes)'!$B:$B,MATCH($B2481,'Pliegos Tarifarios (Las Condes)'!$A:$A,0))</f>
        <v>89664.07909839999</v>
      </c>
      <c r="N2481" s="19">
        <f>I2481*INDEX('Pliegos Tarifarios (Las Condes)'!$C:$C,MATCH($B2481,'Pliegos Tarifarios (Las Condes)'!$A:$A,0))</f>
        <v>7373.7505939999992</v>
      </c>
      <c r="O2481" s="19">
        <f>J2481*INDEX('Pliegos Tarifarios (Las Condes)'!$D:$D,MATCH($B2481,'Pliegos Tarifarios (Las Condes)'!$A:$A,0))</f>
        <v>28946.631464400001</v>
      </c>
      <c r="P2481" s="19">
        <f>H2481*INDEX('Pliegos Tarifarios (Las Condes)'!$E:$E,MATCH($B2481,'Pliegos Tarifarios (Las Condes)'!$A:$A,0))</f>
        <v>9757.2819376000007</v>
      </c>
      <c r="Q2481" s="19" cm="1">
        <f t="array" ref="Q2481">H2481*_xlfn.IFS(H2481&lt;=350,INDEX('Pliegos Tarifarios (Las Condes)'!$F:$F,MATCH($B2481,'Pliegos Tarifarios (Las Condes)'!$A:$A,0)),H2481&lt;=500,INDEX('Pliegos Tarifarios (Las Condes)'!$G:$G,MATCH($B2481,'Pliegos Tarifarios (Las Condes)'!$A:$A,0)),H2481&lt;=1000,INDEX('Pliegos Tarifarios (Las Condes)'!$H:$H,MATCH($B2481,'Pliegos Tarifarios (Las Condes)'!$A:$A,0)),H2481&lt;=5000,INDEX('Pliegos Tarifarios (Las Condes)'!$I:$I,MATCH($B2481,'Pliegos Tarifarios (Las Condes)'!$A:$A,0)),H2481&gt;5000,INDEX('Pliegos Tarifarios (Las Condes)'!$J:$J,MATCH($B2481,'Pliegos Tarifarios (Las Condes)'!$A:$A,0)))/1.19</f>
        <v>1769.6037636974791</v>
      </c>
      <c r="R2481" s="19">
        <f>INDEX('Pliegos Tarifarios (Las Condes)'!$K:$K,MATCH($B2481,'Pliegos Tarifarios (Las Condes)'!$A:$A,0))</f>
        <v>724.74800000000005</v>
      </c>
      <c r="S2481" s="21">
        <f t="shared" si="117"/>
        <v>138236.09485809744</v>
      </c>
      <c r="T2481" s="21">
        <f t="shared" si="118"/>
        <v>26264.858023038512</v>
      </c>
      <c r="U2481" s="19">
        <v>0</v>
      </c>
      <c r="V2481" s="21">
        <f t="shared" si="119"/>
        <v>164500.95288113595</v>
      </c>
    </row>
    <row r="2482" spans="1:22" x14ac:dyDescent="0.3">
      <c r="A2482" s="7" t="s">
        <v>145</v>
      </c>
      <c r="B2482" s="7">
        <v>6</v>
      </c>
      <c r="C2482" s="8" t="s">
        <v>186</v>
      </c>
      <c r="D2482" s="7" t="s">
        <v>632</v>
      </c>
      <c r="E2482" s="7" t="s">
        <v>121</v>
      </c>
      <c r="F2482" s="8" t="s">
        <v>633</v>
      </c>
      <c r="G2482" s="7" t="s">
        <v>16</v>
      </c>
      <c r="H2482" s="9">
        <v>755.25670000000002</v>
      </c>
      <c r="I2482" s="9">
        <v>2.0983999999999998</v>
      </c>
      <c r="J2482" s="9">
        <v>2.0830000000000002</v>
      </c>
      <c r="K2482" s="10">
        <v>0.99266107510484192</v>
      </c>
      <c r="L2482" s="9">
        <v>24.36</v>
      </c>
      <c r="M2482" s="19">
        <f>H2482*INDEX('Pliegos Tarifarios (Las Condes)'!$B:$B,MATCH($B2482,'Pliegos Tarifarios (Las Condes)'!$A:$A,0))</f>
        <v>89753.195714599991</v>
      </c>
      <c r="N2482" s="19">
        <f>I2482*INDEX('Pliegos Tarifarios (Las Condes)'!$C:$C,MATCH($B2482,'Pliegos Tarifarios (Las Condes)'!$A:$A,0))</f>
        <v>7261.6286119999986</v>
      </c>
      <c r="O2482" s="19">
        <f>J2482*INDEX('Pliegos Tarifarios (Las Condes)'!$D:$D,MATCH($B2482,'Pliegos Tarifarios (Las Condes)'!$A:$A,0))</f>
        <v>29504.713907000005</v>
      </c>
      <c r="P2482" s="19">
        <f>H2482*INDEX('Pliegos Tarifarios (Las Condes)'!$E:$E,MATCH($B2482,'Pliegos Tarifarios (Las Condes)'!$A:$A,0))</f>
        <v>9766.9796444000003</v>
      </c>
      <c r="Q2482" s="19" cm="1">
        <f t="array" ref="Q2482">H2482*_xlfn.IFS(H2482&lt;=350,INDEX('Pliegos Tarifarios (Las Condes)'!$F:$F,MATCH($B2482,'Pliegos Tarifarios (Las Condes)'!$A:$A,0)),H2482&lt;=500,INDEX('Pliegos Tarifarios (Las Condes)'!$G:$G,MATCH($B2482,'Pliegos Tarifarios (Las Condes)'!$A:$A,0)),H2482&lt;=1000,INDEX('Pliegos Tarifarios (Las Condes)'!$H:$H,MATCH($B2482,'Pliegos Tarifarios (Las Condes)'!$A:$A,0)),H2482&lt;=5000,INDEX('Pliegos Tarifarios (Las Condes)'!$I:$I,MATCH($B2482,'Pliegos Tarifarios (Las Condes)'!$A:$A,0)),H2482&gt;5000,INDEX('Pliegos Tarifarios (Las Condes)'!$J:$J,MATCH($B2482,'Pliegos Tarifarios (Las Condes)'!$A:$A,0)))/1.19</f>
        <v>1771.3625627731096</v>
      </c>
      <c r="R2482" s="19">
        <f>INDEX('Pliegos Tarifarios (Las Condes)'!$K:$K,MATCH($B2482,'Pliegos Tarifarios (Las Condes)'!$A:$A,0))</f>
        <v>724.74800000000005</v>
      </c>
      <c r="S2482" s="21">
        <f t="shared" si="117"/>
        <v>138782.62844077311</v>
      </c>
      <c r="T2482" s="21">
        <f t="shared" si="118"/>
        <v>26368.69940374689</v>
      </c>
      <c r="U2482" s="19">
        <v>0</v>
      </c>
      <c r="V2482" s="21">
        <f t="shared" si="119"/>
        <v>165151.32784452001</v>
      </c>
    </row>
    <row r="2483" spans="1:22" x14ac:dyDescent="0.3">
      <c r="A2483" s="7" t="s">
        <v>145</v>
      </c>
      <c r="B2483" s="7">
        <v>6</v>
      </c>
      <c r="C2483" s="8" t="s">
        <v>186</v>
      </c>
      <c r="D2483" s="7" t="s">
        <v>634</v>
      </c>
      <c r="E2483" s="7" t="s">
        <v>121</v>
      </c>
      <c r="F2483" s="8" t="s">
        <v>635</v>
      </c>
      <c r="G2483" s="7" t="s">
        <v>16</v>
      </c>
      <c r="H2483" s="9">
        <v>754.1173</v>
      </c>
      <c r="I2483" s="9">
        <v>2.1779999999999999</v>
      </c>
      <c r="J2483" s="9">
        <v>2.0809000000000002</v>
      </c>
      <c r="K2483" s="10">
        <v>0.95541781450872376</v>
      </c>
      <c r="L2483" s="9">
        <v>24.33</v>
      </c>
      <c r="M2483" s="19">
        <f>H2483*INDEX('Pliegos Tarifarios (Las Condes)'!$B:$B,MATCH($B2483,'Pliegos Tarifarios (Las Condes)'!$A:$A,0))</f>
        <v>89617.791697399996</v>
      </c>
      <c r="N2483" s="19">
        <f>I2483*INDEX('Pliegos Tarifarios (Las Condes)'!$C:$C,MATCH($B2483,'Pliegos Tarifarios (Las Condes)'!$A:$A,0))</f>
        <v>7537.0887899999998</v>
      </c>
      <c r="O2483" s="19">
        <f>J2483*INDEX('Pliegos Tarifarios (Las Condes)'!$D:$D,MATCH($B2483,'Pliegos Tarifarios (Las Condes)'!$A:$A,0))</f>
        <v>29474.968396100005</v>
      </c>
      <c r="P2483" s="19">
        <f>H2483*INDEX('Pliegos Tarifarios (Las Condes)'!$E:$E,MATCH($B2483,'Pliegos Tarifarios (Las Condes)'!$A:$A,0))</f>
        <v>9752.2449236000011</v>
      </c>
      <c r="Q2483" s="19" cm="1">
        <f t="array" ref="Q2483">H2483*_xlfn.IFS(H2483&lt;=350,INDEX('Pliegos Tarifarios (Las Condes)'!$F:$F,MATCH($B2483,'Pliegos Tarifarios (Las Condes)'!$A:$A,0)),H2483&lt;=500,INDEX('Pliegos Tarifarios (Las Condes)'!$G:$G,MATCH($B2483,'Pliegos Tarifarios (Las Condes)'!$A:$A,0)),H2483&lt;=1000,INDEX('Pliegos Tarifarios (Las Condes)'!$H:$H,MATCH($B2483,'Pliegos Tarifarios (Las Condes)'!$A:$A,0)),H2483&lt;=5000,INDEX('Pliegos Tarifarios (Las Condes)'!$I:$I,MATCH($B2483,'Pliegos Tarifarios (Las Condes)'!$A:$A,0)),H2483&gt;5000,INDEX('Pliegos Tarifarios (Las Condes)'!$J:$J,MATCH($B2483,'Pliegos Tarifarios (Las Condes)'!$A:$A,0)))/1.19</f>
        <v>1768.6902389075635</v>
      </c>
      <c r="R2483" s="19">
        <f>INDEX('Pliegos Tarifarios (Las Condes)'!$K:$K,MATCH($B2483,'Pliegos Tarifarios (Las Condes)'!$A:$A,0))</f>
        <v>724.74800000000005</v>
      </c>
      <c r="S2483" s="21">
        <f t="shared" si="117"/>
        <v>138875.53204600755</v>
      </c>
      <c r="T2483" s="21">
        <f t="shared" si="118"/>
        <v>26386.351088741434</v>
      </c>
      <c r="U2483" s="19">
        <v>0</v>
      </c>
      <c r="V2483" s="21">
        <f t="shared" si="119"/>
        <v>165261.88313474899</v>
      </c>
    </row>
    <row r="2484" spans="1:22" x14ac:dyDescent="0.3">
      <c r="A2484" s="7" t="s">
        <v>145</v>
      </c>
      <c r="B2484" s="7">
        <v>6</v>
      </c>
      <c r="C2484" s="8" t="s">
        <v>186</v>
      </c>
      <c r="D2484" s="7" t="s">
        <v>636</v>
      </c>
      <c r="E2484" s="7" t="s">
        <v>121</v>
      </c>
      <c r="F2484" s="8" t="s">
        <v>637</v>
      </c>
      <c r="G2484" s="7" t="s">
        <v>16</v>
      </c>
      <c r="H2484" s="9">
        <v>753.87729999999999</v>
      </c>
      <c r="I2484" s="9">
        <v>2.0897999999999999</v>
      </c>
      <c r="J2484" s="9">
        <v>2.0897999999999999</v>
      </c>
      <c r="K2484" s="10">
        <v>1</v>
      </c>
      <c r="L2484" s="9">
        <v>24.32</v>
      </c>
      <c r="M2484" s="19">
        <f>H2484*INDEX('Pliegos Tarifarios (Las Condes)'!$B:$B,MATCH($B2484,'Pliegos Tarifarios (Las Condes)'!$A:$A,0))</f>
        <v>89589.270577399991</v>
      </c>
      <c r="N2484" s="19">
        <f>I2484*INDEX('Pliegos Tarifarios (Las Condes)'!$C:$C,MATCH($B2484,'Pliegos Tarifarios (Las Condes)'!$A:$A,0))</f>
        <v>7231.8678389999995</v>
      </c>
      <c r="O2484" s="19">
        <f>J2484*INDEX('Pliegos Tarifarios (Las Condes)'!$D:$D,MATCH($B2484,'Pliegos Tarifarios (Las Condes)'!$A:$A,0))</f>
        <v>29601.032704199999</v>
      </c>
      <c r="P2484" s="19">
        <f>H2484*INDEX('Pliegos Tarifarios (Las Condes)'!$E:$E,MATCH($B2484,'Pliegos Tarifarios (Las Condes)'!$A:$A,0))</f>
        <v>9749.141243600001</v>
      </c>
      <c r="Q2484" s="19" cm="1">
        <f t="array" ref="Q2484">H2484*_xlfn.IFS(H2484&lt;=350,INDEX('Pliegos Tarifarios (Las Condes)'!$F:$F,MATCH($B2484,'Pliegos Tarifarios (Las Condes)'!$A:$A,0)),H2484&lt;=500,INDEX('Pliegos Tarifarios (Las Condes)'!$G:$G,MATCH($B2484,'Pliegos Tarifarios (Las Condes)'!$A:$A,0)),H2484&lt;=1000,INDEX('Pliegos Tarifarios (Las Condes)'!$H:$H,MATCH($B2484,'Pliegos Tarifarios (Las Condes)'!$A:$A,0)),H2484&lt;=5000,INDEX('Pliegos Tarifarios (Las Condes)'!$I:$I,MATCH($B2484,'Pliegos Tarifarios (Las Condes)'!$A:$A,0)),H2484&gt;5000,INDEX('Pliegos Tarifarios (Las Condes)'!$J:$J,MATCH($B2484,'Pliegos Tarifarios (Las Condes)'!$A:$A,0)))/1.19</f>
        <v>1768.127348151261</v>
      </c>
      <c r="R2484" s="19">
        <f>INDEX('Pliegos Tarifarios (Las Condes)'!$K:$K,MATCH($B2484,'Pliegos Tarifarios (Las Condes)'!$A:$A,0))</f>
        <v>724.74800000000005</v>
      </c>
      <c r="S2484" s="21">
        <f t="shared" si="117"/>
        <v>138664.18771235124</v>
      </c>
      <c r="T2484" s="21">
        <f t="shared" si="118"/>
        <v>26346.195665346735</v>
      </c>
      <c r="U2484" s="19">
        <v>0</v>
      </c>
      <c r="V2484" s="21">
        <f t="shared" si="119"/>
        <v>165010.38337769796</v>
      </c>
    </row>
    <row r="2485" spans="1:22" x14ac:dyDescent="0.3">
      <c r="A2485" s="7" t="s">
        <v>145</v>
      </c>
      <c r="B2485" s="7">
        <v>6</v>
      </c>
      <c r="C2485" s="8" t="s">
        <v>186</v>
      </c>
      <c r="D2485" s="7" t="s">
        <v>638</v>
      </c>
      <c r="E2485" s="7" t="s">
        <v>121</v>
      </c>
      <c r="F2485" s="8" t="s">
        <v>639</v>
      </c>
      <c r="G2485" s="7" t="s">
        <v>16</v>
      </c>
      <c r="H2485" s="9">
        <v>752.62689999999998</v>
      </c>
      <c r="I2485" s="9">
        <v>2.1490999999999998</v>
      </c>
      <c r="J2485" s="9">
        <v>2.1490999999999998</v>
      </c>
      <c r="K2485" s="10">
        <v>1</v>
      </c>
      <c r="L2485" s="9">
        <v>24.28</v>
      </c>
      <c r="M2485" s="19">
        <f>H2485*INDEX('Pliegos Tarifarios (Las Condes)'!$B:$B,MATCH($B2485,'Pliegos Tarifarios (Las Condes)'!$A:$A,0))</f>
        <v>89440.675542199999</v>
      </c>
      <c r="N2485" s="19">
        <f>I2485*INDEX('Pliegos Tarifarios (Las Condes)'!$C:$C,MATCH($B2485,'Pliegos Tarifarios (Las Condes)'!$A:$A,0))</f>
        <v>7437.0787504999989</v>
      </c>
      <c r="O2485" s="19">
        <f>J2485*INDEX('Pliegos Tarifarios (Las Condes)'!$D:$D,MATCH($B2485,'Pliegos Tarifarios (Las Condes)'!$A:$A,0))</f>
        <v>30440.989273899999</v>
      </c>
      <c r="P2485" s="19">
        <f>H2485*INDEX('Pliegos Tarifarios (Las Condes)'!$E:$E,MATCH($B2485,'Pliegos Tarifarios (Las Condes)'!$A:$A,0))</f>
        <v>9732.9710708000002</v>
      </c>
      <c r="Q2485" s="19" cm="1">
        <f t="array" ref="Q2485">H2485*_xlfn.IFS(H2485&lt;=350,INDEX('Pliegos Tarifarios (Las Condes)'!$F:$F,MATCH($B2485,'Pliegos Tarifarios (Las Condes)'!$A:$A,0)),H2485&lt;=500,INDEX('Pliegos Tarifarios (Las Condes)'!$G:$G,MATCH($B2485,'Pliegos Tarifarios (Las Condes)'!$A:$A,0)),H2485&lt;=1000,INDEX('Pliegos Tarifarios (Las Condes)'!$H:$H,MATCH($B2485,'Pliegos Tarifarios (Las Condes)'!$A:$A,0)),H2485&lt;=5000,INDEX('Pliegos Tarifarios (Las Condes)'!$I:$I,MATCH($B2485,'Pliegos Tarifarios (Las Condes)'!$A:$A,0)),H2485&gt;5000,INDEX('Pliegos Tarifarios (Las Condes)'!$J:$J,MATCH($B2485,'Pliegos Tarifarios (Las Condes)'!$A:$A,0)))/1.19</f>
        <v>1765.1946873109246</v>
      </c>
      <c r="R2485" s="19">
        <f>INDEX('Pliegos Tarifarios (Las Condes)'!$K:$K,MATCH($B2485,'Pliegos Tarifarios (Las Condes)'!$A:$A,0))</f>
        <v>724.74800000000005</v>
      </c>
      <c r="S2485" s="21">
        <f t="shared" si="117"/>
        <v>139541.65732471092</v>
      </c>
      <c r="T2485" s="21">
        <f t="shared" si="118"/>
        <v>26512.914891695076</v>
      </c>
      <c r="U2485" s="19">
        <v>0</v>
      </c>
      <c r="V2485" s="21">
        <f t="shared" si="119"/>
        <v>166054.572216406</v>
      </c>
    </row>
    <row r="2486" spans="1:22" x14ac:dyDescent="0.3">
      <c r="A2486" s="7" t="s">
        <v>145</v>
      </c>
      <c r="B2486" s="7">
        <v>6</v>
      </c>
      <c r="C2486" s="8" t="s">
        <v>186</v>
      </c>
      <c r="D2486" s="7" t="s">
        <v>640</v>
      </c>
      <c r="E2486" s="7" t="s">
        <v>121</v>
      </c>
      <c r="F2486" s="8" t="s">
        <v>641</v>
      </c>
      <c r="G2486" s="7" t="s">
        <v>16</v>
      </c>
      <c r="H2486" s="9">
        <v>755.42200000000003</v>
      </c>
      <c r="I2486" s="9">
        <v>2.0937999999999999</v>
      </c>
      <c r="J2486" s="9">
        <v>2.0937999999999999</v>
      </c>
      <c r="K2486" s="10">
        <v>1</v>
      </c>
      <c r="L2486" s="9">
        <v>24.37</v>
      </c>
      <c r="M2486" s="19">
        <f>H2486*INDEX('Pliegos Tarifarios (Las Condes)'!$B:$B,MATCH($B2486,'Pliegos Tarifarios (Las Condes)'!$A:$A,0))</f>
        <v>89772.839636000004</v>
      </c>
      <c r="N2486" s="19">
        <f>I2486*INDEX('Pliegos Tarifarios (Las Condes)'!$C:$C,MATCH($B2486,'Pliegos Tarifarios (Las Condes)'!$A:$A,0))</f>
        <v>7245.7100589999991</v>
      </c>
      <c r="O2486" s="19">
        <f>J2486*INDEX('Pliegos Tarifarios (Las Condes)'!$D:$D,MATCH($B2486,'Pliegos Tarifarios (Las Condes)'!$A:$A,0))</f>
        <v>29657.690820199998</v>
      </c>
      <c r="P2486" s="19">
        <f>H2486*INDEX('Pliegos Tarifarios (Las Condes)'!$E:$E,MATCH($B2486,'Pliegos Tarifarios (Las Condes)'!$A:$A,0))</f>
        <v>9769.1173040000012</v>
      </c>
      <c r="Q2486" s="19" cm="1">
        <f t="array" ref="Q2486">H2486*_xlfn.IFS(H2486&lt;=350,INDEX('Pliegos Tarifarios (Las Condes)'!$F:$F,MATCH($B2486,'Pliegos Tarifarios (Las Condes)'!$A:$A,0)),H2486&lt;=500,INDEX('Pliegos Tarifarios (Las Condes)'!$G:$G,MATCH($B2486,'Pliegos Tarifarios (Las Condes)'!$A:$A,0)),H2486&lt;=1000,INDEX('Pliegos Tarifarios (Las Condes)'!$H:$H,MATCH($B2486,'Pliegos Tarifarios (Las Condes)'!$A:$A,0)),H2486&lt;=5000,INDEX('Pliegos Tarifarios (Las Condes)'!$I:$I,MATCH($B2486,'Pliegos Tarifarios (Las Condes)'!$A:$A,0)),H2486&gt;5000,INDEX('Pliegos Tarifarios (Las Condes)'!$J:$J,MATCH($B2486,'Pliegos Tarifarios (Las Condes)'!$A:$A,0)))/1.19</f>
        <v>1771.750253781513</v>
      </c>
      <c r="R2486" s="19">
        <f>INDEX('Pliegos Tarifarios (Las Condes)'!$K:$K,MATCH($B2486,'Pliegos Tarifarios (Las Condes)'!$A:$A,0))</f>
        <v>724.74800000000005</v>
      </c>
      <c r="S2486" s="21">
        <f t="shared" si="117"/>
        <v>138941.85607298152</v>
      </c>
      <c r="T2486" s="21">
        <f t="shared" si="118"/>
        <v>26398.95265386649</v>
      </c>
      <c r="U2486" s="19">
        <v>0</v>
      </c>
      <c r="V2486" s="21">
        <f t="shared" si="119"/>
        <v>165340.80872684802</v>
      </c>
    </row>
    <row r="2487" spans="1:22" x14ac:dyDescent="0.3">
      <c r="A2487" s="7" t="s">
        <v>145</v>
      </c>
      <c r="B2487" s="7">
        <v>6</v>
      </c>
      <c r="C2487" s="8" t="s">
        <v>186</v>
      </c>
      <c r="D2487" s="7" t="s">
        <v>642</v>
      </c>
      <c r="E2487" s="7" t="s">
        <v>121</v>
      </c>
      <c r="F2487" s="8" t="s">
        <v>643</v>
      </c>
      <c r="G2487" s="7" t="s">
        <v>16</v>
      </c>
      <c r="H2487" s="9">
        <v>755.16240000000005</v>
      </c>
      <c r="I2487" s="9">
        <v>2.1124000000000001</v>
      </c>
      <c r="J2487" s="9">
        <v>2.0659999999999998</v>
      </c>
      <c r="K2487" s="10">
        <v>0.9780344631698541</v>
      </c>
      <c r="L2487" s="9">
        <v>24.36</v>
      </c>
      <c r="M2487" s="19">
        <f>H2487*INDEX('Pliegos Tarifarios (Las Condes)'!$B:$B,MATCH($B2487,'Pliegos Tarifarios (Las Condes)'!$A:$A,0))</f>
        <v>89741.989291200007</v>
      </c>
      <c r="N2487" s="19">
        <f>I2487*INDEX('Pliegos Tarifarios (Las Condes)'!$C:$C,MATCH($B2487,'Pliegos Tarifarios (Las Condes)'!$A:$A,0))</f>
        <v>7310.0763820000002</v>
      </c>
      <c r="O2487" s="19">
        <f>J2487*INDEX('Pliegos Tarifarios (Las Condes)'!$D:$D,MATCH($B2487,'Pliegos Tarifarios (Las Condes)'!$A:$A,0))</f>
        <v>29263.916913999998</v>
      </c>
      <c r="P2487" s="19">
        <f>H2487*INDEX('Pliegos Tarifarios (Las Condes)'!$E:$E,MATCH($B2487,'Pliegos Tarifarios (Las Condes)'!$A:$A,0))</f>
        <v>9765.7601568000009</v>
      </c>
      <c r="Q2487" s="19" cm="1">
        <f t="array" ref="Q2487">H2487*_xlfn.IFS(H2487&lt;=350,INDEX('Pliegos Tarifarios (Las Condes)'!$F:$F,MATCH($B2487,'Pliegos Tarifarios (Las Condes)'!$A:$A,0)),H2487&lt;=500,INDEX('Pliegos Tarifarios (Las Condes)'!$G:$G,MATCH($B2487,'Pliegos Tarifarios (Las Condes)'!$A:$A,0)),H2487&lt;=1000,INDEX('Pliegos Tarifarios (Las Condes)'!$H:$H,MATCH($B2487,'Pliegos Tarifarios (Las Condes)'!$A:$A,0)),H2487&lt;=5000,INDEX('Pliegos Tarifarios (Las Condes)'!$I:$I,MATCH($B2487,'Pliegos Tarifarios (Las Condes)'!$A:$A,0)),H2487&gt;5000,INDEX('Pliegos Tarifarios (Las Condes)'!$J:$J,MATCH($B2487,'Pliegos Tarifarios (Las Condes)'!$A:$A,0)))/1.19</f>
        <v>1771.1413936134456</v>
      </c>
      <c r="R2487" s="19">
        <f>INDEX('Pliegos Tarifarios (Las Condes)'!$K:$K,MATCH($B2487,'Pliegos Tarifarios (Las Condes)'!$A:$A,0))</f>
        <v>724.74800000000005</v>
      </c>
      <c r="S2487" s="21">
        <f t="shared" si="117"/>
        <v>138577.63213761346</v>
      </c>
      <c r="T2487" s="21">
        <f t="shared" si="118"/>
        <v>26329.750106146559</v>
      </c>
      <c r="U2487" s="19">
        <v>0</v>
      </c>
      <c r="V2487" s="21">
        <f t="shared" si="119"/>
        <v>164907.38224376002</v>
      </c>
    </row>
    <row r="2488" spans="1:22" x14ac:dyDescent="0.3">
      <c r="A2488" s="7" t="s">
        <v>145</v>
      </c>
      <c r="B2488" s="7">
        <v>6</v>
      </c>
      <c r="C2488" s="8" t="s">
        <v>186</v>
      </c>
      <c r="D2488" s="7" t="s">
        <v>644</v>
      </c>
      <c r="E2488" s="7" t="s">
        <v>121</v>
      </c>
      <c r="F2488" s="8" t="s">
        <v>645</v>
      </c>
      <c r="G2488" s="7" t="s">
        <v>16</v>
      </c>
      <c r="H2488" s="9">
        <v>754.327</v>
      </c>
      <c r="I2488" s="9">
        <v>2.1078000000000001</v>
      </c>
      <c r="J2488" s="9">
        <v>2.0859000000000001</v>
      </c>
      <c r="K2488" s="10">
        <v>0.98961001992598918</v>
      </c>
      <c r="L2488" s="9">
        <v>24.33</v>
      </c>
      <c r="M2488" s="19">
        <f>H2488*INDEX('Pliegos Tarifarios (Las Condes)'!$B:$B,MATCH($B2488,'Pliegos Tarifarios (Las Condes)'!$A:$A,0))</f>
        <v>89642.712025999994</v>
      </c>
      <c r="N2488" s="19">
        <f>I2488*INDEX('Pliegos Tarifarios (Las Condes)'!$C:$C,MATCH($B2488,'Pliegos Tarifarios (Las Condes)'!$A:$A,0))</f>
        <v>7294.1578289999998</v>
      </c>
      <c r="O2488" s="19">
        <f>J2488*INDEX('Pliegos Tarifarios (Las Condes)'!$D:$D,MATCH($B2488,'Pliegos Tarifarios (Las Condes)'!$A:$A,0))</f>
        <v>29545.791041100001</v>
      </c>
      <c r="P2488" s="19">
        <f>H2488*INDEX('Pliegos Tarifarios (Las Condes)'!$E:$E,MATCH($B2488,'Pliegos Tarifarios (Las Condes)'!$A:$A,0))</f>
        <v>9754.9567640000005</v>
      </c>
      <c r="Q2488" s="19" cm="1">
        <f t="array" ref="Q2488">H2488*_xlfn.IFS(H2488&lt;=350,INDEX('Pliegos Tarifarios (Las Condes)'!$F:$F,MATCH($B2488,'Pliegos Tarifarios (Las Condes)'!$A:$A,0)),H2488&lt;=500,INDEX('Pliegos Tarifarios (Las Condes)'!$G:$G,MATCH($B2488,'Pliegos Tarifarios (Las Condes)'!$A:$A,0)),H2488&lt;=1000,INDEX('Pliegos Tarifarios (Las Condes)'!$H:$H,MATCH($B2488,'Pliegos Tarifarios (Las Condes)'!$A:$A,0)),H2488&lt;=5000,INDEX('Pliegos Tarifarios (Las Condes)'!$I:$I,MATCH($B2488,'Pliegos Tarifarios (Las Condes)'!$A:$A,0)),H2488&gt;5000,INDEX('Pliegos Tarifarios (Las Condes)'!$J:$J,MATCH($B2488,'Pliegos Tarifarios (Las Condes)'!$A:$A,0)))/1.19</f>
        <v>1769.1820647058826</v>
      </c>
      <c r="R2488" s="19">
        <f>INDEX('Pliegos Tarifarios (Las Condes)'!$K:$K,MATCH($B2488,'Pliegos Tarifarios (Las Condes)'!$A:$A,0))</f>
        <v>724.74800000000005</v>
      </c>
      <c r="S2488" s="21">
        <f t="shared" si="117"/>
        <v>138731.54772480586</v>
      </c>
      <c r="T2488" s="21">
        <f t="shared" si="118"/>
        <v>26358.994067713113</v>
      </c>
      <c r="U2488" s="19">
        <v>0</v>
      </c>
      <c r="V2488" s="21">
        <f t="shared" si="119"/>
        <v>165090.54179251898</v>
      </c>
    </row>
    <row r="2489" spans="1:22" x14ac:dyDescent="0.3">
      <c r="A2489" s="7" t="s">
        <v>145</v>
      </c>
      <c r="B2489" s="7">
        <v>6</v>
      </c>
      <c r="C2489" s="8" t="s">
        <v>186</v>
      </c>
      <c r="D2489" s="7" t="s">
        <v>646</v>
      </c>
      <c r="E2489" s="7" t="s">
        <v>121</v>
      </c>
      <c r="F2489" s="8" t="s">
        <v>647</v>
      </c>
      <c r="G2489" s="7" t="s">
        <v>16</v>
      </c>
      <c r="H2489" s="9">
        <v>753.43740000000003</v>
      </c>
      <c r="I2489" s="9">
        <v>2.1566999999999998</v>
      </c>
      <c r="J2489" s="9">
        <v>2.1566999999999998</v>
      </c>
      <c r="K2489" s="10">
        <v>1</v>
      </c>
      <c r="L2489" s="9">
        <v>24.3</v>
      </c>
      <c r="M2489" s="19">
        <f>H2489*INDEX('Pliegos Tarifarios (Las Condes)'!$B:$B,MATCH($B2489,'Pliegos Tarifarios (Las Condes)'!$A:$A,0))</f>
        <v>89536.9937412</v>
      </c>
      <c r="N2489" s="19">
        <f>I2489*INDEX('Pliegos Tarifarios (Las Condes)'!$C:$C,MATCH($B2489,'Pliegos Tarifarios (Las Condes)'!$A:$A,0))</f>
        <v>7463.3789684999992</v>
      </c>
      <c r="O2489" s="19">
        <f>J2489*INDEX('Pliegos Tarifarios (Las Condes)'!$D:$D,MATCH($B2489,'Pliegos Tarifarios (Las Condes)'!$A:$A,0))</f>
        <v>30548.6396943</v>
      </c>
      <c r="P2489" s="19">
        <f>H2489*INDEX('Pliegos Tarifarios (Las Condes)'!$E:$E,MATCH($B2489,'Pliegos Tarifarios (Las Condes)'!$A:$A,0))</f>
        <v>9743.4524567999997</v>
      </c>
      <c r="Q2489" s="19" cm="1">
        <f t="array" ref="Q2489">H2489*_xlfn.IFS(H2489&lt;=350,INDEX('Pliegos Tarifarios (Las Condes)'!$F:$F,MATCH($B2489,'Pliegos Tarifarios (Las Condes)'!$A:$A,0)),H2489&lt;=500,INDEX('Pliegos Tarifarios (Las Condes)'!$G:$G,MATCH($B2489,'Pliegos Tarifarios (Las Condes)'!$A:$A,0)),H2489&lt;=1000,INDEX('Pliegos Tarifarios (Las Condes)'!$H:$H,MATCH($B2489,'Pliegos Tarifarios (Las Condes)'!$A:$A,0)),H2489&lt;=5000,INDEX('Pliegos Tarifarios (Las Condes)'!$I:$I,MATCH($B2489,'Pliegos Tarifarios (Las Condes)'!$A:$A,0)),H2489&gt;5000,INDEX('Pliegos Tarifarios (Las Condes)'!$J:$J,MATCH($B2489,'Pliegos Tarifarios (Las Condes)'!$A:$A,0)))/1.19</f>
        <v>1767.0956163025216</v>
      </c>
      <c r="R2489" s="19">
        <f>INDEX('Pliegos Tarifarios (Las Condes)'!$K:$K,MATCH($B2489,'Pliegos Tarifarios (Las Condes)'!$A:$A,0))</f>
        <v>724.74800000000005</v>
      </c>
      <c r="S2489" s="21">
        <f t="shared" si="117"/>
        <v>139784.30847710249</v>
      </c>
      <c r="T2489" s="21">
        <f t="shared" si="118"/>
        <v>26559.018610649473</v>
      </c>
      <c r="U2489" s="19">
        <v>0</v>
      </c>
      <c r="V2489" s="21">
        <f t="shared" si="119"/>
        <v>166343.32708775197</v>
      </c>
    </row>
    <row r="2490" spans="1:22" x14ac:dyDescent="0.3">
      <c r="A2490" s="7" t="s">
        <v>145</v>
      </c>
      <c r="B2490" s="7">
        <v>6</v>
      </c>
      <c r="C2490" s="8" t="s">
        <v>186</v>
      </c>
      <c r="D2490" s="7" t="s">
        <v>648</v>
      </c>
      <c r="E2490" s="7" t="s">
        <v>121</v>
      </c>
      <c r="F2490" s="8" t="s">
        <v>649</v>
      </c>
      <c r="G2490" s="7" t="s">
        <v>16</v>
      </c>
      <c r="H2490" s="9">
        <v>755.9393</v>
      </c>
      <c r="I2490" s="9">
        <v>2.0962000000000001</v>
      </c>
      <c r="J2490" s="9">
        <v>2.0962000000000001</v>
      </c>
      <c r="K2490" s="10">
        <v>1</v>
      </c>
      <c r="L2490" s="9">
        <v>24.39</v>
      </c>
      <c r="M2490" s="19">
        <f>H2490*INDEX('Pliegos Tarifarios (Las Condes)'!$B:$B,MATCH($B2490,'Pliegos Tarifarios (Las Condes)'!$A:$A,0))</f>
        <v>89834.3145334</v>
      </c>
      <c r="N2490" s="19">
        <f>I2490*INDEX('Pliegos Tarifarios (Las Condes)'!$C:$C,MATCH($B2490,'Pliegos Tarifarios (Las Condes)'!$A:$A,0))</f>
        <v>7254.0153909999999</v>
      </c>
      <c r="O2490" s="19">
        <f>J2490*INDEX('Pliegos Tarifarios (Las Condes)'!$D:$D,MATCH($B2490,'Pliegos Tarifarios (Las Condes)'!$A:$A,0))</f>
        <v>29691.685689800001</v>
      </c>
      <c r="P2490" s="19">
        <f>H2490*INDEX('Pliegos Tarifarios (Las Condes)'!$E:$E,MATCH($B2490,'Pliegos Tarifarios (Las Condes)'!$A:$A,0))</f>
        <v>9775.8070275999999</v>
      </c>
      <c r="Q2490" s="19" cm="1">
        <f t="array" ref="Q2490">H2490*_xlfn.IFS(H2490&lt;=350,INDEX('Pliegos Tarifarios (Las Condes)'!$F:$F,MATCH($B2490,'Pliegos Tarifarios (Las Condes)'!$A:$A,0)),H2490&lt;=500,INDEX('Pliegos Tarifarios (Las Condes)'!$G:$G,MATCH($B2490,'Pliegos Tarifarios (Las Condes)'!$A:$A,0)),H2490&lt;=1000,INDEX('Pliegos Tarifarios (Las Condes)'!$H:$H,MATCH($B2490,'Pliegos Tarifarios (Las Condes)'!$A:$A,0)),H2490&lt;=5000,INDEX('Pliegos Tarifarios (Las Condes)'!$I:$I,MATCH($B2490,'Pliegos Tarifarios (Las Condes)'!$A:$A,0)),H2490&gt;5000,INDEX('Pliegos Tarifarios (Las Condes)'!$J:$J,MATCH($B2490,'Pliegos Tarifarios (Las Condes)'!$A:$A,0)))/1.19</f>
        <v>1772.9635178991598</v>
      </c>
      <c r="R2490" s="19">
        <f>INDEX('Pliegos Tarifarios (Las Condes)'!$K:$K,MATCH($B2490,'Pliegos Tarifarios (Las Condes)'!$A:$A,0))</f>
        <v>724.74800000000005</v>
      </c>
      <c r="S2490" s="21">
        <f t="shared" si="117"/>
        <v>139053.53415969913</v>
      </c>
      <c r="T2490" s="21">
        <f t="shared" si="118"/>
        <v>26420.171490342836</v>
      </c>
      <c r="U2490" s="19">
        <v>0</v>
      </c>
      <c r="V2490" s="21">
        <f t="shared" si="119"/>
        <v>165473.70565004199</v>
      </c>
    </row>
    <row r="2491" spans="1:22" x14ac:dyDescent="0.3">
      <c r="A2491" s="7" t="s">
        <v>145</v>
      </c>
      <c r="B2491" s="7">
        <v>6</v>
      </c>
      <c r="C2491" s="8" t="s">
        <v>186</v>
      </c>
      <c r="D2491" s="7" t="s">
        <v>650</v>
      </c>
      <c r="E2491" s="7" t="s">
        <v>121</v>
      </c>
      <c r="F2491" s="8" t="s">
        <v>651</v>
      </c>
      <c r="G2491" s="7" t="s">
        <v>16</v>
      </c>
      <c r="H2491" s="9">
        <v>754.37270000000001</v>
      </c>
      <c r="I2491" s="9">
        <v>2.0952999999999999</v>
      </c>
      <c r="J2491" s="9">
        <v>2.0952999999999999</v>
      </c>
      <c r="K2491" s="10">
        <v>1</v>
      </c>
      <c r="L2491" s="9">
        <v>24.33</v>
      </c>
      <c r="M2491" s="19">
        <f>H2491*INDEX('Pliegos Tarifarios (Las Condes)'!$B:$B,MATCH($B2491,'Pliegos Tarifarios (Las Condes)'!$A:$A,0))</f>
        <v>89648.142922600004</v>
      </c>
      <c r="N2491" s="19">
        <f>I2491*INDEX('Pliegos Tarifarios (Las Condes)'!$C:$C,MATCH($B2491,'Pliegos Tarifarios (Las Condes)'!$A:$A,0))</f>
        <v>7250.9008914999995</v>
      </c>
      <c r="O2491" s="19">
        <f>J2491*INDEX('Pliegos Tarifarios (Las Condes)'!$D:$D,MATCH($B2491,'Pliegos Tarifarios (Las Condes)'!$A:$A,0))</f>
        <v>29678.9376137</v>
      </c>
      <c r="P2491" s="19">
        <f>H2491*INDEX('Pliegos Tarifarios (Las Condes)'!$E:$E,MATCH($B2491,'Pliegos Tarifarios (Las Condes)'!$A:$A,0))</f>
        <v>9755.5477564000012</v>
      </c>
      <c r="Q2491" s="19" cm="1">
        <f t="array" ref="Q2491">H2491*_xlfn.IFS(H2491&lt;=350,INDEX('Pliegos Tarifarios (Las Condes)'!$F:$F,MATCH($B2491,'Pliegos Tarifarios (Las Condes)'!$A:$A,0)),H2491&lt;=500,INDEX('Pliegos Tarifarios (Las Condes)'!$G:$G,MATCH($B2491,'Pliegos Tarifarios (Las Condes)'!$A:$A,0)),H2491&lt;=1000,INDEX('Pliegos Tarifarios (Las Condes)'!$H:$H,MATCH($B2491,'Pliegos Tarifarios (Las Condes)'!$A:$A,0)),H2491&lt;=5000,INDEX('Pliegos Tarifarios (Las Condes)'!$I:$I,MATCH($B2491,'Pliegos Tarifarios (Las Condes)'!$A:$A,0)),H2491&gt;5000,INDEX('Pliegos Tarifarios (Las Condes)'!$J:$J,MATCH($B2491,'Pliegos Tarifarios (Las Condes)'!$A:$A,0)))/1.19</f>
        <v>1769.2892484873953</v>
      </c>
      <c r="R2491" s="19">
        <f>INDEX('Pliegos Tarifarios (Las Condes)'!$K:$K,MATCH($B2491,'Pliegos Tarifarios (Las Condes)'!$A:$A,0))</f>
        <v>724.74800000000005</v>
      </c>
      <c r="S2491" s="21">
        <f t="shared" si="117"/>
        <v>138827.56643268737</v>
      </c>
      <c r="T2491" s="21">
        <f t="shared" si="118"/>
        <v>26377.2376222106</v>
      </c>
      <c r="U2491" s="19">
        <v>0</v>
      </c>
      <c r="V2491" s="21">
        <f t="shared" si="119"/>
        <v>165204.80405489798</v>
      </c>
    </row>
    <row r="2492" spans="1:22" x14ac:dyDescent="0.3">
      <c r="A2492" s="7" t="s">
        <v>145</v>
      </c>
      <c r="B2492" s="7">
        <v>6</v>
      </c>
      <c r="C2492" s="8" t="s">
        <v>186</v>
      </c>
      <c r="D2492" s="7" t="s">
        <v>652</v>
      </c>
      <c r="E2492" s="7" t="s">
        <v>121</v>
      </c>
      <c r="F2492" s="8" t="s">
        <v>653</v>
      </c>
      <c r="G2492" s="7" t="s">
        <v>16</v>
      </c>
      <c r="H2492" s="9">
        <v>754.73710000000005</v>
      </c>
      <c r="I2492" s="9">
        <v>2.0905</v>
      </c>
      <c r="J2492" s="9">
        <v>2.0905</v>
      </c>
      <c r="K2492" s="10">
        <v>1</v>
      </c>
      <c r="L2492" s="9">
        <v>24.35</v>
      </c>
      <c r="M2492" s="19">
        <f>H2492*INDEX('Pliegos Tarifarios (Las Condes)'!$B:$B,MATCH($B2492,'Pliegos Tarifarios (Las Condes)'!$A:$A,0))</f>
        <v>89691.447489800004</v>
      </c>
      <c r="N2492" s="19">
        <f>I2492*INDEX('Pliegos Tarifarios (Las Condes)'!$C:$C,MATCH($B2492,'Pliegos Tarifarios (Las Condes)'!$A:$A,0))</f>
        <v>7234.2902274999997</v>
      </c>
      <c r="O2492" s="19">
        <f>J2492*INDEX('Pliegos Tarifarios (Las Condes)'!$D:$D,MATCH($B2492,'Pliegos Tarifarios (Las Condes)'!$A:$A,0))</f>
        <v>29610.947874500001</v>
      </c>
      <c r="P2492" s="19">
        <f>H2492*INDEX('Pliegos Tarifarios (Las Condes)'!$E:$E,MATCH($B2492,'Pliegos Tarifarios (Las Condes)'!$A:$A,0))</f>
        <v>9760.2601772000016</v>
      </c>
      <c r="Q2492" s="19" cm="1">
        <f t="array" ref="Q2492">H2492*_xlfn.IFS(H2492&lt;=350,INDEX('Pliegos Tarifarios (Las Condes)'!$F:$F,MATCH($B2492,'Pliegos Tarifarios (Las Condes)'!$A:$A,0)),H2492&lt;=500,INDEX('Pliegos Tarifarios (Las Condes)'!$G:$G,MATCH($B2492,'Pliegos Tarifarios (Las Condes)'!$A:$A,0)),H2492&lt;=1000,INDEX('Pliegos Tarifarios (Las Condes)'!$H:$H,MATCH($B2492,'Pliegos Tarifarios (Las Condes)'!$A:$A,0)),H2492&lt;=5000,INDEX('Pliegos Tarifarios (Las Condes)'!$I:$I,MATCH($B2492,'Pliegos Tarifarios (Las Condes)'!$A:$A,0)),H2492&gt;5000,INDEX('Pliegos Tarifarios (Las Condes)'!$J:$J,MATCH($B2492,'Pliegos Tarifarios (Las Condes)'!$A:$A,0)))/1.19</f>
        <v>1770.1439042857146</v>
      </c>
      <c r="R2492" s="19">
        <f>INDEX('Pliegos Tarifarios (Las Condes)'!$K:$K,MATCH($B2492,'Pliegos Tarifarios (Las Condes)'!$A:$A,0))</f>
        <v>724.74800000000005</v>
      </c>
      <c r="S2492" s="21">
        <f t="shared" si="117"/>
        <v>138791.83767328569</v>
      </c>
      <c r="T2492" s="21">
        <f t="shared" si="118"/>
        <v>26370.449157924282</v>
      </c>
      <c r="U2492" s="19">
        <v>0</v>
      </c>
      <c r="V2492" s="21">
        <f t="shared" si="119"/>
        <v>165162.28683120996</v>
      </c>
    </row>
    <row r="2493" spans="1:22" x14ac:dyDescent="0.3">
      <c r="A2493" s="7" t="s">
        <v>145</v>
      </c>
      <c r="B2493" s="7">
        <v>6</v>
      </c>
      <c r="C2493" s="8" t="s">
        <v>186</v>
      </c>
      <c r="D2493" s="7" t="s">
        <v>654</v>
      </c>
      <c r="E2493" s="7" t="s">
        <v>121</v>
      </c>
      <c r="F2493" s="8" t="s">
        <v>655</v>
      </c>
      <c r="G2493" s="7" t="s">
        <v>16</v>
      </c>
      <c r="H2493" s="9">
        <v>756.07060000000001</v>
      </c>
      <c r="I2493" s="9">
        <v>2.1286</v>
      </c>
      <c r="J2493" s="9">
        <v>2.1286</v>
      </c>
      <c r="K2493" s="10">
        <v>1</v>
      </c>
      <c r="L2493" s="9">
        <v>24.39</v>
      </c>
      <c r="M2493" s="19">
        <f>H2493*INDEX('Pliegos Tarifarios (Las Condes)'!$B:$B,MATCH($B2493,'Pliegos Tarifarios (Las Condes)'!$A:$A,0))</f>
        <v>89849.917962799998</v>
      </c>
      <c r="N2493" s="19">
        <f>I2493*INDEX('Pliegos Tarifarios (Las Condes)'!$C:$C,MATCH($B2493,'Pliegos Tarifarios (Las Condes)'!$A:$A,0))</f>
        <v>7366.1373729999996</v>
      </c>
      <c r="O2493" s="19">
        <f>J2493*INDEX('Pliegos Tarifarios (Las Condes)'!$D:$D,MATCH($B2493,'Pliegos Tarifarios (Las Condes)'!$A:$A,0))</f>
        <v>30150.616429400001</v>
      </c>
      <c r="P2493" s="19">
        <f>H2493*INDEX('Pliegos Tarifarios (Las Condes)'!$E:$E,MATCH($B2493,'Pliegos Tarifarios (Las Condes)'!$A:$A,0))</f>
        <v>9777.5049992000004</v>
      </c>
      <c r="Q2493" s="19" cm="1">
        <f t="array" ref="Q2493">H2493*_xlfn.IFS(H2493&lt;=350,INDEX('Pliegos Tarifarios (Las Condes)'!$F:$F,MATCH($B2493,'Pliegos Tarifarios (Las Condes)'!$A:$A,0)),H2493&lt;=500,INDEX('Pliegos Tarifarios (Las Condes)'!$G:$G,MATCH($B2493,'Pliegos Tarifarios (Las Condes)'!$A:$A,0)),H2493&lt;=1000,INDEX('Pliegos Tarifarios (Las Condes)'!$H:$H,MATCH($B2493,'Pliegos Tarifarios (Las Condes)'!$A:$A,0)),H2493&lt;=5000,INDEX('Pliegos Tarifarios (Las Condes)'!$I:$I,MATCH($B2493,'Pliegos Tarifarios (Las Condes)'!$A:$A,0)),H2493&gt;5000,INDEX('Pliegos Tarifarios (Las Condes)'!$J:$J,MATCH($B2493,'Pliegos Tarifarios (Las Condes)'!$A:$A,0)))/1.19</f>
        <v>1773.2714660504203</v>
      </c>
      <c r="R2493" s="19">
        <f>INDEX('Pliegos Tarifarios (Las Condes)'!$K:$K,MATCH($B2493,'Pliegos Tarifarios (Las Condes)'!$A:$A,0))</f>
        <v>724.74800000000005</v>
      </c>
      <c r="S2493" s="21">
        <f t="shared" si="117"/>
        <v>139642.19623045041</v>
      </c>
      <c r="T2493" s="21">
        <f t="shared" si="118"/>
        <v>26532.017283785579</v>
      </c>
      <c r="U2493" s="19">
        <v>0</v>
      </c>
      <c r="V2493" s="21">
        <f t="shared" si="119"/>
        <v>166174.21351423598</v>
      </c>
    </row>
    <row r="2494" spans="1:22" x14ac:dyDescent="0.3">
      <c r="A2494" s="7" t="s">
        <v>145</v>
      </c>
      <c r="B2494" s="7">
        <v>6</v>
      </c>
      <c r="C2494" s="8" t="s">
        <v>186</v>
      </c>
      <c r="D2494" s="7" t="s">
        <v>656</v>
      </c>
      <c r="E2494" s="7" t="s">
        <v>121</v>
      </c>
      <c r="F2494" s="8" t="s">
        <v>657</v>
      </c>
      <c r="G2494" s="7" t="s">
        <v>16</v>
      </c>
      <c r="H2494" s="9">
        <v>754.53189999999995</v>
      </c>
      <c r="I2494" s="9">
        <v>2.0918999999999999</v>
      </c>
      <c r="J2494" s="9">
        <v>2.0851999999999999</v>
      </c>
      <c r="K2494" s="10">
        <v>0.99679717003680868</v>
      </c>
      <c r="L2494" s="9">
        <v>24.34</v>
      </c>
      <c r="M2494" s="19">
        <f>H2494*INDEX('Pliegos Tarifarios (Las Condes)'!$B:$B,MATCH($B2494,'Pliegos Tarifarios (Las Condes)'!$A:$A,0))</f>
        <v>89667.061932199984</v>
      </c>
      <c r="N2494" s="19">
        <f>I2494*INDEX('Pliegos Tarifarios (Las Condes)'!$C:$C,MATCH($B2494,'Pliegos Tarifarios (Las Condes)'!$A:$A,0))</f>
        <v>7239.135004499999</v>
      </c>
      <c r="O2494" s="19">
        <f>J2494*INDEX('Pliegos Tarifarios (Las Condes)'!$D:$D,MATCH($B2494,'Pliegos Tarifarios (Las Condes)'!$A:$A,0))</f>
        <v>29535.875870799999</v>
      </c>
      <c r="P2494" s="19">
        <f>H2494*INDEX('Pliegos Tarifarios (Las Condes)'!$E:$E,MATCH($B2494,'Pliegos Tarifarios (Las Condes)'!$A:$A,0))</f>
        <v>9757.6065307999997</v>
      </c>
      <c r="Q2494" s="19" cm="1">
        <f t="array" ref="Q2494">H2494*_xlfn.IFS(H2494&lt;=350,INDEX('Pliegos Tarifarios (Las Condes)'!$F:$F,MATCH($B2494,'Pliegos Tarifarios (Las Condes)'!$A:$A,0)),H2494&lt;=500,INDEX('Pliegos Tarifarios (Las Condes)'!$G:$G,MATCH($B2494,'Pliegos Tarifarios (Las Condes)'!$A:$A,0)),H2494&lt;=1000,INDEX('Pliegos Tarifarios (Las Condes)'!$H:$H,MATCH($B2494,'Pliegos Tarifarios (Las Condes)'!$A:$A,0)),H2494&lt;=5000,INDEX('Pliegos Tarifarios (Las Condes)'!$I:$I,MATCH($B2494,'Pliegos Tarifarios (Las Condes)'!$A:$A,0)),H2494&gt;5000,INDEX('Pliegos Tarifarios (Las Condes)'!$J:$J,MATCH($B2494,'Pliegos Tarifarios (Las Condes)'!$A:$A,0)))/1.19</f>
        <v>1769.662632689076</v>
      </c>
      <c r="R2494" s="19">
        <f>INDEX('Pliegos Tarifarios (Las Condes)'!$K:$K,MATCH($B2494,'Pliegos Tarifarios (Las Condes)'!$A:$A,0))</f>
        <v>724.74800000000005</v>
      </c>
      <c r="S2494" s="21">
        <f t="shared" si="117"/>
        <v>138694.08997098907</v>
      </c>
      <c r="T2494" s="21">
        <f t="shared" si="118"/>
        <v>26351.877094487922</v>
      </c>
      <c r="U2494" s="19">
        <v>0</v>
      </c>
      <c r="V2494" s="21">
        <f t="shared" si="119"/>
        <v>165045.96706547699</v>
      </c>
    </row>
    <row r="2495" spans="1:22" x14ac:dyDescent="0.3">
      <c r="A2495" s="7" t="s">
        <v>145</v>
      </c>
      <c r="B2495" s="7">
        <v>6</v>
      </c>
      <c r="C2495" s="8" t="s">
        <v>186</v>
      </c>
      <c r="D2495" s="7" t="s">
        <v>658</v>
      </c>
      <c r="E2495" s="7" t="s">
        <v>121</v>
      </c>
      <c r="F2495" s="8" t="s">
        <v>659</v>
      </c>
      <c r="G2495" s="7" t="s">
        <v>16</v>
      </c>
      <c r="H2495" s="9">
        <v>754.75109999999995</v>
      </c>
      <c r="I2495" s="9">
        <v>2.1086</v>
      </c>
      <c r="J2495" s="9">
        <v>2.0651000000000002</v>
      </c>
      <c r="K2495" s="10">
        <v>0.9793701982357963</v>
      </c>
      <c r="L2495" s="9">
        <v>24.35</v>
      </c>
      <c r="M2495" s="19">
        <f>H2495*INDEX('Pliegos Tarifarios (Las Condes)'!$B:$B,MATCH($B2495,'Pliegos Tarifarios (Las Condes)'!$A:$A,0))</f>
        <v>89693.111221799991</v>
      </c>
      <c r="N2495" s="19">
        <f>I2495*INDEX('Pliegos Tarifarios (Las Condes)'!$C:$C,MATCH($B2495,'Pliegos Tarifarios (Las Condes)'!$A:$A,0))</f>
        <v>7296.926273</v>
      </c>
      <c r="O2495" s="19">
        <f>J2495*INDEX('Pliegos Tarifarios (Las Condes)'!$D:$D,MATCH($B2495,'Pliegos Tarifarios (Las Condes)'!$A:$A,0))</f>
        <v>29251.168837900004</v>
      </c>
      <c r="P2495" s="19">
        <f>H2495*INDEX('Pliegos Tarifarios (Las Condes)'!$E:$E,MATCH($B2495,'Pliegos Tarifarios (Las Condes)'!$A:$A,0))</f>
        <v>9760.4412252000002</v>
      </c>
      <c r="Q2495" s="19" cm="1">
        <f t="array" ref="Q2495">H2495*_xlfn.IFS(H2495&lt;=350,INDEX('Pliegos Tarifarios (Las Condes)'!$F:$F,MATCH($B2495,'Pliegos Tarifarios (Las Condes)'!$A:$A,0)),H2495&lt;=500,INDEX('Pliegos Tarifarios (Las Condes)'!$G:$G,MATCH($B2495,'Pliegos Tarifarios (Las Condes)'!$A:$A,0)),H2495&lt;=1000,INDEX('Pliegos Tarifarios (Las Condes)'!$H:$H,MATCH($B2495,'Pliegos Tarifarios (Las Condes)'!$A:$A,0)),H2495&lt;=5000,INDEX('Pliegos Tarifarios (Las Condes)'!$I:$I,MATCH($B2495,'Pliegos Tarifarios (Las Condes)'!$A:$A,0)),H2495&gt;5000,INDEX('Pliegos Tarifarios (Las Condes)'!$J:$J,MATCH($B2495,'Pliegos Tarifarios (Las Condes)'!$A:$A,0)))/1.19</f>
        <v>1770.1767395798322</v>
      </c>
      <c r="R2495" s="19">
        <f>INDEX('Pliegos Tarifarios (Las Condes)'!$K:$K,MATCH($B2495,'Pliegos Tarifarios (Las Condes)'!$A:$A,0))</f>
        <v>724.74800000000005</v>
      </c>
      <c r="S2495" s="21">
        <f t="shared" si="117"/>
        <v>138496.57229747981</v>
      </c>
      <c r="T2495" s="21">
        <f t="shared" si="118"/>
        <v>26314.348736521166</v>
      </c>
      <c r="U2495" s="19">
        <v>0</v>
      </c>
      <c r="V2495" s="21">
        <f t="shared" si="119"/>
        <v>164810.92103400099</v>
      </c>
    </row>
    <row r="2496" spans="1:22" x14ac:dyDescent="0.3">
      <c r="A2496" s="7" t="s">
        <v>145</v>
      </c>
      <c r="B2496" s="7">
        <v>6</v>
      </c>
      <c r="C2496" s="8" t="s">
        <v>186</v>
      </c>
      <c r="D2496" s="7" t="s">
        <v>660</v>
      </c>
      <c r="E2496" s="7" t="s">
        <v>121</v>
      </c>
      <c r="F2496" s="8" t="s">
        <v>661</v>
      </c>
      <c r="G2496" s="7" t="s">
        <v>16</v>
      </c>
      <c r="H2496" s="9">
        <v>754.53710000000001</v>
      </c>
      <c r="I2496" s="9">
        <v>2.0819999999999999</v>
      </c>
      <c r="J2496" s="9">
        <v>2.0617999999999999</v>
      </c>
      <c r="K2496" s="10">
        <v>0.990297790585975</v>
      </c>
      <c r="L2496" s="9">
        <v>24.34</v>
      </c>
      <c r="M2496" s="19">
        <f>H2496*INDEX('Pliegos Tarifarios (Las Condes)'!$B:$B,MATCH($B2496,'Pliegos Tarifarios (Las Condes)'!$A:$A,0))</f>
        <v>89667.679889799998</v>
      </c>
      <c r="N2496" s="19">
        <f>I2496*INDEX('Pliegos Tarifarios (Las Condes)'!$C:$C,MATCH($B2496,'Pliegos Tarifarios (Las Condes)'!$A:$A,0))</f>
        <v>7204.8755099999989</v>
      </c>
      <c r="O2496" s="19">
        <f>J2496*INDEX('Pliegos Tarifarios (Las Condes)'!$D:$D,MATCH($B2496,'Pliegos Tarifarios (Las Condes)'!$A:$A,0))</f>
        <v>29204.425892199997</v>
      </c>
      <c r="P2496" s="19">
        <f>H2496*INDEX('Pliegos Tarifarios (Las Condes)'!$E:$E,MATCH($B2496,'Pliegos Tarifarios (Las Condes)'!$A:$A,0))</f>
        <v>9757.6737771999997</v>
      </c>
      <c r="Q2496" s="19" cm="1">
        <f t="array" ref="Q2496">H2496*_xlfn.IFS(H2496&lt;=350,INDEX('Pliegos Tarifarios (Las Condes)'!$F:$F,MATCH($B2496,'Pliegos Tarifarios (Las Condes)'!$A:$A,0)),H2496&lt;=500,INDEX('Pliegos Tarifarios (Las Condes)'!$G:$G,MATCH($B2496,'Pliegos Tarifarios (Las Condes)'!$A:$A,0)),H2496&lt;=1000,INDEX('Pliegos Tarifarios (Las Condes)'!$H:$H,MATCH($B2496,'Pliegos Tarifarios (Las Condes)'!$A:$A,0)),H2496&lt;=5000,INDEX('Pliegos Tarifarios (Las Condes)'!$I:$I,MATCH($B2496,'Pliegos Tarifarios (Las Condes)'!$A:$A,0)),H2496&gt;5000,INDEX('Pliegos Tarifarios (Las Condes)'!$J:$J,MATCH($B2496,'Pliegos Tarifarios (Las Condes)'!$A:$A,0)))/1.19</f>
        <v>1769.6748286554625</v>
      </c>
      <c r="R2496" s="19">
        <f>INDEX('Pliegos Tarifarios (Las Condes)'!$K:$K,MATCH($B2496,'Pliegos Tarifarios (Las Condes)'!$A:$A,0))</f>
        <v>724.74800000000005</v>
      </c>
      <c r="S2496" s="21">
        <f t="shared" si="117"/>
        <v>138329.07789785546</v>
      </c>
      <c r="T2496" s="21">
        <f t="shared" si="118"/>
        <v>26282.524800592539</v>
      </c>
      <c r="U2496" s="19">
        <v>0</v>
      </c>
      <c r="V2496" s="21">
        <f t="shared" si="119"/>
        <v>164611.602698448</v>
      </c>
    </row>
    <row r="2497" spans="1:22" x14ac:dyDescent="0.3">
      <c r="A2497" s="7" t="s">
        <v>145</v>
      </c>
      <c r="B2497" s="7">
        <v>6</v>
      </c>
      <c r="C2497" s="8" t="s">
        <v>186</v>
      </c>
      <c r="D2497" s="7" t="s">
        <v>662</v>
      </c>
      <c r="E2497" s="7" t="s">
        <v>121</v>
      </c>
      <c r="F2497" s="8" t="s">
        <v>663</v>
      </c>
      <c r="G2497" s="7" t="s">
        <v>16</v>
      </c>
      <c r="H2497" s="9">
        <v>755.51440000000002</v>
      </c>
      <c r="I2497" s="9">
        <v>2.1316999999999999</v>
      </c>
      <c r="J2497" s="9">
        <v>2.1316999999999999</v>
      </c>
      <c r="K2497" s="10">
        <v>1</v>
      </c>
      <c r="L2497" s="9">
        <v>24.37</v>
      </c>
      <c r="M2497" s="19">
        <f>H2497*INDEX('Pliegos Tarifarios (Las Condes)'!$B:$B,MATCH($B2497,'Pliegos Tarifarios (Las Condes)'!$A:$A,0))</f>
        <v>89783.820267200004</v>
      </c>
      <c r="N2497" s="19">
        <f>I2497*INDEX('Pliegos Tarifarios (Las Condes)'!$C:$C,MATCH($B2497,'Pliegos Tarifarios (Las Condes)'!$A:$A,0))</f>
        <v>7376.8650934999996</v>
      </c>
      <c r="O2497" s="19">
        <f>J2497*INDEX('Pliegos Tarifarios (Las Condes)'!$D:$D,MATCH($B2497,'Pliegos Tarifarios (Las Condes)'!$A:$A,0))</f>
        <v>30194.526469299999</v>
      </c>
      <c r="P2497" s="19">
        <f>H2497*INDEX('Pliegos Tarifarios (Las Condes)'!$E:$E,MATCH($B2497,'Pliegos Tarifarios (Las Condes)'!$A:$A,0))</f>
        <v>9770.3122208000004</v>
      </c>
      <c r="Q2497" s="19" cm="1">
        <f t="array" ref="Q2497">H2497*_xlfn.IFS(H2497&lt;=350,INDEX('Pliegos Tarifarios (Las Condes)'!$F:$F,MATCH($B2497,'Pliegos Tarifarios (Las Condes)'!$A:$A,0)),H2497&lt;=500,INDEX('Pliegos Tarifarios (Las Condes)'!$G:$G,MATCH($B2497,'Pliegos Tarifarios (Las Condes)'!$A:$A,0)),H2497&lt;=1000,INDEX('Pliegos Tarifarios (Las Condes)'!$H:$H,MATCH($B2497,'Pliegos Tarifarios (Las Condes)'!$A:$A,0)),H2497&lt;=5000,INDEX('Pliegos Tarifarios (Las Condes)'!$I:$I,MATCH($B2497,'Pliegos Tarifarios (Las Condes)'!$A:$A,0)),H2497&gt;5000,INDEX('Pliegos Tarifarios (Las Condes)'!$J:$J,MATCH($B2497,'Pliegos Tarifarios (Las Condes)'!$A:$A,0)))/1.19</f>
        <v>1771.9669667226897</v>
      </c>
      <c r="R2497" s="19">
        <f>INDEX('Pliegos Tarifarios (Las Condes)'!$K:$K,MATCH($B2497,'Pliegos Tarifarios (Las Condes)'!$A:$A,0))</f>
        <v>724.74800000000005</v>
      </c>
      <c r="S2497" s="21">
        <f t="shared" si="117"/>
        <v>139622.23901752269</v>
      </c>
      <c r="T2497" s="21">
        <f t="shared" si="118"/>
        <v>26528.22541332931</v>
      </c>
      <c r="U2497" s="19">
        <v>0</v>
      </c>
      <c r="V2497" s="21">
        <f t="shared" si="119"/>
        <v>166150.46443085201</v>
      </c>
    </row>
    <row r="2498" spans="1:22" x14ac:dyDescent="0.3">
      <c r="A2498" s="7" t="s">
        <v>145</v>
      </c>
      <c r="B2498" s="7">
        <v>6</v>
      </c>
      <c r="C2498" s="8" t="s">
        <v>186</v>
      </c>
      <c r="D2498" s="7" t="s">
        <v>664</v>
      </c>
      <c r="E2498" s="7" t="s">
        <v>121</v>
      </c>
      <c r="F2498" s="8" t="s">
        <v>665</v>
      </c>
      <c r="G2498" s="7" t="s">
        <v>16</v>
      </c>
      <c r="H2498" s="9">
        <v>754.4162</v>
      </c>
      <c r="I2498" s="9">
        <v>2.1368999999999998</v>
      </c>
      <c r="J2498" s="9">
        <v>2.129</v>
      </c>
      <c r="K2498" s="10">
        <v>0.99630305582853673</v>
      </c>
      <c r="L2498" s="9">
        <v>24.34</v>
      </c>
      <c r="M2498" s="19">
        <f>H2498*INDEX('Pliegos Tarifarios (Las Condes)'!$B:$B,MATCH($B2498,'Pliegos Tarifarios (Las Condes)'!$A:$A,0))</f>
        <v>89653.312375599999</v>
      </c>
      <c r="N2498" s="19">
        <f>I2498*INDEX('Pliegos Tarifarios (Las Condes)'!$C:$C,MATCH($B2498,'Pliegos Tarifarios (Las Condes)'!$A:$A,0))</f>
        <v>7394.8599794999991</v>
      </c>
      <c r="O2498" s="19">
        <f>J2498*INDEX('Pliegos Tarifarios (Las Condes)'!$D:$D,MATCH($B2498,'Pliegos Tarifarios (Las Condes)'!$A:$A,0))</f>
        <v>30156.282241000001</v>
      </c>
      <c r="P2498" s="19">
        <f>H2498*INDEX('Pliegos Tarifarios (Las Condes)'!$E:$E,MATCH($B2498,'Pliegos Tarifarios (Las Condes)'!$A:$A,0))</f>
        <v>9756.1102984000008</v>
      </c>
      <c r="Q2498" s="19" cm="1">
        <f t="array" ref="Q2498">H2498*_xlfn.IFS(H2498&lt;=350,INDEX('Pliegos Tarifarios (Las Condes)'!$F:$F,MATCH($B2498,'Pliegos Tarifarios (Las Condes)'!$A:$A,0)),H2498&lt;=500,INDEX('Pliegos Tarifarios (Las Condes)'!$G:$G,MATCH($B2498,'Pliegos Tarifarios (Las Condes)'!$A:$A,0)),H2498&lt;=1000,INDEX('Pliegos Tarifarios (Las Condes)'!$H:$H,MATCH($B2498,'Pliegos Tarifarios (Las Condes)'!$A:$A,0)),H2498&lt;=5000,INDEX('Pliegos Tarifarios (Las Condes)'!$I:$I,MATCH($B2498,'Pliegos Tarifarios (Las Condes)'!$A:$A,0)),H2498&gt;5000,INDEX('Pliegos Tarifarios (Las Condes)'!$J:$J,MATCH($B2498,'Pliegos Tarifarios (Las Condes)'!$A:$A,0)))/1.19</f>
        <v>1769.3912724369752</v>
      </c>
      <c r="R2498" s="19">
        <f>INDEX('Pliegos Tarifarios (Las Condes)'!$K:$K,MATCH($B2498,'Pliegos Tarifarios (Las Condes)'!$A:$A,0))</f>
        <v>724.74800000000005</v>
      </c>
      <c r="S2498" s="21">
        <f t="shared" si="117"/>
        <v>139454.70416693695</v>
      </c>
      <c r="T2498" s="21">
        <f t="shared" si="118"/>
        <v>26496.393791718019</v>
      </c>
      <c r="U2498" s="19">
        <v>0</v>
      </c>
      <c r="V2498" s="21">
        <f t="shared" si="119"/>
        <v>165951.09795865498</v>
      </c>
    </row>
    <row r="2499" spans="1:22" x14ac:dyDescent="0.3">
      <c r="A2499" s="7" t="s">
        <v>145</v>
      </c>
      <c r="B2499" s="7">
        <v>6</v>
      </c>
      <c r="C2499" s="8" t="s">
        <v>186</v>
      </c>
      <c r="D2499" s="7" t="s">
        <v>666</v>
      </c>
      <c r="E2499" s="7" t="s">
        <v>121</v>
      </c>
      <c r="F2499" s="8" t="s">
        <v>667</v>
      </c>
      <c r="G2499" s="7" t="s">
        <v>16</v>
      </c>
      <c r="H2499" s="9">
        <v>755.42409999999995</v>
      </c>
      <c r="I2499" s="9">
        <v>2.1800000000000002</v>
      </c>
      <c r="J2499" s="9">
        <v>2.1800000000000002</v>
      </c>
      <c r="K2499" s="10">
        <v>1</v>
      </c>
      <c r="L2499" s="9">
        <v>24.37</v>
      </c>
      <c r="M2499" s="19">
        <f>H2499*INDEX('Pliegos Tarifarios (Las Condes)'!$B:$B,MATCH($B2499,'Pliegos Tarifarios (Las Condes)'!$A:$A,0))</f>
        <v>89773.089195799985</v>
      </c>
      <c r="N2499" s="19">
        <f>I2499*INDEX('Pliegos Tarifarios (Las Condes)'!$C:$C,MATCH($B2499,'Pliegos Tarifarios (Las Condes)'!$A:$A,0))</f>
        <v>7544.0099</v>
      </c>
      <c r="O2499" s="19">
        <f>J2499*INDEX('Pliegos Tarifarios (Las Condes)'!$D:$D,MATCH($B2499,'Pliegos Tarifarios (Las Condes)'!$A:$A,0))</f>
        <v>30878.673220000004</v>
      </c>
      <c r="P2499" s="19">
        <f>H2499*INDEX('Pliegos Tarifarios (Las Condes)'!$E:$E,MATCH($B2499,'Pliegos Tarifarios (Las Condes)'!$A:$A,0))</f>
        <v>9769.1444611999996</v>
      </c>
      <c r="Q2499" s="19" cm="1">
        <f t="array" ref="Q2499">H2499*_xlfn.IFS(H2499&lt;=350,INDEX('Pliegos Tarifarios (Las Condes)'!$F:$F,MATCH($B2499,'Pliegos Tarifarios (Las Condes)'!$A:$A,0)),H2499&lt;=500,INDEX('Pliegos Tarifarios (Las Condes)'!$G:$G,MATCH($B2499,'Pliegos Tarifarios (Las Condes)'!$A:$A,0)),H2499&lt;=1000,INDEX('Pliegos Tarifarios (Las Condes)'!$H:$H,MATCH($B2499,'Pliegos Tarifarios (Las Condes)'!$A:$A,0)),H2499&lt;=5000,INDEX('Pliegos Tarifarios (Las Condes)'!$I:$I,MATCH($B2499,'Pliegos Tarifarios (Las Condes)'!$A:$A,0)),H2499&gt;5000,INDEX('Pliegos Tarifarios (Las Condes)'!$J:$J,MATCH($B2499,'Pliegos Tarifarios (Las Condes)'!$A:$A,0)))/1.19</f>
        <v>1771.7551790756304</v>
      </c>
      <c r="R2499" s="19">
        <f>INDEX('Pliegos Tarifarios (Las Condes)'!$K:$K,MATCH($B2499,'Pliegos Tarifarios (Las Condes)'!$A:$A,0))</f>
        <v>724.74800000000005</v>
      </c>
      <c r="S2499" s="21">
        <f t="shared" si="117"/>
        <v>140461.41995607561</v>
      </c>
      <c r="T2499" s="21">
        <f t="shared" si="118"/>
        <v>26687.669791654367</v>
      </c>
      <c r="U2499" s="19">
        <v>0</v>
      </c>
      <c r="V2499" s="21">
        <f t="shared" si="119"/>
        <v>167149.08974772997</v>
      </c>
    </row>
    <row r="2500" spans="1:22" x14ac:dyDescent="0.3">
      <c r="A2500" s="7" t="s">
        <v>145</v>
      </c>
      <c r="B2500" s="7">
        <v>6</v>
      </c>
      <c r="C2500" s="8" t="s">
        <v>186</v>
      </c>
      <c r="D2500" s="7" t="s">
        <v>668</v>
      </c>
      <c r="E2500" s="7" t="s">
        <v>121</v>
      </c>
      <c r="F2500" s="8" t="s">
        <v>669</v>
      </c>
      <c r="G2500" s="7" t="s">
        <v>16</v>
      </c>
      <c r="H2500" s="9">
        <v>755.21870000000001</v>
      </c>
      <c r="I2500" s="9">
        <v>2.1539000000000001</v>
      </c>
      <c r="J2500" s="9">
        <v>2.0627</v>
      </c>
      <c r="K2500" s="10">
        <v>0.95765820140210778</v>
      </c>
      <c r="L2500" s="9">
        <v>24.36</v>
      </c>
      <c r="M2500" s="19">
        <f>H2500*INDEX('Pliegos Tarifarios (Las Condes)'!$B:$B,MATCH($B2500,'Pliegos Tarifarios (Las Condes)'!$A:$A,0))</f>
        <v>89748.679870599997</v>
      </c>
      <c r="N2500" s="19">
        <f>I2500*INDEX('Pliegos Tarifarios (Las Condes)'!$C:$C,MATCH($B2500,'Pliegos Tarifarios (Las Condes)'!$A:$A,0))</f>
        <v>7453.6894145000006</v>
      </c>
      <c r="O2500" s="19">
        <f>J2500*INDEX('Pliegos Tarifarios (Las Condes)'!$D:$D,MATCH($B2500,'Pliegos Tarifarios (Las Condes)'!$A:$A,0))</f>
        <v>29217.173968300001</v>
      </c>
      <c r="P2500" s="19">
        <f>H2500*INDEX('Pliegos Tarifarios (Las Condes)'!$E:$E,MATCH($B2500,'Pliegos Tarifarios (Las Condes)'!$A:$A,0))</f>
        <v>9766.4882283999996</v>
      </c>
      <c r="Q2500" s="19" cm="1">
        <f t="array" ref="Q2500">H2500*_xlfn.IFS(H2500&lt;=350,INDEX('Pliegos Tarifarios (Las Condes)'!$F:$F,MATCH($B2500,'Pliegos Tarifarios (Las Condes)'!$A:$A,0)),H2500&lt;=500,INDEX('Pliegos Tarifarios (Las Condes)'!$G:$G,MATCH($B2500,'Pliegos Tarifarios (Las Condes)'!$A:$A,0)),H2500&lt;=1000,INDEX('Pliegos Tarifarios (Las Condes)'!$H:$H,MATCH($B2500,'Pliegos Tarifarios (Las Condes)'!$A:$A,0)),H2500&lt;=5000,INDEX('Pliegos Tarifarios (Las Condes)'!$I:$I,MATCH($B2500,'Pliegos Tarifarios (Las Condes)'!$A:$A,0)),H2500&gt;5000,INDEX('Pliegos Tarifarios (Las Condes)'!$J:$J,MATCH($B2500,'Pliegos Tarifarios (Las Condes)'!$A:$A,0)))/1.19</f>
        <v>1771.2734384033618</v>
      </c>
      <c r="R2500" s="19">
        <f>INDEX('Pliegos Tarifarios (Las Condes)'!$K:$K,MATCH($B2500,'Pliegos Tarifarios (Las Condes)'!$A:$A,0))</f>
        <v>724.74800000000005</v>
      </c>
      <c r="S2500" s="21">
        <f t="shared" si="117"/>
        <v>138682.05292020334</v>
      </c>
      <c r="T2500" s="21">
        <f t="shared" si="118"/>
        <v>26349.590054838634</v>
      </c>
      <c r="U2500" s="19">
        <v>0</v>
      </c>
      <c r="V2500" s="21">
        <f t="shared" si="119"/>
        <v>165031.64297504196</v>
      </c>
    </row>
    <row r="2501" spans="1:22" x14ac:dyDescent="0.3">
      <c r="A2501" s="7" t="s">
        <v>145</v>
      </c>
      <c r="B2501" s="7">
        <v>6</v>
      </c>
      <c r="C2501" s="8" t="s">
        <v>186</v>
      </c>
      <c r="D2501" s="7" t="s">
        <v>670</v>
      </c>
      <c r="E2501" s="7" t="s">
        <v>121</v>
      </c>
      <c r="F2501" s="8" t="s">
        <v>671</v>
      </c>
      <c r="G2501" s="7" t="s">
        <v>16</v>
      </c>
      <c r="H2501" s="9">
        <v>754.43370000000004</v>
      </c>
      <c r="I2501" s="9">
        <v>2.1715</v>
      </c>
      <c r="J2501" s="9">
        <v>2.1715</v>
      </c>
      <c r="K2501" s="10">
        <v>1</v>
      </c>
      <c r="L2501" s="9">
        <v>24.34</v>
      </c>
      <c r="M2501" s="19">
        <f>H2501*INDEX('Pliegos Tarifarios (Las Condes)'!$B:$B,MATCH($B2501,'Pliegos Tarifarios (Las Condes)'!$A:$A,0))</f>
        <v>89655.392040599996</v>
      </c>
      <c r="N2501" s="19">
        <f>I2501*INDEX('Pliegos Tarifarios (Las Condes)'!$C:$C,MATCH($B2501,'Pliegos Tarifarios (Las Condes)'!$A:$A,0))</f>
        <v>7514.5951824999993</v>
      </c>
      <c r="O2501" s="19">
        <f>J2501*INDEX('Pliegos Tarifarios (Las Condes)'!$D:$D,MATCH($B2501,'Pliegos Tarifarios (Las Condes)'!$A:$A,0))</f>
        <v>30758.274723500002</v>
      </c>
      <c r="P2501" s="19">
        <f>H2501*INDEX('Pliegos Tarifarios (Las Condes)'!$E:$E,MATCH($B2501,'Pliegos Tarifarios (Las Condes)'!$A:$A,0))</f>
        <v>9756.3366084000008</v>
      </c>
      <c r="Q2501" s="19" cm="1">
        <f t="array" ref="Q2501">H2501*_xlfn.IFS(H2501&lt;=350,INDEX('Pliegos Tarifarios (Las Condes)'!$F:$F,MATCH($B2501,'Pliegos Tarifarios (Las Condes)'!$A:$A,0)),H2501&lt;=500,INDEX('Pliegos Tarifarios (Las Condes)'!$G:$G,MATCH($B2501,'Pliegos Tarifarios (Las Condes)'!$A:$A,0)),H2501&lt;=1000,INDEX('Pliegos Tarifarios (Las Condes)'!$H:$H,MATCH($B2501,'Pliegos Tarifarios (Las Condes)'!$A:$A,0)),H2501&lt;=5000,INDEX('Pliegos Tarifarios (Las Condes)'!$I:$I,MATCH($B2501,'Pliegos Tarifarios (Las Condes)'!$A:$A,0)),H2501&gt;5000,INDEX('Pliegos Tarifarios (Las Condes)'!$J:$J,MATCH($B2501,'Pliegos Tarifarios (Las Condes)'!$A:$A,0)))/1.19</f>
        <v>1769.4323165546223</v>
      </c>
      <c r="R2501" s="19">
        <f>INDEX('Pliegos Tarifarios (Las Condes)'!$K:$K,MATCH($B2501,'Pliegos Tarifarios (Las Condes)'!$A:$A,0))</f>
        <v>724.74800000000005</v>
      </c>
      <c r="S2501" s="21">
        <f t="shared" si="117"/>
        <v>140178.77887155459</v>
      </c>
      <c r="T2501" s="21">
        <f t="shared" si="118"/>
        <v>26633.967985595373</v>
      </c>
      <c r="U2501" s="19">
        <v>0</v>
      </c>
      <c r="V2501" s="21">
        <f t="shared" si="119"/>
        <v>166812.74685714996</v>
      </c>
    </row>
    <row r="2502" spans="1:22" x14ac:dyDescent="0.3">
      <c r="A2502" s="7" t="s">
        <v>145</v>
      </c>
      <c r="B2502" s="7">
        <v>6</v>
      </c>
      <c r="C2502" s="8" t="s">
        <v>186</v>
      </c>
      <c r="D2502" s="7" t="s">
        <v>672</v>
      </c>
      <c r="E2502" s="7" t="s">
        <v>121</v>
      </c>
      <c r="F2502" s="8" t="s">
        <v>673</v>
      </c>
      <c r="G2502" s="7" t="s">
        <v>16</v>
      </c>
      <c r="H2502" s="9">
        <v>754.49639999999999</v>
      </c>
      <c r="I2502" s="9">
        <v>2.1461000000000001</v>
      </c>
      <c r="J2502" s="9">
        <v>2.0638000000000001</v>
      </c>
      <c r="K2502" s="10">
        <v>0.96165136759703651</v>
      </c>
      <c r="L2502" s="9">
        <v>24.34</v>
      </c>
      <c r="M2502" s="19">
        <f>H2502*INDEX('Pliegos Tarifarios (Las Condes)'!$B:$B,MATCH($B2502,'Pliegos Tarifarios (Las Condes)'!$A:$A,0))</f>
        <v>89662.843183199991</v>
      </c>
      <c r="N2502" s="19">
        <f>I2502*INDEX('Pliegos Tarifarios (Las Condes)'!$C:$C,MATCH($B2502,'Pliegos Tarifarios (Las Condes)'!$A:$A,0))</f>
        <v>7426.6970855</v>
      </c>
      <c r="O2502" s="19">
        <f>J2502*INDEX('Pliegos Tarifarios (Las Condes)'!$D:$D,MATCH($B2502,'Pliegos Tarifarios (Las Condes)'!$A:$A,0))</f>
        <v>29232.754950200004</v>
      </c>
      <c r="P2502" s="19">
        <f>H2502*INDEX('Pliegos Tarifarios (Las Condes)'!$E:$E,MATCH($B2502,'Pliegos Tarifarios (Las Condes)'!$A:$A,0))</f>
        <v>9757.1474448000008</v>
      </c>
      <c r="Q2502" s="19" cm="1">
        <f t="array" ref="Q2502">H2502*_xlfn.IFS(H2502&lt;=350,INDEX('Pliegos Tarifarios (Las Condes)'!$F:$F,MATCH($B2502,'Pliegos Tarifarios (Las Condes)'!$A:$A,0)),H2502&lt;=500,INDEX('Pliegos Tarifarios (Las Condes)'!$G:$G,MATCH($B2502,'Pliegos Tarifarios (Las Condes)'!$A:$A,0)),H2502&lt;=1000,INDEX('Pliegos Tarifarios (Las Condes)'!$H:$H,MATCH($B2502,'Pliegos Tarifarios (Las Condes)'!$A:$A,0)),H2502&lt;=5000,INDEX('Pliegos Tarifarios (Las Condes)'!$I:$I,MATCH($B2502,'Pliegos Tarifarios (Las Condes)'!$A:$A,0)),H2502&gt;5000,INDEX('Pliegos Tarifarios (Las Condes)'!$J:$J,MATCH($B2502,'Pliegos Tarifarios (Las Condes)'!$A:$A,0)))/1.19</f>
        <v>1769.5793717647059</v>
      </c>
      <c r="R2502" s="19">
        <f>INDEX('Pliegos Tarifarios (Las Condes)'!$K:$K,MATCH($B2502,'Pliegos Tarifarios (Las Condes)'!$A:$A,0))</f>
        <v>724.74800000000005</v>
      </c>
      <c r="S2502" s="21">
        <f t="shared" si="117"/>
        <v>138573.77003546469</v>
      </c>
      <c r="T2502" s="21">
        <f t="shared" si="118"/>
        <v>26329.016306738293</v>
      </c>
      <c r="U2502" s="19">
        <v>0</v>
      </c>
      <c r="V2502" s="21">
        <f t="shared" si="119"/>
        <v>164902.78634220298</v>
      </c>
    </row>
    <row r="2503" spans="1:22" x14ac:dyDescent="0.3">
      <c r="A2503" s="7" t="s">
        <v>145</v>
      </c>
      <c r="B2503" s="7">
        <v>6</v>
      </c>
      <c r="C2503" s="8" t="s">
        <v>186</v>
      </c>
      <c r="D2503" s="7" t="s">
        <v>674</v>
      </c>
      <c r="E2503" s="7" t="s">
        <v>121</v>
      </c>
      <c r="F2503" s="8" t="s">
        <v>675</v>
      </c>
      <c r="G2503" s="7" t="s">
        <v>16</v>
      </c>
      <c r="H2503" s="9">
        <v>756.75120000000004</v>
      </c>
      <c r="I2503" s="9">
        <v>2.1362000000000001</v>
      </c>
      <c r="J2503" s="9">
        <v>2.0943000000000001</v>
      </c>
      <c r="K2503" s="10">
        <v>0.98038573167306431</v>
      </c>
      <c r="L2503" s="9">
        <v>24.41</v>
      </c>
      <c r="M2503" s="19">
        <f>H2503*INDEX('Pliegos Tarifarios (Las Condes)'!$B:$B,MATCH($B2503,'Pliegos Tarifarios (Las Condes)'!$A:$A,0))</f>
        <v>89930.799105600003</v>
      </c>
      <c r="N2503" s="19">
        <f>I2503*INDEX('Pliegos Tarifarios (Las Condes)'!$C:$C,MATCH($B2503,'Pliegos Tarifarios (Las Condes)'!$A:$A,0))</f>
        <v>7392.4375909999999</v>
      </c>
      <c r="O2503" s="19">
        <f>J2503*INDEX('Pliegos Tarifarios (Las Condes)'!$D:$D,MATCH($B2503,'Pliegos Tarifarios (Las Condes)'!$A:$A,0))</f>
        <v>29664.773084700002</v>
      </c>
      <c r="P2503" s="19">
        <f>H2503*INDEX('Pliegos Tarifarios (Las Condes)'!$E:$E,MATCH($B2503,'Pliegos Tarifarios (Las Condes)'!$A:$A,0))</f>
        <v>9786.3065184000006</v>
      </c>
      <c r="Q2503" s="19" cm="1">
        <f t="array" ref="Q2503">H2503*_xlfn.IFS(H2503&lt;=350,INDEX('Pliegos Tarifarios (Las Condes)'!$F:$F,MATCH($B2503,'Pliegos Tarifarios (Las Condes)'!$A:$A,0)),H2503&lt;=500,INDEX('Pliegos Tarifarios (Las Condes)'!$G:$G,MATCH($B2503,'Pliegos Tarifarios (Las Condes)'!$A:$A,0)),H2503&lt;=1000,INDEX('Pliegos Tarifarios (Las Condes)'!$H:$H,MATCH($B2503,'Pliegos Tarifarios (Las Condes)'!$A:$A,0)),H2503&lt;=5000,INDEX('Pliegos Tarifarios (Las Condes)'!$I:$I,MATCH($B2503,'Pliegos Tarifarios (Las Condes)'!$A:$A,0)),H2503&gt;5000,INDEX('Pliegos Tarifarios (Las Condes)'!$J:$J,MATCH($B2503,'Pliegos Tarifarios (Las Condes)'!$A:$A,0)))/1.19</f>
        <v>1774.8677304201683</v>
      </c>
      <c r="R2503" s="19">
        <f>INDEX('Pliegos Tarifarios (Las Condes)'!$K:$K,MATCH($B2503,'Pliegos Tarifarios (Las Condes)'!$A:$A,0))</f>
        <v>724.74800000000005</v>
      </c>
      <c r="S2503" s="21">
        <f t="shared" si="117"/>
        <v>139273.93203012017</v>
      </c>
      <c r="T2503" s="21">
        <f t="shared" si="118"/>
        <v>26462.047085722832</v>
      </c>
      <c r="U2503" s="19">
        <v>0</v>
      </c>
      <c r="V2503" s="21">
        <f t="shared" si="119"/>
        <v>165735.97911584299</v>
      </c>
    </row>
    <row r="2504" spans="1:22" x14ac:dyDescent="0.3">
      <c r="A2504" s="7" t="s">
        <v>145</v>
      </c>
      <c r="B2504" s="7">
        <v>6</v>
      </c>
      <c r="C2504" s="8" t="s">
        <v>186</v>
      </c>
      <c r="D2504" s="7" t="s">
        <v>676</v>
      </c>
      <c r="E2504" s="7" t="s">
        <v>121</v>
      </c>
      <c r="F2504" s="8" t="s">
        <v>677</v>
      </c>
      <c r="G2504" s="7" t="s">
        <v>16</v>
      </c>
      <c r="H2504" s="9">
        <v>753.08140000000003</v>
      </c>
      <c r="I2504" s="9">
        <v>2.1145</v>
      </c>
      <c r="J2504" s="9">
        <v>2.093</v>
      </c>
      <c r="K2504" s="10">
        <v>0.98983211161030971</v>
      </c>
      <c r="L2504" s="9">
        <v>24.29</v>
      </c>
      <c r="M2504" s="19">
        <f>H2504*INDEX('Pliegos Tarifarios (Las Condes)'!$B:$B,MATCH($B2504,'Pliegos Tarifarios (Las Condes)'!$A:$A,0))</f>
        <v>89494.687413199994</v>
      </c>
      <c r="N2504" s="19">
        <f>I2504*INDEX('Pliegos Tarifarios (Las Condes)'!$C:$C,MATCH($B2504,'Pliegos Tarifarios (Las Condes)'!$A:$A,0))</f>
        <v>7317.3435474999997</v>
      </c>
      <c r="O2504" s="19">
        <f>J2504*INDEX('Pliegos Tarifarios (Las Condes)'!$D:$D,MATCH($B2504,'Pliegos Tarifarios (Las Condes)'!$A:$A,0))</f>
        <v>29646.359197000002</v>
      </c>
      <c r="P2504" s="19">
        <f>H2504*INDEX('Pliegos Tarifarios (Las Condes)'!$E:$E,MATCH($B2504,'Pliegos Tarifarios (Las Condes)'!$A:$A,0))</f>
        <v>9738.8486647999998</v>
      </c>
      <c r="Q2504" s="19" cm="1">
        <f t="array" ref="Q2504">H2504*_xlfn.IFS(H2504&lt;=350,INDEX('Pliegos Tarifarios (Las Condes)'!$F:$F,MATCH($B2504,'Pliegos Tarifarios (Las Condes)'!$A:$A,0)),H2504&lt;=500,INDEX('Pliegos Tarifarios (Las Condes)'!$G:$G,MATCH($B2504,'Pliegos Tarifarios (Las Condes)'!$A:$A,0)),H2504&lt;=1000,INDEX('Pliegos Tarifarios (Las Condes)'!$H:$H,MATCH($B2504,'Pliegos Tarifarios (Las Condes)'!$A:$A,0)),H2504&lt;=5000,INDEX('Pliegos Tarifarios (Las Condes)'!$I:$I,MATCH($B2504,'Pliegos Tarifarios (Las Condes)'!$A:$A,0)),H2504&gt;5000,INDEX('Pliegos Tarifarios (Las Condes)'!$J:$J,MATCH($B2504,'Pliegos Tarifarios (Las Condes)'!$A:$A,0)))/1.19</f>
        <v>1766.2606616806727</v>
      </c>
      <c r="R2504" s="19">
        <f>INDEX('Pliegos Tarifarios (Las Condes)'!$K:$K,MATCH($B2504,'Pliegos Tarifarios (Las Condes)'!$A:$A,0))</f>
        <v>724.74800000000005</v>
      </c>
      <c r="S2504" s="21">
        <f t="shared" si="117"/>
        <v>138688.24748418064</v>
      </c>
      <c r="T2504" s="21">
        <f t="shared" si="118"/>
        <v>26350.767021994321</v>
      </c>
      <c r="U2504" s="19">
        <v>0</v>
      </c>
      <c r="V2504" s="21">
        <f t="shared" si="119"/>
        <v>165039.01450617495</v>
      </c>
    </row>
    <row r="2505" spans="1:22" x14ac:dyDescent="0.3">
      <c r="A2505" s="7" t="s">
        <v>145</v>
      </c>
      <c r="B2505" s="7">
        <v>6</v>
      </c>
      <c r="C2505" s="8" t="s">
        <v>186</v>
      </c>
      <c r="D2505" s="7" t="s">
        <v>678</v>
      </c>
      <c r="E2505" s="7" t="s">
        <v>121</v>
      </c>
      <c r="F2505" s="8" t="s">
        <v>679</v>
      </c>
      <c r="G2505" s="7" t="s">
        <v>16</v>
      </c>
      <c r="H2505" s="9">
        <v>754.62549999999999</v>
      </c>
      <c r="I2505" s="9">
        <v>2.1303999999999998</v>
      </c>
      <c r="J2505" s="9">
        <v>2.0415999999999999</v>
      </c>
      <c r="K2505" s="10">
        <v>0.95831768681937668</v>
      </c>
      <c r="L2505" s="9">
        <v>24.34</v>
      </c>
      <c r="M2505" s="19">
        <f>H2505*INDEX('Pliegos Tarifarios (Las Condes)'!$B:$B,MATCH($B2505,'Pliegos Tarifarios (Las Condes)'!$A:$A,0))</f>
        <v>89678.185168999989</v>
      </c>
      <c r="N2505" s="19">
        <f>I2505*INDEX('Pliegos Tarifarios (Las Condes)'!$C:$C,MATCH($B2505,'Pliegos Tarifarios (Las Condes)'!$A:$A,0))</f>
        <v>7372.3663719999995</v>
      </c>
      <c r="O2505" s="19">
        <f>J2505*INDEX('Pliegos Tarifarios (Las Condes)'!$D:$D,MATCH($B2505,'Pliegos Tarifarios (Las Condes)'!$A:$A,0))</f>
        <v>28918.302406399998</v>
      </c>
      <c r="P2505" s="19">
        <f>H2505*INDEX('Pliegos Tarifarios (Las Condes)'!$E:$E,MATCH($B2505,'Pliegos Tarifarios (Las Condes)'!$A:$A,0))</f>
        <v>9758.8169660000003</v>
      </c>
      <c r="Q2505" s="19" cm="1">
        <f t="array" ref="Q2505">H2505*_xlfn.IFS(H2505&lt;=350,INDEX('Pliegos Tarifarios (Las Condes)'!$F:$F,MATCH($B2505,'Pliegos Tarifarios (Las Condes)'!$A:$A,0)),H2505&lt;=500,INDEX('Pliegos Tarifarios (Las Condes)'!$G:$G,MATCH($B2505,'Pliegos Tarifarios (Las Condes)'!$A:$A,0)),H2505&lt;=1000,INDEX('Pliegos Tarifarios (Las Condes)'!$H:$H,MATCH($B2505,'Pliegos Tarifarios (Las Condes)'!$A:$A,0)),H2505&lt;=5000,INDEX('Pliegos Tarifarios (Las Condes)'!$I:$I,MATCH($B2505,'Pliegos Tarifarios (Las Condes)'!$A:$A,0)),H2505&gt;5000,INDEX('Pliegos Tarifarios (Las Condes)'!$J:$J,MATCH($B2505,'Pliegos Tarifarios (Las Condes)'!$A:$A,0)))/1.19</f>
        <v>1769.882160084034</v>
      </c>
      <c r="R2505" s="19">
        <f>INDEX('Pliegos Tarifarios (Las Condes)'!$K:$K,MATCH($B2505,'Pliegos Tarifarios (Las Condes)'!$A:$A,0))</f>
        <v>724.74800000000005</v>
      </c>
      <c r="S2505" s="21">
        <f t="shared" ref="S2505:S2568" si="120">SUM(M2505:R2505)</f>
        <v>138222.30107348404</v>
      </c>
      <c r="T2505" s="21">
        <f t="shared" ref="T2505:T2568" si="121">S2505*0.19</f>
        <v>26262.237203961966</v>
      </c>
      <c r="U2505" s="19">
        <v>0</v>
      </c>
      <c r="V2505" s="21">
        <f t="shared" ref="V2505:V2568" si="122">SUM(S2505:T2505)</f>
        <v>164484.538277446</v>
      </c>
    </row>
    <row r="2506" spans="1:22" x14ac:dyDescent="0.3">
      <c r="A2506" s="7" t="s">
        <v>145</v>
      </c>
      <c r="B2506" s="7">
        <v>6</v>
      </c>
      <c r="C2506" s="8" t="s">
        <v>186</v>
      </c>
      <c r="D2506" s="7" t="s">
        <v>680</v>
      </c>
      <c r="E2506" s="7" t="s">
        <v>121</v>
      </c>
      <c r="F2506" s="8" t="s">
        <v>681</v>
      </c>
      <c r="G2506" s="7" t="s">
        <v>16</v>
      </c>
      <c r="H2506" s="9">
        <v>753.97940000000006</v>
      </c>
      <c r="I2506" s="9">
        <v>2.1522999999999999</v>
      </c>
      <c r="J2506" s="9">
        <v>2.1522999999999999</v>
      </c>
      <c r="K2506" s="10">
        <v>1</v>
      </c>
      <c r="L2506" s="9">
        <v>24.32</v>
      </c>
      <c r="M2506" s="19">
        <f>H2506*INDEX('Pliegos Tarifarios (Las Condes)'!$B:$B,MATCH($B2506,'Pliegos Tarifarios (Las Condes)'!$A:$A,0))</f>
        <v>89601.403937199997</v>
      </c>
      <c r="N2506" s="19">
        <f>I2506*INDEX('Pliegos Tarifarios (Las Condes)'!$C:$C,MATCH($B2506,'Pliegos Tarifarios (Las Condes)'!$A:$A,0))</f>
        <v>7448.1525264999991</v>
      </c>
      <c r="O2506" s="19">
        <f>J2506*INDEX('Pliegos Tarifarios (Las Condes)'!$D:$D,MATCH($B2506,'Pliegos Tarifarios (Las Condes)'!$A:$A,0))</f>
        <v>30486.315766699998</v>
      </c>
      <c r="P2506" s="19">
        <f>H2506*INDEX('Pliegos Tarifarios (Las Condes)'!$E:$E,MATCH($B2506,'Pliegos Tarifarios (Las Condes)'!$A:$A,0))</f>
        <v>9750.4616008000012</v>
      </c>
      <c r="Q2506" s="19" cm="1">
        <f t="array" ref="Q2506">H2506*_xlfn.IFS(H2506&lt;=350,INDEX('Pliegos Tarifarios (Las Condes)'!$F:$F,MATCH($B2506,'Pliegos Tarifarios (Las Condes)'!$A:$A,0)),H2506&lt;=500,INDEX('Pliegos Tarifarios (Las Condes)'!$G:$G,MATCH($B2506,'Pliegos Tarifarios (Las Condes)'!$A:$A,0)),H2506&lt;=1000,INDEX('Pliegos Tarifarios (Las Condes)'!$H:$H,MATCH($B2506,'Pliegos Tarifarios (Las Condes)'!$A:$A,0)),H2506&lt;=5000,INDEX('Pliegos Tarifarios (Las Condes)'!$I:$I,MATCH($B2506,'Pliegos Tarifarios (Las Condes)'!$A:$A,0)),H2506&gt;5000,INDEX('Pliegos Tarifarios (Las Condes)'!$J:$J,MATCH($B2506,'Pliegos Tarifarios (Las Condes)'!$A:$A,0)))/1.19</f>
        <v>1768.3668112605046</v>
      </c>
      <c r="R2506" s="19">
        <f>INDEX('Pliegos Tarifarios (Las Condes)'!$K:$K,MATCH($B2506,'Pliegos Tarifarios (Las Condes)'!$A:$A,0))</f>
        <v>724.74800000000005</v>
      </c>
      <c r="S2506" s="21">
        <f t="shared" si="120"/>
        <v>139779.44864246045</v>
      </c>
      <c r="T2506" s="21">
        <f t="shared" si="121"/>
        <v>26558.095242067488</v>
      </c>
      <c r="U2506" s="19">
        <v>0</v>
      </c>
      <c r="V2506" s="21">
        <f t="shared" si="122"/>
        <v>166337.54388452793</v>
      </c>
    </row>
    <row r="2507" spans="1:22" x14ac:dyDescent="0.3">
      <c r="A2507" s="7" t="s">
        <v>145</v>
      </c>
      <c r="B2507" s="7">
        <v>6</v>
      </c>
      <c r="C2507" s="8" t="s">
        <v>186</v>
      </c>
      <c r="D2507" s="7" t="s">
        <v>682</v>
      </c>
      <c r="E2507" s="7" t="s">
        <v>121</v>
      </c>
      <c r="F2507" s="8" t="s">
        <v>683</v>
      </c>
      <c r="G2507" s="7" t="s">
        <v>16</v>
      </c>
      <c r="H2507" s="9">
        <v>754.36030000000005</v>
      </c>
      <c r="I2507" s="9">
        <v>2.1276999999999999</v>
      </c>
      <c r="J2507" s="9">
        <v>2.0817999999999999</v>
      </c>
      <c r="K2507" s="10">
        <v>0.97842740987921228</v>
      </c>
      <c r="L2507" s="9">
        <v>24.33</v>
      </c>
      <c r="M2507" s="19">
        <f>H2507*INDEX('Pliegos Tarifarios (Las Condes)'!$B:$B,MATCH($B2507,'Pliegos Tarifarios (Las Condes)'!$A:$A,0))</f>
        <v>89646.6693314</v>
      </c>
      <c r="N2507" s="19">
        <f>I2507*INDEX('Pliegos Tarifarios (Las Condes)'!$C:$C,MATCH($B2507,'Pliegos Tarifarios (Las Condes)'!$A:$A,0))</f>
        <v>7363.0228734999992</v>
      </c>
      <c r="O2507" s="19">
        <f>J2507*INDEX('Pliegos Tarifarios (Las Condes)'!$D:$D,MATCH($B2507,'Pliegos Tarifarios (Las Condes)'!$A:$A,0))</f>
        <v>29487.716472199998</v>
      </c>
      <c r="P2507" s="19">
        <f>H2507*INDEX('Pliegos Tarifarios (Las Condes)'!$E:$E,MATCH($B2507,'Pliegos Tarifarios (Las Condes)'!$A:$A,0))</f>
        <v>9755.3873996000002</v>
      </c>
      <c r="Q2507" s="19" cm="1">
        <f t="array" ref="Q2507">H2507*_xlfn.IFS(H2507&lt;=350,INDEX('Pliegos Tarifarios (Las Condes)'!$F:$F,MATCH($B2507,'Pliegos Tarifarios (Las Condes)'!$A:$A,0)),H2507&lt;=500,INDEX('Pliegos Tarifarios (Las Condes)'!$G:$G,MATCH($B2507,'Pliegos Tarifarios (Las Condes)'!$A:$A,0)),H2507&lt;=1000,INDEX('Pliegos Tarifarios (Las Condes)'!$H:$H,MATCH($B2507,'Pliegos Tarifarios (Las Condes)'!$A:$A,0)),H2507&lt;=5000,INDEX('Pliegos Tarifarios (Las Condes)'!$I:$I,MATCH($B2507,'Pliegos Tarifarios (Las Condes)'!$A:$A,0)),H2507&gt;5000,INDEX('Pliegos Tarifarios (Las Condes)'!$J:$J,MATCH($B2507,'Pliegos Tarifarios (Las Condes)'!$A:$A,0)))/1.19</f>
        <v>1769.2601657983198</v>
      </c>
      <c r="R2507" s="19">
        <f>INDEX('Pliegos Tarifarios (Las Condes)'!$K:$K,MATCH($B2507,'Pliegos Tarifarios (Las Condes)'!$A:$A,0))</f>
        <v>724.74800000000005</v>
      </c>
      <c r="S2507" s="21">
        <f t="shared" si="120"/>
        <v>138746.80424249833</v>
      </c>
      <c r="T2507" s="21">
        <f t="shared" si="121"/>
        <v>26361.892806074684</v>
      </c>
      <c r="U2507" s="19">
        <v>0</v>
      </c>
      <c r="V2507" s="21">
        <f t="shared" si="122"/>
        <v>165108.697048573</v>
      </c>
    </row>
    <row r="2508" spans="1:22" x14ac:dyDescent="0.3">
      <c r="A2508" s="7" t="s">
        <v>145</v>
      </c>
      <c r="B2508" s="7">
        <v>6</v>
      </c>
      <c r="C2508" s="8" t="s">
        <v>186</v>
      </c>
      <c r="D2508" s="7" t="s">
        <v>684</v>
      </c>
      <c r="E2508" s="7" t="s">
        <v>121</v>
      </c>
      <c r="F2508" s="8" t="s">
        <v>685</v>
      </c>
      <c r="G2508" s="7" t="s">
        <v>16</v>
      </c>
      <c r="H2508" s="9">
        <v>756.13239999999996</v>
      </c>
      <c r="I2508" s="9">
        <v>2.1246999999999998</v>
      </c>
      <c r="J2508" s="9">
        <v>2.1065999999999998</v>
      </c>
      <c r="K2508" s="10">
        <v>0.99148115028003958</v>
      </c>
      <c r="L2508" s="9">
        <v>24.39</v>
      </c>
      <c r="M2508" s="19">
        <f>H2508*INDEX('Pliegos Tarifarios (Las Condes)'!$B:$B,MATCH($B2508,'Pliegos Tarifarios (Las Condes)'!$A:$A,0))</f>
        <v>89857.26215119999</v>
      </c>
      <c r="N2508" s="19">
        <f>I2508*INDEX('Pliegos Tarifarios (Las Condes)'!$C:$C,MATCH($B2508,'Pliegos Tarifarios (Las Condes)'!$A:$A,0))</f>
        <v>7352.6412084999993</v>
      </c>
      <c r="O2508" s="19">
        <f>J2508*INDEX('Pliegos Tarifarios (Las Condes)'!$D:$D,MATCH($B2508,'Pliegos Tarifarios (Las Condes)'!$A:$A,0))</f>
        <v>29838.996791399997</v>
      </c>
      <c r="P2508" s="19">
        <f>H2508*INDEX('Pliegos Tarifarios (Las Condes)'!$E:$E,MATCH($B2508,'Pliegos Tarifarios (Las Condes)'!$A:$A,0))</f>
        <v>9778.3041967999998</v>
      </c>
      <c r="Q2508" s="19" cm="1">
        <f t="array" ref="Q2508">H2508*_xlfn.IFS(H2508&lt;=350,INDEX('Pliegos Tarifarios (Las Condes)'!$F:$F,MATCH($B2508,'Pliegos Tarifarios (Las Condes)'!$A:$A,0)),H2508&lt;=500,INDEX('Pliegos Tarifarios (Las Condes)'!$G:$G,MATCH($B2508,'Pliegos Tarifarios (Las Condes)'!$A:$A,0)),H2508&lt;=1000,INDEX('Pliegos Tarifarios (Las Condes)'!$H:$H,MATCH($B2508,'Pliegos Tarifarios (Las Condes)'!$A:$A,0)),H2508&lt;=5000,INDEX('Pliegos Tarifarios (Las Condes)'!$I:$I,MATCH($B2508,'Pliegos Tarifarios (Las Condes)'!$A:$A,0)),H2508&gt;5000,INDEX('Pliegos Tarifarios (Las Condes)'!$J:$J,MATCH($B2508,'Pliegos Tarifarios (Las Condes)'!$A:$A,0)))/1.19</f>
        <v>1773.4164104201682</v>
      </c>
      <c r="R2508" s="19">
        <f>INDEX('Pliegos Tarifarios (Las Condes)'!$K:$K,MATCH($B2508,'Pliegos Tarifarios (Las Condes)'!$A:$A,0))</f>
        <v>724.74800000000005</v>
      </c>
      <c r="S2508" s="21">
        <f t="shared" si="120"/>
        <v>139325.36875832017</v>
      </c>
      <c r="T2508" s="21">
        <f t="shared" si="121"/>
        <v>26471.820064080832</v>
      </c>
      <c r="U2508" s="19">
        <v>0</v>
      </c>
      <c r="V2508" s="21">
        <f t="shared" si="122"/>
        <v>165797.18882240099</v>
      </c>
    </row>
    <row r="2509" spans="1:22" x14ac:dyDescent="0.3">
      <c r="A2509" s="7" t="s">
        <v>145</v>
      </c>
      <c r="B2509" s="7">
        <v>6</v>
      </c>
      <c r="C2509" s="8" t="s">
        <v>186</v>
      </c>
      <c r="D2509" s="7" t="s">
        <v>686</v>
      </c>
      <c r="E2509" s="7" t="s">
        <v>121</v>
      </c>
      <c r="F2509" s="8" t="s">
        <v>687</v>
      </c>
      <c r="G2509" s="7" t="s">
        <v>16</v>
      </c>
      <c r="H2509" s="9">
        <v>754.55920000000003</v>
      </c>
      <c r="I2509" s="9">
        <v>2.1366000000000001</v>
      </c>
      <c r="J2509" s="9">
        <v>2.0788000000000002</v>
      </c>
      <c r="K2509" s="10">
        <v>0.97294767387437997</v>
      </c>
      <c r="L2509" s="9">
        <v>24.34</v>
      </c>
      <c r="M2509" s="19">
        <f>H2509*INDEX('Pliegos Tarifarios (Las Condes)'!$B:$B,MATCH($B2509,'Pliegos Tarifarios (Las Condes)'!$A:$A,0))</f>
        <v>89670.306209599992</v>
      </c>
      <c r="N2509" s="19">
        <f>I2509*INDEX('Pliegos Tarifarios (Las Condes)'!$C:$C,MATCH($B2509,'Pliegos Tarifarios (Las Condes)'!$A:$A,0))</f>
        <v>7393.8218129999996</v>
      </c>
      <c r="O2509" s="19">
        <f>J2509*INDEX('Pliegos Tarifarios (Las Condes)'!$D:$D,MATCH($B2509,'Pliegos Tarifarios (Las Condes)'!$A:$A,0))</f>
        <v>29445.222885200004</v>
      </c>
      <c r="P2509" s="19">
        <f>H2509*INDEX('Pliegos Tarifarios (Las Condes)'!$E:$E,MATCH($B2509,'Pliegos Tarifarios (Las Condes)'!$A:$A,0))</f>
        <v>9757.9595743999998</v>
      </c>
      <c r="Q2509" s="19" cm="1">
        <f t="array" ref="Q2509">H2509*_xlfn.IFS(H2509&lt;=350,INDEX('Pliegos Tarifarios (Las Condes)'!$F:$F,MATCH($B2509,'Pliegos Tarifarios (Las Condes)'!$A:$A,0)),H2509&lt;=500,INDEX('Pliegos Tarifarios (Las Condes)'!$G:$G,MATCH($B2509,'Pliegos Tarifarios (Las Condes)'!$A:$A,0)),H2509&lt;=1000,INDEX('Pliegos Tarifarios (Las Condes)'!$H:$H,MATCH($B2509,'Pliegos Tarifarios (Las Condes)'!$A:$A,0)),H2509&lt;=5000,INDEX('Pliegos Tarifarios (Las Condes)'!$I:$I,MATCH($B2509,'Pliegos Tarifarios (Las Condes)'!$A:$A,0)),H2509&gt;5000,INDEX('Pliegos Tarifarios (Las Condes)'!$J:$J,MATCH($B2509,'Pliegos Tarifarios (Las Condes)'!$A:$A,0)))/1.19</f>
        <v>1769.7266615126055</v>
      </c>
      <c r="R2509" s="19">
        <f>INDEX('Pliegos Tarifarios (Las Condes)'!$K:$K,MATCH($B2509,'Pliegos Tarifarios (Las Condes)'!$A:$A,0))</f>
        <v>724.74800000000005</v>
      </c>
      <c r="S2509" s="21">
        <f t="shared" si="120"/>
        <v>138761.78514371259</v>
      </c>
      <c r="T2509" s="21">
        <f t="shared" si="121"/>
        <v>26364.739177305393</v>
      </c>
      <c r="U2509" s="19">
        <v>0</v>
      </c>
      <c r="V2509" s="21">
        <f t="shared" si="122"/>
        <v>165126.52432101799</v>
      </c>
    </row>
    <row r="2510" spans="1:22" x14ac:dyDescent="0.3">
      <c r="A2510" s="7" t="s">
        <v>145</v>
      </c>
      <c r="B2510" s="7">
        <v>6</v>
      </c>
      <c r="C2510" s="8" t="s">
        <v>186</v>
      </c>
      <c r="D2510" s="7" t="s">
        <v>688</v>
      </c>
      <c r="E2510" s="7" t="s">
        <v>121</v>
      </c>
      <c r="F2510" s="8" t="s">
        <v>689</v>
      </c>
      <c r="G2510" s="7" t="s">
        <v>16</v>
      </c>
      <c r="H2510" s="9">
        <v>755.16970000000003</v>
      </c>
      <c r="I2510" s="9">
        <v>2.1305999999999998</v>
      </c>
      <c r="J2510" s="9">
        <v>2.1162999999999998</v>
      </c>
      <c r="K2510" s="10">
        <v>0.9932882756031165</v>
      </c>
      <c r="L2510" s="9">
        <v>24.36</v>
      </c>
      <c r="M2510" s="19">
        <f>H2510*INDEX('Pliegos Tarifarios (Las Condes)'!$B:$B,MATCH($B2510,'Pliegos Tarifarios (Las Condes)'!$A:$A,0))</f>
        <v>89742.856808600001</v>
      </c>
      <c r="N2510" s="19">
        <f>I2510*INDEX('Pliegos Tarifarios (Las Condes)'!$C:$C,MATCH($B2510,'Pliegos Tarifarios (Las Condes)'!$A:$A,0))</f>
        <v>7373.0584829999989</v>
      </c>
      <c r="O2510" s="19">
        <f>J2510*INDEX('Pliegos Tarifarios (Las Condes)'!$D:$D,MATCH($B2510,'Pliegos Tarifarios (Las Condes)'!$A:$A,0))</f>
        <v>29976.392722699999</v>
      </c>
      <c r="P2510" s="19">
        <f>H2510*INDEX('Pliegos Tarifarios (Las Condes)'!$E:$E,MATCH($B2510,'Pliegos Tarifarios (Las Condes)'!$A:$A,0))</f>
        <v>9765.854560400001</v>
      </c>
      <c r="Q2510" s="19" cm="1">
        <f t="array" ref="Q2510">H2510*_xlfn.IFS(H2510&lt;=350,INDEX('Pliegos Tarifarios (Las Condes)'!$F:$F,MATCH($B2510,'Pliegos Tarifarios (Las Condes)'!$A:$A,0)),H2510&lt;=500,INDEX('Pliegos Tarifarios (Las Condes)'!$G:$G,MATCH($B2510,'Pliegos Tarifarios (Las Condes)'!$A:$A,0)),H2510&lt;=1000,INDEX('Pliegos Tarifarios (Las Condes)'!$H:$H,MATCH($B2510,'Pliegos Tarifarios (Las Condes)'!$A:$A,0)),H2510&lt;=5000,INDEX('Pliegos Tarifarios (Las Condes)'!$I:$I,MATCH($B2510,'Pliegos Tarifarios (Las Condes)'!$A:$A,0)),H2510&gt;5000,INDEX('Pliegos Tarifarios (Las Condes)'!$J:$J,MATCH($B2510,'Pliegos Tarifarios (Las Condes)'!$A:$A,0)))/1.19</f>
        <v>1771.15851487395</v>
      </c>
      <c r="R2510" s="19">
        <f>INDEX('Pliegos Tarifarios (Las Condes)'!$K:$K,MATCH($B2510,'Pliegos Tarifarios (Las Condes)'!$A:$A,0))</f>
        <v>724.74800000000005</v>
      </c>
      <c r="S2510" s="21">
        <f t="shared" si="120"/>
        <v>139354.06908957392</v>
      </c>
      <c r="T2510" s="21">
        <f t="shared" si="121"/>
        <v>26477.273127019045</v>
      </c>
      <c r="U2510" s="19">
        <v>0</v>
      </c>
      <c r="V2510" s="21">
        <f t="shared" si="122"/>
        <v>165831.34221659298</v>
      </c>
    </row>
    <row r="2511" spans="1:22" x14ac:dyDescent="0.3">
      <c r="A2511" s="7" t="s">
        <v>145</v>
      </c>
      <c r="B2511" s="7">
        <v>6</v>
      </c>
      <c r="C2511" s="8" t="s">
        <v>186</v>
      </c>
      <c r="D2511" s="7" t="s">
        <v>690</v>
      </c>
      <c r="E2511" s="7" t="s">
        <v>121</v>
      </c>
      <c r="F2511" s="8" t="s">
        <v>691</v>
      </c>
      <c r="G2511" s="7" t="s">
        <v>16</v>
      </c>
      <c r="H2511" s="9">
        <v>753.96900000000005</v>
      </c>
      <c r="I2511" s="9">
        <v>2.0825</v>
      </c>
      <c r="J2511" s="9">
        <v>2.0478999999999998</v>
      </c>
      <c r="K2511" s="10">
        <v>0.98338535414165662</v>
      </c>
      <c r="L2511" s="9">
        <v>24.32</v>
      </c>
      <c r="M2511" s="19">
        <f>H2511*INDEX('Pliegos Tarifarios (Las Condes)'!$B:$B,MATCH($B2511,'Pliegos Tarifarios (Las Condes)'!$A:$A,0))</f>
        <v>89600.168021999998</v>
      </c>
      <c r="N2511" s="19">
        <f>I2511*INDEX('Pliegos Tarifarios (Las Condes)'!$C:$C,MATCH($B2511,'Pliegos Tarifarios (Las Condes)'!$A:$A,0))</f>
        <v>7206.6057874999997</v>
      </c>
      <c r="O2511" s="19">
        <f>J2511*INDEX('Pliegos Tarifarios (Las Condes)'!$D:$D,MATCH($B2511,'Pliegos Tarifarios (Las Condes)'!$A:$A,0))</f>
        <v>29007.538939099999</v>
      </c>
      <c r="P2511" s="19">
        <f>H2511*INDEX('Pliegos Tarifarios (Las Condes)'!$E:$E,MATCH($B2511,'Pliegos Tarifarios (Las Condes)'!$A:$A,0))</f>
        <v>9750.3271080000013</v>
      </c>
      <c r="Q2511" s="19" cm="1">
        <f t="array" ref="Q2511">H2511*_xlfn.IFS(H2511&lt;=350,INDEX('Pliegos Tarifarios (Las Condes)'!$F:$F,MATCH($B2511,'Pliegos Tarifarios (Las Condes)'!$A:$A,0)),H2511&lt;=500,INDEX('Pliegos Tarifarios (Las Condes)'!$G:$G,MATCH($B2511,'Pliegos Tarifarios (Las Condes)'!$A:$A,0)),H2511&lt;=1000,INDEX('Pliegos Tarifarios (Las Condes)'!$H:$H,MATCH($B2511,'Pliegos Tarifarios (Las Condes)'!$A:$A,0)),H2511&lt;=5000,INDEX('Pliegos Tarifarios (Las Condes)'!$I:$I,MATCH($B2511,'Pliegos Tarifarios (Las Condes)'!$A:$A,0)),H2511&gt;5000,INDEX('Pliegos Tarifarios (Las Condes)'!$J:$J,MATCH($B2511,'Pliegos Tarifarios (Las Condes)'!$A:$A,0)))/1.19</f>
        <v>1768.3424193277315</v>
      </c>
      <c r="R2511" s="19">
        <f>INDEX('Pliegos Tarifarios (Las Condes)'!$K:$K,MATCH($B2511,'Pliegos Tarifarios (Las Condes)'!$A:$A,0))</f>
        <v>724.74800000000005</v>
      </c>
      <c r="S2511" s="21">
        <f t="shared" si="120"/>
        <v>138057.73027592772</v>
      </c>
      <c r="T2511" s="21">
        <f t="shared" si="121"/>
        <v>26230.968752426266</v>
      </c>
      <c r="U2511" s="19">
        <v>0</v>
      </c>
      <c r="V2511" s="21">
        <f t="shared" si="122"/>
        <v>164288.69902835399</v>
      </c>
    </row>
    <row r="2512" spans="1:22" x14ac:dyDescent="0.3">
      <c r="A2512" s="7" t="s">
        <v>145</v>
      </c>
      <c r="B2512" s="7">
        <v>6</v>
      </c>
      <c r="C2512" s="8" t="s">
        <v>186</v>
      </c>
      <c r="D2512" s="7" t="s">
        <v>692</v>
      </c>
      <c r="E2512" s="7" t="s">
        <v>121</v>
      </c>
      <c r="F2512" s="8" t="s">
        <v>693</v>
      </c>
      <c r="G2512" s="7" t="s">
        <v>16</v>
      </c>
      <c r="H2512" s="9">
        <v>753.8374</v>
      </c>
      <c r="I2512" s="9">
        <v>2.0817000000000001</v>
      </c>
      <c r="J2512" s="9">
        <v>2.0629</v>
      </c>
      <c r="K2512" s="10">
        <v>0.99096891963299216</v>
      </c>
      <c r="L2512" s="9">
        <v>24.32</v>
      </c>
      <c r="M2512" s="19">
        <f>H2512*INDEX('Pliegos Tarifarios (Las Condes)'!$B:$B,MATCH($B2512,'Pliegos Tarifarios (Las Condes)'!$A:$A,0))</f>
        <v>89584.528941199998</v>
      </c>
      <c r="N2512" s="19">
        <f>I2512*INDEX('Pliegos Tarifarios (Las Condes)'!$C:$C,MATCH($B2512,'Pliegos Tarifarios (Las Condes)'!$A:$A,0))</f>
        <v>7203.8373435000003</v>
      </c>
      <c r="O2512" s="19">
        <f>J2512*INDEX('Pliegos Tarifarios (Las Condes)'!$D:$D,MATCH($B2512,'Pliegos Tarifarios (Las Condes)'!$A:$A,0))</f>
        <v>29220.0068741</v>
      </c>
      <c r="P2512" s="19">
        <f>H2512*INDEX('Pliegos Tarifarios (Las Condes)'!$E:$E,MATCH($B2512,'Pliegos Tarifarios (Las Condes)'!$A:$A,0))</f>
        <v>9748.6252568</v>
      </c>
      <c r="Q2512" s="19" cm="1">
        <f t="array" ref="Q2512">H2512*_xlfn.IFS(H2512&lt;=350,INDEX('Pliegos Tarifarios (Las Condes)'!$F:$F,MATCH($B2512,'Pliegos Tarifarios (Las Condes)'!$A:$A,0)),H2512&lt;=500,INDEX('Pliegos Tarifarios (Las Condes)'!$G:$G,MATCH($B2512,'Pliegos Tarifarios (Las Condes)'!$A:$A,0)),H2512&lt;=1000,INDEX('Pliegos Tarifarios (Las Condes)'!$H:$H,MATCH($B2512,'Pliegos Tarifarios (Las Condes)'!$A:$A,0)),H2512&lt;=5000,INDEX('Pliegos Tarifarios (Las Condes)'!$I:$I,MATCH($B2512,'Pliegos Tarifarios (Las Condes)'!$A:$A,0)),H2512&gt;5000,INDEX('Pliegos Tarifarios (Las Condes)'!$J:$J,MATCH($B2512,'Pliegos Tarifarios (Las Condes)'!$A:$A,0)))/1.19</f>
        <v>1768.0337675630258</v>
      </c>
      <c r="R2512" s="19">
        <f>INDEX('Pliegos Tarifarios (Las Condes)'!$K:$K,MATCH($B2512,'Pliegos Tarifarios (Las Condes)'!$A:$A,0))</f>
        <v>724.74800000000005</v>
      </c>
      <c r="S2512" s="21">
        <f t="shared" si="120"/>
        <v>138249.78018316301</v>
      </c>
      <c r="T2512" s="21">
        <f t="shared" si="121"/>
        <v>26267.458234800972</v>
      </c>
      <c r="U2512" s="19">
        <v>0</v>
      </c>
      <c r="V2512" s="21">
        <f t="shared" si="122"/>
        <v>164517.23841796396</v>
      </c>
    </row>
    <row r="2513" spans="1:22" x14ac:dyDescent="0.3">
      <c r="A2513" s="7" t="s">
        <v>145</v>
      </c>
      <c r="B2513" s="7">
        <v>6</v>
      </c>
      <c r="C2513" s="8" t="s">
        <v>186</v>
      </c>
      <c r="D2513" s="7" t="s">
        <v>694</v>
      </c>
      <c r="E2513" s="7" t="s">
        <v>121</v>
      </c>
      <c r="F2513" s="8" t="s">
        <v>695</v>
      </c>
      <c r="G2513" s="7" t="s">
        <v>16</v>
      </c>
      <c r="H2513" s="9">
        <v>754.56230000000005</v>
      </c>
      <c r="I2513" s="9">
        <v>2.081</v>
      </c>
      <c r="J2513" s="9">
        <v>2.081</v>
      </c>
      <c r="K2513" s="10">
        <v>1</v>
      </c>
      <c r="L2513" s="9">
        <v>24.34</v>
      </c>
      <c r="M2513" s="19">
        <f>H2513*INDEX('Pliegos Tarifarios (Las Condes)'!$B:$B,MATCH($B2513,'Pliegos Tarifarios (Las Condes)'!$A:$A,0))</f>
        <v>89670.674607399997</v>
      </c>
      <c r="N2513" s="19">
        <f>I2513*INDEX('Pliegos Tarifarios (Las Condes)'!$C:$C,MATCH($B2513,'Pliegos Tarifarios (Las Condes)'!$A:$A,0))</f>
        <v>7201.4149549999993</v>
      </c>
      <c r="O2513" s="19">
        <f>J2513*INDEX('Pliegos Tarifarios (Las Condes)'!$D:$D,MATCH($B2513,'Pliegos Tarifarios (Las Condes)'!$A:$A,0))</f>
        <v>29476.384849000002</v>
      </c>
      <c r="P2513" s="19">
        <f>H2513*INDEX('Pliegos Tarifarios (Las Condes)'!$E:$E,MATCH($B2513,'Pliegos Tarifarios (Las Condes)'!$A:$A,0))</f>
        <v>9757.9996636000014</v>
      </c>
      <c r="Q2513" s="19" cm="1">
        <f t="array" ref="Q2513">H2513*_xlfn.IFS(H2513&lt;=350,INDEX('Pliegos Tarifarios (Las Condes)'!$F:$F,MATCH($B2513,'Pliegos Tarifarios (Las Condes)'!$A:$A,0)),H2513&lt;=500,INDEX('Pliegos Tarifarios (Las Condes)'!$G:$G,MATCH($B2513,'Pliegos Tarifarios (Las Condes)'!$A:$A,0)),H2513&lt;=1000,INDEX('Pliegos Tarifarios (Las Condes)'!$H:$H,MATCH($B2513,'Pliegos Tarifarios (Las Condes)'!$A:$A,0)),H2513&lt;=5000,INDEX('Pliegos Tarifarios (Las Condes)'!$I:$I,MATCH($B2513,'Pliegos Tarifarios (Las Condes)'!$A:$A,0)),H2513&gt;5000,INDEX('Pliegos Tarifarios (Las Condes)'!$J:$J,MATCH($B2513,'Pliegos Tarifarios (Las Condes)'!$A:$A,0)))/1.19</f>
        <v>1769.7339321848742</v>
      </c>
      <c r="R2513" s="19">
        <f>INDEX('Pliegos Tarifarios (Las Condes)'!$K:$K,MATCH($B2513,'Pliegos Tarifarios (Las Condes)'!$A:$A,0))</f>
        <v>724.74800000000005</v>
      </c>
      <c r="S2513" s="21">
        <f t="shared" si="120"/>
        <v>138600.95600718487</v>
      </c>
      <c r="T2513" s="21">
        <f t="shared" si="121"/>
        <v>26334.181641365125</v>
      </c>
      <c r="U2513" s="19">
        <v>0</v>
      </c>
      <c r="V2513" s="21">
        <f t="shared" si="122"/>
        <v>164935.13764854998</v>
      </c>
    </row>
    <row r="2514" spans="1:22" x14ac:dyDescent="0.3">
      <c r="A2514" s="7" t="s">
        <v>145</v>
      </c>
      <c r="B2514" s="7">
        <v>6</v>
      </c>
      <c r="C2514" s="8" t="s">
        <v>186</v>
      </c>
      <c r="D2514" s="7" t="s">
        <v>696</v>
      </c>
      <c r="E2514" s="7" t="s">
        <v>121</v>
      </c>
      <c r="F2514" s="8" t="s">
        <v>697</v>
      </c>
      <c r="G2514" s="7" t="s">
        <v>16</v>
      </c>
      <c r="H2514" s="9">
        <v>755.90219999999999</v>
      </c>
      <c r="I2514" s="9">
        <v>2.1726999999999999</v>
      </c>
      <c r="J2514" s="9">
        <v>2.0506000000000002</v>
      </c>
      <c r="K2514" s="10">
        <v>0.94380264187416596</v>
      </c>
      <c r="L2514" s="9">
        <v>24.38</v>
      </c>
      <c r="M2514" s="19">
        <f>H2514*INDEX('Pliegos Tarifarios (Las Condes)'!$B:$B,MATCH($B2514,'Pliegos Tarifarios (Las Condes)'!$A:$A,0))</f>
        <v>89829.905643599996</v>
      </c>
      <c r="N2514" s="19">
        <f>I2514*INDEX('Pliegos Tarifarios (Las Condes)'!$C:$C,MATCH($B2514,'Pliegos Tarifarios (Las Condes)'!$A:$A,0))</f>
        <v>7518.7478484999992</v>
      </c>
      <c r="O2514" s="19">
        <f>J2514*INDEX('Pliegos Tarifarios (Las Condes)'!$D:$D,MATCH($B2514,'Pliegos Tarifarios (Las Condes)'!$A:$A,0))</f>
        <v>29045.783167400004</v>
      </c>
      <c r="P2514" s="19">
        <f>H2514*INDEX('Pliegos Tarifarios (Las Condes)'!$E:$E,MATCH($B2514,'Pliegos Tarifarios (Las Condes)'!$A:$A,0))</f>
        <v>9775.3272503999997</v>
      </c>
      <c r="Q2514" s="19" cm="1">
        <f t="array" ref="Q2514">H2514*_xlfn.IFS(H2514&lt;=350,INDEX('Pliegos Tarifarios (Las Condes)'!$F:$F,MATCH($B2514,'Pliegos Tarifarios (Las Condes)'!$A:$A,0)),H2514&lt;=500,INDEX('Pliegos Tarifarios (Las Condes)'!$G:$G,MATCH($B2514,'Pliegos Tarifarios (Las Condes)'!$A:$A,0)),H2514&lt;=1000,INDEX('Pliegos Tarifarios (Las Condes)'!$H:$H,MATCH($B2514,'Pliegos Tarifarios (Las Condes)'!$A:$A,0)),H2514&lt;=5000,INDEX('Pliegos Tarifarios (Las Condes)'!$I:$I,MATCH($B2514,'Pliegos Tarifarios (Las Condes)'!$A:$A,0)),H2514&gt;5000,INDEX('Pliegos Tarifarios (Las Condes)'!$J:$J,MATCH($B2514,'Pliegos Tarifarios (Las Condes)'!$A:$A,0)))/1.19</f>
        <v>1772.8765043697483</v>
      </c>
      <c r="R2514" s="19">
        <f>INDEX('Pliegos Tarifarios (Las Condes)'!$K:$K,MATCH($B2514,'Pliegos Tarifarios (Las Condes)'!$A:$A,0))</f>
        <v>724.74800000000005</v>
      </c>
      <c r="S2514" s="21">
        <f t="shared" si="120"/>
        <v>138667.38841426975</v>
      </c>
      <c r="T2514" s="21">
        <f t="shared" si="121"/>
        <v>26346.803798711251</v>
      </c>
      <c r="U2514" s="19">
        <v>0</v>
      </c>
      <c r="V2514" s="21">
        <f t="shared" si="122"/>
        <v>165014.192212981</v>
      </c>
    </row>
    <row r="2515" spans="1:22" x14ac:dyDescent="0.3">
      <c r="A2515" s="7" t="s">
        <v>145</v>
      </c>
      <c r="B2515" s="7">
        <v>6</v>
      </c>
      <c r="C2515" s="8" t="s">
        <v>186</v>
      </c>
      <c r="D2515" s="7" t="s">
        <v>698</v>
      </c>
      <c r="E2515" s="7" t="s">
        <v>121</v>
      </c>
      <c r="F2515" s="8" t="s">
        <v>699</v>
      </c>
      <c r="G2515" s="7" t="s">
        <v>16</v>
      </c>
      <c r="H2515" s="9">
        <v>754.02440000000001</v>
      </c>
      <c r="I2515" s="9">
        <v>2.1349</v>
      </c>
      <c r="J2515" s="9">
        <v>2.0520999999999998</v>
      </c>
      <c r="K2515" s="10">
        <v>0.9612159820132089</v>
      </c>
      <c r="L2515" s="9">
        <v>24.32</v>
      </c>
      <c r="M2515" s="19">
        <f>H2515*INDEX('Pliegos Tarifarios (Las Condes)'!$B:$B,MATCH($B2515,'Pliegos Tarifarios (Las Condes)'!$A:$A,0))</f>
        <v>89606.751647199999</v>
      </c>
      <c r="N2515" s="19">
        <f>I2515*INDEX('Pliegos Tarifarios (Las Condes)'!$C:$C,MATCH($B2515,'Pliegos Tarifarios (Las Condes)'!$A:$A,0))</f>
        <v>7387.9388694999998</v>
      </c>
      <c r="O2515" s="19">
        <f>J2515*INDEX('Pliegos Tarifarios (Las Condes)'!$D:$D,MATCH($B2515,'Pliegos Tarifarios (Las Condes)'!$A:$A,0))</f>
        <v>29067.029960899999</v>
      </c>
      <c r="P2515" s="19">
        <f>H2515*INDEX('Pliegos Tarifarios (Las Condes)'!$E:$E,MATCH($B2515,'Pliegos Tarifarios (Las Condes)'!$A:$A,0))</f>
        <v>9751.0435408000012</v>
      </c>
      <c r="Q2515" s="19" cm="1">
        <f t="array" ref="Q2515">H2515*_xlfn.IFS(H2515&lt;=350,INDEX('Pliegos Tarifarios (Las Condes)'!$F:$F,MATCH($B2515,'Pliegos Tarifarios (Las Condes)'!$A:$A,0)),H2515&lt;=500,INDEX('Pliegos Tarifarios (Las Condes)'!$G:$G,MATCH($B2515,'Pliegos Tarifarios (Las Condes)'!$A:$A,0)),H2515&lt;=1000,INDEX('Pliegos Tarifarios (Las Condes)'!$H:$H,MATCH($B2515,'Pliegos Tarifarios (Las Condes)'!$A:$A,0)),H2515&lt;=5000,INDEX('Pliegos Tarifarios (Las Condes)'!$I:$I,MATCH($B2515,'Pliegos Tarifarios (Las Condes)'!$A:$A,0)),H2515&gt;5000,INDEX('Pliegos Tarifarios (Las Condes)'!$J:$J,MATCH($B2515,'Pliegos Tarifarios (Las Condes)'!$A:$A,0)))/1.19</f>
        <v>1768.4723532773114</v>
      </c>
      <c r="R2515" s="19">
        <f>INDEX('Pliegos Tarifarios (Las Condes)'!$K:$K,MATCH($B2515,'Pliegos Tarifarios (Las Condes)'!$A:$A,0))</f>
        <v>724.74800000000005</v>
      </c>
      <c r="S2515" s="21">
        <f t="shared" si="120"/>
        <v>138305.9843716773</v>
      </c>
      <c r="T2515" s="21">
        <f t="shared" si="121"/>
        <v>26278.137030618687</v>
      </c>
      <c r="U2515" s="19">
        <v>0</v>
      </c>
      <c r="V2515" s="21">
        <f t="shared" si="122"/>
        <v>164584.121402296</v>
      </c>
    </row>
    <row r="2516" spans="1:22" x14ac:dyDescent="0.3">
      <c r="A2516" s="7" t="s">
        <v>145</v>
      </c>
      <c r="B2516" s="7">
        <v>6</v>
      </c>
      <c r="C2516" s="8" t="s">
        <v>186</v>
      </c>
      <c r="D2516" s="7" t="s">
        <v>700</v>
      </c>
      <c r="E2516" s="7" t="s">
        <v>121</v>
      </c>
      <c r="F2516" s="8" t="s">
        <v>701</v>
      </c>
      <c r="G2516" s="7" t="s">
        <v>16</v>
      </c>
      <c r="H2516" s="9">
        <v>756.71400000000006</v>
      </c>
      <c r="I2516" s="9">
        <v>2.113</v>
      </c>
      <c r="J2516" s="9">
        <v>2.113</v>
      </c>
      <c r="K2516" s="10">
        <v>1</v>
      </c>
      <c r="L2516" s="9">
        <v>24.41</v>
      </c>
      <c r="M2516" s="19">
        <f>H2516*INDEX('Pliegos Tarifarios (Las Condes)'!$B:$B,MATCH($B2516,'Pliegos Tarifarios (Las Condes)'!$A:$A,0))</f>
        <v>89926.378332000008</v>
      </c>
      <c r="N2516" s="19">
        <f>I2516*INDEX('Pliegos Tarifarios (Las Condes)'!$C:$C,MATCH($B2516,'Pliegos Tarifarios (Las Condes)'!$A:$A,0))</f>
        <v>7312.1527149999993</v>
      </c>
      <c r="O2516" s="19">
        <f>J2516*INDEX('Pliegos Tarifarios (Las Condes)'!$D:$D,MATCH($B2516,'Pliegos Tarifarios (Las Condes)'!$A:$A,0))</f>
        <v>29929.649777000002</v>
      </c>
      <c r="P2516" s="19">
        <f>H2516*INDEX('Pliegos Tarifarios (Las Condes)'!$E:$E,MATCH($B2516,'Pliegos Tarifarios (Las Condes)'!$A:$A,0))</f>
        <v>9785.8254480000014</v>
      </c>
      <c r="Q2516" s="19" cm="1">
        <f t="array" ref="Q2516">H2516*_xlfn.IFS(H2516&lt;=350,INDEX('Pliegos Tarifarios (Las Condes)'!$F:$F,MATCH($B2516,'Pliegos Tarifarios (Las Condes)'!$A:$A,0)),H2516&lt;=500,INDEX('Pliegos Tarifarios (Las Condes)'!$G:$G,MATCH($B2516,'Pliegos Tarifarios (Las Condes)'!$A:$A,0)),H2516&lt;=1000,INDEX('Pliegos Tarifarios (Las Condes)'!$H:$H,MATCH($B2516,'Pliegos Tarifarios (Las Condes)'!$A:$A,0)),H2516&lt;=5000,INDEX('Pliegos Tarifarios (Las Condes)'!$I:$I,MATCH($B2516,'Pliegos Tarifarios (Las Condes)'!$A:$A,0)),H2516&gt;5000,INDEX('Pliegos Tarifarios (Las Condes)'!$J:$J,MATCH($B2516,'Pliegos Tarifarios (Las Condes)'!$A:$A,0)))/1.19</f>
        <v>1774.7804823529416</v>
      </c>
      <c r="R2516" s="19">
        <f>INDEX('Pliegos Tarifarios (Las Condes)'!$K:$K,MATCH($B2516,'Pliegos Tarifarios (Las Condes)'!$A:$A,0))</f>
        <v>724.74800000000005</v>
      </c>
      <c r="S2516" s="21">
        <f t="shared" si="120"/>
        <v>139453.53475435294</v>
      </c>
      <c r="T2516" s="21">
        <f t="shared" si="121"/>
        <v>26496.171603327057</v>
      </c>
      <c r="U2516" s="19">
        <v>0</v>
      </c>
      <c r="V2516" s="21">
        <f t="shared" si="122"/>
        <v>165949.70635768</v>
      </c>
    </row>
    <row r="2517" spans="1:22" x14ac:dyDescent="0.3">
      <c r="A2517" s="7" t="s">
        <v>145</v>
      </c>
      <c r="B2517" s="7">
        <v>6</v>
      </c>
      <c r="C2517" s="8" t="s">
        <v>186</v>
      </c>
      <c r="D2517" s="7" t="s">
        <v>702</v>
      </c>
      <c r="E2517" s="7" t="s">
        <v>121</v>
      </c>
      <c r="F2517" s="8" t="s">
        <v>703</v>
      </c>
      <c r="G2517" s="7" t="s">
        <v>16</v>
      </c>
      <c r="H2517" s="9">
        <v>754.42070000000001</v>
      </c>
      <c r="I2517" s="9">
        <v>2.0998000000000001</v>
      </c>
      <c r="J2517" s="9">
        <v>2.0291000000000001</v>
      </c>
      <c r="K2517" s="10">
        <v>0.9663301266787313</v>
      </c>
      <c r="L2517" s="9">
        <v>24.34</v>
      </c>
      <c r="M2517" s="19">
        <f>H2517*INDEX('Pliegos Tarifarios (Las Condes)'!$B:$B,MATCH($B2517,'Pliegos Tarifarios (Las Condes)'!$A:$A,0))</f>
        <v>89653.84714659999</v>
      </c>
      <c r="N2517" s="19">
        <f>I2517*INDEX('Pliegos Tarifarios (Las Condes)'!$C:$C,MATCH($B2517,'Pliegos Tarifarios (Las Condes)'!$A:$A,0))</f>
        <v>7266.4733889999998</v>
      </c>
      <c r="O2517" s="19">
        <f>J2517*INDEX('Pliegos Tarifarios (Las Condes)'!$D:$D,MATCH($B2517,'Pliegos Tarifarios (Las Condes)'!$A:$A,0))</f>
        <v>28741.245793900001</v>
      </c>
      <c r="P2517" s="19">
        <f>H2517*INDEX('Pliegos Tarifarios (Las Condes)'!$E:$E,MATCH($B2517,'Pliegos Tarifarios (Las Condes)'!$A:$A,0))</f>
        <v>9756.1684924000001</v>
      </c>
      <c r="Q2517" s="19" cm="1">
        <f t="array" ref="Q2517">H2517*_xlfn.IFS(H2517&lt;=350,INDEX('Pliegos Tarifarios (Las Condes)'!$F:$F,MATCH($B2517,'Pliegos Tarifarios (Las Condes)'!$A:$A,0)),H2517&lt;=500,INDEX('Pliegos Tarifarios (Las Condes)'!$G:$G,MATCH($B2517,'Pliegos Tarifarios (Las Condes)'!$A:$A,0)),H2517&lt;=1000,INDEX('Pliegos Tarifarios (Las Condes)'!$H:$H,MATCH($B2517,'Pliegos Tarifarios (Las Condes)'!$A:$A,0)),H2517&lt;=5000,INDEX('Pliegos Tarifarios (Las Condes)'!$I:$I,MATCH($B2517,'Pliegos Tarifarios (Las Condes)'!$A:$A,0)),H2517&gt;5000,INDEX('Pliegos Tarifarios (Las Condes)'!$J:$J,MATCH($B2517,'Pliegos Tarifarios (Las Condes)'!$A:$A,0)))/1.19</f>
        <v>1769.4018266386558</v>
      </c>
      <c r="R2517" s="19">
        <f>INDEX('Pliegos Tarifarios (Las Condes)'!$K:$K,MATCH($B2517,'Pliegos Tarifarios (Las Condes)'!$A:$A,0))</f>
        <v>724.74800000000005</v>
      </c>
      <c r="S2517" s="21">
        <f t="shared" si="120"/>
        <v>137911.88464853866</v>
      </c>
      <c r="T2517" s="21">
        <f t="shared" si="121"/>
        <v>26203.258083222347</v>
      </c>
      <c r="U2517" s="19">
        <v>0</v>
      </c>
      <c r="V2517" s="21">
        <f t="shared" si="122"/>
        <v>164115.14273176101</v>
      </c>
    </row>
    <row r="2518" spans="1:22" x14ac:dyDescent="0.3">
      <c r="A2518" s="7" t="s">
        <v>145</v>
      </c>
      <c r="B2518" s="7">
        <v>6</v>
      </c>
      <c r="C2518" s="8" t="s">
        <v>186</v>
      </c>
      <c r="D2518" s="7" t="s">
        <v>704</v>
      </c>
      <c r="E2518" s="7" t="s">
        <v>121</v>
      </c>
      <c r="F2518" s="8" t="s">
        <v>705</v>
      </c>
      <c r="G2518" s="7" t="s">
        <v>16</v>
      </c>
      <c r="H2518" s="9">
        <v>754.327</v>
      </c>
      <c r="I2518" s="9">
        <v>2.1633</v>
      </c>
      <c r="J2518" s="9">
        <v>2.0531999999999999</v>
      </c>
      <c r="K2518" s="10">
        <v>0.9491055332131465</v>
      </c>
      <c r="L2518" s="9">
        <v>24.33</v>
      </c>
      <c r="M2518" s="19">
        <f>H2518*INDEX('Pliegos Tarifarios (Las Condes)'!$B:$B,MATCH($B2518,'Pliegos Tarifarios (Las Condes)'!$A:$A,0))</f>
        <v>89642.712025999994</v>
      </c>
      <c r="N2518" s="19">
        <f>I2518*INDEX('Pliegos Tarifarios (Las Condes)'!$C:$C,MATCH($B2518,'Pliegos Tarifarios (Las Condes)'!$A:$A,0))</f>
        <v>7486.2186314999999</v>
      </c>
      <c r="O2518" s="19">
        <f>J2518*INDEX('Pliegos Tarifarios (Las Condes)'!$D:$D,MATCH($B2518,'Pliegos Tarifarios (Las Condes)'!$A:$A,0))</f>
        <v>29082.610942799998</v>
      </c>
      <c r="P2518" s="19">
        <f>H2518*INDEX('Pliegos Tarifarios (Las Condes)'!$E:$E,MATCH($B2518,'Pliegos Tarifarios (Las Condes)'!$A:$A,0))</f>
        <v>9754.9567640000005</v>
      </c>
      <c r="Q2518" s="19" cm="1">
        <f t="array" ref="Q2518">H2518*_xlfn.IFS(H2518&lt;=350,INDEX('Pliegos Tarifarios (Las Condes)'!$F:$F,MATCH($B2518,'Pliegos Tarifarios (Las Condes)'!$A:$A,0)),H2518&lt;=500,INDEX('Pliegos Tarifarios (Las Condes)'!$G:$G,MATCH($B2518,'Pliegos Tarifarios (Las Condes)'!$A:$A,0)),H2518&lt;=1000,INDEX('Pliegos Tarifarios (Las Condes)'!$H:$H,MATCH($B2518,'Pliegos Tarifarios (Las Condes)'!$A:$A,0)),H2518&lt;=5000,INDEX('Pliegos Tarifarios (Las Condes)'!$I:$I,MATCH($B2518,'Pliegos Tarifarios (Las Condes)'!$A:$A,0)),H2518&gt;5000,INDEX('Pliegos Tarifarios (Las Condes)'!$J:$J,MATCH($B2518,'Pliegos Tarifarios (Las Condes)'!$A:$A,0)))/1.19</f>
        <v>1769.1820647058826</v>
      </c>
      <c r="R2518" s="19">
        <f>INDEX('Pliegos Tarifarios (Las Condes)'!$K:$K,MATCH($B2518,'Pliegos Tarifarios (Las Condes)'!$A:$A,0))</f>
        <v>724.74800000000005</v>
      </c>
      <c r="S2518" s="21">
        <f t="shared" si="120"/>
        <v>138460.42842900587</v>
      </c>
      <c r="T2518" s="21">
        <f t="shared" si="121"/>
        <v>26307.481401511115</v>
      </c>
      <c r="U2518" s="19">
        <v>0</v>
      </c>
      <c r="V2518" s="21">
        <f t="shared" si="122"/>
        <v>164767.90983051699</v>
      </c>
    </row>
    <row r="2519" spans="1:22" x14ac:dyDescent="0.3">
      <c r="A2519" s="7" t="s">
        <v>145</v>
      </c>
      <c r="B2519" s="7">
        <v>6</v>
      </c>
      <c r="C2519" s="8" t="s">
        <v>186</v>
      </c>
      <c r="D2519" s="7" t="s">
        <v>706</v>
      </c>
      <c r="E2519" s="7" t="s">
        <v>121</v>
      </c>
      <c r="F2519" s="8" t="s">
        <v>707</v>
      </c>
      <c r="G2519" s="7" t="s">
        <v>16</v>
      </c>
      <c r="H2519" s="9">
        <v>755.08979999999997</v>
      </c>
      <c r="I2519" s="9">
        <v>2.0867</v>
      </c>
      <c r="J2519" s="9">
        <v>2.0792000000000002</v>
      </c>
      <c r="K2519" s="10">
        <v>0.99640580821392633</v>
      </c>
      <c r="L2519" s="9">
        <v>24.36</v>
      </c>
      <c r="M2519" s="19">
        <f>H2519*INDEX('Pliegos Tarifarios (Las Condes)'!$B:$B,MATCH($B2519,'Pliegos Tarifarios (Las Condes)'!$A:$A,0))</f>
        <v>89733.361652399995</v>
      </c>
      <c r="N2519" s="19">
        <f>I2519*INDEX('Pliegos Tarifarios (Las Condes)'!$C:$C,MATCH($B2519,'Pliegos Tarifarios (Las Condes)'!$A:$A,0))</f>
        <v>7221.1401184999995</v>
      </c>
      <c r="O2519" s="19">
        <f>J2519*INDEX('Pliegos Tarifarios (Las Condes)'!$D:$D,MATCH($B2519,'Pliegos Tarifarios (Las Condes)'!$A:$A,0))</f>
        <v>29450.888696800004</v>
      </c>
      <c r="P2519" s="19">
        <f>H2519*INDEX('Pliegos Tarifarios (Las Condes)'!$E:$E,MATCH($B2519,'Pliegos Tarifarios (Las Condes)'!$A:$A,0))</f>
        <v>9764.8212936</v>
      </c>
      <c r="Q2519" s="19" cm="1">
        <f t="array" ref="Q2519">H2519*_xlfn.IFS(H2519&lt;=350,INDEX('Pliegos Tarifarios (Las Condes)'!$F:$F,MATCH($B2519,'Pliegos Tarifarios (Las Condes)'!$A:$A,0)),H2519&lt;=500,INDEX('Pliegos Tarifarios (Las Condes)'!$G:$G,MATCH($B2519,'Pliegos Tarifarios (Las Condes)'!$A:$A,0)),H2519&lt;=1000,INDEX('Pliegos Tarifarios (Las Condes)'!$H:$H,MATCH($B2519,'Pliegos Tarifarios (Las Condes)'!$A:$A,0)),H2519&lt;=5000,INDEX('Pliegos Tarifarios (Las Condes)'!$I:$I,MATCH($B2519,'Pliegos Tarifarios (Las Condes)'!$A:$A,0)),H2519&gt;5000,INDEX('Pliegos Tarifarios (Las Condes)'!$J:$J,MATCH($B2519,'Pliegos Tarifarios (Las Condes)'!$A:$A,0)))/1.19</f>
        <v>1770.9711191596639</v>
      </c>
      <c r="R2519" s="19">
        <f>INDEX('Pliegos Tarifarios (Las Condes)'!$K:$K,MATCH($B2519,'Pliegos Tarifarios (Las Condes)'!$A:$A,0))</f>
        <v>724.74800000000005</v>
      </c>
      <c r="S2519" s="21">
        <f t="shared" si="120"/>
        <v>138665.93088045964</v>
      </c>
      <c r="T2519" s="21">
        <f t="shared" si="121"/>
        <v>26346.526867287332</v>
      </c>
      <c r="U2519" s="19">
        <v>0</v>
      </c>
      <c r="V2519" s="21">
        <f t="shared" si="122"/>
        <v>165012.45774774696</v>
      </c>
    </row>
    <row r="2520" spans="1:22" x14ac:dyDescent="0.3">
      <c r="A2520" s="7" t="s">
        <v>145</v>
      </c>
      <c r="B2520" s="7">
        <v>6</v>
      </c>
      <c r="C2520" s="8" t="s">
        <v>186</v>
      </c>
      <c r="D2520" s="7" t="s">
        <v>708</v>
      </c>
      <c r="E2520" s="7" t="s">
        <v>121</v>
      </c>
      <c r="F2520" s="8" t="s">
        <v>709</v>
      </c>
      <c r="G2520" s="7" t="s">
        <v>16</v>
      </c>
      <c r="H2520" s="9">
        <v>753.47050000000002</v>
      </c>
      <c r="I2520" s="9">
        <v>2.1652</v>
      </c>
      <c r="J2520" s="9">
        <v>2.0844</v>
      </c>
      <c r="K2520" s="10">
        <v>0.96268243118418617</v>
      </c>
      <c r="L2520" s="9">
        <v>24.31</v>
      </c>
      <c r="M2520" s="19">
        <f>H2520*INDEX('Pliegos Tarifarios (Las Condes)'!$B:$B,MATCH($B2520,'Pliegos Tarifarios (Las Condes)'!$A:$A,0))</f>
        <v>89540.927278999996</v>
      </c>
      <c r="N2520" s="19">
        <f>I2520*INDEX('Pliegos Tarifarios (Las Condes)'!$C:$C,MATCH($B2520,'Pliegos Tarifarios (Las Condes)'!$A:$A,0))</f>
        <v>7492.793686</v>
      </c>
      <c r="O2520" s="19">
        <f>J2520*INDEX('Pliegos Tarifarios (Las Condes)'!$D:$D,MATCH($B2520,'Pliegos Tarifarios (Las Condes)'!$A:$A,0))</f>
        <v>29524.544247600003</v>
      </c>
      <c r="P2520" s="19">
        <f>H2520*INDEX('Pliegos Tarifarios (Las Condes)'!$E:$E,MATCH($B2520,'Pliegos Tarifarios (Las Condes)'!$A:$A,0))</f>
        <v>9743.8805060000013</v>
      </c>
      <c r="Q2520" s="19" cm="1">
        <f t="array" ref="Q2520">H2520*_xlfn.IFS(H2520&lt;=350,INDEX('Pliegos Tarifarios (Las Condes)'!$F:$F,MATCH($B2520,'Pliegos Tarifarios (Las Condes)'!$A:$A,0)),H2520&lt;=500,INDEX('Pliegos Tarifarios (Las Condes)'!$G:$G,MATCH($B2520,'Pliegos Tarifarios (Las Condes)'!$A:$A,0)),H2520&lt;=1000,INDEX('Pliegos Tarifarios (Las Condes)'!$H:$H,MATCH($B2520,'Pliegos Tarifarios (Las Condes)'!$A:$A,0)),H2520&lt;=5000,INDEX('Pliegos Tarifarios (Las Condes)'!$I:$I,MATCH($B2520,'Pliegos Tarifarios (Las Condes)'!$A:$A,0)),H2520&gt;5000,INDEX('Pliegos Tarifarios (Las Condes)'!$J:$J,MATCH($B2520,'Pliegos Tarifarios (Las Condes)'!$A:$A,0)))/1.19</f>
        <v>1767.173248319328</v>
      </c>
      <c r="R2520" s="19">
        <f>INDEX('Pliegos Tarifarios (Las Condes)'!$K:$K,MATCH($B2520,'Pliegos Tarifarios (Las Condes)'!$A:$A,0))</f>
        <v>724.74800000000005</v>
      </c>
      <c r="S2520" s="21">
        <f t="shared" si="120"/>
        <v>138794.06696691934</v>
      </c>
      <c r="T2520" s="21">
        <f t="shared" si="121"/>
        <v>26370.872723714674</v>
      </c>
      <c r="U2520" s="19">
        <v>0</v>
      </c>
      <c r="V2520" s="21">
        <f t="shared" si="122"/>
        <v>165164.93969063403</v>
      </c>
    </row>
    <row r="2521" spans="1:22" x14ac:dyDescent="0.3">
      <c r="A2521" s="7" t="s">
        <v>145</v>
      </c>
      <c r="B2521" s="7">
        <v>6</v>
      </c>
      <c r="C2521" s="8" t="s">
        <v>186</v>
      </c>
      <c r="D2521" s="7" t="s">
        <v>710</v>
      </c>
      <c r="E2521" s="7" t="s">
        <v>121</v>
      </c>
      <c r="F2521" s="8" t="s">
        <v>711</v>
      </c>
      <c r="G2521" s="7" t="s">
        <v>16</v>
      </c>
      <c r="H2521" s="9">
        <v>756.45500000000004</v>
      </c>
      <c r="I2521" s="9">
        <v>2.0985</v>
      </c>
      <c r="J2521" s="9">
        <v>2.0754999999999999</v>
      </c>
      <c r="K2521" s="10">
        <v>0.98903979032642353</v>
      </c>
      <c r="L2521" s="9">
        <v>24.4</v>
      </c>
      <c r="M2521" s="19">
        <f>H2521*INDEX('Pliegos Tarifarios (Las Condes)'!$B:$B,MATCH($B2521,'Pliegos Tarifarios (Las Condes)'!$A:$A,0))</f>
        <v>89895.599289999998</v>
      </c>
      <c r="N2521" s="19">
        <f>I2521*INDEX('Pliegos Tarifarios (Las Condes)'!$C:$C,MATCH($B2521,'Pliegos Tarifarios (Las Condes)'!$A:$A,0))</f>
        <v>7261.9746674999997</v>
      </c>
      <c r="O2521" s="19">
        <f>J2521*INDEX('Pliegos Tarifarios (Las Condes)'!$D:$D,MATCH($B2521,'Pliegos Tarifarios (Las Condes)'!$A:$A,0))</f>
        <v>29398.479939500001</v>
      </c>
      <c r="P2521" s="19">
        <f>H2521*INDEX('Pliegos Tarifarios (Las Condes)'!$E:$E,MATCH($B2521,'Pliegos Tarifarios (Las Condes)'!$A:$A,0))</f>
        <v>9782.4760600000009</v>
      </c>
      <c r="Q2521" s="19" cm="1">
        <f t="array" ref="Q2521">H2521*_xlfn.IFS(H2521&lt;=350,INDEX('Pliegos Tarifarios (Las Condes)'!$F:$F,MATCH($B2521,'Pliegos Tarifarios (Las Condes)'!$A:$A,0)),H2521&lt;=500,INDEX('Pliegos Tarifarios (Las Condes)'!$G:$G,MATCH($B2521,'Pliegos Tarifarios (Las Condes)'!$A:$A,0)),H2521&lt;=1000,INDEX('Pliegos Tarifarios (Las Condes)'!$H:$H,MATCH($B2521,'Pliegos Tarifarios (Las Condes)'!$A:$A,0)),H2521&lt;=5000,INDEX('Pliegos Tarifarios (Las Condes)'!$I:$I,MATCH($B2521,'Pliegos Tarifarios (Las Condes)'!$A:$A,0)),H2521&gt;5000,INDEX('Pliegos Tarifarios (Las Condes)'!$J:$J,MATCH($B2521,'Pliegos Tarifarios (Las Condes)'!$A:$A,0)))/1.19</f>
        <v>1774.1730294117649</v>
      </c>
      <c r="R2521" s="19">
        <f>INDEX('Pliegos Tarifarios (Las Condes)'!$K:$K,MATCH($B2521,'Pliegos Tarifarios (Las Condes)'!$A:$A,0))</f>
        <v>724.74800000000005</v>
      </c>
      <c r="S2521" s="21">
        <f t="shared" si="120"/>
        <v>138837.45098641174</v>
      </c>
      <c r="T2521" s="21">
        <f t="shared" si="121"/>
        <v>26379.115687418231</v>
      </c>
      <c r="U2521" s="19">
        <v>0</v>
      </c>
      <c r="V2521" s="21">
        <f t="shared" si="122"/>
        <v>165216.56667382998</v>
      </c>
    </row>
    <row r="2522" spans="1:22" x14ac:dyDescent="0.3">
      <c r="A2522" s="7" t="s">
        <v>145</v>
      </c>
      <c r="B2522" s="7">
        <v>6</v>
      </c>
      <c r="C2522" s="8" t="s">
        <v>186</v>
      </c>
      <c r="D2522" s="7" t="s">
        <v>712</v>
      </c>
      <c r="E2522" s="7" t="s">
        <v>121</v>
      </c>
      <c r="F2522" s="8" t="s">
        <v>713</v>
      </c>
      <c r="G2522" s="7" t="s">
        <v>16</v>
      </c>
      <c r="H2522" s="9">
        <v>753.71680000000003</v>
      </c>
      <c r="I2522" s="9">
        <v>2.1044</v>
      </c>
      <c r="J2522" s="9">
        <v>2.0703</v>
      </c>
      <c r="K2522" s="10">
        <v>0.98379585630108346</v>
      </c>
      <c r="L2522" s="9">
        <v>24.31</v>
      </c>
      <c r="M2522" s="19">
        <f>H2522*INDEX('Pliegos Tarifarios (Las Condes)'!$B:$B,MATCH($B2522,'Pliegos Tarifarios (Las Condes)'!$A:$A,0))</f>
        <v>89570.1970784</v>
      </c>
      <c r="N2522" s="19">
        <f>I2522*INDEX('Pliegos Tarifarios (Las Condes)'!$C:$C,MATCH($B2522,'Pliegos Tarifarios (Las Condes)'!$A:$A,0))</f>
        <v>7282.3919420000002</v>
      </c>
      <c r="O2522" s="19">
        <f>J2522*INDEX('Pliegos Tarifarios (Las Condes)'!$D:$D,MATCH($B2522,'Pliegos Tarifarios (Las Condes)'!$A:$A,0))</f>
        <v>29324.824388700003</v>
      </c>
      <c r="P2522" s="19">
        <f>H2522*INDEX('Pliegos Tarifarios (Las Condes)'!$E:$E,MATCH($B2522,'Pliegos Tarifarios (Las Condes)'!$A:$A,0))</f>
        <v>9747.0656576000001</v>
      </c>
      <c r="Q2522" s="19" cm="1">
        <f t="array" ref="Q2522">H2522*_xlfn.IFS(H2522&lt;=350,INDEX('Pliegos Tarifarios (Las Condes)'!$F:$F,MATCH($B2522,'Pliegos Tarifarios (Las Condes)'!$A:$A,0)),H2522&lt;=500,INDEX('Pliegos Tarifarios (Las Condes)'!$G:$G,MATCH($B2522,'Pliegos Tarifarios (Las Condes)'!$A:$A,0)),H2522&lt;=1000,INDEX('Pliegos Tarifarios (Las Condes)'!$H:$H,MATCH($B2522,'Pliegos Tarifarios (Las Condes)'!$A:$A,0)),H2522&lt;=5000,INDEX('Pliegos Tarifarios (Las Condes)'!$I:$I,MATCH($B2522,'Pliegos Tarifarios (Las Condes)'!$A:$A,0)),H2522&gt;5000,INDEX('Pliegos Tarifarios (Las Condes)'!$J:$J,MATCH($B2522,'Pliegos Tarifarios (Las Condes)'!$A:$A,0)))/1.19</f>
        <v>1767.7509149579837</v>
      </c>
      <c r="R2522" s="19">
        <f>INDEX('Pliegos Tarifarios (Las Condes)'!$K:$K,MATCH($B2522,'Pliegos Tarifarios (Las Condes)'!$A:$A,0))</f>
        <v>724.74800000000005</v>
      </c>
      <c r="S2522" s="21">
        <f t="shared" si="120"/>
        <v>138416.97798165798</v>
      </c>
      <c r="T2522" s="21">
        <f t="shared" si="121"/>
        <v>26299.225816515016</v>
      </c>
      <c r="U2522" s="19">
        <v>0</v>
      </c>
      <c r="V2522" s="21">
        <f t="shared" si="122"/>
        <v>164716.203798173</v>
      </c>
    </row>
    <row r="2523" spans="1:22" x14ac:dyDescent="0.3">
      <c r="A2523" s="7" t="s">
        <v>145</v>
      </c>
      <c r="B2523" s="7">
        <v>6</v>
      </c>
      <c r="C2523" s="8" t="s">
        <v>186</v>
      </c>
      <c r="D2523" s="7" t="s">
        <v>714</v>
      </c>
      <c r="E2523" s="7" t="s">
        <v>121</v>
      </c>
      <c r="F2523" s="8" t="s">
        <v>715</v>
      </c>
      <c r="G2523" s="7" t="s">
        <v>16</v>
      </c>
      <c r="H2523" s="9">
        <v>755.70450000000005</v>
      </c>
      <c r="I2523" s="9">
        <v>2.1272000000000002</v>
      </c>
      <c r="J2523" s="9">
        <v>2.1120999999999999</v>
      </c>
      <c r="K2523" s="10">
        <v>0.99290146671681068</v>
      </c>
      <c r="L2523" s="9">
        <v>24.38</v>
      </c>
      <c r="M2523" s="19">
        <f>H2523*INDEX('Pliegos Tarifarios (Las Condes)'!$B:$B,MATCH($B2523,'Pliegos Tarifarios (Las Condes)'!$A:$A,0))</f>
        <v>89806.411370999995</v>
      </c>
      <c r="N2523" s="19">
        <f>I2523*INDEX('Pliegos Tarifarios (Las Condes)'!$C:$C,MATCH($B2523,'Pliegos Tarifarios (Las Condes)'!$A:$A,0))</f>
        <v>7361.2925960000002</v>
      </c>
      <c r="O2523" s="19">
        <f>J2523*INDEX('Pliegos Tarifarios (Las Condes)'!$D:$D,MATCH($B2523,'Pliegos Tarifarios (Las Condes)'!$A:$A,0))</f>
        <v>29916.901700899998</v>
      </c>
      <c r="P2523" s="19">
        <f>H2523*INDEX('Pliegos Tarifarios (Las Condes)'!$E:$E,MATCH($B2523,'Pliegos Tarifarios (Las Condes)'!$A:$A,0))</f>
        <v>9772.7705940000014</v>
      </c>
      <c r="Q2523" s="19" cm="1">
        <f t="array" ref="Q2523">H2523*_xlfn.IFS(H2523&lt;=350,INDEX('Pliegos Tarifarios (Las Condes)'!$F:$F,MATCH($B2523,'Pliegos Tarifarios (Las Condes)'!$A:$A,0)),H2523&lt;=500,INDEX('Pliegos Tarifarios (Las Condes)'!$G:$G,MATCH($B2523,'Pliegos Tarifarios (Las Condes)'!$A:$A,0)),H2523&lt;=1000,INDEX('Pliegos Tarifarios (Las Condes)'!$H:$H,MATCH($B2523,'Pliegos Tarifarios (Las Condes)'!$A:$A,0)),H2523&lt;=5000,INDEX('Pliegos Tarifarios (Las Condes)'!$I:$I,MATCH($B2523,'Pliegos Tarifarios (Las Condes)'!$A:$A,0)),H2523&gt;5000,INDEX('Pliegos Tarifarios (Las Condes)'!$J:$J,MATCH($B2523,'Pliegos Tarifarios (Las Condes)'!$A:$A,0)))/1.19</f>
        <v>1772.4128231092441</v>
      </c>
      <c r="R2523" s="19">
        <f>INDEX('Pliegos Tarifarios (Las Condes)'!$K:$K,MATCH($B2523,'Pliegos Tarifarios (Las Condes)'!$A:$A,0))</f>
        <v>724.74800000000005</v>
      </c>
      <c r="S2523" s="21">
        <f t="shared" si="120"/>
        <v>139354.53708500924</v>
      </c>
      <c r="T2523" s="21">
        <f t="shared" si="121"/>
        <v>26477.362046151757</v>
      </c>
      <c r="U2523" s="19">
        <v>0</v>
      </c>
      <c r="V2523" s="21">
        <f t="shared" si="122"/>
        <v>165831.89913116099</v>
      </c>
    </row>
    <row r="2524" spans="1:22" x14ac:dyDescent="0.3">
      <c r="A2524" s="7" t="s">
        <v>145</v>
      </c>
      <c r="B2524" s="7">
        <v>6</v>
      </c>
      <c r="C2524" s="8" t="s">
        <v>186</v>
      </c>
      <c r="D2524" s="7" t="s">
        <v>716</v>
      </c>
      <c r="E2524" s="7" t="s">
        <v>121</v>
      </c>
      <c r="F2524" s="8" t="s">
        <v>717</v>
      </c>
      <c r="G2524" s="7" t="s">
        <v>16</v>
      </c>
      <c r="H2524" s="9">
        <v>756.79930000000002</v>
      </c>
      <c r="I2524" s="9">
        <v>2.0741000000000001</v>
      </c>
      <c r="J2524" s="9">
        <v>2.0579999999999998</v>
      </c>
      <c r="K2524" s="10">
        <v>0.992237597030037</v>
      </c>
      <c r="L2524" s="9">
        <v>24.41</v>
      </c>
      <c r="M2524" s="19">
        <f>H2524*INDEX('Pliegos Tarifarios (Las Condes)'!$B:$B,MATCH($B2524,'Pliegos Tarifarios (Las Condes)'!$A:$A,0))</f>
        <v>89936.515213399995</v>
      </c>
      <c r="N2524" s="19">
        <f>I2524*INDEX('Pliegos Tarifarios (Las Condes)'!$C:$C,MATCH($B2524,'Pliegos Tarifarios (Las Condes)'!$A:$A,0))</f>
        <v>7177.5371255</v>
      </c>
      <c r="O2524" s="19">
        <f>J2524*INDEX('Pliegos Tarifarios (Las Condes)'!$D:$D,MATCH($B2524,'Pliegos Tarifarios (Las Condes)'!$A:$A,0))</f>
        <v>29150.600682</v>
      </c>
      <c r="P2524" s="19">
        <f>H2524*INDEX('Pliegos Tarifarios (Las Condes)'!$E:$E,MATCH($B2524,'Pliegos Tarifarios (Las Condes)'!$A:$A,0))</f>
        <v>9786.9285476000005</v>
      </c>
      <c r="Q2524" s="19" cm="1">
        <f t="array" ref="Q2524">H2524*_xlfn.IFS(H2524&lt;=350,INDEX('Pliegos Tarifarios (Las Condes)'!$F:$F,MATCH($B2524,'Pliegos Tarifarios (Las Condes)'!$A:$A,0)),H2524&lt;=500,INDEX('Pliegos Tarifarios (Las Condes)'!$G:$G,MATCH($B2524,'Pliegos Tarifarios (Las Condes)'!$A:$A,0)),H2524&lt;=1000,INDEX('Pliegos Tarifarios (Las Condes)'!$H:$H,MATCH($B2524,'Pliegos Tarifarios (Las Condes)'!$A:$A,0)),H2524&lt;=5000,INDEX('Pliegos Tarifarios (Las Condes)'!$I:$I,MATCH($B2524,'Pliegos Tarifarios (Las Condes)'!$A:$A,0)),H2524&gt;5000,INDEX('Pliegos Tarifarios (Las Condes)'!$J:$J,MATCH($B2524,'Pliegos Tarifarios (Las Condes)'!$A:$A,0)))/1.19</f>
        <v>1774.9805431092441</v>
      </c>
      <c r="R2524" s="19">
        <f>INDEX('Pliegos Tarifarios (Las Condes)'!$K:$K,MATCH($B2524,'Pliegos Tarifarios (Las Condes)'!$A:$A,0))</f>
        <v>724.74800000000005</v>
      </c>
      <c r="S2524" s="21">
        <f t="shared" si="120"/>
        <v>138551.31011160923</v>
      </c>
      <c r="T2524" s="21">
        <f t="shared" si="121"/>
        <v>26324.748921205755</v>
      </c>
      <c r="U2524" s="19">
        <v>0</v>
      </c>
      <c r="V2524" s="21">
        <f t="shared" si="122"/>
        <v>164876.05903281498</v>
      </c>
    </row>
    <row r="2525" spans="1:22" x14ac:dyDescent="0.3">
      <c r="A2525" s="7" t="s">
        <v>145</v>
      </c>
      <c r="B2525" s="7">
        <v>6</v>
      </c>
      <c r="C2525" s="8" t="s">
        <v>186</v>
      </c>
      <c r="D2525" s="7" t="s">
        <v>718</v>
      </c>
      <c r="E2525" s="7" t="s">
        <v>121</v>
      </c>
      <c r="F2525" s="8" t="s">
        <v>719</v>
      </c>
      <c r="G2525" s="7" t="s">
        <v>16</v>
      </c>
      <c r="H2525" s="9">
        <v>752.37170000000003</v>
      </c>
      <c r="I2525" s="9">
        <v>2.1042999999999998</v>
      </c>
      <c r="J2525" s="9">
        <v>2.1042999999999998</v>
      </c>
      <c r="K2525" s="10">
        <v>1</v>
      </c>
      <c r="L2525" s="9">
        <v>24.27</v>
      </c>
      <c r="M2525" s="19">
        <f>H2525*INDEX('Pliegos Tarifarios (Las Condes)'!$B:$B,MATCH($B2525,'Pliegos Tarifarios (Las Condes)'!$A:$A,0))</f>
        <v>89410.348084600002</v>
      </c>
      <c r="N2525" s="19">
        <f>I2525*INDEX('Pliegos Tarifarios (Las Condes)'!$C:$C,MATCH($B2525,'Pliegos Tarifarios (Las Condes)'!$A:$A,0))</f>
        <v>7282.0458864999991</v>
      </c>
      <c r="O2525" s="19">
        <f>J2525*INDEX('Pliegos Tarifarios (Las Condes)'!$D:$D,MATCH($B2525,'Pliegos Tarifarios (Las Condes)'!$A:$A,0))</f>
        <v>29806.418374699999</v>
      </c>
      <c r="P2525" s="19">
        <f>H2525*INDEX('Pliegos Tarifarios (Las Condes)'!$E:$E,MATCH($B2525,'Pliegos Tarifarios (Las Condes)'!$A:$A,0))</f>
        <v>9729.6708244000001</v>
      </c>
      <c r="Q2525" s="19" cm="1">
        <f t="array" ref="Q2525">H2525*_xlfn.IFS(H2525&lt;=350,INDEX('Pliegos Tarifarios (Las Condes)'!$F:$F,MATCH($B2525,'Pliegos Tarifarios (Las Condes)'!$A:$A,0)),H2525&lt;=500,INDEX('Pliegos Tarifarios (Las Condes)'!$G:$G,MATCH($B2525,'Pliegos Tarifarios (Las Condes)'!$A:$A,0)),H2525&lt;=1000,INDEX('Pliegos Tarifarios (Las Condes)'!$H:$H,MATCH($B2525,'Pliegos Tarifarios (Las Condes)'!$A:$A,0)),H2525&lt;=5000,INDEX('Pliegos Tarifarios (Las Condes)'!$I:$I,MATCH($B2525,'Pliegos Tarifarios (Las Condes)'!$A:$A,0)),H2525&gt;5000,INDEX('Pliegos Tarifarios (Las Condes)'!$J:$J,MATCH($B2525,'Pliegos Tarifarios (Las Condes)'!$A:$A,0)))/1.19</f>
        <v>1764.5961468067233</v>
      </c>
      <c r="R2525" s="19">
        <f>INDEX('Pliegos Tarifarios (Las Condes)'!$K:$K,MATCH($B2525,'Pliegos Tarifarios (Las Condes)'!$A:$A,0))</f>
        <v>724.74800000000005</v>
      </c>
      <c r="S2525" s="21">
        <f t="shared" si="120"/>
        <v>138717.82731700671</v>
      </c>
      <c r="T2525" s="21">
        <f t="shared" si="121"/>
        <v>26356.387190231275</v>
      </c>
      <c r="U2525" s="19">
        <v>0</v>
      </c>
      <c r="V2525" s="21">
        <f t="shared" si="122"/>
        <v>165074.21450723798</v>
      </c>
    </row>
    <row r="2526" spans="1:22" x14ac:dyDescent="0.3">
      <c r="A2526" s="7" t="s">
        <v>145</v>
      </c>
      <c r="B2526" s="7">
        <v>6</v>
      </c>
      <c r="C2526" s="8" t="s">
        <v>186</v>
      </c>
      <c r="D2526" s="7" t="s">
        <v>720</v>
      </c>
      <c r="E2526" s="7" t="s">
        <v>121</v>
      </c>
      <c r="F2526" s="8" t="s">
        <v>721</v>
      </c>
      <c r="G2526" s="7" t="s">
        <v>16</v>
      </c>
      <c r="H2526" s="9">
        <v>754.38630000000001</v>
      </c>
      <c r="I2526" s="9">
        <v>2.1175999999999999</v>
      </c>
      <c r="J2526" s="9">
        <v>2.1175999999999999</v>
      </c>
      <c r="K2526" s="10">
        <v>1</v>
      </c>
      <c r="L2526" s="9">
        <v>24.34</v>
      </c>
      <c r="M2526" s="19">
        <f>H2526*INDEX('Pliegos Tarifarios (Las Condes)'!$B:$B,MATCH($B2526,'Pliegos Tarifarios (Las Condes)'!$A:$A,0))</f>
        <v>89649.759119399998</v>
      </c>
      <c r="N2526" s="19">
        <f>I2526*INDEX('Pliegos Tarifarios (Las Condes)'!$C:$C,MATCH($B2526,'Pliegos Tarifarios (Las Condes)'!$A:$A,0))</f>
        <v>7328.0712679999997</v>
      </c>
      <c r="O2526" s="19">
        <f>J2526*INDEX('Pliegos Tarifarios (Las Condes)'!$D:$D,MATCH($B2526,'Pliegos Tarifarios (Las Condes)'!$A:$A,0))</f>
        <v>29994.806610399999</v>
      </c>
      <c r="P2526" s="19">
        <f>H2526*INDEX('Pliegos Tarifarios (Las Condes)'!$E:$E,MATCH($B2526,'Pliegos Tarifarios (Las Condes)'!$A:$A,0))</f>
        <v>9755.7236315999999</v>
      </c>
      <c r="Q2526" s="19" cm="1">
        <f t="array" ref="Q2526">H2526*_xlfn.IFS(H2526&lt;=350,INDEX('Pliegos Tarifarios (Las Condes)'!$F:$F,MATCH($B2526,'Pliegos Tarifarios (Las Condes)'!$A:$A,0)),H2526&lt;=500,INDEX('Pliegos Tarifarios (Las Condes)'!$G:$G,MATCH($B2526,'Pliegos Tarifarios (Las Condes)'!$A:$A,0)),H2526&lt;=1000,INDEX('Pliegos Tarifarios (Las Condes)'!$H:$H,MATCH($B2526,'Pliegos Tarifarios (Las Condes)'!$A:$A,0)),H2526&lt;=5000,INDEX('Pliegos Tarifarios (Las Condes)'!$I:$I,MATCH($B2526,'Pliegos Tarifarios (Las Condes)'!$A:$A,0)),H2526&gt;5000,INDEX('Pliegos Tarifarios (Las Condes)'!$J:$J,MATCH($B2526,'Pliegos Tarifarios (Las Condes)'!$A:$A,0)))/1.19</f>
        <v>1769.3211456302524</v>
      </c>
      <c r="R2526" s="19">
        <f>INDEX('Pliegos Tarifarios (Las Condes)'!$K:$K,MATCH($B2526,'Pliegos Tarifarios (Las Condes)'!$A:$A,0))</f>
        <v>724.74800000000005</v>
      </c>
      <c r="S2526" s="21">
        <f t="shared" si="120"/>
        <v>139222.42977503026</v>
      </c>
      <c r="T2526" s="21">
        <f t="shared" si="121"/>
        <v>26452.261657255749</v>
      </c>
      <c r="U2526" s="19">
        <v>0</v>
      </c>
      <c r="V2526" s="21">
        <f t="shared" si="122"/>
        <v>165674.69143228602</v>
      </c>
    </row>
    <row r="2527" spans="1:22" x14ac:dyDescent="0.3">
      <c r="A2527" s="7" t="s">
        <v>145</v>
      </c>
      <c r="B2527" s="7">
        <v>6</v>
      </c>
      <c r="C2527" s="8" t="s">
        <v>186</v>
      </c>
      <c r="D2527" s="7" t="s">
        <v>722</v>
      </c>
      <c r="E2527" s="7" t="s">
        <v>121</v>
      </c>
      <c r="F2527" s="8" t="s">
        <v>723</v>
      </c>
      <c r="G2527" s="7" t="s">
        <v>16</v>
      </c>
      <c r="H2527" s="9">
        <v>754.07870000000003</v>
      </c>
      <c r="I2527" s="9">
        <v>2.1617000000000002</v>
      </c>
      <c r="J2527" s="9">
        <v>2.0741000000000001</v>
      </c>
      <c r="K2527" s="10">
        <v>0.95947633806726185</v>
      </c>
      <c r="L2527" s="9">
        <v>24.33</v>
      </c>
      <c r="M2527" s="19">
        <f>H2527*INDEX('Pliegos Tarifarios (Las Condes)'!$B:$B,MATCH($B2527,'Pliegos Tarifarios (Las Condes)'!$A:$A,0))</f>
        <v>89613.204550599999</v>
      </c>
      <c r="N2527" s="19">
        <f>I2527*INDEX('Pliegos Tarifarios (Las Condes)'!$C:$C,MATCH($B2527,'Pliegos Tarifarios (Las Condes)'!$A:$A,0))</f>
        <v>7480.6817435000003</v>
      </c>
      <c r="O2527" s="19">
        <f>J2527*INDEX('Pliegos Tarifarios (Las Condes)'!$D:$D,MATCH($B2527,'Pliegos Tarifarios (Las Condes)'!$A:$A,0))</f>
        <v>29378.649598900003</v>
      </c>
      <c r="P2527" s="19">
        <f>H2527*INDEX('Pliegos Tarifarios (Las Condes)'!$E:$E,MATCH($B2527,'Pliegos Tarifarios (Las Condes)'!$A:$A,0))</f>
        <v>9751.7457484000006</v>
      </c>
      <c r="Q2527" s="19" cm="1">
        <f t="array" ref="Q2527">H2527*_xlfn.IFS(H2527&lt;=350,INDEX('Pliegos Tarifarios (Las Condes)'!$F:$F,MATCH($B2527,'Pliegos Tarifarios (Las Condes)'!$A:$A,0)),H2527&lt;=500,INDEX('Pliegos Tarifarios (Las Condes)'!$G:$G,MATCH($B2527,'Pliegos Tarifarios (Las Condes)'!$A:$A,0)),H2527&lt;=1000,INDEX('Pliegos Tarifarios (Las Condes)'!$H:$H,MATCH($B2527,'Pliegos Tarifarios (Las Condes)'!$A:$A,0)),H2527&lt;=5000,INDEX('Pliegos Tarifarios (Las Condes)'!$I:$I,MATCH($B2527,'Pliegos Tarifarios (Las Condes)'!$A:$A,0)),H2527&gt;5000,INDEX('Pliegos Tarifarios (Las Condes)'!$J:$J,MATCH($B2527,'Pliegos Tarifarios (Las Condes)'!$A:$A,0)))/1.19</f>
        <v>1768.5997073109247</v>
      </c>
      <c r="R2527" s="19">
        <f>INDEX('Pliegos Tarifarios (Las Condes)'!$K:$K,MATCH($B2527,'Pliegos Tarifarios (Las Condes)'!$A:$A,0))</f>
        <v>724.74800000000005</v>
      </c>
      <c r="S2527" s="21">
        <f t="shared" si="120"/>
        <v>138717.62934871091</v>
      </c>
      <c r="T2527" s="21">
        <f t="shared" si="121"/>
        <v>26356.349576255074</v>
      </c>
      <c r="U2527" s="19">
        <v>0</v>
      </c>
      <c r="V2527" s="21">
        <f t="shared" si="122"/>
        <v>165073.97892496598</v>
      </c>
    </row>
    <row r="2528" spans="1:22" x14ac:dyDescent="0.3">
      <c r="A2528" s="7" t="s">
        <v>145</v>
      </c>
      <c r="B2528" s="7">
        <v>6</v>
      </c>
      <c r="C2528" s="8" t="s">
        <v>186</v>
      </c>
      <c r="D2528" s="7" t="s">
        <v>724</v>
      </c>
      <c r="E2528" s="7" t="s">
        <v>121</v>
      </c>
      <c r="F2528" s="8" t="s">
        <v>725</v>
      </c>
      <c r="G2528" s="7" t="s">
        <v>16</v>
      </c>
      <c r="H2528" s="9">
        <v>755.66290000000004</v>
      </c>
      <c r="I2528" s="9">
        <v>2.1392000000000002</v>
      </c>
      <c r="J2528" s="9">
        <v>2.0672999999999999</v>
      </c>
      <c r="K2528" s="10">
        <v>0.96638930441286452</v>
      </c>
      <c r="L2528" s="9">
        <v>24.38</v>
      </c>
      <c r="M2528" s="19">
        <f>H2528*INDEX('Pliegos Tarifarios (Las Condes)'!$B:$B,MATCH($B2528,'Pliegos Tarifarios (Las Condes)'!$A:$A,0))</f>
        <v>89801.467710199999</v>
      </c>
      <c r="N2528" s="19">
        <f>I2528*INDEX('Pliegos Tarifarios (Las Condes)'!$C:$C,MATCH($B2528,'Pliegos Tarifarios (Las Condes)'!$A:$A,0))</f>
        <v>7402.8192560000007</v>
      </c>
      <c r="O2528" s="19">
        <f>J2528*INDEX('Pliegos Tarifarios (Las Condes)'!$D:$D,MATCH($B2528,'Pliegos Tarifarios (Las Condes)'!$A:$A,0))</f>
        <v>29282.330801699998</v>
      </c>
      <c r="P2528" s="19">
        <f>H2528*INDEX('Pliegos Tarifarios (Las Condes)'!$E:$E,MATCH($B2528,'Pliegos Tarifarios (Las Condes)'!$A:$A,0))</f>
        <v>9772.2326228000002</v>
      </c>
      <c r="Q2528" s="19" cm="1">
        <f t="array" ref="Q2528">H2528*_xlfn.IFS(H2528&lt;=350,INDEX('Pliegos Tarifarios (Las Condes)'!$F:$F,MATCH($B2528,'Pliegos Tarifarios (Las Condes)'!$A:$A,0)),H2528&lt;=500,INDEX('Pliegos Tarifarios (Las Condes)'!$G:$G,MATCH($B2528,'Pliegos Tarifarios (Las Condes)'!$A:$A,0)),H2528&lt;=1000,INDEX('Pliegos Tarifarios (Las Condes)'!$H:$H,MATCH($B2528,'Pliegos Tarifarios (Las Condes)'!$A:$A,0)),H2528&lt;=5000,INDEX('Pliegos Tarifarios (Las Condes)'!$I:$I,MATCH($B2528,'Pliegos Tarifarios (Las Condes)'!$A:$A,0)),H2528&gt;5000,INDEX('Pliegos Tarifarios (Las Condes)'!$J:$J,MATCH($B2528,'Pliegos Tarifarios (Las Condes)'!$A:$A,0)))/1.19</f>
        <v>1772.3152553781515</v>
      </c>
      <c r="R2528" s="19">
        <f>INDEX('Pliegos Tarifarios (Las Condes)'!$K:$K,MATCH($B2528,'Pliegos Tarifarios (Las Condes)'!$A:$A,0))</f>
        <v>724.74800000000005</v>
      </c>
      <c r="S2528" s="21">
        <f t="shared" si="120"/>
        <v>138755.91364607812</v>
      </c>
      <c r="T2528" s="21">
        <f t="shared" si="121"/>
        <v>26363.623592754841</v>
      </c>
      <c r="U2528" s="19">
        <v>0</v>
      </c>
      <c r="V2528" s="21">
        <f t="shared" si="122"/>
        <v>165119.53723883297</v>
      </c>
    </row>
    <row r="2529" spans="1:22" x14ac:dyDescent="0.3">
      <c r="A2529" s="7" t="s">
        <v>145</v>
      </c>
      <c r="B2529" s="7">
        <v>6</v>
      </c>
      <c r="C2529" s="8" t="s">
        <v>186</v>
      </c>
      <c r="D2529" s="7" t="s">
        <v>726</v>
      </c>
      <c r="E2529" s="7" t="s">
        <v>121</v>
      </c>
      <c r="F2529" s="8" t="s">
        <v>727</v>
      </c>
      <c r="G2529" s="7" t="s">
        <v>16</v>
      </c>
      <c r="H2529" s="9">
        <v>755.56579999999997</v>
      </c>
      <c r="I2529" s="9">
        <v>2.1082000000000001</v>
      </c>
      <c r="J2529" s="9">
        <v>2.0865</v>
      </c>
      <c r="K2529" s="10">
        <v>0.98970685893179011</v>
      </c>
      <c r="L2529" s="9">
        <v>24.37</v>
      </c>
      <c r="M2529" s="19">
        <f>H2529*INDEX('Pliegos Tarifarios (Las Condes)'!$B:$B,MATCH($B2529,'Pliegos Tarifarios (Las Condes)'!$A:$A,0))</f>
        <v>89789.928540399997</v>
      </c>
      <c r="N2529" s="19">
        <f>I2529*INDEX('Pliegos Tarifarios (Las Condes)'!$C:$C,MATCH($B2529,'Pliegos Tarifarios (Las Condes)'!$A:$A,0))</f>
        <v>7295.5420510000004</v>
      </c>
      <c r="O2529" s="19">
        <f>J2529*INDEX('Pliegos Tarifarios (Las Condes)'!$D:$D,MATCH($B2529,'Pliegos Tarifarios (Las Condes)'!$A:$A,0))</f>
        <v>29554.289758500003</v>
      </c>
      <c r="P2529" s="19">
        <f>H2529*INDEX('Pliegos Tarifarios (Las Condes)'!$E:$E,MATCH($B2529,'Pliegos Tarifarios (Las Condes)'!$A:$A,0))</f>
        <v>9770.9769256</v>
      </c>
      <c r="Q2529" s="19" cm="1">
        <f t="array" ref="Q2529">H2529*_xlfn.IFS(H2529&lt;=350,INDEX('Pliegos Tarifarios (Las Condes)'!$F:$F,MATCH($B2529,'Pliegos Tarifarios (Las Condes)'!$A:$A,0)),H2529&lt;=500,INDEX('Pliegos Tarifarios (Las Condes)'!$G:$G,MATCH($B2529,'Pliegos Tarifarios (Las Condes)'!$A:$A,0)),H2529&lt;=1000,INDEX('Pliegos Tarifarios (Las Condes)'!$H:$H,MATCH($B2529,'Pliegos Tarifarios (Las Condes)'!$A:$A,0)),H2529&lt;=5000,INDEX('Pliegos Tarifarios (Las Condes)'!$I:$I,MATCH($B2529,'Pliegos Tarifarios (Las Condes)'!$A:$A,0)),H2529&gt;5000,INDEX('Pliegos Tarifarios (Las Condes)'!$J:$J,MATCH($B2529,'Pliegos Tarifarios (Las Condes)'!$A:$A,0)))/1.19</f>
        <v>1772.087519159664</v>
      </c>
      <c r="R2529" s="19">
        <f>INDEX('Pliegos Tarifarios (Las Condes)'!$K:$K,MATCH($B2529,'Pliegos Tarifarios (Las Condes)'!$A:$A,0))</f>
        <v>724.74800000000005</v>
      </c>
      <c r="S2529" s="21">
        <f t="shared" si="120"/>
        <v>138907.57279465965</v>
      </c>
      <c r="T2529" s="21">
        <f t="shared" si="121"/>
        <v>26392.438830985331</v>
      </c>
      <c r="U2529" s="19">
        <v>0</v>
      </c>
      <c r="V2529" s="21">
        <f t="shared" si="122"/>
        <v>165300.01162564498</v>
      </c>
    </row>
    <row r="2530" spans="1:22" x14ac:dyDescent="0.3">
      <c r="A2530" s="7" t="s">
        <v>145</v>
      </c>
      <c r="B2530" s="7">
        <v>6</v>
      </c>
      <c r="C2530" s="8" t="s">
        <v>186</v>
      </c>
      <c r="D2530" s="7" t="s">
        <v>728</v>
      </c>
      <c r="E2530" s="7" t="s">
        <v>121</v>
      </c>
      <c r="F2530" s="8" t="s">
        <v>729</v>
      </c>
      <c r="G2530" s="7" t="s">
        <v>16</v>
      </c>
      <c r="H2530" s="9">
        <v>753.22479999999996</v>
      </c>
      <c r="I2530" s="9">
        <v>2.0821000000000001</v>
      </c>
      <c r="J2530" s="9">
        <v>2.0821000000000001</v>
      </c>
      <c r="K2530" s="10">
        <v>1</v>
      </c>
      <c r="L2530" s="9">
        <v>24.3</v>
      </c>
      <c r="M2530" s="19">
        <f>H2530*INDEX('Pliegos Tarifarios (Las Condes)'!$B:$B,MATCH($B2530,'Pliegos Tarifarios (Las Condes)'!$A:$A,0))</f>
        <v>89511.728782399994</v>
      </c>
      <c r="N2530" s="19">
        <f>I2530*INDEX('Pliegos Tarifarios (Las Condes)'!$C:$C,MATCH($B2530,'Pliegos Tarifarios (Las Condes)'!$A:$A,0))</f>
        <v>7205.2215655</v>
      </c>
      <c r="O2530" s="19">
        <f>J2530*INDEX('Pliegos Tarifarios (Las Condes)'!$D:$D,MATCH($B2530,'Pliegos Tarifarios (Las Condes)'!$A:$A,0))</f>
        <v>29491.965830900001</v>
      </c>
      <c r="P2530" s="19">
        <f>H2530*INDEX('Pliegos Tarifarios (Las Condes)'!$E:$E,MATCH($B2530,'Pliegos Tarifarios (Las Condes)'!$A:$A,0))</f>
        <v>9740.7031136000005</v>
      </c>
      <c r="Q2530" s="19" cm="1">
        <f t="array" ref="Q2530">H2530*_xlfn.IFS(H2530&lt;=350,INDEX('Pliegos Tarifarios (Las Condes)'!$F:$F,MATCH($B2530,'Pliegos Tarifarios (Las Condes)'!$A:$A,0)),H2530&lt;=500,INDEX('Pliegos Tarifarios (Las Condes)'!$G:$G,MATCH($B2530,'Pliegos Tarifarios (Las Condes)'!$A:$A,0)),H2530&lt;=1000,INDEX('Pliegos Tarifarios (Las Condes)'!$H:$H,MATCH($B2530,'Pliegos Tarifarios (Las Condes)'!$A:$A,0)),H2530&lt;=5000,INDEX('Pliegos Tarifarios (Las Condes)'!$I:$I,MATCH($B2530,'Pliegos Tarifarios (Las Condes)'!$A:$A,0)),H2530&gt;5000,INDEX('Pliegos Tarifarios (Las Condes)'!$J:$J,MATCH($B2530,'Pliegos Tarifarios (Las Condes)'!$A:$A,0)))/1.19</f>
        <v>1766.5969889075632</v>
      </c>
      <c r="R2530" s="19">
        <f>INDEX('Pliegos Tarifarios (Las Condes)'!$K:$K,MATCH($B2530,'Pliegos Tarifarios (Las Condes)'!$A:$A,0))</f>
        <v>724.74800000000005</v>
      </c>
      <c r="S2530" s="21">
        <f t="shared" si="120"/>
        <v>138440.96428130753</v>
      </c>
      <c r="T2530" s="21">
        <f t="shared" si="121"/>
        <v>26303.783213448431</v>
      </c>
      <c r="U2530" s="19">
        <v>0</v>
      </c>
      <c r="V2530" s="21">
        <f t="shared" si="122"/>
        <v>164744.74749475595</v>
      </c>
    </row>
    <row r="2531" spans="1:22" x14ac:dyDescent="0.3">
      <c r="A2531" s="7" t="s">
        <v>145</v>
      </c>
      <c r="B2531" s="7">
        <v>6</v>
      </c>
      <c r="C2531" s="8" t="s">
        <v>186</v>
      </c>
      <c r="D2531" s="7" t="s">
        <v>730</v>
      </c>
      <c r="E2531" s="7" t="s">
        <v>121</v>
      </c>
      <c r="F2531" s="8" t="s">
        <v>731</v>
      </c>
      <c r="G2531" s="7" t="s">
        <v>16</v>
      </c>
      <c r="H2531" s="9">
        <v>753.75070000000005</v>
      </c>
      <c r="I2531" s="9">
        <v>2.1640999999999999</v>
      </c>
      <c r="J2531" s="9">
        <v>2.0758000000000001</v>
      </c>
      <c r="K2531" s="10">
        <v>0.95919781895476186</v>
      </c>
      <c r="L2531" s="9">
        <v>24.31</v>
      </c>
      <c r="M2531" s="19">
        <f>H2531*INDEX('Pliegos Tarifarios (Las Condes)'!$B:$B,MATCH($B2531,'Pliegos Tarifarios (Las Condes)'!$A:$A,0))</f>
        <v>89574.225686599995</v>
      </c>
      <c r="N2531" s="19">
        <f>I2531*INDEX('Pliegos Tarifarios (Las Condes)'!$C:$C,MATCH($B2531,'Pliegos Tarifarios (Las Condes)'!$A:$A,0))</f>
        <v>7488.9870754999993</v>
      </c>
      <c r="O2531" s="19">
        <f>J2531*INDEX('Pliegos Tarifarios (Las Condes)'!$D:$D,MATCH($B2531,'Pliegos Tarifarios (Las Condes)'!$A:$A,0))</f>
        <v>29402.729298200004</v>
      </c>
      <c r="P2531" s="19">
        <f>H2531*INDEX('Pliegos Tarifarios (Las Condes)'!$E:$E,MATCH($B2531,'Pliegos Tarifarios (Las Condes)'!$A:$A,0))</f>
        <v>9747.5040524000015</v>
      </c>
      <c r="Q2531" s="19" cm="1">
        <f t="array" ref="Q2531">H2531*_xlfn.IFS(H2531&lt;=350,INDEX('Pliegos Tarifarios (Las Condes)'!$F:$F,MATCH($B2531,'Pliegos Tarifarios (Las Condes)'!$A:$A,0)),H2531&lt;=500,INDEX('Pliegos Tarifarios (Las Condes)'!$G:$G,MATCH($B2531,'Pliegos Tarifarios (Las Condes)'!$A:$A,0)),H2531&lt;=1000,INDEX('Pliegos Tarifarios (Las Condes)'!$H:$H,MATCH($B2531,'Pliegos Tarifarios (Las Condes)'!$A:$A,0)),H2531&lt;=5000,INDEX('Pliegos Tarifarios (Las Condes)'!$I:$I,MATCH($B2531,'Pliegos Tarifarios (Las Condes)'!$A:$A,0)),H2531&gt;5000,INDEX('Pliegos Tarifarios (Las Condes)'!$J:$J,MATCH($B2531,'Pliegos Tarifarios (Las Condes)'!$A:$A,0)))/1.19</f>
        <v>1767.8304232773112</v>
      </c>
      <c r="R2531" s="19">
        <f>INDEX('Pliegos Tarifarios (Las Condes)'!$K:$K,MATCH($B2531,'Pliegos Tarifarios (Las Condes)'!$A:$A,0))</f>
        <v>724.74800000000005</v>
      </c>
      <c r="S2531" s="21">
        <f t="shared" si="120"/>
        <v>138706.02453597731</v>
      </c>
      <c r="T2531" s="21">
        <f t="shared" si="121"/>
        <v>26354.144661835689</v>
      </c>
      <c r="U2531" s="19">
        <v>0</v>
      </c>
      <c r="V2531" s="21">
        <f t="shared" si="122"/>
        <v>165060.169197813</v>
      </c>
    </row>
    <row r="2532" spans="1:22" x14ac:dyDescent="0.3">
      <c r="A2532" s="7" t="s">
        <v>145</v>
      </c>
      <c r="B2532" s="7">
        <v>6</v>
      </c>
      <c r="C2532" s="8" t="s">
        <v>186</v>
      </c>
      <c r="D2532" s="7" t="s">
        <v>732</v>
      </c>
      <c r="E2532" s="7" t="s">
        <v>121</v>
      </c>
      <c r="F2532" s="8" t="s">
        <v>733</v>
      </c>
      <c r="G2532" s="7" t="s">
        <v>16</v>
      </c>
      <c r="H2532" s="9">
        <v>754.68089999999995</v>
      </c>
      <c r="I2532" s="9">
        <v>2.0983999999999998</v>
      </c>
      <c r="J2532" s="9">
        <v>2.0859000000000001</v>
      </c>
      <c r="K2532" s="10">
        <v>0.99404308044224188</v>
      </c>
      <c r="L2532" s="9">
        <v>24.34</v>
      </c>
      <c r="M2532" s="19">
        <f>H2532*INDEX('Pliegos Tarifarios (Las Condes)'!$B:$B,MATCH($B2532,'Pliegos Tarifarios (Las Condes)'!$A:$A,0))</f>
        <v>89684.76879419999</v>
      </c>
      <c r="N2532" s="19">
        <f>I2532*INDEX('Pliegos Tarifarios (Las Condes)'!$C:$C,MATCH($B2532,'Pliegos Tarifarios (Las Condes)'!$A:$A,0))</f>
        <v>7261.6286119999986</v>
      </c>
      <c r="O2532" s="19">
        <f>J2532*INDEX('Pliegos Tarifarios (Las Condes)'!$D:$D,MATCH($B2532,'Pliegos Tarifarios (Las Condes)'!$A:$A,0))</f>
        <v>29545.791041100001</v>
      </c>
      <c r="P2532" s="19">
        <f>H2532*INDEX('Pliegos Tarifarios (Las Condes)'!$E:$E,MATCH($B2532,'Pliegos Tarifarios (Las Condes)'!$A:$A,0))</f>
        <v>9759.5333988000002</v>
      </c>
      <c r="Q2532" s="19" cm="1">
        <f t="array" ref="Q2532">H2532*_xlfn.IFS(H2532&lt;=350,INDEX('Pliegos Tarifarios (Las Condes)'!$F:$F,MATCH($B2532,'Pliegos Tarifarios (Las Condes)'!$A:$A,0)),H2532&lt;=500,INDEX('Pliegos Tarifarios (Las Condes)'!$G:$G,MATCH($B2532,'Pliegos Tarifarios (Las Condes)'!$A:$A,0)),H2532&lt;=1000,INDEX('Pliegos Tarifarios (Las Condes)'!$H:$H,MATCH($B2532,'Pliegos Tarifarios (Las Condes)'!$A:$A,0)),H2532&lt;=5000,INDEX('Pliegos Tarifarios (Las Condes)'!$I:$I,MATCH($B2532,'Pliegos Tarifarios (Las Condes)'!$A:$A,0)),H2532&gt;5000,INDEX('Pliegos Tarifarios (Las Condes)'!$J:$J,MATCH($B2532,'Pliegos Tarifarios (Las Condes)'!$A:$A,0)))/1.19</f>
        <v>1770.0120940336135</v>
      </c>
      <c r="R2532" s="19">
        <f>INDEX('Pliegos Tarifarios (Las Condes)'!$K:$K,MATCH($B2532,'Pliegos Tarifarios (Las Condes)'!$A:$A,0))</f>
        <v>724.74800000000005</v>
      </c>
      <c r="S2532" s="21">
        <f t="shared" si="120"/>
        <v>138746.48194013361</v>
      </c>
      <c r="T2532" s="21">
        <f t="shared" si="121"/>
        <v>26361.831568625388</v>
      </c>
      <c r="U2532" s="19">
        <v>0</v>
      </c>
      <c r="V2532" s="21">
        <f t="shared" si="122"/>
        <v>165108.31350875899</v>
      </c>
    </row>
    <row r="2533" spans="1:22" x14ac:dyDescent="0.3">
      <c r="A2533" s="7" t="s">
        <v>145</v>
      </c>
      <c r="B2533" s="7">
        <v>6</v>
      </c>
      <c r="C2533" s="8" t="s">
        <v>186</v>
      </c>
      <c r="D2533" s="7" t="s">
        <v>734</v>
      </c>
      <c r="E2533" s="7" t="s">
        <v>121</v>
      </c>
      <c r="F2533" s="8" t="s">
        <v>735</v>
      </c>
      <c r="G2533" s="7" t="s">
        <v>16</v>
      </c>
      <c r="H2533" s="9">
        <v>755.08150000000001</v>
      </c>
      <c r="I2533" s="9">
        <v>2.1185999999999998</v>
      </c>
      <c r="J2533" s="9">
        <v>2.0381999999999998</v>
      </c>
      <c r="K2533" s="10">
        <v>0.96205041064854147</v>
      </c>
      <c r="L2533" s="9">
        <v>24.36</v>
      </c>
      <c r="M2533" s="19">
        <f>H2533*INDEX('Pliegos Tarifarios (Las Condes)'!$B:$B,MATCH($B2533,'Pliegos Tarifarios (Las Condes)'!$A:$A,0))</f>
        <v>89732.375296999991</v>
      </c>
      <c r="N2533" s="19">
        <f>I2533*INDEX('Pliegos Tarifarios (Las Condes)'!$C:$C,MATCH($B2533,'Pliegos Tarifarios (Las Condes)'!$A:$A,0))</f>
        <v>7331.5318229999993</v>
      </c>
      <c r="O2533" s="19">
        <f>J2533*INDEX('Pliegos Tarifarios (Las Condes)'!$D:$D,MATCH($B2533,'Pliegos Tarifarios (Las Condes)'!$A:$A,0))</f>
        <v>28870.143007799998</v>
      </c>
      <c r="P2533" s="19">
        <f>H2533*INDEX('Pliegos Tarifarios (Las Condes)'!$E:$E,MATCH($B2533,'Pliegos Tarifarios (Las Condes)'!$A:$A,0))</f>
        <v>9764.7139580000003</v>
      </c>
      <c r="Q2533" s="19" cm="1">
        <f t="array" ref="Q2533">H2533*_xlfn.IFS(H2533&lt;=350,INDEX('Pliegos Tarifarios (Las Condes)'!$F:$F,MATCH($B2533,'Pliegos Tarifarios (Las Condes)'!$A:$A,0)),H2533&lt;=500,INDEX('Pliegos Tarifarios (Las Condes)'!$G:$G,MATCH($B2533,'Pliegos Tarifarios (Las Condes)'!$A:$A,0)),H2533&lt;=1000,INDEX('Pliegos Tarifarios (Las Condes)'!$H:$H,MATCH($B2533,'Pliegos Tarifarios (Las Condes)'!$A:$A,0)),H2533&lt;=5000,INDEX('Pliegos Tarifarios (Las Condes)'!$I:$I,MATCH($B2533,'Pliegos Tarifarios (Las Condes)'!$A:$A,0)),H2533&gt;5000,INDEX('Pliegos Tarifarios (Las Condes)'!$J:$J,MATCH($B2533,'Pliegos Tarifarios (Las Condes)'!$A:$A,0)))/1.19</f>
        <v>1770.9516525210088</v>
      </c>
      <c r="R2533" s="19">
        <f>INDEX('Pliegos Tarifarios (Las Condes)'!$K:$K,MATCH($B2533,'Pliegos Tarifarios (Las Condes)'!$A:$A,0))</f>
        <v>724.74800000000005</v>
      </c>
      <c r="S2533" s="21">
        <f t="shared" si="120"/>
        <v>138194.46373832098</v>
      </c>
      <c r="T2533" s="21">
        <f t="shared" si="121"/>
        <v>26256.948110280988</v>
      </c>
      <c r="U2533" s="19">
        <v>0</v>
      </c>
      <c r="V2533" s="21">
        <f t="shared" si="122"/>
        <v>164451.41184860197</v>
      </c>
    </row>
    <row r="2534" spans="1:22" x14ac:dyDescent="0.3">
      <c r="A2534" s="7" t="s">
        <v>145</v>
      </c>
      <c r="B2534" s="7">
        <v>6</v>
      </c>
      <c r="C2534" s="8" t="s">
        <v>186</v>
      </c>
      <c r="D2534" s="7" t="s">
        <v>736</v>
      </c>
      <c r="E2534" s="7" t="s">
        <v>121</v>
      </c>
      <c r="F2534" s="8" t="s">
        <v>737</v>
      </c>
      <c r="G2534" s="7" t="s">
        <v>16</v>
      </c>
      <c r="H2534" s="9">
        <v>755.66390000000001</v>
      </c>
      <c r="I2534" s="9">
        <v>2.0998000000000001</v>
      </c>
      <c r="J2534" s="9">
        <v>2.0468999999999999</v>
      </c>
      <c r="K2534" s="10">
        <v>0.97480712448804641</v>
      </c>
      <c r="L2534" s="9">
        <v>24.38</v>
      </c>
      <c r="M2534" s="19">
        <f>H2534*INDEX('Pliegos Tarifarios (Las Condes)'!$B:$B,MATCH($B2534,'Pliegos Tarifarios (Las Condes)'!$A:$A,0))</f>
        <v>89801.586548199994</v>
      </c>
      <c r="N2534" s="19">
        <f>I2534*INDEX('Pliegos Tarifarios (Las Condes)'!$C:$C,MATCH($B2534,'Pliegos Tarifarios (Las Condes)'!$A:$A,0))</f>
        <v>7266.4733889999998</v>
      </c>
      <c r="O2534" s="19">
        <f>J2534*INDEX('Pliegos Tarifarios (Las Condes)'!$D:$D,MATCH($B2534,'Pliegos Tarifarios (Las Condes)'!$A:$A,0))</f>
        <v>28993.374410100001</v>
      </c>
      <c r="P2534" s="19">
        <f>H2534*INDEX('Pliegos Tarifarios (Las Condes)'!$E:$E,MATCH($B2534,'Pliegos Tarifarios (Las Condes)'!$A:$A,0))</f>
        <v>9772.2455547999998</v>
      </c>
      <c r="Q2534" s="19" cm="1">
        <f t="array" ref="Q2534">H2534*_xlfn.IFS(H2534&lt;=350,INDEX('Pliegos Tarifarios (Las Condes)'!$F:$F,MATCH($B2534,'Pliegos Tarifarios (Las Condes)'!$A:$A,0)),H2534&lt;=500,INDEX('Pliegos Tarifarios (Las Condes)'!$G:$G,MATCH($B2534,'Pliegos Tarifarios (Las Condes)'!$A:$A,0)),H2534&lt;=1000,INDEX('Pliegos Tarifarios (Las Condes)'!$H:$H,MATCH($B2534,'Pliegos Tarifarios (Las Condes)'!$A:$A,0)),H2534&lt;=5000,INDEX('Pliegos Tarifarios (Las Condes)'!$I:$I,MATCH($B2534,'Pliegos Tarifarios (Las Condes)'!$A:$A,0)),H2534&gt;5000,INDEX('Pliegos Tarifarios (Las Condes)'!$J:$J,MATCH($B2534,'Pliegos Tarifarios (Las Condes)'!$A:$A,0)))/1.19</f>
        <v>1772.3176007563027</v>
      </c>
      <c r="R2534" s="19">
        <f>INDEX('Pliegos Tarifarios (Las Condes)'!$K:$K,MATCH($B2534,'Pliegos Tarifarios (Las Condes)'!$A:$A,0))</f>
        <v>724.74800000000005</v>
      </c>
      <c r="S2534" s="21">
        <f t="shared" si="120"/>
        <v>138330.7455028563</v>
      </c>
      <c r="T2534" s="21">
        <f t="shared" si="121"/>
        <v>26282.841645542696</v>
      </c>
      <c r="U2534" s="19">
        <v>0</v>
      </c>
      <c r="V2534" s="21">
        <f t="shared" si="122"/>
        <v>164613.587148399</v>
      </c>
    </row>
    <row r="2535" spans="1:22" x14ac:dyDescent="0.3">
      <c r="A2535" s="7" t="s">
        <v>145</v>
      </c>
      <c r="B2535" s="7">
        <v>6</v>
      </c>
      <c r="C2535" s="8" t="s">
        <v>186</v>
      </c>
      <c r="D2535" s="7" t="s">
        <v>738</v>
      </c>
      <c r="E2535" s="7" t="s">
        <v>121</v>
      </c>
      <c r="F2535" s="8" t="s">
        <v>739</v>
      </c>
      <c r="G2535" s="7" t="s">
        <v>16</v>
      </c>
      <c r="H2535" s="9">
        <v>754.32740000000001</v>
      </c>
      <c r="I2535" s="9">
        <v>2.1368999999999998</v>
      </c>
      <c r="J2535" s="9">
        <v>2.1070000000000002</v>
      </c>
      <c r="K2535" s="10">
        <v>0.98600776826243641</v>
      </c>
      <c r="L2535" s="9">
        <v>24.33</v>
      </c>
      <c r="M2535" s="19">
        <f>H2535*INDEX('Pliegos Tarifarios (Las Condes)'!$B:$B,MATCH($B2535,'Pliegos Tarifarios (Las Condes)'!$A:$A,0))</f>
        <v>89642.7595612</v>
      </c>
      <c r="N2535" s="19">
        <f>I2535*INDEX('Pliegos Tarifarios (Las Condes)'!$C:$C,MATCH($B2535,'Pliegos Tarifarios (Las Condes)'!$A:$A,0))</f>
        <v>7394.8599794999991</v>
      </c>
      <c r="O2535" s="19">
        <f>J2535*INDEX('Pliegos Tarifarios (Las Condes)'!$D:$D,MATCH($B2535,'Pliegos Tarifarios (Las Condes)'!$A:$A,0))</f>
        <v>29844.662603000004</v>
      </c>
      <c r="P2535" s="19">
        <f>H2535*INDEX('Pliegos Tarifarios (Las Condes)'!$E:$E,MATCH($B2535,'Pliegos Tarifarios (Las Condes)'!$A:$A,0))</f>
        <v>9754.9619368000003</v>
      </c>
      <c r="Q2535" s="19" cm="1">
        <f t="array" ref="Q2535">H2535*_xlfn.IFS(H2535&lt;=350,INDEX('Pliegos Tarifarios (Las Condes)'!$F:$F,MATCH($B2535,'Pliegos Tarifarios (Las Condes)'!$A:$A,0)),H2535&lt;=500,INDEX('Pliegos Tarifarios (Las Condes)'!$G:$G,MATCH($B2535,'Pliegos Tarifarios (Las Condes)'!$A:$A,0)),H2535&lt;=1000,INDEX('Pliegos Tarifarios (Las Condes)'!$H:$H,MATCH($B2535,'Pliegos Tarifarios (Las Condes)'!$A:$A,0)),H2535&lt;=5000,INDEX('Pliegos Tarifarios (Las Condes)'!$I:$I,MATCH($B2535,'Pliegos Tarifarios (Las Condes)'!$A:$A,0)),H2535&gt;5000,INDEX('Pliegos Tarifarios (Las Condes)'!$J:$J,MATCH($B2535,'Pliegos Tarifarios (Las Condes)'!$A:$A,0)))/1.19</f>
        <v>1769.1830028571433</v>
      </c>
      <c r="R2535" s="19">
        <f>INDEX('Pliegos Tarifarios (Las Condes)'!$K:$K,MATCH($B2535,'Pliegos Tarifarios (Las Condes)'!$A:$A,0))</f>
        <v>724.74800000000005</v>
      </c>
      <c r="S2535" s="21">
        <f t="shared" si="120"/>
        <v>139131.17508335714</v>
      </c>
      <c r="T2535" s="21">
        <f t="shared" si="121"/>
        <v>26434.923265837857</v>
      </c>
      <c r="U2535" s="19">
        <v>0</v>
      </c>
      <c r="V2535" s="21">
        <f t="shared" si="122"/>
        <v>165566.098349195</v>
      </c>
    </row>
    <row r="2536" spans="1:22" x14ac:dyDescent="0.3">
      <c r="A2536" s="7" t="s">
        <v>145</v>
      </c>
      <c r="B2536" s="7">
        <v>6</v>
      </c>
      <c r="C2536" s="8" t="s">
        <v>186</v>
      </c>
      <c r="D2536" s="7" t="s">
        <v>740</v>
      </c>
      <c r="E2536" s="7" t="s">
        <v>121</v>
      </c>
      <c r="F2536" s="8" t="s">
        <v>741</v>
      </c>
      <c r="G2536" s="7" t="s">
        <v>16</v>
      </c>
      <c r="H2536" s="9">
        <v>755.09079999999994</v>
      </c>
      <c r="I2536" s="9">
        <v>2.0979000000000001</v>
      </c>
      <c r="J2536" s="9">
        <v>2.0689000000000002</v>
      </c>
      <c r="K2536" s="10">
        <v>0.98617665284331957</v>
      </c>
      <c r="L2536" s="9">
        <v>24.36</v>
      </c>
      <c r="M2536" s="19">
        <f>H2536*INDEX('Pliegos Tarifarios (Las Condes)'!$B:$B,MATCH($B2536,'Pliegos Tarifarios (Las Condes)'!$A:$A,0))</f>
        <v>89733.48049039999</v>
      </c>
      <c r="N2536" s="19">
        <f>I2536*INDEX('Pliegos Tarifarios (Las Condes)'!$C:$C,MATCH($B2536,'Pliegos Tarifarios (Las Condes)'!$A:$A,0))</f>
        <v>7259.8983344999997</v>
      </c>
      <c r="O2536" s="19">
        <f>J2536*INDEX('Pliegos Tarifarios (Las Condes)'!$D:$D,MATCH($B2536,'Pliegos Tarifarios (Las Condes)'!$A:$A,0))</f>
        <v>29304.994048100005</v>
      </c>
      <c r="P2536" s="19">
        <f>H2536*INDEX('Pliegos Tarifarios (Las Condes)'!$E:$E,MATCH($B2536,'Pliegos Tarifarios (Las Condes)'!$A:$A,0))</f>
        <v>9764.8342255999996</v>
      </c>
      <c r="Q2536" s="19" cm="1">
        <f t="array" ref="Q2536">H2536*_xlfn.IFS(H2536&lt;=350,INDEX('Pliegos Tarifarios (Las Condes)'!$F:$F,MATCH($B2536,'Pliegos Tarifarios (Las Condes)'!$A:$A,0)),H2536&lt;=500,INDEX('Pliegos Tarifarios (Las Condes)'!$G:$G,MATCH($B2536,'Pliegos Tarifarios (Las Condes)'!$A:$A,0)),H2536&lt;=1000,INDEX('Pliegos Tarifarios (Las Condes)'!$H:$H,MATCH($B2536,'Pliegos Tarifarios (Las Condes)'!$A:$A,0)),H2536&lt;=5000,INDEX('Pliegos Tarifarios (Las Condes)'!$I:$I,MATCH($B2536,'Pliegos Tarifarios (Las Condes)'!$A:$A,0)),H2536&gt;5000,INDEX('Pliegos Tarifarios (Las Condes)'!$J:$J,MATCH($B2536,'Pliegos Tarifarios (Las Condes)'!$A:$A,0)))/1.19</f>
        <v>1770.9734645378155</v>
      </c>
      <c r="R2536" s="19">
        <f>INDEX('Pliegos Tarifarios (Las Condes)'!$K:$K,MATCH($B2536,'Pliegos Tarifarios (Las Condes)'!$A:$A,0))</f>
        <v>724.74800000000005</v>
      </c>
      <c r="S2536" s="21">
        <f t="shared" si="120"/>
        <v>138558.9285631378</v>
      </c>
      <c r="T2536" s="21">
        <f t="shared" si="121"/>
        <v>26326.196426996183</v>
      </c>
      <c r="U2536" s="19">
        <v>0</v>
      </c>
      <c r="V2536" s="21">
        <f t="shared" si="122"/>
        <v>164885.12499013398</v>
      </c>
    </row>
    <row r="2537" spans="1:22" x14ac:dyDescent="0.3">
      <c r="A2537" s="7" t="s">
        <v>145</v>
      </c>
      <c r="B2537" s="7">
        <v>6</v>
      </c>
      <c r="C2537" s="8" t="s">
        <v>186</v>
      </c>
      <c r="D2537" s="7" t="s">
        <v>742</v>
      </c>
      <c r="E2537" s="7" t="s">
        <v>121</v>
      </c>
      <c r="F2537" s="8" t="s">
        <v>743</v>
      </c>
      <c r="G2537" s="7" t="s">
        <v>16</v>
      </c>
      <c r="H2537" s="9">
        <v>753.89359999999999</v>
      </c>
      <c r="I2537" s="9">
        <v>2.1124000000000001</v>
      </c>
      <c r="J2537" s="9">
        <v>2.1038999999999999</v>
      </c>
      <c r="K2537" s="10">
        <v>0.9959761408824086</v>
      </c>
      <c r="L2537" s="9">
        <v>24.32</v>
      </c>
      <c r="M2537" s="19">
        <f>H2537*INDEX('Pliegos Tarifarios (Las Condes)'!$B:$B,MATCH($B2537,'Pliegos Tarifarios (Las Condes)'!$A:$A,0))</f>
        <v>89591.207636799998</v>
      </c>
      <c r="N2537" s="19">
        <f>I2537*INDEX('Pliegos Tarifarios (Las Condes)'!$C:$C,MATCH($B2537,'Pliegos Tarifarios (Las Condes)'!$A:$A,0))</f>
        <v>7310.0763820000002</v>
      </c>
      <c r="O2537" s="19">
        <f>J2537*INDEX('Pliegos Tarifarios (Las Condes)'!$D:$D,MATCH($B2537,'Pliegos Tarifarios (Las Condes)'!$A:$A,0))</f>
        <v>29800.752563099999</v>
      </c>
      <c r="P2537" s="19">
        <f>H2537*INDEX('Pliegos Tarifarios (Las Condes)'!$E:$E,MATCH($B2537,'Pliegos Tarifarios (Las Condes)'!$A:$A,0))</f>
        <v>9749.3520351999996</v>
      </c>
      <c r="Q2537" s="19" cm="1">
        <f t="array" ref="Q2537">H2537*_xlfn.IFS(H2537&lt;=350,INDEX('Pliegos Tarifarios (Las Condes)'!$F:$F,MATCH($B2537,'Pliegos Tarifarios (Las Condes)'!$A:$A,0)),H2537&lt;=500,INDEX('Pliegos Tarifarios (Las Condes)'!$G:$G,MATCH($B2537,'Pliegos Tarifarios (Las Condes)'!$A:$A,0)),H2537&lt;=1000,INDEX('Pliegos Tarifarios (Las Condes)'!$H:$H,MATCH($B2537,'Pliegos Tarifarios (Las Condes)'!$A:$A,0)),H2537&lt;=5000,INDEX('Pliegos Tarifarios (Las Condes)'!$I:$I,MATCH($B2537,'Pliegos Tarifarios (Las Condes)'!$A:$A,0)),H2537&gt;5000,INDEX('Pliegos Tarifarios (Las Condes)'!$J:$J,MATCH($B2537,'Pliegos Tarifarios (Las Condes)'!$A:$A,0)))/1.19</f>
        <v>1768.1655778151264</v>
      </c>
      <c r="R2537" s="19">
        <f>INDEX('Pliegos Tarifarios (Las Condes)'!$K:$K,MATCH($B2537,'Pliegos Tarifarios (Las Condes)'!$A:$A,0))</f>
        <v>724.74800000000005</v>
      </c>
      <c r="S2537" s="21">
        <f t="shared" si="120"/>
        <v>138944.3021949151</v>
      </c>
      <c r="T2537" s="21">
        <f t="shared" si="121"/>
        <v>26399.41741703387</v>
      </c>
      <c r="U2537" s="19">
        <v>0</v>
      </c>
      <c r="V2537" s="21">
        <f t="shared" si="122"/>
        <v>165343.71961194897</v>
      </c>
    </row>
    <row r="2538" spans="1:22" x14ac:dyDescent="0.3">
      <c r="A2538" s="7" t="s">
        <v>145</v>
      </c>
      <c r="B2538" s="7">
        <v>6</v>
      </c>
      <c r="C2538" s="8" t="s">
        <v>186</v>
      </c>
      <c r="D2538" s="7" t="s">
        <v>744</v>
      </c>
      <c r="E2538" s="7" t="s">
        <v>121</v>
      </c>
      <c r="F2538" s="8" t="s">
        <v>745</v>
      </c>
      <c r="G2538" s="7" t="s">
        <v>16</v>
      </c>
      <c r="H2538" s="9">
        <v>756.32180000000005</v>
      </c>
      <c r="I2538" s="9">
        <v>2.1667000000000001</v>
      </c>
      <c r="J2538" s="9">
        <v>2.1484000000000001</v>
      </c>
      <c r="K2538" s="10">
        <v>0.99155397609267548</v>
      </c>
      <c r="L2538" s="9">
        <v>24.4</v>
      </c>
      <c r="M2538" s="19">
        <f>H2538*INDEX('Pliegos Tarifarios (Las Condes)'!$B:$B,MATCH($B2538,'Pliegos Tarifarios (Las Condes)'!$A:$A,0))</f>
        <v>89879.770068400001</v>
      </c>
      <c r="N2538" s="19">
        <f>I2538*INDEX('Pliegos Tarifarios (Las Condes)'!$C:$C,MATCH($B2538,'Pliegos Tarifarios (Las Condes)'!$A:$A,0))</f>
        <v>7497.9845184999995</v>
      </c>
      <c r="O2538" s="19">
        <f>J2538*INDEX('Pliegos Tarifarios (Las Condes)'!$D:$D,MATCH($B2538,'Pliegos Tarifarios (Las Condes)'!$A:$A,0))</f>
        <v>30431.074103600004</v>
      </c>
      <c r="P2538" s="19">
        <f>H2538*INDEX('Pliegos Tarifarios (Las Condes)'!$E:$E,MATCH($B2538,'Pliegos Tarifarios (Las Condes)'!$A:$A,0))</f>
        <v>9780.7535176000001</v>
      </c>
      <c r="Q2538" s="19" cm="1">
        <f t="array" ref="Q2538">H2538*_xlfn.IFS(H2538&lt;=350,INDEX('Pliegos Tarifarios (Las Condes)'!$F:$F,MATCH($B2538,'Pliegos Tarifarios (Las Condes)'!$A:$A,0)),H2538&lt;=500,INDEX('Pliegos Tarifarios (Las Condes)'!$G:$G,MATCH($B2538,'Pliegos Tarifarios (Las Condes)'!$A:$A,0)),H2538&lt;=1000,INDEX('Pliegos Tarifarios (Las Condes)'!$H:$H,MATCH($B2538,'Pliegos Tarifarios (Las Condes)'!$A:$A,0)),H2538&lt;=5000,INDEX('Pliegos Tarifarios (Las Condes)'!$I:$I,MATCH($B2538,'Pliegos Tarifarios (Las Condes)'!$A:$A,0)),H2538&gt;5000,INDEX('Pliegos Tarifarios (Las Condes)'!$J:$J,MATCH($B2538,'Pliegos Tarifarios (Las Condes)'!$A:$A,0)))/1.19</f>
        <v>1773.8606250420173</v>
      </c>
      <c r="R2538" s="19">
        <f>INDEX('Pliegos Tarifarios (Las Condes)'!$K:$K,MATCH($B2538,'Pliegos Tarifarios (Las Condes)'!$A:$A,0))</f>
        <v>724.74800000000005</v>
      </c>
      <c r="S2538" s="21">
        <f t="shared" si="120"/>
        <v>140088.19083314203</v>
      </c>
      <c r="T2538" s="21">
        <f t="shared" si="121"/>
        <v>26616.756258296984</v>
      </c>
      <c r="U2538" s="19">
        <v>0</v>
      </c>
      <c r="V2538" s="21">
        <f t="shared" si="122"/>
        <v>166704.94709143901</v>
      </c>
    </row>
    <row r="2539" spans="1:22" x14ac:dyDescent="0.3">
      <c r="A2539" s="7" t="s">
        <v>145</v>
      </c>
      <c r="B2539" s="7">
        <v>6</v>
      </c>
      <c r="C2539" s="8" t="s">
        <v>186</v>
      </c>
      <c r="D2539" s="7" t="s">
        <v>746</v>
      </c>
      <c r="E2539" s="7" t="s">
        <v>121</v>
      </c>
      <c r="F2539" s="8" t="s">
        <v>747</v>
      </c>
      <c r="G2539" s="7" t="s">
        <v>16</v>
      </c>
      <c r="H2539" s="9">
        <v>753.37469999999996</v>
      </c>
      <c r="I2539" s="9">
        <v>2.1713</v>
      </c>
      <c r="J2539" s="9">
        <v>2.1032999999999999</v>
      </c>
      <c r="K2539" s="10">
        <v>0.96868235619214293</v>
      </c>
      <c r="L2539" s="9">
        <v>24.3</v>
      </c>
      <c r="M2539" s="19">
        <f>H2539*INDEX('Pliegos Tarifarios (Las Condes)'!$B:$B,MATCH($B2539,'Pliegos Tarifarios (Las Condes)'!$A:$A,0))</f>
        <v>89529.54259859999</v>
      </c>
      <c r="N2539" s="19">
        <f>I2539*INDEX('Pliegos Tarifarios (Las Condes)'!$C:$C,MATCH($B2539,'Pliegos Tarifarios (Las Condes)'!$A:$A,0))</f>
        <v>7513.9030714999999</v>
      </c>
      <c r="O2539" s="19">
        <f>J2539*INDEX('Pliegos Tarifarios (Las Condes)'!$D:$D,MATCH($B2539,'Pliegos Tarifarios (Las Condes)'!$A:$A,0))</f>
        <v>29792.253845700001</v>
      </c>
      <c r="P2539" s="19">
        <f>H2539*INDEX('Pliegos Tarifarios (Las Condes)'!$E:$E,MATCH($B2539,'Pliegos Tarifarios (Las Condes)'!$A:$A,0))</f>
        <v>9742.6416203999997</v>
      </c>
      <c r="Q2539" s="19" cm="1">
        <f t="array" ref="Q2539">H2539*_xlfn.IFS(H2539&lt;=350,INDEX('Pliegos Tarifarios (Las Condes)'!$F:$F,MATCH($B2539,'Pliegos Tarifarios (Las Condes)'!$A:$A,0)),H2539&lt;=500,INDEX('Pliegos Tarifarios (Las Condes)'!$G:$G,MATCH($B2539,'Pliegos Tarifarios (Las Condes)'!$A:$A,0)),H2539&lt;=1000,INDEX('Pliegos Tarifarios (Las Condes)'!$H:$H,MATCH($B2539,'Pliegos Tarifarios (Las Condes)'!$A:$A,0)),H2539&lt;=5000,INDEX('Pliegos Tarifarios (Las Condes)'!$I:$I,MATCH($B2539,'Pliegos Tarifarios (Las Condes)'!$A:$A,0)),H2539&gt;5000,INDEX('Pliegos Tarifarios (Las Condes)'!$J:$J,MATCH($B2539,'Pliegos Tarifarios (Las Condes)'!$A:$A,0)))/1.19</f>
        <v>1766.9485610924373</v>
      </c>
      <c r="R2539" s="19">
        <f>INDEX('Pliegos Tarifarios (Las Condes)'!$K:$K,MATCH($B2539,'Pliegos Tarifarios (Las Condes)'!$A:$A,0))</f>
        <v>724.74800000000005</v>
      </c>
      <c r="S2539" s="21">
        <f t="shared" si="120"/>
        <v>139070.03769729243</v>
      </c>
      <c r="T2539" s="21">
        <f t="shared" si="121"/>
        <v>26423.307162485562</v>
      </c>
      <c r="U2539" s="19">
        <v>0</v>
      </c>
      <c r="V2539" s="21">
        <f t="shared" si="122"/>
        <v>165493.34485977798</v>
      </c>
    </row>
    <row r="2540" spans="1:22" x14ac:dyDescent="0.3">
      <c r="A2540" s="7" t="s">
        <v>145</v>
      </c>
      <c r="B2540" s="7">
        <v>6</v>
      </c>
      <c r="C2540" s="8" t="s">
        <v>186</v>
      </c>
      <c r="D2540" s="7" t="s">
        <v>748</v>
      </c>
      <c r="E2540" s="7" t="s">
        <v>121</v>
      </c>
      <c r="F2540" s="8" t="s">
        <v>749</v>
      </c>
      <c r="G2540" s="7" t="s">
        <v>16</v>
      </c>
      <c r="H2540" s="9">
        <v>754.50800000000004</v>
      </c>
      <c r="I2540" s="9">
        <v>2.0998999999999999</v>
      </c>
      <c r="J2540" s="9">
        <v>2.0617999999999999</v>
      </c>
      <c r="K2540" s="10">
        <v>0.98185627887042237</v>
      </c>
      <c r="L2540" s="9">
        <v>24.34</v>
      </c>
      <c r="M2540" s="19">
        <f>H2540*INDEX('Pliegos Tarifarios (Las Condes)'!$B:$B,MATCH($B2540,'Pliegos Tarifarios (Las Condes)'!$A:$A,0))</f>
        <v>89664.221703999996</v>
      </c>
      <c r="N2540" s="19">
        <f>I2540*INDEX('Pliegos Tarifarios (Las Condes)'!$C:$C,MATCH($B2540,'Pliegos Tarifarios (Las Condes)'!$A:$A,0))</f>
        <v>7266.819444499999</v>
      </c>
      <c r="O2540" s="19">
        <f>J2540*INDEX('Pliegos Tarifarios (Las Condes)'!$D:$D,MATCH($B2540,'Pliegos Tarifarios (Las Condes)'!$A:$A,0))</f>
        <v>29204.425892199997</v>
      </c>
      <c r="P2540" s="19">
        <f>H2540*INDEX('Pliegos Tarifarios (Las Condes)'!$E:$E,MATCH($B2540,'Pliegos Tarifarios (Las Condes)'!$A:$A,0))</f>
        <v>9757.2974560000002</v>
      </c>
      <c r="Q2540" s="19" cm="1">
        <f t="array" ref="Q2540">H2540*_xlfn.IFS(H2540&lt;=350,INDEX('Pliegos Tarifarios (Las Condes)'!$F:$F,MATCH($B2540,'Pliegos Tarifarios (Las Condes)'!$A:$A,0)),H2540&lt;=500,INDEX('Pliegos Tarifarios (Las Condes)'!$G:$G,MATCH($B2540,'Pliegos Tarifarios (Las Condes)'!$A:$A,0)),H2540&lt;=1000,INDEX('Pliegos Tarifarios (Las Condes)'!$H:$H,MATCH($B2540,'Pliegos Tarifarios (Las Condes)'!$A:$A,0)),H2540&lt;=5000,INDEX('Pliegos Tarifarios (Las Condes)'!$I:$I,MATCH($B2540,'Pliegos Tarifarios (Las Condes)'!$A:$A,0)),H2540&gt;5000,INDEX('Pliegos Tarifarios (Las Condes)'!$J:$J,MATCH($B2540,'Pliegos Tarifarios (Las Condes)'!$A:$A,0)))/1.19</f>
        <v>1769.6065781512609</v>
      </c>
      <c r="R2540" s="19">
        <f>INDEX('Pliegos Tarifarios (Las Condes)'!$K:$K,MATCH($B2540,'Pliegos Tarifarios (Las Condes)'!$A:$A,0))</f>
        <v>724.74800000000005</v>
      </c>
      <c r="S2540" s="21">
        <f t="shared" si="120"/>
        <v>138387.11907485125</v>
      </c>
      <c r="T2540" s="21">
        <f t="shared" si="121"/>
        <v>26293.552624221738</v>
      </c>
      <c r="U2540" s="19">
        <v>0</v>
      </c>
      <c r="V2540" s="21">
        <f t="shared" si="122"/>
        <v>164680.67169907299</v>
      </c>
    </row>
    <row r="2541" spans="1:22" x14ac:dyDescent="0.3">
      <c r="A2541" s="7" t="s">
        <v>145</v>
      </c>
      <c r="B2541" s="7">
        <v>6</v>
      </c>
      <c r="C2541" s="8" t="s">
        <v>186</v>
      </c>
      <c r="D2541" s="7" t="s">
        <v>750</v>
      </c>
      <c r="E2541" s="7" t="s">
        <v>121</v>
      </c>
      <c r="F2541" s="8" t="s">
        <v>751</v>
      </c>
      <c r="G2541" s="7" t="s">
        <v>16</v>
      </c>
      <c r="H2541" s="9">
        <v>753.73059999999998</v>
      </c>
      <c r="I2541" s="9">
        <v>2.1025999999999998</v>
      </c>
      <c r="J2541" s="9">
        <v>2.0731999999999999</v>
      </c>
      <c r="K2541" s="10">
        <v>0.986017311899553</v>
      </c>
      <c r="L2541" s="9">
        <v>24.31</v>
      </c>
      <c r="M2541" s="19">
        <f>H2541*INDEX('Pliegos Tarifarios (Las Condes)'!$B:$B,MATCH($B2541,'Pliegos Tarifarios (Las Condes)'!$A:$A,0))</f>
        <v>89571.837042799991</v>
      </c>
      <c r="N2541" s="19">
        <f>I2541*INDEX('Pliegos Tarifarios (Las Condes)'!$C:$C,MATCH($B2541,'Pliegos Tarifarios (Las Condes)'!$A:$A,0))</f>
        <v>7276.1629429999994</v>
      </c>
      <c r="O2541" s="19">
        <f>J2541*INDEX('Pliegos Tarifarios (Las Condes)'!$D:$D,MATCH($B2541,'Pliegos Tarifarios (Las Condes)'!$A:$A,0))</f>
        <v>29365.901522799999</v>
      </c>
      <c r="P2541" s="19">
        <f>H2541*INDEX('Pliegos Tarifarios (Las Condes)'!$E:$E,MATCH($B2541,'Pliegos Tarifarios (Las Condes)'!$A:$A,0))</f>
        <v>9747.2441192000006</v>
      </c>
      <c r="Q2541" s="19" cm="1">
        <f t="array" ref="Q2541">H2541*_xlfn.IFS(H2541&lt;=350,INDEX('Pliegos Tarifarios (Las Condes)'!$F:$F,MATCH($B2541,'Pliegos Tarifarios (Las Condes)'!$A:$A,0)),H2541&lt;=500,INDEX('Pliegos Tarifarios (Las Condes)'!$G:$G,MATCH($B2541,'Pliegos Tarifarios (Las Condes)'!$A:$A,0)),H2541&lt;=1000,INDEX('Pliegos Tarifarios (Las Condes)'!$H:$H,MATCH($B2541,'Pliegos Tarifarios (Las Condes)'!$A:$A,0)),H2541&lt;=5000,INDEX('Pliegos Tarifarios (Las Condes)'!$I:$I,MATCH($B2541,'Pliegos Tarifarios (Las Condes)'!$A:$A,0)),H2541&gt;5000,INDEX('Pliegos Tarifarios (Las Condes)'!$J:$J,MATCH($B2541,'Pliegos Tarifarios (Las Condes)'!$A:$A,0)))/1.19</f>
        <v>1767.7832811764706</v>
      </c>
      <c r="R2541" s="19">
        <f>INDEX('Pliegos Tarifarios (Las Condes)'!$K:$K,MATCH($B2541,'Pliegos Tarifarios (Las Condes)'!$A:$A,0))</f>
        <v>724.74800000000005</v>
      </c>
      <c r="S2541" s="21">
        <f t="shared" si="120"/>
        <v>138453.67690897646</v>
      </c>
      <c r="T2541" s="21">
        <f t="shared" si="121"/>
        <v>26306.198612705528</v>
      </c>
      <c r="U2541" s="19">
        <v>0</v>
      </c>
      <c r="V2541" s="21">
        <f t="shared" si="122"/>
        <v>164759.87552168197</v>
      </c>
    </row>
    <row r="2542" spans="1:22" x14ac:dyDescent="0.3">
      <c r="A2542" s="7" t="s">
        <v>145</v>
      </c>
      <c r="B2542" s="7">
        <v>6</v>
      </c>
      <c r="C2542" s="8" t="s">
        <v>186</v>
      </c>
      <c r="D2542" s="7" t="s">
        <v>752</v>
      </c>
      <c r="E2542" s="7" t="s">
        <v>121</v>
      </c>
      <c r="F2542" s="8" t="s">
        <v>753</v>
      </c>
      <c r="G2542" s="7" t="s">
        <v>16</v>
      </c>
      <c r="H2542" s="9">
        <v>757.5172</v>
      </c>
      <c r="I2542" s="9">
        <v>2.0998000000000001</v>
      </c>
      <c r="J2542" s="9">
        <v>2.0682999999999998</v>
      </c>
      <c r="K2542" s="10">
        <v>0.9849985712925039</v>
      </c>
      <c r="L2542" s="9">
        <v>24.44</v>
      </c>
      <c r="M2542" s="19">
        <f>H2542*INDEX('Pliegos Tarifarios (Las Condes)'!$B:$B,MATCH($B2542,'Pliegos Tarifarios (Las Condes)'!$A:$A,0))</f>
        <v>90021.8290136</v>
      </c>
      <c r="N2542" s="19">
        <f>I2542*INDEX('Pliegos Tarifarios (Las Condes)'!$C:$C,MATCH($B2542,'Pliegos Tarifarios (Las Condes)'!$A:$A,0))</f>
        <v>7266.4733889999998</v>
      </c>
      <c r="O2542" s="19">
        <f>J2542*INDEX('Pliegos Tarifarios (Las Condes)'!$D:$D,MATCH($B2542,'Pliegos Tarifarios (Las Condes)'!$A:$A,0))</f>
        <v>29296.4953307</v>
      </c>
      <c r="P2542" s="19">
        <f>H2542*INDEX('Pliegos Tarifarios (Las Condes)'!$E:$E,MATCH($B2542,'Pliegos Tarifarios (Las Condes)'!$A:$A,0))</f>
        <v>9796.2124304000008</v>
      </c>
      <c r="Q2542" s="19" cm="1">
        <f t="array" ref="Q2542">H2542*_xlfn.IFS(H2542&lt;=350,INDEX('Pliegos Tarifarios (Las Condes)'!$F:$F,MATCH($B2542,'Pliegos Tarifarios (Las Condes)'!$A:$A,0)),H2542&lt;=500,INDEX('Pliegos Tarifarios (Las Condes)'!$G:$G,MATCH($B2542,'Pliegos Tarifarios (Las Condes)'!$A:$A,0)),H2542&lt;=1000,INDEX('Pliegos Tarifarios (Las Condes)'!$H:$H,MATCH($B2542,'Pliegos Tarifarios (Las Condes)'!$A:$A,0)),H2542&lt;=5000,INDEX('Pliegos Tarifarios (Las Condes)'!$I:$I,MATCH($B2542,'Pliegos Tarifarios (Las Condes)'!$A:$A,0)),H2542&gt;5000,INDEX('Pliegos Tarifarios (Las Condes)'!$J:$J,MATCH($B2542,'Pliegos Tarifarios (Las Condes)'!$A:$A,0)))/1.19</f>
        <v>1776.6642900840338</v>
      </c>
      <c r="R2542" s="19">
        <f>INDEX('Pliegos Tarifarios (Las Condes)'!$K:$K,MATCH($B2542,'Pliegos Tarifarios (Las Condes)'!$A:$A,0))</f>
        <v>724.74800000000005</v>
      </c>
      <c r="S2542" s="21">
        <f t="shared" si="120"/>
        <v>138882.42245378403</v>
      </c>
      <c r="T2542" s="21">
        <f t="shared" si="121"/>
        <v>26387.660266218965</v>
      </c>
      <c r="U2542" s="19">
        <v>0</v>
      </c>
      <c r="V2542" s="21">
        <f t="shared" si="122"/>
        <v>165270.082720003</v>
      </c>
    </row>
    <row r="2543" spans="1:22" x14ac:dyDescent="0.3">
      <c r="A2543" s="7" t="s">
        <v>145</v>
      </c>
      <c r="B2543" s="7">
        <v>6</v>
      </c>
      <c r="C2543" s="8" t="s">
        <v>186</v>
      </c>
      <c r="D2543" s="7" t="s">
        <v>754</v>
      </c>
      <c r="E2543" s="7" t="s">
        <v>121</v>
      </c>
      <c r="F2543" s="8" t="s">
        <v>755</v>
      </c>
      <c r="G2543" s="7" t="s">
        <v>16</v>
      </c>
      <c r="H2543" s="9">
        <v>754.39329999999995</v>
      </c>
      <c r="I2543" s="9">
        <v>2.1516999999999999</v>
      </c>
      <c r="J2543" s="9">
        <v>2.1516999999999999</v>
      </c>
      <c r="K2543" s="10">
        <v>1</v>
      </c>
      <c r="L2543" s="9">
        <v>24.34</v>
      </c>
      <c r="M2543" s="19">
        <f>H2543*INDEX('Pliegos Tarifarios (Las Condes)'!$B:$B,MATCH($B2543,'Pliegos Tarifarios (Las Condes)'!$A:$A,0))</f>
        <v>89650.590985399991</v>
      </c>
      <c r="N2543" s="19">
        <f>I2543*INDEX('Pliegos Tarifarios (Las Condes)'!$C:$C,MATCH($B2543,'Pliegos Tarifarios (Las Condes)'!$A:$A,0))</f>
        <v>7446.0761934999991</v>
      </c>
      <c r="O2543" s="19">
        <f>J2543*INDEX('Pliegos Tarifarios (Las Condes)'!$D:$D,MATCH($B2543,'Pliegos Tarifarios (Las Condes)'!$A:$A,0))</f>
        <v>30477.8170493</v>
      </c>
      <c r="P2543" s="19">
        <f>H2543*INDEX('Pliegos Tarifarios (Las Condes)'!$E:$E,MATCH($B2543,'Pliegos Tarifarios (Las Condes)'!$A:$A,0))</f>
        <v>9755.8141555999991</v>
      </c>
      <c r="Q2543" s="19" cm="1">
        <f t="array" ref="Q2543">H2543*_xlfn.IFS(H2543&lt;=350,INDEX('Pliegos Tarifarios (Las Condes)'!$F:$F,MATCH($B2543,'Pliegos Tarifarios (Las Condes)'!$A:$A,0)),H2543&lt;=500,INDEX('Pliegos Tarifarios (Las Condes)'!$G:$G,MATCH($B2543,'Pliegos Tarifarios (Las Condes)'!$A:$A,0)),H2543&lt;=1000,INDEX('Pliegos Tarifarios (Las Condes)'!$H:$H,MATCH($B2543,'Pliegos Tarifarios (Las Condes)'!$A:$A,0)),H2543&lt;=5000,INDEX('Pliegos Tarifarios (Las Condes)'!$I:$I,MATCH($B2543,'Pliegos Tarifarios (Las Condes)'!$A:$A,0)),H2543&gt;5000,INDEX('Pliegos Tarifarios (Las Condes)'!$J:$J,MATCH($B2543,'Pliegos Tarifarios (Las Condes)'!$A:$A,0)))/1.19</f>
        <v>1769.3375632773111</v>
      </c>
      <c r="R2543" s="19">
        <f>INDEX('Pliegos Tarifarios (Las Condes)'!$K:$K,MATCH($B2543,'Pliegos Tarifarios (Las Condes)'!$A:$A,0))</f>
        <v>724.74800000000005</v>
      </c>
      <c r="S2543" s="21">
        <f t="shared" si="120"/>
        <v>139824.38394707729</v>
      </c>
      <c r="T2543" s="21">
        <f t="shared" si="121"/>
        <v>26566.632949944687</v>
      </c>
      <c r="U2543" s="19">
        <v>0</v>
      </c>
      <c r="V2543" s="21">
        <f t="shared" si="122"/>
        <v>166391.01689702197</v>
      </c>
    </row>
    <row r="2544" spans="1:22" x14ac:dyDescent="0.3">
      <c r="A2544" s="7" t="s">
        <v>145</v>
      </c>
      <c r="B2544" s="7">
        <v>6</v>
      </c>
      <c r="C2544" s="8" t="s">
        <v>186</v>
      </c>
      <c r="D2544" s="7" t="s">
        <v>756</v>
      </c>
      <c r="E2544" s="7" t="s">
        <v>121</v>
      </c>
      <c r="F2544" s="8" t="s">
        <v>757</v>
      </c>
      <c r="G2544" s="7" t="s">
        <v>16</v>
      </c>
      <c r="H2544" s="9">
        <v>754.83500000000004</v>
      </c>
      <c r="I2544" s="9">
        <v>2.109</v>
      </c>
      <c r="J2544" s="9">
        <v>2.109</v>
      </c>
      <c r="K2544" s="10">
        <v>1</v>
      </c>
      <c r="L2544" s="9">
        <v>24.35</v>
      </c>
      <c r="M2544" s="19">
        <f>H2544*INDEX('Pliegos Tarifarios (Las Condes)'!$B:$B,MATCH($B2544,'Pliegos Tarifarios (Las Condes)'!$A:$A,0))</f>
        <v>89703.081730000005</v>
      </c>
      <c r="N2544" s="19">
        <f>I2544*INDEX('Pliegos Tarifarios (Las Condes)'!$C:$C,MATCH($B2544,'Pliegos Tarifarios (Las Condes)'!$A:$A,0))</f>
        <v>7298.3104949999997</v>
      </c>
      <c r="O2544" s="19">
        <f>J2544*INDEX('Pliegos Tarifarios (Las Condes)'!$D:$D,MATCH($B2544,'Pliegos Tarifarios (Las Condes)'!$A:$A,0))</f>
        <v>29872.991661</v>
      </c>
      <c r="P2544" s="19">
        <f>H2544*INDEX('Pliegos Tarifarios (Las Condes)'!$E:$E,MATCH($B2544,'Pliegos Tarifarios (Las Condes)'!$A:$A,0))</f>
        <v>9761.5262200000016</v>
      </c>
      <c r="Q2544" s="19" cm="1">
        <f t="array" ref="Q2544">H2544*_xlfn.IFS(H2544&lt;=350,INDEX('Pliegos Tarifarios (Las Condes)'!$F:$F,MATCH($B2544,'Pliegos Tarifarios (Las Condes)'!$A:$A,0)),H2544&lt;=500,INDEX('Pliegos Tarifarios (Las Condes)'!$G:$G,MATCH($B2544,'Pliegos Tarifarios (Las Condes)'!$A:$A,0)),H2544&lt;=1000,INDEX('Pliegos Tarifarios (Las Condes)'!$H:$H,MATCH($B2544,'Pliegos Tarifarios (Las Condes)'!$A:$A,0)),H2544&lt;=5000,INDEX('Pliegos Tarifarios (Las Condes)'!$I:$I,MATCH($B2544,'Pliegos Tarifarios (Las Condes)'!$A:$A,0)),H2544&gt;5000,INDEX('Pliegos Tarifarios (Las Condes)'!$J:$J,MATCH($B2544,'Pliegos Tarifarios (Las Condes)'!$A:$A,0)))/1.19</f>
        <v>1770.3735168067228</v>
      </c>
      <c r="R2544" s="19">
        <f>INDEX('Pliegos Tarifarios (Las Condes)'!$K:$K,MATCH($B2544,'Pliegos Tarifarios (Las Condes)'!$A:$A,0))</f>
        <v>724.74800000000005</v>
      </c>
      <c r="S2544" s="21">
        <f t="shared" si="120"/>
        <v>139131.03162280671</v>
      </c>
      <c r="T2544" s="21">
        <f t="shared" si="121"/>
        <v>26434.896008333275</v>
      </c>
      <c r="U2544" s="19">
        <v>0</v>
      </c>
      <c r="V2544" s="21">
        <f t="shared" si="122"/>
        <v>165565.92763113999</v>
      </c>
    </row>
    <row r="2545" spans="1:22" x14ac:dyDescent="0.3">
      <c r="A2545" s="7" t="s">
        <v>145</v>
      </c>
      <c r="B2545" s="7">
        <v>6</v>
      </c>
      <c r="C2545" s="8" t="s">
        <v>186</v>
      </c>
      <c r="D2545" s="7" t="s">
        <v>758</v>
      </c>
      <c r="E2545" s="7" t="s">
        <v>121</v>
      </c>
      <c r="F2545" s="8" t="s">
        <v>759</v>
      </c>
      <c r="G2545" s="7" t="s">
        <v>16</v>
      </c>
      <c r="H2545" s="9">
        <v>755.03510000000006</v>
      </c>
      <c r="I2545" s="9">
        <v>2.0943000000000001</v>
      </c>
      <c r="J2545" s="9">
        <v>2.0611000000000002</v>
      </c>
      <c r="K2545" s="10">
        <v>0.98414744783459873</v>
      </c>
      <c r="L2545" s="9">
        <v>24.36</v>
      </c>
      <c r="M2545" s="19">
        <f>H2545*INDEX('Pliegos Tarifarios (Las Condes)'!$B:$B,MATCH($B2545,'Pliegos Tarifarios (Las Condes)'!$A:$A,0))</f>
        <v>89726.861213800003</v>
      </c>
      <c r="N2545" s="19">
        <f>I2545*INDEX('Pliegos Tarifarios (Las Condes)'!$C:$C,MATCH($B2545,'Pliegos Tarifarios (Las Condes)'!$A:$A,0))</f>
        <v>7247.4403364999998</v>
      </c>
      <c r="O2545" s="19">
        <f>J2545*INDEX('Pliegos Tarifarios (Las Condes)'!$D:$D,MATCH($B2545,'Pliegos Tarifarios (Las Condes)'!$A:$A,0))</f>
        <v>29194.510721900002</v>
      </c>
      <c r="P2545" s="19">
        <f>H2545*INDEX('Pliegos Tarifarios (Las Condes)'!$E:$E,MATCH($B2545,'Pliegos Tarifarios (Las Condes)'!$A:$A,0))</f>
        <v>9764.1139132000008</v>
      </c>
      <c r="Q2545" s="19" cm="1">
        <f t="array" ref="Q2545">H2545*_xlfn.IFS(H2545&lt;=350,INDEX('Pliegos Tarifarios (Las Condes)'!$F:$F,MATCH($B2545,'Pliegos Tarifarios (Las Condes)'!$A:$A,0)),H2545&lt;=500,INDEX('Pliegos Tarifarios (Las Condes)'!$G:$G,MATCH($B2545,'Pliegos Tarifarios (Las Condes)'!$A:$A,0)),H2545&lt;=1000,INDEX('Pliegos Tarifarios (Las Condes)'!$H:$H,MATCH($B2545,'Pliegos Tarifarios (Las Condes)'!$A:$A,0)),H2545&lt;=5000,INDEX('Pliegos Tarifarios (Las Condes)'!$I:$I,MATCH($B2545,'Pliegos Tarifarios (Las Condes)'!$A:$A,0)),H2545&gt;5000,INDEX('Pliegos Tarifarios (Las Condes)'!$J:$J,MATCH($B2545,'Pliegos Tarifarios (Las Condes)'!$A:$A,0)))/1.19</f>
        <v>1770.8428269747903</v>
      </c>
      <c r="R2545" s="19">
        <f>INDEX('Pliegos Tarifarios (Las Condes)'!$K:$K,MATCH($B2545,'Pliegos Tarifarios (Las Condes)'!$A:$A,0))</f>
        <v>724.74800000000005</v>
      </c>
      <c r="S2545" s="21">
        <f t="shared" si="120"/>
        <v>138428.5170123748</v>
      </c>
      <c r="T2545" s="21">
        <f t="shared" si="121"/>
        <v>26301.41823235121</v>
      </c>
      <c r="U2545" s="19">
        <v>0</v>
      </c>
      <c r="V2545" s="21">
        <f t="shared" si="122"/>
        <v>164729.93524472602</v>
      </c>
    </row>
    <row r="2546" spans="1:22" x14ac:dyDescent="0.3">
      <c r="A2546" s="7" t="s">
        <v>145</v>
      </c>
      <c r="B2546" s="7">
        <v>6</v>
      </c>
      <c r="C2546" s="8" t="s">
        <v>186</v>
      </c>
      <c r="D2546" s="7" t="s">
        <v>760</v>
      </c>
      <c r="E2546" s="7" t="s">
        <v>121</v>
      </c>
      <c r="F2546" s="8" t="s">
        <v>761</v>
      </c>
      <c r="G2546" s="7" t="s">
        <v>16</v>
      </c>
      <c r="H2546" s="9">
        <v>754.62400000000002</v>
      </c>
      <c r="I2546" s="9">
        <v>2.0983000000000001</v>
      </c>
      <c r="J2546" s="9">
        <v>2.0983000000000001</v>
      </c>
      <c r="K2546" s="10">
        <v>1</v>
      </c>
      <c r="L2546" s="9">
        <v>24.34</v>
      </c>
      <c r="M2546" s="19">
        <f>H2546*INDEX('Pliegos Tarifarios (Las Condes)'!$B:$B,MATCH($B2546,'Pliegos Tarifarios (Las Condes)'!$A:$A,0))</f>
        <v>89678.006911999997</v>
      </c>
      <c r="N2546" s="19">
        <f>I2546*INDEX('Pliegos Tarifarios (Las Condes)'!$C:$C,MATCH($B2546,'Pliegos Tarifarios (Las Condes)'!$A:$A,0))</f>
        <v>7261.2825565000003</v>
      </c>
      <c r="O2546" s="19">
        <f>J2546*INDEX('Pliegos Tarifarios (Las Condes)'!$D:$D,MATCH($B2546,'Pliegos Tarifarios (Las Condes)'!$A:$A,0))</f>
        <v>29721.431200700001</v>
      </c>
      <c r="P2546" s="19">
        <f>H2546*INDEX('Pliegos Tarifarios (Las Condes)'!$E:$E,MATCH($B2546,'Pliegos Tarifarios (Las Condes)'!$A:$A,0))</f>
        <v>9758.797568</v>
      </c>
      <c r="Q2546" s="19" cm="1">
        <f t="array" ref="Q2546">H2546*_xlfn.IFS(H2546&lt;=350,INDEX('Pliegos Tarifarios (Las Condes)'!$F:$F,MATCH($B2546,'Pliegos Tarifarios (Las Condes)'!$A:$A,0)),H2546&lt;=500,INDEX('Pliegos Tarifarios (Las Condes)'!$G:$G,MATCH($B2546,'Pliegos Tarifarios (Las Condes)'!$A:$A,0)),H2546&lt;=1000,INDEX('Pliegos Tarifarios (Las Condes)'!$H:$H,MATCH($B2546,'Pliegos Tarifarios (Las Condes)'!$A:$A,0)),H2546&lt;=5000,INDEX('Pliegos Tarifarios (Las Condes)'!$I:$I,MATCH($B2546,'Pliegos Tarifarios (Las Condes)'!$A:$A,0)),H2546&gt;5000,INDEX('Pliegos Tarifarios (Las Condes)'!$J:$J,MATCH($B2546,'Pliegos Tarifarios (Las Condes)'!$A:$A,0)))/1.19</f>
        <v>1769.8786420168074</v>
      </c>
      <c r="R2546" s="19">
        <f>INDEX('Pliegos Tarifarios (Las Condes)'!$K:$K,MATCH($B2546,'Pliegos Tarifarios (Las Condes)'!$A:$A,0))</f>
        <v>724.74800000000005</v>
      </c>
      <c r="S2546" s="21">
        <f t="shared" si="120"/>
        <v>138914.14487921679</v>
      </c>
      <c r="T2546" s="21">
        <f t="shared" si="121"/>
        <v>26393.687527051192</v>
      </c>
      <c r="U2546" s="19">
        <v>0</v>
      </c>
      <c r="V2546" s="21">
        <f t="shared" si="122"/>
        <v>165307.83240626799</v>
      </c>
    </row>
    <row r="2547" spans="1:22" x14ac:dyDescent="0.3">
      <c r="A2547" s="7" t="s">
        <v>145</v>
      </c>
      <c r="B2547" s="7">
        <v>6</v>
      </c>
      <c r="C2547" s="8" t="s">
        <v>186</v>
      </c>
      <c r="D2547" s="7" t="s">
        <v>762</v>
      </c>
      <c r="E2547" s="7" t="s">
        <v>121</v>
      </c>
      <c r="F2547" s="8" t="s">
        <v>763</v>
      </c>
      <c r="G2547" s="7" t="s">
        <v>16</v>
      </c>
      <c r="H2547" s="9">
        <v>755.51959999999997</v>
      </c>
      <c r="I2547" s="9">
        <v>2.1101999999999999</v>
      </c>
      <c r="J2547" s="9">
        <v>2.0577000000000001</v>
      </c>
      <c r="K2547" s="10">
        <v>0.97512084162638624</v>
      </c>
      <c r="L2547" s="9">
        <v>24.37</v>
      </c>
      <c r="M2547" s="19">
        <f>H2547*INDEX('Pliegos Tarifarios (Las Condes)'!$B:$B,MATCH($B2547,'Pliegos Tarifarios (Las Condes)'!$A:$A,0))</f>
        <v>89784.438224799989</v>
      </c>
      <c r="N2547" s="19">
        <f>I2547*INDEX('Pliegos Tarifarios (Las Condes)'!$C:$C,MATCH($B2547,'Pliegos Tarifarios (Las Condes)'!$A:$A,0))</f>
        <v>7302.4631609999988</v>
      </c>
      <c r="O2547" s="19">
        <f>J2547*INDEX('Pliegos Tarifarios (Las Condes)'!$D:$D,MATCH($B2547,'Pliegos Tarifarios (Las Condes)'!$A:$A,0))</f>
        <v>29146.351323300001</v>
      </c>
      <c r="P2547" s="19">
        <f>H2547*INDEX('Pliegos Tarifarios (Las Condes)'!$E:$E,MATCH($B2547,'Pliegos Tarifarios (Las Condes)'!$A:$A,0))</f>
        <v>9770.3794672000004</v>
      </c>
      <c r="Q2547" s="19" cm="1">
        <f t="array" ref="Q2547">H2547*_xlfn.IFS(H2547&lt;=350,INDEX('Pliegos Tarifarios (Las Condes)'!$F:$F,MATCH($B2547,'Pliegos Tarifarios (Las Condes)'!$A:$A,0)),H2547&lt;=500,INDEX('Pliegos Tarifarios (Las Condes)'!$G:$G,MATCH($B2547,'Pliegos Tarifarios (Las Condes)'!$A:$A,0)),H2547&lt;=1000,INDEX('Pliegos Tarifarios (Las Condes)'!$H:$H,MATCH($B2547,'Pliegos Tarifarios (Las Condes)'!$A:$A,0)),H2547&lt;=5000,INDEX('Pliegos Tarifarios (Las Condes)'!$I:$I,MATCH($B2547,'Pliegos Tarifarios (Las Condes)'!$A:$A,0)),H2547&gt;5000,INDEX('Pliegos Tarifarios (Las Condes)'!$J:$J,MATCH($B2547,'Pliegos Tarifarios (Las Condes)'!$A:$A,0)))/1.19</f>
        <v>1771.979162689076</v>
      </c>
      <c r="R2547" s="19">
        <f>INDEX('Pliegos Tarifarios (Las Condes)'!$K:$K,MATCH($B2547,'Pliegos Tarifarios (Las Condes)'!$A:$A,0))</f>
        <v>724.74800000000005</v>
      </c>
      <c r="S2547" s="21">
        <f t="shared" si="120"/>
        <v>138500.35933898904</v>
      </c>
      <c r="T2547" s="21">
        <f t="shared" si="121"/>
        <v>26315.06827440792</v>
      </c>
      <c r="U2547" s="19">
        <v>0</v>
      </c>
      <c r="V2547" s="21">
        <f t="shared" si="122"/>
        <v>164815.42761339695</v>
      </c>
    </row>
    <row r="2548" spans="1:22" x14ac:dyDescent="0.3">
      <c r="A2548" s="7" t="s">
        <v>145</v>
      </c>
      <c r="B2548" s="7">
        <v>6</v>
      </c>
      <c r="C2548" s="8" t="s">
        <v>186</v>
      </c>
      <c r="D2548" s="7" t="s">
        <v>764</v>
      </c>
      <c r="E2548" s="7" t="s">
        <v>121</v>
      </c>
      <c r="F2548" s="8" t="s">
        <v>765</v>
      </c>
      <c r="G2548" s="7" t="s">
        <v>16</v>
      </c>
      <c r="H2548" s="9">
        <v>756.21460000000002</v>
      </c>
      <c r="I2548" s="9">
        <v>2.0910000000000002</v>
      </c>
      <c r="J2548" s="9">
        <v>2.0909</v>
      </c>
      <c r="K2548" s="10">
        <v>0.99995217599234809</v>
      </c>
      <c r="L2548" s="9">
        <v>24.39</v>
      </c>
      <c r="M2548" s="19">
        <f>H2548*INDEX('Pliegos Tarifarios (Las Condes)'!$B:$B,MATCH($B2548,'Pliegos Tarifarios (Las Condes)'!$A:$A,0))</f>
        <v>89867.030634800001</v>
      </c>
      <c r="N2548" s="19">
        <f>I2548*INDEX('Pliegos Tarifarios (Las Condes)'!$C:$C,MATCH($B2548,'Pliegos Tarifarios (Las Condes)'!$A:$A,0))</f>
        <v>7236.0205050000004</v>
      </c>
      <c r="O2548" s="19">
        <f>J2548*INDEX('Pliegos Tarifarios (Las Condes)'!$D:$D,MATCH($B2548,'Pliegos Tarifarios (Las Condes)'!$A:$A,0))</f>
        <v>29616.613686100001</v>
      </c>
      <c r="P2548" s="19">
        <f>H2548*INDEX('Pliegos Tarifarios (Las Condes)'!$E:$E,MATCH($B2548,'Pliegos Tarifarios (Las Condes)'!$A:$A,0))</f>
        <v>9779.3672072000008</v>
      </c>
      <c r="Q2548" s="19" cm="1">
        <f t="array" ref="Q2548">H2548*_xlfn.IFS(H2548&lt;=350,INDEX('Pliegos Tarifarios (Las Condes)'!$F:$F,MATCH($B2548,'Pliegos Tarifarios (Las Condes)'!$A:$A,0)),H2548&lt;=500,INDEX('Pliegos Tarifarios (Las Condes)'!$G:$G,MATCH($B2548,'Pliegos Tarifarios (Las Condes)'!$A:$A,0)),H2548&lt;=1000,INDEX('Pliegos Tarifarios (Las Condes)'!$H:$H,MATCH($B2548,'Pliegos Tarifarios (Las Condes)'!$A:$A,0)),H2548&lt;=5000,INDEX('Pliegos Tarifarios (Las Condes)'!$I:$I,MATCH($B2548,'Pliegos Tarifarios (Las Condes)'!$A:$A,0)),H2548&gt;5000,INDEX('Pliegos Tarifarios (Las Condes)'!$J:$J,MATCH($B2548,'Pliegos Tarifarios (Las Condes)'!$A:$A,0)))/1.19</f>
        <v>1773.6092005042021</v>
      </c>
      <c r="R2548" s="19">
        <f>INDEX('Pliegos Tarifarios (Las Condes)'!$K:$K,MATCH($B2548,'Pliegos Tarifarios (Las Condes)'!$A:$A,0))</f>
        <v>724.74800000000005</v>
      </c>
      <c r="S2548" s="21">
        <f t="shared" si="120"/>
        <v>138997.38923360419</v>
      </c>
      <c r="T2548" s="21">
        <f t="shared" si="121"/>
        <v>26409.503954384796</v>
      </c>
      <c r="U2548" s="19">
        <v>0</v>
      </c>
      <c r="V2548" s="21">
        <f t="shared" si="122"/>
        <v>165406.89318798899</v>
      </c>
    </row>
    <row r="2549" spans="1:22" x14ac:dyDescent="0.3">
      <c r="A2549" s="7" t="s">
        <v>145</v>
      </c>
      <c r="B2549" s="7">
        <v>6</v>
      </c>
      <c r="C2549" s="8" t="s">
        <v>186</v>
      </c>
      <c r="D2549" s="7" t="s">
        <v>766</v>
      </c>
      <c r="E2549" s="7" t="s">
        <v>121</v>
      </c>
      <c r="F2549" s="8" t="s">
        <v>767</v>
      </c>
      <c r="G2549" s="7" t="s">
        <v>16</v>
      </c>
      <c r="H2549" s="9">
        <v>752.31290000000001</v>
      </c>
      <c r="I2549" s="9">
        <v>2.1000999999999999</v>
      </c>
      <c r="J2549" s="9">
        <v>2.0758999999999999</v>
      </c>
      <c r="K2549" s="10">
        <v>0.98847673920289514</v>
      </c>
      <c r="L2549" s="9">
        <v>24.27</v>
      </c>
      <c r="M2549" s="19">
        <f>H2549*INDEX('Pliegos Tarifarios (Las Condes)'!$B:$B,MATCH($B2549,'Pliegos Tarifarios (Las Condes)'!$A:$A,0))</f>
        <v>89403.360410199995</v>
      </c>
      <c r="N2549" s="19">
        <f>I2549*INDEX('Pliegos Tarifarios (Las Condes)'!$C:$C,MATCH($B2549,'Pliegos Tarifarios (Las Condes)'!$A:$A,0))</f>
        <v>7267.5115554999993</v>
      </c>
      <c r="O2549" s="19">
        <f>J2549*INDEX('Pliegos Tarifarios (Las Condes)'!$D:$D,MATCH($B2549,'Pliegos Tarifarios (Las Condes)'!$A:$A,0))</f>
        <v>29404.145751099997</v>
      </c>
      <c r="P2549" s="19">
        <f>H2549*INDEX('Pliegos Tarifarios (Las Condes)'!$E:$E,MATCH($B2549,'Pliegos Tarifarios (Las Condes)'!$A:$A,0))</f>
        <v>9728.9104227999997</v>
      </c>
      <c r="Q2549" s="19" cm="1">
        <f t="array" ref="Q2549">H2549*_xlfn.IFS(H2549&lt;=350,INDEX('Pliegos Tarifarios (Las Condes)'!$F:$F,MATCH($B2549,'Pliegos Tarifarios (Las Condes)'!$A:$A,0)),H2549&lt;=500,INDEX('Pliegos Tarifarios (Las Condes)'!$G:$G,MATCH($B2549,'Pliegos Tarifarios (Las Condes)'!$A:$A,0)),H2549&lt;=1000,INDEX('Pliegos Tarifarios (Las Condes)'!$H:$H,MATCH($B2549,'Pliegos Tarifarios (Las Condes)'!$A:$A,0)),H2549&lt;=5000,INDEX('Pliegos Tarifarios (Las Condes)'!$I:$I,MATCH($B2549,'Pliegos Tarifarios (Las Condes)'!$A:$A,0)),H2549&gt;5000,INDEX('Pliegos Tarifarios (Las Condes)'!$J:$J,MATCH($B2549,'Pliegos Tarifarios (Las Condes)'!$A:$A,0)))/1.19</f>
        <v>1764.4582385714289</v>
      </c>
      <c r="R2549" s="19">
        <f>INDEX('Pliegos Tarifarios (Las Condes)'!$K:$K,MATCH($B2549,'Pliegos Tarifarios (Las Condes)'!$A:$A,0))</f>
        <v>724.74800000000005</v>
      </c>
      <c r="S2549" s="21">
        <f t="shared" si="120"/>
        <v>138293.13437817138</v>
      </c>
      <c r="T2549" s="21">
        <f t="shared" si="121"/>
        <v>26275.695531852562</v>
      </c>
      <c r="U2549" s="19">
        <v>0</v>
      </c>
      <c r="V2549" s="21">
        <f t="shared" si="122"/>
        <v>164568.82991002395</v>
      </c>
    </row>
    <row r="2550" spans="1:22" x14ac:dyDescent="0.3">
      <c r="A2550" s="7" t="s">
        <v>145</v>
      </c>
      <c r="B2550" s="7">
        <v>6</v>
      </c>
      <c r="C2550" s="8" t="s">
        <v>186</v>
      </c>
      <c r="D2550" s="7" t="s">
        <v>768</v>
      </c>
      <c r="E2550" s="7" t="s">
        <v>121</v>
      </c>
      <c r="F2550" s="8" t="s">
        <v>769</v>
      </c>
      <c r="G2550" s="7" t="s">
        <v>16</v>
      </c>
      <c r="H2550" s="9">
        <v>754.7</v>
      </c>
      <c r="I2550" s="9">
        <v>2.0785</v>
      </c>
      <c r="J2550" s="9">
        <v>2.0486</v>
      </c>
      <c r="K2550" s="10">
        <v>0.98561462593216265</v>
      </c>
      <c r="L2550" s="9">
        <v>24.35</v>
      </c>
      <c r="M2550" s="19">
        <f>H2550*INDEX('Pliegos Tarifarios (Las Condes)'!$B:$B,MATCH($B2550,'Pliegos Tarifarios (Las Condes)'!$A:$A,0))</f>
        <v>89687.0386</v>
      </c>
      <c r="N2550" s="19">
        <f>I2550*INDEX('Pliegos Tarifarios (Las Condes)'!$C:$C,MATCH($B2550,'Pliegos Tarifarios (Las Condes)'!$A:$A,0))</f>
        <v>7192.7635675000001</v>
      </c>
      <c r="O2550" s="19">
        <f>J2550*INDEX('Pliegos Tarifarios (Las Condes)'!$D:$D,MATCH($B2550,'Pliegos Tarifarios (Las Condes)'!$A:$A,0))</f>
        <v>29017.454109400001</v>
      </c>
      <c r="P2550" s="19">
        <f>H2550*INDEX('Pliegos Tarifarios (Las Condes)'!$E:$E,MATCH($B2550,'Pliegos Tarifarios (Las Condes)'!$A:$A,0))</f>
        <v>9759.7804000000015</v>
      </c>
      <c r="Q2550" s="19" cm="1">
        <f t="array" ref="Q2550">H2550*_xlfn.IFS(H2550&lt;=350,INDEX('Pliegos Tarifarios (Las Condes)'!$F:$F,MATCH($B2550,'Pliegos Tarifarios (Las Condes)'!$A:$A,0)),H2550&lt;=500,INDEX('Pliegos Tarifarios (Las Condes)'!$G:$G,MATCH($B2550,'Pliegos Tarifarios (Las Condes)'!$A:$A,0)),H2550&lt;=1000,INDEX('Pliegos Tarifarios (Las Condes)'!$H:$H,MATCH($B2550,'Pliegos Tarifarios (Las Condes)'!$A:$A,0)),H2550&lt;=5000,INDEX('Pliegos Tarifarios (Las Condes)'!$I:$I,MATCH($B2550,'Pliegos Tarifarios (Las Condes)'!$A:$A,0)),H2550&gt;5000,INDEX('Pliegos Tarifarios (Las Condes)'!$J:$J,MATCH($B2550,'Pliegos Tarifarios (Las Condes)'!$A:$A,0)))/1.19</f>
        <v>1770.0568907563029</v>
      </c>
      <c r="R2550" s="19">
        <f>INDEX('Pliegos Tarifarios (Las Condes)'!$K:$K,MATCH($B2550,'Pliegos Tarifarios (Las Condes)'!$A:$A,0))</f>
        <v>724.74800000000005</v>
      </c>
      <c r="S2550" s="21">
        <f t="shared" si="120"/>
        <v>138151.84156765629</v>
      </c>
      <c r="T2550" s="21">
        <f t="shared" si="121"/>
        <v>26248.849897854696</v>
      </c>
      <c r="U2550" s="19">
        <v>0</v>
      </c>
      <c r="V2550" s="21">
        <f t="shared" si="122"/>
        <v>164400.69146551099</v>
      </c>
    </row>
    <row r="2551" spans="1:22" x14ac:dyDescent="0.3">
      <c r="A2551" s="7" t="s">
        <v>145</v>
      </c>
      <c r="B2551" s="7">
        <v>6</v>
      </c>
      <c r="C2551" s="8" t="s">
        <v>186</v>
      </c>
      <c r="D2551" s="7" t="s">
        <v>770</v>
      </c>
      <c r="E2551" s="7" t="s">
        <v>121</v>
      </c>
      <c r="F2551" s="8" t="s">
        <v>771</v>
      </c>
      <c r="G2551" s="7" t="s">
        <v>16</v>
      </c>
      <c r="H2551" s="9">
        <v>754.47910000000002</v>
      </c>
      <c r="I2551" s="9">
        <v>2.0911</v>
      </c>
      <c r="J2551" s="9">
        <v>2.0680000000000001</v>
      </c>
      <c r="K2551" s="10">
        <v>0.98895318253550768</v>
      </c>
      <c r="L2551" s="9">
        <v>24.34</v>
      </c>
      <c r="M2551" s="19">
        <f>H2551*INDEX('Pliegos Tarifarios (Las Condes)'!$B:$B,MATCH($B2551,'Pliegos Tarifarios (Las Condes)'!$A:$A,0))</f>
        <v>89660.787285800005</v>
      </c>
      <c r="N2551" s="19">
        <f>I2551*INDEX('Pliegos Tarifarios (Las Condes)'!$C:$C,MATCH($B2551,'Pliegos Tarifarios (Las Condes)'!$A:$A,0))</f>
        <v>7236.3665604999997</v>
      </c>
      <c r="O2551" s="19">
        <f>J2551*INDEX('Pliegos Tarifarios (Las Condes)'!$D:$D,MATCH($B2551,'Pliegos Tarifarios (Las Condes)'!$A:$A,0))</f>
        <v>29292.245972000001</v>
      </c>
      <c r="P2551" s="19">
        <f>H2551*INDEX('Pliegos Tarifarios (Las Condes)'!$E:$E,MATCH($B2551,'Pliegos Tarifarios (Las Condes)'!$A:$A,0))</f>
        <v>9756.9237212000007</v>
      </c>
      <c r="Q2551" s="19" cm="1">
        <f t="array" ref="Q2551">H2551*_xlfn.IFS(H2551&lt;=350,INDEX('Pliegos Tarifarios (Las Condes)'!$F:$F,MATCH($B2551,'Pliegos Tarifarios (Las Condes)'!$A:$A,0)),H2551&lt;=500,INDEX('Pliegos Tarifarios (Las Condes)'!$G:$G,MATCH($B2551,'Pliegos Tarifarios (Las Condes)'!$A:$A,0)),H2551&lt;=1000,INDEX('Pliegos Tarifarios (Las Condes)'!$H:$H,MATCH($B2551,'Pliegos Tarifarios (Las Condes)'!$A:$A,0)),H2551&lt;=5000,INDEX('Pliegos Tarifarios (Las Condes)'!$I:$I,MATCH($B2551,'Pliegos Tarifarios (Las Condes)'!$A:$A,0)),H2551&gt;5000,INDEX('Pliegos Tarifarios (Las Condes)'!$J:$J,MATCH($B2551,'Pliegos Tarifarios (Las Condes)'!$A:$A,0)))/1.19</f>
        <v>1769.5387967226895</v>
      </c>
      <c r="R2551" s="19">
        <f>INDEX('Pliegos Tarifarios (Las Condes)'!$K:$K,MATCH($B2551,'Pliegos Tarifarios (Las Condes)'!$A:$A,0))</f>
        <v>724.74800000000005</v>
      </c>
      <c r="S2551" s="21">
        <f t="shared" si="120"/>
        <v>138440.61033622269</v>
      </c>
      <c r="T2551" s="21">
        <f t="shared" si="121"/>
        <v>26303.71596388231</v>
      </c>
      <c r="U2551" s="19">
        <v>0</v>
      </c>
      <c r="V2551" s="21">
        <f t="shared" si="122"/>
        <v>164744.32630010499</v>
      </c>
    </row>
    <row r="2552" spans="1:22" x14ac:dyDescent="0.3">
      <c r="A2552" s="7" t="s">
        <v>145</v>
      </c>
      <c r="B2552" s="7">
        <v>6</v>
      </c>
      <c r="C2552" s="8" t="s">
        <v>186</v>
      </c>
      <c r="D2552" s="7" t="s">
        <v>772</v>
      </c>
      <c r="E2552" s="7" t="s">
        <v>121</v>
      </c>
      <c r="F2552" s="8" t="s">
        <v>773</v>
      </c>
      <c r="G2552" s="7" t="s">
        <v>16</v>
      </c>
      <c r="H2552" s="9">
        <v>755.49279999999999</v>
      </c>
      <c r="I2552" s="9">
        <v>2.1013000000000002</v>
      </c>
      <c r="J2552" s="9">
        <v>2.1013000000000002</v>
      </c>
      <c r="K2552" s="10">
        <v>1</v>
      </c>
      <c r="L2552" s="9">
        <v>24.37</v>
      </c>
      <c r="M2552" s="19">
        <f>H2552*INDEX('Pliegos Tarifarios (Las Condes)'!$B:$B,MATCH($B2552,'Pliegos Tarifarios (Las Condes)'!$A:$A,0))</f>
        <v>89781.253366399993</v>
      </c>
      <c r="N2552" s="19">
        <f>I2552*INDEX('Pliegos Tarifarios (Las Condes)'!$C:$C,MATCH($B2552,'Pliegos Tarifarios (Las Condes)'!$A:$A,0))</f>
        <v>7271.6642215000002</v>
      </c>
      <c r="O2552" s="19">
        <f>J2552*INDEX('Pliegos Tarifarios (Las Condes)'!$D:$D,MATCH($B2552,'Pliegos Tarifarios (Las Condes)'!$A:$A,0))</f>
        <v>29763.924787700002</v>
      </c>
      <c r="P2552" s="19">
        <f>H2552*INDEX('Pliegos Tarifarios (Las Condes)'!$E:$E,MATCH($B2552,'Pliegos Tarifarios (Las Condes)'!$A:$A,0))</f>
        <v>9770.032889600001</v>
      </c>
      <c r="Q2552" s="19" cm="1">
        <f t="array" ref="Q2552">H2552*_xlfn.IFS(H2552&lt;=350,INDEX('Pliegos Tarifarios (Las Condes)'!$F:$F,MATCH($B2552,'Pliegos Tarifarios (Las Condes)'!$A:$A,0)),H2552&lt;=500,INDEX('Pliegos Tarifarios (Las Condes)'!$G:$G,MATCH($B2552,'Pliegos Tarifarios (Las Condes)'!$A:$A,0)),H2552&lt;=1000,INDEX('Pliegos Tarifarios (Las Condes)'!$H:$H,MATCH($B2552,'Pliegos Tarifarios (Las Condes)'!$A:$A,0)),H2552&lt;=5000,INDEX('Pliegos Tarifarios (Las Condes)'!$I:$I,MATCH($B2552,'Pliegos Tarifarios (Las Condes)'!$A:$A,0)),H2552&gt;5000,INDEX('Pliegos Tarifarios (Las Condes)'!$J:$J,MATCH($B2552,'Pliegos Tarifarios (Las Condes)'!$A:$A,0)))/1.19</f>
        <v>1771.9163065546222</v>
      </c>
      <c r="R2552" s="19">
        <f>INDEX('Pliegos Tarifarios (Las Condes)'!$K:$K,MATCH($B2552,'Pliegos Tarifarios (Las Condes)'!$A:$A,0))</f>
        <v>724.74800000000005</v>
      </c>
      <c r="S2552" s="21">
        <f t="shared" si="120"/>
        <v>139083.53957175463</v>
      </c>
      <c r="T2552" s="21">
        <f t="shared" si="121"/>
        <v>26425.87251863338</v>
      </c>
      <c r="U2552" s="19">
        <v>0</v>
      </c>
      <c r="V2552" s="21">
        <f t="shared" si="122"/>
        <v>165509.41209038801</v>
      </c>
    </row>
    <row r="2553" spans="1:22" x14ac:dyDescent="0.3">
      <c r="A2553" s="7" t="s">
        <v>145</v>
      </c>
      <c r="B2553" s="7">
        <v>6</v>
      </c>
      <c r="C2553" s="8" t="s">
        <v>186</v>
      </c>
      <c r="D2553" s="7" t="s">
        <v>774</v>
      </c>
      <c r="E2553" s="7" t="s">
        <v>121</v>
      </c>
      <c r="F2553" s="8" t="s">
        <v>775</v>
      </c>
      <c r="G2553" s="7" t="s">
        <v>16</v>
      </c>
      <c r="H2553" s="9">
        <v>754.88969999999995</v>
      </c>
      <c r="I2553" s="9">
        <v>2.085</v>
      </c>
      <c r="J2553" s="9">
        <v>2.0756000000000001</v>
      </c>
      <c r="K2553" s="10">
        <v>0.99549160671462833</v>
      </c>
      <c r="L2553" s="9">
        <v>24.35</v>
      </c>
      <c r="M2553" s="19">
        <f>H2553*INDEX('Pliegos Tarifarios (Las Condes)'!$B:$B,MATCH($B2553,'Pliegos Tarifarios (Las Condes)'!$A:$A,0))</f>
        <v>89709.582168599984</v>
      </c>
      <c r="N2553" s="19">
        <f>I2553*INDEX('Pliegos Tarifarios (Las Condes)'!$C:$C,MATCH($B2553,'Pliegos Tarifarios (Las Condes)'!$A:$A,0))</f>
        <v>7215.2571749999997</v>
      </c>
      <c r="O2553" s="19">
        <f>J2553*INDEX('Pliegos Tarifarios (Las Condes)'!$D:$D,MATCH($B2553,'Pliegos Tarifarios (Las Condes)'!$A:$A,0))</f>
        <v>29399.896392400002</v>
      </c>
      <c r="P2553" s="19">
        <f>H2553*INDEX('Pliegos Tarifarios (Las Condes)'!$E:$E,MATCH($B2553,'Pliegos Tarifarios (Las Condes)'!$A:$A,0))</f>
        <v>9762.233600399999</v>
      </c>
      <c r="Q2553" s="19" cm="1">
        <f t="array" ref="Q2553">H2553*_xlfn.IFS(H2553&lt;=350,INDEX('Pliegos Tarifarios (Las Condes)'!$F:$F,MATCH($B2553,'Pliegos Tarifarios (Las Condes)'!$A:$A,0)),H2553&lt;=500,INDEX('Pliegos Tarifarios (Las Condes)'!$G:$G,MATCH($B2553,'Pliegos Tarifarios (Las Condes)'!$A:$A,0)),H2553&lt;=1000,INDEX('Pliegos Tarifarios (Las Condes)'!$H:$H,MATCH($B2553,'Pliegos Tarifarios (Las Condes)'!$A:$A,0)),H2553&lt;=5000,INDEX('Pliegos Tarifarios (Las Condes)'!$I:$I,MATCH($B2553,'Pliegos Tarifarios (Las Condes)'!$A:$A,0)),H2553&gt;5000,INDEX('Pliegos Tarifarios (Las Condes)'!$J:$J,MATCH($B2553,'Pliegos Tarifarios (Las Condes)'!$A:$A,0)))/1.19</f>
        <v>1770.501808991597</v>
      </c>
      <c r="R2553" s="19">
        <f>INDEX('Pliegos Tarifarios (Las Condes)'!$K:$K,MATCH($B2553,'Pliegos Tarifarios (Las Condes)'!$A:$A,0))</f>
        <v>724.74800000000005</v>
      </c>
      <c r="S2553" s="21">
        <f t="shared" si="120"/>
        <v>138582.21914539157</v>
      </c>
      <c r="T2553" s="21">
        <f t="shared" si="121"/>
        <v>26330.621637624397</v>
      </c>
      <c r="U2553" s="19">
        <v>0</v>
      </c>
      <c r="V2553" s="21">
        <f t="shared" si="122"/>
        <v>164912.84078301597</v>
      </c>
    </row>
    <row r="2554" spans="1:22" x14ac:dyDescent="0.3">
      <c r="A2554" s="7" t="s">
        <v>145</v>
      </c>
      <c r="B2554" s="7">
        <v>6</v>
      </c>
      <c r="C2554" s="8" t="s">
        <v>186</v>
      </c>
      <c r="D2554" s="7" t="s">
        <v>776</v>
      </c>
      <c r="E2554" s="7" t="s">
        <v>121</v>
      </c>
      <c r="F2554" s="8" t="s">
        <v>777</v>
      </c>
      <c r="G2554" s="7" t="s">
        <v>16</v>
      </c>
      <c r="H2554" s="9">
        <v>755.61469999999997</v>
      </c>
      <c r="I2554" s="9">
        <v>2.1284999999999998</v>
      </c>
      <c r="J2554" s="9">
        <v>2.1084999999999998</v>
      </c>
      <c r="K2554" s="10">
        <v>0.99060371153394411</v>
      </c>
      <c r="L2554" s="9">
        <v>24.37</v>
      </c>
      <c r="M2554" s="19">
        <f>H2554*INDEX('Pliegos Tarifarios (Las Condes)'!$B:$B,MATCH($B2554,'Pliegos Tarifarios (Las Condes)'!$A:$A,0))</f>
        <v>89795.739718599987</v>
      </c>
      <c r="N2554" s="19">
        <f>I2554*INDEX('Pliegos Tarifarios (Las Condes)'!$C:$C,MATCH($B2554,'Pliegos Tarifarios (Las Condes)'!$A:$A,0))</f>
        <v>7365.7913174999994</v>
      </c>
      <c r="O2554" s="19">
        <f>J2554*INDEX('Pliegos Tarifarios (Las Condes)'!$D:$D,MATCH($B2554,'Pliegos Tarifarios (Las Condes)'!$A:$A,0))</f>
        <v>29865.909396499999</v>
      </c>
      <c r="P2554" s="19">
        <f>H2554*INDEX('Pliegos Tarifarios (Las Condes)'!$E:$E,MATCH($B2554,'Pliegos Tarifarios (Las Condes)'!$A:$A,0))</f>
        <v>9771.6093003999995</v>
      </c>
      <c r="Q2554" s="19" cm="1">
        <f t="array" ref="Q2554">H2554*_xlfn.IFS(H2554&lt;=350,INDEX('Pliegos Tarifarios (Las Condes)'!$F:$F,MATCH($B2554,'Pliegos Tarifarios (Las Condes)'!$A:$A,0)),H2554&lt;=500,INDEX('Pliegos Tarifarios (Las Condes)'!$G:$G,MATCH($B2554,'Pliegos Tarifarios (Las Condes)'!$A:$A,0)),H2554&lt;=1000,INDEX('Pliegos Tarifarios (Las Condes)'!$H:$H,MATCH($B2554,'Pliegos Tarifarios (Las Condes)'!$A:$A,0)),H2554&lt;=5000,INDEX('Pliegos Tarifarios (Las Condes)'!$I:$I,MATCH($B2554,'Pliegos Tarifarios (Las Condes)'!$A:$A,0)),H2554&gt;5000,INDEX('Pliegos Tarifarios (Las Condes)'!$J:$J,MATCH($B2554,'Pliegos Tarifarios (Las Condes)'!$A:$A,0)))/1.19</f>
        <v>1772.2022081512607</v>
      </c>
      <c r="R2554" s="19">
        <f>INDEX('Pliegos Tarifarios (Las Condes)'!$K:$K,MATCH($B2554,'Pliegos Tarifarios (Las Condes)'!$A:$A,0))</f>
        <v>724.74800000000005</v>
      </c>
      <c r="S2554" s="21">
        <f t="shared" si="120"/>
        <v>139295.99994115124</v>
      </c>
      <c r="T2554" s="21">
        <f t="shared" si="121"/>
        <v>26466.239988818736</v>
      </c>
      <c r="U2554" s="19">
        <v>0</v>
      </c>
      <c r="V2554" s="21">
        <f t="shared" si="122"/>
        <v>165762.23992996998</v>
      </c>
    </row>
    <row r="2555" spans="1:22" x14ac:dyDescent="0.3">
      <c r="A2555" s="7" t="s">
        <v>145</v>
      </c>
      <c r="B2555" s="7">
        <v>6</v>
      </c>
      <c r="C2555" s="8" t="s">
        <v>186</v>
      </c>
      <c r="D2555" s="7" t="s">
        <v>778</v>
      </c>
      <c r="E2555" s="7" t="s">
        <v>121</v>
      </c>
      <c r="F2555" s="8" t="s">
        <v>779</v>
      </c>
      <c r="G2555" s="7" t="s">
        <v>16</v>
      </c>
      <c r="H2555" s="9">
        <v>755.49350000000004</v>
      </c>
      <c r="I2555" s="9">
        <v>2.1185999999999998</v>
      </c>
      <c r="J2555" s="9">
        <v>2.0528</v>
      </c>
      <c r="K2555" s="10">
        <v>0.96894175398848303</v>
      </c>
      <c r="L2555" s="9">
        <v>24.37</v>
      </c>
      <c r="M2555" s="19">
        <f>H2555*INDEX('Pliegos Tarifarios (Las Condes)'!$B:$B,MATCH($B2555,'Pliegos Tarifarios (Las Condes)'!$A:$A,0))</f>
        <v>89781.336553000001</v>
      </c>
      <c r="N2555" s="19">
        <f>I2555*INDEX('Pliegos Tarifarios (Las Condes)'!$C:$C,MATCH($B2555,'Pliegos Tarifarios (Las Condes)'!$A:$A,0))</f>
        <v>7331.5318229999993</v>
      </c>
      <c r="O2555" s="19">
        <f>J2555*INDEX('Pliegos Tarifarios (Las Condes)'!$D:$D,MATCH($B2555,'Pliegos Tarifarios (Las Condes)'!$A:$A,0))</f>
        <v>29076.945131200002</v>
      </c>
      <c r="P2555" s="19">
        <f>H2555*INDEX('Pliegos Tarifarios (Las Condes)'!$E:$E,MATCH($B2555,'Pliegos Tarifarios (Las Condes)'!$A:$A,0))</f>
        <v>9770.0419420000017</v>
      </c>
      <c r="Q2555" s="19" cm="1">
        <f t="array" ref="Q2555">H2555*_xlfn.IFS(H2555&lt;=350,INDEX('Pliegos Tarifarios (Las Condes)'!$F:$F,MATCH($B2555,'Pliegos Tarifarios (Las Condes)'!$A:$A,0)),H2555&lt;=500,INDEX('Pliegos Tarifarios (Las Condes)'!$G:$G,MATCH($B2555,'Pliegos Tarifarios (Las Condes)'!$A:$A,0)),H2555&lt;=1000,INDEX('Pliegos Tarifarios (Las Condes)'!$H:$H,MATCH($B2555,'Pliegos Tarifarios (Las Condes)'!$A:$A,0)),H2555&lt;=5000,INDEX('Pliegos Tarifarios (Las Condes)'!$I:$I,MATCH($B2555,'Pliegos Tarifarios (Las Condes)'!$A:$A,0)),H2555&gt;5000,INDEX('Pliegos Tarifarios (Las Condes)'!$J:$J,MATCH($B2555,'Pliegos Tarifarios (Las Condes)'!$A:$A,0)))/1.19</f>
        <v>1771.9179483193282</v>
      </c>
      <c r="R2555" s="19">
        <f>INDEX('Pliegos Tarifarios (Las Condes)'!$K:$K,MATCH($B2555,'Pliegos Tarifarios (Las Condes)'!$A:$A,0))</f>
        <v>724.74800000000005</v>
      </c>
      <c r="S2555" s="21">
        <f t="shared" si="120"/>
        <v>138456.5213975193</v>
      </c>
      <c r="T2555" s="21">
        <f t="shared" si="121"/>
        <v>26306.739065528669</v>
      </c>
      <c r="U2555" s="19">
        <v>0</v>
      </c>
      <c r="V2555" s="21">
        <f t="shared" si="122"/>
        <v>164763.26046304798</v>
      </c>
    </row>
    <row r="2556" spans="1:22" x14ac:dyDescent="0.3">
      <c r="A2556" s="7" t="s">
        <v>145</v>
      </c>
      <c r="B2556" s="7">
        <v>6</v>
      </c>
      <c r="C2556" s="8" t="s">
        <v>186</v>
      </c>
      <c r="D2556" s="7" t="s">
        <v>780</v>
      </c>
      <c r="E2556" s="7" t="s">
        <v>121</v>
      </c>
      <c r="F2556" s="8" t="s">
        <v>781</v>
      </c>
      <c r="G2556" s="7" t="s">
        <v>16</v>
      </c>
      <c r="H2556" s="9">
        <v>754.22450000000003</v>
      </c>
      <c r="I2556" s="9">
        <v>2.1099000000000001</v>
      </c>
      <c r="J2556" s="9">
        <v>2.0596000000000001</v>
      </c>
      <c r="K2556" s="10">
        <v>0.9761600075832978</v>
      </c>
      <c r="L2556" s="9">
        <v>24.33</v>
      </c>
      <c r="M2556" s="19">
        <f>H2556*INDEX('Pliegos Tarifarios (Las Condes)'!$B:$B,MATCH($B2556,'Pliegos Tarifarios (Las Condes)'!$A:$A,0))</f>
        <v>89630.531130999996</v>
      </c>
      <c r="N2556" s="19">
        <f>I2556*INDEX('Pliegos Tarifarios (Las Condes)'!$C:$C,MATCH($B2556,'Pliegos Tarifarios (Las Condes)'!$A:$A,0))</f>
        <v>7301.4249945000001</v>
      </c>
      <c r="O2556" s="19">
        <f>J2556*INDEX('Pliegos Tarifarios (Las Condes)'!$D:$D,MATCH($B2556,'Pliegos Tarifarios (Las Condes)'!$A:$A,0))</f>
        <v>29173.263928400003</v>
      </c>
      <c r="P2556" s="19">
        <f>H2556*INDEX('Pliegos Tarifarios (Las Condes)'!$E:$E,MATCH($B2556,'Pliegos Tarifarios (Las Condes)'!$A:$A,0))</f>
        <v>9753.6312340000004</v>
      </c>
      <c r="Q2556" s="19" cm="1">
        <f t="array" ref="Q2556">H2556*_xlfn.IFS(H2556&lt;=350,INDEX('Pliegos Tarifarios (Las Condes)'!$F:$F,MATCH($B2556,'Pliegos Tarifarios (Las Condes)'!$A:$A,0)),H2556&lt;=500,INDEX('Pliegos Tarifarios (Las Condes)'!$G:$G,MATCH($B2556,'Pliegos Tarifarios (Las Condes)'!$A:$A,0)),H2556&lt;=1000,INDEX('Pliegos Tarifarios (Las Condes)'!$H:$H,MATCH($B2556,'Pliegos Tarifarios (Las Condes)'!$A:$A,0)),H2556&lt;=5000,INDEX('Pliegos Tarifarios (Las Condes)'!$I:$I,MATCH($B2556,'Pliegos Tarifarios (Las Condes)'!$A:$A,0)),H2556&gt;5000,INDEX('Pliegos Tarifarios (Las Condes)'!$J:$J,MATCH($B2556,'Pliegos Tarifarios (Las Condes)'!$A:$A,0)))/1.19</f>
        <v>1768.9416634453783</v>
      </c>
      <c r="R2556" s="19">
        <f>INDEX('Pliegos Tarifarios (Las Condes)'!$K:$K,MATCH($B2556,'Pliegos Tarifarios (Las Condes)'!$A:$A,0))</f>
        <v>724.74800000000005</v>
      </c>
      <c r="S2556" s="21">
        <f t="shared" si="120"/>
        <v>138352.54095134538</v>
      </c>
      <c r="T2556" s="21">
        <f t="shared" si="121"/>
        <v>26286.982780755621</v>
      </c>
      <c r="U2556" s="19">
        <v>0</v>
      </c>
      <c r="V2556" s="21">
        <f t="shared" si="122"/>
        <v>164639.52373210099</v>
      </c>
    </row>
    <row r="2557" spans="1:22" x14ac:dyDescent="0.3">
      <c r="A2557" s="7" t="s">
        <v>145</v>
      </c>
      <c r="B2557" s="7">
        <v>6</v>
      </c>
      <c r="C2557" s="8" t="s">
        <v>186</v>
      </c>
      <c r="D2557" s="7" t="s">
        <v>782</v>
      </c>
      <c r="E2557" s="7" t="s">
        <v>121</v>
      </c>
      <c r="F2557" s="8" t="s">
        <v>783</v>
      </c>
      <c r="G2557" s="7" t="s">
        <v>16</v>
      </c>
      <c r="H2557" s="9">
        <v>755.21579999999994</v>
      </c>
      <c r="I2557" s="9">
        <v>2.1145</v>
      </c>
      <c r="J2557" s="9">
        <v>2.0945999999999998</v>
      </c>
      <c r="K2557" s="10">
        <v>0.99058879167651914</v>
      </c>
      <c r="L2557" s="9">
        <v>24.36</v>
      </c>
      <c r="M2557" s="19">
        <f>H2557*INDEX('Pliegos Tarifarios (Las Condes)'!$B:$B,MATCH($B2557,'Pliegos Tarifarios (Las Condes)'!$A:$A,0))</f>
        <v>89748.335240399989</v>
      </c>
      <c r="N2557" s="19">
        <f>I2557*INDEX('Pliegos Tarifarios (Las Condes)'!$C:$C,MATCH($B2557,'Pliegos Tarifarios (Las Condes)'!$A:$A,0))</f>
        <v>7317.3435474999997</v>
      </c>
      <c r="O2557" s="19">
        <f>J2557*INDEX('Pliegos Tarifarios (Las Condes)'!$D:$D,MATCH($B2557,'Pliegos Tarifarios (Las Condes)'!$A:$A,0))</f>
        <v>29669.022443399997</v>
      </c>
      <c r="P2557" s="19">
        <f>H2557*INDEX('Pliegos Tarifarios (Las Condes)'!$E:$E,MATCH($B2557,'Pliegos Tarifarios (Las Condes)'!$A:$A,0))</f>
        <v>9766.4507255999997</v>
      </c>
      <c r="Q2557" s="19" cm="1">
        <f t="array" ref="Q2557">H2557*_xlfn.IFS(H2557&lt;=350,INDEX('Pliegos Tarifarios (Las Condes)'!$F:$F,MATCH($B2557,'Pliegos Tarifarios (Las Condes)'!$A:$A,0)),H2557&lt;=500,INDEX('Pliegos Tarifarios (Las Condes)'!$G:$G,MATCH($B2557,'Pliegos Tarifarios (Las Condes)'!$A:$A,0)),H2557&lt;=1000,INDEX('Pliegos Tarifarios (Las Condes)'!$H:$H,MATCH($B2557,'Pliegos Tarifarios (Las Condes)'!$A:$A,0)),H2557&lt;=5000,INDEX('Pliegos Tarifarios (Las Condes)'!$I:$I,MATCH($B2557,'Pliegos Tarifarios (Las Condes)'!$A:$A,0)),H2557&gt;5000,INDEX('Pliegos Tarifarios (Las Condes)'!$J:$J,MATCH($B2557,'Pliegos Tarifarios (Las Condes)'!$A:$A,0)))/1.19</f>
        <v>1771.2666368067228</v>
      </c>
      <c r="R2557" s="19">
        <f>INDEX('Pliegos Tarifarios (Las Condes)'!$K:$K,MATCH($B2557,'Pliegos Tarifarios (Las Condes)'!$A:$A,0))</f>
        <v>724.74800000000005</v>
      </c>
      <c r="S2557" s="21">
        <f t="shared" si="120"/>
        <v>138997.1665937067</v>
      </c>
      <c r="T2557" s="21">
        <f t="shared" si="121"/>
        <v>26409.461652804275</v>
      </c>
      <c r="U2557" s="19">
        <v>0</v>
      </c>
      <c r="V2557" s="21">
        <f t="shared" si="122"/>
        <v>165406.62824651098</v>
      </c>
    </row>
    <row r="2558" spans="1:22" x14ac:dyDescent="0.3">
      <c r="A2558" s="7" t="s">
        <v>145</v>
      </c>
      <c r="B2558" s="7">
        <v>6</v>
      </c>
      <c r="C2558" s="8" t="s">
        <v>186</v>
      </c>
      <c r="D2558" s="7" t="s">
        <v>784</v>
      </c>
      <c r="E2558" s="7" t="s">
        <v>121</v>
      </c>
      <c r="F2558" s="8" t="s">
        <v>785</v>
      </c>
      <c r="G2558" s="7" t="s">
        <v>16</v>
      </c>
      <c r="H2558" s="9">
        <v>753.32989999999995</v>
      </c>
      <c r="I2558" s="9">
        <v>2.1377000000000002</v>
      </c>
      <c r="J2558" s="9">
        <v>2.1377000000000002</v>
      </c>
      <c r="K2558" s="10">
        <v>1</v>
      </c>
      <c r="L2558" s="9">
        <v>24.3</v>
      </c>
      <c r="M2558" s="19">
        <f>H2558*INDEX('Pliegos Tarifarios (Las Condes)'!$B:$B,MATCH($B2558,'Pliegos Tarifarios (Las Condes)'!$A:$A,0))</f>
        <v>89524.218656199984</v>
      </c>
      <c r="N2558" s="19">
        <f>I2558*INDEX('Pliegos Tarifarios (Las Condes)'!$C:$C,MATCH($B2558,'Pliegos Tarifarios (Las Condes)'!$A:$A,0))</f>
        <v>7397.6284235000003</v>
      </c>
      <c r="O2558" s="19">
        <f>J2558*INDEX('Pliegos Tarifarios (Las Condes)'!$D:$D,MATCH($B2558,'Pliegos Tarifarios (Las Condes)'!$A:$A,0))</f>
        <v>30279.513643300004</v>
      </c>
      <c r="P2558" s="19">
        <f>H2558*INDEX('Pliegos Tarifarios (Las Condes)'!$E:$E,MATCH($B2558,'Pliegos Tarifarios (Las Condes)'!$A:$A,0))</f>
        <v>9742.0622667999996</v>
      </c>
      <c r="Q2558" s="19" cm="1">
        <f t="array" ref="Q2558">H2558*_xlfn.IFS(H2558&lt;=350,INDEX('Pliegos Tarifarios (Las Condes)'!$F:$F,MATCH($B2558,'Pliegos Tarifarios (Las Condes)'!$A:$A,0)),H2558&lt;=500,INDEX('Pliegos Tarifarios (Las Condes)'!$G:$G,MATCH($B2558,'Pliegos Tarifarios (Las Condes)'!$A:$A,0)),H2558&lt;=1000,INDEX('Pliegos Tarifarios (Las Condes)'!$H:$H,MATCH($B2558,'Pliegos Tarifarios (Las Condes)'!$A:$A,0)),H2558&lt;=5000,INDEX('Pliegos Tarifarios (Las Condes)'!$I:$I,MATCH($B2558,'Pliegos Tarifarios (Las Condes)'!$A:$A,0)),H2558&gt;5000,INDEX('Pliegos Tarifarios (Las Condes)'!$J:$J,MATCH($B2558,'Pliegos Tarifarios (Las Condes)'!$A:$A,0)))/1.19</f>
        <v>1766.8434881512608</v>
      </c>
      <c r="R2558" s="19">
        <f>INDEX('Pliegos Tarifarios (Las Condes)'!$K:$K,MATCH($B2558,'Pliegos Tarifarios (Las Condes)'!$A:$A,0))</f>
        <v>724.74800000000005</v>
      </c>
      <c r="S2558" s="21">
        <f t="shared" si="120"/>
        <v>139435.01447795125</v>
      </c>
      <c r="T2558" s="21">
        <f t="shared" si="121"/>
        <v>26492.652750810739</v>
      </c>
      <c r="U2558" s="19">
        <v>0</v>
      </c>
      <c r="V2558" s="21">
        <f t="shared" si="122"/>
        <v>165927.667228762</v>
      </c>
    </row>
    <row r="2559" spans="1:22" x14ac:dyDescent="0.3">
      <c r="A2559" s="7" t="s">
        <v>145</v>
      </c>
      <c r="B2559" s="7">
        <v>6</v>
      </c>
      <c r="C2559" s="8" t="s">
        <v>186</v>
      </c>
      <c r="D2559" s="7" t="s">
        <v>786</v>
      </c>
      <c r="E2559" s="7" t="s">
        <v>121</v>
      </c>
      <c r="F2559" s="8" t="s">
        <v>787</v>
      </c>
      <c r="G2559" s="7" t="s">
        <v>16</v>
      </c>
      <c r="H2559" s="9">
        <v>756.9769</v>
      </c>
      <c r="I2559" s="9">
        <v>2.0973000000000002</v>
      </c>
      <c r="J2559" s="9">
        <v>2.0903999999999998</v>
      </c>
      <c r="K2559" s="10">
        <v>0.99671005578601046</v>
      </c>
      <c r="L2559" s="9">
        <v>24.42</v>
      </c>
      <c r="M2559" s="19">
        <f>H2559*INDEX('Pliegos Tarifarios (Las Condes)'!$B:$B,MATCH($B2559,'Pliegos Tarifarios (Las Condes)'!$A:$A,0))</f>
        <v>89957.620842199991</v>
      </c>
      <c r="N2559" s="19">
        <f>I2559*INDEX('Pliegos Tarifarios (Las Condes)'!$C:$C,MATCH($B2559,'Pliegos Tarifarios (Las Condes)'!$A:$A,0))</f>
        <v>7257.8220015000006</v>
      </c>
      <c r="O2559" s="19">
        <f>J2559*INDEX('Pliegos Tarifarios (Las Condes)'!$D:$D,MATCH($B2559,'Pliegos Tarifarios (Las Condes)'!$A:$A,0))</f>
        <v>29609.531421599997</v>
      </c>
      <c r="P2559" s="19">
        <f>H2559*INDEX('Pliegos Tarifarios (Las Condes)'!$E:$E,MATCH($B2559,'Pliegos Tarifarios (Las Condes)'!$A:$A,0))</f>
        <v>9789.2252707999996</v>
      </c>
      <c r="Q2559" s="19" cm="1">
        <f t="array" ref="Q2559">H2559*_xlfn.IFS(H2559&lt;=350,INDEX('Pliegos Tarifarios (Las Condes)'!$F:$F,MATCH($B2559,'Pliegos Tarifarios (Las Condes)'!$A:$A,0)),H2559&lt;=500,INDEX('Pliegos Tarifarios (Las Condes)'!$G:$G,MATCH($B2559,'Pliegos Tarifarios (Las Condes)'!$A:$A,0)),H2559&lt;=1000,INDEX('Pliegos Tarifarios (Las Condes)'!$H:$H,MATCH($B2559,'Pliegos Tarifarios (Las Condes)'!$A:$A,0)),H2559&lt;=5000,INDEX('Pliegos Tarifarios (Las Condes)'!$I:$I,MATCH($B2559,'Pliegos Tarifarios (Las Condes)'!$A:$A,0)),H2559&gt;5000,INDEX('Pliegos Tarifarios (Las Condes)'!$J:$J,MATCH($B2559,'Pliegos Tarifarios (Las Condes)'!$A:$A,0)))/1.19</f>
        <v>1775.397082268908</v>
      </c>
      <c r="R2559" s="19">
        <f>INDEX('Pliegos Tarifarios (Las Condes)'!$K:$K,MATCH($B2559,'Pliegos Tarifarios (Las Condes)'!$A:$A,0))</f>
        <v>724.74800000000005</v>
      </c>
      <c r="S2559" s="21">
        <f t="shared" si="120"/>
        <v>139114.34461836886</v>
      </c>
      <c r="T2559" s="21">
        <f t="shared" si="121"/>
        <v>26431.725477490083</v>
      </c>
      <c r="U2559" s="19">
        <v>0</v>
      </c>
      <c r="V2559" s="21">
        <f t="shared" si="122"/>
        <v>165546.07009585894</v>
      </c>
    </row>
    <row r="2560" spans="1:22" x14ac:dyDescent="0.3">
      <c r="A2560" s="7" t="s">
        <v>145</v>
      </c>
      <c r="B2560" s="7">
        <v>6</v>
      </c>
      <c r="C2560" s="8" t="s">
        <v>186</v>
      </c>
      <c r="D2560" s="7" t="s">
        <v>788</v>
      </c>
      <c r="E2560" s="7" t="s">
        <v>121</v>
      </c>
      <c r="F2560" s="8" t="s">
        <v>789</v>
      </c>
      <c r="G2560" s="7" t="s">
        <v>16</v>
      </c>
      <c r="H2560" s="9">
        <v>753.96469999999999</v>
      </c>
      <c r="I2560" s="9">
        <v>2.1137999999999999</v>
      </c>
      <c r="J2560" s="9">
        <v>2.0739999999999998</v>
      </c>
      <c r="K2560" s="10">
        <v>0.9811713501750402</v>
      </c>
      <c r="L2560" s="9">
        <v>24.32</v>
      </c>
      <c r="M2560" s="19">
        <f>H2560*INDEX('Pliegos Tarifarios (Las Condes)'!$B:$B,MATCH($B2560,'Pliegos Tarifarios (Las Condes)'!$A:$A,0))</f>
        <v>89599.657018599988</v>
      </c>
      <c r="N2560" s="19">
        <f>I2560*INDEX('Pliegos Tarifarios (Las Condes)'!$C:$C,MATCH($B2560,'Pliegos Tarifarios (Las Condes)'!$A:$A,0))</f>
        <v>7314.9211589999995</v>
      </c>
      <c r="O2560" s="19">
        <f>J2560*INDEX('Pliegos Tarifarios (Las Condes)'!$D:$D,MATCH($B2560,'Pliegos Tarifarios (Las Condes)'!$A:$A,0))</f>
        <v>29377.233145999999</v>
      </c>
      <c r="P2560" s="19">
        <f>H2560*INDEX('Pliegos Tarifarios (Las Condes)'!$E:$E,MATCH($B2560,'Pliegos Tarifarios (Las Condes)'!$A:$A,0))</f>
        <v>9750.2715004000001</v>
      </c>
      <c r="Q2560" s="19" cm="1">
        <f t="array" ref="Q2560">H2560*_xlfn.IFS(H2560&lt;=350,INDEX('Pliegos Tarifarios (Las Condes)'!$F:$F,MATCH($B2560,'Pliegos Tarifarios (Las Condes)'!$A:$A,0)),H2560&lt;=500,INDEX('Pliegos Tarifarios (Las Condes)'!$G:$G,MATCH($B2560,'Pliegos Tarifarios (Las Condes)'!$A:$A,0)),H2560&lt;=1000,INDEX('Pliegos Tarifarios (Las Condes)'!$H:$H,MATCH($B2560,'Pliegos Tarifarios (Las Condes)'!$A:$A,0)),H2560&lt;=5000,INDEX('Pliegos Tarifarios (Las Condes)'!$I:$I,MATCH($B2560,'Pliegos Tarifarios (Las Condes)'!$A:$A,0)),H2560&gt;5000,INDEX('Pliegos Tarifarios (Las Condes)'!$J:$J,MATCH($B2560,'Pliegos Tarifarios (Las Condes)'!$A:$A,0)))/1.19</f>
        <v>1768.3323342016811</v>
      </c>
      <c r="R2560" s="19">
        <f>INDEX('Pliegos Tarifarios (Las Condes)'!$K:$K,MATCH($B2560,'Pliegos Tarifarios (Las Condes)'!$A:$A,0))</f>
        <v>724.74800000000005</v>
      </c>
      <c r="S2560" s="21">
        <f t="shared" si="120"/>
        <v>138535.16315820164</v>
      </c>
      <c r="T2560" s="21">
        <f t="shared" si="121"/>
        <v>26321.681000058314</v>
      </c>
      <c r="U2560" s="19">
        <v>0</v>
      </c>
      <c r="V2560" s="21">
        <f t="shared" si="122"/>
        <v>164856.84415825995</v>
      </c>
    </row>
    <row r="2561" spans="1:22" x14ac:dyDescent="0.3">
      <c r="A2561" s="7" t="s">
        <v>145</v>
      </c>
      <c r="B2561" s="7">
        <v>6</v>
      </c>
      <c r="C2561" s="8" t="s">
        <v>186</v>
      </c>
      <c r="D2561" s="7" t="s">
        <v>790</v>
      </c>
      <c r="E2561" s="7" t="s">
        <v>121</v>
      </c>
      <c r="F2561" s="8" t="s">
        <v>791</v>
      </c>
      <c r="G2561" s="7" t="s">
        <v>16</v>
      </c>
      <c r="H2561" s="9">
        <v>755.09960000000001</v>
      </c>
      <c r="I2561" s="9">
        <v>2.1532</v>
      </c>
      <c r="J2561" s="9">
        <v>2.1532</v>
      </c>
      <c r="K2561" s="10">
        <v>1</v>
      </c>
      <c r="L2561" s="9">
        <v>24.36</v>
      </c>
      <c r="M2561" s="19">
        <f>H2561*INDEX('Pliegos Tarifarios (Las Condes)'!$B:$B,MATCH($B2561,'Pliegos Tarifarios (Las Condes)'!$A:$A,0))</f>
        <v>89734.526264799992</v>
      </c>
      <c r="N2561" s="19">
        <f>I2561*INDEX('Pliegos Tarifarios (Las Condes)'!$C:$C,MATCH($B2561,'Pliegos Tarifarios (Las Condes)'!$A:$A,0))</f>
        <v>7451.2670259999995</v>
      </c>
      <c r="O2561" s="19">
        <f>J2561*INDEX('Pliegos Tarifarios (Las Condes)'!$D:$D,MATCH($B2561,'Pliegos Tarifarios (Las Condes)'!$A:$A,0))</f>
        <v>30499.063842800002</v>
      </c>
      <c r="P2561" s="19">
        <f>H2561*INDEX('Pliegos Tarifarios (Las Condes)'!$E:$E,MATCH($B2561,'Pliegos Tarifarios (Las Condes)'!$A:$A,0))</f>
        <v>9764.9480272000001</v>
      </c>
      <c r="Q2561" s="19" cm="1">
        <f t="array" ref="Q2561">H2561*_xlfn.IFS(H2561&lt;=350,INDEX('Pliegos Tarifarios (Las Condes)'!$F:$F,MATCH($B2561,'Pliegos Tarifarios (Las Condes)'!$A:$A,0)),H2561&lt;=500,INDEX('Pliegos Tarifarios (Las Condes)'!$G:$G,MATCH($B2561,'Pliegos Tarifarios (Las Condes)'!$A:$A,0)),H2561&lt;=1000,INDEX('Pliegos Tarifarios (Las Condes)'!$H:$H,MATCH($B2561,'Pliegos Tarifarios (Las Condes)'!$A:$A,0)),H2561&lt;=5000,INDEX('Pliegos Tarifarios (Las Condes)'!$I:$I,MATCH($B2561,'Pliegos Tarifarios (Las Condes)'!$A:$A,0)),H2561&gt;5000,INDEX('Pliegos Tarifarios (Las Condes)'!$J:$J,MATCH($B2561,'Pliegos Tarifarios (Las Condes)'!$A:$A,0)))/1.19</f>
        <v>1770.9941038655465</v>
      </c>
      <c r="R2561" s="19">
        <f>INDEX('Pliegos Tarifarios (Las Condes)'!$K:$K,MATCH($B2561,'Pliegos Tarifarios (Las Condes)'!$A:$A,0))</f>
        <v>724.74800000000005</v>
      </c>
      <c r="S2561" s="21">
        <f t="shared" si="120"/>
        <v>139945.54726466554</v>
      </c>
      <c r="T2561" s="21">
        <f t="shared" si="121"/>
        <v>26589.653980286454</v>
      </c>
      <c r="U2561" s="19">
        <v>0</v>
      </c>
      <c r="V2561" s="21">
        <f t="shared" si="122"/>
        <v>166535.20124495198</v>
      </c>
    </row>
    <row r="2562" spans="1:22" x14ac:dyDescent="0.3">
      <c r="A2562" s="7" t="s">
        <v>145</v>
      </c>
      <c r="B2562" s="7">
        <v>6</v>
      </c>
      <c r="C2562" s="8" t="s">
        <v>186</v>
      </c>
      <c r="D2562" s="7" t="s">
        <v>792</v>
      </c>
      <c r="E2562" s="7" t="s">
        <v>121</v>
      </c>
      <c r="F2562" s="8" t="s">
        <v>793</v>
      </c>
      <c r="G2562" s="7" t="s">
        <v>16</v>
      </c>
      <c r="H2562" s="9">
        <v>753.89449999999999</v>
      </c>
      <c r="I2562" s="9">
        <v>2.2130000000000001</v>
      </c>
      <c r="J2562" s="9">
        <v>2.2130000000000001</v>
      </c>
      <c r="K2562" s="10">
        <v>1</v>
      </c>
      <c r="L2562" s="9">
        <v>24.32</v>
      </c>
      <c r="M2562" s="19">
        <f>H2562*INDEX('Pliegos Tarifarios (Las Condes)'!$B:$B,MATCH($B2562,'Pliegos Tarifarios (Las Condes)'!$A:$A,0))</f>
        <v>89591.314590999988</v>
      </c>
      <c r="N2562" s="19">
        <f>I2562*INDEX('Pliegos Tarifarios (Las Condes)'!$C:$C,MATCH($B2562,'Pliegos Tarifarios (Las Condes)'!$A:$A,0))</f>
        <v>7658.2082149999997</v>
      </c>
      <c r="O2562" s="19">
        <f>J2562*INDEX('Pliegos Tarifarios (Las Condes)'!$D:$D,MATCH($B2562,'Pliegos Tarifarios (Las Condes)'!$A:$A,0))</f>
        <v>31346.102677000003</v>
      </c>
      <c r="P2562" s="19">
        <f>H2562*INDEX('Pliegos Tarifarios (Las Condes)'!$E:$E,MATCH($B2562,'Pliegos Tarifarios (Las Condes)'!$A:$A,0))</f>
        <v>9749.3636740000002</v>
      </c>
      <c r="Q2562" s="19" cm="1">
        <f t="array" ref="Q2562">H2562*_xlfn.IFS(H2562&lt;=350,INDEX('Pliegos Tarifarios (Las Condes)'!$F:$F,MATCH($B2562,'Pliegos Tarifarios (Las Condes)'!$A:$A,0)),H2562&lt;=500,INDEX('Pliegos Tarifarios (Las Condes)'!$G:$G,MATCH($B2562,'Pliegos Tarifarios (Las Condes)'!$A:$A,0)),H2562&lt;=1000,INDEX('Pliegos Tarifarios (Las Condes)'!$H:$H,MATCH($B2562,'Pliegos Tarifarios (Las Condes)'!$A:$A,0)),H2562&lt;=5000,INDEX('Pliegos Tarifarios (Las Condes)'!$I:$I,MATCH($B2562,'Pliegos Tarifarios (Las Condes)'!$A:$A,0)),H2562&gt;5000,INDEX('Pliegos Tarifarios (Las Condes)'!$J:$J,MATCH($B2562,'Pliegos Tarifarios (Las Condes)'!$A:$A,0)))/1.19</f>
        <v>1768.1676886554624</v>
      </c>
      <c r="R2562" s="19">
        <f>INDEX('Pliegos Tarifarios (Las Condes)'!$K:$K,MATCH($B2562,'Pliegos Tarifarios (Las Condes)'!$A:$A,0))</f>
        <v>724.74800000000005</v>
      </c>
      <c r="S2562" s="21">
        <f t="shared" si="120"/>
        <v>140837.90484565546</v>
      </c>
      <c r="T2562" s="21">
        <f t="shared" si="121"/>
        <v>26759.201920674539</v>
      </c>
      <c r="U2562" s="19">
        <v>0</v>
      </c>
      <c r="V2562" s="21">
        <f t="shared" si="122"/>
        <v>167597.10676632999</v>
      </c>
    </row>
    <row r="2563" spans="1:22" x14ac:dyDescent="0.3">
      <c r="A2563" s="7" t="s">
        <v>145</v>
      </c>
      <c r="B2563" s="7">
        <v>6</v>
      </c>
      <c r="C2563" s="8" t="s">
        <v>186</v>
      </c>
      <c r="D2563" s="7" t="s">
        <v>794</v>
      </c>
      <c r="E2563" s="7" t="s">
        <v>121</v>
      </c>
      <c r="F2563" s="8" t="s">
        <v>795</v>
      </c>
      <c r="G2563" s="7" t="s">
        <v>16</v>
      </c>
      <c r="H2563" s="9">
        <v>752.00080000000003</v>
      </c>
      <c r="I2563" s="9">
        <v>2.1240000000000001</v>
      </c>
      <c r="J2563" s="9">
        <v>2.1103999999999998</v>
      </c>
      <c r="K2563" s="10">
        <v>0.99359698681732567</v>
      </c>
      <c r="L2563" s="9">
        <v>24.26</v>
      </c>
      <c r="M2563" s="19">
        <f>H2563*INDEX('Pliegos Tarifarios (Las Condes)'!$B:$B,MATCH($B2563,'Pliegos Tarifarios (Las Condes)'!$A:$A,0))</f>
        <v>89366.271070400006</v>
      </c>
      <c r="N2563" s="19">
        <f>I2563*INDEX('Pliegos Tarifarios (Las Condes)'!$C:$C,MATCH($B2563,'Pliegos Tarifarios (Las Condes)'!$A:$A,0))</f>
        <v>7350.2188200000001</v>
      </c>
      <c r="O2563" s="19">
        <f>J2563*INDEX('Pliegos Tarifarios (Las Condes)'!$D:$D,MATCH($B2563,'Pliegos Tarifarios (Las Condes)'!$A:$A,0))</f>
        <v>29892.822001599998</v>
      </c>
      <c r="P2563" s="19">
        <f>H2563*INDEX('Pliegos Tarifarios (Las Condes)'!$E:$E,MATCH($B2563,'Pliegos Tarifarios (Las Condes)'!$A:$A,0))</f>
        <v>9724.8743456000011</v>
      </c>
      <c r="Q2563" s="19" cm="1">
        <f t="array" ref="Q2563">H2563*_xlfn.IFS(H2563&lt;=350,INDEX('Pliegos Tarifarios (Las Condes)'!$F:$F,MATCH($B2563,'Pliegos Tarifarios (Las Condes)'!$A:$A,0)),H2563&lt;=500,INDEX('Pliegos Tarifarios (Las Condes)'!$G:$G,MATCH($B2563,'Pliegos Tarifarios (Las Condes)'!$A:$A,0)),H2563&lt;=1000,INDEX('Pliegos Tarifarios (Las Condes)'!$H:$H,MATCH($B2563,'Pliegos Tarifarios (Las Condes)'!$A:$A,0)),H2563&lt;=5000,INDEX('Pliegos Tarifarios (Las Condes)'!$I:$I,MATCH($B2563,'Pliegos Tarifarios (Las Condes)'!$A:$A,0)),H2563&gt;5000,INDEX('Pliegos Tarifarios (Las Condes)'!$J:$J,MATCH($B2563,'Pliegos Tarifarios (Las Condes)'!$A:$A,0)))/1.19</f>
        <v>1763.7262460504205</v>
      </c>
      <c r="R2563" s="19">
        <f>INDEX('Pliegos Tarifarios (Las Condes)'!$K:$K,MATCH($B2563,'Pliegos Tarifarios (Las Condes)'!$A:$A,0))</f>
        <v>724.74800000000005</v>
      </c>
      <c r="S2563" s="21">
        <f t="shared" si="120"/>
        <v>138822.6604836504</v>
      </c>
      <c r="T2563" s="21">
        <f t="shared" si="121"/>
        <v>26376.305491893574</v>
      </c>
      <c r="U2563" s="19">
        <v>0</v>
      </c>
      <c r="V2563" s="21">
        <f t="shared" si="122"/>
        <v>165198.96597554398</v>
      </c>
    </row>
    <row r="2564" spans="1:22" x14ac:dyDescent="0.3">
      <c r="A2564" s="7" t="s">
        <v>145</v>
      </c>
      <c r="B2564" s="7">
        <v>6</v>
      </c>
      <c r="C2564" s="8" t="s">
        <v>186</v>
      </c>
      <c r="D2564" s="7" t="s">
        <v>796</v>
      </c>
      <c r="E2564" s="7" t="s">
        <v>121</v>
      </c>
      <c r="F2564" s="8" t="s">
        <v>797</v>
      </c>
      <c r="G2564" s="7" t="s">
        <v>16</v>
      </c>
      <c r="H2564" s="9">
        <v>755.54330000000004</v>
      </c>
      <c r="I2564" s="9">
        <v>2.1496</v>
      </c>
      <c r="J2564" s="9">
        <v>2.0859999999999999</v>
      </c>
      <c r="K2564" s="10">
        <v>0.97041310011164861</v>
      </c>
      <c r="L2564" s="9">
        <v>24.37</v>
      </c>
      <c r="M2564" s="19">
        <f>H2564*INDEX('Pliegos Tarifarios (Las Condes)'!$B:$B,MATCH($B2564,'Pliegos Tarifarios (Las Condes)'!$A:$A,0))</f>
        <v>89787.254685399996</v>
      </c>
      <c r="N2564" s="19">
        <f>I2564*INDEX('Pliegos Tarifarios (Las Condes)'!$C:$C,MATCH($B2564,'Pliegos Tarifarios (Las Condes)'!$A:$A,0))</f>
        <v>7438.8090279999997</v>
      </c>
      <c r="O2564" s="19">
        <f>J2564*INDEX('Pliegos Tarifarios (Las Condes)'!$D:$D,MATCH($B2564,'Pliegos Tarifarios (Las Condes)'!$A:$A,0))</f>
        <v>29547.207493999998</v>
      </c>
      <c r="P2564" s="19">
        <f>H2564*INDEX('Pliegos Tarifarios (Las Condes)'!$E:$E,MATCH($B2564,'Pliegos Tarifarios (Las Condes)'!$A:$A,0))</f>
        <v>9770.6859556000018</v>
      </c>
      <c r="Q2564" s="19" cm="1">
        <f t="array" ref="Q2564">H2564*_xlfn.IFS(H2564&lt;=350,INDEX('Pliegos Tarifarios (Las Condes)'!$F:$F,MATCH($B2564,'Pliegos Tarifarios (Las Condes)'!$A:$A,0)),H2564&lt;=500,INDEX('Pliegos Tarifarios (Las Condes)'!$G:$G,MATCH($B2564,'Pliegos Tarifarios (Las Condes)'!$A:$A,0)),H2564&lt;=1000,INDEX('Pliegos Tarifarios (Las Condes)'!$H:$H,MATCH($B2564,'Pliegos Tarifarios (Las Condes)'!$A:$A,0)),H2564&lt;=5000,INDEX('Pliegos Tarifarios (Las Condes)'!$I:$I,MATCH($B2564,'Pliegos Tarifarios (Las Condes)'!$A:$A,0)),H2564&gt;5000,INDEX('Pliegos Tarifarios (Las Condes)'!$J:$J,MATCH($B2564,'Pliegos Tarifarios (Las Condes)'!$A:$A,0)))/1.19</f>
        <v>1772.0347481512608</v>
      </c>
      <c r="R2564" s="19">
        <f>INDEX('Pliegos Tarifarios (Las Condes)'!$K:$K,MATCH($B2564,'Pliegos Tarifarios (Las Condes)'!$A:$A,0))</f>
        <v>724.74800000000005</v>
      </c>
      <c r="S2564" s="21">
        <f t="shared" si="120"/>
        <v>139040.73991115126</v>
      </c>
      <c r="T2564" s="21">
        <f t="shared" si="121"/>
        <v>26417.740583118739</v>
      </c>
      <c r="U2564" s="19">
        <v>0</v>
      </c>
      <c r="V2564" s="21">
        <f t="shared" si="122"/>
        <v>165458.48049427001</v>
      </c>
    </row>
    <row r="2565" spans="1:22" x14ac:dyDescent="0.3">
      <c r="A2565" s="7" t="s">
        <v>145</v>
      </c>
      <c r="B2565" s="7">
        <v>6</v>
      </c>
      <c r="C2565" s="8" t="s">
        <v>186</v>
      </c>
      <c r="D2565" s="7" t="s">
        <v>798</v>
      </c>
      <c r="E2565" s="7" t="s">
        <v>121</v>
      </c>
      <c r="F2565" s="8" t="s">
        <v>799</v>
      </c>
      <c r="G2565" s="7" t="s">
        <v>16</v>
      </c>
      <c r="H2565" s="9">
        <v>754.41769999999997</v>
      </c>
      <c r="I2565" s="9">
        <v>2.0918999999999999</v>
      </c>
      <c r="J2565" s="9">
        <v>2.0720000000000001</v>
      </c>
      <c r="K2565" s="10">
        <v>0.99048711697499892</v>
      </c>
      <c r="L2565" s="9">
        <v>24.34</v>
      </c>
      <c r="M2565" s="19">
        <f>H2565*INDEX('Pliegos Tarifarios (Las Condes)'!$B:$B,MATCH($B2565,'Pliegos Tarifarios (Las Condes)'!$A:$A,0))</f>
        <v>89653.490632599991</v>
      </c>
      <c r="N2565" s="19">
        <f>I2565*INDEX('Pliegos Tarifarios (Las Condes)'!$C:$C,MATCH($B2565,'Pliegos Tarifarios (Las Condes)'!$A:$A,0))</f>
        <v>7239.135004499999</v>
      </c>
      <c r="O2565" s="19">
        <f>J2565*INDEX('Pliegos Tarifarios (Las Condes)'!$D:$D,MATCH($B2565,'Pliegos Tarifarios (Las Condes)'!$A:$A,0))</f>
        <v>29348.904088000003</v>
      </c>
      <c r="P2565" s="19">
        <f>H2565*INDEX('Pliegos Tarifarios (Las Condes)'!$E:$E,MATCH($B2565,'Pliegos Tarifarios (Las Condes)'!$A:$A,0))</f>
        <v>9756.1296963999994</v>
      </c>
      <c r="Q2565" s="19" cm="1">
        <f t="array" ref="Q2565">H2565*_xlfn.IFS(H2565&lt;=350,INDEX('Pliegos Tarifarios (Las Condes)'!$F:$F,MATCH($B2565,'Pliegos Tarifarios (Las Condes)'!$A:$A,0)),H2565&lt;=500,INDEX('Pliegos Tarifarios (Las Condes)'!$G:$G,MATCH($B2565,'Pliegos Tarifarios (Las Condes)'!$A:$A,0)),H2565&lt;=1000,INDEX('Pliegos Tarifarios (Las Condes)'!$H:$H,MATCH($B2565,'Pliegos Tarifarios (Las Condes)'!$A:$A,0)),H2565&lt;=5000,INDEX('Pliegos Tarifarios (Las Condes)'!$I:$I,MATCH($B2565,'Pliegos Tarifarios (Las Condes)'!$A:$A,0)),H2565&gt;5000,INDEX('Pliegos Tarifarios (Las Condes)'!$J:$J,MATCH($B2565,'Pliegos Tarifarios (Las Condes)'!$A:$A,0)))/1.19</f>
        <v>1769.3947905042021</v>
      </c>
      <c r="R2565" s="19">
        <f>INDEX('Pliegos Tarifarios (Las Condes)'!$K:$K,MATCH($B2565,'Pliegos Tarifarios (Las Condes)'!$A:$A,0))</f>
        <v>724.74800000000005</v>
      </c>
      <c r="S2565" s="21">
        <f t="shared" si="120"/>
        <v>138491.8022120042</v>
      </c>
      <c r="T2565" s="21">
        <f t="shared" si="121"/>
        <v>26313.442420280797</v>
      </c>
      <c r="U2565" s="19">
        <v>0</v>
      </c>
      <c r="V2565" s="21">
        <f t="shared" si="122"/>
        <v>164805.244632285</v>
      </c>
    </row>
    <row r="2566" spans="1:22" x14ac:dyDescent="0.3">
      <c r="A2566" s="7" t="s">
        <v>145</v>
      </c>
      <c r="B2566" s="7">
        <v>6</v>
      </c>
      <c r="C2566" s="8" t="s">
        <v>186</v>
      </c>
      <c r="D2566" s="7" t="s">
        <v>800</v>
      </c>
      <c r="E2566" s="7" t="s">
        <v>121</v>
      </c>
      <c r="F2566" s="8" t="s">
        <v>801</v>
      </c>
      <c r="G2566" s="7" t="s">
        <v>16</v>
      </c>
      <c r="H2566" s="9">
        <v>754.73379999999997</v>
      </c>
      <c r="I2566" s="9">
        <v>2.08</v>
      </c>
      <c r="J2566" s="9">
        <v>2.08</v>
      </c>
      <c r="K2566" s="10">
        <v>1</v>
      </c>
      <c r="L2566" s="9">
        <v>24.35</v>
      </c>
      <c r="M2566" s="19">
        <f>H2566*INDEX('Pliegos Tarifarios (Las Condes)'!$B:$B,MATCH($B2566,'Pliegos Tarifarios (Las Condes)'!$A:$A,0))</f>
        <v>89691.055324399989</v>
      </c>
      <c r="N2566" s="19">
        <f>I2566*INDEX('Pliegos Tarifarios (Las Condes)'!$C:$C,MATCH($B2566,'Pliegos Tarifarios (Las Condes)'!$A:$A,0))</f>
        <v>7197.9543999999996</v>
      </c>
      <c r="O2566" s="19">
        <f>J2566*INDEX('Pliegos Tarifarios (Las Condes)'!$D:$D,MATCH($B2566,'Pliegos Tarifarios (Las Condes)'!$A:$A,0))</f>
        <v>29462.22032</v>
      </c>
      <c r="P2566" s="19">
        <f>H2566*INDEX('Pliegos Tarifarios (Las Condes)'!$E:$E,MATCH($B2566,'Pliegos Tarifarios (Las Condes)'!$A:$A,0))</f>
        <v>9760.2175016000001</v>
      </c>
      <c r="Q2566" s="19" cm="1">
        <f t="array" ref="Q2566">H2566*_xlfn.IFS(H2566&lt;=350,INDEX('Pliegos Tarifarios (Las Condes)'!$F:$F,MATCH($B2566,'Pliegos Tarifarios (Las Condes)'!$A:$A,0)),H2566&lt;=500,INDEX('Pliegos Tarifarios (Las Condes)'!$G:$G,MATCH($B2566,'Pliegos Tarifarios (Las Condes)'!$A:$A,0)),H2566&lt;=1000,INDEX('Pliegos Tarifarios (Las Condes)'!$H:$H,MATCH($B2566,'Pliegos Tarifarios (Las Condes)'!$A:$A,0)),H2566&lt;=5000,INDEX('Pliegos Tarifarios (Las Condes)'!$I:$I,MATCH($B2566,'Pliegos Tarifarios (Las Condes)'!$A:$A,0)),H2566&gt;5000,INDEX('Pliegos Tarifarios (Las Condes)'!$J:$J,MATCH($B2566,'Pliegos Tarifarios (Las Condes)'!$A:$A,0)))/1.19</f>
        <v>1770.1361645378154</v>
      </c>
      <c r="R2566" s="19">
        <f>INDEX('Pliegos Tarifarios (Las Condes)'!$K:$K,MATCH($B2566,'Pliegos Tarifarios (Las Condes)'!$A:$A,0))</f>
        <v>724.74800000000005</v>
      </c>
      <c r="S2566" s="21">
        <f t="shared" si="120"/>
        <v>138606.33171053781</v>
      </c>
      <c r="T2566" s="21">
        <f t="shared" si="121"/>
        <v>26335.203025002185</v>
      </c>
      <c r="U2566" s="19">
        <v>0</v>
      </c>
      <c r="V2566" s="21">
        <f t="shared" si="122"/>
        <v>164941.53473553999</v>
      </c>
    </row>
    <row r="2567" spans="1:22" x14ac:dyDescent="0.3">
      <c r="A2567" s="7" t="s">
        <v>145</v>
      </c>
      <c r="B2567" s="7">
        <v>6</v>
      </c>
      <c r="C2567" s="8" t="s">
        <v>186</v>
      </c>
      <c r="D2567" s="7" t="s">
        <v>802</v>
      </c>
      <c r="E2567" s="7" t="s">
        <v>121</v>
      </c>
      <c r="F2567" s="8" t="s">
        <v>803</v>
      </c>
      <c r="G2567" s="7" t="s">
        <v>16</v>
      </c>
      <c r="H2567" s="9">
        <v>753.44039999999995</v>
      </c>
      <c r="I2567" s="9">
        <v>2.0910000000000002</v>
      </c>
      <c r="J2567" s="9">
        <v>2.0600999999999998</v>
      </c>
      <c r="K2567" s="10">
        <v>0.98522238163558085</v>
      </c>
      <c r="L2567" s="9">
        <v>24.3</v>
      </c>
      <c r="M2567" s="19">
        <f>H2567*INDEX('Pliegos Tarifarios (Las Condes)'!$B:$B,MATCH($B2567,'Pliegos Tarifarios (Las Condes)'!$A:$A,0))</f>
        <v>89537.350255199985</v>
      </c>
      <c r="N2567" s="19">
        <f>I2567*INDEX('Pliegos Tarifarios (Las Condes)'!$C:$C,MATCH($B2567,'Pliegos Tarifarios (Las Condes)'!$A:$A,0))</f>
        <v>7236.0205050000004</v>
      </c>
      <c r="O2567" s="19">
        <f>J2567*INDEX('Pliegos Tarifarios (Las Condes)'!$D:$D,MATCH($B2567,'Pliegos Tarifarios (Las Condes)'!$A:$A,0))</f>
        <v>29180.346192899997</v>
      </c>
      <c r="P2567" s="19">
        <f>H2567*INDEX('Pliegos Tarifarios (Las Condes)'!$E:$E,MATCH($B2567,'Pliegos Tarifarios (Las Condes)'!$A:$A,0))</f>
        <v>9743.4912528000004</v>
      </c>
      <c r="Q2567" s="19" cm="1">
        <f t="array" ref="Q2567">H2567*_xlfn.IFS(H2567&lt;=350,INDEX('Pliegos Tarifarios (Las Condes)'!$F:$F,MATCH($B2567,'Pliegos Tarifarios (Las Condes)'!$A:$A,0)),H2567&lt;=500,INDEX('Pliegos Tarifarios (Las Condes)'!$G:$G,MATCH($B2567,'Pliegos Tarifarios (Las Condes)'!$A:$A,0)),H2567&lt;=1000,INDEX('Pliegos Tarifarios (Las Condes)'!$H:$H,MATCH($B2567,'Pliegos Tarifarios (Las Condes)'!$A:$A,0)),H2567&lt;=5000,INDEX('Pliegos Tarifarios (Las Condes)'!$I:$I,MATCH($B2567,'Pliegos Tarifarios (Las Condes)'!$A:$A,0)),H2567&gt;5000,INDEX('Pliegos Tarifarios (Las Condes)'!$J:$J,MATCH($B2567,'Pliegos Tarifarios (Las Condes)'!$A:$A,0)))/1.19</f>
        <v>1767.1026524369752</v>
      </c>
      <c r="R2567" s="19">
        <f>INDEX('Pliegos Tarifarios (Las Condes)'!$K:$K,MATCH($B2567,'Pliegos Tarifarios (Las Condes)'!$A:$A,0))</f>
        <v>724.74800000000005</v>
      </c>
      <c r="S2567" s="21">
        <f t="shared" si="120"/>
        <v>138189.05885833697</v>
      </c>
      <c r="T2567" s="21">
        <f t="shared" si="121"/>
        <v>26255.921183084025</v>
      </c>
      <c r="U2567" s="19">
        <v>0</v>
      </c>
      <c r="V2567" s="21">
        <f t="shared" si="122"/>
        <v>164444.98004142099</v>
      </c>
    </row>
    <row r="2568" spans="1:22" x14ac:dyDescent="0.3">
      <c r="A2568" s="7" t="s">
        <v>145</v>
      </c>
      <c r="B2568" s="7">
        <v>6</v>
      </c>
      <c r="C2568" s="8" t="s">
        <v>186</v>
      </c>
      <c r="D2568" s="7" t="s">
        <v>804</v>
      </c>
      <c r="E2568" s="7" t="s">
        <v>121</v>
      </c>
      <c r="F2568" s="8" t="s">
        <v>805</v>
      </c>
      <c r="G2568" s="7" t="s">
        <v>16</v>
      </c>
      <c r="H2568" s="9">
        <v>752.92589999999996</v>
      </c>
      <c r="I2568" s="9">
        <v>2.0958000000000001</v>
      </c>
      <c r="J2568" s="9">
        <v>2.0623999999999998</v>
      </c>
      <c r="K2568" s="10">
        <v>0.98406336482488777</v>
      </c>
      <c r="L2568" s="9">
        <v>24.29</v>
      </c>
      <c r="M2568" s="19">
        <f>H2568*INDEX('Pliegos Tarifarios (Las Condes)'!$B:$B,MATCH($B2568,'Pliegos Tarifarios (Las Condes)'!$A:$A,0))</f>
        <v>89476.208104199992</v>
      </c>
      <c r="N2568" s="19">
        <f>I2568*INDEX('Pliegos Tarifarios (Las Condes)'!$C:$C,MATCH($B2568,'Pliegos Tarifarios (Las Condes)'!$A:$A,0))</f>
        <v>7252.6311690000002</v>
      </c>
      <c r="O2568" s="19">
        <f>J2568*INDEX('Pliegos Tarifarios (Las Condes)'!$D:$D,MATCH($B2568,'Pliegos Tarifarios (Las Condes)'!$A:$A,0))</f>
        <v>29212.924609599999</v>
      </c>
      <c r="P2568" s="19">
        <f>H2568*INDEX('Pliegos Tarifarios (Las Condes)'!$E:$E,MATCH($B2568,'Pliegos Tarifarios (Las Condes)'!$A:$A,0))</f>
        <v>9736.837738799999</v>
      </c>
      <c r="Q2568" s="19" cm="1">
        <f t="array" ref="Q2568">H2568*_xlfn.IFS(H2568&lt;=350,INDEX('Pliegos Tarifarios (Las Condes)'!$F:$F,MATCH($B2568,'Pliegos Tarifarios (Las Condes)'!$A:$A,0)),H2568&lt;=500,INDEX('Pliegos Tarifarios (Las Condes)'!$G:$G,MATCH($B2568,'Pliegos Tarifarios (Las Condes)'!$A:$A,0)),H2568&lt;=1000,INDEX('Pliegos Tarifarios (Las Condes)'!$H:$H,MATCH($B2568,'Pliegos Tarifarios (Las Condes)'!$A:$A,0)),H2568&lt;=5000,INDEX('Pliegos Tarifarios (Las Condes)'!$I:$I,MATCH($B2568,'Pliegos Tarifarios (Las Condes)'!$A:$A,0)),H2568&gt;5000,INDEX('Pliegos Tarifarios (Las Condes)'!$J:$J,MATCH($B2568,'Pliegos Tarifarios (Las Condes)'!$A:$A,0)))/1.19</f>
        <v>1765.8959553781513</v>
      </c>
      <c r="R2568" s="19">
        <f>INDEX('Pliegos Tarifarios (Las Condes)'!$K:$K,MATCH($B2568,'Pliegos Tarifarios (Las Condes)'!$A:$A,0))</f>
        <v>724.74800000000005</v>
      </c>
      <c r="S2568" s="21">
        <f t="shared" si="120"/>
        <v>138169.24557697814</v>
      </c>
      <c r="T2568" s="21">
        <f t="shared" si="121"/>
        <v>26252.156659625845</v>
      </c>
      <c r="U2568" s="19">
        <v>0</v>
      </c>
      <c r="V2568" s="21">
        <f t="shared" si="122"/>
        <v>164421.40223660399</v>
      </c>
    </row>
    <row r="2569" spans="1:22" x14ac:dyDescent="0.3">
      <c r="A2569" s="7" t="s">
        <v>145</v>
      </c>
      <c r="B2569" s="7">
        <v>6</v>
      </c>
      <c r="C2569" s="8" t="s">
        <v>186</v>
      </c>
      <c r="D2569" s="7" t="s">
        <v>806</v>
      </c>
      <c r="E2569" s="7" t="s">
        <v>121</v>
      </c>
      <c r="F2569" s="8" t="s">
        <v>807</v>
      </c>
      <c r="G2569" s="7" t="s">
        <v>16</v>
      </c>
      <c r="H2569" s="9">
        <v>757.37099999999998</v>
      </c>
      <c r="I2569" s="9">
        <v>2.0985</v>
      </c>
      <c r="J2569" s="9">
        <v>2.0878000000000001</v>
      </c>
      <c r="K2569" s="10">
        <v>0.99490111984751017</v>
      </c>
      <c r="L2569" s="9">
        <v>24.43</v>
      </c>
      <c r="M2569" s="19">
        <f>H2569*INDEX('Pliegos Tarifarios (Las Condes)'!$B:$B,MATCH($B2569,'Pliegos Tarifarios (Las Condes)'!$A:$A,0))</f>
        <v>90004.454897999996</v>
      </c>
      <c r="N2569" s="19">
        <f>I2569*INDEX('Pliegos Tarifarios (Las Condes)'!$C:$C,MATCH($B2569,'Pliegos Tarifarios (Las Condes)'!$A:$A,0))</f>
        <v>7261.9746674999997</v>
      </c>
      <c r="O2569" s="19">
        <f>J2569*INDEX('Pliegos Tarifarios (Las Condes)'!$D:$D,MATCH($B2569,'Pliegos Tarifarios (Las Condes)'!$A:$A,0))</f>
        <v>29572.703646200003</v>
      </c>
      <c r="P2569" s="19">
        <f>H2569*INDEX('Pliegos Tarifarios (Las Condes)'!$E:$E,MATCH($B2569,'Pliegos Tarifarios (Las Condes)'!$A:$A,0))</f>
        <v>9794.3217719999993</v>
      </c>
      <c r="Q2569" s="19" cm="1">
        <f t="array" ref="Q2569">H2569*_xlfn.IFS(H2569&lt;=350,INDEX('Pliegos Tarifarios (Las Condes)'!$F:$F,MATCH($B2569,'Pliegos Tarifarios (Las Condes)'!$A:$A,0)),H2569&lt;=500,INDEX('Pliegos Tarifarios (Las Condes)'!$G:$G,MATCH($B2569,'Pliegos Tarifarios (Las Condes)'!$A:$A,0)),H2569&lt;=1000,INDEX('Pliegos Tarifarios (Las Condes)'!$H:$H,MATCH($B2569,'Pliegos Tarifarios (Las Condes)'!$A:$A,0)),H2569&lt;=5000,INDEX('Pliegos Tarifarios (Las Condes)'!$I:$I,MATCH($B2569,'Pliegos Tarifarios (Las Condes)'!$A:$A,0)),H2569&gt;5000,INDEX('Pliegos Tarifarios (Las Condes)'!$J:$J,MATCH($B2569,'Pliegos Tarifarios (Las Condes)'!$A:$A,0)))/1.19</f>
        <v>1776.3213957983196</v>
      </c>
      <c r="R2569" s="19">
        <f>INDEX('Pliegos Tarifarios (Las Condes)'!$K:$K,MATCH($B2569,'Pliegos Tarifarios (Las Condes)'!$A:$A,0))</f>
        <v>724.74800000000005</v>
      </c>
      <c r="S2569" s="21">
        <f t="shared" ref="S2569:S2632" si="123">SUM(M2569:R2569)</f>
        <v>139134.52437949833</v>
      </c>
      <c r="T2569" s="21">
        <f t="shared" ref="T2569:T2632" si="124">S2569*0.19</f>
        <v>26435.559632104683</v>
      </c>
      <c r="U2569" s="19">
        <v>0</v>
      </c>
      <c r="V2569" s="21">
        <f t="shared" ref="V2569:V2632" si="125">SUM(S2569:T2569)</f>
        <v>165570.084011603</v>
      </c>
    </row>
    <row r="2570" spans="1:22" x14ac:dyDescent="0.3">
      <c r="A2570" s="7" t="s">
        <v>145</v>
      </c>
      <c r="B2570" s="7">
        <v>6</v>
      </c>
      <c r="C2570" s="8" t="s">
        <v>186</v>
      </c>
      <c r="D2570" s="7" t="s">
        <v>808</v>
      </c>
      <c r="E2570" s="7" t="s">
        <v>121</v>
      </c>
      <c r="F2570" s="8" t="s">
        <v>809</v>
      </c>
      <c r="G2570" s="7" t="s">
        <v>16</v>
      </c>
      <c r="H2570" s="9">
        <v>753.41499999999996</v>
      </c>
      <c r="I2570" s="9">
        <v>2.1408999999999998</v>
      </c>
      <c r="J2570" s="9">
        <v>2.0773000000000001</v>
      </c>
      <c r="K2570" s="10">
        <v>0.97029286748563703</v>
      </c>
      <c r="L2570" s="9">
        <v>24.3</v>
      </c>
      <c r="M2570" s="19">
        <f>H2570*INDEX('Pliegos Tarifarios (Las Condes)'!$B:$B,MATCH($B2570,'Pliegos Tarifarios (Las Condes)'!$A:$A,0))</f>
        <v>89534.33176999999</v>
      </c>
      <c r="N2570" s="19">
        <f>I2570*INDEX('Pliegos Tarifarios (Las Condes)'!$C:$C,MATCH($B2570,'Pliegos Tarifarios (Las Condes)'!$A:$A,0))</f>
        <v>7408.7021994999986</v>
      </c>
      <c r="O2570" s="19">
        <f>J2570*INDEX('Pliegos Tarifarios (Las Condes)'!$D:$D,MATCH($B2570,'Pliegos Tarifarios (Las Condes)'!$A:$A,0))</f>
        <v>29423.976091700002</v>
      </c>
      <c r="P2570" s="19">
        <f>H2570*INDEX('Pliegos Tarifarios (Las Condes)'!$E:$E,MATCH($B2570,'Pliegos Tarifarios (Las Condes)'!$A:$A,0))</f>
        <v>9743.1627800000006</v>
      </c>
      <c r="Q2570" s="19" cm="1">
        <f t="array" ref="Q2570">H2570*_xlfn.IFS(H2570&lt;=350,INDEX('Pliegos Tarifarios (Las Condes)'!$F:$F,MATCH($B2570,'Pliegos Tarifarios (Las Condes)'!$A:$A,0)),H2570&lt;=500,INDEX('Pliegos Tarifarios (Las Condes)'!$G:$G,MATCH($B2570,'Pliegos Tarifarios (Las Condes)'!$A:$A,0)),H2570&lt;=1000,INDEX('Pliegos Tarifarios (Las Condes)'!$H:$H,MATCH($B2570,'Pliegos Tarifarios (Las Condes)'!$A:$A,0)),H2570&lt;=5000,INDEX('Pliegos Tarifarios (Las Condes)'!$I:$I,MATCH($B2570,'Pliegos Tarifarios (Las Condes)'!$A:$A,0)),H2570&gt;5000,INDEX('Pliegos Tarifarios (Las Condes)'!$J:$J,MATCH($B2570,'Pliegos Tarifarios (Las Condes)'!$A:$A,0)))/1.19</f>
        <v>1767.043079831933</v>
      </c>
      <c r="R2570" s="19">
        <f>INDEX('Pliegos Tarifarios (Las Condes)'!$K:$K,MATCH($B2570,'Pliegos Tarifarios (Las Condes)'!$A:$A,0))</f>
        <v>724.74800000000005</v>
      </c>
      <c r="S2570" s="21">
        <f t="shared" si="123"/>
        <v>138601.96392103191</v>
      </c>
      <c r="T2570" s="21">
        <f t="shared" si="124"/>
        <v>26334.373144996065</v>
      </c>
      <c r="U2570" s="19">
        <v>0</v>
      </c>
      <c r="V2570" s="21">
        <f t="shared" si="125"/>
        <v>164936.33706602798</v>
      </c>
    </row>
    <row r="2571" spans="1:22" x14ac:dyDescent="0.3">
      <c r="A2571" s="7" t="s">
        <v>145</v>
      </c>
      <c r="B2571" s="7">
        <v>6</v>
      </c>
      <c r="C2571" s="8" t="s">
        <v>186</v>
      </c>
      <c r="D2571" s="7" t="s">
        <v>810</v>
      </c>
      <c r="E2571" s="7" t="s">
        <v>121</v>
      </c>
      <c r="F2571" s="8" t="s">
        <v>811</v>
      </c>
      <c r="G2571" s="7" t="s">
        <v>16</v>
      </c>
      <c r="H2571" s="9">
        <v>753.77239999999995</v>
      </c>
      <c r="I2571" s="9">
        <v>2.0861999999999998</v>
      </c>
      <c r="J2571" s="9">
        <v>2.0727000000000002</v>
      </c>
      <c r="K2571" s="10">
        <v>0.99352890422778273</v>
      </c>
      <c r="L2571" s="9">
        <v>24.32</v>
      </c>
      <c r="M2571" s="19">
        <f>H2571*INDEX('Pliegos Tarifarios (Las Condes)'!$B:$B,MATCH($B2571,'Pliegos Tarifarios (Las Condes)'!$A:$A,0))</f>
        <v>89576.804471199983</v>
      </c>
      <c r="N2571" s="19">
        <f>I2571*INDEX('Pliegos Tarifarios (Las Condes)'!$C:$C,MATCH($B2571,'Pliegos Tarifarios (Las Condes)'!$A:$A,0))</f>
        <v>7219.4098409999988</v>
      </c>
      <c r="O2571" s="19">
        <f>J2571*INDEX('Pliegos Tarifarios (Las Condes)'!$D:$D,MATCH($B2571,'Pliegos Tarifarios (Las Condes)'!$A:$A,0))</f>
        <v>29358.819258300005</v>
      </c>
      <c r="P2571" s="19">
        <f>H2571*INDEX('Pliegos Tarifarios (Las Condes)'!$E:$E,MATCH($B2571,'Pliegos Tarifarios (Las Condes)'!$A:$A,0))</f>
        <v>9747.7846767999999</v>
      </c>
      <c r="Q2571" s="19" cm="1">
        <f t="array" ref="Q2571">H2571*_xlfn.IFS(H2571&lt;=350,INDEX('Pliegos Tarifarios (Las Condes)'!$F:$F,MATCH($B2571,'Pliegos Tarifarios (Las Condes)'!$A:$A,0)),H2571&lt;=500,INDEX('Pliegos Tarifarios (Las Condes)'!$G:$G,MATCH($B2571,'Pliegos Tarifarios (Las Condes)'!$A:$A,0)),H2571&lt;=1000,INDEX('Pliegos Tarifarios (Las Condes)'!$H:$H,MATCH($B2571,'Pliegos Tarifarios (Las Condes)'!$A:$A,0)),H2571&lt;=5000,INDEX('Pliegos Tarifarios (Las Condes)'!$I:$I,MATCH($B2571,'Pliegos Tarifarios (Las Condes)'!$A:$A,0)),H2571&gt;5000,INDEX('Pliegos Tarifarios (Las Condes)'!$J:$J,MATCH($B2571,'Pliegos Tarifarios (Las Condes)'!$A:$A,0)))/1.19</f>
        <v>1767.8813179831934</v>
      </c>
      <c r="R2571" s="19">
        <f>INDEX('Pliegos Tarifarios (Las Condes)'!$K:$K,MATCH($B2571,'Pliegos Tarifarios (Las Condes)'!$A:$A,0))</f>
        <v>724.74800000000005</v>
      </c>
      <c r="S2571" s="21">
        <f t="shared" si="123"/>
        <v>138395.44756528319</v>
      </c>
      <c r="T2571" s="21">
        <f t="shared" si="124"/>
        <v>26295.135037403805</v>
      </c>
      <c r="U2571" s="19">
        <v>0</v>
      </c>
      <c r="V2571" s="21">
        <f t="shared" si="125"/>
        <v>164690.58260268701</v>
      </c>
    </row>
    <row r="2572" spans="1:22" x14ac:dyDescent="0.3">
      <c r="A2572" s="7" t="s">
        <v>145</v>
      </c>
      <c r="B2572" s="7">
        <v>6</v>
      </c>
      <c r="C2572" s="8" t="s">
        <v>186</v>
      </c>
      <c r="D2572" s="7" t="s">
        <v>812</v>
      </c>
      <c r="E2572" s="7" t="s">
        <v>121</v>
      </c>
      <c r="F2572" s="8" t="s">
        <v>813</v>
      </c>
      <c r="G2572" s="7" t="s">
        <v>16</v>
      </c>
      <c r="H2572" s="9">
        <v>752.86</v>
      </c>
      <c r="I2572" s="9">
        <v>2.0872999999999999</v>
      </c>
      <c r="J2572" s="9">
        <v>2.0263</v>
      </c>
      <c r="K2572" s="10">
        <v>0.97077564317539411</v>
      </c>
      <c r="L2572" s="9">
        <v>24.29</v>
      </c>
      <c r="M2572" s="19">
        <f>H2572*INDEX('Pliegos Tarifarios (Las Condes)'!$B:$B,MATCH($B2572,'Pliegos Tarifarios (Las Condes)'!$A:$A,0))</f>
        <v>89468.376680000001</v>
      </c>
      <c r="N2572" s="19">
        <f>I2572*INDEX('Pliegos Tarifarios (Las Condes)'!$C:$C,MATCH($B2572,'Pliegos Tarifarios (Las Condes)'!$A:$A,0))</f>
        <v>7223.2164514999995</v>
      </c>
      <c r="O2572" s="19">
        <f>J2572*INDEX('Pliegos Tarifarios (Las Condes)'!$D:$D,MATCH($B2572,'Pliegos Tarifarios (Las Condes)'!$A:$A,0))</f>
        <v>28701.585112700002</v>
      </c>
      <c r="P2572" s="19">
        <f>H2572*INDEX('Pliegos Tarifarios (Las Condes)'!$E:$E,MATCH($B2572,'Pliegos Tarifarios (Las Condes)'!$A:$A,0))</f>
        <v>9735.9855200000002</v>
      </c>
      <c r="Q2572" s="19" cm="1">
        <f t="array" ref="Q2572">H2572*_xlfn.IFS(H2572&lt;=350,INDEX('Pliegos Tarifarios (Las Condes)'!$F:$F,MATCH($B2572,'Pliegos Tarifarios (Las Condes)'!$A:$A,0)),H2572&lt;=500,INDEX('Pliegos Tarifarios (Las Condes)'!$G:$G,MATCH($B2572,'Pliegos Tarifarios (Las Condes)'!$A:$A,0)),H2572&lt;=1000,INDEX('Pliegos Tarifarios (Las Condes)'!$H:$H,MATCH($B2572,'Pliegos Tarifarios (Las Condes)'!$A:$A,0)),H2572&lt;=5000,INDEX('Pliegos Tarifarios (Las Condes)'!$I:$I,MATCH($B2572,'Pliegos Tarifarios (Las Condes)'!$A:$A,0)),H2572&gt;5000,INDEX('Pliegos Tarifarios (Las Condes)'!$J:$J,MATCH($B2572,'Pliegos Tarifarios (Las Condes)'!$A:$A,0)))/1.19</f>
        <v>1765.7413949579834</v>
      </c>
      <c r="R2572" s="19">
        <f>INDEX('Pliegos Tarifarios (Las Condes)'!$K:$K,MATCH($B2572,'Pliegos Tarifarios (Las Condes)'!$A:$A,0))</f>
        <v>724.74800000000005</v>
      </c>
      <c r="S2572" s="21">
        <f t="shared" si="123"/>
        <v>137619.65315915798</v>
      </c>
      <c r="T2572" s="21">
        <f t="shared" si="124"/>
        <v>26147.734100240017</v>
      </c>
      <c r="U2572" s="19">
        <v>0</v>
      </c>
      <c r="V2572" s="21">
        <f t="shared" si="125"/>
        <v>163767.387259398</v>
      </c>
    </row>
    <row r="2573" spans="1:22" x14ac:dyDescent="0.3">
      <c r="A2573" s="7" t="s">
        <v>145</v>
      </c>
      <c r="B2573" s="7">
        <v>6</v>
      </c>
      <c r="C2573" s="8" t="s">
        <v>186</v>
      </c>
      <c r="D2573" s="7" t="s">
        <v>814</v>
      </c>
      <c r="E2573" s="7" t="s">
        <v>121</v>
      </c>
      <c r="F2573" s="8" t="s">
        <v>815</v>
      </c>
      <c r="G2573" s="7" t="s">
        <v>16</v>
      </c>
      <c r="H2573" s="9">
        <v>755.53390000000002</v>
      </c>
      <c r="I2573" s="9">
        <v>2.0781000000000001</v>
      </c>
      <c r="J2573" s="9">
        <v>2.0253000000000001</v>
      </c>
      <c r="K2573" s="10">
        <v>0.97459217554496902</v>
      </c>
      <c r="L2573" s="9">
        <v>24.37</v>
      </c>
      <c r="M2573" s="19">
        <f>H2573*INDEX('Pliegos Tarifarios (Las Condes)'!$B:$B,MATCH($B2573,'Pliegos Tarifarios (Las Condes)'!$A:$A,0))</f>
        <v>89786.137608199992</v>
      </c>
      <c r="N2573" s="19">
        <f>I2573*INDEX('Pliegos Tarifarios (Las Condes)'!$C:$C,MATCH($B2573,'Pliegos Tarifarios (Las Condes)'!$A:$A,0))</f>
        <v>7191.3793454999995</v>
      </c>
      <c r="O2573" s="19">
        <f>J2573*INDEX('Pliegos Tarifarios (Las Condes)'!$D:$D,MATCH($B2573,'Pliegos Tarifarios (Las Condes)'!$A:$A,0))</f>
        <v>28687.420583700001</v>
      </c>
      <c r="P2573" s="19">
        <f>H2573*INDEX('Pliegos Tarifarios (Las Condes)'!$E:$E,MATCH($B2573,'Pliegos Tarifarios (Las Condes)'!$A:$A,0))</f>
        <v>9770.5643947999997</v>
      </c>
      <c r="Q2573" s="19" cm="1">
        <f t="array" ref="Q2573">H2573*_xlfn.IFS(H2573&lt;=350,INDEX('Pliegos Tarifarios (Las Condes)'!$F:$F,MATCH($B2573,'Pliegos Tarifarios (Las Condes)'!$A:$A,0)),H2573&lt;=500,INDEX('Pliegos Tarifarios (Las Condes)'!$G:$G,MATCH($B2573,'Pliegos Tarifarios (Las Condes)'!$A:$A,0)),H2573&lt;=1000,INDEX('Pliegos Tarifarios (Las Condes)'!$H:$H,MATCH($B2573,'Pliegos Tarifarios (Las Condes)'!$A:$A,0)),H2573&lt;=5000,INDEX('Pliegos Tarifarios (Las Condes)'!$I:$I,MATCH($B2573,'Pliegos Tarifarios (Las Condes)'!$A:$A,0)),H2573&gt;5000,INDEX('Pliegos Tarifarios (Las Condes)'!$J:$J,MATCH($B2573,'Pliegos Tarifarios (Las Condes)'!$A:$A,0)))/1.19</f>
        <v>1772.0127015966389</v>
      </c>
      <c r="R2573" s="19">
        <f>INDEX('Pliegos Tarifarios (Las Condes)'!$K:$K,MATCH($B2573,'Pliegos Tarifarios (Las Condes)'!$A:$A,0))</f>
        <v>724.74800000000005</v>
      </c>
      <c r="S2573" s="21">
        <f t="shared" si="123"/>
        <v>137932.26263379661</v>
      </c>
      <c r="T2573" s="21">
        <f t="shared" si="124"/>
        <v>26207.129900421354</v>
      </c>
      <c r="U2573" s="19">
        <v>0</v>
      </c>
      <c r="V2573" s="21">
        <f t="shared" si="125"/>
        <v>164139.39253421797</v>
      </c>
    </row>
    <row r="2574" spans="1:22" x14ac:dyDescent="0.3">
      <c r="A2574" s="7" t="s">
        <v>145</v>
      </c>
      <c r="B2574" s="7">
        <v>6</v>
      </c>
      <c r="C2574" s="8" t="s">
        <v>186</v>
      </c>
      <c r="D2574" s="7" t="s">
        <v>816</v>
      </c>
      <c r="E2574" s="7" t="s">
        <v>121</v>
      </c>
      <c r="F2574" s="8" t="s">
        <v>817</v>
      </c>
      <c r="G2574" s="7" t="s">
        <v>16</v>
      </c>
      <c r="H2574" s="9">
        <v>754.63980000000004</v>
      </c>
      <c r="I2574" s="9">
        <v>2.0924</v>
      </c>
      <c r="J2574" s="9">
        <v>2.0893000000000002</v>
      </c>
      <c r="K2574" s="10">
        <v>0.99851844771554199</v>
      </c>
      <c r="L2574" s="9">
        <v>24.34</v>
      </c>
      <c r="M2574" s="19">
        <f>H2574*INDEX('Pliegos Tarifarios (Las Condes)'!$B:$B,MATCH($B2574,'Pliegos Tarifarios (Las Condes)'!$A:$A,0))</f>
        <v>89679.884552400006</v>
      </c>
      <c r="N2574" s="19">
        <f>I2574*INDEX('Pliegos Tarifarios (Las Condes)'!$C:$C,MATCH($B2574,'Pliegos Tarifarios (Las Condes)'!$A:$A,0))</f>
        <v>7240.8652819999998</v>
      </c>
      <c r="O2574" s="19">
        <f>J2574*INDEX('Pliegos Tarifarios (Las Condes)'!$D:$D,MATCH($B2574,'Pliegos Tarifarios (Las Condes)'!$A:$A,0))</f>
        <v>29593.950439700002</v>
      </c>
      <c r="P2574" s="19">
        <f>H2574*INDEX('Pliegos Tarifarios (Las Condes)'!$E:$E,MATCH($B2574,'Pliegos Tarifarios (Las Condes)'!$A:$A,0))</f>
        <v>9759.0018936000015</v>
      </c>
      <c r="Q2574" s="19" cm="1">
        <f t="array" ref="Q2574">H2574*_xlfn.IFS(H2574&lt;=350,INDEX('Pliegos Tarifarios (Las Condes)'!$F:$F,MATCH($B2574,'Pliegos Tarifarios (Las Condes)'!$A:$A,0)),H2574&lt;=500,INDEX('Pliegos Tarifarios (Las Condes)'!$G:$G,MATCH($B2574,'Pliegos Tarifarios (Las Condes)'!$A:$A,0)),H2574&lt;=1000,INDEX('Pliegos Tarifarios (Las Condes)'!$H:$H,MATCH($B2574,'Pliegos Tarifarios (Las Condes)'!$A:$A,0)),H2574&lt;=5000,INDEX('Pliegos Tarifarios (Las Condes)'!$I:$I,MATCH($B2574,'Pliegos Tarifarios (Las Condes)'!$A:$A,0)),H2574&gt;5000,INDEX('Pliegos Tarifarios (Las Condes)'!$J:$J,MATCH($B2574,'Pliegos Tarifarios (Las Condes)'!$A:$A,0)))/1.19</f>
        <v>1769.9156989915969</v>
      </c>
      <c r="R2574" s="19">
        <f>INDEX('Pliegos Tarifarios (Las Condes)'!$K:$K,MATCH($B2574,'Pliegos Tarifarios (Las Condes)'!$A:$A,0))</f>
        <v>724.74800000000005</v>
      </c>
      <c r="S2574" s="21">
        <f t="shared" si="123"/>
        <v>138768.3658666916</v>
      </c>
      <c r="T2574" s="21">
        <f t="shared" si="124"/>
        <v>26365.989514671404</v>
      </c>
      <c r="U2574" s="19">
        <v>0</v>
      </c>
      <c r="V2574" s="21">
        <f t="shared" si="125"/>
        <v>165134.35538136301</v>
      </c>
    </row>
    <row r="2575" spans="1:22" x14ac:dyDescent="0.3">
      <c r="A2575" s="7" t="s">
        <v>145</v>
      </c>
      <c r="B2575" s="7">
        <v>6</v>
      </c>
      <c r="C2575" s="8" t="s">
        <v>186</v>
      </c>
      <c r="D2575" s="7" t="s">
        <v>818</v>
      </c>
      <c r="E2575" s="7" t="s">
        <v>121</v>
      </c>
      <c r="F2575" s="8" t="s">
        <v>819</v>
      </c>
      <c r="G2575" s="7" t="s">
        <v>16</v>
      </c>
      <c r="H2575" s="9">
        <v>756.5643</v>
      </c>
      <c r="I2575" s="9">
        <v>2.1307</v>
      </c>
      <c r="J2575" s="9">
        <v>2.1307</v>
      </c>
      <c r="K2575" s="10">
        <v>1</v>
      </c>
      <c r="L2575" s="9">
        <v>24.41</v>
      </c>
      <c r="M2575" s="19">
        <f>H2575*INDEX('Pliegos Tarifarios (Las Condes)'!$B:$B,MATCH($B2575,'Pliegos Tarifarios (Las Condes)'!$A:$A,0))</f>
        <v>89908.588283399993</v>
      </c>
      <c r="N2575" s="19">
        <f>I2575*INDEX('Pliegos Tarifarios (Las Condes)'!$C:$C,MATCH($B2575,'Pliegos Tarifarios (Las Condes)'!$A:$A,0))</f>
        <v>7373.4045384999999</v>
      </c>
      <c r="O2575" s="19">
        <f>J2575*INDEX('Pliegos Tarifarios (Las Condes)'!$D:$D,MATCH($B2575,'Pliegos Tarifarios (Las Condes)'!$A:$A,0))</f>
        <v>30180.361940300001</v>
      </c>
      <c r="P2575" s="19">
        <f>H2575*INDEX('Pliegos Tarifarios (Las Condes)'!$E:$E,MATCH($B2575,'Pliegos Tarifarios (Las Condes)'!$A:$A,0))</f>
        <v>9783.8895276000003</v>
      </c>
      <c r="Q2575" s="19" cm="1">
        <f t="array" ref="Q2575">H2575*_xlfn.IFS(H2575&lt;=350,INDEX('Pliegos Tarifarios (Las Condes)'!$F:$F,MATCH($B2575,'Pliegos Tarifarios (Las Condes)'!$A:$A,0)),H2575&lt;=500,INDEX('Pliegos Tarifarios (Las Condes)'!$G:$G,MATCH($B2575,'Pliegos Tarifarios (Las Condes)'!$A:$A,0)),H2575&lt;=1000,INDEX('Pliegos Tarifarios (Las Condes)'!$H:$H,MATCH($B2575,'Pliegos Tarifarios (Las Condes)'!$A:$A,0)),H2575&lt;=5000,INDEX('Pliegos Tarifarios (Las Condes)'!$I:$I,MATCH($B2575,'Pliegos Tarifarios (Las Condes)'!$A:$A,0)),H2575&gt;5000,INDEX('Pliegos Tarifarios (Las Condes)'!$J:$J,MATCH($B2575,'Pliegos Tarifarios (Las Condes)'!$A:$A,0)))/1.19</f>
        <v>1774.4293792436979</v>
      </c>
      <c r="R2575" s="19">
        <f>INDEX('Pliegos Tarifarios (Las Condes)'!$K:$K,MATCH($B2575,'Pliegos Tarifarios (Las Condes)'!$A:$A,0))</f>
        <v>724.74800000000005</v>
      </c>
      <c r="S2575" s="21">
        <f t="shared" si="123"/>
        <v>139745.42166904369</v>
      </c>
      <c r="T2575" s="21">
        <f t="shared" si="124"/>
        <v>26551.6301171183</v>
      </c>
      <c r="U2575" s="19">
        <v>0</v>
      </c>
      <c r="V2575" s="21">
        <f t="shared" si="125"/>
        <v>166297.05178616199</v>
      </c>
    </row>
    <row r="2576" spans="1:22" x14ac:dyDescent="0.3">
      <c r="A2576" s="7" t="s">
        <v>145</v>
      </c>
      <c r="B2576" s="7">
        <v>6</v>
      </c>
      <c r="C2576" s="8" t="s">
        <v>186</v>
      </c>
      <c r="D2576" s="7" t="s">
        <v>820</v>
      </c>
      <c r="E2576" s="7" t="s">
        <v>121</v>
      </c>
      <c r="F2576" s="8" t="s">
        <v>821</v>
      </c>
      <c r="G2576" s="7" t="s">
        <v>16</v>
      </c>
      <c r="H2576" s="9">
        <v>754.34590000000003</v>
      </c>
      <c r="I2576" s="9">
        <v>2.0832000000000002</v>
      </c>
      <c r="J2576" s="9">
        <v>2.0832000000000002</v>
      </c>
      <c r="K2576" s="10">
        <v>1</v>
      </c>
      <c r="L2576" s="9">
        <v>24.33</v>
      </c>
      <c r="M2576" s="19">
        <f>H2576*INDEX('Pliegos Tarifarios (Las Condes)'!$B:$B,MATCH($B2576,'Pliegos Tarifarios (Las Condes)'!$A:$A,0))</f>
        <v>89644.958064199993</v>
      </c>
      <c r="N2576" s="19">
        <f>I2576*INDEX('Pliegos Tarifarios (Las Condes)'!$C:$C,MATCH($B2576,'Pliegos Tarifarios (Las Condes)'!$A:$A,0))</f>
        <v>7209.0281759999998</v>
      </c>
      <c r="O2576" s="19">
        <f>J2576*INDEX('Pliegos Tarifarios (Las Condes)'!$D:$D,MATCH($B2576,'Pliegos Tarifarios (Las Condes)'!$A:$A,0))</f>
        <v>29507.546812800003</v>
      </c>
      <c r="P2576" s="19">
        <f>H2576*INDEX('Pliegos Tarifarios (Las Condes)'!$E:$E,MATCH($B2576,'Pliegos Tarifarios (Las Condes)'!$A:$A,0))</f>
        <v>9755.2011788</v>
      </c>
      <c r="Q2576" s="19" cm="1">
        <f t="array" ref="Q2576">H2576*_xlfn.IFS(H2576&lt;=350,INDEX('Pliegos Tarifarios (Las Condes)'!$F:$F,MATCH($B2576,'Pliegos Tarifarios (Las Condes)'!$A:$A,0)),H2576&lt;=500,INDEX('Pliegos Tarifarios (Las Condes)'!$G:$G,MATCH($B2576,'Pliegos Tarifarios (Las Condes)'!$A:$A,0)),H2576&lt;=1000,INDEX('Pliegos Tarifarios (Las Condes)'!$H:$H,MATCH($B2576,'Pliegos Tarifarios (Las Condes)'!$A:$A,0)),H2576&lt;=5000,INDEX('Pliegos Tarifarios (Las Condes)'!$I:$I,MATCH($B2576,'Pliegos Tarifarios (Las Condes)'!$A:$A,0)),H2576&gt;5000,INDEX('Pliegos Tarifarios (Las Condes)'!$J:$J,MATCH($B2576,'Pliegos Tarifarios (Las Condes)'!$A:$A,0)))/1.19</f>
        <v>1769.2263923529417</v>
      </c>
      <c r="R2576" s="19">
        <f>INDEX('Pliegos Tarifarios (Las Condes)'!$K:$K,MATCH($B2576,'Pliegos Tarifarios (Las Condes)'!$A:$A,0))</f>
        <v>724.74800000000005</v>
      </c>
      <c r="S2576" s="21">
        <f t="shared" si="123"/>
        <v>138610.70862415296</v>
      </c>
      <c r="T2576" s="21">
        <f t="shared" si="124"/>
        <v>26336.034638589063</v>
      </c>
      <c r="U2576" s="19">
        <v>0</v>
      </c>
      <c r="V2576" s="21">
        <f t="shared" si="125"/>
        <v>164946.74326274203</v>
      </c>
    </row>
    <row r="2577" spans="1:22" x14ac:dyDescent="0.3">
      <c r="A2577" s="7" t="s">
        <v>145</v>
      </c>
      <c r="B2577" s="7">
        <v>6</v>
      </c>
      <c r="C2577" s="8" t="s">
        <v>186</v>
      </c>
      <c r="D2577" s="7" t="s">
        <v>822</v>
      </c>
      <c r="E2577" s="7" t="s">
        <v>121</v>
      </c>
      <c r="F2577" s="8" t="s">
        <v>823</v>
      </c>
      <c r="G2577" s="7" t="s">
        <v>16</v>
      </c>
      <c r="H2577" s="9">
        <v>755.46969999999999</v>
      </c>
      <c r="I2577" s="9">
        <v>2.0991</v>
      </c>
      <c r="J2577" s="9">
        <v>2.0825</v>
      </c>
      <c r="K2577" s="10">
        <v>0.99209184888761848</v>
      </c>
      <c r="L2577" s="9">
        <v>24.37</v>
      </c>
      <c r="M2577" s="19">
        <f>H2577*INDEX('Pliegos Tarifarios (Las Condes)'!$B:$B,MATCH($B2577,'Pliegos Tarifarios (Las Condes)'!$A:$A,0))</f>
        <v>89778.508208599989</v>
      </c>
      <c r="N2577" s="19">
        <f>I2577*INDEX('Pliegos Tarifarios (Las Condes)'!$C:$C,MATCH($B2577,'Pliegos Tarifarios (Las Condes)'!$A:$A,0))</f>
        <v>7264.0510004999996</v>
      </c>
      <c r="O2577" s="19">
        <f>J2577*INDEX('Pliegos Tarifarios (Las Condes)'!$D:$D,MATCH($B2577,'Pliegos Tarifarios (Las Condes)'!$A:$A,0))</f>
        <v>29497.6316425</v>
      </c>
      <c r="P2577" s="19">
        <f>H2577*INDEX('Pliegos Tarifarios (Las Condes)'!$E:$E,MATCH($B2577,'Pliegos Tarifarios (Las Condes)'!$A:$A,0))</f>
        <v>9769.7341603999994</v>
      </c>
      <c r="Q2577" s="19" cm="1">
        <f t="array" ref="Q2577">H2577*_xlfn.IFS(H2577&lt;=350,INDEX('Pliegos Tarifarios (Las Condes)'!$F:$F,MATCH($B2577,'Pliegos Tarifarios (Las Condes)'!$A:$A,0)),H2577&lt;=500,INDEX('Pliegos Tarifarios (Las Condes)'!$G:$G,MATCH($B2577,'Pliegos Tarifarios (Las Condes)'!$A:$A,0)),H2577&lt;=1000,INDEX('Pliegos Tarifarios (Las Condes)'!$H:$H,MATCH($B2577,'Pliegos Tarifarios (Las Condes)'!$A:$A,0)),H2577&lt;=5000,INDEX('Pliegos Tarifarios (Las Condes)'!$I:$I,MATCH($B2577,'Pliegos Tarifarios (Las Condes)'!$A:$A,0)),H2577&gt;5000,INDEX('Pliegos Tarifarios (Las Condes)'!$J:$J,MATCH($B2577,'Pliegos Tarifarios (Las Condes)'!$A:$A,0)))/1.19</f>
        <v>1771.8621283193279</v>
      </c>
      <c r="R2577" s="19">
        <f>INDEX('Pliegos Tarifarios (Las Condes)'!$K:$K,MATCH($B2577,'Pliegos Tarifarios (Las Condes)'!$A:$A,0))</f>
        <v>724.74800000000005</v>
      </c>
      <c r="S2577" s="21">
        <f t="shared" si="123"/>
        <v>138806.53514031932</v>
      </c>
      <c r="T2577" s="21">
        <f t="shared" si="124"/>
        <v>26373.241676660669</v>
      </c>
      <c r="U2577" s="19">
        <v>0</v>
      </c>
      <c r="V2577" s="21">
        <f t="shared" si="125"/>
        <v>165179.77681697998</v>
      </c>
    </row>
    <row r="2578" spans="1:22" x14ac:dyDescent="0.3">
      <c r="A2578" s="7" t="s">
        <v>145</v>
      </c>
      <c r="B2578" s="7">
        <v>6</v>
      </c>
      <c r="C2578" s="8" t="s">
        <v>186</v>
      </c>
      <c r="D2578" s="7" t="s">
        <v>824</v>
      </c>
      <c r="E2578" s="7" t="s">
        <v>121</v>
      </c>
      <c r="F2578" s="8" t="s">
        <v>825</v>
      </c>
      <c r="G2578" s="7" t="s">
        <v>16</v>
      </c>
      <c r="H2578" s="9">
        <v>757.95029999999997</v>
      </c>
      <c r="I2578" s="9">
        <v>2.1764999999999999</v>
      </c>
      <c r="J2578" s="9">
        <v>2.1023999999999998</v>
      </c>
      <c r="K2578" s="10">
        <v>0.96595451412818745</v>
      </c>
      <c r="L2578" s="9">
        <v>24.45</v>
      </c>
      <c r="M2578" s="19">
        <f>H2578*INDEX('Pliegos Tarifarios (Las Condes)'!$B:$B,MATCH($B2578,'Pliegos Tarifarios (Las Condes)'!$A:$A,0))</f>
        <v>90073.297751399994</v>
      </c>
      <c r="N2578" s="19">
        <f>I2578*INDEX('Pliegos Tarifarios (Las Condes)'!$C:$C,MATCH($B2578,'Pliegos Tarifarios (Las Condes)'!$A:$A,0))</f>
        <v>7531.8979574999994</v>
      </c>
      <c r="O2578" s="19">
        <f>J2578*INDEX('Pliegos Tarifarios (Las Condes)'!$D:$D,MATCH($B2578,'Pliegos Tarifarios (Las Condes)'!$A:$A,0))</f>
        <v>29779.505769599997</v>
      </c>
      <c r="P2578" s="19">
        <f>H2578*INDEX('Pliegos Tarifarios (Las Condes)'!$E:$E,MATCH($B2578,'Pliegos Tarifarios (Las Condes)'!$A:$A,0))</f>
        <v>9801.8132795999991</v>
      </c>
      <c r="Q2578" s="19" cm="1">
        <f t="array" ref="Q2578">H2578*_xlfn.IFS(H2578&lt;=350,INDEX('Pliegos Tarifarios (Las Condes)'!$F:$F,MATCH($B2578,'Pliegos Tarifarios (Las Condes)'!$A:$A,0)),H2578&lt;=500,INDEX('Pliegos Tarifarios (Las Condes)'!$G:$G,MATCH($B2578,'Pliegos Tarifarios (Las Condes)'!$A:$A,0)),H2578&lt;=1000,INDEX('Pliegos Tarifarios (Las Condes)'!$H:$H,MATCH($B2578,'Pliegos Tarifarios (Las Condes)'!$A:$A,0)),H2578&lt;=5000,INDEX('Pliegos Tarifarios (Las Condes)'!$I:$I,MATCH($B2578,'Pliegos Tarifarios (Las Condes)'!$A:$A,0)),H2578&gt;5000,INDEX('Pliegos Tarifarios (Las Condes)'!$J:$J,MATCH($B2578,'Pliegos Tarifarios (Las Condes)'!$A:$A,0)))/1.19</f>
        <v>1777.6800733613447</v>
      </c>
      <c r="R2578" s="19">
        <f>INDEX('Pliegos Tarifarios (Las Condes)'!$K:$K,MATCH($B2578,'Pliegos Tarifarios (Las Condes)'!$A:$A,0))</f>
        <v>724.74800000000005</v>
      </c>
      <c r="S2578" s="21">
        <f t="shared" si="123"/>
        <v>139688.94283146132</v>
      </c>
      <c r="T2578" s="21">
        <f t="shared" si="124"/>
        <v>26540.899137977649</v>
      </c>
      <c r="U2578" s="19">
        <v>0</v>
      </c>
      <c r="V2578" s="21">
        <f t="shared" si="125"/>
        <v>166229.84196943897</v>
      </c>
    </row>
    <row r="2579" spans="1:22" x14ac:dyDescent="0.3">
      <c r="A2579" s="7" t="s">
        <v>145</v>
      </c>
      <c r="B2579" s="7">
        <v>6</v>
      </c>
      <c r="C2579" s="8" t="s">
        <v>186</v>
      </c>
      <c r="D2579" s="7" t="s">
        <v>826</v>
      </c>
      <c r="E2579" s="7" t="s">
        <v>121</v>
      </c>
      <c r="F2579" s="8" t="s">
        <v>827</v>
      </c>
      <c r="G2579" s="7" t="s">
        <v>16</v>
      </c>
      <c r="H2579" s="9">
        <v>755.25750000000005</v>
      </c>
      <c r="I2579" s="9">
        <v>2.1248999999999998</v>
      </c>
      <c r="J2579" s="9">
        <v>2.1238999999999999</v>
      </c>
      <c r="K2579" s="10">
        <v>0.99952938961833504</v>
      </c>
      <c r="L2579" s="9">
        <v>24.36</v>
      </c>
      <c r="M2579" s="19">
        <f>H2579*INDEX('Pliegos Tarifarios (Las Condes)'!$B:$B,MATCH($B2579,'Pliegos Tarifarios (Las Condes)'!$A:$A,0))</f>
        <v>89753.290785000005</v>
      </c>
      <c r="N2579" s="19">
        <f>I2579*INDEX('Pliegos Tarifarios (Las Condes)'!$C:$C,MATCH($B2579,'Pliegos Tarifarios (Las Condes)'!$A:$A,0))</f>
        <v>7353.3333194999987</v>
      </c>
      <c r="O2579" s="19">
        <f>J2579*INDEX('Pliegos Tarifarios (Las Condes)'!$D:$D,MATCH($B2579,'Pliegos Tarifarios (Las Condes)'!$A:$A,0))</f>
        <v>30084.0431431</v>
      </c>
      <c r="P2579" s="19">
        <f>H2579*INDEX('Pliegos Tarifarios (Las Condes)'!$E:$E,MATCH($B2579,'Pliegos Tarifarios (Las Condes)'!$A:$A,0))</f>
        <v>9766.98999</v>
      </c>
      <c r="Q2579" s="19" cm="1">
        <f t="array" ref="Q2579">H2579*_xlfn.IFS(H2579&lt;=350,INDEX('Pliegos Tarifarios (Las Condes)'!$F:$F,MATCH($B2579,'Pliegos Tarifarios (Las Condes)'!$A:$A,0)),H2579&lt;=500,INDEX('Pliegos Tarifarios (Las Condes)'!$G:$G,MATCH($B2579,'Pliegos Tarifarios (Las Condes)'!$A:$A,0)),H2579&lt;=1000,INDEX('Pliegos Tarifarios (Las Condes)'!$H:$H,MATCH($B2579,'Pliegos Tarifarios (Las Condes)'!$A:$A,0)),H2579&lt;=5000,INDEX('Pliegos Tarifarios (Las Condes)'!$I:$I,MATCH($B2579,'Pliegos Tarifarios (Las Condes)'!$A:$A,0)),H2579&gt;5000,INDEX('Pliegos Tarifarios (Las Condes)'!$J:$J,MATCH($B2579,'Pliegos Tarifarios (Las Condes)'!$A:$A,0)))/1.19</f>
        <v>1771.3644390756306</v>
      </c>
      <c r="R2579" s="19">
        <f>INDEX('Pliegos Tarifarios (Las Condes)'!$K:$K,MATCH($B2579,'Pliegos Tarifarios (Las Condes)'!$A:$A,0))</f>
        <v>724.74800000000005</v>
      </c>
      <c r="S2579" s="21">
        <f t="shared" si="123"/>
        <v>139453.76967667564</v>
      </c>
      <c r="T2579" s="21">
        <f t="shared" si="124"/>
        <v>26496.216238568373</v>
      </c>
      <c r="U2579" s="19">
        <v>0</v>
      </c>
      <c r="V2579" s="21">
        <f t="shared" si="125"/>
        <v>165949.985915244</v>
      </c>
    </row>
    <row r="2580" spans="1:22" x14ac:dyDescent="0.3">
      <c r="A2580" s="7" t="s">
        <v>145</v>
      </c>
      <c r="B2580" s="7">
        <v>6</v>
      </c>
      <c r="C2580" s="8" t="s">
        <v>186</v>
      </c>
      <c r="D2580" s="7" t="s">
        <v>828</v>
      </c>
      <c r="E2580" s="7" t="s">
        <v>121</v>
      </c>
      <c r="F2580" s="8" t="s">
        <v>829</v>
      </c>
      <c r="G2580" s="7" t="s">
        <v>16</v>
      </c>
      <c r="H2580" s="9">
        <v>753.6481</v>
      </c>
      <c r="I2580" s="9">
        <v>2.1869999999999998</v>
      </c>
      <c r="J2580" s="9">
        <v>2.0731000000000002</v>
      </c>
      <c r="K2580" s="10">
        <v>0.94791952446273453</v>
      </c>
      <c r="L2580" s="9">
        <v>24.31</v>
      </c>
      <c r="M2580" s="19">
        <f>H2580*INDEX('Pliegos Tarifarios (Las Condes)'!$B:$B,MATCH($B2580,'Pliegos Tarifarios (Las Condes)'!$A:$A,0))</f>
        <v>89562.032907799992</v>
      </c>
      <c r="N2580" s="19">
        <f>I2580*INDEX('Pliegos Tarifarios (Las Condes)'!$C:$C,MATCH($B2580,'Pliegos Tarifarios (Las Condes)'!$A:$A,0))</f>
        <v>7568.2337849999994</v>
      </c>
      <c r="O2580" s="19">
        <f>J2580*INDEX('Pliegos Tarifarios (Las Condes)'!$D:$D,MATCH($B2580,'Pliegos Tarifarios (Las Condes)'!$A:$A,0))</f>
        <v>29364.485069900002</v>
      </c>
      <c r="P2580" s="19">
        <f>H2580*INDEX('Pliegos Tarifarios (Las Condes)'!$E:$E,MATCH($B2580,'Pliegos Tarifarios (Las Condes)'!$A:$A,0))</f>
        <v>9746.1772292000005</v>
      </c>
      <c r="Q2580" s="19" cm="1">
        <f t="array" ref="Q2580">H2580*_xlfn.IFS(H2580&lt;=350,INDEX('Pliegos Tarifarios (Las Condes)'!$F:$F,MATCH($B2580,'Pliegos Tarifarios (Las Condes)'!$A:$A,0)),H2580&lt;=500,INDEX('Pliegos Tarifarios (Las Condes)'!$G:$G,MATCH($B2580,'Pliegos Tarifarios (Las Condes)'!$A:$A,0)),H2580&lt;=1000,INDEX('Pliegos Tarifarios (Las Condes)'!$H:$H,MATCH($B2580,'Pliegos Tarifarios (Las Condes)'!$A:$A,0)),H2580&lt;=5000,INDEX('Pliegos Tarifarios (Las Condes)'!$I:$I,MATCH($B2580,'Pliegos Tarifarios (Las Condes)'!$A:$A,0)),H2580&gt;5000,INDEX('Pliegos Tarifarios (Las Condes)'!$J:$J,MATCH($B2580,'Pliegos Tarifarios (Las Condes)'!$A:$A,0)))/1.19</f>
        <v>1767.5897874789919</v>
      </c>
      <c r="R2580" s="19">
        <f>INDEX('Pliegos Tarifarios (Las Condes)'!$K:$K,MATCH($B2580,'Pliegos Tarifarios (Las Condes)'!$A:$A,0))</f>
        <v>724.74800000000005</v>
      </c>
      <c r="S2580" s="21">
        <f t="shared" si="123"/>
        <v>138733.26677937899</v>
      </c>
      <c r="T2580" s="21">
        <f t="shared" si="124"/>
        <v>26359.320688082007</v>
      </c>
      <c r="U2580" s="19">
        <v>0</v>
      </c>
      <c r="V2580" s="21">
        <f t="shared" si="125"/>
        <v>165092.58746746101</v>
      </c>
    </row>
    <row r="2581" spans="1:22" x14ac:dyDescent="0.3">
      <c r="A2581" s="7" t="s">
        <v>145</v>
      </c>
      <c r="B2581" s="7">
        <v>6</v>
      </c>
      <c r="C2581" s="8" t="s">
        <v>186</v>
      </c>
      <c r="D2581" s="7" t="s">
        <v>830</v>
      </c>
      <c r="E2581" s="7" t="s">
        <v>121</v>
      </c>
      <c r="F2581" s="8" t="s">
        <v>831</v>
      </c>
      <c r="G2581" s="7" t="s">
        <v>16</v>
      </c>
      <c r="H2581" s="9">
        <v>756.31659999999999</v>
      </c>
      <c r="I2581" s="9">
        <v>2.1497999999999999</v>
      </c>
      <c r="J2581" s="9">
        <v>2.0668000000000002</v>
      </c>
      <c r="K2581" s="10">
        <v>0.96139175737277893</v>
      </c>
      <c r="L2581" s="9">
        <v>24.4</v>
      </c>
      <c r="M2581" s="19">
        <f>H2581*INDEX('Pliegos Tarifarios (Las Condes)'!$B:$B,MATCH($B2581,'Pliegos Tarifarios (Las Condes)'!$A:$A,0))</f>
        <v>89879.152110800002</v>
      </c>
      <c r="N2581" s="19">
        <f>I2581*INDEX('Pliegos Tarifarios (Las Condes)'!$C:$C,MATCH($B2581,'Pliegos Tarifarios (Las Condes)'!$A:$A,0))</f>
        <v>7439.5011389999991</v>
      </c>
      <c r="O2581" s="19">
        <f>J2581*INDEX('Pliegos Tarifarios (Las Condes)'!$D:$D,MATCH($B2581,'Pliegos Tarifarios (Las Condes)'!$A:$A,0))</f>
        <v>29275.248537200005</v>
      </c>
      <c r="P2581" s="19">
        <f>H2581*INDEX('Pliegos Tarifarios (Las Condes)'!$E:$E,MATCH($B2581,'Pliegos Tarifarios (Las Condes)'!$A:$A,0))</f>
        <v>9780.6862712000002</v>
      </c>
      <c r="Q2581" s="19" cm="1">
        <f t="array" ref="Q2581">H2581*_xlfn.IFS(H2581&lt;=350,INDEX('Pliegos Tarifarios (Las Condes)'!$F:$F,MATCH($B2581,'Pliegos Tarifarios (Las Condes)'!$A:$A,0)),H2581&lt;=500,INDEX('Pliegos Tarifarios (Las Condes)'!$G:$G,MATCH($B2581,'Pliegos Tarifarios (Las Condes)'!$A:$A,0)),H2581&lt;=1000,INDEX('Pliegos Tarifarios (Las Condes)'!$H:$H,MATCH($B2581,'Pliegos Tarifarios (Las Condes)'!$A:$A,0)),H2581&lt;=5000,INDEX('Pliegos Tarifarios (Las Condes)'!$I:$I,MATCH($B2581,'Pliegos Tarifarios (Las Condes)'!$A:$A,0)),H2581&gt;5000,INDEX('Pliegos Tarifarios (Las Condes)'!$J:$J,MATCH($B2581,'Pliegos Tarifarios (Las Condes)'!$A:$A,0)))/1.19</f>
        <v>1773.8484290756307</v>
      </c>
      <c r="R2581" s="19">
        <f>INDEX('Pliegos Tarifarios (Las Condes)'!$K:$K,MATCH($B2581,'Pliegos Tarifarios (Las Condes)'!$A:$A,0))</f>
        <v>724.74800000000005</v>
      </c>
      <c r="S2581" s="21">
        <f t="shared" si="123"/>
        <v>138873.18448727563</v>
      </c>
      <c r="T2581" s="21">
        <f t="shared" si="124"/>
        <v>26385.90505258237</v>
      </c>
      <c r="U2581" s="19">
        <v>0</v>
      </c>
      <c r="V2581" s="21">
        <f t="shared" si="125"/>
        <v>165259.08953985799</v>
      </c>
    </row>
    <row r="2582" spans="1:22" x14ac:dyDescent="0.3">
      <c r="A2582" s="7" t="s">
        <v>145</v>
      </c>
      <c r="B2582" s="7">
        <v>6</v>
      </c>
      <c r="C2582" s="8" t="s">
        <v>186</v>
      </c>
      <c r="D2582" s="7" t="s">
        <v>832</v>
      </c>
      <c r="E2582" s="7" t="s">
        <v>121</v>
      </c>
      <c r="F2582" s="8" t="s">
        <v>833</v>
      </c>
      <c r="G2582" s="7" t="s">
        <v>16</v>
      </c>
      <c r="H2582" s="9">
        <v>754.69179999999994</v>
      </c>
      <c r="I2582" s="9">
        <v>2.1634000000000002</v>
      </c>
      <c r="J2582" s="9">
        <v>2.0769000000000002</v>
      </c>
      <c r="K2582" s="10">
        <v>0.96001664047332902</v>
      </c>
      <c r="L2582" s="9">
        <v>24.34</v>
      </c>
      <c r="M2582" s="19">
        <f>H2582*INDEX('Pliegos Tarifarios (Las Condes)'!$B:$B,MATCH($B2582,'Pliegos Tarifarios (Las Condes)'!$A:$A,0))</f>
        <v>89686.064128399987</v>
      </c>
      <c r="N2582" s="19">
        <f>I2582*INDEX('Pliegos Tarifarios (Las Condes)'!$C:$C,MATCH($B2582,'Pliegos Tarifarios (Las Condes)'!$A:$A,0))</f>
        <v>7486.564687</v>
      </c>
      <c r="O2582" s="19">
        <f>J2582*INDEX('Pliegos Tarifarios (Las Condes)'!$D:$D,MATCH($B2582,'Pliegos Tarifarios (Las Condes)'!$A:$A,0))</f>
        <v>29418.310280100002</v>
      </c>
      <c r="P2582" s="19">
        <f>H2582*INDEX('Pliegos Tarifarios (Las Condes)'!$E:$E,MATCH($B2582,'Pliegos Tarifarios (Las Condes)'!$A:$A,0))</f>
        <v>9759.674357599999</v>
      </c>
      <c r="Q2582" s="19" cm="1">
        <f t="array" ref="Q2582">H2582*_xlfn.IFS(H2582&lt;=350,INDEX('Pliegos Tarifarios (Las Condes)'!$F:$F,MATCH($B2582,'Pliegos Tarifarios (Las Condes)'!$A:$A,0)),H2582&lt;=500,INDEX('Pliegos Tarifarios (Las Condes)'!$G:$G,MATCH($B2582,'Pliegos Tarifarios (Las Condes)'!$A:$A,0)),H2582&lt;=1000,INDEX('Pliegos Tarifarios (Las Condes)'!$H:$H,MATCH($B2582,'Pliegos Tarifarios (Las Condes)'!$A:$A,0)),H2582&lt;=5000,INDEX('Pliegos Tarifarios (Las Condes)'!$I:$I,MATCH($B2582,'Pliegos Tarifarios (Las Condes)'!$A:$A,0)),H2582&gt;5000,INDEX('Pliegos Tarifarios (Las Condes)'!$J:$J,MATCH($B2582,'Pliegos Tarifarios (Las Condes)'!$A:$A,0)))/1.19</f>
        <v>1770.0376586554626</v>
      </c>
      <c r="R2582" s="19">
        <f>INDEX('Pliegos Tarifarios (Las Condes)'!$K:$K,MATCH($B2582,'Pliegos Tarifarios (Las Condes)'!$A:$A,0))</f>
        <v>724.74800000000005</v>
      </c>
      <c r="S2582" s="21">
        <f t="shared" si="123"/>
        <v>138845.39911175545</v>
      </c>
      <c r="T2582" s="21">
        <f t="shared" si="124"/>
        <v>26380.625831233538</v>
      </c>
      <c r="U2582" s="19">
        <v>0</v>
      </c>
      <c r="V2582" s="21">
        <f t="shared" si="125"/>
        <v>165226.024942989</v>
      </c>
    </row>
    <row r="2583" spans="1:22" x14ac:dyDescent="0.3">
      <c r="A2583" s="7" t="s">
        <v>145</v>
      </c>
      <c r="B2583" s="7">
        <v>6</v>
      </c>
      <c r="C2583" s="8" t="s">
        <v>186</v>
      </c>
      <c r="D2583" s="7" t="s">
        <v>834</v>
      </c>
      <c r="E2583" s="7" t="s">
        <v>121</v>
      </c>
      <c r="F2583" s="8" t="s">
        <v>835</v>
      </c>
      <c r="G2583" s="7" t="s">
        <v>16</v>
      </c>
      <c r="H2583" s="9">
        <v>753.55909999999994</v>
      </c>
      <c r="I2583" s="9">
        <v>2.1414</v>
      </c>
      <c r="J2583" s="9">
        <v>2.1341000000000001</v>
      </c>
      <c r="K2583" s="10">
        <v>0.99659101522368554</v>
      </c>
      <c r="L2583" s="9">
        <v>24.31</v>
      </c>
      <c r="M2583" s="19">
        <f>H2583*INDEX('Pliegos Tarifarios (Las Condes)'!$B:$B,MATCH($B2583,'Pliegos Tarifarios (Las Condes)'!$A:$A,0))</f>
        <v>89551.456325799983</v>
      </c>
      <c r="N2583" s="19">
        <f>I2583*INDEX('Pliegos Tarifarios (Las Condes)'!$C:$C,MATCH($B2583,'Pliegos Tarifarios (Las Condes)'!$A:$A,0))</f>
        <v>7410.4324769999994</v>
      </c>
      <c r="O2583" s="19">
        <f>J2583*INDEX('Pliegos Tarifarios (Las Condes)'!$D:$D,MATCH($B2583,'Pliegos Tarifarios (Las Condes)'!$A:$A,0))</f>
        <v>30228.521338900002</v>
      </c>
      <c r="P2583" s="19">
        <f>H2583*INDEX('Pliegos Tarifarios (Las Condes)'!$E:$E,MATCH($B2583,'Pliegos Tarifarios (Las Condes)'!$A:$A,0))</f>
        <v>9745.0262812000001</v>
      </c>
      <c r="Q2583" s="19" cm="1">
        <f t="array" ref="Q2583">H2583*_xlfn.IFS(H2583&lt;=350,INDEX('Pliegos Tarifarios (Las Condes)'!$F:$F,MATCH($B2583,'Pliegos Tarifarios (Las Condes)'!$A:$A,0)),H2583&lt;=500,INDEX('Pliegos Tarifarios (Las Condes)'!$G:$G,MATCH($B2583,'Pliegos Tarifarios (Las Condes)'!$A:$A,0)),H2583&lt;=1000,INDEX('Pliegos Tarifarios (Las Condes)'!$H:$H,MATCH($B2583,'Pliegos Tarifarios (Las Condes)'!$A:$A,0)),H2583&lt;=5000,INDEX('Pliegos Tarifarios (Las Condes)'!$I:$I,MATCH($B2583,'Pliegos Tarifarios (Las Condes)'!$A:$A,0)),H2583&gt;5000,INDEX('Pliegos Tarifarios (Las Condes)'!$J:$J,MATCH($B2583,'Pliegos Tarifarios (Las Condes)'!$A:$A,0)))/1.19</f>
        <v>1767.3810488235295</v>
      </c>
      <c r="R2583" s="19">
        <f>INDEX('Pliegos Tarifarios (Las Condes)'!$K:$K,MATCH($B2583,'Pliegos Tarifarios (Las Condes)'!$A:$A,0))</f>
        <v>724.74800000000005</v>
      </c>
      <c r="S2583" s="21">
        <f t="shared" si="123"/>
        <v>139427.5654717235</v>
      </c>
      <c r="T2583" s="21">
        <f t="shared" si="124"/>
        <v>26491.237439627464</v>
      </c>
      <c r="U2583" s="19">
        <v>0</v>
      </c>
      <c r="V2583" s="21">
        <f t="shared" si="125"/>
        <v>165918.80291135097</v>
      </c>
    </row>
    <row r="2584" spans="1:22" x14ac:dyDescent="0.3">
      <c r="A2584" s="7" t="s">
        <v>145</v>
      </c>
      <c r="B2584" s="7">
        <v>6</v>
      </c>
      <c r="C2584" s="8" t="s">
        <v>186</v>
      </c>
      <c r="D2584" s="7" t="s">
        <v>836</v>
      </c>
      <c r="E2584" s="7" t="s">
        <v>121</v>
      </c>
      <c r="F2584" s="8" t="s">
        <v>837</v>
      </c>
      <c r="G2584" s="7" t="s">
        <v>16</v>
      </c>
      <c r="H2584" s="9">
        <v>756.10649999999998</v>
      </c>
      <c r="I2584" s="9">
        <v>2.0914000000000001</v>
      </c>
      <c r="J2584" s="9">
        <v>2.0750999999999999</v>
      </c>
      <c r="K2584" s="10">
        <v>0.99220617768002284</v>
      </c>
      <c r="L2584" s="9">
        <v>24.39</v>
      </c>
      <c r="M2584" s="19">
        <f>H2584*INDEX('Pliegos Tarifarios (Las Condes)'!$B:$B,MATCH($B2584,'Pliegos Tarifarios (Las Condes)'!$A:$A,0))</f>
        <v>89854.184246999997</v>
      </c>
      <c r="N2584" s="19">
        <f>I2584*INDEX('Pliegos Tarifarios (Las Condes)'!$C:$C,MATCH($B2584,'Pliegos Tarifarios (Las Condes)'!$A:$A,0))</f>
        <v>7237.4047270000001</v>
      </c>
      <c r="O2584" s="19">
        <f>J2584*INDEX('Pliegos Tarifarios (Las Condes)'!$D:$D,MATCH($B2584,'Pliegos Tarifarios (Las Condes)'!$A:$A,0))</f>
        <v>29392.814127900001</v>
      </c>
      <c r="P2584" s="19">
        <f>H2584*INDEX('Pliegos Tarifarios (Las Condes)'!$E:$E,MATCH($B2584,'Pliegos Tarifarios (Las Condes)'!$A:$A,0))</f>
        <v>9777.9692579999992</v>
      </c>
      <c r="Q2584" s="19" cm="1">
        <f t="array" ref="Q2584">H2584*_xlfn.IFS(H2584&lt;=350,INDEX('Pliegos Tarifarios (Las Condes)'!$F:$F,MATCH($B2584,'Pliegos Tarifarios (Las Condes)'!$A:$A,0)),H2584&lt;=500,INDEX('Pliegos Tarifarios (Las Condes)'!$G:$G,MATCH($B2584,'Pliegos Tarifarios (Las Condes)'!$A:$A,0)),H2584&lt;=1000,INDEX('Pliegos Tarifarios (Las Condes)'!$H:$H,MATCH($B2584,'Pliegos Tarifarios (Las Condes)'!$A:$A,0)),H2584&lt;=5000,INDEX('Pliegos Tarifarios (Las Condes)'!$I:$I,MATCH($B2584,'Pliegos Tarifarios (Las Condes)'!$A:$A,0)),H2584&gt;5000,INDEX('Pliegos Tarifarios (Las Condes)'!$J:$J,MATCH($B2584,'Pliegos Tarifarios (Las Condes)'!$A:$A,0)))/1.19</f>
        <v>1773.3556651260506</v>
      </c>
      <c r="R2584" s="19">
        <f>INDEX('Pliegos Tarifarios (Las Condes)'!$K:$K,MATCH($B2584,'Pliegos Tarifarios (Las Condes)'!$A:$A,0))</f>
        <v>724.74800000000005</v>
      </c>
      <c r="S2584" s="21">
        <f t="shared" si="123"/>
        <v>138760.47602502606</v>
      </c>
      <c r="T2584" s="21">
        <f t="shared" si="124"/>
        <v>26364.490444754952</v>
      </c>
      <c r="U2584" s="19">
        <v>0</v>
      </c>
      <c r="V2584" s="21">
        <f t="shared" si="125"/>
        <v>165124.96646978101</v>
      </c>
    </row>
    <row r="2585" spans="1:22" x14ac:dyDescent="0.3">
      <c r="A2585" s="7" t="s">
        <v>145</v>
      </c>
      <c r="B2585" s="7">
        <v>6</v>
      </c>
      <c r="C2585" s="8" t="s">
        <v>186</v>
      </c>
      <c r="D2585" s="7" t="s">
        <v>838</v>
      </c>
      <c r="E2585" s="7" t="s">
        <v>121</v>
      </c>
      <c r="F2585" s="8" t="s">
        <v>839</v>
      </c>
      <c r="G2585" s="7" t="s">
        <v>16</v>
      </c>
      <c r="H2585" s="9">
        <v>754.02880000000005</v>
      </c>
      <c r="I2585" s="9">
        <v>2.0872999999999999</v>
      </c>
      <c r="J2585" s="9">
        <v>2.0872999999999999</v>
      </c>
      <c r="K2585" s="10">
        <v>1</v>
      </c>
      <c r="L2585" s="9">
        <v>24.32</v>
      </c>
      <c r="M2585" s="19">
        <f>H2585*INDEX('Pliegos Tarifarios (Las Condes)'!$B:$B,MATCH($B2585,'Pliegos Tarifarios (Las Condes)'!$A:$A,0))</f>
        <v>89607.2745344</v>
      </c>
      <c r="N2585" s="19">
        <f>I2585*INDEX('Pliegos Tarifarios (Las Condes)'!$C:$C,MATCH($B2585,'Pliegos Tarifarios (Las Condes)'!$A:$A,0))</f>
        <v>7223.2164514999995</v>
      </c>
      <c r="O2585" s="19">
        <f>J2585*INDEX('Pliegos Tarifarios (Las Condes)'!$D:$D,MATCH($B2585,'Pliegos Tarifarios (Las Condes)'!$A:$A,0))</f>
        <v>29565.621381699999</v>
      </c>
      <c r="P2585" s="19">
        <f>H2585*INDEX('Pliegos Tarifarios (Las Condes)'!$E:$E,MATCH($B2585,'Pliegos Tarifarios (Las Condes)'!$A:$A,0))</f>
        <v>9751.1004416000014</v>
      </c>
      <c r="Q2585" s="19" cm="1">
        <f t="array" ref="Q2585">H2585*_xlfn.IFS(H2585&lt;=350,INDEX('Pliegos Tarifarios (Las Condes)'!$F:$F,MATCH($B2585,'Pliegos Tarifarios (Las Condes)'!$A:$A,0)),H2585&lt;=500,INDEX('Pliegos Tarifarios (Las Condes)'!$G:$G,MATCH($B2585,'Pliegos Tarifarios (Las Condes)'!$A:$A,0)),H2585&lt;=1000,INDEX('Pliegos Tarifarios (Las Condes)'!$H:$H,MATCH($B2585,'Pliegos Tarifarios (Las Condes)'!$A:$A,0)),H2585&lt;=5000,INDEX('Pliegos Tarifarios (Las Condes)'!$I:$I,MATCH($B2585,'Pliegos Tarifarios (Las Condes)'!$A:$A,0)),H2585&gt;5000,INDEX('Pliegos Tarifarios (Las Condes)'!$J:$J,MATCH($B2585,'Pliegos Tarifarios (Las Condes)'!$A:$A,0)))/1.19</f>
        <v>1768.4826729411768</v>
      </c>
      <c r="R2585" s="19">
        <f>INDEX('Pliegos Tarifarios (Las Condes)'!$K:$K,MATCH($B2585,'Pliegos Tarifarios (Las Condes)'!$A:$A,0))</f>
        <v>724.74800000000005</v>
      </c>
      <c r="S2585" s="21">
        <f t="shared" si="123"/>
        <v>138640.44348214116</v>
      </c>
      <c r="T2585" s="21">
        <f t="shared" si="124"/>
        <v>26341.684261606821</v>
      </c>
      <c r="U2585" s="19">
        <v>0</v>
      </c>
      <c r="V2585" s="21">
        <f t="shared" si="125"/>
        <v>164982.12774374799</v>
      </c>
    </row>
    <row r="2586" spans="1:22" x14ac:dyDescent="0.3">
      <c r="A2586" s="7" t="s">
        <v>145</v>
      </c>
      <c r="B2586" s="7">
        <v>6</v>
      </c>
      <c r="C2586" s="8" t="s">
        <v>186</v>
      </c>
      <c r="D2586" s="7" t="s">
        <v>840</v>
      </c>
      <c r="E2586" s="7" t="s">
        <v>121</v>
      </c>
      <c r="F2586" s="8" t="s">
        <v>841</v>
      </c>
      <c r="G2586" s="7" t="s">
        <v>16</v>
      </c>
      <c r="H2586" s="9">
        <v>753.97119999999995</v>
      </c>
      <c r="I2586" s="9">
        <v>2.1105</v>
      </c>
      <c r="J2586" s="9">
        <v>2.0588000000000002</v>
      </c>
      <c r="K2586" s="10">
        <v>0.97550343520492777</v>
      </c>
      <c r="L2586" s="9">
        <v>24.32</v>
      </c>
      <c r="M2586" s="19">
        <f>H2586*INDEX('Pliegos Tarifarios (Las Condes)'!$B:$B,MATCH($B2586,'Pliegos Tarifarios (Las Condes)'!$A:$A,0))</f>
        <v>89600.429465599984</v>
      </c>
      <c r="N2586" s="19">
        <f>I2586*INDEX('Pliegos Tarifarios (Las Condes)'!$C:$C,MATCH($B2586,'Pliegos Tarifarios (Las Condes)'!$A:$A,0))</f>
        <v>7303.5013275000001</v>
      </c>
      <c r="O2586" s="19">
        <f>J2586*INDEX('Pliegos Tarifarios (Las Condes)'!$D:$D,MATCH($B2586,'Pliegos Tarifarios (Las Condes)'!$A:$A,0))</f>
        <v>29161.932305200004</v>
      </c>
      <c r="P2586" s="19">
        <f>H2586*INDEX('Pliegos Tarifarios (Las Condes)'!$E:$E,MATCH($B2586,'Pliegos Tarifarios (Las Condes)'!$A:$A,0))</f>
        <v>9750.3555584000005</v>
      </c>
      <c r="Q2586" s="19" cm="1">
        <f t="array" ref="Q2586">H2586*_xlfn.IFS(H2586&lt;=350,INDEX('Pliegos Tarifarios (Las Condes)'!$F:$F,MATCH($B2586,'Pliegos Tarifarios (Las Condes)'!$A:$A,0)),H2586&lt;=500,INDEX('Pliegos Tarifarios (Las Condes)'!$G:$G,MATCH($B2586,'Pliegos Tarifarios (Las Condes)'!$A:$A,0)),H2586&lt;=1000,INDEX('Pliegos Tarifarios (Las Condes)'!$H:$H,MATCH($B2586,'Pliegos Tarifarios (Las Condes)'!$A:$A,0)),H2586&lt;=5000,INDEX('Pliegos Tarifarios (Las Condes)'!$I:$I,MATCH($B2586,'Pliegos Tarifarios (Las Condes)'!$A:$A,0)),H2586&gt;5000,INDEX('Pliegos Tarifarios (Las Condes)'!$J:$J,MATCH($B2586,'Pliegos Tarifarios (Las Condes)'!$A:$A,0)))/1.19</f>
        <v>1768.3475791596641</v>
      </c>
      <c r="R2586" s="19">
        <f>INDEX('Pliegos Tarifarios (Las Condes)'!$K:$K,MATCH($B2586,'Pliegos Tarifarios (Las Condes)'!$A:$A,0))</f>
        <v>724.74800000000005</v>
      </c>
      <c r="S2586" s="21">
        <f t="shared" si="123"/>
        <v>138309.31423585964</v>
      </c>
      <c r="T2586" s="21">
        <f t="shared" si="124"/>
        <v>26278.76970481333</v>
      </c>
      <c r="U2586" s="19">
        <v>0</v>
      </c>
      <c r="V2586" s="21">
        <f t="shared" si="125"/>
        <v>164588.08394067298</v>
      </c>
    </row>
    <row r="2587" spans="1:22" x14ac:dyDescent="0.3">
      <c r="A2587" s="7" t="s">
        <v>145</v>
      </c>
      <c r="B2587" s="7">
        <v>6</v>
      </c>
      <c r="C2587" s="8" t="s">
        <v>186</v>
      </c>
      <c r="D2587" s="7" t="s">
        <v>842</v>
      </c>
      <c r="E2587" s="7" t="s">
        <v>121</v>
      </c>
      <c r="F2587" s="8" t="s">
        <v>843</v>
      </c>
      <c r="G2587" s="7" t="s">
        <v>16</v>
      </c>
      <c r="H2587" s="9">
        <v>755.1377</v>
      </c>
      <c r="I2587" s="9">
        <v>2.1594000000000002</v>
      </c>
      <c r="J2587" s="9">
        <v>2.0867</v>
      </c>
      <c r="K2587" s="10">
        <v>0.96633324071501336</v>
      </c>
      <c r="L2587" s="9">
        <v>24.36</v>
      </c>
      <c r="M2587" s="19">
        <f>H2587*INDEX('Pliegos Tarifarios (Las Condes)'!$B:$B,MATCH($B2587,'Pliegos Tarifarios (Las Condes)'!$A:$A,0))</f>
        <v>89739.053992599991</v>
      </c>
      <c r="N2587" s="19">
        <f>I2587*INDEX('Pliegos Tarifarios (Las Condes)'!$C:$C,MATCH($B2587,'Pliegos Tarifarios (Las Condes)'!$A:$A,0))</f>
        <v>7472.7224670000005</v>
      </c>
      <c r="O2587" s="19">
        <f>J2587*INDEX('Pliegos Tarifarios (Las Condes)'!$D:$D,MATCH($B2587,'Pliegos Tarifarios (Las Condes)'!$A:$A,0))</f>
        <v>29557.122664300001</v>
      </c>
      <c r="P2587" s="19">
        <f>H2587*INDEX('Pliegos Tarifarios (Las Condes)'!$E:$E,MATCH($B2587,'Pliegos Tarifarios (Las Condes)'!$A:$A,0))</f>
        <v>9765.4407363999999</v>
      </c>
      <c r="Q2587" s="19" cm="1">
        <f t="array" ref="Q2587">H2587*_xlfn.IFS(H2587&lt;=350,INDEX('Pliegos Tarifarios (Las Condes)'!$F:$F,MATCH($B2587,'Pliegos Tarifarios (Las Condes)'!$A:$A,0)),H2587&lt;=500,INDEX('Pliegos Tarifarios (Las Condes)'!$G:$G,MATCH($B2587,'Pliegos Tarifarios (Las Condes)'!$A:$A,0)),H2587&lt;=1000,INDEX('Pliegos Tarifarios (Las Condes)'!$H:$H,MATCH($B2587,'Pliegos Tarifarios (Las Condes)'!$A:$A,0)),H2587&lt;=5000,INDEX('Pliegos Tarifarios (Las Condes)'!$I:$I,MATCH($B2587,'Pliegos Tarifarios (Las Condes)'!$A:$A,0)),H2587&gt;5000,INDEX('Pliegos Tarifarios (Las Condes)'!$J:$J,MATCH($B2587,'Pliegos Tarifarios (Las Condes)'!$A:$A,0)))/1.19</f>
        <v>1771.0834627731097</v>
      </c>
      <c r="R2587" s="19">
        <f>INDEX('Pliegos Tarifarios (Las Condes)'!$K:$K,MATCH($B2587,'Pliegos Tarifarios (Las Condes)'!$A:$A,0))</f>
        <v>724.74800000000005</v>
      </c>
      <c r="S2587" s="21">
        <f t="shared" si="123"/>
        <v>139030.1713230731</v>
      </c>
      <c r="T2587" s="21">
        <f t="shared" si="124"/>
        <v>26415.732551383888</v>
      </c>
      <c r="U2587" s="19">
        <v>0</v>
      </c>
      <c r="V2587" s="21">
        <f t="shared" si="125"/>
        <v>165445.903874457</v>
      </c>
    </row>
    <row r="2588" spans="1:22" x14ac:dyDescent="0.3">
      <c r="A2588" s="7" t="s">
        <v>145</v>
      </c>
      <c r="B2588" s="7">
        <v>6</v>
      </c>
      <c r="C2588" s="8" t="s">
        <v>186</v>
      </c>
      <c r="D2588" s="7" t="s">
        <v>844</v>
      </c>
      <c r="E2588" s="7" t="s">
        <v>121</v>
      </c>
      <c r="F2588" s="8" t="s">
        <v>845</v>
      </c>
      <c r="G2588" s="7" t="s">
        <v>16</v>
      </c>
      <c r="H2588" s="9">
        <v>754.09799999999996</v>
      </c>
      <c r="I2588" s="9">
        <v>2.0819999999999999</v>
      </c>
      <c r="J2588" s="9">
        <v>2.0737000000000001</v>
      </c>
      <c r="K2588" s="10">
        <v>0.99601344860710872</v>
      </c>
      <c r="L2588" s="9">
        <v>24.33</v>
      </c>
      <c r="M2588" s="19">
        <f>H2588*INDEX('Pliegos Tarifarios (Las Condes)'!$B:$B,MATCH($B2588,'Pliegos Tarifarios (Las Condes)'!$A:$A,0))</f>
        <v>89615.498123999991</v>
      </c>
      <c r="N2588" s="19">
        <f>I2588*INDEX('Pliegos Tarifarios (Las Condes)'!$C:$C,MATCH($B2588,'Pliegos Tarifarios (Las Condes)'!$A:$A,0))</f>
        <v>7204.8755099999989</v>
      </c>
      <c r="O2588" s="19">
        <f>J2588*INDEX('Pliegos Tarifarios (Las Condes)'!$D:$D,MATCH($B2588,'Pliegos Tarifarios (Las Condes)'!$A:$A,0))</f>
        <v>29372.983787300003</v>
      </c>
      <c r="P2588" s="19">
        <f>H2588*INDEX('Pliegos Tarifarios (Las Condes)'!$E:$E,MATCH($B2588,'Pliegos Tarifarios (Las Condes)'!$A:$A,0))</f>
        <v>9751.995336</v>
      </c>
      <c r="Q2588" s="19" cm="1">
        <f t="array" ref="Q2588">H2588*_xlfn.IFS(H2588&lt;=350,INDEX('Pliegos Tarifarios (Las Condes)'!$F:$F,MATCH($B2588,'Pliegos Tarifarios (Las Condes)'!$A:$A,0)),H2588&lt;=500,INDEX('Pliegos Tarifarios (Las Condes)'!$G:$G,MATCH($B2588,'Pliegos Tarifarios (Las Condes)'!$A:$A,0)),H2588&lt;=1000,INDEX('Pliegos Tarifarios (Las Condes)'!$H:$H,MATCH($B2588,'Pliegos Tarifarios (Las Condes)'!$A:$A,0)),H2588&lt;=5000,INDEX('Pliegos Tarifarios (Las Condes)'!$I:$I,MATCH($B2588,'Pliegos Tarifarios (Las Condes)'!$A:$A,0)),H2588&gt;5000,INDEX('Pliegos Tarifarios (Las Condes)'!$J:$J,MATCH($B2588,'Pliegos Tarifarios (Las Condes)'!$A:$A,0)))/1.19</f>
        <v>1768.6449731092439</v>
      </c>
      <c r="R2588" s="19">
        <f>INDEX('Pliegos Tarifarios (Las Condes)'!$K:$K,MATCH($B2588,'Pliegos Tarifarios (Las Condes)'!$A:$A,0))</f>
        <v>724.74800000000005</v>
      </c>
      <c r="S2588" s="21">
        <f t="shared" si="123"/>
        <v>138438.74573040922</v>
      </c>
      <c r="T2588" s="21">
        <f t="shared" si="124"/>
        <v>26303.361688777753</v>
      </c>
      <c r="U2588" s="19">
        <v>0</v>
      </c>
      <c r="V2588" s="21">
        <f t="shared" si="125"/>
        <v>164742.10741918697</v>
      </c>
    </row>
    <row r="2589" spans="1:22" x14ac:dyDescent="0.3">
      <c r="A2589" s="7" t="s">
        <v>145</v>
      </c>
      <c r="B2589" s="7">
        <v>6</v>
      </c>
      <c r="C2589" s="8" t="s">
        <v>186</v>
      </c>
      <c r="D2589" s="7" t="s">
        <v>846</v>
      </c>
      <c r="E2589" s="7" t="s">
        <v>121</v>
      </c>
      <c r="F2589" s="8" t="s">
        <v>847</v>
      </c>
      <c r="G2589" s="7" t="s">
        <v>16</v>
      </c>
      <c r="H2589" s="9">
        <v>754.07330000000002</v>
      </c>
      <c r="I2589" s="9">
        <v>2.1478999999999999</v>
      </c>
      <c r="J2589" s="9">
        <v>2.1103000000000001</v>
      </c>
      <c r="K2589" s="10">
        <v>0.98249452954048144</v>
      </c>
      <c r="L2589" s="9">
        <v>24.32</v>
      </c>
      <c r="M2589" s="19">
        <f>H2589*INDEX('Pliegos Tarifarios (Las Condes)'!$B:$B,MATCH($B2589,'Pliegos Tarifarios (Las Condes)'!$A:$A,0))</f>
        <v>89612.562825400004</v>
      </c>
      <c r="N2589" s="19">
        <f>I2589*INDEX('Pliegos Tarifarios (Las Condes)'!$C:$C,MATCH($B2589,'Pliegos Tarifarios (Las Condes)'!$A:$A,0))</f>
        <v>7432.926084499999</v>
      </c>
      <c r="O2589" s="19">
        <f>J2589*INDEX('Pliegos Tarifarios (Las Condes)'!$D:$D,MATCH($B2589,'Pliegos Tarifarios (Las Condes)'!$A:$A,0))</f>
        <v>29891.405548700001</v>
      </c>
      <c r="P2589" s="19">
        <f>H2589*INDEX('Pliegos Tarifarios (Las Condes)'!$E:$E,MATCH($B2589,'Pliegos Tarifarios (Las Condes)'!$A:$A,0))</f>
        <v>9751.6759156000007</v>
      </c>
      <c r="Q2589" s="19" cm="1">
        <f t="array" ref="Q2589">H2589*_xlfn.IFS(H2589&lt;=350,INDEX('Pliegos Tarifarios (Las Condes)'!$F:$F,MATCH($B2589,'Pliegos Tarifarios (Las Condes)'!$A:$A,0)),H2589&lt;=500,INDEX('Pliegos Tarifarios (Las Condes)'!$G:$G,MATCH($B2589,'Pliegos Tarifarios (Las Condes)'!$A:$A,0)),H2589&lt;=1000,INDEX('Pliegos Tarifarios (Las Condes)'!$H:$H,MATCH($B2589,'Pliegos Tarifarios (Las Condes)'!$A:$A,0)),H2589&lt;=5000,INDEX('Pliegos Tarifarios (Las Condes)'!$I:$I,MATCH($B2589,'Pliegos Tarifarios (Las Condes)'!$A:$A,0)),H2589&gt;5000,INDEX('Pliegos Tarifarios (Las Condes)'!$J:$J,MATCH($B2589,'Pliegos Tarifarios (Las Condes)'!$A:$A,0)))/1.19</f>
        <v>1768.5870422689079</v>
      </c>
      <c r="R2589" s="19">
        <f>INDEX('Pliegos Tarifarios (Las Condes)'!$K:$K,MATCH($B2589,'Pliegos Tarifarios (Las Condes)'!$A:$A,0))</f>
        <v>724.74800000000005</v>
      </c>
      <c r="S2589" s="21">
        <f t="shared" si="123"/>
        <v>139181.90541646892</v>
      </c>
      <c r="T2589" s="21">
        <f t="shared" si="124"/>
        <v>26444.562029129094</v>
      </c>
      <c r="U2589" s="19">
        <v>0</v>
      </c>
      <c r="V2589" s="21">
        <f t="shared" si="125"/>
        <v>165626.46744559801</v>
      </c>
    </row>
    <row r="2590" spans="1:22" x14ac:dyDescent="0.3">
      <c r="A2590" s="7" t="s">
        <v>145</v>
      </c>
      <c r="B2590" s="7">
        <v>6</v>
      </c>
      <c r="C2590" s="8" t="s">
        <v>186</v>
      </c>
      <c r="D2590" s="7" t="s">
        <v>848</v>
      </c>
      <c r="E2590" s="7" t="s">
        <v>121</v>
      </c>
      <c r="F2590" s="8" t="s">
        <v>849</v>
      </c>
      <c r="G2590" s="7" t="s">
        <v>16</v>
      </c>
      <c r="H2590" s="9">
        <v>755.53899999999999</v>
      </c>
      <c r="I2590" s="9">
        <v>2.1080000000000001</v>
      </c>
      <c r="J2590" s="9">
        <v>2.0571999999999999</v>
      </c>
      <c r="K2590" s="10">
        <v>0.97590132827324472</v>
      </c>
      <c r="L2590" s="9">
        <v>24.37</v>
      </c>
      <c r="M2590" s="19">
        <f>H2590*INDEX('Pliegos Tarifarios (Las Condes)'!$B:$B,MATCH($B2590,'Pliegos Tarifarios (Las Condes)'!$A:$A,0))</f>
        <v>89786.743682</v>
      </c>
      <c r="N2590" s="19">
        <f>I2590*INDEX('Pliegos Tarifarios (Las Condes)'!$C:$C,MATCH($B2590,'Pliegos Tarifarios (Las Condes)'!$A:$A,0))</f>
        <v>7294.8499400000001</v>
      </c>
      <c r="O2590" s="19">
        <f>J2590*INDEX('Pliegos Tarifarios (Las Condes)'!$D:$D,MATCH($B2590,'Pliegos Tarifarios (Las Condes)'!$A:$A,0))</f>
        <v>29139.2690588</v>
      </c>
      <c r="P2590" s="19">
        <f>H2590*INDEX('Pliegos Tarifarios (Las Condes)'!$E:$E,MATCH($B2590,'Pliegos Tarifarios (Las Condes)'!$A:$A,0))</f>
        <v>9770.6303480000006</v>
      </c>
      <c r="Q2590" s="19" cm="1">
        <f t="array" ref="Q2590">H2590*_xlfn.IFS(H2590&lt;=350,INDEX('Pliegos Tarifarios (Las Condes)'!$F:$F,MATCH($B2590,'Pliegos Tarifarios (Las Condes)'!$A:$A,0)),H2590&lt;=500,INDEX('Pliegos Tarifarios (Las Condes)'!$G:$G,MATCH($B2590,'Pliegos Tarifarios (Las Condes)'!$A:$A,0)),H2590&lt;=1000,INDEX('Pliegos Tarifarios (Las Condes)'!$H:$H,MATCH($B2590,'Pliegos Tarifarios (Las Condes)'!$A:$A,0)),H2590&lt;=5000,INDEX('Pliegos Tarifarios (Las Condes)'!$I:$I,MATCH($B2590,'Pliegos Tarifarios (Las Condes)'!$A:$A,0)),H2590&gt;5000,INDEX('Pliegos Tarifarios (Las Condes)'!$J:$J,MATCH($B2590,'Pliegos Tarifarios (Las Condes)'!$A:$A,0)))/1.19</f>
        <v>1772.0246630252104</v>
      </c>
      <c r="R2590" s="19">
        <f>INDEX('Pliegos Tarifarios (Las Condes)'!$K:$K,MATCH($B2590,'Pliegos Tarifarios (Las Condes)'!$A:$A,0))</f>
        <v>724.74800000000005</v>
      </c>
      <c r="S2590" s="21">
        <f t="shared" si="123"/>
        <v>138488.26569182522</v>
      </c>
      <c r="T2590" s="21">
        <f t="shared" si="124"/>
        <v>26312.770481446791</v>
      </c>
      <c r="U2590" s="19">
        <v>0</v>
      </c>
      <c r="V2590" s="21">
        <f t="shared" si="125"/>
        <v>164801.036173272</v>
      </c>
    </row>
    <row r="2591" spans="1:22" x14ac:dyDescent="0.3">
      <c r="A2591" s="7" t="s">
        <v>145</v>
      </c>
      <c r="B2591" s="7">
        <v>6</v>
      </c>
      <c r="C2591" s="8" t="s">
        <v>186</v>
      </c>
      <c r="D2591" s="7" t="s">
        <v>850</v>
      </c>
      <c r="E2591" s="7" t="s">
        <v>121</v>
      </c>
      <c r="F2591" s="8" t="s">
        <v>851</v>
      </c>
      <c r="G2591" s="7" t="s">
        <v>16</v>
      </c>
      <c r="H2591" s="9">
        <v>755.91020000000003</v>
      </c>
      <c r="I2591" s="9">
        <v>2.1831</v>
      </c>
      <c r="J2591" s="9">
        <v>2.0958000000000001</v>
      </c>
      <c r="K2591" s="10">
        <v>0.96001099354129449</v>
      </c>
      <c r="L2591" s="9">
        <v>24.38</v>
      </c>
      <c r="M2591" s="19">
        <f>H2591*INDEX('Pliegos Tarifarios (Las Condes)'!$B:$B,MATCH($B2591,'Pliegos Tarifarios (Las Condes)'!$A:$A,0))</f>
        <v>89830.856347599998</v>
      </c>
      <c r="N2591" s="19">
        <f>I2591*INDEX('Pliegos Tarifarios (Las Condes)'!$C:$C,MATCH($B2591,'Pliegos Tarifarios (Las Condes)'!$A:$A,0))</f>
        <v>7554.7376205</v>
      </c>
      <c r="O2591" s="19">
        <f>J2591*INDEX('Pliegos Tarifarios (Las Condes)'!$D:$D,MATCH($B2591,'Pliegos Tarifarios (Las Condes)'!$A:$A,0))</f>
        <v>29686.019878200001</v>
      </c>
      <c r="P2591" s="19">
        <f>H2591*INDEX('Pliegos Tarifarios (Las Condes)'!$E:$E,MATCH($B2591,'Pliegos Tarifarios (Las Condes)'!$A:$A,0))</f>
        <v>9775.4307064000004</v>
      </c>
      <c r="Q2591" s="19" cm="1">
        <f t="array" ref="Q2591">H2591*_xlfn.IFS(H2591&lt;=350,INDEX('Pliegos Tarifarios (Las Condes)'!$F:$F,MATCH($B2591,'Pliegos Tarifarios (Las Condes)'!$A:$A,0)),H2591&lt;=500,INDEX('Pliegos Tarifarios (Las Condes)'!$G:$G,MATCH($B2591,'Pliegos Tarifarios (Las Condes)'!$A:$A,0)),H2591&lt;=1000,INDEX('Pliegos Tarifarios (Las Condes)'!$H:$H,MATCH($B2591,'Pliegos Tarifarios (Las Condes)'!$A:$A,0)),H2591&lt;=5000,INDEX('Pliegos Tarifarios (Las Condes)'!$I:$I,MATCH($B2591,'Pliegos Tarifarios (Las Condes)'!$A:$A,0)),H2591&gt;5000,INDEX('Pliegos Tarifarios (Las Condes)'!$J:$J,MATCH($B2591,'Pliegos Tarifarios (Las Condes)'!$A:$A,0)))/1.19</f>
        <v>1772.8952673949584</v>
      </c>
      <c r="R2591" s="19">
        <f>INDEX('Pliegos Tarifarios (Las Condes)'!$K:$K,MATCH($B2591,'Pliegos Tarifarios (Las Condes)'!$A:$A,0))</f>
        <v>724.74800000000005</v>
      </c>
      <c r="S2591" s="21">
        <f t="shared" si="123"/>
        <v>139344.68782009493</v>
      </c>
      <c r="T2591" s="21">
        <f t="shared" si="124"/>
        <v>26475.490685818037</v>
      </c>
      <c r="U2591" s="19">
        <v>0</v>
      </c>
      <c r="V2591" s="21">
        <f t="shared" si="125"/>
        <v>165820.17850591298</v>
      </c>
    </row>
    <row r="2592" spans="1:22" x14ac:dyDescent="0.3">
      <c r="A2592" s="7" t="s">
        <v>145</v>
      </c>
      <c r="B2592" s="7">
        <v>6</v>
      </c>
      <c r="C2592" s="8" t="s">
        <v>186</v>
      </c>
      <c r="D2592" s="7" t="s">
        <v>852</v>
      </c>
      <c r="E2592" s="7" t="s">
        <v>121</v>
      </c>
      <c r="F2592" s="8" t="s">
        <v>853</v>
      </c>
      <c r="G2592" s="7" t="s">
        <v>16</v>
      </c>
      <c r="H2592" s="9">
        <v>754.72069999999997</v>
      </c>
      <c r="I2592" s="9">
        <v>2.0916000000000001</v>
      </c>
      <c r="J2592" s="9">
        <v>2.0657999999999999</v>
      </c>
      <c r="K2592" s="10">
        <v>0.98766494549627071</v>
      </c>
      <c r="L2592" s="9">
        <v>24.35</v>
      </c>
      <c r="M2592" s="19">
        <f>H2592*INDEX('Pliegos Tarifarios (Las Condes)'!$B:$B,MATCH($B2592,'Pliegos Tarifarios (Las Condes)'!$A:$A,0))</f>
        <v>89689.498546599993</v>
      </c>
      <c r="N2592" s="19">
        <f>I2592*INDEX('Pliegos Tarifarios (Las Condes)'!$C:$C,MATCH($B2592,'Pliegos Tarifarios (Las Condes)'!$A:$A,0))</f>
        <v>7238.0968380000004</v>
      </c>
      <c r="O2592" s="19">
        <f>J2592*INDEX('Pliegos Tarifarios (Las Condes)'!$D:$D,MATCH($B2592,'Pliegos Tarifarios (Las Condes)'!$A:$A,0))</f>
        <v>29261.0840082</v>
      </c>
      <c r="P2592" s="19">
        <f>H2592*INDEX('Pliegos Tarifarios (Las Condes)'!$E:$E,MATCH($B2592,'Pliegos Tarifarios (Las Condes)'!$A:$A,0))</f>
        <v>9760.0480924000003</v>
      </c>
      <c r="Q2592" s="19" cm="1">
        <f t="array" ref="Q2592">H2592*_xlfn.IFS(H2592&lt;=350,INDEX('Pliegos Tarifarios (Las Condes)'!$F:$F,MATCH($B2592,'Pliegos Tarifarios (Las Condes)'!$A:$A,0)),H2592&lt;=500,INDEX('Pliegos Tarifarios (Las Condes)'!$G:$G,MATCH($B2592,'Pliegos Tarifarios (Las Condes)'!$A:$A,0)),H2592&lt;=1000,INDEX('Pliegos Tarifarios (Las Condes)'!$H:$H,MATCH($B2592,'Pliegos Tarifarios (Las Condes)'!$A:$A,0)),H2592&lt;=5000,INDEX('Pliegos Tarifarios (Las Condes)'!$I:$I,MATCH($B2592,'Pliegos Tarifarios (Las Condes)'!$A:$A,0)),H2592&gt;5000,INDEX('Pliegos Tarifarios (Las Condes)'!$J:$J,MATCH($B2592,'Pliegos Tarifarios (Las Condes)'!$A:$A,0)))/1.19</f>
        <v>1770.1054400840337</v>
      </c>
      <c r="R2592" s="19">
        <f>INDEX('Pliegos Tarifarios (Las Condes)'!$K:$K,MATCH($B2592,'Pliegos Tarifarios (Las Condes)'!$A:$A,0))</f>
        <v>724.74800000000005</v>
      </c>
      <c r="S2592" s="21">
        <f t="shared" si="123"/>
        <v>138443.58092528401</v>
      </c>
      <c r="T2592" s="21">
        <f t="shared" si="124"/>
        <v>26304.280375803963</v>
      </c>
      <c r="U2592" s="19">
        <v>0</v>
      </c>
      <c r="V2592" s="21">
        <f t="shared" si="125"/>
        <v>164747.86130108798</v>
      </c>
    </row>
    <row r="2593" spans="1:22" x14ac:dyDescent="0.3">
      <c r="A2593" s="7" t="s">
        <v>145</v>
      </c>
      <c r="B2593" s="7">
        <v>6</v>
      </c>
      <c r="C2593" s="8" t="s">
        <v>186</v>
      </c>
      <c r="D2593" s="7" t="s">
        <v>854</v>
      </c>
      <c r="E2593" s="7" t="s">
        <v>121</v>
      </c>
      <c r="F2593" s="8" t="s">
        <v>855</v>
      </c>
      <c r="G2593" s="7" t="s">
        <v>16</v>
      </c>
      <c r="H2593" s="9">
        <v>754.90350000000001</v>
      </c>
      <c r="I2593" s="9">
        <v>2.09</v>
      </c>
      <c r="J2593" s="9">
        <v>2.0703999999999998</v>
      </c>
      <c r="K2593" s="10">
        <v>0.99062200956937796</v>
      </c>
      <c r="L2593" s="9">
        <v>24.35</v>
      </c>
      <c r="M2593" s="19">
        <f>H2593*INDEX('Pliegos Tarifarios (Las Condes)'!$B:$B,MATCH($B2593,'Pliegos Tarifarios (Las Condes)'!$A:$A,0))</f>
        <v>89711.222133000003</v>
      </c>
      <c r="N2593" s="19">
        <f>I2593*INDEX('Pliegos Tarifarios (Las Condes)'!$C:$C,MATCH($B2593,'Pliegos Tarifarios (Las Condes)'!$A:$A,0))</f>
        <v>7232.5599499999989</v>
      </c>
      <c r="O2593" s="19">
        <f>J2593*INDEX('Pliegos Tarifarios (Las Condes)'!$D:$D,MATCH($B2593,'Pliegos Tarifarios (Las Condes)'!$A:$A,0))</f>
        <v>29326.2408416</v>
      </c>
      <c r="P2593" s="19">
        <f>H2593*INDEX('Pliegos Tarifarios (Las Condes)'!$E:$E,MATCH($B2593,'Pliegos Tarifarios (Las Condes)'!$A:$A,0))</f>
        <v>9762.4120620000012</v>
      </c>
      <c r="Q2593" s="19" cm="1">
        <f t="array" ref="Q2593">H2593*_xlfn.IFS(H2593&lt;=350,INDEX('Pliegos Tarifarios (Las Condes)'!$F:$F,MATCH($B2593,'Pliegos Tarifarios (Las Condes)'!$A:$A,0)),H2593&lt;=500,INDEX('Pliegos Tarifarios (Las Condes)'!$G:$G,MATCH($B2593,'Pliegos Tarifarios (Las Condes)'!$A:$A,0)),H2593&lt;=1000,INDEX('Pliegos Tarifarios (Las Condes)'!$H:$H,MATCH($B2593,'Pliegos Tarifarios (Las Condes)'!$A:$A,0)),H2593&lt;=5000,INDEX('Pliegos Tarifarios (Las Condes)'!$I:$I,MATCH($B2593,'Pliegos Tarifarios (Las Condes)'!$A:$A,0)),H2593&gt;5000,INDEX('Pliegos Tarifarios (Las Condes)'!$J:$J,MATCH($B2593,'Pliegos Tarifarios (Las Condes)'!$A:$A,0)))/1.19</f>
        <v>1770.5341752100844</v>
      </c>
      <c r="R2593" s="19">
        <f>INDEX('Pliegos Tarifarios (Las Condes)'!$K:$K,MATCH($B2593,'Pliegos Tarifarios (Las Condes)'!$A:$A,0))</f>
        <v>724.74800000000005</v>
      </c>
      <c r="S2593" s="21">
        <f t="shared" si="123"/>
        <v>138527.71716181005</v>
      </c>
      <c r="T2593" s="21">
        <f t="shared" si="124"/>
        <v>26320.266260743912</v>
      </c>
      <c r="U2593" s="19">
        <v>0</v>
      </c>
      <c r="V2593" s="21">
        <f t="shared" si="125"/>
        <v>164847.98342255398</v>
      </c>
    </row>
    <row r="2594" spans="1:22" x14ac:dyDescent="0.3">
      <c r="A2594" s="7" t="s">
        <v>145</v>
      </c>
      <c r="B2594" s="7">
        <v>6</v>
      </c>
      <c r="C2594" s="8" t="s">
        <v>186</v>
      </c>
      <c r="D2594" s="7" t="s">
        <v>856</v>
      </c>
      <c r="E2594" s="7" t="s">
        <v>121</v>
      </c>
      <c r="F2594" s="8" t="s">
        <v>857</v>
      </c>
      <c r="G2594" s="7" t="s">
        <v>16</v>
      </c>
      <c r="H2594" s="9">
        <v>753.96569999999997</v>
      </c>
      <c r="I2594" s="9">
        <v>2.1674000000000002</v>
      </c>
      <c r="J2594" s="9">
        <v>2.0695000000000001</v>
      </c>
      <c r="K2594" s="10">
        <v>0.95483067269539534</v>
      </c>
      <c r="L2594" s="9">
        <v>24.32</v>
      </c>
      <c r="M2594" s="19">
        <f>H2594*INDEX('Pliegos Tarifarios (Las Condes)'!$B:$B,MATCH($B2594,'Pliegos Tarifarios (Las Condes)'!$A:$A,0))</f>
        <v>89599.775856599997</v>
      </c>
      <c r="N2594" s="19">
        <f>I2594*INDEX('Pliegos Tarifarios (Las Condes)'!$C:$C,MATCH($B2594,'Pliegos Tarifarios (Las Condes)'!$A:$A,0))</f>
        <v>7500.4069070000005</v>
      </c>
      <c r="O2594" s="19">
        <f>J2594*INDEX('Pliegos Tarifarios (Las Condes)'!$D:$D,MATCH($B2594,'Pliegos Tarifarios (Las Condes)'!$A:$A,0))</f>
        <v>29313.492765500003</v>
      </c>
      <c r="P2594" s="19">
        <f>H2594*INDEX('Pliegos Tarifarios (Las Condes)'!$E:$E,MATCH($B2594,'Pliegos Tarifarios (Las Condes)'!$A:$A,0))</f>
        <v>9750.2844323999998</v>
      </c>
      <c r="Q2594" s="19" cm="1">
        <f t="array" ref="Q2594">H2594*_xlfn.IFS(H2594&lt;=350,INDEX('Pliegos Tarifarios (Las Condes)'!$F:$F,MATCH($B2594,'Pliegos Tarifarios (Las Condes)'!$A:$A,0)),H2594&lt;=500,INDEX('Pliegos Tarifarios (Las Condes)'!$G:$G,MATCH($B2594,'Pliegos Tarifarios (Las Condes)'!$A:$A,0)),H2594&lt;=1000,INDEX('Pliegos Tarifarios (Las Condes)'!$H:$H,MATCH($B2594,'Pliegos Tarifarios (Las Condes)'!$A:$A,0)),H2594&lt;=5000,INDEX('Pliegos Tarifarios (Las Condes)'!$I:$I,MATCH($B2594,'Pliegos Tarifarios (Las Condes)'!$A:$A,0)),H2594&gt;5000,INDEX('Pliegos Tarifarios (Las Condes)'!$J:$J,MATCH($B2594,'Pliegos Tarifarios (Las Condes)'!$A:$A,0)))/1.19</f>
        <v>1768.3346795798323</v>
      </c>
      <c r="R2594" s="19">
        <f>INDEX('Pliegos Tarifarios (Las Condes)'!$K:$K,MATCH($B2594,'Pliegos Tarifarios (Las Condes)'!$A:$A,0))</f>
        <v>724.74800000000005</v>
      </c>
      <c r="S2594" s="21">
        <f t="shared" si="123"/>
        <v>138657.04264107981</v>
      </c>
      <c r="T2594" s="21">
        <f t="shared" si="124"/>
        <v>26344.838101805166</v>
      </c>
      <c r="U2594" s="19">
        <v>0</v>
      </c>
      <c r="V2594" s="21">
        <f t="shared" si="125"/>
        <v>165001.88074288497</v>
      </c>
    </row>
    <row r="2595" spans="1:22" x14ac:dyDescent="0.3">
      <c r="A2595" s="7" t="s">
        <v>145</v>
      </c>
      <c r="B2595" s="7">
        <v>6</v>
      </c>
      <c r="C2595" s="8" t="s">
        <v>186</v>
      </c>
      <c r="D2595" s="7" t="s">
        <v>858</v>
      </c>
      <c r="E2595" s="7" t="s">
        <v>121</v>
      </c>
      <c r="F2595" s="8" t="s">
        <v>859</v>
      </c>
      <c r="G2595" s="7" t="s">
        <v>16</v>
      </c>
      <c r="H2595" s="9">
        <v>755.9461</v>
      </c>
      <c r="I2595" s="9">
        <v>2.1480000000000001</v>
      </c>
      <c r="J2595" s="9">
        <v>2.1480000000000001</v>
      </c>
      <c r="K2595" s="10">
        <v>1</v>
      </c>
      <c r="L2595" s="9">
        <v>24.39</v>
      </c>
      <c r="M2595" s="19">
        <f>H2595*INDEX('Pliegos Tarifarios (Las Condes)'!$B:$B,MATCH($B2595,'Pliegos Tarifarios (Las Condes)'!$A:$A,0))</f>
        <v>89835.122631799997</v>
      </c>
      <c r="N2595" s="19">
        <f>I2595*INDEX('Pliegos Tarifarios (Las Condes)'!$C:$C,MATCH($B2595,'Pliegos Tarifarios (Las Condes)'!$A:$A,0))</f>
        <v>7433.27214</v>
      </c>
      <c r="O2595" s="19">
        <f>J2595*INDEX('Pliegos Tarifarios (Las Condes)'!$D:$D,MATCH($B2595,'Pliegos Tarifarios (Las Condes)'!$A:$A,0))</f>
        <v>30425.408292000004</v>
      </c>
      <c r="P2595" s="19">
        <f>H2595*INDEX('Pliegos Tarifarios (Las Condes)'!$E:$E,MATCH($B2595,'Pliegos Tarifarios (Las Condes)'!$A:$A,0))</f>
        <v>9775.894965200001</v>
      </c>
      <c r="Q2595" s="19" cm="1">
        <f t="array" ref="Q2595">H2595*_xlfn.IFS(H2595&lt;=350,INDEX('Pliegos Tarifarios (Las Condes)'!$F:$F,MATCH($B2595,'Pliegos Tarifarios (Las Condes)'!$A:$A,0)),H2595&lt;=500,INDEX('Pliegos Tarifarios (Las Condes)'!$G:$G,MATCH($B2595,'Pliegos Tarifarios (Las Condes)'!$A:$A,0)),H2595&lt;=1000,INDEX('Pliegos Tarifarios (Las Condes)'!$H:$H,MATCH($B2595,'Pliegos Tarifarios (Las Condes)'!$A:$A,0)),H2595&lt;=5000,INDEX('Pliegos Tarifarios (Las Condes)'!$I:$I,MATCH($B2595,'Pliegos Tarifarios (Las Condes)'!$A:$A,0)),H2595&gt;5000,INDEX('Pliegos Tarifarios (Las Condes)'!$J:$J,MATCH($B2595,'Pliegos Tarifarios (Las Condes)'!$A:$A,0)))/1.19</f>
        <v>1772.9794664705887</v>
      </c>
      <c r="R2595" s="19">
        <f>INDEX('Pliegos Tarifarios (Las Condes)'!$K:$K,MATCH($B2595,'Pliegos Tarifarios (Las Condes)'!$A:$A,0))</f>
        <v>724.74800000000005</v>
      </c>
      <c r="S2595" s="21">
        <f t="shared" si="123"/>
        <v>139967.42549547061</v>
      </c>
      <c r="T2595" s="21">
        <f t="shared" si="124"/>
        <v>26593.810844139418</v>
      </c>
      <c r="U2595" s="19">
        <v>0</v>
      </c>
      <c r="V2595" s="21">
        <f t="shared" si="125"/>
        <v>166561.23633961004</v>
      </c>
    </row>
    <row r="2596" spans="1:22" x14ac:dyDescent="0.3">
      <c r="A2596" s="7" t="s">
        <v>145</v>
      </c>
      <c r="B2596" s="7">
        <v>6</v>
      </c>
      <c r="C2596" s="8" t="s">
        <v>186</v>
      </c>
      <c r="D2596" s="7" t="s">
        <v>860</v>
      </c>
      <c r="E2596" s="7" t="s">
        <v>121</v>
      </c>
      <c r="F2596" s="8" t="s">
        <v>861</v>
      </c>
      <c r="G2596" s="7" t="s">
        <v>16</v>
      </c>
      <c r="H2596" s="9">
        <v>755.3519</v>
      </c>
      <c r="I2596" s="9">
        <v>2.0668000000000002</v>
      </c>
      <c r="J2596" s="9">
        <v>2.0415999999999999</v>
      </c>
      <c r="K2596" s="10">
        <v>0.9878072382426939</v>
      </c>
      <c r="L2596" s="9">
        <v>24.37</v>
      </c>
      <c r="M2596" s="19">
        <f>H2596*INDEX('Pliegos Tarifarios (Las Condes)'!$B:$B,MATCH($B2596,'Pliegos Tarifarios (Las Condes)'!$A:$A,0))</f>
        <v>89764.509092199994</v>
      </c>
      <c r="N2596" s="19">
        <f>I2596*INDEX('Pliegos Tarifarios (Las Condes)'!$C:$C,MATCH($B2596,'Pliegos Tarifarios (Las Condes)'!$A:$A,0))</f>
        <v>7152.2750740000001</v>
      </c>
      <c r="O2596" s="19">
        <f>J2596*INDEX('Pliegos Tarifarios (Las Condes)'!$D:$D,MATCH($B2596,'Pliegos Tarifarios (Las Condes)'!$A:$A,0))</f>
        <v>28918.302406399998</v>
      </c>
      <c r="P2596" s="19">
        <f>H2596*INDEX('Pliegos Tarifarios (Las Condes)'!$E:$E,MATCH($B2596,'Pliegos Tarifarios (Las Condes)'!$A:$A,0))</f>
        <v>9768.2107708000003</v>
      </c>
      <c r="Q2596" s="19" cm="1">
        <f t="array" ref="Q2596">H2596*_xlfn.IFS(H2596&lt;=350,INDEX('Pliegos Tarifarios (Las Condes)'!$F:$F,MATCH($B2596,'Pliegos Tarifarios (Las Condes)'!$A:$A,0)),H2596&lt;=500,INDEX('Pliegos Tarifarios (Las Condes)'!$G:$G,MATCH($B2596,'Pliegos Tarifarios (Las Condes)'!$A:$A,0)),H2596&lt;=1000,INDEX('Pliegos Tarifarios (Las Condes)'!$H:$H,MATCH($B2596,'Pliegos Tarifarios (Las Condes)'!$A:$A,0)),H2596&lt;=5000,INDEX('Pliegos Tarifarios (Las Condes)'!$I:$I,MATCH($B2596,'Pliegos Tarifarios (Las Condes)'!$A:$A,0)),H2596&gt;5000,INDEX('Pliegos Tarifarios (Las Condes)'!$J:$J,MATCH($B2596,'Pliegos Tarifarios (Las Condes)'!$A:$A,0)))/1.19</f>
        <v>1771.5858427731098</v>
      </c>
      <c r="R2596" s="19">
        <f>INDEX('Pliegos Tarifarios (Las Condes)'!$K:$K,MATCH($B2596,'Pliegos Tarifarios (Las Condes)'!$A:$A,0))</f>
        <v>724.74800000000005</v>
      </c>
      <c r="S2596" s="21">
        <f t="shared" si="123"/>
        <v>138099.63118617312</v>
      </c>
      <c r="T2596" s="21">
        <f t="shared" si="124"/>
        <v>26238.929925372893</v>
      </c>
      <c r="U2596" s="19">
        <v>0</v>
      </c>
      <c r="V2596" s="21">
        <f t="shared" si="125"/>
        <v>164338.56111154601</v>
      </c>
    </row>
    <row r="2597" spans="1:22" x14ac:dyDescent="0.3">
      <c r="A2597" s="7" t="s">
        <v>145</v>
      </c>
      <c r="B2597" s="7">
        <v>6</v>
      </c>
      <c r="C2597" s="8" t="s">
        <v>186</v>
      </c>
      <c r="D2597" s="7" t="s">
        <v>862</v>
      </c>
      <c r="E2597" s="7" t="s">
        <v>121</v>
      </c>
      <c r="F2597" s="8" t="s">
        <v>863</v>
      </c>
      <c r="G2597" s="7" t="s">
        <v>16</v>
      </c>
      <c r="H2597" s="9">
        <v>752.98850000000004</v>
      </c>
      <c r="I2597" s="9">
        <v>2.0979000000000001</v>
      </c>
      <c r="J2597" s="9">
        <v>2.0979000000000001</v>
      </c>
      <c r="K2597" s="10">
        <v>1</v>
      </c>
      <c r="L2597" s="9">
        <v>24.29</v>
      </c>
      <c r="M2597" s="19">
        <f>H2597*INDEX('Pliegos Tarifarios (Las Condes)'!$B:$B,MATCH($B2597,'Pliegos Tarifarios (Las Condes)'!$A:$A,0))</f>
        <v>89483.647362999996</v>
      </c>
      <c r="N2597" s="19">
        <f>I2597*INDEX('Pliegos Tarifarios (Las Condes)'!$C:$C,MATCH($B2597,'Pliegos Tarifarios (Las Condes)'!$A:$A,0))</f>
        <v>7259.8983344999997</v>
      </c>
      <c r="O2597" s="19">
        <f>J2597*INDEX('Pliegos Tarifarios (Las Condes)'!$D:$D,MATCH($B2597,'Pliegos Tarifarios (Las Condes)'!$A:$A,0))</f>
        <v>29715.765389100001</v>
      </c>
      <c r="P2597" s="19">
        <f>H2597*INDEX('Pliegos Tarifarios (Las Condes)'!$E:$E,MATCH($B2597,'Pliegos Tarifarios (Las Condes)'!$A:$A,0))</f>
        <v>9737.6472820000017</v>
      </c>
      <c r="Q2597" s="19" cm="1">
        <f t="array" ref="Q2597">H2597*_xlfn.IFS(H2597&lt;=350,INDEX('Pliegos Tarifarios (Las Condes)'!$F:$F,MATCH($B2597,'Pliegos Tarifarios (Las Condes)'!$A:$A,0)),H2597&lt;=500,INDEX('Pliegos Tarifarios (Las Condes)'!$G:$G,MATCH($B2597,'Pliegos Tarifarios (Las Condes)'!$A:$A,0)),H2597&lt;=1000,INDEX('Pliegos Tarifarios (Las Condes)'!$H:$H,MATCH($B2597,'Pliegos Tarifarios (Las Condes)'!$A:$A,0)),H2597&lt;=5000,INDEX('Pliegos Tarifarios (Las Condes)'!$I:$I,MATCH($B2597,'Pliegos Tarifarios (Las Condes)'!$A:$A,0)),H2597&gt;5000,INDEX('Pliegos Tarifarios (Las Condes)'!$J:$J,MATCH($B2597,'Pliegos Tarifarios (Las Condes)'!$A:$A,0)))/1.19</f>
        <v>1766.0427760504206</v>
      </c>
      <c r="R2597" s="19">
        <f>INDEX('Pliegos Tarifarios (Las Condes)'!$K:$K,MATCH($B2597,'Pliegos Tarifarios (Las Condes)'!$A:$A,0))</f>
        <v>724.74800000000005</v>
      </c>
      <c r="S2597" s="21">
        <f t="shared" si="123"/>
        <v>138687.74914465041</v>
      </c>
      <c r="T2597" s="21">
        <f t="shared" si="124"/>
        <v>26350.672337483578</v>
      </c>
      <c r="U2597" s="19">
        <v>0</v>
      </c>
      <c r="V2597" s="21">
        <f t="shared" si="125"/>
        <v>165038.421482134</v>
      </c>
    </row>
    <row r="2598" spans="1:22" x14ac:dyDescent="0.3">
      <c r="A2598" s="7" t="s">
        <v>145</v>
      </c>
      <c r="B2598" s="7">
        <v>6</v>
      </c>
      <c r="C2598" s="8" t="s">
        <v>186</v>
      </c>
      <c r="D2598" s="7" t="s">
        <v>864</v>
      </c>
      <c r="E2598" s="7" t="s">
        <v>121</v>
      </c>
      <c r="F2598" s="8" t="s">
        <v>865</v>
      </c>
      <c r="G2598" s="7" t="s">
        <v>16</v>
      </c>
      <c r="H2598" s="9">
        <v>755.08810000000005</v>
      </c>
      <c r="I2598" s="9">
        <v>2.1789000000000001</v>
      </c>
      <c r="J2598" s="9">
        <v>2.0750999999999999</v>
      </c>
      <c r="K2598" s="10">
        <v>0.95236128321630176</v>
      </c>
      <c r="L2598" s="9">
        <v>24.36</v>
      </c>
      <c r="M2598" s="19">
        <f>H2598*INDEX('Pliegos Tarifarios (Las Condes)'!$B:$B,MATCH($B2598,'Pliegos Tarifarios (Las Condes)'!$A:$A,0))</f>
        <v>89733.159627800007</v>
      </c>
      <c r="N2598" s="19">
        <f>I2598*INDEX('Pliegos Tarifarios (Las Condes)'!$C:$C,MATCH($B2598,'Pliegos Tarifarios (Las Condes)'!$A:$A,0))</f>
        <v>7540.2032895000002</v>
      </c>
      <c r="O2598" s="19">
        <f>J2598*INDEX('Pliegos Tarifarios (Las Condes)'!$D:$D,MATCH($B2598,'Pliegos Tarifarios (Las Condes)'!$A:$A,0))</f>
        <v>29392.814127900001</v>
      </c>
      <c r="P2598" s="19">
        <f>H2598*INDEX('Pliegos Tarifarios (Las Condes)'!$E:$E,MATCH($B2598,'Pliegos Tarifarios (Las Condes)'!$A:$A,0))</f>
        <v>9764.7993092000015</v>
      </c>
      <c r="Q2598" s="19" cm="1">
        <f t="array" ref="Q2598">H2598*_xlfn.IFS(H2598&lt;=350,INDEX('Pliegos Tarifarios (Las Condes)'!$F:$F,MATCH($B2598,'Pliegos Tarifarios (Las Condes)'!$A:$A,0)),H2598&lt;=500,INDEX('Pliegos Tarifarios (Las Condes)'!$G:$G,MATCH($B2598,'Pliegos Tarifarios (Las Condes)'!$A:$A,0)),H2598&lt;=1000,INDEX('Pliegos Tarifarios (Las Condes)'!$H:$H,MATCH($B2598,'Pliegos Tarifarios (Las Condes)'!$A:$A,0)),H2598&lt;=5000,INDEX('Pliegos Tarifarios (Las Condes)'!$I:$I,MATCH($B2598,'Pliegos Tarifarios (Las Condes)'!$A:$A,0)),H2598&gt;5000,INDEX('Pliegos Tarifarios (Las Condes)'!$J:$J,MATCH($B2598,'Pliegos Tarifarios (Las Condes)'!$A:$A,0)))/1.19</f>
        <v>1770.967132016807</v>
      </c>
      <c r="R2598" s="19">
        <f>INDEX('Pliegos Tarifarios (Las Condes)'!$K:$K,MATCH($B2598,'Pliegos Tarifarios (Las Condes)'!$A:$A,0))</f>
        <v>724.74800000000005</v>
      </c>
      <c r="S2598" s="21">
        <f t="shared" si="123"/>
        <v>138926.69148641682</v>
      </c>
      <c r="T2598" s="21">
        <f t="shared" si="124"/>
        <v>26396.071382419195</v>
      </c>
      <c r="U2598" s="19">
        <v>0</v>
      </c>
      <c r="V2598" s="21">
        <f t="shared" si="125"/>
        <v>165322.76286883603</v>
      </c>
    </row>
    <row r="2599" spans="1:22" x14ac:dyDescent="0.3">
      <c r="A2599" s="7" t="s">
        <v>145</v>
      </c>
      <c r="B2599" s="7">
        <v>6</v>
      </c>
      <c r="C2599" s="8" t="s">
        <v>186</v>
      </c>
      <c r="D2599" s="7" t="s">
        <v>866</v>
      </c>
      <c r="E2599" s="7" t="s">
        <v>121</v>
      </c>
      <c r="F2599" s="8" t="s">
        <v>867</v>
      </c>
      <c r="G2599" s="7" t="s">
        <v>16</v>
      </c>
      <c r="H2599" s="9">
        <v>753.24239999999998</v>
      </c>
      <c r="I2599" s="9">
        <v>2.1564999999999999</v>
      </c>
      <c r="J2599" s="9">
        <v>2.1564999999999999</v>
      </c>
      <c r="K2599" s="10">
        <v>1</v>
      </c>
      <c r="L2599" s="9">
        <v>24.3</v>
      </c>
      <c r="M2599" s="19">
        <f>H2599*INDEX('Pliegos Tarifarios (Las Condes)'!$B:$B,MATCH($B2599,'Pliegos Tarifarios (Las Condes)'!$A:$A,0))</f>
        <v>89513.820331199997</v>
      </c>
      <c r="N2599" s="19">
        <f>I2599*INDEX('Pliegos Tarifarios (Las Condes)'!$C:$C,MATCH($B2599,'Pliegos Tarifarios (Las Condes)'!$A:$A,0))</f>
        <v>7462.686857499999</v>
      </c>
      <c r="O2599" s="19">
        <f>J2599*INDEX('Pliegos Tarifarios (Las Condes)'!$D:$D,MATCH($B2599,'Pliegos Tarifarios (Las Condes)'!$A:$A,0))</f>
        <v>30545.806788499998</v>
      </c>
      <c r="P2599" s="19">
        <f>H2599*INDEX('Pliegos Tarifarios (Las Condes)'!$E:$E,MATCH($B2599,'Pliegos Tarifarios (Las Condes)'!$A:$A,0))</f>
        <v>9740.9307167999996</v>
      </c>
      <c r="Q2599" s="19" cm="1">
        <f t="array" ref="Q2599">H2599*_xlfn.IFS(H2599&lt;=350,INDEX('Pliegos Tarifarios (Las Condes)'!$F:$F,MATCH($B2599,'Pliegos Tarifarios (Las Condes)'!$A:$A,0)),H2599&lt;=500,INDEX('Pliegos Tarifarios (Las Condes)'!$G:$G,MATCH($B2599,'Pliegos Tarifarios (Las Condes)'!$A:$A,0)),H2599&lt;=1000,INDEX('Pliegos Tarifarios (Las Condes)'!$H:$H,MATCH($B2599,'Pliegos Tarifarios (Las Condes)'!$A:$A,0)),H2599&lt;=5000,INDEX('Pliegos Tarifarios (Las Condes)'!$I:$I,MATCH($B2599,'Pliegos Tarifarios (Las Condes)'!$A:$A,0)),H2599&gt;5000,INDEX('Pliegos Tarifarios (Las Condes)'!$J:$J,MATCH($B2599,'Pliegos Tarifarios (Las Condes)'!$A:$A,0)))/1.19</f>
        <v>1766.6382675630252</v>
      </c>
      <c r="R2599" s="19">
        <f>INDEX('Pliegos Tarifarios (Las Condes)'!$K:$K,MATCH($B2599,'Pliegos Tarifarios (Las Condes)'!$A:$A,0))</f>
        <v>724.74800000000005</v>
      </c>
      <c r="S2599" s="21">
        <f t="shared" si="123"/>
        <v>139754.630961563</v>
      </c>
      <c r="T2599" s="21">
        <f t="shared" si="124"/>
        <v>26553.379882696972</v>
      </c>
      <c r="U2599" s="19">
        <v>0</v>
      </c>
      <c r="V2599" s="21">
        <f t="shared" si="125"/>
        <v>166308.01084425999</v>
      </c>
    </row>
    <row r="2600" spans="1:22" x14ac:dyDescent="0.3">
      <c r="A2600" s="7" t="s">
        <v>145</v>
      </c>
      <c r="B2600" s="7">
        <v>6</v>
      </c>
      <c r="C2600" s="8" t="s">
        <v>186</v>
      </c>
      <c r="D2600" s="7" t="s">
        <v>868</v>
      </c>
      <c r="E2600" s="7" t="s">
        <v>121</v>
      </c>
      <c r="F2600" s="8" t="s">
        <v>869</v>
      </c>
      <c r="G2600" s="7" t="s">
        <v>16</v>
      </c>
      <c r="H2600" s="9">
        <v>756.06569999999999</v>
      </c>
      <c r="I2600" s="9">
        <v>2.1042000000000001</v>
      </c>
      <c r="J2600" s="9">
        <v>2.0621999999999998</v>
      </c>
      <c r="K2600" s="10">
        <v>0.98003992015968056</v>
      </c>
      <c r="L2600" s="9">
        <v>24.39</v>
      </c>
      <c r="M2600" s="19">
        <f>H2600*INDEX('Pliegos Tarifarios (Las Condes)'!$B:$B,MATCH($B2600,'Pliegos Tarifarios (Las Condes)'!$A:$A,0))</f>
        <v>89849.3356566</v>
      </c>
      <c r="N2600" s="19">
        <f>I2600*INDEX('Pliegos Tarifarios (Las Condes)'!$C:$C,MATCH($B2600,'Pliegos Tarifarios (Las Condes)'!$A:$A,0))</f>
        <v>7281.6998309999999</v>
      </c>
      <c r="O2600" s="19">
        <f>J2600*INDEX('Pliegos Tarifarios (Las Condes)'!$D:$D,MATCH($B2600,'Pliegos Tarifarios (Las Condes)'!$A:$A,0))</f>
        <v>29210.091703799997</v>
      </c>
      <c r="P2600" s="19">
        <f>H2600*INDEX('Pliegos Tarifarios (Las Condes)'!$E:$E,MATCH($B2600,'Pliegos Tarifarios (Las Condes)'!$A:$A,0))</f>
        <v>9777.4416323999994</v>
      </c>
      <c r="Q2600" s="19" cm="1">
        <f t="array" ref="Q2600">H2600*_xlfn.IFS(H2600&lt;=350,INDEX('Pliegos Tarifarios (Las Condes)'!$F:$F,MATCH($B2600,'Pliegos Tarifarios (Las Condes)'!$A:$A,0)),H2600&lt;=500,INDEX('Pliegos Tarifarios (Las Condes)'!$G:$G,MATCH($B2600,'Pliegos Tarifarios (Las Condes)'!$A:$A,0)),H2600&lt;=1000,INDEX('Pliegos Tarifarios (Las Condes)'!$H:$H,MATCH($B2600,'Pliegos Tarifarios (Las Condes)'!$A:$A,0)),H2600&lt;=5000,INDEX('Pliegos Tarifarios (Las Condes)'!$I:$I,MATCH($B2600,'Pliegos Tarifarios (Las Condes)'!$A:$A,0)),H2600&gt;5000,INDEX('Pliegos Tarifarios (Las Condes)'!$J:$J,MATCH($B2600,'Pliegos Tarifarios (Las Condes)'!$A:$A,0)))/1.19</f>
        <v>1773.2599736974794</v>
      </c>
      <c r="R2600" s="19">
        <f>INDEX('Pliegos Tarifarios (Las Condes)'!$K:$K,MATCH($B2600,'Pliegos Tarifarios (Las Condes)'!$A:$A,0))</f>
        <v>724.74800000000005</v>
      </c>
      <c r="S2600" s="21">
        <f t="shared" si="123"/>
        <v>138616.57679749749</v>
      </c>
      <c r="T2600" s="21">
        <f t="shared" si="124"/>
        <v>26337.149591524521</v>
      </c>
      <c r="U2600" s="19">
        <v>0</v>
      </c>
      <c r="V2600" s="21">
        <f t="shared" si="125"/>
        <v>164953.72638902202</v>
      </c>
    </row>
    <row r="2601" spans="1:22" x14ac:dyDescent="0.3">
      <c r="A2601" s="7" t="s">
        <v>145</v>
      </c>
      <c r="B2601" s="7">
        <v>6</v>
      </c>
      <c r="C2601" s="8" t="s">
        <v>186</v>
      </c>
      <c r="D2601" s="7" t="s">
        <v>870</v>
      </c>
      <c r="E2601" s="7" t="s">
        <v>121</v>
      </c>
      <c r="F2601" s="8" t="s">
        <v>871</v>
      </c>
      <c r="G2601" s="7" t="s">
        <v>16</v>
      </c>
      <c r="H2601" s="9">
        <v>754.85069999999996</v>
      </c>
      <c r="I2601" s="9">
        <v>2.0935000000000001</v>
      </c>
      <c r="J2601" s="9">
        <v>2.0935000000000001</v>
      </c>
      <c r="K2601" s="10">
        <v>1</v>
      </c>
      <c r="L2601" s="9">
        <v>24.35</v>
      </c>
      <c r="M2601" s="19">
        <f>H2601*INDEX('Pliegos Tarifarios (Las Condes)'!$B:$B,MATCH($B2601,'Pliegos Tarifarios (Las Condes)'!$A:$A,0))</f>
        <v>89704.947486599995</v>
      </c>
      <c r="N2601" s="19">
        <f>I2601*INDEX('Pliegos Tarifarios (Las Condes)'!$C:$C,MATCH($B2601,'Pliegos Tarifarios (Las Condes)'!$A:$A,0))</f>
        <v>7244.6718925000005</v>
      </c>
      <c r="O2601" s="19">
        <f>J2601*INDEX('Pliegos Tarifarios (Las Condes)'!$D:$D,MATCH($B2601,'Pliegos Tarifarios (Las Condes)'!$A:$A,0))</f>
        <v>29653.441461500002</v>
      </c>
      <c r="P2601" s="19">
        <f>H2601*INDEX('Pliegos Tarifarios (Las Condes)'!$E:$E,MATCH($B2601,'Pliegos Tarifarios (Las Condes)'!$A:$A,0))</f>
        <v>9761.7292524000004</v>
      </c>
      <c r="Q2601" s="19" cm="1">
        <f t="array" ref="Q2601">H2601*_xlfn.IFS(H2601&lt;=350,INDEX('Pliegos Tarifarios (Las Condes)'!$F:$F,MATCH($B2601,'Pliegos Tarifarios (Las Condes)'!$A:$A,0)),H2601&lt;=500,INDEX('Pliegos Tarifarios (Las Condes)'!$G:$G,MATCH($B2601,'Pliegos Tarifarios (Las Condes)'!$A:$A,0)),H2601&lt;=1000,INDEX('Pliegos Tarifarios (Las Condes)'!$H:$H,MATCH($B2601,'Pliegos Tarifarios (Las Condes)'!$A:$A,0)),H2601&lt;=5000,INDEX('Pliegos Tarifarios (Las Condes)'!$I:$I,MATCH($B2601,'Pliegos Tarifarios (Las Condes)'!$A:$A,0)),H2601&gt;5000,INDEX('Pliegos Tarifarios (Las Condes)'!$J:$J,MATCH($B2601,'Pliegos Tarifarios (Las Condes)'!$A:$A,0)))/1.19</f>
        <v>1770.4103392436978</v>
      </c>
      <c r="R2601" s="19">
        <f>INDEX('Pliegos Tarifarios (Las Condes)'!$K:$K,MATCH($B2601,'Pliegos Tarifarios (Las Condes)'!$A:$A,0))</f>
        <v>724.74800000000005</v>
      </c>
      <c r="S2601" s="21">
        <f t="shared" si="123"/>
        <v>138859.94843224369</v>
      </c>
      <c r="T2601" s="21">
        <f t="shared" si="124"/>
        <v>26383.390202126302</v>
      </c>
      <c r="U2601" s="19">
        <v>0</v>
      </c>
      <c r="V2601" s="21">
        <f t="shared" si="125"/>
        <v>165243.33863436998</v>
      </c>
    </row>
    <row r="2602" spans="1:22" x14ac:dyDescent="0.3">
      <c r="A2602" s="7" t="s">
        <v>145</v>
      </c>
      <c r="B2602" s="7">
        <v>6</v>
      </c>
      <c r="C2602" s="8" t="s">
        <v>186</v>
      </c>
      <c r="D2602" s="7" t="s">
        <v>872</v>
      </c>
      <c r="E2602" s="7" t="s">
        <v>121</v>
      </c>
      <c r="F2602" s="8" t="s">
        <v>873</v>
      </c>
      <c r="G2602" s="7" t="s">
        <v>16</v>
      </c>
      <c r="H2602" s="9">
        <v>753.59749999999997</v>
      </c>
      <c r="I2602" s="9">
        <v>2.1993999999999998</v>
      </c>
      <c r="J2602" s="9">
        <v>2.0813000000000001</v>
      </c>
      <c r="K2602" s="10">
        <v>0.94630353732836248</v>
      </c>
      <c r="L2602" s="9">
        <v>24.31</v>
      </c>
      <c r="M2602" s="19">
        <f>H2602*INDEX('Pliegos Tarifarios (Las Condes)'!$B:$B,MATCH($B2602,'Pliegos Tarifarios (Las Condes)'!$A:$A,0))</f>
        <v>89556.019704999999</v>
      </c>
      <c r="N2602" s="19">
        <f>I2602*INDEX('Pliegos Tarifarios (Las Condes)'!$C:$C,MATCH($B2602,'Pliegos Tarifarios (Las Condes)'!$A:$A,0))</f>
        <v>7611.1446669999987</v>
      </c>
      <c r="O2602" s="19">
        <f>J2602*INDEX('Pliegos Tarifarios (Las Condes)'!$D:$D,MATCH($B2602,'Pliegos Tarifarios (Las Condes)'!$A:$A,0))</f>
        <v>29480.634207700004</v>
      </c>
      <c r="P2602" s="19">
        <f>H2602*INDEX('Pliegos Tarifarios (Las Condes)'!$E:$E,MATCH($B2602,'Pliegos Tarifarios (Las Condes)'!$A:$A,0))</f>
        <v>9745.5228700000007</v>
      </c>
      <c r="Q2602" s="19" cm="1">
        <f t="array" ref="Q2602">H2602*_xlfn.IFS(H2602&lt;=350,INDEX('Pliegos Tarifarios (Las Condes)'!$F:$F,MATCH($B2602,'Pliegos Tarifarios (Las Condes)'!$A:$A,0)),H2602&lt;=500,INDEX('Pliegos Tarifarios (Las Condes)'!$G:$G,MATCH($B2602,'Pliegos Tarifarios (Las Condes)'!$A:$A,0)),H2602&lt;=1000,INDEX('Pliegos Tarifarios (Las Condes)'!$H:$H,MATCH($B2602,'Pliegos Tarifarios (Las Condes)'!$A:$A,0)),H2602&lt;=5000,INDEX('Pliegos Tarifarios (Las Condes)'!$I:$I,MATCH($B2602,'Pliegos Tarifarios (Las Condes)'!$A:$A,0)),H2602&gt;5000,INDEX('Pliegos Tarifarios (Las Condes)'!$J:$J,MATCH($B2602,'Pliegos Tarifarios (Las Condes)'!$A:$A,0)))/1.19</f>
        <v>1767.471111344538</v>
      </c>
      <c r="R2602" s="19">
        <f>INDEX('Pliegos Tarifarios (Las Condes)'!$K:$K,MATCH($B2602,'Pliegos Tarifarios (Las Condes)'!$A:$A,0))</f>
        <v>724.74800000000005</v>
      </c>
      <c r="S2602" s="21">
        <f t="shared" si="123"/>
        <v>138885.54056104453</v>
      </c>
      <c r="T2602" s="21">
        <f t="shared" si="124"/>
        <v>26388.252706598461</v>
      </c>
      <c r="U2602" s="19">
        <v>0</v>
      </c>
      <c r="V2602" s="21">
        <f t="shared" si="125"/>
        <v>165273.79326764299</v>
      </c>
    </row>
    <row r="2603" spans="1:22" x14ac:dyDescent="0.3">
      <c r="A2603" s="7" t="s">
        <v>145</v>
      </c>
      <c r="B2603" s="7">
        <v>6</v>
      </c>
      <c r="C2603" s="8" t="s">
        <v>186</v>
      </c>
      <c r="D2603" s="7" t="s">
        <v>874</v>
      </c>
      <c r="E2603" s="7" t="s">
        <v>121</v>
      </c>
      <c r="F2603" s="8" t="s">
        <v>875</v>
      </c>
      <c r="G2603" s="7" t="s">
        <v>16</v>
      </c>
      <c r="H2603" s="9">
        <v>754.67600000000004</v>
      </c>
      <c r="I2603" s="9">
        <v>2.0937000000000001</v>
      </c>
      <c r="J2603" s="9">
        <v>2.0891999999999999</v>
      </c>
      <c r="K2603" s="10">
        <v>0.99785069494196865</v>
      </c>
      <c r="L2603" s="9">
        <v>24.34</v>
      </c>
      <c r="M2603" s="19">
        <f>H2603*INDEX('Pliegos Tarifarios (Las Condes)'!$B:$B,MATCH($B2603,'Pliegos Tarifarios (Las Condes)'!$A:$A,0))</f>
        <v>89684.186488000007</v>
      </c>
      <c r="N2603" s="19">
        <f>I2603*INDEX('Pliegos Tarifarios (Las Condes)'!$C:$C,MATCH($B2603,'Pliegos Tarifarios (Las Condes)'!$A:$A,0))</f>
        <v>7245.3640034999999</v>
      </c>
      <c r="O2603" s="19">
        <f>J2603*INDEX('Pliegos Tarifarios (Las Condes)'!$D:$D,MATCH($B2603,'Pliegos Tarifarios (Las Condes)'!$A:$A,0))</f>
        <v>29592.533986800001</v>
      </c>
      <c r="P2603" s="19">
        <f>H2603*INDEX('Pliegos Tarifarios (Las Condes)'!$E:$E,MATCH($B2603,'Pliegos Tarifarios (Las Condes)'!$A:$A,0))</f>
        <v>9759.4700320000011</v>
      </c>
      <c r="Q2603" s="19" cm="1">
        <f t="array" ref="Q2603">H2603*_xlfn.IFS(H2603&lt;=350,INDEX('Pliegos Tarifarios (Las Condes)'!$F:$F,MATCH($B2603,'Pliegos Tarifarios (Las Condes)'!$A:$A,0)),H2603&lt;=500,INDEX('Pliegos Tarifarios (Las Condes)'!$G:$G,MATCH($B2603,'Pliegos Tarifarios (Las Condes)'!$A:$A,0)),H2603&lt;=1000,INDEX('Pliegos Tarifarios (Las Condes)'!$H:$H,MATCH($B2603,'Pliegos Tarifarios (Las Condes)'!$A:$A,0)),H2603&lt;=5000,INDEX('Pliegos Tarifarios (Las Condes)'!$I:$I,MATCH($B2603,'Pliegos Tarifarios (Las Condes)'!$A:$A,0)),H2603&gt;5000,INDEX('Pliegos Tarifarios (Las Condes)'!$J:$J,MATCH($B2603,'Pliegos Tarifarios (Las Condes)'!$A:$A,0)))/1.19</f>
        <v>1770.0006016806726</v>
      </c>
      <c r="R2603" s="19">
        <f>INDEX('Pliegos Tarifarios (Las Condes)'!$K:$K,MATCH($B2603,'Pliegos Tarifarios (Las Condes)'!$A:$A,0))</f>
        <v>724.74800000000005</v>
      </c>
      <c r="S2603" s="21">
        <f t="shared" si="123"/>
        <v>138776.30311198067</v>
      </c>
      <c r="T2603" s="21">
        <f t="shared" si="124"/>
        <v>26367.497591276326</v>
      </c>
      <c r="U2603" s="19">
        <v>0</v>
      </c>
      <c r="V2603" s="21">
        <f t="shared" si="125"/>
        <v>165143.800703257</v>
      </c>
    </row>
    <row r="2604" spans="1:22" x14ac:dyDescent="0.3">
      <c r="A2604" s="7" t="s">
        <v>145</v>
      </c>
      <c r="B2604" s="7">
        <v>6</v>
      </c>
      <c r="C2604" s="8" t="s">
        <v>186</v>
      </c>
      <c r="D2604" s="7" t="s">
        <v>876</v>
      </c>
      <c r="E2604" s="7" t="s">
        <v>121</v>
      </c>
      <c r="F2604" s="8" t="s">
        <v>877</v>
      </c>
      <c r="G2604" s="7" t="s">
        <v>16</v>
      </c>
      <c r="H2604" s="9">
        <v>754.99540000000002</v>
      </c>
      <c r="I2604" s="9">
        <v>2.1431</v>
      </c>
      <c r="J2604" s="9">
        <v>2.0592000000000001</v>
      </c>
      <c r="K2604" s="10">
        <v>0.96085110354159864</v>
      </c>
      <c r="L2604" s="9">
        <v>24.35</v>
      </c>
      <c r="M2604" s="19">
        <f>H2604*INDEX('Pliegos Tarifarios (Las Condes)'!$B:$B,MATCH($B2604,'Pliegos Tarifarios (Las Condes)'!$A:$A,0))</f>
        <v>89722.143345199991</v>
      </c>
      <c r="N2604" s="19">
        <f>I2604*INDEX('Pliegos Tarifarios (Las Condes)'!$C:$C,MATCH($B2604,'Pliegos Tarifarios (Las Condes)'!$A:$A,0))</f>
        <v>7416.3154205000001</v>
      </c>
      <c r="O2604" s="19">
        <f>J2604*INDEX('Pliegos Tarifarios (Las Condes)'!$D:$D,MATCH($B2604,'Pliegos Tarifarios (Las Condes)'!$A:$A,0))</f>
        <v>29167.598116800003</v>
      </c>
      <c r="P2604" s="19">
        <f>H2604*INDEX('Pliegos Tarifarios (Las Condes)'!$E:$E,MATCH($B2604,'Pliegos Tarifarios (Las Condes)'!$A:$A,0))</f>
        <v>9763.6005127999997</v>
      </c>
      <c r="Q2604" s="19" cm="1">
        <f t="array" ref="Q2604">H2604*_xlfn.IFS(H2604&lt;=350,INDEX('Pliegos Tarifarios (Las Condes)'!$F:$F,MATCH($B2604,'Pliegos Tarifarios (Las Condes)'!$A:$A,0)),H2604&lt;=500,INDEX('Pliegos Tarifarios (Las Condes)'!$G:$G,MATCH($B2604,'Pliegos Tarifarios (Las Condes)'!$A:$A,0)),H2604&lt;=1000,INDEX('Pliegos Tarifarios (Las Condes)'!$H:$H,MATCH($B2604,'Pliegos Tarifarios (Las Condes)'!$A:$A,0)),H2604&lt;=5000,INDEX('Pliegos Tarifarios (Las Condes)'!$I:$I,MATCH($B2604,'Pliegos Tarifarios (Las Condes)'!$A:$A,0)),H2604&gt;5000,INDEX('Pliegos Tarifarios (Las Condes)'!$J:$J,MATCH($B2604,'Pliegos Tarifarios (Las Condes)'!$A:$A,0)))/1.19</f>
        <v>1770.7497154621851</v>
      </c>
      <c r="R2604" s="19">
        <f>INDEX('Pliegos Tarifarios (Las Condes)'!$K:$K,MATCH($B2604,'Pliegos Tarifarios (Las Condes)'!$A:$A,0))</f>
        <v>724.74800000000005</v>
      </c>
      <c r="S2604" s="21">
        <f t="shared" si="123"/>
        <v>138565.15511076216</v>
      </c>
      <c r="T2604" s="21">
        <f t="shared" si="124"/>
        <v>26327.379471044813</v>
      </c>
      <c r="U2604" s="19">
        <v>0</v>
      </c>
      <c r="V2604" s="21">
        <f t="shared" si="125"/>
        <v>164892.53458180698</v>
      </c>
    </row>
    <row r="2605" spans="1:22" x14ac:dyDescent="0.3">
      <c r="A2605" s="7" t="s">
        <v>145</v>
      </c>
      <c r="B2605" s="7">
        <v>6</v>
      </c>
      <c r="C2605" s="8" t="s">
        <v>186</v>
      </c>
      <c r="D2605" s="7" t="s">
        <v>878</v>
      </c>
      <c r="E2605" s="7" t="s">
        <v>121</v>
      </c>
      <c r="F2605" s="8" t="s">
        <v>879</v>
      </c>
      <c r="G2605" s="7" t="s">
        <v>16</v>
      </c>
      <c r="H2605" s="9">
        <v>753.82100000000003</v>
      </c>
      <c r="I2605" s="9">
        <v>2.0760000000000001</v>
      </c>
      <c r="J2605" s="9">
        <v>2.0621999999999998</v>
      </c>
      <c r="K2605" s="10">
        <v>0.99335260115606927</v>
      </c>
      <c r="L2605" s="9">
        <v>24.32</v>
      </c>
      <c r="M2605" s="19">
        <f>H2605*INDEX('Pliegos Tarifarios (Las Condes)'!$B:$B,MATCH($B2605,'Pliegos Tarifarios (Las Condes)'!$A:$A,0))</f>
        <v>89582.579998000001</v>
      </c>
      <c r="N2605" s="19">
        <f>I2605*INDEX('Pliegos Tarifarios (Las Condes)'!$C:$C,MATCH($B2605,'Pliegos Tarifarios (Las Condes)'!$A:$A,0))</f>
        <v>7184.1121800000001</v>
      </c>
      <c r="O2605" s="19">
        <f>J2605*INDEX('Pliegos Tarifarios (Las Condes)'!$D:$D,MATCH($B2605,'Pliegos Tarifarios (Las Condes)'!$A:$A,0))</f>
        <v>29210.091703799997</v>
      </c>
      <c r="P2605" s="19">
        <f>H2605*INDEX('Pliegos Tarifarios (Las Condes)'!$E:$E,MATCH($B2605,'Pliegos Tarifarios (Las Condes)'!$A:$A,0))</f>
        <v>9748.4131720000005</v>
      </c>
      <c r="Q2605" s="19" cm="1">
        <f t="array" ref="Q2605">H2605*_xlfn.IFS(H2605&lt;=350,INDEX('Pliegos Tarifarios (Las Condes)'!$F:$F,MATCH($B2605,'Pliegos Tarifarios (Las Condes)'!$A:$A,0)),H2605&lt;=500,INDEX('Pliegos Tarifarios (Las Condes)'!$G:$G,MATCH($B2605,'Pliegos Tarifarios (Las Condes)'!$A:$A,0)),H2605&lt;=1000,INDEX('Pliegos Tarifarios (Las Condes)'!$H:$H,MATCH($B2605,'Pliegos Tarifarios (Las Condes)'!$A:$A,0)),H2605&lt;=5000,INDEX('Pliegos Tarifarios (Las Condes)'!$I:$I,MATCH($B2605,'Pliegos Tarifarios (Las Condes)'!$A:$A,0)),H2605&gt;5000,INDEX('Pliegos Tarifarios (Las Condes)'!$J:$J,MATCH($B2605,'Pliegos Tarifarios (Las Condes)'!$A:$A,0)))/1.19</f>
        <v>1767.9953033613449</v>
      </c>
      <c r="R2605" s="19">
        <f>INDEX('Pliegos Tarifarios (Las Condes)'!$K:$K,MATCH($B2605,'Pliegos Tarifarios (Las Condes)'!$A:$A,0))</f>
        <v>724.74800000000005</v>
      </c>
      <c r="S2605" s="21">
        <f t="shared" si="123"/>
        <v>138217.94035716134</v>
      </c>
      <c r="T2605" s="21">
        <f t="shared" si="124"/>
        <v>26261.408667860655</v>
      </c>
      <c r="U2605" s="19">
        <v>0</v>
      </c>
      <c r="V2605" s="21">
        <f t="shared" si="125"/>
        <v>164479.34902502201</v>
      </c>
    </row>
    <row r="2606" spans="1:22" x14ac:dyDescent="0.3">
      <c r="A2606" s="7" t="s">
        <v>145</v>
      </c>
      <c r="B2606" s="7">
        <v>6</v>
      </c>
      <c r="C2606" s="8" t="s">
        <v>186</v>
      </c>
      <c r="D2606" s="7" t="s">
        <v>880</v>
      </c>
      <c r="E2606" s="7" t="s">
        <v>121</v>
      </c>
      <c r="F2606" s="8" t="s">
        <v>881</v>
      </c>
      <c r="G2606" s="7" t="s">
        <v>16</v>
      </c>
      <c r="H2606" s="9">
        <v>754.32809999999995</v>
      </c>
      <c r="I2606" s="9">
        <v>2.1147</v>
      </c>
      <c r="J2606" s="9">
        <v>2.0918999999999999</v>
      </c>
      <c r="K2606" s="10">
        <v>0.98921832884097027</v>
      </c>
      <c r="L2606" s="9">
        <v>24.33</v>
      </c>
      <c r="M2606" s="19">
        <f>H2606*INDEX('Pliegos Tarifarios (Las Condes)'!$B:$B,MATCH($B2606,'Pliegos Tarifarios (Las Condes)'!$A:$A,0))</f>
        <v>89642.842747799994</v>
      </c>
      <c r="N2606" s="19">
        <f>I2606*INDEX('Pliegos Tarifarios (Las Condes)'!$C:$C,MATCH($B2606,'Pliegos Tarifarios (Las Condes)'!$A:$A,0))</f>
        <v>7318.0356585</v>
      </c>
      <c r="O2606" s="19">
        <f>J2606*INDEX('Pliegos Tarifarios (Las Condes)'!$D:$D,MATCH($B2606,'Pliegos Tarifarios (Las Condes)'!$A:$A,0))</f>
        <v>29630.778215099999</v>
      </c>
      <c r="P2606" s="19">
        <f>H2606*INDEX('Pliegos Tarifarios (Las Condes)'!$E:$E,MATCH($B2606,'Pliegos Tarifarios (Las Condes)'!$A:$A,0))</f>
        <v>9754.9709891999992</v>
      </c>
      <c r="Q2606" s="19" cm="1">
        <f t="array" ref="Q2606">H2606*_xlfn.IFS(H2606&lt;=350,INDEX('Pliegos Tarifarios (Las Condes)'!$F:$F,MATCH($B2606,'Pliegos Tarifarios (Las Condes)'!$A:$A,0)),H2606&lt;=500,INDEX('Pliegos Tarifarios (Las Condes)'!$G:$G,MATCH($B2606,'Pliegos Tarifarios (Las Condes)'!$A:$A,0)),H2606&lt;=1000,INDEX('Pliegos Tarifarios (Las Condes)'!$H:$H,MATCH($B2606,'Pliegos Tarifarios (Las Condes)'!$A:$A,0)),H2606&lt;=5000,INDEX('Pliegos Tarifarios (Las Condes)'!$I:$I,MATCH($B2606,'Pliegos Tarifarios (Las Condes)'!$A:$A,0)),H2606&gt;5000,INDEX('Pliegos Tarifarios (Las Condes)'!$J:$J,MATCH($B2606,'Pliegos Tarifarios (Las Condes)'!$A:$A,0)))/1.19</f>
        <v>1769.184644621849</v>
      </c>
      <c r="R2606" s="19">
        <f>INDEX('Pliegos Tarifarios (Las Condes)'!$K:$K,MATCH($B2606,'Pliegos Tarifarios (Las Condes)'!$A:$A,0))</f>
        <v>724.74800000000005</v>
      </c>
      <c r="S2606" s="21">
        <f t="shared" si="123"/>
        <v>138840.56025522185</v>
      </c>
      <c r="T2606" s="21">
        <f t="shared" si="124"/>
        <v>26379.70644849215</v>
      </c>
      <c r="U2606" s="19">
        <v>0</v>
      </c>
      <c r="V2606" s="21">
        <f t="shared" si="125"/>
        <v>165220.26670371401</v>
      </c>
    </row>
    <row r="2607" spans="1:22" x14ac:dyDescent="0.3">
      <c r="A2607" s="7" t="s">
        <v>145</v>
      </c>
      <c r="B2607" s="7">
        <v>6</v>
      </c>
      <c r="C2607" s="8" t="s">
        <v>186</v>
      </c>
      <c r="D2607" s="7" t="s">
        <v>882</v>
      </c>
      <c r="E2607" s="7" t="s">
        <v>121</v>
      </c>
      <c r="F2607" s="8" t="s">
        <v>883</v>
      </c>
      <c r="G2607" s="7" t="s">
        <v>16</v>
      </c>
      <c r="H2607" s="9">
        <v>755.29200000000003</v>
      </c>
      <c r="I2607" s="9">
        <v>2.1175000000000002</v>
      </c>
      <c r="J2607" s="9">
        <v>2.0726</v>
      </c>
      <c r="K2607" s="10">
        <v>0.97879574970484051</v>
      </c>
      <c r="L2607" s="9">
        <v>24.36</v>
      </c>
      <c r="M2607" s="19">
        <f>H2607*INDEX('Pliegos Tarifarios (Las Condes)'!$B:$B,MATCH($B2607,'Pliegos Tarifarios (Las Condes)'!$A:$A,0))</f>
        <v>89757.390696000002</v>
      </c>
      <c r="N2607" s="19">
        <f>I2607*INDEX('Pliegos Tarifarios (Las Condes)'!$C:$C,MATCH($B2607,'Pliegos Tarifarios (Las Condes)'!$A:$A,0))</f>
        <v>7327.7252125000005</v>
      </c>
      <c r="O2607" s="19">
        <f>J2607*INDEX('Pliegos Tarifarios (Las Condes)'!$D:$D,MATCH($B2607,'Pliegos Tarifarios (Las Condes)'!$A:$A,0))</f>
        <v>29357.402805400001</v>
      </c>
      <c r="P2607" s="19">
        <f>H2607*INDEX('Pliegos Tarifarios (Las Condes)'!$E:$E,MATCH($B2607,'Pliegos Tarifarios (Las Condes)'!$A:$A,0))</f>
        <v>9767.4361440000011</v>
      </c>
      <c r="Q2607" s="19" cm="1">
        <f t="array" ref="Q2607">H2607*_xlfn.IFS(H2607&lt;=350,INDEX('Pliegos Tarifarios (Las Condes)'!$F:$F,MATCH($B2607,'Pliegos Tarifarios (Las Condes)'!$A:$A,0)),H2607&lt;=500,INDEX('Pliegos Tarifarios (Las Condes)'!$G:$G,MATCH($B2607,'Pliegos Tarifarios (Las Condes)'!$A:$A,0)),H2607&lt;=1000,INDEX('Pliegos Tarifarios (Las Condes)'!$H:$H,MATCH($B2607,'Pliegos Tarifarios (Las Condes)'!$A:$A,0)),H2607&lt;=5000,INDEX('Pliegos Tarifarios (Las Condes)'!$I:$I,MATCH($B2607,'Pliegos Tarifarios (Las Condes)'!$A:$A,0)),H2607&gt;5000,INDEX('Pliegos Tarifarios (Las Condes)'!$J:$J,MATCH($B2607,'Pliegos Tarifarios (Las Condes)'!$A:$A,0)))/1.19</f>
        <v>1771.4453546218492</v>
      </c>
      <c r="R2607" s="19">
        <f>INDEX('Pliegos Tarifarios (Las Condes)'!$K:$K,MATCH($B2607,'Pliegos Tarifarios (Las Condes)'!$A:$A,0))</f>
        <v>724.74800000000005</v>
      </c>
      <c r="S2607" s="21">
        <f t="shared" si="123"/>
        <v>138706.14821252186</v>
      </c>
      <c r="T2607" s="21">
        <f t="shared" si="124"/>
        <v>26354.168160379155</v>
      </c>
      <c r="U2607" s="19">
        <v>0</v>
      </c>
      <c r="V2607" s="21">
        <f t="shared" si="125"/>
        <v>165060.31637290103</v>
      </c>
    </row>
    <row r="2608" spans="1:22" x14ac:dyDescent="0.3">
      <c r="A2608" s="7" t="s">
        <v>145</v>
      </c>
      <c r="B2608" s="7">
        <v>6</v>
      </c>
      <c r="C2608" s="8" t="s">
        <v>186</v>
      </c>
      <c r="D2608" s="7" t="s">
        <v>884</v>
      </c>
      <c r="E2608" s="7" t="s">
        <v>121</v>
      </c>
      <c r="F2608" s="8" t="s">
        <v>885</v>
      </c>
      <c r="G2608" s="7" t="s">
        <v>16</v>
      </c>
      <c r="H2608" s="9">
        <v>754.57820000000004</v>
      </c>
      <c r="I2608" s="9">
        <v>2.0975000000000001</v>
      </c>
      <c r="J2608" s="9">
        <v>2.0661</v>
      </c>
      <c r="K2608" s="10">
        <v>0.9850297973778307</v>
      </c>
      <c r="L2608" s="9">
        <v>24.34</v>
      </c>
      <c r="M2608" s="19">
        <f>H2608*INDEX('Pliegos Tarifarios (Las Condes)'!$B:$B,MATCH($B2608,'Pliegos Tarifarios (Las Condes)'!$A:$A,0))</f>
        <v>89672.564131599996</v>
      </c>
      <c r="N2608" s="19">
        <f>I2608*INDEX('Pliegos Tarifarios (Las Condes)'!$C:$C,MATCH($B2608,'Pliegos Tarifarios (Las Condes)'!$A:$A,0))</f>
        <v>7258.5141125</v>
      </c>
      <c r="O2608" s="19">
        <f>J2608*INDEX('Pliegos Tarifarios (Las Condes)'!$D:$D,MATCH($B2608,'Pliegos Tarifarios (Las Condes)'!$A:$A,0))</f>
        <v>29265.333366900002</v>
      </c>
      <c r="P2608" s="19">
        <f>H2608*INDEX('Pliegos Tarifarios (Las Condes)'!$E:$E,MATCH($B2608,'Pliegos Tarifarios (Las Condes)'!$A:$A,0))</f>
        <v>9758.2052824000002</v>
      </c>
      <c r="Q2608" s="19" cm="1">
        <f t="array" ref="Q2608">H2608*_xlfn.IFS(H2608&lt;=350,INDEX('Pliegos Tarifarios (Las Condes)'!$F:$F,MATCH($B2608,'Pliegos Tarifarios (Las Condes)'!$A:$A,0)),H2608&lt;=500,INDEX('Pliegos Tarifarios (Las Condes)'!$G:$G,MATCH($B2608,'Pliegos Tarifarios (Las Condes)'!$A:$A,0)),H2608&lt;=1000,INDEX('Pliegos Tarifarios (Las Condes)'!$H:$H,MATCH($B2608,'Pliegos Tarifarios (Las Condes)'!$A:$A,0)),H2608&lt;=5000,INDEX('Pliegos Tarifarios (Las Condes)'!$I:$I,MATCH($B2608,'Pliegos Tarifarios (Las Condes)'!$A:$A,0)),H2608&gt;5000,INDEX('Pliegos Tarifarios (Las Condes)'!$J:$J,MATCH($B2608,'Pliegos Tarifarios (Las Condes)'!$A:$A,0)))/1.19</f>
        <v>1769.7712236974796</v>
      </c>
      <c r="R2608" s="19">
        <f>INDEX('Pliegos Tarifarios (Las Condes)'!$K:$K,MATCH($B2608,'Pliegos Tarifarios (Las Condes)'!$A:$A,0))</f>
        <v>724.74800000000005</v>
      </c>
      <c r="S2608" s="21">
        <f t="shared" si="123"/>
        <v>138449.13611709749</v>
      </c>
      <c r="T2608" s="21">
        <f t="shared" si="124"/>
        <v>26305.335862248521</v>
      </c>
      <c r="U2608" s="19">
        <v>0</v>
      </c>
      <c r="V2608" s="21">
        <f t="shared" si="125"/>
        <v>164754.47197934601</v>
      </c>
    </row>
    <row r="2609" spans="1:22" x14ac:dyDescent="0.3">
      <c r="A2609" s="7" t="s">
        <v>145</v>
      </c>
      <c r="B2609" s="7">
        <v>6</v>
      </c>
      <c r="C2609" s="8" t="s">
        <v>186</v>
      </c>
      <c r="D2609" s="7" t="s">
        <v>886</v>
      </c>
      <c r="E2609" s="7" t="s">
        <v>121</v>
      </c>
      <c r="F2609" s="8" t="s">
        <v>887</v>
      </c>
      <c r="G2609" s="7" t="s">
        <v>16</v>
      </c>
      <c r="H2609" s="9">
        <v>754.1816</v>
      </c>
      <c r="I2609" s="9">
        <v>2.1196999999999999</v>
      </c>
      <c r="J2609" s="9">
        <v>2.0914999999999999</v>
      </c>
      <c r="K2609" s="10">
        <v>0.98669623059866962</v>
      </c>
      <c r="L2609" s="9">
        <v>24.33</v>
      </c>
      <c r="M2609" s="19">
        <f>H2609*INDEX('Pliegos Tarifarios (Las Condes)'!$B:$B,MATCH($B2609,'Pliegos Tarifarios (Las Condes)'!$A:$A,0))</f>
        <v>89625.432980799989</v>
      </c>
      <c r="N2609" s="19">
        <f>I2609*INDEX('Pliegos Tarifarios (Las Condes)'!$C:$C,MATCH($B2609,'Pliegos Tarifarios (Las Condes)'!$A:$A,0))</f>
        <v>7335.3384334999992</v>
      </c>
      <c r="O2609" s="19">
        <f>J2609*INDEX('Pliegos Tarifarios (Las Condes)'!$D:$D,MATCH($B2609,'Pliegos Tarifarios (Las Condes)'!$A:$A,0))</f>
        <v>29625.112403499999</v>
      </c>
      <c r="P2609" s="19">
        <f>H2609*INDEX('Pliegos Tarifarios (Las Condes)'!$E:$E,MATCH($B2609,'Pliegos Tarifarios (Las Condes)'!$A:$A,0))</f>
        <v>9753.0764512000005</v>
      </c>
      <c r="Q2609" s="19" cm="1">
        <f t="array" ref="Q2609">H2609*_xlfn.IFS(H2609&lt;=350,INDEX('Pliegos Tarifarios (Las Condes)'!$F:$F,MATCH($B2609,'Pliegos Tarifarios (Las Condes)'!$A:$A,0)),H2609&lt;=500,INDEX('Pliegos Tarifarios (Las Condes)'!$G:$G,MATCH($B2609,'Pliegos Tarifarios (Las Condes)'!$A:$A,0)),H2609&lt;=1000,INDEX('Pliegos Tarifarios (Las Condes)'!$H:$H,MATCH($B2609,'Pliegos Tarifarios (Las Condes)'!$A:$A,0)),H2609&lt;=5000,INDEX('Pliegos Tarifarios (Las Condes)'!$I:$I,MATCH($B2609,'Pliegos Tarifarios (Las Condes)'!$A:$A,0)),H2609&gt;5000,INDEX('Pliegos Tarifarios (Las Condes)'!$J:$J,MATCH($B2609,'Pliegos Tarifarios (Las Condes)'!$A:$A,0)))/1.19</f>
        <v>1768.8410467226893</v>
      </c>
      <c r="R2609" s="19">
        <f>INDEX('Pliegos Tarifarios (Las Condes)'!$K:$K,MATCH($B2609,'Pliegos Tarifarios (Las Condes)'!$A:$A,0))</f>
        <v>724.74800000000005</v>
      </c>
      <c r="S2609" s="21">
        <f t="shared" si="123"/>
        <v>138832.54931572266</v>
      </c>
      <c r="T2609" s="21">
        <f t="shared" si="124"/>
        <v>26378.184369987306</v>
      </c>
      <c r="U2609" s="19">
        <v>0</v>
      </c>
      <c r="V2609" s="21">
        <f t="shared" si="125"/>
        <v>165210.73368570997</v>
      </c>
    </row>
    <row r="2610" spans="1:22" x14ac:dyDescent="0.3">
      <c r="A2610" s="7" t="s">
        <v>145</v>
      </c>
      <c r="B2610" s="7">
        <v>6</v>
      </c>
      <c r="C2610" s="8" t="s">
        <v>186</v>
      </c>
      <c r="D2610" s="7" t="s">
        <v>888</v>
      </c>
      <c r="E2610" s="7" t="s">
        <v>121</v>
      </c>
      <c r="F2610" s="8" t="s">
        <v>889</v>
      </c>
      <c r="G2610" s="7" t="s">
        <v>16</v>
      </c>
      <c r="H2610" s="9">
        <v>753.78769999999997</v>
      </c>
      <c r="I2610" s="9">
        <v>2.0884</v>
      </c>
      <c r="J2610" s="9">
        <v>2.0884</v>
      </c>
      <c r="K2610" s="10">
        <v>1</v>
      </c>
      <c r="L2610" s="9">
        <v>24.32</v>
      </c>
      <c r="M2610" s="19">
        <f>H2610*INDEX('Pliegos Tarifarios (Las Condes)'!$B:$B,MATCH($B2610,'Pliegos Tarifarios (Las Condes)'!$A:$A,0))</f>
        <v>89578.622692599994</v>
      </c>
      <c r="N2610" s="19">
        <f>I2610*INDEX('Pliegos Tarifarios (Las Condes)'!$C:$C,MATCH($B2610,'Pliegos Tarifarios (Las Condes)'!$A:$A,0))</f>
        <v>7227.0230620000002</v>
      </c>
      <c r="O2610" s="19">
        <f>J2610*INDEX('Pliegos Tarifarios (Las Condes)'!$D:$D,MATCH($B2610,'Pliegos Tarifarios (Las Condes)'!$A:$A,0))</f>
        <v>29581.202363600001</v>
      </c>
      <c r="P2610" s="19">
        <f>H2610*INDEX('Pliegos Tarifarios (Las Condes)'!$E:$E,MATCH($B2610,'Pliegos Tarifarios (Las Condes)'!$A:$A,0))</f>
        <v>9747.9825364000008</v>
      </c>
      <c r="Q2610" s="19" cm="1">
        <f t="array" ref="Q2610">H2610*_xlfn.IFS(H2610&lt;=350,INDEX('Pliegos Tarifarios (Las Condes)'!$F:$F,MATCH($B2610,'Pliegos Tarifarios (Las Condes)'!$A:$A,0)),H2610&lt;=500,INDEX('Pliegos Tarifarios (Las Condes)'!$G:$G,MATCH($B2610,'Pliegos Tarifarios (Las Condes)'!$A:$A,0)),H2610&lt;=1000,INDEX('Pliegos Tarifarios (Las Condes)'!$H:$H,MATCH($B2610,'Pliegos Tarifarios (Las Condes)'!$A:$A,0)),H2610&lt;=5000,INDEX('Pliegos Tarifarios (Las Condes)'!$I:$I,MATCH($B2610,'Pliegos Tarifarios (Las Condes)'!$A:$A,0)),H2610&gt;5000,INDEX('Pliegos Tarifarios (Las Condes)'!$J:$J,MATCH($B2610,'Pliegos Tarifarios (Las Condes)'!$A:$A,0)))/1.19</f>
        <v>1767.9172022689079</v>
      </c>
      <c r="R2610" s="19">
        <f>INDEX('Pliegos Tarifarios (Las Condes)'!$K:$K,MATCH($B2610,'Pliegos Tarifarios (Las Condes)'!$A:$A,0))</f>
        <v>724.74800000000005</v>
      </c>
      <c r="S2610" s="21">
        <f t="shared" si="123"/>
        <v>138627.49585686889</v>
      </c>
      <c r="T2610" s="21">
        <f t="shared" si="124"/>
        <v>26339.224212805089</v>
      </c>
      <c r="U2610" s="19">
        <v>0</v>
      </c>
      <c r="V2610" s="21">
        <f t="shared" si="125"/>
        <v>164966.72006967399</v>
      </c>
    </row>
    <row r="2611" spans="1:22" x14ac:dyDescent="0.3">
      <c r="A2611" s="7" t="s">
        <v>145</v>
      </c>
      <c r="B2611" s="7">
        <v>6</v>
      </c>
      <c r="C2611" s="8" t="s">
        <v>186</v>
      </c>
      <c r="D2611" s="7" t="s">
        <v>890</v>
      </c>
      <c r="E2611" s="7" t="s">
        <v>121</v>
      </c>
      <c r="F2611" s="8" t="s">
        <v>891</v>
      </c>
      <c r="G2611" s="7" t="s">
        <v>16</v>
      </c>
      <c r="H2611" s="9">
        <v>754.60770000000002</v>
      </c>
      <c r="I2611" s="9">
        <v>2.1511</v>
      </c>
      <c r="J2611" s="9">
        <v>2.0979999999999999</v>
      </c>
      <c r="K2611" s="10">
        <v>0.97531495513923105</v>
      </c>
      <c r="L2611" s="9">
        <v>24.34</v>
      </c>
      <c r="M2611" s="19">
        <f>H2611*INDEX('Pliegos Tarifarios (Las Condes)'!$B:$B,MATCH($B2611,'Pliegos Tarifarios (Las Condes)'!$A:$A,0))</f>
        <v>89676.069852600005</v>
      </c>
      <c r="N2611" s="19">
        <f>I2611*INDEX('Pliegos Tarifarios (Las Condes)'!$C:$C,MATCH($B2611,'Pliegos Tarifarios (Las Condes)'!$A:$A,0))</f>
        <v>7443.9998605000001</v>
      </c>
      <c r="O2611" s="19">
        <f>J2611*INDEX('Pliegos Tarifarios (Las Condes)'!$D:$D,MATCH($B2611,'Pliegos Tarifarios (Las Condes)'!$A:$A,0))</f>
        <v>29717.181841999998</v>
      </c>
      <c r="P2611" s="19">
        <f>H2611*INDEX('Pliegos Tarifarios (Las Condes)'!$E:$E,MATCH($B2611,'Pliegos Tarifarios (Las Condes)'!$A:$A,0))</f>
        <v>9758.5867764000013</v>
      </c>
      <c r="Q2611" s="19" cm="1">
        <f t="array" ref="Q2611">H2611*_xlfn.IFS(H2611&lt;=350,INDEX('Pliegos Tarifarios (Las Condes)'!$F:$F,MATCH($B2611,'Pliegos Tarifarios (Las Condes)'!$A:$A,0)),H2611&lt;=500,INDEX('Pliegos Tarifarios (Las Condes)'!$G:$G,MATCH($B2611,'Pliegos Tarifarios (Las Condes)'!$A:$A,0)),H2611&lt;=1000,INDEX('Pliegos Tarifarios (Las Condes)'!$H:$H,MATCH($B2611,'Pliegos Tarifarios (Las Condes)'!$A:$A,0)),H2611&lt;=5000,INDEX('Pliegos Tarifarios (Las Condes)'!$I:$I,MATCH($B2611,'Pliegos Tarifarios (Las Condes)'!$A:$A,0)),H2611&gt;5000,INDEX('Pliegos Tarifarios (Las Condes)'!$J:$J,MATCH($B2611,'Pliegos Tarifarios (Las Condes)'!$A:$A,0)))/1.19</f>
        <v>1769.8404123529417</v>
      </c>
      <c r="R2611" s="19">
        <f>INDEX('Pliegos Tarifarios (Las Condes)'!$K:$K,MATCH($B2611,'Pliegos Tarifarios (Las Condes)'!$A:$A,0))</f>
        <v>724.74800000000005</v>
      </c>
      <c r="S2611" s="21">
        <f t="shared" si="123"/>
        <v>139090.42674385294</v>
      </c>
      <c r="T2611" s="21">
        <f t="shared" si="124"/>
        <v>26427.181081332059</v>
      </c>
      <c r="U2611" s="19">
        <v>0</v>
      </c>
      <c r="V2611" s="21">
        <f t="shared" si="125"/>
        <v>165517.607825185</v>
      </c>
    </row>
    <row r="2612" spans="1:22" x14ac:dyDescent="0.3">
      <c r="A2612" s="7" t="s">
        <v>145</v>
      </c>
      <c r="B2612" s="7">
        <v>6</v>
      </c>
      <c r="C2612" s="8" t="s">
        <v>186</v>
      </c>
      <c r="D2612" s="7" t="s">
        <v>892</v>
      </c>
      <c r="E2612" s="7" t="s">
        <v>121</v>
      </c>
      <c r="F2612" s="8" t="s">
        <v>893</v>
      </c>
      <c r="G2612" s="7" t="s">
        <v>16</v>
      </c>
      <c r="H2612" s="9">
        <v>754.62559999999996</v>
      </c>
      <c r="I2612" s="9">
        <v>2.1112000000000002</v>
      </c>
      <c r="J2612" s="9">
        <v>2.1112000000000002</v>
      </c>
      <c r="K2612" s="10">
        <v>1</v>
      </c>
      <c r="L2612" s="9">
        <v>24.34</v>
      </c>
      <c r="M2612" s="19">
        <f>H2612*INDEX('Pliegos Tarifarios (Las Condes)'!$B:$B,MATCH($B2612,'Pliegos Tarifarios (Las Condes)'!$A:$A,0))</f>
        <v>89678.197052799995</v>
      </c>
      <c r="N2612" s="19">
        <f>I2612*INDEX('Pliegos Tarifarios (Las Condes)'!$C:$C,MATCH($B2612,'Pliegos Tarifarios (Las Condes)'!$A:$A,0))</f>
        <v>7305.9237160000002</v>
      </c>
      <c r="O2612" s="19">
        <f>J2612*INDEX('Pliegos Tarifarios (Las Condes)'!$D:$D,MATCH($B2612,'Pliegos Tarifarios (Las Condes)'!$A:$A,0))</f>
        <v>29904.153624800005</v>
      </c>
      <c r="P2612" s="19">
        <f>H2612*INDEX('Pliegos Tarifarios (Las Condes)'!$E:$E,MATCH($B2612,'Pliegos Tarifarios (Las Condes)'!$A:$A,0))</f>
        <v>9758.8182591999994</v>
      </c>
      <c r="Q2612" s="19" cm="1">
        <f t="array" ref="Q2612">H2612*_xlfn.IFS(H2612&lt;=350,INDEX('Pliegos Tarifarios (Las Condes)'!$F:$F,MATCH($B2612,'Pliegos Tarifarios (Las Condes)'!$A:$A,0)),H2612&lt;=500,INDEX('Pliegos Tarifarios (Las Condes)'!$G:$G,MATCH($B2612,'Pliegos Tarifarios (Las Condes)'!$A:$A,0)),H2612&lt;=1000,INDEX('Pliegos Tarifarios (Las Condes)'!$H:$H,MATCH($B2612,'Pliegos Tarifarios (Las Condes)'!$A:$A,0)),H2612&lt;=5000,INDEX('Pliegos Tarifarios (Las Condes)'!$I:$I,MATCH($B2612,'Pliegos Tarifarios (Las Condes)'!$A:$A,0)),H2612&gt;5000,INDEX('Pliegos Tarifarios (Las Condes)'!$J:$J,MATCH($B2612,'Pliegos Tarifarios (Las Condes)'!$A:$A,0)))/1.19</f>
        <v>1769.8823946218488</v>
      </c>
      <c r="R2612" s="19">
        <f>INDEX('Pliegos Tarifarios (Las Condes)'!$K:$K,MATCH($B2612,'Pliegos Tarifarios (Las Condes)'!$A:$A,0))</f>
        <v>724.74800000000005</v>
      </c>
      <c r="S2612" s="21">
        <f t="shared" si="123"/>
        <v>139141.72304742184</v>
      </c>
      <c r="T2612" s="21">
        <f t="shared" si="124"/>
        <v>26436.927379010151</v>
      </c>
      <c r="U2612" s="19">
        <v>0</v>
      </c>
      <c r="V2612" s="21">
        <f t="shared" si="125"/>
        <v>165578.650426432</v>
      </c>
    </row>
    <row r="2613" spans="1:22" x14ac:dyDescent="0.3">
      <c r="A2613" s="7" t="s">
        <v>145</v>
      </c>
      <c r="B2613" s="7">
        <v>6</v>
      </c>
      <c r="C2613" s="8" t="s">
        <v>186</v>
      </c>
      <c r="D2613" s="7" t="s">
        <v>894</v>
      </c>
      <c r="E2613" s="7" t="s">
        <v>121</v>
      </c>
      <c r="F2613" s="8" t="s">
        <v>895</v>
      </c>
      <c r="G2613" s="7" t="s">
        <v>16</v>
      </c>
      <c r="H2613" s="9">
        <v>753.6875</v>
      </c>
      <c r="I2613" s="9">
        <v>2.1368999999999998</v>
      </c>
      <c r="J2613" s="9">
        <v>2.0592000000000001</v>
      </c>
      <c r="K2613" s="10">
        <v>0.96363891618700004</v>
      </c>
      <c r="L2613" s="9">
        <v>24.31</v>
      </c>
      <c r="M2613" s="19">
        <f>H2613*INDEX('Pliegos Tarifarios (Las Condes)'!$B:$B,MATCH($B2613,'Pliegos Tarifarios (Las Condes)'!$A:$A,0))</f>
        <v>89566.715125000002</v>
      </c>
      <c r="N2613" s="19">
        <f>I2613*INDEX('Pliegos Tarifarios (Las Condes)'!$C:$C,MATCH($B2613,'Pliegos Tarifarios (Las Condes)'!$A:$A,0))</f>
        <v>7394.8599794999991</v>
      </c>
      <c r="O2613" s="19">
        <f>J2613*INDEX('Pliegos Tarifarios (Las Condes)'!$D:$D,MATCH($B2613,'Pliegos Tarifarios (Las Condes)'!$A:$A,0))</f>
        <v>29167.598116800003</v>
      </c>
      <c r="P2613" s="19">
        <f>H2613*INDEX('Pliegos Tarifarios (Las Condes)'!$E:$E,MATCH($B2613,'Pliegos Tarifarios (Las Condes)'!$A:$A,0))</f>
        <v>9746.6867500000008</v>
      </c>
      <c r="Q2613" s="19" cm="1">
        <f t="array" ref="Q2613">H2613*_xlfn.IFS(H2613&lt;=350,INDEX('Pliegos Tarifarios (Las Condes)'!$F:$F,MATCH($B2613,'Pliegos Tarifarios (Las Condes)'!$A:$A,0)),H2613&lt;=500,INDEX('Pliegos Tarifarios (Las Condes)'!$G:$G,MATCH($B2613,'Pliegos Tarifarios (Las Condes)'!$A:$A,0)),H2613&lt;=1000,INDEX('Pliegos Tarifarios (Las Condes)'!$H:$H,MATCH($B2613,'Pliegos Tarifarios (Las Condes)'!$A:$A,0)),H2613&lt;=5000,INDEX('Pliegos Tarifarios (Las Condes)'!$I:$I,MATCH($B2613,'Pliegos Tarifarios (Las Condes)'!$A:$A,0)),H2613&gt;5000,INDEX('Pliegos Tarifarios (Las Condes)'!$J:$J,MATCH($B2613,'Pliegos Tarifarios (Las Condes)'!$A:$A,0)))/1.19</f>
        <v>1767.6821953781514</v>
      </c>
      <c r="R2613" s="19">
        <f>INDEX('Pliegos Tarifarios (Las Condes)'!$K:$K,MATCH($B2613,'Pliegos Tarifarios (Las Condes)'!$A:$A,0))</f>
        <v>724.74800000000005</v>
      </c>
      <c r="S2613" s="21">
        <f t="shared" si="123"/>
        <v>138368.29016667814</v>
      </c>
      <c r="T2613" s="21">
        <f t="shared" si="124"/>
        <v>26289.975131668845</v>
      </c>
      <c r="U2613" s="19">
        <v>0</v>
      </c>
      <c r="V2613" s="21">
        <f t="shared" si="125"/>
        <v>164658.26529834699</v>
      </c>
    </row>
    <row r="2614" spans="1:22" x14ac:dyDescent="0.3">
      <c r="A2614" s="7" t="s">
        <v>145</v>
      </c>
      <c r="B2614" s="7">
        <v>6</v>
      </c>
      <c r="C2614" s="8" t="s">
        <v>186</v>
      </c>
      <c r="D2614" s="7" t="s">
        <v>896</v>
      </c>
      <c r="E2614" s="7" t="s">
        <v>121</v>
      </c>
      <c r="F2614" s="8" t="s">
        <v>897</v>
      </c>
      <c r="G2614" s="7" t="s">
        <v>16</v>
      </c>
      <c r="H2614" s="9">
        <v>755.75329999999997</v>
      </c>
      <c r="I2614" s="9">
        <v>2.1844000000000001</v>
      </c>
      <c r="J2614" s="9">
        <v>2.0552999999999999</v>
      </c>
      <c r="K2614" s="10">
        <v>0.94089910272843791</v>
      </c>
      <c r="L2614" s="9">
        <v>24.38</v>
      </c>
      <c r="M2614" s="19">
        <f>H2614*INDEX('Pliegos Tarifarios (Las Condes)'!$B:$B,MATCH($B2614,'Pliegos Tarifarios (Las Condes)'!$A:$A,0))</f>
        <v>89812.210665399994</v>
      </c>
      <c r="N2614" s="19">
        <f>I2614*INDEX('Pliegos Tarifarios (Las Condes)'!$C:$C,MATCH($B2614,'Pliegos Tarifarios (Las Condes)'!$A:$A,0))</f>
        <v>7559.2363420000001</v>
      </c>
      <c r="O2614" s="19">
        <f>J2614*INDEX('Pliegos Tarifarios (Las Condes)'!$D:$D,MATCH($B2614,'Pliegos Tarifarios (Las Condes)'!$A:$A,0))</f>
        <v>29112.356453699998</v>
      </c>
      <c r="P2614" s="19">
        <f>H2614*INDEX('Pliegos Tarifarios (Las Condes)'!$E:$E,MATCH($B2614,'Pliegos Tarifarios (Las Condes)'!$A:$A,0))</f>
        <v>9773.4016756000001</v>
      </c>
      <c r="Q2614" s="19" cm="1">
        <f t="array" ref="Q2614">H2614*_xlfn.IFS(H2614&lt;=350,INDEX('Pliegos Tarifarios (Las Condes)'!$F:$F,MATCH($B2614,'Pliegos Tarifarios (Las Condes)'!$A:$A,0)),H2614&lt;=500,INDEX('Pliegos Tarifarios (Las Condes)'!$G:$G,MATCH($B2614,'Pliegos Tarifarios (Las Condes)'!$A:$A,0)),H2614&lt;=1000,INDEX('Pliegos Tarifarios (Las Condes)'!$H:$H,MATCH($B2614,'Pliegos Tarifarios (Las Condes)'!$A:$A,0)),H2614&lt;=5000,INDEX('Pliegos Tarifarios (Las Condes)'!$I:$I,MATCH($B2614,'Pliegos Tarifarios (Las Condes)'!$A:$A,0)),H2614&gt;5000,INDEX('Pliegos Tarifarios (Las Condes)'!$J:$J,MATCH($B2614,'Pliegos Tarifarios (Las Condes)'!$A:$A,0)))/1.19</f>
        <v>1772.5272775630253</v>
      </c>
      <c r="R2614" s="19">
        <f>INDEX('Pliegos Tarifarios (Las Condes)'!$K:$K,MATCH($B2614,'Pliegos Tarifarios (Las Condes)'!$A:$A,0))</f>
        <v>724.74800000000005</v>
      </c>
      <c r="S2614" s="21">
        <f t="shared" si="123"/>
        <v>138754.48041426303</v>
      </c>
      <c r="T2614" s="21">
        <f t="shared" si="124"/>
        <v>26363.351278709975</v>
      </c>
      <c r="U2614" s="19">
        <v>0</v>
      </c>
      <c r="V2614" s="21">
        <f t="shared" si="125"/>
        <v>165117.83169297301</v>
      </c>
    </row>
    <row r="2615" spans="1:22" x14ac:dyDescent="0.3">
      <c r="A2615" s="7" t="s">
        <v>145</v>
      </c>
      <c r="B2615" s="7">
        <v>6</v>
      </c>
      <c r="C2615" s="8" t="s">
        <v>186</v>
      </c>
      <c r="D2615" s="7" t="s">
        <v>898</v>
      </c>
      <c r="E2615" s="7" t="s">
        <v>121</v>
      </c>
      <c r="F2615" s="8" t="s">
        <v>899</v>
      </c>
      <c r="G2615" s="7" t="s">
        <v>16</v>
      </c>
      <c r="H2615" s="9">
        <v>754.81399999999996</v>
      </c>
      <c r="I2615" s="9">
        <v>2.1153</v>
      </c>
      <c r="J2615" s="9">
        <v>2.1153</v>
      </c>
      <c r="K2615" s="10">
        <v>1</v>
      </c>
      <c r="L2615" s="9">
        <v>24.35</v>
      </c>
      <c r="M2615" s="19">
        <f>H2615*INDEX('Pliegos Tarifarios (Las Condes)'!$B:$B,MATCH($B2615,'Pliegos Tarifarios (Las Condes)'!$A:$A,0))</f>
        <v>89700.586131999997</v>
      </c>
      <c r="N2615" s="19">
        <f>I2615*INDEX('Pliegos Tarifarios (Las Condes)'!$C:$C,MATCH($B2615,'Pliegos Tarifarios (Las Condes)'!$A:$A,0))</f>
        <v>7320.1119914999999</v>
      </c>
      <c r="O2615" s="19">
        <f>J2615*INDEX('Pliegos Tarifarios (Las Condes)'!$D:$D,MATCH($B2615,'Pliegos Tarifarios (Las Condes)'!$A:$A,0))</f>
        <v>29962.228193700001</v>
      </c>
      <c r="P2615" s="19">
        <f>H2615*INDEX('Pliegos Tarifarios (Las Condes)'!$E:$E,MATCH($B2615,'Pliegos Tarifarios (Las Condes)'!$A:$A,0))</f>
        <v>9761.2546480000001</v>
      </c>
      <c r="Q2615" s="19" cm="1">
        <f t="array" ref="Q2615">H2615*_xlfn.IFS(H2615&lt;=350,INDEX('Pliegos Tarifarios (Las Condes)'!$F:$F,MATCH($B2615,'Pliegos Tarifarios (Las Condes)'!$A:$A,0)),H2615&lt;=500,INDEX('Pliegos Tarifarios (Las Condes)'!$G:$G,MATCH($B2615,'Pliegos Tarifarios (Las Condes)'!$A:$A,0)),H2615&lt;=1000,INDEX('Pliegos Tarifarios (Las Condes)'!$H:$H,MATCH($B2615,'Pliegos Tarifarios (Las Condes)'!$A:$A,0)),H2615&lt;=5000,INDEX('Pliegos Tarifarios (Las Condes)'!$I:$I,MATCH($B2615,'Pliegos Tarifarios (Las Condes)'!$A:$A,0)),H2615&gt;5000,INDEX('Pliegos Tarifarios (Las Condes)'!$J:$J,MATCH($B2615,'Pliegos Tarifarios (Las Condes)'!$A:$A,0)))/1.19</f>
        <v>1770.3242638655465</v>
      </c>
      <c r="R2615" s="19">
        <f>INDEX('Pliegos Tarifarios (Las Condes)'!$K:$K,MATCH($B2615,'Pliegos Tarifarios (Las Condes)'!$A:$A,0))</f>
        <v>724.74800000000005</v>
      </c>
      <c r="S2615" s="21">
        <f t="shared" si="123"/>
        <v>139239.25322906554</v>
      </c>
      <c r="T2615" s="21">
        <f t="shared" si="124"/>
        <v>26455.458113522451</v>
      </c>
      <c r="U2615" s="19">
        <v>0</v>
      </c>
      <c r="V2615" s="21">
        <f t="shared" si="125"/>
        <v>165694.71134258798</v>
      </c>
    </row>
    <row r="2616" spans="1:22" x14ac:dyDescent="0.3">
      <c r="A2616" s="7" t="s">
        <v>145</v>
      </c>
      <c r="B2616" s="7">
        <v>6</v>
      </c>
      <c r="C2616" s="8" t="s">
        <v>186</v>
      </c>
      <c r="D2616" s="7" t="s">
        <v>900</v>
      </c>
      <c r="E2616" s="7" t="s">
        <v>121</v>
      </c>
      <c r="F2616" s="8" t="s">
        <v>901</v>
      </c>
      <c r="G2616" s="7" t="s">
        <v>16</v>
      </c>
      <c r="H2616" s="9">
        <v>754.60590000000002</v>
      </c>
      <c r="I2616" s="9">
        <v>2.0848</v>
      </c>
      <c r="J2616" s="9">
        <v>2.0285000000000002</v>
      </c>
      <c r="K2616" s="10">
        <v>0.97299501151189571</v>
      </c>
      <c r="L2616" s="9">
        <v>24.34</v>
      </c>
      <c r="M2616" s="19">
        <f>H2616*INDEX('Pliegos Tarifarios (Las Condes)'!$B:$B,MATCH($B2616,'Pliegos Tarifarios (Las Condes)'!$A:$A,0))</f>
        <v>89675.855944199997</v>
      </c>
      <c r="N2616" s="19">
        <f>I2616*INDEX('Pliegos Tarifarios (Las Condes)'!$C:$C,MATCH($B2616,'Pliegos Tarifarios (Las Condes)'!$A:$A,0))</f>
        <v>7214.5650639999994</v>
      </c>
      <c r="O2616" s="19">
        <f>J2616*INDEX('Pliegos Tarifarios (Las Condes)'!$D:$D,MATCH($B2616,'Pliegos Tarifarios (Las Condes)'!$A:$A,0))</f>
        <v>28732.747076500003</v>
      </c>
      <c r="P2616" s="19">
        <f>H2616*INDEX('Pliegos Tarifarios (Las Condes)'!$E:$E,MATCH($B2616,'Pliegos Tarifarios (Las Condes)'!$A:$A,0))</f>
        <v>9758.5634988000002</v>
      </c>
      <c r="Q2616" s="19" cm="1">
        <f t="array" ref="Q2616">H2616*_xlfn.IFS(H2616&lt;=350,INDEX('Pliegos Tarifarios (Las Condes)'!$F:$F,MATCH($B2616,'Pliegos Tarifarios (Las Condes)'!$A:$A,0)),H2616&lt;=500,INDEX('Pliegos Tarifarios (Las Condes)'!$G:$G,MATCH($B2616,'Pliegos Tarifarios (Las Condes)'!$A:$A,0)),H2616&lt;=1000,INDEX('Pliegos Tarifarios (Las Condes)'!$H:$H,MATCH($B2616,'Pliegos Tarifarios (Las Condes)'!$A:$A,0)),H2616&lt;=5000,INDEX('Pliegos Tarifarios (Las Condes)'!$I:$I,MATCH($B2616,'Pliegos Tarifarios (Las Condes)'!$A:$A,0)),H2616&gt;5000,INDEX('Pliegos Tarifarios (Las Condes)'!$J:$J,MATCH($B2616,'Pliegos Tarifarios (Las Condes)'!$A:$A,0)))/1.19</f>
        <v>1769.8361906722691</v>
      </c>
      <c r="R2616" s="19">
        <f>INDEX('Pliegos Tarifarios (Las Condes)'!$K:$K,MATCH($B2616,'Pliegos Tarifarios (Las Condes)'!$A:$A,0))</f>
        <v>724.74800000000005</v>
      </c>
      <c r="S2616" s="21">
        <f t="shared" si="123"/>
        <v>137876.31577417225</v>
      </c>
      <c r="T2616" s="21">
        <f t="shared" si="124"/>
        <v>26196.499997092727</v>
      </c>
      <c r="U2616" s="19">
        <v>0</v>
      </c>
      <c r="V2616" s="21">
        <f t="shared" si="125"/>
        <v>164072.81577126498</v>
      </c>
    </row>
    <row r="2617" spans="1:22" x14ac:dyDescent="0.3">
      <c r="A2617" s="7" t="s">
        <v>145</v>
      </c>
      <c r="B2617" s="7">
        <v>6</v>
      </c>
      <c r="C2617" s="8" t="s">
        <v>186</v>
      </c>
      <c r="D2617" s="7" t="s">
        <v>902</v>
      </c>
      <c r="E2617" s="7" t="s">
        <v>121</v>
      </c>
      <c r="F2617" s="8" t="s">
        <v>903</v>
      </c>
      <c r="G2617" s="7" t="s">
        <v>16</v>
      </c>
      <c r="H2617" s="9">
        <v>755.69460000000004</v>
      </c>
      <c r="I2617" s="9">
        <v>2.0821999999999998</v>
      </c>
      <c r="J2617" s="9">
        <v>2.0777000000000001</v>
      </c>
      <c r="K2617" s="10">
        <v>0.99783882432043047</v>
      </c>
      <c r="L2617" s="9">
        <v>24.38</v>
      </c>
      <c r="M2617" s="19">
        <f>H2617*INDEX('Pliegos Tarifarios (Las Condes)'!$B:$B,MATCH($B2617,'Pliegos Tarifarios (Las Condes)'!$A:$A,0))</f>
        <v>89805.234874799993</v>
      </c>
      <c r="N2617" s="19">
        <f>I2617*INDEX('Pliegos Tarifarios (Las Condes)'!$C:$C,MATCH($B2617,'Pliegos Tarifarios (Las Condes)'!$A:$A,0))</f>
        <v>7205.5676209999992</v>
      </c>
      <c r="O2617" s="19">
        <f>J2617*INDEX('Pliegos Tarifarios (Las Condes)'!$D:$D,MATCH($B2617,'Pliegos Tarifarios (Las Condes)'!$A:$A,0))</f>
        <v>29429.641903300002</v>
      </c>
      <c r="P2617" s="19">
        <f>H2617*INDEX('Pliegos Tarifarios (Las Condes)'!$E:$E,MATCH($B2617,'Pliegos Tarifarios (Las Condes)'!$A:$A,0))</f>
        <v>9772.6425672000005</v>
      </c>
      <c r="Q2617" s="19" cm="1">
        <f t="array" ref="Q2617">H2617*_xlfn.IFS(H2617&lt;=350,INDEX('Pliegos Tarifarios (Las Condes)'!$F:$F,MATCH($B2617,'Pliegos Tarifarios (Las Condes)'!$A:$A,0)),H2617&lt;=500,INDEX('Pliegos Tarifarios (Las Condes)'!$G:$G,MATCH($B2617,'Pliegos Tarifarios (Las Condes)'!$A:$A,0)),H2617&lt;=1000,INDEX('Pliegos Tarifarios (Las Condes)'!$H:$H,MATCH($B2617,'Pliegos Tarifarios (Las Condes)'!$A:$A,0)),H2617&lt;=5000,INDEX('Pliegos Tarifarios (Las Condes)'!$I:$I,MATCH($B2617,'Pliegos Tarifarios (Las Condes)'!$A:$A,0)),H2617&gt;5000,INDEX('Pliegos Tarifarios (Las Condes)'!$J:$J,MATCH($B2617,'Pliegos Tarifarios (Las Condes)'!$A:$A,0)))/1.19</f>
        <v>1772.3896038655466</v>
      </c>
      <c r="R2617" s="19">
        <f>INDEX('Pliegos Tarifarios (Las Condes)'!$K:$K,MATCH($B2617,'Pliegos Tarifarios (Las Condes)'!$A:$A,0))</f>
        <v>724.74800000000005</v>
      </c>
      <c r="S2617" s="21">
        <f t="shared" si="123"/>
        <v>138710.2245701655</v>
      </c>
      <c r="T2617" s="21">
        <f t="shared" si="124"/>
        <v>26354.942668331445</v>
      </c>
      <c r="U2617" s="19">
        <v>0</v>
      </c>
      <c r="V2617" s="21">
        <f t="shared" si="125"/>
        <v>165065.16723849694</v>
      </c>
    </row>
    <row r="2618" spans="1:22" x14ac:dyDescent="0.3">
      <c r="A2618" s="7" t="s">
        <v>145</v>
      </c>
      <c r="B2618" s="7">
        <v>6</v>
      </c>
      <c r="C2618" s="8" t="s">
        <v>186</v>
      </c>
      <c r="D2618" s="7" t="s">
        <v>904</v>
      </c>
      <c r="E2618" s="7" t="s">
        <v>121</v>
      </c>
      <c r="F2618" s="8" t="s">
        <v>905</v>
      </c>
      <c r="G2618" s="7" t="s">
        <v>16</v>
      </c>
      <c r="H2618" s="9">
        <v>756.21079999999995</v>
      </c>
      <c r="I2618" s="9">
        <v>2.0897000000000001</v>
      </c>
      <c r="J2618" s="9">
        <v>2.0567000000000002</v>
      </c>
      <c r="K2618" s="10">
        <v>0.98420825955878843</v>
      </c>
      <c r="L2618" s="9">
        <v>24.39</v>
      </c>
      <c r="M2618" s="19">
        <f>H2618*INDEX('Pliegos Tarifarios (Las Condes)'!$B:$B,MATCH($B2618,'Pliegos Tarifarios (Las Condes)'!$A:$A,0))</f>
        <v>89866.579050399989</v>
      </c>
      <c r="N2618" s="19">
        <f>I2618*INDEX('Pliegos Tarifarios (Las Condes)'!$C:$C,MATCH($B2618,'Pliegos Tarifarios (Las Condes)'!$A:$A,0))</f>
        <v>7231.5217835000003</v>
      </c>
      <c r="O2618" s="19">
        <f>J2618*INDEX('Pliegos Tarifarios (Las Condes)'!$D:$D,MATCH($B2618,'Pliegos Tarifarios (Las Condes)'!$A:$A,0))</f>
        <v>29132.186794300003</v>
      </c>
      <c r="P2618" s="19">
        <f>H2618*INDEX('Pliegos Tarifarios (Las Condes)'!$E:$E,MATCH($B2618,'Pliegos Tarifarios (Las Condes)'!$A:$A,0))</f>
        <v>9779.3180656000004</v>
      </c>
      <c r="Q2618" s="19" cm="1">
        <f t="array" ref="Q2618">H2618*_xlfn.IFS(H2618&lt;=350,INDEX('Pliegos Tarifarios (Las Condes)'!$F:$F,MATCH($B2618,'Pliegos Tarifarios (Las Condes)'!$A:$A,0)),H2618&lt;=500,INDEX('Pliegos Tarifarios (Las Condes)'!$G:$G,MATCH($B2618,'Pliegos Tarifarios (Las Condes)'!$A:$A,0)),H2618&lt;=1000,INDEX('Pliegos Tarifarios (Las Condes)'!$H:$H,MATCH($B2618,'Pliegos Tarifarios (Las Condes)'!$A:$A,0)),H2618&lt;=5000,INDEX('Pliegos Tarifarios (Las Condes)'!$I:$I,MATCH($B2618,'Pliegos Tarifarios (Las Condes)'!$A:$A,0)),H2618&gt;5000,INDEX('Pliegos Tarifarios (Las Condes)'!$J:$J,MATCH($B2618,'Pliegos Tarifarios (Las Condes)'!$A:$A,0)))/1.19</f>
        <v>1773.6002880672272</v>
      </c>
      <c r="R2618" s="19">
        <f>INDEX('Pliegos Tarifarios (Las Condes)'!$K:$K,MATCH($B2618,'Pliegos Tarifarios (Las Condes)'!$A:$A,0))</f>
        <v>724.74800000000005</v>
      </c>
      <c r="S2618" s="21">
        <f t="shared" si="123"/>
        <v>138507.95398186721</v>
      </c>
      <c r="T2618" s="21">
        <f t="shared" si="124"/>
        <v>26316.511256554768</v>
      </c>
      <c r="U2618" s="19">
        <v>0</v>
      </c>
      <c r="V2618" s="21">
        <f t="shared" si="125"/>
        <v>164824.46523842198</v>
      </c>
    </row>
    <row r="2619" spans="1:22" x14ac:dyDescent="0.3">
      <c r="A2619" s="7" t="s">
        <v>145</v>
      </c>
      <c r="B2619" s="7">
        <v>6</v>
      </c>
      <c r="C2619" s="8" t="s">
        <v>186</v>
      </c>
      <c r="D2619" s="7" t="s">
        <v>906</v>
      </c>
      <c r="E2619" s="7" t="s">
        <v>121</v>
      </c>
      <c r="F2619" s="8" t="s">
        <v>907</v>
      </c>
      <c r="G2619" s="7" t="s">
        <v>16</v>
      </c>
      <c r="H2619" s="9">
        <v>754.87620000000004</v>
      </c>
      <c r="I2619" s="9">
        <v>2.1063999999999998</v>
      </c>
      <c r="J2619" s="9">
        <v>2.0745</v>
      </c>
      <c r="K2619" s="10">
        <v>0.98485567793391582</v>
      </c>
      <c r="L2619" s="9">
        <v>24.35</v>
      </c>
      <c r="M2619" s="19">
        <f>H2619*INDEX('Pliegos Tarifarios (Las Condes)'!$B:$B,MATCH($B2619,'Pliegos Tarifarios (Las Condes)'!$A:$A,0))</f>
        <v>89707.977855599995</v>
      </c>
      <c r="N2619" s="19">
        <f>I2619*INDEX('Pliegos Tarifarios (Las Condes)'!$C:$C,MATCH($B2619,'Pliegos Tarifarios (Las Condes)'!$A:$A,0))</f>
        <v>7289.3130519999986</v>
      </c>
      <c r="O2619" s="19">
        <f>J2619*INDEX('Pliegos Tarifarios (Las Condes)'!$D:$D,MATCH($B2619,'Pliegos Tarifarios (Las Condes)'!$A:$A,0))</f>
        <v>29384.315410499999</v>
      </c>
      <c r="P2619" s="19">
        <f>H2619*INDEX('Pliegos Tarifarios (Las Condes)'!$E:$E,MATCH($B2619,'Pliegos Tarifarios (Las Condes)'!$A:$A,0))</f>
        <v>9762.0590184000012</v>
      </c>
      <c r="Q2619" s="19" cm="1">
        <f t="array" ref="Q2619">H2619*_xlfn.IFS(H2619&lt;=350,INDEX('Pliegos Tarifarios (Las Condes)'!$F:$F,MATCH($B2619,'Pliegos Tarifarios (Las Condes)'!$A:$A,0)),H2619&lt;=500,INDEX('Pliegos Tarifarios (Las Condes)'!$G:$G,MATCH($B2619,'Pliegos Tarifarios (Las Condes)'!$A:$A,0)),H2619&lt;=1000,INDEX('Pliegos Tarifarios (Las Condes)'!$H:$H,MATCH($B2619,'Pliegos Tarifarios (Las Condes)'!$A:$A,0)),H2619&lt;=5000,INDEX('Pliegos Tarifarios (Las Condes)'!$I:$I,MATCH($B2619,'Pliegos Tarifarios (Las Condes)'!$A:$A,0)),H2619&gt;5000,INDEX('Pliegos Tarifarios (Las Condes)'!$J:$J,MATCH($B2619,'Pliegos Tarifarios (Las Condes)'!$A:$A,0)))/1.19</f>
        <v>1770.4701463865551</v>
      </c>
      <c r="R2619" s="19">
        <f>INDEX('Pliegos Tarifarios (Las Condes)'!$K:$K,MATCH($B2619,'Pliegos Tarifarios (Las Condes)'!$A:$A,0))</f>
        <v>724.74800000000005</v>
      </c>
      <c r="S2619" s="21">
        <f t="shared" si="123"/>
        <v>138638.88348288654</v>
      </c>
      <c r="T2619" s="21">
        <f t="shared" si="124"/>
        <v>26341.387861748441</v>
      </c>
      <c r="U2619" s="19">
        <v>0</v>
      </c>
      <c r="V2619" s="21">
        <f t="shared" si="125"/>
        <v>164980.27134463497</v>
      </c>
    </row>
    <row r="2620" spans="1:22" x14ac:dyDescent="0.3">
      <c r="A2620" s="7" t="s">
        <v>145</v>
      </c>
      <c r="B2620" s="7">
        <v>6</v>
      </c>
      <c r="C2620" s="8" t="s">
        <v>186</v>
      </c>
      <c r="D2620" s="7" t="s">
        <v>908</v>
      </c>
      <c r="E2620" s="7" t="s">
        <v>121</v>
      </c>
      <c r="F2620" s="8" t="s">
        <v>909</v>
      </c>
      <c r="G2620" s="7" t="s">
        <v>16</v>
      </c>
      <c r="H2620" s="9">
        <v>756.35919999999999</v>
      </c>
      <c r="I2620" s="9">
        <v>2.0977000000000001</v>
      </c>
      <c r="J2620" s="9">
        <v>2.0588000000000002</v>
      </c>
      <c r="K2620" s="10">
        <v>0.98145588024979746</v>
      </c>
      <c r="L2620" s="9">
        <v>24.4</v>
      </c>
      <c r="M2620" s="19">
        <f>H2620*INDEX('Pliegos Tarifarios (Las Condes)'!$B:$B,MATCH($B2620,'Pliegos Tarifarios (Las Condes)'!$A:$A,0))</f>
        <v>89884.214609599992</v>
      </c>
      <c r="N2620" s="19">
        <f>I2620*INDEX('Pliegos Tarifarios (Las Condes)'!$C:$C,MATCH($B2620,'Pliegos Tarifarios (Las Condes)'!$A:$A,0))</f>
        <v>7259.2062235000003</v>
      </c>
      <c r="O2620" s="19">
        <f>J2620*INDEX('Pliegos Tarifarios (Las Condes)'!$D:$D,MATCH($B2620,'Pliegos Tarifarios (Las Condes)'!$A:$A,0))</f>
        <v>29161.932305200004</v>
      </c>
      <c r="P2620" s="19">
        <f>H2620*INDEX('Pliegos Tarifarios (Las Condes)'!$E:$E,MATCH($B2620,'Pliegos Tarifarios (Las Condes)'!$A:$A,0))</f>
        <v>9781.2371743999993</v>
      </c>
      <c r="Q2620" s="19" cm="1">
        <f t="array" ref="Q2620">H2620*_xlfn.IFS(H2620&lt;=350,INDEX('Pliegos Tarifarios (Las Condes)'!$F:$F,MATCH($B2620,'Pliegos Tarifarios (Las Condes)'!$A:$A,0)),H2620&lt;=500,INDEX('Pliegos Tarifarios (Las Condes)'!$G:$G,MATCH($B2620,'Pliegos Tarifarios (Las Condes)'!$A:$A,0)),H2620&lt;=1000,INDEX('Pliegos Tarifarios (Las Condes)'!$H:$H,MATCH($B2620,'Pliegos Tarifarios (Las Condes)'!$A:$A,0)),H2620&lt;=5000,INDEX('Pliegos Tarifarios (Las Condes)'!$I:$I,MATCH($B2620,'Pliegos Tarifarios (Las Condes)'!$A:$A,0)),H2620&gt;5000,INDEX('Pliegos Tarifarios (Las Condes)'!$J:$J,MATCH($B2620,'Pliegos Tarifarios (Las Condes)'!$A:$A,0)))/1.19</f>
        <v>1773.9483421848743</v>
      </c>
      <c r="R2620" s="19">
        <f>INDEX('Pliegos Tarifarios (Las Condes)'!$K:$K,MATCH($B2620,'Pliegos Tarifarios (Las Condes)'!$A:$A,0))</f>
        <v>724.74800000000005</v>
      </c>
      <c r="S2620" s="21">
        <f t="shared" si="123"/>
        <v>138585.2866548849</v>
      </c>
      <c r="T2620" s="21">
        <f t="shared" si="124"/>
        <v>26331.20446442813</v>
      </c>
      <c r="U2620" s="19">
        <v>0</v>
      </c>
      <c r="V2620" s="21">
        <f t="shared" si="125"/>
        <v>164916.49111931302</v>
      </c>
    </row>
    <row r="2621" spans="1:22" x14ac:dyDescent="0.3">
      <c r="A2621" s="7" t="s">
        <v>145</v>
      </c>
      <c r="B2621" s="7">
        <v>6</v>
      </c>
      <c r="C2621" s="8" t="s">
        <v>186</v>
      </c>
      <c r="D2621" s="7" t="s">
        <v>910</v>
      </c>
      <c r="E2621" s="7" t="s">
        <v>121</v>
      </c>
      <c r="F2621" s="8" t="s">
        <v>911</v>
      </c>
      <c r="G2621" s="7" t="s">
        <v>16</v>
      </c>
      <c r="H2621" s="9">
        <v>753.4271</v>
      </c>
      <c r="I2621" s="9">
        <v>2.1463999999999999</v>
      </c>
      <c r="J2621" s="9">
        <v>2.0611000000000002</v>
      </c>
      <c r="K2621" s="10">
        <v>0.96025903838986226</v>
      </c>
      <c r="L2621" s="9">
        <v>24.3</v>
      </c>
      <c r="M2621" s="19">
        <f>H2621*INDEX('Pliegos Tarifarios (Las Condes)'!$B:$B,MATCH($B2621,'Pliegos Tarifarios (Las Condes)'!$A:$A,0))</f>
        <v>89535.769709799992</v>
      </c>
      <c r="N2621" s="19">
        <f>I2621*INDEX('Pliegos Tarifarios (Las Condes)'!$C:$C,MATCH($B2621,'Pliegos Tarifarios (Las Condes)'!$A:$A,0))</f>
        <v>7427.7352519999995</v>
      </c>
      <c r="O2621" s="19">
        <f>J2621*INDEX('Pliegos Tarifarios (Las Condes)'!$D:$D,MATCH($B2621,'Pliegos Tarifarios (Las Condes)'!$A:$A,0))</f>
        <v>29194.510721900002</v>
      </c>
      <c r="P2621" s="19">
        <f>H2621*INDEX('Pliegos Tarifarios (Las Condes)'!$E:$E,MATCH($B2621,'Pliegos Tarifarios (Las Condes)'!$A:$A,0))</f>
        <v>9743.3192572000007</v>
      </c>
      <c r="Q2621" s="19" cm="1">
        <f t="array" ref="Q2621">H2621*_xlfn.IFS(H2621&lt;=350,INDEX('Pliegos Tarifarios (Las Condes)'!$F:$F,MATCH($B2621,'Pliegos Tarifarios (Las Condes)'!$A:$A,0)),H2621&lt;=500,INDEX('Pliegos Tarifarios (Las Condes)'!$G:$G,MATCH($B2621,'Pliegos Tarifarios (Las Condes)'!$A:$A,0)),H2621&lt;=1000,INDEX('Pliegos Tarifarios (Las Condes)'!$H:$H,MATCH($B2621,'Pliegos Tarifarios (Las Condes)'!$A:$A,0)),H2621&lt;=5000,INDEX('Pliegos Tarifarios (Las Condes)'!$I:$I,MATCH($B2621,'Pliegos Tarifarios (Las Condes)'!$A:$A,0)),H2621&gt;5000,INDEX('Pliegos Tarifarios (Las Condes)'!$J:$J,MATCH($B2621,'Pliegos Tarifarios (Las Condes)'!$A:$A,0)))/1.19</f>
        <v>1767.0714589075633</v>
      </c>
      <c r="R2621" s="19">
        <f>INDEX('Pliegos Tarifarios (Las Condes)'!$K:$K,MATCH($B2621,'Pliegos Tarifarios (Las Condes)'!$A:$A,0))</f>
        <v>724.74800000000005</v>
      </c>
      <c r="S2621" s="21">
        <f t="shared" si="123"/>
        <v>138393.15439980756</v>
      </c>
      <c r="T2621" s="21">
        <f t="shared" si="124"/>
        <v>26294.699335963436</v>
      </c>
      <c r="U2621" s="19">
        <v>0</v>
      </c>
      <c r="V2621" s="21">
        <f t="shared" si="125"/>
        <v>164687.853735771</v>
      </c>
    </row>
    <row r="2622" spans="1:22" x14ac:dyDescent="0.3">
      <c r="A2622" s="7" t="s">
        <v>145</v>
      </c>
      <c r="B2622" s="7">
        <v>6</v>
      </c>
      <c r="C2622" s="8" t="s">
        <v>186</v>
      </c>
      <c r="D2622" s="7" t="s">
        <v>912</v>
      </c>
      <c r="E2622" s="7" t="s">
        <v>121</v>
      </c>
      <c r="F2622" s="8" t="s">
        <v>913</v>
      </c>
      <c r="G2622" s="7" t="s">
        <v>16</v>
      </c>
      <c r="H2622" s="9">
        <v>755.4366</v>
      </c>
      <c r="I2622" s="9">
        <v>2.1211000000000002</v>
      </c>
      <c r="J2622" s="9">
        <v>2.0396000000000001</v>
      </c>
      <c r="K2622" s="10">
        <v>0.9615765404742822</v>
      </c>
      <c r="L2622" s="9">
        <v>24.37</v>
      </c>
      <c r="M2622" s="19">
        <f>H2622*INDEX('Pliegos Tarifarios (Las Condes)'!$B:$B,MATCH($B2622,'Pliegos Tarifarios (Las Condes)'!$A:$A,0))</f>
        <v>89774.574670799993</v>
      </c>
      <c r="N2622" s="19">
        <f>I2622*INDEX('Pliegos Tarifarios (Las Condes)'!$C:$C,MATCH($B2622,'Pliegos Tarifarios (Las Condes)'!$A:$A,0))</f>
        <v>7340.1832105000003</v>
      </c>
      <c r="O2622" s="19">
        <f>J2622*INDEX('Pliegos Tarifarios (Las Condes)'!$D:$D,MATCH($B2622,'Pliegos Tarifarios (Las Condes)'!$A:$A,0))</f>
        <v>28889.973348400003</v>
      </c>
      <c r="P2622" s="19">
        <f>H2622*INDEX('Pliegos Tarifarios (Las Condes)'!$E:$E,MATCH($B2622,'Pliegos Tarifarios (Las Condes)'!$A:$A,0))</f>
        <v>9769.3061111999996</v>
      </c>
      <c r="Q2622" s="19" cm="1">
        <f t="array" ref="Q2622">H2622*_xlfn.IFS(H2622&lt;=350,INDEX('Pliegos Tarifarios (Las Condes)'!$F:$F,MATCH($B2622,'Pliegos Tarifarios (Las Condes)'!$A:$A,0)),H2622&lt;=500,INDEX('Pliegos Tarifarios (Las Condes)'!$G:$G,MATCH($B2622,'Pliegos Tarifarios (Las Condes)'!$A:$A,0)),H2622&lt;=1000,INDEX('Pliegos Tarifarios (Las Condes)'!$H:$H,MATCH($B2622,'Pliegos Tarifarios (Las Condes)'!$A:$A,0)),H2622&lt;=5000,INDEX('Pliegos Tarifarios (Las Condes)'!$I:$I,MATCH($B2622,'Pliegos Tarifarios (Las Condes)'!$A:$A,0)),H2622&gt;5000,INDEX('Pliegos Tarifarios (Las Condes)'!$J:$J,MATCH($B2622,'Pliegos Tarifarios (Las Condes)'!$A:$A,0)))/1.19</f>
        <v>1771.7844963025216</v>
      </c>
      <c r="R2622" s="19">
        <f>INDEX('Pliegos Tarifarios (Las Condes)'!$K:$K,MATCH($B2622,'Pliegos Tarifarios (Las Condes)'!$A:$A,0))</f>
        <v>724.74800000000005</v>
      </c>
      <c r="S2622" s="21">
        <f t="shared" si="123"/>
        <v>138270.56983720249</v>
      </c>
      <c r="T2622" s="21">
        <f t="shared" si="124"/>
        <v>26271.408269068474</v>
      </c>
      <c r="U2622" s="19">
        <v>0</v>
      </c>
      <c r="V2622" s="21">
        <f t="shared" si="125"/>
        <v>164541.97810627095</v>
      </c>
    </row>
    <row r="2623" spans="1:22" x14ac:dyDescent="0.3">
      <c r="A2623" s="7" t="s">
        <v>145</v>
      </c>
      <c r="B2623" s="7">
        <v>6</v>
      </c>
      <c r="C2623" s="8" t="s">
        <v>186</v>
      </c>
      <c r="D2623" s="7" t="s">
        <v>914</v>
      </c>
      <c r="E2623" s="7" t="s">
        <v>121</v>
      </c>
      <c r="F2623" s="8" t="s">
        <v>915</v>
      </c>
      <c r="G2623" s="7" t="s">
        <v>16</v>
      </c>
      <c r="H2623" s="9">
        <v>755.12049999999999</v>
      </c>
      <c r="I2623" s="9">
        <v>2.1295999999999999</v>
      </c>
      <c r="J2623" s="9">
        <v>2.1295999999999999</v>
      </c>
      <c r="K2623" s="10">
        <v>1</v>
      </c>
      <c r="L2623" s="9">
        <v>24.36</v>
      </c>
      <c r="M2623" s="19">
        <f>H2623*INDEX('Pliegos Tarifarios (Las Condes)'!$B:$B,MATCH($B2623,'Pliegos Tarifarios (Las Condes)'!$A:$A,0))</f>
        <v>89737.009978999995</v>
      </c>
      <c r="N2623" s="19">
        <f>I2623*INDEX('Pliegos Tarifarios (Las Condes)'!$C:$C,MATCH($B2623,'Pliegos Tarifarios (Las Condes)'!$A:$A,0))</f>
        <v>7369.5979279999992</v>
      </c>
      <c r="O2623" s="19">
        <f>J2623*INDEX('Pliegos Tarifarios (Las Condes)'!$D:$D,MATCH($B2623,'Pliegos Tarifarios (Las Condes)'!$A:$A,0))</f>
        <v>30164.780958399999</v>
      </c>
      <c r="P2623" s="19">
        <f>H2623*INDEX('Pliegos Tarifarios (Las Condes)'!$E:$E,MATCH($B2623,'Pliegos Tarifarios (Las Condes)'!$A:$A,0))</f>
        <v>9765.2183060000007</v>
      </c>
      <c r="Q2623" s="19" cm="1">
        <f t="array" ref="Q2623">H2623*_xlfn.IFS(H2623&lt;=350,INDEX('Pliegos Tarifarios (Las Condes)'!$F:$F,MATCH($B2623,'Pliegos Tarifarios (Las Condes)'!$A:$A,0)),H2623&lt;=500,INDEX('Pliegos Tarifarios (Las Condes)'!$G:$G,MATCH($B2623,'Pliegos Tarifarios (Las Condes)'!$A:$A,0)),H2623&lt;=1000,INDEX('Pliegos Tarifarios (Las Condes)'!$H:$H,MATCH($B2623,'Pliegos Tarifarios (Las Condes)'!$A:$A,0)),H2623&lt;=5000,INDEX('Pliegos Tarifarios (Las Condes)'!$I:$I,MATCH($B2623,'Pliegos Tarifarios (Las Condes)'!$A:$A,0)),H2623&gt;5000,INDEX('Pliegos Tarifarios (Las Condes)'!$J:$J,MATCH($B2623,'Pliegos Tarifarios (Las Condes)'!$A:$A,0)))/1.19</f>
        <v>1771.0431222689078</v>
      </c>
      <c r="R2623" s="19">
        <f>INDEX('Pliegos Tarifarios (Las Condes)'!$K:$K,MATCH($B2623,'Pliegos Tarifarios (Las Condes)'!$A:$A,0))</f>
        <v>724.74800000000005</v>
      </c>
      <c r="S2623" s="21">
        <f t="shared" si="123"/>
        <v>139532.3982936689</v>
      </c>
      <c r="T2623" s="21">
        <f t="shared" si="124"/>
        <v>26511.15567579709</v>
      </c>
      <c r="U2623" s="19">
        <v>0</v>
      </c>
      <c r="V2623" s="21">
        <f t="shared" si="125"/>
        <v>166043.55396946598</v>
      </c>
    </row>
    <row r="2624" spans="1:22" x14ac:dyDescent="0.3">
      <c r="A2624" s="7" t="s">
        <v>145</v>
      </c>
      <c r="B2624" s="7">
        <v>6</v>
      </c>
      <c r="C2624" s="8" t="s">
        <v>186</v>
      </c>
      <c r="D2624" s="7" t="s">
        <v>916</v>
      </c>
      <c r="E2624" s="7" t="s">
        <v>121</v>
      </c>
      <c r="F2624" s="8" t="s">
        <v>917</v>
      </c>
      <c r="G2624" s="7" t="s">
        <v>16</v>
      </c>
      <c r="H2624" s="9">
        <v>755.65239999999994</v>
      </c>
      <c r="I2624" s="9">
        <v>2.1101000000000001</v>
      </c>
      <c r="J2624" s="9">
        <v>2.0962999999999998</v>
      </c>
      <c r="K2624" s="10">
        <v>0.99346002559120405</v>
      </c>
      <c r="L2624" s="9">
        <v>24.38</v>
      </c>
      <c r="M2624" s="19">
        <f>H2624*INDEX('Pliegos Tarifarios (Las Condes)'!$B:$B,MATCH($B2624,'Pliegos Tarifarios (Las Condes)'!$A:$A,0))</f>
        <v>89800.219911199994</v>
      </c>
      <c r="N2624" s="19">
        <f>I2624*INDEX('Pliegos Tarifarios (Las Condes)'!$C:$C,MATCH($B2624,'Pliegos Tarifarios (Las Condes)'!$A:$A,0))</f>
        <v>7302.1171054999995</v>
      </c>
      <c r="O2624" s="19">
        <f>J2624*INDEX('Pliegos Tarifarios (Las Condes)'!$D:$D,MATCH($B2624,'Pliegos Tarifarios (Las Condes)'!$A:$A,0))</f>
        <v>29693.102142699998</v>
      </c>
      <c r="P2624" s="19">
        <f>H2624*INDEX('Pliegos Tarifarios (Las Condes)'!$E:$E,MATCH($B2624,'Pliegos Tarifarios (Las Condes)'!$A:$A,0))</f>
        <v>9772.0968367999994</v>
      </c>
      <c r="Q2624" s="19" cm="1">
        <f t="array" ref="Q2624">H2624*_xlfn.IFS(H2624&lt;=350,INDEX('Pliegos Tarifarios (Las Condes)'!$F:$F,MATCH($B2624,'Pliegos Tarifarios (Las Condes)'!$A:$A,0)),H2624&lt;=500,INDEX('Pliegos Tarifarios (Las Condes)'!$G:$G,MATCH($B2624,'Pliegos Tarifarios (Las Condes)'!$A:$A,0)),H2624&lt;=1000,INDEX('Pliegos Tarifarios (Las Condes)'!$H:$H,MATCH($B2624,'Pliegos Tarifarios (Las Condes)'!$A:$A,0)),H2624&lt;=5000,INDEX('Pliegos Tarifarios (Las Condes)'!$I:$I,MATCH($B2624,'Pliegos Tarifarios (Las Condes)'!$A:$A,0)),H2624&gt;5000,INDEX('Pliegos Tarifarios (Las Condes)'!$J:$J,MATCH($B2624,'Pliegos Tarifarios (Las Condes)'!$A:$A,0)))/1.19</f>
        <v>1772.2906289075631</v>
      </c>
      <c r="R2624" s="19">
        <f>INDEX('Pliegos Tarifarios (Las Condes)'!$K:$K,MATCH($B2624,'Pliegos Tarifarios (Las Condes)'!$A:$A,0))</f>
        <v>724.74800000000005</v>
      </c>
      <c r="S2624" s="21">
        <f t="shared" si="123"/>
        <v>139064.57462510755</v>
      </c>
      <c r="T2624" s="21">
        <f t="shared" si="124"/>
        <v>26422.269178770435</v>
      </c>
      <c r="U2624" s="19">
        <v>0</v>
      </c>
      <c r="V2624" s="21">
        <f t="shared" si="125"/>
        <v>165486.84380387797</v>
      </c>
    </row>
    <row r="2625" spans="1:22" x14ac:dyDescent="0.3">
      <c r="A2625" s="7" t="s">
        <v>145</v>
      </c>
      <c r="B2625" s="7">
        <v>6</v>
      </c>
      <c r="C2625" s="8" t="s">
        <v>186</v>
      </c>
      <c r="D2625" s="7" t="s">
        <v>918</v>
      </c>
      <c r="E2625" s="7" t="s">
        <v>121</v>
      </c>
      <c r="F2625" s="8" t="s">
        <v>919</v>
      </c>
      <c r="G2625" s="7" t="s">
        <v>16</v>
      </c>
      <c r="H2625" s="9">
        <v>754.08879999999999</v>
      </c>
      <c r="I2625" s="9">
        <v>2.2061999999999999</v>
      </c>
      <c r="J2625" s="9">
        <v>2.0739999999999998</v>
      </c>
      <c r="K2625" s="10">
        <v>0.94007796210678995</v>
      </c>
      <c r="L2625" s="9">
        <v>24.33</v>
      </c>
      <c r="M2625" s="19">
        <f>H2625*INDEX('Pliegos Tarifarios (Las Condes)'!$B:$B,MATCH($B2625,'Pliegos Tarifarios (Las Condes)'!$A:$A,0))</f>
        <v>89614.404814399997</v>
      </c>
      <c r="N2625" s="19">
        <f>I2625*INDEX('Pliegos Tarifarios (Las Condes)'!$C:$C,MATCH($B2625,'Pliegos Tarifarios (Las Condes)'!$A:$A,0))</f>
        <v>7634.6764409999996</v>
      </c>
      <c r="O2625" s="19">
        <f>J2625*INDEX('Pliegos Tarifarios (Las Condes)'!$D:$D,MATCH($B2625,'Pliegos Tarifarios (Las Condes)'!$A:$A,0))</f>
        <v>29377.233145999999</v>
      </c>
      <c r="P2625" s="19">
        <f>H2625*INDEX('Pliegos Tarifarios (Las Condes)'!$E:$E,MATCH($B2625,'Pliegos Tarifarios (Las Condes)'!$A:$A,0))</f>
        <v>9751.8763615999997</v>
      </c>
      <c r="Q2625" s="19" cm="1">
        <f t="array" ref="Q2625">H2625*_xlfn.IFS(H2625&lt;=350,INDEX('Pliegos Tarifarios (Las Condes)'!$F:$F,MATCH($B2625,'Pliegos Tarifarios (Las Condes)'!$A:$A,0)),H2625&lt;=500,INDEX('Pliegos Tarifarios (Las Condes)'!$G:$G,MATCH($B2625,'Pliegos Tarifarios (Las Condes)'!$A:$A,0)),H2625&lt;=1000,INDEX('Pliegos Tarifarios (Las Condes)'!$H:$H,MATCH($B2625,'Pliegos Tarifarios (Las Condes)'!$A:$A,0)),H2625&lt;=5000,INDEX('Pliegos Tarifarios (Las Condes)'!$I:$I,MATCH($B2625,'Pliegos Tarifarios (Las Condes)'!$A:$A,0)),H2625&gt;5000,INDEX('Pliegos Tarifarios (Las Condes)'!$J:$J,MATCH($B2625,'Pliegos Tarifarios (Las Condes)'!$A:$A,0)))/1.19</f>
        <v>1768.6233956302526</v>
      </c>
      <c r="R2625" s="19">
        <f>INDEX('Pliegos Tarifarios (Las Condes)'!$K:$K,MATCH($B2625,'Pliegos Tarifarios (Las Condes)'!$A:$A,0))</f>
        <v>724.74800000000005</v>
      </c>
      <c r="S2625" s="21">
        <f t="shared" si="123"/>
        <v>138871.56215863023</v>
      </c>
      <c r="T2625" s="21">
        <f t="shared" si="124"/>
        <v>26385.596810139745</v>
      </c>
      <c r="U2625" s="19">
        <v>0</v>
      </c>
      <c r="V2625" s="21">
        <f t="shared" si="125"/>
        <v>165257.15896876997</v>
      </c>
    </row>
    <row r="2626" spans="1:22" x14ac:dyDescent="0.3">
      <c r="A2626" s="7" t="s">
        <v>145</v>
      </c>
      <c r="B2626" s="7">
        <v>6</v>
      </c>
      <c r="C2626" s="8" t="s">
        <v>186</v>
      </c>
      <c r="D2626" s="7" t="s">
        <v>920</v>
      </c>
      <c r="E2626" s="7" t="s">
        <v>121</v>
      </c>
      <c r="F2626" s="8" t="s">
        <v>921</v>
      </c>
      <c r="G2626" s="7" t="s">
        <v>16</v>
      </c>
      <c r="H2626" s="9">
        <v>756.98220000000003</v>
      </c>
      <c r="I2626" s="9">
        <v>2.1339999999999999</v>
      </c>
      <c r="J2626" s="9">
        <v>2.1339999999999999</v>
      </c>
      <c r="K2626" s="10">
        <v>1</v>
      </c>
      <c r="L2626" s="9">
        <v>24.42</v>
      </c>
      <c r="M2626" s="19">
        <f>H2626*INDEX('Pliegos Tarifarios (Las Condes)'!$B:$B,MATCH($B2626,'Pliegos Tarifarios (Las Condes)'!$A:$A,0))</f>
        <v>89958.250683599996</v>
      </c>
      <c r="N2626" s="19">
        <f>I2626*INDEX('Pliegos Tarifarios (Las Condes)'!$C:$C,MATCH($B2626,'Pliegos Tarifarios (Las Condes)'!$A:$A,0))</f>
        <v>7384.8243699999994</v>
      </c>
      <c r="O2626" s="19">
        <f>J2626*INDEX('Pliegos Tarifarios (Las Condes)'!$D:$D,MATCH($B2626,'Pliegos Tarifarios (Las Condes)'!$A:$A,0))</f>
        <v>30227.104886000001</v>
      </c>
      <c r="P2626" s="19">
        <f>H2626*INDEX('Pliegos Tarifarios (Las Condes)'!$E:$E,MATCH($B2626,'Pliegos Tarifarios (Las Condes)'!$A:$A,0))</f>
        <v>9789.2938104000004</v>
      </c>
      <c r="Q2626" s="19" cm="1">
        <f t="array" ref="Q2626">H2626*_xlfn.IFS(H2626&lt;=350,INDEX('Pliegos Tarifarios (Las Condes)'!$F:$F,MATCH($B2626,'Pliegos Tarifarios (Las Condes)'!$A:$A,0)),H2626&lt;=500,INDEX('Pliegos Tarifarios (Las Condes)'!$G:$G,MATCH($B2626,'Pliegos Tarifarios (Las Condes)'!$A:$A,0)),H2626&lt;=1000,INDEX('Pliegos Tarifarios (Las Condes)'!$H:$H,MATCH($B2626,'Pliegos Tarifarios (Las Condes)'!$A:$A,0)),H2626&lt;=5000,INDEX('Pliegos Tarifarios (Las Condes)'!$I:$I,MATCH($B2626,'Pliegos Tarifarios (Las Condes)'!$A:$A,0)),H2626&gt;5000,INDEX('Pliegos Tarifarios (Las Condes)'!$J:$J,MATCH($B2626,'Pliegos Tarifarios (Las Condes)'!$A:$A,0)))/1.19</f>
        <v>1775.4095127731096</v>
      </c>
      <c r="R2626" s="19">
        <f>INDEX('Pliegos Tarifarios (Las Condes)'!$K:$K,MATCH($B2626,'Pliegos Tarifarios (Las Condes)'!$A:$A,0))</f>
        <v>724.74800000000005</v>
      </c>
      <c r="S2626" s="21">
        <f t="shared" si="123"/>
        <v>139859.63126277309</v>
      </c>
      <c r="T2626" s="21">
        <f t="shared" si="124"/>
        <v>26573.329939926887</v>
      </c>
      <c r="U2626" s="19">
        <v>0</v>
      </c>
      <c r="V2626" s="21">
        <f t="shared" si="125"/>
        <v>166432.96120269998</v>
      </c>
    </row>
    <row r="2627" spans="1:22" x14ac:dyDescent="0.3">
      <c r="A2627" s="7" t="s">
        <v>145</v>
      </c>
      <c r="B2627" s="7">
        <v>6</v>
      </c>
      <c r="C2627" s="8" t="s">
        <v>186</v>
      </c>
      <c r="D2627" s="7" t="s">
        <v>922</v>
      </c>
      <c r="E2627" s="7" t="s">
        <v>121</v>
      </c>
      <c r="F2627" s="8" t="s">
        <v>923</v>
      </c>
      <c r="G2627" s="7" t="s">
        <v>16</v>
      </c>
      <c r="H2627" s="9">
        <v>755.48050000000001</v>
      </c>
      <c r="I2627" s="9">
        <v>2.1677</v>
      </c>
      <c r="J2627" s="9">
        <v>2.0430000000000001</v>
      </c>
      <c r="K2627" s="10">
        <v>0.94247358951884497</v>
      </c>
      <c r="L2627" s="9">
        <v>24.37</v>
      </c>
      <c r="M2627" s="19">
        <f>H2627*INDEX('Pliegos Tarifarios (Las Condes)'!$B:$B,MATCH($B2627,'Pliegos Tarifarios (Las Condes)'!$A:$A,0))</f>
        <v>89779.791658999995</v>
      </c>
      <c r="N2627" s="19">
        <f>I2627*INDEX('Pliegos Tarifarios (Las Condes)'!$C:$C,MATCH($B2627,'Pliegos Tarifarios (Las Condes)'!$A:$A,0))</f>
        <v>7501.4450734999991</v>
      </c>
      <c r="O2627" s="19">
        <f>J2627*INDEX('Pliegos Tarifarios (Las Condes)'!$D:$D,MATCH($B2627,'Pliegos Tarifarios (Las Condes)'!$A:$A,0))</f>
        <v>28938.132747000003</v>
      </c>
      <c r="P2627" s="19">
        <f>H2627*INDEX('Pliegos Tarifarios (Las Condes)'!$E:$E,MATCH($B2627,'Pliegos Tarifarios (Las Condes)'!$A:$A,0))</f>
        <v>9769.8738260000009</v>
      </c>
      <c r="Q2627" s="19" cm="1">
        <f t="array" ref="Q2627">H2627*_xlfn.IFS(H2627&lt;=350,INDEX('Pliegos Tarifarios (Las Condes)'!$F:$F,MATCH($B2627,'Pliegos Tarifarios (Las Condes)'!$A:$A,0)),H2627&lt;=500,INDEX('Pliegos Tarifarios (Las Condes)'!$G:$G,MATCH($B2627,'Pliegos Tarifarios (Las Condes)'!$A:$A,0)),H2627&lt;=1000,INDEX('Pliegos Tarifarios (Las Condes)'!$H:$H,MATCH($B2627,'Pliegos Tarifarios (Las Condes)'!$A:$A,0)),H2627&lt;=5000,INDEX('Pliegos Tarifarios (Las Condes)'!$I:$I,MATCH($B2627,'Pliegos Tarifarios (Las Condes)'!$A:$A,0)),H2627&gt;5000,INDEX('Pliegos Tarifarios (Las Condes)'!$J:$J,MATCH($B2627,'Pliegos Tarifarios (Las Condes)'!$A:$A,0)))/1.19</f>
        <v>1771.8874584033617</v>
      </c>
      <c r="R2627" s="19">
        <f>INDEX('Pliegos Tarifarios (Las Condes)'!$K:$K,MATCH($B2627,'Pliegos Tarifarios (Las Condes)'!$A:$A,0))</f>
        <v>724.74800000000005</v>
      </c>
      <c r="S2627" s="21">
        <f t="shared" si="123"/>
        <v>138485.87876390334</v>
      </c>
      <c r="T2627" s="21">
        <f t="shared" si="124"/>
        <v>26312.316965141636</v>
      </c>
      <c r="U2627" s="19">
        <v>0</v>
      </c>
      <c r="V2627" s="21">
        <f t="shared" si="125"/>
        <v>164798.19572904496</v>
      </c>
    </row>
    <row r="2628" spans="1:22" x14ac:dyDescent="0.3">
      <c r="A2628" s="7" t="s">
        <v>145</v>
      </c>
      <c r="B2628" s="7">
        <v>6</v>
      </c>
      <c r="C2628" s="8" t="s">
        <v>186</v>
      </c>
      <c r="D2628" s="7" t="s">
        <v>924</v>
      </c>
      <c r="E2628" s="7" t="s">
        <v>121</v>
      </c>
      <c r="F2628" s="8" t="s">
        <v>925</v>
      </c>
      <c r="G2628" s="7" t="s">
        <v>16</v>
      </c>
      <c r="H2628" s="9">
        <v>752.52560000000005</v>
      </c>
      <c r="I2628" s="9">
        <v>2.1042999999999998</v>
      </c>
      <c r="J2628" s="9">
        <v>2.0973999999999999</v>
      </c>
      <c r="K2628" s="10">
        <v>0.99672099985743479</v>
      </c>
      <c r="L2628" s="9">
        <v>24.28</v>
      </c>
      <c r="M2628" s="19">
        <f>H2628*INDEX('Pliegos Tarifarios (Las Condes)'!$B:$B,MATCH($B2628,'Pliegos Tarifarios (Las Condes)'!$A:$A,0))</f>
        <v>89428.637252800007</v>
      </c>
      <c r="N2628" s="19">
        <f>I2628*INDEX('Pliegos Tarifarios (Las Condes)'!$C:$C,MATCH($B2628,'Pliegos Tarifarios (Las Condes)'!$A:$A,0))</f>
        <v>7282.0458864999991</v>
      </c>
      <c r="O2628" s="19">
        <f>J2628*INDEX('Pliegos Tarifarios (Las Condes)'!$D:$D,MATCH($B2628,'Pliegos Tarifarios (Las Condes)'!$A:$A,0))</f>
        <v>29708.6831246</v>
      </c>
      <c r="P2628" s="19">
        <f>H2628*INDEX('Pliegos Tarifarios (Las Condes)'!$E:$E,MATCH($B2628,'Pliegos Tarifarios (Las Condes)'!$A:$A,0))</f>
        <v>9731.6610592000015</v>
      </c>
      <c r="Q2628" s="19" cm="1">
        <f t="array" ref="Q2628">H2628*_xlfn.IFS(H2628&lt;=350,INDEX('Pliegos Tarifarios (Las Condes)'!$F:$F,MATCH($B2628,'Pliegos Tarifarios (Las Condes)'!$A:$A,0)),H2628&lt;=500,INDEX('Pliegos Tarifarios (Las Condes)'!$G:$G,MATCH($B2628,'Pliegos Tarifarios (Las Condes)'!$A:$A,0)),H2628&lt;=1000,INDEX('Pliegos Tarifarios (Las Condes)'!$H:$H,MATCH($B2628,'Pliegos Tarifarios (Las Condes)'!$A:$A,0)),H2628&lt;=5000,INDEX('Pliegos Tarifarios (Las Condes)'!$I:$I,MATCH($B2628,'Pliegos Tarifarios (Las Condes)'!$A:$A,0)),H2628&gt;5000,INDEX('Pliegos Tarifarios (Las Condes)'!$J:$J,MATCH($B2628,'Pliegos Tarifarios (Las Condes)'!$A:$A,0)))/1.19</f>
        <v>1764.9571005042021</v>
      </c>
      <c r="R2628" s="19">
        <f>INDEX('Pliegos Tarifarios (Las Condes)'!$K:$K,MATCH($B2628,'Pliegos Tarifarios (Las Condes)'!$A:$A,0))</f>
        <v>724.74800000000005</v>
      </c>
      <c r="S2628" s="21">
        <f t="shared" si="123"/>
        <v>138640.7324236042</v>
      </c>
      <c r="T2628" s="21">
        <f t="shared" si="124"/>
        <v>26341.739160484798</v>
      </c>
      <c r="U2628" s="19">
        <v>0</v>
      </c>
      <c r="V2628" s="21">
        <f t="shared" si="125"/>
        <v>164982.47158408901</v>
      </c>
    </row>
    <row r="2629" spans="1:22" x14ac:dyDescent="0.3">
      <c r="A2629" s="7" t="s">
        <v>145</v>
      </c>
      <c r="B2629" s="7">
        <v>6</v>
      </c>
      <c r="C2629" s="8" t="s">
        <v>186</v>
      </c>
      <c r="D2629" s="7" t="s">
        <v>926</v>
      </c>
      <c r="E2629" s="7" t="s">
        <v>121</v>
      </c>
      <c r="F2629" s="8" t="s">
        <v>927</v>
      </c>
      <c r="G2629" s="7" t="s">
        <v>16</v>
      </c>
      <c r="H2629" s="9">
        <v>754.53650000000005</v>
      </c>
      <c r="I2629" s="9">
        <v>2.0781999999999998</v>
      </c>
      <c r="J2629" s="9">
        <v>2.0497000000000001</v>
      </c>
      <c r="K2629" s="10">
        <v>0.98628620921951704</v>
      </c>
      <c r="L2629" s="9">
        <v>24.34</v>
      </c>
      <c r="M2629" s="19">
        <f>H2629*INDEX('Pliegos Tarifarios (Las Condes)'!$B:$B,MATCH($B2629,'Pliegos Tarifarios (Las Condes)'!$A:$A,0))</f>
        <v>89667.608586999995</v>
      </c>
      <c r="N2629" s="19">
        <f>I2629*INDEX('Pliegos Tarifarios (Las Condes)'!$C:$C,MATCH($B2629,'Pliegos Tarifarios (Las Condes)'!$A:$A,0))</f>
        <v>7191.7254009999988</v>
      </c>
      <c r="O2629" s="19">
        <f>J2629*INDEX('Pliegos Tarifarios (Las Condes)'!$D:$D,MATCH($B2629,'Pliegos Tarifarios (Las Condes)'!$A:$A,0))</f>
        <v>29033.0350913</v>
      </c>
      <c r="P2629" s="19">
        <f>H2629*INDEX('Pliegos Tarifarios (Las Condes)'!$E:$E,MATCH($B2629,'Pliegos Tarifarios (Las Condes)'!$A:$A,0))</f>
        <v>9757.6660180000017</v>
      </c>
      <c r="Q2629" s="19" cm="1">
        <f t="array" ref="Q2629">H2629*_xlfn.IFS(H2629&lt;=350,INDEX('Pliegos Tarifarios (Las Condes)'!$F:$F,MATCH($B2629,'Pliegos Tarifarios (Las Condes)'!$A:$A,0)),H2629&lt;=500,INDEX('Pliegos Tarifarios (Las Condes)'!$G:$G,MATCH($B2629,'Pliegos Tarifarios (Las Condes)'!$A:$A,0)),H2629&lt;=1000,INDEX('Pliegos Tarifarios (Las Condes)'!$H:$H,MATCH($B2629,'Pliegos Tarifarios (Las Condes)'!$A:$A,0)),H2629&lt;=5000,INDEX('Pliegos Tarifarios (Las Condes)'!$I:$I,MATCH($B2629,'Pliegos Tarifarios (Las Condes)'!$A:$A,0)),H2629&gt;5000,INDEX('Pliegos Tarifarios (Las Condes)'!$J:$J,MATCH($B2629,'Pliegos Tarifarios (Las Condes)'!$A:$A,0)))/1.19</f>
        <v>1769.6734214285718</v>
      </c>
      <c r="R2629" s="19">
        <f>INDEX('Pliegos Tarifarios (Las Condes)'!$K:$K,MATCH($B2629,'Pliegos Tarifarios (Las Condes)'!$A:$A,0))</f>
        <v>724.74800000000005</v>
      </c>
      <c r="S2629" s="21">
        <f t="shared" si="123"/>
        <v>138144.45651872855</v>
      </c>
      <c r="T2629" s="21">
        <f t="shared" si="124"/>
        <v>26247.446738558425</v>
      </c>
      <c r="U2629" s="19">
        <v>0</v>
      </c>
      <c r="V2629" s="21">
        <f t="shared" si="125"/>
        <v>164391.90325728696</v>
      </c>
    </row>
    <row r="2630" spans="1:22" x14ac:dyDescent="0.3">
      <c r="A2630" s="7" t="s">
        <v>145</v>
      </c>
      <c r="B2630" s="7">
        <v>6</v>
      </c>
      <c r="C2630" s="8" t="s">
        <v>186</v>
      </c>
      <c r="D2630" s="7" t="s">
        <v>928</v>
      </c>
      <c r="E2630" s="7" t="s">
        <v>121</v>
      </c>
      <c r="F2630" s="8" t="s">
        <v>929</v>
      </c>
      <c r="G2630" s="7" t="s">
        <v>16</v>
      </c>
      <c r="H2630" s="9">
        <v>753.08370000000002</v>
      </c>
      <c r="I2630" s="9">
        <v>2.1194000000000002</v>
      </c>
      <c r="J2630" s="9">
        <v>2.0663</v>
      </c>
      <c r="K2630" s="10">
        <v>0.97494573936019624</v>
      </c>
      <c r="L2630" s="9">
        <v>24.29</v>
      </c>
      <c r="M2630" s="19">
        <f>H2630*INDEX('Pliegos Tarifarios (Las Condes)'!$B:$B,MATCH($B2630,'Pliegos Tarifarios (Las Condes)'!$A:$A,0))</f>
        <v>89494.9607406</v>
      </c>
      <c r="N2630" s="19">
        <f>I2630*INDEX('Pliegos Tarifarios (Las Condes)'!$C:$C,MATCH($B2630,'Pliegos Tarifarios (Las Condes)'!$A:$A,0))</f>
        <v>7334.3002670000005</v>
      </c>
      <c r="O2630" s="19">
        <f>J2630*INDEX('Pliegos Tarifarios (Las Condes)'!$D:$D,MATCH($B2630,'Pliegos Tarifarios (Las Condes)'!$A:$A,0))</f>
        <v>29268.1662727</v>
      </c>
      <c r="P2630" s="19">
        <f>H2630*INDEX('Pliegos Tarifarios (Las Condes)'!$E:$E,MATCH($B2630,'Pliegos Tarifarios (Las Condes)'!$A:$A,0))</f>
        <v>9738.8784083999999</v>
      </c>
      <c r="Q2630" s="19" cm="1">
        <f t="array" ref="Q2630">H2630*_xlfn.IFS(H2630&lt;=350,INDEX('Pliegos Tarifarios (Las Condes)'!$F:$F,MATCH($B2630,'Pliegos Tarifarios (Las Condes)'!$A:$A,0)),H2630&lt;=500,INDEX('Pliegos Tarifarios (Las Condes)'!$G:$G,MATCH($B2630,'Pliegos Tarifarios (Las Condes)'!$A:$A,0)),H2630&lt;=1000,INDEX('Pliegos Tarifarios (Las Condes)'!$H:$H,MATCH($B2630,'Pliegos Tarifarios (Las Condes)'!$A:$A,0)),H2630&lt;=5000,INDEX('Pliegos Tarifarios (Las Condes)'!$I:$I,MATCH($B2630,'Pliegos Tarifarios (Las Condes)'!$A:$A,0)),H2630&gt;5000,INDEX('Pliegos Tarifarios (Las Condes)'!$J:$J,MATCH($B2630,'Pliegos Tarifarios (Las Condes)'!$A:$A,0)))/1.19</f>
        <v>1766.2660560504203</v>
      </c>
      <c r="R2630" s="19">
        <f>INDEX('Pliegos Tarifarios (Las Condes)'!$K:$K,MATCH($B2630,'Pliegos Tarifarios (Las Condes)'!$A:$A,0))</f>
        <v>724.74800000000005</v>
      </c>
      <c r="S2630" s="21">
        <f t="shared" si="123"/>
        <v>138327.31974475042</v>
      </c>
      <c r="T2630" s="21">
        <f t="shared" si="124"/>
        <v>26282.190751502581</v>
      </c>
      <c r="U2630" s="19">
        <v>0</v>
      </c>
      <c r="V2630" s="21">
        <f t="shared" si="125"/>
        <v>164609.510496253</v>
      </c>
    </row>
    <row r="2631" spans="1:22" x14ac:dyDescent="0.3">
      <c r="A2631" s="7" t="s">
        <v>145</v>
      </c>
      <c r="B2631" s="7">
        <v>6</v>
      </c>
      <c r="C2631" s="8" t="s">
        <v>186</v>
      </c>
      <c r="D2631" s="7" t="s">
        <v>930</v>
      </c>
      <c r="E2631" s="7" t="s">
        <v>121</v>
      </c>
      <c r="F2631" s="8" t="s">
        <v>931</v>
      </c>
      <c r="G2631" s="7" t="s">
        <v>16</v>
      </c>
      <c r="H2631" s="9">
        <v>753.15350000000001</v>
      </c>
      <c r="I2631" s="9">
        <v>2.0996999999999999</v>
      </c>
      <c r="J2631" s="9">
        <v>2.0996999999999999</v>
      </c>
      <c r="K2631" s="10">
        <v>1</v>
      </c>
      <c r="L2631" s="9">
        <v>24.3</v>
      </c>
      <c r="M2631" s="19">
        <f>H2631*INDEX('Pliegos Tarifarios (Las Condes)'!$B:$B,MATCH($B2631,'Pliegos Tarifarios (Las Condes)'!$A:$A,0))</f>
        <v>89503.255632999993</v>
      </c>
      <c r="N2631" s="19">
        <f>I2631*INDEX('Pliegos Tarifarios (Las Condes)'!$C:$C,MATCH($B2631,'Pliegos Tarifarios (Las Condes)'!$A:$A,0))</f>
        <v>7266.1273334999996</v>
      </c>
      <c r="O2631" s="19">
        <f>J2631*INDEX('Pliegos Tarifarios (Las Condes)'!$D:$D,MATCH($B2631,'Pliegos Tarifarios (Las Condes)'!$A:$A,0))</f>
        <v>29741.261541299998</v>
      </c>
      <c r="P2631" s="19">
        <f>H2631*INDEX('Pliegos Tarifarios (Las Condes)'!$E:$E,MATCH($B2631,'Pliegos Tarifarios (Las Condes)'!$A:$A,0))</f>
        <v>9739.781062</v>
      </c>
      <c r="Q2631" s="19" cm="1">
        <f t="array" ref="Q2631">H2631*_xlfn.IFS(H2631&lt;=350,INDEX('Pliegos Tarifarios (Las Condes)'!$F:$F,MATCH($B2631,'Pliegos Tarifarios (Las Condes)'!$A:$A,0)),H2631&lt;=500,INDEX('Pliegos Tarifarios (Las Condes)'!$G:$G,MATCH($B2631,'Pliegos Tarifarios (Las Condes)'!$A:$A,0)),H2631&lt;=1000,INDEX('Pliegos Tarifarios (Las Condes)'!$H:$H,MATCH($B2631,'Pliegos Tarifarios (Las Condes)'!$A:$A,0)),H2631&lt;=5000,INDEX('Pliegos Tarifarios (Las Condes)'!$I:$I,MATCH($B2631,'Pliegos Tarifarios (Las Condes)'!$A:$A,0)),H2631&gt;5000,INDEX('Pliegos Tarifarios (Las Condes)'!$J:$J,MATCH($B2631,'Pliegos Tarifarios (Las Condes)'!$A:$A,0)))/1.19</f>
        <v>1766.4297634453783</v>
      </c>
      <c r="R2631" s="19">
        <f>INDEX('Pliegos Tarifarios (Las Condes)'!$K:$K,MATCH($B2631,'Pliegos Tarifarios (Las Condes)'!$A:$A,0))</f>
        <v>724.74800000000005</v>
      </c>
      <c r="S2631" s="21">
        <f t="shared" si="123"/>
        <v>138741.60333324535</v>
      </c>
      <c r="T2631" s="21">
        <f t="shared" si="124"/>
        <v>26360.904633316619</v>
      </c>
      <c r="U2631" s="19">
        <v>0</v>
      </c>
      <c r="V2631" s="21">
        <f t="shared" si="125"/>
        <v>165102.50796656197</v>
      </c>
    </row>
    <row r="2632" spans="1:22" x14ac:dyDescent="0.3">
      <c r="A2632" s="7" t="s">
        <v>145</v>
      </c>
      <c r="B2632" s="7">
        <v>6</v>
      </c>
      <c r="C2632" s="8" t="s">
        <v>186</v>
      </c>
      <c r="D2632" s="7" t="s">
        <v>932</v>
      </c>
      <c r="E2632" s="7" t="s">
        <v>121</v>
      </c>
      <c r="F2632" s="8" t="s">
        <v>933</v>
      </c>
      <c r="G2632" s="7" t="s">
        <v>16</v>
      </c>
      <c r="H2632" s="9">
        <v>756.20190000000002</v>
      </c>
      <c r="I2632" s="9">
        <v>2.0937000000000001</v>
      </c>
      <c r="J2632" s="9">
        <v>2.0634999999999999</v>
      </c>
      <c r="K2632" s="10">
        <v>0.98557577494387916</v>
      </c>
      <c r="L2632" s="9">
        <v>24.39</v>
      </c>
      <c r="M2632" s="19">
        <f>H2632*INDEX('Pliegos Tarifarios (Las Condes)'!$B:$B,MATCH($B2632,'Pliegos Tarifarios (Las Condes)'!$A:$A,0))</f>
        <v>89865.521392199997</v>
      </c>
      <c r="N2632" s="19">
        <f>I2632*INDEX('Pliegos Tarifarios (Las Condes)'!$C:$C,MATCH($B2632,'Pliegos Tarifarios (Las Condes)'!$A:$A,0))</f>
        <v>7245.3640034999999</v>
      </c>
      <c r="O2632" s="19">
        <f>J2632*INDEX('Pliegos Tarifarios (Las Condes)'!$D:$D,MATCH($B2632,'Pliegos Tarifarios (Las Condes)'!$A:$A,0))</f>
        <v>29228.505591500001</v>
      </c>
      <c r="P2632" s="19">
        <f>H2632*INDEX('Pliegos Tarifarios (Las Condes)'!$E:$E,MATCH($B2632,'Pliegos Tarifarios (Las Condes)'!$A:$A,0))</f>
        <v>9779.2029708000009</v>
      </c>
      <c r="Q2632" s="19" cm="1">
        <f t="array" ref="Q2632">H2632*_xlfn.IFS(H2632&lt;=350,INDEX('Pliegos Tarifarios (Las Condes)'!$F:$F,MATCH($B2632,'Pliegos Tarifarios (Las Condes)'!$A:$A,0)),H2632&lt;=500,INDEX('Pliegos Tarifarios (Las Condes)'!$G:$G,MATCH($B2632,'Pliegos Tarifarios (Las Condes)'!$A:$A,0)),H2632&lt;=1000,INDEX('Pliegos Tarifarios (Las Condes)'!$H:$H,MATCH($B2632,'Pliegos Tarifarios (Las Condes)'!$A:$A,0)),H2632&lt;=5000,INDEX('Pliegos Tarifarios (Las Condes)'!$I:$I,MATCH($B2632,'Pliegos Tarifarios (Las Condes)'!$A:$A,0)),H2632&gt;5000,INDEX('Pliegos Tarifarios (Las Condes)'!$J:$J,MATCH($B2632,'Pliegos Tarifarios (Las Condes)'!$A:$A,0)))/1.19</f>
        <v>1773.5794142016812</v>
      </c>
      <c r="R2632" s="19">
        <f>INDEX('Pliegos Tarifarios (Las Condes)'!$K:$K,MATCH($B2632,'Pliegos Tarifarios (Las Condes)'!$A:$A,0))</f>
        <v>724.74800000000005</v>
      </c>
      <c r="S2632" s="21">
        <f t="shared" si="123"/>
        <v>138616.92137220164</v>
      </c>
      <c r="T2632" s="21">
        <f t="shared" si="124"/>
        <v>26337.215060718314</v>
      </c>
      <c r="U2632" s="19">
        <v>0</v>
      </c>
      <c r="V2632" s="21">
        <f t="shared" si="125"/>
        <v>164954.13643291994</v>
      </c>
    </row>
    <row r="2633" spans="1:22" x14ac:dyDescent="0.3">
      <c r="A2633" s="7" t="s">
        <v>145</v>
      </c>
      <c r="B2633" s="7">
        <v>6</v>
      </c>
      <c r="C2633" s="8" t="s">
        <v>186</v>
      </c>
      <c r="D2633" s="7" t="s">
        <v>934</v>
      </c>
      <c r="E2633" s="7" t="s">
        <v>121</v>
      </c>
      <c r="F2633" s="8" t="s">
        <v>935</v>
      </c>
      <c r="G2633" s="7" t="s">
        <v>16</v>
      </c>
      <c r="H2633" s="9">
        <v>755.24680000000001</v>
      </c>
      <c r="I2633" s="9">
        <v>2.0842000000000001</v>
      </c>
      <c r="J2633" s="9">
        <v>2.0842000000000001</v>
      </c>
      <c r="K2633" s="10">
        <v>1</v>
      </c>
      <c r="L2633" s="9">
        <v>24.36</v>
      </c>
      <c r="M2633" s="19">
        <f>H2633*INDEX('Pliegos Tarifarios (Las Condes)'!$B:$B,MATCH($B2633,'Pliegos Tarifarios (Las Condes)'!$A:$A,0))</f>
        <v>89752.01921839999</v>
      </c>
      <c r="N2633" s="19">
        <f>I2633*INDEX('Pliegos Tarifarios (Las Condes)'!$C:$C,MATCH($B2633,'Pliegos Tarifarios (Las Condes)'!$A:$A,0))</f>
        <v>7212.4887309999995</v>
      </c>
      <c r="O2633" s="19">
        <f>J2633*INDEX('Pliegos Tarifarios (Las Condes)'!$D:$D,MATCH($B2633,'Pliegos Tarifarios (Las Condes)'!$A:$A,0))</f>
        <v>29521.711341800001</v>
      </c>
      <c r="P2633" s="19">
        <f>H2633*INDEX('Pliegos Tarifarios (Las Condes)'!$E:$E,MATCH($B2633,'Pliegos Tarifarios (Las Condes)'!$A:$A,0))</f>
        <v>9766.8516176000012</v>
      </c>
      <c r="Q2633" s="19" cm="1">
        <f t="array" ref="Q2633">H2633*_xlfn.IFS(H2633&lt;=350,INDEX('Pliegos Tarifarios (Las Condes)'!$F:$F,MATCH($B2633,'Pliegos Tarifarios (Las Condes)'!$A:$A,0)),H2633&lt;=500,INDEX('Pliegos Tarifarios (Las Condes)'!$G:$G,MATCH($B2633,'Pliegos Tarifarios (Las Condes)'!$A:$A,0)),H2633&lt;=1000,INDEX('Pliegos Tarifarios (Las Condes)'!$H:$H,MATCH($B2633,'Pliegos Tarifarios (Las Condes)'!$A:$A,0)),H2633&lt;=5000,INDEX('Pliegos Tarifarios (Las Condes)'!$I:$I,MATCH($B2633,'Pliegos Tarifarios (Las Condes)'!$A:$A,0)),H2633&gt;5000,INDEX('Pliegos Tarifarios (Las Condes)'!$J:$J,MATCH($B2633,'Pliegos Tarifarios (Las Condes)'!$A:$A,0)))/1.19</f>
        <v>1771.339343529412</v>
      </c>
      <c r="R2633" s="19">
        <f>INDEX('Pliegos Tarifarios (Las Condes)'!$K:$K,MATCH($B2633,'Pliegos Tarifarios (Las Condes)'!$A:$A,0))</f>
        <v>724.74800000000005</v>
      </c>
      <c r="S2633" s="21">
        <f t="shared" ref="S2633:S2696" si="126">SUM(M2633:R2633)</f>
        <v>138749.15825232939</v>
      </c>
      <c r="T2633" s="21">
        <f t="shared" ref="T2633:T2696" si="127">S2633*0.19</f>
        <v>26362.340067942583</v>
      </c>
      <c r="U2633" s="19">
        <v>0</v>
      </c>
      <c r="V2633" s="21">
        <f t="shared" ref="V2633:V2696" si="128">SUM(S2633:T2633)</f>
        <v>165111.49832027196</v>
      </c>
    </row>
    <row r="2634" spans="1:22" x14ac:dyDescent="0.3">
      <c r="A2634" s="7" t="s">
        <v>145</v>
      </c>
      <c r="B2634" s="7">
        <v>6</v>
      </c>
      <c r="C2634" s="8" t="s">
        <v>186</v>
      </c>
      <c r="D2634" s="7" t="s">
        <v>936</v>
      </c>
      <c r="E2634" s="7" t="s">
        <v>121</v>
      </c>
      <c r="F2634" s="8" t="s">
        <v>937</v>
      </c>
      <c r="G2634" s="7" t="s">
        <v>16</v>
      </c>
      <c r="H2634" s="9">
        <v>755.97969999999998</v>
      </c>
      <c r="I2634" s="9">
        <v>2.1762000000000001</v>
      </c>
      <c r="J2634" s="9">
        <v>2.1762000000000001</v>
      </c>
      <c r="K2634" s="10">
        <v>1</v>
      </c>
      <c r="L2634" s="9">
        <v>24.39</v>
      </c>
      <c r="M2634" s="19">
        <f>H2634*INDEX('Pliegos Tarifarios (Las Condes)'!$B:$B,MATCH($B2634,'Pliegos Tarifarios (Las Condes)'!$A:$A,0))</f>
        <v>89839.115588599991</v>
      </c>
      <c r="N2634" s="19">
        <f>I2634*INDEX('Pliegos Tarifarios (Las Condes)'!$C:$C,MATCH($B2634,'Pliegos Tarifarios (Las Condes)'!$A:$A,0))</f>
        <v>7530.8597909999999</v>
      </c>
      <c r="O2634" s="19">
        <f>J2634*INDEX('Pliegos Tarifarios (Las Condes)'!$D:$D,MATCH($B2634,'Pliegos Tarifarios (Las Condes)'!$A:$A,0))</f>
        <v>30824.848009800004</v>
      </c>
      <c r="P2634" s="19">
        <f>H2634*INDEX('Pliegos Tarifarios (Las Condes)'!$E:$E,MATCH($B2634,'Pliegos Tarifarios (Las Condes)'!$A:$A,0))</f>
        <v>9776.3294803999997</v>
      </c>
      <c r="Q2634" s="19" cm="1">
        <f t="array" ref="Q2634">H2634*_xlfn.IFS(H2634&lt;=350,INDEX('Pliegos Tarifarios (Las Condes)'!$F:$F,MATCH($B2634,'Pliegos Tarifarios (Las Condes)'!$A:$A,0)),H2634&lt;=500,INDEX('Pliegos Tarifarios (Las Condes)'!$G:$G,MATCH($B2634,'Pliegos Tarifarios (Las Condes)'!$A:$A,0)),H2634&lt;=1000,INDEX('Pliegos Tarifarios (Las Condes)'!$H:$H,MATCH($B2634,'Pliegos Tarifarios (Las Condes)'!$A:$A,0)),H2634&lt;=5000,INDEX('Pliegos Tarifarios (Las Condes)'!$I:$I,MATCH($B2634,'Pliegos Tarifarios (Las Condes)'!$A:$A,0)),H2634&gt;5000,INDEX('Pliegos Tarifarios (Las Condes)'!$J:$J,MATCH($B2634,'Pliegos Tarifarios (Las Condes)'!$A:$A,0)))/1.19</f>
        <v>1773.0582711764707</v>
      </c>
      <c r="R2634" s="19">
        <f>INDEX('Pliegos Tarifarios (Las Condes)'!$K:$K,MATCH($B2634,'Pliegos Tarifarios (Las Condes)'!$A:$A,0))</f>
        <v>724.74800000000005</v>
      </c>
      <c r="S2634" s="21">
        <f t="shared" si="126"/>
        <v>140468.95914097645</v>
      </c>
      <c r="T2634" s="21">
        <f t="shared" si="127"/>
        <v>26689.102236785526</v>
      </c>
      <c r="U2634" s="19">
        <v>0</v>
      </c>
      <c r="V2634" s="21">
        <f t="shared" si="128"/>
        <v>167158.06137776197</v>
      </c>
    </row>
    <row r="2635" spans="1:22" x14ac:dyDescent="0.3">
      <c r="A2635" s="7" t="s">
        <v>145</v>
      </c>
      <c r="B2635" s="7">
        <v>6</v>
      </c>
      <c r="C2635" s="8" t="s">
        <v>186</v>
      </c>
      <c r="D2635" s="7" t="s">
        <v>938</v>
      </c>
      <c r="E2635" s="7" t="s">
        <v>121</v>
      </c>
      <c r="F2635" s="8" t="s">
        <v>939</v>
      </c>
      <c r="G2635" s="7" t="s">
        <v>16</v>
      </c>
      <c r="H2635" s="9">
        <v>755.34079999999994</v>
      </c>
      <c r="I2635" s="9">
        <v>2.1147</v>
      </c>
      <c r="J2635" s="9">
        <v>2.0796000000000001</v>
      </c>
      <c r="K2635" s="10">
        <v>0.98340190097886226</v>
      </c>
      <c r="L2635" s="9">
        <v>24.37</v>
      </c>
      <c r="M2635" s="19">
        <f>H2635*INDEX('Pliegos Tarifarios (Las Condes)'!$B:$B,MATCH($B2635,'Pliegos Tarifarios (Las Condes)'!$A:$A,0))</f>
        <v>89763.189990399987</v>
      </c>
      <c r="N2635" s="19">
        <f>I2635*INDEX('Pliegos Tarifarios (Las Condes)'!$C:$C,MATCH($B2635,'Pliegos Tarifarios (Las Condes)'!$A:$A,0))</f>
        <v>7318.0356585</v>
      </c>
      <c r="O2635" s="19">
        <f>J2635*INDEX('Pliegos Tarifarios (Las Condes)'!$D:$D,MATCH($B2635,'Pliegos Tarifarios (Las Condes)'!$A:$A,0))</f>
        <v>29456.554508400004</v>
      </c>
      <c r="P2635" s="19">
        <f>H2635*INDEX('Pliegos Tarifarios (Las Condes)'!$E:$E,MATCH($B2635,'Pliegos Tarifarios (Las Condes)'!$A:$A,0))</f>
        <v>9768.0672255999998</v>
      </c>
      <c r="Q2635" s="19" cm="1">
        <f t="array" ref="Q2635">H2635*_xlfn.IFS(H2635&lt;=350,INDEX('Pliegos Tarifarios (Las Condes)'!$F:$F,MATCH($B2635,'Pliegos Tarifarios (Las Condes)'!$A:$A,0)),H2635&lt;=500,INDEX('Pliegos Tarifarios (Las Condes)'!$G:$G,MATCH($B2635,'Pliegos Tarifarios (Las Condes)'!$A:$A,0)),H2635&lt;=1000,INDEX('Pliegos Tarifarios (Las Condes)'!$H:$H,MATCH($B2635,'Pliegos Tarifarios (Las Condes)'!$A:$A,0)),H2635&lt;=5000,INDEX('Pliegos Tarifarios (Las Condes)'!$I:$I,MATCH($B2635,'Pliegos Tarifarios (Las Condes)'!$A:$A,0)),H2635&gt;5000,INDEX('Pliegos Tarifarios (Las Condes)'!$J:$J,MATCH($B2635,'Pliegos Tarifarios (Las Condes)'!$A:$A,0)))/1.19</f>
        <v>1771.5598090756305</v>
      </c>
      <c r="R2635" s="19">
        <f>INDEX('Pliegos Tarifarios (Las Condes)'!$K:$K,MATCH($B2635,'Pliegos Tarifarios (Las Condes)'!$A:$A,0))</f>
        <v>724.74800000000005</v>
      </c>
      <c r="S2635" s="21">
        <f t="shared" si="126"/>
        <v>138802.15519197562</v>
      </c>
      <c r="T2635" s="21">
        <f t="shared" si="127"/>
        <v>26372.409486475368</v>
      </c>
      <c r="U2635" s="19">
        <v>0</v>
      </c>
      <c r="V2635" s="21">
        <f t="shared" si="128"/>
        <v>165174.56467845099</v>
      </c>
    </row>
    <row r="2636" spans="1:22" x14ac:dyDescent="0.3">
      <c r="A2636" s="7" t="s">
        <v>145</v>
      </c>
      <c r="B2636" s="7">
        <v>6</v>
      </c>
      <c r="C2636" s="8" t="s">
        <v>186</v>
      </c>
      <c r="D2636" s="7" t="s">
        <v>940</v>
      </c>
      <c r="E2636" s="7" t="s">
        <v>121</v>
      </c>
      <c r="F2636" s="8" t="s">
        <v>941</v>
      </c>
      <c r="G2636" s="7" t="s">
        <v>16</v>
      </c>
      <c r="H2636" s="9">
        <v>756.67769999999996</v>
      </c>
      <c r="I2636" s="9">
        <v>2.1208999999999998</v>
      </c>
      <c r="J2636" s="9">
        <v>2.0531000000000001</v>
      </c>
      <c r="K2636" s="10">
        <v>0.96803243905889025</v>
      </c>
      <c r="L2636" s="9">
        <v>24.41</v>
      </c>
      <c r="M2636" s="19">
        <f>H2636*INDEX('Pliegos Tarifarios (Las Condes)'!$B:$B,MATCH($B2636,'Pliegos Tarifarios (Las Condes)'!$A:$A,0))</f>
        <v>89922.064512599987</v>
      </c>
      <c r="N2636" s="19">
        <f>I2636*INDEX('Pliegos Tarifarios (Las Condes)'!$C:$C,MATCH($B2636,'Pliegos Tarifarios (Las Condes)'!$A:$A,0))</f>
        <v>7339.4910994999991</v>
      </c>
      <c r="O2636" s="19">
        <f>J2636*INDEX('Pliegos Tarifarios (Las Condes)'!$D:$D,MATCH($B2636,'Pliegos Tarifarios (Las Condes)'!$A:$A,0))</f>
        <v>29081.194489900005</v>
      </c>
      <c r="P2636" s="19">
        <f>H2636*INDEX('Pliegos Tarifarios (Las Condes)'!$E:$E,MATCH($B2636,'Pliegos Tarifarios (Las Condes)'!$A:$A,0))</f>
        <v>9785.3560163999991</v>
      </c>
      <c r="Q2636" s="19" cm="1">
        <f t="array" ref="Q2636">H2636*_xlfn.IFS(H2636&lt;=350,INDEX('Pliegos Tarifarios (Las Condes)'!$F:$F,MATCH($B2636,'Pliegos Tarifarios (Las Condes)'!$A:$A,0)),H2636&lt;=500,INDEX('Pliegos Tarifarios (Las Condes)'!$G:$G,MATCH($B2636,'Pliegos Tarifarios (Las Condes)'!$A:$A,0)),H2636&lt;=1000,INDEX('Pliegos Tarifarios (Las Condes)'!$H:$H,MATCH($B2636,'Pliegos Tarifarios (Las Condes)'!$A:$A,0)),H2636&lt;=5000,INDEX('Pliegos Tarifarios (Las Condes)'!$I:$I,MATCH($B2636,'Pliegos Tarifarios (Las Condes)'!$A:$A,0)),H2636&gt;5000,INDEX('Pliegos Tarifarios (Las Condes)'!$J:$J,MATCH($B2636,'Pliegos Tarifarios (Las Condes)'!$A:$A,0)))/1.19</f>
        <v>1774.6953451260506</v>
      </c>
      <c r="R2636" s="19">
        <f>INDEX('Pliegos Tarifarios (Las Condes)'!$K:$K,MATCH($B2636,'Pliegos Tarifarios (Las Condes)'!$A:$A,0))</f>
        <v>724.74800000000005</v>
      </c>
      <c r="S2636" s="21">
        <f t="shared" si="126"/>
        <v>138627.54946352605</v>
      </c>
      <c r="T2636" s="21">
        <f t="shared" si="127"/>
        <v>26339.234398069952</v>
      </c>
      <c r="U2636" s="19">
        <v>0</v>
      </c>
      <c r="V2636" s="21">
        <f t="shared" si="128"/>
        <v>164966.78386159602</v>
      </c>
    </row>
    <row r="2637" spans="1:22" x14ac:dyDescent="0.3">
      <c r="A2637" s="7" t="s">
        <v>145</v>
      </c>
      <c r="B2637" s="7">
        <v>6</v>
      </c>
      <c r="C2637" s="8" t="s">
        <v>186</v>
      </c>
      <c r="D2637" s="7" t="s">
        <v>942</v>
      </c>
      <c r="E2637" s="7" t="s">
        <v>121</v>
      </c>
      <c r="F2637" s="8" t="s">
        <v>943</v>
      </c>
      <c r="G2637" s="7" t="s">
        <v>16</v>
      </c>
      <c r="H2637" s="9">
        <v>753.67330000000004</v>
      </c>
      <c r="I2637" s="9">
        <v>2.1349</v>
      </c>
      <c r="J2637" s="9">
        <v>2.1053999999999999</v>
      </c>
      <c r="K2637" s="10">
        <v>0.9861820225771698</v>
      </c>
      <c r="L2637" s="9">
        <v>24.31</v>
      </c>
      <c r="M2637" s="19">
        <f>H2637*INDEX('Pliegos Tarifarios (Las Condes)'!$B:$B,MATCH($B2637,'Pliegos Tarifarios (Las Condes)'!$A:$A,0))</f>
        <v>89565.027625400005</v>
      </c>
      <c r="N2637" s="19">
        <f>I2637*INDEX('Pliegos Tarifarios (Las Condes)'!$C:$C,MATCH($B2637,'Pliegos Tarifarios (Las Condes)'!$A:$A,0))</f>
        <v>7387.9388694999998</v>
      </c>
      <c r="O2637" s="19">
        <f>J2637*INDEX('Pliegos Tarifarios (Las Condes)'!$D:$D,MATCH($B2637,'Pliegos Tarifarios (Las Condes)'!$A:$A,0))</f>
        <v>29821.999356600001</v>
      </c>
      <c r="P2637" s="19">
        <f>H2637*INDEX('Pliegos Tarifarios (Las Condes)'!$E:$E,MATCH($B2637,'Pliegos Tarifarios (Las Condes)'!$A:$A,0))</f>
        <v>9746.5031156000005</v>
      </c>
      <c r="Q2637" s="19" cm="1">
        <f t="array" ref="Q2637">H2637*_xlfn.IFS(H2637&lt;=350,INDEX('Pliegos Tarifarios (Las Condes)'!$F:$F,MATCH($B2637,'Pliegos Tarifarios (Las Condes)'!$A:$A,0)),H2637&lt;=500,INDEX('Pliegos Tarifarios (Las Condes)'!$G:$G,MATCH($B2637,'Pliegos Tarifarios (Las Condes)'!$A:$A,0)),H2637&lt;=1000,INDEX('Pliegos Tarifarios (Las Condes)'!$H:$H,MATCH($B2637,'Pliegos Tarifarios (Las Condes)'!$A:$A,0)),H2637&lt;=5000,INDEX('Pliegos Tarifarios (Las Condes)'!$I:$I,MATCH($B2637,'Pliegos Tarifarios (Las Condes)'!$A:$A,0)),H2637&gt;5000,INDEX('Pliegos Tarifarios (Las Condes)'!$J:$J,MATCH($B2637,'Pliegos Tarifarios (Las Condes)'!$A:$A,0)))/1.19</f>
        <v>1767.6488910084038</v>
      </c>
      <c r="R2637" s="19">
        <f>INDEX('Pliegos Tarifarios (Las Condes)'!$K:$K,MATCH($B2637,'Pliegos Tarifarios (Las Condes)'!$A:$A,0))</f>
        <v>724.74800000000005</v>
      </c>
      <c r="S2637" s="21">
        <f t="shared" si="126"/>
        <v>139013.86585810839</v>
      </c>
      <c r="T2637" s="21">
        <f t="shared" si="127"/>
        <v>26412.634513040593</v>
      </c>
      <c r="U2637" s="19">
        <v>0</v>
      </c>
      <c r="V2637" s="21">
        <f t="shared" si="128"/>
        <v>165426.50037114898</v>
      </c>
    </row>
    <row r="2638" spans="1:22" x14ac:dyDescent="0.3">
      <c r="A2638" s="7" t="s">
        <v>145</v>
      </c>
      <c r="B2638" s="7">
        <v>6</v>
      </c>
      <c r="C2638" s="8" t="s">
        <v>186</v>
      </c>
      <c r="D2638" s="7" t="s">
        <v>944</v>
      </c>
      <c r="E2638" s="7" t="s">
        <v>121</v>
      </c>
      <c r="F2638" s="8" t="s">
        <v>945</v>
      </c>
      <c r="G2638" s="7" t="s">
        <v>16</v>
      </c>
      <c r="H2638" s="9">
        <v>756.37729999999999</v>
      </c>
      <c r="I2638" s="9">
        <v>2.1204999999999998</v>
      </c>
      <c r="J2638" s="9">
        <v>2.1015999999999999</v>
      </c>
      <c r="K2638" s="10">
        <v>0.99108700778118375</v>
      </c>
      <c r="L2638" s="9">
        <v>24.4</v>
      </c>
      <c r="M2638" s="19">
        <f>H2638*INDEX('Pliegos Tarifarios (Las Condes)'!$B:$B,MATCH($B2638,'Pliegos Tarifarios (Las Condes)'!$A:$A,0))</f>
        <v>89886.365577399993</v>
      </c>
      <c r="N2638" s="19">
        <f>I2638*INDEX('Pliegos Tarifarios (Las Condes)'!$C:$C,MATCH($B2638,'Pliegos Tarifarios (Las Condes)'!$A:$A,0))</f>
        <v>7338.1068774999994</v>
      </c>
      <c r="O2638" s="19">
        <f>J2638*INDEX('Pliegos Tarifarios (Las Condes)'!$D:$D,MATCH($B2638,'Pliegos Tarifarios (Las Condes)'!$A:$A,0))</f>
        <v>29768.174146400001</v>
      </c>
      <c r="P2638" s="19">
        <f>H2638*INDEX('Pliegos Tarifarios (Las Condes)'!$E:$E,MATCH($B2638,'Pliegos Tarifarios (Las Condes)'!$A:$A,0))</f>
        <v>9781.4712436000009</v>
      </c>
      <c r="Q2638" s="19" cm="1">
        <f t="array" ref="Q2638">H2638*_xlfn.IFS(H2638&lt;=350,INDEX('Pliegos Tarifarios (Las Condes)'!$F:$F,MATCH($B2638,'Pliegos Tarifarios (Las Condes)'!$A:$A,0)),H2638&lt;=500,INDEX('Pliegos Tarifarios (Las Condes)'!$G:$G,MATCH($B2638,'Pliegos Tarifarios (Las Condes)'!$A:$A,0)),H2638&lt;=1000,INDEX('Pliegos Tarifarios (Las Condes)'!$H:$H,MATCH($B2638,'Pliegos Tarifarios (Las Condes)'!$A:$A,0)),H2638&lt;=5000,INDEX('Pliegos Tarifarios (Las Condes)'!$I:$I,MATCH($B2638,'Pliegos Tarifarios (Las Condes)'!$A:$A,0)),H2638&gt;5000,INDEX('Pliegos Tarifarios (Las Condes)'!$J:$J,MATCH($B2638,'Pliegos Tarifarios (Las Condes)'!$A:$A,0)))/1.19</f>
        <v>1773.990793529412</v>
      </c>
      <c r="R2638" s="19">
        <f>INDEX('Pliegos Tarifarios (Las Condes)'!$K:$K,MATCH($B2638,'Pliegos Tarifarios (Las Condes)'!$A:$A,0))</f>
        <v>724.74800000000005</v>
      </c>
      <c r="S2638" s="21">
        <f t="shared" si="126"/>
        <v>139272.8566384294</v>
      </c>
      <c r="T2638" s="21">
        <f t="shared" si="127"/>
        <v>26461.842761301585</v>
      </c>
      <c r="U2638" s="19">
        <v>0</v>
      </c>
      <c r="V2638" s="21">
        <f t="shared" si="128"/>
        <v>165734.69939973098</v>
      </c>
    </row>
    <row r="2639" spans="1:22" x14ac:dyDescent="0.3">
      <c r="A2639" s="7" t="s">
        <v>145</v>
      </c>
      <c r="B2639" s="7">
        <v>6</v>
      </c>
      <c r="C2639" s="8" t="s">
        <v>186</v>
      </c>
      <c r="D2639" s="7" t="s">
        <v>946</v>
      </c>
      <c r="E2639" s="7" t="s">
        <v>121</v>
      </c>
      <c r="F2639" s="8" t="s">
        <v>947</v>
      </c>
      <c r="G2639" s="7" t="s">
        <v>16</v>
      </c>
      <c r="H2639" s="9">
        <v>757.29909999999995</v>
      </c>
      <c r="I2639" s="9">
        <v>2.1092</v>
      </c>
      <c r="J2639" s="9">
        <v>2.1084000000000001</v>
      </c>
      <c r="K2639" s="10">
        <v>0.99962070927365831</v>
      </c>
      <c r="L2639" s="9">
        <v>24.43</v>
      </c>
      <c r="M2639" s="19">
        <f>H2639*INDEX('Pliegos Tarifarios (Las Condes)'!$B:$B,MATCH($B2639,'Pliegos Tarifarios (Las Condes)'!$A:$A,0))</f>
        <v>89995.910445799993</v>
      </c>
      <c r="N2639" s="19">
        <f>I2639*INDEX('Pliegos Tarifarios (Las Condes)'!$C:$C,MATCH($B2639,'Pliegos Tarifarios (Las Condes)'!$A:$A,0))</f>
        <v>7299.0026059999991</v>
      </c>
      <c r="O2639" s="19">
        <f>J2639*INDEX('Pliegos Tarifarios (Las Condes)'!$D:$D,MATCH($B2639,'Pliegos Tarifarios (Las Condes)'!$A:$A,0))</f>
        <v>29864.492943600002</v>
      </c>
      <c r="P2639" s="19">
        <f>H2639*INDEX('Pliegos Tarifarios (Las Condes)'!$E:$E,MATCH($B2639,'Pliegos Tarifarios (Las Condes)'!$A:$A,0))</f>
        <v>9793.3919611999991</v>
      </c>
      <c r="Q2639" s="19" cm="1">
        <f t="array" ref="Q2639">H2639*_xlfn.IFS(H2639&lt;=350,INDEX('Pliegos Tarifarios (Las Condes)'!$F:$F,MATCH($B2639,'Pliegos Tarifarios (Las Condes)'!$A:$A,0)),H2639&lt;=500,INDEX('Pliegos Tarifarios (Las Condes)'!$G:$G,MATCH($B2639,'Pliegos Tarifarios (Las Condes)'!$A:$A,0)),H2639&lt;=1000,INDEX('Pliegos Tarifarios (Las Condes)'!$H:$H,MATCH($B2639,'Pliegos Tarifarios (Las Condes)'!$A:$A,0)),H2639&lt;=5000,INDEX('Pliegos Tarifarios (Las Condes)'!$I:$I,MATCH($B2639,'Pliegos Tarifarios (Las Condes)'!$A:$A,0)),H2639&gt;5000,INDEX('Pliegos Tarifarios (Las Condes)'!$J:$J,MATCH($B2639,'Pliegos Tarifarios (Las Condes)'!$A:$A,0)))/1.19</f>
        <v>1776.152763109244</v>
      </c>
      <c r="R2639" s="19">
        <f>INDEX('Pliegos Tarifarios (Las Condes)'!$K:$K,MATCH($B2639,'Pliegos Tarifarios (Las Condes)'!$A:$A,0))</f>
        <v>724.74800000000005</v>
      </c>
      <c r="S2639" s="21">
        <f t="shared" si="126"/>
        <v>139453.69871970921</v>
      </c>
      <c r="T2639" s="21">
        <f t="shared" si="127"/>
        <v>26496.202756744751</v>
      </c>
      <c r="U2639" s="19">
        <v>0</v>
      </c>
      <c r="V2639" s="21">
        <f t="shared" si="128"/>
        <v>165949.90147645396</v>
      </c>
    </row>
    <row r="2640" spans="1:22" x14ac:dyDescent="0.3">
      <c r="A2640" s="7" t="s">
        <v>145</v>
      </c>
      <c r="B2640" s="7">
        <v>6</v>
      </c>
      <c r="C2640" s="8" t="s">
        <v>186</v>
      </c>
      <c r="D2640" s="7" t="s">
        <v>948</v>
      </c>
      <c r="E2640" s="7" t="s">
        <v>121</v>
      </c>
      <c r="F2640" s="8" t="s">
        <v>949</v>
      </c>
      <c r="G2640" s="7" t="s">
        <v>16</v>
      </c>
      <c r="H2640" s="9">
        <v>755.00990000000002</v>
      </c>
      <c r="I2640" s="9">
        <v>2.0945</v>
      </c>
      <c r="J2640" s="9">
        <v>2.0909</v>
      </c>
      <c r="K2640" s="10">
        <v>0.99828121269992831</v>
      </c>
      <c r="L2640" s="9">
        <v>24.36</v>
      </c>
      <c r="M2640" s="19">
        <f>H2640*INDEX('Pliegos Tarifarios (Las Condes)'!$B:$B,MATCH($B2640,'Pliegos Tarifarios (Las Condes)'!$A:$A,0))</f>
        <v>89723.866496200004</v>
      </c>
      <c r="N2640" s="19">
        <f>I2640*INDEX('Pliegos Tarifarios (Las Condes)'!$C:$C,MATCH($B2640,'Pliegos Tarifarios (Las Condes)'!$A:$A,0))</f>
        <v>7248.1324475000001</v>
      </c>
      <c r="O2640" s="19">
        <f>J2640*INDEX('Pliegos Tarifarios (Las Condes)'!$D:$D,MATCH($B2640,'Pliegos Tarifarios (Las Condes)'!$A:$A,0))</f>
        <v>29616.613686100001</v>
      </c>
      <c r="P2640" s="19">
        <f>H2640*INDEX('Pliegos Tarifarios (Las Condes)'!$E:$E,MATCH($B2640,'Pliegos Tarifarios (Las Condes)'!$A:$A,0))</f>
        <v>9763.7880268000008</v>
      </c>
      <c r="Q2640" s="19" cm="1">
        <f t="array" ref="Q2640">H2640*_xlfn.IFS(H2640&lt;=350,INDEX('Pliegos Tarifarios (Las Condes)'!$F:$F,MATCH($B2640,'Pliegos Tarifarios (Las Condes)'!$A:$A,0)),H2640&lt;=500,INDEX('Pliegos Tarifarios (Las Condes)'!$G:$G,MATCH($B2640,'Pliegos Tarifarios (Las Condes)'!$A:$A,0)),H2640&lt;=1000,INDEX('Pliegos Tarifarios (Las Condes)'!$H:$H,MATCH($B2640,'Pliegos Tarifarios (Las Condes)'!$A:$A,0)),H2640&lt;=5000,INDEX('Pliegos Tarifarios (Las Condes)'!$I:$I,MATCH($B2640,'Pliegos Tarifarios (Las Condes)'!$A:$A,0)),H2640&gt;5000,INDEX('Pliegos Tarifarios (Las Condes)'!$J:$J,MATCH($B2640,'Pliegos Tarifarios (Las Condes)'!$A:$A,0)))/1.19</f>
        <v>1770.7837234453787</v>
      </c>
      <c r="R2640" s="19">
        <f>INDEX('Pliegos Tarifarios (Las Condes)'!$K:$K,MATCH($B2640,'Pliegos Tarifarios (Las Condes)'!$A:$A,0))</f>
        <v>724.74800000000005</v>
      </c>
      <c r="S2640" s="21">
        <f t="shared" si="126"/>
        <v>138847.93238004539</v>
      </c>
      <c r="T2640" s="21">
        <f t="shared" si="127"/>
        <v>26381.107152208624</v>
      </c>
      <c r="U2640" s="19">
        <v>0</v>
      </c>
      <c r="V2640" s="21">
        <f t="shared" si="128"/>
        <v>165229.03953225401</v>
      </c>
    </row>
    <row r="2641" spans="1:22" x14ac:dyDescent="0.3">
      <c r="A2641" s="7" t="s">
        <v>145</v>
      </c>
      <c r="B2641" s="7">
        <v>6</v>
      </c>
      <c r="C2641" s="8" t="s">
        <v>186</v>
      </c>
      <c r="D2641" s="7" t="s">
        <v>950</v>
      </c>
      <c r="E2641" s="7" t="s">
        <v>121</v>
      </c>
      <c r="F2641" s="8" t="s">
        <v>951</v>
      </c>
      <c r="G2641" s="7" t="s">
        <v>16</v>
      </c>
      <c r="H2641" s="9">
        <v>753.37040000000002</v>
      </c>
      <c r="I2641" s="9">
        <v>2.1006</v>
      </c>
      <c r="J2641" s="9">
        <v>2.0489999999999999</v>
      </c>
      <c r="K2641" s="10">
        <v>0.97543558983147671</v>
      </c>
      <c r="L2641" s="9">
        <v>24.3</v>
      </c>
      <c r="M2641" s="19">
        <f>H2641*INDEX('Pliegos Tarifarios (Las Condes)'!$B:$B,MATCH($B2641,'Pliegos Tarifarios (Las Condes)'!$A:$A,0))</f>
        <v>89529.031595199995</v>
      </c>
      <c r="N2641" s="19">
        <f>I2641*INDEX('Pliegos Tarifarios (Las Condes)'!$C:$C,MATCH($B2641,'Pliegos Tarifarios (Las Condes)'!$A:$A,0))</f>
        <v>7269.241833</v>
      </c>
      <c r="O2641" s="19">
        <f>J2641*INDEX('Pliegos Tarifarios (Las Condes)'!$D:$D,MATCH($B2641,'Pliegos Tarifarios (Las Condes)'!$A:$A,0))</f>
        <v>29023.119921000001</v>
      </c>
      <c r="P2641" s="19">
        <f>H2641*INDEX('Pliegos Tarifarios (Las Condes)'!$E:$E,MATCH($B2641,'Pliegos Tarifarios (Las Condes)'!$A:$A,0))</f>
        <v>9742.5860128000004</v>
      </c>
      <c r="Q2641" s="19" cm="1">
        <f t="array" ref="Q2641">H2641*_xlfn.IFS(H2641&lt;=350,INDEX('Pliegos Tarifarios (Las Condes)'!$F:$F,MATCH($B2641,'Pliegos Tarifarios (Las Condes)'!$A:$A,0)),H2641&lt;=500,INDEX('Pliegos Tarifarios (Las Condes)'!$G:$G,MATCH($B2641,'Pliegos Tarifarios (Las Condes)'!$A:$A,0)),H2641&lt;=1000,INDEX('Pliegos Tarifarios (Las Condes)'!$H:$H,MATCH($B2641,'Pliegos Tarifarios (Las Condes)'!$A:$A,0)),H2641&lt;=5000,INDEX('Pliegos Tarifarios (Las Condes)'!$I:$I,MATCH($B2641,'Pliegos Tarifarios (Las Condes)'!$A:$A,0)),H2641&gt;5000,INDEX('Pliegos Tarifarios (Las Condes)'!$J:$J,MATCH($B2641,'Pliegos Tarifarios (Las Condes)'!$A:$A,0)))/1.19</f>
        <v>1766.9384759663869</v>
      </c>
      <c r="R2641" s="19">
        <f>INDEX('Pliegos Tarifarios (Las Condes)'!$K:$K,MATCH($B2641,'Pliegos Tarifarios (Las Condes)'!$A:$A,0))</f>
        <v>724.74800000000005</v>
      </c>
      <c r="S2641" s="21">
        <f t="shared" si="126"/>
        <v>138055.66583796637</v>
      </c>
      <c r="T2641" s="21">
        <f t="shared" si="127"/>
        <v>26230.57650921361</v>
      </c>
      <c r="U2641" s="19">
        <v>0</v>
      </c>
      <c r="V2641" s="21">
        <f t="shared" si="128"/>
        <v>164286.24234717997</v>
      </c>
    </row>
    <row r="2642" spans="1:22" x14ac:dyDescent="0.3">
      <c r="A2642" s="7" t="s">
        <v>145</v>
      </c>
      <c r="B2642" s="7">
        <v>6</v>
      </c>
      <c r="C2642" s="8" t="s">
        <v>186</v>
      </c>
      <c r="D2642" s="7" t="s">
        <v>952</v>
      </c>
      <c r="E2642" s="7" t="s">
        <v>121</v>
      </c>
      <c r="F2642" s="8" t="s">
        <v>953</v>
      </c>
      <c r="G2642" s="7" t="s">
        <v>16</v>
      </c>
      <c r="H2642" s="9">
        <v>756.13900000000001</v>
      </c>
      <c r="I2642" s="9">
        <v>2.1385000000000001</v>
      </c>
      <c r="J2642" s="9">
        <v>2.0472000000000001</v>
      </c>
      <c r="K2642" s="10">
        <v>0.95730652326397014</v>
      </c>
      <c r="L2642" s="9">
        <v>24.39</v>
      </c>
      <c r="M2642" s="19">
        <f>H2642*INDEX('Pliegos Tarifarios (Las Condes)'!$B:$B,MATCH($B2642,'Pliegos Tarifarios (Las Condes)'!$A:$A,0))</f>
        <v>89858.046481999991</v>
      </c>
      <c r="N2642" s="19">
        <f>I2642*INDEX('Pliegos Tarifarios (Las Condes)'!$C:$C,MATCH($B2642,'Pliegos Tarifarios (Las Condes)'!$A:$A,0))</f>
        <v>7400.3968674999996</v>
      </c>
      <c r="O2642" s="19">
        <f>J2642*INDEX('Pliegos Tarifarios (Las Condes)'!$D:$D,MATCH($B2642,'Pliegos Tarifarios (Las Condes)'!$A:$A,0))</f>
        <v>28997.623768800004</v>
      </c>
      <c r="P2642" s="19">
        <f>H2642*INDEX('Pliegos Tarifarios (Las Condes)'!$E:$E,MATCH($B2642,'Pliegos Tarifarios (Las Condes)'!$A:$A,0))</f>
        <v>9778.389548000001</v>
      </c>
      <c r="Q2642" s="19" cm="1">
        <f t="array" ref="Q2642">H2642*_xlfn.IFS(H2642&lt;=350,INDEX('Pliegos Tarifarios (Las Condes)'!$F:$F,MATCH($B2642,'Pliegos Tarifarios (Las Condes)'!$A:$A,0)),H2642&lt;=500,INDEX('Pliegos Tarifarios (Las Condes)'!$G:$G,MATCH($B2642,'Pliegos Tarifarios (Las Condes)'!$A:$A,0)),H2642&lt;=1000,INDEX('Pliegos Tarifarios (Las Condes)'!$H:$H,MATCH($B2642,'Pliegos Tarifarios (Las Condes)'!$A:$A,0)),H2642&lt;=5000,INDEX('Pliegos Tarifarios (Las Condes)'!$I:$I,MATCH($B2642,'Pliegos Tarifarios (Las Condes)'!$A:$A,0)),H2642&gt;5000,INDEX('Pliegos Tarifarios (Las Condes)'!$J:$J,MATCH($B2642,'Pliegos Tarifarios (Las Condes)'!$A:$A,0)))/1.19</f>
        <v>1773.4318899159668</v>
      </c>
      <c r="R2642" s="19">
        <f>INDEX('Pliegos Tarifarios (Las Condes)'!$K:$K,MATCH($B2642,'Pliegos Tarifarios (Las Condes)'!$A:$A,0))</f>
        <v>724.74800000000005</v>
      </c>
      <c r="S2642" s="21">
        <f t="shared" si="126"/>
        <v>138532.63655621593</v>
      </c>
      <c r="T2642" s="21">
        <f t="shared" si="127"/>
        <v>26321.200945681026</v>
      </c>
      <c r="U2642" s="19">
        <v>0</v>
      </c>
      <c r="V2642" s="21">
        <f t="shared" si="128"/>
        <v>164853.83750189695</v>
      </c>
    </row>
    <row r="2643" spans="1:22" x14ac:dyDescent="0.3">
      <c r="A2643" s="7" t="s">
        <v>145</v>
      </c>
      <c r="B2643" s="7">
        <v>6</v>
      </c>
      <c r="C2643" s="8" t="s">
        <v>186</v>
      </c>
      <c r="D2643" s="7" t="s">
        <v>954</v>
      </c>
      <c r="E2643" s="7" t="s">
        <v>121</v>
      </c>
      <c r="F2643" s="8" t="s">
        <v>955</v>
      </c>
      <c r="G2643" s="7" t="s">
        <v>16</v>
      </c>
      <c r="H2643" s="9">
        <v>755.26800000000003</v>
      </c>
      <c r="I2643" s="9">
        <v>2.1791</v>
      </c>
      <c r="J2643" s="9">
        <v>2.0756999999999999</v>
      </c>
      <c r="K2643" s="10">
        <v>0.95254921756688538</v>
      </c>
      <c r="L2643" s="9">
        <v>24.36</v>
      </c>
      <c r="M2643" s="19">
        <f>H2643*INDEX('Pliegos Tarifarios (Las Condes)'!$B:$B,MATCH($B2643,'Pliegos Tarifarios (Las Condes)'!$A:$A,0))</f>
        <v>89754.538583999994</v>
      </c>
      <c r="N2643" s="19">
        <f>I2643*INDEX('Pliegos Tarifarios (Las Condes)'!$C:$C,MATCH($B2643,'Pliegos Tarifarios (Las Condes)'!$A:$A,0))</f>
        <v>7540.8954004999996</v>
      </c>
      <c r="O2643" s="19">
        <f>J2643*INDEX('Pliegos Tarifarios (Las Condes)'!$D:$D,MATCH($B2643,'Pliegos Tarifarios (Las Condes)'!$A:$A,0))</f>
        <v>29401.312845299999</v>
      </c>
      <c r="P2643" s="19">
        <f>H2643*INDEX('Pliegos Tarifarios (Las Condes)'!$E:$E,MATCH($B2643,'Pliegos Tarifarios (Las Condes)'!$A:$A,0))</f>
        <v>9767.1257760000008</v>
      </c>
      <c r="Q2643" s="19" cm="1">
        <f t="array" ref="Q2643">H2643*_xlfn.IFS(H2643&lt;=350,INDEX('Pliegos Tarifarios (Las Condes)'!$F:$F,MATCH($B2643,'Pliegos Tarifarios (Las Condes)'!$A:$A,0)),H2643&lt;=500,INDEX('Pliegos Tarifarios (Las Condes)'!$G:$G,MATCH($B2643,'Pliegos Tarifarios (Las Condes)'!$A:$A,0)),H2643&lt;=1000,INDEX('Pliegos Tarifarios (Las Condes)'!$H:$H,MATCH($B2643,'Pliegos Tarifarios (Las Condes)'!$A:$A,0)),H2643&lt;=5000,INDEX('Pliegos Tarifarios (Las Condes)'!$I:$I,MATCH($B2643,'Pliegos Tarifarios (Las Condes)'!$A:$A,0)),H2643&gt;5000,INDEX('Pliegos Tarifarios (Las Condes)'!$J:$J,MATCH($B2643,'Pliegos Tarifarios (Las Condes)'!$A:$A,0)))/1.19</f>
        <v>1771.3890655462189</v>
      </c>
      <c r="R2643" s="19">
        <f>INDEX('Pliegos Tarifarios (Las Condes)'!$K:$K,MATCH($B2643,'Pliegos Tarifarios (Las Condes)'!$A:$A,0))</f>
        <v>724.74800000000005</v>
      </c>
      <c r="S2643" s="21">
        <f t="shared" si="126"/>
        <v>138960.0096713462</v>
      </c>
      <c r="T2643" s="21">
        <f t="shared" si="127"/>
        <v>26402.401837555779</v>
      </c>
      <c r="U2643" s="19">
        <v>0</v>
      </c>
      <c r="V2643" s="21">
        <f t="shared" si="128"/>
        <v>165362.41150890198</v>
      </c>
    </row>
    <row r="2644" spans="1:22" x14ac:dyDescent="0.3">
      <c r="A2644" s="7" t="s">
        <v>145</v>
      </c>
      <c r="B2644" s="7">
        <v>6</v>
      </c>
      <c r="C2644" s="8" t="s">
        <v>186</v>
      </c>
      <c r="D2644" s="7" t="s">
        <v>956</v>
      </c>
      <c r="E2644" s="7" t="s">
        <v>121</v>
      </c>
      <c r="F2644" s="8" t="s">
        <v>957</v>
      </c>
      <c r="G2644" s="7" t="s">
        <v>16</v>
      </c>
      <c r="H2644" s="9">
        <v>752.76869999999997</v>
      </c>
      <c r="I2644" s="9">
        <v>2.1402000000000001</v>
      </c>
      <c r="J2644" s="9">
        <v>2.1402000000000001</v>
      </c>
      <c r="K2644" s="10">
        <v>1</v>
      </c>
      <c r="L2644" s="9">
        <v>24.28</v>
      </c>
      <c r="M2644" s="19">
        <f>H2644*INDEX('Pliegos Tarifarios (Las Condes)'!$B:$B,MATCH($B2644,'Pliegos Tarifarios (Las Condes)'!$A:$A,0))</f>
        <v>89457.526770599987</v>
      </c>
      <c r="N2644" s="19">
        <f>I2644*INDEX('Pliegos Tarifarios (Las Condes)'!$C:$C,MATCH($B2644,'Pliegos Tarifarios (Las Condes)'!$A:$A,0))</f>
        <v>7406.2798110000003</v>
      </c>
      <c r="O2644" s="19">
        <f>J2644*INDEX('Pliegos Tarifarios (Las Condes)'!$D:$D,MATCH($B2644,'Pliegos Tarifarios (Las Condes)'!$A:$A,0))</f>
        <v>30314.924965800001</v>
      </c>
      <c r="P2644" s="19">
        <f>H2644*INDEX('Pliegos Tarifarios (Las Condes)'!$E:$E,MATCH($B2644,'Pliegos Tarifarios (Las Condes)'!$A:$A,0))</f>
        <v>9734.8048283999997</v>
      </c>
      <c r="Q2644" s="19" cm="1">
        <f t="array" ref="Q2644">H2644*_xlfn.IFS(H2644&lt;=350,INDEX('Pliegos Tarifarios (Las Condes)'!$F:$F,MATCH($B2644,'Pliegos Tarifarios (Las Condes)'!$A:$A,0)),H2644&lt;=500,INDEX('Pliegos Tarifarios (Las Condes)'!$G:$G,MATCH($B2644,'Pliegos Tarifarios (Las Condes)'!$A:$A,0)),H2644&lt;=1000,INDEX('Pliegos Tarifarios (Las Condes)'!$H:$H,MATCH($B2644,'Pliegos Tarifarios (Las Condes)'!$A:$A,0)),H2644&lt;=5000,INDEX('Pliegos Tarifarios (Las Condes)'!$I:$I,MATCH($B2644,'Pliegos Tarifarios (Las Condes)'!$A:$A,0)),H2644&gt;5000,INDEX('Pliegos Tarifarios (Las Condes)'!$J:$J,MATCH($B2644,'Pliegos Tarifarios (Las Condes)'!$A:$A,0)))/1.19</f>
        <v>1765.5272619327734</v>
      </c>
      <c r="R2644" s="19">
        <f>INDEX('Pliegos Tarifarios (Las Condes)'!$K:$K,MATCH($B2644,'Pliegos Tarifarios (Las Condes)'!$A:$A,0))</f>
        <v>724.74800000000005</v>
      </c>
      <c r="S2644" s="21">
        <f t="shared" si="126"/>
        <v>139403.81163773275</v>
      </c>
      <c r="T2644" s="21">
        <f t="shared" si="127"/>
        <v>26486.724211169225</v>
      </c>
      <c r="U2644" s="19">
        <v>0</v>
      </c>
      <c r="V2644" s="21">
        <f t="shared" si="128"/>
        <v>165890.53584890199</v>
      </c>
    </row>
    <row r="2645" spans="1:22" x14ac:dyDescent="0.3">
      <c r="A2645" s="7" t="s">
        <v>145</v>
      </c>
      <c r="B2645" s="7">
        <v>6</v>
      </c>
      <c r="C2645" s="8" t="s">
        <v>186</v>
      </c>
      <c r="D2645" s="7" t="s">
        <v>958</v>
      </c>
      <c r="E2645" s="7" t="s">
        <v>121</v>
      </c>
      <c r="F2645" s="8" t="s">
        <v>959</v>
      </c>
      <c r="G2645" s="7" t="s">
        <v>16</v>
      </c>
      <c r="H2645" s="9">
        <v>755.55719999999997</v>
      </c>
      <c r="I2645" s="9">
        <v>2.0853999999999999</v>
      </c>
      <c r="J2645" s="9">
        <v>2.0295999999999998</v>
      </c>
      <c r="K2645" s="10">
        <v>0.97324254339695015</v>
      </c>
      <c r="L2645" s="9">
        <v>24.37</v>
      </c>
      <c r="M2645" s="19">
        <f>H2645*INDEX('Pliegos Tarifarios (Las Condes)'!$B:$B,MATCH($B2645,'Pliegos Tarifarios (Las Condes)'!$A:$A,0))</f>
        <v>89788.906533599991</v>
      </c>
      <c r="N2645" s="19">
        <f>I2645*INDEX('Pliegos Tarifarios (Las Condes)'!$C:$C,MATCH($B2645,'Pliegos Tarifarios (Las Condes)'!$A:$A,0))</f>
        <v>7216.6413969999994</v>
      </c>
      <c r="O2645" s="19">
        <f>J2645*INDEX('Pliegos Tarifarios (Las Condes)'!$D:$D,MATCH($B2645,'Pliegos Tarifarios (Las Condes)'!$A:$A,0))</f>
        <v>28748.328058399999</v>
      </c>
      <c r="P2645" s="19">
        <f>H2645*INDEX('Pliegos Tarifarios (Las Condes)'!$E:$E,MATCH($B2645,'Pliegos Tarifarios (Las Condes)'!$A:$A,0))</f>
        <v>9770.8657103999994</v>
      </c>
      <c r="Q2645" s="19" cm="1">
        <f t="array" ref="Q2645">H2645*_xlfn.IFS(H2645&lt;=350,INDEX('Pliegos Tarifarios (Las Condes)'!$F:$F,MATCH($B2645,'Pliegos Tarifarios (Las Condes)'!$A:$A,0)),H2645&lt;=500,INDEX('Pliegos Tarifarios (Las Condes)'!$G:$G,MATCH($B2645,'Pliegos Tarifarios (Las Condes)'!$A:$A,0)),H2645&lt;=1000,INDEX('Pliegos Tarifarios (Las Condes)'!$H:$H,MATCH($B2645,'Pliegos Tarifarios (Las Condes)'!$A:$A,0)),H2645&lt;=5000,INDEX('Pliegos Tarifarios (Las Condes)'!$I:$I,MATCH($B2645,'Pliegos Tarifarios (Las Condes)'!$A:$A,0)),H2645&gt;5000,INDEX('Pliegos Tarifarios (Las Condes)'!$J:$J,MATCH($B2645,'Pliegos Tarifarios (Las Condes)'!$A:$A,0)))/1.19</f>
        <v>1772.0673489075634</v>
      </c>
      <c r="R2645" s="19">
        <f>INDEX('Pliegos Tarifarios (Las Condes)'!$K:$K,MATCH($B2645,'Pliegos Tarifarios (Las Condes)'!$A:$A,0))</f>
        <v>724.74800000000005</v>
      </c>
      <c r="S2645" s="21">
        <f t="shared" si="126"/>
        <v>138021.55704830753</v>
      </c>
      <c r="T2645" s="21">
        <f t="shared" si="127"/>
        <v>26224.09583917843</v>
      </c>
      <c r="U2645" s="19">
        <v>0</v>
      </c>
      <c r="V2645" s="21">
        <f t="shared" si="128"/>
        <v>164245.65288748595</v>
      </c>
    </row>
    <row r="2646" spans="1:22" x14ac:dyDescent="0.3">
      <c r="A2646" s="7" t="s">
        <v>145</v>
      </c>
      <c r="B2646" s="7">
        <v>6</v>
      </c>
      <c r="C2646" s="8" t="s">
        <v>186</v>
      </c>
      <c r="D2646" s="7" t="s">
        <v>960</v>
      </c>
      <c r="E2646" s="7" t="s">
        <v>121</v>
      </c>
      <c r="F2646" s="8" t="s">
        <v>961</v>
      </c>
      <c r="G2646" s="7" t="s">
        <v>16</v>
      </c>
      <c r="H2646" s="9">
        <v>756.58920000000001</v>
      </c>
      <c r="I2646" s="9">
        <v>2.1272000000000002</v>
      </c>
      <c r="J2646" s="9">
        <v>2.0537000000000001</v>
      </c>
      <c r="K2646" s="10">
        <v>0.96544753666792027</v>
      </c>
      <c r="L2646" s="9">
        <v>24.41</v>
      </c>
      <c r="M2646" s="19">
        <f>H2646*INDEX('Pliegos Tarifarios (Las Condes)'!$B:$B,MATCH($B2646,'Pliegos Tarifarios (Las Condes)'!$A:$A,0))</f>
        <v>89911.54734959999</v>
      </c>
      <c r="N2646" s="19">
        <f>I2646*INDEX('Pliegos Tarifarios (Las Condes)'!$C:$C,MATCH($B2646,'Pliegos Tarifarios (Las Condes)'!$A:$A,0))</f>
        <v>7361.2925960000002</v>
      </c>
      <c r="O2646" s="19">
        <f>J2646*INDEX('Pliegos Tarifarios (Las Condes)'!$D:$D,MATCH($B2646,'Pliegos Tarifarios (Las Condes)'!$A:$A,0))</f>
        <v>29089.693207300003</v>
      </c>
      <c r="P2646" s="19">
        <f>H2646*INDEX('Pliegos Tarifarios (Las Condes)'!$E:$E,MATCH($B2646,'Pliegos Tarifarios (Las Condes)'!$A:$A,0))</f>
        <v>9784.2115344000013</v>
      </c>
      <c r="Q2646" s="19" cm="1">
        <f t="array" ref="Q2646">H2646*_xlfn.IFS(H2646&lt;=350,INDEX('Pliegos Tarifarios (Las Condes)'!$F:$F,MATCH($B2646,'Pliegos Tarifarios (Las Condes)'!$A:$A,0)),H2646&lt;=500,INDEX('Pliegos Tarifarios (Las Condes)'!$G:$G,MATCH($B2646,'Pliegos Tarifarios (Las Condes)'!$A:$A,0)),H2646&lt;=1000,INDEX('Pliegos Tarifarios (Las Condes)'!$H:$H,MATCH($B2646,'Pliegos Tarifarios (Las Condes)'!$A:$A,0)),H2646&lt;=5000,INDEX('Pliegos Tarifarios (Las Condes)'!$I:$I,MATCH($B2646,'Pliegos Tarifarios (Las Condes)'!$A:$A,0)),H2646&gt;5000,INDEX('Pliegos Tarifarios (Las Condes)'!$J:$J,MATCH($B2646,'Pliegos Tarifarios (Las Condes)'!$A:$A,0)))/1.19</f>
        <v>1774.4877791596641</v>
      </c>
      <c r="R2646" s="19">
        <f>INDEX('Pliegos Tarifarios (Las Condes)'!$K:$K,MATCH($B2646,'Pliegos Tarifarios (Las Condes)'!$A:$A,0))</f>
        <v>724.74800000000005</v>
      </c>
      <c r="S2646" s="21">
        <f t="shared" si="126"/>
        <v>138645.98046645964</v>
      </c>
      <c r="T2646" s="21">
        <f t="shared" si="127"/>
        <v>26342.736288627333</v>
      </c>
      <c r="U2646" s="19">
        <v>0</v>
      </c>
      <c r="V2646" s="21">
        <f t="shared" si="128"/>
        <v>164988.71675508696</v>
      </c>
    </row>
    <row r="2647" spans="1:22" x14ac:dyDescent="0.3">
      <c r="A2647" s="7" t="s">
        <v>145</v>
      </c>
      <c r="B2647" s="7">
        <v>6</v>
      </c>
      <c r="C2647" s="8" t="s">
        <v>186</v>
      </c>
      <c r="D2647" s="7" t="s">
        <v>962</v>
      </c>
      <c r="E2647" s="7" t="s">
        <v>121</v>
      </c>
      <c r="F2647" s="8" t="s">
        <v>963</v>
      </c>
      <c r="G2647" s="7" t="s">
        <v>16</v>
      </c>
      <c r="H2647" s="9">
        <v>753.30060000000003</v>
      </c>
      <c r="I2647" s="9">
        <v>2.1046</v>
      </c>
      <c r="J2647" s="9">
        <v>2.0851999999999999</v>
      </c>
      <c r="K2647" s="10">
        <v>0.99078209636035353</v>
      </c>
      <c r="L2647" s="9">
        <v>24.3</v>
      </c>
      <c r="M2647" s="19">
        <f>H2647*INDEX('Pliegos Tarifarios (Las Condes)'!$B:$B,MATCH($B2647,'Pliegos Tarifarios (Las Condes)'!$A:$A,0))</f>
        <v>89520.736702800001</v>
      </c>
      <c r="N2647" s="19">
        <f>I2647*INDEX('Pliegos Tarifarios (Las Condes)'!$C:$C,MATCH($B2647,'Pliegos Tarifarios (Las Condes)'!$A:$A,0))</f>
        <v>7283.0840529999996</v>
      </c>
      <c r="O2647" s="19">
        <f>J2647*INDEX('Pliegos Tarifarios (Las Condes)'!$D:$D,MATCH($B2647,'Pliegos Tarifarios (Las Condes)'!$A:$A,0))</f>
        <v>29535.875870799999</v>
      </c>
      <c r="P2647" s="19">
        <f>H2647*INDEX('Pliegos Tarifarios (Las Condes)'!$E:$E,MATCH($B2647,'Pliegos Tarifarios (Las Condes)'!$A:$A,0))</f>
        <v>9741.6833592000003</v>
      </c>
      <c r="Q2647" s="19" cm="1">
        <f t="array" ref="Q2647">H2647*_xlfn.IFS(H2647&lt;=350,INDEX('Pliegos Tarifarios (Las Condes)'!$F:$F,MATCH($B2647,'Pliegos Tarifarios (Las Condes)'!$A:$A,0)),H2647&lt;=500,INDEX('Pliegos Tarifarios (Las Condes)'!$G:$G,MATCH($B2647,'Pliegos Tarifarios (Las Condes)'!$A:$A,0)),H2647&lt;=1000,INDEX('Pliegos Tarifarios (Las Condes)'!$H:$H,MATCH($B2647,'Pliegos Tarifarios (Las Condes)'!$A:$A,0)),H2647&lt;=5000,INDEX('Pliegos Tarifarios (Las Condes)'!$I:$I,MATCH($B2647,'Pliegos Tarifarios (Las Condes)'!$A:$A,0)),H2647&gt;5000,INDEX('Pliegos Tarifarios (Las Condes)'!$J:$J,MATCH($B2647,'Pliegos Tarifarios (Las Condes)'!$A:$A,0)))/1.19</f>
        <v>1766.7747685714289</v>
      </c>
      <c r="R2647" s="19">
        <f>INDEX('Pliegos Tarifarios (Las Condes)'!$K:$K,MATCH($B2647,'Pliegos Tarifarios (Las Condes)'!$A:$A,0))</f>
        <v>724.74800000000005</v>
      </c>
      <c r="S2647" s="21">
        <f t="shared" si="126"/>
        <v>138572.9027543714</v>
      </c>
      <c r="T2647" s="21">
        <f t="shared" si="127"/>
        <v>26328.851523330566</v>
      </c>
      <c r="U2647" s="19">
        <v>0</v>
      </c>
      <c r="V2647" s="21">
        <f t="shared" si="128"/>
        <v>164901.75427770196</v>
      </c>
    </row>
    <row r="2648" spans="1:22" x14ac:dyDescent="0.3">
      <c r="A2648" s="7" t="s">
        <v>145</v>
      </c>
      <c r="B2648" s="7">
        <v>6</v>
      </c>
      <c r="C2648" s="8" t="s">
        <v>186</v>
      </c>
      <c r="D2648" s="7" t="s">
        <v>964</v>
      </c>
      <c r="E2648" s="7" t="s">
        <v>121</v>
      </c>
      <c r="F2648" s="8" t="s">
        <v>965</v>
      </c>
      <c r="G2648" s="7" t="s">
        <v>16</v>
      </c>
      <c r="H2648" s="9">
        <v>755.28499999999997</v>
      </c>
      <c r="I2648" s="9">
        <v>2.0720999999999998</v>
      </c>
      <c r="J2648" s="9">
        <v>2.0720999999999998</v>
      </c>
      <c r="K2648" s="10">
        <v>1</v>
      </c>
      <c r="L2648" s="9">
        <v>24.36</v>
      </c>
      <c r="M2648" s="19">
        <f>H2648*INDEX('Pliegos Tarifarios (Las Condes)'!$B:$B,MATCH($B2648,'Pliegos Tarifarios (Las Condes)'!$A:$A,0))</f>
        <v>89756.558829999994</v>
      </c>
      <c r="N2648" s="19">
        <f>I2648*INDEX('Pliegos Tarifarios (Las Condes)'!$C:$C,MATCH($B2648,'Pliegos Tarifarios (Las Condes)'!$A:$A,0))</f>
        <v>7170.6160154999989</v>
      </c>
      <c r="O2648" s="19">
        <f>J2648*INDEX('Pliegos Tarifarios (Las Condes)'!$D:$D,MATCH($B2648,'Pliegos Tarifarios (Las Condes)'!$A:$A,0))</f>
        <v>29350.3205409</v>
      </c>
      <c r="P2648" s="19">
        <f>H2648*INDEX('Pliegos Tarifarios (Las Condes)'!$E:$E,MATCH($B2648,'Pliegos Tarifarios (Las Condes)'!$A:$A,0))</f>
        <v>9767.3456200000001</v>
      </c>
      <c r="Q2648" s="19" cm="1">
        <f t="array" ref="Q2648">H2648*_xlfn.IFS(H2648&lt;=350,INDEX('Pliegos Tarifarios (Las Condes)'!$F:$F,MATCH($B2648,'Pliegos Tarifarios (Las Condes)'!$A:$A,0)),H2648&lt;=500,INDEX('Pliegos Tarifarios (Las Condes)'!$G:$G,MATCH($B2648,'Pliegos Tarifarios (Las Condes)'!$A:$A,0)),H2648&lt;=1000,INDEX('Pliegos Tarifarios (Las Condes)'!$H:$H,MATCH($B2648,'Pliegos Tarifarios (Las Condes)'!$A:$A,0)),H2648&lt;=5000,INDEX('Pliegos Tarifarios (Las Condes)'!$I:$I,MATCH($B2648,'Pliegos Tarifarios (Las Condes)'!$A:$A,0)),H2648&gt;5000,INDEX('Pliegos Tarifarios (Las Condes)'!$J:$J,MATCH($B2648,'Pliegos Tarifarios (Las Condes)'!$A:$A,0)))/1.19</f>
        <v>1771.4289369747903</v>
      </c>
      <c r="R2648" s="19">
        <f>INDEX('Pliegos Tarifarios (Las Condes)'!$K:$K,MATCH($B2648,'Pliegos Tarifarios (Las Condes)'!$A:$A,0))</f>
        <v>724.74800000000005</v>
      </c>
      <c r="S2648" s="21">
        <f t="shared" si="126"/>
        <v>138541.01794337478</v>
      </c>
      <c r="T2648" s="21">
        <f t="shared" si="127"/>
        <v>26322.793409241211</v>
      </c>
      <c r="U2648" s="19">
        <v>0</v>
      </c>
      <c r="V2648" s="21">
        <f t="shared" si="128"/>
        <v>164863.811352616</v>
      </c>
    </row>
    <row r="2649" spans="1:22" x14ac:dyDescent="0.3">
      <c r="A2649" s="7" t="s">
        <v>145</v>
      </c>
      <c r="B2649" s="7">
        <v>6</v>
      </c>
      <c r="C2649" s="8" t="s">
        <v>186</v>
      </c>
      <c r="D2649" s="7" t="s">
        <v>966</v>
      </c>
      <c r="E2649" s="7" t="s">
        <v>121</v>
      </c>
      <c r="F2649" s="8" t="s">
        <v>967</v>
      </c>
      <c r="G2649" s="7" t="s">
        <v>16</v>
      </c>
      <c r="H2649" s="9">
        <v>755.83619999999996</v>
      </c>
      <c r="I2649" s="9">
        <v>2.1635</v>
      </c>
      <c r="J2649" s="9">
        <v>2.1417999999999999</v>
      </c>
      <c r="K2649" s="10">
        <v>0.98996995608966953</v>
      </c>
      <c r="L2649" s="9">
        <v>24.38</v>
      </c>
      <c r="M2649" s="19">
        <f>H2649*INDEX('Pliegos Tarifarios (Las Condes)'!$B:$B,MATCH($B2649,'Pliegos Tarifarios (Las Condes)'!$A:$A,0))</f>
        <v>89822.062335599985</v>
      </c>
      <c r="N2649" s="19">
        <f>I2649*INDEX('Pliegos Tarifarios (Las Condes)'!$C:$C,MATCH($B2649,'Pliegos Tarifarios (Las Condes)'!$A:$A,0))</f>
        <v>7486.9107424999993</v>
      </c>
      <c r="O2649" s="19">
        <f>J2649*INDEX('Pliegos Tarifarios (Las Condes)'!$D:$D,MATCH($B2649,'Pliegos Tarifarios (Las Condes)'!$A:$A,0))</f>
        <v>30337.5882122</v>
      </c>
      <c r="P2649" s="19">
        <f>H2649*INDEX('Pliegos Tarifarios (Las Condes)'!$E:$E,MATCH($B2649,'Pliegos Tarifarios (Las Condes)'!$A:$A,0))</f>
        <v>9774.4737384</v>
      </c>
      <c r="Q2649" s="19" cm="1">
        <f t="array" ref="Q2649">H2649*_xlfn.IFS(H2649&lt;=350,INDEX('Pliegos Tarifarios (Las Condes)'!$F:$F,MATCH($B2649,'Pliegos Tarifarios (Las Condes)'!$A:$A,0)),H2649&lt;=500,INDEX('Pliegos Tarifarios (Las Condes)'!$G:$G,MATCH($B2649,'Pliegos Tarifarios (Las Condes)'!$A:$A,0)),H2649&lt;=1000,INDEX('Pliegos Tarifarios (Las Condes)'!$H:$H,MATCH($B2649,'Pliegos Tarifarios (Las Condes)'!$A:$A,0)),H2649&lt;=5000,INDEX('Pliegos Tarifarios (Las Condes)'!$I:$I,MATCH($B2649,'Pliegos Tarifarios (Las Condes)'!$A:$A,0)),H2649&gt;5000,INDEX('Pliegos Tarifarios (Las Condes)'!$J:$J,MATCH($B2649,'Pliegos Tarifarios (Las Condes)'!$A:$A,0)))/1.19</f>
        <v>1772.7217094117648</v>
      </c>
      <c r="R2649" s="19">
        <f>INDEX('Pliegos Tarifarios (Las Condes)'!$K:$K,MATCH($B2649,'Pliegos Tarifarios (Las Condes)'!$A:$A,0))</f>
        <v>724.74800000000005</v>
      </c>
      <c r="S2649" s="21">
        <f t="shared" si="126"/>
        <v>139918.50473811175</v>
      </c>
      <c r="T2649" s="21">
        <f t="shared" si="127"/>
        <v>26584.515900241233</v>
      </c>
      <c r="U2649" s="19">
        <v>0</v>
      </c>
      <c r="V2649" s="21">
        <f t="shared" si="128"/>
        <v>166503.02063835299</v>
      </c>
    </row>
    <row r="2650" spans="1:22" x14ac:dyDescent="0.3">
      <c r="A2650" s="7" t="s">
        <v>145</v>
      </c>
      <c r="B2650" s="7">
        <v>6</v>
      </c>
      <c r="C2650" s="8" t="s">
        <v>186</v>
      </c>
      <c r="D2650" s="7" t="s">
        <v>968</v>
      </c>
      <c r="E2650" s="7" t="s">
        <v>121</v>
      </c>
      <c r="F2650" s="8" t="s">
        <v>969</v>
      </c>
      <c r="G2650" s="7" t="s">
        <v>16</v>
      </c>
      <c r="H2650" s="9">
        <v>756.09540000000004</v>
      </c>
      <c r="I2650" s="9">
        <v>2.1575000000000002</v>
      </c>
      <c r="J2650" s="9">
        <v>2.0510999999999999</v>
      </c>
      <c r="K2650" s="10">
        <v>0.95068366164542284</v>
      </c>
      <c r="L2650" s="9">
        <v>24.39</v>
      </c>
      <c r="M2650" s="19">
        <f>H2650*INDEX('Pliegos Tarifarios (Las Condes)'!$B:$B,MATCH($B2650,'Pliegos Tarifarios (Las Condes)'!$A:$A,0))</f>
        <v>89852.865145200005</v>
      </c>
      <c r="N2650" s="19">
        <f>I2650*INDEX('Pliegos Tarifarios (Las Condes)'!$C:$C,MATCH($B2650,'Pliegos Tarifarios (Las Condes)'!$A:$A,0))</f>
        <v>7466.1474125000004</v>
      </c>
      <c r="O2650" s="19">
        <f>J2650*INDEX('Pliegos Tarifarios (Las Condes)'!$D:$D,MATCH($B2650,'Pliegos Tarifarios (Las Condes)'!$A:$A,0))</f>
        <v>29052.865431900002</v>
      </c>
      <c r="P2650" s="19">
        <f>H2650*INDEX('Pliegos Tarifarios (Las Condes)'!$E:$E,MATCH($B2650,'Pliegos Tarifarios (Las Condes)'!$A:$A,0))</f>
        <v>9777.8257128000005</v>
      </c>
      <c r="Q2650" s="19" cm="1">
        <f t="array" ref="Q2650">H2650*_xlfn.IFS(H2650&lt;=350,INDEX('Pliegos Tarifarios (Las Condes)'!$F:$F,MATCH($B2650,'Pliegos Tarifarios (Las Condes)'!$A:$A,0)),H2650&lt;=500,INDEX('Pliegos Tarifarios (Las Condes)'!$G:$G,MATCH($B2650,'Pliegos Tarifarios (Las Condes)'!$A:$A,0)),H2650&lt;=1000,INDEX('Pliegos Tarifarios (Las Condes)'!$H:$H,MATCH($B2650,'Pliegos Tarifarios (Las Condes)'!$A:$A,0)),H2650&lt;=5000,INDEX('Pliegos Tarifarios (Las Condes)'!$I:$I,MATCH($B2650,'Pliegos Tarifarios (Las Condes)'!$A:$A,0)),H2650&gt;5000,INDEX('Pliegos Tarifarios (Las Condes)'!$J:$J,MATCH($B2650,'Pliegos Tarifarios (Las Condes)'!$A:$A,0)))/1.19</f>
        <v>1773.3296314285717</v>
      </c>
      <c r="R2650" s="19">
        <f>INDEX('Pliegos Tarifarios (Las Condes)'!$K:$K,MATCH($B2650,'Pliegos Tarifarios (Las Condes)'!$A:$A,0))</f>
        <v>724.74800000000005</v>
      </c>
      <c r="S2650" s="21">
        <f t="shared" si="126"/>
        <v>138647.78133382858</v>
      </c>
      <c r="T2650" s="21">
        <f t="shared" si="127"/>
        <v>26343.078453427432</v>
      </c>
      <c r="U2650" s="19">
        <v>0</v>
      </c>
      <c r="V2650" s="21">
        <f t="shared" si="128"/>
        <v>164990.85978725602</v>
      </c>
    </row>
    <row r="2651" spans="1:22" x14ac:dyDescent="0.3">
      <c r="A2651" s="7" t="s">
        <v>145</v>
      </c>
      <c r="B2651" s="7">
        <v>6</v>
      </c>
      <c r="C2651" s="8" t="s">
        <v>186</v>
      </c>
      <c r="D2651" s="7" t="s">
        <v>970</v>
      </c>
      <c r="E2651" s="7" t="s">
        <v>121</v>
      </c>
      <c r="F2651" s="8" t="s">
        <v>971</v>
      </c>
      <c r="G2651" s="7" t="s">
        <v>16</v>
      </c>
      <c r="H2651" s="9">
        <v>754.25019999999995</v>
      </c>
      <c r="I2651" s="9">
        <v>2.0773000000000001</v>
      </c>
      <c r="J2651" s="9">
        <v>2.0630000000000002</v>
      </c>
      <c r="K2651" s="10">
        <v>0.9931160641216964</v>
      </c>
      <c r="L2651" s="9">
        <v>24.33</v>
      </c>
      <c r="M2651" s="19">
        <f>H2651*INDEX('Pliegos Tarifarios (Las Condes)'!$B:$B,MATCH($B2651,'Pliegos Tarifarios (Las Condes)'!$A:$A,0))</f>
        <v>89633.585267599992</v>
      </c>
      <c r="N2651" s="19">
        <f>I2651*INDEX('Pliegos Tarifarios (Las Condes)'!$C:$C,MATCH($B2651,'Pliegos Tarifarios (Las Condes)'!$A:$A,0))</f>
        <v>7188.6109015000002</v>
      </c>
      <c r="O2651" s="19">
        <f>J2651*INDEX('Pliegos Tarifarios (Las Condes)'!$D:$D,MATCH($B2651,'Pliegos Tarifarios (Las Condes)'!$A:$A,0))</f>
        <v>29221.423327000004</v>
      </c>
      <c r="P2651" s="19">
        <f>H2651*INDEX('Pliegos Tarifarios (Las Condes)'!$E:$E,MATCH($B2651,'Pliegos Tarifarios (Las Condes)'!$A:$A,0))</f>
        <v>9753.9635863999993</v>
      </c>
      <c r="Q2651" s="19" cm="1">
        <f t="array" ref="Q2651">H2651*_xlfn.IFS(H2651&lt;=350,INDEX('Pliegos Tarifarios (Las Condes)'!$F:$F,MATCH($B2651,'Pliegos Tarifarios (Las Condes)'!$A:$A,0)),H2651&lt;=500,INDEX('Pliegos Tarifarios (Las Condes)'!$G:$G,MATCH($B2651,'Pliegos Tarifarios (Las Condes)'!$A:$A,0)),H2651&lt;=1000,INDEX('Pliegos Tarifarios (Las Condes)'!$H:$H,MATCH($B2651,'Pliegos Tarifarios (Las Condes)'!$A:$A,0)),H2651&lt;=5000,INDEX('Pliegos Tarifarios (Las Condes)'!$I:$I,MATCH($B2651,'Pliegos Tarifarios (Las Condes)'!$A:$A,0)),H2651&gt;5000,INDEX('Pliegos Tarifarios (Las Condes)'!$J:$J,MATCH($B2651,'Pliegos Tarifarios (Las Condes)'!$A:$A,0)))/1.19</f>
        <v>1769.0019396638656</v>
      </c>
      <c r="R2651" s="19">
        <f>INDEX('Pliegos Tarifarios (Las Condes)'!$K:$K,MATCH($B2651,'Pliegos Tarifarios (Las Condes)'!$A:$A,0))</f>
        <v>724.74800000000005</v>
      </c>
      <c r="S2651" s="21">
        <f t="shared" si="126"/>
        <v>138291.33302216386</v>
      </c>
      <c r="T2651" s="21">
        <f t="shared" si="127"/>
        <v>26275.353274211135</v>
      </c>
      <c r="U2651" s="19">
        <v>0</v>
      </c>
      <c r="V2651" s="21">
        <f t="shared" si="128"/>
        <v>164566.686296375</v>
      </c>
    </row>
    <row r="2652" spans="1:22" x14ac:dyDescent="0.3">
      <c r="A2652" s="7" t="s">
        <v>145</v>
      </c>
      <c r="B2652" s="7">
        <v>6</v>
      </c>
      <c r="C2652" s="8" t="s">
        <v>186</v>
      </c>
      <c r="D2652" s="7" t="s">
        <v>972</v>
      </c>
      <c r="E2652" s="7" t="s">
        <v>121</v>
      </c>
      <c r="F2652" s="8" t="s">
        <v>973</v>
      </c>
      <c r="G2652" s="7" t="s">
        <v>16</v>
      </c>
      <c r="H2652" s="9">
        <v>753.42259999999999</v>
      </c>
      <c r="I2652" s="9">
        <v>2.1246999999999998</v>
      </c>
      <c r="J2652" s="9">
        <v>2.0802</v>
      </c>
      <c r="K2652" s="10">
        <v>0.97905586671059452</v>
      </c>
      <c r="L2652" s="9">
        <v>24.3</v>
      </c>
      <c r="M2652" s="19">
        <f>H2652*INDEX('Pliegos Tarifarios (Las Condes)'!$B:$B,MATCH($B2652,'Pliegos Tarifarios (Las Condes)'!$A:$A,0))</f>
        <v>89535.2349388</v>
      </c>
      <c r="N2652" s="19">
        <f>I2652*INDEX('Pliegos Tarifarios (Las Condes)'!$C:$C,MATCH($B2652,'Pliegos Tarifarios (Las Condes)'!$A:$A,0))</f>
        <v>7352.6412084999993</v>
      </c>
      <c r="O2652" s="19">
        <f>J2652*INDEX('Pliegos Tarifarios (Las Condes)'!$D:$D,MATCH($B2652,'Pliegos Tarifarios (Las Condes)'!$A:$A,0))</f>
        <v>29465.053225800002</v>
      </c>
      <c r="P2652" s="19">
        <f>H2652*INDEX('Pliegos Tarifarios (Las Condes)'!$E:$E,MATCH($B2652,'Pliegos Tarifarios (Las Condes)'!$A:$A,0))</f>
        <v>9743.2610631999996</v>
      </c>
      <c r="Q2652" s="19" cm="1">
        <f t="array" ref="Q2652">H2652*_xlfn.IFS(H2652&lt;=350,INDEX('Pliegos Tarifarios (Las Condes)'!$F:$F,MATCH($B2652,'Pliegos Tarifarios (Las Condes)'!$A:$A,0)),H2652&lt;=500,INDEX('Pliegos Tarifarios (Las Condes)'!$G:$G,MATCH($B2652,'Pliegos Tarifarios (Las Condes)'!$A:$A,0)),H2652&lt;=1000,INDEX('Pliegos Tarifarios (Las Condes)'!$H:$H,MATCH($B2652,'Pliegos Tarifarios (Las Condes)'!$A:$A,0)),H2652&lt;=5000,INDEX('Pliegos Tarifarios (Las Condes)'!$I:$I,MATCH($B2652,'Pliegos Tarifarios (Las Condes)'!$A:$A,0)),H2652&gt;5000,INDEX('Pliegos Tarifarios (Las Condes)'!$J:$J,MATCH($B2652,'Pliegos Tarifarios (Las Condes)'!$A:$A,0)))/1.19</f>
        <v>1767.0609047058826</v>
      </c>
      <c r="R2652" s="19">
        <f>INDEX('Pliegos Tarifarios (Las Condes)'!$K:$K,MATCH($B2652,'Pliegos Tarifarios (Las Condes)'!$A:$A,0))</f>
        <v>724.74800000000005</v>
      </c>
      <c r="S2652" s="21">
        <f t="shared" si="126"/>
        <v>138587.9993410059</v>
      </c>
      <c r="T2652" s="21">
        <f t="shared" si="127"/>
        <v>26331.719874791121</v>
      </c>
      <c r="U2652" s="19">
        <v>0</v>
      </c>
      <c r="V2652" s="21">
        <f t="shared" si="128"/>
        <v>164919.71921579703</v>
      </c>
    </row>
    <row r="2653" spans="1:22" x14ac:dyDescent="0.3">
      <c r="A2653" s="7" t="s">
        <v>145</v>
      </c>
      <c r="B2653" s="7">
        <v>6</v>
      </c>
      <c r="C2653" s="8" t="s">
        <v>186</v>
      </c>
      <c r="D2653" s="7" t="s">
        <v>974</v>
      </c>
      <c r="E2653" s="7" t="s">
        <v>121</v>
      </c>
      <c r="F2653" s="8" t="s">
        <v>975</v>
      </c>
      <c r="G2653" s="7" t="s">
        <v>16</v>
      </c>
      <c r="H2653" s="9">
        <v>755.92520000000002</v>
      </c>
      <c r="I2653" s="9">
        <v>2.1349</v>
      </c>
      <c r="J2653" s="9">
        <v>2.1015999999999999</v>
      </c>
      <c r="K2653" s="10">
        <v>0.98440207972270355</v>
      </c>
      <c r="L2653" s="9">
        <v>24.38</v>
      </c>
      <c r="M2653" s="19">
        <f>H2653*INDEX('Pliegos Tarifarios (Las Condes)'!$B:$B,MATCH($B2653,'Pliegos Tarifarios (Las Condes)'!$A:$A,0))</f>
        <v>89832.638917599994</v>
      </c>
      <c r="N2653" s="19">
        <f>I2653*INDEX('Pliegos Tarifarios (Las Condes)'!$C:$C,MATCH($B2653,'Pliegos Tarifarios (Las Condes)'!$A:$A,0))</f>
        <v>7387.9388694999998</v>
      </c>
      <c r="O2653" s="19">
        <f>J2653*INDEX('Pliegos Tarifarios (Las Condes)'!$D:$D,MATCH($B2653,'Pliegos Tarifarios (Las Condes)'!$A:$A,0))</f>
        <v>29768.174146400001</v>
      </c>
      <c r="P2653" s="19">
        <f>H2653*INDEX('Pliegos Tarifarios (Las Condes)'!$E:$E,MATCH($B2653,'Pliegos Tarifarios (Las Condes)'!$A:$A,0))</f>
        <v>9775.6246864000004</v>
      </c>
      <c r="Q2653" s="19" cm="1">
        <f t="array" ref="Q2653">H2653*_xlfn.IFS(H2653&lt;=350,INDEX('Pliegos Tarifarios (Las Condes)'!$F:$F,MATCH($B2653,'Pliegos Tarifarios (Las Condes)'!$A:$A,0)),H2653&lt;=500,INDEX('Pliegos Tarifarios (Las Condes)'!$G:$G,MATCH($B2653,'Pliegos Tarifarios (Las Condes)'!$A:$A,0)),H2653&lt;=1000,INDEX('Pliegos Tarifarios (Las Condes)'!$H:$H,MATCH($B2653,'Pliegos Tarifarios (Las Condes)'!$A:$A,0)),H2653&lt;=5000,INDEX('Pliegos Tarifarios (Las Condes)'!$I:$I,MATCH($B2653,'Pliegos Tarifarios (Las Condes)'!$A:$A,0)),H2653&gt;5000,INDEX('Pliegos Tarifarios (Las Condes)'!$J:$J,MATCH($B2653,'Pliegos Tarifarios (Las Condes)'!$A:$A,0)))/1.19</f>
        <v>1772.9304480672272</v>
      </c>
      <c r="R2653" s="19">
        <f>INDEX('Pliegos Tarifarios (Las Condes)'!$K:$K,MATCH($B2653,'Pliegos Tarifarios (Las Condes)'!$A:$A,0))</f>
        <v>724.74800000000005</v>
      </c>
      <c r="S2653" s="21">
        <f t="shared" si="126"/>
        <v>139262.05506796722</v>
      </c>
      <c r="T2653" s="21">
        <f t="shared" si="127"/>
        <v>26459.79046291377</v>
      </c>
      <c r="U2653" s="19">
        <v>0</v>
      </c>
      <c r="V2653" s="21">
        <f t="shared" si="128"/>
        <v>165721.84553088099</v>
      </c>
    </row>
    <row r="2654" spans="1:22" x14ac:dyDescent="0.3">
      <c r="A2654" s="7" t="s">
        <v>145</v>
      </c>
      <c r="B2654" s="7">
        <v>6</v>
      </c>
      <c r="C2654" s="8" t="s">
        <v>186</v>
      </c>
      <c r="D2654" s="7" t="s">
        <v>976</v>
      </c>
      <c r="E2654" s="7" t="s">
        <v>121</v>
      </c>
      <c r="F2654" s="8" t="s">
        <v>977</v>
      </c>
      <c r="G2654" s="7" t="s">
        <v>16</v>
      </c>
      <c r="H2654" s="9">
        <v>755.3107</v>
      </c>
      <c r="I2654" s="9">
        <v>2.0951</v>
      </c>
      <c r="J2654" s="9">
        <v>2.0688</v>
      </c>
      <c r="K2654" s="10">
        <v>0.98744689990931223</v>
      </c>
      <c r="L2654" s="9">
        <v>24.36</v>
      </c>
      <c r="M2654" s="19">
        <f>H2654*INDEX('Pliegos Tarifarios (Las Condes)'!$B:$B,MATCH($B2654,'Pliegos Tarifarios (Las Condes)'!$A:$A,0))</f>
        <v>89759.612966599991</v>
      </c>
      <c r="N2654" s="19">
        <f>I2654*INDEX('Pliegos Tarifarios (Las Condes)'!$C:$C,MATCH($B2654,'Pliegos Tarifarios (Las Condes)'!$A:$A,0))</f>
        <v>7250.2087804999992</v>
      </c>
      <c r="O2654" s="19">
        <f>J2654*INDEX('Pliegos Tarifarios (Las Condes)'!$D:$D,MATCH($B2654,'Pliegos Tarifarios (Las Condes)'!$A:$A,0))</f>
        <v>29303.5775952</v>
      </c>
      <c r="P2654" s="19">
        <f>H2654*INDEX('Pliegos Tarifarios (Las Condes)'!$E:$E,MATCH($B2654,'Pliegos Tarifarios (Las Condes)'!$A:$A,0))</f>
        <v>9767.6779724000007</v>
      </c>
      <c r="Q2654" s="19" cm="1">
        <f t="array" ref="Q2654">H2654*_xlfn.IFS(H2654&lt;=350,INDEX('Pliegos Tarifarios (Las Condes)'!$F:$F,MATCH($B2654,'Pliegos Tarifarios (Las Condes)'!$A:$A,0)),H2654&lt;=500,INDEX('Pliegos Tarifarios (Las Condes)'!$G:$G,MATCH($B2654,'Pliegos Tarifarios (Las Condes)'!$A:$A,0)),H2654&lt;=1000,INDEX('Pliegos Tarifarios (Las Condes)'!$H:$H,MATCH($B2654,'Pliegos Tarifarios (Las Condes)'!$A:$A,0)),H2654&lt;=5000,INDEX('Pliegos Tarifarios (Las Condes)'!$I:$I,MATCH($B2654,'Pliegos Tarifarios (Las Condes)'!$A:$A,0)),H2654&gt;5000,INDEX('Pliegos Tarifarios (Las Condes)'!$J:$J,MATCH($B2654,'Pliegos Tarifarios (Las Condes)'!$A:$A,0)))/1.19</f>
        <v>1771.4892131932775</v>
      </c>
      <c r="R2654" s="19">
        <f>INDEX('Pliegos Tarifarios (Las Condes)'!$K:$K,MATCH($B2654,'Pliegos Tarifarios (Las Condes)'!$A:$A,0))</f>
        <v>724.74800000000005</v>
      </c>
      <c r="S2654" s="21">
        <f t="shared" si="126"/>
        <v>138577.31452789326</v>
      </c>
      <c r="T2654" s="21">
        <f t="shared" si="127"/>
        <v>26329.68976029972</v>
      </c>
      <c r="U2654" s="19">
        <v>0</v>
      </c>
      <c r="V2654" s="21">
        <f t="shared" si="128"/>
        <v>164907.00428819298</v>
      </c>
    </row>
    <row r="2655" spans="1:22" x14ac:dyDescent="0.3">
      <c r="A2655" s="7" t="s">
        <v>145</v>
      </c>
      <c r="B2655" s="7">
        <v>6</v>
      </c>
      <c r="C2655" s="8" t="s">
        <v>186</v>
      </c>
      <c r="D2655" s="7" t="s">
        <v>978</v>
      </c>
      <c r="E2655" s="7" t="s">
        <v>121</v>
      </c>
      <c r="F2655" s="8" t="s">
        <v>979</v>
      </c>
      <c r="G2655" s="7" t="s">
        <v>16</v>
      </c>
      <c r="H2655" s="9">
        <v>757.40740000000005</v>
      </c>
      <c r="I2655" s="9">
        <v>2.1128</v>
      </c>
      <c r="J2655" s="9">
        <v>2.1128</v>
      </c>
      <c r="K2655" s="10">
        <v>1</v>
      </c>
      <c r="L2655" s="9">
        <v>24.43</v>
      </c>
      <c r="M2655" s="19">
        <f>H2655*INDEX('Pliegos Tarifarios (Las Condes)'!$B:$B,MATCH($B2655,'Pliegos Tarifarios (Las Condes)'!$A:$A,0))</f>
        <v>90008.780601200007</v>
      </c>
      <c r="N2655" s="19">
        <f>I2655*INDEX('Pliegos Tarifarios (Las Condes)'!$C:$C,MATCH($B2655,'Pliegos Tarifarios (Las Condes)'!$A:$A,0))</f>
        <v>7311.4606039999999</v>
      </c>
      <c r="O2655" s="19">
        <f>J2655*INDEX('Pliegos Tarifarios (Las Condes)'!$D:$D,MATCH($B2655,'Pliegos Tarifarios (Las Condes)'!$A:$A,0))</f>
        <v>29926.816871200001</v>
      </c>
      <c r="P2655" s="19">
        <f>H2655*INDEX('Pliegos Tarifarios (Las Condes)'!$E:$E,MATCH($B2655,'Pliegos Tarifarios (Las Condes)'!$A:$A,0))</f>
        <v>9794.7924968000007</v>
      </c>
      <c r="Q2655" s="19" cm="1">
        <f t="array" ref="Q2655">H2655*_xlfn.IFS(H2655&lt;=350,INDEX('Pliegos Tarifarios (Las Condes)'!$F:$F,MATCH($B2655,'Pliegos Tarifarios (Las Condes)'!$A:$A,0)),H2655&lt;=500,INDEX('Pliegos Tarifarios (Las Condes)'!$G:$G,MATCH($B2655,'Pliegos Tarifarios (Las Condes)'!$A:$A,0)),H2655&lt;=1000,INDEX('Pliegos Tarifarios (Las Condes)'!$H:$H,MATCH($B2655,'Pliegos Tarifarios (Las Condes)'!$A:$A,0)),H2655&lt;=5000,INDEX('Pliegos Tarifarios (Las Condes)'!$I:$I,MATCH($B2655,'Pliegos Tarifarios (Las Condes)'!$A:$A,0)),H2655&gt;5000,INDEX('Pliegos Tarifarios (Las Condes)'!$J:$J,MATCH($B2655,'Pliegos Tarifarios (Las Condes)'!$A:$A,0)))/1.19</f>
        <v>1776.4067675630258</v>
      </c>
      <c r="R2655" s="19">
        <f>INDEX('Pliegos Tarifarios (Las Condes)'!$K:$K,MATCH($B2655,'Pliegos Tarifarios (Las Condes)'!$A:$A,0))</f>
        <v>724.74800000000005</v>
      </c>
      <c r="S2655" s="21">
        <f t="shared" si="126"/>
        <v>139543.00534076302</v>
      </c>
      <c r="T2655" s="21">
        <f t="shared" si="127"/>
        <v>26513.171014744974</v>
      </c>
      <c r="U2655" s="19">
        <v>0</v>
      </c>
      <c r="V2655" s="21">
        <f t="shared" si="128"/>
        <v>166056.17635550798</v>
      </c>
    </row>
    <row r="2656" spans="1:22" x14ac:dyDescent="0.3">
      <c r="A2656" s="7" t="s">
        <v>145</v>
      </c>
      <c r="B2656" s="7">
        <v>6</v>
      </c>
      <c r="C2656" s="8" t="s">
        <v>186</v>
      </c>
      <c r="D2656" s="7" t="s">
        <v>980</v>
      </c>
      <c r="E2656" s="7" t="s">
        <v>121</v>
      </c>
      <c r="F2656" s="8" t="s">
        <v>981</v>
      </c>
      <c r="G2656" s="7" t="s">
        <v>16</v>
      </c>
      <c r="H2656" s="9">
        <v>755.67280000000005</v>
      </c>
      <c r="I2656" s="9">
        <v>2.1554000000000002</v>
      </c>
      <c r="J2656" s="9">
        <v>2.0686</v>
      </c>
      <c r="K2656" s="10">
        <v>0.95972905261204411</v>
      </c>
      <c r="L2656" s="9">
        <v>24.38</v>
      </c>
      <c r="M2656" s="19">
        <f>H2656*INDEX('Pliegos Tarifarios (Las Condes)'!$B:$B,MATCH($B2656,'Pliegos Tarifarios (Las Condes)'!$A:$A,0))</f>
        <v>89802.6442064</v>
      </c>
      <c r="N2656" s="19">
        <f>I2656*INDEX('Pliegos Tarifarios (Las Condes)'!$C:$C,MATCH($B2656,'Pliegos Tarifarios (Las Condes)'!$A:$A,0))</f>
        <v>7458.8802470000001</v>
      </c>
      <c r="O2656" s="19">
        <f>J2656*INDEX('Pliegos Tarifarios (Las Condes)'!$D:$D,MATCH($B2656,'Pliegos Tarifarios (Las Condes)'!$A:$A,0))</f>
        <v>29300.744689400002</v>
      </c>
      <c r="P2656" s="19">
        <f>H2656*INDEX('Pliegos Tarifarios (Las Condes)'!$E:$E,MATCH($B2656,'Pliegos Tarifarios (Las Condes)'!$A:$A,0))</f>
        <v>9772.3606496000011</v>
      </c>
      <c r="Q2656" s="19" cm="1">
        <f t="array" ref="Q2656">H2656*_xlfn.IFS(H2656&lt;=350,INDEX('Pliegos Tarifarios (Las Condes)'!$F:$F,MATCH($B2656,'Pliegos Tarifarios (Las Condes)'!$A:$A,0)),H2656&lt;=500,INDEX('Pliegos Tarifarios (Las Condes)'!$G:$G,MATCH($B2656,'Pliegos Tarifarios (Las Condes)'!$A:$A,0)),H2656&lt;=1000,INDEX('Pliegos Tarifarios (Las Condes)'!$H:$H,MATCH($B2656,'Pliegos Tarifarios (Las Condes)'!$A:$A,0)),H2656&lt;=5000,INDEX('Pliegos Tarifarios (Las Condes)'!$I:$I,MATCH($B2656,'Pliegos Tarifarios (Las Condes)'!$A:$A,0)),H2656&gt;5000,INDEX('Pliegos Tarifarios (Las Condes)'!$J:$J,MATCH($B2656,'Pliegos Tarifarios (Las Condes)'!$A:$A,0)))/1.19</f>
        <v>1772.3384746218492</v>
      </c>
      <c r="R2656" s="19">
        <f>INDEX('Pliegos Tarifarios (Las Condes)'!$K:$K,MATCH($B2656,'Pliegos Tarifarios (Las Condes)'!$A:$A,0))</f>
        <v>724.74800000000005</v>
      </c>
      <c r="S2656" s="21">
        <f t="shared" si="126"/>
        <v>138831.71626702184</v>
      </c>
      <c r="T2656" s="21">
        <f t="shared" si="127"/>
        <v>26378.026090734151</v>
      </c>
      <c r="U2656" s="19">
        <v>0</v>
      </c>
      <c r="V2656" s="21">
        <f t="shared" si="128"/>
        <v>165209.74235775598</v>
      </c>
    </row>
    <row r="2657" spans="1:22" x14ac:dyDescent="0.3">
      <c r="A2657" s="7" t="s">
        <v>145</v>
      </c>
      <c r="B2657" s="7">
        <v>6</v>
      </c>
      <c r="C2657" s="8" t="s">
        <v>186</v>
      </c>
      <c r="D2657" s="7" t="s">
        <v>982</v>
      </c>
      <c r="E2657" s="7" t="s">
        <v>121</v>
      </c>
      <c r="F2657" s="8" t="s">
        <v>983</v>
      </c>
      <c r="G2657" s="7" t="s">
        <v>16</v>
      </c>
      <c r="H2657" s="9">
        <v>755.03589999999997</v>
      </c>
      <c r="I2657" s="9">
        <v>2.1122999999999998</v>
      </c>
      <c r="J2657" s="9">
        <v>2.1122999999999998</v>
      </c>
      <c r="K2657" s="10">
        <v>1</v>
      </c>
      <c r="L2657" s="9">
        <v>24.36</v>
      </c>
      <c r="M2657" s="19">
        <f>H2657*INDEX('Pliegos Tarifarios (Las Condes)'!$B:$B,MATCH($B2657,'Pliegos Tarifarios (Las Condes)'!$A:$A,0))</f>
        <v>89726.956284199987</v>
      </c>
      <c r="N2657" s="19">
        <f>I2657*INDEX('Pliegos Tarifarios (Las Condes)'!$C:$C,MATCH($B2657,'Pliegos Tarifarios (Las Condes)'!$A:$A,0))</f>
        <v>7309.7303264999991</v>
      </c>
      <c r="O2657" s="19">
        <f>J2657*INDEX('Pliegos Tarifarios (Las Condes)'!$D:$D,MATCH($B2657,'Pliegos Tarifarios (Las Condes)'!$A:$A,0))</f>
        <v>29919.7346067</v>
      </c>
      <c r="P2657" s="19">
        <f>H2657*INDEX('Pliegos Tarifarios (Las Condes)'!$E:$E,MATCH($B2657,'Pliegos Tarifarios (Las Condes)'!$A:$A,0))</f>
        <v>9764.1242588000005</v>
      </c>
      <c r="Q2657" s="19" cm="1">
        <f t="array" ref="Q2657">H2657*_xlfn.IFS(H2657&lt;=350,INDEX('Pliegos Tarifarios (Las Condes)'!$F:$F,MATCH($B2657,'Pliegos Tarifarios (Las Condes)'!$A:$A,0)),H2657&lt;=500,INDEX('Pliegos Tarifarios (Las Condes)'!$G:$G,MATCH($B2657,'Pliegos Tarifarios (Las Condes)'!$A:$A,0)),H2657&lt;=1000,INDEX('Pliegos Tarifarios (Las Condes)'!$H:$H,MATCH($B2657,'Pliegos Tarifarios (Las Condes)'!$A:$A,0)),H2657&lt;=5000,INDEX('Pliegos Tarifarios (Las Condes)'!$I:$I,MATCH($B2657,'Pliegos Tarifarios (Las Condes)'!$A:$A,0)),H2657&gt;5000,INDEX('Pliegos Tarifarios (Las Condes)'!$J:$J,MATCH($B2657,'Pliegos Tarifarios (Las Condes)'!$A:$A,0)))/1.19</f>
        <v>1770.8447032773113</v>
      </c>
      <c r="R2657" s="19">
        <f>INDEX('Pliegos Tarifarios (Las Condes)'!$K:$K,MATCH($B2657,'Pliegos Tarifarios (Las Condes)'!$A:$A,0))</f>
        <v>724.74800000000005</v>
      </c>
      <c r="S2657" s="21">
        <f t="shared" si="126"/>
        <v>139216.13817947728</v>
      </c>
      <c r="T2657" s="21">
        <f t="shared" si="127"/>
        <v>26451.066254100682</v>
      </c>
      <c r="U2657" s="19">
        <v>0</v>
      </c>
      <c r="V2657" s="21">
        <f t="shared" si="128"/>
        <v>165667.20443357795</v>
      </c>
    </row>
    <row r="2658" spans="1:22" x14ac:dyDescent="0.3">
      <c r="A2658" s="7" t="s">
        <v>145</v>
      </c>
      <c r="B2658" s="7">
        <v>6</v>
      </c>
      <c r="C2658" s="8" t="s">
        <v>186</v>
      </c>
      <c r="D2658" s="7" t="s">
        <v>984</v>
      </c>
      <c r="E2658" s="7" t="s">
        <v>121</v>
      </c>
      <c r="F2658" s="8" t="s">
        <v>985</v>
      </c>
      <c r="G2658" s="7" t="s">
        <v>16</v>
      </c>
      <c r="H2658" s="9">
        <v>753.64840000000004</v>
      </c>
      <c r="I2658" s="9">
        <v>2.1042000000000001</v>
      </c>
      <c r="J2658" s="9">
        <v>2.0741999999999998</v>
      </c>
      <c r="K2658" s="10">
        <v>0.98574280011405746</v>
      </c>
      <c r="L2658" s="9">
        <v>24.31</v>
      </c>
      <c r="M2658" s="19">
        <f>H2658*INDEX('Pliegos Tarifarios (Las Condes)'!$B:$B,MATCH($B2658,'Pliegos Tarifarios (Las Condes)'!$A:$A,0))</f>
        <v>89562.068559199994</v>
      </c>
      <c r="N2658" s="19">
        <f>I2658*INDEX('Pliegos Tarifarios (Las Condes)'!$C:$C,MATCH($B2658,'Pliegos Tarifarios (Las Condes)'!$A:$A,0))</f>
        <v>7281.6998309999999</v>
      </c>
      <c r="O2658" s="19">
        <f>J2658*INDEX('Pliegos Tarifarios (Las Condes)'!$D:$D,MATCH($B2658,'Pliegos Tarifarios (Las Condes)'!$A:$A,0))</f>
        <v>29380.066051799997</v>
      </c>
      <c r="P2658" s="19">
        <f>H2658*INDEX('Pliegos Tarifarios (Las Condes)'!$E:$E,MATCH($B2658,'Pliegos Tarifarios (Las Condes)'!$A:$A,0))</f>
        <v>9746.1811088000013</v>
      </c>
      <c r="Q2658" s="19" cm="1">
        <f t="array" ref="Q2658">H2658*_xlfn.IFS(H2658&lt;=350,INDEX('Pliegos Tarifarios (Las Condes)'!$F:$F,MATCH($B2658,'Pliegos Tarifarios (Las Condes)'!$A:$A,0)),H2658&lt;=500,INDEX('Pliegos Tarifarios (Las Condes)'!$G:$G,MATCH($B2658,'Pliegos Tarifarios (Las Condes)'!$A:$A,0)),H2658&lt;=1000,INDEX('Pliegos Tarifarios (Las Condes)'!$H:$H,MATCH($B2658,'Pliegos Tarifarios (Las Condes)'!$A:$A,0)),H2658&lt;=5000,INDEX('Pliegos Tarifarios (Las Condes)'!$I:$I,MATCH($B2658,'Pliegos Tarifarios (Las Condes)'!$A:$A,0)),H2658&gt;5000,INDEX('Pliegos Tarifarios (Las Condes)'!$J:$J,MATCH($B2658,'Pliegos Tarifarios (Las Condes)'!$A:$A,0)))/1.19</f>
        <v>1767.5904910924373</v>
      </c>
      <c r="R2658" s="19">
        <f>INDEX('Pliegos Tarifarios (Las Condes)'!$K:$K,MATCH($B2658,'Pliegos Tarifarios (Las Condes)'!$A:$A,0))</f>
        <v>724.74800000000005</v>
      </c>
      <c r="S2658" s="21">
        <f t="shared" si="126"/>
        <v>138462.35404189242</v>
      </c>
      <c r="T2658" s="21">
        <f t="shared" si="127"/>
        <v>26307.847267959562</v>
      </c>
      <c r="U2658" s="19">
        <v>0</v>
      </c>
      <c r="V2658" s="21">
        <f t="shared" si="128"/>
        <v>164770.20130985198</v>
      </c>
    </row>
    <row r="2659" spans="1:22" x14ac:dyDescent="0.3">
      <c r="A2659" s="7" t="s">
        <v>145</v>
      </c>
      <c r="B2659" s="7">
        <v>6</v>
      </c>
      <c r="C2659" s="8" t="s">
        <v>186</v>
      </c>
      <c r="D2659" s="7" t="s">
        <v>986</v>
      </c>
      <c r="E2659" s="7" t="s">
        <v>121</v>
      </c>
      <c r="F2659" s="8" t="s">
        <v>987</v>
      </c>
      <c r="G2659" s="7" t="s">
        <v>16</v>
      </c>
      <c r="H2659" s="9">
        <v>755.58770000000004</v>
      </c>
      <c r="I2659" s="9">
        <v>2.1745999999999999</v>
      </c>
      <c r="J2659" s="9">
        <v>2.1745999999999999</v>
      </c>
      <c r="K2659" s="10">
        <v>1</v>
      </c>
      <c r="L2659" s="9">
        <v>24.37</v>
      </c>
      <c r="M2659" s="19">
        <f>H2659*INDEX('Pliegos Tarifarios (Las Condes)'!$B:$B,MATCH($B2659,'Pliegos Tarifarios (Las Condes)'!$A:$A,0))</f>
        <v>89792.531092599995</v>
      </c>
      <c r="N2659" s="19">
        <f>I2659*INDEX('Pliegos Tarifarios (Las Condes)'!$C:$C,MATCH($B2659,'Pliegos Tarifarios (Las Condes)'!$A:$A,0))</f>
        <v>7525.3229029999993</v>
      </c>
      <c r="O2659" s="19">
        <f>J2659*INDEX('Pliegos Tarifarios (Las Condes)'!$D:$D,MATCH($B2659,'Pliegos Tarifarios (Las Condes)'!$A:$A,0))</f>
        <v>30802.184763400001</v>
      </c>
      <c r="P2659" s="19">
        <f>H2659*INDEX('Pliegos Tarifarios (Las Condes)'!$E:$E,MATCH($B2659,'Pliegos Tarifarios (Las Condes)'!$A:$A,0))</f>
        <v>9771.2601364000002</v>
      </c>
      <c r="Q2659" s="19" cm="1">
        <f t="array" ref="Q2659">H2659*_xlfn.IFS(H2659&lt;=350,INDEX('Pliegos Tarifarios (Las Condes)'!$F:$F,MATCH($B2659,'Pliegos Tarifarios (Las Condes)'!$A:$A,0)),H2659&lt;=500,INDEX('Pliegos Tarifarios (Las Condes)'!$G:$G,MATCH($B2659,'Pliegos Tarifarios (Las Condes)'!$A:$A,0)),H2659&lt;=1000,INDEX('Pliegos Tarifarios (Las Condes)'!$H:$H,MATCH($B2659,'Pliegos Tarifarios (Las Condes)'!$A:$A,0)),H2659&lt;=5000,INDEX('Pliegos Tarifarios (Las Condes)'!$I:$I,MATCH($B2659,'Pliegos Tarifarios (Las Condes)'!$A:$A,0)),H2659&gt;5000,INDEX('Pliegos Tarifarios (Las Condes)'!$J:$J,MATCH($B2659,'Pliegos Tarifarios (Las Condes)'!$A:$A,0)))/1.19</f>
        <v>1772.1388829411771</v>
      </c>
      <c r="R2659" s="19">
        <f>INDEX('Pliegos Tarifarios (Las Condes)'!$K:$K,MATCH($B2659,'Pliegos Tarifarios (Las Condes)'!$A:$A,0))</f>
        <v>724.74800000000005</v>
      </c>
      <c r="S2659" s="21">
        <f t="shared" si="126"/>
        <v>140388.18577834117</v>
      </c>
      <c r="T2659" s="21">
        <f t="shared" si="127"/>
        <v>26673.755297884822</v>
      </c>
      <c r="U2659" s="19">
        <v>0</v>
      </c>
      <c r="V2659" s="21">
        <f t="shared" si="128"/>
        <v>167061.94107622598</v>
      </c>
    </row>
    <row r="2660" spans="1:22" x14ac:dyDescent="0.3">
      <c r="A2660" s="7" t="s">
        <v>145</v>
      </c>
      <c r="B2660" s="7">
        <v>6</v>
      </c>
      <c r="C2660" s="8" t="s">
        <v>186</v>
      </c>
      <c r="D2660" s="7" t="s">
        <v>988</v>
      </c>
      <c r="E2660" s="7" t="s">
        <v>121</v>
      </c>
      <c r="F2660" s="8" t="s">
        <v>989</v>
      </c>
      <c r="G2660" s="7" t="s">
        <v>16</v>
      </c>
      <c r="H2660" s="9">
        <v>754.94200000000001</v>
      </c>
      <c r="I2660" s="9">
        <v>2.1648999999999998</v>
      </c>
      <c r="J2660" s="9">
        <v>2.0809000000000002</v>
      </c>
      <c r="K2660" s="10">
        <v>0.96119913159961212</v>
      </c>
      <c r="L2660" s="9">
        <v>24.35</v>
      </c>
      <c r="M2660" s="19">
        <f>H2660*INDEX('Pliegos Tarifarios (Las Condes)'!$B:$B,MATCH($B2660,'Pliegos Tarifarios (Las Condes)'!$A:$A,0))</f>
        <v>89715.797395999994</v>
      </c>
      <c r="N2660" s="19">
        <f>I2660*INDEX('Pliegos Tarifarios (Las Condes)'!$C:$C,MATCH($B2660,'Pliegos Tarifarios (Las Condes)'!$A:$A,0))</f>
        <v>7491.7555194999986</v>
      </c>
      <c r="O2660" s="19">
        <f>J2660*INDEX('Pliegos Tarifarios (Las Condes)'!$D:$D,MATCH($B2660,'Pliegos Tarifarios (Las Condes)'!$A:$A,0))</f>
        <v>29474.968396100005</v>
      </c>
      <c r="P2660" s="19">
        <f>H2660*INDEX('Pliegos Tarifarios (Las Condes)'!$E:$E,MATCH($B2660,'Pliegos Tarifarios (Las Condes)'!$A:$A,0))</f>
        <v>9762.9099440000009</v>
      </c>
      <c r="Q2660" s="19" cm="1">
        <f t="array" ref="Q2660">H2660*_xlfn.IFS(H2660&lt;=350,INDEX('Pliegos Tarifarios (Las Condes)'!$F:$F,MATCH($B2660,'Pliegos Tarifarios (Las Condes)'!$A:$A,0)),H2660&lt;=500,INDEX('Pliegos Tarifarios (Las Condes)'!$G:$G,MATCH($B2660,'Pliegos Tarifarios (Las Condes)'!$A:$A,0)),H2660&lt;=1000,INDEX('Pliegos Tarifarios (Las Condes)'!$H:$H,MATCH($B2660,'Pliegos Tarifarios (Las Condes)'!$A:$A,0)),H2660&lt;=5000,INDEX('Pliegos Tarifarios (Las Condes)'!$I:$I,MATCH($B2660,'Pliegos Tarifarios (Las Condes)'!$A:$A,0)),H2660&gt;5000,INDEX('Pliegos Tarifarios (Las Condes)'!$J:$J,MATCH($B2660,'Pliegos Tarifarios (Las Condes)'!$A:$A,0)))/1.19</f>
        <v>1770.624472268908</v>
      </c>
      <c r="R2660" s="19">
        <f>INDEX('Pliegos Tarifarios (Las Condes)'!$K:$K,MATCH($B2660,'Pliegos Tarifarios (Las Condes)'!$A:$A,0))</f>
        <v>724.74800000000005</v>
      </c>
      <c r="S2660" s="21">
        <f t="shared" si="126"/>
        <v>138940.80372786892</v>
      </c>
      <c r="T2660" s="21">
        <f t="shared" si="127"/>
        <v>26398.752708295095</v>
      </c>
      <c r="U2660" s="19">
        <v>0</v>
      </c>
      <c r="V2660" s="21">
        <f t="shared" si="128"/>
        <v>165339.55643616401</v>
      </c>
    </row>
    <row r="2661" spans="1:22" x14ac:dyDescent="0.3">
      <c r="A2661" s="7" t="s">
        <v>145</v>
      </c>
      <c r="B2661" s="7">
        <v>6</v>
      </c>
      <c r="C2661" s="8" t="s">
        <v>186</v>
      </c>
      <c r="D2661" s="7" t="s">
        <v>990</v>
      </c>
      <c r="E2661" s="7" t="s">
        <v>121</v>
      </c>
      <c r="F2661" s="8" t="s">
        <v>991</v>
      </c>
      <c r="G2661" s="7" t="s">
        <v>16</v>
      </c>
      <c r="H2661" s="9">
        <v>754.0163</v>
      </c>
      <c r="I2661" s="9">
        <v>2.1034000000000002</v>
      </c>
      <c r="J2661" s="9">
        <v>2.0802999999999998</v>
      </c>
      <c r="K2661" s="10">
        <v>0.98901778073595115</v>
      </c>
      <c r="L2661" s="9">
        <v>24.32</v>
      </c>
      <c r="M2661" s="19">
        <f>H2661*INDEX('Pliegos Tarifarios (Las Condes)'!$B:$B,MATCH($B2661,'Pliegos Tarifarios (Las Condes)'!$A:$A,0))</f>
        <v>89605.789059399991</v>
      </c>
      <c r="N2661" s="19">
        <f>I2661*INDEX('Pliegos Tarifarios (Las Condes)'!$C:$C,MATCH($B2661,'Pliegos Tarifarios (Las Condes)'!$A:$A,0))</f>
        <v>7278.9313870000005</v>
      </c>
      <c r="O2661" s="19">
        <f>J2661*INDEX('Pliegos Tarifarios (Las Condes)'!$D:$D,MATCH($B2661,'Pliegos Tarifarios (Las Condes)'!$A:$A,0))</f>
        <v>29466.469678699999</v>
      </c>
      <c r="P2661" s="19">
        <f>H2661*INDEX('Pliegos Tarifarios (Las Condes)'!$E:$E,MATCH($B2661,'Pliegos Tarifarios (Las Condes)'!$A:$A,0))</f>
        <v>9750.9387915999996</v>
      </c>
      <c r="Q2661" s="19" cm="1">
        <f t="array" ref="Q2661">H2661*_xlfn.IFS(H2661&lt;=350,INDEX('Pliegos Tarifarios (Las Condes)'!$F:$F,MATCH($B2661,'Pliegos Tarifarios (Las Condes)'!$A:$A,0)),H2661&lt;=500,INDEX('Pliegos Tarifarios (Las Condes)'!$G:$G,MATCH($B2661,'Pliegos Tarifarios (Las Condes)'!$A:$A,0)),H2661&lt;=1000,INDEX('Pliegos Tarifarios (Las Condes)'!$H:$H,MATCH($B2661,'Pliegos Tarifarios (Las Condes)'!$A:$A,0)),H2661&lt;=5000,INDEX('Pliegos Tarifarios (Las Condes)'!$I:$I,MATCH($B2661,'Pliegos Tarifarios (Las Condes)'!$A:$A,0)),H2661&gt;5000,INDEX('Pliegos Tarifarios (Las Condes)'!$J:$J,MATCH($B2661,'Pliegos Tarifarios (Las Condes)'!$A:$A,0)))/1.19</f>
        <v>1768.4533557142861</v>
      </c>
      <c r="R2661" s="19">
        <f>INDEX('Pliegos Tarifarios (Las Condes)'!$K:$K,MATCH($B2661,'Pliegos Tarifarios (Las Condes)'!$A:$A,0))</f>
        <v>724.74800000000005</v>
      </c>
      <c r="S2661" s="21">
        <f t="shared" si="126"/>
        <v>138595.33027241428</v>
      </c>
      <c r="T2661" s="21">
        <f t="shared" si="127"/>
        <v>26333.112751758716</v>
      </c>
      <c r="U2661" s="19">
        <v>0</v>
      </c>
      <c r="V2661" s="21">
        <f t="shared" si="128"/>
        <v>164928.443024173</v>
      </c>
    </row>
    <row r="2662" spans="1:22" x14ac:dyDescent="0.3">
      <c r="A2662" s="7" t="s">
        <v>145</v>
      </c>
      <c r="B2662" s="7">
        <v>6</v>
      </c>
      <c r="C2662" s="8" t="s">
        <v>186</v>
      </c>
      <c r="D2662" s="7" t="s">
        <v>992</v>
      </c>
      <c r="E2662" s="7" t="s">
        <v>121</v>
      </c>
      <c r="F2662" s="8" t="s">
        <v>993</v>
      </c>
      <c r="G2662" s="7" t="s">
        <v>16</v>
      </c>
      <c r="H2662" s="9">
        <v>755.60299999999995</v>
      </c>
      <c r="I2662" s="9">
        <v>2.1055999999999999</v>
      </c>
      <c r="J2662" s="9">
        <v>2.0503999999999998</v>
      </c>
      <c r="K2662" s="10">
        <v>0.97378419452887532</v>
      </c>
      <c r="L2662" s="9">
        <v>24.37</v>
      </c>
      <c r="M2662" s="19">
        <f>H2662*INDEX('Pliegos Tarifarios (Las Condes)'!$B:$B,MATCH($B2662,'Pliegos Tarifarios (Las Condes)'!$A:$A,0))</f>
        <v>89794.349313999992</v>
      </c>
      <c r="N2662" s="19">
        <f>I2662*INDEX('Pliegos Tarifarios (Las Condes)'!$C:$C,MATCH($B2662,'Pliegos Tarifarios (Las Condes)'!$A:$A,0))</f>
        <v>7286.5446079999992</v>
      </c>
      <c r="O2662" s="19">
        <f>J2662*INDEX('Pliegos Tarifarios (Las Condes)'!$D:$D,MATCH($B2662,'Pliegos Tarifarios (Las Condes)'!$A:$A,0))</f>
        <v>29042.950261599999</v>
      </c>
      <c r="P2662" s="19">
        <f>H2662*INDEX('Pliegos Tarifarios (Las Condes)'!$E:$E,MATCH($B2662,'Pliegos Tarifarios (Las Condes)'!$A:$A,0))</f>
        <v>9771.4579959999992</v>
      </c>
      <c r="Q2662" s="19" cm="1">
        <f t="array" ref="Q2662">H2662*_xlfn.IFS(H2662&lt;=350,INDEX('Pliegos Tarifarios (Las Condes)'!$F:$F,MATCH($B2662,'Pliegos Tarifarios (Las Condes)'!$A:$A,0)),H2662&lt;=500,INDEX('Pliegos Tarifarios (Las Condes)'!$G:$G,MATCH($B2662,'Pliegos Tarifarios (Las Condes)'!$A:$A,0)),H2662&lt;=1000,INDEX('Pliegos Tarifarios (Las Condes)'!$H:$H,MATCH($B2662,'Pliegos Tarifarios (Las Condes)'!$A:$A,0)),H2662&lt;=5000,INDEX('Pliegos Tarifarios (Las Condes)'!$I:$I,MATCH($B2662,'Pliegos Tarifarios (Las Condes)'!$A:$A,0)),H2662&gt;5000,INDEX('Pliegos Tarifarios (Las Condes)'!$J:$J,MATCH($B2662,'Pliegos Tarifarios (Las Condes)'!$A:$A,0)))/1.19</f>
        <v>1772.1747672268912</v>
      </c>
      <c r="R2662" s="19">
        <f>INDEX('Pliegos Tarifarios (Las Condes)'!$K:$K,MATCH($B2662,'Pliegos Tarifarios (Las Condes)'!$A:$A,0))</f>
        <v>724.74800000000005</v>
      </c>
      <c r="S2662" s="21">
        <f t="shared" si="126"/>
        <v>138392.22494682687</v>
      </c>
      <c r="T2662" s="21">
        <f t="shared" si="127"/>
        <v>26294.522739897107</v>
      </c>
      <c r="U2662" s="19">
        <v>0</v>
      </c>
      <c r="V2662" s="21">
        <f t="shared" si="128"/>
        <v>164686.74768672397</v>
      </c>
    </row>
    <row r="2663" spans="1:22" x14ac:dyDescent="0.3">
      <c r="A2663" s="7" t="s">
        <v>145</v>
      </c>
      <c r="B2663" s="7">
        <v>6</v>
      </c>
      <c r="C2663" s="8" t="s">
        <v>186</v>
      </c>
      <c r="D2663" s="7" t="s">
        <v>994</v>
      </c>
      <c r="E2663" s="7" t="s">
        <v>121</v>
      </c>
      <c r="F2663" s="8" t="s">
        <v>995</v>
      </c>
      <c r="G2663" s="7" t="s">
        <v>16</v>
      </c>
      <c r="H2663" s="9">
        <v>754.3347</v>
      </c>
      <c r="I2663" s="9">
        <v>2.1254</v>
      </c>
      <c r="J2663" s="9">
        <v>2.1254</v>
      </c>
      <c r="K2663" s="10">
        <v>1</v>
      </c>
      <c r="L2663" s="9">
        <v>24.33</v>
      </c>
      <c r="M2663" s="19">
        <f>H2663*INDEX('Pliegos Tarifarios (Las Condes)'!$B:$B,MATCH($B2663,'Pliegos Tarifarios (Las Condes)'!$A:$A,0))</f>
        <v>89643.627078599995</v>
      </c>
      <c r="N2663" s="19">
        <f>I2663*INDEX('Pliegos Tarifarios (Las Condes)'!$C:$C,MATCH($B2663,'Pliegos Tarifarios (Las Condes)'!$A:$A,0))</f>
        <v>7355.0635969999994</v>
      </c>
      <c r="O2663" s="19">
        <f>J2663*INDEX('Pliegos Tarifarios (Las Condes)'!$D:$D,MATCH($B2663,'Pliegos Tarifarios (Las Condes)'!$A:$A,0))</f>
        <v>30105.289936600002</v>
      </c>
      <c r="P2663" s="19">
        <f>H2663*INDEX('Pliegos Tarifarios (Las Condes)'!$E:$E,MATCH($B2663,'Pliegos Tarifarios (Las Condes)'!$A:$A,0))</f>
        <v>9755.0563404000004</v>
      </c>
      <c r="Q2663" s="19" cm="1">
        <f t="array" ref="Q2663">H2663*_xlfn.IFS(H2663&lt;=350,INDEX('Pliegos Tarifarios (Las Condes)'!$F:$F,MATCH($B2663,'Pliegos Tarifarios (Las Condes)'!$A:$A,0)),H2663&lt;=500,INDEX('Pliegos Tarifarios (Las Condes)'!$G:$G,MATCH($B2663,'Pliegos Tarifarios (Las Condes)'!$A:$A,0)),H2663&lt;=1000,INDEX('Pliegos Tarifarios (Las Condes)'!$H:$H,MATCH($B2663,'Pliegos Tarifarios (Las Condes)'!$A:$A,0)),H2663&lt;=5000,INDEX('Pliegos Tarifarios (Las Condes)'!$I:$I,MATCH($B2663,'Pliegos Tarifarios (Las Condes)'!$A:$A,0)),H2663&gt;5000,INDEX('Pliegos Tarifarios (Las Condes)'!$J:$J,MATCH($B2663,'Pliegos Tarifarios (Las Condes)'!$A:$A,0)))/1.19</f>
        <v>1769.2001241176476</v>
      </c>
      <c r="R2663" s="19">
        <f>INDEX('Pliegos Tarifarios (Las Condes)'!$K:$K,MATCH($B2663,'Pliegos Tarifarios (Las Condes)'!$A:$A,0))</f>
        <v>724.74800000000005</v>
      </c>
      <c r="S2663" s="21">
        <f t="shared" si="126"/>
        <v>139352.98507671765</v>
      </c>
      <c r="T2663" s="21">
        <f t="shared" si="127"/>
        <v>26477.067164576354</v>
      </c>
      <c r="U2663" s="19">
        <v>0</v>
      </c>
      <c r="V2663" s="21">
        <f t="shared" si="128"/>
        <v>165830.052241294</v>
      </c>
    </row>
    <row r="2664" spans="1:22" x14ac:dyDescent="0.3">
      <c r="A2664" s="7" t="s">
        <v>145</v>
      </c>
      <c r="B2664" s="7">
        <v>6</v>
      </c>
      <c r="C2664" s="8" t="s">
        <v>186</v>
      </c>
      <c r="D2664" s="7" t="s">
        <v>996</v>
      </c>
      <c r="E2664" s="7" t="s">
        <v>121</v>
      </c>
      <c r="F2664" s="8" t="s">
        <v>997</v>
      </c>
      <c r="G2664" s="7" t="s">
        <v>16</v>
      </c>
      <c r="H2664" s="9">
        <v>755.76589999999999</v>
      </c>
      <c r="I2664" s="9">
        <v>2.1116000000000001</v>
      </c>
      <c r="J2664" s="9">
        <v>2.0343</v>
      </c>
      <c r="K2664" s="10">
        <v>0.96339268800909261</v>
      </c>
      <c r="L2664" s="9">
        <v>24.38</v>
      </c>
      <c r="M2664" s="19">
        <f>H2664*INDEX('Pliegos Tarifarios (Las Condes)'!$B:$B,MATCH($B2664,'Pliegos Tarifarios (Las Condes)'!$A:$A,0))</f>
        <v>89813.708024199994</v>
      </c>
      <c r="N2664" s="19">
        <f>I2664*INDEX('Pliegos Tarifarios (Las Condes)'!$C:$C,MATCH($B2664,'Pliegos Tarifarios (Las Condes)'!$A:$A,0))</f>
        <v>7307.3079379999999</v>
      </c>
      <c r="O2664" s="19">
        <f>J2664*INDEX('Pliegos Tarifarios (Las Condes)'!$D:$D,MATCH($B2664,'Pliegos Tarifarios (Las Condes)'!$A:$A,0))</f>
        <v>28814.9013447</v>
      </c>
      <c r="P2664" s="19">
        <f>H2664*INDEX('Pliegos Tarifarios (Las Condes)'!$E:$E,MATCH($B2664,'Pliegos Tarifarios (Las Condes)'!$A:$A,0))</f>
        <v>9773.564618800001</v>
      </c>
      <c r="Q2664" s="19" cm="1">
        <f t="array" ref="Q2664">H2664*_xlfn.IFS(H2664&lt;=350,INDEX('Pliegos Tarifarios (Las Condes)'!$F:$F,MATCH($B2664,'Pliegos Tarifarios (Las Condes)'!$A:$A,0)),H2664&lt;=500,INDEX('Pliegos Tarifarios (Las Condes)'!$G:$G,MATCH($B2664,'Pliegos Tarifarios (Las Condes)'!$A:$A,0)),H2664&lt;=1000,INDEX('Pliegos Tarifarios (Las Condes)'!$H:$H,MATCH($B2664,'Pliegos Tarifarios (Las Condes)'!$A:$A,0)),H2664&lt;=5000,INDEX('Pliegos Tarifarios (Las Condes)'!$I:$I,MATCH($B2664,'Pliegos Tarifarios (Las Condes)'!$A:$A,0)),H2664&gt;5000,INDEX('Pliegos Tarifarios (Las Condes)'!$J:$J,MATCH($B2664,'Pliegos Tarifarios (Las Condes)'!$A:$A,0)))/1.19</f>
        <v>1772.5568293277313</v>
      </c>
      <c r="R2664" s="19">
        <f>INDEX('Pliegos Tarifarios (Las Condes)'!$K:$K,MATCH($B2664,'Pliegos Tarifarios (Las Condes)'!$A:$A,0))</f>
        <v>724.74800000000005</v>
      </c>
      <c r="S2664" s="21">
        <f t="shared" si="126"/>
        <v>138206.78675502772</v>
      </c>
      <c r="T2664" s="21">
        <f t="shared" si="127"/>
        <v>26259.289483455264</v>
      </c>
      <c r="U2664" s="19">
        <v>0</v>
      </c>
      <c r="V2664" s="21">
        <f t="shared" si="128"/>
        <v>164466.07623848299</v>
      </c>
    </row>
    <row r="2665" spans="1:22" x14ac:dyDescent="0.3">
      <c r="A2665" s="7" t="s">
        <v>145</v>
      </c>
      <c r="B2665" s="7">
        <v>6</v>
      </c>
      <c r="C2665" s="8" t="s">
        <v>186</v>
      </c>
      <c r="D2665" s="7" t="s">
        <v>998</v>
      </c>
      <c r="E2665" s="7" t="s">
        <v>121</v>
      </c>
      <c r="F2665" s="8" t="s">
        <v>999</v>
      </c>
      <c r="G2665" s="7" t="s">
        <v>16</v>
      </c>
      <c r="H2665" s="9">
        <v>755.69820000000004</v>
      </c>
      <c r="I2665" s="9">
        <v>2.1236999999999999</v>
      </c>
      <c r="J2665" s="9">
        <v>2.0463</v>
      </c>
      <c r="K2665" s="10">
        <v>0.96355417431840662</v>
      </c>
      <c r="L2665" s="9">
        <v>24.38</v>
      </c>
      <c r="M2665" s="19">
        <f>H2665*INDEX('Pliegos Tarifarios (Las Condes)'!$B:$B,MATCH($B2665,'Pliegos Tarifarios (Las Condes)'!$A:$A,0))</f>
        <v>89805.662691599995</v>
      </c>
      <c r="N2665" s="19">
        <f>I2665*INDEX('Pliegos Tarifarios (Las Condes)'!$C:$C,MATCH($B2665,'Pliegos Tarifarios (Las Condes)'!$A:$A,0))</f>
        <v>7349.1806534999996</v>
      </c>
      <c r="O2665" s="19">
        <f>J2665*INDEX('Pliegos Tarifarios (Las Condes)'!$D:$D,MATCH($B2665,'Pliegos Tarifarios (Las Condes)'!$A:$A,0))</f>
        <v>28984.875692699999</v>
      </c>
      <c r="P2665" s="19">
        <f>H2665*INDEX('Pliegos Tarifarios (Las Condes)'!$E:$E,MATCH($B2665,'Pliegos Tarifarios (Las Condes)'!$A:$A,0))</f>
        <v>9772.689122400001</v>
      </c>
      <c r="Q2665" s="19" cm="1">
        <f t="array" ref="Q2665">H2665*_xlfn.IFS(H2665&lt;=350,INDEX('Pliegos Tarifarios (Las Condes)'!$F:$F,MATCH($B2665,'Pliegos Tarifarios (Las Condes)'!$A:$A,0)),H2665&lt;=500,INDEX('Pliegos Tarifarios (Las Condes)'!$G:$G,MATCH($B2665,'Pliegos Tarifarios (Las Condes)'!$A:$A,0)),H2665&lt;=1000,INDEX('Pliegos Tarifarios (Las Condes)'!$H:$H,MATCH($B2665,'Pliegos Tarifarios (Las Condes)'!$A:$A,0)),H2665&lt;=5000,INDEX('Pliegos Tarifarios (Las Condes)'!$I:$I,MATCH($B2665,'Pliegos Tarifarios (Las Condes)'!$A:$A,0)),H2665&gt;5000,INDEX('Pliegos Tarifarios (Las Condes)'!$J:$J,MATCH($B2665,'Pliegos Tarifarios (Las Condes)'!$A:$A,0)))/1.19</f>
        <v>1772.3980472268913</v>
      </c>
      <c r="R2665" s="19">
        <f>INDEX('Pliegos Tarifarios (Las Condes)'!$K:$K,MATCH($B2665,'Pliegos Tarifarios (Las Condes)'!$A:$A,0))</f>
        <v>724.74800000000005</v>
      </c>
      <c r="S2665" s="21">
        <f t="shared" si="126"/>
        <v>138409.5542074269</v>
      </c>
      <c r="T2665" s="21">
        <f t="shared" si="127"/>
        <v>26297.815299411111</v>
      </c>
      <c r="U2665" s="19">
        <v>0</v>
      </c>
      <c r="V2665" s="21">
        <f t="shared" si="128"/>
        <v>164707.369506838</v>
      </c>
    </row>
    <row r="2666" spans="1:22" x14ac:dyDescent="0.3">
      <c r="A2666" s="7" t="s">
        <v>145</v>
      </c>
      <c r="B2666" s="7">
        <v>6</v>
      </c>
      <c r="C2666" s="8" t="s">
        <v>186</v>
      </c>
      <c r="D2666" s="7" t="s">
        <v>1000</v>
      </c>
      <c r="E2666" s="7" t="s">
        <v>121</v>
      </c>
      <c r="F2666" s="8" t="s">
        <v>1001</v>
      </c>
      <c r="G2666" s="7" t="s">
        <v>16</v>
      </c>
      <c r="H2666" s="9">
        <v>753.93970000000002</v>
      </c>
      <c r="I2666" s="9">
        <v>2.1128999999999998</v>
      </c>
      <c r="J2666" s="9">
        <v>2.0522999999999998</v>
      </c>
      <c r="K2666" s="10">
        <v>0.97131904018174076</v>
      </c>
      <c r="L2666" s="9">
        <v>24.32</v>
      </c>
      <c r="M2666" s="19">
        <f>H2666*INDEX('Pliegos Tarifarios (Las Condes)'!$B:$B,MATCH($B2666,'Pliegos Tarifarios (Las Condes)'!$A:$A,0))</f>
        <v>89596.6860686</v>
      </c>
      <c r="N2666" s="19">
        <f>I2666*INDEX('Pliegos Tarifarios (Las Condes)'!$C:$C,MATCH($B2666,'Pliegos Tarifarios (Las Condes)'!$A:$A,0))</f>
        <v>7311.8066594999991</v>
      </c>
      <c r="O2666" s="19">
        <f>J2666*INDEX('Pliegos Tarifarios (Las Condes)'!$D:$D,MATCH($B2666,'Pliegos Tarifarios (Las Condes)'!$A:$A,0))</f>
        <v>29069.862866699998</v>
      </c>
      <c r="P2666" s="19">
        <f>H2666*INDEX('Pliegos Tarifarios (Las Condes)'!$E:$E,MATCH($B2666,'Pliegos Tarifarios (Las Condes)'!$A:$A,0))</f>
        <v>9749.9482004000001</v>
      </c>
      <c r="Q2666" s="19" cm="1">
        <f t="array" ref="Q2666">H2666*_xlfn.IFS(H2666&lt;=350,INDEX('Pliegos Tarifarios (Las Condes)'!$F:$F,MATCH($B2666,'Pliegos Tarifarios (Las Condes)'!$A:$A,0)),H2666&lt;=500,INDEX('Pliegos Tarifarios (Las Condes)'!$G:$G,MATCH($B2666,'Pliegos Tarifarios (Las Condes)'!$A:$A,0)),H2666&lt;=1000,INDEX('Pliegos Tarifarios (Las Condes)'!$H:$H,MATCH($B2666,'Pliegos Tarifarios (Las Condes)'!$A:$A,0)),H2666&lt;=5000,INDEX('Pliegos Tarifarios (Las Condes)'!$I:$I,MATCH($B2666,'Pliegos Tarifarios (Las Condes)'!$A:$A,0)),H2666&gt;5000,INDEX('Pliegos Tarifarios (Las Condes)'!$J:$J,MATCH($B2666,'Pliegos Tarifarios (Las Condes)'!$A:$A,0)))/1.19</f>
        <v>1768.2736997478996</v>
      </c>
      <c r="R2666" s="19">
        <f>INDEX('Pliegos Tarifarios (Las Condes)'!$K:$K,MATCH($B2666,'Pliegos Tarifarios (Las Condes)'!$A:$A,0))</f>
        <v>724.74800000000005</v>
      </c>
      <c r="S2666" s="21">
        <f t="shared" si="126"/>
        <v>138221.32549494787</v>
      </c>
      <c r="T2666" s="21">
        <f t="shared" si="127"/>
        <v>26262.051844040096</v>
      </c>
      <c r="U2666" s="19">
        <v>0</v>
      </c>
      <c r="V2666" s="21">
        <f t="shared" si="128"/>
        <v>164483.37733898798</v>
      </c>
    </row>
    <row r="2667" spans="1:22" x14ac:dyDescent="0.3">
      <c r="A2667" s="7" t="s">
        <v>145</v>
      </c>
      <c r="B2667" s="7">
        <v>6</v>
      </c>
      <c r="C2667" s="8" t="s">
        <v>186</v>
      </c>
      <c r="D2667" s="7" t="s">
        <v>1002</v>
      </c>
      <c r="E2667" s="7" t="s">
        <v>121</v>
      </c>
      <c r="F2667" s="8" t="s">
        <v>1003</v>
      </c>
      <c r="G2667" s="7" t="s">
        <v>16</v>
      </c>
      <c r="H2667" s="9">
        <v>753.02440000000001</v>
      </c>
      <c r="I2667" s="9">
        <v>2.1187999999999998</v>
      </c>
      <c r="J2667" s="9">
        <v>2.1187999999999998</v>
      </c>
      <c r="K2667" s="10">
        <v>1</v>
      </c>
      <c r="L2667" s="9">
        <v>24.29</v>
      </c>
      <c r="M2667" s="19">
        <f>H2667*INDEX('Pliegos Tarifarios (Las Condes)'!$B:$B,MATCH($B2667,'Pliegos Tarifarios (Las Condes)'!$A:$A,0))</f>
        <v>89487.913647199995</v>
      </c>
      <c r="N2667" s="19">
        <f>I2667*INDEX('Pliegos Tarifarios (Las Condes)'!$C:$C,MATCH($B2667,'Pliegos Tarifarios (Las Condes)'!$A:$A,0))</f>
        <v>7332.2239339999987</v>
      </c>
      <c r="O2667" s="19">
        <f>J2667*INDEX('Pliegos Tarifarios (Las Condes)'!$D:$D,MATCH($B2667,'Pliegos Tarifarios (Las Condes)'!$A:$A,0))</f>
        <v>30011.804045199999</v>
      </c>
      <c r="P2667" s="19">
        <f>H2667*INDEX('Pliegos Tarifarios (Las Condes)'!$E:$E,MATCH($B2667,'Pliegos Tarifarios (Las Condes)'!$A:$A,0))</f>
        <v>9738.1115408000005</v>
      </c>
      <c r="Q2667" s="19" cm="1">
        <f t="array" ref="Q2667">H2667*_xlfn.IFS(H2667&lt;=350,INDEX('Pliegos Tarifarios (Las Condes)'!$F:$F,MATCH($B2667,'Pliegos Tarifarios (Las Condes)'!$A:$A,0)),H2667&lt;=500,INDEX('Pliegos Tarifarios (Las Condes)'!$G:$G,MATCH($B2667,'Pliegos Tarifarios (Las Condes)'!$A:$A,0)),H2667&lt;=1000,INDEX('Pliegos Tarifarios (Las Condes)'!$H:$H,MATCH($B2667,'Pliegos Tarifarios (Las Condes)'!$A:$A,0)),H2667&lt;=5000,INDEX('Pliegos Tarifarios (Las Condes)'!$I:$I,MATCH($B2667,'Pliegos Tarifarios (Las Condes)'!$A:$A,0)),H2667&gt;5000,INDEX('Pliegos Tarifarios (Las Condes)'!$J:$J,MATCH($B2667,'Pliegos Tarifarios (Las Condes)'!$A:$A,0)))/1.19</f>
        <v>1766.1269751260509</v>
      </c>
      <c r="R2667" s="19">
        <f>INDEX('Pliegos Tarifarios (Las Condes)'!$K:$K,MATCH($B2667,'Pliegos Tarifarios (Las Condes)'!$A:$A,0))</f>
        <v>724.74800000000005</v>
      </c>
      <c r="S2667" s="21">
        <f t="shared" si="126"/>
        <v>139060.92814232601</v>
      </c>
      <c r="T2667" s="21">
        <f t="shared" si="127"/>
        <v>26421.576347041941</v>
      </c>
      <c r="U2667" s="19">
        <v>0</v>
      </c>
      <c r="V2667" s="21">
        <f t="shared" si="128"/>
        <v>165482.50448936794</v>
      </c>
    </row>
    <row r="2668" spans="1:22" x14ac:dyDescent="0.3">
      <c r="A2668" s="7" t="s">
        <v>145</v>
      </c>
      <c r="B2668" s="7">
        <v>6</v>
      </c>
      <c r="C2668" s="8" t="s">
        <v>186</v>
      </c>
      <c r="D2668" s="7" t="s">
        <v>1004</v>
      </c>
      <c r="E2668" s="7" t="s">
        <v>121</v>
      </c>
      <c r="F2668" s="8" t="s">
        <v>1005</v>
      </c>
      <c r="G2668" s="7" t="s">
        <v>16</v>
      </c>
      <c r="H2668" s="9">
        <v>754.07730000000004</v>
      </c>
      <c r="I2668" s="9">
        <v>2.0878999999999999</v>
      </c>
      <c r="J2668" s="9">
        <v>2.0699999999999998</v>
      </c>
      <c r="K2668" s="10">
        <v>0.99142679247090382</v>
      </c>
      <c r="L2668" s="9">
        <v>24.33</v>
      </c>
      <c r="M2668" s="19">
        <f>H2668*INDEX('Pliegos Tarifarios (Las Condes)'!$B:$B,MATCH($B2668,'Pliegos Tarifarios (Las Condes)'!$A:$A,0))</f>
        <v>89613.038177399998</v>
      </c>
      <c r="N2668" s="19">
        <f>I2668*INDEX('Pliegos Tarifarios (Las Condes)'!$C:$C,MATCH($B2668,'Pliegos Tarifarios (Las Condes)'!$A:$A,0))</f>
        <v>7225.2927844999995</v>
      </c>
      <c r="O2668" s="19">
        <f>J2668*INDEX('Pliegos Tarifarios (Las Condes)'!$D:$D,MATCH($B2668,'Pliegos Tarifarios (Las Condes)'!$A:$A,0))</f>
        <v>29320.57503</v>
      </c>
      <c r="P2668" s="19">
        <f>H2668*INDEX('Pliegos Tarifarios (Las Condes)'!$E:$E,MATCH($B2668,'Pliegos Tarifarios (Las Condes)'!$A:$A,0))</f>
        <v>9751.7276436000011</v>
      </c>
      <c r="Q2668" s="19" cm="1">
        <f t="array" ref="Q2668">H2668*_xlfn.IFS(H2668&lt;=350,INDEX('Pliegos Tarifarios (Las Condes)'!$F:$F,MATCH($B2668,'Pliegos Tarifarios (Las Condes)'!$A:$A,0)),H2668&lt;=500,INDEX('Pliegos Tarifarios (Las Condes)'!$G:$G,MATCH($B2668,'Pliegos Tarifarios (Las Condes)'!$A:$A,0)),H2668&lt;=1000,INDEX('Pliegos Tarifarios (Las Condes)'!$H:$H,MATCH($B2668,'Pliegos Tarifarios (Las Condes)'!$A:$A,0)),H2668&lt;=5000,INDEX('Pliegos Tarifarios (Las Condes)'!$I:$I,MATCH($B2668,'Pliegos Tarifarios (Las Condes)'!$A:$A,0)),H2668&gt;5000,INDEX('Pliegos Tarifarios (Las Condes)'!$J:$J,MATCH($B2668,'Pliegos Tarifarios (Las Condes)'!$A:$A,0)))/1.19</f>
        <v>1768.5964237815128</v>
      </c>
      <c r="R2668" s="19">
        <f>INDEX('Pliegos Tarifarios (Las Condes)'!$K:$K,MATCH($B2668,'Pliegos Tarifarios (Las Condes)'!$A:$A,0))</f>
        <v>724.74800000000005</v>
      </c>
      <c r="S2668" s="21">
        <f t="shared" si="126"/>
        <v>138403.97805928148</v>
      </c>
      <c r="T2668" s="21">
        <f t="shared" si="127"/>
        <v>26296.755831263483</v>
      </c>
      <c r="U2668" s="19">
        <v>0</v>
      </c>
      <c r="V2668" s="21">
        <f t="shared" si="128"/>
        <v>164700.73389054497</v>
      </c>
    </row>
    <row r="2669" spans="1:22" x14ac:dyDescent="0.3">
      <c r="A2669" s="7" t="s">
        <v>145</v>
      </c>
      <c r="B2669" s="7">
        <v>6</v>
      </c>
      <c r="C2669" s="8" t="s">
        <v>186</v>
      </c>
      <c r="D2669" s="7" t="s">
        <v>1006</v>
      </c>
      <c r="E2669" s="7" t="s">
        <v>121</v>
      </c>
      <c r="F2669" s="8" t="s">
        <v>1007</v>
      </c>
      <c r="G2669" s="7" t="s">
        <v>16</v>
      </c>
      <c r="H2669" s="9">
        <v>755.31640000000004</v>
      </c>
      <c r="I2669" s="9">
        <v>2.1183000000000001</v>
      </c>
      <c r="J2669" s="9">
        <v>2.1183000000000001</v>
      </c>
      <c r="K2669" s="10">
        <v>1</v>
      </c>
      <c r="L2669" s="9">
        <v>24.37</v>
      </c>
      <c r="M2669" s="19">
        <f>H2669*INDEX('Pliegos Tarifarios (Las Condes)'!$B:$B,MATCH($B2669,'Pliegos Tarifarios (Las Condes)'!$A:$A,0))</f>
        <v>89760.290343200002</v>
      </c>
      <c r="N2669" s="19">
        <f>I2669*INDEX('Pliegos Tarifarios (Las Condes)'!$C:$C,MATCH($B2669,'Pliegos Tarifarios (Las Condes)'!$A:$A,0))</f>
        <v>7330.4936564999998</v>
      </c>
      <c r="O2669" s="19">
        <f>J2669*INDEX('Pliegos Tarifarios (Las Condes)'!$D:$D,MATCH($B2669,'Pliegos Tarifarios (Las Condes)'!$A:$A,0))</f>
        <v>30004.721780700002</v>
      </c>
      <c r="P2669" s="19">
        <f>H2669*INDEX('Pliegos Tarifarios (Las Condes)'!$E:$E,MATCH($B2669,'Pliegos Tarifarios (Las Condes)'!$A:$A,0))</f>
        <v>9767.7516848000014</v>
      </c>
      <c r="Q2669" s="19" cm="1">
        <f t="array" ref="Q2669">H2669*_xlfn.IFS(H2669&lt;=350,INDEX('Pliegos Tarifarios (Las Condes)'!$F:$F,MATCH($B2669,'Pliegos Tarifarios (Las Condes)'!$A:$A,0)),H2669&lt;=500,INDEX('Pliegos Tarifarios (Las Condes)'!$G:$G,MATCH($B2669,'Pliegos Tarifarios (Las Condes)'!$A:$A,0)),H2669&lt;=1000,INDEX('Pliegos Tarifarios (Las Condes)'!$H:$H,MATCH($B2669,'Pliegos Tarifarios (Las Condes)'!$A:$A,0)),H2669&lt;=5000,INDEX('Pliegos Tarifarios (Las Condes)'!$I:$I,MATCH($B2669,'Pliegos Tarifarios (Las Condes)'!$A:$A,0)),H2669&gt;5000,INDEX('Pliegos Tarifarios (Las Condes)'!$J:$J,MATCH($B2669,'Pliegos Tarifarios (Las Condes)'!$A:$A,0)))/1.19</f>
        <v>1771.5025818487397</v>
      </c>
      <c r="R2669" s="19">
        <f>INDEX('Pliegos Tarifarios (Las Condes)'!$K:$K,MATCH($B2669,'Pliegos Tarifarios (Las Condes)'!$A:$A,0))</f>
        <v>724.74800000000005</v>
      </c>
      <c r="S2669" s="21">
        <f t="shared" si="126"/>
        <v>139359.50804704873</v>
      </c>
      <c r="T2669" s="21">
        <f t="shared" si="127"/>
        <v>26478.306528939258</v>
      </c>
      <c r="U2669" s="19">
        <v>0</v>
      </c>
      <c r="V2669" s="21">
        <f t="shared" si="128"/>
        <v>165837.81457598798</v>
      </c>
    </row>
    <row r="2670" spans="1:22" x14ac:dyDescent="0.3">
      <c r="A2670" s="7" t="s">
        <v>145</v>
      </c>
      <c r="B2670" s="7">
        <v>6</v>
      </c>
      <c r="C2670" s="8" t="s">
        <v>186</v>
      </c>
      <c r="D2670" s="7" t="s">
        <v>1008</v>
      </c>
      <c r="E2670" s="7" t="s">
        <v>121</v>
      </c>
      <c r="F2670" s="8" t="s">
        <v>1009</v>
      </c>
      <c r="G2670" s="7" t="s">
        <v>16</v>
      </c>
      <c r="H2670" s="9">
        <v>753.6232</v>
      </c>
      <c r="I2670" s="9">
        <v>2.1084000000000001</v>
      </c>
      <c r="J2670" s="9">
        <v>2.0941000000000001</v>
      </c>
      <c r="K2670" s="10">
        <v>0.99321760576740659</v>
      </c>
      <c r="L2670" s="9">
        <v>24.31</v>
      </c>
      <c r="M2670" s="19">
        <f>H2670*INDEX('Pliegos Tarifarios (Las Condes)'!$B:$B,MATCH($B2670,'Pliegos Tarifarios (Las Condes)'!$A:$A,0))</f>
        <v>89559.073841599995</v>
      </c>
      <c r="N2670" s="19">
        <f>I2670*INDEX('Pliegos Tarifarios (Las Condes)'!$C:$C,MATCH($B2670,'Pliegos Tarifarios (Las Condes)'!$A:$A,0))</f>
        <v>7296.2341619999997</v>
      </c>
      <c r="O2670" s="19">
        <f>J2670*INDEX('Pliegos Tarifarios (Las Condes)'!$D:$D,MATCH($B2670,'Pliegos Tarifarios (Las Condes)'!$A:$A,0))</f>
        <v>29661.9401789</v>
      </c>
      <c r="P2670" s="19">
        <f>H2670*INDEX('Pliegos Tarifarios (Las Condes)'!$E:$E,MATCH($B2670,'Pliegos Tarifarios (Las Condes)'!$A:$A,0))</f>
        <v>9745.8552223999995</v>
      </c>
      <c r="Q2670" s="19" cm="1">
        <f t="array" ref="Q2670">H2670*_xlfn.IFS(H2670&lt;=350,INDEX('Pliegos Tarifarios (Las Condes)'!$F:$F,MATCH($B2670,'Pliegos Tarifarios (Las Condes)'!$A:$A,0)),H2670&lt;=500,INDEX('Pliegos Tarifarios (Las Condes)'!$G:$G,MATCH($B2670,'Pliegos Tarifarios (Las Condes)'!$A:$A,0)),H2670&lt;=1000,INDEX('Pliegos Tarifarios (Las Condes)'!$H:$H,MATCH($B2670,'Pliegos Tarifarios (Las Condes)'!$A:$A,0)),H2670&lt;=5000,INDEX('Pliegos Tarifarios (Las Condes)'!$I:$I,MATCH($B2670,'Pliegos Tarifarios (Las Condes)'!$A:$A,0)),H2670&gt;5000,INDEX('Pliegos Tarifarios (Las Condes)'!$J:$J,MATCH($B2670,'Pliegos Tarifarios (Las Condes)'!$A:$A,0)))/1.19</f>
        <v>1767.5313875630256</v>
      </c>
      <c r="R2670" s="19">
        <f>INDEX('Pliegos Tarifarios (Las Condes)'!$K:$K,MATCH($B2670,'Pliegos Tarifarios (Las Condes)'!$A:$A,0))</f>
        <v>724.74800000000005</v>
      </c>
      <c r="S2670" s="21">
        <f t="shared" si="126"/>
        <v>138755.382792463</v>
      </c>
      <c r="T2670" s="21">
        <f t="shared" si="127"/>
        <v>26363.522730567969</v>
      </c>
      <c r="U2670" s="19">
        <v>0</v>
      </c>
      <c r="V2670" s="21">
        <f t="shared" si="128"/>
        <v>165118.90552303096</v>
      </c>
    </row>
    <row r="2671" spans="1:22" x14ac:dyDescent="0.3">
      <c r="A2671" s="7" t="s">
        <v>145</v>
      </c>
      <c r="B2671" s="7">
        <v>6</v>
      </c>
      <c r="C2671" s="8" t="s">
        <v>186</v>
      </c>
      <c r="D2671" s="7" t="s">
        <v>1010</v>
      </c>
      <c r="E2671" s="7" t="s">
        <v>121</v>
      </c>
      <c r="F2671" s="8" t="s">
        <v>1011</v>
      </c>
      <c r="G2671" s="7" t="s">
        <v>16</v>
      </c>
      <c r="H2671" s="9">
        <v>755.59670000000006</v>
      </c>
      <c r="I2671" s="9">
        <v>2.1494</v>
      </c>
      <c r="J2671" s="9">
        <v>2.1233</v>
      </c>
      <c r="K2671" s="10">
        <v>0.98785707639341214</v>
      </c>
      <c r="L2671" s="9">
        <v>24.37</v>
      </c>
      <c r="M2671" s="19">
        <f>H2671*INDEX('Pliegos Tarifarios (Las Condes)'!$B:$B,MATCH($B2671,'Pliegos Tarifarios (Las Condes)'!$A:$A,0))</f>
        <v>89793.600634600007</v>
      </c>
      <c r="N2671" s="19">
        <f>I2671*INDEX('Pliegos Tarifarios (Las Condes)'!$C:$C,MATCH($B2671,'Pliegos Tarifarios (Las Condes)'!$A:$A,0))</f>
        <v>7438.1169169999994</v>
      </c>
      <c r="O2671" s="19">
        <f>J2671*INDEX('Pliegos Tarifarios (Las Condes)'!$D:$D,MATCH($B2671,'Pliegos Tarifarios (Las Condes)'!$A:$A,0))</f>
        <v>30075.544425700002</v>
      </c>
      <c r="P2671" s="19">
        <f>H2671*INDEX('Pliegos Tarifarios (Las Condes)'!$E:$E,MATCH($B2671,'Pliegos Tarifarios (Las Condes)'!$A:$A,0))</f>
        <v>9771.3765244000006</v>
      </c>
      <c r="Q2671" s="19" cm="1">
        <f t="array" ref="Q2671">H2671*_xlfn.IFS(H2671&lt;=350,INDEX('Pliegos Tarifarios (Las Condes)'!$F:$F,MATCH($B2671,'Pliegos Tarifarios (Las Condes)'!$A:$A,0)),H2671&lt;=500,INDEX('Pliegos Tarifarios (Las Condes)'!$G:$G,MATCH($B2671,'Pliegos Tarifarios (Las Condes)'!$A:$A,0)),H2671&lt;=1000,INDEX('Pliegos Tarifarios (Las Condes)'!$H:$H,MATCH($B2671,'Pliegos Tarifarios (Las Condes)'!$A:$A,0)),H2671&lt;=5000,INDEX('Pliegos Tarifarios (Las Condes)'!$I:$I,MATCH($B2671,'Pliegos Tarifarios (Las Condes)'!$A:$A,0)),H2671&gt;5000,INDEX('Pliegos Tarifarios (Las Condes)'!$J:$J,MATCH($B2671,'Pliegos Tarifarios (Las Condes)'!$A:$A,0)))/1.19</f>
        <v>1772.1599913445384</v>
      </c>
      <c r="R2671" s="19">
        <f>INDEX('Pliegos Tarifarios (Las Condes)'!$K:$K,MATCH($B2671,'Pliegos Tarifarios (Las Condes)'!$A:$A,0))</f>
        <v>724.74800000000005</v>
      </c>
      <c r="S2671" s="21">
        <f t="shared" si="126"/>
        <v>139575.54649304453</v>
      </c>
      <c r="T2671" s="21">
        <f t="shared" si="127"/>
        <v>26519.353833678462</v>
      </c>
      <c r="U2671" s="19">
        <v>0</v>
      </c>
      <c r="V2671" s="21">
        <f t="shared" si="128"/>
        <v>166094.900326723</v>
      </c>
    </row>
    <row r="2672" spans="1:22" x14ac:dyDescent="0.3">
      <c r="A2672" s="7" t="s">
        <v>145</v>
      </c>
      <c r="B2672" s="7">
        <v>6</v>
      </c>
      <c r="C2672" s="8" t="s">
        <v>186</v>
      </c>
      <c r="D2672" s="7" t="s">
        <v>1012</v>
      </c>
      <c r="E2672" s="7" t="s">
        <v>121</v>
      </c>
      <c r="F2672" s="8" t="s">
        <v>1013</v>
      </c>
      <c r="G2672" s="7" t="s">
        <v>16</v>
      </c>
      <c r="H2672" s="9">
        <v>754.81470000000002</v>
      </c>
      <c r="I2672" s="9">
        <v>2.1408999999999998</v>
      </c>
      <c r="J2672" s="9">
        <v>2.1408999999999998</v>
      </c>
      <c r="K2672" s="10">
        <v>1</v>
      </c>
      <c r="L2672" s="9">
        <v>24.35</v>
      </c>
      <c r="M2672" s="19">
        <f>H2672*INDEX('Pliegos Tarifarios (Las Condes)'!$B:$B,MATCH($B2672,'Pliegos Tarifarios (Las Condes)'!$A:$A,0))</f>
        <v>89700.66931859999</v>
      </c>
      <c r="N2672" s="19">
        <f>I2672*INDEX('Pliegos Tarifarios (Las Condes)'!$C:$C,MATCH($B2672,'Pliegos Tarifarios (Las Condes)'!$A:$A,0))</f>
        <v>7408.7021994999986</v>
      </c>
      <c r="O2672" s="19">
        <f>J2672*INDEX('Pliegos Tarifarios (Las Condes)'!$D:$D,MATCH($B2672,'Pliegos Tarifarios (Las Condes)'!$A:$A,0))</f>
        <v>30324.8401361</v>
      </c>
      <c r="P2672" s="19">
        <f>H2672*INDEX('Pliegos Tarifarios (Las Condes)'!$E:$E,MATCH($B2672,'Pliegos Tarifarios (Las Condes)'!$A:$A,0))</f>
        <v>9761.2637004000007</v>
      </c>
      <c r="Q2672" s="19" cm="1">
        <f t="array" ref="Q2672">H2672*_xlfn.IFS(H2672&lt;=350,INDEX('Pliegos Tarifarios (Las Condes)'!$F:$F,MATCH($B2672,'Pliegos Tarifarios (Las Condes)'!$A:$A,0)),H2672&lt;=500,INDEX('Pliegos Tarifarios (Las Condes)'!$G:$G,MATCH($B2672,'Pliegos Tarifarios (Las Condes)'!$A:$A,0)),H2672&lt;=1000,INDEX('Pliegos Tarifarios (Las Condes)'!$H:$H,MATCH($B2672,'Pliegos Tarifarios (Las Condes)'!$A:$A,0)),H2672&lt;=5000,INDEX('Pliegos Tarifarios (Las Condes)'!$I:$I,MATCH($B2672,'Pliegos Tarifarios (Las Condes)'!$A:$A,0)),H2672&gt;5000,INDEX('Pliegos Tarifarios (Las Condes)'!$J:$J,MATCH($B2672,'Pliegos Tarifarios (Las Condes)'!$A:$A,0)))/1.19</f>
        <v>1770.3259056302527</v>
      </c>
      <c r="R2672" s="19">
        <f>INDEX('Pliegos Tarifarios (Las Condes)'!$K:$K,MATCH($B2672,'Pliegos Tarifarios (Las Condes)'!$A:$A,0))</f>
        <v>724.74800000000005</v>
      </c>
      <c r="S2672" s="21">
        <f t="shared" si="126"/>
        <v>139690.54926023024</v>
      </c>
      <c r="T2672" s="21">
        <f t="shared" si="127"/>
        <v>26541.204359443745</v>
      </c>
      <c r="U2672" s="19">
        <v>0</v>
      </c>
      <c r="V2672" s="21">
        <f t="shared" si="128"/>
        <v>166231.75361967398</v>
      </c>
    </row>
    <row r="2673" spans="1:22" x14ac:dyDescent="0.3">
      <c r="A2673" s="7" t="s">
        <v>145</v>
      </c>
      <c r="B2673" s="7">
        <v>6</v>
      </c>
      <c r="C2673" s="8" t="s">
        <v>186</v>
      </c>
      <c r="D2673" s="7" t="s">
        <v>1014</v>
      </c>
      <c r="E2673" s="7" t="s">
        <v>121</v>
      </c>
      <c r="F2673" s="8" t="s">
        <v>1015</v>
      </c>
      <c r="G2673" s="7" t="s">
        <v>16</v>
      </c>
      <c r="H2673" s="9">
        <v>756.41880000000003</v>
      </c>
      <c r="I2673" s="9">
        <v>2.1312000000000002</v>
      </c>
      <c r="J2673" s="9">
        <v>2.0541</v>
      </c>
      <c r="K2673" s="10">
        <v>0.96382319819819817</v>
      </c>
      <c r="L2673" s="9">
        <v>24.4</v>
      </c>
      <c r="M2673" s="19">
        <f>H2673*INDEX('Pliegos Tarifarios (Las Condes)'!$B:$B,MATCH($B2673,'Pliegos Tarifarios (Las Condes)'!$A:$A,0))</f>
        <v>89891.297354399998</v>
      </c>
      <c r="N2673" s="19">
        <f>I2673*INDEX('Pliegos Tarifarios (Las Condes)'!$C:$C,MATCH($B2673,'Pliegos Tarifarios (Las Condes)'!$A:$A,0))</f>
        <v>7375.1348160000007</v>
      </c>
      <c r="O2673" s="19">
        <f>J2673*INDEX('Pliegos Tarifarios (Las Condes)'!$D:$D,MATCH($B2673,'Pliegos Tarifarios (Las Condes)'!$A:$A,0))</f>
        <v>29095.359018900002</v>
      </c>
      <c r="P2673" s="19">
        <f>H2673*INDEX('Pliegos Tarifarios (Las Condes)'!$E:$E,MATCH($B2673,'Pliegos Tarifarios (Las Condes)'!$A:$A,0))</f>
        <v>9782.0079216000013</v>
      </c>
      <c r="Q2673" s="19" cm="1">
        <f t="array" ref="Q2673">H2673*_xlfn.IFS(H2673&lt;=350,INDEX('Pliegos Tarifarios (Las Condes)'!$F:$F,MATCH($B2673,'Pliegos Tarifarios (Las Condes)'!$A:$A,0)),H2673&lt;=500,INDEX('Pliegos Tarifarios (Las Condes)'!$G:$G,MATCH($B2673,'Pliegos Tarifarios (Las Condes)'!$A:$A,0)),H2673&lt;=1000,INDEX('Pliegos Tarifarios (Las Condes)'!$H:$H,MATCH($B2673,'Pliegos Tarifarios (Las Condes)'!$A:$A,0)),H2673&lt;=5000,INDEX('Pliegos Tarifarios (Las Condes)'!$I:$I,MATCH($B2673,'Pliegos Tarifarios (Las Condes)'!$A:$A,0)),H2673&gt;5000,INDEX('Pliegos Tarifarios (Las Condes)'!$J:$J,MATCH($B2673,'Pliegos Tarifarios (Las Condes)'!$A:$A,0)))/1.19</f>
        <v>1774.0881267226894</v>
      </c>
      <c r="R2673" s="19">
        <f>INDEX('Pliegos Tarifarios (Las Condes)'!$K:$K,MATCH($B2673,'Pliegos Tarifarios (Las Condes)'!$A:$A,0))</f>
        <v>724.74800000000005</v>
      </c>
      <c r="S2673" s="21">
        <f t="shared" si="126"/>
        <v>138642.63523762272</v>
      </c>
      <c r="T2673" s="21">
        <f t="shared" si="127"/>
        <v>26342.100695148318</v>
      </c>
      <c r="U2673" s="19">
        <v>0</v>
      </c>
      <c r="V2673" s="21">
        <f t="shared" si="128"/>
        <v>164984.73593277103</v>
      </c>
    </row>
    <row r="2674" spans="1:22" x14ac:dyDescent="0.3">
      <c r="A2674" s="7" t="s">
        <v>145</v>
      </c>
      <c r="B2674" s="7">
        <v>6</v>
      </c>
      <c r="C2674" s="8" t="s">
        <v>186</v>
      </c>
      <c r="D2674" s="7" t="s">
        <v>1016</v>
      </c>
      <c r="E2674" s="7" t="s">
        <v>121</v>
      </c>
      <c r="F2674" s="8" t="s">
        <v>1017</v>
      </c>
      <c r="G2674" s="7" t="s">
        <v>16</v>
      </c>
      <c r="H2674" s="9">
        <v>755.90660000000003</v>
      </c>
      <c r="I2674" s="9">
        <v>2.1141999999999999</v>
      </c>
      <c r="J2674" s="9">
        <v>2.1097999999999999</v>
      </c>
      <c r="K2674" s="10">
        <v>0.99791883454734653</v>
      </c>
      <c r="L2674" s="9">
        <v>24.38</v>
      </c>
      <c r="M2674" s="19">
        <f>H2674*INDEX('Pliegos Tarifarios (Las Condes)'!$B:$B,MATCH($B2674,'Pliegos Tarifarios (Las Condes)'!$A:$A,0))</f>
        <v>89830.428530799996</v>
      </c>
      <c r="N2674" s="19">
        <f>I2674*INDEX('Pliegos Tarifarios (Las Condes)'!$C:$C,MATCH($B2674,'Pliegos Tarifarios (Las Condes)'!$A:$A,0))</f>
        <v>7316.3053809999992</v>
      </c>
      <c r="O2674" s="19">
        <f>J2674*INDEX('Pliegos Tarifarios (Las Condes)'!$D:$D,MATCH($B2674,'Pliegos Tarifarios (Las Condes)'!$A:$A,0))</f>
        <v>29884.3232842</v>
      </c>
      <c r="P2674" s="19">
        <f>H2674*INDEX('Pliegos Tarifarios (Las Condes)'!$E:$E,MATCH($B2674,'Pliegos Tarifarios (Las Condes)'!$A:$A,0))</f>
        <v>9775.3841511999999</v>
      </c>
      <c r="Q2674" s="19" cm="1">
        <f t="array" ref="Q2674">H2674*_xlfn.IFS(H2674&lt;=350,INDEX('Pliegos Tarifarios (Las Condes)'!$F:$F,MATCH($B2674,'Pliegos Tarifarios (Las Condes)'!$A:$A,0)),H2674&lt;=500,INDEX('Pliegos Tarifarios (Las Condes)'!$G:$G,MATCH($B2674,'Pliegos Tarifarios (Las Condes)'!$A:$A,0)),H2674&lt;=1000,INDEX('Pliegos Tarifarios (Las Condes)'!$H:$H,MATCH($B2674,'Pliegos Tarifarios (Las Condes)'!$A:$A,0)),H2674&lt;=5000,INDEX('Pliegos Tarifarios (Las Condes)'!$I:$I,MATCH($B2674,'Pliegos Tarifarios (Las Condes)'!$A:$A,0)),H2674&gt;5000,INDEX('Pliegos Tarifarios (Las Condes)'!$J:$J,MATCH($B2674,'Pliegos Tarifarios (Las Condes)'!$A:$A,0)))/1.19</f>
        <v>1772.8868240336137</v>
      </c>
      <c r="R2674" s="19">
        <f>INDEX('Pliegos Tarifarios (Las Condes)'!$K:$K,MATCH($B2674,'Pliegos Tarifarios (Las Condes)'!$A:$A,0))</f>
        <v>724.74800000000005</v>
      </c>
      <c r="S2674" s="21">
        <f t="shared" si="126"/>
        <v>139304.07617123358</v>
      </c>
      <c r="T2674" s="21">
        <f t="shared" si="127"/>
        <v>26467.77447253438</v>
      </c>
      <c r="U2674" s="19">
        <v>0</v>
      </c>
      <c r="V2674" s="21">
        <f t="shared" si="128"/>
        <v>165771.85064376798</v>
      </c>
    </row>
    <row r="2675" spans="1:22" x14ac:dyDescent="0.3">
      <c r="A2675" s="7" t="s">
        <v>145</v>
      </c>
      <c r="B2675" s="7">
        <v>6</v>
      </c>
      <c r="C2675" s="8" t="s">
        <v>186</v>
      </c>
      <c r="D2675" s="7" t="s">
        <v>1018</v>
      </c>
      <c r="E2675" s="7" t="s">
        <v>121</v>
      </c>
      <c r="F2675" s="8" t="s">
        <v>1019</v>
      </c>
      <c r="G2675" s="7" t="s">
        <v>16</v>
      </c>
      <c r="H2675" s="9">
        <v>754.49170000000004</v>
      </c>
      <c r="I2675" s="9">
        <v>2.1383000000000001</v>
      </c>
      <c r="J2675" s="9">
        <v>2.133</v>
      </c>
      <c r="K2675" s="10">
        <v>0.99752139550109897</v>
      </c>
      <c r="L2675" s="9">
        <v>24.34</v>
      </c>
      <c r="M2675" s="19">
        <f>H2675*INDEX('Pliegos Tarifarios (Las Condes)'!$B:$B,MATCH($B2675,'Pliegos Tarifarios (Las Condes)'!$A:$A,0))</f>
        <v>89662.284644600004</v>
      </c>
      <c r="N2675" s="19">
        <f>I2675*INDEX('Pliegos Tarifarios (Las Condes)'!$C:$C,MATCH($B2675,'Pliegos Tarifarios (Las Condes)'!$A:$A,0))</f>
        <v>7399.7047565000003</v>
      </c>
      <c r="O2675" s="19">
        <f>J2675*INDEX('Pliegos Tarifarios (Las Condes)'!$D:$D,MATCH($B2675,'Pliegos Tarifarios (Las Condes)'!$A:$A,0))</f>
        <v>30212.940356999999</v>
      </c>
      <c r="P2675" s="19">
        <f>H2675*INDEX('Pliegos Tarifarios (Las Condes)'!$E:$E,MATCH($B2675,'Pliegos Tarifarios (Las Condes)'!$A:$A,0))</f>
        <v>9757.0866644000016</v>
      </c>
      <c r="Q2675" s="19" cm="1">
        <f t="array" ref="Q2675">H2675*_xlfn.IFS(H2675&lt;=350,INDEX('Pliegos Tarifarios (Las Condes)'!$F:$F,MATCH($B2675,'Pliegos Tarifarios (Las Condes)'!$A:$A,0)),H2675&lt;=500,INDEX('Pliegos Tarifarios (Las Condes)'!$G:$G,MATCH($B2675,'Pliegos Tarifarios (Las Condes)'!$A:$A,0)),H2675&lt;=1000,INDEX('Pliegos Tarifarios (Las Condes)'!$H:$H,MATCH($B2675,'Pliegos Tarifarios (Las Condes)'!$A:$A,0)),H2675&lt;=5000,INDEX('Pliegos Tarifarios (Las Condes)'!$I:$I,MATCH($B2675,'Pliegos Tarifarios (Las Condes)'!$A:$A,0)),H2675&gt;5000,INDEX('Pliegos Tarifarios (Las Condes)'!$J:$J,MATCH($B2675,'Pliegos Tarifarios (Las Condes)'!$A:$A,0)))/1.19</f>
        <v>1769.5683484873953</v>
      </c>
      <c r="R2675" s="19">
        <f>INDEX('Pliegos Tarifarios (Las Condes)'!$K:$K,MATCH($B2675,'Pliegos Tarifarios (Las Condes)'!$A:$A,0))</f>
        <v>724.74800000000005</v>
      </c>
      <c r="S2675" s="21">
        <f t="shared" si="126"/>
        <v>139526.33277098738</v>
      </c>
      <c r="T2675" s="21">
        <f t="shared" si="127"/>
        <v>26510.003226487603</v>
      </c>
      <c r="U2675" s="19">
        <v>0</v>
      </c>
      <c r="V2675" s="21">
        <f t="shared" si="128"/>
        <v>166036.33599747499</v>
      </c>
    </row>
    <row r="2676" spans="1:22" x14ac:dyDescent="0.3">
      <c r="A2676" s="7" t="s">
        <v>145</v>
      </c>
      <c r="B2676" s="7">
        <v>6</v>
      </c>
      <c r="C2676" s="8" t="s">
        <v>186</v>
      </c>
      <c r="D2676" s="7" t="s">
        <v>1020</v>
      </c>
      <c r="E2676" s="7" t="s">
        <v>121</v>
      </c>
      <c r="F2676" s="8" t="s">
        <v>1021</v>
      </c>
      <c r="G2676" s="7" t="s">
        <v>16</v>
      </c>
      <c r="H2676" s="9">
        <v>753.96699999999998</v>
      </c>
      <c r="I2676" s="9">
        <v>2.1183000000000001</v>
      </c>
      <c r="J2676" s="9">
        <v>2.1183000000000001</v>
      </c>
      <c r="K2676" s="10">
        <v>1</v>
      </c>
      <c r="L2676" s="9">
        <v>24.32</v>
      </c>
      <c r="M2676" s="19">
        <f>H2676*INDEX('Pliegos Tarifarios (Las Condes)'!$B:$B,MATCH($B2676,'Pliegos Tarifarios (Las Condes)'!$A:$A,0))</f>
        <v>89599.930345999994</v>
      </c>
      <c r="N2676" s="19">
        <f>I2676*INDEX('Pliegos Tarifarios (Las Condes)'!$C:$C,MATCH($B2676,'Pliegos Tarifarios (Las Condes)'!$A:$A,0))</f>
        <v>7330.4936564999998</v>
      </c>
      <c r="O2676" s="19">
        <f>J2676*INDEX('Pliegos Tarifarios (Las Condes)'!$D:$D,MATCH($B2676,'Pliegos Tarifarios (Las Condes)'!$A:$A,0))</f>
        <v>30004.721780700002</v>
      </c>
      <c r="P2676" s="19">
        <f>H2676*INDEX('Pliegos Tarifarios (Las Condes)'!$E:$E,MATCH($B2676,'Pliegos Tarifarios (Las Condes)'!$A:$A,0))</f>
        <v>9750.3012440000002</v>
      </c>
      <c r="Q2676" s="19" cm="1">
        <f t="array" ref="Q2676">H2676*_xlfn.IFS(H2676&lt;=350,INDEX('Pliegos Tarifarios (Las Condes)'!$F:$F,MATCH($B2676,'Pliegos Tarifarios (Las Condes)'!$A:$A,0)),H2676&lt;=500,INDEX('Pliegos Tarifarios (Las Condes)'!$G:$G,MATCH($B2676,'Pliegos Tarifarios (Las Condes)'!$A:$A,0)),H2676&lt;=1000,INDEX('Pliegos Tarifarios (Las Condes)'!$H:$H,MATCH($B2676,'Pliegos Tarifarios (Las Condes)'!$A:$A,0)),H2676&lt;=5000,INDEX('Pliegos Tarifarios (Las Condes)'!$I:$I,MATCH($B2676,'Pliegos Tarifarios (Las Condes)'!$A:$A,0)),H2676&gt;5000,INDEX('Pliegos Tarifarios (Las Condes)'!$J:$J,MATCH($B2676,'Pliegos Tarifarios (Las Condes)'!$A:$A,0)))/1.19</f>
        <v>1768.3377285714289</v>
      </c>
      <c r="R2676" s="19">
        <f>INDEX('Pliegos Tarifarios (Las Condes)'!$K:$K,MATCH($B2676,'Pliegos Tarifarios (Las Condes)'!$A:$A,0))</f>
        <v>724.74800000000005</v>
      </c>
      <c r="S2676" s="21">
        <f t="shared" si="126"/>
        <v>139178.53275577142</v>
      </c>
      <c r="T2676" s="21">
        <f t="shared" si="127"/>
        <v>26443.921223596572</v>
      </c>
      <c r="U2676" s="19">
        <v>0</v>
      </c>
      <c r="V2676" s="21">
        <f t="shared" si="128"/>
        <v>165622.453979368</v>
      </c>
    </row>
    <row r="2677" spans="1:22" x14ac:dyDescent="0.3">
      <c r="A2677" s="7" t="s">
        <v>145</v>
      </c>
      <c r="B2677" s="7">
        <v>6</v>
      </c>
      <c r="C2677" s="8" t="s">
        <v>186</v>
      </c>
      <c r="D2677" s="7" t="s">
        <v>1022</v>
      </c>
      <c r="E2677" s="7" t="s">
        <v>121</v>
      </c>
      <c r="F2677" s="8" t="s">
        <v>1023</v>
      </c>
      <c r="G2677" s="7" t="s">
        <v>16</v>
      </c>
      <c r="H2677" s="9">
        <v>755.33709999999996</v>
      </c>
      <c r="I2677" s="9">
        <v>2.1463000000000001</v>
      </c>
      <c r="J2677" s="9">
        <v>2.1088</v>
      </c>
      <c r="K2677" s="10">
        <v>0.98252807156501887</v>
      </c>
      <c r="L2677" s="9">
        <v>24.37</v>
      </c>
      <c r="M2677" s="19">
        <f>H2677*INDEX('Pliegos Tarifarios (Las Condes)'!$B:$B,MATCH($B2677,'Pliegos Tarifarios (Las Condes)'!$A:$A,0))</f>
        <v>89762.750289799995</v>
      </c>
      <c r="N2677" s="19">
        <f>I2677*INDEX('Pliegos Tarifarios (Las Condes)'!$C:$C,MATCH($B2677,'Pliegos Tarifarios (Las Condes)'!$A:$A,0))</f>
        <v>7427.3891965000003</v>
      </c>
      <c r="O2677" s="19">
        <f>J2677*INDEX('Pliegos Tarifarios (Las Condes)'!$D:$D,MATCH($B2677,'Pliegos Tarifarios (Las Condes)'!$A:$A,0))</f>
        <v>29870.158755200002</v>
      </c>
      <c r="P2677" s="19">
        <f>H2677*INDEX('Pliegos Tarifarios (Las Condes)'!$E:$E,MATCH($B2677,'Pliegos Tarifarios (Las Condes)'!$A:$A,0))</f>
        <v>9768.0193772000002</v>
      </c>
      <c r="Q2677" s="19" cm="1">
        <f t="array" ref="Q2677">H2677*_xlfn.IFS(H2677&lt;=350,INDEX('Pliegos Tarifarios (Las Condes)'!$F:$F,MATCH($B2677,'Pliegos Tarifarios (Las Condes)'!$A:$A,0)),H2677&lt;=500,INDEX('Pliegos Tarifarios (Las Condes)'!$G:$G,MATCH($B2677,'Pliegos Tarifarios (Las Condes)'!$A:$A,0)),H2677&lt;=1000,INDEX('Pliegos Tarifarios (Las Condes)'!$H:$H,MATCH($B2677,'Pliegos Tarifarios (Las Condes)'!$A:$A,0)),H2677&lt;=5000,INDEX('Pliegos Tarifarios (Las Condes)'!$I:$I,MATCH($B2677,'Pliegos Tarifarios (Las Condes)'!$A:$A,0)),H2677&gt;5000,INDEX('Pliegos Tarifarios (Las Condes)'!$J:$J,MATCH($B2677,'Pliegos Tarifarios (Las Condes)'!$A:$A,0)))/1.19</f>
        <v>1771.5511311764708</v>
      </c>
      <c r="R2677" s="19">
        <f>INDEX('Pliegos Tarifarios (Las Condes)'!$K:$K,MATCH($B2677,'Pliegos Tarifarios (Las Condes)'!$A:$A,0))</f>
        <v>724.74800000000005</v>
      </c>
      <c r="S2677" s="21">
        <f t="shared" si="126"/>
        <v>139324.61674987647</v>
      </c>
      <c r="T2677" s="21">
        <f t="shared" si="127"/>
        <v>26471.677182476531</v>
      </c>
      <c r="U2677" s="19">
        <v>0</v>
      </c>
      <c r="V2677" s="21">
        <f t="shared" si="128"/>
        <v>165796.293932353</v>
      </c>
    </row>
    <row r="2678" spans="1:22" x14ac:dyDescent="0.3">
      <c r="A2678" s="7" t="s">
        <v>145</v>
      </c>
      <c r="B2678" s="7">
        <v>6</v>
      </c>
      <c r="C2678" s="8" t="s">
        <v>186</v>
      </c>
      <c r="D2678" s="7" t="s">
        <v>1024</v>
      </c>
      <c r="E2678" s="7" t="s">
        <v>121</v>
      </c>
      <c r="F2678" s="8" t="s">
        <v>1025</v>
      </c>
      <c r="G2678" s="7" t="s">
        <v>16</v>
      </c>
      <c r="H2678" s="9">
        <v>752.89210000000003</v>
      </c>
      <c r="I2678" s="9">
        <v>2.1854</v>
      </c>
      <c r="J2678" s="9">
        <v>2.1854</v>
      </c>
      <c r="K2678" s="10">
        <v>1</v>
      </c>
      <c r="L2678" s="9">
        <v>24.29</v>
      </c>
      <c r="M2678" s="19">
        <f>H2678*INDEX('Pliegos Tarifarios (Las Condes)'!$B:$B,MATCH($B2678,'Pliegos Tarifarios (Las Condes)'!$A:$A,0))</f>
        <v>89472.191379800002</v>
      </c>
      <c r="N2678" s="19">
        <f>I2678*INDEX('Pliegos Tarifarios (Las Condes)'!$C:$C,MATCH($B2678,'Pliegos Tarifarios (Las Condes)'!$A:$A,0))</f>
        <v>7562.6968969999998</v>
      </c>
      <c r="O2678" s="19">
        <f>J2678*INDEX('Pliegos Tarifarios (Las Condes)'!$D:$D,MATCH($B2678,'Pliegos Tarifarios (Las Condes)'!$A:$A,0))</f>
        <v>30955.161676600001</v>
      </c>
      <c r="P2678" s="19">
        <f>H2678*INDEX('Pliegos Tarifarios (Las Condes)'!$E:$E,MATCH($B2678,'Pliegos Tarifarios (Las Condes)'!$A:$A,0))</f>
        <v>9736.4006372000003</v>
      </c>
      <c r="Q2678" s="19" cm="1">
        <f t="array" ref="Q2678">H2678*_xlfn.IFS(H2678&lt;=350,INDEX('Pliegos Tarifarios (Las Condes)'!$F:$F,MATCH($B2678,'Pliegos Tarifarios (Las Condes)'!$A:$A,0)),H2678&lt;=500,INDEX('Pliegos Tarifarios (Las Condes)'!$G:$G,MATCH($B2678,'Pliegos Tarifarios (Las Condes)'!$A:$A,0)),H2678&lt;=1000,INDEX('Pliegos Tarifarios (Las Condes)'!$H:$H,MATCH($B2678,'Pliegos Tarifarios (Las Condes)'!$A:$A,0)),H2678&lt;=5000,INDEX('Pliegos Tarifarios (Las Condes)'!$I:$I,MATCH($B2678,'Pliegos Tarifarios (Las Condes)'!$A:$A,0)),H2678&gt;5000,INDEX('Pliegos Tarifarios (Las Condes)'!$J:$J,MATCH($B2678,'Pliegos Tarifarios (Las Condes)'!$A:$A,0)))/1.19</f>
        <v>1765.8166815966392</v>
      </c>
      <c r="R2678" s="19">
        <f>INDEX('Pliegos Tarifarios (Las Condes)'!$K:$K,MATCH($B2678,'Pliegos Tarifarios (Las Condes)'!$A:$A,0))</f>
        <v>724.74800000000005</v>
      </c>
      <c r="S2678" s="21">
        <f t="shared" si="126"/>
        <v>140217.01527219664</v>
      </c>
      <c r="T2678" s="21">
        <f t="shared" si="127"/>
        <v>26641.232901717362</v>
      </c>
      <c r="U2678" s="19">
        <v>0</v>
      </c>
      <c r="V2678" s="21">
        <f t="shared" si="128"/>
        <v>166858.24817391401</v>
      </c>
    </row>
    <row r="2679" spans="1:22" x14ac:dyDescent="0.3">
      <c r="A2679" s="7" t="s">
        <v>145</v>
      </c>
      <c r="B2679" s="7">
        <v>6</v>
      </c>
      <c r="C2679" s="8" t="s">
        <v>186</v>
      </c>
      <c r="D2679" s="7" t="s">
        <v>1026</v>
      </c>
      <c r="E2679" s="7" t="s">
        <v>121</v>
      </c>
      <c r="F2679" s="8" t="s">
        <v>1027</v>
      </c>
      <c r="G2679" s="7" t="s">
        <v>16</v>
      </c>
      <c r="H2679" s="9">
        <v>753.69650000000001</v>
      </c>
      <c r="I2679" s="9">
        <v>2.1168999999999998</v>
      </c>
      <c r="J2679" s="9">
        <v>2.0870000000000002</v>
      </c>
      <c r="K2679" s="10">
        <v>0.98587557277150573</v>
      </c>
      <c r="L2679" s="9">
        <v>24.31</v>
      </c>
      <c r="M2679" s="19">
        <f>H2679*INDEX('Pliegos Tarifarios (Las Condes)'!$B:$B,MATCH($B2679,'Pliegos Tarifarios (Las Condes)'!$A:$A,0))</f>
        <v>89567.784667</v>
      </c>
      <c r="N2679" s="19">
        <f>I2679*INDEX('Pliegos Tarifarios (Las Condes)'!$C:$C,MATCH($B2679,'Pliegos Tarifarios (Las Condes)'!$A:$A,0))</f>
        <v>7325.6488794999987</v>
      </c>
      <c r="O2679" s="19">
        <f>J2679*INDEX('Pliegos Tarifarios (Las Condes)'!$D:$D,MATCH($B2679,'Pliegos Tarifarios (Las Condes)'!$A:$A,0))</f>
        <v>29561.372023000004</v>
      </c>
      <c r="P2679" s="19">
        <f>H2679*INDEX('Pliegos Tarifarios (Las Condes)'!$E:$E,MATCH($B2679,'Pliegos Tarifarios (Las Condes)'!$A:$A,0))</f>
        <v>9746.8031380000011</v>
      </c>
      <c r="Q2679" s="19" cm="1">
        <f t="array" ref="Q2679">H2679*_xlfn.IFS(H2679&lt;=350,INDEX('Pliegos Tarifarios (Las Condes)'!$F:$F,MATCH($B2679,'Pliegos Tarifarios (Las Condes)'!$A:$A,0)),H2679&lt;=500,INDEX('Pliegos Tarifarios (Las Condes)'!$G:$G,MATCH($B2679,'Pliegos Tarifarios (Las Condes)'!$A:$A,0)),H2679&lt;=1000,INDEX('Pliegos Tarifarios (Las Condes)'!$H:$H,MATCH($B2679,'Pliegos Tarifarios (Las Condes)'!$A:$A,0)),H2679&lt;=5000,INDEX('Pliegos Tarifarios (Las Condes)'!$I:$I,MATCH($B2679,'Pliegos Tarifarios (Las Condes)'!$A:$A,0)),H2679&gt;5000,INDEX('Pliegos Tarifarios (Las Condes)'!$J:$J,MATCH($B2679,'Pliegos Tarifarios (Las Condes)'!$A:$A,0)))/1.19</f>
        <v>1767.7033037815131</v>
      </c>
      <c r="R2679" s="19">
        <f>INDEX('Pliegos Tarifarios (Las Condes)'!$K:$K,MATCH($B2679,'Pliegos Tarifarios (Las Condes)'!$A:$A,0))</f>
        <v>724.74800000000005</v>
      </c>
      <c r="S2679" s="21">
        <f t="shared" si="126"/>
        <v>138694.06001128152</v>
      </c>
      <c r="T2679" s="21">
        <f t="shared" si="127"/>
        <v>26351.87140214349</v>
      </c>
      <c r="U2679" s="19">
        <v>0</v>
      </c>
      <c r="V2679" s="21">
        <f t="shared" si="128"/>
        <v>165045.93141342502</v>
      </c>
    </row>
    <row r="2680" spans="1:22" x14ac:dyDescent="0.3">
      <c r="A2680" s="3" t="s">
        <v>146</v>
      </c>
      <c r="B2680" s="3">
        <v>7</v>
      </c>
      <c r="C2680" s="4" t="s">
        <v>186</v>
      </c>
      <c r="D2680" s="3" t="s">
        <v>187</v>
      </c>
      <c r="E2680" s="3" t="s">
        <v>14</v>
      </c>
      <c r="F2680" s="4" t="s">
        <v>15</v>
      </c>
      <c r="G2680" s="3" t="s">
        <v>16</v>
      </c>
      <c r="H2680" s="5">
        <v>87878.858900000007</v>
      </c>
      <c r="I2680" s="5">
        <v>236.6686</v>
      </c>
      <c r="J2680" s="5">
        <v>236.6686</v>
      </c>
      <c r="K2680" s="6">
        <v>1</v>
      </c>
      <c r="L2680" s="5">
        <v>2929.3</v>
      </c>
      <c r="M2680" s="19">
        <f>H2680*INDEX('Pliegos Tarifarios (Las Condes)'!$B:$B,MATCH($B2680,'Pliegos Tarifarios (Las Condes)'!$A:$A,0))</f>
        <v>11579182.085240701</v>
      </c>
      <c r="N2680" s="19">
        <f>I2680*INDEX('Pliegos Tarifarios (Las Condes)'!$C:$C,MATCH($B2680,'Pliegos Tarifarios (Las Condes)'!$A:$A,0))</f>
        <v>806481.15143540001</v>
      </c>
      <c r="O2680" s="19">
        <f>J2680*INDEX('Pliegos Tarifarios (Las Condes)'!$D:$D,MATCH($B2680,'Pliegos Tarifarios (Las Condes)'!$A:$A,0))</f>
        <v>3425304.6477999999</v>
      </c>
      <c r="P2680" s="19">
        <f>H2680*INDEX('Pliegos Tarifarios (Las Condes)'!$E:$E,MATCH($B2680,'Pliegos Tarifarios (Las Condes)'!$A:$A,0))</f>
        <v>1144534.2583136</v>
      </c>
      <c r="Q2680" s="19" cm="1">
        <f t="array" ref="Q2680">H2680*_xlfn.IFS(H2680&lt;=350,INDEX('Pliegos Tarifarios (Las Condes)'!$F:$F,MATCH($B2680,'Pliegos Tarifarios (Las Condes)'!$A:$A,0)),H2680&lt;=500,INDEX('Pliegos Tarifarios (Las Condes)'!$G:$G,MATCH($B2680,'Pliegos Tarifarios (Las Condes)'!$A:$A,0)),H2680&lt;=1000,INDEX('Pliegos Tarifarios (Las Condes)'!$H:$H,MATCH($B2680,'Pliegos Tarifarios (Las Condes)'!$A:$A,0)),H2680&lt;=5000,INDEX('Pliegos Tarifarios (Las Condes)'!$I:$I,MATCH($B2680,'Pliegos Tarifarios (Las Condes)'!$A:$A,0)),H2680&gt;5000,INDEX('Pliegos Tarifarios (Las Condes)'!$J:$J,MATCH($B2680,'Pliegos Tarifarios (Las Condes)'!$A:$A,0)))/1.19</f>
        <v>288375.58319705888</v>
      </c>
      <c r="R2680" s="19">
        <f>INDEX('Pliegos Tarifarios (Las Condes)'!$K:$K,MATCH($B2680,'Pliegos Tarifarios (Las Condes)'!$A:$A,0))</f>
        <v>726.16</v>
      </c>
      <c r="S2680" s="21">
        <f t="shared" si="126"/>
        <v>17244603.885986757</v>
      </c>
      <c r="T2680" s="21">
        <f t="shared" si="127"/>
        <v>3276474.7383374837</v>
      </c>
      <c r="U2680" s="19">
        <v>0</v>
      </c>
      <c r="V2680" s="21">
        <f t="shared" si="128"/>
        <v>20521078.62432424</v>
      </c>
    </row>
    <row r="2681" spans="1:22" x14ac:dyDescent="0.3">
      <c r="A2681" s="3" t="s">
        <v>146</v>
      </c>
      <c r="B2681" s="3">
        <v>7</v>
      </c>
      <c r="C2681" s="4" t="s">
        <v>186</v>
      </c>
      <c r="D2681" s="3" t="s">
        <v>188</v>
      </c>
      <c r="E2681" s="3" t="s">
        <v>18</v>
      </c>
      <c r="F2681" s="4" t="s">
        <v>189</v>
      </c>
      <c r="G2681" s="3" t="s">
        <v>16</v>
      </c>
      <c r="H2681" s="5">
        <v>14640.359700000001</v>
      </c>
      <c r="I2681" s="5">
        <v>38.579300000000003</v>
      </c>
      <c r="J2681" s="5">
        <v>38.4801</v>
      </c>
      <c r="K2681" s="6">
        <v>0.99742867288934733</v>
      </c>
      <c r="L2681" s="5">
        <v>488.01</v>
      </c>
      <c r="M2681" s="19">
        <f>H2681*INDEX('Pliegos Tarifarios (Las Condes)'!$B:$B,MATCH($B2681,'Pliegos Tarifarios (Las Condes)'!$A:$A,0))</f>
        <v>1929057.7151511002</v>
      </c>
      <c r="N2681" s="19">
        <f>I2681*INDEX('Pliegos Tarifarios (Las Condes)'!$C:$C,MATCH($B2681,'Pliegos Tarifarios (Las Condes)'!$A:$A,0))</f>
        <v>131464.32727270003</v>
      </c>
      <c r="O2681" s="19">
        <f>J2681*INDEX('Pliegos Tarifarios (Las Condes)'!$D:$D,MATCH($B2681,'Pliegos Tarifarios (Las Condes)'!$A:$A,0))</f>
        <v>556922.48730000004</v>
      </c>
      <c r="P2681" s="19">
        <f>H2681*INDEX('Pliegos Tarifarios (Las Condes)'!$E:$E,MATCH($B2681,'Pliegos Tarifarios (Las Condes)'!$A:$A,0))</f>
        <v>190676.04473279999</v>
      </c>
      <c r="Q2681" s="19" cm="1">
        <f t="array" ref="Q2681">H2681*_xlfn.IFS(H2681&lt;=350,INDEX('Pliegos Tarifarios (Las Condes)'!$F:$F,MATCH($B2681,'Pliegos Tarifarios (Las Condes)'!$A:$A,0)),H2681&lt;=500,INDEX('Pliegos Tarifarios (Las Condes)'!$G:$G,MATCH($B2681,'Pliegos Tarifarios (Las Condes)'!$A:$A,0)),H2681&lt;=1000,INDEX('Pliegos Tarifarios (Las Condes)'!$H:$H,MATCH($B2681,'Pliegos Tarifarios (Las Condes)'!$A:$A,0)),H2681&lt;=5000,INDEX('Pliegos Tarifarios (Las Condes)'!$I:$I,MATCH($B2681,'Pliegos Tarifarios (Las Condes)'!$A:$A,0)),H2681&gt;5000,INDEX('Pliegos Tarifarios (Las Condes)'!$J:$J,MATCH($B2681,'Pliegos Tarifarios (Las Condes)'!$A:$A,0)))/1.19</f>
        <v>48042.524897899166</v>
      </c>
      <c r="R2681" s="19">
        <f>INDEX('Pliegos Tarifarios (Las Condes)'!$K:$K,MATCH($B2681,'Pliegos Tarifarios (Las Condes)'!$A:$A,0))</f>
        <v>726.16</v>
      </c>
      <c r="S2681" s="21">
        <f t="shared" si="126"/>
        <v>2856889.2593544996</v>
      </c>
      <c r="T2681" s="21">
        <f t="shared" si="127"/>
        <v>542808.95927735488</v>
      </c>
      <c r="U2681" s="19">
        <v>0</v>
      </c>
      <c r="V2681" s="21">
        <f t="shared" si="128"/>
        <v>3399698.2186318543</v>
      </c>
    </row>
    <row r="2682" spans="1:22" x14ac:dyDescent="0.3">
      <c r="A2682" s="3" t="s">
        <v>146</v>
      </c>
      <c r="B2682" s="3">
        <v>7</v>
      </c>
      <c r="C2682" s="4" t="s">
        <v>186</v>
      </c>
      <c r="D2682" s="3" t="s">
        <v>190</v>
      </c>
      <c r="E2682" s="3" t="s">
        <v>18</v>
      </c>
      <c r="F2682" s="4" t="s">
        <v>191</v>
      </c>
      <c r="G2682" s="3" t="s">
        <v>16</v>
      </c>
      <c r="H2682" s="5">
        <v>11703.246300000001</v>
      </c>
      <c r="I2682" s="5">
        <v>31.613099999999999</v>
      </c>
      <c r="J2682" s="5">
        <v>31.613099999999999</v>
      </c>
      <c r="K2682" s="6">
        <v>1</v>
      </c>
      <c r="L2682" s="5">
        <v>390.11</v>
      </c>
      <c r="M2682" s="19">
        <f>H2682*INDEX('Pliegos Tarifarios (Las Condes)'!$B:$B,MATCH($B2682,'Pliegos Tarifarios (Las Condes)'!$A:$A,0))</f>
        <v>1542054.8422269002</v>
      </c>
      <c r="N2682" s="19">
        <f>I2682*INDEX('Pliegos Tarifarios (Las Condes)'!$C:$C,MATCH($B2682,'Pliegos Tarifarios (Las Condes)'!$A:$A,0))</f>
        <v>107726.0324709</v>
      </c>
      <c r="O2682" s="19">
        <f>J2682*INDEX('Pliegos Tarifarios (Las Condes)'!$D:$D,MATCH($B2682,'Pliegos Tarifarios (Las Condes)'!$A:$A,0))</f>
        <v>457536.39629999996</v>
      </c>
      <c r="P2682" s="19">
        <f>H2682*INDEX('Pliegos Tarifarios (Las Condes)'!$E:$E,MATCH($B2682,'Pliegos Tarifarios (Las Condes)'!$A:$A,0))</f>
        <v>152423.0798112</v>
      </c>
      <c r="Q2682" s="19" cm="1">
        <f t="array" ref="Q2682">H2682*_xlfn.IFS(H2682&lt;=350,INDEX('Pliegos Tarifarios (Las Condes)'!$F:$F,MATCH($B2682,'Pliegos Tarifarios (Las Condes)'!$A:$A,0)),H2682&lt;=500,INDEX('Pliegos Tarifarios (Las Condes)'!$G:$G,MATCH($B2682,'Pliegos Tarifarios (Las Condes)'!$A:$A,0)),H2682&lt;=1000,INDEX('Pliegos Tarifarios (Las Condes)'!$H:$H,MATCH($B2682,'Pliegos Tarifarios (Las Condes)'!$A:$A,0)),H2682&lt;=5000,INDEX('Pliegos Tarifarios (Las Condes)'!$I:$I,MATCH($B2682,'Pliegos Tarifarios (Las Condes)'!$A:$A,0)),H2682&gt;5000,INDEX('Pliegos Tarifarios (Las Condes)'!$J:$J,MATCH($B2682,'Pliegos Tarifarios (Las Condes)'!$A:$A,0)))/1.19</f>
        <v>38404.35025336135</v>
      </c>
      <c r="R2682" s="19">
        <f>INDEX('Pliegos Tarifarios (Las Condes)'!$K:$K,MATCH($B2682,'Pliegos Tarifarios (Las Condes)'!$A:$A,0))</f>
        <v>726.16</v>
      </c>
      <c r="S2682" s="21">
        <f t="shared" si="126"/>
        <v>2298870.8610623619</v>
      </c>
      <c r="T2682" s="21">
        <f t="shared" si="127"/>
        <v>436785.46360184875</v>
      </c>
      <c r="U2682" s="19">
        <v>0</v>
      </c>
      <c r="V2682" s="21">
        <f t="shared" si="128"/>
        <v>2735656.3246642104</v>
      </c>
    </row>
    <row r="2683" spans="1:22" x14ac:dyDescent="0.3">
      <c r="A2683" s="3" t="s">
        <v>146</v>
      </c>
      <c r="B2683" s="3">
        <v>7</v>
      </c>
      <c r="C2683" s="4" t="s">
        <v>186</v>
      </c>
      <c r="D2683" s="3" t="s">
        <v>192</v>
      </c>
      <c r="E2683" s="3" t="s">
        <v>18</v>
      </c>
      <c r="F2683" s="4" t="s">
        <v>23</v>
      </c>
      <c r="G2683" s="3" t="s">
        <v>16</v>
      </c>
      <c r="H2683" s="5">
        <v>11698.2827</v>
      </c>
      <c r="I2683" s="5">
        <v>31.300599999999999</v>
      </c>
      <c r="J2683" s="5">
        <v>31.143999999999998</v>
      </c>
      <c r="K2683" s="6">
        <v>0.99499690101787186</v>
      </c>
      <c r="L2683" s="5">
        <v>389.94</v>
      </c>
      <c r="M2683" s="19">
        <f>H2683*INDEX('Pliegos Tarifarios (Las Condes)'!$B:$B,MATCH($B2683,'Pliegos Tarifarios (Las Condes)'!$A:$A,0))</f>
        <v>1541400.8234001</v>
      </c>
      <c r="N2683" s="19">
        <f>I2683*INDEX('Pliegos Tarifarios (Las Condes)'!$C:$C,MATCH($B2683,'Pliegos Tarifarios (Las Condes)'!$A:$A,0))</f>
        <v>106661.14528340001</v>
      </c>
      <c r="O2683" s="19">
        <f>J2683*INDEX('Pliegos Tarifarios (Las Condes)'!$D:$D,MATCH($B2683,'Pliegos Tarifarios (Las Condes)'!$A:$A,0))</f>
        <v>450747.11199999996</v>
      </c>
      <c r="P2683" s="19">
        <f>H2683*INDEX('Pliegos Tarifarios (Las Condes)'!$E:$E,MATCH($B2683,'Pliegos Tarifarios (Las Condes)'!$A:$A,0))</f>
        <v>152358.43388479998</v>
      </c>
      <c r="Q2683" s="19" cm="1">
        <f t="array" ref="Q2683">H2683*_xlfn.IFS(H2683&lt;=350,INDEX('Pliegos Tarifarios (Las Condes)'!$F:$F,MATCH($B2683,'Pliegos Tarifarios (Las Condes)'!$A:$A,0)),H2683&lt;=500,INDEX('Pliegos Tarifarios (Las Condes)'!$G:$G,MATCH($B2683,'Pliegos Tarifarios (Las Condes)'!$A:$A,0)),H2683&lt;=1000,INDEX('Pliegos Tarifarios (Las Condes)'!$H:$H,MATCH($B2683,'Pliegos Tarifarios (Las Condes)'!$A:$A,0)),H2683&lt;=5000,INDEX('Pliegos Tarifarios (Las Condes)'!$I:$I,MATCH($B2683,'Pliegos Tarifarios (Las Condes)'!$A:$A,0)),H2683&gt;5000,INDEX('Pliegos Tarifarios (Las Condes)'!$J:$J,MATCH($B2683,'Pliegos Tarifarios (Las Condes)'!$A:$A,0)))/1.19</f>
        <v>38388.062137394962</v>
      </c>
      <c r="R2683" s="19">
        <f>INDEX('Pliegos Tarifarios (Las Condes)'!$K:$K,MATCH($B2683,'Pliegos Tarifarios (Las Condes)'!$A:$A,0))</f>
        <v>726.16</v>
      </c>
      <c r="S2683" s="21">
        <f t="shared" si="126"/>
        <v>2290281.7367056953</v>
      </c>
      <c r="T2683" s="21">
        <f t="shared" si="127"/>
        <v>435153.52997408214</v>
      </c>
      <c r="U2683" s="19">
        <v>0</v>
      </c>
      <c r="V2683" s="21">
        <f t="shared" si="128"/>
        <v>2725435.2666797773</v>
      </c>
    </row>
    <row r="2684" spans="1:22" x14ac:dyDescent="0.3">
      <c r="A2684" s="3" t="s">
        <v>146</v>
      </c>
      <c r="B2684" s="3">
        <v>7</v>
      </c>
      <c r="C2684" s="4" t="s">
        <v>186</v>
      </c>
      <c r="D2684" s="3" t="s">
        <v>193</v>
      </c>
      <c r="E2684" s="3" t="s">
        <v>18</v>
      </c>
      <c r="F2684" s="4" t="s">
        <v>25</v>
      </c>
      <c r="G2684" s="3" t="s">
        <v>16</v>
      </c>
      <c r="H2684" s="5">
        <v>10518.487999999999</v>
      </c>
      <c r="I2684" s="5">
        <v>28.429300000000001</v>
      </c>
      <c r="J2684" s="5">
        <v>27.914899999999999</v>
      </c>
      <c r="K2684" s="6">
        <v>0.98190599135399037</v>
      </c>
      <c r="L2684" s="5">
        <v>350.62</v>
      </c>
      <c r="M2684" s="19">
        <f>H2684*INDEX('Pliegos Tarifarios (Las Condes)'!$B:$B,MATCH($B2684,'Pliegos Tarifarios (Las Condes)'!$A:$A,0))</f>
        <v>1385947.534344</v>
      </c>
      <c r="N2684" s="19">
        <f>I2684*INDEX('Pliegos Tarifarios (Las Condes)'!$C:$C,MATCH($B2684,'Pliegos Tarifarios (Las Condes)'!$A:$A,0))</f>
        <v>96876.791422700015</v>
      </c>
      <c r="O2684" s="19">
        <f>J2684*INDEX('Pliegos Tarifarios (Las Condes)'!$D:$D,MATCH($B2684,'Pliegos Tarifarios (Las Condes)'!$A:$A,0))</f>
        <v>404012.34769999998</v>
      </c>
      <c r="P2684" s="19">
        <f>H2684*INDEX('Pliegos Tarifarios (Las Condes)'!$E:$E,MATCH($B2684,'Pliegos Tarifarios (Las Condes)'!$A:$A,0))</f>
        <v>136992.78771199999</v>
      </c>
      <c r="Q2684" s="19" cm="1">
        <f t="array" ref="Q2684">H2684*_xlfn.IFS(H2684&lt;=350,INDEX('Pliegos Tarifarios (Las Condes)'!$F:$F,MATCH($B2684,'Pliegos Tarifarios (Las Condes)'!$A:$A,0)),H2684&lt;=500,INDEX('Pliegos Tarifarios (Las Condes)'!$G:$G,MATCH($B2684,'Pliegos Tarifarios (Las Condes)'!$A:$A,0)),H2684&lt;=1000,INDEX('Pliegos Tarifarios (Las Condes)'!$H:$H,MATCH($B2684,'Pliegos Tarifarios (Las Condes)'!$A:$A,0)),H2684&lt;=5000,INDEX('Pliegos Tarifarios (Las Condes)'!$I:$I,MATCH($B2684,'Pliegos Tarifarios (Las Condes)'!$A:$A,0)),H2684&gt;5000,INDEX('Pliegos Tarifarios (Las Condes)'!$J:$J,MATCH($B2684,'Pliegos Tarifarios (Las Condes)'!$A:$A,0)))/1.19</f>
        <v>34516.550957983192</v>
      </c>
      <c r="R2684" s="19">
        <f>INDEX('Pliegos Tarifarios (Las Condes)'!$K:$K,MATCH($B2684,'Pliegos Tarifarios (Las Condes)'!$A:$A,0))</f>
        <v>726.16</v>
      </c>
      <c r="S2684" s="21">
        <f t="shared" si="126"/>
        <v>2059072.1721366832</v>
      </c>
      <c r="T2684" s="21">
        <f t="shared" si="127"/>
        <v>391223.71270596981</v>
      </c>
      <c r="U2684" s="19">
        <v>0</v>
      </c>
      <c r="V2684" s="21">
        <f t="shared" si="128"/>
        <v>2450295.8848426528</v>
      </c>
    </row>
    <row r="2685" spans="1:22" x14ac:dyDescent="0.3">
      <c r="A2685" s="3" t="s">
        <v>146</v>
      </c>
      <c r="B2685" s="3">
        <v>7</v>
      </c>
      <c r="C2685" s="4" t="s">
        <v>186</v>
      </c>
      <c r="D2685" s="3" t="s">
        <v>194</v>
      </c>
      <c r="E2685" s="3" t="s">
        <v>18</v>
      </c>
      <c r="F2685" s="4" t="s">
        <v>27</v>
      </c>
      <c r="G2685" s="3" t="s">
        <v>16</v>
      </c>
      <c r="H2685" s="5">
        <v>7027.7067999999999</v>
      </c>
      <c r="I2685" s="5">
        <v>18.684100000000001</v>
      </c>
      <c r="J2685" s="5">
        <v>18.543600000000001</v>
      </c>
      <c r="K2685" s="6">
        <v>0.99248023720703704</v>
      </c>
      <c r="L2685" s="5">
        <v>234.26</v>
      </c>
      <c r="M2685" s="19">
        <f>H2685*INDEX('Pliegos Tarifarios (Las Condes)'!$B:$B,MATCH($B2685,'Pliegos Tarifarios (Las Condes)'!$A:$A,0))</f>
        <v>925991.7310884</v>
      </c>
      <c r="N2685" s="19">
        <f>I2685*INDEX('Pliegos Tarifarios (Las Condes)'!$C:$C,MATCH($B2685,'Pliegos Tarifarios (Las Condes)'!$A:$A,0))</f>
        <v>63668.667839900008</v>
      </c>
      <c r="O2685" s="19">
        <f>J2685*INDEX('Pliegos Tarifarios (Las Condes)'!$D:$D,MATCH($B2685,'Pliegos Tarifarios (Las Condes)'!$A:$A,0))</f>
        <v>268381.52280000004</v>
      </c>
      <c r="P2685" s="19">
        <f>H2685*INDEX('Pliegos Tarifarios (Las Condes)'!$E:$E,MATCH($B2685,'Pliegos Tarifarios (Las Condes)'!$A:$A,0))</f>
        <v>91528.853363199989</v>
      </c>
      <c r="Q2685" s="19" cm="1">
        <f t="array" ref="Q2685">H2685*_xlfn.IFS(H2685&lt;=350,INDEX('Pliegos Tarifarios (Las Condes)'!$F:$F,MATCH($B2685,'Pliegos Tarifarios (Las Condes)'!$A:$A,0)),H2685&lt;=500,INDEX('Pliegos Tarifarios (Las Condes)'!$G:$G,MATCH($B2685,'Pliegos Tarifarios (Las Condes)'!$A:$A,0)),H2685&lt;=1000,INDEX('Pliegos Tarifarios (Las Condes)'!$H:$H,MATCH($B2685,'Pliegos Tarifarios (Las Condes)'!$A:$A,0)),H2685&lt;=5000,INDEX('Pliegos Tarifarios (Las Condes)'!$I:$I,MATCH($B2685,'Pliegos Tarifarios (Las Condes)'!$A:$A,0)),H2685&gt;5000,INDEX('Pliegos Tarifarios (Las Condes)'!$J:$J,MATCH($B2685,'Pliegos Tarifarios (Las Condes)'!$A:$A,0)))/1.19</f>
        <v>23061.508448739496</v>
      </c>
      <c r="R2685" s="19">
        <f>INDEX('Pliegos Tarifarios (Las Condes)'!$K:$K,MATCH($B2685,'Pliegos Tarifarios (Las Condes)'!$A:$A,0))</f>
        <v>726.16</v>
      </c>
      <c r="S2685" s="21">
        <f t="shared" si="126"/>
        <v>1373358.4435402395</v>
      </c>
      <c r="T2685" s="21">
        <f t="shared" si="127"/>
        <v>260938.10427264549</v>
      </c>
      <c r="U2685" s="19">
        <v>0</v>
      </c>
      <c r="V2685" s="21">
        <f t="shared" si="128"/>
        <v>1634296.5478128849</v>
      </c>
    </row>
    <row r="2686" spans="1:22" x14ac:dyDescent="0.3">
      <c r="A2686" s="3" t="s">
        <v>146</v>
      </c>
      <c r="B2686" s="3">
        <v>7</v>
      </c>
      <c r="C2686" s="4" t="s">
        <v>186</v>
      </c>
      <c r="D2686" s="3" t="s">
        <v>195</v>
      </c>
      <c r="E2686" s="3" t="s">
        <v>18</v>
      </c>
      <c r="F2686" s="4" t="s">
        <v>29</v>
      </c>
      <c r="G2686" s="3" t="s">
        <v>30</v>
      </c>
      <c r="H2686" s="5">
        <v>2335.5603999999998</v>
      </c>
      <c r="I2686" s="5">
        <v>6.3377999999999997</v>
      </c>
      <c r="J2686" s="5">
        <v>6.2032999999999996</v>
      </c>
      <c r="K2686" s="6">
        <v>0.97877812490138538</v>
      </c>
      <c r="L2686" s="5">
        <v>77.849999999999994</v>
      </c>
      <c r="M2686" s="19">
        <f>H2686*INDEX('Pliegos Tarifarios (Las Condes)'!$B:$B,MATCH($B2686,'Pliegos Tarifarios (Las Condes)'!$A:$A,0))</f>
        <v>307740.44498520001</v>
      </c>
      <c r="N2686" s="19">
        <f>I2686*INDEX('Pliegos Tarifarios (Las Condes)'!$C:$C,MATCH($B2686,'Pliegos Tarifarios (Las Condes)'!$A:$A,0))</f>
        <v>21596.9344542</v>
      </c>
      <c r="O2686" s="19">
        <f>J2686*INDEX('Pliegos Tarifarios (Las Condes)'!$D:$D,MATCH($B2686,'Pliegos Tarifarios (Las Condes)'!$A:$A,0))</f>
        <v>89780.3609</v>
      </c>
      <c r="P2686" s="19">
        <f>H2686*INDEX('Pliegos Tarifarios (Las Condes)'!$E:$E,MATCH($B2686,'Pliegos Tarifarios (Las Condes)'!$A:$A,0))</f>
        <v>30418.338649599995</v>
      </c>
      <c r="Q2686" s="19" cm="1">
        <f t="array" ref="Q2686">H2686*_xlfn.IFS(H2686&lt;=350,INDEX('Pliegos Tarifarios (Las Condes)'!$F:$F,MATCH($B2686,'Pliegos Tarifarios (Las Condes)'!$A:$A,0)),H2686&lt;=500,INDEX('Pliegos Tarifarios (Las Condes)'!$G:$G,MATCH($B2686,'Pliegos Tarifarios (Las Condes)'!$A:$A,0)),H2686&lt;=1000,INDEX('Pliegos Tarifarios (Las Condes)'!$H:$H,MATCH($B2686,'Pliegos Tarifarios (Las Condes)'!$A:$A,0)),H2686&lt;=5000,INDEX('Pliegos Tarifarios (Las Condes)'!$I:$I,MATCH($B2686,'Pliegos Tarifarios (Las Condes)'!$A:$A,0)),H2686&gt;5000,INDEX('Pliegos Tarifarios (Las Condes)'!$J:$J,MATCH($B2686,'Pliegos Tarifarios (Las Condes)'!$A:$A,0)))/1.19</f>
        <v>7008.6438557983192</v>
      </c>
      <c r="R2686" s="19">
        <f>INDEX('Pliegos Tarifarios (Las Condes)'!$K:$K,MATCH($B2686,'Pliegos Tarifarios (Las Condes)'!$A:$A,0))</f>
        <v>726.16</v>
      </c>
      <c r="S2686" s="21">
        <f t="shared" si="126"/>
        <v>457270.88284479827</v>
      </c>
      <c r="T2686" s="21">
        <f t="shared" si="127"/>
        <v>86881.467740511667</v>
      </c>
      <c r="U2686" s="19">
        <v>0</v>
      </c>
      <c r="V2686" s="21">
        <f t="shared" si="128"/>
        <v>544152.35058530991</v>
      </c>
    </row>
    <row r="2687" spans="1:22" x14ac:dyDescent="0.3">
      <c r="A2687" s="3" t="s">
        <v>146</v>
      </c>
      <c r="B2687" s="3">
        <v>7</v>
      </c>
      <c r="C2687" s="4" t="s">
        <v>186</v>
      </c>
      <c r="D2687" s="3" t="s">
        <v>196</v>
      </c>
      <c r="E2687" s="3" t="s">
        <v>18</v>
      </c>
      <c r="F2687" s="4" t="s">
        <v>32</v>
      </c>
      <c r="G2687" s="3" t="s">
        <v>16</v>
      </c>
      <c r="H2687" s="5">
        <v>7022.0204999999996</v>
      </c>
      <c r="I2687" s="5">
        <v>19.2897</v>
      </c>
      <c r="J2687" s="5">
        <v>19.2897</v>
      </c>
      <c r="K2687" s="6">
        <v>1</v>
      </c>
      <c r="L2687" s="5">
        <v>234.07</v>
      </c>
      <c r="M2687" s="19">
        <f>H2687*INDEX('Pliegos Tarifarios (Las Condes)'!$B:$B,MATCH($B2687,'Pliegos Tarifarios (Las Condes)'!$A:$A,0))</f>
        <v>925242.48714149999</v>
      </c>
      <c r="N2687" s="19">
        <f>I2687*INDEX('Pliegos Tarifarios (Las Condes)'!$C:$C,MATCH($B2687,'Pliegos Tarifarios (Las Condes)'!$A:$A,0))</f>
        <v>65732.334018299996</v>
      </c>
      <c r="O2687" s="19">
        <f>J2687*INDEX('Pliegos Tarifarios (Las Condes)'!$D:$D,MATCH($B2687,'Pliegos Tarifarios (Las Condes)'!$A:$A,0))</f>
        <v>279179.82809999998</v>
      </c>
      <c r="P2687" s="19">
        <f>H2687*INDEX('Pliegos Tarifarios (Las Condes)'!$E:$E,MATCH($B2687,'Pliegos Tarifarios (Las Condes)'!$A:$A,0))</f>
        <v>91454.794991999996</v>
      </c>
      <c r="Q2687" s="19" cm="1">
        <f t="array" ref="Q2687">H2687*_xlfn.IFS(H2687&lt;=350,INDEX('Pliegos Tarifarios (Las Condes)'!$F:$F,MATCH($B2687,'Pliegos Tarifarios (Las Condes)'!$A:$A,0)),H2687&lt;=500,INDEX('Pliegos Tarifarios (Las Condes)'!$G:$G,MATCH($B2687,'Pliegos Tarifarios (Las Condes)'!$A:$A,0)),H2687&lt;=1000,INDEX('Pliegos Tarifarios (Las Condes)'!$H:$H,MATCH($B2687,'Pliegos Tarifarios (Las Condes)'!$A:$A,0)),H2687&lt;=5000,INDEX('Pliegos Tarifarios (Las Condes)'!$I:$I,MATCH($B2687,'Pliegos Tarifarios (Las Condes)'!$A:$A,0)),H2687&gt;5000,INDEX('Pliegos Tarifarios (Las Condes)'!$J:$J,MATCH($B2687,'Pliegos Tarifarios (Las Condes)'!$A:$A,0)))/1.19</f>
        <v>23042.848783613448</v>
      </c>
      <c r="R2687" s="19">
        <f>INDEX('Pliegos Tarifarios (Las Condes)'!$K:$K,MATCH($B2687,'Pliegos Tarifarios (Las Condes)'!$A:$A,0))</f>
        <v>726.16</v>
      </c>
      <c r="S2687" s="21">
        <f t="shared" si="126"/>
        <v>1385378.4530354135</v>
      </c>
      <c r="T2687" s="21">
        <f t="shared" si="127"/>
        <v>263221.9060767286</v>
      </c>
      <c r="U2687" s="19">
        <v>0</v>
      </c>
      <c r="V2687" s="21">
        <f t="shared" si="128"/>
        <v>1648600.3591121421</v>
      </c>
    </row>
    <row r="2688" spans="1:22" x14ac:dyDescent="0.3">
      <c r="A2688" s="3" t="s">
        <v>146</v>
      </c>
      <c r="B2688" s="3">
        <v>7</v>
      </c>
      <c r="C2688" s="4" t="s">
        <v>186</v>
      </c>
      <c r="D2688" s="3" t="s">
        <v>197</v>
      </c>
      <c r="E2688" s="3" t="s">
        <v>34</v>
      </c>
      <c r="F2688" s="4" t="s">
        <v>35</v>
      </c>
      <c r="G2688" s="3" t="s">
        <v>30</v>
      </c>
      <c r="H2688" s="5">
        <v>2930.317</v>
      </c>
      <c r="I2688" s="5">
        <v>7.9288999999999996</v>
      </c>
      <c r="J2688" s="5">
        <v>7.7388000000000003</v>
      </c>
      <c r="K2688" s="6">
        <v>0.97602441700614218</v>
      </c>
      <c r="L2688" s="5">
        <v>97.68</v>
      </c>
      <c r="M2688" s="19">
        <f>H2688*INDEX('Pliegos Tarifarios (Las Condes)'!$B:$B,MATCH($B2688,'Pliegos Tarifarios (Las Condes)'!$A:$A,0))</f>
        <v>386107.358871</v>
      </c>
      <c r="N2688" s="19">
        <f>I2688*INDEX('Pliegos Tarifarios (Las Condes)'!$C:$C,MATCH($B2688,'Pliegos Tarifarios (Las Condes)'!$A:$A,0))</f>
        <v>27018.828867100001</v>
      </c>
      <c r="O2688" s="19">
        <f>J2688*INDEX('Pliegos Tarifarios (Las Condes)'!$D:$D,MATCH($B2688,'Pliegos Tarifarios (Las Condes)'!$A:$A,0))</f>
        <v>112003.65240000001</v>
      </c>
      <c r="P2688" s="19">
        <f>H2688*INDEX('Pliegos Tarifarios (Las Condes)'!$E:$E,MATCH($B2688,'Pliegos Tarifarios (Las Condes)'!$A:$A,0))</f>
        <v>38164.448607999999</v>
      </c>
      <c r="Q2688" s="19" cm="1">
        <f t="array" ref="Q2688">H2688*_xlfn.IFS(H2688&lt;=350,INDEX('Pliegos Tarifarios (Las Condes)'!$F:$F,MATCH($B2688,'Pliegos Tarifarios (Las Condes)'!$A:$A,0)),H2688&lt;=500,INDEX('Pliegos Tarifarios (Las Condes)'!$G:$G,MATCH($B2688,'Pliegos Tarifarios (Las Condes)'!$A:$A,0)),H2688&lt;=1000,INDEX('Pliegos Tarifarios (Las Condes)'!$H:$H,MATCH($B2688,'Pliegos Tarifarios (Las Condes)'!$A:$A,0)),H2688&lt;=5000,INDEX('Pliegos Tarifarios (Las Condes)'!$I:$I,MATCH($B2688,'Pliegos Tarifarios (Las Condes)'!$A:$A,0)),H2688&gt;5000,INDEX('Pliegos Tarifarios (Las Condes)'!$J:$J,MATCH($B2688,'Pliegos Tarifarios (Las Condes)'!$A:$A,0)))/1.19</f>
        <v>8793.4134512605033</v>
      </c>
      <c r="R2688" s="19">
        <f>INDEX('Pliegos Tarifarios (Las Condes)'!$K:$K,MATCH($B2688,'Pliegos Tarifarios (Las Condes)'!$A:$A,0))</f>
        <v>726.16</v>
      </c>
      <c r="S2688" s="21">
        <f t="shared" si="126"/>
        <v>572813.86219736049</v>
      </c>
      <c r="T2688" s="21">
        <f t="shared" si="127"/>
        <v>108834.6338174985</v>
      </c>
      <c r="U2688" s="19">
        <v>0</v>
      </c>
      <c r="V2688" s="21">
        <f t="shared" si="128"/>
        <v>681648.49601485895</v>
      </c>
    </row>
    <row r="2689" spans="1:22" x14ac:dyDescent="0.3">
      <c r="A2689" s="3" t="s">
        <v>146</v>
      </c>
      <c r="B2689" s="3">
        <v>7</v>
      </c>
      <c r="C2689" s="4" t="s">
        <v>186</v>
      </c>
      <c r="D2689" s="3" t="s">
        <v>198</v>
      </c>
      <c r="E2689" s="3" t="s">
        <v>34</v>
      </c>
      <c r="F2689" s="4" t="s">
        <v>37</v>
      </c>
      <c r="G2689" s="3" t="s">
        <v>30</v>
      </c>
      <c r="H2689" s="5">
        <v>2341.2057</v>
      </c>
      <c r="I2689" s="5">
        <v>6.3175999999999997</v>
      </c>
      <c r="J2689" s="5">
        <v>6.2347000000000001</v>
      </c>
      <c r="K2689" s="6">
        <v>0.98687792832721299</v>
      </c>
      <c r="L2689" s="5">
        <v>78.040000000000006</v>
      </c>
      <c r="M2689" s="19">
        <f>H2689*INDEX('Pliegos Tarifarios (Las Condes)'!$B:$B,MATCH($B2689,'Pliegos Tarifarios (Las Condes)'!$A:$A,0))</f>
        <v>308484.28664910002</v>
      </c>
      <c r="N2689" s="19">
        <f>I2689*INDEX('Pliegos Tarifarios (Las Condes)'!$C:$C,MATCH($B2689,'Pliegos Tarifarios (Las Condes)'!$A:$A,0))</f>
        <v>21528.1001464</v>
      </c>
      <c r="O2689" s="19">
        <f>J2689*INDEX('Pliegos Tarifarios (Las Condes)'!$D:$D,MATCH($B2689,'Pliegos Tarifarios (Las Condes)'!$A:$A,0))</f>
        <v>90234.813099999999</v>
      </c>
      <c r="P2689" s="19">
        <f>H2689*INDEX('Pliegos Tarifarios (Las Condes)'!$E:$E,MATCH($B2689,'Pliegos Tarifarios (Las Condes)'!$A:$A,0))</f>
        <v>30491.863036799998</v>
      </c>
      <c r="Q2689" s="19" cm="1">
        <f t="array" ref="Q2689">H2689*_xlfn.IFS(H2689&lt;=350,INDEX('Pliegos Tarifarios (Las Condes)'!$F:$F,MATCH($B2689,'Pliegos Tarifarios (Las Condes)'!$A:$A,0)),H2689&lt;=500,INDEX('Pliegos Tarifarios (Las Condes)'!$G:$G,MATCH($B2689,'Pliegos Tarifarios (Las Condes)'!$A:$A,0)),H2689&lt;=1000,INDEX('Pliegos Tarifarios (Las Condes)'!$H:$H,MATCH($B2689,'Pliegos Tarifarios (Las Condes)'!$A:$A,0)),H2689&lt;=5000,INDEX('Pliegos Tarifarios (Las Condes)'!$I:$I,MATCH($B2689,'Pliegos Tarifarios (Las Condes)'!$A:$A,0)),H2689&gt;5000,INDEX('Pliegos Tarifarios (Las Condes)'!$J:$J,MATCH($B2689,'Pliegos Tarifarios (Las Condes)'!$A:$A,0)))/1.19</f>
        <v>7025.5844997478989</v>
      </c>
      <c r="R2689" s="19">
        <f>INDEX('Pliegos Tarifarios (Las Condes)'!$K:$K,MATCH($B2689,'Pliegos Tarifarios (Las Condes)'!$A:$A,0))</f>
        <v>726.16</v>
      </c>
      <c r="S2689" s="21">
        <f t="shared" si="126"/>
        <v>458490.80743204785</v>
      </c>
      <c r="T2689" s="21">
        <f t="shared" si="127"/>
        <v>87113.253412089092</v>
      </c>
      <c r="U2689" s="19">
        <v>0</v>
      </c>
      <c r="V2689" s="21">
        <f t="shared" si="128"/>
        <v>545604.06084413698</v>
      </c>
    </row>
    <row r="2690" spans="1:22" x14ac:dyDescent="0.3">
      <c r="A2690" s="3" t="s">
        <v>146</v>
      </c>
      <c r="B2690" s="3">
        <v>7</v>
      </c>
      <c r="C2690" s="4" t="s">
        <v>186</v>
      </c>
      <c r="D2690" s="3" t="s">
        <v>199</v>
      </c>
      <c r="E2690" s="3" t="s">
        <v>34</v>
      </c>
      <c r="F2690" s="4" t="s">
        <v>39</v>
      </c>
      <c r="G2690" s="3" t="s">
        <v>30</v>
      </c>
      <c r="H2690" s="5">
        <v>2341.9101999999998</v>
      </c>
      <c r="I2690" s="5">
        <v>6.2481</v>
      </c>
      <c r="J2690" s="5">
        <v>6.2481</v>
      </c>
      <c r="K2690" s="6">
        <v>1</v>
      </c>
      <c r="L2690" s="5">
        <v>78.06</v>
      </c>
      <c r="M2690" s="19">
        <f>H2690*INDEX('Pliegos Tarifarios (Las Condes)'!$B:$B,MATCH($B2690,'Pliegos Tarifarios (Las Condes)'!$A:$A,0))</f>
        <v>308577.11368259997</v>
      </c>
      <c r="N2690" s="19">
        <f>I2690*INDEX('Pliegos Tarifarios (Las Condes)'!$C:$C,MATCH($B2690,'Pliegos Tarifarios (Las Condes)'!$A:$A,0))</f>
        <v>21291.269235899999</v>
      </c>
      <c r="O2690" s="19">
        <f>J2690*INDEX('Pliegos Tarifarios (Las Condes)'!$D:$D,MATCH($B2690,'Pliegos Tarifarios (Las Condes)'!$A:$A,0))</f>
        <v>90428.751300000004</v>
      </c>
      <c r="P2690" s="19">
        <f>H2690*INDEX('Pliegos Tarifarios (Las Condes)'!$E:$E,MATCH($B2690,'Pliegos Tarifarios (Las Condes)'!$A:$A,0))</f>
        <v>30501.038444799997</v>
      </c>
      <c r="Q2690" s="19" cm="1">
        <f t="array" ref="Q2690">H2690*_xlfn.IFS(H2690&lt;=350,INDEX('Pliegos Tarifarios (Las Condes)'!$F:$F,MATCH($B2690,'Pliegos Tarifarios (Las Condes)'!$A:$A,0)),H2690&lt;=500,INDEX('Pliegos Tarifarios (Las Condes)'!$G:$G,MATCH($B2690,'Pliegos Tarifarios (Las Condes)'!$A:$A,0)),H2690&lt;=1000,INDEX('Pliegos Tarifarios (Las Condes)'!$H:$H,MATCH($B2690,'Pliegos Tarifarios (Las Condes)'!$A:$A,0)),H2690&lt;=5000,INDEX('Pliegos Tarifarios (Las Condes)'!$I:$I,MATCH($B2690,'Pliegos Tarifarios (Las Condes)'!$A:$A,0)),H2690&gt;5000,INDEX('Pliegos Tarifarios (Las Condes)'!$J:$J,MATCH($B2690,'Pliegos Tarifarios (Las Condes)'!$A:$A,0)))/1.19</f>
        <v>7027.6985917647044</v>
      </c>
      <c r="R2690" s="19">
        <f>INDEX('Pliegos Tarifarios (Las Condes)'!$K:$K,MATCH($B2690,'Pliegos Tarifarios (Las Condes)'!$A:$A,0))</f>
        <v>726.16</v>
      </c>
      <c r="S2690" s="21">
        <f t="shared" si="126"/>
        <v>458552.03125506471</v>
      </c>
      <c r="T2690" s="21">
        <f t="shared" si="127"/>
        <v>87124.885938462292</v>
      </c>
      <c r="U2690" s="19">
        <v>0</v>
      </c>
      <c r="V2690" s="21">
        <f t="shared" si="128"/>
        <v>545676.91719352698</v>
      </c>
    </row>
    <row r="2691" spans="1:22" x14ac:dyDescent="0.3">
      <c r="A2691" s="3" t="s">
        <v>146</v>
      </c>
      <c r="B2691" s="3">
        <v>7</v>
      </c>
      <c r="C2691" s="4" t="s">
        <v>186</v>
      </c>
      <c r="D2691" s="3" t="s">
        <v>200</v>
      </c>
      <c r="E2691" s="3" t="s">
        <v>34</v>
      </c>
      <c r="F2691" s="4" t="s">
        <v>41</v>
      </c>
      <c r="G2691" s="3" t="s">
        <v>30</v>
      </c>
      <c r="H2691" s="5">
        <v>1752.2326</v>
      </c>
      <c r="I2691" s="5">
        <v>4.7138999999999998</v>
      </c>
      <c r="J2691" s="5">
        <v>4.6788999999999996</v>
      </c>
      <c r="K2691" s="6">
        <v>0.99257515008803743</v>
      </c>
      <c r="L2691" s="5">
        <v>58.41</v>
      </c>
      <c r="M2691" s="19">
        <f>H2691*INDEX('Pliegos Tarifarios (Las Condes)'!$B:$B,MATCH($B2691,'Pliegos Tarifarios (Las Condes)'!$A:$A,0))</f>
        <v>230879.42407380001</v>
      </c>
      <c r="N2691" s="19">
        <f>I2691*INDEX('Pliegos Tarifarios (Las Condes)'!$C:$C,MATCH($B2691,'Pliegos Tarifarios (Las Condes)'!$A:$A,0))</f>
        <v>16063.2694821</v>
      </c>
      <c r="O2691" s="19">
        <f>J2691*INDEX('Pliegos Tarifarios (Las Condes)'!$D:$D,MATCH($B2691,'Pliegos Tarifarios (Las Condes)'!$A:$A,0))</f>
        <v>67717.719700000001</v>
      </c>
      <c r="P2691" s="19">
        <f>H2691*INDEX('Pliegos Tarifarios (Las Condes)'!$E:$E,MATCH($B2691,'Pliegos Tarifarios (Las Condes)'!$A:$A,0))</f>
        <v>22821.077382399999</v>
      </c>
      <c r="Q2691" s="19" cm="1">
        <f t="array" ref="Q2691">H2691*_xlfn.IFS(H2691&lt;=350,INDEX('Pliegos Tarifarios (Las Condes)'!$F:$F,MATCH($B2691,'Pliegos Tarifarios (Las Condes)'!$A:$A,0)),H2691&lt;=500,INDEX('Pliegos Tarifarios (Las Condes)'!$G:$G,MATCH($B2691,'Pliegos Tarifarios (Las Condes)'!$A:$A,0)),H2691&lt;=1000,INDEX('Pliegos Tarifarios (Las Condes)'!$H:$H,MATCH($B2691,'Pliegos Tarifarios (Las Condes)'!$A:$A,0)),H2691&lt;=5000,INDEX('Pliegos Tarifarios (Las Condes)'!$I:$I,MATCH($B2691,'Pliegos Tarifarios (Las Condes)'!$A:$A,0)),H2691&gt;5000,INDEX('Pliegos Tarifarios (Las Condes)'!$J:$J,MATCH($B2691,'Pliegos Tarifarios (Las Condes)'!$A:$A,0)))/1.19</f>
        <v>5258.1702643697472</v>
      </c>
      <c r="R2691" s="19">
        <f>INDEX('Pliegos Tarifarios (Las Condes)'!$K:$K,MATCH($B2691,'Pliegos Tarifarios (Las Condes)'!$A:$A,0))</f>
        <v>726.16</v>
      </c>
      <c r="S2691" s="21">
        <f t="shared" si="126"/>
        <v>343465.82090266974</v>
      </c>
      <c r="T2691" s="21">
        <f t="shared" si="127"/>
        <v>65258.505971507249</v>
      </c>
      <c r="U2691" s="19">
        <v>0</v>
      </c>
      <c r="V2691" s="21">
        <f t="shared" si="128"/>
        <v>408724.32687417697</v>
      </c>
    </row>
    <row r="2692" spans="1:22" x14ac:dyDescent="0.3">
      <c r="A2692" s="3" t="s">
        <v>146</v>
      </c>
      <c r="B2692" s="3">
        <v>7</v>
      </c>
      <c r="C2692" s="4" t="s">
        <v>186</v>
      </c>
      <c r="D2692" s="3" t="s">
        <v>201</v>
      </c>
      <c r="E2692" s="3" t="s">
        <v>34</v>
      </c>
      <c r="F2692" s="4" t="s">
        <v>43</v>
      </c>
      <c r="G2692" s="3" t="s">
        <v>30</v>
      </c>
      <c r="H2692" s="5">
        <v>1759.8724</v>
      </c>
      <c r="I2692" s="5">
        <v>4.7291999999999996</v>
      </c>
      <c r="J2692" s="5">
        <v>4.7291999999999996</v>
      </c>
      <c r="K2692" s="6">
        <v>1</v>
      </c>
      <c r="L2692" s="5">
        <v>58.66</v>
      </c>
      <c r="M2692" s="19">
        <f>H2692*INDEX('Pliegos Tarifarios (Las Condes)'!$B:$B,MATCH($B2692,'Pliegos Tarifarios (Las Condes)'!$A:$A,0))</f>
        <v>231886.0670412</v>
      </c>
      <c r="N2692" s="19">
        <f>I2692*INDEX('Pliegos Tarifarios (Las Condes)'!$C:$C,MATCH($B2692,'Pliegos Tarifarios (Las Condes)'!$A:$A,0))</f>
        <v>16115.406358799999</v>
      </c>
      <c r="O2692" s="19">
        <f>J2692*INDEX('Pliegos Tarifarios (Las Condes)'!$D:$D,MATCH($B2692,'Pliegos Tarifarios (Las Condes)'!$A:$A,0))</f>
        <v>68445.711599999995</v>
      </c>
      <c r="P2692" s="19">
        <f>H2692*INDEX('Pliegos Tarifarios (Las Condes)'!$E:$E,MATCH($B2692,'Pliegos Tarifarios (Las Condes)'!$A:$A,0))</f>
        <v>22920.578137599998</v>
      </c>
      <c r="Q2692" s="19" cm="1">
        <f t="array" ref="Q2692">H2692*_xlfn.IFS(H2692&lt;=350,INDEX('Pliegos Tarifarios (Las Condes)'!$F:$F,MATCH($B2692,'Pliegos Tarifarios (Las Condes)'!$A:$A,0)),H2692&lt;=500,INDEX('Pliegos Tarifarios (Las Condes)'!$G:$G,MATCH($B2692,'Pliegos Tarifarios (Las Condes)'!$A:$A,0)),H2692&lt;=1000,INDEX('Pliegos Tarifarios (Las Condes)'!$H:$H,MATCH($B2692,'Pliegos Tarifarios (Las Condes)'!$A:$A,0)),H2692&lt;=5000,INDEX('Pliegos Tarifarios (Las Condes)'!$I:$I,MATCH($B2692,'Pliegos Tarifarios (Las Condes)'!$A:$A,0)),H2692&gt;5000,INDEX('Pliegos Tarifarios (Las Condes)'!$J:$J,MATCH($B2692,'Pliegos Tarifarios (Las Condes)'!$A:$A,0)))/1.19</f>
        <v>5281.0960843697476</v>
      </c>
      <c r="R2692" s="19">
        <f>INDEX('Pliegos Tarifarios (Las Condes)'!$K:$K,MATCH($B2692,'Pliegos Tarifarios (Las Condes)'!$A:$A,0))</f>
        <v>726.16</v>
      </c>
      <c r="S2692" s="21">
        <f t="shared" si="126"/>
        <v>345375.01922196971</v>
      </c>
      <c r="T2692" s="21">
        <f t="shared" si="127"/>
        <v>65621.253652174244</v>
      </c>
      <c r="U2692" s="19">
        <v>0</v>
      </c>
      <c r="V2692" s="21">
        <f t="shared" si="128"/>
        <v>410996.27287414396</v>
      </c>
    </row>
    <row r="2693" spans="1:22" x14ac:dyDescent="0.3">
      <c r="A2693" s="3" t="s">
        <v>146</v>
      </c>
      <c r="B2693" s="3">
        <v>7</v>
      </c>
      <c r="C2693" s="4" t="s">
        <v>186</v>
      </c>
      <c r="D2693" s="3" t="s">
        <v>202</v>
      </c>
      <c r="E2693" s="3" t="s">
        <v>34</v>
      </c>
      <c r="F2693" s="4" t="s">
        <v>45</v>
      </c>
      <c r="G2693" s="3" t="s">
        <v>30</v>
      </c>
      <c r="H2693" s="5">
        <v>1757.5540000000001</v>
      </c>
      <c r="I2693" s="5">
        <v>4.7051999999999996</v>
      </c>
      <c r="J2693" s="5">
        <v>4.7051999999999996</v>
      </c>
      <c r="K2693" s="6">
        <v>1</v>
      </c>
      <c r="L2693" s="5">
        <v>58.59</v>
      </c>
      <c r="M2693" s="19">
        <f>H2693*INDEX('Pliegos Tarifarios (Las Condes)'!$B:$B,MATCH($B2693,'Pliegos Tarifarios (Las Condes)'!$A:$A,0))</f>
        <v>231580.58770200002</v>
      </c>
      <c r="N2693" s="19">
        <f>I2693*INDEX('Pliegos Tarifarios (Las Condes)'!$C:$C,MATCH($B2693,'Pliegos Tarifarios (Las Condes)'!$A:$A,0))</f>
        <v>16033.623022799999</v>
      </c>
      <c r="O2693" s="19">
        <f>J2693*INDEX('Pliegos Tarifarios (Las Condes)'!$D:$D,MATCH($B2693,'Pliegos Tarifarios (Las Condes)'!$A:$A,0))</f>
        <v>68098.359599999996</v>
      </c>
      <c r="P2693" s="19">
        <f>H2693*INDEX('Pliegos Tarifarios (Las Condes)'!$E:$E,MATCH($B2693,'Pliegos Tarifarios (Las Condes)'!$A:$A,0))</f>
        <v>22890.383296</v>
      </c>
      <c r="Q2693" s="19" cm="1">
        <f t="array" ref="Q2693">H2693*_xlfn.IFS(H2693&lt;=350,INDEX('Pliegos Tarifarios (Las Condes)'!$F:$F,MATCH($B2693,'Pliegos Tarifarios (Las Condes)'!$A:$A,0)),H2693&lt;=500,INDEX('Pliegos Tarifarios (Las Condes)'!$G:$G,MATCH($B2693,'Pliegos Tarifarios (Las Condes)'!$A:$A,0)),H2693&lt;=1000,INDEX('Pliegos Tarifarios (Las Condes)'!$H:$H,MATCH($B2693,'Pliegos Tarifarios (Las Condes)'!$A:$A,0)),H2693&lt;=5000,INDEX('Pliegos Tarifarios (Las Condes)'!$I:$I,MATCH($B2693,'Pliegos Tarifarios (Las Condes)'!$A:$A,0)),H2693&gt;5000,INDEX('Pliegos Tarifarios (Las Condes)'!$J:$J,MATCH($B2693,'Pliegos Tarifarios (Las Condes)'!$A:$A,0)))/1.19</f>
        <v>5274.1389361344536</v>
      </c>
      <c r="R2693" s="19">
        <f>INDEX('Pliegos Tarifarios (Las Condes)'!$K:$K,MATCH($B2693,'Pliegos Tarifarios (Las Condes)'!$A:$A,0))</f>
        <v>726.16</v>
      </c>
      <c r="S2693" s="21">
        <f t="shared" si="126"/>
        <v>344603.25255693443</v>
      </c>
      <c r="T2693" s="21">
        <f t="shared" si="127"/>
        <v>65474.617985817546</v>
      </c>
      <c r="U2693" s="19">
        <v>0</v>
      </c>
      <c r="V2693" s="21">
        <f t="shared" si="128"/>
        <v>410077.87054275197</v>
      </c>
    </row>
    <row r="2694" spans="1:22" x14ac:dyDescent="0.3">
      <c r="A2694" s="3" t="s">
        <v>146</v>
      </c>
      <c r="B2694" s="3">
        <v>7</v>
      </c>
      <c r="C2694" s="4" t="s">
        <v>186</v>
      </c>
      <c r="D2694" s="3" t="s">
        <v>203</v>
      </c>
      <c r="E2694" s="3" t="s">
        <v>47</v>
      </c>
      <c r="F2694" s="4" t="s">
        <v>48</v>
      </c>
      <c r="G2694" s="3" t="s">
        <v>30</v>
      </c>
      <c r="H2694" s="5">
        <v>1751.3648000000001</v>
      </c>
      <c r="I2694" s="5">
        <v>4.8315999999999999</v>
      </c>
      <c r="J2694" s="5">
        <v>4.6543999999999999</v>
      </c>
      <c r="K2694" s="6">
        <v>0.96332477854126997</v>
      </c>
      <c r="L2694" s="5">
        <v>58.38</v>
      </c>
      <c r="M2694" s="19">
        <f>H2694*INDEX('Pliegos Tarifarios (Las Condes)'!$B:$B,MATCH($B2694,'Pliegos Tarifarios (Las Condes)'!$A:$A,0))</f>
        <v>230765.08014240002</v>
      </c>
      <c r="N2694" s="19">
        <f>I2694*INDEX('Pliegos Tarifarios (Las Condes)'!$C:$C,MATCH($B2694,'Pliegos Tarifarios (Las Condes)'!$A:$A,0))</f>
        <v>16464.348592400002</v>
      </c>
      <c r="O2694" s="19">
        <f>J2694*INDEX('Pliegos Tarifarios (Las Condes)'!$D:$D,MATCH($B2694,'Pliegos Tarifarios (Las Condes)'!$A:$A,0))</f>
        <v>67363.131200000003</v>
      </c>
      <c r="P2694" s="19">
        <f>H2694*INDEX('Pliegos Tarifarios (Las Condes)'!$E:$E,MATCH($B2694,'Pliegos Tarifarios (Las Condes)'!$A:$A,0))</f>
        <v>22809.775155200001</v>
      </c>
      <c r="Q2694" s="19" cm="1">
        <f t="array" ref="Q2694">H2694*_xlfn.IFS(H2694&lt;=350,INDEX('Pliegos Tarifarios (Las Condes)'!$F:$F,MATCH($B2694,'Pliegos Tarifarios (Las Condes)'!$A:$A,0)),H2694&lt;=500,INDEX('Pliegos Tarifarios (Las Condes)'!$G:$G,MATCH($B2694,'Pliegos Tarifarios (Las Condes)'!$A:$A,0)),H2694&lt;=1000,INDEX('Pliegos Tarifarios (Las Condes)'!$H:$H,MATCH($B2694,'Pliegos Tarifarios (Las Condes)'!$A:$A,0)),H2694&lt;=5000,INDEX('Pliegos Tarifarios (Las Condes)'!$I:$I,MATCH($B2694,'Pliegos Tarifarios (Las Condes)'!$A:$A,0)),H2694&gt;5000,INDEX('Pliegos Tarifarios (Las Condes)'!$J:$J,MATCH($B2694,'Pliegos Tarifarios (Las Condes)'!$A:$A,0)))/1.19</f>
        <v>5255.5661351260505</v>
      </c>
      <c r="R2694" s="19">
        <f>INDEX('Pliegos Tarifarios (Las Condes)'!$K:$K,MATCH($B2694,'Pliegos Tarifarios (Las Condes)'!$A:$A,0))</f>
        <v>726.16</v>
      </c>
      <c r="S2694" s="21">
        <f t="shared" si="126"/>
        <v>343384.06122512603</v>
      </c>
      <c r="T2694" s="21">
        <f t="shared" si="127"/>
        <v>65242.971632773944</v>
      </c>
      <c r="U2694" s="19">
        <v>0</v>
      </c>
      <c r="V2694" s="21">
        <f t="shared" si="128"/>
        <v>408627.03285789996</v>
      </c>
    </row>
    <row r="2695" spans="1:22" x14ac:dyDescent="0.3">
      <c r="A2695" s="3" t="s">
        <v>146</v>
      </c>
      <c r="B2695" s="3">
        <v>7</v>
      </c>
      <c r="C2695" s="4" t="s">
        <v>186</v>
      </c>
      <c r="D2695" s="3" t="s">
        <v>204</v>
      </c>
      <c r="E2695" s="3" t="s">
        <v>47</v>
      </c>
      <c r="F2695" s="4" t="s">
        <v>50</v>
      </c>
      <c r="G2695" s="3" t="s">
        <v>30</v>
      </c>
      <c r="H2695" s="5">
        <v>1752.7937999999999</v>
      </c>
      <c r="I2695" s="5">
        <v>4.6976000000000004</v>
      </c>
      <c r="J2695" s="5">
        <v>4.6045999999999996</v>
      </c>
      <c r="K2695" s="6">
        <v>0.98020265667574913</v>
      </c>
      <c r="L2695" s="5">
        <v>58.43</v>
      </c>
      <c r="M2695" s="19">
        <f>H2695*INDEX('Pliegos Tarifarios (Las Condes)'!$B:$B,MATCH($B2695,'Pliegos Tarifarios (Las Condes)'!$A:$A,0))</f>
        <v>230953.3694694</v>
      </c>
      <c r="N2695" s="19">
        <f>I2695*INDEX('Pliegos Tarifarios (Las Condes)'!$C:$C,MATCH($B2695,'Pliegos Tarifarios (Las Condes)'!$A:$A,0))</f>
        <v>16007.724966400003</v>
      </c>
      <c r="O2695" s="19">
        <f>J2695*INDEX('Pliegos Tarifarios (Las Condes)'!$D:$D,MATCH($B2695,'Pliegos Tarifarios (Las Condes)'!$A:$A,0))</f>
        <v>66642.375799999994</v>
      </c>
      <c r="P2695" s="19">
        <f>H2695*INDEX('Pliegos Tarifarios (Las Condes)'!$E:$E,MATCH($B2695,'Pliegos Tarifarios (Las Condes)'!$A:$A,0))</f>
        <v>22828.386451199996</v>
      </c>
      <c r="Q2695" s="19" cm="1">
        <f t="array" ref="Q2695">H2695*_xlfn.IFS(H2695&lt;=350,INDEX('Pliegos Tarifarios (Las Condes)'!$F:$F,MATCH($B2695,'Pliegos Tarifarios (Las Condes)'!$A:$A,0)),H2695&lt;=500,INDEX('Pliegos Tarifarios (Las Condes)'!$G:$G,MATCH($B2695,'Pliegos Tarifarios (Las Condes)'!$A:$A,0)),H2695&lt;=1000,INDEX('Pliegos Tarifarios (Las Condes)'!$H:$H,MATCH($B2695,'Pliegos Tarifarios (Las Condes)'!$A:$A,0)),H2695&lt;=5000,INDEX('Pliegos Tarifarios (Las Condes)'!$I:$I,MATCH($B2695,'Pliegos Tarifarios (Las Condes)'!$A:$A,0)),H2695&gt;5000,INDEX('Pliegos Tarifarios (Las Condes)'!$J:$J,MATCH($B2695,'Pliegos Tarifarios (Las Condes)'!$A:$A,0)))/1.19</f>
        <v>5259.8543359663863</v>
      </c>
      <c r="R2695" s="19">
        <f>INDEX('Pliegos Tarifarios (Las Condes)'!$K:$K,MATCH($B2695,'Pliegos Tarifarios (Las Condes)'!$A:$A,0))</f>
        <v>726.16</v>
      </c>
      <c r="S2695" s="21">
        <f t="shared" si="126"/>
        <v>342417.8710229664</v>
      </c>
      <c r="T2695" s="21">
        <f t="shared" si="127"/>
        <v>65059.39549436362</v>
      </c>
      <c r="U2695" s="19">
        <v>0</v>
      </c>
      <c r="V2695" s="21">
        <f t="shared" si="128"/>
        <v>407477.26651733002</v>
      </c>
    </row>
    <row r="2696" spans="1:22" x14ac:dyDescent="0.3">
      <c r="A2696" s="3" t="s">
        <v>146</v>
      </c>
      <c r="B2696" s="3">
        <v>7</v>
      </c>
      <c r="C2696" s="4" t="s">
        <v>186</v>
      </c>
      <c r="D2696" s="3" t="s">
        <v>205</v>
      </c>
      <c r="E2696" s="3" t="s">
        <v>52</v>
      </c>
      <c r="F2696" s="4" t="s">
        <v>53</v>
      </c>
      <c r="G2696" s="3" t="s">
        <v>30</v>
      </c>
      <c r="H2696" s="5">
        <v>1758.056</v>
      </c>
      <c r="I2696" s="5">
        <v>4.7865000000000002</v>
      </c>
      <c r="J2696" s="5">
        <v>4.6627999999999998</v>
      </c>
      <c r="K2696" s="6">
        <v>0.97415648177164937</v>
      </c>
      <c r="L2696" s="5">
        <v>58.6</v>
      </c>
      <c r="M2696" s="19">
        <f>H2696*INDEX('Pliegos Tarifarios (Las Condes)'!$B:$B,MATCH($B2696,'Pliegos Tarifarios (Las Condes)'!$A:$A,0))</f>
        <v>231646.732728</v>
      </c>
      <c r="N2696" s="19">
        <f>I2696*INDEX('Pliegos Tarifarios (Las Condes)'!$C:$C,MATCH($B2696,'Pliegos Tarifarios (Las Condes)'!$A:$A,0))</f>
        <v>16310.664073500002</v>
      </c>
      <c r="O2696" s="19">
        <f>J2696*INDEX('Pliegos Tarifarios (Las Condes)'!$D:$D,MATCH($B2696,'Pliegos Tarifarios (Las Condes)'!$A:$A,0))</f>
        <v>67484.704400000002</v>
      </c>
      <c r="P2696" s="19">
        <f>H2696*INDEX('Pliegos Tarifarios (Las Condes)'!$E:$E,MATCH($B2696,'Pliegos Tarifarios (Las Condes)'!$A:$A,0))</f>
        <v>22896.921343999998</v>
      </c>
      <c r="Q2696" s="19" cm="1">
        <f t="array" ref="Q2696">H2696*_xlfn.IFS(H2696&lt;=350,INDEX('Pliegos Tarifarios (Las Condes)'!$F:$F,MATCH($B2696,'Pliegos Tarifarios (Las Condes)'!$A:$A,0)),H2696&lt;=500,INDEX('Pliegos Tarifarios (Las Condes)'!$G:$G,MATCH($B2696,'Pliegos Tarifarios (Las Condes)'!$A:$A,0)),H2696&lt;=1000,INDEX('Pliegos Tarifarios (Las Condes)'!$H:$H,MATCH($B2696,'Pliegos Tarifarios (Las Condes)'!$A:$A,0)),H2696&lt;=5000,INDEX('Pliegos Tarifarios (Las Condes)'!$I:$I,MATCH($B2696,'Pliegos Tarifarios (Las Condes)'!$A:$A,0)),H2696&gt;5000,INDEX('Pliegos Tarifarios (Las Condes)'!$J:$J,MATCH($B2696,'Pliegos Tarifarios (Las Condes)'!$A:$A,0)))/1.19</f>
        <v>5275.6453579831932</v>
      </c>
      <c r="R2696" s="19">
        <f>INDEX('Pliegos Tarifarios (Las Condes)'!$K:$K,MATCH($B2696,'Pliegos Tarifarios (Las Condes)'!$A:$A,0))</f>
        <v>726.16</v>
      </c>
      <c r="S2696" s="21">
        <f t="shared" si="126"/>
        <v>344340.82790348312</v>
      </c>
      <c r="T2696" s="21">
        <f t="shared" si="127"/>
        <v>65424.757301661797</v>
      </c>
      <c r="U2696" s="19">
        <v>0</v>
      </c>
      <c r="V2696" s="21">
        <f t="shared" si="128"/>
        <v>409765.58520514495</v>
      </c>
    </row>
    <row r="2697" spans="1:22" x14ac:dyDescent="0.3">
      <c r="A2697" s="3" t="s">
        <v>146</v>
      </c>
      <c r="B2697" s="3">
        <v>7</v>
      </c>
      <c r="C2697" s="4" t="s">
        <v>186</v>
      </c>
      <c r="D2697" s="3" t="s">
        <v>206</v>
      </c>
      <c r="E2697" s="3" t="s">
        <v>55</v>
      </c>
      <c r="F2697" s="4" t="s">
        <v>56</v>
      </c>
      <c r="G2697" s="3" t="s">
        <v>30</v>
      </c>
      <c r="H2697" s="5">
        <v>1168.5521000000001</v>
      </c>
      <c r="I2697" s="5">
        <v>3.1703999999999999</v>
      </c>
      <c r="J2697" s="5">
        <v>3.0672999999999999</v>
      </c>
      <c r="K2697" s="6">
        <v>0.96748044410799905</v>
      </c>
      <c r="L2697" s="5">
        <v>38.950000000000003</v>
      </c>
      <c r="M2697" s="19">
        <f>H2697*INDEX('Pliegos Tarifarios (Las Condes)'!$B:$B,MATCH($B2697,'Pliegos Tarifarios (Las Condes)'!$A:$A,0))</f>
        <v>153971.93035230003</v>
      </c>
      <c r="N2697" s="19">
        <f>I2697*INDEX('Pliegos Tarifarios (Las Condes)'!$C:$C,MATCH($B2697,'Pliegos Tarifarios (Las Condes)'!$A:$A,0))</f>
        <v>10803.5786856</v>
      </c>
      <c r="O2697" s="19">
        <f>J2697*INDEX('Pliegos Tarifarios (Las Condes)'!$D:$D,MATCH($B2697,'Pliegos Tarifarios (Las Condes)'!$A:$A,0))</f>
        <v>44393.032899999998</v>
      </c>
      <c r="P2697" s="19">
        <f>H2697*INDEX('Pliegos Tarifarios (Las Condes)'!$E:$E,MATCH($B2697,'Pliegos Tarifarios (Las Condes)'!$A:$A,0))</f>
        <v>15219.2225504</v>
      </c>
      <c r="Q2697" s="19" cm="1">
        <f t="array" ref="Q2697">H2697*_xlfn.IFS(H2697&lt;=350,INDEX('Pliegos Tarifarios (Las Condes)'!$F:$F,MATCH($B2697,'Pliegos Tarifarios (Las Condes)'!$A:$A,0)),H2697&lt;=500,INDEX('Pliegos Tarifarios (Las Condes)'!$G:$G,MATCH($B2697,'Pliegos Tarifarios (Las Condes)'!$A:$A,0)),H2697&lt;=1000,INDEX('Pliegos Tarifarios (Las Condes)'!$H:$H,MATCH($B2697,'Pliegos Tarifarios (Las Condes)'!$A:$A,0)),H2697&lt;=5000,INDEX('Pliegos Tarifarios (Las Condes)'!$I:$I,MATCH($B2697,'Pliegos Tarifarios (Las Condes)'!$A:$A,0)),H2697&gt;5000,INDEX('Pliegos Tarifarios (Las Condes)'!$J:$J,MATCH($B2697,'Pliegos Tarifarios (Las Condes)'!$A:$A,0)))/1.19</f>
        <v>3506.6382765546223</v>
      </c>
      <c r="R2697" s="19">
        <f>INDEX('Pliegos Tarifarios (Las Condes)'!$K:$K,MATCH($B2697,'Pliegos Tarifarios (Las Condes)'!$A:$A,0))</f>
        <v>726.16</v>
      </c>
      <c r="S2697" s="21">
        <f t="shared" ref="S2697:S2760" si="129">SUM(M2697:R2697)</f>
        <v>228620.56276485464</v>
      </c>
      <c r="T2697" s="21">
        <f t="shared" ref="T2697:T2760" si="130">S2697*0.19</f>
        <v>43437.906925322379</v>
      </c>
      <c r="U2697" s="19">
        <v>0</v>
      </c>
      <c r="V2697" s="21">
        <f t="shared" ref="V2697:V2760" si="131">SUM(S2697:T2697)</f>
        <v>272058.46969017701</v>
      </c>
    </row>
    <row r="2698" spans="1:22" x14ac:dyDescent="0.3">
      <c r="A2698" s="3" t="s">
        <v>146</v>
      </c>
      <c r="B2698" s="3">
        <v>7</v>
      </c>
      <c r="C2698" s="4" t="s">
        <v>186</v>
      </c>
      <c r="D2698" s="3" t="s">
        <v>207</v>
      </c>
      <c r="E2698" s="3" t="s">
        <v>58</v>
      </c>
      <c r="F2698" s="4" t="s">
        <v>59</v>
      </c>
      <c r="G2698" s="3" t="s">
        <v>30</v>
      </c>
      <c r="H2698" s="5">
        <v>1170.0979</v>
      </c>
      <c r="I2698" s="5">
        <v>3.1313</v>
      </c>
      <c r="J2698" s="5">
        <v>3.1038999999999999</v>
      </c>
      <c r="K2698" s="6">
        <v>0.99124964072429977</v>
      </c>
      <c r="L2698" s="5">
        <v>39</v>
      </c>
      <c r="M2698" s="19">
        <f>H2698*INDEX('Pliegos Tarifarios (Las Condes)'!$B:$B,MATCH($B2698,'Pliegos Tarifarios (Las Condes)'!$A:$A,0))</f>
        <v>154175.60959770001</v>
      </c>
      <c r="N2698" s="19">
        <f>I2698*INDEX('Pliegos Tarifarios (Las Condes)'!$C:$C,MATCH($B2698,'Pliegos Tarifarios (Las Condes)'!$A:$A,0))</f>
        <v>10670.3400007</v>
      </c>
      <c r="O2698" s="19">
        <f>J2698*INDEX('Pliegos Tarifarios (Las Condes)'!$D:$D,MATCH($B2698,'Pliegos Tarifarios (Las Condes)'!$A:$A,0))</f>
        <v>44922.744699999996</v>
      </c>
      <c r="P2698" s="19">
        <f>H2698*INDEX('Pliegos Tarifarios (Las Condes)'!$E:$E,MATCH($B2698,'Pliegos Tarifarios (Las Condes)'!$A:$A,0))</f>
        <v>15239.355049599999</v>
      </c>
      <c r="Q2698" s="19" cm="1">
        <f t="array" ref="Q2698">H2698*_xlfn.IFS(H2698&lt;=350,INDEX('Pliegos Tarifarios (Las Condes)'!$F:$F,MATCH($B2698,'Pliegos Tarifarios (Las Condes)'!$A:$A,0)),H2698&lt;=500,INDEX('Pliegos Tarifarios (Las Condes)'!$G:$G,MATCH($B2698,'Pliegos Tarifarios (Las Condes)'!$A:$A,0)),H2698&lt;=1000,INDEX('Pliegos Tarifarios (Las Condes)'!$H:$H,MATCH($B2698,'Pliegos Tarifarios (Las Condes)'!$A:$A,0)),H2698&lt;=5000,INDEX('Pliegos Tarifarios (Las Condes)'!$I:$I,MATCH($B2698,'Pliegos Tarifarios (Las Condes)'!$A:$A,0)),H2698&gt;5000,INDEX('Pliegos Tarifarios (Las Condes)'!$J:$J,MATCH($B2698,'Pliegos Tarifarios (Las Condes)'!$A:$A,0)))/1.19</f>
        <v>3511.2769755462186</v>
      </c>
      <c r="R2698" s="19">
        <f>INDEX('Pliegos Tarifarios (Las Condes)'!$K:$K,MATCH($B2698,'Pliegos Tarifarios (Las Condes)'!$A:$A,0))</f>
        <v>726.16</v>
      </c>
      <c r="S2698" s="21">
        <f t="shared" si="129"/>
        <v>229245.48632354624</v>
      </c>
      <c r="T2698" s="21">
        <f t="shared" si="130"/>
        <v>43556.642401473786</v>
      </c>
      <c r="U2698" s="19">
        <v>0</v>
      </c>
      <c r="V2698" s="21">
        <f t="shared" si="131"/>
        <v>272802.12872502004</v>
      </c>
    </row>
    <row r="2699" spans="1:22" x14ac:dyDescent="0.3">
      <c r="A2699" s="3" t="s">
        <v>146</v>
      </c>
      <c r="B2699" s="3">
        <v>7</v>
      </c>
      <c r="C2699" s="4" t="s">
        <v>186</v>
      </c>
      <c r="D2699" s="3" t="s">
        <v>208</v>
      </c>
      <c r="E2699" s="3" t="s">
        <v>61</v>
      </c>
      <c r="F2699" s="4" t="s">
        <v>62</v>
      </c>
      <c r="G2699" s="3" t="s">
        <v>30</v>
      </c>
      <c r="H2699" s="5">
        <v>1167.8675000000001</v>
      </c>
      <c r="I2699" s="5">
        <v>3.1465000000000001</v>
      </c>
      <c r="J2699" s="5">
        <v>3.1465000000000001</v>
      </c>
      <c r="K2699" s="6">
        <v>1</v>
      </c>
      <c r="L2699" s="5">
        <v>38.93</v>
      </c>
      <c r="M2699" s="19">
        <f>H2699*INDEX('Pliegos Tarifarios (Las Condes)'!$B:$B,MATCH($B2699,'Pliegos Tarifarios (Las Condes)'!$A:$A,0))</f>
        <v>153881.72540250001</v>
      </c>
      <c r="N2699" s="19">
        <f>I2699*INDEX('Pliegos Tarifarios (Las Condes)'!$C:$C,MATCH($B2699,'Pliegos Tarifarios (Las Condes)'!$A:$A,0))</f>
        <v>10722.136113500001</v>
      </c>
      <c r="O2699" s="19">
        <f>J2699*INDEX('Pliegos Tarifarios (Las Condes)'!$D:$D,MATCH($B2699,'Pliegos Tarifarios (Las Condes)'!$A:$A,0))</f>
        <v>45539.294500000004</v>
      </c>
      <c r="P2699" s="19">
        <f>H2699*INDEX('Pliegos Tarifarios (Las Condes)'!$E:$E,MATCH($B2699,'Pliegos Tarifarios (Las Condes)'!$A:$A,0))</f>
        <v>15210.30632</v>
      </c>
      <c r="Q2699" s="19" cm="1">
        <f t="array" ref="Q2699">H2699*_xlfn.IFS(H2699&lt;=350,INDEX('Pliegos Tarifarios (Las Condes)'!$F:$F,MATCH($B2699,'Pliegos Tarifarios (Las Condes)'!$A:$A,0)),H2699&lt;=500,INDEX('Pliegos Tarifarios (Las Condes)'!$G:$G,MATCH($B2699,'Pliegos Tarifarios (Las Condes)'!$A:$A,0)),H2699&lt;=1000,INDEX('Pliegos Tarifarios (Las Condes)'!$H:$H,MATCH($B2699,'Pliegos Tarifarios (Las Condes)'!$A:$A,0)),H2699&lt;=5000,INDEX('Pliegos Tarifarios (Las Condes)'!$I:$I,MATCH($B2699,'Pliegos Tarifarios (Las Condes)'!$A:$A,0)),H2699&gt;5000,INDEX('Pliegos Tarifarios (Las Condes)'!$J:$J,MATCH($B2699,'Pliegos Tarifarios (Las Condes)'!$A:$A,0)))/1.19</f>
        <v>3504.5839012605047</v>
      </c>
      <c r="R2699" s="19">
        <f>INDEX('Pliegos Tarifarios (Las Condes)'!$K:$K,MATCH($B2699,'Pliegos Tarifarios (Las Condes)'!$A:$A,0))</f>
        <v>726.16</v>
      </c>
      <c r="S2699" s="21">
        <f t="shared" si="129"/>
        <v>229584.20623726054</v>
      </c>
      <c r="T2699" s="21">
        <f t="shared" si="130"/>
        <v>43620.999185079505</v>
      </c>
      <c r="U2699" s="19">
        <v>0</v>
      </c>
      <c r="V2699" s="21">
        <f t="shared" si="131"/>
        <v>273205.20542234008</v>
      </c>
    </row>
    <row r="2700" spans="1:22" x14ac:dyDescent="0.3">
      <c r="A2700" s="3" t="s">
        <v>146</v>
      </c>
      <c r="B2700" s="3">
        <v>7</v>
      </c>
      <c r="C2700" s="4" t="s">
        <v>186</v>
      </c>
      <c r="D2700" s="3" t="s">
        <v>209</v>
      </c>
      <c r="E2700" s="3" t="s">
        <v>34</v>
      </c>
      <c r="F2700" s="4" t="s">
        <v>64</v>
      </c>
      <c r="G2700" s="3" t="s">
        <v>30</v>
      </c>
      <c r="H2700" s="5">
        <v>2342.5513000000001</v>
      </c>
      <c r="I2700" s="5">
        <v>6.4278000000000004</v>
      </c>
      <c r="J2700" s="5">
        <v>6.0956999999999999</v>
      </c>
      <c r="K2700" s="6">
        <v>0.94833380005600665</v>
      </c>
      <c r="L2700" s="5">
        <v>78.09</v>
      </c>
      <c r="M2700" s="19">
        <f>H2700*INDEX('Pliegos Tarifarios (Las Condes)'!$B:$B,MATCH($B2700,'Pliegos Tarifarios (Las Condes)'!$A:$A,0))</f>
        <v>308661.58694190002</v>
      </c>
      <c r="N2700" s="19">
        <f>I2700*INDEX('Pliegos Tarifarios (Las Condes)'!$C:$C,MATCH($B2700,'Pliegos Tarifarios (Las Condes)'!$A:$A,0))</f>
        <v>21903.621964200003</v>
      </c>
      <c r="O2700" s="19">
        <f>J2700*INDEX('Pliegos Tarifarios (Las Condes)'!$D:$D,MATCH($B2700,'Pliegos Tarifarios (Las Condes)'!$A:$A,0))</f>
        <v>88223.066099999996</v>
      </c>
      <c r="P2700" s="19">
        <f>H2700*INDEX('Pliegos Tarifarios (Las Condes)'!$E:$E,MATCH($B2700,'Pliegos Tarifarios (Las Condes)'!$A:$A,0))</f>
        <v>30509.388131199998</v>
      </c>
      <c r="Q2700" s="19" cm="1">
        <f t="array" ref="Q2700">H2700*_xlfn.IFS(H2700&lt;=350,INDEX('Pliegos Tarifarios (Las Condes)'!$F:$F,MATCH($B2700,'Pliegos Tarifarios (Las Condes)'!$A:$A,0)),H2700&lt;=500,INDEX('Pliegos Tarifarios (Las Condes)'!$G:$G,MATCH($B2700,'Pliegos Tarifarios (Las Condes)'!$A:$A,0)),H2700&lt;=1000,INDEX('Pliegos Tarifarios (Las Condes)'!$H:$H,MATCH($B2700,'Pliegos Tarifarios (Las Condes)'!$A:$A,0)),H2700&lt;=5000,INDEX('Pliegos Tarifarios (Las Condes)'!$I:$I,MATCH($B2700,'Pliegos Tarifarios (Las Condes)'!$A:$A,0)),H2700&gt;5000,INDEX('Pliegos Tarifarios (Las Condes)'!$J:$J,MATCH($B2700,'Pliegos Tarifarios (Las Condes)'!$A:$A,0)))/1.19</f>
        <v>7029.6224305042024</v>
      </c>
      <c r="R2700" s="19">
        <f>INDEX('Pliegos Tarifarios (Las Condes)'!$K:$K,MATCH($B2700,'Pliegos Tarifarios (Las Condes)'!$A:$A,0))</f>
        <v>726.16</v>
      </c>
      <c r="S2700" s="21">
        <f t="shared" si="129"/>
        <v>457053.44556780416</v>
      </c>
      <c r="T2700" s="21">
        <f t="shared" si="130"/>
        <v>86840.154657882784</v>
      </c>
      <c r="U2700" s="19">
        <v>0</v>
      </c>
      <c r="V2700" s="21">
        <f t="shared" si="131"/>
        <v>543893.60022568691</v>
      </c>
    </row>
    <row r="2701" spans="1:22" x14ac:dyDescent="0.3">
      <c r="A2701" s="3" t="s">
        <v>146</v>
      </c>
      <c r="B2701" s="3">
        <v>7</v>
      </c>
      <c r="C2701" s="4" t="s">
        <v>186</v>
      </c>
      <c r="D2701" s="3" t="s">
        <v>210</v>
      </c>
      <c r="E2701" s="3" t="s">
        <v>34</v>
      </c>
      <c r="F2701" s="4" t="s">
        <v>66</v>
      </c>
      <c r="G2701" s="3" t="s">
        <v>30</v>
      </c>
      <c r="H2701" s="5">
        <v>2340.7413999999999</v>
      </c>
      <c r="I2701" s="5">
        <v>6.3322000000000003</v>
      </c>
      <c r="J2701" s="5">
        <v>6.2969999999999997</v>
      </c>
      <c r="K2701" s="6">
        <v>0.994441110514513</v>
      </c>
      <c r="L2701" s="5">
        <v>78.02</v>
      </c>
      <c r="M2701" s="19">
        <f>H2701*INDEX('Pliegos Tarifarios (Las Condes)'!$B:$B,MATCH($B2701,'Pliegos Tarifarios (Las Condes)'!$A:$A,0))</f>
        <v>308423.10908819997</v>
      </c>
      <c r="N2701" s="19">
        <f>I2701*INDEX('Pliegos Tarifarios (Las Condes)'!$C:$C,MATCH($B2701,'Pliegos Tarifarios (Las Condes)'!$A:$A,0))</f>
        <v>21577.851675800001</v>
      </c>
      <c r="O2701" s="19">
        <f>J2701*INDEX('Pliegos Tarifarios (Las Condes)'!$D:$D,MATCH($B2701,'Pliegos Tarifarios (Las Condes)'!$A:$A,0))</f>
        <v>91136.481</v>
      </c>
      <c r="P2701" s="19">
        <f>H2701*INDEX('Pliegos Tarifarios (Las Condes)'!$E:$E,MATCH($B2701,'Pliegos Tarifarios (Las Condes)'!$A:$A,0))</f>
        <v>30485.815993599997</v>
      </c>
      <c r="Q2701" s="19" cm="1">
        <f t="array" ref="Q2701">H2701*_xlfn.IFS(H2701&lt;=350,INDEX('Pliegos Tarifarios (Las Condes)'!$F:$F,MATCH($B2701,'Pliegos Tarifarios (Las Condes)'!$A:$A,0)),H2701&lt;=500,INDEX('Pliegos Tarifarios (Las Condes)'!$G:$G,MATCH($B2701,'Pliegos Tarifarios (Las Condes)'!$A:$A,0)),H2701&lt;=1000,INDEX('Pliegos Tarifarios (Las Condes)'!$H:$H,MATCH($B2701,'Pliegos Tarifarios (Las Condes)'!$A:$A,0)),H2701&lt;=5000,INDEX('Pliegos Tarifarios (Las Condes)'!$I:$I,MATCH($B2701,'Pliegos Tarifarios (Las Condes)'!$A:$A,0)),H2701&gt;5000,INDEX('Pliegos Tarifarios (Las Condes)'!$J:$J,MATCH($B2701,'Pliegos Tarifarios (Las Condes)'!$A:$A,0)))/1.19</f>
        <v>7024.1912095798307</v>
      </c>
      <c r="R2701" s="19">
        <f>INDEX('Pliegos Tarifarios (Las Condes)'!$K:$K,MATCH($B2701,'Pliegos Tarifarios (Las Condes)'!$A:$A,0))</f>
        <v>726.16</v>
      </c>
      <c r="S2701" s="21">
        <f t="shared" si="129"/>
        <v>459373.60896717978</v>
      </c>
      <c r="T2701" s="21">
        <f t="shared" si="130"/>
        <v>87280.985703764163</v>
      </c>
      <c r="U2701" s="19">
        <v>0</v>
      </c>
      <c r="V2701" s="21">
        <f t="shared" si="131"/>
        <v>546654.59467094392</v>
      </c>
    </row>
    <row r="2702" spans="1:22" x14ac:dyDescent="0.3">
      <c r="A2702" s="3" t="s">
        <v>146</v>
      </c>
      <c r="B2702" s="3">
        <v>7</v>
      </c>
      <c r="C2702" s="4" t="s">
        <v>186</v>
      </c>
      <c r="D2702" s="3" t="s">
        <v>211</v>
      </c>
      <c r="E2702" s="3" t="s">
        <v>34</v>
      </c>
      <c r="F2702" s="4" t="s">
        <v>68</v>
      </c>
      <c r="G2702" s="3" t="s">
        <v>30</v>
      </c>
      <c r="H2702" s="5">
        <v>2337.1738</v>
      </c>
      <c r="I2702" s="5">
        <v>6.4034000000000004</v>
      </c>
      <c r="J2702" s="5">
        <v>6.2149000000000001</v>
      </c>
      <c r="K2702" s="6">
        <v>0.97056251366461566</v>
      </c>
      <c r="L2702" s="5">
        <v>77.91</v>
      </c>
      <c r="M2702" s="19">
        <f>H2702*INDEX('Pliegos Tarifarios (Las Condes)'!$B:$B,MATCH($B2702,'Pliegos Tarifarios (Las Condes)'!$A:$A,0))</f>
        <v>307953.03140939999</v>
      </c>
      <c r="N2702" s="19">
        <f>I2702*INDEX('Pliegos Tarifarios (Las Condes)'!$C:$C,MATCH($B2702,'Pliegos Tarifarios (Las Condes)'!$A:$A,0))</f>
        <v>21820.475572600004</v>
      </c>
      <c r="O2702" s="19">
        <f>J2702*INDEX('Pliegos Tarifarios (Las Condes)'!$D:$D,MATCH($B2702,'Pliegos Tarifarios (Las Condes)'!$A:$A,0))</f>
        <v>89948.247700000007</v>
      </c>
      <c r="P2702" s="19">
        <f>H2702*INDEX('Pliegos Tarifarios (Las Condes)'!$E:$E,MATCH($B2702,'Pliegos Tarifarios (Las Condes)'!$A:$A,0))</f>
        <v>30439.351571199997</v>
      </c>
      <c r="Q2702" s="19" cm="1">
        <f t="array" ref="Q2702">H2702*_xlfn.IFS(H2702&lt;=350,INDEX('Pliegos Tarifarios (Las Condes)'!$F:$F,MATCH($B2702,'Pliegos Tarifarios (Las Condes)'!$A:$A,0)),H2702&lt;=500,INDEX('Pliegos Tarifarios (Las Condes)'!$G:$G,MATCH($B2702,'Pliegos Tarifarios (Las Condes)'!$A:$A,0)),H2702&lt;=1000,INDEX('Pliegos Tarifarios (Las Condes)'!$H:$H,MATCH($B2702,'Pliegos Tarifarios (Las Condes)'!$A:$A,0)),H2702&lt;=5000,INDEX('Pliegos Tarifarios (Las Condes)'!$I:$I,MATCH($B2702,'Pliegos Tarifarios (Las Condes)'!$A:$A,0)),H2702&gt;5000,INDEX('Pliegos Tarifarios (Las Condes)'!$J:$J,MATCH($B2702,'Pliegos Tarifarios (Las Condes)'!$A:$A,0)))/1.19</f>
        <v>7013.4854115966382</v>
      </c>
      <c r="R2702" s="19">
        <f>INDEX('Pliegos Tarifarios (Las Condes)'!$K:$K,MATCH($B2702,'Pliegos Tarifarios (Las Condes)'!$A:$A,0))</f>
        <v>726.16</v>
      </c>
      <c r="S2702" s="21">
        <f t="shared" si="129"/>
        <v>457900.75166479667</v>
      </c>
      <c r="T2702" s="21">
        <f t="shared" si="130"/>
        <v>87001.142816311374</v>
      </c>
      <c r="U2702" s="19">
        <v>0</v>
      </c>
      <c r="V2702" s="21">
        <f t="shared" si="131"/>
        <v>544901.89448110806</v>
      </c>
    </row>
    <row r="2703" spans="1:22" x14ac:dyDescent="0.3">
      <c r="A2703" s="3" t="s">
        <v>146</v>
      </c>
      <c r="B2703" s="3">
        <v>7</v>
      </c>
      <c r="C2703" s="4" t="s">
        <v>186</v>
      </c>
      <c r="D2703" s="3" t="s">
        <v>212</v>
      </c>
      <c r="E2703" s="3" t="s">
        <v>70</v>
      </c>
      <c r="F2703" s="4" t="s">
        <v>71</v>
      </c>
      <c r="G2703" s="3" t="s">
        <v>30</v>
      </c>
      <c r="H2703" s="5">
        <v>2932.4758999999999</v>
      </c>
      <c r="I2703" s="5">
        <v>7.8362999999999996</v>
      </c>
      <c r="J2703" s="5">
        <v>7.7446999999999999</v>
      </c>
      <c r="K2703" s="6">
        <v>0.98831080994857268</v>
      </c>
      <c r="L2703" s="5">
        <v>97.75</v>
      </c>
      <c r="M2703" s="19">
        <f>H2703*INDEX('Pliegos Tarifarios (Las Condes)'!$B:$B,MATCH($B2703,'Pliegos Tarifarios (Las Condes)'!$A:$A,0))</f>
        <v>386391.82201170002</v>
      </c>
      <c r="N2703" s="19">
        <f>I2703*INDEX('Pliegos Tarifarios (Las Condes)'!$C:$C,MATCH($B2703,'Pliegos Tarifarios (Las Condes)'!$A:$A,0))</f>
        <v>26703.281495700001</v>
      </c>
      <c r="O2703" s="19">
        <f>J2703*INDEX('Pliegos Tarifarios (Las Condes)'!$D:$D,MATCH($B2703,'Pliegos Tarifarios (Las Condes)'!$A:$A,0))</f>
        <v>112089.0431</v>
      </c>
      <c r="P2703" s="19">
        <f>H2703*INDEX('Pliegos Tarifarios (Las Condes)'!$E:$E,MATCH($B2703,'Pliegos Tarifarios (Las Condes)'!$A:$A,0))</f>
        <v>38192.566121599993</v>
      </c>
      <c r="Q2703" s="19" cm="1">
        <f t="array" ref="Q2703">H2703*_xlfn.IFS(H2703&lt;=350,INDEX('Pliegos Tarifarios (Las Condes)'!$F:$F,MATCH($B2703,'Pliegos Tarifarios (Las Condes)'!$A:$A,0)),H2703&lt;=500,INDEX('Pliegos Tarifarios (Las Condes)'!$G:$G,MATCH($B2703,'Pliegos Tarifarios (Las Condes)'!$A:$A,0)),H2703&lt;=1000,INDEX('Pliegos Tarifarios (Las Condes)'!$H:$H,MATCH($B2703,'Pliegos Tarifarios (Las Condes)'!$A:$A,0)),H2703&lt;=5000,INDEX('Pliegos Tarifarios (Las Condes)'!$I:$I,MATCH($B2703,'Pliegos Tarifarios (Las Condes)'!$A:$A,0)),H2703&gt;5000,INDEX('Pliegos Tarifarios (Las Condes)'!$J:$J,MATCH($B2703,'Pliegos Tarifarios (Las Condes)'!$A:$A,0)))/1.19</f>
        <v>8799.8919654621859</v>
      </c>
      <c r="R2703" s="19">
        <f>INDEX('Pliegos Tarifarios (Las Condes)'!$K:$K,MATCH($B2703,'Pliegos Tarifarios (Las Condes)'!$A:$A,0))</f>
        <v>726.16</v>
      </c>
      <c r="S2703" s="21">
        <f t="shared" si="129"/>
        <v>572902.76469446218</v>
      </c>
      <c r="T2703" s="21">
        <f t="shared" si="130"/>
        <v>108851.52529194782</v>
      </c>
      <c r="U2703" s="19">
        <v>0</v>
      </c>
      <c r="V2703" s="21">
        <f t="shared" si="131"/>
        <v>681754.28998640995</v>
      </c>
    </row>
    <row r="2704" spans="1:22" x14ac:dyDescent="0.3">
      <c r="A2704" s="3" t="s">
        <v>146</v>
      </c>
      <c r="B2704" s="3">
        <v>7</v>
      </c>
      <c r="C2704" s="4" t="s">
        <v>186</v>
      </c>
      <c r="D2704" s="3" t="s">
        <v>213</v>
      </c>
      <c r="E2704" s="3" t="s">
        <v>73</v>
      </c>
      <c r="F2704" s="4" t="s">
        <v>74</v>
      </c>
      <c r="G2704" s="3" t="s">
        <v>16</v>
      </c>
      <c r="H2704" s="5">
        <v>4680.4749000000002</v>
      </c>
      <c r="I2704" s="5">
        <v>12.672700000000001</v>
      </c>
      <c r="J2704" s="5">
        <v>12.494999999999999</v>
      </c>
      <c r="K2704" s="6">
        <v>0.98597773165939373</v>
      </c>
      <c r="L2704" s="5">
        <v>156.02000000000001</v>
      </c>
      <c r="M2704" s="19">
        <f>H2704*INDEX('Pliegos Tarifarios (Las Condes)'!$B:$B,MATCH($B2704,'Pliegos Tarifarios (Las Condes)'!$A:$A,0))</f>
        <v>616713.41424870002</v>
      </c>
      <c r="N2704" s="19">
        <f>I2704*INDEX('Pliegos Tarifarios (Las Condes)'!$C:$C,MATCH($B2704,'Pliegos Tarifarios (Las Condes)'!$A:$A,0))</f>
        <v>43183.986755300008</v>
      </c>
      <c r="O2704" s="19">
        <f>J2704*INDEX('Pliegos Tarifarios (Las Condes)'!$D:$D,MATCH($B2704,'Pliegos Tarifarios (Las Condes)'!$A:$A,0))</f>
        <v>180840.13499999998</v>
      </c>
      <c r="P2704" s="19">
        <f>H2704*INDEX('Pliegos Tarifarios (Las Condes)'!$E:$E,MATCH($B2704,'Pliegos Tarifarios (Las Condes)'!$A:$A,0))</f>
        <v>60958.505097599998</v>
      </c>
      <c r="Q2704" s="19" cm="1">
        <f t="array" ref="Q2704">H2704*_xlfn.IFS(H2704&lt;=350,INDEX('Pliegos Tarifarios (Las Condes)'!$F:$F,MATCH($B2704,'Pliegos Tarifarios (Las Condes)'!$A:$A,0)),H2704&lt;=500,INDEX('Pliegos Tarifarios (Las Condes)'!$G:$G,MATCH($B2704,'Pliegos Tarifarios (Las Condes)'!$A:$A,0)),H2704&lt;=1000,INDEX('Pliegos Tarifarios (Las Condes)'!$H:$H,MATCH($B2704,'Pliegos Tarifarios (Las Condes)'!$A:$A,0)),H2704&lt;=5000,INDEX('Pliegos Tarifarios (Las Condes)'!$I:$I,MATCH($B2704,'Pliegos Tarifarios (Las Condes)'!$A:$A,0)),H2704&gt;5000,INDEX('Pliegos Tarifarios (Las Condes)'!$J:$J,MATCH($B2704,'Pliegos Tarifarios (Las Condes)'!$A:$A,0)))/1.19</f>
        <v>14045.357872184875</v>
      </c>
      <c r="R2704" s="19">
        <f>INDEX('Pliegos Tarifarios (Las Condes)'!$K:$K,MATCH($B2704,'Pliegos Tarifarios (Las Condes)'!$A:$A,0))</f>
        <v>726.16</v>
      </c>
      <c r="S2704" s="21">
        <f t="shared" si="129"/>
        <v>916467.55897378491</v>
      </c>
      <c r="T2704" s="21">
        <f t="shared" si="130"/>
        <v>174128.83620501912</v>
      </c>
      <c r="U2704" s="19">
        <v>0</v>
      </c>
      <c r="V2704" s="21">
        <f t="shared" si="131"/>
        <v>1090596.3951788039</v>
      </c>
    </row>
    <row r="2705" spans="1:22" x14ac:dyDescent="0.3">
      <c r="A2705" s="3" t="s">
        <v>146</v>
      </c>
      <c r="B2705" s="3">
        <v>7</v>
      </c>
      <c r="C2705" s="4" t="s">
        <v>186</v>
      </c>
      <c r="D2705" s="3" t="s">
        <v>214</v>
      </c>
      <c r="E2705" s="3" t="s">
        <v>73</v>
      </c>
      <c r="F2705" s="4" t="s">
        <v>76</v>
      </c>
      <c r="G2705" s="3" t="s">
        <v>16</v>
      </c>
      <c r="H2705" s="5">
        <v>3512.3939</v>
      </c>
      <c r="I2705" s="5">
        <v>9.6196000000000002</v>
      </c>
      <c r="J2705" s="5">
        <v>9.6020000000000003</v>
      </c>
      <c r="K2705" s="6">
        <v>0.99817040209572128</v>
      </c>
      <c r="L2705" s="5">
        <v>117.08</v>
      </c>
      <c r="M2705" s="19">
        <f>H2705*INDEX('Pliegos Tarifarios (Las Condes)'!$B:$B,MATCH($B2705,'Pliegos Tarifarios (Las Condes)'!$A:$A,0))</f>
        <v>462803.55744570005</v>
      </c>
      <c r="N2705" s="19">
        <f>I2705*INDEX('Pliegos Tarifarios (Las Condes)'!$C:$C,MATCH($B2705,'Pliegos Tarifarios (Las Condes)'!$A:$A,0))</f>
        <v>32780.124124400005</v>
      </c>
      <c r="O2705" s="19">
        <f>J2705*INDEX('Pliegos Tarifarios (Las Condes)'!$D:$D,MATCH($B2705,'Pliegos Tarifarios (Las Condes)'!$A:$A,0))</f>
        <v>138969.74600000001</v>
      </c>
      <c r="P2705" s="19">
        <f>H2705*INDEX('Pliegos Tarifarios (Las Condes)'!$E:$E,MATCH($B2705,'Pliegos Tarifarios (Las Condes)'!$A:$A,0))</f>
        <v>45745.418153599996</v>
      </c>
      <c r="Q2705" s="19" cm="1">
        <f t="array" ref="Q2705">H2705*_xlfn.IFS(H2705&lt;=350,INDEX('Pliegos Tarifarios (Las Condes)'!$F:$F,MATCH($B2705,'Pliegos Tarifarios (Las Condes)'!$A:$A,0)),H2705&lt;=500,INDEX('Pliegos Tarifarios (Las Condes)'!$G:$G,MATCH($B2705,'Pliegos Tarifarios (Las Condes)'!$A:$A,0)),H2705&lt;=1000,INDEX('Pliegos Tarifarios (Las Condes)'!$H:$H,MATCH($B2705,'Pliegos Tarifarios (Las Condes)'!$A:$A,0)),H2705&lt;=5000,INDEX('Pliegos Tarifarios (Las Condes)'!$I:$I,MATCH($B2705,'Pliegos Tarifarios (Las Condes)'!$A:$A,0)),H2705&gt;5000,INDEX('Pliegos Tarifarios (Las Condes)'!$J:$J,MATCH($B2705,'Pliegos Tarifarios (Las Condes)'!$A:$A,0)))/1.19</f>
        <v>10540.133291512604</v>
      </c>
      <c r="R2705" s="19">
        <f>INDEX('Pliegos Tarifarios (Las Condes)'!$K:$K,MATCH($B2705,'Pliegos Tarifarios (Las Condes)'!$A:$A,0))</f>
        <v>726.16</v>
      </c>
      <c r="S2705" s="21">
        <f t="shared" si="129"/>
        <v>691565.13901521266</v>
      </c>
      <c r="T2705" s="21">
        <f t="shared" si="130"/>
        <v>131397.37641289041</v>
      </c>
      <c r="U2705" s="19">
        <v>0</v>
      </c>
      <c r="V2705" s="21">
        <f t="shared" si="131"/>
        <v>822962.51542810304</v>
      </c>
    </row>
    <row r="2706" spans="1:22" x14ac:dyDescent="0.3">
      <c r="A2706" s="3" t="s">
        <v>146</v>
      </c>
      <c r="B2706" s="3">
        <v>7</v>
      </c>
      <c r="C2706" s="4" t="s">
        <v>186</v>
      </c>
      <c r="D2706" s="3" t="s">
        <v>215</v>
      </c>
      <c r="E2706" s="3" t="s">
        <v>78</v>
      </c>
      <c r="F2706" s="4" t="s">
        <v>79</v>
      </c>
      <c r="G2706" s="3" t="s">
        <v>16</v>
      </c>
      <c r="H2706" s="5">
        <v>5849.2968000000001</v>
      </c>
      <c r="I2706" s="5">
        <v>15.6386</v>
      </c>
      <c r="J2706" s="5">
        <v>15.6386</v>
      </c>
      <c r="K2706" s="6">
        <v>1</v>
      </c>
      <c r="L2706" s="5">
        <v>194.98</v>
      </c>
      <c r="M2706" s="19">
        <f>H2706*INDEX('Pliegos Tarifarios (Las Condes)'!$B:$B,MATCH($B2706,'Pliegos Tarifarios (Las Condes)'!$A:$A,0))</f>
        <v>770720.89425840008</v>
      </c>
      <c r="N2706" s="19">
        <f>I2706*INDEX('Pliegos Tarifarios (Las Condes)'!$C:$C,MATCH($B2706,'Pliegos Tarifarios (Las Condes)'!$A:$A,0))</f>
        <v>53290.7032654</v>
      </c>
      <c r="O2706" s="19">
        <f>J2706*INDEX('Pliegos Tarifarios (Las Condes)'!$D:$D,MATCH($B2706,'Pliegos Tarifarios (Las Condes)'!$A:$A,0))</f>
        <v>226337.4578</v>
      </c>
      <c r="P2706" s="19">
        <f>H2706*INDEX('Pliegos Tarifarios (Las Condes)'!$E:$E,MATCH($B2706,'Pliegos Tarifarios (Las Condes)'!$A:$A,0))</f>
        <v>76181.241523199991</v>
      </c>
      <c r="Q2706" s="19" cm="1">
        <f t="array" ref="Q2706">H2706*_xlfn.IFS(H2706&lt;=350,INDEX('Pliegos Tarifarios (Las Condes)'!$F:$F,MATCH($B2706,'Pliegos Tarifarios (Las Condes)'!$A:$A,0)),H2706&lt;=500,INDEX('Pliegos Tarifarios (Las Condes)'!$G:$G,MATCH($B2706,'Pliegos Tarifarios (Las Condes)'!$A:$A,0)),H2706&lt;=1000,INDEX('Pliegos Tarifarios (Las Condes)'!$H:$H,MATCH($B2706,'Pliegos Tarifarios (Las Condes)'!$A:$A,0)),H2706&lt;=5000,INDEX('Pliegos Tarifarios (Las Condes)'!$I:$I,MATCH($B2706,'Pliegos Tarifarios (Las Condes)'!$A:$A,0)),H2706&gt;5000,INDEX('Pliegos Tarifarios (Las Condes)'!$J:$J,MATCH($B2706,'Pliegos Tarifarios (Las Condes)'!$A:$A,0)))/1.19</f>
        <v>19194.541179831936</v>
      </c>
      <c r="R2706" s="19">
        <f>INDEX('Pliegos Tarifarios (Las Condes)'!$K:$K,MATCH($B2706,'Pliegos Tarifarios (Las Condes)'!$A:$A,0))</f>
        <v>726.16</v>
      </c>
      <c r="S2706" s="21">
        <f t="shared" si="129"/>
        <v>1146450.9980268318</v>
      </c>
      <c r="T2706" s="21">
        <f t="shared" si="130"/>
        <v>217825.68962509805</v>
      </c>
      <c r="U2706" s="19">
        <v>0</v>
      </c>
      <c r="V2706" s="21">
        <f t="shared" si="131"/>
        <v>1364276.6876519299</v>
      </c>
    </row>
    <row r="2707" spans="1:22" x14ac:dyDescent="0.3">
      <c r="A2707" s="3" t="s">
        <v>146</v>
      </c>
      <c r="B2707" s="3">
        <v>7</v>
      </c>
      <c r="C2707" s="4" t="s">
        <v>186</v>
      </c>
      <c r="D2707" s="3" t="s">
        <v>216</v>
      </c>
      <c r="E2707" s="3" t="s">
        <v>78</v>
      </c>
      <c r="F2707" s="4" t="s">
        <v>81</v>
      </c>
      <c r="G2707" s="3" t="s">
        <v>16</v>
      </c>
      <c r="H2707" s="5">
        <v>4689.8449000000001</v>
      </c>
      <c r="I2707" s="5">
        <v>12.391500000000001</v>
      </c>
      <c r="J2707" s="5">
        <v>12.385199999999999</v>
      </c>
      <c r="K2707" s="6">
        <v>0.99949158697494245</v>
      </c>
      <c r="L2707" s="5">
        <v>156.33000000000001</v>
      </c>
      <c r="M2707" s="19">
        <f>H2707*INDEX('Pliegos Tarifarios (Las Condes)'!$B:$B,MATCH($B2707,'Pliegos Tarifarios (Las Condes)'!$A:$A,0))</f>
        <v>617948.0335587</v>
      </c>
      <c r="N2707" s="19">
        <f>I2707*INDEX('Pliegos Tarifarios (Las Condes)'!$C:$C,MATCH($B2707,'Pliegos Tarifarios (Las Condes)'!$A:$A,0))</f>
        <v>42225.758668500006</v>
      </c>
      <c r="O2707" s="19">
        <f>J2707*INDEX('Pliegos Tarifarios (Las Condes)'!$D:$D,MATCH($B2707,'Pliegos Tarifarios (Las Condes)'!$A:$A,0))</f>
        <v>179250.99959999998</v>
      </c>
      <c r="P2707" s="19">
        <f>H2707*INDEX('Pliegos Tarifarios (Las Condes)'!$E:$E,MATCH($B2707,'Pliegos Tarifarios (Las Condes)'!$A:$A,0))</f>
        <v>61080.539977599998</v>
      </c>
      <c r="Q2707" s="19" cm="1">
        <f t="array" ref="Q2707">H2707*_xlfn.IFS(H2707&lt;=350,INDEX('Pliegos Tarifarios (Las Condes)'!$F:$F,MATCH($B2707,'Pliegos Tarifarios (Las Condes)'!$A:$A,0)),H2707&lt;=500,INDEX('Pliegos Tarifarios (Las Condes)'!$G:$G,MATCH($B2707,'Pliegos Tarifarios (Las Condes)'!$A:$A,0)),H2707&lt;=1000,INDEX('Pliegos Tarifarios (Las Condes)'!$H:$H,MATCH($B2707,'Pliegos Tarifarios (Las Condes)'!$A:$A,0)),H2707&lt;=5000,INDEX('Pliegos Tarifarios (Las Condes)'!$I:$I,MATCH($B2707,'Pliegos Tarifarios (Las Condes)'!$A:$A,0)),H2707&gt;5000,INDEX('Pliegos Tarifarios (Las Condes)'!$J:$J,MATCH($B2707,'Pliegos Tarifarios (Las Condes)'!$A:$A,0)))/1.19</f>
        <v>14073.475746134454</v>
      </c>
      <c r="R2707" s="19">
        <f>INDEX('Pliegos Tarifarios (Las Condes)'!$K:$K,MATCH($B2707,'Pliegos Tarifarios (Las Condes)'!$A:$A,0))</f>
        <v>726.16</v>
      </c>
      <c r="S2707" s="21">
        <f t="shared" si="129"/>
        <v>915304.96755093441</v>
      </c>
      <c r="T2707" s="21">
        <f t="shared" si="130"/>
        <v>173907.94383467754</v>
      </c>
      <c r="U2707" s="19">
        <v>0</v>
      </c>
      <c r="V2707" s="21">
        <f t="shared" si="131"/>
        <v>1089212.9113856119</v>
      </c>
    </row>
    <row r="2708" spans="1:22" x14ac:dyDescent="0.3">
      <c r="A2708" s="3" t="s">
        <v>146</v>
      </c>
      <c r="B2708" s="3">
        <v>7</v>
      </c>
      <c r="C2708" s="4" t="s">
        <v>186</v>
      </c>
      <c r="D2708" s="3" t="s">
        <v>217</v>
      </c>
      <c r="E2708" s="3" t="s">
        <v>78</v>
      </c>
      <c r="F2708" s="4" t="s">
        <v>83</v>
      </c>
      <c r="G2708" s="3" t="s">
        <v>16</v>
      </c>
      <c r="H2708" s="5">
        <v>4682.2578000000003</v>
      </c>
      <c r="I2708" s="5">
        <v>13.1233</v>
      </c>
      <c r="J2708" s="5">
        <v>12.380699999999999</v>
      </c>
      <c r="K2708" s="6">
        <v>0.94341362309784882</v>
      </c>
      <c r="L2708" s="5">
        <v>156.08000000000001</v>
      </c>
      <c r="M2708" s="19">
        <f>H2708*INDEX('Pliegos Tarifarios (Las Condes)'!$B:$B,MATCH($B2708,'Pliegos Tarifarios (Las Condes)'!$A:$A,0))</f>
        <v>616948.33450140012</v>
      </c>
      <c r="N2708" s="19">
        <f>I2708*INDEX('Pliegos Tarifarios (Las Condes)'!$C:$C,MATCH($B2708,'Pliegos Tarifarios (Las Condes)'!$A:$A,0))</f>
        <v>44719.468888700001</v>
      </c>
      <c r="O2708" s="19">
        <f>J2708*INDEX('Pliegos Tarifarios (Las Condes)'!$D:$D,MATCH($B2708,'Pliegos Tarifarios (Las Condes)'!$A:$A,0))</f>
        <v>179185.87109999999</v>
      </c>
      <c r="P2708" s="19">
        <f>H2708*INDEX('Pliegos Tarifarios (Las Condes)'!$E:$E,MATCH($B2708,'Pliegos Tarifarios (Las Condes)'!$A:$A,0))</f>
        <v>60981.725587200002</v>
      </c>
      <c r="Q2708" s="19" cm="1">
        <f t="array" ref="Q2708">H2708*_xlfn.IFS(H2708&lt;=350,INDEX('Pliegos Tarifarios (Las Condes)'!$F:$F,MATCH($B2708,'Pliegos Tarifarios (Las Condes)'!$A:$A,0)),H2708&lt;=500,INDEX('Pliegos Tarifarios (Las Condes)'!$G:$G,MATCH($B2708,'Pliegos Tarifarios (Las Condes)'!$A:$A,0)),H2708&lt;=1000,INDEX('Pliegos Tarifarios (Las Condes)'!$H:$H,MATCH($B2708,'Pliegos Tarifarios (Las Condes)'!$A:$A,0)),H2708&lt;=5000,INDEX('Pliegos Tarifarios (Las Condes)'!$I:$I,MATCH($B2708,'Pliegos Tarifarios (Las Condes)'!$A:$A,0)),H2708&gt;5000,INDEX('Pliegos Tarifarios (Las Condes)'!$J:$J,MATCH($B2708,'Pliegos Tarifarios (Las Condes)'!$A:$A,0)))/1.19</f>
        <v>14050.708070420169</v>
      </c>
      <c r="R2708" s="19">
        <f>INDEX('Pliegos Tarifarios (Las Condes)'!$K:$K,MATCH($B2708,'Pliegos Tarifarios (Las Condes)'!$A:$A,0))</f>
        <v>726.16</v>
      </c>
      <c r="S2708" s="21">
        <f t="shared" si="129"/>
        <v>916612.26814772037</v>
      </c>
      <c r="T2708" s="21">
        <f t="shared" si="130"/>
        <v>174156.33094806687</v>
      </c>
      <c r="U2708" s="19">
        <v>0</v>
      </c>
      <c r="V2708" s="21">
        <f t="shared" si="131"/>
        <v>1090768.5990957872</v>
      </c>
    </row>
    <row r="2709" spans="1:22" x14ac:dyDescent="0.3">
      <c r="A2709" s="3" t="s">
        <v>146</v>
      </c>
      <c r="B2709" s="3">
        <v>7</v>
      </c>
      <c r="C2709" s="4" t="s">
        <v>186</v>
      </c>
      <c r="D2709" s="3" t="s">
        <v>218</v>
      </c>
      <c r="E2709" s="3" t="s">
        <v>78</v>
      </c>
      <c r="F2709" s="4" t="s">
        <v>85</v>
      </c>
      <c r="G2709" s="3" t="s">
        <v>16</v>
      </c>
      <c r="H2709" s="5">
        <v>4677.8940000000002</v>
      </c>
      <c r="I2709" s="5">
        <v>13.1225</v>
      </c>
      <c r="J2709" s="5">
        <v>13.1225</v>
      </c>
      <c r="K2709" s="6">
        <v>1</v>
      </c>
      <c r="L2709" s="5">
        <v>155.93</v>
      </c>
      <c r="M2709" s="19">
        <f>H2709*INDEX('Pliegos Tarifarios (Las Condes)'!$B:$B,MATCH($B2709,'Pliegos Tarifarios (Las Condes)'!$A:$A,0))</f>
        <v>616373.34712200006</v>
      </c>
      <c r="N2709" s="19">
        <f>I2709*INDEX('Pliegos Tarifarios (Las Condes)'!$C:$C,MATCH($B2709,'Pliegos Tarifarios (Las Condes)'!$A:$A,0))</f>
        <v>44716.742777500003</v>
      </c>
      <c r="O2709" s="19">
        <f>J2709*INDEX('Pliegos Tarifarios (Las Condes)'!$D:$D,MATCH($B2709,'Pliegos Tarifarios (Las Condes)'!$A:$A,0))</f>
        <v>189921.9425</v>
      </c>
      <c r="P2709" s="19">
        <f>H2709*INDEX('Pliegos Tarifarios (Las Condes)'!$E:$E,MATCH($B2709,'Pliegos Tarifarios (Las Condes)'!$A:$A,0))</f>
        <v>60924.891455999998</v>
      </c>
      <c r="Q2709" s="19" cm="1">
        <f t="array" ref="Q2709">H2709*_xlfn.IFS(H2709&lt;=350,INDEX('Pliegos Tarifarios (Las Condes)'!$F:$F,MATCH($B2709,'Pliegos Tarifarios (Las Condes)'!$A:$A,0)),H2709&lt;=500,INDEX('Pliegos Tarifarios (Las Condes)'!$G:$G,MATCH($B2709,'Pliegos Tarifarios (Las Condes)'!$A:$A,0)),H2709&lt;=1000,INDEX('Pliegos Tarifarios (Las Condes)'!$H:$H,MATCH($B2709,'Pliegos Tarifarios (Las Condes)'!$A:$A,0)),H2709&lt;=5000,INDEX('Pliegos Tarifarios (Las Condes)'!$I:$I,MATCH($B2709,'Pliegos Tarifarios (Las Condes)'!$A:$A,0)),H2709&gt;5000,INDEX('Pliegos Tarifarios (Las Condes)'!$J:$J,MATCH($B2709,'Pliegos Tarifarios (Las Condes)'!$A:$A,0)))/1.19</f>
        <v>14037.613003361344</v>
      </c>
      <c r="R2709" s="19">
        <f>INDEX('Pliegos Tarifarios (Las Condes)'!$K:$K,MATCH($B2709,'Pliegos Tarifarios (Las Condes)'!$A:$A,0))</f>
        <v>726.16</v>
      </c>
      <c r="S2709" s="21">
        <f t="shared" si="129"/>
        <v>926700.69685886148</v>
      </c>
      <c r="T2709" s="21">
        <f t="shared" si="130"/>
        <v>176073.13240318367</v>
      </c>
      <c r="U2709" s="19">
        <v>0</v>
      </c>
      <c r="V2709" s="21">
        <f t="shared" si="131"/>
        <v>1102773.8292620452</v>
      </c>
    </row>
    <row r="2710" spans="1:22" x14ac:dyDescent="0.3">
      <c r="A2710" s="3" t="s">
        <v>146</v>
      </c>
      <c r="B2710" s="3">
        <v>7</v>
      </c>
      <c r="C2710" s="4" t="s">
        <v>186</v>
      </c>
      <c r="D2710" s="3" t="s">
        <v>219</v>
      </c>
      <c r="E2710" s="3" t="s">
        <v>78</v>
      </c>
      <c r="F2710" s="4" t="s">
        <v>87</v>
      </c>
      <c r="G2710" s="3" t="s">
        <v>16</v>
      </c>
      <c r="H2710" s="5">
        <v>4675.3609999999999</v>
      </c>
      <c r="I2710" s="5">
        <v>12.7712</v>
      </c>
      <c r="J2710" s="5">
        <v>12.576599999999999</v>
      </c>
      <c r="K2710" s="6">
        <v>0.98476259082936601</v>
      </c>
      <c r="L2710" s="5">
        <v>155.85</v>
      </c>
      <c r="M2710" s="19">
        <f>H2710*INDEX('Pliegos Tarifarios (Las Condes)'!$B:$B,MATCH($B2710,'Pliegos Tarifarios (Las Condes)'!$A:$A,0))</f>
        <v>616039.59144300001</v>
      </c>
      <c r="N2710" s="19">
        <f>I2710*INDEX('Pliegos Tarifarios (Las Condes)'!$C:$C,MATCH($B2710,'Pliegos Tarifarios (Las Condes)'!$A:$A,0))</f>
        <v>43519.639196800003</v>
      </c>
      <c r="O2710" s="19">
        <f>J2710*INDEX('Pliegos Tarifarios (Las Condes)'!$D:$D,MATCH($B2710,'Pliegos Tarifarios (Las Condes)'!$A:$A,0))</f>
        <v>182021.13179999997</v>
      </c>
      <c r="P2710" s="19">
        <f>H2710*INDEX('Pliegos Tarifarios (Las Condes)'!$E:$E,MATCH($B2710,'Pliegos Tarifarios (Las Condes)'!$A:$A,0))</f>
        <v>60891.901663999997</v>
      </c>
      <c r="Q2710" s="19" cm="1">
        <f t="array" ref="Q2710">H2710*_xlfn.IFS(H2710&lt;=350,INDEX('Pliegos Tarifarios (Las Condes)'!$F:$F,MATCH($B2710,'Pliegos Tarifarios (Las Condes)'!$A:$A,0)),H2710&lt;=500,INDEX('Pliegos Tarifarios (Las Condes)'!$G:$G,MATCH($B2710,'Pliegos Tarifarios (Las Condes)'!$A:$A,0)),H2710&lt;=1000,INDEX('Pliegos Tarifarios (Las Condes)'!$H:$H,MATCH($B2710,'Pliegos Tarifarios (Las Condes)'!$A:$A,0)),H2710&lt;=5000,INDEX('Pliegos Tarifarios (Las Condes)'!$I:$I,MATCH($B2710,'Pliegos Tarifarios (Las Condes)'!$A:$A,0)),H2710&gt;5000,INDEX('Pliegos Tarifarios (Las Condes)'!$J:$J,MATCH($B2710,'Pliegos Tarifarios (Las Condes)'!$A:$A,0)))/1.19</f>
        <v>14030.011874789914</v>
      </c>
      <c r="R2710" s="19">
        <f>INDEX('Pliegos Tarifarios (Las Condes)'!$K:$K,MATCH($B2710,'Pliegos Tarifarios (Las Condes)'!$A:$A,0))</f>
        <v>726.16</v>
      </c>
      <c r="S2710" s="21">
        <f t="shared" si="129"/>
        <v>917228.43597858993</v>
      </c>
      <c r="T2710" s="21">
        <f t="shared" si="130"/>
        <v>174273.40283593209</v>
      </c>
      <c r="U2710" s="19">
        <v>0</v>
      </c>
      <c r="V2710" s="21">
        <f t="shared" si="131"/>
        <v>1091501.8388145221</v>
      </c>
    </row>
    <row r="2711" spans="1:22" x14ac:dyDescent="0.3">
      <c r="A2711" s="3" t="s">
        <v>146</v>
      </c>
      <c r="B2711" s="3">
        <v>7</v>
      </c>
      <c r="C2711" s="4" t="s">
        <v>186</v>
      </c>
      <c r="D2711" s="3" t="s">
        <v>220</v>
      </c>
      <c r="E2711" s="3" t="s">
        <v>78</v>
      </c>
      <c r="F2711" s="4" t="s">
        <v>89</v>
      </c>
      <c r="G2711" s="3" t="s">
        <v>16</v>
      </c>
      <c r="H2711" s="5">
        <v>5853.8388999999997</v>
      </c>
      <c r="I2711" s="5">
        <v>15.575900000000001</v>
      </c>
      <c r="J2711" s="5">
        <v>15.575900000000001</v>
      </c>
      <c r="K2711" s="6">
        <v>1</v>
      </c>
      <c r="L2711" s="5">
        <v>195.13</v>
      </c>
      <c r="M2711" s="19">
        <f>H2711*INDEX('Pliegos Tarifarios (Las Condes)'!$B:$B,MATCH($B2711,'Pliegos Tarifarios (Las Condes)'!$A:$A,0))</f>
        <v>771319.37498069997</v>
      </c>
      <c r="N2711" s="19">
        <f>I2711*INDEX('Pliegos Tarifarios (Las Condes)'!$C:$C,MATCH($B2711,'Pliegos Tarifarios (Las Condes)'!$A:$A,0))</f>
        <v>53077.044300100002</v>
      </c>
      <c r="O2711" s="19">
        <f>J2711*INDEX('Pliegos Tarifarios (Las Condes)'!$D:$D,MATCH($B2711,'Pliegos Tarifarios (Las Condes)'!$A:$A,0))</f>
        <v>225430.0007</v>
      </c>
      <c r="P2711" s="19">
        <f>H2711*INDEX('Pliegos Tarifarios (Las Condes)'!$E:$E,MATCH($B2711,'Pliegos Tarifarios (Las Condes)'!$A:$A,0))</f>
        <v>76240.397833599985</v>
      </c>
      <c r="Q2711" s="19" cm="1">
        <f t="array" ref="Q2711">H2711*_xlfn.IFS(H2711&lt;=350,INDEX('Pliegos Tarifarios (Las Condes)'!$F:$F,MATCH($B2711,'Pliegos Tarifarios (Las Condes)'!$A:$A,0)),H2711&lt;=500,INDEX('Pliegos Tarifarios (Las Condes)'!$G:$G,MATCH($B2711,'Pliegos Tarifarios (Las Condes)'!$A:$A,0)),H2711&lt;=1000,INDEX('Pliegos Tarifarios (Las Condes)'!$H:$H,MATCH($B2711,'Pliegos Tarifarios (Las Condes)'!$A:$A,0)),H2711&lt;=5000,INDEX('Pliegos Tarifarios (Las Condes)'!$I:$I,MATCH($B2711,'Pliegos Tarifarios (Las Condes)'!$A:$A,0)),H2711&gt;5000,INDEX('Pliegos Tarifarios (Las Condes)'!$J:$J,MATCH($B2711,'Pliegos Tarifarios (Las Condes)'!$A:$A,0)))/1.19</f>
        <v>19209.446138235297</v>
      </c>
      <c r="R2711" s="19">
        <f>INDEX('Pliegos Tarifarios (Las Condes)'!$K:$K,MATCH($B2711,'Pliegos Tarifarios (Las Condes)'!$A:$A,0))</f>
        <v>726.16</v>
      </c>
      <c r="S2711" s="21">
        <f t="shared" si="129"/>
        <v>1146002.4239526351</v>
      </c>
      <c r="T2711" s="21">
        <f t="shared" si="130"/>
        <v>217740.46055100067</v>
      </c>
      <c r="U2711" s="19">
        <v>0</v>
      </c>
      <c r="V2711" s="21">
        <f t="shared" si="131"/>
        <v>1363742.8845036358</v>
      </c>
    </row>
    <row r="2712" spans="1:22" x14ac:dyDescent="0.3">
      <c r="A2712" s="3" t="s">
        <v>146</v>
      </c>
      <c r="B2712" s="3">
        <v>7</v>
      </c>
      <c r="C2712" s="4" t="s">
        <v>186</v>
      </c>
      <c r="D2712" s="3" t="s">
        <v>221</v>
      </c>
      <c r="E2712" s="3" t="s">
        <v>91</v>
      </c>
      <c r="F2712" s="4" t="s">
        <v>92</v>
      </c>
      <c r="G2712" s="3" t="s">
        <v>16</v>
      </c>
      <c r="H2712" s="5">
        <v>4678.2852999999996</v>
      </c>
      <c r="I2712" s="5">
        <v>12.7516</v>
      </c>
      <c r="J2712" s="5">
        <v>12.617599999999999</v>
      </c>
      <c r="K2712" s="6">
        <v>0.98949151479030084</v>
      </c>
      <c r="L2712" s="5">
        <v>155.94</v>
      </c>
      <c r="M2712" s="19">
        <f>H2712*INDEX('Pliegos Tarifarios (Las Condes)'!$B:$B,MATCH($B2712,'Pliegos Tarifarios (Las Condes)'!$A:$A,0))</f>
        <v>616424.90598389995</v>
      </c>
      <c r="N2712" s="19">
        <f>I2712*INDEX('Pliegos Tarifarios (Las Condes)'!$C:$C,MATCH($B2712,'Pliegos Tarifarios (Las Condes)'!$A:$A,0))</f>
        <v>43452.849472399997</v>
      </c>
      <c r="O2712" s="19">
        <f>J2712*INDEX('Pliegos Tarifarios (Las Condes)'!$D:$D,MATCH($B2712,'Pliegos Tarifarios (Las Condes)'!$A:$A,0))</f>
        <v>182614.52479999998</v>
      </c>
      <c r="P2712" s="19">
        <f>H2712*INDEX('Pliegos Tarifarios (Las Condes)'!$E:$E,MATCH($B2712,'Pliegos Tarifarios (Las Condes)'!$A:$A,0))</f>
        <v>60929.987747199993</v>
      </c>
      <c r="Q2712" s="19" cm="1">
        <f t="array" ref="Q2712">H2712*_xlfn.IFS(H2712&lt;=350,INDEX('Pliegos Tarifarios (Las Condes)'!$F:$F,MATCH($B2712,'Pliegos Tarifarios (Las Condes)'!$A:$A,0)),H2712&lt;=500,INDEX('Pliegos Tarifarios (Las Condes)'!$G:$G,MATCH($B2712,'Pliegos Tarifarios (Las Condes)'!$A:$A,0)),H2712&lt;=1000,INDEX('Pliegos Tarifarios (Las Condes)'!$H:$H,MATCH($B2712,'Pliegos Tarifarios (Las Condes)'!$A:$A,0)),H2712&lt;=5000,INDEX('Pliegos Tarifarios (Las Condes)'!$I:$I,MATCH($B2712,'Pliegos Tarifarios (Las Condes)'!$A:$A,0)),H2712&gt;5000,INDEX('Pliegos Tarifarios (Las Condes)'!$J:$J,MATCH($B2712,'Pliegos Tarifarios (Las Condes)'!$A:$A,0)))/1.19</f>
        <v>14038.787232184872</v>
      </c>
      <c r="R2712" s="19">
        <f>INDEX('Pliegos Tarifarios (Las Condes)'!$K:$K,MATCH($B2712,'Pliegos Tarifarios (Las Condes)'!$A:$A,0))</f>
        <v>726.16</v>
      </c>
      <c r="S2712" s="21">
        <f t="shared" si="129"/>
        <v>918187.21523568488</v>
      </c>
      <c r="T2712" s="21">
        <f t="shared" si="130"/>
        <v>174455.57089478013</v>
      </c>
      <c r="U2712" s="19">
        <v>0</v>
      </c>
      <c r="V2712" s="21">
        <f t="shared" si="131"/>
        <v>1092642.7861304651</v>
      </c>
    </row>
    <row r="2713" spans="1:22" x14ac:dyDescent="0.3">
      <c r="A2713" s="3" t="s">
        <v>146</v>
      </c>
      <c r="B2713" s="3">
        <v>7</v>
      </c>
      <c r="C2713" s="4" t="s">
        <v>186</v>
      </c>
      <c r="D2713" s="3" t="s">
        <v>222</v>
      </c>
      <c r="E2713" s="3" t="s">
        <v>94</v>
      </c>
      <c r="F2713" s="4" t="s">
        <v>95</v>
      </c>
      <c r="G2713" s="3" t="s">
        <v>16</v>
      </c>
      <c r="H2713" s="5">
        <v>3512.2161999999998</v>
      </c>
      <c r="I2713" s="5">
        <v>9.4535</v>
      </c>
      <c r="J2713" s="5">
        <v>9.2776999999999994</v>
      </c>
      <c r="K2713" s="6">
        <v>0.98140371291056216</v>
      </c>
      <c r="L2713" s="5">
        <v>117.07</v>
      </c>
      <c r="M2713" s="19">
        <f>H2713*INDEX('Pliegos Tarifarios (Las Condes)'!$B:$B,MATCH($B2713,'Pliegos Tarifarios (Las Condes)'!$A:$A,0))</f>
        <v>462780.14316059998</v>
      </c>
      <c r="N2713" s="19">
        <f>I2713*INDEX('Pliegos Tarifarios (Las Condes)'!$C:$C,MATCH($B2713,'Pliegos Tarifarios (Las Condes)'!$A:$A,0))</f>
        <v>32214.1152865</v>
      </c>
      <c r="O2713" s="19">
        <f>J2713*INDEX('Pliegos Tarifarios (Las Condes)'!$D:$D,MATCH($B2713,'Pliegos Tarifarios (Las Condes)'!$A:$A,0))</f>
        <v>134276.15209999998</v>
      </c>
      <c r="P2713" s="19">
        <f>H2713*INDEX('Pliegos Tarifarios (Las Condes)'!$E:$E,MATCH($B2713,'Pliegos Tarifarios (Las Condes)'!$A:$A,0))</f>
        <v>45743.103788799992</v>
      </c>
      <c r="Q2713" s="19" cm="1">
        <f t="array" ref="Q2713">H2713*_xlfn.IFS(H2713&lt;=350,INDEX('Pliegos Tarifarios (Las Condes)'!$F:$F,MATCH($B2713,'Pliegos Tarifarios (Las Condes)'!$A:$A,0)),H2713&lt;=500,INDEX('Pliegos Tarifarios (Las Condes)'!$G:$G,MATCH($B2713,'Pliegos Tarifarios (Las Condes)'!$A:$A,0)),H2713&lt;=1000,INDEX('Pliegos Tarifarios (Las Condes)'!$H:$H,MATCH($B2713,'Pliegos Tarifarios (Las Condes)'!$A:$A,0)),H2713&lt;=5000,INDEX('Pliegos Tarifarios (Las Condes)'!$I:$I,MATCH($B2713,'Pliegos Tarifarios (Las Condes)'!$A:$A,0)),H2713&gt;5000,INDEX('Pliegos Tarifarios (Las Condes)'!$J:$J,MATCH($B2713,'Pliegos Tarifarios (Las Condes)'!$A:$A,0)))/1.19</f>
        <v>10539.600042184873</v>
      </c>
      <c r="R2713" s="19">
        <f>INDEX('Pliegos Tarifarios (Las Condes)'!$K:$K,MATCH($B2713,'Pliegos Tarifarios (Las Condes)'!$A:$A,0))</f>
        <v>726.16</v>
      </c>
      <c r="S2713" s="21">
        <f t="shared" si="129"/>
        <v>686279.27437808493</v>
      </c>
      <c r="T2713" s="21">
        <f t="shared" si="130"/>
        <v>130393.06213183614</v>
      </c>
      <c r="U2713" s="19">
        <v>0</v>
      </c>
      <c r="V2713" s="21">
        <f t="shared" si="131"/>
        <v>816672.33650992112</v>
      </c>
    </row>
    <row r="2714" spans="1:22" x14ac:dyDescent="0.3">
      <c r="A2714" s="3" t="s">
        <v>146</v>
      </c>
      <c r="B2714" s="3">
        <v>7</v>
      </c>
      <c r="C2714" s="4" t="s">
        <v>186</v>
      </c>
      <c r="D2714" s="3" t="s">
        <v>223</v>
      </c>
      <c r="E2714" s="3" t="s">
        <v>91</v>
      </c>
      <c r="F2714" s="4" t="s">
        <v>97</v>
      </c>
      <c r="G2714" s="3" t="s">
        <v>16</v>
      </c>
      <c r="H2714" s="5">
        <v>3519.9324000000001</v>
      </c>
      <c r="I2714" s="5">
        <v>9.5808</v>
      </c>
      <c r="J2714" s="5">
        <v>9.4749999999999996</v>
      </c>
      <c r="K2714" s="6">
        <v>0.98895708082832323</v>
      </c>
      <c r="L2714" s="5">
        <v>117.33</v>
      </c>
      <c r="M2714" s="19">
        <f>H2714*INDEX('Pliegos Tarifarios (Las Condes)'!$B:$B,MATCH($B2714,'Pliegos Tarifarios (Las Condes)'!$A:$A,0))</f>
        <v>463796.85282120004</v>
      </c>
      <c r="N2714" s="19">
        <f>I2714*INDEX('Pliegos Tarifarios (Las Condes)'!$C:$C,MATCH($B2714,'Pliegos Tarifarios (Las Condes)'!$A:$A,0))</f>
        <v>32647.907731200001</v>
      </c>
      <c r="O2714" s="19">
        <f>J2714*INDEX('Pliegos Tarifarios (Las Condes)'!$D:$D,MATCH($B2714,'Pliegos Tarifarios (Las Condes)'!$A:$A,0))</f>
        <v>137131.67499999999</v>
      </c>
      <c r="P2714" s="19">
        <f>H2714*INDEX('Pliegos Tarifarios (Las Condes)'!$E:$E,MATCH($B2714,'Pliegos Tarifarios (Las Condes)'!$A:$A,0))</f>
        <v>45843.599577599998</v>
      </c>
      <c r="Q2714" s="19" cm="1">
        <f t="array" ref="Q2714">H2714*_xlfn.IFS(H2714&lt;=350,INDEX('Pliegos Tarifarios (Las Condes)'!$F:$F,MATCH($B2714,'Pliegos Tarifarios (Las Condes)'!$A:$A,0)),H2714&lt;=500,INDEX('Pliegos Tarifarios (Las Condes)'!$G:$G,MATCH($B2714,'Pliegos Tarifarios (Las Condes)'!$A:$A,0)),H2714&lt;=1000,INDEX('Pliegos Tarifarios (Las Condes)'!$H:$H,MATCH($B2714,'Pliegos Tarifarios (Las Condes)'!$A:$A,0)),H2714&lt;=5000,INDEX('Pliegos Tarifarios (Las Condes)'!$I:$I,MATCH($B2714,'Pliegos Tarifarios (Las Condes)'!$A:$A,0)),H2714&gt;5000,INDEX('Pliegos Tarifarios (Las Condes)'!$J:$J,MATCH($B2714,'Pliegos Tarifarios (Las Condes)'!$A:$A,0)))/1.19</f>
        <v>10562.755126386553</v>
      </c>
      <c r="R2714" s="19">
        <f>INDEX('Pliegos Tarifarios (Las Condes)'!$K:$K,MATCH($B2714,'Pliegos Tarifarios (Las Condes)'!$A:$A,0))</f>
        <v>726.16</v>
      </c>
      <c r="S2714" s="21">
        <f t="shared" si="129"/>
        <v>690708.95025638666</v>
      </c>
      <c r="T2714" s="21">
        <f t="shared" si="130"/>
        <v>131234.70054871347</v>
      </c>
      <c r="U2714" s="19">
        <v>0</v>
      </c>
      <c r="V2714" s="21">
        <f t="shared" si="131"/>
        <v>821943.6508051001</v>
      </c>
    </row>
    <row r="2715" spans="1:22" x14ac:dyDescent="0.3">
      <c r="A2715" s="3" t="s">
        <v>146</v>
      </c>
      <c r="B2715" s="3">
        <v>7</v>
      </c>
      <c r="C2715" s="4" t="s">
        <v>186</v>
      </c>
      <c r="D2715" s="3" t="s">
        <v>224</v>
      </c>
      <c r="E2715" s="3" t="s">
        <v>99</v>
      </c>
      <c r="F2715" s="4" t="s">
        <v>100</v>
      </c>
      <c r="G2715" s="3" t="s">
        <v>16</v>
      </c>
      <c r="H2715" s="5">
        <v>17524.22</v>
      </c>
      <c r="I2715" s="5">
        <v>47.5533</v>
      </c>
      <c r="J2715" s="5">
        <v>46.1008</v>
      </c>
      <c r="K2715" s="6">
        <v>0.96945532696994741</v>
      </c>
      <c r="L2715" s="5">
        <v>584.14</v>
      </c>
      <c r="M2715" s="19">
        <f>H2715*INDEX('Pliegos Tarifarios (Las Condes)'!$B:$B,MATCH($B2715,'Pliegos Tarifarios (Las Condes)'!$A:$A,0))</f>
        <v>2309043.7998600001</v>
      </c>
      <c r="N2715" s="19">
        <f>I2715*INDEX('Pliegos Tarifarios (Las Condes)'!$C:$C,MATCH($B2715,'Pliegos Tarifarios (Las Condes)'!$A:$A,0))</f>
        <v>162044.4796587</v>
      </c>
      <c r="O2715" s="19">
        <f>J2715*INDEX('Pliegos Tarifarios (Las Condes)'!$D:$D,MATCH($B2715,'Pliegos Tarifarios (Las Condes)'!$A:$A,0))</f>
        <v>667216.87840000005</v>
      </c>
      <c r="P2715" s="19">
        <f>H2715*INDEX('Pliegos Tarifarios (Las Condes)'!$E:$E,MATCH($B2715,'Pliegos Tarifarios (Las Condes)'!$A:$A,0))</f>
        <v>228235.44128</v>
      </c>
      <c r="Q2715" s="19" cm="1">
        <f t="array" ref="Q2715">H2715*_xlfn.IFS(H2715&lt;=350,INDEX('Pliegos Tarifarios (Las Condes)'!$F:$F,MATCH($B2715,'Pliegos Tarifarios (Las Condes)'!$A:$A,0)),H2715&lt;=500,INDEX('Pliegos Tarifarios (Las Condes)'!$G:$G,MATCH($B2715,'Pliegos Tarifarios (Las Condes)'!$A:$A,0)),H2715&lt;=1000,INDEX('Pliegos Tarifarios (Las Condes)'!$H:$H,MATCH($B2715,'Pliegos Tarifarios (Las Condes)'!$A:$A,0)),H2715&lt;=5000,INDEX('Pliegos Tarifarios (Las Condes)'!$I:$I,MATCH($B2715,'Pliegos Tarifarios (Las Condes)'!$A:$A,0)),H2715&gt;5000,INDEX('Pliegos Tarifarios (Las Condes)'!$J:$J,MATCH($B2715,'Pliegos Tarifarios (Las Condes)'!$A:$A,0)))/1.19</f>
        <v>57505.948823529419</v>
      </c>
      <c r="R2715" s="19">
        <f>INDEX('Pliegos Tarifarios (Las Condes)'!$K:$K,MATCH($B2715,'Pliegos Tarifarios (Las Condes)'!$A:$A,0))</f>
        <v>726.16</v>
      </c>
      <c r="S2715" s="21">
        <f t="shared" si="129"/>
        <v>3424772.7080222294</v>
      </c>
      <c r="T2715" s="21">
        <f t="shared" si="130"/>
        <v>650706.81452422356</v>
      </c>
      <c r="U2715" s="19">
        <v>0</v>
      </c>
      <c r="V2715" s="21">
        <f t="shared" si="131"/>
        <v>4075479.5225464529</v>
      </c>
    </row>
    <row r="2716" spans="1:22" x14ac:dyDescent="0.3">
      <c r="A2716" s="3" t="s">
        <v>146</v>
      </c>
      <c r="B2716" s="3">
        <v>7</v>
      </c>
      <c r="C2716" s="4" t="s">
        <v>186</v>
      </c>
      <c r="D2716" s="3" t="s">
        <v>225</v>
      </c>
      <c r="E2716" s="3" t="s">
        <v>102</v>
      </c>
      <c r="F2716" s="4" t="s">
        <v>103</v>
      </c>
      <c r="G2716" s="3" t="s">
        <v>16</v>
      </c>
      <c r="H2716" s="5">
        <v>7011.4462999999996</v>
      </c>
      <c r="I2716" s="5">
        <v>19.3935</v>
      </c>
      <c r="J2716" s="5">
        <v>19.3935</v>
      </c>
      <c r="K2716" s="6">
        <v>1</v>
      </c>
      <c r="L2716" s="5">
        <v>233.71</v>
      </c>
      <c r="M2716" s="19">
        <f>H2716*INDEX('Pliegos Tarifarios (Las Condes)'!$B:$B,MATCH($B2716,'Pliegos Tarifarios (Las Condes)'!$A:$A,0))</f>
        <v>923849.19882689998</v>
      </c>
      <c r="N2716" s="19">
        <f>I2716*INDEX('Pliegos Tarifarios (Las Condes)'!$C:$C,MATCH($B2716,'Pliegos Tarifarios (Las Condes)'!$A:$A,0))</f>
        <v>66086.046946500006</v>
      </c>
      <c r="O2716" s="19">
        <f>J2716*INDEX('Pliegos Tarifarios (Las Condes)'!$D:$D,MATCH($B2716,'Pliegos Tarifarios (Las Condes)'!$A:$A,0))</f>
        <v>280682.12549999997</v>
      </c>
      <c r="P2716" s="19">
        <f>H2716*INDEX('Pliegos Tarifarios (Las Condes)'!$E:$E,MATCH($B2716,'Pliegos Tarifarios (Las Condes)'!$A:$A,0))</f>
        <v>91317.076611199984</v>
      </c>
      <c r="Q2716" s="19" cm="1">
        <f t="array" ref="Q2716">H2716*_xlfn.IFS(H2716&lt;=350,INDEX('Pliegos Tarifarios (Las Condes)'!$F:$F,MATCH($B2716,'Pliegos Tarifarios (Las Condes)'!$A:$A,0)),H2716&lt;=500,INDEX('Pliegos Tarifarios (Las Condes)'!$G:$G,MATCH($B2716,'Pliegos Tarifarios (Las Condes)'!$A:$A,0)),H2716&lt;=1000,INDEX('Pliegos Tarifarios (Las Condes)'!$H:$H,MATCH($B2716,'Pliegos Tarifarios (Las Condes)'!$A:$A,0)),H2716&lt;=5000,INDEX('Pliegos Tarifarios (Las Condes)'!$I:$I,MATCH($B2716,'Pliegos Tarifarios (Las Condes)'!$A:$A,0)),H2716&gt;5000,INDEX('Pliegos Tarifarios (Las Condes)'!$J:$J,MATCH($B2716,'Pliegos Tarifarios (Las Condes)'!$A:$A,0)))/1.19</f>
        <v>23008.14941302521</v>
      </c>
      <c r="R2716" s="19">
        <f>INDEX('Pliegos Tarifarios (Las Condes)'!$K:$K,MATCH($B2716,'Pliegos Tarifarios (Las Condes)'!$A:$A,0))</f>
        <v>726.16</v>
      </c>
      <c r="S2716" s="21">
        <f t="shared" si="129"/>
        <v>1385668.7572976248</v>
      </c>
      <c r="T2716" s="21">
        <f t="shared" si="130"/>
        <v>263277.06388654874</v>
      </c>
      <c r="U2716" s="19">
        <v>0</v>
      </c>
      <c r="V2716" s="21">
        <f t="shared" si="131"/>
        <v>1648945.8211841737</v>
      </c>
    </row>
    <row r="2717" spans="1:22" x14ac:dyDescent="0.3">
      <c r="A2717" s="3" t="s">
        <v>146</v>
      </c>
      <c r="B2717" s="3">
        <v>7</v>
      </c>
      <c r="C2717" s="4" t="s">
        <v>186</v>
      </c>
      <c r="D2717" s="3" t="s">
        <v>226</v>
      </c>
      <c r="E2717" s="3" t="s">
        <v>105</v>
      </c>
      <c r="F2717" s="4" t="s">
        <v>106</v>
      </c>
      <c r="G2717" s="3" t="s">
        <v>30</v>
      </c>
      <c r="H2717" s="5">
        <v>2343.7204000000002</v>
      </c>
      <c r="I2717" s="5">
        <v>6.3367000000000004</v>
      </c>
      <c r="J2717" s="5">
        <v>6.2382999999999997</v>
      </c>
      <c r="K2717" s="6">
        <v>0.98447141256489956</v>
      </c>
      <c r="L2717" s="5">
        <v>78.12</v>
      </c>
      <c r="M2717" s="19">
        <f>H2717*INDEX('Pliegos Tarifarios (Las Condes)'!$B:$B,MATCH($B2717,'Pliegos Tarifarios (Las Condes)'!$A:$A,0))</f>
        <v>308815.63106520002</v>
      </c>
      <c r="N2717" s="19">
        <f>I2717*INDEX('Pliegos Tarifarios (Las Condes)'!$C:$C,MATCH($B2717,'Pliegos Tarifarios (Las Condes)'!$A:$A,0))</f>
        <v>21593.186051300003</v>
      </c>
      <c r="O2717" s="19">
        <f>J2717*INDEX('Pliegos Tarifarios (Las Condes)'!$D:$D,MATCH($B2717,'Pliegos Tarifarios (Las Condes)'!$A:$A,0))</f>
        <v>90286.915899999993</v>
      </c>
      <c r="P2717" s="19">
        <f>H2717*INDEX('Pliegos Tarifarios (Las Condes)'!$E:$E,MATCH($B2717,'Pliegos Tarifarios (Las Condes)'!$A:$A,0))</f>
        <v>30524.614489600001</v>
      </c>
      <c r="Q2717" s="19" cm="1">
        <f t="array" ref="Q2717">H2717*_xlfn.IFS(H2717&lt;=350,INDEX('Pliegos Tarifarios (Las Condes)'!$F:$F,MATCH($B2717,'Pliegos Tarifarios (Las Condes)'!$A:$A,0)),H2717&lt;=500,INDEX('Pliegos Tarifarios (Las Condes)'!$G:$G,MATCH($B2717,'Pliegos Tarifarios (Las Condes)'!$A:$A,0)),H2717&lt;=1000,INDEX('Pliegos Tarifarios (Las Condes)'!$H:$H,MATCH($B2717,'Pliegos Tarifarios (Las Condes)'!$A:$A,0)),H2717&lt;=5000,INDEX('Pliegos Tarifarios (Las Condes)'!$I:$I,MATCH($B2717,'Pliegos Tarifarios (Las Condes)'!$A:$A,0)),H2717&gt;5000,INDEX('Pliegos Tarifarios (Las Condes)'!$J:$J,MATCH($B2717,'Pliegos Tarifarios (Las Condes)'!$A:$A,0)))/1.19</f>
        <v>7033.1307129411771</v>
      </c>
      <c r="R2717" s="19">
        <f>INDEX('Pliegos Tarifarios (Las Condes)'!$K:$K,MATCH($B2717,'Pliegos Tarifarios (Las Condes)'!$A:$A,0))</f>
        <v>726.16</v>
      </c>
      <c r="S2717" s="21">
        <f t="shared" si="129"/>
        <v>458979.63821904117</v>
      </c>
      <c r="T2717" s="21">
        <f t="shared" si="130"/>
        <v>87206.131261617818</v>
      </c>
      <c r="U2717" s="19">
        <v>0</v>
      </c>
      <c r="V2717" s="21">
        <f t="shared" si="131"/>
        <v>546185.76948065893</v>
      </c>
    </row>
    <row r="2718" spans="1:22" x14ac:dyDescent="0.3">
      <c r="A2718" s="3" t="s">
        <v>146</v>
      </c>
      <c r="B2718" s="3">
        <v>7</v>
      </c>
      <c r="C2718" s="4" t="s">
        <v>186</v>
      </c>
      <c r="D2718" s="3" t="s">
        <v>227</v>
      </c>
      <c r="E2718" s="3" t="s">
        <v>105</v>
      </c>
      <c r="F2718" s="4" t="s">
        <v>108</v>
      </c>
      <c r="G2718" s="3" t="s">
        <v>30</v>
      </c>
      <c r="H2718" s="5">
        <v>2341.3395</v>
      </c>
      <c r="I2718" s="5">
        <v>6.4120999999999997</v>
      </c>
      <c r="J2718" s="5">
        <v>6.4120999999999997</v>
      </c>
      <c r="K2718" s="6">
        <v>1</v>
      </c>
      <c r="L2718" s="5">
        <v>78.040000000000006</v>
      </c>
      <c r="M2718" s="19">
        <f>H2718*INDEX('Pliegos Tarifarios (Las Condes)'!$B:$B,MATCH($B2718,'Pliegos Tarifarios (Las Condes)'!$A:$A,0))</f>
        <v>308501.91653849999</v>
      </c>
      <c r="N2718" s="19">
        <f>I2718*INDEX('Pliegos Tarifarios (Las Condes)'!$C:$C,MATCH($B2718,'Pliegos Tarifarios (Las Condes)'!$A:$A,0))</f>
        <v>21850.122031899999</v>
      </c>
      <c r="O2718" s="19">
        <f>J2718*INDEX('Pliegos Tarifarios (Las Condes)'!$D:$D,MATCH($B2718,'Pliegos Tarifarios (Las Condes)'!$A:$A,0))</f>
        <v>92802.323299999989</v>
      </c>
      <c r="P2718" s="19">
        <f>H2718*INDEX('Pliegos Tarifarios (Las Condes)'!$E:$E,MATCH($B2718,'Pliegos Tarifarios (Las Condes)'!$A:$A,0))</f>
        <v>30493.605647999997</v>
      </c>
      <c r="Q2718" s="19" cm="1">
        <f t="array" ref="Q2718">H2718*_xlfn.IFS(H2718&lt;=350,INDEX('Pliegos Tarifarios (Las Condes)'!$F:$F,MATCH($B2718,'Pliegos Tarifarios (Las Condes)'!$A:$A,0)),H2718&lt;=500,INDEX('Pliegos Tarifarios (Las Condes)'!$G:$G,MATCH($B2718,'Pliegos Tarifarios (Las Condes)'!$A:$A,0)),H2718&lt;=1000,INDEX('Pliegos Tarifarios (Las Condes)'!$H:$H,MATCH($B2718,'Pliegos Tarifarios (Las Condes)'!$A:$A,0)),H2718&lt;=5000,INDEX('Pliegos Tarifarios (Las Condes)'!$I:$I,MATCH($B2718,'Pliegos Tarifarios (Las Condes)'!$A:$A,0)),H2718&gt;5000,INDEX('Pliegos Tarifarios (Las Condes)'!$J:$J,MATCH($B2718,'Pliegos Tarifarios (Las Condes)'!$A:$A,0)))/1.19</f>
        <v>7025.9860121848733</v>
      </c>
      <c r="R2718" s="19">
        <f>INDEX('Pliegos Tarifarios (Las Condes)'!$K:$K,MATCH($B2718,'Pliegos Tarifarios (Las Condes)'!$A:$A,0))</f>
        <v>726.16</v>
      </c>
      <c r="S2718" s="21">
        <f t="shared" si="129"/>
        <v>461400.11353058479</v>
      </c>
      <c r="T2718" s="21">
        <f t="shared" si="130"/>
        <v>87666.021570811106</v>
      </c>
      <c r="U2718" s="19">
        <v>0</v>
      </c>
      <c r="V2718" s="21">
        <f t="shared" si="131"/>
        <v>549066.13510139589</v>
      </c>
    </row>
    <row r="2719" spans="1:22" x14ac:dyDescent="0.3">
      <c r="A2719" s="3" t="s">
        <v>146</v>
      </c>
      <c r="B2719" s="3">
        <v>7</v>
      </c>
      <c r="C2719" s="4" t="s">
        <v>186</v>
      </c>
      <c r="D2719" s="3" t="s">
        <v>228</v>
      </c>
      <c r="E2719" s="3" t="s">
        <v>110</v>
      </c>
      <c r="F2719" s="4" t="s">
        <v>111</v>
      </c>
      <c r="G2719" s="3" t="s">
        <v>30</v>
      </c>
      <c r="H2719" s="5">
        <v>1169.4295</v>
      </c>
      <c r="I2719" s="5">
        <v>3.2039</v>
      </c>
      <c r="J2719" s="5">
        <v>3.0802</v>
      </c>
      <c r="K2719" s="6">
        <v>0.96139080495645934</v>
      </c>
      <c r="L2719" s="5">
        <v>38.979999999999997</v>
      </c>
      <c r="M2719" s="19">
        <f>H2719*INDEX('Pliegos Tarifarios (Las Condes)'!$B:$B,MATCH($B2719,'Pliegos Tarifarios (Las Condes)'!$A:$A,0))</f>
        <v>154087.53920850001</v>
      </c>
      <c r="N2719" s="19">
        <f>I2719*INDEX('Pliegos Tarifarios (Las Condes)'!$C:$C,MATCH($B2719,'Pliegos Tarifarios (Las Condes)'!$A:$A,0))</f>
        <v>10917.7345921</v>
      </c>
      <c r="O2719" s="19">
        <f>J2719*INDEX('Pliegos Tarifarios (Las Condes)'!$D:$D,MATCH($B2719,'Pliegos Tarifarios (Las Condes)'!$A:$A,0))</f>
        <v>44579.734600000003</v>
      </c>
      <c r="P2719" s="19">
        <f>H2719*INDEX('Pliegos Tarifarios (Las Condes)'!$E:$E,MATCH($B2719,'Pliegos Tarifarios (Las Condes)'!$A:$A,0))</f>
        <v>15230.649807999998</v>
      </c>
      <c r="Q2719" s="19" cm="1">
        <f t="array" ref="Q2719">H2719*_xlfn.IFS(H2719&lt;=350,INDEX('Pliegos Tarifarios (Las Condes)'!$F:$F,MATCH($B2719,'Pliegos Tarifarios (Las Condes)'!$A:$A,0)),H2719&lt;=500,INDEX('Pliegos Tarifarios (Las Condes)'!$G:$G,MATCH($B2719,'Pliegos Tarifarios (Las Condes)'!$A:$A,0)),H2719&lt;=1000,INDEX('Pliegos Tarifarios (Las Condes)'!$H:$H,MATCH($B2719,'Pliegos Tarifarios (Las Condes)'!$A:$A,0)),H2719&lt;=5000,INDEX('Pliegos Tarifarios (Las Condes)'!$I:$I,MATCH($B2719,'Pliegos Tarifarios (Las Condes)'!$A:$A,0)),H2719&gt;5000,INDEX('Pliegos Tarifarios (Las Condes)'!$J:$J,MATCH($B2719,'Pliegos Tarifarios (Las Condes)'!$A:$A,0)))/1.19</f>
        <v>3509.2712138655456</v>
      </c>
      <c r="R2719" s="19">
        <f>INDEX('Pliegos Tarifarios (Las Condes)'!$K:$K,MATCH($B2719,'Pliegos Tarifarios (Las Condes)'!$A:$A,0))</f>
        <v>726.16</v>
      </c>
      <c r="S2719" s="21">
        <f t="shared" si="129"/>
        <v>229051.08942246553</v>
      </c>
      <c r="T2719" s="21">
        <f t="shared" si="130"/>
        <v>43519.706990268453</v>
      </c>
      <c r="U2719" s="19">
        <v>0</v>
      </c>
      <c r="V2719" s="21">
        <f t="shared" si="131"/>
        <v>272570.79641273397</v>
      </c>
    </row>
    <row r="2720" spans="1:22" x14ac:dyDescent="0.3">
      <c r="A2720" s="3" t="s">
        <v>146</v>
      </c>
      <c r="B2720" s="3">
        <v>7</v>
      </c>
      <c r="C2720" s="4" t="s">
        <v>186</v>
      </c>
      <c r="D2720" s="3" t="s">
        <v>229</v>
      </c>
      <c r="E2720" s="3" t="s">
        <v>113</v>
      </c>
      <c r="F2720" s="4" t="s">
        <v>114</v>
      </c>
      <c r="G2720" s="3" t="s">
        <v>30</v>
      </c>
      <c r="H2720" s="5">
        <v>1749.8581999999999</v>
      </c>
      <c r="I2720" s="5">
        <v>4.8014000000000001</v>
      </c>
      <c r="J2720" s="5">
        <v>4.8014000000000001</v>
      </c>
      <c r="K2720" s="6">
        <v>1</v>
      </c>
      <c r="L2720" s="5">
        <v>58.33</v>
      </c>
      <c r="M2720" s="19">
        <f>H2720*INDEX('Pliegos Tarifarios (Las Condes)'!$B:$B,MATCH($B2720,'Pliegos Tarifarios (Las Condes)'!$A:$A,0))</f>
        <v>230566.56600659998</v>
      </c>
      <c r="N2720" s="19">
        <f>I2720*INDEX('Pliegos Tarifarios (Las Condes)'!$C:$C,MATCH($B2720,'Pliegos Tarifarios (Las Condes)'!$A:$A,0))</f>
        <v>16361.437894600002</v>
      </c>
      <c r="O2720" s="19">
        <f>J2720*INDEX('Pliegos Tarifarios (Las Condes)'!$D:$D,MATCH($B2720,'Pliegos Tarifarios (Las Condes)'!$A:$A,0))</f>
        <v>69490.662200000006</v>
      </c>
      <c r="P2720" s="19">
        <f>H2720*INDEX('Pliegos Tarifarios (Las Condes)'!$E:$E,MATCH($B2720,'Pliegos Tarifarios (Las Condes)'!$A:$A,0))</f>
        <v>22790.153196799998</v>
      </c>
      <c r="Q2720" s="19" cm="1">
        <f t="array" ref="Q2720">H2720*_xlfn.IFS(H2720&lt;=350,INDEX('Pliegos Tarifarios (Las Condes)'!$F:$F,MATCH($B2720,'Pliegos Tarifarios (Las Condes)'!$A:$A,0)),H2720&lt;=500,INDEX('Pliegos Tarifarios (Las Condes)'!$G:$G,MATCH($B2720,'Pliegos Tarifarios (Las Condes)'!$A:$A,0)),H2720&lt;=1000,INDEX('Pliegos Tarifarios (Las Condes)'!$H:$H,MATCH($B2720,'Pliegos Tarifarios (Las Condes)'!$A:$A,0)),H2720&lt;=5000,INDEX('Pliegos Tarifarios (Las Condes)'!$I:$I,MATCH($B2720,'Pliegos Tarifarios (Las Condes)'!$A:$A,0)),H2720&gt;5000,INDEX('Pliegos Tarifarios (Las Condes)'!$J:$J,MATCH($B2720,'Pliegos Tarifarios (Las Condes)'!$A:$A,0)))/1.19</f>
        <v>5251.0450690756297</v>
      </c>
      <c r="R2720" s="19">
        <f>INDEX('Pliegos Tarifarios (Las Condes)'!$K:$K,MATCH($B2720,'Pliegos Tarifarios (Las Condes)'!$A:$A,0))</f>
        <v>726.16</v>
      </c>
      <c r="S2720" s="21">
        <f t="shared" si="129"/>
        <v>345186.02436707559</v>
      </c>
      <c r="T2720" s="21">
        <f t="shared" si="130"/>
        <v>65585.344629744359</v>
      </c>
      <c r="U2720" s="19">
        <v>0</v>
      </c>
      <c r="V2720" s="21">
        <f t="shared" si="131"/>
        <v>410771.36899681995</v>
      </c>
    </row>
    <row r="2721" spans="1:22" x14ac:dyDescent="0.3">
      <c r="A2721" s="3" t="s">
        <v>146</v>
      </c>
      <c r="B2721" s="3">
        <v>7</v>
      </c>
      <c r="C2721" s="4" t="s">
        <v>186</v>
      </c>
      <c r="D2721" s="3" t="s">
        <v>230</v>
      </c>
      <c r="E2721" s="3" t="s">
        <v>116</v>
      </c>
      <c r="F2721" s="4" t="s">
        <v>117</v>
      </c>
      <c r="G2721" s="3" t="s">
        <v>30</v>
      </c>
      <c r="H2721" s="5">
        <v>292.54349999999999</v>
      </c>
      <c r="I2721" s="5">
        <v>0.80159999999999998</v>
      </c>
      <c r="J2721" s="5">
        <v>0.79310000000000003</v>
      </c>
      <c r="K2721" s="6">
        <v>0.98939620758483038</v>
      </c>
      <c r="L2721" s="5">
        <v>9.75</v>
      </c>
      <c r="M2721" s="19">
        <f>H2721*INDEX('Pliegos Tarifarios (Las Condes)'!$B:$B,MATCH($B2721,'Pliegos Tarifarios (Las Condes)'!$A:$A,0))</f>
        <v>38546.409190500002</v>
      </c>
      <c r="N2721" s="19">
        <f>I2721*INDEX('Pliegos Tarifarios (Las Condes)'!$C:$C,MATCH($B2721,'Pliegos Tarifarios (Las Condes)'!$A:$A,0))</f>
        <v>2731.5634224</v>
      </c>
      <c r="O2721" s="19">
        <f>J2721*INDEX('Pliegos Tarifarios (Las Condes)'!$D:$D,MATCH($B2721,'Pliegos Tarifarios (Las Condes)'!$A:$A,0))</f>
        <v>11478.5363</v>
      </c>
      <c r="P2721" s="19">
        <f>H2721*INDEX('Pliegos Tarifarios (Las Condes)'!$E:$E,MATCH($B2721,'Pliegos Tarifarios (Las Condes)'!$A:$A,0))</f>
        <v>3810.0865439999998</v>
      </c>
      <c r="Q2721" s="19" cm="1">
        <f t="array" ref="Q2721">H2721*_xlfn.IFS(H2721&lt;=350,INDEX('Pliegos Tarifarios (Las Condes)'!$F:$F,MATCH($B2721,'Pliegos Tarifarios (Las Condes)'!$A:$A,0)),H2721&lt;=500,INDEX('Pliegos Tarifarios (Las Condes)'!$G:$G,MATCH($B2721,'Pliegos Tarifarios (Las Condes)'!$A:$A,0)),H2721&lt;=1000,INDEX('Pliegos Tarifarios (Las Condes)'!$H:$H,MATCH($B2721,'Pliegos Tarifarios (Las Condes)'!$A:$A,0)),H2721&lt;=5000,INDEX('Pliegos Tarifarios (Las Condes)'!$I:$I,MATCH($B2721,'Pliegos Tarifarios (Las Condes)'!$A:$A,0)),H2721&gt;5000,INDEX('Pliegos Tarifarios (Las Condes)'!$J:$J,MATCH($B2721,'Pliegos Tarifarios (Las Condes)'!$A:$A,0)))/1.19</f>
        <v>192.7345411764706</v>
      </c>
      <c r="R2721" s="19">
        <f>INDEX('Pliegos Tarifarios (Las Condes)'!$K:$K,MATCH($B2721,'Pliegos Tarifarios (Las Condes)'!$A:$A,0))</f>
        <v>726.16</v>
      </c>
      <c r="S2721" s="21">
        <f t="shared" si="129"/>
        <v>57485.489998076475</v>
      </c>
      <c r="T2721" s="21">
        <f t="shared" si="130"/>
        <v>10922.24309963453</v>
      </c>
      <c r="U2721" s="19">
        <v>0</v>
      </c>
      <c r="V2721" s="21">
        <f t="shared" si="131"/>
        <v>68407.73309771101</v>
      </c>
    </row>
    <row r="2722" spans="1:22" x14ac:dyDescent="0.3">
      <c r="A2722" s="3" t="s">
        <v>146</v>
      </c>
      <c r="B2722" s="3">
        <v>7</v>
      </c>
      <c r="C2722" s="4" t="s">
        <v>186</v>
      </c>
      <c r="D2722" s="3" t="s">
        <v>231</v>
      </c>
      <c r="E2722" s="3" t="s">
        <v>116</v>
      </c>
      <c r="F2722" s="4" t="s">
        <v>119</v>
      </c>
      <c r="G2722" s="3" t="s">
        <v>30</v>
      </c>
      <c r="H2722" s="5">
        <v>292.76900000000001</v>
      </c>
      <c r="I2722" s="5">
        <v>0.79220000000000002</v>
      </c>
      <c r="J2722" s="5">
        <v>0.79220000000000002</v>
      </c>
      <c r="K2722" s="6">
        <v>1</v>
      </c>
      <c r="L2722" s="5">
        <v>9.76</v>
      </c>
      <c r="M2722" s="19">
        <f>H2722*INDEX('Pliegos Tarifarios (Las Condes)'!$B:$B,MATCH($B2722,'Pliegos Tarifarios (Las Condes)'!$A:$A,0))</f>
        <v>38576.121747000005</v>
      </c>
      <c r="N2722" s="19">
        <f>I2722*INDEX('Pliegos Tarifarios (Las Condes)'!$C:$C,MATCH($B2722,'Pliegos Tarifarios (Las Condes)'!$A:$A,0))</f>
        <v>2699.5316158000001</v>
      </c>
      <c r="O2722" s="19">
        <f>J2722*INDEX('Pliegos Tarifarios (Las Condes)'!$D:$D,MATCH($B2722,'Pliegos Tarifarios (Las Condes)'!$A:$A,0))</f>
        <v>11465.5106</v>
      </c>
      <c r="P2722" s="19">
        <f>H2722*INDEX('Pliegos Tarifarios (Las Condes)'!$E:$E,MATCH($B2722,'Pliegos Tarifarios (Las Condes)'!$A:$A,0))</f>
        <v>3813.0234559999999</v>
      </c>
      <c r="Q2722" s="19" cm="1">
        <f t="array" ref="Q2722">H2722*_xlfn.IFS(H2722&lt;=350,INDEX('Pliegos Tarifarios (Las Condes)'!$F:$F,MATCH($B2722,'Pliegos Tarifarios (Las Condes)'!$A:$A,0)),H2722&lt;=500,INDEX('Pliegos Tarifarios (Las Condes)'!$G:$G,MATCH($B2722,'Pliegos Tarifarios (Las Condes)'!$A:$A,0)),H2722&lt;=1000,INDEX('Pliegos Tarifarios (Las Condes)'!$H:$H,MATCH($B2722,'Pliegos Tarifarios (Las Condes)'!$A:$A,0)),H2722&lt;=5000,INDEX('Pliegos Tarifarios (Las Condes)'!$I:$I,MATCH($B2722,'Pliegos Tarifarios (Las Condes)'!$A:$A,0)),H2722&gt;5000,INDEX('Pliegos Tarifarios (Las Condes)'!$J:$J,MATCH($B2722,'Pliegos Tarifarios (Las Condes)'!$A:$A,0)))/1.19</f>
        <v>192.88310588235296</v>
      </c>
      <c r="R2722" s="19">
        <f>INDEX('Pliegos Tarifarios (Las Condes)'!$K:$K,MATCH($B2722,'Pliegos Tarifarios (Las Condes)'!$A:$A,0))</f>
        <v>726.16</v>
      </c>
      <c r="S2722" s="21">
        <f t="shared" si="129"/>
        <v>57473.230524682367</v>
      </c>
      <c r="T2722" s="21">
        <f t="shared" si="130"/>
        <v>10919.91379968965</v>
      </c>
      <c r="U2722" s="19">
        <v>0</v>
      </c>
      <c r="V2722" s="21">
        <f t="shared" si="131"/>
        <v>68393.144324372013</v>
      </c>
    </row>
    <row r="2723" spans="1:22" x14ac:dyDescent="0.3">
      <c r="A2723" s="3" t="s">
        <v>146</v>
      </c>
      <c r="B2723" s="3">
        <v>7</v>
      </c>
      <c r="C2723" s="4" t="s">
        <v>186</v>
      </c>
      <c r="D2723" s="3" t="s">
        <v>232</v>
      </c>
      <c r="E2723" s="3" t="s">
        <v>121</v>
      </c>
      <c r="F2723" s="4" t="s">
        <v>122</v>
      </c>
      <c r="G2723" s="3" t="s">
        <v>30</v>
      </c>
      <c r="H2723" s="5">
        <v>291.99759999999998</v>
      </c>
      <c r="I2723" s="5">
        <v>0.80679999999999996</v>
      </c>
      <c r="J2723" s="5">
        <v>0.78039999999999998</v>
      </c>
      <c r="K2723" s="6">
        <v>0.96727813584531486</v>
      </c>
      <c r="L2723" s="5">
        <v>9.73</v>
      </c>
      <c r="M2723" s="19">
        <f>H2723*INDEX('Pliegos Tarifarios (Las Condes)'!$B:$B,MATCH($B2723,'Pliegos Tarifarios (Las Condes)'!$A:$A,0))</f>
        <v>38474.479768799996</v>
      </c>
      <c r="N2723" s="19">
        <f>I2723*INDEX('Pliegos Tarifarios (Las Condes)'!$C:$C,MATCH($B2723,'Pliegos Tarifarios (Las Condes)'!$A:$A,0))</f>
        <v>2749.2831452</v>
      </c>
      <c r="O2723" s="19">
        <f>J2723*INDEX('Pliegos Tarifarios (Las Condes)'!$D:$D,MATCH($B2723,'Pliegos Tarifarios (Las Condes)'!$A:$A,0))</f>
        <v>11294.7292</v>
      </c>
      <c r="P2723" s="19">
        <f>H2723*INDEX('Pliegos Tarifarios (Las Condes)'!$E:$E,MATCH($B2723,'Pliegos Tarifarios (Las Condes)'!$A:$A,0))</f>
        <v>3802.9767423999992</v>
      </c>
      <c r="Q2723" s="19" cm="1">
        <f t="array" ref="Q2723">H2723*_xlfn.IFS(H2723&lt;=350,INDEX('Pliegos Tarifarios (Las Condes)'!$F:$F,MATCH($B2723,'Pliegos Tarifarios (Las Condes)'!$A:$A,0)),H2723&lt;=500,INDEX('Pliegos Tarifarios (Las Condes)'!$G:$G,MATCH($B2723,'Pliegos Tarifarios (Las Condes)'!$A:$A,0)),H2723&lt;=1000,INDEX('Pliegos Tarifarios (Las Condes)'!$H:$H,MATCH($B2723,'Pliegos Tarifarios (Las Condes)'!$A:$A,0)),H2723&lt;=5000,INDEX('Pliegos Tarifarios (Las Condes)'!$I:$I,MATCH($B2723,'Pliegos Tarifarios (Las Condes)'!$A:$A,0)),H2723&gt;5000,INDEX('Pliegos Tarifarios (Las Condes)'!$J:$J,MATCH($B2723,'Pliegos Tarifarios (Las Condes)'!$A:$A,0)))/1.19</f>
        <v>192.37488941176468</v>
      </c>
      <c r="R2723" s="19">
        <f>INDEX('Pliegos Tarifarios (Las Condes)'!$K:$K,MATCH($B2723,'Pliegos Tarifarios (Las Condes)'!$A:$A,0))</f>
        <v>726.16</v>
      </c>
      <c r="S2723" s="21">
        <f t="shared" si="129"/>
        <v>57240.003745811773</v>
      </c>
      <c r="T2723" s="21">
        <f t="shared" si="130"/>
        <v>10875.600711704237</v>
      </c>
      <c r="U2723" s="19">
        <v>0</v>
      </c>
      <c r="V2723" s="21">
        <f t="shared" si="131"/>
        <v>68115.604457516005</v>
      </c>
    </row>
    <row r="2724" spans="1:22" x14ac:dyDescent="0.3">
      <c r="A2724" s="3" t="s">
        <v>146</v>
      </c>
      <c r="B2724" s="3">
        <v>7</v>
      </c>
      <c r="C2724" s="4" t="s">
        <v>186</v>
      </c>
      <c r="D2724" s="3" t="s">
        <v>233</v>
      </c>
      <c r="E2724" s="3" t="s">
        <v>121</v>
      </c>
      <c r="F2724" s="4" t="s">
        <v>124</v>
      </c>
      <c r="G2724" s="3" t="s">
        <v>30</v>
      </c>
      <c r="H2724" s="5">
        <v>292.42489999999998</v>
      </c>
      <c r="I2724" s="5">
        <v>0.79269999999999996</v>
      </c>
      <c r="J2724" s="5">
        <v>0.78310000000000002</v>
      </c>
      <c r="K2724" s="6">
        <v>0.98788949161094997</v>
      </c>
      <c r="L2724" s="5">
        <v>9.75</v>
      </c>
      <c r="M2724" s="19">
        <f>H2724*INDEX('Pliegos Tarifarios (Las Condes)'!$B:$B,MATCH($B2724,'Pliegos Tarifarios (Las Condes)'!$A:$A,0))</f>
        <v>38530.782098700001</v>
      </c>
      <c r="N2724" s="19">
        <f>I2724*INDEX('Pliegos Tarifarios (Las Condes)'!$C:$C,MATCH($B2724,'Pliegos Tarifarios (Las Condes)'!$A:$A,0))</f>
        <v>2701.2354353000001</v>
      </c>
      <c r="O2724" s="19">
        <f>J2724*INDEX('Pliegos Tarifarios (Las Condes)'!$D:$D,MATCH($B2724,'Pliegos Tarifarios (Las Condes)'!$A:$A,0))</f>
        <v>11333.8063</v>
      </c>
      <c r="P2724" s="19">
        <f>H2724*INDEX('Pliegos Tarifarios (Las Condes)'!$E:$E,MATCH($B2724,'Pliegos Tarifarios (Las Condes)'!$A:$A,0))</f>
        <v>3808.5418975999996</v>
      </c>
      <c r="Q2724" s="19" cm="1">
        <f t="array" ref="Q2724">H2724*_xlfn.IFS(H2724&lt;=350,INDEX('Pliegos Tarifarios (Las Condes)'!$F:$F,MATCH($B2724,'Pliegos Tarifarios (Las Condes)'!$A:$A,0)),H2724&lt;=500,INDEX('Pliegos Tarifarios (Las Condes)'!$G:$G,MATCH($B2724,'Pliegos Tarifarios (Las Condes)'!$A:$A,0)),H2724&lt;=1000,INDEX('Pliegos Tarifarios (Las Condes)'!$H:$H,MATCH($B2724,'Pliegos Tarifarios (Las Condes)'!$A:$A,0)),H2724&lt;=5000,INDEX('Pliegos Tarifarios (Las Condes)'!$I:$I,MATCH($B2724,'Pliegos Tarifarios (Las Condes)'!$A:$A,0)),H2724&gt;5000,INDEX('Pliegos Tarifarios (Las Condes)'!$J:$J,MATCH($B2724,'Pliegos Tarifarios (Las Condes)'!$A:$A,0)))/1.19</f>
        <v>192.65640470588235</v>
      </c>
      <c r="R2724" s="19">
        <f>INDEX('Pliegos Tarifarios (Las Condes)'!$K:$K,MATCH($B2724,'Pliegos Tarifarios (Las Condes)'!$A:$A,0))</f>
        <v>726.16</v>
      </c>
      <c r="S2724" s="21">
        <f t="shared" si="129"/>
        <v>57293.182136305884</v>
      </c>
      <c r="T2724" s="21">
        <f t="shared" si="130"/>
        <v>10885.704605898118</v>
      </c>
      <c r="U2724" s="19">
        <v>0</v>
      </c>
      <c r="V2724" s="21">
        <f t="shared" si="131"/>
        <v>68178.886742204006</v>
      </c>
    </row>
    <row r="2725" spans="1:22" x14ac:dyDescent="0.3">
      <c r="A2725" s="3" t="s">
        <v>146</v>
      </c>
      <c r="B2725" s="3">
        <v>7</v>
      </c>
      <c r="C2725" s="4" t="s">
        <v>186</v>
      </c>
      <c r="D2725" s="3" t="s">
        <v>234</v>
      </c>
      <c r="E2725" s="3" t="s">
        <v>121</v>
      </c>
      <c r="F2725" s="4" t="s">
        <v>126</v>
      </c>
      <c r="G2725" s="3" t="s">
        <v>30</v>
      </c>
      <c r="H2725" s="5">
        <v>292.43729999999999</v>
      </c>
      <c r="I2725" s="5">
        <v>0.78879999999999995</v>
      </c>
      <c r="J2725" s="5">
        <v>0.78879999999999995</v>
      </c>
      <c r="K2725" s="6">
        <v>1</v>
      </c>
      <c r="L2725" s="5">
        <v>9.75</v>
      </c>
      <c r="M2725" s="19">
        <f>H2725*INDEX('Pliegos Tarifarios (Las Condes)'!$B:$B,MATCH($B2725,'Pliegos Tarifarios (Las Condes)'!$A:$A,0))</f>
        <v>38532.415959899998</v>
      </c>
      <c r="N2725" s="19">
        <f>I2725*INDEX('Pliegos Tarifarios (Las Condes)'!$C:$C,MATCH($B2725,'Pliegos Tarifarios (Las Condes)'!$A:$A,0))</f>
        <v>2687.9456431999997</v>
      </c>
      <c r="O2725" s="19">
        <f>J2725*INDEX('Pliegos Tarifarios (Las Condes)'!$D:$D,MATCH($B2725,'Pliegos Tarifarios (Las Condes)'!$A:$A,0))</f>
        <v>11416.302399999999</v>
      </c>
      <c r="P2725" s="19">
        <f>H2725*INDEX('Pliegos Tarifarios (Las Condes)'!$E:$E,MATCH($B2725,'Pliegos Tarifarios (Las Condes)'!$A:$A,0))</f>
        <v>3808.7033951999997</v>
      </c>
      <c r="Q2725" s="19" cm="1">
        <f t="array" ref="Q2725">H2725*_xlfn.IFS(H2725&lt;=350,INDEX('Pliegos Tarifarios (Las Condes)'!$F:$F,MATCH($B2725,'Pliegos Tarifarios (Las Condes)'!$A:$A,0)),H2725&lt;=500,INDEX('Pliegos Tarifarios (Las Condes)'!$G:$G,MATCH($B2725,'Pliegos Tarifarios (Las Condes)'!$A:$A,0)),H2725&lt;=1000,INDEX('Pliegos Tarifarios (Las Condes)'!$H:$H,MATCH($B2725,'Pliegos Tarifarios (Las Condes)'!$A:$A,0)),H2725&lt;=5000,INDEX('Pliegos Tarifarios (Las Condes)'!$I:$I,MATCH($B2725,'Pliegos Tarifarios (Las Condes)'!$A:$A,0)),H2725&gt;5000,INDEX('Pliegos Tarifarios (Las Condes)'!$J:$J,MATCH($B2725,'Pliegos Tarifarios (Las Condes)'!$A:$A,0)))/1.19</f>
        <v>192.66457411764708</v>
      </c>
      <c r="R2725" s="19">
        <f>INDEX('Pliegos Tarifarios (Las Condes)'!$K:$K,MATCH($B2725,'Pliegos Tarifarios (Las Condes)'!$A:$A,0))</f>
        <v>726.16</v>
      </c>
      <c r="S2725" s="21">
        <f t="shared" si="129"/>
        <v>57364.191972417648</v>
      </c>
      <c r="T2725" s="21">
        <f t="shared" si="130"/>
        <v>10899.196474759354</v>
      </c>
      <c r="U2725" s="19">
        <v>0</v>
      </c>
      <c r="V2725" s="21">
        <f t="shared" si="131"/>
        <v>68263.388447177</v>
      </c>
    </row>
    <row r="2726" spans="1:22" x14ac:dyDescent="0.3">
      <c r="A2726" s="3" t="s">
        <v>146</v>
      </c>
      <c r="B2726" s="3">
        <v>7</v>
      </c>
      <c r="C2726" s="4" t="s">
        <v>186</v>
      </c>
      <c r="D2726" s="3" t="s">
        <v>235</v>
      </c>
      <c r="E2726" s="3" t="s">
        <v>121</v>
      </c>
      <c r="F2726" s="4" t="s">
        <v>128</v>
      </c>
      <c r="G2726" s="3" t="s">
        <v>30</v>
      </c>
      <c r="H2726" s="5">
        <v>292.59930000000003</v>
      </c>
      <c r="I2726" s="5">
        <v>0.80710000000000004</v>
      </c>
      <c r="J2726" s="5">
        <v>0.77690000000000003</v>
      </c>
      <c r="K2726" s="6">
        <v>0.96258208400446044</v>
      </c>
      <c r="L2726" s="5">
        <v>9.75</v>
      </c>
      <c r="M2726" s="19">
        <f>H2726*INDEX('Pliegos Tarifarios (Las Condes)'!$B:$B,MATCH($B2726,'Pliegos Tarifarios (Las Condes)'!$A:$A,0))</f>
        <v>38553.761565900008</v>
      </c>
      <c r="N2726" s="19">
        <f>I2726*INDEX('Pliegos Tarifarios (Las Condes)'!$C:$C,MATCH($B2726,'Pliegos Tarifarios (Las Condes)'!$A:$A,0))</f>
        <v>2750.3054369000001</v>
      </c>
      <c r="O2726" s="19">
        <f>J2726*INDEX('Pliegos Tarifarios (Las Condes)'!$D:$D,MATCH($B2726,'Pliegos Tarifarios (Las Condes)'!$A:$A,0))</f>
        <v>11244.073700000001</v>
      </c>
      <c r="P2726" s="19">
        <f>H2726*INDEX('Pliegos Tarifarios (Las Condes)'!$E:$E,MATCH($B2726,'Pliegos Tarifarios (Las Condes)'!$A:$A,0))</f>
        <v>3810.8132832000001</v>
      </c>
      <c r="Q2726" s="19" cm="1">
        <f t="array" ref="Q2726">H2726*_xlfn.IFS(H2726&lt;=350,INDEX('Pliegos Tarifarios (Las Condes)'!$F:$F,MATCH($B2726,'Pliegos Tarifarios (Las Condes)'!$A:$A,0)),H2726&lt;=500,INDEX('Pliegos Tarifarios (Las Condes)'!$G:$G,MATCH($B2726,'Pliegos Tarifarios (Las Condes)'!$A:$A,0)),H2726&lt;=1000,INDEX('Pliegos Tarifarios (Las Condes)'!$H:$H,MATCH($B2726,'Pliegos Tarifarios (Las Condes)'!$A:$A,0)),H2726&lt;=5000,INDEX('Pliegos Tarifarios (Las Condes)'!$I:$I,MATCH($B2726,'Pliegos Tarifarios (Las Condes)'!$A:$A,0)),H2726&gt;5000,INDEX('Pliegos Tarifarios (Las Condes)'!$J:$J,MATCH($B2726,'Pliegos Tarifarios (Las Condes)'!$A:$A,0)))/1.19</f>
        <v>192.7713035294118</v>
      </c>
      <c r="R2726" s="19">
        <f>INDEX('Pliegos Tarifarios (Las Condes)'!$K:$K,MATCH($B2726,'Pliegos Tarifarios (Las Condes)'!$A:$A,0))</f>
        <v>726.16</v>
      </c>
      <c r="S2726" s="21">
        <f t="shared" si="129"/>
        <v>57277.885289529426</v>
      </c>
      <c r="T2726" s="21">
        <f t="shared" si="130"/>
        <v>10882.798205010591</v>
      </c>
      <c r="U2726" s="19">
        <v>0</v>
      </c>
      <c r="V2726" s="21">
        <f t="shared" si="131"/>
        <v>68160.683494540019</v>
      </c>
    </row>
    <row r="2727" spans="1:22" x14ac:dyDescent="0.3">
      <c r="A2727" s="3" t="s">
        <v>146</v>
      </c>
      <c r="B2727" s="3">
        <v>7</v>
      </c>
      <c r="C2727" s="4" t="s">
        <v>186</v>
      </c>
      <c r="D2727" s="3" t="s">
        <v>236</v>
      </c>
      <c r="E2727" s="3" t="s">
        <v>121</v>
      </c>
      <c r="F2727" s="4" t="s">
        <v>130</v>
      </c>
      <c r="G2727" s="3" t="s">
        <v>30</v>
      </c>
      <c r="H2727" s="5">
        <v>292.3913</v>
      </c>
      <c r="I2727" s="5">
        <v>0.81140000000000001</v>
      </c>
      <c r="J2727" s="5">
        <v>0.77049999999999996</v>
      </c>
      <c r="K2727" s="6">
        <v>0.9495932955385753</v>
      </c>
      <c r="L2727" s="5">
        <v>9.75</v>
      </c>
      <c r="M2727" s="19">
        <f>H2727*INDEX('Pliegos Tarifarios (Las Condes)'!$B:$B,MATCH($B2727,'Pliegos Tarifarios (Las Condes)'!$A:$A,0))</f>
        <v>38526.354861899999</v>
      </c>
      <c r="N2727" s="19">
        <f>I2727*INDEX('Pliegos Tarifarios (Las Condes)'!$C:$C,MATCH($B2727,'Pliegos Tarifarios (Las Condes)'!$A:$A,0))</f>
        <v>2764.9582846000003</v>
      </c>
      <c r="O2727" s="19">
        <f>J2727*INDEX('Pliegos Tarifarios (Las Condes)'!$D:$D,MATCH($B2727,'Pliegos Tarifarios (Las Condes)'!$A:$A,0))</f>
        <v>11151.4465</v>
      </c>
      <c r="P2727" s="19">
        <f>H2727*INDEX('Pliegos Tarifarios (Las Condes)'!$E:$E,MATCH($B2727,'Pliegos Tarifarios (Las Condes)'!$A:$A,0))</f>
        <v>3808.1042911999998</v>
      </c>
      <c r="Q2727" s="19" cm="1">
        <f t="array" ref="Q2727">H2727*_xlfn.IFS(H2727&lt;=350,INDEX('Pliegos Tarifarios (Las Condes)'!$F:$F,MATCH($B2727,'Pliegos Tarifarios (Las Condes)'!$A:$A,0)),H2727&lt;=500,INDEX('Pliegos Tarifarios (Las Condes)'!$G:$G,MATCH($B2727,'Pliegos Tarifarios (Las Condes)'!$A:$A,0)),H2727&lt;=1000,INDEX('Pliegos Tarifarios (Las Condes)'!$H:$H,MATCH($B2727,'Pliegos Tarifarios (Las Condes)'!$A:$A,0)),H2727&lt;=5000,INDEX('Pliegos Tarifarios (Las Condes)'!$I:$I,MATCH($B2727,'Pliegos Tarifarios (Las Condes)'!$A:$A,0)),H2727&gt;5000,INDEX('Pliegos Tarifarios (Las Condes)'!$J:$J,MATCH($B2727,'Pliegos Tarifarios (Las Condes)'!$A:$A,0)))/1.19</f>
        <v>192.63426823529414</v>
      </c>
      <c r="R2727" s="19">
        <f>INDEX('Pliegos Tarifarios (Las Condes)'!$K:$K,MATCH($B2727,'Pliegos Tarifarios (Las Condes)'!$A:$A,0))</f>
        <v>726.16</v>
      </c>
      <c r="S2727" s="21">
        <f t="shared" si="129"/>
        <v>57169.658205935288</v>
      </c>
      <c r="T2727" s="21">
        <f t="shared" si="130"/>
        <v>10862.235059127705</v>
      </c>
      <c r="U2727" s="19">
        <v>0</v>
      </c>
      <c r="V2727" s="21">
        <f t="shared" si="131"/>
        <v>68031.893265062987</v>
      </c>
    </row>
    <row r="2728" spans="1:22" x14ac:dyDescent="0.3">
      <c r="A2728" s="3" t="s">
        <v>146</v>
      </c>
      <c r="B2728" s="3">
        <v>7</v>
      </c>
      <c r="C2728" s="4" t="s">
        <v>186</v>
      </c>
      <c r="D2728" s="3" t="s">
        <v>237</v>
      </c>
      <c r="E2728" s="3" t="s">
        <v>121</v>
      </c>
      <c r="F2728" s="4" t="s">
        <v>132</v>
      </c>
      <c r="G2728" s="3" t="s">
        <v>30</v>
      </c>
      <c r="H2728" s="5">
        <v>292.70769999999999</v>
      </c>
      <c r="I2728" s="5">
        <v>0.78900000000000003</v>
      </c>
      <c r="J2728" s="5">
        <v>0.78249999999999997</v>
      </c>
      <c r="K2728" s="6">
        <v>0.99176172370088711</v>
      </c>
      <c r="L2728" s="5">
        <v>9.76</v>
      </c>
      <c r="M2728" s="19">
        <f>H2728*INDEX('Pliegos Tarifarios (Las Condes)'!$B:$B,MATCH($B2728,'Pliegos Tarifarios (Las Condes)'!$A:$A,0))</f>
        <v>38568.044675099998</v>
      </c>
      <c r="N2728" s="19">
        <f>I2728*INDEX('Pliegos Tarifarios (Las Condes)'!$C:$C,MATCH($B2728,'Pliegos Tarifarios (Las Condes)'!$A:$A,0))</f>
        <v>2688.6271710000001</v>
      </c>
      <c r="O2728" s="19">
        <f>J2728*INDEX('Pliegos Tarifarios (Las Condes)'!$D:$D,MATCH($B2728,'Pliegos Tarifarios (Las Condes)'!$A:$A,0))</f>
        <v>11325.122499999999</v>
      </c>
      <c r="P2728" s="19">
        <f>H2728*INDEX('Pliegos Tarifarios (Las Condes)'!$E:$E,MATCH($B2728,'Pliegos Tarifarios (Las Condes)'!$A:$A,0))</f>
        <v>3812.2250847999994</v>
      </c>
      <c r="Q2728" s="19" cm="1">
        <f t="array" ref="Q2728">H2728*_xlfn.IFS(H2728&lt;=350,INDEX('Pliegos Tarifarios (Las Condes)'!$F:$F,MATCH($B2728,'Pliegos Tarifarios (Las Condes)'!$A:$A,0)),H2728&lt;=500,INDEX('Pliegos Tarifarios (Las Condes)'!$G:$G,MATCH($B2728,'Pliegos Tarifarios (Las Condes)'!$A:$A,0)),H2728&lt;=1000,INDEX('Pliegos Tarifarios (Las Condes)'!$H:$H,MATCH($B2728,'Pliegos Tarifarios (Las Condes)'!$A:$A,0)),H2728&lt;=5000,INDEX('Pliegos Tarifarios (Las Condes)'!$I:$I,MATCH($B2728,'Pliegos Tarifarios (Las Condes)'!$A:$A,0)),H2728&gt;5000,INDEX('Pliegos Tarifarios (Las Condes)'!$J:$J,MATCH($B2728,'Pliegos Tarifarios (Las Condes)'!$A:$A,0)))/1.19</f>
        <v>192.84272000000001</v>
      </c>
      <c r="R2728" s="19">
        <f>INDEX('Pliegos Tarifarios (Las Condes)'!$K:$K,MATCH($B2728,'Pliegos Tarifarios (Las Condes)'!$A:$A,0))</f>
        <v>726.16</v>
      </c>
      <c r="S2728" s="21">
        <f t="shared" si="129"/>
        <v>57313.022150899997</v>
      </c>
      <c r="T2728" s="21">
        <f t="shared" si="130"/>
        <v>10889.474208670999</v>
      </c>
      <c r="U2728" s="19">
        <v>0</v>
      </c>
      <c r="V2728" s="21">
        <f t="shared" si="131"/>
        <v>68202.496359571</v>
      </c>
    </row>
    <row r="2729" spans="1:22" x14ac:dyDescent="0.3">
      <c r="A2729" s="3" t="s">
        <v>146</v>
      </c>
      <c r="B2729" s="3">
        <v>7</v>
      </c>
      <c r="C2729" s="4" t="s">
        <v>186</v>
      </c>
      <c r="D2729" s="3" t="s">
        <v>238</v>
      </c>
      <c r="E2729" s="3" t="s">
        <v>121</v>
      </c>
      <c r="F2729" s="4" t="s">
        <v>134</v>
      </c>
      <c r="G2729" s="3" t="s">
        <v>30</v>
      </c>
      <c r="H2729" s="5">
        <v>292.6352</v>
      </c>
      <c r="I2729" s="5">
        <v>0.79120000000000001</v>
      </c>
      <c r="J2729" s="5">
        <v>0.77049999999999996</v>
      </c>
      <c r="K2729" s="6">
        <v>0.97383720930232553</v>
      </c>
      <c r="L2729" s="5">
        <v>9.75</v>
      </c>
      <c r="M2729" s="19">
        <f>H2729*INDEX('Pliegos Tarifarios (Las Condes)'!$B:$B,MATCH($B2729,'Pliegos Tarifarios (Las Condes)'!$A:$A,0))</f>
        <v>38558.491857599998</v>
      </c>
      <c r="N2729" s="19">
        <f>I2729*INDEX('Pliegos Tarifarios (Las Condes)'!$C:$C,MATCH($B2729,'Pliegos Tarifarios (Las Condes)'!$A:$A,0))</f>
        <v>2696.1239768</v>
      </c>
      <c r="O2729" s="19">
        <f>J2729*INDEX('Pliegos Tarifarios (Las Condes)'!$D:$D,MATCH($B2729,'Pliegos Tarifarios (Las Condes)'!$A:$A,0))</f>
        <v>11151.4465</v>
      </c>
      <c r="P2729" s="19">
        <f>H2729*INDEX('Pliegos Tarifarios (Las Condes)'!$E:$E,MATCH($B2729,'Pliegos Tarifarios (Las Condes)'!$A:$A,0))</f>
        <v>3811.2808447999996</v>
      </c>
      <c r="Q2729" s="19" cm="1">
        <f t="array" ref="Q2729">H2729*_xlfn.IFS(H2729&lt;=350,INDEX('Pliegos Tarifarios (Las Condes)'!$F:$F,MATCH($B2729,'Pliegos Tarifarios (Las Condes)'!$A:$A,0)),H2729&lt;=500,INDEX('Pliegos Tarifarios (Las Condes)'!$G:$G,MATCH($B2729,'Pliegos Tarifarios (Las Condes)'!$A:$A,0)),H2729&lt;=1000,INDEX('Pliegos Tarifarios (Las Condes)'!$H:$H,MATCH($B2729,'Pliegos Tarifarios (Las Condes)'!$A:$A,0)),H2729&lt;=5000,INDEX('Pliegos Tarifarios (Las Condes)'!$I:$I,MATCH($B2729,'Pliegos Tarifarios (Las Condes)'!$A:$A,0)),H2729&gt;5000,INDEX('Pliegos Tarifarios (Las Condes)'!$J:$J,MATCH($B2729,'Pliegos Tarifarios (Las Condes)'!$A:$A,0)))/1.19</f>
        <v>192.79495529411767</v>
      </c>
      <c r="R2729" s="19">
        <f>INDEX('Pliegos Tarifarios (Las Condes)'!$K:$K,MATCH($B2729,'Pliegos Tarifarios (Las Condes)'!$A:$A,0))</f>
        <v>726.16</v>
      </c>
      <c r="S2729" s="21">
        <f t="shared" si="129"/>
        <v>57136.298134494122</v>
      </c>
      <c r="T2729" s="21">
        <f t="shared" si="130"/>
        <v>10855.896645553883</v>
      </c>
      <c r="U2729" s="19">
        <v>0</v>
      </c>
      <c r="V2729" s="21">
        <f t="shared" si="131"/>
        <v>67992.194780048012</v>
      </c>
    </row>
    <row r="2730" spans="1:22" x14ac:dyDescent="0.3">
      <c r="A2730" s="3" t="s">
        <v>146</v>
      </c>
      <c r="B2730" s="3">
        <v>7</v>
      </c>
      <c r="C2730" s="4" t="s">
        <v>186</v>
      </c>
      <c r="D2730" s="3" t="s">
        <v>239</v>
      </c>
      <c r="E2730" s="3" t="s">
        <v>121</v>
      </c>
      <c r="F2730" s="4" t="s">
        <v>136</v>
      </c>
      <c r="G2730" s="3" t="s">
        <v>30</v>
      </c>
      <c r="H2730" s="5">
        <v>293.02050000000003</v>
      </c>
      <c r="I2730" s="5">
        <v>0.78490000000000004</v>
      </c>
      <c r="J2730" s="5">
        <v>0.77700000000000002</v>
      </c>
      <c r="K2730" s="6">
        <v>0.9899350235698815</v>
      </c>
      <c r="L2730" s="5">
        <v>9.77</v>
      </c>
      <c r="M2730" s="19">
        <f>H2730*INDEX('Pliegos Tarifarios (Las Condes)'!$B:$B,MATCH($B2730,'Pliegos Tarifarios (Las Condes)'!$A:$A,0))</f>
        <v>38609.260141500003</v>
      </c>
      <c r="N2730" s="19">
        <f>I2730*INDEX('Pliegos Tarifarios (Las Condes)'!$C:$C,MATCH($B2730,'Pliegos Tarifarios (Las Condes)'!$A:$A,0))</f>
        <v>2674.6558511000003</v>
      </c>
      <c r="O2730" s="19">
        <f>J2730*INDEX('Pliegos Tarifarios (Las Condes)'!$D:$D,MATCH($B2730,'Pliegos Tarifarios (Las Condes)'!$A:$A,0))</f>
        <v>11245.521000000001</v>
      </c>
      <c r="P2730" s="19">
        <f>H2730*INDEX('Pliegos Tarifarios (Las Condes)'!$E:$E,MATCH($B2730,'Pliegos Tarifarios (Las Condes)'!$A:$A,0))</f>
        <v>3816.298992</v>
      </c>
      <c r="Q2730" s="19" cm="1">
        <f t="array" ref="Q2730">H2730*_xlfn.IFS(H2730&lt;=350,INDEX('Pliegos Tarifarios (Las Condes)'!$F:$F,MATCH($B2730,'Pliegos Tarifarios (Las Condes)'!$A:$A,0)),H2730&lt;=500,INDEX('Pliegos Tarifarios (Las Condes)'!$G:$G,MATCH($B2730,'Pliegos Tarifarios (Las Condes)'!$A:$A,0)),H2730&lt;=1000,INDEX('Pliegos Tarifarios (Las Condes)'!$H:$H,MATCH($B2730,'Pliegos Tarifarios (Las Condes)'!$A:$A,0)),H2730&lt;=5000,INDEX('Pliegos Tarifarios (Las Condes)'!$I:$I,MATCH($B2730,'Pliegos Tarifarios (Las Condes)'!$A:$A,0)),H2730&gt;5000,INDEX('Pliegos Tarifarios (Las Condes)'!$J:$J,MATCH($B2730,'Pliegos Tarifarios (Las Condes)'!$A:$A,0)))/1.19</f>
        <v>193.04880000000003</v>
      </c>
      <c r="R2730" s="19">
        <f>INDEX('Pliegos Tarifarios (Las Condes)'!$K:$K,MATCH($B2730,'Pliegos Tarifarios (Las Condes)'!$A:$A,0))</f>
        <v>726.16</v>
      </c>
      <c r="S2730" s="21">
        <f t="shared" si="129"/>
        <v>57264.944784600004</v>
      </c>
      <c r="T2730" s="21">
        <f t="shared" si="130"/>
        <v>10880.339509074001</v>
      </c>
      <c r="U2730" s="19">
        <v>0</v>
      </c>
      <c r="V2730" s="21">
        <f t="shared" si="131"/>
        <v>68145.284293674005</v>
      </c>
    </row>
    <row r="2731" spans="1:22" x14ac:dyDescent="0.3">
      <c r="A2731" s="3" t="s">
        <v>146</v>
      </c>
      <c r="B2731" s="3">
        <v>7</v>
      </c>
      <c r="C2731" s="4" t="s">
        <v>186</v>
      </c>
      <c r="D2731" s="3" t="s">
        <v>240</v>
      </c>
      <c r="E2731" s="3" t="s">
        <v>121</v>
      </c>
      <c r="F2731" s="4" t="s">
        <v>138</v>
      </c>
      <c r="G2731" s="3" t="s">
        <v>30</v>
      </c>
      <c r="H2731" s="5">
        <v>292.89319999999998</v>
      </c>
      <c r="I2731" s="5">
        <v>0.78349999999999997</v>
      </c>
      <c r="J2731" s="5">
        <v>0.77629999999999999</v>
      </c>
      <c r="K2731" s="6">
        <v>0.99081046585832799</v>
      </c>
      <c r="L2731" s="5">
        <v>9.76</v>
      </c>
      <c r="M2731" s="19">
        <f>H2731*INDEX('Pliegos Tarifarios (Las Condes)'!$B:$B,MATCH($B2731,'Pliegos Tarifarios (Las Condes)'!$A:$A,0))</f>
        <v>38592.486711600002</v>
      </c>
      <c r="N2731" s="19">
        <f>I2731*INDEX('Pliegos Tarifarios (Las Condes)'!$C:$C,MATCH($B2731,'Pliegos Tarifarios (Las Condes)'!$A:$A,0))</f>
        <v>2669.8851565</v>
      </c>
      <c r="O2731" s="19">
        <f>J2731*INDEX('Pliegos Tarifarios (Las Condes)'!$D:$D,MATCH($B2731,'Pliegos Tarifarios (Las Condes)'!$A:$A,0))</f>
        <v>11235.3899</v>
      </c>
      <c r="P2731" s="19">
        <f>H2731*INDEX('Pliegos Tarifarios (Las Condes)'!$E:$E,MATCH($B2731,'Pliegos Tarifarios (Las Condes)'!$A:$A,0))</f>
        <v>3814.6410367999993</v>
      </c>
      <c r="Q2731" s="19" cm="1">
        <f t="array" ref="Q2731">H2731*_xlfn.IFS(H2731&lt;=350,INDEX('Pliegos Tarifarios (Las Condes)'!$F:$F,MATCH($B2731,'Pliegos Tarifarios (Las Condes)'!$A:$A,0)),H2731&lt;=500,INDEX('Pliegos Tarifarios (Las Condes)'!$G:$G,MATCH($B2731,'Pliegos Tarifarios (Las Condes)'!$A:$A,0)),H2731&lt;=1000,INDEX('Pliegos Tarifarios (Las Condes)'!$H:$H,MATCH($B2731,'Pliegos Tarifarios (Las Condes)'!$A:$A,0)),H2731&lt;=5000,INDEX('Pliegos Tarifarios (Las Condes)'!$I:$I,MATCH($B2731,'Pliegos Tarifarios (Las Condes)'!$A:$A,0)),H2731&gt;5000,INDEX('Pliegos Tarifarios (Las Condes)'!$J:$J,MATCH($B2731,'Pliegos Tarifarios (Las Condes)'!$A:$A,0)))/1.19</f>
        <v>192.96493176470588</v>
      </c>
      <c r="R2731" s="19">
        <f>INDEX('Pliegos Tarifarios (Las Condes)'!$K:$K,MATCH($B2731,'Pliegos Tarifarios (Las Condes)'!$A:$A,0))</f>
        <v>726.16</v>
      </c>
      <c r="S2731" s="21">
        <f t="shared" si="129"/>
        <v>57231.527736664713</v>
      </c>
      <c r="T2731" s="21">
        <f t="shared" si="130"/>
        <v>10873.990269966296</v>
      </c>
      <c r="U2731" s="19">
        <v>0</v>
      </c>
      <c r="V2731" s="21">
        <f t="shared" si="131"/>
        <v>68105.518006631013</v>
      </c>
    </row>
    <row r="2732" spans="1:22" x14ac:dyDescent="0.3">
      <c r="A2732" s="3" t="s">
        <v>146</v>
      </c>
      <c r="B2732" s="3">
        <v>7</v>
      </c>
      <c r="C2732" s="4" t="s">
        <v>186</v>
      </c>
      <c r="D2732" s="3" t="s">
        <v>241</v>
      </c>
      <c r="E2732" s="3" t="s">
        <v>121</v>
      </c>
      <c r="F2732" s="4" t="s">
        <v>140</v>
      </c>
      <c r="G2732" s="3" t="s">
        <v>30</v>
      </c>
      <c r="H2732" s="5">
        <v>292.48869999999999</v>
      </c>
      <c r="I2732" s="5">
        <v>0.78949999999999998</v>
      </c>
      <c r="J2732" s="5">
        <v>0.78159999999999996</v>
      </c>
      <c r="K2732" s="6">
        <v>0.98999366687777068</v>
      </c>
      <c r="L2732" s="5">
        <v>9.75</v>
      </c>
      <c r="M2732" s="19">
        <f>H2732*INDEX('Pliegos Tarifarios (Las Condes)'!$B:$B,MATCH($B2732,'Pliegos Tarifarios (Las Condes)'!$A:$A,0))</f>
        <v>38539.188578100002</v>
      </c>
      <c r="N2732" s="19">
        <f>I2732*INDEX('Pliegos Tarifarios (Las Condes)'!$C:$C,MATCH($B2732,'Pliegos Tarifarios (Las Condes)'!$A:$A,0))</f>
        <v>2690.3309905000001</v>
      </c>
      <c r="O2732" s="19">
        <f>J2732*INDEX('Pliegos Tarifarios (Las Condes)'!$D:$D,MATCH($B2732,'Pliegos Tarifarios (Las Condes)'!$A:$A,0))</f>
        <v>11312.096799999999</v>
      </c>
      <c r="P2732" s="19">
        <f>H2732*INDEX('Pliegos Tarifarios (Las Condes)'!$E:$E,MATCH($B2732,'Pliegos Tarifarios (Las Condes)'!$A:$A,0))</f>
        <v>3809.3728287999998</v>
      </c>
      <c r="Q2732" s="19" cm="1">
        <f t="array" ref="Q2732">H2732*_xlfn.IFS(H2732&lt;=350,INDEX('Pliegos Tarifarios (Las Condes)'!$F:$F,MATCH($B2732,'Pliegos Tarifarios (Las Condes)'!$A:$A,0)),H2732&lt;=500,INDEX('Pliegos Tarifarios (Las Condes)'!$G:$G,MATCH($B2732,'Pliegos Tarifarios (Las Condes)'!$A:$A,0)),H2732&lt;=1000,INDEX('Pliegos Tarifarios (Las Condes)'!$H:$H,MATCH($B2732,'Pliegos Tarifarios (Las Condes)'!$A:$A,0)),H2732&lt;=5000,INDEX('Pliegos Tarifarios (Las Condes)'!$I:$I,MATCH($B2732,'Pliegos Tarifarios (Las Condes)'!$A:$A,0)),H2732&gt;5000,INDEX('Pliegos Tarifarios (Las Condes)'!$J:$J,MATCH($B2732,'Pliegos Tarifarios (Las Condes)'!$A:$A,0)))/1.19</f>
        <v>192.69843764705882</v>
      </c>
      <c r="R2732" s="19">
        <f>INDEX('Pliegos Tarifarios (Las Condes)'!$K:$K,MATCH($B2732,'Pliegos Tarifarios (Las Condes)'!$A:$A,0))</f>
        <v>726.16</v>
      </c>
      <c r="S2732" s="21">
        <f t="shared" si="129"/>
        <v>57269.847635047059</v>
      </c>
      <c r="T2732" s="21">
        <f t="shared" si="130"/>
        <v>10881.271050658941</v>
      </c>
      <c r="U2732" s="19">
        <v>0</v>
      </c>
      <c r="V2732" s="21">
        <f t="shared" si="131"/>
        <v>68151.118685705995</v>
      </c>
    </row>
    <row r="2733" spans="1:22" x14ac:dyDescent="0.3">
      <c r="A2733" s="3" t="s">
        <v>146</v>
      </c>
      <c r="B2733" s="3">
        <v>7</v>
      </c>
      <c r="C2733" s="4" t="s">
        <v>186</v>
      </c>
      <c r="D2733" s="3" t="s">
        <v>242</v>
      </c>
      <c r="E2733" s="3" t="s">
        <v>121</v>
      </c>
      <c r="F2733" s="4" t="s">
        <v>243</v>
      </c>
      <c r="G2733" s="3" t="s">
        <v>30</v>
      </c>
      <c r="H2733" s="5">
        <v>292.97550000000001</v>
      </c>
      <c r="I2733" s="5">
        <v>0.79100000000000004</v>
      </c>
      <c r="J2733" s="5">
        <v>0.76980000000000004</v>
      </c>
      <c r="K2733" s="6">
        <v>0.97319848293299627</v>
      </c>
      <c r="L2733" s="5">
        <v>9.77</v>
      </c>
      <c r="M2733" s="19">
        <f>H2733*INDEX('Pliegos Tarifarios (Las Condes)'!$B:$B,MATCH($B2733,'Pliegos Tarifarios (Las Condes)'!$A:$A,0))</f>
        <v>38603.330806500002</v>
      </c>
      <c r="N2733" s="19">
        <f>I2733*INDEX('Pliegos Tarifarios (Las Condes)'!$C:$C,MATCH($B2733,'Pliegos Tarifarios (Las Condes)'!$A:$A,0))</f>
        <v>2695.4424490000001</v>
      </c>
      <c r="O2733" s="19">
        <f>J2733*INDEX('Pliegos Tarifarios (Las Condes)'!$D:$D,MATCH($B2733,'Pliegos Tarifarios (Las Condes)'!$A:$A,0))</f>
        <v>11141.315400000001</v>
      </c>
      <c r="P2733" s="19">
        <f>H2733*INDEX('Pliegos Tarifarios (Las Condes)'!$E:$E,MATCH($B2733,'Pliegos Tarifarios (Las Condes)'!$A:$A,0))</f>
        <v>3815.712912</v>
      </c>
      <c r="Q2733" s="19" cm="1">
        <f t="array" ref="Q2733">H2733*_xlfn.IFS(H2733&lt;=350,INDEX('Pliegos Tarifarios (Las Condes)'!$F:$F,MATCH($B2733,'Pliegos Tarifarios (Las Condes)'!$A:$A,0)),H2733&lt;=500,INDEX('Pliegos Tarifarios (Las Condes)'!$G:$G,MATCH($B2733,'Pliegos Tarifarios (Las Condes)'!$A:$A,0)),H2733&lt;=1000,INDEX('Pliegos Tarifarios (Las Condes)'!$H:$H,MATCH($B2733,'Pliegos Tarifarios (Las Condes)'!$A:$A,0)),H2733&lt;=5000,INDEX('Pliegos Tarifarios (Las Condes)'!$I:$I,MATCH($B2733,'Pliegos Tarifarios (Las Condes)'!$A:$A,0)),H2733&gt;5000,INDEX('Pliegos Tarifarios (Las Condes)'!$J:$J,MATCH($B2733,'Pliegos Tarifarios (Las Condes)'!$A:$A,0)))/1.19</f>
        <v>193.01915294117651</v>
      </c>
      <c r="R2733" s="19">
        <f>INDEX('Pliegos Tarifarios (Las Condes)'!$K:$K,MATCH($B2733,'Pliegos Tarifarios (Las Condes)'!$A:$A,0))</f>
        <v>726.16</v>
      </c>
      <c r="S2733" s="21">
        <f t="shared" si="129"/>
        <v>57174.980720441185</v>
      </c>
      <c r="T2733" s="21">
        <f t="shared" si="130"/>
        <v>10863.246336883825</v>
      </c>
      <c r="U2733" s="19">
        <v>0</v>
      </c>
      <c r="V2733" s="21">
        <f t="shared" si="131"/>
        <v>68038.227057325013</v>
      </c>
    </row>
    <row r="2734" spans="1:22" x14ac:dyDescent="0.3">
      <c r="A2734" s="3" t="s">
        <v>146</v>
      </c>
      <c r="B2734" s="3">
        <v>7</v>
      </c>
      <c r="C2734" s="4" t="s">
        <v>186</v>
      </c>
      <c r="D2734" s="3" t="s">
        <v>244</v>
      </c>
      <c r="E2734" s="3" t="s">
        <v>121</v>
      </c>
      <c r="F2734" s="4" t="s">
        <v>245</v>
      </c>
      <c r="G2734" s="3" t="s">
        <v>30</v>
      </c>
      <c r="H2734" s="5">
        <v>292.52120000000002</v>
      </c>
      <c r="I2734" s="5">
        <v>0.79610000000000003</v>
      </c>
      <c r="J2734" s="5">
        <v>0.78649999999999998</v>
      </c>
      <c r="K2734" s="6">
        <v>0.98794121341539998</v>
      </c>
      <c r="L2734" s="5">
        <v>9.75</v>
      </c>
      <c r="M2734" s="19">
        <f>H2734*INDEX('Pliegos Tarifarios (Las Condes)'!$B:$B,MATCH($B2734,'Pliegos Tarifarios (Las Condes)'!$A:$A,0))</f>
        <v>38543.470875600004</v>
      </c>
      <c r="N2734" s="19">
        <f>I2734*INDEX('Pliegos Tarifarios (Las Condes)'!$C:$C,MATCH($B2734,'Pliegos Tarifarios (Las Condes)'!$A:$A,0))</f>
        <v>2712.8214079000004</v>
      </c>
      <c r="O2734" s="19">
        <f>J2734*INDEX('Pliegos Tarifarios (Las Condes)'!$D:$D,MATCH($B2734,'Pliegos Tarifarios (Las Condes)'!$A:$A,0))</f>
        <v>11383.014499999999</v>
      </c>
      <c r="P2734" s="19">
        <f>H2734*INDEX('Pliegos Tarifarios (Las Condes)'!$E:$E,MATCH($B2734,'Pliegos Tarifarios (Las Condes)'!$A:$A,0))</f>
        <v>3809.7961088000002</v>
      </c>
      <c r="Q2734" s="19" cm="1">
        <f t="array" ref="Q2734">H2734*_xlfn.IFS(H2734&lt;=350,INDEX('Pliegos Tarifarios (Las Condes)'!$F:$F,MATCH($B2734,'Pliegos Tarifarios (Las Condes)'!$A:$A,0)),H2734&lt;=500,INDEX('Pliegos Tarifarios (Las Condes)'!$G:$G,MATCH($B2734,'Pliegos Tarifarios (Las Condes)'!$A:$A,0)),H2734&lt;=1000,INDEX('Pliegos Tarifarios (Las Condes)'!$H:$H,MATCH($B2734,'Pliegos Tarifarios (Las Condes)'!$A:$A,0)),H2734&lt;=5000,INDEX('Pliegos Tarifarios (Las Condes)'!$I:$I,MATCH($B2734,'Pliegos Tarifarios (Las Condes)'!$A:$A,0)),H2734&gt;5000,INDEX('Pliegos Tarifarios (Las Condes)'!$J:$J,MATCH($B2734,'Pliegos Tarifarios (Las Condes)'!$A:$A,0)))/1.19</f>
        <v>192.71984941176473</v>
      </c>
      <c r="R2734" s="19">
        <f>INDEX('Pliegos Tarifarios (Las Condes)'!$K:$K,MATCH($B2734,'Pliegos Tarifarios (Las Condes)'!$A:$A,0))</f>
        <v>726.16</v>
      </c>
      <c r="S2734" s="21">
        <f t="shared" si="129"/>
        <v>57367.98274171177</v>
      </c>
      <c r="T2734" s="21">
        <f t="shared" si="130"/>
        <v>10899.916720925237</v>
      </c>
      <c r="U2734" s="19">
        <v>0</v>
      </c>
      <c r="V2734" s="21">
        <f t="shared" si="131"/>
        <v>68267.899462637011</v>
      </c>
    </row>
    <row r="2735" spans="1:22" x14ac:dyDescent="0.3">
      <c r="A2735" s="3" t="s">
        <v>146</v>
      </c>
      <c r="B2735" s="3">
        <v>7</v>
      </c>
      <c r="C2735" s="4" t="s">
        <v>186</v>
      </c>
      <c r="D2735" s="3" t="s">
        <v>246</v>
      </c>
      <c r="E2735" s="3" t="s">
        <v>121</v>
      </c>
      <c r="F2735" s="4" t="s">
        <v>247</v>
      </c>
      <c r="G2735" s="3" t="s">
        <v>30</v>
      </c>
      <c r="H2735" s="5">
        <v>293.3082</v>
      </c>
      <c r="I2735" s="5">
        <v>0.78739999999999999</v>
      </c>
      <c r="J2735" s="5">
        <v>0.7712</v>
      </c>
      <c r="K2735" s="6">
        <v>0.97942595885191774</v>
      </c>
      <c r="L2735" s="5">
        <v>9.7799999999999994</v>
      </c>
      <c r="M2735" s="19">
        <f>H2735*INDEX('Pliegos Tarifarios (Las Condes)'!$B:$B,MATCH($B2735,'Pliegos Tarifarios (Las Condes)'!$A:$A,0))</f>
        <v>38647.168356599999</v>
      </c>
      <c r="N2735" s="19">
        <f>I2735*INDEX('Pliegos Tarifarios (Las Condes)'!$C:$C,MATCH($B2735,'Pliegos Tarifarios (Las Condes)'!$A:$A,0))</f>
        <v>2683.1749485999999</v>
      </c>
      <c r="O2735" s="19">
        <f>J2735*INDEX('Pliegos Tarifarios (Las Condes)'!$D:$D,MATCH($B2735,'Pliegos Tarifarios (Las Condes)'!$A:$A,0))</f>
        <v>11161.577600000001</v>
      </c>
      <c r="P2735" s="19">
        <f>H2735*INDEX('Pliegos Tarifarios (Las Condes)'!$E:$E,MATCH($B2735,'Pliegos Tarifarios (Las Condes)'!$A:$A,0))</f>
        <v>3820.0459967999996</v>
      </c>
      <c r="Q2735" s="19" cm="1">
        <f t="array" ref="Q2735">H2735*_xlfn.IFS(H2735&lt;=350,INDEX('Pliegos Tarifarios (Las Condes)'!$F:$F,MATCH($B2735,'Pliegos Tarifarios (Las Condes)'!$A:$A,0)),H2735&lt;=500,INDEX('Pliegos Tarifarios (Las Condes)'!$G:$G,MATCH($B2735,'Pliegos Tarifarios (Las Condes)'!$A:$A,0)),H2735&lt;=1000,INDEX('Pliegos Tarifarios (Las Condes)'!$H:$H,MATCH($B2735,'Pliegos Tarifarios (Las Condes)'!$A:$A,0)),H2735&lt;=5000,INDEX('Pliegos Tarifarios (Las Condes)'!$I:$I,MATCH($B2735,'Pliegos Tarifarios (Las Condes)'!$A:$A,0)),H2735&gt;5000,INDEX('Pliegos Tarifarios (Las Condes)'!$J:$J,MATCH($B2735,'Pliegos Tarifarios (Las Condes)'!$A:$A,0)))/1.19</f>
        <v>193.23834352941179</v>
      </c>
      <c r="R2735" s="19">
        <f>INDEX('Pliegos Tarifarios (Las Condes)'!$K:$K,MATCH($B2735,'Pliegos Tarifarios (Las Condes)'!$A:$A,0))</f>
        <v>726.16</v>
      </c>
      <c r="S2735" s="21">
        <f t="shared" si="129"/>
        <v>57231.365245529407</v>
      </c>
      <c r="T2735" s="21">
        <f t="shared" si="130"/>
        <v>10873.959396650587</v>
      </c>
      <c r="U2735" s="19">
        <v>0</v>
      </c>
      <c r="V2735" s="21">
        <f t="shared" si="131"/>
        <v>68105.32464218</v>
      </c>
    </row>
    <row r="2736" spans="1:22" x14ac:dyDescent="0.3">
      <c r="A2736" s="3" t="s">
        <v>146</v>
      </c>
      <c r="B2736" s="3">
        <v>7</v>
      </c>
      <c r="C2736" s="4" t="s">
        <v>186</v>
      </c>
      <c r="D2736" s="3" t="s">
        <v>248</v>
      </c>
      <c r="E2736" s="3" t="s">
        <v>121</v>
      </c>
      <c r="F2736" s="4" t="s">
        <v>249</v>
      </c>
      <c r="G2736" s="3" t="s">
        <v>30</v>
      </c>
      <c r="H2736" s="5">
        <v>293.30869999999999</v>
      </c>
      <c r="I2736" s="5">
        <v>0.79379999999999995</v>
      </c>
      <c r="J2736" s="5">
        <v>0.79379999999999995</v>
      </c>
      <c r="K2736" s="6">
        <v>1</v>
      </c>
      <c r="L2736" s="5">
        <v>9.7799999999999994</v>
      </c>
      <c r="M2736" s="19">
        <f>H2736*INDEX('Pliegos Tarifarios (Las Condes)'!$B:$B,MATCH($B2736,'Pliegos Tarifarios (Las Condes)'!$A:$A,0))</f>
        <v>38647.234238099998</v>
      </c>
      <c r="N2736" s="19">
        <f>I2736*INDEX('Pliegos Tarifarios (Las Condes)'!$C:$C,MATCH($B2736,'Pliegos Tarifarios (Las Condes)'!$A:$A,0))</f>
        <v>2704.9838381999998</v>
      </c>
      <c r="O2736" s="19">
        <f>J2736*INDEX('Pliegos Tarifarios (Las Condes)'!$D:$D,MATCH($B2736,'Pliegos Tarifarios (Las Condes)'!$A:$A,0))</f>
        <v>11488.667399999998</v>
      </c>
      <c r="P2736" s="19">
        <f>H2736*INDEX('Pliegos Tarifarios (Las Condes)'!$E:$E,MATCH($B2736,'Pliegos Tarifarios (Las Condes)'!$A:$A,0))</f>
        <v>3820.0525087999995</v>
      </c>
      <c r="Q2736" s="19" cm="1">
        <f t="array" ref="Q2736">H2736*_xlfn.IFS(H2736&lt;=350,INDEX('Pliegos Tarifarios (Las Condes)'!$F:$F,MATCH($B2736,'Pliegos Tarifarios (Las Condes)'!$A:$A,0)),H2736&lt;=500,INDEX('Pliegos Tarifarios (Las Condes)'!$G:$G,MATCH($B2736,'Pliegos Tarifarios (Las Condes)'!$A:$A,0)),H2736&lt;=1000,INDEX('Pliegos Tarifarios (Las Condes)'!$H:$H,MATCH($B2736,'Pliegos Tarifarios (Las Condes)'!$A:$A,0)),H2736&lt;=5000,INDEX('Pliegos Tarifarios (Las Condes)'!$I:$I,MATCH($B2736,'Pliegos Tarifarios (Las Condes)'!$A:$A,0)),H2736&gt;5000,INDEX('Pliegos Tarifarios (Las Condes)'!$J:$J,MATCH($B2736,'Pliegos Tarifarios (Las Condes)'!$A:$A,0)))/1.19</f>
        <v>193.23867294117647</v>
      </c>
      <c r="R2736" s="19">
        <f>INDEX('Pliegos Tarifarios (Las Condes)'!$K:$K,MATCH($B2736,'Pliegos Tarifarios (Las Condes)'!$A:$A,0))</f>
        <v>726.16</v>
      </c>
      <c r="S2736" s="21">
        <f t="shared" si="129"/>
        <v>57580.336658041175</v>
      </c>
      <c r="T2736" s="21">
        <f t="shared" si="130"/>
        <v>10940.263965027823</v>
      </c>
      <c r="U2736" s="19">
        <v>0</v>
      </c>
      <c r="V2736" s="21">
        <f t="shared" si="131"/>
        <v>68520.600623068996</v>
      </c>
    </row>
    <row r="2737" spans="1:22" x14ac:dyDescent="0.3">
      <c r="A2737" s="3" t="s">
        <v>146</v>
      </c>
      <c r="B2737" s="3">
        <v>7</v>
      </c>
      <c r="C2737" s="4" t="s">
        <v>186</v>
      </c>
      <c r="D2737" s="3" t="s">
        <v>250</v>
      </c>
      <c r="E2737" s="3" t="s">
        <v>121</v>
      </c>
      <c r="F2737" s="4" t="s">
        <v>251</v>
      </c>
      <c r="G2737" s="3" t="s">
        <v>30</v>
      </c>
      <c r="H2737" s="5">
        <v>292.4119</v>
      </c>
      <c r="I2737" s="5">
        <v>0.81510000000000005</v>
      </c>
      <c r="J2737" s="5">
        <v>0.79390000000000005</v>
      </c>
      <c r="K2737" s="6">
        <v>0.9739909213593424</v>
      </c>
      <c r="L2737" s="5">
        <v>9.75</v>
      </c>
      <c r="M2737" s="19">
        <f>H2737*INDEX('Pliegos Tarifarios (Las Condes)'!$B:$B,MATCH($B2737,'Pliegos Tarifarios (Las Condes)'!$A:$A,0))</f>
        <v>38529.069179700004</v>
      </c>
      <c r="N2737" s="19">
        <f>I2737*INDEX('Pliegos Tarifarios (Las Condes)'!$C:$C,MATCH($B2737,'Pliegos Tarifarios (Las Condes)'!$A:$A,0))</f>
        <v>2777.5665489000003</v>
      </c>
      <c r="O2737" s="19">
        <f>J2737*INDEX('Pliegos Tarifarios (Las Condes)'!$D:$D,MATCH($B2737,'Pliegos Tarifarios (Las Condes)'!$A:$A,0))</f>
        <v>11490.1147</v>
      </c>
      <c r="P2737" s="19">
        <f>H2737*INDEX('Pliegos Tarifarios (Las Condes)'!$E:$E,MATCH($B2737,'Pliegos Tarifarios (Las Condes)'!$A:$A,0))</f>
        <v>3808.3725855999996</v>
      </c>
      <c r="Q2737" s="19" cm="1">
        <f t="array" ref="Q2737">H2737*_xlfn.IFS(H2737&lt;=350,INDEX('Pliegos Tarifarios (Las Condes)'!$F:$F,MATCH($B2737,'Pliegos Tarifarios (Las Condes)'!$A:$A,0)),H2737&lt;=500,INDEX('Pliegos Tarifarios (Las Condes)'!$G:$G,MATCH($B2737,'Pliegos Tarifarios (Las Condes)'!$A:$A,0)),H2737&lt;=1000,INDEX('Pliegos Tarifarios (Las Condes)'!$H:$H,MATCH($B2737,'Pliegos Tarifarios (Las Condes)'!$A:$A,0)),H2737&lt;=5000,INDEX('Pliegos Tarifarios (Las Condes)'!$I:$I,MATCH($B2737,'Pliegos Tarifarios (Las Condes)'!$A:$A,0)),H2737&gt;5000,INDEX('Pliegos Tarifarios (Las Condes)'!$J:$J,MATCH($B2737,'Pliegos Tarifarios (Las Condes)'!$A:$A,0)))/1.19</f>
        <v>192.64784</v>
      </c>
      <c r="R2737" s="19">
        <f>INDEX('Pliegos Tarifarios (Las Condes)'!$K:$K,MATCH($B2737,'Pliegos Tarifarios (Las Condes)'!$A:$A,0))</f>
        <v>726.16</v>
      </c>
      <c r="S2737" s="21">
        <f t="shared" si="129"/>
        <v>57523.930854200007</v>
      </c>
      <c r="T2737" s="21">
        <f t="shared" si="130"/>
        <v>10929.546862298001</v>
      </c>
      <c r="U2737" s="19">
        <v>0</v>
      </c>
      <c r="V2737" s="21">
        <f t="shared" si="131"/>
        <v>68453.477716498004</v>
      </c>
    </row>
    <row r="2738" spans="1:22" x14ac:dyDescent="0.3">
      <c r="A2738" s="3" t="s">
        <v>146</v>
      </c>
      <c r="B2738" s="3">
        <v>7</v>
      </c>
      <c r="C2738" s="4" t="s">
        <v>186</v>
      </c>
      <c r="D2738" s="3" t="s">
        <v>252</v>
      </c>
      <c r="E2738" s="3" t="s">
        <v>121</v>
      </c>
      <c r="F2738" s="4" t="s">
        <v>253</v>
      </c>
      <c r="G2738" s="3" t="s">
        <v>30</v>
      </c>
      <c r="H2738" s="5">
        <v>292.79419999999999</v>
      </c>
      <c r="I2738" s="5">
        <v>0.78600000000000003</v>
      </c>
      <c r="J2738" s="5">
        <v>0.7671</v>
      </c>
      <c r="K2738" s="6">
        <v>0.97595419847328235</v>
      </c>
      <c r="L2738" s="5">
        <v>9.76</v>
      </c>
      <c r="M2738" s="19">
        <f>H2738*INDEX('Pliegos Tarifarios (Las Condes)'!$B:$B,MATCH($B2738,'Pliegos Tarifarios (Las Condes)'!$A:$A,0))</f>
        <v>38579.442174600001</v>
      </c>
      <c r="N2738" s="19">
        <f>I2738*INDEX('Pliegos Tarifarios (Las Condes)'!$C:$C,MATCH($B2738,'Pliegos Tarifarios (Las Condes)'!$A:$A,0))</f>
        <v>2678.404254</v>
      </c>
      <c r="O2738" s="19">
        <f>J2738*INDEX('Pliegos Tarifarios (Las Condes)'!$D:$D,MATCH($B2738,'Pliegos Tarifarios (Las Condes)'!$A:$A,0))</f>
        <v>11102.238300000001</v>
      </c>
      <c r="P2738" s="19">
        <f>H2738*INDEX('Pliegos Tarifarios (Las Condes)'!$E:$E,MATCH($B2738,'Pliegos Tarifarios (Las Condes)'!$A:$A,0))</f>
        <v>3813.3516607999995</v>
      </c>
      <c r="Q2738" s="19" cm="1">
        <f t="array" ref="Q2738">H2738*_xlfn.IFS(H2738&lt;=350,INDEX('Pliegos Tarifarios (Las Condes)'!$F:$F,MATCH($B2738,'Pliegos Tarifarios (Las Condes)'!$A:$A,0)),H2738&lt;=500,INDEX('Pliegos Tarifarios (Las Condes)'!$G:$G,MATCH($B2738,'Pliegos Tarifarios (Las Condes)'!$A:$A,0)),H2738&lt;=1000,INDEX('Pliegos Tarifarios (Las Condes)'!$H:$H,MATCH($B2738,'Pliegos Tarifarios (Las Condes)'!$A:$A,0)),H2738&lt;=5000,INDEX('Pliegos Tarifarios (Las Condes)'!$I:$I,MATCH($B2738,'Pliegos Tarifarios (Las Condes)'!$A:$A,0)),H2738&gt;5000,INDEX('Pliegos Tarifarios (Las Condes)'!$J:$J,MATCH($B2738,'Pliegos Tarifarios (Las Condes)'!$A:$A,0)))/1.19</f>
        <v>192.89970823529413</v>
      </c>
      <c r="R2738" s="19">
        <f>INDEX('Pliegos Tarifarios (Las Condes)'!$K:$K,MATCH($B2738,'Pliegos Tarifarios (Las Condes)'!$A:$A,0))</f>
        <v>726.16</v>
      </c>
      <c r="S2738" s="21">
        <f t="shared" si="129"/>
        <v>57092.496097635303</v>
      </c>
      <c r="T2738" s="21">
        <f t="shared" si="130"/>
        <v>10847.574258550707</v>
      </c>
      <c r="U2738" s="19">
        <v>0</v>
      </c>
      <c r="V2738" s="21">
        <f t="shared" si="131"/>
        <v>67940.070356186014</v>
      </c>
    </row>
    <row r="2739" spans="1:22" x14ac:dyDescent="0.3">
      <c r="A2739" s="3" t="s">
        <v>146</v>
      </c>
      <c r="B2739" s="3">
        <v>7</v>
      </c>
      <c r="C2739" s="4" t="s">
        <v>186</v>
      </c>
      <c r="D2739" s="3" t="s">
        <v>254</v>
      </c>
      <c r="E2739" s="3" t="s">
        <v>121</v>
      </c>
      <c r="F2739" s="4" t="s">
        <v>255</v>
      </c>
      <c r="G2739" s="3" t="s">
        <v>30</v>
      </c>
      <c r="H2739" s="5">
        <v>292.40289999999999</v>
      </c>
      <c r="I2739" s="5">
        <v>0.79990000000000006</v>
      </c>
      <c r="J2739" s="5">
        <v>0.79849999999999999</v>
      </c>
      <c r="K2739" s="6">
        <v>0.99824978122265273</v>
      </c>
      <c r="L2739" s="5">
        <v>9.75</v>
      </c>
      <c r="M2739" s="19">
        <f>H2739*INDEX('Pliegos Tarifarios (Las Condes)'!$B:$B,MATCH($B2739,'Pliegos Tarifarios (Las Condes)'!$A:$A,0))</f>
        <v>38527.883312700003</v>
      </c>
      <c r="N2739" s="19">
        <f>I2739*INDEX('Pliegos Tarifarios (Las Condes)'!$C:$C,MATCH($B2739,'Pliegos Tarifarios (Las Condes)'!$A:$A,0))</f>
        <v>2725.7704361000001</v>
      </c>
      <c r="O2739" s="19">
        <f>J2739*INDEX('Pliegos Tarifarios (Las Condes)'!$D:$D,MATCH($B2739,'Pliegos Tarifarios (Las Condes)'!$A:$A,0))</f>
        <v>11556.690500000001</v>
      </c>
      <c r="P2739" s="19">
        <f>H2739*INDEX('Pliegos Tarifarios (Las Condes)'!$E:$E,MATCH($B2739,'Pliegos Tarifarios (Las Condes)'!$A:$A,0))</f>
        <v>3808.2553695999995</v>
      </c>
      <c r="Q2739" s="19" cm="1">
        <f t="array" ref="Q2739">H2739*_xlfn.IFS(H2739&lt;=350,INDEX('Pliegos Tarifarios (Las Condes)'!$F:$F,MATCH($B2739,'Pliegos Tarifarios (Las Condes)'!$A:$A,0)),H2739&lt;=500,INDEX('Pliegos Tarifarios (Las Condes)'!$G:$G,MATCH($B2739,'Pliegos Tarifarios (Las Condes)'!$A:$A,0)),H2739&lt;=1000,INDEX('Pliegos Tarifarios (Las Condes)'!$H:$H,MATCH($B2739,'Pliegos Tarifarios (Las Condes)'!$A:$A,0)),H2739&lt;=5000,INDEX('Pliegos Tarifarios (Las Condes)'!$I:$I,MATCH($B2739,'Pliegos Tarifarios (Las Condes)'!$A:$A,0)),H2739&gt;5000,INDEX('Pliegos Tarifarios (Las Condes)'!$J:$J,MATCH($B2739,'Pliegos Tarifarios (Las Condes)'!$A:$A,0)))/1.19</f>
        <v>192.64191058823531</v>
      </c>
      <c r="R2739" s="19">
        <f>INDEX('Pliegos Tarifarios (Las Condes)'!$K:$K,MATCH($B2739,'Pliegos Tarifarios (Las Condes)'!$A:$A,0))</f>
        <v>726.16</v>
      </c>
      <c r="S2739" s="21">
        <f t="shared" si="129"/>
        <v>57537.401528988237</v>
      </c>
      <c r="T2739" s="21">
        <f t="shared" si="130"/>
        <v>10932.106290507765</v>
      </c>
      <c r="U2739" s="19">
        <v>0</v>
      </c>
      <c r="V2739" s="21">
        <f t="shared" si="131"/>
        <v>68469.507819496008</v>
      </c>
    </row>
    <row r="2740" spans="1:22" x14ac:dyDescent="0.3">
      <c r="A2740" s="3" t="s">
        <v>146</v>
      </c>
      <c r="B2740" s="3">
        <v>7</v>
      </c>
      <c r="C2740" s="4" t="s">
        <v>186</v>
      </c>
      <c r="D2740" s="3" t="s">
        <v>256</v>
      </c>
      <c r="E2740" s="3" t="s">
        <v>121</v>
      </c>
      <c r="F2740" s="4" t="s">
        <v>257</v>
      </c>
      <c r="G2740" s="3" t="s">
        <v>30</v>
      </c>
      <c r="H2740" s="5">
        <v>292.60160000000002</v>
      </c>
      <c r="I2740" s="5">
        <v>0.78610000000000002</v>
      </c>
      <c r="J2740" s="5">
        <v>0.76529999999999998</v>
      </c>
      <c r="K2740" s="6">
        <v>0.9735402620531739</v>
      </c>
      <c r="L2740" s="5">
        <v>9.75</v>
      </c>
      <c r="M2740" s="19">
        <f>H2740*INDEX('Pliegos Tarifarios (Las Condes)'!$B:$B,MATCH($B2740,'Pliegos Tarifarios (Las Condes)'!$A:$A,0))</f>
        <v>38554.064620800003</v>
      </c>
      <c r="N2740" s="19">
        <f>I2740*INDEX('Pliegos Tarifarios (Las Condes)'!$C:$C,MATCH($B2740,'Pliegos Tarifarios (Las Condes)'!$A:$A,0))</f>
        <v>2678.7450179000002</v>
      </c>
      <c r="O2740" s="19">
        <f>J2740*INDEX('Pliegos Tarifarios (Las Condes)'!$D:$D,MATCH($B2740,'Pliegos Tarifarios (Las Condes)'!$A:$A,0))</f>
        <v>11076.186900000001</v>
      </c>
      <c r="P2740" s="19">
        <f>H2740*INDEX('Pliegos Tarifarios (Las Condes)'!$E:$E,MATCH($B2740,'Pliegos Tarifarios (Las Condes)'!$A:$A,0))</f>
        <v>3810.8432383999998</v>
      </c>
      <c r="Q2740" s="19" cm="1">
        <f t="array" ref="Q2740">H2740*_xlfn.IFS(H2740&lt;=350,INDEX('Pliegos Tarifarios (Las Condes)'!$F:$F,MATCH($B2740,'Pliegos Tarifarios (Las Condes)'!$A:$A,0)),H2740&lt;=500,INDEX('Pliegos Tarifarios (Las Condes)'!$G:$G,MATCH($B2740,'Pliegos Tarifarios (Las Condes)'!$A:$A,0)),H2740&lt;=1000,INDEX('Pliegos Tarifarios (Las Condes)'!$H:$H,MATCH($B2740,'Pliegos Tarifarios (Las Condes)'!$A:$A,0)),H2740&lt;=5000,INDEX('Pliegos Tarifarios (Las Condes)'!$I:$I,MATCH($B2740,'Pliegos Tarifarios (Las Condes)'!$A:$A,0)),H2740&gt;5000,INDEX('Pliegos Tarifarios (Las Condes)'!$J:$J,MATCH($B2740,'Pliegos Tarifarios (Las Condes)'!$A:$A,0)))/1.19</f>
        <v>192.77281882352943</v>
      </c>
      <c r="R2740" s="19">
        <f>INDEX('Pliegos Tarifarios (Las Condes)'!$K:$K,MATCH($B2740,'Pliegos Tarifarios (Las Condes)'!$A:$A,0))</f>
        <v>726.16</v>
      </c>
      <c r="S2740" s="21">
        <f t="shared" si="129"/>
        <v>57038.772595923532</v>
      </c>
      <c r="T2740" s="21">
        <f t="shared" si="130"/>
        <v>10837.366793225472</v>
      </c>
      <c r="U2740" s="19">
        <v>0</v>
      </c>
      <c r="V2740" s="21">
        <f t="shared" si="131"/>
        <v>67876.139389149001</v>
      </c>
    </row>
    <row r="2741" spans="1:22" x14ac:dyDescent="0.3">
      <c r="A2741" s="3" t="s">
        <v>146</v>
      </c>
      <c r="B2741" s="3">
        <v>7</v>
      </c>
      <c r="C2741" s="4" t="s">
        <v>186</v>
      </c>
      <c r="D2741" s="3" t="s">
        <v>258</v>
      </c>
      <c r="E2741" s="3" t="s">
        <v>121</v>
      </c>
      <c r="F2741" s="4" t="s">
        <v>259</v>
      </c>
      <c r="G2741" s="3" t="s">
        <v>30</v>
      </c>
      <c r="H2741" s="5">
        <v>292.1832</v>
      </c>
      <c r="I2741" s="5">
        <v>0.79569999999999996</v>
      </c>
      <c r="J2741" s="5">
        <v>0.7681</v>
      </c>
      <c r="K2741" s="6">
        <v>0.9653135603870806</v>
      </c>
      <c r="L2741" s="5">
        <v>9.74</v>
      </c>
      <c r="M2741" s="19">
        <f>H2741*INDEX('Pliegos Tarifarios (Las Condes)'!$B:$B,MATCH($B2741,'Pliegos Tarifarios (Las Condes)'!$A:$A,0))</f>
        <v>38498.934981600003</v>
      </c>
      <c r="N2741" s="19">
        <f>I2741*INDEX('Pliegos Tarifarios (Las Condes)'!$C:$C,MATCH($B2741,'Pliegos Tarifarios (Las Condes)'!$A:$A,0))</f>
        <v>2711.4583523000001</v>
      </c>
      <c r="O2741" s="19">
        <f>J2741*INDEX('Pliegos Tarifarios (Las Condes)'!$D:$D,MATCH($B2741,'Pliegos Tarifarios (Las Condes)'!$A:$A,0))</f>
        <v>11116.711300000001</v>
      </c>
      <c r="P2741" s="19">
        <f>H2741*INDEX('Pliegos Tarifarios (Las Condes)'!$E:$E,MATCH($B2741,'Pliegos Tarifarios (Las Condes)'!$A:$A,0))</f>
        <v>3805.3939967999995</v>
      </c>
      <c r="Q2741" s="19" cm="1">
        <f t="array" ref="Q2741">H2741*_xlfn.IFS(H2741&lt;=350,INDEX('Pliegos Tarifarios (Las Condes)'!$F:$F,MATCH($B2741,'Pliegos Tarifarios (Las Condes)'!$A:$A,0)),H2741&lt;=500,INDEX('Pliegos Tarifarios (Las Condes)'!$G:$G,MATCH($B2741,'Pliegos Tarifarios (Las Condes)'!$A:$A,0)),H2741&lt;=1000,INDEX('Pliegos Tarifarios (Las Condes)'!$H:$H,MATCH($B2741,'Pliegos Tarifarios (Las Condes)'!$A:$A,0)),H2741&lt;=5000,INDEX('Pliegos Tarifarios (Las Condes)'!$I:$I,MATCH($B2741,'Pliegos Tarifarios (Las Condes)'!$A:$A,0)),H2741&gt;5000,INDEX('Pliegos Tarifarios (Las Condes)'!$J:$J,MATCH($B2741,'Pliegos Tarifarios (Las Condes)'!$A:$A,0)))/1.19</f>
        <v>192.49716705882355</v>
      </c>
      <c r="R2741" s="19">
        <f>INDEX('Pliegos Tarifarios (Las Condes)'!$K:$K,MATCH($B2741,'Pliegos Tarifarios (Las Condes)'!$A:$A,0))</f>
        <v>726.16</v>
      </c>
      <c r="S2741" s="21">
        <f t="shared" si="129"/>
        <v>57051.155797758831</v>
      </c>
      <c r="T2741" s="21">
        <f t="shared" si="130"/>
        <v>10839.719601574177</v>
      </c>
      <c r="U2741" s="19">
        <v>0</v>
      </c>
      <c r="V2741" s="21">
        <f t="shared" si="131"/>
        <v>67890.875399333003</v>
      </c>
    </row>
    <row r="2742" spans="1:22" x14ac:dyDescent="0.3">
      <c r="A2742" s="3" t="s">
        <v>146</v>
      </c>
      <c r="B2742" s="3">
        <v>7</v>
      </c>
      <c r="C2742" s="4" t="s">
        <v>186</v>
      </c>
      <c r="D2742" s="3" t="s">
        <v>260</v>
      </c>
      <c r="E2742" s="3" t="s">
        <v>121</v>
      </c>
      <c r="F2742" s="4" t="s">
        <v>261</v>
      </c>
      <c r="G2742" s="3" t="s">
        <v>30</v>
      </c>
      <c r="H2742" s="5">
        <v>292.88670000000002</v>
      </c>
      <c r="I2742" s="5">
        <v>0.78639999999999999</v>
      </c>
      <c r="J2742" s="5">
        <v>0.77739999999999998</v>
      </c>
      <c r="K2742" s="6">
        <v>0.98855544252288907</v>
      </c>
      <c r="L2742" s="5">
        <v>9.76</v>
      </c>
      <c r="M2742" s="19">
        <f>H2742*INDEX('Pliegos Tarifarios (Las Condes)'!$B:$B,MATCH($B2742,'Pliegos Tarifarios (Las Condes)'!$A:$A,0))</f>
        <v>38591.630252100003</v>
      </c>
      <c r="N2742" s="19">
        <f>I2742*INDEX('Pliegos Tarifarios (Las Condes)'!$C:$C,MATCH($B2742,'Pliegos Tarifarios (Las Condes)'!$A:$A,0))</f>
        <v>2679.7673095999999</v>
      </c>
      <c r="O2742" s="19">
        <f>J2742*INDEX('Pliegos Tarifarios (Las Condes)'!$D:$D,MATCH($B2742,'Pliegos Tarifarios (Las Condes)'!$A:$A,0))</f>
        <v>11251.3102</v>
      </c>
      <c r="P2742" s="19">
        <f>H2742*INDEX('Pliegos Tarifarios (Las Condes)'!$E:$E,MATCH($B2742,'Pliegos Tarifarios (Las Condes)'!$A:$A,0))</f>
        <v>3814.5563808000002</v>
      </c>
      <c r="Q2742" s="19" cm="1">
        <f t="array" ref="Q2742">H2742*_xlfn.IFS(H2742&lt;=350,INDEX('Pliegos Tarifarios (Las Condes)'!$F:$F,MATCH($B2742,'Pliegos Tarifarios (Las Condes)'!$A:$A,0)),H2742&lt;=500,INDEX('Pliegos Tarifarios (Las Condes)'!$G:$G,MATCH($B2742,'Pliegos Tarifarios (Las Condes)'!$A:$A,0)),H2742&lt;=1000,INDEX('Pliegos Tarifarios (Las Condes)'!$H:$H,MATCH($B2742,'Pliegos Tarifarios (Las Condes)'!$A:$A,0)),H2742&lt;=5000,INDEX('Pliegos Tarifarios (Las Condes)'!$I:$I,MATCH($B2742,'Pliegos Tarifarios (Las Condes)'!$A:$A,0)),H2742&gt;5000,INDEX('Pliegos Tarifarios (Las Condes)'!$J:$J,MATCH($B2742,'Pliegos Tarifarios (Las Condes)'!$A:$A,0)))/1.19</f>
        <v>192.96064941176473</v>
      </c>
      <c r="R2742" s="19">
        <f>INDEX('Pliegos Tarifarios (Las Condes)'!$K:$K,MATCH($B2742,'Pliegos Tarifarios (Las Condes)'!$A:$A,0))</f>
        <v>726.16</v>
      </c>
      <c r="S2742" s="21">
        <f t="shared" si="129"/>
        <v>57256.384791911769</v>
      </c>
      <c r="T2742" s="21">
        <f t="shared" si="130"/>
        <v>10878.713110463235</v>
      </c>
      <c r="U2742" s="19">
        <v>0</v>
      </c>
      <c r="V2742" s="21">
        <f t="shared" si="131"/>
        <v>68135.097902375011</v>
      </c>
    </row>
    <row r="2743" spans="1:22" x14ac:dyDescent="0.3">
      <c r="A2743" s="3" t="s">
        <v>146</v>
      </c>
      <c r="B2743" s="3">
        <v>7</v>
      </c>
      <c r="C2743" s="4" t="s">
        <v>186</v>
      </c>
      <c r="D2743" s="3" t="s">
        <v>262</v>
      </c>
      <c r="E2743" s="3" t="s">
        <v>121</v>
      </c>
      <c r="F2743" s="4" t="s">
        <v>263</v>
      </c>
      <c r="G2743" s="3" t="s">
        <v>16</v>
      </c>
      <c r="H2743" s="5">
        <v>2407.7674999999999</v>
      </c>
      <c r="I2743" s="5">
        <v>6.4431000000000003</v>
      </c>
      <c r="J2743" s="5">
        <v>6.4431000000000003</v>
      </c>
      <c r="K2743" s="6">
        <v>1</v>
      </c>
      <c r="L2743" s="5">
        <v>80.260000000000005</v>
      </c>
      <c r="M2743" s="19">
        <f>H2743*INDEX('Pliegos Tarifarios (Las Condes)'!$B:$B,MATCH($B2743,'Pliegos Tarifarios (Las Condes)'!$A:$A,0))</f>
        <v>317254.66910250002</v>
      </c>
      <c r="N2743" s="19">
        <f>I2743*INDEX('Pliegos Tarifarios (Las Condes)'!$C:$C,MATCH($B2743,'Pliegos Tarifarios (Las Condes)'!$A:$A,0))</f>
        <v>21955.758840900002</v>
      </c>
      <c r="O2743" s="19">
        <f>J2743*INDEX('Pliegos Tarifarios (Las Condes)'!$D:$D,MATCH($B2743,'Pliegos Tarifarios (Las Condes)'!$A:$A,0))</f>
        <v>93250.986300000004</v>
      </c>
      <c r="P2743" s="19">
        <f>H2743*INDEX('Pliegos Tarifarios (Las Condes)'!$E:$E,MATCH($B2743,'Pliegos Tarifarios (Las Condes)'!$A:$A,0))</f>
        <v>31358.763919999998</v>
      </c>
      <c r="Q2743" s="19" cm="1">
        <f t="array" ref="Q2743">H2743*_xlfn.IFS(H2743&lt;=350,INDEX('Pliegos Tarifarios (Las Condes)'!$F:$F,MATCH($B2743,'Pliegos Tarifarios (Las Condes)'!$A:$A,0)),H2743&lt;=500,INDEX('Pliegos Tarifarios (Las Condes)'!$G:$G,MATCH($B2743,'Pliegos Tarifarios (Las Condes)'!$A:$A,0)),H2743&lt;=1000,INDEX('Pliegos Tarifarios (Las Condes)'!$H:$H,MATCH($B2743,'Pliegos Tarifarios (Las Condes)'!$A:$A,0)),H2743&lt;=5000,INDEX('Pliegos Tarifarios (Las Condes)'!$I:$I,MATCH($B2743,'Pliegos Tarifarios (Las Condes)'!$A:$A,0)),H2743&gt;5000,INDEX('Pliegos Tarifarios (Las Condes)'!$J:$J,MATCH($B2743,'Pliegos Tarifarios (Las Condes)'!$A:$A,0)))/1.19</f>
        <v>7225.3258340336133</v>
      </c>
      <c r="R2743" s="19">
        <f>INDEX('Pliegos Tarifarios (Las Condes)'!$K:$K,MATCH($B2743,'Pliegos Tarifarios (Las Condes)'!$A:$A,0))</f>
        <v>726.16</v>
      </c>
      <c r="S2743" s="21">
        <f t="shared" si="129"/>
        <v>471771.66399743356</v>
      </c>
      <c r="T2743" s="21">
        <f t="shared" si="130"/>
        <v>89636.61615951237</v>
      </c>
      <c r="U2743" s="19">
        <v>0</v>
      </c>
      <c r="V2743" s="21">
        <f t="shared" si="131"/>
        <v>561408.28015694593</v>
      </c>
    </row>
    <row r="2744" spans="1:22" x14ac:dyDescent="0.3">
      <c r="A2744" s="3" t="s">
        <v>146</v>
      </c>
      <c r="B2744" s="3">
        <v>7</v>
      </c>
      <c r="C2744" s="4" t="s">
        <v>186</v>
      </c>
      <c r="D2744" s="3" t="s">
        <v>264</v>
      </c>
      <c r="E2744" s="3" t="s">
        <v>121</v>
      </c>
      <c r="F2744" s="4" t="s">
        <v>265</v>
      </c>
      <c r="G2744" s="3" t="s">
        <v>16</v>
      </c>
      <c r="H2744" s="5">
        <v>2407.529</v>
      </c>
      <c r="I2744" s="5">
        <v>6.5659999999999998</v>
      </c>
      <c r="J2744" s="5">
        <v>6.3714000000000004</v>
      </c>
      <c r="K2744" s="6">
        <v>0.9703624733475481</v>
      </c>
      <c r="L2744" s="5">
        <v>80.25</v>
      </c>
      <c r="M2744" s="19">
        <f>H2744*INDEX('Pliegos Tarifarios (Las Condes)'!$B:$B,MATCH($B2744,'Pliegos Tarifarios (Las Condes)'!$A:$A,0))</f>
        <v>317223.24362700002</v>
      </c>
      <c r="N2744" s="19">
        <f>I2744*INDEX('Pliegos Tarifarios (Las Condes)'!$C:$C,MATCH($B2744,'Pliegos Tarifarios (Las Condes)'!$A:$A,0))</f>
        <v>22374.557674</v>
      </c>
      <c r="O2744" s="19">
        <f>J2744*INDEX('Pliegos Tarifarios (Las Condes)'!$D:$D,MATCH($B2744,'Pliegos Tarifarios (Las Condes)'!$A:$A,0))</f>
        <v>92213.272200000007</v>
      </c>
      <c r="P2744" s="19">
        <f>H2744*INDEX('Pliegos Tarifarios (Las Condes)'!$E:$E,MATCH($B2744,'Pliegos Tarifarios (Las Condes)'!$A:$A,0))</f>
        <v>31355.657695999998</v>
      </c>
      <c r="Q2744" s="19" cm="1">
        <f t="array" ref="Q2744">H2744*_xlfn.IFS(H2744&lt;=350,INDEX('Pliegos Tarifarios (Las Condes)'!$F:$F,MATCH($B2744,'Pliegos Tarifarios (Las Condes)'!$A:$A,0)),H2744&lt;=500,INDEX('Pliegos Tarifarios (Las Condes)'!$G:$G,MATCH($B2744,'Pliegos Tarifarios (Las Condes)'!$A:$A,0)),H2744&lt;=1000,INDEX('Pliegos Tarifarios (Las Condes)'!$H:$H,MATCH($B2744,'Pliegos Tarifarios (Las Condes)'!$A:$A,0)),H2744&lt;=5000,INDEX('Pliegos Tarifarios (Las Condes)'!$I:$I,MATCH($B2744,'Pliegos Tarifarios (Las Condes)'!$A:$A,0)),H2744&gt;5000,INDEX('Pliegos Tarifarios (Las Condes)'!$J:$J,MATCH($B2744,'Pliegos Tarifarios (Las Condes)'!$A:$A,0)))/1.19</f>
        <v>7224.6101336134461</v>
      </c>
      <c r="R2744" s="19">
        <f>INDEX('Pliegos Tarifarios (Las Condes)'!$K:$K,MATCH($B2744,'Pliegos Tarifarios (Las Condes)'!$A:$A,0))</f>
        <v>726.16</v>
      </c>
      <c r="S2744" s="21">
        <f t="shared" si="129"/>
        <v>471117.50133061345</v>
      </c>
      <c r="T2744" s="21">
        <f t="shared" si="130"/>
        <v>89512.325252816561</v>
      </c>
      <c r="U2744" s="19">
        <v>0</v>
      </c>
      <c r="V2744" s="21">
        <f t="shared" si="131"/>
        <v>560629.82658343005</v>
      </c>
    </row>
    <row r="2745" spans="1:22" x14ac:dyDescent="0.3">
      <c r="A2745" s="3" t="s">
        <v>146</v>
      </c>
      <c r="B2745" s="3">
        <v>7</v>
      </c>
      <c r="C2745" s="4" t="s">
        <v>186</v>
      </c>
      <c r="D2745" s="3" t="s">
        <v>266</v>
      </c>
      <c r="E2745" s="3" t="s">
        <v>121</v>
      </c>
      <c r="F2745" s="4" t="s">
        <v>267</v>
      </c>
      <c r="G2745" s="3" t="s">
        <v>16</v>
      </c>
      <c r="H2745" s="5">
        <v>2404.4223000000002</v>
      </c>
      <c r="I2745" s="5">
        <v>6.4653999999999998</v>
      </c>
      <c r="J2745" s="5">
        <v>6.3948999999999998</v>
      </c>
      <c r="K2745" s="6">
        <v>0.98909580227054783</v>
      </c>
      <c r="L2745" s="5">
        <v>80.150000000000006</v>
      </c>
      <c r="M2745" s="19">
        <f>H2745*INDEX('Pliegos Tarifarios (Las Condes)'!$B:$B,MATCH($B2745,'Pliegos Tarifarios (Las Condes)'!$A:$A,0))</f>
        <v>316813.89551490004</v>
      </c>
      <c r="N2745" s="19">
        <f>I2745*INDEX('Pliegos Tarifarios (Las Condes)'!$C:$C,MATCH($B2745,'Pliegos Tarifarios (Las Condes)'!$A:$A,0))</f>
        <v>22031.7491906</v>
      </c>
      <c r="O2745" s="19">
        <f>J2745*INDEX('Pliegos Tarifarios (Las Condes)'!$D:$D,MATCH($B2745,'Pliegos Tarifarios (Las Condes)'!$A:$A,0))</f>
        <v>92553.387699999992</v>
      </c>
      <c r="P2745" s="19">
        <f>H2745*INDEX('Pliegos Tarifarios (Las Condes)'!$E:$E,MATCH($B2745,'Pliegos Tarifarios (Las Condes)'!$A:$A,0))</f>
        <v>31315.196035199999</v>
      </c>
      <c r="Q2745" s="19" cm="1">
        <f t="array" ref="Q2745">H2745*_xlfn.IFS(H2745&lt;=350,INDEX('Pliegos Tarifarios (Las Condes)'!$F:$F,MATCH($B2745,'Pliegos Tarifarios (Las Condes)'!$A:$A,0)),H2745&lt;=500,INDEX('Pliegos Tarifarios (Las Condes)'!$G:$G,MATCH($B2745,'Pliegos Tarifarios (Las Condes)'!$A:$A,0)),H2745&lt;=1000,INDEX('Pliegos Tarifarios (Las Condes)'!$H:$H,MATCH($B2745,'Pliegos Tarifarios (Las Condes)'!$A:$A,0)),H2745&lt;=5000,INDEX('Pliegos Tarifarios (Las Condes)'!$I:$I,MATCH($B2745,'Pliegos Tarifarios (Las Condes)'!$A:$A,0)),H2745&gt;5000,INDEX('Pliegos Tarifarios (Las Condes)'!$J:$J,MATCH($B2745,'Pliegos Tarifarios (Las Condes)'!$A:$A,0)))/1.19</f>
        <v>7215.2874229411764</v>
      </c>
      <c r="R2745" s="19">
        <f>INDEX('Pliegos Tarifarios (Las Condes)'!$K:$K,MATCH($B2745,'Pliegos Tarifarios (Las Condes)'!$A:$A,0))</f>
        <v>726.16</v>
      </c>
      <c r="S2745" s="21">
        <f t="shared" si="129"/>
        <v>470655.6758636412</v>
      </c>
      <c r="T2745" s="21">
        <f t="shared" si="130"/>
        <v>89424.578414091826</v>
      </c>
      <c r="U2745" s="19">
        <v>0</v>
      </c>
      <c r="V2745" s="21">
        <f t="shared" si="131"/>
        <v>560080.25427773304</v>
      </c>
    </row>
    <row r="2746" spans="1:22" x14ac:dyDescent="0.3">
      <c r="A2746" s="3" t="s">
        <v>146</v>
      </c>
      <c r="B2746" s="3">
        <v>7</v>
      </c>
      <c r="C2746" s="4" t="s">
        <v>186</v>
      </c>
      <c r="D2746" s="3" t="s">
        <v>268</v>
      </c>
      <c r="E2746" s="3" t="s">
        <v>121</v>
      </c>
      <c r="F2746" s="4" t="s">
        <v>269</v>
      </c>
      <c r="G2746" s="3" t="s">
        <v>16</v>
      </c>
      <c r="H2746" s="5">
        <v>801.32219999999995</v>
      </c>
      <c r="I2746" s="5">
        <v>2.1280000000000001</v>
      </c>
      <c r="J2746" s="5">
        <v>2.1221999999999999</v>
      </c>
      <c r="K2746" s="6">
        <v>0.99727443609022548</v>
      </c>
      <c r="L2746" s="5">
        <v>26.71</v>
      </c>
      <c r="M2746" s="19">
        <f>H2746*INDEX('Pliegos Tarifarios (Las Condes)'!$B:$B,MATCH($B2746,'Pliegos Tarifarios (Las Condes)'!$A:$A,0))</f>
        <v>105584.6170386</v>
      </c>
      <c r="N2746" s="19">
        <f>I2746*INDEX('Pliegos Tarifarios (Las Condes)'!$C:$C,MATCH($B2746,'Pliegos Tarifarios (Las Condes)'!$A:$A,0))</f>
        <v>7251.4557920000007</v>
      </c>
      <c r="O2746" s="19">
        <f>J2746*INDEX('Pliegos Tarifarios (Las Condes)'!$D:$D,MATCH($B2746,'Pliegos Tarifarios (Las Condes)'!$A:$A,0))</f>
        <v>30714.600599999998</v>
      </c>
      <c r="P2746" s="19">
        <f>H2746*INDEX('Pliegos Tarifarios (Las Condes)'!$E:$E,MATCH($B2746,'Pliegos Tarifarios (Las Condes)'!$A:$A,0))</f>
        <v>10436.420332799999</v>
      </c>
      <c r="Q2746" s="19" cm="1">
        <f t="array" ref="Q2746">H2746*_xlfn.IFS(H2746&lt;=350,INDEX('Pliegos Tarifarios (Las Condes)'!$F:$F,MATCH($B2746,'Pliegos Tarifarios (Las Condes)'!$A:$A,0)),H2746&lt;=500,INDEX('Pliegos Tarifarios (Las Condes)'!$G:$G,MATCH($B2746,'Pliegos Tarifarios (Las Condes)'!$A:$A,0)),H2746&lt;=1000,INDEX('Pliegos Tarifarios (Las Condes)'!$H:$H,MATCH($B2746,'Pliegos Tarifarios (Las Condes)'!$A:$A,0)),H2746&lt;=5000,INDEX('Pliegos Tarifarios (Las Condes)'!$I:$I,MATCH($B2746,'Pliegos Tarifarios (Las Condes)'!$A:$A,0)),H2746&gt;5000,INDEX('Pliegos Tarifarios (Las Condes)'!$J:$J,MATCH($B2746,'Pliegos Tarifarios (Las Condes)'!$A:$A,0)))/1.19</f>
        <v>1879.4035800000001</v>
      </c>
      <c r="R2746" s="19">
        <f>INDEX('Pliegos Tarifarios (Las Condes)'!$K:$K,MATCH($B2746,'Pliegos Tarifarios (Las Condes)'!$A:$A,0))</f>
        <v>726.16</v>
      </c>
      <c r="S2746" s="21">
        <f t="shared" si="129"/>
        <v>156592.6573434</v>
      </c>
      <c r="T2746" s="21">
        <f t="shared" si="130"/>
        <v>29752.604895246001</v>
      </c>
      <c r="U2746" s="19">
        <v>0</v>
      </c>
      <c r="V2746" s="21">
        <f t="shared" si="131"/>
        <v>186345.26223864601</v>
      </c>
    </row>
    <row r="2747" spans="1:22" x14ac:dyDescent="0.3">
      <c r="A2747" s="3" t="s">
        <v>146</v>
      </c>
      <c r="B2747" s="3">
        <v>7</v>
      </c>
      <c r="C2747" s="4" t="s">
        <v>186</v>
      </c>
      <c r="D2747" s="3" t="s">
        <v>270</v>
      </c>
      <c r="E2747" s="3" t="s">
        <v>121</v>
      </c>
      <c r="F2747" s="4" t="s">
        <v>271</v>
      </c>
      <c r="G2747" s="3" t="s">
        <v>16</v>
      </c>
      <c r="H2747" s="5">
        <v>802.04809999999998</v>
      </c>
      <c r="I2747" s="5">
        <v>2.1532</v>
      </c>
      <c r="J2747" s="5">
        <v>2.1490999999999998</v>
      </c>
      <c r="K2747" s="6">
        <v>0.99809585732862705</v>
      </c>
      <c r="L2747" s="5">
        <v>26.73</v>
      </c>
      <c r="M2747" s="19">
        <f>H2747*INDEX('Pliegos Tarifarios (Las Condes)'!$B:$B,MATCH($B2747,'Pliegos Tarifarios (Las Condes)'!$A:$A,0))</f>
        <v>105680.2638003</v>
      </c>
      <c r="N2747" s="19">
        <f>I2747*INDEX('Pliegos Tarifarios (Las Condes)'!$C:$C,MATCH($B2747,'Pliegos Tarifarios (Las Condes)'!$A:$A,0))</f>
        <v>7337.3282948000005</v>
      </c>
      <c r="O2747" s="19">
        <f>J2747*INDEX('Pliegos Tarifarios (Las Condes)'!$D:$D,MATCH($B2747,'Pliegos Tarifarios (Las Condes)'!$A:$A,0))</f>
        <v>31103.924299999995</v>
      </c>
      <c r="P2747" s="19">
        <f>H2747*INDEX('Pliegos Tarifarios (Las Condes)'!$E:$E,MATCH($B2747,'Pliegos Tarifarios (Las Condes)'!$A:$A,0))</f>
        <v>10445.874454399998</v>
      </c>
      <c r="Q2747" s="19" cm="1">
        <f t="array" ref="Q2747">H2747*_xlfn.IFS(H2747&lt;=350,INDEX('Pliegos Tarifarios (Las Condes)'!$F:$F,MATCH($B2747,'Pliegos Tarifarios (Las Condes)'!$A:$A,0)),H2747&lt;=500,INDEX('Pliegos Tarifarios (Las Condes)'!$G:$G,MATCH($B2747,'Pliegos Tarifarios (Las Condes)'!$A:$A,0)),H2747&lt;=1000,INDEX('Pliegos Tarifarios (Las Condes)'!$H:$H,MATCH($B2747,'Pliegos Tarifarios (Las Condes)'!$A:$A,0)),H2747&lt;=5000,INDEX('Pliegos Tarifarios (Las Condes)'!$I:$I,MATCH($B2747,'Pliegos Tarifarios (Las Condes)'!$A:$A,0)),H2747&gt;5000,INDEX('Pliegos Tarifarios (Las Condes)'!$J:$J,MATCH($B2747,'Pliegos Tarifarios (Las Condes)'!$A:$A,0)))/1.19</f>
        <v>1881.1060900000004</v>
      </c>
      <c r="R2747" s="19">
        <f>INDEX('Pliegos Tarifarios (Las Condes)'!$K:$K,MATCH($B2747,'Pliegos Tarifarios (Las Condes)'!$A:$A,0))</f>
        <v>726.16</v>
      </c>
      <c r="S2747" s="21">
        <f t="shared" si="129"/>
        <v>157174.65693949998</v>
      </c>
      <c r="T2747" s="21">
        <f t="shared" si="130"/>
        <v>29863.184818504997</v>
      </c>
      <c r="U2747" s="19">
        <v>0</v>
      </c>
      <c r="V2747" s="21">
        <f t="shared" si="131"/>
        <v>187037.84175800497</v>
      </c>
    </row>
    <row r="2748" spans="1:22" x14ac:dyDescent="0.3">
      <c r="A2748" s="3" t="s">
        <v>146</v>
      </c>
      <c r="B2748" s="3">
        <v>7</v>
      </c>
      <c r="C2748" s="4" t="s">
        <v>186</v>
      </c>
      <c r="D2748" s="3" t="s">
        <v>272</v>
      </c>
      <c r="E2748" s="3" t="s">
        <v>121</v>
      </c>
      <c r="F2748" s="4" t="s">
        <v>273</v>
      </c>
      <c r="G2748" s="3" t="s">
        <v>16</v>
      </c>
      <c r="H2748" s="5">
        <v>800.13789999999995</v>
      </c>
      <c r="I2748" s="5">
        <v>2.1448</v>
      </c>
      <c r="J2748" s="5">
        <v>2.0724</v>
      </c>
      <c r="K2748" s="6">
        <v>0.96624393882879522</v>
      </c>
      <c r="L2748" s="5">
        <v>26.67</v>
      </c>
      <c r="M2748" s="19">
        <f>H2748*INDEX('Pliegos Tarifarios (Las Condes)'!$B:$B,MATCH($B2748,'Pliegos Tarifarios (Las Condes)'!$A:$A,0))</f>
        <v>105428.5701177</v>
      </c>
      <c r="N2748" s="19">
        <f>I2748*INDEX('Pliegos Tarifarios (Las Condes)'!$C:$C,MATCH($B2748,'Pliegos Tarifarios (Las Condes)'!$A:$A,0))</f>
        <v>7308.7041272000006</v>
      </c>
      <c r="O2748" s="19">
        <f>J2748*INDEX('Pliegos Tarifarios (Las Condes)'!$D:$D,MATCH($B2748,'Pliegos Tarifarios (Las Condes)'!$A:$A,0))</f>
        <v>29993.8452</v>
      </c>
      <c r="P2748" s="19">
        <f>H2748*INDEX('Pliegos Tarifarios (Las Condes)'!$E:$E,MATCH($B2748,'Pliegos Tarifarios (Las Condes)'!$A:$A,0))</f>
        <v>10420.996009599998</v>
      </c>
      <c r="Q2748" s="19" cm="1">
        <f t="array" ref="Q2748">H2748*_xlfn.IFS(H2748&lt;=350,INDEX('Pliegos Tarifarios (Las Condes)'!$F:$F,MATCH($B2748,'Pliegos Tarifarios (Las Condes)'!$A:$A,0)),H2748&lt;=500,INDEX('Pliegos Tarifarios (Las Condes)'!$G:$G,MATCH($B2748,'Pliegos Tarifarios (Las Condes)'!$A:$A,0)),H2748&lt;=1000,INDEX('Pliegos Tarifarios (Las Condes)'!$H:$H,MATCH($B2748,'Pliegos Tarifarios (Las Condes)'!$A:$A,0)),H2748&lt;=5000,INDEX('Pliegos Tarifarios (Las Condes)'!$I:$I,MATCH($B2748,'Pliegos Tarifarios (Las Condes)'!$A:$A,0)),H2748&gt;5000,INDEX('Pliegos Tarifarios (Las Condes)'!$J:$J,MATCH($B2748,'Pliegos Tarifarios (Las Condes)'!$A:$A,0)))/1.19</f>
        <v>1876.6259486554623</v>
      </c>
      <c r="R2748" s="19">
        <f>INDEX('Pliegos Tarifarios (Las Condes)'!$K:$K,MATCH($B2748,'Pliegos Tarifarios (Las Condes)'!$A:$A,0))</f>
        <v>726.16</v>
      </c>
      <c r="S2748" s="21">
        <f t="shared" si="129"/>
        <v>155754.90140315547</v>
      </c>
      <c r="T2748" s="21">
        <f t="shared" si="130"/>
        <v>29593.431266599539</v>
      </c>
      <c r="U2748" s="19">
        <v>0</v>
      </c>
      <c r="V2748" s="21">
        <f t="shared" si="131"/>
        <v>185348.33266975501</v>
      </c>
    </row>
    <row r="2749" spans="1:22" x14ac:dyDescent="0.3">
      <c r="A2749" s="3" t="s">
        <v>146</v>
      </c>
      <c r="B2749" s="3">
        <v>7</v>
      </c>
      <c r="C2749" s="4" t="s">
        <v>186</v>
      </c>
      <c r="D2749" s="3" t="s">
        <v>274</v>
      </c>
      <c r="E2749" s="3" t="s">
        <v>121</v>
      </c>
      <c r="F2749" s="4" t="s">
        <v>275</v>
      </c>
      <c r="G2749" s="3" t="s">
        <v>16</v>
      </c>
      <c r="H2749" s="5">
        <v>803.44500000000005</v>
      </c>
      <c r="I2749" s="5">
        <v>2.1353</v>
      </c>
      <c r="J2749" s="5">
        <v>2.1272000000000002</v>
      </c>
      <c r="K2749" s="6">
        <v>0.99620662202032517</v>
      </c>
      <c r="L2749" s="5">
        <v>26.78</v>
      </c>
      <c r="M2749" s="19">
        <f>H2749*INDEX('Pliegos Tarifarios (Las Condes)'!$B:$B,MATCH($B2749,'Pliegos Tarifarios (Las Condes)'!$A:$A,0))</f>
        <v>105864.32353500002</v>
      </c>
      <c r="N2749" s="19">
        <f>I2749*INDEX('Pliegos Tarifarios (Las Condes)'!$C:$C,MATCH($B2749,'Pliegos Tarifarios (Las Condes)'!$A:$A,0))</f>
        <v>7276.3315567</v>
      </c>
      <c r="O2749" s="19">
        <f>J2749*INDEX('Pliegos Tarifarios (Las Condes)'!$D:$D,MATCH($B2749,'Pliegos Tarifarios (Las Condes)'!$A:$A,0))</f>
        <v>30786.965600000003</v>
      </c>
      <c r="P2749" s="19">
        <f>H2749*INDEX('Pliegos Tarifarios (Las Condes)'!$E:$E,MATCH($B2749,'Pliegos Tarifarios (Las Condes)'!$A:$A,0))</f>
        <v>10464.06768</v>
      </c>
      <c r="Q2749" s="19" cm="1">
        <f t="array" ref="Q2749">H2749*_xlfn.IFS(H2749&lt;=350,INDEX('Pliegos Tarifarios (Las Condes)'!$F:$F,MATCH($B2749,'Pliegos Tarifarios (Las Condes)'!$A:$A,0)),H2749&lt;=500,INDEX('Pliegos Tarifarios (Las Condes)'!$G:$G,MATCH($B2749,'Pliegos Tarifarios (Las Condes)'!$A:$A,0)),H2749&lt;=1000,INDEX('Pliegos Tarifarios (Las Condes)'!$H:$H,MATCH($B2749,'Pliegos Tarifarios (Las Condes)'!$A:$A,0)),H2749&lt;=5000,INDEX('Pliegos Tarifarios (Las Condes)'!$I:$I,MATCH($B2749,'Pliegos Tarifarios (Las Condes)'!$A:$A,0)),H2749&gt;5000,INDEX('Pliegos Tarifarios (Las Condes)'!$J:$J,MATCH($B2749,'Pliegos Tarifarios (Las Condes)'!$A:$A,0)))/1.19</f>
        <v>1884.3823487394964</v>
      </c>
      <c r="R2749" s="19">
        <f>INDEX('Pliegos Tarifarios (Las Condes)'!$K:$K,MATCH($B2749,'Pliegos Tarifarios (Las Condes)'!$A:$A,0))</f>
        <v>726.16</v>
      </c>
      <c r="S2749" s="21">
        <f t="shared" si="129"/>
        <v>157002.23072043952</v>
      </c>
      <c r="T2749" s="21">
        <f t="shared" si="130"/>
        <v>29830.42383688351</v>
      </c>
      <c r="U2749" s="19">
        <v>0</v>
      </c>
      <c r="V2749" s="21">
        <f t="shared" si="131"/>
        <v>186832.65455732303</v>
      </c>
    </row>
    <row r="2750" spans="1:22" x14ac:dyDescent="0.3">
      <c r="A2750" s="3" t="s">
        <v>146</v>
      </c>
      <c r="B2750" s="3">
        <v>7</v>
      </c>
      <c r="C2750" s="4" t="s">
        <v>186</v>
      </c>
      <c r="D2750" s="3" t="s">
        <v>276</v>
      </c>
      <c r="E2750" s="3" t="s">
        <v>121</v>
      </c>
      <c r="F2750" s="4" t="s">
        <v>277</v>
      </c>
      <c r="G2750" s="3" t="s">
        <v>16</v>
      </c>
      <c r="H2750" s="5">
        <v>802.80020000000002</v>
      </c>
      <c r="I2750" s="5">
        <v>2.1762000000000001</v>
      </c>
      <c r="J2750" s="5">
        <v>2.1671999999999998</v>
      </c>
      <c r="K2750" s="6">
        <v>0.99586435070306023</v>
      </c>
      <c r="L2750" s="5">
        <v>26.76</v>
      </c>
      <c r="M2750" s="19">
        <f>H2750*INDEX('Pliegos Tarifarios (Las Condes)'!$B:$B,MATCH($B2750,'Pliegos Tarifarios (Las Condes)'!$A:$A,0))</f>
        <v>105779.36275260001</v>
      </c>
      <c r="N2750" s="19">
        <f>I2750*INDEX('Pliegos Tarifarios (Las Condes)'!$C:$C,MATCH($B2750,'Pliegos Tarifarios (Las Condes)'!$A:$A,0))</f>
        <v>7415.7039918000009</v>
      </c>
      <c r="O2750" s="19">
        <f>J2750*INDEX('Pliegos Tarifarios (Las Condes)'!$D:$D,MATCH($B2750,'Pliegos Tarifarios (Las Condes)'!$A:$A,0))</f>
        <v>31365.885599999998</v>
      </c>
      <c r="P2750" s="19">
        <f>H2750*INDEX('Pliegos Tarifarios (Las Condes)'!$E:$E,MATCH($B2750,'Pliegos Tarifarios (Las Condes)'!$A:$A,0))</f>
        <v>10455.6698048</v>
      </c>
      <c r="Q2750" s="19" cm="1">
        <f t="array" ref="Q2750">H2750*_xlfn.IFS(H2750&lt;=350,INDEX('Pliegos Tarifarios (Las Condes)'!$F:$F,MATCH($B2750,'Pliegos Tarifarios (Las Condes)'!$A:$A,0)),H2750&lt;=500,INDEX('Pliegos Tarifarios (Las Condes)'!$G:$G,MATCH($B2750,'Pliegos Tarifarios (Las Condes)'!$A:$A,0)),H2750&lt;=1000,INDEX('Pliegos Tarifarios (Las Condes)'!$H:$H,MATCH($B2750,'Pliegos Tarifarios (Las Condes)'!$A:$A,0)),H2750&lt;=5000,INDEX('Pliegos Tarifarios (Las Condes)'!$I:$I,MATCH($B2750,'Pliegos Tarifarios (Las Condes)'!$A:$A,0)),H2750&gt;5000,INDEX('Pliegos Tarifarios (Las Condes)'!$J:$J,MATCH($B2750,'Pliegos Tarifarios (Las Condes)'!$A:$A,0)))/1.19</f>
        <v>1882.8700489075632</v>
      </c>
      <c r="R2750" s="19">
        <f>INDEX('Pliegos Tarifarios (Las Condes)'!$K:$K,MATCH($B2750,'Pliegos Tarifarios (Las Condes)'!$A:$A,0))</f>
        <v>726.16</v>
      </c>
      <c r="S2750" s="21">
        <f t="shared" si="129"/>
        <v>157625.65219810759</v>
      </c>
      <c r="T2750" s="21">
        <f t="shared" si="130"/>
        <v>29948.873917640442</v>
      </c>
      <c r="U2750" s="19">
        <v>0</v>
      </c>
      <c r="V2750" s="21">
        <f t="shared" si="131"/>
        <v>187574.52611574804</v>
      </c>
    </row>
    <row r="2751" spans="1:22" x14ac:dyDescent="0.3">
      <c r="A2751" s="3" t="s">
        <v>146</v>
      </c>
      <c r="B2751" s="3">
        <v>7</v>
      </c>
      <c r="C2751" s="4" t="s">
        <v>186</v>
      </c>
      <c r="D2751" s="3" t="s">
        <v>278</v>
      </c>
      <c r="E2751" s="3" t="s">
        <v>121</v>
      </c>
      <c r="F2751" s="4" t="s">
        <v>279</v>
      </c>
      <c r="G2751" s="3" t="s">
        <v>16</v>
      </c>
      <c r="H2751" s="5">
        <v>801.24549999999999</v>
      </c>
      <c r="I2751" s="5">
        <v>2.2429000000000001</v>
      </c>
      <c r="J2751" s="5">
        <v>2.1355</v>
      </c>
      <c r="K2751" s="6">
        <v>0.95211556467073866</v>
      </c>
      <c r="L2751" s="5">
        <v>26.71</v>
      </c>
      <c r="M2751" s="19">
        <f>H2751*INDEX('Pliegos Tarifarios (Las Condes)'!$B:$B,MATCH($B2751,'Pliegos Tarifarios (Las Condes)'!$A:$A,0))</f>
        <v>105574.5108165</v>
      </c>
      <c r="N2751" s="19">
        <f>I2751*INDEX('Pliegos Tarifarios (Las Condes)'!$C:$C,MATCH($B2751,'Pliegos Tarifarios (Las Condes)'!$A:$A,0))</f>
        <v>7642.9935131000011</v>
      </c>
      <c r="O2751" s="19">
        <f>J2751*INDEX('Pliegos Tarifarios (Las Condes)'!$D:$D,MATCH($B2751,'Pliegos Tarifarios (Las Condes)'!$A:$A,0))</f>
        <v>30907.091499999999</v>
      </c>
      <c r="P2751" s="19">
        <f>H2751*INDEX('Pliegos Tarifarios (Las Condes)'!$E:$E,MATCH($B2751,'Pliegos Tarifarios (Las Condes)'!$A:$A,0))</f>
        <v>10435.421391999998</v>
      </c>
      <c r="Q2751" s="19" cm="1">
        <f t="array" ref="Q2751">H2751*_xlfn.IFS(H2751&lt;=350,INDEX('Pliegos Tarifarios (Las Condes)'!$F:$F,MATCH($B2751,'Pliegos Tarifarios (Las Condes)'!$A:$A,0)),H2751&lt;=500,INDEX('Pliegos Tarifarios (Las Condes)'!$G:$G,MATCH($B2751,'Pliegos Tarifarios (Las Condes)'!$A:$A,0)),H2751&lt;=1000,INDEX('Pliegos Tarifarios (Las Condes)'!$H:$H,MATCH($B2751,'Pliegos Tarifarios (Las Condes)'!$A:$A,0)),H2751&lt;=5000,INDEX('Pliegos Tarifarios (Las Condes)'!$I:$I,MATCH($B2751,'Pliegos Tarifarios (Las Condes)'!$A:$A,0)),H2751&gt;5000,INDEX('Pliegos Tarifarios (Las Condes)'!$J:$J,MATCH($B2751,'Pliegos Tarifarios (Las Condes)'!$A:$A,0)))/1.19</f>
        <v>1879.2236894957987</v>
      </c>
      <c r="R2751" s="19">
        <f>INDEX('Pliegos Tarifarios (Las Condes)'!$K:$K,MATCH($B2751,'Pliegos Tarifarios (Las Condes)'!$A:$A,0))</f>
        <v>726.16</v>
      </c>
      <c r="S2751" s="21">
        <f t="shared" si="129"/>
        <v>157165.40091109578</v>
      </c>
      <c r="T2751" s="21">
        <f t="shared" si="130"/>
        <v>29861.426173108201</v>
      </c>
      <c r="U2751" s="19">
        <v>0</v>
      </c>
      <c r="V2751" s="21">
        <f t="shared" si="131"/>
        <v>187026.82708420398</v>
      </c>
    </row>
    <row r="2752" spans="1:22" x14ac:dyDescent="0.3">
      <c r="A2752" s="3" t="s">
        <v>146</v>
      </c>
      <c r="B2752" s="3">
        <v>7</v>
      </c>
      <c r="C2752" s="4" t="s">
        <v>186</v>
      </c>
      <c r="D2752" s="3" t="s">
        <v>280</v>
      </c>
      <c r="E2752" s="3" t="s">
        <v>121</v>
      </c>
      <c r="F2752" s="4" t="s">
        <v>281</v>
      </c>
      <c r="G2752" s="3" t="s">
        <v>16</v>
      </c>
      <c r="H2752" s="5">
        <v>805.53440000000001</v>
      </c>
      <c r="I2752" s="5">
        <v>2.1829999999999998</v>
      </c>
      <c r="J2752" s="5">
        <v>2.1196999999999999</v>
      </c>
      <c r="K2752" s="6">
        <v>0.97100320659642703</v>
      </c>
      <c r="L2752" s="5">
        <v>26.85</v>
      </c>
      <c r="M2752" s="19">
        <f>H2752*INDEX('Pliegos Tarifarios (Las Condes)'!$B:$B,MATCH($B2752,'Pliegos Tarifarios (Las Condes)'!$A:$A,0))</f>
        <v>106139.6291472</v>
      </c>
      <c r="N2752" s="19">
        <f>I2752*INDEX('Pliegos Tarifarios (Las Condes)'!$C:$C,MATCH($B2752,'Pliegos Tarifarios (Las Condes)'!$A:$A,0))</f>
        <v>7438.8759369999998</v>
      </c>
      <c r="O2752" s="19">
        <f>J2752*INDEX('Pliegos Tarifarios (Las Condes)'!$D:$D,MATCH($B2752,'Pliegos Tarifarios (Las Condes)'!$A:$A,0))</f>
        <v>30678.418099999999</v>
      </c>
      <c r="P2752" s="19">
        <f>H2752*INDEX('Pliegos Tarifarios (Las Condes)'!$E:$E,MATCH($B2752,'Pliegos Tarifarios (Las Condes)'!$A:$A,0))</f>
        <v>10491.280025599999</v>
      </c>
      <c r="Q2752" s="19" cm="1">
        <f t="array" ref="Q2752">H2752*_xlfn.IFS(H2752&lt;=350,INDEX('Pliegos Tarifarios (Las Condes)'!$F:$F,MATCH($B2752,'Pliegos Tarifarios (Las Condes)'!$A:$A,0)),H2752&lt;=500,INDEX('Pliegos Tarifarios (Las Condes)'!$G:$G,MATCH($B2752,'Pliegos Tarifarios (Las Condes)'!$A:$A,0)),H2752&lt;=1000,INDEX('Pliegos Tarifarios (Las Condes)'!$H:$H,MATCH($B2752,'Pliegos Tarifarios (Las Condes)'!$A:$A,0)),H2752&lt;=5000,INDEX('Pliegos Tarifarios (Las Condes)'!$I:$I,MATCH($B2752,'Pliegos Tarifarios (Las Condes)'!$A:$A,0)),H2752&gt;5000,INDEX('Pliegos Tarifarios (Las Condes)'!$J:$J,MATCH($B2752,'Pliegos Tarifarios (Las Condes)'!$A:$A,0)))/1.19</f>
        <v>1889.2827818487399</v>
      </c>
      <c r="R2752" s="19">
        <f>INDEX('Pliegos Tarifarios (Las Condes)'!$K:$K,MATCH($B2752,'Pliegos Tarifarios (Las Condes)'!$A:$A,0))</f>
        <v>726.16</v>
      </c>
      <c r="S2752" s="21">
        <f t="shared" si="129"/>
        <v>157363.64599164875</v>
      </c>
      <c r="T2752" s="21">
        <f t="shared" si="130"/>
        <v>29899.092738413263</v>
      </c>
      <c r="U2752" s="19">
        <v>0</v>
      </c>
      <c r="V2752" s="21">
        <f t="shared" si="131"/>
        <v>187262.738730062</v>
      </c>
    </row>
    <row r="2753" spans="1:22" x14ac:dyDescent="0.3">
      <c r="A2753" s="3" t="s">
        <v>146</v>
      </c>
      <c r="B2753" s="3">
        <v>7</v>
      </c>
      <c r="C2753" s="4" t="s">
        <v>186</v>
      </c>
      <c r="D2753" s="3" t="s">
        <v>282</v>
      </c>
      <c r="E2753" s="3" t="s">
        <v>121</v>
      </c>
      <c r="F2753" s="4" t="s">
        <v>283</v>
      </c>
      <c r="G2753" s="3" t="s">
        <v>16</v>
      </c>
      <c r="H2753" s="5">
        <v>799.99300000000005</v>
      </c>
      <c r="I2753" s="5">
        <v>2.2031000000000001</v>
      </c>
      <c r="J2753" s="5">
        <v>2.1644000000000001</v>
      </c>
      <c r="K2753" s="6">
        <v>0.98243384322091598</v>
      </c>
      <c r="L2753" s="5">
        <v>26.67</v>
      </c>
      <c r="M2753" s="19">
        <f>H2753*INDEX('Pliegos Tarifarios (Las Condes)'!$B:$B,MATCH($B2753,'Pliegos Tarifarios (Las Condes)'!$A:$A,0))</f>
        <v>105409.47765900001</v>
      </c>
      <c r="N2753" s="19">
        <f>I2753*INDEX('Pliegos Tarifarios (Las Condes)'!$C:$C,MATCH($B2753,'Pliegos Tarifarios (Las Condes)'!$A:$A,0))</f>
        <v>7507.3694809000008</v>
      </c>
      <c r="O2753" s="19">
        <f>J2753*INDEX('Pliegos Tarifarios (Las Condes)'!$D:$D,MATCH($B2753,'Pliegos Tarifarios (Las Condes)'!$A:$A,0))</f>
        <v>31325.361200000003</v>
      </c>
      <c r="P2753" s="19">
        <f>H2753*INDEX('Pliegos Tarifarios (Las Condes)'!$E:$E,MATCH($B2753,'Pliegos Tarifarios (Las Condes)'!$A:$A,0))</f>
        <v>10419.108832</v>
      </c>
      <c r="Q2753" s="19" cm="1">
        <f t="array" ref="Q2753">H2753*_xlfn.IFS(H2753&lt;=350,INDEX('Pliegos Tarifarios (Las Condes)'!$F:$F,MATCH($B2753,'Pliegos Tarifarios (Las Condes)'!$A:$A,0)),H2753&lt;=500,INDEX('Pliegos Tarifarios (Las Condes)'!$G:$G,MATCH($B2753,'Pliegos Tarifarios (Las Condes)'!$A:$A,0)),H2753&lt;=1000,INDEX('Pliegos Tarifarios (Las Condes)'!$H:$H,MATCH($B2753,'Pliegos Tarifarios (Las Condes)'!$A:$A,0)),H2753&lt;=5000,INDEX('Pliegos Tarifarios (Las Condes)'!$I:$I,MATCH($B2753,'Pliegos Tarifarios (Las Condes)'!$A:$A,0)),H2753&gt;5000,INDEX('Pliegos Tarifarios (Las Condes)'!$J:$J,MATCH($B2753,'Pliegos Tarifarios (Las Condes)'!$A:$A,0)))/1.19</f>
        <v>1876.2861033613451</v>
      </c>
      <c r="R2753" s="19">
        <f>INDEX('Pliegos Tarifarios (Las Condes)'!$K:$K,MATCH($B2753,'Pliegos Tarifarios (Las Condes)'!$A:$A,0))</f>
        <v>726.16</v>
      </c>
      <c r="S2753" s="21">
        <f t="shared" si="129"/>
        <v>157263.76327526136</v>
      </c>
      <c r="T2753" s="21">
        <f t="shared" si="130"/>
        <v>29880.115022299658</v>
      </c>
      <c r="U2753" s="19">
        <v>0</v>
      </c>
      <c r="V2753" s="21">
        <f t="shared" si="131"/>
        <v>187143.87829756102</v>
      </c>
    </row>
    <row r="2754" spans="1:22" x14ac:dyDescent="0.3">
      <c r="A2754" s="3" t="s">
        <v>146</v>
      </c>
      <c r="B2754" s="3">
        <v>7</v>
      </c>
      <c r="C2754" s="4" t="s">
        <v>186</v>
      </c>
      <c r="D2754" s="3" t="s">
        <v>284</v>
      </c>
      <c r="E2754" s="3" t="s">
        <v>121</v>
      </c>
      <c r="F2754" s="4" t="s">
        <v>285</v>
      </c>
      <c r="G2754" s="3" t="s">
        <v>16</v>
      </c>
      <c r="H2754" s="5">
        <v>802.98839999999996</v>
      </c>
      <c r="I2754" s="5">
        <v>2.1787000000000001</v>
      </c>
      <c r="J2754" s="5">
        <v>2.1589999999999998</v>
      </c>
      <c r="K2754" s="6">
        <v>0.99095791068068106</v>
      </c>
      <c r="L2754" s="5">
        <v>26.77</v>
      </c>
      <c r="M2754" s="19">
        <f>H2754*INDEX('Pliegos Tarifarios (Las Condes)'!$B:$B,MATCH($B2754,'Pliegos Tarifarios (Las Condes)'!$A:$A,0))</f>
        <v>105804.16054919999</v>
      </c>
      <c r="N2754" s="19">
        <f>I2754*INDEX('Pliegos Tarifarios (Las Condes)'!$C:$C,MATCH($B2754,'Pliegos Tarifarios (Las Condes)'!$A:$A,0))</f>
        <v>7424.2230893000005</v>
      </c>
      <c r="O2754" s="19">
        <f>J2754*INDEX('Pliegos Tarifarios (Las Condes)'!$D:$D,MATCH($B2754,'Pliegos Tarifarios (Las Condes)'!$A:$A,0))</f>
        <v>31247.206999999999</v>
      </c>
      <c r="P2754" s="19">
        <f>H2754*INDEX('Pliegos Tarifarios (Las Condes)'!$E:$E,MATCH($B2754,'Pliegos Tarifarios (Las Condes)'!$A:$A,0))</f>
        <v>10458.120921599999</v>
      </c>
      <c r="Q2754" s="19" cm="1">
        <f t="array" ref="Q2754">H2754*_xlfn.IFS(H2754&lt;=350,INDEX('Pliegos Tarifarios (Las Condes)'!$F:$F,MATCH($B2754,'Pliegos Tarifarios (Las Condes)'!$A:$A,0)),H2754&lt;=500,INDEX('Pliegos Tarifarios (Las Condes)'!$G:$G,MATCH($B2754,'Pliegos Tarifarios (Las Condes)'!$A:$A,0)),H2754&lt;=1000,INDEX('Pliegos Tarifarios (Las Condes)'!$H:$H,MATCH($B2754,'Pliegos Tarifarios (Las Condes)'!$A:$A,0)),H2754&lt;=5000,INDEX('Pliegos Tarifarios (Las Condes)'!$I:$I,MATCH($B2754,'Pliegos Tarifarios (Las Condes)'!$A:$A,0)),H2754&gt;5000,INDEX('Pliegos Tarifarios (Las Condes)'!$J:$J,MATCH($B2754,'Pliegos Tarifarios (Las Condes)'!$A:$A,0)))/1.19</f>
        <v>1883.3114490756302</v>
      </c>
      <c r="R2754" s="19">
        <f>INDEX('Pliegos Tarifarios (Las Condes)'!$K:$K,MATCH($B2754,'Pliegos Tarifarios (Las Condes)'!$A:$A,0))</f>
        <v>726.16</v>
      </c>
      <c r="S2754" s="21">
        <f t="shared" si="129"/>
        <v>157543.18300917564</v>
      </c>
      <c r="T2754" s="21">
        <f t="shared" si="130"/>
        <v>29933.204771743371</v>
      </c>
      <c r="U2754" s="19">
        <v>0</v>
      </c>
      <c r="V2754" s="21">
        <f t="shared" si="131"/>
        <v>187476.387780919</v>
      </c>
    </row>
    <row r="2755" spans="1:22" x14ac:dyDescent="0.3">
      <c r="A2755" s="3" t="s">
        <v>146</v>
      </c>
      <c r="B2755" s="3">
        <v>7</v>
      </c>
      <c r="C2755" s="4" t="s">
        <v>186</v>
      </c>
      <c r="D2755" s="3" t="s">
        <v>286</v>
      </c>
      <c r="E2755" s="3" t="s">
        <v>121</v>
      </c>
      <c r="F2755" s="4" t="s">
        <v>287</v>
      </c>
      <c r="G2755" s="3" t="s">
        <v>16</v>
      </c>
      <c r="H2755" s="5">
        <v>801.21559999999999</v>
      </c>
      <c r="I2755" s="5">
        <v>2.2122000000000002</v>
      </c>
      <c r="J2755" s="5">
        <v>2.1377000000000002</v>
      </c>
      <c r="K2755" s="6">
        <v>0.96632311725883735</v>
      </c>
      <c r="L2755" s="5">
        <v>26.71</v>
      </c>
      <c r="M2755" s="19">
        <f>H2755*INDEX('Pliegos Tarifarios (Las Condes)'!$B:$B,MATCH($B2755,'Pliegos Tarifarios (Las Condes)'!$A:$A,0))</f>
        <v>105570.57110280001</v>
      </c>
      <c r="N2755" s="19">
        <f>I2755*INDEX('Pliegos Tarifarios (Las Condes)'!$C:$C,MATCH($B2755,'Pliegos Tarifarios (Las Condes)'!$A:$A,0))</f>
        <v>7538.3789958000007</v>
      </c>
      <c r="O2755" s="19">
        <f>J2755*INDEX('Pliegos Tarifarios (Las Condes)'!$D:$D,MATCH($B2755,'Pliegos Tarifarios (Las Condes)'!$A:$A,0))</f>
        <v>30938.932100000002</v>
      </c>
      <c r="P2755" s="19">
        <f>H2755*INDEX('Pliegos Tarifarios (Las Condes)'!$E:$E,MATCH($B2755,'Pliegos Tarifarios (Las Condes)'!$A:$A,0))</f>
        <v>10435.031974399999</v>
      </c>
      <c r="Q2755" s="19" cm="1">
        <f t="array" ref="Q2755">H2755*_xlfn.IFS(H2755&lt;=350,INDEX('Pliegos Tarifarios (Las Condes)'!$F:$F,MATCH($B2755,'Pliegos Tarifarios (Las Condes)'!$A:$A,0)),H2755&lt;=500,INDEX('Pliegos Tarifarios (Las Condes)'!$G:$G,MATCH($B2755,'Pliegos Tarifarios (Las Condes)'!$A:$A,0)),H2755&lt;=1000,INDEX('Pliegos Tarifarios (Las Condes)'!$H:$H,MATCH($B2755,'Pliegos Tarifarios (Las Condes)'!$A:$A,0)),H2755&lt;=5000,INDEX('Pliegos Tarifarios (Las Condes)'!$I:$I,MATCH($B2755,'Pliegos Tarifarios (Las Condes)'!$A:$A,0)),H2755&gt;5000,INDEX('Pliegos Tarifarios (Las Condes)'!$J:$J,MATCH($B2755,'Pliegos Tarifarios (Las Condes)'!$A:$A,0)))/1.19</f>
        <v>1879.1535626890759</v>
      </c>
      <c r="R2755" s="19">
        <f>INDEX('Pliegos Tarifarios (Las Condes)'!$K:$K,MATCH($B2755,'Pliegos Tarifarios (Las Condes)'!$A:$A,0))</f>
        <v>726.16</v>
      </c>
      <c r="S2755" s="21">
        <f t="shared" si="129"/>
        <v>157088.22773568908</v>
      </c>
      <c r="T2755" s="21">
        <f t="shared" si="130"/>
        <v>29846.763269780928</v>
      </c>
      <c r="U2755" s="19">
        <v>0</v>
      </c>
      <c r="V2755" s="21">
        <f t="shared" si="131"/>
        <v>186934.99100547002</v>
      </c>
    </row>
    <row r="2756" spans="1:22" x14ac:dyDescent="0.3">
      <c r="A2756" s="3" t="s">
        <v>146</v>
      </c>
      <c r="B2756" s="3">
        <v>7</v>
      </c>
      <c r="C2756" s="4" t="s">
        <v>186</v>
      </c>
      <c r="D2756" s="3" t="s">
        <v>288</v>
      </c>
      <c r="E2756" s="3" t="s">
        <v>121</v>
      </c>
      <c r="F2756" s="4" t="s">
        <v>289</v>
      </c>
      <c r="G2756" s="3" t="s">
        <v>16</v>
      </c>
      <c r="H2756" s="5">
        <v>804.02</v>
      </c>
      <c r="I2756" s="5">
        <v>2.1576</v>
      </c>
      <c r="J2756" s="5">
        <v>2.1400999999999999</v>
      </c>
      <c r="K2756" s="6">
        <v>0.9918891360771227</v>
      </c>
      <c r="L2756" s="5">
        <v>26.8</v>
      </c>
      <c r="M2756" s="19">
        <f>H2756*INDEX('Pliegos Tarifarios (Las Condes)'!$B:$B,MATCH($B2756,'Pliegos Tarifarios (Las Condes)'!$A:$A,0))</f>
        <v>105940.08726</v>
      </c>
      <c r="N2756" s="19">
        <f>I2756*INDEX('Pliegos Tarifarios (Las Condes)'!$C:$C,MATCH($B2756,'Pliegos Tarifarios (Las Condes)'!$A:$A,0))</f>
        <v>7352.3219064000004</v>
      </c>
      <c r="O2756" s="19">
        <f>J2756*INDEX('Pliegos Tarifarios (Las Condes)'!$D:$D,MATCH($B2756,'Pliegos Tarifarios (Las Condes)'!$A:$A,0))</f>
        <v>30973.667299999997</v>
      </c>
      <c r="P2756" s="19">
        <f>H2756*INDEX('Pliegos Tarifarios (Las Condes)'!$E:$E,MATCH($B2756,'Pliegos Tarifarios (Las Condes)'!$A:$A,0))</f>
        <v>10471.556479999999</v>
      </c>
      <c r="Q2756" s="19" cm="1">
        <f t="array" ref="Q2756">H2756*_xlfn.IFS(H2756&lt;=350,INDEX('Pliegos Tarifarios (Las Condes)'!$F:$F,MATCH($B2756,'Pliegos Tarifarios (Las Condes)'!$A:$A,0)),H2756&lt;=500,INDEX('Pliegos Tarifarios (Las Condes)'!$G:$G,MATCH($B2756,'Pliegos Tarifarios (Las Condes)'!$A:$A,0)),H2756&lt;=1000,INDEX('Pliegos Tarifarios (Las Condes)'!$H:$H,MATCH($B2756,'Pliegos Tarifarios (Las Condes)'!$A:$A,0)),H2756&lt;=5000,INDEX('Pliegos Tarifarios (Las Condes)'!$I:$I,MATCH($B2756,'Pliegos Tarifarios (Las Condes)'!$A:$A,0)),H2756&gt;5000,INDEX('Pliegos Tarifarios (Las Condes)'!$J:$J,MATCH($B2756,'Pliegos Tarifarios (Las Condes)'!$A:$A,0)))/1.19</f>
        <v>1885.7309411764711</v>
      </c>
      <c r="R2756" s="19">
        <f>INDEX('Pliegos Tarifarios (Las Condes)'!$K:$K,MATCH($B2756,'Pliegos Tarifarios (Las Condes)'!$A:$A,0))</f>
        <v>726.16</v>
      </c>
      <c r="S2756" s="21">
        <f t="shared" si="129"/>
        <v>157349.52388757648</v>
      </c>
      <c r="T2756" s="21">
        <f t="shared" si="130"/>
        <v>29896.409538639531</v>
      </c>
      <c r="U2756" s="19">
        <v>0</v>
      </c>
      <c r="V2756" s="21">
        <f t="shared" si="131"/>
        <v>187245.93342621601</v>
      </c>
    </row>
    <row r="2757" spans="1:22" x14ac:dyDescent="0.3">
      <c r="A2757" s="3" t="s">
        <v>146</v>
      </c>
      <c r="B2757" s="3">
        <v>7</v>
      </c>
      <c r="C2757" s="4" t="s">
        <v>186</v>
      </c>
      <c r="D2757" s="3" t="s">
        <v>290</v>
      </c>
      <c r="E2757" s="3" t="s">
        <v>121</v>
      </c>
      <c r="F2757" s="4" t="s">
        <v>291</v>
      </c>
      <c r="G2757" s="3" t="s">
        <v>16</v>
      </c>
      <c r="H2757" s="5">
        <v>802.27070000000003</v>
      </c>
      <c r="I2757" s="5">
        <v>2.1530999999999998</v>
      </c>
      <c r="J2757" s="5">
        <v>2.1114999999999999</v>
      </c>
      <c r="K2757" s="6">
        <v>0.98067902094654225</v>
      </c>
      <c r="L2757" s="5">
        <v>26.74</v>
      </c>
      <c r="M2757" s="19">
        <f>H2757*INDEX('Pliegos Tarifarios (Las Condes)'!$B:$B,MATCH($B2757,'Pliegos Tarifarios (Las Condes)'!$A:$A,0))</f>
        <v>105709.59424410001</v>
      </c>
      <c r="N2757" s="19">
        <f>I2757*INDEX('Pliegos Tarifarios (Las Condes)'!$C:$C,MATCH($B2757,'Pliegos Tarifarios (Las Condes)'!$A:$A,0))</f>
        <v>7336.9875308999999</v>
      </c>
      <c r="O2757" s="19">
        <f>J2757*INDEX('Pliegos Tarifarios (Las Condes)'!$D:$D,MATCH($B2757,'Pliegos Tarifarios (Las Condes)'!$A:$A,0))</f>
        <v>30559.7395</v>
      </c>
      <c r="P2757" s="19">
        <f>H2757*INDEX('Pliegos Tarifarios (Las Condes)'!$E:$E,MATCH($B2757,'Pliegos Tarifarios (Las Condes)'!$A:$A,0))</f>
        <v>10448.7735968</v>
      </c>
      <c r="Q2757" s="19" cm="1">
        <f t="array" ref="Q2757">H2757*_xlfn.IFS(H2757&lt;=350,INDEX('Pliegos Tarifarios (Las Condes)'!$F:$F,MATCH($B2757,'Pliegos Tarifarios (Las Condes)'!$A:$A,0)),H2757&lt;=500,INDEX('Pliegos Tarifarios (Las Condes)'!$G:$G,MATCH($B2757,'Pliegos Tarifarios (Las Condes)'!$A:$A,0)),H2757&lt;=1000,INDEX('Pliegos Tarifarios (Las Condes)'!$H:$H,MATCH($B2757,'Pliegos Tarifarios (Las Condes)'!$A:$A,0)),H2757&lt;=5000,INDEX('Pliegos Tarifarios (Las Condes)'!$I:$I,MATCH($B2757,'Pliegos Tarifarios (Las Condes)'!$A:$A,0)),H2757&gt;5000,INDEX('Pliegos Tarifarios (Las Condes)'!$J:$J,MATCH($B2757,'Pliegos Tarifarios (Las Condes)'!$A:$A,0)))/1.19</f>
        <v>1881.6281711764709</v>
      </c>
      <c r="R2757" s="19">
        <f>INDEX('Pliegos Tarifarios (Las Condes)'!$K:$K,MATCH($B2757,'Pliegos Tarifarios (Las Condes)'!$A:$A,0))</f>
        <v>726.16</v>
      </c>
      <c r="S2757" s="21">
        <f t="shared" si="129"/>
        <v>156662.88304297649</v>
      </c>
      <c r="T2757" s="21">
        <f t="shared" si="130"/>
        <v>29765.947778165533</v>
      </c>
      <c r="U2757" s="19">
        <v>0</v>
      </c>
      <c r="V2757" s="21">
        <f t="shared" si="131"/>
        <v>186428.83082114204</v>
      </c>
    </row>
    <row r="2758" spans="1:22" x14ac:dyDescent="0.3">
      <c r="A2758" s="3" t="s">
        <v>146</v>
      </c>
      <c r="B2758" s="3">
        <v>7</v>
      </c>
      <c r="C2758" s="4" t="s">
        <v>186</v>
      </c>
      <c r="D2758" s="3" t="s">
        <v>292</v>
      </c>
      <c r="E2758" s="3" t="s">
        <v>121</v>
      </c>
      <c r="F2758" s="4" t="s">
        <v>293</v>
      </c>
      <c r="G2758" s="3" t="s">
        <v>16</v>
      </c>
      <c r="H2758" s="5">
        <v>800.07759999999996</v>
      </c>
      <c r="I2758" s="5">
        <v>2.149</v>
      </c>
      <c r="J2758" s="5">
        <v>2.149</v>
      </c>
      <c r="K2758" s="6">
        <v>1</v>
      </c>
      <c r="L2758" s="5">
        <v>26.67</v>
      </c>
      <c r="M2758" s="19">
        <f>H2758*INDEX('Pliegos Tarifarios (Las Condes)'!$B:$B,MATCH($B2758,'Pliegos Tarifarios (Las Condes)'!$A:$A,0))</f>
        <v>105420.6248088</v>
      </c>
      <c r="N2758" s="19">
        <f>I2758*INDEX('Pliegos Tarifarios (Las Condes)'!$C:$C,MATCH($B2758,'Pliegos Tarifarios (Las Condes)'!$A:$A,0))</f>
        <v>7323.0162110000001</v>
      </c>
      <c r="O2758" s="19">
        <f>J2758*INDEX('Pliegos Tarifarios (Las Condes)'!$D:$D,MATCH($B2758,'Pliegos Tarifarios (Las Condes)'!$A:$A,0))</f>
        <v>31102.476999999999</v>
      </c>
      <c r="P2758" s="19">
        <f>H2758*INDEX('Pliegos Tarifarios (Las Condes)'!$E:$E,MATCH($B2758,'Pliegos Tarifarios (Las Condes)'!$A:$A,0))</f>
        <v>10420.210662399999</v>
      </c>
      <c r="Q2758" s="19" cm="1">
        <f t="array" ref="Q2758">H2758*_xlfn.IFS(H2758&lt;=350,INDEX('Pliegos Tarifarios (Las Condes)'!$F:$F,MATCH($B2758,'Pliegos Tarifarios (Las Condes)'!$A:$A,0)),H2758&lt;=500,INDEX('Pliegos Tarifarios (Las Condes)'!$G:$G,MATCH($B2758,'Pliegos Tarifarios (Las Condes)'!$A:$A,0)),H2758&lt;=1000,INDEX('Pliegos Tarifarios (Las Condes)'!$H:$H,MATCH($B2758,'Pliegos Tarifarios (Las Condes)'!$A:$A,0)),H2758&lt;=5000,INDEX('Pliegos Tarifarios (Las Condes)'!$I:$I,MATCH($B2758,'Pliegos Tarifarios (Las Condes)'!$A:$A,0)),H2758&gt;5000,INDEX('Pliegos Tarifarios (Las Condes)'!$J:$J,MATCH($B2758,'Pliegos Tarifarios (Las Condes)'!$A:$A,0)))/1.19</f>
        <v>1876.4845223529414</v>
      </c>
      <c r="R2758" s="19">
        <f>INDEX('Pliegos Tarifarios (Las Condes)'!$K:$K,MATCH($B2758,'Pliegos Tarifarios (Las Condes)'!$A:$A,0))</f>
        <v>726.16</v>
      </c>
      <c r="S2758" s="21">
        <f t="shared" si="129"/>
        <v>156868.97320455295</v>
      </c>
      <c r="T2758" s="21">
        <f t="shared" si="130"/>
        <v>29805.104908865062</v>
      </c>
      <c r="U2758" s="19">
        <v>0</v>
      </c>
      <c r="V2758" s="21">
        <f t="shared" si="131"/>
        <v>186674.07811341801</v>
      </c>
    </row>
    <row r="2759" spans="1:22" x14ac:dyDescent="0.3">
      <c r="A2759" s="3" t="s">
        <v>146</v>
      </c>
      <c r="B2759" s="3">
        <v>7</v>
      </c>
      <c r="C2759" s="4" t="s">
        <v>186</v>
      </c>
      <c r="D2759" s="3" t="s">
        <v>294</v>
      </c>
      <c r="E2759" s="3" t="s">
        <v>121</v>
      </c>
      <c r="F2759" s="4" t="s">
        <v>295</v>
      </c>
      <c r="G2759" s="3" t="s">
        <v>16</v>
      </c>
      <c r="H2759" s="5">
        <v>802.3365</v>
      </c>
      <c r="I2759" s="5">
        <v>2.1682000000000001</v>
      </c>
      <c r="J2759" s="5">
        <v>2.0991</v>
      </c>
      <c r="K2759" s="6">
        <v>0.96813024628724276</v>
      </c>
      <c r="L2759" s="5">
        <v>26.74</v>
      </c>
      <c r="M2759" s="19">
        <f>H2759*INDEX('Pliegos Tarifarios (Las Condes)'!$B:$B,MATCH($B2759,'Pliegos Tarifarios (Las Condes)'!$A:$A,0))</f>
        <v>105718.2642495</v>
      </c>
      <c r="N2759" s="19">
        <f>I2759*INDEX('Pliegos Tarifarios (Las Condes)'!$C:$C,MATCH($B2759,'Pliegos Tarifarios (Las Condes)'!$A:$A,0))</f>
        <v>7388.4428798000008</v>
      </c>
      <c r="O2759" s="19">
        <f>J2759*INDEX('Pliegos Tarifarios (Las Condes)'!$D:$D,MATCH($B2759,'Pliegos Tarifarios (Las Condes)'!$A:$A,0))</f>
        <v>30380.274300000001</v>
      </c>
      <c r="P2759" s="19">
        <f>H2759*INDEX('Pliegos Tarifarios (Las Condes)'!$E:$E,MATCH($B2759,'Pliegos Tarifarios (Las Condes)'!$A:$A,0))</f>
        <v>10449.630576</v>
      </c>
      <c r="Q2759" s="19" cm="1">
        <f t="array" ref="Q2759">H2759*_xlfn.IFS(H2759&lt;=350,INDEX('Pliegos Tarifarios (Las Condes)'!$F:$F,MATCH($B2759,'Pliegos Tarifarios (Las Condes)'!$A:$A,0)),H2759&lt;=500,INDEX('Pliegos Tarifarios (Las Condes)'!$G:$G,MATCH($B2759,'Pliegos Tarifarios (Las Condes)'!$A:$A,0)),H2759&lt;=1000,INDEX('Pliegos Tarifarios (Las Condes)'!$H:$H,MATCH($B2759,'Pliegos Tarifarios (Las Condes)'!$A:$A,0)),H2759&lt;=5000,INDEX('Pliegos Tarifarios (Las Condes)'!$I:$I,MATCH($B2759,'Pliegos Tarifarios (Las Condes)'!$A:$A,0)),H2759&gt;5000,INDEX('Pliegos Tarifarios (Las Condes)'!$J:$J,MATCH($B2759,'Pliegos Tarifarios (Las Condes)'!$A:$A,0)))/1.19</f>
        <v>1881.7824970588238</v>
      </c>
      <c r="R2759" s="19">
        <f>INDEX('Pliegos Tarifarios (Las Condes)'!$K:$K,MATCH($B2759,'Pliegos Tarifarios (Las Condes)'!$A:$A,0))</f>
        <v>726.16</v>
      </c>
      <c r="S2759" s="21">
        <f t="shared" si="129"/>
        <v>156544.55450235883</v>
      </c>
      <c r="T2759" s="21">
        <f t="shared" si="130"/>
        <v>29743.465355448177</v>
      </c>
      <c r="U2759" s="19">
        <v>0</v>
      </c>
      <c r="V2759" s="21">
        <f t="shared" si="131"/>
        <v>186288.01985780703</v>
      </c>
    </row>
    <row r="2760" spans="1:22" x14ac:dyDescent="0.3">
      <c r="A2760" s="3" t="s">
        <v>146</v>
      </c>
      <c r="B2760" s="3">
        <v>7</v>
      </c>
      <c r="C2760" s="4" t="s">
        <v>186</v>
      </c>
      <c r="D2760" s="3" t="s">
        <v>296</v>
      </c>
      <c r="E2760" s="3" t="s">
        <v>121</v>
      </c>
      <c r="F2760" s="4" t="s">
        <v>297</v>
      </c>
      <c r="G2760" s="3" t="s">
        <v>16</v>
      </c>
      <c r="H2760" s="5">
        <v>801.04740000000004</v>
      </c>
      <c r="I2760" s="5">
        <v>2.1149</v>
      </c>
      <c r="J2760" s="5">
        <v>2.1061000000000001</v>
      </c>
      <c r="K2760" s="6">
        <v>0.99583904676344037</v>
      </c>
      <c r="L2760" s="5">
        <v>26.7</v>
      </c>
      <c r="M2760" s="19">
        <f>H2760*INDEX('Pliegos Tarifarios (Las Condes)'!$B:$B,MATCH($B2760,'Pliegos Tarifarios (Las Condes)'!$A:$A,0))</f>
        <v>105548.40856620001</v>
      </c>
      <c r="N2760" s="19">
        <f>I2760*INDEX('Pliegos Tarifarios (Las Condes)'!$C:$C,MATCH($B2760,'Pliegos Tarifarios (Las Condes)'!$A:$A,0))</f>
        <v>7206.8157211000007</v>
      </c>
      <c r="O2760" s="19">
        <f>J2760*INDEX('Pliegos Tarifarios (Las Condes)'!$D:$D,MATCH($B2760,'Pliegos Tarifarios (Las Condes)'!$A:$A,0))</f>
        <v>30481.585300000002</v>
      </c>
      <c r="P2760" s="19">
        <f>H2760*INDEX('Pliegos Tarifarios (Las Condes)'!$E:$E,MATCH($B2760,'Pliegos Tarifarios (Las Condes)'!$A:$A,0))</f>
        <v>10432.841337599999</v>
      </c>
      <c r="Q2760" s="19" cm="1">
        <f t="array" ref="Q2760">H2760*_xlfn.IFS(H2760&lt;=350,INDEX('Pliegos Tarifarios (Las Condes)'!$F:$F,MATCH($B2760,'Pliegos Tarifarios (Las Condes)'!$A:$A,0)),H2760&lt;=500,INDEX('Pliegos Tarifarios (Las Condes)'!$G:$G,MATCH($B2760,'Pliegos Tarifarios (Las Condes)'!$A:$A,0)),H2760&lt;=1000,INDEX('Pliegos Tarifarios (Las Condes)'!$H:$H,MATCH($B2760,'Pliegos Tarifarios (Las Condes)'!$A:$A,0)),H2760&lt;=5000,INDEX('Pliegos Tarifarios (Las Condes)'!$I:$I,MATCH($B2760,'Pliegos Tarifarios (Las Condes)'!$A:$A,0)),H2760&gt;5000,INDEX('Pliegos Tarifarios (Las Condes)'!$J:$J,MATCH($B2760,'Pliegos Tarifarios (Las Condes)'!$A:$A,0)))/1.19</f>
        <v>1878.759070084034</v>
      </c>
      <c r="R2760" s="19">
        <f>INDEX('Pliegos Tarifarios (Las Condes)'!$K:$K,MATCH($B2760,'Pliegos Tarifarios (Las Condes)'!$A:$A,0))</f>
        <v>726.16</v>
      </c>
      <c r="S2760" s="21">
        <f t="shared" si="129"/>
        <v>156274.56999498405</v>
      </c>
      <c r="T2760" s="21">
        <f t="shared" si="130"/>
        <v>29692.168299046971</v>
      </c>
      <c r="U2760" s="19">
        <v>0</v>
      </c>
      <c r="V2760" s="21">
        <f t="shared" si="131"/>
        <v>185966.73829403101</v>
      </c>
    </row>
    <row r="2761" spans="1:22" x14ac:dyDescent="0.3">
      <c r="A2761" s="3" t="s">
        <v>146</v>
      </c>
      <c r="B2761" s="3">
        <v>7</v>
      </c>
      <c r="C2761" s="4" t="s">
        <v>186</v>
      </c>
      <c r="D2761" s="3" t="s">
        <v>298</v>
      </c>
      <c r="E2761" s="3" t="s">
        <v>121</v>
      </c>
      <c r="F2761" s="4" t="s">
        <v>299</v>
      </c>
      <c r="G2761" s="3" t="s">
        <v>16</v>
      </c>
      <c r="H2761" s="5">
        <v>803.75829999999996</v>
      </c>
      <c r="I2761" s="5">
        <v>2.1280000000000001</v>
      </c>
      <c r="J2761" s="5">
        <v>2.1152000000000002</v>
      </c>
      <c r="K2761" s="6">
        <v>0.99398496240601508</v>
      </c>
      <c r="L2761" s="5">
        <v>26.79</v>
      </c>
      <c r="M2761" s="19">
        <f>H2761*INDEX('Pliegos Tarifarios (Las Condes)'!$B:$B,MATCH($B2761,'Pliegos Tarifarios (Las Condes)'!$A:$A,0))</f>
        <v>105905.60488290001</v>
      </c>
      <c r="N2761" s="19">
        <f>I2761*INDEX('Pliegos Tarifarios (Las Condes)'!$C:$C,MATCH($B2761,'Pliegos Tarifarios (Las Condes)'!$A:$A,0))</f>
        <v>7251.4557920000007</v>
      </c>
      <c r="O2761" s="19">
        <f>J2761*INDEX('Pliegos Tarifarios (Las Condes)'!$D:$D,MATCH($B2761,'Pliegos Tarifarios (Las Condes)'!$A:$A,0))</f>
        <v>30613.289600000004</v>
      </c>
      <c r="P2761" s="19">
        <f>H2761*INDEX('Pliegos Tarifarios (Las Condes)'!$E:$E,MATCH($B2761,'Pliegos Tarifarios (Las Condes)'!$A:$A,0))</f>
        <v>10468.1480992</v>
      </c>
      <c r="Q2761" s="19" cm="1">
        <f t="array" ref="Q2761">H2761*_xlfn.IFS(H2761&lt;=350,INDEX('Pliegos Tarifarios (Las Condes)'!$F:$F,MATCH($B2761,'Pliegos Tarifarios (Las Condes)'!$A:$A,0)),H2761&lt;=500,INDEX('Pliegos Tarifarios (Las Condes)'!$G:$G,MATCH($B2761,'Pliegos Tarifarios (Las Condes)'!$A:$A,0)),H2761&lt;=1000,INDEX('Pliegos Tarifarios (Las Condes)'!$H:$H,MATCH($B2761,'Pliegos Tarifarios (Las Condes)'!$A:$A,0)),H2761&lt;=5000,INDEX('Pliegos Tarifarios (Las Condes)'!$I:$I,MATCH($B2761,'Pliegos Tarifarios (Las Condes)'!$A:$A,0)),H2761&gt;5000,INDEX('Pliegos Tarifarios (Las Condes)'!$J:$J,MATCH($B2761,'Pliegos Tarifarios (Las Condes)'!$A:$A,0)))/1.19</f>
        <v>1885.1171557142859</v>
      </c>
      <c r="R2761" s="19">
        <f>INDEX('Pliegos Tarifarios (Las Condes)'!$K:$K,MATCH($B2761,'Pliegos Tarifarios (Las Condes)'!$A:$A,0))</f>
        <v>726.16</v>
      </c>
      <c r="S2761" s="21">
        <f t="shared" ref="S2761:S2824" si="132">SUM(M2761:R2761)</f>
        <v>156849.7755298143</v>
      </c>
      <c r="T2761" s="21">
        <f t="shared" ref="T2761:T2824" si="133">S2761*0.19</f>
        <v>29801.457350664718</v>
      </c>
      <c r="U2761" s="19">
        <v>0</v>
      </c>
      <c r="V2761" s="21">
        <f t="shared" ref="V2761:V2824" si="134">SUM(S2761:T2761)</f>
        <v>186651.23288047902</v>
      </c>
    </row>
    <row r="2762" spans="1:22" x14ac:dyDescent="0.3">
      <c r="A2762" s="3" t="s">
        <v>146</v>
      </c>
      <c r="B2762" s="3">
        <v>7</v>
      </c>
      <c r="C2762" s="4" t="s">
        <v>186</v>
      </c>
      <c r="D2762" s="3" t="s">
        <v>300</v>
      </c>
      <c r="E2762" s="3" t="s">
        <v>121</v>
      </c>
      <c r="F2762" s="4" t="s">
        <v>301</v>
      </c>
      <c r="G2762" s="3" t="s">
        <v>16</v>
      </c>
      <c r="H2762" s="5">
        <v>799.86789999999996</v>
      </c>
      <c r="I2762" s="5">
        <v>2.1362999999999999</v>
      </c>
      <c r="J2762" s="5">
        <v>2.1120000000000001</v>
      </c>
      <c r="K2762" s="6">
        <v>0.98862519309085817</v>
      </c>
      <c r="L2762" s="5">
        <v>26.66</v>
      </c>
      <c r="M2762" s="19">
        <f>H2762*INDEX('Pliegos Tarifarios (Las Condes)'!$B:$B,MATCH($B2762,'Pliegos Tarifarios (Las Condes)'!$A:$A,0))</f>
        <v>105392.9941077</v>
      </c>
      <c r="N2762" s="19">
        <f>I2762*INDEX('Pliegos Tarifarios (Las Condes)'!$C:$C,MATCH($B2762,'Pliegos Tarifarios (Las Condes)'!$A:$A,0))</f>
        <v>7279.7391957</v>
      </c>
      <c r="O2762" s="19">
        <f>J2762*INDEX('Pliegos Tarifarios (Las Condes)'!$D:$D,MATCH($B2762,'Pliegos Tarifarios (Las Condes)'!$A:$A,0))</f>
        <v>30566.976000000002</v>
      </c>
      <c r="P2762" s="19">
        <f>H2762*INDEX('Pliegos Tarifarios (Las Condes)'!$E:$E,MATCH($B2762,'Pliegos Tarifarios (Las Condes)'!$A:$A,0))</f>
        <v>10417.479529599999</v>
      </c>
      <c r="Q2762" s="19" cm="1">
        <f t="array" ref="Q2762">H2762*_xlfn.IFS(H2762&lt;=350,INDEX('Pliegos Tarifarios (Las Condes)'!$F:$F,MATCH($B2762,'Pliegos Tarifarios (Las Condes)'!$A:$A,0)),H2762&lt;=500,INDEX('Pliegos Tarifarios (Las Condes)'!$G:$G,MATCH($B2762,'Pliegos Tarifarios (Las Condes)'!$A:$A,0)),H2762&lt;=1000,INDEX('Pliegos Tarifarios (Las Condes)'!$H:$H,MATCH($B2762,'Pliegos Tarifarios (Las Condes)'!$A:$A,0)),H2762&lt;=5000,INDEX('Pliegos Tarifarios (Las Condes)'!$I:$I,MATCH($B2762,'Pliegos Tarifarios (Las Condes)'!$A:$A,0)),H2762&gt;5000,INDEX('Pliegos Tarifarios (Las Condes)'!$J:$J,MATCH($B2762,'Pliegos Tarifarios (Las Condes)'!$A:$A,0)))/1.19</f>
        <v>1875.9926965546222</v>
      </c>
      <c r="R2762" s="19">
        <f>INDEX('Pliegos Tarifarios (Las Condes)'!$K:$K,MATCH($B2762,'Pliegos Tarifarios (Las Condes)'!$A:$A,0))</f>
        <v>726.16</v>
      </c>
      <c r="S2762" s="21">
        <f t="shared" si="132"/>
        <v>156259.34152955463</v>
      </c>
      <c r="T2762" s="21">
        <f t="shared" si="133"/>
        <v>29689.274890615379</v>
      </c>
      <c r="U2762" s="19">
        <v>0</v>
      </c>
      <c r="V2762" s="21">
        <f t="shared" si="134"/>
        <v>185948.61642017</v>
      </c>
    </row>
    <row r="2763" spans="1:22" x14ac:dyDescent="0.3">
      <c r="A2763" s="3" t="s">
        <v>146</v>
      </c>
      <c r="B2763" s="3">
        <v>7</v>
      </c>
      <c r="C2763" s="4" t="s">
        <v>186</v>
      </c>
      <c r="D2763" s="3" t="s">
        <v>302</v>
      </c>
      <c r="E2763" s="3" t="s">
        <v>121</v>
      </c>
      <c r="F2763" s="4" t="s">
        <v>303</v>
      </c>
      <c r="G2763" s="3" t="s">
        <v>16</v>
      </c>
      <c r="H2763" s="5">
        <v>801.59829999999999</v>
      </c>
      <c r="I2763" s="5">
        <v>2.2812000000000001</v>
      </c>
      <c r="J2763" s="5">
        <v>2.1149</v>
      </c>
      <c r="K2763" s="6">
        <v>0.92709977204979832</v>
      </c>
      <c r="L2763" s="5">
        <v>26.72</v>
      </c>
      <c r="M2763" s="19">
        <f>H2763*INDEX('Pliegos Tarifarios (Las Condes)'!$B:$B,MATCH($B2763,'Pliegos Tarifarios (Las Condes)'!$A:$A,0))</f>
        <v>105620.9968029</v>
      </c>
      <c r="N2763" s="19">
        <f>I2763*INDEX('Pliegos Tarifarios (Las Condes)'!$C:$C,MATCH($B2763,'Pliegos Tarifarios (Las Condes)'!$A:$A,0))</f>
        <v>7773.506086800001</v>
      </c>
      <c r="O2763" s="19">
        <f>J2763*INDEX('Pliegos Tarifarios (Las Condes)'!$D:$D,MATCH($B2763,'Pliegos Tarifarios (Las Condes)'!$A:$A,0))</f>
        <v>30608.947700000001</v>
      </c>
      <c r="P2763" s="19">
        <f>H2763*INDEX('Pliegos Tarifarios (Las Condes)'!$E:$E,MATCH($B2763,'Pliegos Tarifarios (Las Condes)'!$A:$A,0))</f>
        <v>10440.0162592</v>
      </c>
      <c r="Q2763" s="19" cm="1">
        <f t="array" ref="Q2763">H2763*_xlfn.IFS(H2763&lt;=350,INDEX('Pliegos Tarifarios (Las Condes)'!$F:$F,MATCH($B2763,'Pliegos Tarifarios (Las Condes)'!$A:$A,0)),H2763&lt;=500,INDEX('Pliegos Tarifarios (Las Condes)'!$G:$G,MATCH($B2763,'Pliegos Tarifarios (Las Condes)'!$A:$A,0)),H2763&lt;=1000,INDEX('Pliegos Tarifarios (Las Condes)'!$H:$H,MATCH($B2763,'Pliegos Tarifarios (Las Condes)'!$A:$A,0)),H2763&lt;=5000,INDEX('Pliegos Tarifarios (Las Condes)'!$I:$I,MATCH($B2763,'Pliegos Tarifarios (Las Condes)'!$A:$A,0)),H2763&gt;5000,INDEX('Pliegos Tarifarios (Las Condes)'!$J:$J,MATCH($B2763,'Pliegos Tarifarios (Las Condes)'!$A:$A,0)))/1.19</f>
        <v>1880.0511389075634</v>
      </c>
      <c r="R2763" s="19">
        <f>INDEX('Pliegos Tarifarios (Las Condes)'!$K:$K,MATCH($B2763,'Pliegos Tarifarios (Las Condes)'!$A:$A,0))</f>
        <v>726.16</v>
      </c>
      <c r="S2763" s="21">
        <f t="shared" si="132"/>
        <v>157049.67798780755</v>
      </c>
      <c r="T2763" s="21">
        <f t="shared" si="133"/>
        <v>29839.438817683433</v>
      </c>
      <c r="U2763" s="19">
        <v>0</v>
      </c>
      <c r="V2763" s="21">
        <f t="shared" si="134"/>
        <v>186889.11680549098</v>
      </c>
    </row>
    <row r="2764" spans="1:22" x14ac:dyDescent="0.3">
      <c r="A2764" s="3" t="s">
        <v>146</v>
      </c>
      <c r="B2764" s="3">
        <v>7</v>
      </c>
      <c r="C2764" s="4" t="s">
        <v>186</v>
      </c>
      <c r="D2764" s="3" t="s">
        <v>304</v>
      </c>
      <c r="E2764" s="3" t="s">
        <v>121</v>
      </c>
      <c r="F2764" s="4" t="s">
        <v>305</v>
      </c>
      <c r="G2764" s="3" t="s">
        <v>16</v>
      </c>
      <c r="H2764" s="5">
        <v>802.63229999999999</v>
      </c>
      <c r="I2764" s="5">
        <v>2.1463000000000001</v>
      </c>
      <c r="J2764" s="5">
        <v>2.1257000000000001</v>
      </c>
      <c r="K2764" s="6">
        <v>0.99040208731305035</v>
      </c>
      <c r="L2764" s="5">
        <v>26.75</v>
      </c>
      <c r="M2764" s="19">
        <f>H2764*INDEX('Pliegos Tarifarios (Las Condes)'!$B:$B,MATCH($B2764,'Pliegos Tarifarios (Las Condes)'!$A:$A,0))</f>
        <v>105757.2397449</v>
      </c>
      <c r="N2764" s="19">
        <f>I2764*INDEX('Pliegos Tarifarios (Las Condes)'!$C:$C,MATCH($B2764,'Pliegos Tarifarios (Las Condes)'!$A:$A,0))</f>
        <v>7313.8155857000002</v>
      </c>
      <c r="O2764" s="19">
        <f>J2764*INDEX('Pliegos Tarifarios (Las Condes)'!$D:$D,MATCH($B2764,'Pliegos Tarifarios (Las Condes)'!$A:$A,0))</f>
        <v>30765.256100000002</v>
      </c>
      <c r="P2764" s="19">
        <f>H2764*INDEX('Pliegos Tarifarios (Las Condes)'!$E:$E,MATCH($B2764,'Pliegos Tarifarios (Las Condes)'!$A:$A,0))</f>
        <v>10453.4830752</v>
      </c>
      <c r="Q2764" s="19" cm="1">
        <f t="array" ref="Q2764">H2764*_xlfn.IFS(H2764&lt;=350,INDEX('Pliegos Tarifarios (Las Condes)'!$F:$F,MATCH($B2764,'Pliegos Tarifarios (Las Condes)'!$A:$A,0)),H2764&lt;=500,INDEX('Pliegos Tarifarios (Las Condes)'!$G:$G,MATCH($B2764,'Pliegos Tarifarios (Las Condes)'!$A:$A,0)),H2764&lt;=1000,INDEX('Pliegos Tarifarios (Las Condes)'!$H:$H,MATCH($B2764,'Pliegos Tarifarios (Las Condes)'!$A:$A,0)),H2764&lt;=5000,INDEX('Pliegos Tarifarios (Las Condes)'!$I:$I,MATCH($B2764,'Pliegos Tarifarios (Las Condes)'!$A:$A,0)),H2764&gt;5000,INDEX('Pliegos Tarifarios (Las Condes)'!$J:$J,MATCH($B2764,'Pliegos Tarifarios (Las Condes)'!$A:$A,0)))/1.19</f>
        <v>1882.4762599159669</v>
      </c>
      <c r="R2764" s="19">
        <f>INDEX('Pliegos Tarifarios (Las Condes)'!$K:$K,MATCH($B2764,'Pliegos Tarifarios (Las Condes)'!$A:$A,0))</f>
        <v>726.16</v>
      </c>
      <c r="S2764" s="21">
        <f t="shared" si="132"/>
        <v>156898.43076571598</v>
      </c>
      <c r="T2764" s="21">
        <f t="shared" si="133"/>
        <v>29810.701845486037</v>
      </c>
      <c r="U2764" s="19">
        <v>0</v>
      </c>
      <c r="V2764" s="21">
        <f t="shared" si="134"/>
        <v>186709.13261120202</v>
      </c>
    </row>
    <row r="2765" spans="1:22" x14ac:dyDescent="0.3">
      <c r="A2765" s="3" t="s">
        <v>146</v>
      </c>
      <c r="B2765" s="3">
        <v>7</v>
      </c>
      <c r="C2765" s="4" t="s">
        <v>186</v>
      </c>
      <c r="D2765" s="3" t="s">
        <v>306</v>
      </c>
      <c r="E2765" s="3" t="s">
        <v>121</v>
      </c>
      <c r="F2765" s="4" t="s">
        <v>307</v>
      </c>
      <c r="G2765" s="3" t="s">
        <v>16</v>
      </c>
      <c r="H2765" s="5">
        <v>801.83630000000005</v>
      </c>
      <c r="I2765" s="5">
        <v>2.1692</v>
      </c>
      <c r="J2765" s="5">
        <v>2.1692</v>
      </c>
      <c r="K2765" s="6">
        <v>1</v>
      </c>
      <c r="L2765" s="5">
        <v>26.73</v>
      </c>
      <c r="M2765" s="19">
        <f>H2765*INDEX('Pliegos Tarifarios (Las Condes)'!$B:$B,MATCH($B2765,'Pliegos Tarifarios (Las Condes)'!$A:$A,0))</f>
        <v>105652.35639690001</v>
      </c>
      <c r="N2765" s="19">
        <f>I2765*INDEX('Pliegos Tarifarios (Las Condes)'!$C:$C,MATCH($B2765,'Pliegos Tarifarios (Las Condes)'!$A:$A,0))</f>
        <v>7391.8505187999999</v>
      </c>
      <c r="O2765" s="19">
        <f>J2765*INDEX('Pliegos Tarifarios (Las Condes)'!$D:$D,MATCH($B2765,'Pliegos Tarifarios (Las Condes)'!$A:$A,0))</f>
        <v>31394.831600000001</v>
      </c>
      <c r="P2765" s="19">
        <f>H2765*INDEX('Pliegos Tarifarios (Las Condes)'!$E:$E,MATCH($B2765,'Pliegos Tarifarios (Las Condes)'!$A:$A,0))</f>
        <v>10443.115971200001</v>
      </c>
      <c r="Q2765" s="19" cm="1">
        <f t="array" ref="Q2765">H2765*_xlfn.IFS(H2765&lt;=350,INDEX('Pliegos Tarifarios (Las Condes)'!$F:$F,MATCH($B2765,'Pliegos Tarifarios (Las Condes)'!$A:$A,0)),H2765&lt;=500,INDEX('Pliegos Tarifarios (Las Condes)'!$G:$G,MATCH($B2765,'Pliegos Tarifarios (Las Condes)'!$A:$A,0)),H2765&lt;=1000,INDEX('Pliegos Tarifarios (Las Condes)'!$H:$H,MATCH($B2765,'Pliegos Tarifarios (Las Condes)'!$A:$A,0)),H2765&lt;=5000,INDEX('Pliegos Tarifarios (Las Condes)'!$I:$I,MATCH($B2765,'Pliegos Tarifarios (Las Condes)'!$A:$A,0)),H2765&gt;5000,INDEX('Pliegos Tarifarios (Las Condes)'!$J:$J,MATCH($B2765,'Pliegos Tarifarios (Las Condes)'!$A:$A,0)))/1.19</f>
        <v>1880.6093389075634</v>
      </c>
      <c r="R2765" s="19">
        <f>INDEX('Pliegos Tarifarios (Las Condes)'!$K:$K,MATCH($B2765,'Pliegos Tarifarios (Las Condes)'!$A:$A,0))</f>
        <v>726.16</v>
      </c>
      <c r="S2765" s="21">
        <f t="shared" si="132"/>
        <v>157488.92382580755</v>
      </c>
      <c r="T2765" s="21">
        <f t="shared" si="133"/>
        <v>29922.895526903434</v>
      </c>
      <c r="U2765" s="19">
        <v>0</v>
      </c>
      <c r="V2765" s="21">
        <f t="shared" si="134"/>
        <v>187411.81935271097</v>
      </c>
    </row>
    <row r="2766" spans="1:22" x14ac:dyDescent="0.3">
      <c r="A2766" s="3" t="s">
        <v>146</v>
      </c>
      <c r="B2766" s="3">
        <v>7</v>
      </c>
      <c r="C2766" s="4" t="s">
        <v>186</v>
      </c>
      <c r="D2766" s="3" t="s">
        <v>308</v>
      </c>
      <c r="E2766" s="3" t="s">
        <v>121</v>
      </c>
      <c r="F2766" s="4" t="s">
        <v>309</v>
      </c>
      <c r="G2766" s="3" t="s">
        <v>16</v>
      </c>
      <c r="H2766" s="5">
        <v>802.91290000000004</v>
      </c>
      <c r="I2766" s="5">
        <v>2.1753</v>
      </c>
      <c r="J2766" s="5">
        <v>2.1753</v>
      </c>
      <c r="K2766" s="6">
        <v>1</v>
      </c>
      <c r="L2766" s="5">
        <v>26.76</v>
      </c>
      <c r="M2766" s="19">
        <f>H2766*INDEX('Pliegos Tarifarios (Las Condes)'!$B:$B,MATCH($B2766,'Pliegos Tarifarios (Las Condes)'!$A:$A,0))</f>
        <v>105794.21244270001</v>
      </c>
      <c r="N2766" s="19">
        <f>I2766*INDEX('Pliegos Tarifarios (Las Condes)'!$C:$C,MATCH($B2766,'Pliegos Tarifarios (Las Condes)'!$A:$A,0))</f>
        <v>7412.6371167000007</v>
      </c>
      <c r="O2766" s="19">
        <f>J2766*INDEX('Pliegos Tarifarios (Las Condes)'!$D:$D,MATCH($B2766,'Pliegos Tarifarios (Las Condes)'!$A:$A,0))</f>
        <v>31483.116900000001</v>
      </c>
      <c r="P2766" s="19">
        <f>H2766*INDEX('Pliegos Tarifarios (Las Condes)'!$E:$E,MATCH($B2766,'Pliegos Tarifarios (Las Condes)'!$A:$A,0))</f>
        <v>10457.1376096</v>
      </c>
      <c r="Q2766" s="19" cm="1">
        <f t="array" ref="Q2766">H2766*_xlfn.IFS(H2766&lt;=350,INDEX('Pliegos Tarifarios (Las Condes)'!$F:$F,MATCH($B2766,'Pliegos Tarifarios (Las Condes)'!$A:$A,0)),H2766&lt;=500,INDEX('Pliegos Tarifarios (Las Condes)'!$G:$G,MATCH($B2766,'Pliegos Tarifarios (Las Condes)'!$A:$A,0)),H2766&lt;=1000,INDEX('Pliegos Tarifarios (Las Condes)'!$H:$H,MATCH($B2766,'Pliegos Tarifarios (Las Condes)'!$A:$A,0)),H2766&lt;=5000,INDEX('Pliegos Tarifarios (Las Condes)'!$I:$I,MATCH($B2766,'Pliegos Tarifarios (Las Condes)'!$A:$A,0)),H2766&gt;5000,INDEX('Pliegos Tarifarios (Las Condes)'!$J:$J,MATCH($B2766,'Pliegos Tarifarios (Las Condes)'!$A:$A,0)))/1.19</f>
        <v>1883.1343730252104</v>
      </c>
      <c r="R2766" s="19">
        <f>INDEX('Pliegos Tarifarios (Las Condes)'!$K:$K,MATCH($B2766,'Pliegos Tarifarios (Las Condes)'!$A:$A,0))</f>
        <v>726.16</v>
      </c>
      <c r="S2766" s="21">
        <f t="shared" si="132"/>
        <v>157756.39844202524</v>
      </c>
      <c r="T2766" s="21">
        <f t="shared" si="133"/>
        <v>29973.715703984795</v>
      </c>
      <c r="U2766" s="19">
        <v>0</v>
      </c>
      <c r="V2766" s="21">
        <f t="shared" si="134"/>
        <v>187730.11414601002</v>
      </c>
    </row>
    <row r="2767" spans="1:22" x14ac:dyDescent="0.3">
      <c r="A2767" s="3" t="s">
        <v>146</v>
      </c>
      <c r="B2767" s="3">
        <v>7</v>
      </c>
      <c r="C2767" s="4" t="s">
        <v>186</v>
      </c>
      <c r="D2767" s="3" t="s">
        <v>310</v>
      </c>
      <c r="E2767" s="3" t="s">
        <v>121</v>
      </c>
      <c r="F2767" s="4" t="s">
        <v>311</v>
      </c>
      <c r="G2767" s="3" t="s">
        <v>16</v>
      </c>
      <c r="H2767" s="5">
        <v>803.02340000000004</v>
      </c>
      <c r="I2767" s="5">
        <v>2.1854</v>
      </c>
      <c r="J2767" s="5">
        <v>2.1854</v>
      </c>
      <c r="K2767" s="6">
        <v>1</v>
      </c>
      <c r="L2767" s="5">
        <v>26.77</v>
      </c>
      <c r="M2767" s="19">
        <f>H2767*INDEX('Pliegos Tarifarios (Las Condes)'!$B:$B,MATCH($B2767,'Pliegos Tarifarios (Las Condes)'!$A:$A,0))</f>
        <v>105808.77225420001</v>
      </c>
      <c r="N2767" s="19">
        <f>I2767*INDEX('Pliegos Tarifarios (Las Condes)'!$C:$C,MATCH($B2767,'Pliegos Tarifarios (Las Condes)'!$A:$A,0))</f>
        <v>7447.0542706000006</v>
      </c>
      <c r="O2767" s="19">
        <f>J2767*INDEX('Pliegos Tarifarios (Las Condes)'!$D:$D,MATCH($B2767,'Pliegos Tarifarios (Las Condes)'!$A:$A,0))</f>
        <v>31629.2942</v>
      </c>
      <c r="P2767" s="19">
        <f>H2767*INDEX('Pliegos Tarifarios (Las Condes)'!$E:$E,MATCH($B2767,'Pliegos Tarifarios (Las Condes)'!$A:$A,0))</f>
        <v>10458.576761599999</v>
      </c>
      <c r="Q2767" s="19" cm="1">
        <f t="array" ref="Q2767">H2767*_xlfn.IFS(H2767&lt;=350,INDEX('Pliegos Tarifarios (Las Condes)'!$F:$F,MATCH($B2767,'Pliegos Tarifarios (Las Condes)'!$A:$A,0)),H2767&lt;=500,INDEX('Pliegos Tarifarios (Las Condes)'!$G:$G,MATCH($B2767,'Pliegos Tarifarios (Las Condes)'!$A:$A,0)),H2767&lt;=1000,INDEX('Pliegos Tarifarios (Las Condes)'!$H:$H,MATCH($B2767,'Pliegos Tarifarios (Las Condes)'!$A:$A,0)),H2767&lt;=5000,INDEX('Pliegos Tarifarios (Las Condes)'!$I:$I,MATCH($B2767,'Pliegos Tarifarios (Las Condes)'!$A:$A,0)),H2767&gt;5000,INDEX('Pliegos Tarifarios (Las Condes)'!$J:$J,MATCH($B2767,'Pliegos Tarifarios (Las Condes)'!$A:$A,0)))/1.19</f>
        <v>1883.393537310925</v>
      </c>
      <c r="R2767" s="19">
        <f>INDEX('Pliegos Tarifarios (Las Condes)'!$K:$K,MATCH($B2767,'Pliegos Tarifarios (Las Condes)'!$A:$A,0))</f>
        <v>726.16</v>
      </c>
      <c r="S2767" s="21">
        <f t="shared" si="132"/>
        <v>157953.25102371094</v>
      </c>
      <c r="T2767" s="21">
        <f t="shared" si="133"/>
        <v>30011.117694505079</v>
      </c>
      <c r="U2767" s="19">
        <v>0</v>
      </c>
      <c r="V2767" s="21">
        <f t="shared" si="134"/>
        <v>187964.36871821602</v>
      </c>
    </row>
    <row r="2768" spans="1:22" x14ac:dyDescent="0.3">
      <c r="A2768" s="3" t="s">
        <v>146</v>
      </c>
      <c r="B2768" s="3">
        <v>7</v>
      </c>
      <c r="C2768" s="4" t="s">
        <v>186</v>
      </c>
      <c r="D2768" s="3" t="s">
        <v>312</v>
      </c>
      <c r="E2768" s="3" t="s">
        <v>121</v>
      </c>
      <c r="F2768" s="4" t="s">
        <v>313</v>
      </c>
      <c r="G2768" s="3" t="s">
        <v>16</v>
      </c>
      <c r="H2768" s="5">
        <v>801.34979999999996</v>
      </c>
      <c r="I2768" s="5">
        <v>2.2004999999999999</v>
      </c>
      <c r="J2768" s="5">
        <v>2.2004999999999999</v>
      </c>
      <c r="K2768" s="6">
        <v>1</v>
      </c>
      <c r="L2768" s="5">
        <v>26.71</v>
      </c>
      <c r="M2768" s="19">
        <f>H2768*INDEX('Pliegos Tarifarios (Las Condes)'!$B:$B,MATCH($B2768,'Pliegos Tarifarios (Las Condes)'!$A:$A,0))</f>
        <v>105588.2536974</v>
      </c>
      <c r="N2768" s="19">
        <f>I2768*INDEX('Pliegos Tarifarios (Las Condes)'!$C:$C,MATCH($B2768,'Pliegos Tarifarios (Las Condes)'!$A:$A,0))</f>
        <v>7498.5096194999996</v>
      </c>
      <c r="O2768" s="19">
        <f>J2768*INDEX('Pliegos Tarifarios (Las Condes)'!$D:$D,MATCH($B2768,'Pliegos Tarifarios (Las Condes)'!$A:$A,0))</f>
        <v>31847.836499999998</v>
      </c>
      <c r="P2768" s="19">
        <f>H2768*INDEX('Pliegos Tarifarios (Las Condes)'!$E:$E,MATCH($B2768,'Pliegos Tarifarios (Las Condes)'!$A:$A,0))</f>
        <v>10436.779795199998</v>
      </c>
      <c r="Q2768" s="19" cm="1">
        <f t="array" ref="Q2768">H2768*_xlfn.IFS(H2768&lt;=350,INDEX('Pliegos Tarifarios (Las Condes)'!$F:$F,MATCH($B2768,'Pliegos Tarifarios (Las Condes)'!$A:$A,0)),H2768&lt;=500,INDEX('Pliegos Tarifarios (Las Condes)'!$G:$G,MATCH($B2768,'Pliegos Tarifarios (Las Condes)'!$A:$A,0)),H2768&lt;=1000,INDEX('Pliegos Tarifarios (Las Condes)'!$H:$H,MATCH($B2768,'Pliegos Tarifarios (Las Condes)'!$A:$A,0)),H2768&lt;=5000,INDEX('Pliegos Tarifarios (Las Condes)'!$I:$I,MATCH($B2768,'Pliegos Tarifarios (Las Condes)'!$A:$A,0)),H2768&gt;5000,INDEX('Pliegos Tarifarios (Las Condes)'!$J:$J,MATCH($B2768,'Pliegos Tarifarios (Las Condes)'!$A:$A,0)))/1.19</f>
        <v>1879.4683124369749</v>
      </c>
      <c r="R2768" s="19">
        <f>INDEX('Pliegos Tarifarios (Las Condes)'!$K:$K,MATCH($B2768,'Pliegos Tarifarios (Las Condes)'!$A:$A,0))</f>
        <v>726.16</v>
      </c>
      <c r="S2768" s="21">
        <f t="shared" si="132"/>
        <v>157977.00792453697</v>
      </c>
      <c r="T2768" s="21">
        <f t="shared" si="133"/>
        <v>30015.631505662026</v>
      </c>
      <c r="U2768" s="19">
        <v>0</v>
      </c>
      <c r="V2768" s="21">
        <f t="shared" si="134"/>
        <v>187992.63943019899</v>
      </c>
    </row>
    <row r="2769" spans="1:22" x14ac:dyDescent="0.3">
      <c r="A2769" s="3" t="s">
        <v>146</v>
      </c>
      <c r="B2769" s="3">
        <v>7</v>
      </c>
      <c r="C2769" s="4" t="s">
        <v>186</v>
      </c>
      <c r="D2769" s="3" t="s">
        <v>314</v>
      </c>
      <c r="E2769" s="3" t="s">
        <v>121</v>
      </c>
      <c r="F2769" s="4" t="s">
        <v>315</v>
      </c>
      <c r="G2769" s="3" t="s">
        <v>16</v>
      </c>
      <c r="H2769" s="5">
        <v>799.67169999999999</v>
      </c>
      <c r="I2769" s="5">
        <v>2.1636000000000002</v>
      </c>
      <c r="J2769" s="5">
        <v>2.1636000000000002</v>
      </c>
      <c r="K2769" s="6">
        <v>1</v>
      </c>
      <c r="L2769" s="5">
        <v>26.66</v>
      </c>
      <c r="M2769" s="19">
        <f>H2769*INDEX('Pliegos Tarifarios (Las Condes)'!$B:$B,MATCH($B2769,'Pliegos Tarifarios (Las Condes)'!$A:$A,0))</f>
        <v>105367.1422071</v>
      </c>
      <c r="N2769" s="19">
        <f>I2769*INDEX('Pliegos Tarifarios (Las Condes)'!$C:$C,MATCH($B2769,'Pliegos Tarifarios (Las Condes)'!$A:$A,0))</f>
        <v>7372.7677404000005</v>
      </c>
      <c r="O2769" s="19">
        <f>J2769*INDEX('Pliegos Tarifarios (Las Condes)'!$D:$D,MATCH($B2769,'Pliegos Tarifarios (Las Condes)'!$A:$A,0))</f>
        <v>31313.782800000004</v>
      </c>
      <c r="P2769" s="19">
        <f>H2769*INDEX('Pliegos Tarifarios (Las Condes)'!$E:$E,MATCH($B2769,'Pliegos Tarifarios (Las Condes)'!$A:$A,0))</f>
        <v>10414.9242208</v>
      </c>
      <c r="Q2769" s="19" cm="1">
        <f t="array" ref="Q2769">H2769*_xlfn.IFS(H2769&lt;=350,INDEX('Pliegos Tarifarios (Las Condes)'!$F:$F,MATCH($B2769,'Pliegos Tarifarios (Las Condes)'!$A:$A,0)),H2769&lt;=500,INDEX('Pliegos Tarifarios (Las Condes)'!$G:$G,MATCH($B2769,'Pliegos Tarifarios (Las Condes)'!$A:$A,0)),H2769&lt;=1000,INDEX('Pliegos Tarifarios (Las Condes)'!$H:$H,MATCH($B2769,'Pliegos Tarifarios (Las Condes)'!$A:$A,0)),H2769&lt;=5000,INDEX('Pliegos Tarifarios (Las Condes)'!$I:$I,MATCH($B2769,'Pliegos Tarifarios (Las Condes)'!$A:$A,0)),H2769&gt;5000,INDEX('Pliegos Tarifarios (Las Condes)'!$J:$J,MATCH($B2769,'Pliegos Tarifarios (Las Condes)'!$A:$A,0)))/1.19</f>
        <v>1875.532533361345</v>
      </c>
      <c r="R2769" s="19">
        <f>INDEX('Pliegos Tarifarios (Las Condes)'!$K:$K,MATCH($B2769,'Pliegos Tarifarios (Las Condes)'!$A:$A,0))</f>
        <v>726.16</v>
      </c>
      <c r="S2769" s="21">
        <f t="shared" si="132"/>
        <v>157070.30950166134</v>
      </c>
      <c r="T2769" s="21">
        <f t="shared" si="133"/>
        <v>29843.358805315653</v>
      </c>
      <c r="U2769" s="19">
        <v>0</v>
      </c>
      <c r="V2769" s="21">
        <f t="shared" si="134"/>
        <v>186913.66830697699</v>
      </c>
    </row>
    <row r="2770" spans="1:22" x14ac:dyDescent="0.3">
      <c r="A2770" s="3" t="s">
        <v>146</v>
      </c>
      <c r="B2770" s="3">
        <v>7</v>
      </c>
      <c r="C2770" s="4" t="s">
        <v>186</v>
      </c>
      <c r="D2770" s="3" t="s">
        <v>316</v>
      </c>
      <c r="E2770" s="3" t="s">
        <v>121</v>
      </c>
      <c r="F2770" s="4" t="s">
        <v>317</v>
      </c>
      <c r="G2770" s="3" t="s">
        <v>16</v>
      </c>
      <c r="H2770" s="5">
        <v>801.13980000000004</v>
      </c>
      <c r="I2770" s="5">
        <v>2.1770999999999998</v>
      </c>
      <c r="J2770" s="5">
        <v>2.1421000000000001</v>
      </c>
      <c r="K2770" s="6">
        <v>0.98392356804923997</v>
      </c>
      <c r="L2770" s="5">
        <v>26.7</v>
      </c>
      <c r="M2770" s="19">
        <f>H2770*INDEX('Pliegos Tarifarios (Las Condes)'!$B:$B,MATCH($B2770,'Pliegos Tarifarios (Las Condes)'!$A:$A,0))</f>
        <v>105560.58346740001</v>
      </c>
      <c r="N2770" s="19">
        <f>I2770*INDEX('Pliegos Tarifarios (Las Condes)'!$C:$C,MATCH($B2770,'Pliegos Tarifarios (Las Condes)'!$A:$A,0))</f>
        <v>7418.7708668999994</v>
      </c>
      <c r="O2770" s="19">
        <f>J2770*INDEX('Pliegos Tarifarios (Las Condes)'!$D:$D,MATCH($B2770,'Pliegos Tarifarios (Las Condes)'!$A:$A,0))</f>
        <v>31002.613300000001</v>
      </c>
      <c r="P2770" s="19">
        <f>H2770*INDEX('Pliegos Tarifarios (Las Condes)'!$E:$E,MATCH($B2770,'Pliegos Tarifarios (Las Condes)'!$A:$A,0))</f>
        <v>10434.044755200001</v>
      </c>
      <c r="Q2770" s="19" cm="1">
        <f t="array" ref="Q2770">H2770*_xlfn.IFS(H2770&lt;=350,INDEX('Pliegos Tarifarios (Las Condes)'!$F:$F,MATCH($B2770,'Pliegos Tarifarios (Las Condes)'!$A:$A,0)),H2770&lt;=500,INDEX('Pliegos Tarifarios (Las Condes)'!$G:$G,MATCH($B2770,'Pliegos Tarifarios (Las Condes)'!$A:$A,0)),H2770&lt;=1000,INDEX('Pliegos Tarifarios (Las Condes)'!$H:$H,MATCH($B2770,'Pliegos Tarifarios (Las Condes)'!$A:$A,0)),H2770&lt;=5000,INDEX('Pliegos Tarifarios (Las Condes)'!$I:$I,MATCH($B2770,'Pliegos Tarifarios (Las Condes)'!$A:$A,0)),H2770&gt;5000,INDEX('Pliegos Tarifarios (Las Condes)'!$J:$J,MATCH($B2770,'Pliegos Tarifarios (Las Condes)'!$A:$A,0)))/1.19</f>
        <v>1878.9757830252104</v>
      </c>
      <c r="R2770" s="19">
        <f>INDEX('Pliegos Tarifarios (Las Condes)'!$K:$K,MATCH($B2770,'Pliegos Tarifarios (Las Condes)'!$A:$A,0))</f>
        <v>726.16</v>
      </c>
      <c r="S2770" s="21">
        <f t="shared" si="132"/>
        <v>157021.14817252522</v>
      </c>
      <c r="T2770" s="21">
        <f t="shared" si="133"/>
        <v>29834.018152779794</v>
      </c>
      <c r="U2770" s="19">
        <v>0</v>
      </c>
      <c r="V2770" s="21">
        <f t="shared" si="134"/>
        <v>186855.16632530501</v>
      </c>
    </row>
    <row r="2771" spans="1:22" x14ac:dyDescent="0.3">
      <c r="A2771" s="3" t="s">
        <v>146</v>
      </c>
      <c r="B2771" s="3">
        <v>7</v>
      </c>
      <c r="C2771" s="4" t="s">
        <v>186</v>
      </c>
      <c r="D2771" s="3" t="s">
        <v>318</v>
      </c>
      <c r="E2771" s="3" t="s">
        <v>121</v>
      </c>
      <c r="F2771" s="4" t="s">
        <v>319</v>
      </c>
      <c r="G2771" s="3" t="s">
        <v>16</v>
      </c>
      <c r="H2771" s="5">
        <v>801.85630000000003</v>
      </c>
      <c r="I2771" s="5">
        <v>2.1738</v>
      </c>
      <c r="J2771" s="5">
        <v>2.1280999999999999</v>
      </c>
      <c r="K2771" s="6">
        <v>0.9789769067991535</v>
      </c>
      <c r="L2771" s="5">
        <v>26.73</v>
      </c>
      <c r="M2771" s="19">
        <f>H2771*INDEX('Pliegos Tarifarios (Las Condes)'!$B:$B,MATCH($B2771,'Pliegos Tarifarios (Las Condes)'!$A:$A,0))</f>
        <v>105654.99165690001</v>
      </c>
      <c r="N2771" s="19">
        <f>I2771*INDEX('Pliegos Tarifarios (Las Condes)'!$C:$C,MATCH($B2771,'Pliegos Tarifarios (Las Condes)'!$A:$A,0))</f>
        <v>7407.5256582000002</v>
      </c>
      <c r="O2771" s="19">
        <f>J2771*INDEX('Pliegos Tarifarios (Las Condes)'!$D:$D,MATCH($B2771,'Pliegos Tarifarios (Las Condes)'!$A:$A,0))</f>
        <v>30799.991299999998</v>
      </c>
      <c r="P2771" s="19">
        <f>H2771*INDEX('Pliegos Tarifarios (Las Condes)'!$E:$E,MATCH($B2771,'Pliegos Tarifarios (Las Condes)'!$A:$A,0))</f>
        <v>10443.3764512</v>
      </c>
      <c r="Q2771" s="19" cm="1">
        <f t="array" ref="Q2771">H2771*_xlfn.IFS(H2771&lt;=350,INDEX('Pliegos Tarifarios (Las Condes)'!$F:$F,MATCH($B2771,'Pliegos Tarifarios (Las Condes)'!$A:$A,0)),H2771&lt;=500,INDEX('Pliegos Tarifarios (Las Condes)'!$G:$G,MATCH($B2771,'Pliegos Tarifarios (Las Condes)'!$A:$A,0)),H2771&lt;=1000,INDEX('Pliegos Tarifarios (Las Condes)'!$H:$H,MATCH($B2771,'Pliegos Tarifarios (Las Condes)'!$A:$A,0)),H2771&lt;=5000,INDEX('Pliegos Tarifarios (Las Condes)'!$I:$I,MATCH($B2771,'Pliegos Tarifarios (Las Condes)'!$A:$A,0)),H2771&gt;5000,INDEX('Pliegos Tarifarios (Las Condes)'!$J:$J,MATCH($B2771,'Pliegos Tarifarios (Las Condes)'!$A:$A,0)))/1.19</f>
        <v>1880.6562464705885</v>
      </c>
      <c r="R2771" s="19">
        <f>INDEX('Pliegos Tarifarios (Las Condes)'!$K:$K,MATCH($B2771,'Pliegos Tarifarios (Las Condes)'!$A:$A,0))</f>
        <v>726.16</v>
      </c>
      <c r="S2771" s="21">
        <f t="shared" si="132"/>
        <v>156912.70131277057</v>
      </c>
      <c r="T2771" s="21">
        <f t="shared" si="133"/>
        <v>29813.413249426409</v>
      </c>
      <c r="U2771" s="19">
        <v>0</v>
      </c>
      <c r="V2771" s="21">
        <f t="shared" si="134"/>
        <v>186726.11456219698</v>
      </c>
    </row>
    <row r="2772" spans="1:22" x14ac:dyDescent="0.3">
      <c r="A2772" s="3" t="s">
        <v>146</v>
      </c>
      <c r="B2772" s="3">
        <v>7</v>
      </c>
      <c r="C2772" s="4" t="s">
        <v>186</v>
      </c>
      <c r="D2772" s="3" t="s">
        <v>320</v>
      </c>
      <c r="E2772" s="3" t="s">
        <v>121</v>
      </c>
      <c r="F2772" s="4" t="s">
        <v>321</v>
      </c>
      <c r="G2772" s="3" t="s">
        <v>16</v>
      </c>
      <c r="H2772" s="5">
        <v>800.90350000000001</v>
      </c>
      <c r="I2772" s="5">
        <v>2.1768999999999998</v>
      </c>
      <c r="J2772" s="5">
        <v>2.1562999999999999</v>
      </c>
      <c r="K2772" s="6">
        <v>0.99053700215903351</v>
      </c>
      <c r="L2772" s="5">
        <v>26.7</v>
      </c>
      <c r="M2772" s="19">
        <f>H2772*INDEX('Pliegos Tarifarios (Las Condes)'!$B:$B,MATCH($B2772,'Pliegos Tarifarios (Las Condes)'!$A:$A,0))</f>
        <v>105529.44787050001</v>
      </c>
      <c r="N2772" s="19">
        <f>I2772*INDEX('Pliegos Tarifarios (Las Condes)'!$C:$C,MATCH($B2772,'Pliegos Tarifarios (Las Condes)'!$A:$A,0))</f>
        <v>7418.0893391</v>
      </c>
      <c r="O2772" s="19">
        <f>J2772*INDEX('Pliegos Tarifarios (Las Condes)'!$D:$D,MATCH($B2772,'Pliegos Tarifarios (Las Condes)'!$A:$A,0))</f>
        <v>31208.1299</v>
      </c>
      <c r="P2772" s="19">
        <f>H2772*INDEX('Pliegos Tarifarios (Las Condes)'!$E:$E,MATCH($B2772,'Pliegos Tarifarios (Las Condes)'!$A:$A,0))</f>
        <v>10430.967183999999</v>
      </c>
      <c r="Q2772" s="19" cm="1">
        <f t="array" ref="Q2772">H2772*_xlfn.IFS(H2772&lt;=350,INDEX('Pliegos Tarifarios (Las Condes)'!$F:$F,MATCH($B2772,'Pliegos Tarifarios (Las Condes)'!$A:$A,0)),H2772&lt;=500,INDEX('Pliegos Tarifarios (Las Condes)'!$G:$G,MATCH($B2772,'Pliegos Tarifarios (Las Condes)'!$A:$A,0)),H2772&lt;=1000,INDEX('Pliegos Tarifarios (Las Condes)'!$H:$H,MATCH($B2772,'Pliegos Tarifarios (Las Condes)'!$A:$A,0)),H2772&lt;=5000,INDEX('Pliegos Tarifarios (Las Condes)'!$I:$I,MATCH($B2772,'Pliegos Tarifarios (Las Condes)'!$A:$A,0)),H2772&gt;5000,INDEX('Pliegos Tarifarios (Las Condes)'!$J:$J,MATCH($B2772,'Pliegos Tarifarios (Las Condes)'!$A:$A,0)))/1.19</f>
        <v>1878.4215701680675</v>
      </c>
      <c r="R2772" s="19">
        <f>INDEX('Pliegos Tarifarios (Las Condes)'!$K:$K,MATCH($B2772,'Pliegos Tarifarios (Las Condes)'!$A:$A,0))</f>
        <v>726.16</v>
      </c>
      <c r="S2772" s="21">
        <f t="shared" si="132"/>
        <v>157191.2158637681</v>
      </c>
      <c r="T2772" s="21">
        <f t="shared" si="133"/>
        <v>29866.331014115938</v>
      </c>
      <c r="U2772" s="19">
        <v>0</v>
      </c>
      <c r="V2772" s="21">
        <f t="shared" si="134"/>
        <v>187057.54687788404</v>
      </c>
    </row>
    <row r="2773" spans="1:22" x14ac:dyDescent="0.3">
      <c r="A2773" s="3" t="s">
        <v>146</v>
      </c>
      <c r="B2773" s="3">
        <v>7</v>
      </c>
      <c r="C2773" s="4" t="s">
        <v>186</v>
      </c>
      <c r="D2773" s="3" t="s">
        <v>322</v>
      </c>
      <c r="E2773" s="3" t="s">
        <v>121</v>
      </c>
      <c r="F2773" s="4" t="s">
        <v>323</v>
      </c>
      <c r="G2773" s="3" t="s">
        <v>16</v>
      </c>
      <c r="H2773" s="5">
        <v>802.89750000000004</v>
      </c>
      <c r="I2773" s="5">
        <v>2.2130999999999998</v>
      </c>
      <c r="J2773" s="5">
        <v>2.2130999999999998</v>
      </c>
      <c r="K2773" s="6">
        <v>1</v>
      </c>
      <c r="L2773" s="5">
        <v>26.76</v>
      </c>
      <c r="M2773" s="19">
        <f>H2773*INDEX('Pliegos Tarifarios (Las Condes)'!$B:$B,MATCH($B2773,'Pliegos Tarifarios (Las Condes)'!$A:$A,0))</f>
        <v>105792.18329250001</v>
      </c>
      <c r="N2773" s="19">
        <f>I2773*INDEX('Pliegos Tarifarios (Las Condes)'!$C:$C,MATCH($B2773,'Pliegos Tarifarios (Las Condes)'!$A:$A,0))</f>
        <v>7541.4458709</v>
      </c>
      <c r="O2773" s="19">
        <f>J2773*INDEX('Pliegos Tarifarios (Las Condes)'!$D:$D,MATCH($B2773,'Pliegos Tarifarios (Las Condes)'!$A:$A,0))</f>
        <v>32030.196299999996</v>
      </c>
      <c r="P2773" s="19">
        <f>H2773*INDEX('Pliegos Tarifarios (Las Condes)'!$E:$E,MATCH($B2773,'Pliegos Tarifarios (Las Condes)'!$A:$A,0))</f>
        <v>10456.937039999999</v>
      </c>
      <c r="Q2773" s="19" cm="1">
        <f t="array" ref="Q2773">H2773*_xlfn.IFS(H2773&lt;=350,INDEX('Pliegos Tarifarios (Las Condes)'!$F:$F,MATCH($B2773,'Pliegos Tarifarios (Las Condes)'!$A:$A,0)),H2773&lt;=500,INDEX('Pliegos Tarifarios (Las Condes)'!$G:$G,MATCH($B2773,'Pliegos Tarifarios (Las Condes)'!$A:$A,0)),H2773&lt;=1000,INDEX('Pliegos Tarifarios (Las Condes)'!$H:$H,MATCH($B2773,'Pliegos Tarifarios (Las Condes)'!$A:$A,0)),H2773&lt;=5000,INDEX('Pliegos Tarifarios (Las Condes)'!$I:$I,MATCH($B2773,'Pliegos Tarifarios (Las Condes)'!$A:$A,0)),H2773&gt;5000,INDEX('Pliegos Tarifarios (Las Condes)'!$J:$J,MATCH($B2773,'Pliegos Tarifarios (Las Condes)'!$A:$A,0)))/1.19</f>
        <v>1883.0982542016811</v>
      </c>
      <c r="R2773" s="19">
        <f>INDEX('Pliegos Tarifarios (Las Condes)'!$K:$K,MATCH($B2773,'Pliegos Tarifarios (Las Condes)'!$A:$A,0))</f>
        <v>726.16</v>
      </c>
      <c r="S2773" s="21">
        <f t="shared" si="132"/>
        <v>158430.02075760165</v>
      </c>
      <c r="T2773" s="21">
        <f t="shared" si="133"/>
        <v>30101.703943944314</v>
      </c>
      <c r="U2773" s="19">
        <v>0</v>
      </c>
      <c r="V2773" s="21">
        <f t="shared" si="134"/>
        <v>188531.72470154596</v>
      </c>
    </row>
    <row r="2774" spans="1:22" x14ac:dyDescent="0.3">
      <c r="A2774" s="3" t="s">
        <v>146</v>
      </c>
      <c r="B2774" s="3">
        <v>7</v>
      </c>
      <c r="C2774" s="4" t="s">
        <v>186</v>
      </c>
      <c r="D2774" s="3" t="s">
        <v>324</v>
      </c>
      <c r="E2774" s="3" t="s">
        <v>121</v>
      </c>
      <c r="F2774" s="4" t="s">
        <v>325</v>
      </c>
      <c r="G2774" s="3" t="s">
        <v>16</v>
      </c>
      <c r="H2774" s="5">
        <v>800.24509999999998</v>
      </c>
      <c r="I2774" s="5">
        <v>2.1855000000000002</v>
      </c>
      <c r="J2774" s="5">
        <v>2.1631</v>
      </c>
      <c r="K2774" s="6">
        <v>0.98975062914664824</v>
      </c>
      <c r="L2774" s="5">
        <v>26.67</v>
      </c>
      <c r="M2774" s="19">
        <f>H2774*INDEX('Pliegos Tarifarios (Las Condes)'!$B:$B,MATCH($B2774,'Pliegos Tarifarios (Las Condes)'!$A:$A,0))</f>
        <v>105442.6951113</v>
      </c>
      <c r="N2774" s="19">
        <f>I2774*INDEX('Pliegos Tarifarios (Las Condes)'!$C:$C,MATCH($B2774,'Pliegos Tarifarios (Las Condes)'!$A:$A,0))</f>
        <v>7447.3950345000012</v>
      </c>
      <c r="O2774" s="19">
        <f>J2774*INDEX('Pliegos Tarifarios (Las Condes)'!$D:$D,MATCH($B2774,'Pliegos Tarifarios (Las Condes)'!$A:$A,0))</f>
        <v>31306.546300000002</v>
      </c>
      <c r="P2774" s="19">
        <f>H2774*INDEX('Pliegos Tarifarios (Las Condes)'!$E:$E,MATCH($B2774,'Pliegos Tarifarios (Las Condes)'!$A:$A,0))</f>
        <v>10422.392182399999</v>
      </c>
      <c r="Q2774" s="19" cm="1">
        <f t="array" ref="Q2774">H2774*_xlfn.IFS(H2774&lt;=350,INDEX('Pliegos Tarifarios (Las Condes)'!$F:$F,MATCH($B2774,'Pliegos Tarifarios (Las Condes)'!$A:$A,0)),H2774&lt;=500,INDEX('Pliegos Tarifarios (Las Condes)'!$G:$G,MATCH($B2774,'Pliegos Tarifarios (Las Condes)'!$A:$A,0)),H2774&lt;=1000,INDEX('Pliegos Tarifarios (Las Condes)'!$H:$H,MATCH($B2774,'Pliegos Tarifarios (Las Condes)'!$A:$A,0)),H2774&lt;=5000,INDEX('Pliegos Tarifarios (Las Condes)'!$I:$I,MATCH($B2774,'Pliegos Tarifarios (Las Condes)'!$A:$A,0)),H2774&gt;5000,INDEX('Pliegos Tarifarios (Las Condes)'!$J:$J,MATCH($B2774,'Pliegos Tarifarios (Las Condes)'!$A:$A,0)))/1.19</f>
        <v>1876.8773731932777</v>
      </c>
      <c r="R2774" s="19">
        <f>INDEX('Pliegos Tarifarios (Las Condes)'!$K:$K,MATCH($B2774,'Pliegos Tarifarios (Las Condes)'!$A:$A,0))</f>
        <v>726.16</v>
      </c>
      <c r="S2774" s="21">
        <f t="shared" si="132"/>
        <v>157222.06600139328</v>
      </c>
      <c r="T2774" s="21">
        <f t="shared" si="133"/>
        <v>29872.192540264725</v>
      </c>
      <c r="U2774" s="19">
        <v>0</v>
      </c>
      <c r="V2774" s="21">
        <f t="shared" si="134"/>
        <v>187094.258541658</v>
      </c>
    </row>
    <row r="2775" spans="1:22" x14ac:dyDescent="0.3">
      <c r="A2775" s="3" t="s">
        <v>146</v>
      </c>
      <c r="B2775" s="3">
        <v>7</v>
      </c>
      <c r="C2775" s="4" t="s">
        <v>186</v>
      </c>
      <c r="D2775" s="3" t="s">
        <v>326</v>
      </c>
      <c r="E2775" s="3" t="s">
        <v>121</v>
      </c>
      <c r="F2775" s="4" t="s">
        <v>327</v>
      </c>
      <c r="G2775" s="3" t="s">
        <v>16</v>
      </c>
      <c r="H2775" s="5">
        <v>801.70079999999996</v>
      </c>
      <c r="I2775" s="5">
        <v>2.1297000000000001</v>
      </c>
      <c r="J2775" s="5">
        <v>2.1052</v>
      </c>
      <c r="K2775" s="6">
        <v>0.98849603230501937</v>
      </c>
      <c r="L2775" s="5">
        <v>26.72</v>
      </c>
      <c r="M2775" s="19">
        <f>H2775*INDEX('Pliegos Tarifarios (Las Condes)'!$B:$B,MATCH($B2775,'Pliegos Tarifarios (Las Condes)'!$A:$A,0))</f>
        <v>105634.50251039999</v>
      </c>
      <c r="N2775" s="19">
        <f>I2775*INDEX('Pliegos Tarifarios (Las Condes)'!$C:$C,MATCH($B2775,'Pliegos Tarifarios (Las Condes)'!$A:$A,0))</f>
        <v>7257.2487783000006</v>
      </c>
      <c r="O2775" s="19">
        <f>J2775*INDEX('Pliegos Tarifarios (Las Condes)'!$D:$D,MATCH($B2775,'Pliegos Tarifarios (Las Condes)'!$A:$A,0))</f>
        <v>30468.559600000001</v>
      </c>
      <c r="P2775" s="19">
        <f>H2775*INDEX('Pliegos Tarifarios (Las Condes)'!$E:$E,MATCH($B2775,'Pliegos Tarifarios (Las Condes)'!$A:$A,0))</f>
        <v>10441.351219199998</v>
      </c>
      <c r="Q2775" s="19" cm="1">
        <f t="array" ref="Q2775">H2775*_xlfn.IFS(H2775&lt;=350,INDEX('Pliegos Tarifarios (Las Condes)'!$F:$F,MATCH($B2775,'Pliegos Tarifarios (Las Condes)'!$A:$A,0)),H2775&lt;=500,INDEX('Pliegos Tarifarios (Las Condes)'!$G:$G,MATCH($B2775,'Pliegos Tarifarios (Las Condes)'!$A:$A,0)),H2775&lt;=1000,INDEX('Pliegos Tarifarios (Las Condes)'!$H:$H,MATCH($B2775,'Pliegos Tarifarios (Las Condes)'!$A:$A,0)),H2775&lt;=5000,INDEX('Pliegos Tarifarios (Las Condes)'!$I:$I,MATCH($B2775,'Pliegos Tarifarios (Las Condes)'!$A:$A,0)),H2775&gt;5000,INDEX('Pliegos Tarifarios (Las Condes)'!$J:$J,MATCH($B2775,'Pliegos Tarifarios (Las Condes)'!$A:$A,0)))/1.19</f>
        <v>1880.2915401680677</v>
      </c>
      <c r="R2775" s="19">
        <f>INDEX('Pliegos Tarifarios (Las Condes)'!$K:$K,MATCH($B2775,'Pliegos Tarifarios (Las Condes)'!$A:$A,0))</f>
        <v>726.16</v>
      </c>
      <c r="S2775" s="21">
        <f t="shared" si="132"/>
        <v>156408.11364806807</v>
      </c>
      <c r="T2775" s="21">
        <f t="shared" si="133"/>
        <v>29717.541593132933</v>
      </c>
      <c r="U2775" s="19">
        <v>0</v>
      </c>
      <c r="V2775" s="21">
        <f t="shared" si="134"/>
        <v>186125.65524120099</v>
      </c>
    </row>
    <row r="2776" spans="1:22" x14ac:dyDescent="0.3">
      <c r="A2776" s="3" t="s">
        <v>146</v>
      </c>
      <c r="B2776" s="3">
        <v>7</v>
      </c>
      <c r="C2776" s="4" t="s">
        <v>186</v>
      </c>
      <c r="D2776" s="3" t="s">
        <v>328</v>
      </c>
      <c r="E2776" s="3" t="s">
        <v>121</v>
      </c>
      <c r="F2776" s="4" t="s">
        <v>329</v>
      </c>
      <c r="G2776" s="3" t="s">
        <v>16</v>
      </c>
      <c r="H2776" s="5">
        <v>800.49019999999996</v>
      </c>
      <c r="I2776" s="5">
        <v>2.1614</v>
      </c>
      <c r="J2776" s="5">
        <v>2.1137000000000001</v>
      </c>
      <c r="K2776" s="6">
        <v>0.97793097066716028</v>
      </c>
      <c r="L2776" s="5">
        <v>26.68</v>
      </c>
      <c r="M2776" s="19">
        <f>H2776*INDEX('Pliegos Tarifarios (Las Condes)'!$B:$B,MATCH($B2776,'Pliegos Tarifarios (Las Condes)'!$A:$A,0))</f>
        <v>105474.9902226</v>
      </c>
      <c r="N2776" s="19">
        <f>I2776*INDEX('Pliegos Tarifarios (Las Condes)'!$C:$C,MATCH($B2776,'Pliegos Tarifarios (Las Condes)'!$A:$A,0))</f>
        <v>7365.2709346000001</v>
      </c>
      <c r="O2776" s="19">
        <f>J2776*INDEX('Pliegos Tarifarios (Las Condes)'!$D:$D,MATCH($B2776,'Pliegos Tarifarios (Las Condes)'!$A:$A,0))</f>
        <v>30591.580100000003</v>
      </c>
      <c r="P2776" s="19">
        <f>H2776*INDEX('Pliegos Tarifarios (Las Condes)'!$E:$E,MATCH($B2776,'Pliegos Tarifarios (Las Condes)'!$A:$A,0))</f>
        <v>10425.584364799999</v>
      </c>
      <c r="Q2776" s="19" cm="1">
        <f t="array" ref="Q2776">H2776*_xlfn.IFS(H2776&lt;=350,INDEX('Pliegos Tarifarios (Las Condes)'!$F:$F,MATCH($B2776,'Pliegos Tarifarios (Las Condes)'!$A:$A,0)),H2776&lt;=500,INDEX('Pliegos Tarifarios (Las Condes)'!$G:$G,MATCH($B2776,'Pliegos Tarifarios (Las Condes)'!$A:$A,0)),H2776&lt;=1000,INDEX('Pliegos Tarifarios (Las Condes)'!$H:$H,MATCH($B2776,'Pliegos Tarifarios (Las Condes)'!$A:$A,0)),H2776&lt;=5000,INDEX('Pliegos Tarifarios (Las Condes)'!$I:$I,MATCH($B2776,'Pliegos Tarifarios (Las Condes)'!$A:$A,0)),H2776&gt;5000,INDEX('Pliegos Tarifarios (Las Condes)'!$J:$J,MATCH($B2776,'Pliegos Tarifarios (Las Condes)'!$A:$A,0)))/1.19</f>
        <v>1877.4522253781518</v>
      </c>
      <c r="R2776" s="19">
        <f>INDEX('Pliegos Tarifarios (Las Condes)'!$K:$K,MATCH($B2776,'Pliegos Tarifarios (Las Condes)'!$A:$A,0))</f>
        <v>726.16</v>
      </c>
      <c r="S2776" s="21">
        <f t="shared" si="132"/>
        <v>156461.03784737815</v>
      </c>
      <c r="T2776" s="21">
        <f t="shared" si="133"/>
        <v>29727.597191001849</v>
      </c>
      <c r="U2776" s="19">
        <v>0</v>
      </c>
      <c r="V2776" s="21">
        <f t="shared" si="134"/>
        <v>186188.63503837999</v>
      </c>
    </row>
    <row r="2777" spans="1:22" x14ac:dyDescent="0.3">
      <c r="A2777" s="3" t="s">
        <v>146</v>
      </c>
      <c r="B2777" s="3">
        <v>7</v>
      </c>
      <c r="C2777" s="4" t="s">
        <v>186</v>
      </c>
      <c r="D2777" s="3" t="s">
        <v>330</v>
      </c>
      <c r="E2777" s="3" t="s">
        <v>121</v>
      </c>
      <c r="F2777" s="4" t="s">
        <v>331</v>
      </c>
      <c r="G2777" s="3" t="s">
        <v>16</v>
      </c>
      <c r="H2777" s="5">
        <v>800.26739999999995</v>
      </c>
      <c r="I2777" s="5">
        <v>2.1757</v>
      </c>
      <c r="J2777" s="5">
        <v>2.1193</v>
      </c>
      <c r="K2777" s="6">
        <v>0.97407730845245211</v>
      </c>
      <c r="L2777" s="5">
        <v>26.68</v>
      </c>
      <c r="M2777" s="19">
        <f>H2777*INDEX('Pliegos Tarifarios (Las Condes)'!$B:$B,MATCH($B2777,'Pliegos Tarifarios (Las Condes)'!$A:$A,0))</f>
        <v>105445.6334262</v>
      </c>
      <c r="N2777" s="19">
        <f>I2777*INDEX('Pliegos Tarifarios (Las Condes)'!$C:$C,MATCH($B2777,'Pliegos Tarifarios (Las Condes)'!$A:$A,0))</f>
        <v>7414.0001723000005</v>
      </c>
      <c r="O2777" s="19">
        <f>J2777*INDEX('Pliegos Tarifarios (Las Condes)'!$D:$D,MATCH($B2777,'Pliegos Tarifarios (Las Condes)'!$A:$A,0))</f>
        <v>30672.6289</v>
      </c>
      <c r="P2777" s="19">
        <f>H2777*INDEX('Pliegos Tarifarios (Las Condes)'!$E:$E,MATCH($B2777,'Pliegos Tarifarios (Las Condes)'!$A:$A,0))</f>
        <v>10422.6826176</v>
      </c>
      <c r="Q2777" s="19" cm="1">
        <f t="array" ref="Q2777">H2777*_xlfn.IFS(H2777&lt;=350,INDEX('Pliegos Tarifarios (Las Condes)'!$F:$F,MATCH($B2777,'Pliegos Tarifarios (Las Condes)'!$A:$A,0)),H2777&lt;=500,INDEX('Pliegos Tarifarios (Las Condes)'!$G:$G,MATCH($B2777,'Pliegos Tarifarios (Las Condes)'!$A:$A,0)),H2777&lt;=1000,INDEX('Pliegos Tarifarios (Las Condes)'!$H:$H,MATCH($B2777,'Pliegos Tarifarios (Las Condes)'!$A:$A,0)),H2777&lt;=5000,INDEX('Pliegos Tarifarios (Las Condes)'!$I:$I,MATCH($B2777,'Pliegos Tarifarios (Las Condes)'!$A:$A,0)),H2777&gt;5000,INDEX('Pliegos Tarifarios (Las Condes)'!$J:$J,MATCH($B2777,'Pliegos Tarifarios (Las Condes)'!$A:$A,0)))/1.19</f>
        <v>1876.9296751260506</v>
      </c>
      <c r="R2777" s="19">
        <f>INDEX('Pliegos Tarifarios (Las Condes)'!$K:$K,MATCH($B2777,'Pliegos Tarifarios (Las Condes)'!$A:$A,0))</f>
        <v>726.16</v>
      </c>
      <c r="S2777" s="21">
        <f t="shared" si="132"/>
        <v>156558.03479122603</v>
      </c>
      <c r="T2777" s="21">
        <f t="shared" si="133"/>
        <v>29746.026610332945</v>
      </c>
      <c r="U2777" s="19">
        <v>0</v>
      </c>
      <c r="V2777" s="21">
        <f t="shared" si="134"/>
        <v>186304.06140155898</v>
      </c>
    </row>
    <row r="2778" spans="1:22" x14ac:dyDescent="0.3">
      <c r="A2778" s="3" t="s">
        <v>146</v>
      </c>
      <c r="B2778" s="3">
        <v>7</v>
      </c>
      <c r="C2778" s="4" t="s">
        <v>186</v>
      </c>
      <c r="D2778" s="3" t="s">
        <v>332</v>
      </c>
      <c r="E2778" s="3" t="s">
        <v>121</v>
      </c>
      <c r="F2778" s="4" t="s">
        <v>333</v>
      </c>
      <c r="G2778" s="3" t="s">
        <v>16</v>
      </c>
      <c r="H2778" s="5">
        <v>801.62419999999997</v>
      </c>
      <c r="I2778" s="5">
        <v>2.1981999999999999</v>
      </c>
      <c r="J2778" s="5">
        <v>2.0807000000000002</v>
      </c>
      <c r="K2778" s="6">
        <v>0.94654717496133212</v>
      </c>
      <c r="L2778" s="5">
        <v>26.72</v>
      </c>
      <c r="M2778" s="19">
        <f>H2778*INDEX('Pliegos Tarifarios (Las Condes)'!$B:$B,MATCH($B2778,'Pliegos Tarifarios (Las Condes)'!$A:$A,0))</f>
        <v>105624.4094646</v>
      </c>
      <c r="N2778" s="19">
        <f>I2778*INDEX('Pliegos Tarifarios (Las Condes)'!$C:$C,MATCH($B2778,'Pliegos Tarifarios (Las Condes)'!$A:$A,0))</f>
        <v>7490.6720498000004</v>
      </c>
      <c r="O2778" s="19">
        <f>J2778*INDEX('Pliegos Tarifarios (Las Condes)'!$D:$D,MATCH($B2778,'Pliegos Tarifarios (Las Condes)'!$A:$A,0))</f>
        <v>30113.971100000002</v>
      </c>
      <c r="P2778" s="19">
        <f>H2778*INDEX('Pliegos Tarifarios (Las Condes)'!$E:$E,MATCH($B2778,'Pliegos Tarifarios (Las Condes)'!$A:$A,0))</f>
        <v>10440.3535808</v>
      </c>
      <c r="Q2778" s="19" cm="1">
        <f t="array" ref="Q2778">H2778*_xlfn.IFS(H2778&lt;=350,INDEX('Pliegos Tarifarios (Las Condes)'!$F:$F,MATCH($B2778,'Pliegos Tarifarios (Las Condes)'!$A:$A,0)),H2778&lt;=500,INDEX('Pliegos Tarifarios (Las Condes)'!$G:$G,MATCH($B2778,'Pliegos Tarifarios (Las Condes)'!$A:$A,0)),H2778&lt;=1000,INDEX('Pliegos Tarifarios (Las Condes)'!$H:$H,MATCH($B2778,'Pliegos Tarifarios (Las Condes)'!$A:$A,0)),H2778&lt;=5000,INDEX('Pliegos Tarifarios (Las Condes)'!$I:$I,MATCH($B2778,'Pliegos Tarifarios (Las Condes)'!$A:$A,0)),H2778&gt;5000,INDEX('Pliegos Tarifarios (Las Condes)'!$J:$J,MATCH($B2778,'Pliegos Tarifarios (Las Condes)'!$A:$A,0)))/1.19</f>
        <v>1880.1118842016808</v>
      </c>
      <c r="R2778" s="19">
        <f>INDEX('Pliegos Tarifarios (Las Condes)'!$K:$K,MATCH($B2778,'Pliegos Tarifarios (Las Condes)'!$A:$A,0))</f>
        <v>726.16</v>
      </c>
      <c r="S2778" s="21">
        <f t="shared" si="132"/>
        <v>156275.6780794017</v>
      </c>
      <c r="T2778" s="21">
        <f t="shared" si="133"/>
        <v>29692.378835086321</v>
      </c>
      <c r="U2778" s="19">
        <v>0</v>
      </c>
      <c r="V2778" s="21">
        <f t="shared" si="134"/>
        <v>185968.05691448803</v>
      </c>
    </row>
    <row r="2779" spans="1:22" x14ac:dyDescent="0.3">
      <c r="A2779" s="3" t="s">
        <v>146</v>
      </c>
      <c r="B2779" s="3">
        <v>7</v>
      </c>
      <c r="C2779" s="4" t="s">
        <v>186</v>
      </c>
      <c r="D2779" s="3" t="s">
        <v>334</v>
      </c>
      <c r="E2779" s="3" t="s">
        <v>121</v>
      </c>
      <c r="F2779" s="4" t="s">
        <v>335</v>
      </c>
      <c r="G2779" s="3" t="s">
        <v>16</v>
      </c>
      <c r="H2779" s="5">
        <v>802.21900000000005</v>
      </c>
      <c r="I2779" s="5">
        <v>2.1383999999999999</v>
      </c>
      <c r="J2779" s="5">
        <v>2.1383999999999999</v>
      </c>
      <c r="K2779" s="6">
        <v>1</v>
      </c>
      <c r="L2779" s="5">
        <v>26.74</v>
      </c>
      <c r="M2779" s="19">
        <f>H2779*INDEX('Pliegos Tarifarios (Las Condes)'!$B:$B,MATCH($B2779,'Pliegos Tarifarios (Las Condes)'!$A:$A,0))</f>
        <v>105702.78209700002</v>
      </c>
      <c r="N2779" s="19">
        <f>I2779*INDEX('Pliegos Tarifarios (Las Condes)'!$C:$C,MATCH($B2779,'Pliegos Tarifarios (Las Condes)'!$A:$A,0))</f>
        <v>7286.8952375999997</v>
      </c>
      <c r="O2779" s="19">
        <f>J2779*INDEX('Pliegos Tarifarios (Las Condes)'!$D:$D,MATCH($B2779,'Pliegos Tarifarios (Las Condes)'!$A:$A,0))</f>
        <v>30949.063199999997</v>
      </c>
      <c r="P2779" s="19">
        <f>H2779*INDEX('Pliegos Tarifarios (Las Condes)'!$E:$E,MATCH($B2779,'Pliegos Tarifarios (Las Condes)'!$A:$A,0))</f>
        <v>10448.100256</v>
      </c>
      <c r="Q2779" s="19" cm="1">
        <f t="array" ref="Q2779">H2779*_xlfn.IFS(H2779&lt;=350,INDEX('Pliegos Tarifarios (Las Condes)'!$F:$F,MATCH($B2779,'Pliegos Tarifarios (Las Condes)'!$A:$A,0)),H2779&lt;=500,INDEX('Pliegos Tarifarios (Las Condes)'!$G:$G,MATCH($B2779,'Pliegos Tarifarios (Las Condes)'!$A:$A,0)),H2779&lt;=1000,INDEX('Pliegos Tarifarios (Las Condes)'!$H:$H,MATCH($B2779,'Pliegos Tarifarios (Las Condes)'!$A:$A,0)),H2779&lt;=5000,INDEX('Pliegos Tarifarios (Las Condes)'!$I:$I,MATCH($B2779,'Pliegos Tarifarios (Las Condes)'!$A:$A,0)),H2779&gt;5000,INDEX('Pliegos Tarifarios (Las Condes)'!$J:$J,MATCH($B2779,'Pliegos Tarifarios (Las Condes)'!$A:$A,0)))/1.19</f>
        <v>1881.5069151260511</v>
      </c>
      <c r="R2779" s="19">
        <f>INDEX('Pliegos Tarifarios (Las Condes)'!$K:$K,MATCH($B2779,'Pliegos Tarifarios (Las Condes)'!$A:$A,0))</f>
        <v>726.16</v>
      </c>
      <c r="S2779" s="21">
        <f t="shared" si="132"/>
        <v>156994.50770572608</v>
      </c>
      <c r="T2779" s="21">
        <f t="shared" si="133"/>
        <v>29828.956464087954</v>
      </c>
      <c r="U2779" s="19">
        <v>0</v>
      </c>
      <c r="V2779" s="21">
        <f t="shared" si="134"/>
        <v>186823.46416981402</v>
      </c>
    </row>
    <row r="2780" spans="1:22" x14ac:dyDescent="0.3">
      <c r="A2780" s="3" t="s">
        <v>146</v>
      </c>
      <c r="B2780" s="3">
        <v>7</v>
      </c>
      <c r="C2780" s="4" t="s">
        <v>186</v>
      </c>
      <c r="D2780" s="3" t="s">
        <v>336</v>
      </c>
      <c r="E2780" s="3" t="s">
        <v>121</v>
      </c>
      <c r="F2780" s="4" t="s">
        <v>337</v>
      </c>
      <c r="G2780" s="3" t="s">
        <v>16</v>
      </c>
      <c r="H2780" s="5">
        <v>802.84069999999997</v>
      </c>
      <c r="I2780" s="5">
        <v>2.2040999999999999</v>
      </c>
      <c r="J2780" s="5">
        <v>2.1884000000000001</v>
      </c>
      <c r="K2780" s="6">
        <v>0.99287691121092514</v>
      </c>
      <c r="L2780" s="5">
        <v>26.76</v>
      </c>
      <c r="M2780" s="19">
        <f>H2780*INDEX('Pliegos Tarifarios (Las Condes)'!$B:$B,MATCH($B2780,'Pliegos Tarifarios (Las Condes)'!$A:$A,0))</f>
        <v>105784.6991541</v>
      </c>
      <c r="N2780" s="19">
        <f>I2780*INDEX('Pliegos Tarifarios (Las Condes)'!$C:$C,MATCH($B2780,'Pliegos Tarifarios (Las Condes)'!$A:$A,0))</f>
        <v>7510.7771198999999</v>
      </c>
      <c r="O2780" s="19">
        <f>J2780*INDEX('Pliegos Tarifarios (Las Condes)'!$D:$D,MATCH($B2780,'Pliegos Tarifarios (Las Condes)'!$A:$A,0))</f>
        <v>31672.713200000002</v>
      </c>
      <c r="P2780" s="19">
        <f>H2780*INDEX('Pliegos Tarifarios (Las Condes)'!$E:$E,MATCH($B2780,'Pliegos Tarifarios (Las Condes)'!$A:$A,0))</f>
        <v>10456.1972768</v>
      </c>
      <c r="Q2780" s="19" cm="1">
        <f t="array" ref="Q2780">H2780*_xlfn.IFS(H2780&lt;=350,INDEX('Pliegos Tarifarios (Las Condes)'!$F:$F,MATCH($B2780,'Pliegos Tarifarios (Las Condes)'!$A:$A,0)),H2780&lt;=500,INDEX('Pliegos Tarifarios (Las Condes)'!$G:$G,MATCH($B2780,'Pliegos Tarifarios (Las Condes)'!$A:$A,0)),H2780&lt;=1000,INDEX('Pliegos Tarifarios (Las Condes)'!$H:$H,MATCH($B2780,'Pliegos Tarifarios (Las Condes)'!$A:$A,0)),H2780&lt;=5000,INDEX('Pliegos Tarifarios (Las Condes)'!$I:$I,MATCH($B2780,'Pliegos Tarifarios (Las Condes)'!$A:$A,0)),H2780&gt;5000,INDEX('Pliegos Tarifarios (Las Condes)'!$J:$J,MATCH($B2780,'Pliegos Tarifarios (Las Condes)'!$A:$A,0)))/1.19</f>
        <v>1882.9650367226893</v>
      </c>
      <c r="R2780" s="19">
        <f>INDEX('Pliegos Tarifarios (Las Condes)'!$K:$K,MATCH($B2780,'Pliegos Tarifarios (Las Condes)'!$A:$A,0))</f>
        <v>726.16</v>
      </c>
      <c r="S2780" s="21">
        <f t="shared" si="132"/>
        <v>158033.5117875227</v>
      </c>
      <c r="T2780" s="21">
        <f t="shared" si="133"/>
        <v>30026.367239629315</v>
      </c>
      <c r="U2780" s="19">
        <v>0</v>
      </c>
      <c r="V2780" s="21">
        <f t="shared" si="134"/>
        <v>188059.87902715203</v>
      </c>
    </row>
    <row r="2781" spans="1:22" x14ac:dyDescent="0.3">
      <c r="A2781" s="3" t="s">
        <v>146</v>
      </c>
      <c r="B2781" s="3">
        <v>7</v>
      </c>
      <c r="C2781" s="4" t="s">
        <v>186</v>
      </c>
      <c r="D2781" s="3" t="s">
        <v>338</v>
      </c>
      <c r="E2781" s="3" t="s">
        <v>121</v>
      </c>
      <c r="F2781" s="4" t="s">
        <v>339</v>
      </c>
      <c r="G2781" s="3" t="s">
        <v>16</v>
      </c>
      <c r="H2781" s="5">
        <v>802.16899999999998</v>
      </c>
      <c r="I2781" s="5">
        <v>2.1671</v>
      </c>
      <c r="J2781" s="5">
        <v>2.1446999999999998</v>
      </c>
      <c r="K2781" s="6">
        <v>0.98966360574039025</v>
      </c>
      <c r="L2781" s="5">
        <v>26.74</v>
      </c>
      <c r="M2781" s="19">
        <f>H2781*INDEX('Pliegos Tarifarios (Las Condes)'!$B:$B,MATCH($B2781,'Pliegos Tarifarios (Las Condes)'!$A:$A,0))</f>
        <v>105696.19394700001</v>
      </c>
      <c r="N2781" s="19">
        <f>I2781*INDEX('Pliegos Tarifarios (Las Condes)'!$C:$C,MATCH($B2781,'Pliegos Tarifarios (Las Condes)'!$A:$A,0))</f>
        <v>7384.6944769000002</v>
      </c>
      <c r="O2781" s="19">
        <f>J2781*INDEX('Pliegos Tarifarios (Las Condes)'!$D:$D,MATCH($B2781,'Pliegos Tarifarios (Las Condes)'!$A:$A,0))</f>
        <v>31040.243099999996</v>
      </c>
      <c r="P2781" s="19">
        <f>H2781*INDEX('Pliegos Tarifarios (Las Condes)'!$E:$E,MATCH($B2781,'Pliegos Tarifarios (Las Condes)'!$A:$A,0))</f>
        <v>10447.449055999999</v>
      </c>
      <c r="Q2781" s="19" cm="1">
        <f t="array" ref="Q2781">H2781*_xlfn.IFS(H2781&lt;=350,INDEX('Pliegos Tarifarios (Las Condes)'!$F:$F,MATCH($B2781,'Pliegos Tarifarios (Las Condes)'!$A:$A,0)),H2781&lt;=500,INDEX('Pliegos Tarifarios (Las Condes)'!$G:$G,MATCH($B2781,'Pliegos Tarifarios (Las Condes)'!$A:$A,0)),H2781&lt;=1000,INDEX('Pliegos Tarifarios (Las Condes)'!$H:$H,MATCH($B2781,'Pliegos Tarifarios (Las Condes)'!$A:$A,0)),H2781&lt;=5000,INDEX('Pliegos Tarifarios (Las Condes)'!$I:$I,MATCH($B2781,'Pliegos Tarifarios (Las Condes)'!$A:$A,0)),H2781&gt;5000,INDEX('Pliegos Tarifarios (Las Condes)'!$J:$J,MATCH($B2781,'Pliegos Tarifarios (Las Condes)'!$A:$A,0)))/1.19</f>
        <v>1881.3896462184878</v>
      </c>
      <c r="R2781" s="19">
        <f>INDEX('Pliegos Tarifarios (Las Condes)'!$K:$K,MATCH($B2781,'Pliegos Tarifarios (Las Condes)'!$A:$A,0))</f>
        <v>726.16</v>
      </c>
      <c r="S2781" s="21">
        <f t="shared" si="132"/>
        <v>157176.13022611849</v>
      </c>
      <c r="T2781" s="21">
        <f t="shared" si="133"/>
        <v>29863.464742962515</v>
      </c>
      <c r="U2781" s="19">
        <v>0</v>
      </c>
      <c r="V2781" s="21">
        <f t="shared" si="134"/>
        <v>187039.59496908099</v>
      </c>
    </row>
    <row r="2782" spans="1:22" x14ac:dyDescent="0.3">
      <c r="A2782" s="3" t="s">
        <v>146</v>
      </c>
      <c r="B2782" s="3">
        <v>7</v>
      </c>
      <c r="C2782" s="4" t="s">
        <v>186</v>
      </c>
      <c r="D2782" s="3" t="s">
        <v>340</v>
      </c>
      <c r="E2782" s="3" t="s">
        <v>121</v>
      </c>
      <c r="F2782" s="4" t="s">
        <v>341</v>
      </c>
      <c r="G2782" s="3" t="s">
        <v>16</v>
      </c>
      <c r="H2782" s="5">
        <v>802.5788</v>
      </c>
      <c r="I2782" s="5">
        <v>2.1738</v>
      </c>
      <c r="J2782" s="5">
        <v>2.1738</v>
      </c>
      <c r="K2782" s="6">
        <v>1</v>
      </c>
      <c r="L2782" s="5">
        <v>26.75</v>
      </c>
      <c r="M2782" s="19">
        <f>H2782*INDEX('Pliegos Tarifarios (Las Condes)'!$B:$B,MATCH($B2782,'Pliegos Tarifarios (Las Condes)'!$A:$A,0))</f>
        <v>105750.1904244</v>
      </c>
      <c r="N2782" s="19">
        <f>I2782*INDEX('Pliegos Tarifarios (Las Condes)'!$C:$C,MATCH($B2782,'Pliegos Tarifarios (Las Condes)'!$A:$A,0))</f>
        <v>7407.5256582000002</v>
      </c>
      <c r="O2782" s="19">
        <f>J2782*INDEX('Pliegos Tarifarios (Las Condes)'!$D:$D,MATCH($B2782,'Pliegos Tarifarios (Las Condes)'!$A:$A,0))</f>
        <v>31461.4074</v>
      </c>
      <c r="P2782" s="19">
        <f>H2782*INDEX('Pliegos Tarifarios (Las Condes)'!$E:$E,MATCH($B2782,'Pliegos Tarifarios (Las Condes)'!$A:$A,0))</f>
        <v>10452.7862912</v>
      </c>
      <c r="Q2782" s="19" cm="1">
        <f t="array" ref="Q2782">H2782*_xlfn.IFS(H2782&lt;=350,INDEX('Pliegos Tarifarios (Las Condes)'!$F:$F,MATCH($B2782,'Pliegos Tarifarios (Las Condes)'!$A:$A,0)),H2782&lt;=500,INDEX('Pliegos Tarifarios (Las Condes)'!$G:$G,MATCH($B2782,'Pliegos Tarifarios (Las Condes)'!$A:$A,0)),H2782&lt;=1000,INDEX('Pliegos Tarifarios (Las Condes)'!$H:$H,MATCH($B2782,'Pliegos Tarifarios (Las Condes)'!$A:$A,0)),H2782&lt;=5000,INDEX('Pliegos Tarifarios (Las Condes)'!$I:$I,MATCH($B2782,'Pliegos Tarifarios (Las Condes)'!$A:$A,0)),H2782&gt;5000,INDEX('Pliegos Tarifarios (Las Condes)'!$J:$J,MATCH($B2782,'Pliegos Tarifarios (Las Condes)'!$A:$A,0)))/1.19</f>
        <v>1882.3507821848741</v>
      </c>
      <c r="R2782" s="19">
        <f>INDEX('Pliegos Tarifarios (Las Condes)'!$K:$K,MATCH($B2782,'Pliegos Tarifarios (Las Condes)'!$A:$A,0))</f>
        <v>726.16</v>
      </c>
      <c r="S2782" s="21">
        <f t="shared" si="132"/>
        <v>157680.42055598486</v>
      </c>
      <c r="T2782" s="21">
        <f t="shared" si="133"/>
        <v>29959.279905637126</v>
      </c>
      <c r="U2782" s="19">
        <v>0</v>
      </c>
      <c r="V2782" s="21">
        <f t="shared" si="134"/>
        <v>187639.70046162198</v>
      </c>
    </row>
    <row r="2783" spans="1:22" x14ac:dyDescent="0.3">
      <c r="A2783" s="3" t="s">
        <v>146</v>
      </c>
      <c r="B2783" s="3">
        <v>7</v>
      </c>
      <c r="C2783" s="4" t="s">
        <v>186</v>
      </c>
      <c r="D2783" s="3" t="s">
        <v>342</v>
      </c>
      <c r="E2783" s="3" t="s">
        <v>121</v>
      </c>
      <c r="F2783" s="4" t="s">
        <v>343</v>
      </c>
      <c r="G2783" s="3" t="s">
        <v>16</v>
      </c>
      <c r="H2783" s="5">
        <v>802.45060000000001</v>
      </c>
      <c r="I2783" s="5">
        <v>2.1560999999999999</v>
      </c>
      <c r="J2783" s="5">
        <v>2.0594000000000001</v>
      </c>
      <c r="K2783" s="6">
        <v>0.95515050322341277</v>
      </c>
      <c r="L2783" s="5">
        <v>26.75</v>
      </c>
      <c r="M2783" s="19">
        <f>H2783*INDEX('Pliegos Tarifarios (Las Condes)'!$B:$B,MATCH($B2783,'Pliegos Tarifarios (Las Condes)'!$A:$A,0))</f>
        <v>105733.2984078</v>
      </c>
      <c r="N2783" s="19">
        <f>I2783*INDEX('Pliegos Tarifarios (Las Condes)'!$C:$C,MATCH($B2783,'Pliegos Tarifarios (Las Condes)'!$A:$A,0))</f>
        <v>7347.2104479</v>
      </c>
      <c r="O2783" s="19">
        <f>J2783*INDEX('Pliegos Tarifarios (Las Condes)'!$D:$D,MATCH($B2783,'Pliegos Tarifarios (Las Condes)'!$A:$A,0))</f>
        <v>29805.696200000002</v>
      </c>
      <c r="P2783" s="19">
        <f>H2783*INDEX('Pliegos Tarifarios (Las Condes)'!$E:$E,MATCH($B2783,'Pliegos Tarifarios (Las Condes)'!$A:$A,0))</f>
        <v>10451.1166144</v>
      </c>
      <c r="Q2783" s="19" cm="1">
        <f t="array" ref="Q2783">H2783*_xlfn.IFS(H2783&lt;=350,INDEX('Pliegos Tarifarios (Las Condes)'!$F:$F,MATCH($B2783,'Pliegos Tarifarios (Las Condes)'!$A:$A,0)),H2783&lt;=500,INDEX('Pliegos Tarifarios (Las Condes)'!$G:$G,MATCH($B2783,'Pliegos Tarifarios (Las Condes)'!$A:$A,0)),H2783&lt;=1000,INDEX('Pliegos Tarifarios (Las Condes)'!$H:$H,MATCH($B2783,'Pliegos Tarifarios (Las Condes)'!$A:$A,0)),H2783&lt;=5000,INDEX('Pliegos Tarifarios (Las Condes)'!$I:$I,MATCH($B2783,'Pliegos Tarifarios (Las Condes)'!$A:$A,0)),H2783&gt;5000,INDEX('Pliegos Tarifarios (Las Condes)'!$J:$J,MATCH($B2783,'Pliegos Tarifarios (Las Condes)'!$A:$A,0)))/1.19</f>
        <v>1882.0501047058829</v>
      </c>
      <c r="R2783" s="19">
        <f>INDEX('Pliegos Tarifarios (Las Condes)'!$K:$K,MATCH($B2783,'Pliegos Tarifarios (Las Condes)'!$A:$A,0))</f>
        <v>726.16</v>
      </c>
      <c r="S2783" s="21">
        <f t="shared" si="132"/>
        <v>155945.53177480589</v>
      </c>
      <c r="T2783" s="21">
        <f t="shared" si="133"/>
        <v>29629.65103721312</v>
      </c>
      <c r="U2783" s="19">
        <v>0</v>
      </c>
      <c r="V2783" s="21">
        <f t="shared" si="134"/>
        <v>185575.18281201902</v>
      </c>
    </row>
    <row r="2784" spans="1:22" x14ac:dyDescent="0.3">
      <c r="A2784" s="3" t="s">
        <v>146</v>
      </c>
      <c r="B2784" s="3">
        <v>7</v>
      </c>
      <c r="C2784" s="4" t="s">
        <v>186</v>
      </c>
      <c r="D2784" s="3" t="s">
        <v>344</v>
      </c>
      <c r="E2784" s="3" t="s">
        <v>121</v>
      </c>
      <c r="F2784" s="4" t="s">
        <v>345</v>
      </c>
      <c r="G2784" s="3" t="s">
        <v>16</v>
      </c>
      <c r="H2784" s="5">
        <v>802.87220000000002</v>
      </c>
      <c r="I2784" s="5">
        <v>2.1707999999999998</v>
      </c>
      <c r="J2784" s="5">
        <v>2.1084000000000001</v>
      </c>
      <c r="K2784" s="6">
        <v>0.97125483692647885</v>
      </c>
      <c r="L2784" s="5">
        <v>26.76</v>
      </c>
      <c r="M2784" s="19">
        <f>H2784*INDEX('Pliegos Tarifarios (Las Condes)'!$B:$B,MATCH($B2784,'Pliegos Tarifarios (Las Condes)'!$A:$A,0))</f>
        <v>105788.84968860001</v>
      </c>
      <c r="N2784" s="19">
        <f>I2784*INDEX('Pliegos Tarifarios (Las Condes)'!$C:$C,MATCH($B2784,'Pliegos Tarifarios (Las Condes)'!$A:$A,0))</f>
        <v>7397.3027412000001</v>
      </c>
      <c r="O2784" s="19">
        <f>J2784*INDEX('Pliegos Tarifarios (Las Condes)'!$D:$D,MATCH($B2784,'Pliegos Tarifarios (Las Condes)'!$A:$A,0))</f>
        <v>30514.873200000002</v>
      </c>
      <c r="P2784" s="19">
        <f>H2784*INDEX('Pliegos Tarifarios (Las Condes)'!$E:$E,MATCH($B2784,'Pliegos Tarifarios (Las Condes)'!$A:$A,0))</f>
        <v>10456.607532799999</v>
      </c>
      <c r="Q2784" s="19" cm="1">
        <f t="array" ref="Q2784">H2784*_xlfn.IFS(H2784&lt;=350,INDEX('Pliegos Tarifarios (Las Condes)'!$F:$F,MATCH($B2784,'Pliegos Tarifarios (Las Condes)'!$A:$A,0)),H2784&lt;=500,INDEX('Pliegos Tarifarios (Las Condes)'!$G:$G,MATCH($B2784,'Pliegos Tarifarios (Las Condes)'!$A:$A,0)),H2784&lt;=1000,INDEX('Pliegos Tarifarios (Las Condes)'!$H:$H,MATCH($B2784,'Pliegos Tarifarios (Las Condes)'!$A:$A,0)),H2784&lt;=5000,INDEX('Pliegos Tarifarios (Las Condes)'!$I:$I,MATCH($B2784,'Pliegos Tarifarios (Las Condes)'!$A:$A,0)),H2784&gt;5000,INDEX('Pliegos Tarifarios (Las Condes)'!$J:$J,MATCH($B2784,'Pliegos Tarifarios (Las Condes)'!$A:$A,0)))/1.19</f>
        <v>1883.0389161344542</v>
      </c>
      <c r="R2784" s="19">
        <f>INDEX('Pliegos Tarifarios (Las Condes)'!$K:$K,MATCH($B2784,'Pliegos Tarifarios (Las Condes)'!$A:$A,0))</f>
        <v>726.16</v>
      </c>
      <c r="S2784" s="21">
        <f t="shared" si="132"/>
        <v>156766.83207873444</v>
      </c>
      <c r="T2784" s="21">
        <f t="shared" si="133"/>
        <v>29785.698094959545</v>
      </c>
      <c r="U2784" s="19">
        <v>0</v>
      </c>
      <c r="V2784" s="21">
        <f t="shared" si="134"/>
        <v>186552.53017369399</v>
      </c>
    </row>
    <row r="2785" spans="1:22" x14ac:dyDescent="0.3">
      <c r="A2785" s="3" t="s">
        <v>146</v>
      </c>
      <c r="B2785" s="3">
        <v>7</v>
      </c>
      <c r="C2785" s="4" t="s">
        <v>186</v>
      </c>
      <c r="D2785" s="3" t="s">
        <v>346</v>
      </c>
      <c r="E2785" s="3" t="s">
        <v>121</v>
      </c>
      <c r="F2785" s="4" t="s">
        <v>347</v>
      </c>
      <c r="G2785" s="3" t="s">
        <v>16</v>
      </c>
      <c r="H2785" s="5">
        <v>799.69529999999997</v>
      </c>
      <c r="I2785" s="5">
        <v>2.2183000000000002</v>
      </c>
      <c r="J2785" s="5">
        <v>2.0796999999999999</v>
      </c>
      <c r="K2785" s="6">
        <v>0.93751972230987679</v>
      </c>
      <c r="L2785" s="5">
        <v>26.66</v>
      </c>
      <c r="M2785" s="19">
        <f>H2785*INDEX('Pliegos Tarifarios (Las Condes)'!$B:$B,MATCH($B2785,'Pliegos Tarifarios (Las Condes)'!$A:$A,0))</f>
        <v>105370.2518139</v>
      </c>
      <c r="N2785" s="19">
        <f>I2785*INDEX('Pliegos Tarifarios (Las Condes)'!$C:$C,MATCH($B2785,'Pliegos Tarifarios (Las Condes)'!$A:$A,0))</f>
        <v>7559.1655937000005</v>
      </c>
      <c r="O2785" s="19">
        <f>J2785*INDEX('Pliegos Tarifarios (Las Condes)'!$D:$D,MATCH($B2785,'Pliegos Tarifarios (Las Condes)'!$A:$A,0))</f>
        <v>30099.498099999997</v>
      </c>
      <c r="P2785" s="19">
        <f>H2785*INDEX('Pliegos Tarifarios (Las Condes)'!$E:$E,MATCH($B2785,'Pliegos Tarifarios (Las Condes)'!$A:$A,0))</f>
        <v>10415.231587199998</v>
      </c>
      <c r="Q2785" s="19" cm="1">
        <f t="array" ref="Q2785">H2785*_xlfn.IFS(H2785&lt;=350,INDEX('Pliegos Tarifarios (Las Condes)'!$F:$F,MATCH($B2785,'Pliegos Tarifarios (Las Condes)'!$A:$A,0)),H2785&lt;=500,INDEX('Pliegos Tarifarios (Las Condes)'!$G:$G,MATCH($B2785,'Pliegos Tarifarios (Las Condes)'!$A:$A,0)),H2785&lt;=1000,INDEX('Pliegos Tarifarios (Las Condes)'!$H:$H,MATCH($B2785,'Pliegos Tarifarios (Las Condes)'!$A:$A,0)),H2785&lt;=5000,INDEX('Pliegos Tarifarios (Las Condes)'!$I:$I,MATCH($B2785,'Pliegos Tarifarios (Las Condes)'!$A:$A,0)),H2785&gt;5000,INDEX('Pliegos Tarifarios (Las Condes)'!$J:$J,MATCH($B2785,'Pliegos Tarifarios (Las Condes)'!$A:$A,0)))/1.19</f>
        <v>1875.5878842857146</v>
      </c>
      <c r="R2785" s="19">
        <f>INDEX('Pliegos Tarifarios (Las Condes)'!$K:$K,MATCH($B2785,'Pliegos Tarifarios (Las Condes)'!$A:$A,0))</f>
        <v>726.16</v>
      </c>
      <c r="S2785" s="21">
        <f t="shared" si="132"/>
        <v>156045.89497908572</v>
      </c>
      <c r="T2785" s="21">
        <f t="shared" si="133"/>
        <v>29648.720046026287</v>
      </c>
      <c r="U2785" s="19">
        <v>0</v>
      </c>
      <c r="V2785" s="21">
        <f t="shared" si="134"/>
        <v>185694.615025112</v>
      </c>
    </row>
    <row r="2786" spans="1:22" x14ac:dyDescent="0.3">
      <c r="A2786" s="3" t="s">
        <v>146</v>
      </c>
      <c r="B2786" s="3">
        <v>7</v>
      </c>
      <c r="C2786" s="4" t="s">
        <v>186</v>
      </c>
      <c r="D2786" s="3" t="s">
        <v>348</v>
      </c>
      <c r="E2786" s="3" t="s">
        <v>121</v>
      </c>
      <c r="F2786" s="4" t="s">
        <v>349</v>
      </c>
      <c r="G2786" s="3" t="s">
        <v>16</v>
      </c>
      <c r="H2786" s="5">
        <v>801.16750000000002</v>
      </c>
      <c r="I2786" s="5">
        <v>2.1608000000000001</v>
      </c>
      <c r="J2786" s="5">
        <v>2.1034000000000002</v>
      </c>
      <c r="K2786" s="6">
        <v>0.97343576453165503</v>
      </c>
      <c r="L2786" s="5">
        <v>26.71</v>
      </c>
      <c r="M2786" s="19">
        <f>H2786*INDEX('Pliegos Tarifarios (Las Condes)'!$B:$B,MATCH($B2786,'Pliegos Tarifarios (Las Condes)'!$A:$A,0))</f>
        <v>105564.23330250001</v>
      </c>
      <c r="N2786" s="19">
        <f>I2786*INDEX('Pliegos Tarifarios (Las Condes)'!$C:$C,MATCH($B2786,'Pliegos Tarifarios (Las Condes)'!$A:$A,0))</f>
        <v>7363.2263512000009</v>
      </c>
      <c r="O2786" s="19">
        <f>J2786*INDEX('Pliegos Tarifarios (Las Condes)'!$D:$D,MATCH($B2786,'Pliegos Tarifarios (Las Condes)'!$A:$A,0))</f>
        <v>30442.508200000004</v>
      </c>
      <c r="P2786" s="19">
        <f>H2786*INDEX('Pliegos Tarifarios (Las Condes)'!$E:$E,MATCH($B2786,'Pliegos Tarifarios (Las Condes)'!$A:$A,0))</f>
        <v>10434.40552</v>
      </c>
      <c r="Q2786" s="19" cm="1">
        <f t="array" ref="Q2786">H2786*_xlfn.IFS(H2786&lt;=350,INDEX('Pliegos Tarifarios (Las Condes)'!$F:$F,MATCH($B2786,'Pliegos Tarifarios (Las Condes)'!$A:$A,0)),H2786&lt;=500,INDEX('Pliegos Tarifarios (Las Condes)'!$G:$G,MATCH($B2786,'Pliegos Tarifarios (Las Condes)'!$A:$A,0)),H2786&lt;=1000,INDEX('Pliegos Tarifarios (Las Condes)'!$H:$H,MATCH($B2786,'Pliegos Tarifarios (Las Condes)'!$A:$A,0)),H2786&lt;=5000,INDEX('Pliegos Tarifarios (Las Condes)'!$I:$I,MATCH($B2786,'Pliegos Tarifarios (Las Condes)'!$A:$A,0)),H2786&gt;5000,INDEX('Pliegos Tarifarios (Las Condes)'!$J:$J,MATCH($B2786,'Pliegos Tarifarios (Las Condes)'!$A:$A,0)))/1.19</f>
        <v>1879.0407500000003</v>
      </c>
      <c r="R2786" s="19">
        <f>INDEX('Pliegos Tarifarios (Las Condes)'!$K:$K,MATCH($B2786,'Pliegos Tarifarios (Las Condes)'!$A:$A,0))</f>
        <v>726.16</v>
      </c>
      <c r="S2786" s="21">
        <f t="shared" si="132"/>
        <v>156409.57412370003</v>
      </c>
      <c r="T2786" s="21">
        <f t="shared" si="133"/>
        <v>29717.819083503007</v>
      </c>
      <c r="U2786" s="19">
        <v>0</v>
      </c>
      <c r="V2786" s="21">
        <f t="shared" si="134"/>
        <v>186127.39320720304</v>
      </c>
    </row>
    <row r="2787" spans="1:22" x14ac:dyDescent="0.3">
      <c r="A2787" s="3" t="s">
        <v>146</v>
      </c>
      <c r="B2787" s="3">
        <v>7</v>
      </c>
      <c r="C2787" s="4" t="s">
        <v>186</v>
      </c>
      <c r="D2787" s="3" t="s">
        <v>350</v>
      </c>
      <c r="E2787" s="3" t="s">
        <v>121</v>
      </c>
      <c r="F2787" s="4" t="s">
        <v>351</v>
      </c>
      <c r="G2787" s="3" t="s">
        <v>16</v>
      </c>
      <c r="H2787" s="5">
        <v>801.17909999999995</v>
      </c>
      <c r="I2787" s="5">
        <v>2.1875</v>
      </c>
      <c r="J2787" s="5">
        <v>2.0950000000000002</v>
      </c>
      <c r="K2787" s="6">
        <v>0.95771428571428585</v>
      </c>
      <c r="L2787" s="5">
        <v>26.71</v>
      </c>
      <c r="M2787" s="19">
        <f>H2787*INDEX('Pliegos Tarifarios (Las Condes)'!$B:$B,MATCH($B2787,'Pliegos Tarifarios (Las Condes)'!$A:$A,0))</f>
        <v>105565.7617533</v>
      </c>
      <c r="N2787" s="19">
        <f>I2787*INDEX('Pliegos Tarifarios (Las Condes)'!$C:$C,MATCH($B2787,'Pliegos Tarifarios (Las Condes)'!$A:$A,0))</f>
        <v>7454.2103125000003</v>
      </c>
      <c r="O2787" s="19">
        <f>J2787*INDEX('Pliegos Tarifarios (Las Condes)'!$D:$D,MATCH($B2787,'Pliegos Tarifarios (Las Condes)'!$A:$A,0))</f>
        <v>30320.935000000001</v>
      </c>
      <c r="P2787" s="19">
        <f>H2787*INDEX('Pliegos Tarifarios (Las Condes)'!$E:$E,MATCH($B2787,'Pliegos Tarifarios (Las Condes)'!$A:$A,0))</f>
        <v>10434.556598399999</v>
      </c>
      <c r="Q2787" s="19" cm="1">
        <f t="array" ref="Q2787">H2787*_xlfn.IFS(H2787&lt;=350,INDEX('Pliegos Tarifarios (Las Condes)'!$F:$F,MATCH($B2787,'Pliegos Tarifarios (Las Condes)'!$A:$A,0)),H2787&lt;=500,INDEX('Pliegos Tarifarios (Las Condes)'!$G:$G,MATCH($B2787,'Pliegos Tarifarios (Las Condes)'!$A:$A,0)),H2787&lt;=1000,INDEX('Pliegos Tarifarios (Las Condes)'!$H:$H,MATCH($B2787,'Pliegos Tarifarios (Las Condes)'!$A:$A,0)),H2787&lt;=5000,INDEX('Pliegos Tarifarios (Las Condes)'!$I:$I,MATCH($B2787,'Pliegos Tarifarios (Las Condes)'!$A:$A,0)),H2787&gt;5000,INDEX('Pliegos Tarifarios (Las Condes)'!$J:$J,MATCH($B2787,'Pliegos Tarifarios (Las Condes)'!$A:$A,0)))/1.19</f>
        <v>1879.0679563865547</v>
      </c>
      <c r="R2787" s="19">
        <f>INDEX('Pliegos Tarifarios (Las Condes)'!$K:$K,MATCH($B2787,'Pliegos Tarifarios (Las Condes)'!$A:$A,0))</f>
        <v>726.16</v>
      </c>
      <c r="S2787" s="21">
        <f t="shared" si="132"/>
        <v>156380.69162058656</v>
      </c>
      <c r="T2787" s="21">
        <f t="shared" si="133"/>
        <v>29712.331407911446</v>
      </c>
      <c r="U2787" s="19">
        <v>0</v>
      </c>
      <c r="V2787" s="21">
        <f t="shared" si="134"/>
        <v>186093.02302849799</v>
      </c>
    </row>
    <row r="2788" spans="1:22" x14ac:dyDescent="0.3">
      <c r="A2788" s="3" t="s">
        <v>146</v>
      </c>
      <c r="B2788" s="3">
        <v>7</v>
      </c>
      <c r="C2788" s="4" t="s">
        <v>186</v>
      </c>
      <c r="D2788" s="3" t="s">
        <v>352</v>
      </c>
      <c r="E2788" s="3" t="s">
        <v>121</v>
      </c>
      <c r="F2788" s="4" t="s">
        <v>353</v>
      </c>
      <c r="G2788" s="3" t="s">
        <v>16</v>
      </c>
      <c r="H2788" s="5">
        <v>801.12909999999999</v>
      </c>
      <c r="I2788" s="5">
        <v>2.2044999999999999</v>
      </c>
      <c r="J2788" s="5">
        <v>2.0893000000000002</v>
      </c>
      <c r="K2788" s="6">
        <v>0.94774325243819468</v>
      </c>
      <c r="L2788" s="5">
        <v>26.7</v>
      </c>
      <c r="M2788" s="19">
        <f>H2788*INDEX('Pliegos Tarifarios (Las Condes)'!$B:$B,MATCH($B2788,'Pliegos Tarifarios (Las Condes)'!$A:$A,0))</f>
        <v>105559.17360330001</v>
      </c>
      <c r="N2788" s="19">
        <f>I2788*INDEX('Pliegos Tarifarios (Las Condes)'!$C:$C,MATCH($B2788,'Pliegos Tarifarios (Las Condes)'!$A:$A,0))</f>
        <v>7512.1401754999997</v>
      </c>
      <c r="O2788" s="19">
        <f>J2788*INDEX('Pliegos Tarifarios (Las Condes)'!$D:$D,MATCH($B2788,'Pliegos Tarifarios (Las Condes)'!$A:$A,0))</f>
        <v>30238.438900000001</v>
      </c>
      <c r="P2788" s="19">
        <f>H2788*INDEX('Pliegos Tarifarios (Las Condes)'!$E:$E,MATCH($B2788,'Pliegos Tarifarios (Las Condes)'!$A:$A,0))</f>
        <v>10433.905398399998</v>
      </c>
      <c r="Q2788" s="19" cm="1">
        <f t="array" ref="Q2788">H2788*_xlfn.IFS(H2788&lt;=350,INDEX('Pliegos Tarifarios (Las Condes)'!$F:$F,MATCH($B2788,'Pliegos Tarifarios (Las Condes)'!$A:$A,0)),H2788&lt;=500,INDEX('Pliegos Tarifarios (Las Condes)'!$G:$G,MATCH($B2788,'Pliegos Tarifarios (Las Condes)'!$A:$A,0)),H2788&lt;=1000,INDEX('Pliegos Tarifarios (Las Condes)'!$H:$H,MATCH($B2788,'Pliegos Tarifarios (Las Condes)'!$A:$A,0)),H2788&lt;=5000,INDEX('Pliegos Tarifarios (Las Condes)'!$I:$I,MATCH($B2788,'Pliegos Tarifarios (Las Condes)'!$A:$A,0)),H2788&gt;5000,INDEX('Pliegos Tarifarios (Las Condes)'!$J:$J,MATCH($B2788,'Pliegos Tarifarios (Las Condes)'!$A:$A,0)))/1.19</f>
        <v>1878.9506874789918</v>
      </c>
      <c r="R2788" s="19">
        <f>INDEX('Pliegos Tarifarios (Las Condes)'!$K:$K,MATCH($B2788,'Pliegos Tarifarios (Las Condes)'!$A:$A,0))</f>
        <v>726.16</v>
      </c>
      <c r="S2788" s="21">
        <f t="shared" si="132"/>
        <v>156348.768764679</v>
      </c>
      <c r="T2788" s="21">
        <f t="shared" si="133"/>
        <v>29706.266065289012</v>
      </c>
      <c r="U2788" s="19">
        <v>0</v>
      </c>
      <c r="V2788" s="21">
        <f t="shared" si="134"/>
        <v>186055.034829968</v>
      </c>
    </row>
    <row r="2789" spans="1:22" x14ac:dyDescent="0.3">
      <c r="A2789" s="3" t="s">
        <v>146</v>
      </c>
      <c r="B2789" s="3">
        <v>7</v>
      </c>
      <c r="C2789" s="4" t="s">
        <v>186</v>
      </c>
      <c r="D2789" s="3" t="s">
        <v>354</v>
      </c>
      <c r="E2789" s="3" t="s">
        <v>121</v>
      </c>
      <c r="F2789" s="4" t="s">
        <v>355</v>
      </c>
      <c r="G2789" s="3" t="s">
        <v>16</v>
      </c>
      <c r="H2789" s="5">
        <v>802.74249999999995</v>
      </c>
      <c r="I2789" s="5">
        <v>2.1303999999999998</v>
      </c>
      <c r="J2789" s="5">
        <v>2.1288999999999998</v>
      </c>
      <c r="K2789" s="6">
        <v>0.99929590687194891</v>
      </c>
      <c r="L2789" s="5">
        <v>26.76</v>
      </c>
      <c r="M2789" s="19">
        <f>H2789*INDEX('Pliegos Tarifarios (Las Condes)'!$B:$B,MATCH($B2789,'Pliegos Tarifarios (Las Condes)'!$A:$A,0))</f>
        <v>105771.7600275</v>
      </c>
      <c r="N2789" s="19">
        <f>I2789*INDEX('Pliegos Tarifarios (Las Condes)'!$C:$C,MATCH($B2789,'Pliegos Tarifarios (Las Condes)'!$A:$A,0))</f>
        <v>7259.6341255999996</v>
      </c>
      <c r="O2789" s="19">
        <f>J2789*INDEX('Pliegos Tarifarios (Las Condes)'!$D:$D,MATCH($B2789,'Pliegos Tarifarios (Las Condes)'!$A:$A,0))</f>
        <v>30811.569699999996</v>
      </c>
      <c r="P2789" s="19">
        <f>H2789*INDEX('Pliegos Tarifarios (Las Condes)'!$E:$E,MATCH($B2789,'Pliegos Tarifarios (Las Condes)'!$A:$A,0))</f>
        <v>10454.918319999999</v>
      </c>
      <c r="Q2789" s="19" cm="1">
        <f t="array" ref="Q2789">H2789*_xlfn.IFS(H2789&lt;=350,INDEX('Pliegos Tarifarios (Las Condes)'!$F:$F,MATCH($B2789,'Pliegos Tarifarios (Las Condes)'!$A:$A,0)),H2789&lt;=500,INDEX('Pliegos Tarifarios (Las Condes)'!$G:$G,MATCH($B2789,'Pliegos Tarifarios (Las Condes)'!$A:$A,0)),H2789&lt;=1000,INDEX('Pliegos Tarifarios (Las Condes)'!$H:$H,MATCH($B2789,'Pliegos Tarifarios (Las Condes)'!$A:$A,0)),H2789&lt;=5000,INDEX('Pliegos Tarifarios (Las Condes)'!$I:$I,MATCH($B2789,'Pliegos Tarifarios (Las Condes)'!$A:$A,0)),H2789&gt;5000,INDEX('Pliegos Tarifarios (Las Condes)'!$J:$J,MATCH($B2789,'Pliegos Tarifarios (Las Condes)'!$A:$A,0)))/1.19</f>
        <v>1882.7347205882356</v>
      </c>
      <c r="R2789" s="19">
        <f>INDEX('Pliegos Tarifarios (Las Condes)'!$K:$K,MATCH($B2789,'Pliegos Tarifarios (Las Condes)'!$A:$A,0))</f>
        <v>726.16</v>
      </c>
      <c r="S2789" s="21">
        <f t="shared" si="132"/>
        <v>156906.77689368822</v>
      </c>
      <c r="T2789" s="21">
        <f t="shared" si="133"/>
        <v>29812.287609800762</v>
      </c>
      <c r="U2789" s="19">
        <v>0</v>
      </c>
      <c r="V2789" s="21">
        <f t="shared" si="134"/>
        <v>186719.06450348897</v>
      </c>
    </row>
    <row r="2790" spans="1:22" x14ac:dyDescent="0.3">
      <c r="A2790" s="3" t="s">
        <v>146</v>
      </c>
      <c r="B2790" s="3">
        <v>7</v>
      </c>
      <c r="C2790" s="4" t="s">
        <v>186</v>
      </c>
      <c r="D2790" s="3" t="s">
        <v>356</v>
      </c>
      <c r="E2790" s="3" t="s">
        <v>121</v>
      </c>
      <c r="F2790" s="4" t="s">
        <v>357</v>
      </c>
      <c r="G2790" s="3" t="s">
        <v>16</v>
      </c>
      <c r="H2790" s="5">
        <v>800.84400000000005</v>
      </c>
      <c r="I2790" s="5">
        <v>2.1703999999999999</v>
      </c>
      <c r="J2790" s="5">
        <v>2.1528999999999998</v>
      </c>
      <c r="K2790" s="6">
        <v>0.99193697014375226</v>
      </c>
      <c r="L2790" s="5">
        <v>26.69</v>
      </c>
      <c r="M2790" s="19">
        <f>H2790*INDEX('Pliegos Tarifarios (Las Condes)'!$B:$B,MATCH($B2790,'Pliegos Tarifarios (Las Condes)'!$A:$A,0))</f>
        <v>105521.60797200001</v>
      </c>
      <c r="N2790" s="19">
        <f>I2790*INDEX('Pliegos Tarifarios (Las Condes)'!$C:$C,MATCH($B2790,'Pliegos Tarifarios (Las Condes)'!$A:$A,0))</f>
        <v>7395.9396856000003</v>
      </c>
      <c r="O2790" s="19">
        <f>J2790*INDEX('Pliegos Tarifarios (Las Condes)'!$D:$D,MATCH($B2790,'Pliegos Tarifarios (Las Condes)'!$A:$A,0))</f>
        <v>31158.921699999999</v>
      </c>
      <c r="P2790" s="19">
        <f>H2790*INDEX('Pliegos Tarifarios (Las Condes)'!$E:$E,MATCH($B2790,'Pliegos Tarifarios (Las Condes)'!$A:$A,0))</f>
        <v>10430.192256</v>
      </c>
      <c r="Q2790" s="19" cm="1">
        <f t="array" ref="Q2790">H2790*_xlfn.IFS(H2790&lt;=350,INDEX('Pliegos Tarifarios (Las Condes)'!$F:$F,MATCH($B2790,'Pliegos Tarifarios (Las Condes)'!$A:$A,0)),H2790&lt;=500,INDEX('Pliegos Tarifarios (Las Condes)'!$G:$G,MATCH($B2790,'Pliegos Tarifarios (Las Condes)'!$A:$A,0)),H2790&lt;=1000,INDEX('Pliegos Tarifarios (Las Condes)'!$H:$H,MATCH($B2790,'Pliegos Tarifarios (Las Condes)'!$A:$A,0)),H2790&lt;=5000,INDEX('Pliegos Tarifarios (Las Condes)'!$I:$I,MATCH($B2790,'Pliegos Tarifarios (Las Condes)'!$A:$A,0)),H2790&gt;5000,INDEX('Pliegos Tarifarios (Las Condes)'!$J:$J,MATCH($B2790,'Pliegos Tarifarios (Las Condes)'!$A:$A,0)))/1.19</f>
        <v>1878.2820201680677</v>
      </c>
      <c r="R2790" s="19">
        <f>INDEX('Pliegos Tarifarios (Las Condes)'!$K:$K,MATCH($B2790,'Pliegos Tarifarios (Las Condes)'!$A:$A,0))</f>
        <v>726.16</v>
      </c>
      <c r="S2790" s="21">
        <f t="shared" si="132"/>
        <v>157111.10363376807</v>
      </c>
      <c r="T2790" s="21">
        <f t="shared" si="133"/>
        <v>29851.109690415935</v>
      </c>
      <c r="U2790" s="19">
        <v>0</v>
      </c>
      <c r="V2790" s="21">
        <f t="shared" si="134"/>
        <v>186962.21332418401</v>
      </c>
    </row>
    <row r="2791" spans="1:22" x14ac:dyDescent="0.3">
      <c r="A2791" s="3" t="s">
        <v>146</v>
      </c>
      <c r="B2791" s="3">
        <v>7</v>
      </c>
      <c r="C2791" s="4" t="s">
        <v>186</v>
      </c>
      <c r="D2791" s="3" t="s">
        <v>358</v>
      </c>
      <c r="E2791" s="3" t="s">
        <v>121</v>
      </c>
      <c r="F2791" s="4" t="s">
        <v>359</v>
      </c>
      <c r="G2791" s="3" t="s">
        <v>16</v>
      </c>
      <c r="H2791" s="5">
        <v>800.8528</v>
      </c>
      <c r="I2791" s="5">
        <v>2.1606000000000001</v>
      </c>
      <c r="J2791" s="5">
        <v>2.1366000000000001</v>
      </c>
      <c r="K2791" s="6">
        <v>0.9888919744515412</v>
      </c>
      <c r="L2791" s="5">
        <v>26.7</v>
      </c>
      <c r="M2791" s="19">
        <f>H2791*INDEX('Pliegos Tarifarios (Las Condes)'!$B:$B,MATCH($B2791,'Pliegos Tarifarios (Las Condes)'!$A:$A,0))</f>
        <v>105522.7674864</v>
      </c>
      <c r="N2791" s="19">
        <f>I2791*INDEX('Pliegos Tarifarios (Las Condes)'!$C:$C,MATCH($B2791,'Pliegos Tarifarios (Las Condes)'!$A:$A,0))</f>
        <v>7362.5448234000005</v>
      </c>
      <c r="O2791" s="19">
        <f>J2791*INDEX('Pliegos Tarifarios (Las Condes)'!$D:$D,MATCH($B2791,'Pliegos Tarifarios (Las Condes)'!$A:$A,0))</f>
        <v>30923.0118</v>
      </c>
      <c r="P2791" s="19">
        <f>H2791*INDEX('Pliegos Tarifarios (Las Condes)'!$E:$E,MATCH($B2791,'Pliegos Tarifarios (Las Condes)'!$A:$A,0))</f>
        <v>10430.306867199999</v>
      </c>
      <c r="Q2791" s="19" cm="1">
        <f t="array" ref="Q2791">H2791*_xlfn.IFS(H2791&lt;=350,INDEX('Pliegos Tarifarios (Las Condes)'!$F:$F,MATCH($B2791,'Pliegos Tarifarios (Las Condes)'!$A:$A,0)),H2791&lt;=500,INDEX('Pliegos Tarifarios (Las Condes)'!$G:$G,MATCH($B2791,'Pliegos Tarifarios (Las Condes)'!$A:$A,0)),H2791&lt;=1000,INDEX('Pliegos Tarifarios (Las Condes)'!$H:$H,MATCH($B2791,'Pliegos Tarifarios (Las Condes)'!$A:$A,0)),H2791&lt;=5000,INDEX('Pliegos Tarifarios (Las Condes)'!$I:$I,MATCH($B2791,'Pliegos Tarifarios (Las Condes)'!$A:$A,0)),H2791&gt;5000,INDEX('Pliegos Tarifarios (Las Condes)'!$J:$J,MATCH($B2791,'Pliegos Tarifarios (Las Condes)'!$A:$A,0)))/1.19</f>
        <v>1878.3026594957989</v>
      </c>
      <c r="R2791" s="19">
        <f>INDEX('Pliegos Tarifarios (Las Condes)'!$K:$K,MATCH($B2791,'Pliegos Tarifarios (Las Condes)'!$A:$A,0))</f>
        <v>726.16</v>
      </c>
      <c r="S2791" s="21">
        <f t="shared" si="132"/>
        <v>156843.09363649582</v>
      </c>
      <c r="T2791" s="21">
        <f t="shared" si="133"/>
        <v>29800.187790934207</v>
      </c>
      <c r="U2791" s="19">
        <v>0</v>
      </c>
      <c r="V2791" s="21">
        <f t="shared" si="134"/>
        <v>186643.28142743002</v>
      </c>
    </row>
    <row r="2792" spans="1:22" x14ac:dyDescent="0.3">
      <c r="A2792" s="3" t="s">
        <v>146</v>
      </c>
      <c r="B2792" s="3">
        <v>7</v>
      </c>
      <c r="C2792" s="4" t="s">
        <v>186</v>
      </c>
      <c r="D2792" s="3" t="s">
        <v>360</v>
      </c>
      <c r="E2792" s="3" t="s">
        <v>121</v>
      </c>
      <c r="F2792" s="4" t="s">
        <v>361</v>
      </c>
      <c r="G2792" s="3" t="s">
        <v>16</v>
      </c>
      <c r="H2792" s="5">
        <v>803.74779999999998</v>
      </c>
      <c r="I2792" s="5">
        <v>2.1558999999999999</v>
      </c>
      <c r="J2792" s="5">
        <v>2.1065</v>
      </c>
      <c r="K2792" s="6">
        <v>0.97708613572058078</v>
      </c>
      <c r="L2792" s="5">
        <v>26.79</v>
      </c>
      <c r="M2792" s="19">
        <f>H2792*INDEX('Pliegos Tarifarios (Las Condes)'!$B:$B,MATCH($B2792,'Pliegos Tarifarios (Las Condes)'!$A:$A,0))</f>
        <v>105904.2213714</v>
      </c>
      <c r="N2792" s="19">
        <f>I2792*INDEX('Pliegos Tarifarios (Las Condes)'!$C:$C,MATCH($B2792,'Pliegos Tarifarios (Las Condes)'!$A:$A,0))</f>
        <v>7346.5289200999996</v>
      </c>
      <c r="O2792" s="19">
        <f>J2792*INDEX('Pliegos Tarifarios (Las Condes)'!$D:$D,MATCH($B2792,'Pliegos Tarifarios (Las Condes)'!$A:$A,0))</f>
        <v>30487.374500000002</v>
      </c>
      <c r="P2792" s="19">
        <f>H2792*INDEX('Pliegos Tarifarios (Las Condes)'!$E:$E,MATCH($B2792,'Pliegos Tarifarios (Las Condes)'!$A:$A,0))</f>
        <v>10468.011347199999</v>
      </c>
      <c r="Q2792" s="19" cm="1">
        <f t="array" ref="Q2792">H2792*_xlfn.IFS(H2792&lt;=350,INDEX('Pliegos Tarifarios (Las Condes)'!$F:$F,MATCH($B2792,'Pliegos Tarifarios (Las Condes)'!$A:$A,0)),H2792&lt;=500,INDEX('Pliegos Tarifarios (Las Condes)'!$G:$G,MATCH($B2792,'Pliegos Tarifarios (Las Condes)'!$A:$A,0)),H2792&lt;=1000,INDEX('Pliegos Tarifarios (Las Condes)'!$H:$H,MATCH($B2792,'Pliegos Tarifarios (Las Condes)'!$A:$A,0)),H2792&lt;=5000,INDEX('Pliegos Tarifarios (Las Condes)'!$I:$I,MATCH($B2792,'Pliegos Tarifarios (Las Condes)'!$A:$A,0)),H2792&gt;5000,INDEX('Pliegos Tarifarios (Las Condes)'!$J:$J,MATCH($B2792,'Pliegos Tarifarios (Las Condes)'!$A:$A,0)))/1.19</f>
        <v>1885.092529243698</v>
      </c>
      <c r="R2792" s="19">
        <f>INDEX('Pliegos Tarifarios (Las Condes)'!$K:$K,MATCH($B2792,'Pliegos Tarifarios (Las Condes)'!$A:$A,0))</f>
        <v>726.16</v>
      </c>
      <c r="S2792" s="21">
        <f t="shared" si="132"/>
        <v>156817.38866794368</v>
      </c>
      <c r="T2792" s="21">
        <f t="shared" si="133"/>
        <v>29795.303846909301</v>
      </c>
      <c r="U2792" s="19">
        <v>0</v>
      </c>
      <c r="V2792" s="21">
        <f t="shared" si="134"/>
        <v>186612.69251485297</v>
      </c>
    </row>
    <row r="2793" spans="1:22" x14ac:dyDescent="0.3">
      <c r="A2793" s="3" t="s">
        <v>146</v>
      </c>
      <c r="B2793" s="3">
        <v>7</v>
      </c>
      <c r="C2793" s="4" t="s">
        <v>186</v>
      </c>
      <c r="D2793" s="3" t="s">
        <v>362</v>
      </c>
      <c r="E2793" s="3" t="s">
        <v>121</v>
      </c>
      <c r="F2793" s="4" t="s">
        <v>363</v>
      </c>
      <c r="G2793" s="3" t="s">
        <v>16</v>
      </c>
      <c r="H2793" s="5">
        <v>803.11710000000005</v>
      </c>
      <c r="I2793" s="5">
        <v>2.1815000000000002</v>
      </c>
      <c r="J2793" s="5">
        <v>2.1815000000000002</v>
      </c>
      <c r="K2793" s="6">
        <v>1</v>
      </c>
      <c r="L2793" s="5">
        <v>26.77</v>
      </c>
      <c r="M2793" s="19">
        <f>H2793*INDEX('Pliegos Tarifarios (Las Condes)'!$B:$B,MATCH($B2793,'Pliegos Tarifarios (Las Condes)'!$A:$A,0))</f>
        <v>105821.11844730002</v>
      </c>
      <c r="N2793" s="19">
        <f>I2793*INDEX('Pliegos Tarifarios (Las Condes)'!$C:$C,MATCH($B2793,'Pliegos Tarifarios (Las Condes)'!$A:$A,0))</f>
        <v>7433.7644785000011</v>
      </c>
      <c r="O2793" s="19">
        <f>J2793*INDEX('Pliegos Tarifarios (Las Condes)'!$D:$D,MATCH($B2793,'Pliegos Tarifarios (Las Condes)'!$A:$A,0))</f>
        <v>31572.849500000004</v>
      </c>
      <c r="P2793" s="19">
        <f>H2793*INDEX('Pliegos Tarifarios (Las Condes)'!$E:$E,MATCH($B2793,'Pliegos Tarifarios (Las Condes)'!$A:$A,0))</f>
        <v>10459.797110400001</v>
      </c>
      <c r="Q2793" s="19" cm="1">
        <f t="array" ref="Q2793">H2793*_xlfn.IFS(H2793&lt;=350,INDEX('Pliegos Tarifarios (Las Condes)'!$F:$F,MATCH($B2793,'Pliegos Tarifarios (Las Condes)'!$A:$A,0)),H2793&lt;=500,INDEX('Pliegos Tarifarios (Las Condes)'!$G:$G,MATCH($B2793,'Pliegos Tarifarios (Las Condes)'!$A:$A,0)),H2793&lt;=1000,INDEX('Pliegos Tarifarios (Las Condes)'!$H:$H,MATCH($B2793,'Pliegos Tarifarios (Las Condes)'!$A:$A,0)),H2793&lt;=5000,INDEX('Pliegos Tarifarios (Las Condes)'!$I:$I,MATCH($B2793,'Pliegos Tarifarios (Las Condes)'!$A:$A,0)),H2793&gt;5000,INDEX('Pliegos Tarifarios (Las Condes)'!$J:$J,MATCH($B2793,'Pliegos Tarifarios (Las Condes)'!$A:$A,0)))/1.19</f>
        <v>1883.6132992436981</v>
      </c>
      <c r="R2793" s="19">
        <f>INDEX('Pliegos Tarifarios (Las Condes)'!$K:$K,MATCH($B2793,'Pliegos Tarifarios (Las Condes)'!$A:$A,0))</f>
        <v>726.16</v>
      </c>
      <c r="S2793" s="21">
        <f t="shared" si="132"/>
        <v>157897.30283544373</v>
      </c>
      <c r="T2793" s="21">
        <f t="shared" si="133"/>
        <v>30000.487538734309</v>
      </c>
      <c r="U2793" s="19">
        <v>0</v>
      </c>
      <c r="V2793" s="21">
        <f t="shared" si="134"/>
        <v>187897.79037417803</v>
      </c>
    </row>
    <row r="2794" spans="1:22" x14ac:dyDescent="0.3">
      <c r="A2794" s="3" t="s">
        <v>146</v>
      </c>
      <c r="B2794" s="3">
        <v>7</v>
      </c>
      <c r="C2794" s="4" t="s">
        <v>186</v>
      </c>
      <c r="D2794" s="3" t="s">
        <v>364</v>
      </c>
      <c r="E2794" s="3" t="s">
        <v>121</v>
      </c>
      <c r="F2794" s="4" t="s">
        <v>365</v>
      </c>
      <c r="G2794" s="3" t="s">
        <v>16</v>
      </c>
      <c r="H2794" s="5">
        <v>802.15459999999996</v>
      </c>
      <c r="I2794" s="5">
        <v>2.1528999999999998</v>
      </c>
      <c r="J2794" s="5">
        <v>2.1286999999999998</v>
      </c>
      <c r="K2794" s="6">
        <v>0.98875934785637976</v>
      </c>
      <c r="L2794" s="5">
        <v>26.74</v>
      </c>
      <c r="M2794" s="19">
        <f>H2794*INDEX('Pliegos Tarifarios (Las Condes)'!$B:$B,MATCH($B2794,'Pliegos Tarifarios (Las Condes)'!$A:$A,0))</f>
        <v>105694.2965598</v>
      </c>
      <c r="N2794" s="19">
        <f>I2794*INDEX('Pliegos Tarifarios (Las Condes)'!$C:$C,MATCH($B2794,'Pliegos Tarifarios (Las Condes)'!$A:$A,0))</f>
        <v>7336.3060030999995</v>
      </c>
      <c r="O2794" s="19">
        <f>J2794*INDEX('Pliegos Tarifarios (Las Condes)'!$D:$D,MATCH($B2794,'Pliegos Tarifarios (Las Condes)'!$A:$A,0))</f>
        <v>30808.675099999997</v>
      </c>
      <c r="P2794" s="19">
        <f>H2794*INDEX('Pliegos Tarifarios (Las Condes)'!$E:$E,MATCH($B2794,'Pliegos Tarifarios (Las Condes)'!$A:$A,0))</f>
        <v>10447.2615104</v>
      </c>
      <c r="Q2794" s="19" cm="1">
        <f t="array" ref="Q2794">H2794*_xlfn.IFS(H2794&lt;=350,INDEX('Pliegos Tarifarios (Las Condes)'!$F:$F,MATCH($B2794,'Pliegos Tarifarios (Las Condes)'!$A:$A,0)),H2794&lt;=500,INDEX('Pliegos Tarifarios (Las Condes)'!$G:$G,MATCH($B2794,'Pliegos Tarifarios (Las Condes)'!$A:$A,0)),H2794&lt;=1000,INDEX('Pliegos Tarifarios (Las Condes)'!$H:$H,MATCH($B2794,'Pliegos Tarifarios (Las Condes)'!$A:$A,0)),H2794&lt;=5000,INDEX('Pliegos Tarifarios (Las Condes)'!$I:$I,MATCH($B2794,'Pliegos Tarifarios (Las Condes)'!$A:$A,0)),H2794&gt;5000,INDEX('Pliegos Tarifarios (Las Condes)'!$J:$J,MATCH($B2794,'Pliegos Tarifarios (Las Condes)'!$A:$A,0)))/1.19</f>
        <v>1881.3558727731095</v>
      </c>
      <c r="R2794" s="19">
        <f>INDEX('Pliegos Tarifarios (Las Condes)'!$K:$K,MATCH($B2794,'Pliegos Tarifarios (Las Condes)'!$A:$A,0))</f>
        <v>726.16</v>
      </c>
      <c r="S2794" s="21">
        <f t="shared" si="132"/>
        <v>156894.05504607313</v>
      </c>
      <c r="T2794" s="21">
        <f t="shared" si="133"/>
        <v>29809.870458753896</v>
      </c>
      <c r="U2794" s="19">
        <v>0</v>
      </c>
      <c r="V2794" s="21">
        <f t="shared" si="134"/>
        <v>186703.92550482703</v>
      </c>
    </row>
    <row r="2795" spans="1:22" x14ac:dyDescent="0.3">
      <c r="A2795" s="3" t="s">
        <v>146</v>
      </c>
      <c r="B2795" s="3">
        <v>7</v>
      </c>
      <c r="C2795" s="4" t="s">
        <v>186</v>
      </c>
      <c r="D2795" s="3" t="s">
        <v>366</v>
      </c>
      <c r="E2795" s="3" t="s">
        <v>121</v>
      </c>
      <c r="F2795" s="4" t="s">
        <v>367</v>
      </c>
      <c r="G2795" s="3" t="s">
        <v>16</v>
      </c>
      <c r="H2795" s="5">
        <v>800.77099999999996</v>
      </c>
      <c r="I2795" s="5">
        <v>2.2423000000000002</v>
      </c>
      <c r="J2795" s="5">
        <v>2.1177999999999999</v>
      </c>
      <c r="K2795" s="6">
        <v>0.94447665343620379</v>
      </c>
      <c r="L2795" s="5">
        <v>26.69</v>
      </c>
      <c r="M2795" s="19">
        <f>H2795*INDEX('Pliegos Tarifarios (Las Condes)'!$B:$B,MATCH($B2795,'Pliegos Tarifarios (Las Condes)'!$A:$A,0))</f>
        <v>105511.989273</v>
      </c>
      <c r="N2795" s="19">
        <f>I2795*INDEX('Pliegos Tarifarios (Las Condes)'!$C:$C,MATCH($B2795,'Pliegos Tarifarios (Las Condes)'!$A:$A,0))</f>
        <v>7640.9489297000009</v>
      </c>
      <c r="O2795" s="19">
        <f>J2795*INDEX('Pliegos Tarifarios (Las Condes)'!$D:$D,MATCH($B2795,'Pliegos Tarifarios (Las Condes)'!$A:$A,0))</f>
        <v>30650.919399999999</v>
      </c>
      <c r="P2795" s="19">
        <f>H2795*INDEX('Pliegos Tarifarios (Las Condes)'!$E:$E,MATCH($B2795,'Pliegos Tarifarios (Las Condes)'!$A:$A,0))</f>
        <v>10429.241504</v>
      </c>
      <c r="Q2795" s="19" cm="1">
        <f t="array" ref="Q2795">H2795*_xlfn.IFS(H2795&lt;=350,INDEX('Pliegos Tarifarios (Las Condes)'!$F:$F,MATCH($B2795,'Pliegos Tarifarios (Las Condes)'!$A:$A,0)),H2795&lt;=500,INDEX('Pliegos Tarifarios (Las Condes)'!$G:$G,MATCH($B2795,'Pliegos Tarifarios (Las Condes)'!$A:$A,0)),H2795&lt;=1000,INDEX('Pliegos Tarifarios (Las Condes)'!$H:$H,MATCH($B2795,'Pliegos Tarifarios (Las Condes)'!$A:$A,0)),H2795&lt;=5000,INDEX('Pliegos Tarifarios (Las Condes)'!$I:$I,MATCH($B2795,'Pliegos Tarifarios (Las Condes)'!$A:$A,0)),H2795&gt;5000,INDEX('Pliegos Tarifarios (Las Condes)'!$J:$J,MATCH($B2795,'Pliegos Tarifarios (Las Condes)'!$A:$A,0)))/1.19</f>
        <v>1878.1108075630252</v>
      </c>
      <c r="R2795" s="19">
        <f>INDEX('Pliegos Tarifarios (Las Condes)'!$K:$K,MATCH($B2795,'Pliegos Tarifarios (Las Condes)'!$A:$A,0))</f>
        <v>726.16</v>
      </c>
      <c r="S2795" s="21">
        <f t="shared" si="132"/>
        <v>156837.36991426305</v>
      </c>
      <c r="T2795" s="21">
        <f t="shared" si="133"/>
        <v>29799.10028370998</v>
      </c>
      <c r="U2795" s="19">
        <v>0</v>
      </c>
      <c r="V2795" s="21">
        <f t="shared" si="134"/>
        <v>186636.47019797302</v>
      </c>
    </row>
    <row r="2796" spans="1:22" x14ac:dyDescent="0.3">
      <c r="A2796" s="3" t="s">
        <v>146</v>
      </c>
      <c r="B2796" s="3">
        <v>7</v>
      </c>
      <c r="C2796" s="4" t="s">
        <v>186</v>
      </c>
      <c r="D2796" s="3" t="s">
        <v>368</v>
      </c>
      <c r="E2796" s="3" t="s">
        <v>121</v>
      </c>
      <c r="F2796" s="4" t="s">
        <v>369</v>
      </c>
      <c r="G2796" s="3" t="s">
        <v>16</v>
      </c>
      <c r="H2796" s="5">
        <v>801.04470000000003</v>
      </c>
      <c r="I2796" s="5">
        <v>2.1608999999999998</v>
      </c>
      <c r="J2796" s="5">
        <v>2.1608999999999998</v>
      </c>
      <c r="K2796" s="6">
        <v>1</v>
      </c>
      <c r="L2796" s="5">
        <v>26.7</v>
      </c>
      <c r="M2796" s="19">
        <f>H2796*INDEX('Pliegos Tarifarios (Las Condes)'!$B:$B,MATCH($B2796,'Pliegos Tarifarios (Las Condes)'!$A:$A,0))</f>
        <v>105548.05280610001</v>
      </c>
      <c r="N2796" s="19">
        <f>I2796*INDEX('Pliegos Tarifarios (Las Condes)'!$C:$C,MATCH($B2796,'Pliegos Tarifarios (Las Condes)'!$A:$A,0))</f>
        <v>7363.5671150999997</v>
      </c>
      <c r="O2796" s="19">
        <f>J2796*INDEX('Pliegos Tarifarios (Las Condes)'!$D:$D,MATCH($B2796,'Pliegos Tarifarios (Las Condes)'!$A:$A,0))</f>
        <v>31274.705699999999</v>
      </c>
      <c r="P2796" s="19">
        <f>H2796*INDEX('Pliegos Tarifarios (Las Condes)'!$E:$E,MATCH($B2796,'Pliegos Tarifarios (Las Condes)'!$A:$A,0))</f>
        <v>10432.806172799999</v>
      </c>
      <c r="Q2796" s="19" cm="1">
        <f t="array" ref="Q2796">H2796*_xlfn.IFS(H2796&lt;=350,INDEX('Pliegos Tarifarios (Las Condes)'!$F:$F,MATCH($B2796,'Pliegos Tarifarios (Las Condes)'!$A:$A,0)),H2796&lt;=500,INDEX('Pliegos Tarifarios (Las Condes)'!$G:$G,MATCH($B2796,'Pliegos Tarifarios (Las Condes)'!$A:$A,0)),H2796&lt;=1000,INDEX('Pliegos Tarifarios (Las Condes)'!$H:$H,MATCH($B2796,'Pliegos Tarifarios (Las Condes)'!$A:$A,0)),H2796&lt;=5000,INDEX('Pliegos Tarifarios (Las Condes)'!$I:$I,MATCH($B2796,'Pliegos Tarifarios (Las Condes)'!$A:$A,0)),H2796&gt;5000,INDEX('Pliegos Tarifarios (Las Condes)'!$J:$J,MATCH($B2796,'Pliegos Tarifarios (Las Condes)'!$A:$A,0)))/1.19</f>
        <v>1878.7527375630254</v>
      </c>
      <c r="R2796" s="19">
        <f>INDEX('Pliegos Tarifarios (Las Condes)'!$K:$K,MATCH($B2796,'Pliegos Tarifarios (Las Condes)'!$A:$A,0))</f>
        <v>726.16</v>
      </c>
      <c r="S2796" s="21">
        <f t="shared" si="132"/>
        <v>157224.04453156301</v>
      </c>
      <c r="T2796" s="21">
        <f t="shared" si="133"/>
        <v>29872.568460996972</v>
      </c>
      <c r="U2796" s="19">
        <v>0</v>
      </c>
      <c r="V2796" s="21">
        <f t="shared" si="134"/>
        <v>187096.61299255997</v>
      </c>
    </row>
    <row r="2797" spans="1:22" x14ac:dyDescent="0.3">
      <c r="A2797" s="3" t="s">
        <v>146</v>
      </c>
      <c r="B2797" s="3">
        <v>7</v>
      </c>
      <c r="C2797" s="4" t="s">
        <v>186</v>
      </c>
      <c r="D2797" s="3" t="s">
        <v>370</v>
      </c>
      <c r="E2797" s="3" t="s">
        <v>121</v>
      </c>
      <c r="F2797" s="4" t="s">
        <v>371</v>
      </c>
      <c r="G2797" s="3" t="s">
        <v>16</v>
      </c>
      <c r="H2797" s="5">
        <v>801.96789999999999</v>
      </c>
      <c r="I2797" s="5">
        <v>2.2157</v>
      </c>
      <c r="J2797" s="5">
        <v>2.1520999999999999</v>
      </c>
      <c r="K2797" s="6">
        <v>0.97129575303515814</v>
      </c>
      <c r="L2797" s="5">
        <v>26.73</v>
      </c>
      <c r="M2797" s="19">
        <f>H2797*INDEX('Pliegos Tarifarios (Las Condes)'!$B:$B,MATCH($B2797,'Pliegos Tarifarios (Las Condes)'!$A:$A,0))</f>
        <v>105669.6964077</v>
      </c>
      <c r="N2797" s="19">
        <f>I2797*INDEX('Pliegos Tarifarios (Las Condes)'!$C:$C,MATCH($B2797,'Pliegos Tarifarios (Las Condes)'!$A:$A,0))</f>
        <v>7550.3057323000003</v>
      </c>
      <c r="O2797" s="19">
        <f>J2797*INDEX('Pliegos Tarifarios (Las Condes)'!$D:$D,MATCH($B2797,'Pliegos Tarifarios (Las Condes)'!$A:$A,0))</f>
        <v>31147.343299999997</v>
      </c>
      <c r="P2797" s="19">
        <f>H2797*INDEX('Pliegos Tarifarios (Las Condes)'!$E:$E,MATCH($B2797,'Pliegos Tarifarios (Las Condes)'!$A:$A,0))</f>
        <v>10444.829929599999</v>
      </c>
      <c r="Q2797" s="19" cm="1">
        <f t="array" ref="Q2797">H2797*_xlfn.IFS(H2797&lt;=350,INDEX('Pliegos Tarifarios (Las Condes)'!$F:$F,MATCH($B2797,'Pliegos Tarifarios (Las Condes)'!$A:$A,0)),H2797&lt;=500,INDEX('Pliegos Tarifarios (Las Condes)'!$G:$G,MATCH($B2797,'Pliegos Tarifarios (Las Condes)'!$A:$A,0)),H2797&lt;=1000,INDEX('Pliegos Tarifarios (Las Condes)'!$H:$H,MATCH($B2797,'Pliegos Tarifarios (Las Condes)'!$A:$A,0)),H2797&lt;=5000,INDEX('Pliegos Tarifarios (Las Condes)'!$I:$I,MATCH($B2797,'Pliegos Tarifarios (Las Condes)'!$A:$A,0)),H2797&gt;5000,INDEX('Pliegos Tarifarios (Las Condes)'!$J:$J,MATCH($B2797,'Pliegos Tarifarios (Las Condes)'!$A:$A,0)))/1.19</f>
        <v>1880.9179906722693</v>
      </c>
      <c r="R2797" s="19">
        <f>INDEX('Pliegos Tarifarios (Las Condes)'!$K:$K,MATCH($B2797,'Pliegos Tarifarios (Las Condes)'!$A:$A,0))</f>
        <v>726.16</v>
      </c>
      <c r="S2797" s="21">
        <f t="shared" si="132"/>
        <v>157419.25336027227</v>
      </c>
      <c r="T2797" s="21">
        <f t="shared" si="133"/>
        <v>29909.65813845173</v>
      </c>
      <c r="U2797" s="19">
        <v>0</v>
      </c>
      <c r="V2797" s="21">
        <f t="shared" si="134"/>
        <v>187328.91149872399</v>
      </c>
    </row>
    <row r="2798" spans="1:22" x14ac:dyDescent="0.3">
      <c r="A2798" s="3" t="s">
        <v>146</v>
      </c>
      <c r="B2798" s="3">
        <v>7</v>
      </c>
      <c r="C2798" s="4" t="s">
        <v>186</v>
      </c>
      <c r="D2798" s="3" t="s">
        <v>372</v>
      </c>
      <c r="E2798" s="3" t="s">
        <v>121</v>
      </c>
      <c r="F2798" s="4" t="s">
        <v>373</v>
      </c>
      <c r="G2798" s="3" t="s">
        <v>16</v>
      </c>
      <c r="H2798" s="5">
        <v>803.06089999999995</v>
      </c>
      <c r="I2798" s="5">
        <v>2.1768000000000001</v>
      </c>
      <c r="J2798" s="5">
        <v>2.1768000000000001</v>
      </c>
      <c r="K2798" s="6">
        <v>1</v>
      </c>
      <c r="L2798" s="5">
        <v>26.77</v>
      </c>
      <c r="M2798" s="19">
        <f>H2798*INDEX('Pliegos Tarifarios (Las Condes)'!$B:$B,MATCH($B2798,'Pliegos Tarifarios (Las Condes)'!$A:$A,0))</f>
        <v>105813.7133667</v>
      </c>
      <c r="N2798" s="19">
        <f>I2798*INDEX('Pliegos Tarifarios (Las Condes)'!$C:$C,MATCH($B2798,'Pliegos Tarifarios (Las Condes)'!$A:$A,0))</f>
        <v>7417.7485752000002</v>
      </c>
      <c r="O2798" s="19">
        <f>J2798*INDEX('Pliegos Tarifarios (Las Condes)'!$D:$D,MATCH($B2798,'Pliegos Tarifarios (Las Condes)'!$A:$A,0))</f>
        <v>31504.826400000002</v>
      </c>
      <c r="P2798" s="19">
        <f>H2798*INDEX('Pliegos Tarifarios (Las Condes)'!$E:$E,MATCH($B2798,'Pliegos Tarifarios (Las Condes)'!$A:$A,0))</f>
        <v>10459.065161599998</v>
      </c>
      <c r="Q2798" s="19" cm="1">
        <f t="array" ref="Q2798">H2798*_xlfn.IFS(H2798&lt;=350,INDEX('Pliegos Tarifarios (Las Condes)'!$F:$F,MATCH($B2798,'Pliegos Tarifarios (Las Condes)'!$A:$A,0)),H2798&lt;=500,INDEX('Pliegos Tarifarios (Las Condes)'!$G:$G,MATCH($B2798,'Pliegos Tarifarios (Las Condes)'!$A:$A,0)),H2798&lt;=1000,INDEX('Pliegos Tarifarios (Las Condes)'!$H:$H,MATCH($B2798,'Pliegos Tarifarios (Las Condes)'!$A:$A,0)),H2798&lt;=5000,INDEX('Pliegos Tarifarios (Las Condes)'!$I:$I,MATCH($B2798,'Pliegos Tarifarios (Las Condes)'!$A:$A,0)),H2798&gt;5000,INDEX('Pliegos Tarifarios (Las Condes)'!$J:$J,MATCH($B2798,'Pliegos Tarifarios (Las Condes)'!$A:$A,0)))/1.19</f>
        <v>1883.4814889915967</v>
      </c>
      <c r="R2798" s="19">
        <f>INDEX('Pliegos Tarifarios (Las Condes)'!$K:$K,MATCH($B2798,'Pliegos Tarifarios (Las Condes)'!$A:$A,0))</f>
        <v>726.16</v>
      </c>
      <c r="S2798" s="21">
        <f t="shared" si="132"/>
        <v>157804.99499249161</v>
      </c>
      <c r="T2798" s="21">
        <f t="shared" si="133"/>
        <v>29982.949048573406</v>
      </c>
      <c r="U2798" s="19">
        <v>0</v>
      </c>
      <c r="V2798" s="21">
        <f t="shared" si="134"/>
        <v>187787.94404106503</v>
      </c>
    </row>
    <row r="2799" spans="1:22" x14ac:dyDescent="0.3">
      <c r="A2799" s="3" t="s">
        <v>146</v>
      </c>
      <c r="B2799" s="3">
        <v>7</v>
      </c>
      <c r="C2799" s="4" t="s">
        <v>186</v>
      </c>
      <c r="D2799" s="3" t="s">
        <v>374</v>
      </c>
      <c r="E2799" s="3" t="s">
        <v>121</v>
      </c>
      <c r="F2799" s="4" t="s">
        <v>375</v>
      </c>
      <c r="G2799" s="3" t="s">
        <v>16</v>
      </c>
      <c r="H2799" s="5">
        <v>801.88109999999995</v>
      </c>
      <c r="I2799" s="5">
        <v>2.1793</v>
      </c>
      <c r="J2799" s="5">
        <v>2.1793</v>
      </c>
      <c r="K2799" s="6">
        <v>1</v>
      </c>
      <c r="L2799" s="5">
        <v>26.73</v>
      </c>
      <c r="M2799" s="19">
        <f>H2799*INDEX('Pliegos Tarifarios (Las Condes)'!$B:$B,MATCH($B2799,'Pliegos Tarifarios (Las Condes)'!$A:$A,0))</f>
        <v>105658.2593793</v>
      </c>
      <c r="N2799" s="19">
        <f>I2799*INDEX('Pliegos Tarifarios (Las Condes)'!$C:$C,MATCH($B2799,'Pliegos Tarifarios (Las Condes)'!$A:$A,0))</f>
        <v>7426.2676727000007</v>
      </c>
      <c r="O2799" s="19">
        <f>J2799*INDEX('Pliegos Tarifarios (Las Condes)'!$D:$D,MATCH($B2799,'Pliegos Tarifarios (Las Condes)'!$A:$A,0))</f>
        <v>31541.008900000001</v>
      </c>
      <c r="P2799" s="19">
        <f>H2799*INDEX('Pliegos Tarifarios (Las Condes)'!$E:$E,MATCH($B2799,'Pliegos Tarifarios (Las Condes)'!$A:$A,0))</f>
        <v>10443.699446399998</v>
      </c>
      <c r="Q2799" s="19" cm="1">
        <f t="array" ref="Q2799">H2799*_xlfn.IFS(H2799&lt;=350,INDEX('Pliegos Tarifarios (Las Condes)'!$F:$F,MATCH($B2799,'Pliegos Tarifarios (Las Condes)'!$A:$A,0)),H2799&lt;=500,INDEX('Pliegos Tarifarios (Las Condes)'!$G:$G,MATCH($B2799,'Pliegos Tarifarios (Las Condes)'!$A:$A,0)),H2799&lt;=1000,INDEX('Pliegos Tarifarios (Las Condes)'!$H:$H,MATCH($B2799,'Pliegos Tarifarios (Las Condes)'!$A:$A,0)),H2799&lt;=5000,INDEX('Pliegos Tarifarios (Las Condes)'!$I:$I,MATCH($B2799,'Pliegos Tarifarios (Las Condes)'!$A:$A,0)),H2799&gt;5000,INDEX('Pliegos Tarifarios (Las Condes)'!$J:$J,MATCH($B2799,'Pliegos Tarifarios (Las Condes)'!$A:$A,0)))/1.19</f>
        <v>1880.7144118487399</v>
      </c>
      <c r="R2799" s="19">
        <f>INDEX('Pliegos Tarifarios (Las Condes)'!$K:$K,MATCH($B2799,'Pliegos Tarifarios (Las Condes)'!$A:$A,0))</f>
        <v>726.16</v>
      </c>
      <c r="S2799" s="21">
        <f t="shared" si="132"/>
        <v>157676.10981024874</v>
      </c>
      <c r="T2799" s="21">
        <f t="shared" si="133"/>
        <v>29958.460863947261</v>
      </c>
      <c r="U2799" s="19">
        <v>0</v>
      </c>
      <c r="V2799" s="21">
        <f t="shared" si="134"/>
        <v>187634.570674196</v>
      </c>
    </row>
    <row r="2800" spans="1:22" x14ac:dyDescent="0.3">
      <c r="A2800" s="3" t="s">
        <v>146</v>
      </c>
      <c r="B2800" s="3">
        <v>7</v>
      </c>
      <c r="C2800" s="4" t="s">
        <v>186</v>
      </c>
      <c r="D2800" s="3" t="s">
        <v>376</v>
      </c>
      <c r="E2800" s="3" t="s">
        <v>121</v>
      </c>
      <c r="F2800" s="4" t="s">
        <v>377</v>
      </c>
      <c r="G2800" s="3" t="s">
        <v>16</v>
      </c>
      <c r="H2800" s="5">
        <v>803.92499999999995</v>
      </c>
      <c r="I2800" s="5">
        <v>2.1915</v>
      </c>
      <c r="J2800" s="5">
        <v>2.1915</v>
      </c>
      <c r="K2800" s="6">
        <v>1</v>
      </c>
      <c r="L2800" s="5">
        <v>26.8</v>
      </c>
      <c r="M2800" s="19">
        <f>H2800*INDEX('Pliegos Tarifarios (Las Condes)'!$B:$B,MATCH($B2800,'Pliegos Tarifarios (Las Condes)'!$A:$A,0))</f>
        <v>105927.569775</v>
      </c>
      <c r="N2800" s="19">
        <f>I2800*INDEX('Pliegos Tarifarios (Las Condes)'!$C:$C,MATCH($B2800,'Pliegos Tarifarios (Las Condes)'!$A:$A,0))</f>
        <v>7467.8408685000004</v>
      </c>
      <c r="O2800" s="19">
        <f>J2800*INDEX('Pliegos Tarifarios (Las Condes)'!$D:$D,MATCH($B2800,'Pliegos Tarifarios (Las Condes)'!$A:$A,0))</f>
        <v>31717.5795</v>
      </c>
      <c r="P2800" s="19">
        <f>H2800*INDEX('Pliegos Tarifarios (Las Condes)'!$E:$E,MATCH($B2800,'Pliegos Tarifarios (Las Condes)'!$A:$A,0))</f>
        <v>10470.319199999998</v>
      </c>
      <c r="Q2800" s="19" cm="1">
        <f t="array" ref="Q2800">H2800*_xlfn.IFS(H2800&lt;=350,INDEX('Pliegos Tarifarios (Las Condes)'!$F:$F,MATCH($B2800,'Pliegos Tarifarios (Las Condes)'!$A:$A,0)),H2800&lt;=500,INDEX('Pliegos Tarifarios (Las Condes)'!$G:$G,MATCH($B2800,'Pliegos Tarifarios (Las Condes)'!$A:$A,0)),H2800&lt;=1000,INDEX('Pliegos Tarifarios (Las Condes)'!$H:$H,MATCH($B2800,'Pliegos Tarifarios (Las Condes)'!$A:$A,0)),H2800&lt;=5000,INDEX('Pliegos Tarifarios (Las Condes)'!$I:$I,MATCH($B2800,'Pliegos Tarifarios (Las Condes)'!$A:$A,0)),H2800&gt;5000,INDEX('Pliegos Tarifarios (Las Condes)'!$J:$J,MATCH($B2800,'Pliegos Tarifarios (Las Condes)'!$A:$A,0)))/1.19</f>
        <v>1885.508130252101</v>
      </c>
      <c r="R2800" s="19">
        <f>INDEX('Pliegos Tarifarios (Las Condes)'!$K:$K,MATCH($B2800,'Pliegos Tarifarios (Las Condes)'!$A:$A,0))</f>
        <v>726.16</v>
      </c>
      <c r="S2800" s="21">
        <f t="shared" si="132"/>
        <v>158194.97747375211</v>
      </c>
      <c r="T2800" s="21">
        <f t="shared" si="133"/>
        <v>30057.045720012902</v>
      </c>
      <c r="U2800" s="19">
        <v>0</v>
      </c>
      <c r="V2800" s="21">
        <f t="shared" si="134"/>
        <v>188252.02319376502</v>
      </c>
    </row>
    <row r="2801" spans="1:22" x14ac:dyDescent="0.3">
      <c r="A2801" s="3" t="s">
        <v>146</v>
      </c>
      <c r="B2801" s="3">
        <v>7</v>
      </c>
      <c r="C2801" s="4" t="s">
        <v>186</v>
      </c>
      <c r="D2801" s="3" t="s">
        <v>378</v>
      </c>
      <c r="E2801" s="3" t="s">
        <v>121</v>
      </c>
      <c r="F2801" s="4" t="s">
        <v>379</v>
      </c>
      <c r="G2801" s="3" t="s">
        <v>16</v>
      </c>
      <c r="H2801" s="5">
        <v>799.48689999999999</v>
      </c>
      <c r="I2801" s="5">
        <v>2.1568000000000001</v>
      </c>
      <c r="J2801" s="5">
        <v>2.1568000000000001</v>
      </c>
      <c r="K2801" s="6">
        <v>1</v>
      </c>
      <c r="L2801" s="5">
        <v>26.65</v>
      </c>
      <c r="M2801" s="19">
        <f>H2801*INDEX('Pliegos Tarifarios (Las Condes)'!$B:$B,MATCH($B2801,'Pliegos Tarifarios (Las Condes)'!$A:$A,0))</f>
        <v>105342.7924047</v>
      </c>
      <c r="N2801" s="19">
        <f>I2801*INDEX('Pliegos Tarifarios (Las Condes)'!$C:$C,MATCH($B2801,'Pliegos Tarifarios (Las Condes)'!$A:$A,0))</f>
        <v>7349.5957952000008</v>
      </c>
      <c r="O2801" s="19">
        <f>J2801*INDEX('Pliegos Tarifarios (Las Condes)'!$D:$D,MATCH($B2801,'Pliegos Tarifarios (Las Condes)'!$A:$A,0))</f>
        <v>31215.366399999999</v>
      </c>
      <c r="P2801" s="19">
        <f>H2801*INDEX('Pliegos Tarifarios (Las Condes)'!$E:$E,MATCH($B2801,'Pliegos Tarifarios (Las Condes)'!$A:$A,0))</f>
        <v>10412.517385599998</v>
      </c>
      <c r="Q2801" s="19" cm="1">
        <f t="array" ref="Q2801">H2801*_xlfn.IFS(H2801&lt;=350,INDEX('Pliegos Tarifarios (Las Condes)'!$F:$F,MATCH($B2801,'Pliegos Tarifarios (Las Condes)'!$A:$A,0)),H2801&lt;=500,INDEX('Pliegos Tarifarios (Las Condes)'!$G:$G,MATCH($B2801,'Pliegos Tarifarios (Las Condes)'!$A:$A,0)),H2801&lt;=1000,INDEX('Pliegos Tarifarios (Las Condes)'!$H:$H,MATCH($B2801,'Pliegos Tarifarios (Las Condes)'!$A:$A,0)),H2801&lt;=5000,INDEX('Pliegos Tarifarios (Las Condes)'!$I:$I,MATCH($B2801,'Pliegos Tarifarios (Las Condes)'!$A:$A,0)),H2801&gt;5000,INDEX('Pliegos Tarifarios (Las Condes)'!$J:$J,MATCH($B2801,'Pliegos Tarifarios (Las Condes)'!$A:$A,0)))/1.19</f>
        <v>1875.099107478992</v>
      </c>
      <c r="R2801" s="19">
        <f>INDEX('Pliegos Tarifarios (Las Condes)'!$K:$K,MATCH($B2801,'Pliegos Tarifarios (Las Condes)'!$A:$A,0))</f>
        <v>726.16</v>
      </c>
      <c r="S2801" s="21">
        <f t="shared" si="132"/>
        <v>156921.53109297896</v>
      </c>
      <c r="T2801" s="21">
        <f t="shared" si="133"/>
        <v>29815.090907666003</v>
      </c>
      <c r="U2801" s="19">
        <v>0</v>
      </c>
      <c r="V2801" s="21">
        <f t="shared" si="134"/>
        <v>186736.62200064497</v>
      </c>
    </row>
    <row r="2802" spans="1:22" x14ac:dyDescent="0.3">
      <c r="A2802" s="3" t="s">
        <v>146</v>
      </c>
      <c r="B2802" s="3">
        <v>7</v>
      </c>
      <c r="C2802" s="4" t="s">
        <v>186</v>
      </c>
      <c r="D2802" s="3" t="s">
        <v>380</v>
      </c>
      <c r="E2802" s="3" t="s">
        <v>121</v>
      </c>
      <c r="F2802" s="4" t="s">
        <v>381</v>
      </c>
      <c r="G2802" s="3" t="s">
        <v>16</v>
      </c>
      <c r="H2802" s="5">
        <v>802.04759999999999</v>
      </c>
      <c r="I2802" s="5">
        <v>2.1440000000000001</v>
      </c>
      <c r="J2802" s="5">
        <v>2.1379999999999999</v>
      </c>
      <c r="K2802" s="6">
        <v>0.99720149253731327</v>
      </c>
      <c r="L2802" s="5">
        <v>26.73</v>
      </c>
      <c r="M2802" s="19">
        <f>H2802*INDEX('Pliegos Tarifarios (Las Condes)'!$B:$B,MATCH($B2802,'Pliegos Tarifarios (Las Condes)'!$A:$A,0))</f>
        <v>105680.1979188</v>
      </c>
      <c r="N2802" s="19">
        <f>I2802*INDEX('Pliegos Tarifarios (Las Condes)'!$C:$C,MATCH($B2802,'Pliegos Tarifarios (Las Condes)'!$A:$A,0))</f>
        <v>7305.9780160000009</v>
      </c>
      <c r="O2802" s="19">
        <f>J2802*INDEX('Pliegos Tarifarios (Las Condes)'!$D:$D,MATCH($B2802,'Pliegos Tarifarios (Las Condes)'!$A:$A,0))</f>
        <v>30943.273999999998</v>
      </c>
      <c r="P2802" s="19">
        <f>H2802*INDEX('Pliegos Tarifarios (Las Condes)'!$E:$E,MATCH($B2802,'Pliegos Tarifarios (Las Condes)'!$A:$A,0))</f>
        <v>10445.867942399998</v>
      </c>
      <c r="Q2802" s="19" cm="1">
        <f t="array" ref="Q2802">H2802*_xlfn.IFS(H2802&lt;=350,INDEX('Pliegos Tarifarios (Las Condes)'!$F:$F,MATCH($B2802,'Pliegos Tarifarios (Las Condes)'!$A:$A,0)),H2802&lt;=500,INDEX('Pliegos Tarifarios (Las Condes)'!$G:$G,MATCH($B2802,'Pliegos Tarifarios (Las Condes)'!$A:$A,0)),H2802&lt;=1000,INDEX('Pliegos Tarifarios (Las Condes)'!$H:$H,MATCH($B2802,'Pliegos Tarifarios (Las Condes)'!$A:$A,0)),H2802&lt;=5000,INDEX('Pliegos Tarifarios (Las Condes)'!$I:$I,MATCH($B2802,'Pliegos Tarifarios (Las Condes)'!$A:$A,0)),H2802&gt;5000,INDEX('Pliegos Tarifarios (Las Condes)'!$J:$J,MATCH($B2802,'Pliegos Tarifarios (Las Condes)'!$A:$A,0)))/1.19</f>
        <v>1881.1049173109247</v>
      </c>
      <c r="R2802" s="19">
        <f>INDEX('Pliegos Tarifarios (Las Condes)'!$K:$K,MATCH($B2802,'Pliegos Tarifarios (Las Condes)'!$A:$A,0))</f>
        <v>726.16</v>
      </c>
      <c r="S2802" s="21">
        <f t="shared" si="132"/>
        <v>156982.58279451093</v>
      </c>
      <c r="T2802" s="21">
        <f t="shared" si="133"/>
        <v>29826.690730957078</v>
      </c>
      <c r="U2802" s="19">
        <v>0</v>
      </c>
      <c r="V2802" s="21">
        <f t="shared" si="134"/>
        <v>186809.27352546802</v>
      </c>
    </row>
    <row r="2803" spans="1:22" x14ac:dyDescent="0.3">
      <c r="A2803" s="3" t="s">
        <v>146</v>
      </c>
      <c r="B2803" s="3">
        <v>7</v>
      </c>
      <c r="C2803" s="4" t="s">
        <v>186</v>
      </c>
      <c r="D2803" s="3" t="s">
        <v>382</v>
      </c>
      <c r="E2803" s="3" t="s">
        <v>121</v>
      </c>
      <c r="F2803" s="4" t="s">
        <v>383</v>
      </c>
      <c r="G2803" s="3" t="s">
        <v>16</v>
      </c>
      <c r="H2803" s="5">
        <v>801.61689999999999</v>
      </c>
      <c r="I2803" s="5">
        <v>2.1553</v>
      </c>
      <c r="J2803" s="5">
        <v>2.1339000000000001</v>
      </c>
      <c r="K2803" s="6">
        <v>0.99007098779752245</v>
      </c>
      <c r="L2803" s="5">
        <v>26.72</v>
      </c>
      <c r="M2803" s="19">
        <f>H2803*INDEX('Pliegos Tarifarios (Las Condes)'!$B:$B,MATCH($B2803,'Pliegos Tarifarios (Las Condes)'!$A:$A,0))</f>
        <v>105623.4475947</v>
      </c>
      <c r="N2803" s="19">
        <f>I2803*INDEX('Pliegos Tarifarios (Las Condes)'!$C:$C,MATCH($B2803,'Pliegos Tarifarios (Las Condes)'!$A:$A,0))</f>
        <v>7344.4843367000003</v>
      </c>
      <c r="O2803" s="19">
        <f>J2803*INDEX('Pliegos Tarifarios (Las Condes)'!$D:$D,MATCH($B2803,'Pliegos Tarifarios (Las Condes)'!$A:$A,0))</f>
        <v>30883.934700000002</v>
      </c>
      <c r="P2803" s="19">
        <f>H2803*INDEX('Pliegos Tarifarios (Las Condes)'!$E:$E,MATCH($B2803,'Pliegos Tarifarios (Las Condes)'!$A:$A,0))</f>
        <v>10440.258505599999</v>
      </c>
      <c r="Q2803" s="19" cm="1">
        <f t="array" ref="Q2803">H2803*_xlfn.IFS(H2803&lt;=350,INDEX('Pliegos Tarifarios (Las Condes)'!$F:$F,MATCH($B2803,'Pliegos Tarifarios (Las Condes)'!$A:$A,0)),H2803&lt;=500,INDEX('Pliegos Tarifarios (Las Condes)'!$G:$G,MATCH($B2803,'Pliegos Tarifarios (Las Condes)'!$A:$A,0)),H2803&lt;=1000,INDEX('Pliegos Tarifarios (Las Condes)'!$H:$H,MATCH($B2803,'Pliegos Tarifarios (Las Condes)'!$A:$A,0)),H2803&lt;=5000,INDEX('Pliegos Tarifarios (Las Condes)'!$I:$I,MATCH($B2803,'Pliegos Tarifarios (Las Condes)'!$A:$A,0)),H2803&gt;5000,INDEX('Pliegos Tarifarios (Las Condes)'!$J:$J,MATCH($B2803,'Pliegos Tarifarios (Las Condes)'!$A:$A,0)))/1.19</f>
        <v>1880.0947629411769</v>
      </c>
      <c r="R2803" s="19">
        <f>INDEX('Pliegos Tarifarios (Las Condes)'!$K:$K,MATCH($B2803,'Pliegos Tarifarios (Las Condes)'!$A:$A,0))</f>
        <v>726.16</v>
      </c>
      <c r="S2803" s="21">
        <f t="shared" si="132"/>
        <v>156898.37989994121</v>
      </c>
      <c r="T2803" s="21">
        <f t="shared" si="133"/>
        <v>29810.69218098883</v>
      </c>
      <c r="U2803" s="19">
        <v>0</v>
      </c>
      <c r="V2803" s="21">
        <f t="shared" si="134"/>
        <v>186709.07208093005</v>
      </c>
    </row>
    <row r="2804" spans="1:22" x14ac:dyDescent="0.3">
      <c r="A2804" s="3" t="s">
        <v>146</v>
      </c>
      <c r="B2804" s="3">
        <v>7</v>
      </c>
      <c r="C2804" s="4" t="s">
        <v>186</v>
      </c>
      <c r="D2804" s="3" t="s">
        <v>384</v>
      </c>
      <c r="E2804" s="3" t="s">
        <v>121</v>
      </c>
      <c r="F2804" s="4" t="s">
        <v>385</v>
      </c>
      <c r="G2804" s="3" t="s">
        <v>16</v>
      </c>
      <c r="H2804" s="5">
        <v>800.92589999999996</v>
      </c>
      <c r="I2804" s="5">
        <v>2.1722000000000001</v>
      </c>
      <c r="J2804" s="5">
        <v>2.1347</v>
      </c>
      <c r="K2804" s="6">
        <v>0.98273639628026876</v>
      </c>
      <c r="L2804" s="5">
        <v>26.7</v>
      </c>
      <c r="M2804" s="19">
        <f>H2804*INDEX('Pliegos Tarifarios (Las Condes)'!$B:$B,MATCH($B2804,'Pliegos Tarifarios (Las Condes)'!$A:$A,0))</f>
        <v>105532.39936169999</v>
      </c>
      <c r="N2804" s="19">
        <f>I2804*INDEX('Pliegos Tarifarios (Las Condes)'!$C:$C,MATCH($B2804,'Pliegos Tarifarios (Las Condes)'!$A:$A,0))</f>
        <v>7402.0734358000009</v>
      </c>
      <c r="O2804" s="19">
        <f>J2804*INDEX('Pliegos Tarifarios (Las Condes)'!$D:$D,MATCH($B2804,'Pliegos Tarifarios (Las Condes)'!$A:$A,0))</f>
        <v>30895.5131</v>
      </c>
      <c r="P2804" s="19">
        <f>H2804*INDEX('Pliegos Tarifarios (Las Condes)'!$E:$E,MATCH($B2804,'Pliegos Tarifarios (Las Condes)'!$A:$A,0))</f>
        <v>10431.258921599998</v>
      </c>
      <c r="Q2804" s="19" cm="1">
        <f t="array" ref="Q2804">H2804*_xlfn.IFS(H2804&lt;=350,INDEX('Pliegos Tarifarios (Las Condes)'!$F:$F,MATCH($B2804,'Pliegos Tarifarios (Las Condes)'!$A:$A,0)),H2804&lt;=500,INDEX('Pliegos Tarifarios (Las Condes)'!$G:$G,MATCH($B2804,'Pliegos Tarifarios (Las Condes)'!$A:$A,0)),H2804&lt;=1000,INDEX('Pliegos Tarifarios (Las Condes)'!$H:$H,MATCH($B2804,'Pliegos Tarifarios (Las Condes)'!$A:$A,0)),H2804&lt;=5000,INDEX('Pliegos Tarifarios (Las Condes)'!$I:$I,MATCH($B2804,'Pliegos Tarifarios (Las Condes)'!$A:$A,0)),H2804&gt;5000,INDEX('Pliegos Tarifarios (Las Condes)'!$J:$J,MATCH($B2804,'Pliegos Tarifarios (Las Condes)'!$A:$A,0)))/1.19</f>
        <v>1878.4741066386557</v>
      </c>
      <c r="R2804" s="19">
        <f>INDEX('Pliegos Tarifarios (Las Condes)'!$K:$K,MATCH($B2804,'Pliegos Tarifarios (Las Condes)'!$A:$A,0))</f>
        <v>726.16</v>
      </c>
      <c r="S2804" s="21">
        <f t="shared" si="132"/>
        <v>156865.87892573868</v>
      </c>
      <c r="T2804" s="21">
        <f t="shared" si="133"/>
        <v>29804.51699589035</v>
      </c>
      <c r="U2804" s="19">
        <v>0</v>
      </c>
      <c r="V2804" s="21">
        <f t="shared" si="134"/>
        <v>186670.39592162904</v>
      </c>
    </row>
    <row r="2805" spans="1:22" x14ac:dyDescent="0.3">
      <c r="A2805" s="3" t="s">
        <v>146</v>
      </c>
      <c r="B2805" s="3">
        <v>7</v>
      </c>
      <c r="C2805" s="4" t="s">
        <v>186</v>
      </c>
      <c r="D2805" s="3" t="s">
        <v>386</v>
      </c>
      <c r="E2805" s="3" t="s">
        <v>121</v>
      </c>
      <c r="F2805" s="4" t="s">
        <v>387</v>
      </c>
      <c r="G2805" s="3" t="s">
        <v>16</v>
      </c>
      <c r="H2805" s="5">
        <v>801.63210000000004</v>
      </c>
      <c r="I2805" s="5">
        <v>2.1768999999999998</v>
      </c>
      <c r="J2805" s="5">
        <v>2.1358000000000001</v>
      </c>
      <c r="K2805" s="6">
        <v>0.98111994120079027</v>
      </c>
      <c r="L2805" s="5">
        <v>26.72</v>
      </c>
      <c r="M2805" s="19">
        <f>H2805*INDEX('Pliegos Tarifarios (Las Condes)'!$B:$B,MATCH($B2805,'Pliegos Tarifarios (Las Condes)'!$A:$A,0))</f>
        <v>105625.45039230002</v>
      </c>
      <c r="N2805" s="19">
        <f>I2805*INDEX('Pliegos Tarifarios (Las Condes)'!$C:$C,MATCH($B2805,'Pliegos Tarifarios (Las Condes)'!$A:$A,0))</f>
        <v>7418.0893391</v>
      </c>
      <c r="O2805" s="19">
        <f>J2805*INDEX('Pliegos Tarifarios (Las Condes)'!$D:$D,MATCH($B2805,'Pliegos Tarifarios (Las Condes)'!$A:$A,0))</f>
        <v>30911.433400000002</v>
      </c>
      <c r="P2805" s="19">
        <f>H2805*INDEX('Pliegos Tarifarios (Las Condes)'!$E:$E,MATCH($B2805,'Pliegos Tarifarios (Las Condes)'!$A:$A,0))</f>
        <v>10440.4564704</v>
      </c>
      <c r="Q2805" s="19" cm="1">
        <f t="array" ref="Q2805">H2805*_xlfn.IFS(H2805&lt;=350,INDEX('Pliegos Tarifarios (Las Condes)'!$F:$F,MATCH($B2805,'Pliegos Tarifarios (Las Condes)'!$A:$A,0)),H2805&lt;=500,INDEX('Pliegos Tarifarios (Las Condes)'!$G:$G,MATCH($B2805,'Pliegos Tarifarios (Las Condes)'!$A:$A,0)),H2805&lt;=1000,INDEX('Pliegos Tarifarios (Las Condes)'!$H:$H,MATCH($B2805,'Pliegos Tarifarios (Las Condes)'!$A:$A,0)),H2805&lt;=5000,INDEX('Pliegos Tarifarios (Las Condes)'!$I:$I,MATCH($B2805,'Pliegos Tarifarios (Las Condes)'!$A:$A,0)),H2805&gt;5000,INDEX('Pliegos Tarifarios (Las Condes)'!$J:$J,MATCH($B2805,'Pliegos Tarifarios (Las Condes)'!$A:$A,0)))/1.19</f>
        <v>1880.1304126890761</v>
      </c>
      <c r="R2805" s="19">
        <f>INDEX('Pliegos Tarifarios (Las Condes)'!$K:$K,MATCH($B2805,'Pliegos Tarifarios (Las Condes)'!$A:$A,0))</f>
        <v>726.16</v>
      </c>
      <c r="S2805" s="21">
        <f t="shared" si="132"/>
        <v>157001.72001448911</v>
      </c>
      <c r="T2805" s="21">
        <f t="shared" si="133"/>
        <v>29830.32680275293</v>
      </c>
      <c r="U2805" s="19">
        <v>0</v>
      </c>
      <c r="V2805" s="21">
        <f t="shared" si="134"/>
        <v>186832.04681724205</v>
      </c>
    </row>
    <row r="2806" spans="1:22" x14ac:dyDescent="0.3">
      <c r="A2806" s="3" t="s">
        <v>146</v>
      </c>
      <c r="B2806" s="3">
        <v>7</v>
      </c>
      <c r="C2806" s="4" t="s">
        <v>186</v>
      </c>
      <c r="D2806" s="3" t="s">
        <v>388</v>
      </c>
      <c r="E2806" s="3" t="s">
        <v>121</v>
      </c>
      <c r="F2806" s="4" t="s">
        <v>389</v>
      </c>
      <c r="G2806" s="3" t="s">
        <v>16</v>
      </c>
      <c r="H2806" s="5">
        <v>801.51149999999996</v>
      </c>
      <c r="I2806" s="5">
        <v>2.1333000000000002</v>
      </c>
      <c r="J2806" s="5">
        <v>2.1192000000000002</v>
      </c>
      <c r="K2806" s="6">
        <v>0.99339052172690201</v>
      </c>
      <c r="L2806" s="5">
        <v>26.72</v>
      </c>
      <c r="M2806" s="19">
        <f>H2806*INDEX('Pliegos Tarifarios (Las Condes)'!$B:$B,MATCH($B2806,'Pliegos Tarifarios (Las Condes)'!$A:$A,0))</f>
        <v>105609.5597745</v>
      </c>
      <c r="N2806" s="19">
        <f>I2806*INDEX('Pliegos Tarifarios (Las Condes)'!$C:$C,MATCH($B2806,'Pliegos Tarifarios (Las Condes)'!$A:$A,0))</f>
        <v>7269.5162787000008</v>
      </c>
      <c r="O2806" s="19">
        <f>J2806*INDEX('Pliegos Tarifarios (Las Condes)'!$D:$D,MATCH($B2806,'Pliegos Tarifarios (Las Condes)'!$A:$A,0))</f>
        <v>30671.181600000004</v>
      </c>
      <c r="P2806" s="19">
        <f>H2806*INDEX('Pliegos Tarifarios (Las Condes)'!$E:$E,MATCH($B2806,'Pliegos Tarifarios (Las Condes)'!$A:$A,0))</f>
        <v>10438.885775999999</v>
      </c>
      <c r="Q2806" s="19" cm="1">
        <f t="array" ref="Q2806">H2806*_xlfn.IFS(H2806&lt;=350,INDEX('Pliegos Tarifarios (Las Condes)'!$F:$F,MATCH($B2806,'Pliegos Tarifarios (Las Condes)'!$A:$A,0)),H2806&lt;=500,INDEX('Pliegos Tarifarios (Las Condes)'!$G:$G,MATCH($B2806,'Pliegos Tarifarios (Las Condes)'!$A:$A,0)),H2806&lt;=1000,INDEX('Pliegos Tarifarios (Las Condes)'!$H:$H,MATCH($B2806,'Pliegos Tarifarios (Las Condes)'!$A:$A,0)),H2806&lt;=5000,INDEX('Pliegos Tarifarios (Las Condes)'!$I:$I,MATCH($B2806,'Pliegos Tarifarios (Las Condes)'!$A:$A,0)),H2806&gt;5000,INDEX('Pliegos Tarifarios (Las Condes)'!$J:$J,MATCH($B2806,'Pliegos Tarifarios (Las Condes)'!$A:$A,0)))/1.19</f>
        <v>1879.8475600840338</v>
      </c>
      <c r="R2806" s="19">
        <f>INDEX('Pliegos Tarifarios (Las Condes)'!$K:$K,MATCH($B2806,'Pliegos Tarifarios (Las Condes)'!$A:$A,0))</f>
        <v>726.16</v>
      </c>
      <c r="S2806" s="21">
        <f t="shared" si="132"/>
        <v>156595.15098928407</v>
      </c>
      <c r="T2806" s="21">
        <f t="shared" si="133"/>
        <v>29753.078687963975</v>
      </c>
      <c r="U2806" s="19">
        <v>0</v>
      </c>
      <c r="V2806" s="21">
        <f t="shared" si="134"/>
        <v>186348.22967724805</v>
      </c>
    </row>
    <row r="2807" spans="1:22" x14ac:dyDescent="0.3">
      <c r="A2807" s="3" t="s">
        <v>146</v>
      </c>
      <c r="B2807" s="3">
        <v>7</v>
      </c>
      <c r="C2807" s="4" t="s">
        <v>186</v>
      </c>
      <c r="D2807" s="3" t="s">
        <v>390</v>
      </c>
      <c r="E2807" s="3" t="s">
        <v>121</v>
      </c>
      <c r="F2807" s="4" t="s">
        <v>391</v>
      </c>
      <c r="G2807" s="3" t="s">
        <v>16</v>
      </c>
      <c r="H2807" s="5">
        <v>801.10879999999997</v>
      </c>
      <c r="I2807" s="5">
        <v>2.1795</v>
      </c>
      <c r="J2807" s="5">
        <v>2.1095999999999999</v>
      </c>
      <c r="K2807" s="6">
        <v>0.96792842395044731</v>
      </c>
      <c r="L2807" s="5">
        <v>26.7</v>
      </c>
      <c r="M2807" s="19">
        <f>H2807*INDEX('Pliegos Tarifarios (Las Condes)'!$B:$B,MATCH($B2807,'Pliegos Tarifarios (Las Condes)'!$A:$A,0))</f>
        <v>105556.49881439999</v>
      </c>
      <c r="N2807" s="19">
        <f>I2807*INDEX('Pliegos Tarifarios (Las Condes)'!$C:$C,MATCH($B2807,'Pliegos Tarifarios (Las Condes)'!$A:$A,0))</f>
        <v>7426.9492005000002</v>
      </c>
      <c r="O2807" s="19">
        <f>J2807*INDEX('Pliegos Tarifarios (Las Condes)'!$D:$D,MATCH($B2807,'Pliegos Tarifarios (Las Condes)'!$A:$A,0))</f>
        <v>30532.2408</v>
      </c>
      <c r="P2807" s="19">
        <f>H2807*INDEX('Pliegos Tarifarios (Las Condes)'!$E:$E,MATCH($B2807,'Pliegos Tarifarios (Las Condes)'!$A:$A,0))</f>
        <v>10433.641011199999</v>
      </c>
      <c r="Q2807" s="19" cm="1">
        <f t="array" ref="Q2807">H2807*_xlfn.IFS(H2807&lt;=350,INDEX('Pliegos Tarifarios (Las Condes)'!$F:$F,MATCH($B2807,'Pliegos Tarifarios (Las Condes)'!$A:$A,0)),H2807&lt;=500,INDEX('Pliegos Tarifarios (Las Condes)'!$G:$G,MATCH($B2807,'Pliegos Tarifarios (Las Condes)'!$A:$A,0)),H2807&lt;=1000,INDEX('Pliegos Tarifarios (Las Condes)'!$H:$H,MATCH($B2807,'Pliegos Tarifarios (Las Condes)'!$A:$A,0)),H2807&lt;=5000,INDEX('Pliegos Tarifarios (Las Condes)'!$I:$I,MATCH($B2807,'Pliegos Tarifarios (Las Condes)'!$A:$A,0)),H2807&gt;5000,INDEX('Pliegos Tarifarios (Las Condes)'!$J:$J,MATCH($B2807,'Pliegos Tarifarios (Las Condes)'!$A:$A,0)))/1.19</f>
        <v>1878.9030763025212</v>
      </c>
      <c r="R2807" s="19">
        <f>INDEX('Pliegos Tarifarios (Las Condes)'!$K:$K,MATCH($B2807,'Pliegos Tarifarios (Las Condes)'!$A:$A,0))</f>
        <v>726.16</v>
      </c>
      <c r="S2807" s="21">
        <f t="shared" si="132"/>
        <v>156554.39290240253</v>
      </c>
      <c r="T2807" s="21">
        <f t="shared" si="133"/>
        <v>29745.33465145648</v>
      </c>
      <c r="U2807" s="19">
        <v>0</v>
      </c>
      <c r="V2807" s="21">
        <f t="shared" si="134"/>
        <v>186299.727553859</v>
      </c>
    </row>
    <row r="2808" spans="1:22" x14ac:dyDescent="0.3">
      <c r="A2808" s="3" t="s">
        <v>146</v>
      </c>
      <c r="B2808" s="3">
        <v>7</v>
      </c>
      <c r="C2808" s="4" t="s">
        <v>186</v>
      </c>
      <c r="D2808" s="3" t="s">
        <v>392</v>
      </c>
      <c r="E2808" s="3" t="s">
        <v>121</v>
      </c>
      <c r="F2808" s="4" t="s">
        <v>393</v>
      </c>
      <c r="G2808" s="3" t="s">
        <v>16</v>
      </c>
      <c r="H2808" s="5">
        <v>804.50919999999996</v>
      </c>
      <c r="I2808" s="5">
        <v>2.1816</v>
      </c>
      <c r="J2808" s="5">
        <v>2.1816</v>
      </c>
      <c r="K2808" s="6">
        <v>1</v>
      </c>
      <c r="L2808" s="5">
        <v>26.82</v>
      </c>
      <c r="M2808" s="19">
        <f>H2808*INDEX('Pliegos Tarifarios (Las Condes)'!$B:$B,MATCH($B2808,'Pliegos Tarifarios (Las Condes)'!$A:$A,0))</f>
        <v>106004.54571960001</v>
      </c>
      <c r="N2808" s="19">
        <f>I2808*INDEX('Pliegos Tarifarios (Las Condes)'!$C:$C,MATCH($B2808,'Pliegos Tarifarios (Las Condes)'!$A:$A,0))</f>
        <v>7434.1052424</v>
      </c>
      <c r="O2808" s="19">
        <f>J2808*INDEX('Pliegos Tarifarios (Las Condes)'!$D:$D,MATCH($B2808,'Pliegos Tarifarios (Las Condes)'!$A:$A,0))</f>
        <v>31574.2968</v>
      </c>
      <c r="P2808" s="19">
        <f>H2808*INDEX('Pliegos Tarifarios (Las Condes)'!$E:$E,MATCH($B2808,'Pliegos Tarifarios (Las Condes)'!$A:$A,0))</f>
        <v>10477.9278208</v>
      </c>
      <c r="Q2808" s="19" cm="1">
        <f t="array" ref="Q2808">H2808*_xlfn.IFS(H2808&lt;=350,INDEX('Pliegos Tarifarios (Las Condes)'!$F:$F,MATCH($B2808,'Pliegos Tarifarios (Las Condes)'!$A:$A,0)),H2808&lt;=500,INDEX('Pliegos Tarifarios (Las Condes)'!$G:$G,MATCH($B2808,'Pliegos Tarifarios (Las Condes)'!$A:$A,0)),H2808&lt;=1000,INDEX('Pliegos Tarifarios (Las Condes)'!$H:$H,MATCH($B2808,'Pliegos Tarifarios (Las Condes)'!$A:$A,0)),H2808&lt;=5000,INDEX('Pliegos Tarifarios (Las Condes)'!$I:$I,MATCH($B2808,'Pliegos Tarifarios (Las Condes)'!$A:$A,0)),H2808&gt;5000,INDEX('Pliegos Tarifarios (Las Condes)'!$J:$J,MATCH($B2808,'Pliegos Tarifarios (Las Condes)'!$A:$A,0)))/1.19</f>
        <v>1886.8783001680674</v>
      </c>
      <c r="R2808" s="19">
        <f>INDEX('Pliegos Tarifarios (Las Condes)'!$K:$K,MATCH($B2808,'Pliegos Tarifarios (Las Condes)'!$A:$A,0))</f>
        <v>726.16</v>
      </c>
      <c r="S2808" s="21">
        <f t="shared" si="132"/>
        <v>158103.91388296805</v>
      </c>
      <c r="T2808" s="21">
        <f t="shared" si="133"/>
        <v>30039.743637763928</v>
      </c>
      <c r="U2808" s="19">
        <v>0</v>
      </c>
      <c r="V2808" s="21">
        <f t="shared" si="134"/>
        <v>188143.65752073197</v>
      </c>
    </row>
    <row r="2809" spans="1:22" x14ac:dyDescent="0.3">
      <c r="A2809" s="3" t="s">
        <v>146</v>
      </c>
      <c r="B2809" s="3">
        <v>7</v>
      </c>
      <c r="C2809" s="4" t="s">
        <v>186</v>
      </c>
      <c r="D2809" s="3" t="s">
        <v>394</v>
      </c>
      <c r="E2809" s="3" t="s">
        <v>121</v>
      </c>
      <c r="F2809" s="4" t="s">
        <v>395</v>
      </c>
      <c r="G2809" s="3" t="s">
        <v>16</v>
      </c>
      <c r="H2809" s="5">
        <v>804.101</v>
      </c>
      <c r="I2809" s="5">
        <v>2.1667999999999998</v>
      </c>
      <c r="J2809" s="5">
        <v>2.1456</v>
      </c>
      <c r="K2809" s="6">
        <v>0.9902159867085103</v>
      </c>
      <c r="L2809" s="5">
        <v>26.8</v>
      </c>
      <c r="M2809" s="19">
        <f>H2809*INDEX('Pliegos Tarifarios (Las Condes)'!$B:$B,MATCH($B2809,'Pliegos Tarifarios (Las Condes)'!$A:$A,0))</f>
        <v>105950.76006300001</v>
      </c>
      <c r="N2809" s="19">
        <f>I2809*INDEX('Pliegos Tarifarios (Las Condes)'!$C:$C,MATCH($B2809,'Pliegos Tarifarios (Las Condes)'!$A:$A,0))</f>
        <v>7383.6721852000001</v>
      </c>
      <c r="O2809" s="19">
        <f>J2809*INDEX('Pliegos Tarifarios (Las Condes)'!$D:$D,MATCH($B2809,'Pliegos Tarifarios (Las Condes)'!$A:$A,0))</f>
        <v>31053.268799999998</v>
      </c>
      <c r="P2809" s="19">
        <f>H2809*INDEX('Pliegos Tarifarios (Las Condes)'!$E:$E,MATCH($B2809,'Pliegos Tarifarios (Las Condes)'!$A:$A,0))</f>
        <v>10472.611423999999</v>
      </c>
      <c r="Q2809" s="19" cm="1">
        <f t="array" ref="Q2809">H2809*_xlfn.IFS(H2809&lt;=350,INDEX('Pliegos Tarifarios (Las Condes)'!$F:$F,MATCH($B2809,'Pliegos Tarifarios (Las Condes)'!$A:$A,0)),H2809&lt;=500,INDEX('Pliegos Tarifarios (Las Condes)'!$G:$G,MATCH($B2809,'Pliegos Tarifarios (Las Condes)'!$A:$A,0)),H2809&lt;=1000,INDEX('Pliegos Tarifarios (Las Condes)'!$H:$H,MATCH($B2809,'Pliegos Tarifarios (Las Condes)'!$A:$A,0)),H2809&lt;=5000,INDEX('Pliegos Tarifarios (Las Condes)'!$I:$I,MATCH($B2809,'Pliegos Tarifarios (Las Condes)'!$A:$A,0)),H2809&gt;5000,INDEX('Pliegos Tarifarios (Las Condes)'!$J:$J,MATCH($B2809,'Pliegos Tarifarios (Las Condes)'!$A:$A,0)))/1.19</f>
        <v>1885.9209168067232</v>
      </c>
      <c r="R2809" s="19">
        <f>INDEX('Pliegos Tarifarios (Las Condes)'!$K:$K,MATCH($B2809,'Pliegos Tarifarios (Las Condes)'!$A:$A,0))</f>
        <v>726.16</v>
      </c>
      <c r="S2809" s="21">
        <f t="shared" si="132"/>
        <v>157472.39338900676</v>
      </c>
      <c r="T2809" s="21">
        <f t="shared" si="133"/>
        <v>29919.754743911282</v>
      </c>
      <c r="U2809" s="19">
        <v>0</v>
      </c>
      <c r="V2809" s="21">
        <f t="shared" si="134"/>
        <v>187392.14813291805</v>
      </c>
    </row>
    <row r="2810" spans="1:22" x14ac:dyDescent="0.3">
      <c r="A2810" s="3" t="s">
        <v>146</v>
      </c>
      <c r="B2810" s="3">
        <v>7</v>
      </c>
      <c r="C2810" s="4" t="s">
        <v>186</v>
      </c>
      <c r="D2810" s="3" t="s">
        <v>396</v>
      </c>
      <c r="E2810" s="3" t="s">
        <v>121</v>
      </c>
      <c r="F2810" s="4" t="s">
        <v>397</v>
      </c>
      <c r="G2810" s="3" t="s">
        <v>16</v>
      </c>
      <c r="H2810" s="5">
        <v>802.6721</v>
      </c>
      <c r="I2810" s="5">
        <v>2.2008000000000001</v>
      </c>
      <c r="J2810" s="5">
        <v>2.2008000000000001</v>
      </c>
      <c r="K2810" s="6">
        <v>1</v>
      </c>
      <c r="L2810" s="5">
        <v>26.76</v>
      </c>
      <c r="M2810" s="19">
        <f>H2810*INDEX('Pliegos Tarifarios (Las Condes)'!$B:$B,MATCH($B2810,'Pliegos Tarifarios (Las Condes)'!$A:$A,0))</f>
        <v>105762.4839123</v>
      </c>
      <c r="N2810" s="19">
        <f>I2810*INDEX('Pliegos Tarifarios (Las Condes)'!$C:$C,MATCH($B2810,'Pliegos Tarifarios (Las Condes)'!$A:$A,0))</f>
        <v>7499.5319112000006</v>
      </c>
      <c r="O2810" s="19">
        <f>J2810*INDEX('Pliegos Tarifarios (Las Condes)'!$D:$D,MATCH($B2810,'Pliegos Tarifarios (Las Condes)'!$A:$A,0))</f>
        <v>31852.178400000001</v>
      </c>
      <c r="P2810" s="19">
        <f>H2810*INDEX('Pliegos Tarifarios (Las Condes)'!$E:$E,MATCH($B2810,'Pliegos Tarifarios (Las Condes)'!$A:$A,0))</f>
        <v>10454.0014304</v>
      </c>
      <c r="Q2810" s="19" cm="1">
        <f t="array" ref="Q2810">H2810*_xlfn.IFS(H2810&lt;=350,INDEX('Pliegos Tarifarios (Las Condes)'!$F:$F,MATCH($B2810,'Pliegos Tarifarios (Las Condes)'!$A:$A,0)),H2810&lt;=500,INDEX('Pliegos Tarifarios (Las Condes)'!$G:$G,MATCH($B2810,'Pliegos Tarifarios (Las Condes)'!$A:$A,0)),H2810&lt;=1000,INDEX('Pliegos Tarifarios (Las Condes)'!$H:$H,MATCH($B2810,'Pliegos Tarifarios (Las Condes)'!$A:$A,0)),H2810&lt;=5000,INDEX('Pliegos Tarifarios (Las Condes)'!$I:$I,MATCH($B2810,'Pliegos Tarifarios (Las Condes)'!$A:$A,0)),H2810&gt;5000,INDEX('Pliegos Tarifarios (Las Condes)'!$J:$J,MATCH($B2810,'Pliegos Tarifarios (Las Condes)'!$A:$A,0)))/1.19</f>
        <v>1882.5696059663869</v>
      </c>
      <c r="R2810" s="19">
        <f>INDEX('Pliegos Tarifarios (Las Condes)'!$K:$K,MATCH($B2810,'Pliegos Tarifarios (Las Condes)'!$A:$A,0))</f>
        <v>726.16</v>
      </c>
      <c r="S2810" s="21">
        <f t="shared" si="132"/>
        <v>158176.9252598664</v>
      </c>
      <c r="T2810" s="21">
        <f t="shared" si="133"/>
        <v>30053.615799374616</v>
      </c>
      <c r="U2810" s="19">
        <v>0</v>
      </c>
      <c r="V2810" s="21">
        <f t="shared" si="134"/>
        <v>188230.54105924102</v>
      </c>
    </row>
    <row r="2811" spans="1:22" x14ac:dyDescent="0.3">
      <c r="A2811" s="3" t="s">
        <v>146</v>
      </c>
      <c r="B2811" s="3">
        <v>7</v>
      </c>
      <c r="C2811" s="4" t="s">
        <v>186</v>
      </c>
      <c r="D2811" s="3" t="s">
        <v>398</v>
      </c>
      <c r="E2811" s="3" t="s">
        <v>121</v>
      </c>
      <c r="F2811" s="4" t="s">
        <v>399</v>
      </c>
      <c r="G2811" s="3" t="s">
        <v>16</v>
      </c>
      <c r="H2811" s="5">
        <v>802.23559999999998</v>
      </c>
      <c r="I2811" s="5">
        <v>2.1629</v>
      </c>
      <c r="J2811" s="5">
        <v>2.1629</v>
      </c>
      <c r="K2811" s="6">
        <v>1</v>
      </c>
      <c r="L2811" s="5">
        <v>26.74</v>
      </c>
      <c r="M2811" s="19">
        <f>H2811*INDEX('Pliegos Tarifarios (Las Condes)'!$B:$B,MATCH($B2811,'Pliegos Tarifarios (Las Condes)'!$A:$A,0))</f>
        <v>105704.96936279999</v>
      </c>
      <c r="N2811" s="19">
        <f>I2811*INDEX('Pliegos Tarifarios (Las Condes)'!$C:$C,MATCH($B2811,'Pliegos Tarifarios (Las Condes)'!$A:$A,0))</f>
        <v>7370.3823931000006</v>
      </c>
      <c r="O2811" s="19">
        <f>J2811*INDEX('Pliegos Tarifarios (Las Condes)'!$D:$D,MATCH($B2811,'Pliegos Tarifarios (Las Condes)'!$A:$A,0))</f>
        <v>31303.651700000002</v>
      </c>
      <c r="P2811" s="19">
        <f>H2811*INDEX('Pliegos Tarifarios (Las Condes)'!$E:$E,MATCH($B2811,'Pliegos Tarifarios (Las Condes)'!$A:$A,0))</f>
        <v>10448.316454399999</v>
      </c>
      <c r="Q2811" s="19" cm="1">
        <f t="array" ref="Q2811">H2811*_xlfn.IFS(H2811&lt;=350,INDEX('Pliegos Tarifarios (Las Condes)'!$F:$F,MATCH($B2811,'Pliegos Tarifarios (Las Condes)'!$A:$A,0)),H2811&lt;=500,INDEX('Pliegos Tarifarios (Las Condes)'!$G:$G,MATCH($B2811,'Pliegos Tarifarios (Las Condes)'!$A:$A,0)),H2811&lt;=1000,INDEX('Pliegos Tarifarios (Las Condes)'!$H:$H,MATCH($B2811,'Pliegos Tarifarios (Las Condes)'!$A:$A,0)),H2811&lt;=5000,INDEX('Pliegos Tarifarios (Las Condes)'!$I:$I,MATCH($B2811,'Pliegos Tarifarios (Las Condes)'!$A:$A,0)),H2811&gt;5000,INDEX('Pliegos Tarifarios (Las Condes)'!$J:$J,MATCH($B2811,'Pliegos Tarifarios (Las Condes)'!$A:$A,0)))/1.19</f>
        <v>1881.5458484033618</v>
      </c>
      <c r="R2811" s="19">
        <f>INDEX('Pliegos Tarifarios (Las Condes)'!$K:$K,MATCH($B2811,'Pliegos Tarifarios (Las Condes)'!$A:$A,0))</f>
        <v>726.16</v>
      </c>
      <c r="S2811" s="21">
        <f t="shared" si="132"/>
        <v>157435.02575870336</v>
      </c>
      <c r="T2811" s="21">
        <f t="shared" si="133"/>
        <v>29912.654894153638</v>
      </c>
      <c r="U2811" s="19">
        <v>0</v>
      </c>
      <c r="V2811" s="21">
        <f t="shared" si="134"/>
        <v>187347.680652857</v>
      </c>
    </row>
    <row r="2812" spans="1:22" x14ac:dyDescent="0.3">
      <c r="A2812" s="3" t="s">
        <v>146</v>
      </c>
      <c r="B2812" s="3">
        <v>7</v>
      </c>
      <c r="C2812" s="4" t="s">
        <v>186</v>
      </c>
      <c r="D2812" s="3" t="s">
        <v>400</v>
      </c>
      <c r="E2812" s="3" t="s">
        <v>121</v>
      </c>
      <c r="F2812" s="4" t="s">
        <v>401</v>
      </c>
      <c r="G2812" s="3" t="s">
        <v>16</v>
      </c>
      <c r="H2812" s="5">
        <v>800.44320000000005</v>
      </c>
      <c r="I2812" s="5">
        <v>2.1652999999999998</v>
      </c>
      <c r="J2812" s="5">
        <v>2.1652999999999998</v>
      </c>
      <c r="K2812" s="6">
        <v>1</v>
      </c>
      <c r="L2812" s="5">
        <v>26.68</v>
      </c>
      <c r="M2812" s="19">
        <f>H2812*INDEX('Pliegos Tarifarios (Las Condes)'!$B:$B,MATCH($B2812,'Pliegos Tarifarios (Las Condes)'!$A:$A,0))</f>
        <v>105468.79736160001</v>
      </c>
      <c r="N2812" s="19">
        <f>I2812*INDEX('Pliegos Tarifarios (Las Condes)'!$C:$C,MATCH($B2812,'Pliegos Tarifarios (Las Condes)'!$A:$A,0))</f>
        <v>7378.5607266999996</v>
      </c>
      <c r="O2812" s="19">
        <f>J2812*INDEX('Pliegos Tarifarios (Las Condes)'!$D:$D,MATCH($B2812,'Pliegos Tarifarios (Las Condes)'!$A:$A,0))</f>
        <v>31338.386899999998</v>
      </c>
      <c r="P2812" s="19">
        <f>H2812*INDEX('Pliegos Tarifarios (Las Condes)'!$E:$E,MATCH($B2812,'Pliegos Tarifarios (Las Condes)'!$A:$A,0))</f>
        <v>10424.9722368</v>
      </c>
      <c r="Q2812" s="19" cm="1">
        <f t="array" ref="Q2812">H2812*_xlfn.IFS(H2812&lt;=350,INDEX('Pliegos Tarifarios (Las Condes)'!$F:$F,MATCH($B2812,'Pliegos Tarifarios (Las Condes)'!$A:$A,0)),H2812&lt;=500,INDEX('Pliegos Tarifarios (Las Condes)'!$G:$G,MATCH($B2812,'Pliegos Tarifarios (Las Condes)'!$A:$A,0)),H2812&lt;=1000,INDEX('Pliegos Tarifarios (Las Condes)'!$H:$H,MATCH($B2812,'Pliegos Tarifarios (Las Condes)'!$A:$A,0)),H2812&lt;=5000,INDEX('Pliegos Tarifarios (Las Condes)'!$I:$I,MATCH($B2812,'Pliegos Tarifarios (Las Condes)'!$A:$A,0)),H2812&gt;5000,INDEX('Pliegos Tarifarios (Las Condes)'!$J:$J,MATCH($B2812,'Pliegos Tarifarios (Las Condes)'!$A:$A,0)))/1.19</f>
        <v>1877.3419926050426</v>
      </c>
      <c r="R2812" s="19">
        <f>INDEX('Pliegos Tarifarios (Las Condes)'!$K:$K,MATCH($B2812,'Pliegos Tarifarios (Las Condes)'!$A:$A,0))</f>
        <v>726.16</v>
      </c>
      <c r="S2812" s="21">
        <f t="shared" si="132"/>
        <v>157214.21921770507</v>
      </c>
      <c r="T2812" s="21">
        <f t="shared" si="133"/>
        <v>29870.701651363965</v>
      </c>
      <c r="U2812" s="19">
        <v>0</v>
      </c>
      <c r="V2812" s="21">
        <f t="shared" si="134"/>
        <v>187084.92086906903</v>
      </c>
    </row>
    <row r="2813" spans="1:22" x14ac:dyDescent="0.3">
      <c r="A2813" s="3" t="s">
        <v>146</v>
      </c>
      <c r="B2813" s="3">
        <v>7</v>
      </c>
      <c r="C2813" s="4" t="s">
        <v>186</v>
      </c>
      <c r="D2813" s="3" t="s">
        <v>402</v>
      </c>
      <c r="E2813" s="3" t="s">
        <v>121</v>
      </c>
      <c r="F2813" s="4" t="s">
        <v>403</v>
      </c>
      <c r="G2813" s="3" t="s">
        <v>16</v>
      </c>
      <c r="H2813" s="5">
        <v>801.45579999999995</v>
      </c>
      <c r="I2813" s="5">
        <v>2.1682000000000001</v>
      </c>
      <c r="J2813" s="5">
        <v>2.1326000000000001</v>
      </c>
      <c r="K2813" s="6">
        <v>0.9835808504750484</v>
      </c>
      <c r="L2813" s="5">
        <v>26.72</v>
      </c>
      <c r="M2813" s="19">
        <f>H2813*INDEX('Pliegos Tarifarios (Las Condes)'!$B:$B,MATCH($B2813,'Pliegos Tarifarios (Las Condes)'!$A:$A,0))</f>
        <v>105602.2205754</v>
      </c>
      <c r="N2813" s="19">
        <f>I2813*INDEX('Pliegos Tarifarios (Las Condes)'!$C:$C,MATCH($B2813,'Pliegos Tarifarios (Las Condes)'!$A:$A,0))</f>
        <v>7388.4428798000008</v>
      </c>
      <c r="O2813" s="19">
        <f>J2813*INDEX('Pliegos Tarifarios (Las Condes)'!$D:$D,MATCH($B2813,'Pliegos Tarifarios (Las Condes)'!$A:$A,0))</f>
        <v>30865.1198</v>
      </c>
      <c r="P2813" s="19">
        <f>H2813*INDEX('Pliegos Tarifarios (Las Condes)'!$E:$E,MATCH($B2813,'Pliegos Tarifarios (Las Condes)'!$A:$A,0))</f>
        <v>10438.160339199998</v>
      </c>
      <c r="Q2813" s="19" cm="1">
        <f t="array" ref="Q2813">H2813*_xlfn.IFS(H2813&lt;=350,INDEX('Pliegos Tarifarios (Las Condes)'!$F:$F,MATCH($B2813,'Pliegos Tarifarios (Las Condes)'!$A:$A,0)),H2813&lt;=500,INDEX('Pliegos Tarifarios (Las Condes)'!$G:$G,MATCH($B2813,'Pliegos Tarifarios (Las Condes)'!$A:$A,0)),H2813&lt;=1000,INDEX('Pliegos Tarifarios (Las Condes)'!$H:$H,MATCH($B2813,'Pliegos Tarifarios (Las Condes)'!$A:$A,0)),H2813&lt;=5000,INDEX('Pliegos Tarifarios (Las Condes)'!$I:$I,MATCH($B2813,'Pliegos Tarifarios (Las Condes)'!$A:$A,0)),H2813&gt;5000,INDEX('Pliegos Tarifarios (Las Condes)'!$J:$J,MATCH($B2813,'Pliegos Tarifarios (Las Condes)'!$A:$A,0)))/1.19</f>
        <v>1879.7169225210084</v>
      </c>
      <c r="R2813" s="19">
        <f>INDEX('Pliegos Tarifarios (Las Condes)'!$K:$K,MATCH($B2813,'Pliegos Tarifarios (Las Condes)'!$A:$A,0))</f>
        <v>726.16</v>
      </c>
      <c r="S2813" s="21">
        <f t="shared" si="132"/>
        <v>156899.82051692103</v>
      </c>
      <c r="T2813" s="21">
        <f t="shared" si="133"/>
        <v>29810.965898214996</v>
      </c>
      <c r="U2813" s="19">
        <v>0</v>
      </c>
      <c r="V2813" s="21">
        <f t="shared" si="134"/>
        <v>186710.78641513601</v>
      </c>
    </row>
    <row r="2814" spans="1:22" x14ac:dyDescent="0.3">
      <c r="A2814" s="3" t="s">
        <v>146</v>
      </c>
      <c r="B2814" s="3">
        <v>7</v>
      </c>
      <c r="C2814" s="4" t="s">
        <v>186</v>
      </c>
      <c r="D2814" s="3" t="s">
        <v>404</v>
      </c>
      <c r="E2814" s="3" t="s">
        <v>121</v>
      </c>
      <c r="F2814" s="4" t="s">
        <v>405</v>
      </c>
      <c r="G2814" s="3" t="s">
        <v>16</v>
      </c>
      <c r="H2814" s="5">
        <v>802.76710000000003</v>
      </c>
      <c r="I2814" s="5">
        <v>2.1642999999999999</v>
      </c>
      <c r="J2814" s="5">
        <v>2.1404999999999998</v>
      </c>
      <c r="K2814" s="6">
        <v>0.98900337291503027</v>
      </c>
      <c r="L2814" s="5">
        <v>26.76</v>
      </c>
      <c r="M2814" s="19">
        <f>H2814*INDEX('Pliegos Tarifarios (Las Condes)'!$B:$B,MATCH($B2814,'Pliegos Tarifarios (Las Condes)'!$A:$A,0))</f>
        <v>105775.0013973</v>
      </c>
      <c r="N2814" s="19">
        <f>I2814*INDEX('Pliegos Tarifarios (Las Condes)'!$C:$C,MATCH($B2814,'Pliegos Tarifarios (Las Condes)'!$A:$A,0))</f>
        <v>7375.1530876999996</v>
      </c>
      <c r="O2814" s="19">
        <f>J2814*INDEX('Pliegos Tarifarios (Las Condes)'!$D:$D,MATCH($B2814,'Pliegos Tarifarios (Las Condes)'!$A:$A,0))</f>
        <v>30979.456499999997</v>
      </c>
      <c r="P2814" s="19">
        <f>H2814*INDEX('Pliegos Tarifarios (Las Condes)'!$E:$E,MATCH($B2814,'Pliegos Tarifarios (Las Condes)'!$A:$A,0))</f>
        <v>10455.238710399999</v>
      </c>
      <c r="Q2814" s="19" cm="1">
        <f t="array" ref="Q2814">H2814*_xlfn.IFS(H2814&lt;=350,INDEX('Pliegos Tarifarios (Las Condes)'!$F:$F,MATCH($B2814,'Pliegos Tarifarios (Las Condes)'!$A:$A,0)),H2814&lt;=500,INDEX('Pliegos Tarifarios (Las Condes)'!$G:$G,MATCH($B2814,'Pliegos Tarifarios (Las Condes)'!$A:$A,0)),H2814&lt;=1000,INDEX('Pliegos Tarifarios (Las Condes)'!$H:$H,MATCH($B2814,'Pliegos Tarifarios (Las Condes)'!$A:$A,0)),H2814&lt;=5000,INDEX('Pliegos Tarifarios (Las Condes)'!$I:$I,MATCH($B2814,'Pliegos Tarifarios (Las Condes)'!$A:$A,0)),H2814&gt;5000,INDEX('Pliegos Tarifarios (Las Condes)'!$J:$J,MATCH($B2814,'Pliegos Tarifarios (Las Condes)'!$A:$A,0)))/1.19</f>
        <v>1882.7924168907568</v>
      </c>
      <c r="R2814" s="19">
        <f>INDEX('Pliegos Tarifarios (Las Condes)'!$K:$K,MATCH($B2814,'Pliegos Tarifarios (Las Condes)'!$A:$A,0))</f>
        <v>726.16</v>
      </c>
      <c r="S2814" s="21">
        <f t="shared" si="132"/>
        <v>157193.80211229078</v>
      </c>
      <c r="T2814" s="21">
        <f t="shared" si="133"/>
        <v>29866.822401335248</v>
      </c>
      <c r="U2814" s="19">
        <v>0</v>
      </c>
      <c r="V2814" s="21">
        <f t="shared" si="134"/>
        <v>187060.62451362604</v>
      </c>
    </row>
    <row r="2815" spans="1:22" x14ac:dyDescent="0.3">
      <c r="A2815" s="3" t="s">
        <v>146</v>
      </c>
      <c r="B2815" s="3">
        <v>7</v>
      </c>
      <c r="C2815" s="4" t="s">
        <v>186</v>
      </c>
      <c r="D2815" s="3" t="s">
        <v>406</v>
      </c>
      <c r="E2815" s="3" t="s">
        <v>121</v>
      </c>
      <c r="F2815" s="4" t="s">
        <v>407</v>
      </c>
      <c r="G2815" s="3" t="s">
        <v>16</v>
      </c>
      <c r="H2815" s="5">
        <v>801.79139999999995</v>
      </c>
      <c r="I2815" s="5">
        <v>2.1842999999999999</v>
      </c>
      <c r="J2815" s="5">
        <v>2.1718999999999999</v>
      </c>
      <c r="K2815" s="6">
        <v>0.99432312411298818</v>
      </c>
      <c r="L2815" s="5">
        <v>26.73</v>
      </c>
      <c r="M2815" s="19">
        <f>H2815*INDEX('Pliegos Tarifarios (Las Condes)'!$B:$B,MATCH($B2815,'Pliegos Tarifarios (Las Condes)'!$A:$A,0))</f>
        <v>105646.4402382</v>
      </c>
      <c r="N2815" s="19">
        <f>I2815*INDEX('Pliegos Tarifarios (Las Condes)'!$C:$C,MATCH($B2815,'Pliegos Tarifarios (Las Condes)'!$A:$A,0))</f>
        <v>7443.3058676999999</v>
      </c>
      <c r="O2815" s="19">
        <f>J2815*INDEX('Pliegos Tarifarios (Las Condes)'!$D:$D,MATCH($B2815,'Pliegos Tarifarios (Las Condes)'!$A:$A,0))</f>
        <v>31433.9087</v>
      </c>
      <c r="P2815" s="19">
        <f>H2815*INDEX('Pliegos Tarifarios (Las Condes)'!$E:$E,MATCH($B2815,'Pliegos Tarifarios (Las Condes)'!$A:$A,0))</f>
        <v>10442.531193599998</v>
      </c>
      <c r="Q2815" s="19" cm="1">
        <f t="array" ref="Q2815">H2815*_xlfn.IFS(H2815&lt;=350,INDEX('Pliegos Tarifarios (Las Condes)'!$F:$F,MATCH($B2815,'Pliegos Tarifarios (Las Condes)'!$A:$A,0)),H2815&lt;=500,INDEX('Pliegos Tarifarios (Las Condes)'!$G:$G,MATCH($B2815,'Pliegos Tarifarios (Las Condes)'!$A:$A,0)),H2815&lt;=1000,INDEX('Pliegos Tarifarios (Las Condes)'!$H:$H,MATCH($B2815,'Pliegos Tarifarios (Las Condes)'!$A:$A,0)),H2815&lt;=5000,INDEX('Pliegos Tarifarios (Las Condes)'!$I:$I,MATCH($B2815,'Pliegos Tarifarios (Las Condes)'!$A:$A,0)),H2815&gt;5000,INDEX('Pliegos Tarifarios (Las Condes)'!$J:$J,MATCH($B2815,'Pliegos Tarifarios (Las Condes)'!$A:$A,0)))/1.19</f>
        <v>1880.5040314285716</v>
      </c>
      <c r="R2815" s="19">
        <f>INDEX('Pliegos Tarifarios (Las Condes)'!$K:$K,MATCH($B2815,'Pliegos Tarifarios (Las Condes)'!$A:$A,0))</f>
        <v>726.16</v>
      </c>
      <c r="S2815" s="21">
        <f t="shared" si="132"/>
        <v>157572.85003092859</v>
      </c>
      <c r="T2815" s="21">
        <f t="shared" si="133"/>
        <v>29938.841505876433</v>
      </c>
      <c r="U2815" s="19">
        <v>0</v>
      </c>
      <c r="V2815" s="21">
        <f t="shared" si="134"/>
        <v>187511.69153680501</v>
      </c>
    </row>
    <row r="2816" spans="1:22" x14ac:dyDescent="0.3">
      <c r="A2816" s="3" t="s">
        <v>146</v>
      </c>
      <c r="B2816" s="3">
        <v>7</v>
      </c>
      <c r="C2816" s="4" t="s">
        <v>186</v>
      </c>
      <c r="D2816" s="3" t="s">
        <v>408</v>
      </c>
      <c r="E2816" s="3" t="s">
        <v>121</v>
      </c>
      <c r="F2816" s="4" t="s">
        <v>409</v>
      </c>
      <c r="G2816" s="3" t="s">
        <v>16</v>
      </c>
      <c r="H2816" s="5">
        <v>803.54100000000005</v>
      </c>
      <c r="I2816" s="5">
        <v>2.2147000000000001</v>
      </c>
      <c r="J2816" s="5">
        <v>2.2147000000000001</v>
      </c>
      <c r="K2816" s="6">
        <v>1</v>
      </c>
      <c r="L2816" s="5">
        <v>26.78</v>
      </c>
      <c r="M2816" s="19">
        <f>H2816*INDEX('Pliegos Tarifarios (Las Condes)'!$B:$B,MATCH($B2816,'Pliegos Tarifarios (Las Condes)'!$A:$A,0))</f>
        <v>105876.972783</v>
      </c>
      <c r="N2816" s="19">
        <f>I2816*INDEX('Pliegos Tarifarios (Las Condes)'!$C:$C,MATCH($B2816,'Pliegos Tarifarios (Las Condes)'!$A:$A,0))</f>
        <v>7546.8980933000003</v>
      </c>
      <c r="O2816" s="19">
        <f>J2816*INDEX('Pliegos Tarifarios (Las Condes)'!$D:$D,MATCH($B2816,'Pliegos Tarifarios (Las Condes)'!$A:$A,0))</f>
        <v>32053.3531</v>
      </c>
      <c r="P2816" s="19">
        <f>H2816*INDEX('Pliegos Tarifarios (Las Condes)'!$E:$E,MATCH($B2816,'Pliegos Tarifarios (Las Condes)'!$A:$A,0))</f>
        <v>10465.317983999999</v>
      </c>
      <c r="Q2816" s="19" cm="1">
        <f t="array" ref="Q2816">H2816*_xlfn.IFS(H2816&lt;=350,INDEX('Pliegos Tarifarios (Las Condes)'!$F:$F,MATCH($B2816,'Pliegos Tarifarios (Las Condes)'!$A:$A,0)),H2816&lt;=500,INDEX('Pliegos Tarifarios (Las Condes)'!$G:$G,MATCH($B2816,'Pliegos Tarifarios (Las Condes)'!$A:$A,0)),H2816&lt;=1000,INDEX('Pliegos Tarifarios (Las Condes)'!$H:$H,MATCH($B2816,'Pliegos Tarifarios (Las Condes)'!$A:$A,0)),H2816&lt;=5000,INDEX('Pliegos Tarifarios (Las Condes)'!$I:$I,MATCH($B2816,'Pliegos Tarifarios (Las Condes)'!$A:$A,0)),H2816&gt;5000,INDEX('Pliegos Tarifarios (Las Condes)'!$J:$J,MATCH($B2816,'Pliegos Tarifarios (Las Condes)'!$A:$A,0)))/1.19</f>
        <v>1884.6075050420172</v>
      </c>
      <c r="R2816" s="19">
        <f>INDEX('Pliegos Tarifarios (Las Condes)'!$K:$K,MATCH($B2816,'Pliegos Tarifarios (Las Condes)'!$A:$A,0))</f>
        <v>726.16</v>
      </c>
      <c r="S2816" s="21">
        <f t="shared" si="132"/>
        <v>158553.30946534203</v>
      </c>
      <c r="T2816" s="21">
        <f t="shared" si="133"/>
        <v>30125.128798414986</v>
      </c>
      <c r="U2816" s="19">
        <v>0</v>
      </c>
      <c r="V2816" s="21">
        <f t="shared" si="134"/>
        <v>188678.43826375701</v>
      </c>
    </row>
    <row r="2817" spans="1:22" x14ac:dyDescent="0.3">
      <c r="A2817" s="3" t="s">
        <v>146</v>
      </c>
      <c r="B2817" s="3">
        <v>7</v>
      </c>
      <c r="C2817" s="4" t="s">
        <v>186</v>
      </c>
      <c r="D2817" s="3" t="s">
        <v>410</v>
      </c>
      <c r="E2817" s="3" t="s">
        <v>121</v>
      </c>
      <c r="F2817" s="4" t="s">
        <v>411</v>
      </c>
      <c r="G2817" s="3" t="s">
        <v>16</v>
      </c>
      <c r="H2817" s="5">
        <v>801.3655</v>
      </c>
      <c r="I2817" s="5">
        <v>2.1204999999999998</v>
      </c>
      <c r="J2817" s="5">
        <v>2.1204999999999998</v>
      </c>
      <c r="K2817" s="6">
        <v>1</v>
      </c>
      <c r="L2817" s="5">
        <v>26.71</v>
      </c>
      <c r="M2817" s="19">
        <f>H2817*INDEX('Pliegos Tarifarios (Las Condes)'!$B:$B,MATCH($B2817,'Pliegos Tarifarios (Las Condes)'!$A:$A,0))</f>
        <v>105590.3223765</v>
      </c>
      <c r="N2817" s="19">
        <f>I2817*INDEX('Pliegos Tarifarios (Las Condes)'!$C:$C,MATCH($B2817,'Pliegos Tarifarios (Las Condes)'!$A:$A,0))</f>
        <v>7225.8984995000001</v>
      </c>
      <c r="O2817" s="19">
        <f>J2817*INDEX('Pliegos Tarifarios (Las Condes)'!$D:$D,MATCH($B2817,'Pliegos Tarifarios (Las Condes)'!$A:$A,0))</f>
        <v>30689.996499999997</v>
      </c>
      <c r="P2817" s="19">
        <f>H2817*INDEX('Pliegos Tarifarios (Las Condes)'!$E:$E,MATCH($B2817,'Pliegos Tarifarios (Las Condes)'!$A:$A,0))</f>
        <v>10436.984272</v>
      </c>
      <c r="Q2817" s="19" cm="1">
        <f t="array" ref="Q2817">H2817*_xlfn.IFS(H2817&lt;=350,INDEX('Pliegos Tarifarios (Las Condes)'!$F:$F,MATCH($B2817,'Pliegos Tarifarios (Las Condes)'!$A:$A,0)),H2817&lt;=500,INDEX('Pliegos Tarifarios (Las Condes)'!$G:$G,MATCH($B2817,'Pliegos Tarifarios (Las Condes)'!$A:$A,0)),H2817&lt;=1000,INDEX('Pliegos Tarifarios (Las Condes)'!$H:$H,MATCH($B2817,'Pliegos Tarifarios (Las Condes)'!$A:$A,0)),H2817&lt;=5000,INDEX('Pliegos Tarifarios (Las Condes)'!$I:$I,MATCH($B2817,'Pliegos Tarifarios (Las Condes)'!$A:$A,0)),H2817&gt;5000,INDEX('Pliegos Tarifarios (Las Condes)'!$J:$J,MATCH($B2817,'Pliegos Tarifarios (Las Condes)'!$A:$A,0)))/1.19</f>
        <v>1879.5051348739501</v>
      </c>
      <c r="R2817" s="19">
        <f>INDEX('Pliegos Tarifarios (Las Condes)'!$K:$K,MATCH($B2817,'Pliegos Tarifarios (Las Condes)'!$A:$A,0))</f>
        <v>726.16</v>
      </c>
      <c r="S2817" s="21">
        <f t="shared" si="132"/>
        <v>156548.86678287396</v>
      </c>
      <c r="T2817" s="21">
        <f t="shared" si="133"/>
        <v>29744.284688746051</v>
      </c>
      <c r="U2817" s="19">
        <v>0</v>
      </c>
      <c r="V2817" s="21">
        <f t="shared" si="134"/>
        <v>186293.15147162002</v>
      </c>
    </row>
    <row r="2818" spans="1:22" x14ac:dyDescent="0.3">
      <c r="A2818" s="3" t="s">
        <v>146</v>
      </c>
      <c r="B2818" s="3">
        <v>7</v>
      </c>
      <c r="C2818" s="4" t="s">
        <v>186</v>
      </c>
      <c r="D2818" s="3" t="s">
        <v>412</v>
      </c>
      <c r="E2818" s="3" t="s">
        <v>121</v>
      </c>
      <c r="F2818" s="4" t="s">
        <v>413</v>
      </c>
      <c r="G2818" s="3" t="s">
        <v>16</v>
      </c>
      <c r="H2818" s="5">
        <v>803.31259999999997</v>
      </c>
      <c r="I2818" s="5">
        <v>2.1960000000000002</v>
      </c>
      <c r="J2818" s="5">
        <v>2.1255999999999999</v>
      </c>
      <c r="K2818" s="6">
        <v>0.96794171220400715</v>
      </c>
      <c r="L2818" s="5">
        <v>26.78</v>
      </c>
      <c r="M2818" s="19">
        <f>H2818*INDEX('Pliegos Tarifarios (Las Condes)'!$B:$B,MATCH($B2818,'Pliegos Tarifarios (Las Condes)'!$A:$A,0))</f>
        <v>105846.8781138</v>
      </c>
      <c r="N2818" s="19">
        <f>I2818*INDEX('Pliegos Tarifarios (Las Condes)'!$C:$C,MATCH($B2818,'Pliegos Tarifarios (Las Condes)'!$A:$A,0))</f>
        <v>7483.1752440000009</v>
      </c>
      <c r="O2818" s="19">
        <f>J2818*INDEX('Pliegos Tarifarios (Las Condes)'!$D:$D,MATCH($B2818,'Pliegos Tarifarios (Las Condes)'!$A:$A,0))</f>
        <v>30763.808799999999</v>
      </c>
      <c r="P2818" s="19">
        <f>H2818*INDEX('Pliegos Tarifarios (Las Condes)'!$E:$E,MATCH($B2818,'Pliegos Tarifarios (Las Condes)'!$A:$A,0))</f>
        <v>10462.343302399999</v>
      </c>
      <c r="Q2818" s="19" cm="1">
        <f t="array" ref="Q2818">H2818*_xlfn.IFS(H2818&lt;=350,INDEX('Pliegos Tarifarios (Las Condes)'!$F:$F,MATCH($B2818,'Pliegos Tarifarios (Las Condes)'!$A:$A,0)),H2818&lt;=500,INDEX('Pliegos Tarifarios (Las Condes)'!$G:$G,MATCH($B2818,'Pliegos Tarifarios (Las Condes)'!$A:$A,0)),H2818&lt;=1000,INDEX('Pliegos Tarifarios (Las Condes)'!$H:$H,MATCH($B2818,'Pliegos Tarifarios (Las Condes)'!$A:$A,0)),H2818&lt;=5000,INDEX('Pliegos Tarifarios (Las Condes)'!$I:$I,MATCH($B2818,'Pliegos Tarifarios (Las Condes)'!$A:$A,0)),H2818&gt;5000,INDEX('Pliegos Tarifarios (Las Condes)'!$J:$J,MATCH($B2818,'Pliegos Tarifarios (Las Condes)'!$A:$A,0)))/1.19</f>
        <v>1884.071820672269</v>
      </c>
      <c r="R2818" s="19">
        <f>INDEX('Pliegos Tarifarios (Las Condes)'!$K:$K,MATCH($B2818,'Pliegos Tarifarios (Las Condes)'!$A:$A,0))</f>
        <v>726.16</v>
      </c>
      <c r="S2818" s="21">
        <f t="shared" si="132"/>
        <v>157166.43728087228</v>
      </c>
      <c r="T2818" s="21">
        <f t="shared" si="133"/>
        <v>29861.623083365736</v>
      </c>
      <c r="U2818" s="19">
        <v>0</v>
      </c>
      <c r="V2818" s="21">
        <f t="shared" si="134"/>
        <v>187028.06036423802</v>
      </c>
    </row>
    <row r="2819" spans="1:22" x14ac:dyDescent="0.3">
      <c r="A2819" s="3" t="s">
        <v>146</v>
      </c>
      <c r="B2819" s="3">
        <v>7</v>
      </c>
      <c r="C2819" s="4" t="s">
        <v>186</v>
      </c>
      <c r="D2819" s="3" t="s">
        <v>414</v>
      </c>
      <c r="E2819" s="3" t="s">
        <v>121</v>
      </c>
      <c r="F2819" s="4" t="s">
        <v>415</v>
      </c>
      <c r="G2819" s="3" t="s">
        <v>16</v>
      </c>
      <c r="H2819" s="5">
        <v>803.72199999999998</v>
      </c>
      <c r="I2819" s="5">
        <v>2.1514000000000002</v>
      </c>
      <c r="J2819" s="5">
        <v>2.0972</v>
      </c>
      <c r="K2819" s="6">
        <v>0.97480710235195678</v>
      </c>
      <c r="L2819" s="5">
        <v>26.79</v>
      </c>
      <c r="M2819" s="19">
        <f>H2819*INDEX('Pliegos Tarifarios (Las Condes)'!$B:$B,MATCH($B2819,'Pliegos Tarifarios (Las Condes)'!$A:$A,0))</f>
        <v>105900.82188600001</v>
      </c>
      <c r="N2819" s="19">
        <f>I2819*INDEX('Pliegos Tarifarios (Las Condes)'!$C:$C,MATCH($B2819,'Pliegos Tarifarios (Las Condes)'!$A:$A,0))</f>
        <v>7331.1945446000009</v>
      </c>
      <c r="O2819" s="19">
        <f>J2819*INDEX('Pliegos Tarifarios (Las Condes)'!$D:$D,MATCH($B2819,'Pliegos Tarifarios (Las Condes)'!$A:$A,0))</f>
        <v>30352.775600000001</v>
      </c>
      <c r="P2819" s="19">
        <f>H2819*INDEX('Pliegos Tarifarios (Las Condes)'!$E:$E,MATCH($B2819,'Pliegos Tarifarios (Las Condes)'!$A:$A,0))</f>
        <v>10467.675327999999</v>
      </c>
      <c r="Q2819" s="19" cm="1">
        <f t="array" ref="Q2819">H2819*_xlfn.IFS(H2819&lt;=350,INDEX('Pliegos Tarifarios (Las Condes)'!$F:$F,MATCH($B2819,'Pliegos Tarifarios (Las Condes)'!$A:$A,0)),H2819&lt;=500,INDEX('Pliegos Tarifarios (Las Condes)'!$G:$G,MATCH($B2819,'Pliegos Tarifarios (Las Condes)'!$A:$A,0)),H2819&lt;=1000,INDEX('Pliegos Tarifarios (Las Condes)'!$H:$H,MATCH($B2819,'Pliegos Tarifarios (Las Condes)'!$A:$A,0)),H2819&lt;=5000,INDEX('Pliegos Tarifarios (Las Condes)'!$I:$I,MATCH($B2819,'Pliegos Tarifarios (Las Condes)'!$A:$A,0)),H2819&gt;5000,INDEX('Pliegos Tarifarios (Las Condes)'!$J:$J,MATCH($B2819,'Pliegos Tarifarios (Las Condes)'!$A:$A,0)))/1.19</f>
        <v>1885.0320184873951</v>
      </c>
      <c r="R2819" s="19">
        <f>INDEX('Pliegos Tarifarios (Las Condes)'!$K:$K,MATCH($B2819,'Pliegos Tarifarios (Las Condes)'!$A:$A,0))</f>
        <v>726.16</v>
      </c>
      <c r="S2819" s="21">
        <f t="shared" si="132"/>
        <v>156663.65937708743</v>
      </c>
      <c r="T2819" s="21">
        <f t="shared" si="133"/>
        <v>29766.095281646612</v>
      </c>
      <c r="U2819" s="19">
        <v>0</v>
      </c>
      <c r="V2819" s="21">
        <f t="shared" si="134"/>
        <v>186429.75465873405</v>
      </c>
    </row>
    <row r="2820" spans="1:22" x14ac:dyDescent="0.3">
      <c r="A2820" s="3" t="s">
        <v>146</v>
      </c>
      <c r="B2820" s="3">
        <v>7</v>
      </c>
      <c r="C2820" s="4" t="s">
        <v>186</v>
      </c>
      <c r="D2820" s="3" t="s">
        <v>416</v>
      </c>
      <c r="E2820" s="3" t="s">
        <v>121</v>
      </c>
      <c r="F2820" s="4" t="s">
        <v>417</v>
      </c>
      <c r="G2820" s="3" t="s">
        <v>16</v>
      </c>
      <c r="H2820" s="5">
        <v>802.02919999999995</v>
      </c>
      <c r="I2820" s="5">
        <v>2.1509</v>
      </c>
      <c r="J2820" s="5">
        <v>2.1181000000000001</v>
      </c>
      <c r="K2820" s="6">
        <v>0.98475056952903439</v>
      </c>
      <c r="L2820" s="5">
        <v>26.73</v>
      </c>
      <c r="M2820" s="19">
        <f>H2820*INDEX('Pliegos Tarifarios (Las Condes)'!$B:$B,MATCH($B2820,'Pliegos Tarifarios (Las Condes)'!$A:$A,0))</f>
        <v>105677.7734796</v>
      </c>
      <c r="N2820" s="19">
        <f>I2820*INDEX('Pliegos Tarifarios (Las Condes)'!$C:$C,MATCH($B2820,'Pliegos Tarifarios (Las Condes)'!$A:$A,0))</f>
        <v>7329.4907251000004</v>
      </c>
      <c r="O2820" s="19">
        <f>J2820*INDEX('Pliegos Tarifarios (Las Condes)'!$D:$D,MATCH($B2820,'Pliegos Tarifarios (Las Condes)'!$A:$A,0))</f>
        <v>30655.261300000002</v>
      </c>
      <c r="P2820" s="19">
        <f>H2820*INDEX('Pliegos Tarifarios (Las Condes)'!$E:$E,MATCH($B2820,'Pliegos Tarifarios (Las Condes)'!$A:$A,0))</f>
        <v>10445.628300799999</v>
      </c>
      <c r="Q2820" s="19" cm="1">
        <f t="array" ref="Q2820">H2820*_xlfn.IFS(H2820&lt;=350,INDEX('Pliegos Tarifarios (Las Condes)'!$F:$F,MATCH($B2820,'Pliegos Tarifarios (Las Condes)'!$A:$A,0)),H2820&lt;=500,INDEX('Pliegos Tarifarios (Las Condes)'!$G:$G,MATCH($B2820,'Pliegos Tarifarios (Las Condes)'!$A:$A,0)),H2820&lt;=1000,INDEX('Pliegos Tarifarios (Las Condes)'!$H:$H,MATCH($B2820,'Pliegos Tarifarios (Las Condes)'!$A:$A,0)),H2820&lt;=5000,INDEX('Pliegos Tarifarios (Las Condes)'!$I:$I,MATCH($B2820,'Pliegos Tarifarios (Las Condes)'!$A:$A,0)),H2820&gt;5000,INDEX('Pliegos Tarifarios (Las Condes)'!$J:$J,MATCH($B2820,'Pliegos Tarifarios (Las Condes)'!$A:$A,0)))/1.19</f>
        <v>1881.0617623529415</v>
      </c>
      <c r="R2820" s="19">
        <f>INDEX('Pliegos Tarifarios (Las Condes)'!$K:$K,MATCH($B2820,'Pliegos Tarifarios (Las Condes)'!$A:$A,0))</f>
        <v>726.16</v>
      </c>
      <c r="S2820" s="21">
        <f t="shared" si="132"/>
        <v>156715.37556785293</v>
      </c>
      <c r="T2820" s="21">
        <f t="shared" si="133"/>
        <v>29775.921357892057</v>
      </c>
      <c r="U2820" s="19">
        <v>0</v>
      </c>
      <c r="V2820" s="21">
        <f t="shared" si="134"/>
        <v>186491.29692574497</v>
      </c>
    </row>
    <row r="2821" spans="1:22" x14ac:dyDescent="0.3">
      <c r="A2821" s="3" t="s">
        <v>146</v>
      </c>
      <c r="B2821" s="3">
        <v>7</v>
      </c>
      <c r="C2821" s="4" t="s">
        <v>186</v>
      </c>
      <c r="D2821" s="3" t="s">
        <v>418</v>
      </c>
      <c r="E2821" s="3" t="s">
        <v>121</v>
      </c>
      <c r="F2821" s="4" t="s">
        <v>419</v>
      </c>
      <c r="G2821" s="3" t="s">
        <v>16</v>
      </c>
      <c r="H2821" s="5">
        <v>802.55809999999997</v>
      </c>
      <c r="I2821" s="5">
        <v>2.1516000000000002</v>
      </c>
      <c r="J2821" s="5">
        <v>2.1217999999999999</v>
      </c>
      <c r="K2821" s="6">
        <v>0.98614984197806266</v>
      </c>
      <c r="L2821" s="5">
        <v>26.75</v>
      </c>
      <c r="M2821" s="19">
        <f>H2821*INDEX('Pliegos Tarifarios (Las Condes)'!$B:$B,MATCH($B2821,'Pliegos Tarifarios (Las Condes)'!$A:$A,0))</f>
        <v>105747.4629303</v>
      </c>
      <c r="N2821" s="19">
        <f>I2821*INDEX('Pliegos Tarifarios (Las Condes)'!$C:$C,MATCH($B2821,'Pliegos Tarifarios (Las Condes)'!$A:$A,0))</f>
        <v>7331.8760724000012</v>
      </c>
      <c r="O2821" s="19">
        <f>J2821*INDEX('Pliegos Tarifarios (Las Condes)'!$D:$D,MATCH($B2821,'Pliegos Tarifarios (Las Condes)'!$A:$A,0))</f>
        <v>30708.811399999999</v>
      </c>
      <c r="P2821" s="19">
        <f>H2821*INDEX('Pliegos Tarifarios (Las Condes)'!$E:$E,MATCH($B2821,'Pliegos Tarifarios (Las Condes)'!$A:$A,0))</f>
        <v>10452.516694399999</v>
      </c>
      <c r="Q2821" s="19" cm="1">
        <f t="array" ref="Q2821">H2821*_xlfn.IFS(H2821&lt;=350,INDEX('Pliegos Tarifarios (Las Condes)'!$F:$F,MATCH($B2821,'Pliegos Tarifarios (Las Condes)'!$A:$A,0)),H2821&lt;=500,INDEX('Pliegos Tarifarios (Las Condes)'!$G:$G,MATCH($B2821,'Pliegos Tarifarios (Las Condes)'!$A:$A,0)),H2821&lt;=1000,INDEX('Pliegos Tarifarios (Las Condes)'!$H:$H,MATCH($B2821,'Pliegos Tarifarios (Las Condes)'!$A:$A,0)),H2821&lt;=5000,INDEX('Pliegos Tarifarios (Las Condes)'!$I:$I,MATCH($B2821,'Pliegos Tarifarios (Las Condes)'!$A:$A,0)),H2821&gt;5000,INDEX('Pliegos Tarifarios (Las Condes)'!$J:$J,MATCH($B2821,'Pliegos Tarifarios (Las Condes)'!$A:$A,0)))/1.19</f>
        <v>1882.3022328571431</v>
      </c>
      <c r="R2821" s="19">
        <f>INDEX('Pliegos Tarifarios (Las Condes)'!$K:$K,MATCH($B2821,'Pliegos Tarifarios (Las Condes)'!$A:$A,0))</f>
        <v>726.16</v>
      </c>
      <c r="S2821" s="21">
        <f t="shared" si="132"/>
        <v>156849.12932995716</v>
      </c>
      <c r="T2821" s="21">
        <f t="shared" si="133"/>
        <v>29801.33457269186</v>
      </c>
      <c r="U2821" s="19">
        <v>0</v>
      </c>
      <c r="V2821" s="21">
        <f t="shared" si="134"/>
        <v>186650.463902649</v>
      </c>
    </row>
    <row r="2822" spans="1:22" x14ac:dyDescent="0.3">
      <c r="A2822" s="3" t="s">
        <v>146</v>
      </c>
      <c r="B2822" s="3">
        <v>7</v>
      </c>
      <c r="C2822" s="4" t="s">
        <v>186</v>
      </c>
      <c r="D2822" s="3" t="s">
        <v>420</v>
      </c>
      <c r="E2822" s="3" t="s">
        <v>121</v>
      </c>
      <c r="F2822" s="4" t="s">
        <v>421</v>
      </c>
      <c r="G2822" s="3" t="s">
        <v>16</v>
      </c>
      <c r="H2822" s="5">
        <v>801.19290000000001</v>
      </c>
      <c r="I2822" s="5">
        <v>2.1680999999999999</v>
      </c>
      <c r="J2822" s="5">
        <v>2.1515</v>
      </c>
      <c r="K2822" s="6">
        <v>0.99234352659010194</v>
      </c>
      <c r="L2822" s="5">
        <v>26.71</v>
      </c>
      <c r="M2822" s="19">
        <f>H2822*INDEX('Pliegos Tarifarios (Las Condes)'!$B:$B,MATCH($B2822,'Pliegos Tarifarios (Las Condes)'!$A:$A,0))</f>
        <v>105567.58008270001</v>
      </c>
      <c r="N2822" s="19">
        <f>I2822*INDEX('Pliegos Tarifarios (Las Condes)'!$C:$C,MATCH($B2822,'Pliegos Tarifarios (Las Condes)'!$A:$A,0))</f>
        <v>7388.1021159000002</v>
      </c>
      <c r="O2822" s="19">
        <f>J2822*INDEX('Pliegos Tarifarios (Las Condes)'!$D:$D,MATCH($B2822,'Pliegos Tarifarios (Las Condes)'!$A:$A,0))</f>
        <v>31138.659499999998</v>
      </c>
      <c r="P2822" s="19">
        <f>H2822*INDEX('Pliegos Tarifarios (Las Condes)'!$E:$E,MATCH($B2822,'Pliegos Tarifarios (Las Condes)'!$A:$A,0))</f>
        <v>10434.7363296</v>
      </c>
      <c r="Q2822" s="19" cm="1">
        <f t="array" ref="Q2822">H2822*_xlfn.IFS(H2822&lt;=350,INDEX('Pliegos Tarifarios (Las Condes)'!$F:$F,MATCH($B2822,'Pliegos Tarifarios (Las Condes)'!$A:$A,0)),H2822&lt;=500,INDEX('Pliegos Tarifarios (Las Condes)'!$G:$G,MATCH($B2822,'Pliegos Tarifarios (Las Condes)'!$A:$A,0)),H2822&lt;=1000,INDEX('Pliegos Tarifarios (Las Condes)'!$H:$H,MATCH($B2822,'Pliegos Tarifarios (Las Condes)'!$A:$A,0)),H2822&lt;=5000,INDEX('Pliegos Tarifarios (Las Condes)'!$I:$I,MATCH($B2822,'Pliegos Tarifarios (Las Condes)'!$A:$A,0)),H2822&gt;5000,INDEX('Pliegos Tarifarios (Las Condes)'!$J:$J,MATCH($B2822,'Pliegos Tarifarios (Las Condes)'!$A:$A,0)))/1.19</f>
        <v>1879.1003226050425</v>
      </c>
      <c r="R2822" s="19">
        <f>INDEX('Pliegos Tarifarios (Las Condes)'!$K:$K,MATCH($B2822,'Pliegos Tarifarios (Las Condes)'!$A:$A,0))</f>
        <v>726.16</v>
      </c>
      <c r="S2822" s="21">
        <f t="shared" si="132"/>
        <v>157134.33835080508</v>
      </c>
      <c r="T2822" s="21">
        <f t="shared" si="133"/>
        <v>29855.524286652966</v>
      </c>
      <c r="U2822" s="19">
        <v>0</v>
      </c>
      <c r="V2822" s="21">
        <f t="shared" si="134"/>
        <v>186989.86263745805</v>
      </c>
    </row>
    <row r="2823" spans="1:22" x14ac:dyDescent="0.3">
      <c r="A2823" s="3" t="s">
        <v>146</v>
      </c>
      <c r="B2823" s="3">
        <v>7</v>
      </c>
      <c r="C2823" s="4" t="s">
        <v>186</v>
      </c>
      <c r="D2823" s="3" t="s">
        <v>422</v>
      </c>
      <c r="E2823" s="3" t="s">
        <v>121</v>
      </c>
      <c r="F2823" s="4" t="s">
        <v>423</v>
      </c>
      <c r="G2823" s="3" t="s">
        <v>16</v>
      </c>
      <c r="H2823" s="5">
        <v>802.22209999999995</v>
      </c>
      <c r="I2823" s="5">
        <v>2.1362000000000001</v>
      </c>
      <c r="J2823" s="5">
        <v>2.1362000000000001</v>
      </c>
      <c r="K2823" s="6">
        <v>1</v>
      </c>
      <c r="L2823" s="5">
        <v>26.74</v>
      </c>
      <c r="M2823" s="19">
        <f>H2823*INDEX('Pliegos Tarifarios (Las Condes)'!$B:$B,MATCH($B2823,'Pliegos Tarifarios (Las Condes)'!$A:$A,0))</f>
        <v>105703.19056229999</v>
      </c>
      <c r="N2823" s="19">
        <f>I2823*INDEX('Pliegos Tarifarios (Las Condes)'!$C:$C,MATCH($B2823,'Pliegos Tarifarios (Las Condes)'!$A:$A,0))</f>
        <v>7279.3984318000003</v>
      </c>
      <c r="O2823" s="19">
        <f>J2823*INDEX('Pliegos Tarifarios (Las Condes)'!$D:$D,MATCH($B2823,'Pliegos Tarifarios (Las Condes)'!$A:$A,0))</f>
        <v>30917.222600000001</v>
      </c>
      <c r="P2823" s="19">
        <f>H2823*INDEX('Pliegos Tarifarios (Las Condes)'!$E:$E,MATCH($B2823,'Pliegos Tarifarios (Las Condes)'!$A:$A,0))</f>
        <v>10448.140630399999</v>
      </c>
      <c r="Q2823" s="19" cm="1">
        <f t="array" ref="Q2823">H2823*_xlfn.IFS(H2823&lt;=350,INDEX('Pliegos Tarifarios (Las Condes)'!$F:$F,MATCH($B2823,'Pliegos Tarifarios (Las Condes)'!$A:$A,0)),H2823&lt;=500,INDEX('Pliegos Tarifarios (Las Condes)'!$G:$G,MATCH($B2823,'Pliegos Tarifarios (Las Condes)'!$A:$A,0)),H2823&lt;=1000,INDEX('Pliegos Tarifarios (Las Condes)'!$H:$H,MATCH($B2823,'Pliegos Tarifarios (Las Condes)'!$A:$A,0)),H2823&lt;=5000,INDEX('Pliegos Tarifarios (Las Condes)'!$I:$I,MATCH($B2823,'Pliegos Tarifarios (Las Condes)'!$A:$A,0)),H2823&gt;5000,INDEX('Pliegos Tarifarios (Las Condes)'!$J:$J,MATCH($B2823,'Pliegos Tarifarios (Las Condes)'!$A:$A,0)))/1.19</f>
        <v>1881.5141857983194</v>
      </c>
      <c r="R2823" s="19">
        <f>INDEX('Pliegos Tarifarios (Las Condes)'!$K:$K,MATCH($B2823,'Pliegos Tarifarios (Las Condes)'!$A:$A,0))</f>
        <v>726.16</v>
      </c>
      <c r="S2823" s="21">
        <f t="shared" si="132"/>
        <v>156955.62641029834</v>
      </c>
      <c r="T2823" s="21">
        <f t="shared" si="133"/>
        <v>29821.569017956685</v>
      </c>
      <c r="U2823" s="19">
        <v>0</v>
      </c>
      <c r="V2823" s="21">
        <f t="shared" si="134"/>
        <v>186777.19542825501</v>
      </c>
    </row>
    <row r="2824" spans="1:22" x14ac:dyDescent="0.3">
      <c r="A2824" s="3" t="s">
        <v>146</v>
      </c>
      <c r="B2824" s="3">
        <v>7</v>
      </c>
      <c r="C2824" s="4" t="s">
        <v>186</v>
      </c>
      <c r="D2824" s="3" t="s">
        <v>424</v>
      </c>
      <c r="E2824" s="3" t="s">
        <v>121</v>
      </c>
      <c r="F2824" s="4" t="s">
        <v>425</v>
      </c>
      <c r="G2824" s="3" t="s">
        <v>16</v>
      </c>
      <c r="H2824" s="5">
        <v>802.00080000000003</v>
      </c>
      <c r="I2824" s="5">
        <v>2.1379999999999999</v>
      </c>
      <c r="J2824" s="5">
        <v>2.1152000000000002</v>
      </c>
      <c r="K2824" s="6">
        <v>0.9893358278765203</v>
      </c>
      <c r="L2824" s="5">
        <v>26.73</v>
      </c>
      <c r="M2824" s="19">
        <f>H2824*INDEX('Pliegos Tarifarios (Las Condes)'!$B:$B,MATCH($B2824,'Pliegos Tarifarios (Las Condes)'!$A:$A,0))</f>
        <v>105674.03141040001</v>
      </c>
      <c r="N2824" s="19">
        <f>I2824*INDEX('Pliegos Tarifarios (Las Condes)'!$C:$C,MATCH($B2824,'Pliegos Tarifarios (Las Condes)'!$A:$A,0))</f>
        <v>7285.5321819999999</v>
      </c>
      <c r="O2824" s="19">
        <f>J2824*INDEX('Pliegos Tarifarios (Las Condes)'!$D:$D,MATCH($B2824,'Pliegos Tarifarios (Las Condes)'!$A:$A,0))</f>
        <v>30613.289600000004</v>
      </c>
      <c r="P2824" s="19">
        <f>H2824*INDEX('Pliegos Tarifarios (Las Condes)'!$E:$E,MATCH($B2824,'Pliegos Tarifarios (Las Condes)'!$A:$A,0))</f>
        <v>10445.258419199999</v>
      </c>
      <c r="Q2824" s="19" cm="1">
        <f t="array" ref="Q2824">H2824*_xlfn.IFS(H2824&lt;=350,INDEX('Pliegos Tarifarios (Las Condes)'!$F:$F,MATCH($B2824,'Pliegos Tarifarios (Las Condes)'!$A:$A,0)),H2824&lt;=500,INDEX('Pliegos Tarifarios (Las Condes)'!$G:$G,MATCH($B2824,'Pliegos Tarifarios (Las Condes)'!$A:$A,0)),H2824&lt;=1000,INDEX('Pliegos Tarifarios (Las Condes)'!$H:$H,MATCH($B2824,'Pliegos Tarifarios (Las Condes)'!$A:$A,0)),H2824&lt;=5000,INDEX('Pliegos Tarifarios (Las Condes)'!$I:$I,MATCH($B2824,'Pliegos Tarifarios (Las Condes)'!$A:$A,0)),H2824&gt;5000,INDEX('Pliegos Tarifarios (Las Condes)'!$J:$J,MATCH($B2824,'Pliegos Tarifarios (Las Condes)'!$A:$A,0)))/1.19</f>
        <v>1880.9951536134458</v>
      </c>
      <c r="R2824" s="19">
        <f>INDEX('Pliegos Tarifarios (Las Condes)'!$K:$K,MATCH($B2824,'Pliegos Tarifarios (Las Condes)'!$A:$A,0))</f>
        <v>726.16</v>
      </c>
      <c r="S2824" s="21">
        <f t="shared" si="132"/>
        <v>156625.26676521346</v>
      </c>
      <c r="T2824" s="21">
        <f t="shared" si="133"/>
        <v>29758.800685390557</v>
      </c>
      <c r="U2824" s="19">
        <v>0</v>
      </c>
      <c r="V2824" s="21">
        <f t="shared" si="134"/>
        <v>186384.06745060402</v>
      </c>
    </row>
    <row r="2825" spans="1:22" x14ac:dyDescent="0.3">
      <c r="A2825" s="3" t="s">
        <v>146</v>
      </c>
      <c r="B2825" s="3">
        <v>7</v>
      </c>
      <c r="C2825" s="4" t="s">
        <v>186</v>
      </c>
      <c r="D2825" s="3" t="s">
        <v>426</v>
      </c>
      <c r="E2825" s="3" t="s">
        <v>121</v>
      </c>
      <c r="F2825" s="4" t="s">
        <v>427</v>
      </c>
      <c r="G2825" s="3" t="s">
        <v>16</v>
      </c>
      <c r="H2825" s="5">
        <v>799.84500000000003</v>
      </c>
      <c r="I2825" s="5">
        <v>2.1993999999999998</v>
      </c>
      <c r="J2825" s="5">
        <v>2.0811999999999999</v>
      </c>
      <c r="K2825" s="6">
        <v>0.94625807038283172</v>
      </c>
      <c r="L2825" s="5">
        <v>26.66</v>
      </c>
      <c r="M2825" s="19">
        <f>H2825*INDEX('Pliegos Tarifarios (Las Condes)'!$B:$B,MATCH($B2825,'Pliegos Tarifarios (Las Condes)'!$A:$A,0))</f>
        <v>105389.976735</v>
      </c>
      <c r="N2825" s="19">
        <f>I2825*INDEX('Pliegos Tarifarios (Las Condes)'!$C:$C,MATCH($B2825,'Pliegos Tarifarios (Las Condes)'!$A:$A,0))</f>
        <v>7494.7612165999999</v>
      </c>
      <c r="O2825" s="19">
        <f>J2825*INDEX('Pliegos Tarifarios (Las Condes)'!$D:$D,MATCH($B2825,'Pliegos Tarifarios (Las Condes)'!$A:$A,0))</f>
        <v>30121.207599999998</v>
      </c>
      <c r="P2825" s="19">
        <f>H2825*INDEX('Pliegos Tarifarios (Las Condes)'!$E:$E,MATCH($B2825,'Pliegos Tarifarios (Las Condes)'!$A:$A,0))</f>
        <v>10417.181279999999</v>
      </c>
      <c r="Q2825" s="19" cm="1">
        <f t="array" ref="Q2825">H2825*_xlfn.IFS(H2825&lt;=350,INDEX('Pliegos Tarifarios (Las Condes)'!$F:$F,MATCH($B2825,'Pliegos Tarifarios (Las Condes)'!$A:$A,0)),H2825&lt;=500,INDEX('Pliegos Tarifarios (Las Condes)'!$G:$G,MATCH($B2825,'Pliegos Tarifarios (Las Condes)'!$A:$A,0)),H2825&lt;=1000,INDEX('Pliegos Tarifarios (Las Condes)'!$H:$H,MATCH($B2825,'Pliegos Tarifarios (Las Condes)'!$A:$A,0)),H2825&lt;=5000,INDEX('Pliegos Tarifarios (Las Condes)'!$I:$I,MATCH($B2825,'Pliegos Tarifarios (Las Condes)'!$A:$A,0)),H2825&gt;5000,INDEX('Pliegos Tarifarios (Las Condes)'!$J:$J,MATCH($B2825,'Pliegos Tarifarios (Las Condes)'!$A:$A,0)))/1.19</f>
        <v>1875.9389873949583</v>
      </c>
      <c r="R2825" s="19">
        <f>INDEX('Pliegos Tarifarios (Las Condes)'!$K:$K,MATCH($B2825,'Pliegos Tarifarios (Las Condes)'!$A:$A,0))</f>
        <v>726.16</v>
      </c>
      <c r="S2825" s="21">
        <f t="shared" ref="S2825:S2888" si="135">SUM(M2825:R2825)</f>
        <v>156025.22581899498</v>
      </c>
      <c r="T2825" s="21">
        <f t="shared" ref="T2825:T2888" si="136">S2825*0.19</f>
        <v>29644.792905609047</v>
      </c>
      <c r="U2825" s="19">
        <v>0</v>
      </c>
      <c r="V2825" s="21">
        <f t="shared" ref="V2825:V2888" si="137">SUM(S2825:T2825)</f>
        <v>185670.01872460402</v>
      </c>
    </row>
    <row r="2826" spans="1:22" x14ac:dyDescent="0.3">
      <c r="A2826" s="3" t="s">
        <v>146</v>
      </c>
      <c r="B2826" s="3">
        <v>7</v>
      </c>
      <c r="C2826" s="4" t="s">
        <v>186</v>
      </c>
      <c r="D2826" s="3" t="s">
        <v>428</v>
      </c>
      <c r="E2826" s="3" t="s">
        <v>121</v>
      </c>
      <c r="F2826" s="4" t="s">
        <v>429</v>
      </c>
      <c r="G2826" s="3" t="s">
        <v>16</v>
      </c>
      <c r="H2826" s="5">
        <v>801.9778</v>
      </c>
      <c r="I2826" s="5">
        <v>2.1493000000000002</v>
      </c>
      <c r="J2826" s="5">
        <v>2.1387999999999998</v>
      </c>
      <c r="K2826" s="6">
        <v>0.99511468850323348</v>
      </c>
      <c r="L2826" s="5">
        <v>26.73</v>
      </c>
      <c r="M2826" s="19">
        <f>H2826*INDEX('Pliegos Tarifarios (Las Condes)'!$B:$B,MATCH($B2826,'Pliegos Tarifarios (Las Condes)'!$A:$A,0))</f>
        <v>105671.00086140001</v>
      </c>
      <c r="N2826" s="19">
        <f>I2826*INDEX('Pliegos Tarifarios (Las Condes)'!$C:$C,MATCH($B2826,'Pliegos Tarifarios (Las Condes)'!$A:$A,0))</f>
        <v>7324.0385027000011</v>
      </c>
      <c r="O2826" s="19">
        <f>J2826*INDEX('Pliegos Tarifarios (Las Condes)'!$D:$D,MATCH($B2826,'Pliegos Tarifarios (Las Condes)'!$A:$A,0))</f>
        <v>30954.852399999996</v>
      </c>
      <c r="P2826" s="19">
        <f>H2826*INDEX('Pliegos Tarifarios (Las Condes)'!$E:$E,MATCH($B2826,'Pliegos Tarifarios (Las Condes)'!$A:$A,0))</f>
        <v>10444.958867199999</v>
      </c>
      <c r="Q2826" s="19" cm="1">
        <f t="array" ref="Q2826">H2826*_xlfn.IFS(H2826&lt;=350,INDEX('Pliegos Tarifarios (Las Condes)'!$F:$F,MATCH($B2826,'Pliegos Tarifarios (Las Condes)'!$A:$A,0)),H2826&lt;=500,INDEX('Pliegos Tarifarios (Las Condes)'!$G:$G,MATCH($B2826,'Pliegos Tarifarios (Las Condes)'!$A:$A,0)),H2826&lt;=1000,INDEX('Pliegos Tarifarios (Las Condes)'!$H:$H,MATCH($B2826,'Pliegos Tarifarios (Las Condes)'!$A:$A,0)),H2826&lt;=5000,INDEX('Pliegos Tarifarios (Las Condes)'!$I:$I,MATCH($B2826,'Pliegos Tarifarios (Las Condes)'!$A:$A,0)),H2826&gt;5000,INDEX('Pliegos Tarifarios (Las Condes)'!$J:$J,MATCH($B2826,'Pliegos Tarifarios (Las Condes)'!$A:$A,0)))/1.19</f>
        <v>1880.9412099159667</v>
      </c>
      <c r="R2826" s="19">
        <f>INDEX('Pliegos Tarifarios (Las Condes)'!$K:$K,MATCH($B2826,'Pliegos Tarifarios (Las Condes)'!$A:$A,0))</f>
        <v>726.16</v>
      </c>
      <c r="S2826" s="21">
        <f t="shared" si="135"/>
        <v>157001.95184121598</v>
      </c>
      <c r="T2826" s="21">
        <f t="shared" si="136"/>
        <v>29830.370849831037</v>
      </c>
      <c r="U2826" s="19">
        <v>0</v>
      </c>
      <c r="V2826" s="21">
        <f t="shared" si="137"/>
        <v>186832.32269104701</v>
      </c>
    </row>
    <row r="2827" spans="1:22" x14ac:dyDescent="0.3">
      <c r="A2827" s="3" t="s">
        <v>146</v>
      </c>
      <c r="B2827" s="3">
        <v>7</v>
      </c>
      <c r="C2827" s="4" t="s">
        <v>186</v>
      </c>
      <c r="D2827" s="3" t="s">
        <v>430</v>
      </c>
      <c r="E2827" s="3" t="s">
        <v>121</v>
      </c>
      <c r="F2827" s="4" t="s">
        <v>431</v>
      </c>
      <c r="G2827" s="3" t="s">
        <v>16</v>
      </c>
      <c r="H2827" s="5">
        <v>801.54769999999996</v>
      </c>
      <c r="I2827" s="5">
        <v>2.1463000000000001</v>
      </c>
      <c r="J2827" s="5">
        <v>2.1463000000000001</v>
      </c>
      <c r="K2827" s="6">
        <v>1</v>
      </c>
      <c r="L2827" s="5">
        <v>26.72</v>
      </c>
      <c r="M2827" s="19">
        <f>H2827*INDEX('Pliegos Tarifarios (Las Condes)'!$B:$B,MATCH($B2827,'Pliegos Tarifarios (Las Condes)'!$A:$A,0))</f>
        <v>105614.3295951</v>
      </c>
      <c r="N2827" s="19">
        <f>I2827*INDEX('Pliegos Tarifarios (Las Condes)'!$C:$C,MATCH($B2827,'Pliegos Tarifarios (Las Condes)'!$A:$A,0))</f>
        <v>7313.8155857000002</v>
      </c>
      <c r="O2827" s="19">
        <f>J2827*INDEX('Pliegos Tarifarios (Las Condes)'!$D:$D,MATCH($B2827,'Pliegos Tarifarios (Las Condes)'!$A:$A,0))</f>
        <v>31063.3999</v>
      </c>
      <c r="P2827" s="19">
        <f>H2827*INDEX('Pliegos Tarifarios (Las Condes)'!$E:$E,MATCH($B2827,'Pliegos Tarifarios (Las Condes)'!$A:$A,0))</f>
        <v>10439.3572448</v>
      </c>
      <c r="Q2827" s="19" cm="1">
        <f t="array" ref="Q2827">H2827*_xlfn.IFS(H2827&lt;=350,INDEX('Pliegos Tarifarios (Las Condes)'!$F:$F,MATCH($B2827,'Pliegos Tarifarios (Las Condes)'!$A:$A,0)),H2827&lt;=500,INDEX('Pliegos Tarifarios (Las Condes)'!$G:$G,MATCH($B2827,'Pliegos Tarifarios (Las Condes)'!$A:$A,0)),H2827&lt;=1000,INDEX('Pliegos Tarifarios (Las Condes)'!$H:$H,MATCH($B2827,'Pliegos Tarifarios (Las Condes)'!$A:$A,0)),H2827&lt;=5000,INDEX('Pliegos Tarifarios (Las Condes)'!$I:$I,MATCH($B2827,'Pliegos Tarifarios (Las Condes)'!$A:$A,0)),H2827&gt;5000,INDEX('Pliegos Tarifarios (Las Condes)'!$J:$J,MATCH($B2827,'Pliegos Tarifarios (Las Condes)'!$A:$A,0)))/1.19</f>
        <v>1879.9324627731094</v>
      </c>
      <c r="R2827" s="19">
        <f>INDEX('Pliegos Tarifarios (Las Condes)'!$K:$K,MATCH($B2827,'Pliegos Tarifarios (Las Condes)'!$A:$A,0))</f>
        <v>726.16</v>
      </c>
      <c r="S2827" s="21">
        <f t="shared" si="135"/>
        <v>157036.99478837309</v>
      </c>
      <c r="T2827" s="21">
        <f t="shared" si="136"/>
        <v>29837.029009790887</v>
      </c>
      <c r="U2827" s="19">
        <v>0</v>
      </c>
      <c r="V2827" s="21">
        <f t="shared" si="137"/>
        <v>186874.02379816398</v>
      </c>
    </row>
    <row r="2828" spans="1:22" x14ac:dyDescent="0.3">
      <c r="A2828" s="3" t="s">
        <v>146</v>
      </c>
      <c r="B2828" s="3">
        <v>7</v>
      </c>
      <c r="C2828" s="4" t="s">
        <v>186</v>
      </c>
      <c r="D2828" s="3" t="s">
        <v>432</v>
      </c>
      <c r="E2828" s="3" t="s">
        <v>121</v>
      </c>
      <c r="F2828" s="4" t="s">
        <v>433</v>
      </c>
      <c r="G2828" s="3" t="s">
        <v>16</v>
      </c>
      <c r="H2828" s="5">
        <v>801.03790000000004</v>
      </c>
      <c r="I2828" s="5">
        <v>2.1535000000000002</v>
      </c>
      <c r="J2828" s="5">
        <v>2.1133999999999999</v>
      </c>
      <c r="K2828" s="6">
        <v>0.98137915022057109</v>
      </c>
      <c r="L2828" s="5">
        <v>26.7</v>
      </c>
      <c r="M2828" s="19">
        <f>H2828*INDEX('Pliegos Tarifarios (Las Condes)'!$B:$B,MATCH($B2828,'Pliegos Tarifarios (Las Condes)'!$A:$A,0))</f>
        <v>105547.15681770002</v>
      </c>
      <c r="N2828" s="19">
        <f>I2828*INDEX('Pliegos Tarifarios (Las Condes)'!$C:$C,MATCH($B2828,'Pliegos Tarifarios (Las Condes)'!$A:$A,0))</f>
        <v>7338.3505865000006</v>
      </c>
      <c r="O2828" s="19">
        <f>J2828*INDEX('Pliegos Tarifarios (Las Condes)'!$D:$D,MATCH($B2828,'Pliegos Tarifarios (Las Condes)'!$A:$A,0))</f>
        <v>30587.2382</v>
      </c>
      <c r="P2828" s="19">
        <f>H2828*INDEX('Pliegos Tarifarios (Las Condes)'!$E:$E,MATCH($B2828,'Pliegos Tarifarios (Las Condes)'!$A:$A,0))</f>
        <v>10432.7176096</v>
      </c>
      <c r="Q2828" s="19" cm="1">
        <f t="array" ref="Q2828">H2828*_xlfn.IFS(H2828&lt;=350,INDEX('Pliegos Tarifarios (Las Condes)'!$F:$F,MATCH($B2828,'Pliegos Tarifarios (Las Condes)'!$A:$A,0)),H2828&lt;=500,INDEX('Pliegos Tarifarios (Las Condes)'!$G:$G,MATCH($B2828,'Pliegos Tarifarios (Las Condes)'!$A:$A,0)),H2828&lt;=1000,INDEX('Pliegos Tarifarios (Las Condes)'!$H:$H,MATCH($B2828,'Pliegos Tarifarios (Las Condes)'!$A:$A,0)),H2828&lt;=5000,INDEX('Pliegos Tarifarios (Las Condes)'!$I:$I,MATCH($B2828,'Pliegos Tarifarios (Las Condes)'!$A:$A,0)),H2828&gt;5000,INDEX('Pliegos Tarifarios (Las Condes)'!$J:$J,MATCH($B2828,'Pliegos Tarifarios (Las Condes)'!$A:$A,0)))/1.19</f>
        <v>1878.7367889915972</v>
      </c>
      <c r="R2828" s="19">
        <f>INDEX('Pliegos Tarifarios (Las Condes)'!$K:$K,MATCH($B2828,'Pliegos Tarifarios (Las Condes)'!$A:$A,0))</f>
        <v>726.16</v>
      </c>
      <c r="S2828" s="21">
        <f t="shared" si="135"/>
        <v>156510.36000279163</v>
      </c>
      <c r="T2828" s="21">
        <f t="shared" si="136"/>
        <v>29736.968400530408</v>
      </c>
      <c r="U2828" s="19">
        <v>0</v>
      </c>
      <c r="V2828" s="21">
        <f t="shared" si="137"/>
        <v>186247.32840332203</v>
      </c>
    </row>
    <row r="2829" spans="1:22" x14ac:dyDescent="0.3">
      <c r="A2829" s="3" t="s">
        <v>146</v>
      </c>
      <c r="B2829" s="3">
        <v>7</v>
      </c>
      <c r="C2829" s="4" t="s">
        <v>186</v>
      </c>
      <c r="D2829" s="3" t="s">
        <v>434</v>
      </c>
      <c r="E2829" s="3" t="s">
        <v>121</v>
      </c>
      <c r="F2829" s="4" t="s">
        <v>435</v>
      </c>
      <c r="G2829" s="3" t="s">
        <v>16</v>
      </c>
      <c r="H2829" s="5">
        <v>801.96720000000005</v>
      </c>
      <c r="I2829" s="5">
        <v>2.1524000000000001</v>
      </c>
      <c r="J2829" s="5">
        <v>2.1513</v>
      </c>
      <c r="K2829" s="6">
        <v>0.9994889425757294</v>
      </c>
      <c r="L2829" s="5">
        <v>26.73</v>
      </c>
      <c r="M2829" s="19">
        <f>H2829*INDEX('Pliegos Tarifarios (Las Condes)'!$B:$B,MATCH($B2829,'Pliegos Tarifarios (Las Condes)'!$A:$A,0))</f>
        <v>105669.6041736</v>
      </c>
      <c r="N2829" s="19">
        <f>I2829*INDEX('Pliegos Tarifarios (Las Condes)'!$C:$C,MATCH($B2829,'Pliegos Tarifarios (Las Condes)'!$A:$A,0))</f>
        <v>7334.6021836000009</v>
      </c>
      <c r="O2829" s="19">
        <f>J2829*INDEX('Pliegos Tarifarios (Las Condes)'!$D:$D,MATCH($B2829,'Pliegos Tarifarios (Las Condes)'!$A:$A,0))</f>
        <v>31135.764899999998</v>
      </c>
      <c r="P2829" s="19">
        <f>H2829*INDEX('Pliegos Tarifarios (Las Condes)'!$E:$E,MATCH($B2829,'Pliegos Tarifarios (Las Condes)'!$A:$A,0))</f>
        <v>10444.820812800001</v>
      </c>
      <c r="Q2829" s="19" cm="1">
        <f t="array" ref="Q2829">H2829*_xlfn.IFS(H2829&lt;=350,INDEX('Pliegos Tarifarios (Las Condes)'!$F:$F,MATCH($B2829,'Pliegos Tarifarios (Las Condes)'!$A:$A,0)),H2829&lt;=500,INDEX('Pliegos Tarifarios (Las Condes)'!$G:$G,MATCH($B2829,'Pliegos Tarifarios (Las Condes)'!$A:$A,0)),H2829&lt;=1000,INDEX('Pliegos Tarifarios (Las Condes)'!$H:$H,MATCH($B2829,'Pliegos Tarifarios (Las Condes)'!$A:$A,0)),H2829&lt;=5000,INDEX('Pliegos Tarifarios (Las Condes)'!$I:$I,MATCH($B2829,'Pliegos Tarifarios (Las Condes)'!$A:$A,0)),H2829&gt;5000,INDEX('Pliegos Tarifarios (Las Condes)'!$J:$J,MATCH($B2829,'Pliegos Tarifarios (Las Condes)'!$A:$A,0)))/1.19</f>
        <v>1880.9163489075636</v>
      </c>
      <c r="R2829" s="19">
        <f>INDEX('Pliegos Tarifarios (Las Condes)'!$K:$K,MATCH($B2829,'Pliegos Tarifarios (Las Condes)'!$A:$A,0))</f>
        <v>726.16</v>
      </c>
      <c r="S2829" s="21">
        <f t="shared" si="135"/>
        <v>157191.86841890757</v>
      </c>
      <c r="T2829" s="21">
        <f t="shared" si="136"/>
        <v>29866.454999592439</v>
      </c>
      <c r="U2829" s="19">
        <v>0</v>
      </c>
      <c r="V2829" s="21">
        <f t="shared" si="137"/>
        <v>187058.32341850002</v>
      </c>
    </row>
    <row r="2830" spans="1:22" x14ac:dyDescent="0.3">
      <c r="A2830" s="3" t="s">
        <v>146</v>
      </c>
      <c r="B2830" s="3">
        <v>7</v>
      </c>
      <c r="C2830" s="4" t="s">
        <v>186</v>
      </c>
      <c r="D2830" s="3" t="s">
        <v>436</v>
      </c>
      <c r="E2830" s="3" t="s">
        <v>121</v>
      </c>
      <c r="F2830" s="4" t="s">
        <v>437</v>
      </c>
      <c r="G2830" s="3" t="s">
        <v>16</v>
      </c>
      <c r="H2830" s="5">
        <v>802.41290000000004</v>
      </c>
      <c r="I2830" s="5">
        <v>2.2279</v>
      </c>
      <c r="J2830" s="5">
        <v>2.2279</v>
      </c>
      <c r="K2830" s="6">
        <v>1</v>
      </c>
      <c r="L2830" s="5">
        <v>26.75</v>
      </c>
      <c r="M2830" s="19">
        <f>H2830*INDEX('Pliegos Tarifarios (Las Condes)'!$B:$B,MATCH($B2830,'Pliegos Tarifarios (Las Condes)'!$A:$A,0))</f>
        <v>105728.33094270001</v>
      </c>
      <c r="N2830" s="19">
        <f>I2830*INDEX('Pliegos Tarifarios (Las Condes)'!$C:$C,MATCH($B2830,'Pliegos Tarifarios (Las Condes)'!$A:$A,0))</f>
        <v>7591.8789280999999</v>
      </c>
      <c r="O2830" s="19">
        <f>J2830*INDEX('Pliegos Tarifarios (Las Condes)'!$D:$D,MATCH($B2830,'Pliegos Tarifarios (Las Condes)'!$A:$A,0))</f>
        <v>32244.396700000001</v>
      </c>
      <c r="P2830" s="19">
        <f>H2830*INDEX('Pliegos Tarifarios (Las Condes)'!$E:$E,MATCH($B2830,'Pliegos Tarifarios (Las Condes)'!$A:$A,0))</f>
        <v>10450.6256096</v>
      </c>
      <c r="Q2830" s="19" cm="1">
        <f t="array" ref="Q2830">H2830*_xlfn.IFS(H2830&lt;=350,INDEX('Pliegos Tarifarios (Las Condes)'!$F:$F,MATCH($B2830,'Pliegos Tarifarios (Las Condes)'!$A:$A,0)),H2830&lt;=500,INDEX('Pliegos Tarifarios (Las Condes)'!$G:$G,MATCH($B2830,'Pliegos Tarifarios (Las Condes)'!$A:$A,0)),H2830&lt;=1000,INDEX('Pliegos Tarifarios (Las Condes)'!$H:$H,MATCH($B2830,'Pliegos Tarifarios (Las Condes)'!$A:$A,0)),H2830&lt;=5000,INDEX('Pliegos Tarifarios (Las Condes)'!$I:$I,MATCH($B2830,'Pliegos Tarifarios (Las Condes)'!$A:$A,0)),H2830&gt;5000,INDEX('Pliegos Tarifarios (Las Condes)'!$J:$J,MATCH($B2830,'Pliegos Tarifarios (Las Condes)'!$A:$A,0)))/1.19</f>
        <v>1881.9616839495804</v>
      </c>
      <c r="R2830" s="19">
        <f>INDEX('Pliegos Tarifarios (Las Condes)'!$K:$K,MATCH($B2830,'Pliegos Tarifarios (Las Condes)'!$A:$A,0))</f>
        <v>726.16</v>
      </c>
      <c r="S2830" s="21">
        <f t="shared" si="135"/>
        <v>158623.35386434957</v>
      </c>
      <c r="T2830" s="21">
        <f t="shared" si="136"/>
        <v>30138.437234226418</v>
      </c>
      <c r="U2830" s="19">
        <v>0</v>
      </c>
      <c r="V2830" s="21">
        <f t="shared" si="137"/>
        <v>188761.79109857598</v>
      </c>
    </row>
    <row r="2831" spans="1:22" x14ac:dyDescent="0.3">
      <c r="A2831" s="3" t="s">
        <v>146</v>
      </c>
      <c r="B2831" s="3">
        <v>7</v>
      </c>
      <c r="C2831" s="4" t="s">
        <v>186</v>
      </c>
      <c r="D2831" s="3" t="s">
        <v>438</v>
      </c>
      <c r="E2831" s="3" t="s">
        <v>121</v>
      </c>
      <c r="F2831" s="4" t="s">
        <v>439</v>
      </c>
      <c r="G2831" s="3" t="s">
        <v>16</v>
      </c>
      <c r="H2831" s="5">
        <v>799.70209999999997</v>
      </c>
      <c r="I2831" s="5">
        <v>2.1505999999999998</v>
      </c>
      <c r="J2831" s="5">
        <v>2.1360999999999999</v>
      </c>
      <c r="K2831" s="6">
        <v>0.99325769552682974</v>
      </c>
      <c r="L2831" s="5">
        <v>26.66</v>
      </c>
      <c r="M2831" s="19">
        <f>H2831*INDEX('Pliegos Tarifarios (Las Condes)'!$B:$B,MATCH($B2831,'Pliegos Tarifarios (Las Condes)'!$A:$A,0))</f>
        <v>105371.14780229999</v>
      </c>
      <c r="N2831" s="19">
        <f>I2831*INDEX('Pliegos Tarifarios (Las Condes)'!$C:$C,MATCH($B2831,'Pliegos Tarifarios (Las Condes)'!$A:$A,0))</f>
        <v>7328.4684333999994</v>
      </c>
      <c r="O2831" s="19">
        <f>J2831*INDEX('Pliegos Tarifarios (Las Condes)'!$D:$D,MATCH($B2831,'Pliegos Tarifarios (Las Condes)'!$A:$A,0))</f>
        <v>30915.775299999998</v>
      </c>
      <c r="P2831" s="19">
        <f>H2831*INDEX('Pliegos Tarifarios (Las Condes)'!$E:$E,MATCH($B2831,'Pliegos Tarifarios (Las Condes)'!$A:$A,0))</f>
        <v>10415.320150399999</v>
      </c>
      <c r="Q2831" s="19" cm="1">
        <f t="array" ref="Q2831">H2831*_xlfn.IFS(H2831&lt;=350,INDEX('Pliegos Tarifarios (Las Condes)'!$F:$F,MATCH($B2831,'Pliegos Tarifarios (Las Condes)'!$A:$A,0)),H2831&lt;=500,INDEX('Pliegos Tarifarios (Las Condes)'!$G:$G,MATCH($B2831,'Pliegos Tarifarios (Las Condes)'!$A:$A,0)),H2831&lt;=1000,INDEX('Pliegos Tarifarios (Las Condes)'!$H:$H,MATCH($B2831,'Pliegos Tarifarios (Las Condes)'!$A:$A,0)),H2831&lt;=5000,INDEX('Pliegos Tarifarios (Las Condes)'!$I:$I,MATCH($B2831,'Pliegos Tarifarios (Las Condes)'!$A:$A,0)),H2831&gt;5000,INDEX('Pliegos Tarifarios (Las Condes)'!$J:$J,MATCH($B2831,'Pliegos Tarifarios (Las Condes)'!$A:$A,0)))/1.19</f>
        <v>1875.6038328571433</v>
      </c>
      <c r="R2831" s="19">
        <f>INDEX('Pliegos Tarifarios (Las Condes)'!$K:$K,MATCH($B2831,'Pliegos Tarifarios (Las Condes)'!$A:$A,0))</f>
        <v>726.16</v>
      </c>
      <c r="S2831" s="21">
        <f t="shared" si="135"/>
        <v>156632.47551895713</v>
      </c>
      <c r="T2831" s="21">
        <f t="shared" si="136"/>
        <v>29760.170348601856</v>
      </c>
      <c r="U2831" s="19">
        <v>0</v>
      </c>
      <c r="V2831" s="21">
        <f t="shared" si="137"/>
        <v>186392.64586755898</v>
      </c>
    </row>
    <row r="2832" spans="1:22" x14ac:dyDescent="0.3">
      <c r="A2832" s="3" t="s">
        <v>146</v>
      </c>
      <c r="B2832" s="3">
        <v>7</v>
      </c>
      <c r="C2832" s="4" t="s">
        <v>186</v>
      </c>
      <c r="D2832" s="3" t="s">
        <v>440</v>
      </c>
      <c r="E2832" s="3" t="s">
        <v>121</v>
      </c>
      <c r="F2832" s="4" t="s">
        <v>441</v>
      </c>
      <c r="G2832" s="3" t="s">
        <v>16</v>
      </c>
      <c r="H2832" s="5">
        <v>802.69359999999995</v>
      </c>
      <c r="I2832" s="5">
        <v>2.1654</v>
      </c>
      <c r="J2832" s="5">
        <v>2.1240999999999999</v>
      </c>
      <c r="K2832" s="6">
        <v>0.98092731135125144</v>
      </c>
      <c r="L2832" s="5">
        <v>26.76</v>
      </c>
      <c r="M2832" s="19">
        <f>H2832*INDEX('Pliegos Tarifarios (Las Condes)'!$B:$B,MATCH($B2832,'Pliegos Tarifarios (Las Condes)'!$A:$A,0))</f>
        <v>105765.3168168</v>
      </c>
      <c r="N2832" s="19">
        <f>I2832*INDEX('Pliegos Tarifarios (Las Condes)'!$C:$C,MATCH($B2832,'Pliegos Tarifarios (Las Condes)'!$A:$A,0))</f>
        <v>7378.9014906000002</v>
      </c>
      <c r="O2832" s="19">
        <f>J2832*INDEX('Pliegos Tarifarios (Las Condes)'!$D:$D,MATCH($B2832,'Pliegos Tarifarios (Las Condes)'!$A:$A,0))</f>
        <v>30742.099299999998</v>
      </c>
      <c r="P2832" s="19">
        <f>H2832*INDEX('Pliegos Tarifarios (Las Condes)'!$E:$E,MATCH($B2832,'Pliegos Tarifarios (Las Condes)'!$A:$A,0))</f>
        <v>10454.281446399998</v>
      </c>
      <c r="Q2832" s="19" cm="1">
        <f t="array" ref="Q2832">H2832*_xlfn.IFS(H2832&lt;=350,INDEX('Pliegos Tarifarios (Las Condes)'!$F:$F,MATCH($B2832,'Pliegos Tarifarios (Las Condes)'!$A:$A,0)),H2832&lt;=500,INDEX('Pliegos Tarifarios (Las Condes)'!$G:$G,MATCH($B2832,'Pliegos Tarifarios (Las Condes)'!$A:$A,0)),H2832&lt;=1000,INDEX('Pliegos Tarifarios (Las Condes)'!$H:$H,MATCH($B2832,'Pliegos Tarifarios (Las Condes)'!$A:$A,0)),H2832&lt;=5000,INDEX('Pliegos Tarifarios (Las Condes)'!$I:$I,MATCH($B2832,'Pliegos Tarifarios (Las Condes)'!$A:$A,0)),H2832&gt;5000,INDEX('Pliegos Tarifarios (Las Condes)'!$J:$J,MATCH($B2832,'Pliegos Tarifarios (Las Condes)'!$A:$A,0)))/1.19</f>
        <v>1882.6200315966389</v>
      </c>
      <c r="R2832" s="19">
        <f>INDEX('Pliegos Tarifarios (Las Condes)'!$K:$K,MATCH($B2832,'Pliegos Tarifarios (Las Condes)'!$A:$A,0))</f>
        <v>726.16</v>
      </c>
      <c r="S2832" s="21">
        <f t="shared" si="135"/>
        <v>156949.37908539662</v>
      </c>
      <c r="T2832" s="21">
        <f t="shared" si="136"/>
        <v>29820.382026225358</v>
      </c>
      <c r="U2832" s="19">
        <v>0</v>
      </c>
      <c r="V2832" s="21">
        <f t="shared" si="137"/>
        <v>186769.76111162198</v>
      </c>
    </row>
    <row r="2833" spans="1:22" x14ac:dyDescent="0.3">
      <c r="A2833" s="3" t="s">
        <v>146</v>
      </c>
      <c r="B2833" s="3">
        <v>7</v>
      </c>
      <c r="C2833" s="4" t="s">
        <v>186</v>
      </c>
      <c r="D2833" s="3" t="s">
        <v>442</v>
      </c>
      <c r="E2833" s="3" t="s">
        <v>121</v>
      </c>
      <c r="F2833" s="4" t="s">
        <v>443</v>
      </c>
      <c r="G2833" s="3" t="s">
        <v>16</v>
      </c>
      <c r="H2833" s="5">
        <v>801.98630000000003</v>
      </c>
      <c r="I2833" s="5">
        <v>2.1819000000000002</v>
      </c>
      <c r="J2833" s="5">
        <v>2.1524999999999999</v>
      </c>
      <c r="K2833" s="6">
        <v>0.98652550529355132</v>
      </c>
      <c r="L2833" s="5">
        <v>26.73</v>
      </c>
      <c r="M2833" s="19">
        <f>H2833*INDEX('Pliegos Tarifarios (Las Condes)'!$B:$B,MATCH($B2833,'Pliegos Tarifarios (Las Condes)'!$A:$A,0))</f>
        <v>105672.12084690001</v>
      </c>
      <c r="N2833" s="19">
        <f>I2833*INDEX('Pliegos Tarifarios (Las Condes)'!$C:$C,MATCH($B2833,'Pliegos Tarifarios (Las Condes)'!$A:$A,0))</f>
        <v>7435.127534100001</v>
      </c>
      <c r="O2833" s="19">
        <f>J2833*INDEX('Pliegos Tarifarios (Las Condes)'!$D:$D,MATCH($B2833,'Pliegos Tarifarios (Las Condes)'!$A:$A,0))</f>
        <v>31153.1325</v>
      </c>
      <c r="P2833" s="19">
        <f>H2833*INDEX('Pliegos Tarifarios (Las Condes)'!$E:$E,MATCH($B2833,'Pliegos Tarifarios (Las Condes)'!$A:$A,0))</f>
        <v>10445.0695712</v>
      </c>
      <c r="Q2833" s="19" cm="1">
        <f t="array" ref="Q2833">H2833*_xlfn.IFS(H2833&lt;=350,INDEX('Pliegos Tarifarios (Las Condes)'!$F:$F,MATCH($B2833,'Pliegos Tarifarios (Las Condes)'!$A:$A,0)),H2833&lt;=500,INDEX('Pliegos Tarifarios (Las Condes)'!$G:$G,MATCH($B2833,'Pliegos Tarifarios (Las Condes)'!$A:$A,0)),H2833&lt;=1000,INDEX('Pliegos Tarifarios (Las Condes)'!$H:$H,MATCH($B2833,'Pliegos Tarifarios (Las Condes)'!$A:$A,0)),H2833&lt;=5000,INDEX('Pliegos Tarifarios (Las Condes)'!$I:$I,MATCH($B2833,'Pliegos Tarifarios (Las Condes)'!$A:$A,0)),H2833&gt;5000,INDEX('Pliegos Tarifarios (Las Condes)'!$J:$J,MATCH($B2833,'Pliegos Tarifarios (Las Condes)'!$A:$A,0)))/1.19</f>
        <v>1880.9611456302525</v>
      </c>
      <c r="R2833" s="19">
        <f>INDEX('Pliegos Tarifarios (Las Condes)'!$K:$K,MATCH($B2833,'Pliegos Tarifarios (Las Condes)'!$A:$A,0))</f>
        <v>726.16</v>
      </c>
      <c r="S2833" s="21">
        <f t="shared" si="135"/>
        <v>157312.57159783028</v>
      </c>
      <c r="T2833" s="21">
        <f t="shared" si="136"/>
        <v>29889.388603587751</v>
      </c>
      <c r="U2833" s="19">
        <v>0</v>
      </c>
      <c r="V2833" s="21">
        <f t="shared" si="137"/>
        <v>187201.96020141803</v>
      </c>
    </row>
    <row r="2834" spans="1:22" x14ac:dyDescent="0.3">
      <c r="A2834" s="3" t="s">
        <v>146</v>
      </c>
      <c r="B2834" s="3">
        <v>7</v>
      </c>
      <c r="C2834" s="4" t="s">
        <v>186</v>
      </c>
      <c r="D2834" s="3" t="s">
        <v>444</v>
      </c>
      <c r="E2834" s="3" t="s">
        <v>121</v>
      </c>
      <c r="F2834" s="4" t="s">
        <v>445</v>
      </c>
      <c r="G2834" s="3" t="s">
        <v>16</v>
      </c>
      <c r="H2834" s="5">
        <v>803.82529999999997</v>
      </c>
      <c r="I2834" s="5">
        <v>2.1871999999999998</v>
      </c>
      <c r="J2834" s="5">
        <v>2.0882999999999998</v>
      </c>
      <c r="K2834" s="6">
        <v>0.95478237015362111</v>
      </c>
      <c r="L2834" s="5">
        <v>26.79</v>
      </c>
      <c r="M2834" s="19">
        <f>H2834*INDEX('Pliegos Tarifarios (Las Condes)'!$B:$B,MATCH($B2834,'Pliegos Tarifarios (Las Condes)'!$A:$A,0))</f>
        <v>105914.43300390001</v>
      </c>
      <c r="N2834" s="19">
        <f>I2834*INDEX('Pliegos Tarifarios (Las Condes)'!$C:$C,MATCH($B2834,'Pliegos Tarifarios (Las Condes)'!$A:$A,0))</f>
        <v>7453.1880207999993</v>
      </c>
      <c r="O2834" s="19">
        <f>J2834*INDEX('Pliegos Tarifarios (Las Condes)'!$D:$D,MATCH($B2834,'Pliegos Tarifarios (Las Condes)'!$A:$A,0))</f>
        <v>30223.965899999999</v>
      </c>
      <c r="P2834" s="19">
        <f>H2834*INDEX('Pliegos Tarifarios (Las Condes)'!$E:$E,MATCH($B2834,'Pliegos Tarifarios (Las Condes)'!$A:$A,0))</f>
        <v>10469.020707199999</v>
      </c>
      <c r="Q2834" s="19" cm="1">
        <f t="array" ref="Q2834">H2834*_xlfn.IFS(H2834&lt;=350,INDEX('Pliegos Tarifarios (Las Condes)'!$F:$F,MATCH($B2834,'Pliegos Tarifarios (Las Condes)'!$A:$A,0)),H2834&lt;=500,INDEX('Pliegos Tarifarios (Las Condes)'!$G:$G,MATCH($B2834,'Pliegos Tarifarios (Las Condes)'!$A:$A,0)),H2834&lt;=1000,INDEX('Pliegos Tarifarios (Las Condes)'!$H:$H,MATCH($B2834,'Pliegos Tarifarios (Las Condes)'!$A:$A,0)),H2834&lt;=5000,INDEX('Pliegos Tarifarios (Las Condes)'!$I:$I,MATCH($B2834,'Pliegos Tarifarios (Las Condes)'!$A:$A,0)),H2834&gt;5000,INDEX('Pliegos Tarifarios (Las Condes)'!$J:$J,MATCH($B2834,'Pliegos Tarifarios (Las Condes)'!$A:$A,0)))/1.19</f>
        <v>1885.2742960504202</v>
      </c>
      <c r="R2834" s="19">
        <f>INDEX('Pliegos Tarifarios (Las Condes)'!$K:$K,MATCH($B2834,'Pliegos Tarifarios (Las Condes)'!$A:$A,0))</f>
        <v>726.16</v>
      </c>
      <c r="S2834" s="21">
        <f t="shared" si="135"/>
        <v>156672.04192795043</v>
      </c>
      <c r="T2834" s="21">
        <f t="shared" si="136"/>
        <v>29767.687966310583</v>
      </c>
      <c r="U2834" s="19">
        <v>0</v>
      </c>
      <c r="V2834" s="21">
        <f t="shared" si="137"/>
        <v>186439.72989426102</v>
      </c>
    </row>
    <row r="2835" spans="1:22" x14ac:dyDescent="0.3">
      <c r="A2835" s="3" t="s">
        <v>146</v>
      </c>
      <c r="B2835" s="3">
        <v>7</v>
      </c>
      <c r="C2835" s="4" t="s">
        <v>186</v>
      </c>
      <c r="D2835" s="3" t="s">
        <v>446</v>
      </c>
      <c r="E2835" s="3" t="s">
        <v>121</v>
      </c>
      <c r="F2835" s="4" t="s">
        <v>447</v>
      </c>
      <c r="G2835" s="3" t="s">
        <v>16</v>
      </c>
      <c r="H2835" s="5">
        <v>802.30520000000001</v>
      </c>
      <c r="I2835" s="5">
        <v>2.1760999999999999</v>
      </c>
      <c r="J2835" s="5">
        <v>2.1760999999999999</v>
      </c>
      <c r="K2835" s="6">
        <v>1</v>
      </c>
      <c r="L2835" s="5">
        <v>26.74</v>
      </c>
      <c r="M2835" s="19">
        <f>H2835*INDEX('Pliegos Tarifarios (Las Condes)'!$B:$B,MATCH($B2835,'Pliegos Tarifarios (Las Condes)'!$A:$A,0))</f>
        <v>105714.1400676</v>
      </c>
      <c r="N2835" s="19">
        <f>I2835*INDEX('Pliegos Tarifarios (Las Condes)'!$C:$C,MATCH($B2835,'Pliegos Tarifarios (Las Condes)'!$A:$A,0))</f>
        <v>7415.3632279000003</v>
      </c>
      <c r="O2835" s="19">
        <f>J2835*INDEX('Pliegos Tarifarios (Las Condes)'!$D:$D,MATCH($B2835,'Pliegos Tarifarios (Las Condes)'!$A:$A,0))</f>
        <v>31494.695299999999</v>
      </c>
      <c r="P2835" s="19">
        <f>H2835*INDEX('Pliegos Tarifarios (Las Condes)'!$E:$E,MATCH($B2835,'Pliegos Tarifarios (Las Condes)'!$A:$A,0))</f>
        <v>10449.2229248</v>
      </c>
      <c r="Q2835" s="19" cm="1">
        <f t="array" ref="Q2835">H2835*_xlfn.IFS(H2835&lt;=350,INDEX('Pliegos Tarifarios (Las Condes)'!$F:$F,MATCH($B2835,'Pliegos Tarifarios (Las Condes)'!$A:$A,0)),H2835&lt;=500,INDEX('Pliegos Tarifarios (Las Condes)'!$G:$G,MATCH($B2835,'Pliegos Tarifarios (Las Condes)'!$A:$A,0)),H2835&lt;=1000,INDEX('Pliegos Tarifarios (Las Condes)'!$H:$H,MATCH($B2835,'Pliegos Tarifarios (Las Condes)'!$A:$A,0)),H2835&lt;=5000,INDEX('Pliegos Tarifarios (Las Condes)'!$I:$I,MATCH($B2835,'Pliegos Tarifarios (Las Condes)'!$A:$A,0)),H2835&gt;5000,INDEX('Pliegos Tarifarios (Las Condes)'!$J:$J,MATCH($B2835,'Pliegos Tarifarios (Las Condes)'!$A:$A,0)))/1.19</f>
        <v>1881.7090867226896</v>
      </c>
      <c r="R2835" s="19">
        <f>INDEX('Pliegos Tarifarios (Las Condes)'!$K:$K,MATCH($B2835,'Pliegos Tarifarios (Las Condes)'!$A:$A,0))</f>
        <v>726.16</v>
      </c>
      <c r="S2835" s="21">
        <f t="shared" si="135"/>
        <v>157681.2906070227</v>
      </c>
      <c r="T2835" s="21">
        <f t="shared" si="136"/>
        <v>29959.445215334315</v>
      </c>
      <c r="U2835" s="19">
        <v>0</v>
      </c>
      <c r="V2835" s="21">
        <f t="shared" si="137"/>
        <v>187640.735822357</v>
      </c>
    </row>
    <row r="2836" spans="1:22" x14ac:dyDescent="0.3">
      <c r="A2836" s="3" t="s">
        <v>146</v>
      </c>
      <c r="B2836" s="3">
        <v>7</v>
      </c>
      <c r="C2836" s="4" t="s">
        <v>186</v>
      </c>
      <c r="D2836" s="3" t="s">
        <v>448</v>
      </c>
      <c r="E2836" s="3" t="s">
        <v>121</v>
      </c>
      <c r="F2836" s="4" t="s">
        <v>449</v>
      </c>
      <c r="G2836" s="3" t="s">
        <v>16</v>
      </c>
      <c r="H2836" s="5">
        <v>800.71659999999997</v>
      </c>
      <c r="I2836" s="5">
        <v>2.1678000000000002</v>
      </c>
      <c r="J2836" s="5">
        <v>2.1034000000000002</v>
      </c>
      <c r="K2836" s="6">
        <v>0.9702924624042808</v>
      </c>
      <c r="L2836" s="5">
        <v>26.69</v>
      </c>
      <c r="M2836" s="19">
        <f>H2836*INDEX('Pliegos Tarifarios (Las Condes)'!$B:$B,MATCH($B2836,'Pliegos Tarifarios (Las Condes)'!$A:$A,0))</f>
        <v>105504.8213658</v>
      </c>
      <c r="N2836" s="19">
        <f>I2836*INDEX('Pliegos Tarifarios (Las Condes)'!$C:$C,MATCH($B2836,'Pliegos Tarifarios (Las Condes)'!$A:$A,0))</f>
        <v>7387.079824200001</v>
      </c>
      <c r="O2836" s="19">
        <f>J2836*INDEX('Pliegos Tarifarios (Las Condes)'!$D:$D,MATCH($B2836,'Pliegos Tarifarios (Las Condes)'!$A:$A,0))</f>
        <v>30442.508200000004</v>
      </c>
      <c r="P2836" s="19">
        <f>H2836*INDEX('Pliegos Tarifarios (Las Condes)'!$E:$E,MATCH($B2836,'Pliegos Tarifarios (Las Condes)'!$A:$A,0))</f>
        <v>10428.532998399998</v>
      </c>
      <c r="Q2836" s="19" cm="1">
        <f t="array" ref="Q2836">H2836*_xlfn.IFS(H2836&lt;=350,INDEX('Pliegos Tarifarios (Las Condes)'!$F:$F,MATCH($B2836,'Pliegos Tarifarios (Las Condes)'!$A:$A,0)),H2836&lt;=500,INDEX('Pliegos Tarifarios (Las Condes)'!$G:$G,MATCH($B2836,'Pliegos Tarifarios (Las Condes)'!$A:$A,0)),H2836&lt;=1000,INDEX('Pliegos Tarifarios (Las Condes)'!$H:$H,MATCH($B2836,'Pliegos Tarifarios (Las Condes)'!$A:$A,0)),H2836&lt;=5000,INDEX('Pliegos Tarifarios (Las Condes)'!$I:$I,MATCH($B2836,'Pliegos Tarifarios (Las Condes)'!$A:$A,0)),H2836&gt;5000,INDEX('Pliegos Tarifarios (Las Condes)'!$J:$J,MATCH($B2836,'Pliegos Tarifarios (Las Condes)'!$A:$A,0)))/1.19</f>
        <v>1877.9832189915969</v>
      </c>
      <c r="R2836" s="19">
        <f>INDEX('Pliegos Tarifarios (Las Condes)'!$K:$K,MATCH($B2836,'Pliegos Tarifarios (Las Condes)'!$A:$A,0))</f>
        <v>726.16</v>
      </c>
      <c r="S2836" s="21">
        <f t="shared" si="135"/>
        <v>156367.08560739164</v>
      </c>
      <c r="T2836" s="21">
        <f t="shared" si="136"/>
        <v>29709.74626540441</v>
      </c>
      <c r="U2836" s="19">
        <v>0</v>
      </c>
      <c r="V2836" s="21">
        <f t="shared" si="137"/>
        <v>186076.83187279606</v>
      </c>
    </row>
    <row r="2837" spans="1:22" x14ac:dyDescent="0.3">
      <c r="A2837" s="3" t="s">
        <v>146</v>
      </c>
      <c r="B2837" s="3">
        <v>7</v>
      </c>
      <c r="C2837" s="4" t="s">
        <v>186</v>
      </c>
      <c r="D2837" s="3" t="s">
        <v>450</v>
      </c>
      <c r="E2837" s="3" t="s">
        <v>121</v>
      </c>
      <c r="F2837" s="4" t="s">
        <v>451</v>
      </c>
      <c r="G2837" s="3" t="s">
        <v>16</v>
      </c>
      <c r="H2837" s="5">
        <v>801.41179999999997</v>
      </c>
      <c r="I2837" s="5">
        <v>2.1480999999999999</v>
      </c>
      <c r="J2837" s="5">
        <v>2.1259999999999999</v>
      </c>
      <c r="K2837" s="6">
        <v>0.98971183836879106</v>
      </c>
      <c r="L2837" s="5">
        <v>26.71</v>
      </c>
      <c r="M2837" s="19">
        <f>H2837*INDEX('Pliegos Tarifarios (Las Condes)'!$B:$B,MATCH($B2837,'Pliegos Tarifarios (Las Condes)'!$A:$A,0))</f>
        <v>105596.42300340001</v>
      </c>
      <c r="N2837" s="19">
        <f>I2837*INDEX('Pliegos Tarifarios (Las Condes)'!$C:$C,MATCH($B2837,'Pliegos Tarifarios (Las Condes)'!$A:$A,0))</f>
        <v>7319.9493358999998</v>
      </c>
      <c r="O2837" s="19">
        <f>J2837*INDEX('Pliegos Tarifarios (Las Condes)'!$D:$D,MATCH($B2837,'Pliegos Tarifarios (Las Condes)'!$A:$A,0))</f>
        <v>30769.597999999998</v>
      </c>
      <c r="P2837" s="19">
        <f>H2837*INDEX('Pliegos Tarifarios (Las Condes)'!$E:$E,MATCH($B2837,'Pliegos Tarifarios (Las Condes)'!$A:$A,0))</f>
        <v>10437.587283199999</v>
      </c>
      <c r="Q2837" s="19" cm="1">
        <f t="array" ref="Q2837">H2837*_xlfn.IFS(H2837&lt;=350,INDEX('Pliegos Tarifarios (Las Condes)'!$F:$F,MATCH($B2837,'Pliegos Tarifarios (Las Condes)'!$A:$A,0)),H2837&lt;=500,INDEX('Pliegos Tarifarios (Las Condes)'!$G:$G,MATCH($B2837,'Pliegos Tarifarios (Las Condes)'!$A:$A,0)),H2837&lt;=1000,INDEX('Pliegos Tarifarios (Las Condes)'!$H:$H,MATCH($B2837,'Pliegos Tarifarios (Las Condes)'!$A:$A,0)),H2837&lt;=5000,INDEX('Pliegos Tarifarios (Las Condes)'!$I:$I,MATCH($B2837,'Pliegos Tarifarios (Las Condes)'!$A:$A,0)),H2837&gt;5000,INDEX('Pliegos Tarifarios (Las Condes)'!$J:$J,MATCH($B2837,'Pliegos Tarifarios (Las Condes)'!$A:$A,0)))/1.19</f>
        <v>1879.6137258823533</v>
      </c>
      <c r="R2837" s="19">
        <f>INDEX('Pliegos Tarifarios (Las Condes)'!$K:$K,MATCH($B2837,'Pliegos Tarifarios (Las Condes)'!$A:$A,0))</f>
        <v>726.16</v>
      </c>
      <c r="S2837" s="21">
        <f t="shared" si="135"/>
        <v>156729.33134838234</v>
      </c>
      <c r="T2837" s="21">
        <f t="shared" si="136"/>
        <v>29778.572956192646</v>
      </c>
      <c r="U2837" s="19">
        <v>0</v>
      </c>
      <c r="V2837" s="21">
        <f t="shared" si="137"/>
        <v>186507.904304575</v>
      </c>
    </row>
    <row r="2838" spans="1:22" x14ac:dyDescent="0.3">
      <c r="A2838" s="3" t="s">
        <v>146</v>
      </c>
      <c r="B2838" s="3">
        <v>7</v>
      </c>
      <c r="C2838" s="4" t="s">
        <v>186</v>
      </c>
      <c r="D2838" s="3" t="s">
        <v>452</v>
      </c>
      <c r="E2838" s="3" t="s">
        <v>121</v>
      </c>
      <c r="F2838" s="4" t="s">
        <v>453</v>
      </c>
      <c r="G2838" s="3" t="s">
        <v>16</v>
      </c>
      <c r="H2838" s="5">
        <v>799.58680000000004</v>
      </c>
      <c r="I2838" s="5">
        <v>2.1709000000000001</v>
      </c>
      <c r="J2838" s="5">
        <v>2.1709000000000001</v>
      </c>
      <c r="K2838" s="6">
        <v>1</v>
      </c>
      <c r="L2838" s="5">
        <v>26.65</v>
      </c>
      <c r="M2838" s="19">
        <f>H2838*INDEX('Pliegos Tarifarios (Las Condes)'!$B:$B,MATCH($B2838,'Pliegos Tarifarios (Las Condes)'!$A:$A,0))</f>
        <v>105355.95552840001</v>
      </c>
      <c r="N2838" s="19">
        <f>I2838*INDEX('Pliegos Tarifarios (Las Condes)'!$C:$C,MATCH($B2838,'Pliegos Tarifarios (Las Condes)'!$A:$A,0))</f>
        <v>7397.6435051000008</v>
      </c>
      <c r="O2838" s="19">
        <f>J2838*INDEX('Pliegos Tarifarios (Las Condes)'!$D:$D,MATCH($B2838,'Pliegos Tarifarios (Las Condes)'!$A:$A,0))</f>
        <v>31419.435700000002</v>
      </c>
      <c r="P2838" s="19">
        <f>H2838*INDEX('Pliegos Tarifarios (Las Condes)'!$E:$E,MATCH($B2838,'Pliegos Tarifarios (Las Condes)'!$A:$A,0))</f>
        <v>10413.818483200001</v>
      </c>
      <c r="Q2838" s="19" cm="1">
        <f t="array" ref="Q2838">H2838*_xlfn.IFS(H2838&lt;=350,INDEX('Pliegos Tarifarios (Las Condes)'!$F:$F,MATCH($B2838,'Pliegos Tarifarios (Las Condes)'!$A:$A,0)),H2838&lt;=500,INDEX('Pliegos Tarifarios (Las Condes)'!$G:$G,MATCH($B2838,'Pliegos Tarifarios (Las Condes)'!$A:$A,0)),H2838&lt;=1000,INDEX('Pliegos Tarifarios (Las Condes)'!$H:$H,MATCH($B2838,'Pliegos Tarifarios (Las Condes)'!$A:$A,0)),H2838&lt;=5000,INDEX('Pliegos Tarifarios (Las Condes)'!$I:$I,MATCH($B2838,'Pliegos Tarifarios (Las Condes)'!$A:$A,0)),H2838&gt;5000,INDEX('Pliegos Tarifarios (Las Condes)'!$J:$J,MATCH($B2838,'Pliegos Tarifarios (Las Condes)'!$A:$A,0)))/1.19</f>
        <v>1875.333410756303</v>
      </c>
      <c r="R2838" s="19">
        <f>INDEX('Pliegos Tarifarios (Las Condes)'!$K:$K,MATCH($B2838,'Pliegos Tarifarios (Las Condes)'!$A:$A,0))</f>
        <v>726.16</v>
      </c>
      <c r="S2838" s="21">
        <f t="shared" si="135"/>
        <v>157188.34662745634</v>
      </c>
      <c r="T2838" s="21">
        <f t="shared" si="136"/>
        <v>29865.785859216703</v>
      </c>
      <c r="U2838" s="19">
        <v>0</v>
      </c>
      <c r="V2838" s="21">
        <f t="shared" si="137"/>
        <v>187054.13248667304</v>
      </c>
    </row>
    <row r="2839" spans="1:22" x14ac:dyDescent="0.3">
      <c r="A2839" s="3" t="s">
        <v>146</v>
      </c>
      <c r="B2839" s="3">
        <v>7</v>
      </c>
      <c r="C2839" s="4" t="s">
        <v>186</v>
      </c>
      <c r="D2839" s="3" t="s">
        <v>454</v>
      </c>
      <c r="E2839" s="3" t="s">
        <v>121</v>
      </c>
      <c r="F2839" s="4" t="s">
        <v>455</v>
      </c>
      <c r="G2839" s="3" t="s">
        <v>16</v>
      </c>
      <c r="H2839" s="5">
        <v>802.23030000000006</v>
      </c>
      <c r="I2839" s="5">
        <v>2.1648999999999998</v>
      </c>
      <c r="J2839" s="5">
        <v>2.1648999999999998</v>
      </c>
      <c r="K2839" s="6">
        <v>1</v>
      </c>
      <c r="L2839" s="5">
        <v>26.74</v>
      </c>
      <c r="M2839" s="19">
        <f>H2839*INDEX('Pliegos Tarifarios (Las Condes)'!$B:$B,MATCH($B2839,'Pliegos Tarifarios (Las Condes)'!$A:$A,0))</f>
        <v>105704.27101890001</v>
      </c>
      <c r="N2839" s="19">
        <f>I2839*INDEX('Pliegos Tarifarios (Las Condes)'!$C:$C,MATCH($B2839,'Pliegos Tarifarios (Las Condes)'!$A:$A,0))</f>
        <v>7377.1976710999998</v>
      </c>
      <c r="O2839" s="19">
        <f>J2839*INDEX('Pliegos Tarifarios (Las Condes)'!$D:$D,MATCH($B2839,'Pliegos Tarifarios (Las Condes)'!$A:$A,0))</f>
        <v>31332.597699999998</v>
      </c>
      <c r="P2839" s="19">
        <f>H2839*INDEX('Pliegos Tarifarios (Las Condes)'!$E:$E,MATCH($B2839,'Pliegos Tarifarios (Las Condes)'!$A:$A,0))</f>
        <v>10448.2474272</v>
      </c>
      <c r="Q2839" s="19" cm="1">
        <f t="array" ref="Q2839">H2839*_xlfn.IFS(H2839&lt;=350,INDEX('Pliegos Tarifarios (Las Condes)'!$F:$F,MATCH($B2839,'Pliegos Tarifarios (Las Condes)'!$A:$A,0)),H2839&lt;=500,INDEX('Pliegos Tarifarios (Las Condes)'!$G:$G,MATCH($B2839,'Pliegos Tarifarios (Las Condes)'!$A:$A,0)),H2839&lt;=1000,INDEX('Pliegos Tarifarios (Las Condes)'!$H:$H,MATCH($B2839,'Pliegos Tarifarios (Las Condes)'!$A:$A,0)),H2839&lt;=5000,INDEX('Pliegos Tarifarios (Las Condes)'!$I:$I,MATCH($B2839,'Pliegos Tarifarios (Las Condes)'!$A:$A,0)),H2839&gt;5000,INDEX('Pliegos Tarifarios (Las Condes)'!$J:$J,MATCH($B2839,'Pliegos Tarifarios (Las Condes)'!$A:$A,0)))/1.19</f>
        <v>1881.53341789916</v>
      </c>
      <c r="R2839" s="19">
        <f>INDEX('Pliegos Tarifarios (Las Condes)'!$K:$K,MATCH($B2839,'Pliegos Tarifarios (Las Condes)'!$A:$A,0))</f>
        <v>726.16</v>
      </c>
      <c r="S2839" s="21">
        <f t="shared" si="135"/>
        <v>157470.00723509915</v>
      </c>
      <c r="T2839" s="21">
        <f t="shared" si="136"/>
        <v>29919.301374668841</v>
      </c>
      <c r="U2839" s="19">
        <v>0</v>
      </c>
      <c r="V2839" s="21">
        <f t="shared" si="137"/>
        <v>187389.30860976799</v>
      </c>
    </row>
    <row r="2840" spans="1:22" x14ac:dyDescent="0.3">
      <c r="A2840" s="3" t="s">
        <v>146</v>
      </c>
      <c r="B2840" s="3">
        <v>7</v>
      </c>
      <c r="C2840" s="4" t="s">
        <v>186</v>
      </c>
      <c r="D2840" s="3" t="s">
        <v>456</v>
      </c>
      <c r="E2840" s="3" t="s">
        <v>121</v>
      </c>
      <c r="F2840" s="4" t="s">
        <v>457</v>
      </c>
      <c r="G2840" s="3" t="s">
        <v>16</v>
      </c>
      <c r="H2840" s="5">
        <v>800.94619999999998</v>
      </c>
      <c r="I2840" s="5">
        <v>2.1697000000000002</v>
      </c>
      <c r="J2840" s="5">
        <v>2.1124000000000001</v>
      </c>
      <c r="K2840" s="6">
        <v>0.97359081900723599</v>
      </c>
      <c r="L2840" s="5">
        <v>26.7</v>
      </c>
      <c r="M2840" s="19">
        <f>H2840*INDEX('Pliegos Tarifarios (Las Condes)'!$B:$B,MATCH($B2840,'Pliegos Tarifarios (Las Condes)'!$A:$A,0))</f>
        <v>105535.0741506</v>
      </c>
      <c r="N2840" s="19">
        <f>I2840*INDEX('Pliegos Tarifarios (Las Condes)'!$C:$C,MATCH($B2840,'Pliegos Tarifarios (Las Condes)'!$A:$A,0))</f>
        <v>7393.5543383000013</v>
      </c>
      <c r="O2840" s="19">
        <f>J2840*INDEX('Pliegos Tarifarios (Las Condes)'!$D:$D,MATCH($B2840,'Pliegos Tarifarios (Las Condes)'!$A:$A,0))</f>
        <v>30572.765200000002</v>
      </c>
      <c r="P2840" s="19">
        <f>H2840*INDEX('Pliegos Tarifarios (Las Condes)'!$E:$E,MATCH($B2840,'Pliegos Tarifarios (Las Condes)'!$A:$A,0))</f>
        <v>10431.523308799999</v>
      </c>
      <c r="Q2840" s="19" cm="1">
        <f t="array" ref="Q2840">H2840*_xlfn.IFS(H2840&lt;=350,INDEX('Pliegos Tarifarios (Las Condes)'!$F:$F,MATCH($B2840,'Pliegos Tarifarios (Las Condes)'!$A:$A,0)),H2840&lt;=500,INDEX('Pliegos Tarifarios (Las Condes)'!$G:$G,MATCH($B2840,'Pliegos Tarifarios (Las Condes)'!$A:$A,0)),H2840&lt;=1000,INDEX('Pliegos Tarifarios (Las Condes)'!$H:$H,MATCH($B2840,'Pliegos Tarifarios (Las Condes)'!$A:$A,0)),H2840&lt;=5000,INDEX('Pliegos Tarifarios (Las Condes)'!$I:$I,MATCH($B2840,'Pliegos Tarifarios (Las Condes)'!$A:$A,0)),H2840&gt;5000,INDEX('Pliegos Tarifarios (Las Condes)'!$J:$J,MATCH($B2840,'Pliegos Tarifarios (Las Condes)'!$A:$A,0)))/1.19</f>
        <v>1878.5217178151265</v>
      </c>
      <c r="R2840" s="19">
        <f>INDEX('Pliegos Tarifarios (Las Condes)'!$K:$K,MATCH($B2840,'Pliegos Tarifarios (Las Condes)'!$A:$A,0))</f>
        <v>726.16</v>
      </c>
      <c r="S2840" s="21">
        <f t="shared" si="135"/>
        <v>156537.59871551517</v>
      </c>
      <c r="T2840" s="21">
        <f t="shared" si="136"/>
        <v>29742.143755947884</v>
      </c>
      <c r="U2840" s="19">
        <v>0</v>
      </c>
      <c r="V2840" s="21">
        <f t="shared" si="137"/>
        <v>186279.74247146305</v>
      </c>
    </row>
    <row r="2841" spans="1:22" x14ac:dyDescent="0.3">
      <c r="A2841" s="3" t="s">
        <v>146</v>
      </c>
      <c r="B2841" s="3">
        <v>7</v>
      </c>
      <c r="C2841" s="4" t="s">
        <v>186</v>
      </c>
      <c r="D2841" s="3" t="s">
        <v>458</v>
      </c>
      <c r="E2841" s="3" t="s">
        <v>121</v>
      </c>
      <c r="F2841" s="4" t="s">
        <v>459</v>
      </c>
      <c r="G2841" s="3" t="s">
        <v>16</v>
      </c>
      <c r="H2841" s="5">
        <v>803.01900000000001</v>
      </c>
      <c r="I2841" s="5">
        <v>2.1257000000000001</v>
      </c>
      <c r="J2841" s="5">
        <v>2.1221000000000001</v>
      </c>
      <c r="K2841" s="6">
        <v>0.9983064402314531</v>
      </c>
      <c r="L2841" s="5">
        <v>26.77</v>
      </c>
      <c r="M2841" s="19">
        <f>H2841*INDEX('Pliegos Tarifarios (Las Condes)'!$B:$B,MATCH($B2841,'Pliegos Tarifarios (Las Condes)'!$A:$A,0))</f>
        <v>105808.19249700001</v>
      </c>
      <c r="N2841" s="19">
        <f>I2841*INDEX('Pliegos Tarifarios (Las Condes)'!$C:$C,MATCH($B2841,'Pliegos Tarifarios (Las Condes)'!$A:$A,0))</f>
        <v>7243.6182223000005</v>
      </c>
      <c r="O2841" s="19">
        <f>J2841*INDEX('Pliegos Tarifarios (Las Condes)'!$D:$D,MATCH($B2841,'Pliegos Tarifarios (Las Condes)'!$A:$A,0))</f>
        <v>30713.153300000002</v>
      </c>
      <c r="P2841" s="19">
        <f>H2841*INDEX('Pliegos Tarifarios (Las Condes)'!$E:$E,MATCH($B2841,'Pliegos Tarifarios (Las Condes)'!$A:$A,0))</f>
        <v>10458.519456</v>
      </c>
      <c r="Q2841" s="19" cm="1">
        <f t="array" ref="Q2841">H2841*_xlfn.IFS(H2841&lt;=350,INDEX('Pliegos Tarifarios (Las Condes)'!$F:$F,MATCH($B2841,'Pliegos Tarifarios (Las Condes)'!$A:$A,0)),H2841&lt;=500,INDEX('Pliegos Tarifarios (Las Condes)'!$G:$G,MATCH($B2841,'Pliegos Tarifarios (Las Condes)'!$A:$A,0)),H2841&lt;=1000,INDEX('Pliegos Tarifarios (Las Condes)'!$H:$H,MATCH($B2841,'Pliegos Tarifarios (Las Condes)'!$A:$A,0)),H2841&lt;=5000,INDEX('Pliegos Tarifarios (Las Condes)'!$I:$I,MATCH($B2841,'Pliegos Tarifarios (Las Condes)'!$A:$A,0)),H2841&gt;5000,INDEX('Pliegos Tarifarios (Las Condes)'!$J:$J,MATCH($B2841,'Pliegos Tarifarios (Las Condes)'!$A:$A,0)))/1.19</f>
        <v>1883.3832176470592</v>
      </c>
      <c r="R2841" s="19">
        <f>INDEX('Pliegos Tarifarios (Las Condes)'!$K:$K,MATCH($B2841,'Pliegos Tarifarios (Las Condes)'!$A:$A,0))</f>
        <v>726.16</v>
      </c>
      <c r="S2841" s="21">
        <f t="shared" si="135"/>
        <v>156833.02669294708</v>
      </c>
      <c r="T2841" s="21">
        <f t="shared" si="136"/>
        <v>29798.275071659948</v>
      </c>
      <c r="U2841" s="19">
        <v>0</v>
      </c>
      <c r="V2841" s="21">
        <f t="shared" si="137"/>
        <v>186631.30176460702</v>
      </c>
    </row>
    <row r="2842" spans="1:22" x14ac:dyDescent="0.3">
      <c r="A2842" s="3" t="s">
        <v>146</v>
      </c>
      <c r="B2842" s="3">
        <v>7</v>
      </c>
      <c r="C2842" s="4" t="s">
        <v>186</v>
      </c>
      <c r="D2842" s="3" t="s">
        <v>460</v>
      </c>
      <c r="E2842" s="3" t="s">
        <v>121</v>
      </c>
      <c r="F2842" s="4" t="s">
        <v>461</v>
      </c>
      <c r="G2842" s="3" t="s">
        <v>16</v>
      </c>
      <c r="H2842" s="5">
        <v>802.74120000000005</v>
      </c>
      <c r="I2842" s="5">
        <v>2.2334999999999998</v>
      </c>
      <c r="J2842" s="5">
        <v>2.2334999999999998</v>
      </c>
      <c r="K2842" s="6">
        <v>1</v>
      </c>
      <c r="L2842" s="5">
        <v>26.76</v>
      </c>
      <c r="M2842" s="19">
        <f>H2842*INDEX('Pliegos Tarifarios (Las Condes)'!$B:$B,MATCH($B2842,'Pliegos Tarifarios (Las Condes)'!$A:$A,0))</f>
        <v>105771.58873560002</v>
      </c>
      <c r="N2842" s="19">
        <f>I2842*INDEX('Pliegos Tarifarios (Las Condes)'!$C:$C,MATCH($B2842,'Pliegos Tarifarios (Las Condes)'!$A:$A,0))</f>
        <v>7610.9617064999993</v>
      </c>
      <c r="O2842" s="19">
        <f>J2842*INDEX('Pliegos Tarifarios (Las Condes)'!$D:$D,MATCH($B2842,'Pliegos Tarifarios (Las Condes)'!$A:$A,0))</f>
        <v>32325.445499999998</v>
      </c>
      <c r="P2842" s="19">
        <f>H2842*INDEX('Pliegos Tarifarios (Las Condes)'!$E:$E,MATCH($B2842,'Pliegos Tarifarios (Las Condes)'!$A:$A,0))</f>
        <v>10454.901388799999</v>
      </c>
      <c r="Q2842" s="19" cm="1">
        <f t="array" ref="Q2842">H2842*_xlfn.IFS(H2842&lt;=350,INDEX('Pliegos Tarifarios (Las Condes)'!$F:$F,MATCH($B2842,'Pliegos Tarifarios (Las Condes)'!$A:$A,0)),H2842&lt;=500,INDEX('Pliegos Tarifarios (Las Condes)'!$G:$G,MATCH($B2842,'Pliegos Tarifarios (Las Condes)'!$A:$A,0)),H2842&lt;=1000,INDEX('Pliegos Tarifarios (Las Condes)'!$H:$H,MATCH($B2842,'Pliegos Tarifarios (Las Condes)'!$A:$A,0)),H2842&lt;=5000,INDEX('Pliegos Tarifarios (Las Condes)'!$I:$I,MATCH($B2842,'Pliegos Tarifarios (Las Condes)'!$A:$A,0)),H2842&gt;5000,INDEX('Pliegos Tarifarios (Las Condes)'!$J:$J,MATCH($B2842,'Pliegos Tarifarios (Las Condes)'!$A:$A,0)))/1.19</f>
        <v>1882.731671596639</v>
      </c>
      <c r="R2842" s="19">
        <f>INDEX('Pliegos Tarifarios (Las Condes)'!$K:$K,MATCH($B2842,'Pliegos Tarifarios (Las Condes)'!$A:$A,0))</f>
        <v>726.16</v>
      </c>
      <c r="S2842" s="21">
        <f t="shared" si="135"/>
        <v>158771.78900249666</v>
      </c>
      <c r="T2842" s="21">
        <f t="shared" si="136"/>
        <v>30166.639910474365</v>
      </c>
      <c r="U2842" s="19">
        <v>0</v>
      </c>
      <c r="V2842" s="21">
        <f t="shared" si="137"/>
        <v>188938.42891297102</v>
      </c>
    </row>
    <row r="2843" spans="1:22" x14ac:dyDescent="0.3">
      <c r="A2843" s="3" t="s">
        <v>146</v>
      </c>
      <c r="B2843" s="3">
        <v>7</v>
      </c>
      <c r="C2843" s="4" t="s">
        <v>186</v>
      </c>
      <c r="D2843" s="3" t="s">
        <v>462</v>
      </c>
      <c r="E2843" s="3" t="s">
        <v>121</v>
      </c>
      <c r="F2843" s="4" t="s">
        <v>463</v>
      </c>
      <c r="G2843" s="3" t="s">
        <v>16</v>
      </c>
      <c r="H2843" s="5">
        <v>802.7251</v>
      </c>
      <c r="I2843" s="5">
        <v>2.1886999999999999</v>
      </c>
      <c r="J2843" s="5">
        <v>2.1326000000000001</v>
      </c>
      <c r="K2843" s="6">
        <v>0.97436834650705906</v>
      </c>
      <c r="L2843" s="5">
        <v>26.76</v>
      </c>
      <c r="M2843" s="19">
        <f>H2843*INDEX('Pliegos Tarifarios (Las Condes)'!$B:$B,MATCH($B2843,'Pliegos Tarifarios (Las Condes)'!$A:$A,0))</f>
        <v>105769.4673513</v>
      </c>
      <c r="N2843" s="19">
        <f>I2843*INDEX('Pliegos Tarifarios (Las Condes)'!$C:$C,MATCH($B2843,'Pliegos Tarifarios (Las Condes)'!$A:$A,0))</f>
        <v>7458.2994792999998</v>
      </c>
      <c r="O2843" s="19">
        <f>J2843*INDEX('Pliegos Tarifarios (Las Condes)'!$D:$D,MATCH($B2843,'Pliegos Tarifarios (Las Condes)'!$A:$A,0))</f>
        <v>30865.1198</v>
      </c>
      <c r="P2843" s="19">
        <f>H2843*INDEX('Pliegos Tarifarios (Las Condes)'!$E:$E,MATCH($B2843,'Pliegos Tarifarios (Las Condes)'!$A:$A,0))</f>
        <v>10454.691702399999</v>
      </c>
      <c r="Q2843" s="19" cm="1">
        <f t="array" ref="Q2843">H2843*_xlfn.IFS(H2843&lt;=350,INDEX('Pliegos Tarifarios (Las Condes)'!$F:$F,MATCH($B2843,'Pliegos Tarifarios (Las Condes)'!$A:$A,0)),H2843&lt;=500,INDEX('Pliegos Tarifarios (Las Condes)'!$G:$G,MATCH($B2843,'Pliegos Tarifarios (Las Condes)'!$A:$A,0)),H2843&lt;=1000,INDEX('Pliegos Tarifarios (Las Condes)'!$H:$H,MATCH($B2843,'Pliegos Tarifarios (Las Condes)'!$A:$A,0)),H2843&lt;=5000,INDEX('Pliegos Tarifarios (Las Condes)'!$I:$I,MATCH($B2843,'Pliegos Tarifarios (Las Condes)'!$A:$A,0)),H2843&gt;5000,INDEX('Pliegos Tarifarios (Las Condes)'!$J:$J,MATCH($B2843,'Pliegos Tarifarios (Las Condes)'!$A:$A,0)))/1.19</f>
        <v>1882.6939110084036</v>
      </c>
      <c r="R2843" s="19">
        <f>INDEX('Pliegos Tarifarios (Las Condes)'!$K:$K,MATCH($B2843,'Pliegos Tarifarios (Las Condes)'!$A:$A,0))</f>
        <v>726.16</v>
      </c>
      <c r="S2843" s="21">
        <f t="shared" si="135"/>
        <v>157156.43224400841</v>
      </c>
      <c r="T2843" s="21">
        <f t="shared" si="136"/>
        <v>29859.722126361597</v>
      </c>
      <c r="U2843" s="19">
        <v>0</v>
      </c>
      <c r="V2843" s="21">
        <f t="shared" si="137"/>
        <v>187016.15437037</v>
      </c>
    </row>
    <row r="2844" spans="1:22" x14ac:dyDescent="0.3">
      <c r="A2844" s="3" t="s">
        <v>146</v>
      </c>
      <c r="B2844" s="3">
        <v>7</v>
      </c>
      <c r="C2844" s="4" t="s">
        <v>186</v>
      </c>
      <c r="D2844" s="3" t="s">
        <v>464</v>
      </c>
      <c r="E2844" s="3" t="s">
        <v>121</v>
      </c>
      <c r="F2844" s="4" t="s">
        <v>465</v>
      </c>
      <c r="G2844" s="3" t="s">
        <v>16</v>
      </c>
      <c r="H2844" s="5">
        <v>802.59479999999996</v>
      </c>
      <c r="I2844" s="5">
        <v>2.1564000000000001</v>
      </c>
      <c r="J2844" s="5">
        <v>2.1295000000000002</v>
      </c>
      <c r="K2844" s="6">
        <v>0.98752550547208318</v>
      </c>
      <c r="L2844" s="5">
        <v>26.75</v>
      </c>
      <c r="M2844" s="19">
        <f>H2844*INDEX('Pliegos Tarifarios (Las Condes)'!$B:$B,MATCH($B2844,'Pliegos Tarifarios (Las Condes)'!$A:$A,0))</f>
        <v>105752.29863239999</v>
      </c>
      <c r="N2844" s="19">
        <f>I2844*INDEX('Pliegos Tarifarios (Las Condes)'!$C:$C,MATCH($B2844,'Pliegos Tarifarios (Las Condes)'!$A:$A,0))</f>
        <v>7348.232739600001</v>
      </c>
      <c r="O2844" s="19">
        <f>J2844*INDEX('Pliegos Tarifarios (Las Condes)'!$D:$D,MATCH($B2844,'Pliegos Tarifarios (Las Condes)'!$A:$A,0))</f>
        <v>30820.253500000003</v>
      </c>
      <c r="P2844" s="19">
        <f>H2844*INDEX('Pliegos Tarifarios (Las Condes)'!$E:$E,MATCH($B2844,'Pliegos Tarifarios (Las Condes)'!$A:$A,0))</f>
        <v>10452.9946752</v>
      </c>
      <c r="Q2844" s="19" cm="1">
        <f t="array" ref="Q2844">H2844*_xlfn.IFS(H2844&lt;=350,INDEX('Pliegos Tarifarios (Las Condes)'!$F:$F,MATCH($B2844,'Pliegos Tarifarios (Las Condes)'!$A:$A,0)),H2844&lt;=500,INDEX('Pliegos Tarifarios (Las Condes)'!$G:$G,MATCH($B2844,'Pliegos Tarifarios (Las Condes)'!$A:$A,0)),H2844&lt;=1000,INDEX('Pliegos Tarifarios (Las Condes)'!$H:$H,MATCH($B2844,'Pliegos Tarifarios (Las Condes)'!$A:$A,0)),H2844&lt;=5000,INDEX('Pliegos Tarifarios (Las Condes)'!$I:$I,MATCH($B2844,'Pliegos Tarifarios (Las Condes)'!$A:$A,0)),H2844&gt;5000,INDEX('Pliegos Tarifarios (Las Condes)'!$J:$J,MATCH($B2844,'Pliegos Tarifarios (Las Condes)'!$A:$A,0)))/1.19</f>
        <v>1882.3883082352943</v>
      </c>
      <c r="R2844" s="19">
        <f>INDEX('Pliegos Tarifarios (Las Condes)'!$K:$K,MATCH($B2844,'Pliegos Tarifarios (Las Condes)'!$A:$A,0))</f>
        <v>726.16</v>
      </c>
      <c r="S2844" s="21">
        <f t="shared" si="135"/>
        <v>156982.32785543529</v>
      </c>
      <c r="T2844" s="21">
        <f t="shared" si="136"/>
        <v>29826.642292532706</v>
      </c>
      <c r="U2844" s="19">
        <v>0</v>
      </c>
      <c r="V2844" s="21">
        <f t="shared" si="137"/>
        <v>186808.97014796798</v>
      </c>
    </row>
    <row r="2845" spans="1:22" x14ac:dyDescent="0.3">
      <c r="A2845" s="3" t="s">
        <v>146</v>
      </c>
      <c r="B2845" s="3">
        <v>7</v>
      </c>
      <c r="C2845" s="4" t="s">
        <v>186</v>
      </c>
      <c r="D2845" s="3" t="s">
        <v>466</v>
      </c>
      <c r="E2845" s="3" t="s">
        <v>121</v>
      </c>
      <c r="F2845" s="4" t="s">
        <v>467</v>
      </c>
      <c r="G2845" s="3" t="s">
        <v>16</v>
      </c>
      <c r="H2845" s="5">
        <v>802.4271</v>
      </c>
      <c r="I2845" s="5">
        <v>2.1766000000000001</v>
      </c>
      <c r="J2845" s="5">
        <v>2.1093000000000002</v>
      </c>
      <c r="K2845" s="6">
        <v>0.96908021685197099</v>
      </c>
      <c r="L2845" s="5">
        <v>26.75</v>
      </c>
      <c r="M2845" s="19">
        <f>H2845*INDEX('Pliegos Tarifarios (Las Condes)'!$B:$B,MATCH($B2845,'Pliegos Tarifarios (Las Condes)'!$A:$A,0))</f>
        <v>105730.20197730001</v>
      </c>
      <c r="N2845" s="19">
        <f>I2845*INDEX('Pliegos Tarifarios (Las Condes)'!$C:$C,MATCH($B2845,'Pliegos Tarifarios (Las Condes)'!$A:$A,0))</f>
        <v>7417.0670474000008</v>
      </c>
      <c r="O2845" s="19">
        <f>J2845*INDEX('Pliegos Tarifarios (Las Condes)'!$D:$D,MATCH($B2845,'Pliegos Tarifarios (Las Condes)'!$A:$A,0))</f>
        <v>30527.898900000004</v>
      </c>
      <c r="P2845" s="19">
        <f>H2845*INDEX('Pliegos Tarifarios (Las Condes)'!$E:$E,MATCH($B2845,'Pliegos Tarifarios (Las Condes)'!$A:$A,0))</f>
        <v>10450.8105504</v>
      </c>
      <c r="Q2845" s="19" cm="1">
        <f t="array" ref="Q2845">H2845*_xlfn.IFS(H2845&lt;=350,INDEX('Pliegos Tarifarios (Las Condes)'!$F:$F,MATCH($B2845,'Pliegos Tarifarios (Las Condes)'!$A:$A,0)),H2845&lt;=500,INDEX('Pliegos Tarifarios (Las Condes)'!$G:$G,MATCH($B2845,'Pliegos Tarifarios (Las Condes)'!$A:$A,0)),H2845&lt;=1000,INDEX('Pliegos Tarifarios (Las Condes)'!$H:$H,MATCH($B2845,'Pliegos Tarifarios (Las Condes)'!$A:$A,0)),H2845&lt;=5000,INDEX('Pliegos Tarifarios (Las Condes)'!$I:$I,MATCH($B2845,'Pliegos Tarifarios (Las Condes)'!$A:$A,0)),H2845&gt;5000,INDEX('Pliegos Tarifarios (Las Condes)'!$J:$J,MATCH($B2845,'Pliegos Tarifarios (Las Condes)'!$A:$A,0)))/1.19</f>
        <v>1881.9949883193281</v>
      </c>
      <c r="R2845" s="19">
        <f>INDEX('Pliegos Tarifarios (Las Condes)'!$K:$K,MATCH($B2845,'Pliegos Tarifarios (Las Condes)'!$A:$A,0))</f>
        <v>726.16</v>
      </c>
      <c r="S2845" s="21">
        <f t="shared" si="135"/>
        <v>156734.13346341933</v>
      </c>
      <c r="T2845" s="21">
        <f t="shared" si="136"/>
        <v>29779.485358049675</v>
      </c>
      <c r="U2845" s="19">
        <v>0</v>
      </c>
      <c r="V2845" s="21">
        <f t="shared" si="137"/>
        <v>186513.61882146902</v>
      </c>
    </row>
    <row r="2846" spans="1:22" x14ac:dyDescent="0.3">
      <c r="A2846" s="3" t="s">
        <v>146</v>
      </c>
      <c r="B2846" s="3">
        <v>7</v>
      </c>
      <c r="C2846" s="4" t="s">
        <v>186</v>
      </c>
      <c r="D2846" s="3" t="s">
        <v>468</v>
      </c>
      <c r="E2846" s="3" t="s">
        <v>121</v>
      </c>
      <c r="F2846" s="4" t="s">
        <v>469</v>
      </c>
      <c r="G2846" s="3" t="s">
        <v>16</v>
      </c>
      <c r="H2846" s="5">
        <v>802.90219999999999</v>
      </c>
      <c r="I2846" s="5">
        <v>2.1556000000000002</v>
      </c>
      <c r="J2846" s="5">
        <v>2.1556000000000002</v>
      </c>
      <c r="K2846" s="6">
        <v>1</v>
      </c>
      <c r="L2846" s="5">
        <v>26.76</v>
      </c>
      <c r="M2846" s="19">
        <f>H2846*INDEX('Pliegos Tarifarios (Las Condes)'!$B:$B,MATCH($B2846,'Pliegos Tarifarios (Las Condes)'!$A:$A,0))</f>
        <v>105792.80257860001</v>
      </c>
      <c r="N2846" s="19">
        <f>I2846*INDEX('Pliegos Tarifarios (Las Condes)'!$C:$C,MATCH($B2846,'Pliegos Tarifarios (Las Condes)'!$A:$A,0))</f>
        <v>7345.5066284000013</v>
      </c>
      <c r="O2846" s="19">
        <f>J2846*INDEX('Pliegos Tarifarios (Las Condes)'!$D:$D,MATCH($B2846,'Pliegos Tarifarios (Las Condes)'!$A:$A,0))</f>
        <v>31197.998800000001</v>
      </c>
      <c r="P2846" s="19">
        <f>H2846*INDEX('Pliegos Tarifarios (Las Condes)'!$E:$E,MATCH($B2846,'Pliegos Tarifarios (Las Condes)'!$A:$A,0))</f>
        <v>10456.9982528</v>
      </c>
      <c r="Q2846" s="19" cm="1">
        <f t="array" ref="Q2846">H2846*_xlfn.IFS(H2846&lt;=350,INDEX('Pliegos Tarifarios (Las Condes)'!$F:$F,MATCH($B2846,'Pliegos Tarifarios (Las Condes)'!$A:$A,0)),H2846&lt;=500,INDEX('Pliegos Tarifarios (Las Condes)'!$G:$G,MATCH($B2846,'Pliegos Tarifarios (Las Condes)'!$A:$A,0)),H2846&lt;=1000,INDEX('Pliegos Tarifarios (Las Condes)'!$H:$H,MATCH($B2846,'Pliegos Tarifarios (Las Condes)'!$A:$A,0)),H2846&lt;=5000,INDEX('Pliegos Tarifarios (Las Condes)'!$I:$I,MATCH($B2846,'Pliegos Tarifarios (Las Condes)'!$A:$A,0)),H2846&gt;5000,INDEX('Pliegos Tarifarios (Las Condes)'!$J:$J,MATCH($B2846,'Pliegos Tarifarios (Las Condes)'!$A:$A,0)))/1.19</f>
        <v>1883.1092774789918</v>
      </c>
      <c r="R2846" s="19">
        <f>INDEX('Pliegos Tarifarios (Las Condes)'!$K:$K,MATCH($B2846,'Pliegos Tarifarios (Las Condes)'!$A:$A,0))</f>
        <v>726.16</v>
      </c>
      <c r="S2846" s="21">
        <f t="shared" si="135"/>
        <v>157402.57553727902</v>
      </c>
      <c r="T2846" s="21">
        <f t="shared" si="136"/>
        <v>29906.489352083012</v>
      </c>
      <c r="U2846" s="19">
        <v>0</v>
      </c>
      <c r="V2846" s="21">
        <f t="shared" si="137"/>
        <v>187309.06488936202</v>
      </c>
    </row>
    <row r="2847" spans="1:22" x14ac:dyDescent="0.3">
      <c r="A2847" s="3" t="s">
        <v>146</v>
      </c>
      <c r="B2847" s="3">
        <v>7</v>
      </c>
      <c r="C2847" s="4" t="s">
        <v>186</v>
      </c>
      <c r="D2847" s="3" t="s">
        <v>470</v>
      </c>
      <c r="E2847" s="3" t="s">
        <v>121</v>
      </c>
      <c r="F2847" s="4" t="s">
        <v>471</v>
      </c>
      <c r="G2847" s="3" t="s">
        <v>16</v>
      </c>
      <c r="H2847" s="5">
        <v>801.25519999999995</v>
      </c>
      <c r="I2847" s="5">
        <v>2.1613000000000002</v>
      </c>
      <c r="J2847" s="5">
        <v>2.1475</v>
      </c>
      <c r="K2847" s="6">
        <v>0.99361495396289257</v>
      </c>
      <c r="L2847" s="5">
        <v>26.71</v>
      </c>
      <c r="M2847" s="19">
        <f>H2847*INDEX('Pliegos Tarifarios (Las Condes)'!$B:$B,MATCH($B2847,'Pliegos Tarifarios (Las Condes)'!$A:$A,0))</f>
        <v>105575.7889176</v>
      </c>
      <c r="N2847" s="19">
        <f>I2847*INDEX('Pliegos Tarifarios (Las Condes)'!$C:$C,MATCH($B2847,'Pliegos Tarifarios (Las Condes)'!$A:$A,0))</f>
        <v>7364.9301707000013</v>
      </c>
      <c r="O2847" s="19">
        <f>J2847*INDEX('Pliegos Tarifarios (Las Condes)'!$D:$D,MATCH($B2847,'Pliegos Tarifarios (Las Condes)'!$A:$A,0))</f>
        <v>31080.767499999998</v>
      </c>
      <c r="P2847" s="19">
        <f>H2847*INDEX('Pliegos Tarifarios (Las Condes)'!$E:$E,MATCH($B2847,'Pliegos Tarifarios (Las Condes)'!$A:$A,0))</f>
        <v>10435.547724799999</v>
      </c>
      <c r="Q2847" s="19" cm="1">
        <f t="array" ref="Q2847">H2847*_xlfn.IFS(H2847&lt;=350,INDEX('Pliegos Tarifarios (Las Condes)'!$F:$F,MATCH($B2847,'Pliegos Tarifarios (Las Condes)'!$A:$A,0)),H2847&lt;=500,INDEX('Pliegos Tarifarios (Las Condes)'!$G:$G,MATCH($B2847,'Pliegos Tarifarios (Las Condes)'!$A:$A,0)),H2847&lt;=1000,INDEX('Pliegos Tarifarios (Las Condes)'!$H:$H,MATCH($B2847,'Pliegos Tarifarios (Las Condes)'!$A:$A,0)),H2847&lt;=5000,INDEX('Pliegos Tarifarios (Las Condes)'!$I:$I,MATCH($B2847,'Pliegos Tarifarios (Las Condes)'!$A:$A,0)),H2847&gt;5000,INDEX('Pliegos Tarifarios (Las Condes)'!$J:$J,MATCH($B2847,'Pliegos Tarifarios (Las Condes)'!$A:$A,0)))/1.19</f>
        <v>1879.2464396638657</v>
      </c>
      <c r="R2847" s="19">
        <f>INDEX('Pliegos Tarifarios (Las Condes)'!$K:$K,MATCH($B2847,'Pliegos Tarifarios (Las Condes)'!$A:$A,0))</f>
        <v>726.16</v>
      </c>
      <c r="S2847" s="21">
        <f t="shared" si="135"/>
        <v>157062.44075276388</v>
      </c>
      <c r="T2847" s="21">
        <f t="shared" si="136"/>
        <v>29841.863743025137</v>
      </c>
      <c r="U2847" s="19">
        <v>0</v>
      </c>
      <c r="V2847" s="21">
        <f t="shared" si="137"/>
        <v>186904.30449578902</v>
      </c>
    </row>
    <row r="2848" spans="1:22" x14ac:dyDescent="0.3">
      <c r="A2848" s="3" t="s">
        <v>146</v>
      </c>
      <c r="B2848" s="3">
        <v>7</v>
      </c>
      <c r="C2848" s="4" t="s">
        <v>186</v>
      </c>
      <c r="D2848" s="3" t="s">
        <v>472</v>
      </c>
      <c r="E2848" s="3" t="s">
        <v>121</v>
      </c>
      <c r="F2848" s="4" t="s">
        <v>473</v>
      </c>
      <c r="G2848" s="3" t="s">
        <v>16</v>
      </c>
      <c r="H2848" s="5">
        <v>802.07010000000002</v>
      </c>
      <c r="I2848" s="5">
        <v>2.1438999999999999</v>
      </c>
      <c r="J2848" s="5">
        <v>2.1204000000000001</v>
      </c>
      <c r="K2848" s="6">
        <v>0.98903866784831385</v>
      </c>
      <c r="L2848" s="5">
        <v>26.74</v>
      </c>
      <c r="M2848" s="19">
        <f>H2848*INDEX('Pliegos Tarifarios (Las Condes)'!$B:$B,MATCH($B2848,'Pliegos Tarifarios (Las Condes)'!$A:$A,0))</f>
        <v>105683.16258630001</v>
      </c>
      <c r="N2848" s="19">
        <f>I2848*INDEX('Pliegos Tarifarios (Las Condes)'!$C:$C,MATCH($B2848,'Pliegos Tarifarios (Las Condes)'!$A:$A,0))</f>
        <v>7305.6372521000003</v>
      </c>
      <c r="O2848" s="19">
        <f>J2848*INDEX('Pliegos Tarifarios (Las Condes)'!$D:$D,MATCH($B2848,'Pliegos Tarifarios (Las Condes)'!$A:$A,0))</f>
        <v>30688.549200000001</v>
      </c>
      <c r="P2848" s="19">
        <f>H2848*INDEX('Pliegos Tarifarios (Las Condes)'!$E:$E,MATCH($B2848,'Pliegos Tarifarios (Las Condes)'!$A:$A,0))</f>
        <v>10446.160982399999</v>
      </c>
      <c r="Q2848" s="19" cm="1">
        <f t="array" ref="Q2848">H2848*_xlfn.IFS(H2848&lt;=350,INDEX('Pliegos Tarifarios (Las Condes)'!$F:$F,MATCH($B2848,'Pliegos Tarifarios (Las Condes)'!$A:$A,0)),H2848&lt;=500,INDEX('Pliegos Tarifarios (Las Condes)'!$G:$G,MATCH($B2848,'Pliegos Tarifarios (Las Condes)'!$A:$A,0)),H2848&lt;=1000,INDEX('Pliegos Tarifarios (Las Condes)'!$H:$H,MATCH($B2848,'Pliegos Tarifarios (Las Condes)'!$A:$A,0)),H2848&lt;=5000,INDEX('Pliegos Tarifarios (Las Condes)'!$I:$I,MATCH($B2848,'Pliegos Tarifarios (Las Condes)'!$A:$A,0)),H2848&gt;5000,INDEX('Pliegos Tarifarios (Las Condes)'!$J:$J,MATCH($B2848,'Pliegos Tarifarios (Las Condes)'!$A:$A,0)))/1.19</f>
        <v>1881.1576883193279</v>
      </c>
      <c r="R2848" s="19">
        <f>INDEX('Pliegos Tarifarios (Las Condes)'!$K:$K,MATCH($B2848,'Pliegos Tarifarios (Las Condes)'!$A:$A,0))</f>
        <v>726.16</v>
      </c>
      <c r="S2848" s="21">
        <f t="shared" si="135"/>
        <v>156730.82770911936</v>
      </c>
      <c r="T2848" s="21">
        <f t="shared" si="136"/>
        <v>29778.85726473268</v>
      </c>
      <c r="U2848" s="19">
        <v>0</v>
      </c>
      <c r="V2848" s="21">
        <f t="shared" si="137"/>
        <v>186509.68497385204</v>
      </c>
    </row>
    <row r="2849" spans="1:22" x14ac:dyDescent="0.3">
      <c r="A2849" s="3" t="s">
        <v>146</v>
      </c>
      <c r="B2849" s="3">
        <v>7</v>
      </c>
      <c r="C2849" s="4" t="s">
        <v>186</v>
      </c>
      <c r="D2849" s="3" t="s">
        <v>474</v>
      </c>
      <c r="E2849" s="3" t="s">
        <v>121</v>
      </c>
      <c r="F2849" s="4" t="s">
        <v>475</v>
      </c>
      <c r="G2849" s="3" t="s">
        <v>16</v>
      </c>
      <c r="H2849" s="5">
        <v>800.98159999999996</v>
      </c>
      <c r="I2849" s="5">
        <v>2.1322000000000001</v>
      </c>
      <c r="J2849" s="5">
        <v>2.1322000000000001</v>
      </c>
      <c r="K2849" s="6">
        <v>1</v>
      </c>
      <c r="L2849" s="5">
        <v>26.7</v>
      </c>
      <c r="M2849" s="19">
        <f>H2849*INDEX('Pliegos Tarifarios (Las Condes)'!$B:$B,MATCH($B2849,'Pliegos Tarifarios (Las Condes)'!$A:$A,0))</f>
        <v>105539.7385608</v>
      </c>
      <c r="N2849" s="19">
        <f>I2849*INDEX('Pliegos Tarifarios (Las Condes)'!$C:$C,MATCH($B2849,'Pliegos Tarifarios (Las Condes)'!$A:$A,0))</f>
        <v>7265.7678758000002</v>
      </c>
      <c r="O2849" s="19">
        <f>J2849*INDEX('Pliegos Tarifarios (Las Condes)'!$D:$D,MATCH($B2849,'Pliegos Tarifarios (Las Condes)'!$A:$A,0))</f>
        <v>30859.330600000001</v>
      </c>
      <c r="P2849" s="19">
        <f>H2849*INDEX('Pliegos Tarifarios (Las Condes)'!$E:$E,MATCH($B2849,'Pliegos Tarifarios (Las Condes)'!$A:$A,0))</f>
        <v>10431.984358399999</v>
      </c>
      <c r="Q2849" s="19" cm="1">
        <f t="array" ref="Q2849">H2849*_xlfn.IFS(H2849&lt;=350,INDEX('Pliegos Tarifarios (Las Condes)'!$F:$F,MATCH($B2849,'Pliegos Tarifarios (Las Condes)'!$A:$A,0)),H2849&lt;=500,INDEX('Pliegos Tarifarios (Las Condes)'!$G:$G,MATCH($B2849,'Pliegos Tarifarios (Las Condes)'!$A:$A,0)),H2849&lt;=1000,INDEX('Pliegos Tarifarios (Las Condes)'!$H:$H,MATCH($B2849,'Pliegos Tarifarios (Las Condes)'!$A:$A,0)),H2849&lt;=5000,INDEX('Pliegos Tarifarios (Las Condes)'!$I:$I,MATCH($B2849,'Pliegos Tarifarios (Las Condes)'!$A:$A,0)),H2849&gt;5000,INDEX('Pliegos Tarifarios (Las Condes)'!$J:$J,MATCH($B2849,'Pliegos Tarifarios (Las Condes)'!$A:$A,0)))/1.19</f>
        <v>1878.6047442016811</v>
      </c>
      <c r="R2849" s="19">
        <f>INDEX('Pliegos Tarifarios (Las Condes)'!$K:$K,MATCH($B2849,'Pliegos Tarifarios (Las Condes)'!$A:$A,0))</f>
        <v>726.16</v>
      </c>
      <c r="S2849" s="21">
        <f t="shared" si="135"/>
        <v>156701.58613920165</v>
      </c>
      <c r="T2849" s="21">
        <f t="shared" si="136"/>
        <v>29773.301366448315</v>
      </c>
      <c r="U2849" s="19">
        <v>0</v>
      </c>
      <c r="V2849" s="21">
        <f t="shared" si="137"/>
        <v>186474.88750564997</v>
      </c>
    </row>
    <row r="2850" spans="1:22" x14ac:dyDescent="0.3">
      <c r="A2850" s="3" t="s">
        <v>146</v>
      </c>
      <c r="B2850" s="3">
        <v>7</v>
      </c>
      <c r="C2850" s="4" t="s">
        <v>186</v>
      </c>
      <c r="D2850" s="3" t="s">
        <v>476</v>
      </c>
      <c r="E2850" s="3" t="s">
        <v>121</v>
      </c>
      <c r="F2850" s="4" t="s">
        <v>477</v>
      </c>
      <c r="G2850" s="3" t="s">
        <v>16</v>
      </c>
      <c r="H2850" s="5">
        <v>801.26750000000004</v>
      </c>
      <c r="I2850" s="5">
        <v>2.1549</v>
      </c>
      <c r="J2850" s="5">
        <v>2.1549</v>
      </c>
      <c r="K2850" s="6">
        <v>1</v>
      </c>
      <c r="L2850" s="5">
        <v>26.71</v>
      </c>
      <c r="M2850" s="19">
        <f>H2850*INDEX('Pliegos Tarifarios (Las Condes)'!$B:$B,MATCH($B2850,'Pliegos Tarifarios (Las Condes)'!$A:$A,0))</f>
        <v>105577.4096025</v>
      </c>
      <c r="N2850" s="19">
        <f>I2850*INDEX('Pliegos Tarifarios (Las Condes)'!$C:$C,MATCH($B2850,'Pliegos Tarifarios (Las Condes)'!$A:$A,0))</f>
        <v>7343.1212811000005</v>
      </c>
      <c r="O2850" s="19">
        <f>J2850*INDEX('Pliegos Tarifarios (Las Condes)'!$D:$D,MATCH($B2850,'Pliegos Tarifarios (Las Condes)'!$A:$A,0))</f>
        <v>31187.867699999999</v>
      </c>
      <c r="P2850" s="19">
        <f>H2850*INDEX('Pliegos Tarifarios (Las Condes)'!$E:$E,MATCH($B2850,'Pliegos Tarifarios (Las Condes)'!$A:$A,0))</f>
        <v>10435.707920000001</v>
      </c>
      <c r="Q2850" s="19" cm="1">
        <f t="array" ref="Q2850">H2850*_xlfn.IFS(H2850&lt;=350,INDEX('Pliegos Tarifarios (Las Condes)'!$F:$F,MATCH($B2850,'Pliegos Tarifarios (Las Condes)'!$A:$A,0)),H2850&lt;=500,INDEX('Pliegos Tarifarios (Las Condes)'!$G:$G,MATCH($B2850,'Pliegos Tarifarios (Las Condes)'!$A:$A,0)),H2850&lt;=1000,INDEX('Pliegos Tarifarios (Las Condes)'!$H:$H,MATCH($B2850,'Pliegos Tarifarios (Las Condes)'!$A:$A,0)),H2850&lt;=5000,INDEX('Pliegos Tarifarios (Las Condes)'!$I:$I,MATCH($B2850,'Pliegos Tarifarios (Las Condes)'!$A:$A,0)),H2850&gt;5000,INDEX('Pliegos Tarifarios (Las Condes)'!$J:$J,MATCH($B2850,'Pliegos Tarifarios (Las Condes)'!$A:$A,0)))/1.19</f>
        <v>1879.2752878151266</v>
      </c>
      <c r="R2850" s="19">
        <f>INDEX('Pliegos Tarifarios (Las Condes)'!$K:$K,MATCH($B2850,'Pliegos Tarifarios (Las Condes)'!$A:$A,0))</f>
        <v>726.16</v>
      </c>
      <c r="S2850" s="21">
        <f t="shared" si="135"/>
        <v>157149.54179141516</v>
      </c>
      <c r="T2850" s="21">
        <f t="shared" si="136"/>
        <v>29858.412940368882</v>
      </c>
      <c r="U2850" s="19">
        <v>0</v>
      </c>
      <c r="V2850" s="21">
        <f t="shared" si="137"/>
        <v>187007.95473178403</v>
      </c>
    </row>
    <row r="2851" spans="1:22" x14ac:dyDescent="0.3">
      <c r="A2851" s="3" t="s">
        <v>146</v>
      </c>
      <c r="B2851" s="3">
        <v>7</v>
      </c>
      <c r="C2851" s="4" t="s">
        <v>186</v>
      </c>
      <c r="D2851" s="3" t="s">
        <v>478</v>
      </c>
      <c r="E2851" s="3" t="s">
        <v>121</v>
      </c>
      <c r="F2851" s="4" t="s">
        <v>479</v>
      </c>
      <c r="G2851" s="3" t="s">
        <v>16</v>
      </c>
      <c r="H2851" s="5">
        <v>798.9289</v>
      </c>
      <c r="I2851" s="5">
        <v>2.1818</v>
      </c>
      <c r="J2851" s="5">
        <v>2.1059999999999999</v>
      </c>
      <c r="K2851" s="6">
        <v>0.96525804381703173</v>
      </c>
      <c r="L2851" s="5">
        <v>26.63</v>
      </c>
      <c r="M2851" s="19">
        <f>H2851*INDEX('Pliegos Tarifarios (Las Condes)'!$B:$B,MATCH($B2851,'Pliegos Tarifarios (Las Condes)'!$A:$A,0))</f>
        <v>105269.2686507</v>
      </c>
      <c r="N2851" s="19">
        <f>I2851*INDEX('Pliegos Tarifarios (Las Condes)'!$C:$C,MATCH($B2851,'Pliegos Tarifarios (Las Condes)'!$A:$A,0))</f>
        <v>7434.7867702000003</v>
      </c>
      <c r="O2851" s="19">
        <f>J2851*INDEX('Pliegos Tarifarios (Las Condes)'!$D:$D,MATCH($B2851,'Pliegos Tarifarios (Las Condes)'!$A:$A,0))</f>
        <v>30480.137999999999</v>
      </c>
      <c r="P2851" s="19">
        <f>H2851*INDEX('Pliegos Tarifarios (Las Condes)'!$E:$E,MATCH($B2851,'Pliegos Tarifarios (Las Condes)'!$A:$A,0))</f>
        <v>10405.249993599999</v>
      </c>
      <c r="Q2851" s="19" cm="1">
        <f t="array" ref="Q2851">H2851*_xlfn.IFS(H2851&lt;=350,INDEX('Pliegos Tarifarios (Las Condes)'!$F:$F,MATCH($B2851,'Pliegos Tarifarios (Las Condes)'!$A:$A,0)),H2851&lt;=500,INDEX('Pliegos Tarifarios (Las Condes)'!$G:$G,MATCH($B2851,'Pliegos Tarifarios (Las Condes)'!$A:$A,0)),H2851&lt;=1000,INDEX('Pliegos Tarifarios (Las Condes)'!$H:$H,MATCH($B2851,'Pliegos Tarifarios (Las Condes)'!$A:$A,0)),H2851&lt;=5000,INDEX('Pliegos Tarifarios (Las Condes)'!$I:$I,MATCH($B2851,'Pliegos Tarifarios (Las Condes)'!$A:$A,0)),H2851&gt;5000,INDEX('Pliegos Tarifarios (Las Condes)'!$J:$J,MATCH($B2851,'Pliegos Tarifarios (Las Condes)'!$A:$A,0)))/1.19</f>
        <v>1873.7903864705888</v>
      </c>
      <c r="R2851" s="19">
        <f>INDEX('Pliegos Tarifarios (Las Condes)'!$K:$K,MATCH($B2851,'Pliegos Tarifarios (Las Condes)'!$A:$A,0))</f>
        <v>726.16</v>
      </c>
      <c r="S2851" s="21">
        <f t="shared" si="135"/>
        <v>156189.3938009706</v>
      </c>
      <c r="T2851" s="21">
        <f t="shared" si="136"/>
        <v>29675.984822184415</v>
      </c>
      <c r="U2851" s="19">
        <v>0</v>
      </c>
      <c r="V2851" s="21">
        <f t="shared" si="137"/>
        <v>185865.378623155</v>
      </c>
    </row>
    <row r="2852" spans="1:22" x14ac:dyDescent="0.3">
      <c r="A2852" s="3" t="s">
        <v>146</v>
      </c>
      <c r="B2852" s="3">
        <v>7</v>
      </c>
      <c r="C2852" s="4" t="s">
        <v>186</v>
      </c>
      <c r="D2852" s="3" t="s">
        <v>480</v>
      </c>
      <c r="E2852" s="3" t="s">
        <v>121</v>
      </c>
      <c r="F2852" s="4" t="s">
        <v>481</v>
      </c>
      <c r="G2852" s="3" t="s">
        <v>16</v>
      </c>
      <c r="H2852" s="5">
        <v>801.21199999999999</v>
      </c>
      <c r="I2852" s="5">
        <v>2.1667999999999998</v>
      </c>
      <c r="J2852" s="5">
        <v>2.1457000000000002</v>
      </c>
      <c r="K2852" s="6">
        <v>0.99026213771460236</v>
      </c>
      <c r="L2852" s="5">
        <v>26.71</v>
      </c>
      <c r="M2852" s="19">
        <f>H2852*INDEX('Pliegos Tarifarios (Las Condes)'!$B:$B,MATCH($B2852,'Pliegos Tarifarios (Las Condes)'!$A:$A,0))</f>
        <v>105570.096756</v>
      </c>
      <c r="N2852" s="19">
        <f>I2852*INDEX('Pliegos Tarifarios (Las Condes)'!$C:$C,MATCH($B2852,'Pliegos Tarifarios (Las Condes)'!$A:$A,0))</f>
        <v>7383.6721852000001</v>
      </c>
      <c r="O2852" s="19">
        <f>J2852*INDEX('Pliegos Tarifarios (Las Condes)'!$D:$D,MATCH($B2852,'Pliegos Tarifarios (Las Condes)'!$A:$A,0))</f>
        <v>31054.716100000001</v>
      </c>
      <c r="P2852" s="19">
        <f>H2852*INDEX('Pliegos Tarifarios (Las Condes)'!$E:$E,MATCH($B2852,'Pliegos Tarifarios (Las Condes)'!$A:$A,0))</f>
        <v>10434.985087999999</v>
      </c>
      <c r="Q2852" s="19" cm="1">
        <f t="array" ref="Q2852">H2852*_xlfn.IFS(H2852&lt;=350,INDEX('Pliegos Tarifarios (Las Condes)'!$F:$F,MATCH($B2852,'Pliegos Tarifarios (Las Condes)'!$A:$A,0)),H2852&lt;=500,INDEX('Pliegos Tarifarios (Las Condes)'!$G:$G,MATCH($B2852,'Pliegos Tarifarios (Las Condes)'!$A:$A,0)),H2852&lt;=1000,INDEX('Pliegos Tarifarios (Las Condes)'!$H:$H,MATCH($B2852,'Pliegos Tarifarios (Las Condes)'!$A:$A,0)),H2852&lt;=5000,INDEX('Pliegos Tarifarios (Las Condes)'!$I:$I,MATCH($B2852,'Pliegos Tarifarios (Las Condes)'!$A:$A,0)),H2852&gt;5000,INDEX('Pliegos Tarifarios (Las Condes)'!$J:$J,MATCH($B2852,'Pliegos Tarifarios (Las Condes)'!$A:$A,0)))/1.19</f>
        <v>1879.1451193277314</v>
      </c>
      <c r="R2852" s="19">
        <f>INDEX('Pliegos Tarifarios (Las Condes)'!$K:$K,MATCH($B2852,'Pliegos Tarifarios (Las Condes)'!$A:$A,0))</f>
        <v>726.16</v>
      </c>
      <c r="S2852" s="21">
        <f t="shared" si="135"/>
        <v>157048.77524852773</v>
      </c>
      <c r="T2852" s="21">
        <f t="shared" si="136"/>
        <v>29839.267297220271</v>
      </c>
      <c r="U2852" s="19">
        <v>0</v>
      </c>
      <c r="V2852" s="21">
        <f t="shared" si="137"/>
        <v>186888.042545748</v>
      </c>
    </row>
    <row r="2853" spans="1:22" x14ac:dyDescent="0.3">
      <c r="A2853" s="3" t="s">
        <v>146</v>
      </c>
      <c r="B2853" s="3">
        <v>7</v>
      </c>
      <c r="C2853" s="4" t="s">
        <v>186</v>
      </c>
      <c r="D2853" s="3" t="s">
        <v>482</v>
      </c>
      <c r="E2853" s="3" t="s">
        <v>121</v>
      </c>
      <c r="F2853" s="4" t="s">
        <v>483</v>
      </c>
      <c r="G2853" s="3" t="s">
        <v>16</v>
      </c>
      <c r="H2853" s="5">
        <v>800.43719999999996</v>
      </c>
      <c r="I2853" s="5">
        <v>2.1806000000000001</v>
      </c>
      <c r="J2853" s="5">
        <v>2.1806000000000001</v>
      </c>
      <c r="K2853" s="6">
        <v>1</v>
      </c>
      <c r="L2853" s="5">
        <v>26.68</v>
      </c>
      <c r="M2853" s="19">
        <f>H2853*INDEX('Pliegos Tarifarios (Las Condes)'!$B:$B,MATCH($B2853,'Pliegos Tarifarios (Las Condes)'!$A:$A,0))</f>
        <v>105468.00678359999</v>
      </c>
      <c r="N2853" s="19">
        <f>I2853*INDEX('Pliegos Tarifarios (Las Condes)'!$C:$C,MATCH($B2853,'Pliegos Tarifarios (Las Condes)'!$A:$A,0))</f>
        <v>7430.6976034000008</v>
      </c>
      <c r="O2853" s="19">
        <f>J2853*INDEX('Pliegos Tarifarios (Las Condes)'!$D:$D,MATCH($B2853,'Pliegos Tarifarios (Las Condes)'!$A:$A,0))</f>
        <v>31559.823800000002</v>
      </c>
      <c r="P2853" s="19">
        <f>H2853*INDEX('Pliegos Tarifarios (Las Condes)'!$E:$E,MATCH($B2853,'Pliegos Tarifarios (Las Condes)'!$A:$A,0))</f>
        <v>10424.894092799999</v>
      </c>
      <c r="Q2853" s="19" cm="1">
        <f t="array" ref="Q2853">H2853*_xlfn.IFS(H2853&lt;=350,INDEX('Pliegos Tarifarios (Las Condes)'!$F:$F,MATCH($B2853,'Pliegos Tarifarios (Las Condes)'!$A:$A,0)),H2853&lt;=500,INDEX('Pliegos Tarifarios (Las Condes)'!$G:$G,MATCH($B2853,'Pliegos Tarifarios (Las Condes)'!$A:$A,0)),H2853&lt;=1000,INDEX('Pliegos Tarifarios (Las Condes)'!$H:$H,MATCH($B2853,'Pliegos Tarifarios (Las Condes)'!$A:$A,0)),H2853&lt;=5000,INDEX('Pliegos Tarifarios (Las Condes)'!$I:$I,MATCH($B2853,'Pliegos Tarifarios (Las Condes)'!$A:$A,0)),H2853&gt;5000,INDEX('Pliegos Tarifarios (Las Condes)'!$J:$J,MATCH($B2853,'Pliegos Tarifarios (Las Condes)'!$A:$A,0)))/1.19</f>
        <v>1877.3279203361349</v>
      </c>
      <c r="R2853" s="19">
        <f>INDEX('Pliegos Tarifarios (Las Condes)'!$K:$K,MATCH($B2853,'Pliegos Tarifarios (Las Condes)'!$A:$A,0))</f>
        <v>726.16</v>
      </c>
      <c r="S2853" s="21">
        <f t="shared" si="135"/>
        <v>157486.91020013613</v>
      </c>
      <c r="T2853" s="21">
        <f t="shared" si="136"/>
        <v>29922.512938025866</v>
      </c>
      <c r="U2853" s="19">
        <v>0</v>
      </c>
      <c r="V2853" s="21">
        <f t="shared" si="137"/>
        <v>187409.423138162</v>
      </c>
    </row>
    <row r="2854" spans="1:22" x14ac:dyDescent="0.3">
      <c r="A2854" s="3" t="s">
        <v>146</v>
      </c>
      <c r="B2854" s="3">
        <v>7</v>
      </c>
      <c r="C2854" s="4" t="s">
        <v>186</v>
      </c>
      <c r="D2854" s="3" t="s">
        <v>484</v>
      </c>
      <c r="E2854" s="3" t="s">
        <v>121</v>
      </c>
      <c r="F2854" s="4" t="s">
        <v>485</v>
      </c>
      <c r="G2854" s="3" t="s">
        <v>16</v>
      </c>
      <c r="H2854" s="5">
        <v>800.26959999999997</v>
      </c>
      <c r="I2854" s="5">
        <v>2.1286999999999998</v>
      </c>
      <c r="J2854" s="5">
        <v>2.1063999999999998</v>
      </c>
      <c r="K2854" s="6">
        <v>0.9895241227039977</v>
      </c>
      <c r="L2854" s="5">
        <v>26.68</v>
      </c>
      <c r="M2854" s="19">
        <f>H2854*INDEX('Pliegos Tarifarios (Las Condes)'!$B:$B,MATCH($B2854,'Pliegos Tarifarios (Las Condes)'!$A:$A,0))</f>
        <v>105445.9233048</v>
      </c>
      <c r="N2854" s="19">
        <f>I2854*INDEX('Pliegos Tarifarios (Las Condes)'!$C:$C,MATCH($B2854,'Pliegos Tarifarios (Las Condes)'!$A:$A,0))</f>
        <v>7253.8411392999997</v>
      </c>
      <c r="O2854" s="19">
        <f>J2854*INDEX('Pliegos Tarifarios (Las Condes)'!$D:$D,MATCH($B2854,'Pliegos Tarifarios (Las Condes)'!$A:$A,0))</f>
        <v>30485.927199999998</v>
      </c>
      <c r="P2854" s="19">
        <f>H2854*INDEX('Pliegos Tarifarios (Las Condes)'!$E:$E,MATCH($B2854,'Pliegos Tarifarios (Las Condes)'!$A:$A,0))</f>
        <v>10422.711270399999</v>
      </c>
      <c r="Q2854" s="19" cm="1">
        <f t="array" ref="Q2854">H2854*_xlfn.IFS(H2854&lt;=350,INDEX('Pliegos Tarifarios (Las Condes)'!$F:$F,MATCH($B2854,'Pliegos Tarifarios (Las Condes)'!$A:$A,0)),H2854&lt;=500,INDEX('Pliegos Tarifarios (Las Condes)'!$G:$G,MATCH($B2854,'Pliegos Tarifarios (Las Condes)'!$A:$A,0)),H2854&lt;=1000,INDEX('Pliegos Tarifarios (Las Condes)'!$H:$H,MATCH($B2854,'Pliegos Tarifarios (Las Condes)'!$A:$A,0)),H2854&lt;=5000,INDEX('Pliegos Tarifarios (Las Condes)'!$I:$I,MATCH($B2854,'Pliegos Tarifarios (Las Condes)'!$A:$A,0)),H2854&gt;5000,INDEX('Pliegos Tarifarios (Las Condes)'!$J:$J,MATCH($B2854,'Pliegos Tarifarios (Las Condes)'!$A:$A,0)))/1.19</f>
        <v>1876.9348349579834</v>
      </c>
      <c r="R2854" s="19">
        <f>INDEX('Pliegos Tarifarios (Las Condes)'!$K:$K,MATCH($B2854,'Pliegos Tarifarios (Las Condes)'!$A:$A,0))</f>
        <v>726.16</v>
      </c>
      <c r="S2854" s="21">
        <f t="shared" si="135"/>
        <v>156211.49774945801</v>
      </c>
      <c r="T2854" s="21">
        <f t="shared" si="136"/>
        <v>29680.184572397022</v>
      </c>
      <c r="U2854" s="19">
        <v>0</v>
      </c>
      <c r="V2854" s="21">
        <f t="shared" si="137"/>
        <v>185891.68232185504</v>
      </c>
    </row>
    <row r="2855" spans="1:22" x14ac:dyDescent="0.3">
      <c r="A2855" s="3" t="s">
        <v>146</v>
      </c>
      <c r="B2855" s="3">
        <v>7</v>
      </c>
      <c r="C2855" s="4" t="s">
        <v>186</v>
      </c>
      <c r="D2855" s="3" t="s">
        <v>486</v>
      </c>
      <c r="E2855" s="3" t="s">
        <v>121</v>
      </c>
      <c r="F2855" s="4" t="s">
        <v>487</v>
      </c>
      <c r="G2855" s="3" t="s">
        <v>16</v>
      </c>
      <c r="H2855" s="5">
        <v>803.21249999999998</v>
      </c>
      <c r="I2855" s="5">
        <v>2.137</v>
      </c>
      <c r="J2855" s="5">
        <v>2.137</v>
      </c>
      <c r="K2855" s="6">
        <v>1</v>
      </c>
      <c r="L2855" s="5">
        <v>26.77</v>
      </c>
      <c r="M2855" s="19">
        <f>H2855*INDEX('Pliegos Tarifarios (Las Condes)'!$B:$B,MATCH($B2855,'Pliegos Tarifarios (Las Condes)'!$A:$A,0))</f>
        <v>105833.6886375</v>
      </c>
      <c r="N2855" s="19">
        <f>I2855*INDEX('Pliegos Tarifarios (Las Condes)'!$C:$C,MATCH($B2855,'Pliegos Tarifarios (Las Condes)'!$A:$A,0))</f>
        <v>7282.1245429999999</v>
      </c>
      <c r="O2855" s="19">
        <f>J2855*INDEX('Pliegos Tarifarios (Las Condes)'!$D:$D,MATCH($B2855,'Pliegos Tarifarios (Las Condes)'!$A:$A,0))</f>
        <v>30928.800999999999</v>
      </c>
      <c r="P2855" s="19">
        <f>H2855*INDEX('Pliegos Tarifarios (Las Condes)'!$E:$E,MATCH($B2855,'Pliegos Tarifarios (Las Condes)'!$A:$A,0))</f>
        <v>10461.039599999998</v>
      </c>
      <c r="Q2855" s="19" cm="1">
        <f t="array" ref="Q2855">H2855*_xlfn.IFS(H2855&lt;=350,INDEX('Pliegos Tarifarios (Las Condes)'!$F:$F,MATCH($B2855,'Pliegos Tarifarios (Las Condes)'!$A:$A,0)),H2855&lt;=500,INDEX('Pliegos Tarifarios (Las Condes)'!$G:$G,MATCH($B2855,'Pliegos Tarifarios (Las Condes)'!$A:$A,0)),H2855&lt;=1000,INDEX('Pliegos Tarifarios (Las Condes)'!$H:$H,MATCH($B2855,'Pliegos Tarifarios (Las Condes)'!$A:$A,0)),H2855&lt;=5000,INDEX('Pliegos Tarifarios (Las Condes)'!$I:$I,MATCH($B2855,'Pliegos Tarifarios (Las Condes)'!$A:$A,0)),H2855&gt;5000,INDEX('Pliegos Tarifarios (Las Condes)'!$J:$J,MATCH($B2855,'Pliegos Tarifarios (Las Condes)'!$A:$A,0)))/1.19</f>
        <v>1883.837048319328</v>
      </c>
      <c r="R2855" s="19">
        <f>INDEX('Pliegos Tarifarios (Las Condes)'!$K:$K,MATCH($B2855,'Pliegos Tarifarios (Las Condes)'!$A:$A,0))</f>
        <v>726.16</v>
      </c>
      <c r="S2855" s="21">
        <f t="shared" si="135"/>
        <v>157115.65082881931</v>
      </c>
      <c r="T2855" s="21">
        <f t="shared" si="136"/>
        <v>29851.973657475672</v>
      </c>
      <c r="U2855" s="19">
        <v>0</v>
      </c>
      <c r="V2855" s="21">
        <f t="shared" si="137"/>
        <v>186967.62448629498</v>
      </c>
    </row>
    <row r="2856" spans="1:22" x14ac:dyDescent="0.3">
      <c r="A2856" s="3" t="s">
        <v>146</v>
      </c>
      <c r="B2856" s="3">
        <v>7</v>
      </c>
      <c r="C2856" s="4" t="s">
        <v>186</v>
      </c>
      <c r="D2856" s="3" t="s">
        <v>488</v>
      </c>
      <c r="E2856" s="3" t="s">
        <v>121</v>
      </c>
      <c r="F2856" s="4" t="s">
        <v>489</v>
      </c>
      <c r="G2856" s="3" t="s">
        <v>16</v>
      </c>
      <c r="H2856" s="5">
        <v>803.25450000000001</v>
      </c>
      <c r="I2856" s="5">
        <v>2.1966999999999999</v>
      </c>
      <c r="J2856" s="5">
        <v>2.1817000000000002</v>
      </c>
      <c r="K2856" s="6">
        <v>0.99317157554513602</v>
      </c>
      <c r="L2856" s="5">
        <v>26.78</v>
      </c>
      <c r="M2856" s="19">
        <f>H2856*INDEX('Pliegos Tarifarios (Las Condes)'!$B:$B,MATCH($B2856,'Pliegos Tarifarios (Las Condes)'!$A:$A,0))</f>
        <v>105839.2226835</v>
      </c>
      <c r="N2856" s="19">
        <f>I2856*INDEX('Pliegos Tarifarios (Las Condes)'!$C:$C,MATCH($B2856,'Pliegos Tarifarios (Las Condes)'!$A:$A,0))</f>
        <v>7485.5605912999999</v>
      </c>
      <c r="O2856" s="19">
        <f>J2856*INDEX('Pliegos Tarifarios (Las Condes)'!$D:$D,MATCH($B2856,'Pliegos Tarifarios (Las Condes)'!$A:$A,0))</f>
        <v>31575.744100000004</v>
      </c>
      <c r="P2856" s="19">
        <f>H2856*INDEX('Pliegos Tarifarios (Las Condes)'!$E:$E,MATCH($B2856,'Pliegos Tarifarios (Las Condes)'!$A:$A,0))</f>
        <v>10461.586608</v>
      </c>
      <c r="Q2856" s="19" cm="1">
        <f t="array" ref="Q2856">H2856*_xlfn.IFS(H2856&lt;=350,INDEX('Pliegos Tarifarios (Las Condes)'!$F:$F,MATCH($B2856,'Pliegos Tarifarios (Las Condes)'!$A:$A,0)),H2856&lt;=500,INDEX('Pliegos Tarifarios (Las Condes)'!$G:$G,MATCH($B2856,'Pliegos Tarifarios (Las Condes)'!$A:$A,0)),H2856&lt;=1000,INDEX('Pliegos Tarifarios (Las Condes)'!$H:$H,MATCH($B2856,'Pliegos Tarifarios (Las Condes)'!$A:$A,0)),H2856&lt;=5000,INDEX('Pliegos Tarifarios (Las Condes)'!$I:$I,MATCH($B2856,'Pliegos Tarifarios (Las Condes)'!$A:$A,0)),H2856&gt;5000,INDEX('Pliegos Tarifarios (Las Condes)'!$J:$J,MATCH($B2856,'Pliegos Tarifarios (Las Condes)'!$A:$A,0)))/1.19</f>
        <v>1883.935554201681</v>
      </c>
      <c r="R2856" s="19">
        <f>INDEX('Pliegos Tarifarios (Las Condes)'!$K:$K,MATCH($B2856,'Pliegos Tarifarios (Las Condes)'!$A:$A,0))</f>
        <v>726.16</v>
      </c>
      <c r="S2856" s="21">
        <f t="shared" si="135"/>
        <v>157972.20953700171</v>
      </c>
      <c r="T2856" s="21">
        <f t="shared" si="136"/>
        <v>30014.719812030326</v>
      </c>
      <c r="U2856" s="19">
        <v>0</v>
      </c>
      <c r="V2856" s="21">
        <f t="shared" si="137"/>
        <v>187986.92934903203</v>
      </c>
    </row>
    <row r="2857" spans="1:22" x14ac:dyDescent="0.3">
      <c r="A2857" s="3" t="s">
        <v>146</v>
      </c>
      <c r="B2857" s="3">
        <v>7</v>
      </c>
      <c r="C2857" s="4" t="s">
        <v>186</v>
      </c>
      <c r="D2857" s="3" t="s">
        <v>490</v>
      </c>
      <c r="E2857" s="3" t="s">
        <v>121</v>
      </c>
      <c r="F2857" s="4" t="s">
        <v>491</v>
      </c>
      <c r="G2857" s="3" t="s">
        <v>16</v>
      </c>
      <c r="H2857" s="5">
        <v>801.74680000000001</v>
      </c>
      <c r="I2857" s="5">
        <v>2.1812</v>
      </c>
      <c r="J2857" s="5">
        <v>2.0851000000000002</v>
      </c>
      <c r="K2857" s="6">
        <v>0.95594168347698516</v>
      </c>
      <c r="L2857" s="5">
        <v>26.72</v>
      </c>
      <c r="M2857" s="19">
        <f>H2857*INDEX('Pliegos Tarifarios (Las Condes)'!$B:$B,MATCH($B2857,'Pliegos Tarifarios (Las Condes)'!$A:$A,0))</f>
        <v>105640.5636084</v>
      </c>
      <c r="N2857" s="19">
        <f>I2857*INDEX('Pliegos Tarifarios (Las Condes)'!$C:$C,MATCH($B2857,'Pliegos Tarifarios (Las Condes)'!$A:$A,0))</f>
        <v>7432.7421868000001</v>
      </c>
      <c r="O2857" s="19">
        <f>J2857*INDEX('Pliegos Tarifarios (Las Condes)'!$D:$D,MATCH($B2857,'Pliegos Tarifarios (Las Condes)'!$A:$A,0))</f>
        <v>30177.652300000002</v>
      </c>
      <c r="P2857" s="19">
        <f>H2857*INDEX('Pliegos Tarifarios (Las Condes)'!$E:$E,MATCH($B2857,'Pliegos Tarifarios (Las Condes)'!$A:$A,0))</f>
        <v>10441.950323199999</v>
      </c>
      <c r="Q2857" s="19" cm="1">
        <f t="array" ref="Q2857">H2857*_xlfn.IFS(H2857&lt;=350,INDEX('Pliegos Tarifarios (Las Condes)'!$F:$F,MATCH($B2857,'Pliegos Tarifarios (Las Condes)'!$A:$A,0)),H2857&lt;=500,INDEX('Pliegos Tarifarios (Las Condes)'!$G:$G,MATCH($B2857,'Pliegos Tarifarios (Las Condes)'!$A:$A,0)),H2857&lt;=1000,INDEX('Pliegos Tarifarios (Las Condes)'!$H:$H,MATCH($B2857,'Pliegos Tarifarios (Las Condes)'!$A:$A,0)),H2857&lt;=5000,INDEX('Pliegos Tarifarios (Las Condes)'!$I:$I,MATCH($B2857,'Pliegos Tarifarios (Las Condes)'!$A:$A,0)),H2857&gt;5000,INDEX('Pliegos Tarifarios (Las Condes)'!$J:$J,MATCH($B2857,'Pliegos Tarifarios (Las Condes)'!$A:$A,0)))/1.19</f>
        <v>1880.3994275630255</v>
      </c>
      <c r="R2857" s="19">
        <f>INDEX('Pliegos Tarifarios (Las Condes)'!$K:$K,MATCH($B2857,'Pliegos Tarifarios (Las Condes)'!$A:$A,0))</f>
        <v>726.16</v>
      </c>
      <c r="S2857" s="21">
        <f t="shared" si="135"/>
        <v>156299.46784596305</v>
      </c>
      <c r="T2857" s="21">
        <f t="shared" si="136"/>
        <v>29696.89889073298</v>
      </c>
      <c r="U2857" s="19">
        <v>0</v>
      </c>
      <c r="V2857" s="21">
        <f t="shared" si="137"/>
        <v>185996.36673669604</v>
      </c>
    </row>
    <row r="2858" spans="1:22" x14ac:dyDescent="0.3">
      <c r="A2858" s="3" t="s">
        <v>146</v>
      </c>
      <c r="B2858" s="3">
        <v>7</v>
      </c>
      <c r="C2858" s="4" t="s">
        <v>186</v>
      </c>
      <c r="D2858" s="3" t="s">
        <v>492</v>
      </c>
      <c r="E2858" s="3" t="s">
        <v>121</v>
      </c>
      <c r="F2858" s="4" t="s">
        <v>493</v>
      </c>
      <c r="G2858" s="3" t="s">
        <v>16</v>
      </c>
      <c r="H2858" s="5">
        <v>802.62390000000005</v>
      </c>
      <c r="I2858" s="5">
        <v>2.1720000000000002</v>
      </c>
      <c r="J2858" s="5">
        <v>2.1179999999999999</v>
      </c>
      <c r="K2858" s="6">
        <v>0.97513812154696122</v>
      </c>
      <c r="L2858" s="5">
        <v>26.75</v>
      </c>
      <c r="M2858" s="19">
        <f>H2858*INDEX('Pliegos Tarifarios (Las Condes)'!$B:$B,MATCH($B2858,'Pliegos Tarifarios (Las Condes)'!$A:$A,0))</f>
        <v>105756.13293570001</v>
      </c>
      <c r="N2858" s="19">
        <f>I2858*INDEX('Pliegos Tarifarios (Las Condes)'!$C:$C,MATCH($B2858,'Pliegos Tarifarios (Las Condes)'!$A:$A,0))</f>
        <v>7401.3919080000005</v>
      </c>
      <c r="O2858" s="19">
        <f>J2858*INDEX('Pliegos Tarifarios (Las Condes)'!$D:$D,MATCH($B2858,'Pliegos Tarifarios (Las Condes)'!$A:$A,0))</f>
        <v>30653.813999999998</v>
      </c>
      <c r="P2858" s="19">
        <f>H2858*INDEX('Pliegos Tarifarios (Las Condes)'!$E:$E,MATCH($B2858,'Pliegos Tarifarios (Las Condes)'!$A:$A,0))</f>
        <v>10453.373673599999</v>
      </c>
      <c r="Q2858" s="19" cm="1">
        <f t="array" ref="Q2858">H2858*_xlfn.IFS(H2858&lt;=350,INDEX('Pliegos Tarifarios (Las Condes)'!$F:$F,MATCH($B2858,'Pliegos Tarifarios (Las Condes)'!$A:$A,0)),H2858&lt;=500,INDEX('Pliegos Tarifarios (Las Condes)'!$G:$G,MATCH($B2858,'Pliegos Tarifarios (Las Condes)'!$A:$A,0)),H2858&lt;=1000,INDEX('Pliegos Tarifarios (Las Condes)'!$H:$H,MATCH($B2858,'Pliegos Tarifarios (Las Condes)'!$A:$A,0)),H2858&lt;=5000,INDEX('Pliegos Tarifarios (Las Condes)'!$I:$I,MATCH($B2858,'Pliegos Tarifarios (Las Condes)'!$A:$A,0)),H2858&gt;5000,INDEX('Pliegos Tarifarios (Las Condes)'!$J:$J,MATCH($B2858,'Pliegos Tarifarios (Las Condes)'!$A:$A,0)))/1.19</f>
        <v>1882.4565587394961</v>
      </c>
      <c r="R2858" s="19">
        <f>INDEX('Pliegos Tarifarios (Las Condes)'!$K:$K,MATCH($B2858,'Pliegos Tarifarios (Las Condes)'!$A:$A,0))</f>
        <v>726.16</v>
      </c>
      <c r="S2858" s="21">
        <f t="shared" si="135"/>
        <v>156873.32907603952</v>
      </c>
      <c r="T2858" s="21">
        <f t="shared" si="136"/>
        <v>29805.932524447508</v>
      </c>
      <c r="U2858" s="19">
        <v>0</v>
      </c>
      <c r="V2858" s="21">
        <f t="shared" si="137"/>
        <v>186679.26160048702</v>
      </c>
    </row>
    <row r="2859" spans="1:22" x14ac:dyDescent="0.3">
      <c r="A2859" s="3" t="s">
        <v>146</v>
      </c>
      <c r="B2859" s="3">
        <v>7</v>
      </c>
      <c r="C2859" s="4" t="s">
        <v>186</v>
      </c>
      <c r="D2859" s="3" t="s">
        <v>494</v>
      </c>
      <c r="E2859" s="3" t="s">
        <v>121</v>
      </c>
      <c r="F2859" s="4" t="s">
        <v>495</v>
      </c>
      <c r="G2859" s="3" t="s">
        <v>16</v>
      </c>
      <c r="H2859" s="5">
        <v>801.66039999999998</v>
      </c>
      <c r="I2859" s="5">
        <v>2.1383999999999999</v>
      </c>
      <c r="J2859" s="5">
        <v>2.0855000000000001</v>
      </c>
      <c r="K2859" s="6">
        <v>0.97526187803965592</v>
      </c>
      <c r="L2859" s="5">
        <v>26.72</v>
      </c>
      <c r="M2859" s="19">
        <f>H2859*INDEX('Pliegos Tarifarios (Las Condes)'!$B:$B,MATCH($B2859,'Pliegos Tarifarios (Las Condes)'!$A:$A,0))</f>
        <v>105629.17928520001</v>
      </c>
      <c r="N2859" s="19">
        <f>I2859*INDEX('Pliegos Tarifarios (Las Condes)'!$C:$C,MATCH($B2859,'Pliegos Tarifarios (Las Condes)'!$A:$A,0))</f>
        <v>7286.8952375999997</v>
      </c>
      <c r="O2859" s="19">
        <f>J2859*INDEX('Pliegos Tarifarios (Las Condes)'!$D:$D,MATCH($B2859,'Pliegos Tarifarios (Las Condes)'!$A:$A,0))</f>
        <v>30183.441500000001</v>
      </c>
      <c r="P2859" s="19">
        <f>H2859*INDEX('Pliegos Tarifarios (Las Condes)'!$E:$E,MATCH($B2859,'Pliegos Tarifarios (Las Condes)'!$A:$A,0))</f>
        <v>10440.825049599998</v>
      </c>
      <c r="Q2859" s="19" cm="1">
        <f t="array" ref="Q2859">H2859*_xlfn.IFS(H2859&lt;=350,INDEX('Pliegos Tarifarios (Las Condes)'!$F:$F,MATCH($B2859,'Pliegos Tarifarios (Las Condes)'!$A:$A,0)),H2859&lt;=500,INDEX('Pliegos Tarifarios (Las Condes)'!$G:$G,MATCH($B2859,'Pliegos Tarifarios (Las Condes)'!$A:$A,0)),H2859&lt;=1000,INDEX('Pliegos Tarifarios (Las Condes)'!$H:$H,MATCH($B2859,'Pliegos Tarifarios (Las Condes)'!$A:$A,0)),H2859&lt;=5000,INDEX('Pliegos Tarifarios (Las Condes)'!$I:$I,MATCH($B2859,'Pliegos Tarifarios (Las Condes)'!$A:$A,0)),H2859&gt;5000,INDEX('Pliegos Tarifarios (Las Condes)'!$J:$J,MATCH($B2859,'Pliegos Tarifarios (Las Condes)'!$A:$A,0)))/1.19</f>
        <v>1880.1967868907564</v>
      </c>
      <c r="R2859" s="19">
        <f>INDEX('Pliegos Tarifarios (Las Condes)'!$K:$K,MATCH($B2859,'Pliegos Tarifarios (Las Condes)'!$A:$A,0))</f>
        <v>726.16</v>
      </c>
      <c r="S2859" s="21">
        <f t="shared" si="135"/>
        <v>156146.69785929078</v>
      </c>
      <c r="T2859" s="21">
        <f t="shared" si="136"/>
        <v>29667.872593265249</v>
      </c>
      <c r="U2859" s="19">
        <v>0</v>
      </c>
      <c r="V2859" s="21">
        <f t="shared" si="137"/>
        <v>185814.57045255604</v>
      </c>
    </row>
    <row r="2860" spans="1:22" x14ac:dyDescent="0.3">
      <c r="A2860" s="3" t="s">
        <v>146</v>
      </c>
      <c r="B2860" s="3">
        <v>7</v>
      </c>
      <c r="C2860" s="4" t="s">
        <v>186</v>
      </c>
      <c r="D2860" s="3" t="s">
        <v>496</v>
      </c>
      <c r="E2860" s="3" t="s">
        <v>121</v>
      </c>
      <c r="F2860" s="4" t="s">
        <v>497</v>
      </c>
      <c r="G2860" s="3" t="s">
        <v>16</v>
      </c>
      <c r="H2860" s="5">
        <v>801.7577</v>
      </c>
      <c r="I2860" s="5">
        <v>2.1597</v>
      </c>
      <c r="J2860" s="5">
        <v>2.0891999999999999</v>
      </c>
      <c r="K2860" s="6">
        <v>0.9673565773024031</v>
      </c>
      <c r="L2860" s="5">
        <v>26.73</v>
      </c>
      <c r="M2860" s="19">
        <f>H2860*INDEX('Pliegos Tarifarios (Las Condes)'!$B:$B,MATCH($B2860,'Pliegos Tarifarios (Las Condes)'!$A:$A,0))</f>
        <v>105641.99982510001</v>
      </c>
      <c r="N2860" s="19">
        <f>I2860*INDEX('Pliegos Tarifarios (Las Condes)'!$C:$C,MATCH($B2860,'Pliegos Tarifarios (Las Condes)'!$A:$A,0))</f>
        <v>7359.4779483000002</v>
      </c>
      <c r="O2860" s="19">
        <f>J2860*INDEX('Pliegos Tarifarios (Las Condes)'!$D:$D,MATCH($B2860,'Pliegos Tarifarios (Las Condes)'!$A:$A,0))</f>
        <v>30236.991599999998</v>
      </c>
      <c r="P2860" s="19">
        <f>H2860*INDEX('Pliegos Tarifarios (Las Condes)'!$E:$E,MATCH($B2860,'Pliegos Tarifarios (Las Condes)'!$A:$A,0))</f>
        <v>10442.092284799999</v>
      </c>
      <c r="Q2860" s="19" cm="1">
        <f t="array" ref="Q2860">H2860*_xlfn.IFS(H2860&lt;=350,INDEX('Pliegos Tarifarios (Las Condes)'!$F:$F,MATCH($B2860,'Pliegos Tarifarios (Las Condes)'!$A:$A,0)),H2860&lt;=500,INDEX('Pliegos Tarifarios (Las Condes)'!$G:$G,MATCH($B2860,'Pliegos Tarifarios (Las Condes)'!$A:$A,0)),H2860&lt;=1000,INDEX('Pliegos Tarifarios (Las Condes)'!$H:$H,MATCH($B2860,'Pliegos Tarifarios (Las Condes)'!$A:$A,0)),H2860&lt;=5000,INDEX('Pliegos Tarifarios (Las Condes)'!$I:$I,MATCH($B2860,'Pliegos Tarifarios (Las Condes)'!$A:$A,0)),H2860&gt;5000,INDEX('Pliegos Tarifarios (Las Condes)'!$J:$J,MATCH($B2860,'Pliegos Tarifarios (Las Condes)'!$A:$A,0)))/1.19</f>
        <v>1880.4249921848741</v>
      </c>
      <c r="R2860" s="19">
        <f>INDEX('Pliegos Tarifarios (Las Condes)'!$K:$K,MATCH($B2860,'Pliegos Tarifarios (Las Condes)'!$A:$A,0))</f>
        <v>726.16</v>
      </c>
      <c r="S2860" s="21">
        <f t="shared" si="135"/>
        <v>156287.14665038488</v>
      </c>
      <c r="T2860" s="21">
        <f t="shared" si="136"/>
        <v>29694.557863573129</v>
      </c>
      <c r="U2860" s="19">
        <v>0</v>
      </c>
      <c r="V2860" s="21">
        <f t="shared" si="137"/>
        <v>185981.70451395802</v>
      </c>
    </row>
    <row r="2861" spans="1:22" x14ac:dyDescent="0.3">
      <c r="A2861" s="3" t="s">
        <v>146</v>
      </c>
      <c r="B2861" s="3">
        <v>7</v>
      </c>
      <c r="C2861" s="4" t="s">
        <v>186</v>
      </c>
      <c r="D2861" s="3" t="s">
        <v>498</v>
      </c>
      <c r="E2861" s="3" t="s">
        <v>121</v>
      </c>
      <c r="F2861" s="4" t="s">
        <v>499</v>
      </c>
      <c r="G2861" s="3" t="s">
        <v>16</v>
      </c>
      <c r="H2861" s="5">
        <v>800.77809999999999</v>
      </c>
      <c r="I2861" s="5">
        <v>2.2084999999999999</v>
      </c>
      <c r="J2861" s="5">
        <v>2.2084999999999999</v>
      </c>
      <c r="K2861" s="6">
        <v>1</v>
      </c>
      <c r="L2861" s="5">
        <v>26.69</v>
      </c>
      <c r="M2861" s="19">
        <f>H2861*INDEX('Pliegos Tarifarios (Las Condes)'!$B:$B,MATCH($B2861,'Pliegos Tarifarios (Las Condes)'!$A:$A,0))</f>
        <v>105512.92479030001</v>
      </c>
      <c r="N2861" s="19">
        <f>I2861*INDEX('Pliegos Tarifarios (Las Condes)'!$C:$C,MATCH($B2861,'Pliegos Tarifarios (Las Condes)'!$A:$A,0))</f>
        <v>7525.7707314999998</v>
      </c>
      <c r="O2861" s="19">
        <f>J2861*INDEX('Pliegos Tarifarios (Las Condes)'!$D:$D,MATCH($B2861,'Pliegos Tarifarios (Las Condes)'!$A:$A,0))</f>
        <v>31963.620499999997</v>
      </c>
      <c r="P2861" s="19">
        <f>H2861*INDEX('Pliegos Tarifarios (Las Condes)'!$E:$E,MATCH($B2861,'Pliegos Tarifarios (Las Condes)'!$A:$A,0))</f>
        <v>10429.333974399999</v>
      </c>
      <c r="Q2861" s="19" cm="1">
        <f t="array" ref="Q2861">H2861*_xlfn.IFS(H2861&lt;=350,INDEX('Pliegos Tarifarios (Las Condes)'!$F:$F,MATCH($B2861,'Pliegos Tarifarios (Las Condes)'!$A:$A,0)),H2861&lt;=500,INDEX('Pliegos Tarifarios (Las Condes)'!$G:$G,MATCH($B2861,'Pliegos Tarifarios (Las Condes)'!$A:$A,0)),H2861&lt;=1000,INDEX('Pliegos Tarifarios (Las Condes)'!$H:$H,MATCH($B2861,'Pliegos Tarifarios (Las Condes)'!$A:$A,0)),H2861&lt;=5000,INDEX('Pliegos Tarifarios (Las Condes)'!$I:$I,MATCH($B2861,'Pliegos Tarifarios (Las Condes)'!$A:$A,0)),H2861&gt;5000,INDEX('Pliegos Tarifarios (Las Condes)'!$J:$J,MATCH($B2861,'Pliegos Tarifarios (Las Condes)'!$A:$A,0)))/1.19</f>
        <v>1878.1274597478996</v>
      </c>
      <c r="R2861" s="19">
        <f>INDEX('Pliegos Tarifarios (Las Condes)'!$K:$K,MATCH($B2861,'Pliegos Tarifarios (Las Condes)'!$A:$A,0))</f>
        <v>726.16</v>
      </c>
      <c r="S2861" s="21">
        <f t="shared" si="135"/>
        <v>158035.93745594792</v>
      </c>
      <c r="T2861" s="21">
        <f t="shared" si="136"/>
        <v>30026.828116630106</v>
      </c>
      <c r="U2861" s="19">
        <v>0</v>
      </c>
      <c r="V2861" s="21">
        <f t="shared" si="137"/>
        <v>188062.76557257804</v>
      </c>
    </row>
    <row r="2862" spans="1:22" x14ac:dyDescent="0.3">
      <c r="A2862" s="3" t="s">
        <v>146</v>
      </c>
      <c r="B2862" s="3">
        <v>7</v>
      </c>
      <c r="C2862" s="4" t="s">
        <v>186</v>
      </c>
      <c r="D2862" s="3" t="s">
        <v>500</v>
      </c>
      <c r="E2862" s="3" t="s">
        <v>121</v>
      </c>
      <c r="F2862" s="4" t="s">
        <v>501</v>
      </c>
      <c r="G2862" s="3" t="s">
        <v>16</v>
      </c>
      <c r="H2862" s="5">
        <v>801.83259999999996</v>
      </c>
      <c r="I2862" s="5">
        <v>2.1385000000000001</v>
      </c>
      <c r="J2862" s="5">
        <v>2.1019999999999999</v>
      </c>
      <c r="K2862" s="6">
        <v>0.98293196165536578</v>
      </c>
      <c r="L2862" s="5">
        <v>26.73</v>
      </c>
      <c r="M2862" s="19">
        <f>H2862*INDEX('Pliegos Tarifarios (Las Condes)'!$B:$B,MATCH($B2862,'Pliegos Tarifarios (Las Condes)'!$A:$A,0))</f>
        <v>105651.86887380001</v>
      </c>
      <c r="N2862" s="19">
        <f>I2862*INDEX('Pliegos Tarifarios (Las Condes)'!$C:$C,MATCH($B2862,'Pliegos Tarifarios (Las Condes)'!$A:$A,0))</f>
        <v>7287.2360015000004</v>
      </c>
      <c r="O2862" s="19">
        <f>J2862*INDEX('Pliegos Tarifarios (Las Condes)'!$D:$D,MATCH($B2862,'Pliegos Tarifarios (Las Condes)'!$A:$A,0))</f>
        <v>30422.245999999999</v>
      </c>
      <c r="P2862" s="19">
        <f>H2862*INDEX('Pliegos Tarifarios (Las Condes)'!$E:$E,MATCH($B2862,'Pliegos Tarifarios (Las Condes)'!$A:$A,0))</f>
        <v>10443.067782399999</v>
      </c>
      <c r="Q2862" s="19" cm="1">
        <f t="array" ref="Q2862">H2862*_xlfn.IFS(H2862&lt;=350,INDEX('Pliegos Tarifarios (Las Condes)'!$F:$F,MATCH($B2862,'Pliegos Tarifarios (Las Condes)'!$A:$A,0)),H2862&lt;=500,INDEX('Pliegos Tarifarios (Las Condes)'!$G:$G,MATCH($B2862,'Pliegos Tarifarios (Las Condes)'!$A:$A,0)),H2862&lt;=1000,INDEX('Pliegos Tarifarios (Las Condes)'!$H:$H,MATCH($B2862,'Pliegos Tarifarios (Las Condes)'!$A:$A,0)),H2862&lt;=5000,INDEX('Pliegos Tarifarios (Las Condes)'!$I:$I,MATCH($B2862,'Pliegos Tarifarios (Las Condes)'!$A:$A,0)),H2862&gt;5000,INDEX('Pliegos Tarifarios (Las Condes)'!$J:$J,MATCH($B2862,'Pliegos Tarifarios (Las Condes)'!$A:$A,0)))/1.19</f>
        <v>1880.6006610084037</v>
      </c>
      <c r="R2862" s="19">
        <f>INDEX('Pliegos Tarifarios (Las Condes)'!$K:$K,MATCH($B2862,'Pliegos Tarifarios (Las Condes)'!$A:$A,0))</f>
        <v>726.16</v>
      </c>
      <c r="S2862" s="21">
        <f t="shared" si="135"/>
        <v>156411.17931870843</v>
      </c>
      <c r="T2862" s="21">
        <f t="shared" si="136"/>
        <v>29718.124070554601</v>
      </c>
      <c r="U2862" s="19">
        <v>0</v>
      </c>
      <c r="V2862" s="21">
        <f t="shared" si="137"/>
        <v>186129.30338926302</v>
      </c>
    </row>
    <row r="2863" spans="1:22" x14ac:dyDescent="0.3">
      <c r="A2863" s="3" t="s">
        <v>146</v>
      </c>
      <c r="B2863" s="3">
        <v>7</v>
      </c>
      <c r="C2863" s="4" t="s">
        <v>186</v>
      </c>
      <c r="D2863" s="3" t="s">
        <v>502</v>
      </c>
      <c r="E2863" s="3" t="s">
        <v>121</v>
      </c>
      <c r="F2863" s="4" t="s">
        <v>503</v>
      </c>
      <c r="G2863" s="3" t="s">
        <v>16</v>
      </c>
      <c r="H2863" s="5">
        <v>802.94</v>
      </c>
      <c r="I2863" s="5">
        <v>2.1926999999999999</v>
      </c>
      <c r="J2863" s="5">
        <v>2.1926999999999999</v>
      </c>
      <c r="K2863" s="6">
        <v>1</v>
      </c>
      <c r="L2863" s="5">
        <v>26.76</v>
      </c>
      <c r="M2863" s="19">
        <f>H2863*INDEX('Pliegos Tarifarios (Las Condes)'!$B:$B,MATCH($B2863,'Pliegos Tarifarios (Las Condes)'!$A:$A,0))</f>
        <v>105797.78322000001</v>
      </c>
      <c r="N2863" s="19">
        <f>I2863*INDEX('Pliegos Tarifarios (Las Condes)'!$C:$C,MATCH($B2863,'Pliegos Tarifarios (Las Condes)'!$A:$A,0))</f>
        <v>7471.9300352999999</v>
      </c>
      <c r="O2863" s="19">
        <f>J2863*INDEX('Pliegos Tarifarios (Las Condes)'!$D:$D,MATCH($B2863,'Pliegos Tarifarios (Las Condes)'!$A:$A,0))</f>
        <v>31734.947099999998</v>
      </c>
      <c r="P2863" s="19">
        <f>H2863*INDEX('Pliegos Tarifarios (Las Condes)'!$E:$E,MATCH($B2863,'Pliegos Tarifarios (Las Condes)'!$A:$A,0))</f>
        <v>10457.49056</v>
      </c>
      <c r="Q2863" s="19" cm="1">
        <f t="array" ref="Q2863">H2863*_xlfn.IFS(H2863&lt;=350,INDEX('Pliegos Tarifarios (Las Condes)'!$F:$F,MATCH($B2863,'Pliegos Tarifarios (Las Condes)'!$A:$A,0)),H2863&lt;=500,INDEX('Pliegos Tarifarios (Las Condes)'!$G:$G,MATCH($B2863,'Pliegos Tarifarios (Las Condes)'!$A:$A,0)),H2863&lt;=1000,INDEX('Pliegos Tarifarios (Las Condes)'!$H:$H,MATCH($B2863,'Pliegos Tarifarios (Las Condes)'!$A:$A,0)),H2863&lt;=5000,INDEX('Pliegos Tarifarios (Las Condes)'!$I:$I,MATCH($B2863,'Pliegos Tarifarios (Las Condes)'!$A:$A,0)),H2863&gt;5000,INDEX('Pliegos Tarifarios (Las Condes)'!$J:$J,MATCH($B2863,'Pliegos Tarifarios (Las Condes)'!$A:$A,0)))/1.19</f>
        <v>1883.1979327731099</v>
      </c>
      <c r="R2863" s="19">
        <f>INDEX('Pliegos Tarifarios (Las Condes)'!$K:$K,MATCH($B2863,'Pliegos Tarifarios (Las Condes)'!$A:$A,0))</f>
        <v>726.16</v>
      </c>
      <c r="S2863" s="21">
        <f t="shared" si="135"/>
        <v>158071.50884807314</v>
      </c>
      <c r="T2863" s="21">
        <f t="shared" si="136"/>
        <v>30033.586681133896</v>
      </c>
      <c r="U2863" s="19">
        <v>0</v>
      </c>
      <c r="V2863" s="21">
        <f t="shared" si="137"/>
        <v>188105.09552920703</v>
      </c>
    </row>
    <row r="2864" spans="1:22" x14ac:dyDescent="0.3">
      <c r="A2864" s="3" t="s">
        <v>146</v>
      </c>
      <c r="B2864" s="3">
        <v>7</v>
      </c>
      <c r="C2864" s="4" t="s">
        <v>186</v>
      </c>
      <c r="D2864" s="3" t="s">
        <v>504</v>
      </c>
      <c r="E2864" s="3" t="s">
        <v>121</v>
      </c>
      <c r="F2864" s="4" t="s">
        <v>505</v>
      </c>
      <c r="G2864" s="3" t="s">
        <v>16</v>
      </c>
      <c r="H2864" s="5">
        <v>800.96420000000001</v>
      </c>
      <c r="I2864" s="5">
        <v>2.1465999999999998</v>
      </c>
      <c r="J2864" s="5">
        <v>2.1465999999999998</v>
      </c>
      <c r="K2864" s="6">
        <v>1</v>
      </c>
      <c r="L2864" s="5">
        <v>26.7</v>
      </c>
      <c r="M2864" s="19">
        <f>H2864*INDEX('Pliegos Tarifarios (Las Condes)'!$B:$B,MATCH($B2864,'Pliegos Tarifarios (Las Condes)'!$A:$A,0))</f>
        <v>105537.44588460001</v>
      </c>
      <c r="N2864" s="19">
        <f>I2864*INDEX('Pliegos Tarifarios (Las Condes)'!$C:$C,MATCH($B2864,'Pliegos Tarifarios (Las Condes)'!$A:$A,0))</f>
        <v>7314.8378773999993</v>
      </c>
      <c r="O2864" s="19">
        <f>J2864*INDEX('Pliegos Tarifarios (Las Condes)'!$D:$D,MATCH($B2864,'Pliegos Tarifarios (Las Condes)'!$A:$A,0))</f>
        <v>31067.741799999996</v>
      </c>
      <c r="P2864" s="19">
        <f>H2864*INDEX('Pliegos Tarifarios (Las Condes)'!$E:$E,MATCH($B2864,'Pliegos Tarifarios (Las Condes)'!$A:$A,0))</f>
        <v>10431.7577408</v>
      </c>
      <c r="Q2864" s="19" cm="1">
        <f t="array" ref="Q2864">H2864*_xlfn.IFS(H2864&lt;=350,INDEX('Pliegos Tarifarios (Las Condes)'!$F:$F,MATCH($B2864,'Pliegos Tarifarios (Las Condes)'!$A:$A,0)),H2864&lt;=500,INDEX('Pliegos Tarifarios (Las Condes)'!$G:$G,MATCH($B2864,'Pliegos Tarifarios (Las Condes)'!$A:$A,0)),H2864&lt;=1000,INDEX('Pliegos Tarifarios (Las Condes)'!$H:$H,MATCH($B2864,'Pliegos Tarifarios (Las Condes)'!$A:$A,0)),H2864&lt;=5000,INDEX('Pliegos Tarifarios (Las Condes)'!$I:$I,MATCH($B2864,'Pliegos Tarifarios (Las Condes)'!$A:$A,0)),H2864&gt;5000,INDEX('Pliegos Tarifarios (Las Condes)'!$J:$J,MATCH($B2864,'Pliegos Tarifarios (Las Condes)'!$A:$A,0)))/1.19</f>
        <v>1878.5639346218491</v>
      </c>
      <c r="R2864" s="19">
        <f>INDEX('Pliegos Tarifarios (Las Condes)'!$K:$K,MATCH($B2864,'Pliegos Tarifarios (Las Condes)'!$A:$A,0))</f>
        <v>726.16</v>
      </c>
      <c r="S2864" s="21">
        <f t="shared" si="135"/>
        <v>156956.50723742184</v>
      </c>
      <c r="T2864" s="21">
        <f t="shared" si="136"/>
        <v>29821.736375110151</v>
      </c>
      <c r="U2864" s="19">
        <v>0</v>
      </c>
      <c r="V2864" s="21">
        <f t="shared" si="137"/>
        <v>186778.24361253198</v>
      </c>
    </row>
    <row r="2865" spans="1:22" x14ac:dyDescent="0.3">
      <c r="A2865" s="3" t="s">
        <v>146</v>
      </c>
      <c r="B2865" s="3">
        <v>7</v>
      </c>
      <c r="C2865" s="4" t="s">
        <v>186</v>
      </c>
      <c r="D2865" s="3" t="s">
        <v>506</v>
      </c>
      <c r="E2865" s="3" t="s">
        <v>121</v>
      </c>
      <c r="F2865" s="4" t="s">
        <v>507</v>
      </c>
      <c r="G2865" s="3" t="s">
        <v>16</v>
      </c>
      <c r="H2865" s="5">
        <v>801.7364</v>
      </c>
      <c r="I2865" s="5">
        <v>2.1800999999999999</v>
      </c>
      <c r="J2865" s="5">
        <v>2.1800999999999999</v>
      </c>
      <c r="K2865" s="6">
        <v>1</v>
      </c>
      <c r="L2865" s="5">
        <v>26.72</v>
      </c>
      <c r="M2865" s="19">
        <f>H2865*INDEX('Pliegos Tarifarios (Las Condes)'!$B:$B,MATCH($B2865,'Pliegos Tarifarios (Las Condes)'!$A:$A,0))</f>
        <v>105639.1932732</v>
      </c>
      <c r="N2865" s="19">
        <f>I2865*INDEX('Pliegos Tarifarios (Las Condes)'!$C:$C,MATCH($B2865,'Pliegos Tarifarios (Las Condes)'!$A:$A,0))</f>
        <v>7428.9937839000004</v>
      </c>
      <c r="O2865" s="19">
        <f>J2865*INDEX('Pliegos Tarifarios (Las Condes)'!$D:$D,MATCH($B2865,'Pliegos Tarifarios (Las Condes)'!$A:$A,0))</f>
        <v>31552.587299999999</v>
      </c>
      <c r="P2865" s="19">
        <f>H2865*INDEX('Pliegos Tarifarios (Las Condes)'!$E:$E,MATCH($B2865,'Pliegos Tarifarios (Las Condes)'!$A:$A,0))</f>
        <v>10441.814873599998</v>
      </c>
      <c r="Q2865" s="19" cm="1">
        <f t="array" ref="Q2865">H2865*_xlfn.IFS(H2865&lt;=350,INDEX('Pliegos Tarifarios (Las Condes)'!$F:$F,MATCH($B2865,'Pliegos Tarifarios (Las Condes)'!$A:$A,0)),H2865&lt;=500,INDEX('Pliegos Tarifarios (Las Condes)'!$G:$G,MATCH($B2865,'Pliegos Tarifarios (Las Condes)'!$A:$A,0)),H2865&lt;=1000,INDEX('Pliegos Tarifarios (Las Condes)'!$H:$H,MATCH($B2865,'Pliegos Tarifarios (Las Condes)'!$A:$A,0)),H2865&lt;=5000,INDEX('Pliegos Tarifarios (Las Condes)'!$I:$I,MATCH($B2865,'Pliegos Tarifarios (Las Condes)'!$A:$A,0)),H2865&gt;5000,INDEX('Pliegos Tarifarios (Las Condes)'!$J:$J,MATCH($B2865,'Pliegos Tarifarios (Las Condes)'!$A:$A,0)))/1.19</f>
        <v>1880.3750356302523</v>
      </c>
      <c r="R2865" s="19">
        <f>INDEX('Pliegos Tarifarios (Las Condes)'!$K:$K,MATCH($B2865,'Pliegos Tarifarios (Las Condes)'!$A:$A,0))</f>
        <v>726.16</v>
      </c>
      <c r="S2865" s="21">
        <f t="shared" si="135"/>
        <v>157669.12426633027</v>
      </c>
      <c r="T2865" s="21">
        <f t="shared" si="136"/>
        <v>29957.133610602752</v>
      </c>
      <c r="U2865" s="19">
        <v>0</v>
      </c>
      <c r="V2865" s="21">
        <f t="shared" si="137"/>
        <v>187626.25787693303</v>
      </c>
    </row>
    <row r="2866" spans="1:22" x14ac:dyDescent="0.3">
      <c r="A2866" s="3" t="s">
        <v>146</v>
      </c>
      <c r="B2866" s="3">
        <v>7</v>
      </c>
      <c r="C2866" s="4" t="s">
        <v>186</v>
      </c>
      <c r="D2866" s="3" t="s">
        <v>508</v>
      </c>
      <c r="E2866" s="3" t="s">
        <v>121</v>
      </c>
      <c r="F2866" s="4" t="s">
        <v>509</v>
      </c>
      <c r="G2866" s="3" t="s">
        <v>16</v>
      </c>
      <c r="H2866" s="5">
        <v>799.24540000000002</v>
      </c>
      <c r="I2866" s="5">
        <v>2.1758000000000002</v>
      </c>
      <c r="J2866" s="5">
        <v>2.1701999999999999</v>
      </c>
      <c r="K2866" s="6">
        <v>0.99742623402886277</v>
      </c>
      <c r="L2866" s="5">
        <v>26.64</v>
      </c>
      <c r="M2866" s="19">
        <f>H2866*INDEX('Pliegos Tarifarios (Las Condes)'!$B:$B,MATCH($B2866,'Pliegos Tarifarios (Las Condes)'!$A:$A,0))</f>
        <v>105310.9716402</v>
      </c>
      <c r="N2866" s="19">
        <f>I2866*INDEX('Pliegos Tarifarios (Las Condes)'!$C:$C,MATCH($B2866,'Pliegos Tarifarios (Las Condes)'!$A:$A,0))</f>
        <v>7414.3409362000011</v>
      </c>
      <c r="O2866" s="19">
        <f>J2866*INDEX('Pliegos Tarifarios (Las Condes)'!$D:$D,MATCH($B2866,'Pliegos Tarifarios (Las Condes)'!$A:$A,0))</f>
        <v>31409.304599999999</v>
      </c>
      <c r="P2866" s="19">
        <f>H2866*INDEX('Pliegos Tarifarios (Las Condes)'!$E:$E,MATCH($B2866,'Pliegos Tarifarios (Las Condes)'!$A:$A,0))</f>
        <v>10409.3720896</v>
      </c>
      <c r="Q2866" s="19" cm="1">
        <f t="array" ref="Q2866">H2866*_xlfn.IFS(H2866&lt;=350,INDEX('Pliegos Tarifarios (Las Condes)'!$F:$F,MATCH($B2866,'Pliegos Tarifarios (Las Condes)'!$A:$A,0)),H2866&lt;=500,INDEX('Pliegos Tarifarios (Las Condes)'!$G:$G,MATCH($B2866,'Pliegos Tarifarios (Las Condes)'!$A:$A,0)),H2866&lt;=1000,INDEX('Pliegos Tarifarios (Las Condes)'!$H:$H,MATCH($B2866,'Pliegos Tarifarios (Las Condes)'!$A:$A,0)),H2866&lt;=5000,INDEX('Pliegos Tarifarios (Las Condes)'!$I:$I,MATCH($B2866,'Pliegos Tarifarios (Las Condes)'!$A:$A,0)),H2866&gt;5000,INDEX('Pliegos Tarifarios (Las Condes)'!$J:$J,MATCH($B2866,'Pliegos Tarifarios (Las Condes)'!$A:$A,0)))/1.19</f>
        <v>1874.5326986554624</v>
      </c>
      <c r="R2866" s="19">
        <f>INDEX('Pliegos Tarifarios (Las Condes)'!$K:$K,MATCH($B2866,'Pliegos Tarifarios (Las Condes)'!$A:$A,0))</f>
        <v>726.16</v>
      </c>
      <c r="S2866" s="21">
        <f t="shared" si="135"/>
        <v>157144.68196465546</v>
      </c>
      <c r="T2866" s="21">
        <f t="shared" si="136"/>
        <v>29857.48957328454</v>
      </c>
      <c r="U2866" s="19">
        <v>0</v>
      </c>
      <c r="V2866" s="21">
        <f t="shared" si="137"/>
        <v>187002.17153794001</v>
      </c>
    </row>
    <row r="2867" spans="1:22" x14ac:dyDescent="0.3">
      <c r="A2867" s="3" t="s">
        <v>146</v>
      </c>
      <c r="B2867" s="3">
        <v>7</v>
      </c>
      <c r="C2867" s="4" t="s">
        <v>186</v>
      </c>
      <c r="D2867" s="3" t="s">
        <v>510</v>
      </c>
      <c r="E2867" s="3" t="s">
        <v>121</v>
      </c>
      <c r="F2867" s="4" t="s">
        <v>511</v>
      </c>
      <c r="G2867" s="3" t="s">
        <v>16</v>
      </c>
      <c r="H2867" s="5">
        <v>803.99080000000004</v>
      </c>
      <c r="I2867" s="5">
        <v>2.2227999999999999</v>
      </c>
      <c r="J2867" s="5">
        <v>2.1840000000000002</v>
      </c>
      <c r="K2867" s="6">
        <v>0.98254453842001088</v>
      </c>
      <c r="L2867" s="5">
        <v>26.8</v>
      </c>
      <c r="M2867" s="19">
        <f>H2867*INDEX('Pliegos Tarifarios (Las Condes)'!$B:$B,MATCH($B2867,'Pliegos Tarifarios (Las Condes)'!$A:$A,0))</f>
        <v>105936.23978040001</v>
      </c>
      <c r="N2867" s="19">
        <f>I2867*INDEX('Pliegos Tarifarios (Las Condes)'!$C:$C,MATCH($B2867,'Pliegos Tarifarios (Las Condes)'!$A:$A,0))</f>
        <v>7574.4999692000001</v>
      </c>
      <c r="O2867" s="19">
        <f>J2867*INDEX('Pliegos Tarifarios (Las Condes)'!$D:$D,MATCH($B2867,'Pliegos Tarifarios (Las Condes)'!$A:$A,0))</f>
        <v>31609.032000000003</v>
      </c>
      <c r="P2867" s="19">
        <f>H2867*INDEX('Pliegos Tarifarios (Las Condes)'!$E:$E,MATCH($B2867,'Pliegos Tarifarios (Las Condes)'!$A:$A,0))</f>
        <v>10471.1761792</v>
      </c>
      <c r="Q2867" s="19" cm="1">
        <f t="array" ref="Q2867">H2867*_xlfn.IFS(H2867&lt;=350,INDEX('Pliegos Tarifarios (Las Condes)'!$F:$F,MATCH($B2867,'Pliegos Tarifarios (Las Condes)'!$A:$A,0)),H2867&lt;=500,INDEX('Pliegos Tarifarios (Las Condes)'!$G:$G,MATCH($B2867,'Pliegos Tarifarios (Las Condes)'!$A:$A,0)),H2867&lt;=1000,INDEX('Pliegos Tarifarios (Las Condes)'!$H:$H,MATCH($B2867,'Pliegos Tarifarios (Las Condes)'!$A:$A,0)),H2867&lt;=5000,INDEX('Pliegos Tarifarios (Las Condes)'!$I:$I,MATCH($B2867,'Pliegos Tarifarios (Las Condes)'!$A:$A,0)),H2867&gt;5000,INDEX('Pliegos Tarifarios (Las Condes)'!$J:$J,MATCH($B2867,'Pliegos Tarifarios (Las Condes)'!$A:$A,0)))/1.19</f>
        <v>1885.6624561344545</v>
      </c>
      <c r="R2867" s="19">
        <f>INDEX('Pliegos Tarifarios (Las Condes)'!$K:$K,MATCH($B2867,'Pliegos Tarifarios (Las Condes)'!$A:$A,0))</f>
        <v>726.16</v>
      </c>
      <c r="S2867" s="21">
        <f t="shared" si="135"/>
        <v>158202.77038493447</v>
      </c>
      <c r="T2867" s="21">
        <f t="shared" si="136"/>
        <v>30058.526373137549</v>
      </c>
      <c r="U2867" s="19">
        <v>0</v>
      </c>
      <c r="V2867" s="21">
        <f t="shared" si="137"/>
        <v>188261.29675807201</v>
      </c>
    </row>
    <row r="2868" spans="1:22" x14ac:dyDescent="0.3">
      <c r="A2868" s="3" t="s">
        <v>146</v>
      </c>
      <c r="B2868" s="3">
        <v>7</v>
      </c>
      <c r="C2868" s="4" t="s">
        <v>186</v>
      </c>
      <c r="D2868" s="3" t="s">
        <v>512</v>
      </c>
      <c r="E2868" s="3" t="s">
        <v>121</v>
      </c>
      <c r="F2868" s="4" t="s">
        <v>513</v>
      </c>
      <c r="G2868" s="3" t="s">
        <v>16</v>
      </c>
      <c r="H2868" s="5">
        <v>804.75130000000001</v>
      </c>
      <c r="I2868" s="5">
        <v>2.1680999999999999</v>
      </c>
      <c r="J2868" s="5">
        <v>2.0878000000000001</v>
      </c>
      <c r="K2868" s="6">
        <v>0.96296296296296302</v>
      </c>
      <c r="L2868" s="5">
        <v>26.83</v>
      </c>
      <c r="M2868" s="19">
        <f>H2868*INDEX('Pliegos Tarifarios (Las Condes)'!$B:$B,MATCH($B2868,'Pliegos Tarifarios (Las Condes)'!$A:$A,0))</f>
        <v>106036.4455419</v>
      </c>
      <c r="N2868" s="19">
        <f>I2868*INDEX('Pliegos Tarifarios (Las Condes)'!$C:$C,MATCH($B2868,'Pliegos Tarifarios (Las Condes)'!$A:$A,0))</f>
        <v>7388.1021159000002</v>
      </c>
      <c r="O2868" s="19">
        <f>J2868*INDEX('Pliegos Tarifarios (Las Condes)'!$D:$D,MATCH($B2868,'Pliegos Tarifarios (Las Condes)'!$A:$A,0))</f>
        <v>30216.7294</v>
      </c>
      <c r="P2868" s="19">
        <f>H2868*INDEX('Pliegos Tarifarios (Las Condes)'!$E:$E,MATCH($B2868,'Pliegos Tarifarios (Las Condes)'!$A:$A,0))</f>
        <v>10481.0809312</v>
      </c>
      <c r="Q2868" s="19" cm="1">
        <f t="array" ref="Q2868">H2868*_xlfn.IFS(H2868&lt;=350,INDEX('Pliegos Tarifarios (Las Condes)'!$F:$F,MATCH($B2868,'Pliegos Tarifarios (Las Condes)'!$A:$A,0)),H2868&lt;=500,INDEX('Pliegos Tarifarios (Las Condes)'!$G:$G,MATCH($B2868,'Pliegos Tarifarios (Las Condes)'!$A:$A,0)),H2868&lt;=1000,INDEX('Pliegos Tarifarios (Las Condes)'!$H:$H,MATCH($B2868,'Pliegos Tarifarios (Las Condes)'!$A:$A,0)),H2868&lt;=5000,INDEX('Pliegos Tarifarios (Las Condes)'!$I:$I,MATCH($B2868,'Pliegos Tarifarios (Las Condes)'!$A:$A,0)),H2868&gt;5000,INDEX('Pliegos Tarifarios (Las Condes)'!$J:$J,MATCH($B2868,'Pliegos Tarifarios (Las Condes)'!$A:$A,0)))/1.19</f>
        <v>1887.4461162184878</v>
      </c>
      <c r="R2868" s="19">
        <f>INDEX('Pliegos Tarifarios (Las Condes)'!$K:$K,MATCH($B2868,'Pliegos Tarifarios (Las Condes)'!$A:$A,0))</f>
        <v>726.16</v>
      </c>
      <c r="S2868" s="21">
        <f t="shared" si="135"/>
        <v>156735.9641052185</v>
      </c>
      <c r="T2868" s="21">
        <f t="shared" si="136"/>
        <v>29779.833179991518</v>
      </c>
      <c r="U2868" s="19">
        <v>0</v>
      </c>
      <c r="V2868" s="21">
        <f t="shared" si="137"/>
        <v>186515.79728521002</v>
      </c>
    </row>
    <row r="2869" spans="1:22" x14ac:dyDescent="0.3">
      <c r="A2869" s="3" t="s">
        <v>146</v>
      </c>
      <c r="B2869" s="3">
        <v>7</v>
      </c>
      <c r="C2869" s="4" t="s">
        <v>186</v>
      </c>
      <c r="D2869" s="3" t="s">
        <v>514</v>
      </c>
      <c r="E2869" s="3" t="s">
        <v>121</v>
      </c>
      <c r="F2869" s="4" t="s">
        <v>515</v>
      </c>
      <c r="G2869" s="3" t="s">
        <v>16</v>
      </c>
      <c r="H2869" s="5">
        <v>802.90629999999999</v>
      </c>
      <c r="I2869" s="5">
        <v>2.1675</v>
      </c>
      <c r="J2869" s="5">
        <v>2.0874999999999999</v>
      </c>
      <c r="K2869" s="6">
        <v>0.96309111880046128</v>
      </c>
      <c r="L2869" s="5">
        <v>26.76</v>
      </c>
      <c r="M2869" s="19">
        <f>H2869*INDEX('Pliegos Tarifarios (Las Condes)'!$B:$B,MATCH($B2869,'Pliegos Tarifarios (Las Condes)'!$A:$A,0))</f>
        <v>105793.34280690001</v>
      </c>
      <c r="N2869" s="19">
        <f>I2869*INDEX('Pliegos Tarifarios (Las Condes)'!$C:$C,MATCH($B2869,'Pliegos Tarifarios (Las Condes)'!$A:$A,0))</f>
        <v>7386.0575325</v>
      </c>
      <c r="O2869" s="19">
        <f>J2869*INDEX('Pliegos Tarifarios (Las Condes)'!$D:$D,MATCH($B2869,'Pliegos Tarifarios (Las Condes)'!$A:$A,0))</f>
        <v>30212.387499999997</v>
      </c>
      <c r="P2869" s="19">
        <f>H2869*INDEX('Pliegos Tarifarios (Las Condes)'!$E:$E,MATCH($B2869,'Pliegos Tarifarios (Las Condes)'!$A:$A,0))</f>
        <v>10457.051651199999</v>
      </c>
      <c r="Q2869" s="19" cm="1">
        <f t="array" ref="Q2869">H2869*_xlfn.IFS(H2869&lt;=350,INDEX('Pliegos Tarifarios (Las Condes)'!$F:$F,MATCH($B2869,'Pliegos Tarifarios (Las Condes)'!$A:$A,0)),H2869&lt;=500,INDEX('Pliegos Tarifarios (Las Condes)'!$G:$G,MATCH($B2869,'Pliegos Tarifarios (Las Condes)'!$A:$A,0)),H2869&lt;=1000,INDEX('Pliegos Tarifarios (Las Condes)'!$H:$H,MATCH($B2869,'Pliegos Tarifarios (Las Condes)'!$A:$A,0)),H2869&lt;=5000,INDEX('Pliegos Tarifarios (Las Condes)'!$I:$I,MATCH($B2869,'Pliegos Tarifarios (Las Condes)'!$A:$A,0)),H2869&gt;5000,INDEX('Pliegos Tarifarios (Las Condes)'!$J:$J,MATCH($B2869,'Pliegos Tarifarios (Las Condes)'!$A:$A,0)))/1.19</f>
        <v>1883.1188935294122</v>
      </c>
      <c r="R2869" s="19">
        <f>INDEX('Pliegos Tarifarios (Las Condes)'!$K:$K,MATCH($B2869,'Pliegos Tarifarios (Las Condes)'!$A:$A,0))</f>
        <v>726.16</v>
      </c>
      <c r="S2869" s="21">
        <f t="shared" si="135"/>
        <v>156458.1183841294</v>
      </c>
      <c r="T2869" s="21">
        <f t="shared" si="136"/>
        <v>29727.042492984587</v>
      </c>
      <c r="U2869" s="19">
        <v>0</v>
      </c>
      <c r="V2869" s="21">
        <f t="shared" si="137"/>
        <v>186185.16087711399</v>
      </c>
    </row>
    <row r="2870" spans="1:22" x14ac:dyDescent="0.3">
      <c r="A2870" s="3" t="s">
        <v>146</v>
      </c>
      <c r="B2870" s="3">
        <v>7</v>
      </c>
      <c r="C2870" s="4" t="s">
        <v>186</v>
      </c>
      <c r="D2870" s="3" t="s">
        <v>516</v>
      </c>
      <c r="E2870" s="3" t="s">
        <v>121</v>
      </c>
      <c r="F2870" s="4" t="s">
        <v>517</v>
      </c>
      <c r="G2870" s="3" t="s">
        <v>16</v>
      </c>
      <c r="H2870" s="5">
        <v>800.798</v>
      </c>
      <c r="I2870" s="5">
        <v>2.1657999999999999</v>
      </c>
      <c r="J2870" s="5">
        <v>2.0874000000000001</v>
      </c>
      <c r="K2870" s="6">
        <v>0.96380090497737569</v>
      </c>
      <c r="L2870" s="5">
        <v>26.69</v>
      </c>
      <c r="M2870" s="19">
        <f>H2870*INDEX('Pliegos Tarifarios (Las Condes)'!$B:$B,MATCH($B2870,'Pliegos Tarifarios (Las Condes)'!$A:$A,0))</f>
        <v>105515.54687400001</v>
      </c>
      <c r="N2870" s="19">
        <f>I2870*INDEX('Pliegos Tarifarios (Las Condes)'!$C:$C,MATCH($B2870,'Pliegos Tarifarios (Las Condes)'!$A:$A,0))</f>
        <v>7380.2645462</v>
      </c>
      <c r="O2870" s="19">
        <f>J2870*INDEX('Pliegos Tarifarios (Las Condes)'!$D:$D,MATCH($B2870,'Pliegos Tarifarios (Las Condes)'!$A:$A,0))</f>
        <v>30210.940200000001</v>
      </c>
      <c r="P2870" s="19">
        <f>H2870*INDEX('Pliegos Tarifarios (Las Condes)'!$E:$E,MATCH($B2870,'Pliegos Tarifarios (Las Condes)'!$A:$A,0))</f>
        <v>10429.593151999999</v>
      </c>
      <c r="Q2870" s="19" cm="1">
        <f t="array" ref="Q2870">H2870*_xlfn.IFS(H2870&lt;=350,INDEX('Pliegos Tarifarios (Las Condes)'!$F:$F,MATCH($B2870,'Pliegos Tarifarios (Las Condes)'!$A:$A,0)),H2870&lt;=500,INDEX('Pliegos Tarifarios (Las Condes)'!$G:$G,MATCH($B2870,'Pliegos Tarifarios (Las Condes)'!$A:$A,0)),H2870&lt;=1000,INDEX('Pliegos Tarifarios (Las Condes)'!$H:$H,MATCH($B2870,'Pliegos Tarifarios (Las Condes)'!$A:$A,0)),H2870&lt;=5000,INDEX('Pliegos Tarifarios (Las Condes)'!$I:$I,MATCH($B2870,'Pliegos Tarifarios (Las Condes)'!$A:$A,0)),H2870&gt;5000,INDEX('Pliegos Tarifarios (Las Condes)'!$J:$J,MATCH($B2870,'Pliegos Tarifarios (Las Condes)'!$A:$A,0)))/1.19</f>
        <v>1878.1741327731095</v>
      </c>
      <c r="R2870" s="19">
        <f>INDEX('Pliegos Tarifarios (Las Condes)'!$K:$K,MATCH($B2870,'Pliegos Tarifarios (Las Condes)'!$A:$A,0))</f>
        <v>726.16</v>
      </c>
      <c r="S2870" s="21">
        <f t="shared" si="135"/>
        <v>156140.67890497312</v>
      </c>
      <c r="T2870" s="21">
        <f t="shared" si="136"/>
        <v>29666.728991944892</v>
      </c>
      <c r="U2870" s="19">
        <v>0</v>
      </c>
      <c r="V2870" s="21">
        <f t="shared" si="137"/>
        <v>185807.40789691801</v>
      </c>
    </row>
    <row r="2871" spans="1:22" x14ac:dyDescent="0.3">
      <c r="A2871" s="3" t="s">
        <v>146</v>
      </c>
      <c r="B2871" s="3">
        <v>7</v>
      </c>
      <c r="C2871" s="4" t="s">
        <v>186</v>
      </c>
      <c r="D2871" s="3" t="s">
        <v>518</v>
      </c>
      <c r="E2871" s="3" t="s">
        <v>121</v>
      </c>
      <c r="F2871" s="4" t="s">
        <v>519</v>
      </c>
      <c r="G2871" s="3" t="s">
        <v>16</v>
      </c>
      <c r="H2871" s="5">
        <v>803.15060000000005</v>
      </c>
      <c r="I2871" s="5">
        <v>2.165</v>
      </c>
      <c r="J2871" s="5">
        <v>2.165</v>
      </c>
      <c r="K2871" s="6">
        <v>1</v>
      </c>
      <c r="L2871" s="5">
        <v>26.77</v>
      </c>
      <c r="M2871" s="19">
        <f>H2871*INDEX('Pliegos Tarifarios (Las Condes)'!$B:$B,MATCH($B2871,'Pliegos Tarifarios (Las Condes)'!$A:$A,0))</f>
        <v>105825.53250780002</v>
      </c>
      <c r="N2871" s="19">
        <f>I2871*INDEX('Pliegos Tarifarios (Las Condes)'!$C:$C,MATCH($B2871,'Pliegos Tarifarios (Las Condes)'!$A:$A,0))</f>
        <v>7377.5384350000004</v>
      </c>
      <c r="O2871" s="19">
        <f>J2871*INDEX('Pliegos Tarifarios (Las Condes)'!$D:$D,MATCH($B2871,'Pliegos Tarifarios (Las Condes)'!$A:$A,0))</f>
        <v>31334.045000000002</v>
      </c>
      <c r="P2871" s="19">
        <f>H2871*INDEX('Pliegos Tarifarios (Las Condes)'!$E:$E,MATCH($B2871,'Pliegos Tarifarios (Las Condes)'!$A:$A,0))</f>
        <v>10460.2334144</v>
      </c>
      <c r="Q2871" s="19" cm="1">
        <f t="array" ref="Q2871">H2871*_xlfn.IFS(H2871&lt;=350,INDEX('Pliegos Tarifarios (Las Condes)'!$F:$F,MATCH($B2871,'Pliegos Tarifarios (Las Condes)'!$A:$A,0)),H2871&lt;=500,INDEX('Pliegos Tarifarios (Las Condes)'!$G:$G,MATCH($B2871,'Pliegos Tarifarios (Las Condes)'!$A:$A,0)),H2871&lt;=1000,INDEX('Pliegos Tarifarios (Las Condes)'!$H:$H,MATCH($B2871,'Pliegos Tarifarios (Las Condes)'!$A:$A,0)),H2871&lt;=5000,INDEX('Pliegos Tarifarios (Las Condes)'!$I:$I,MATCH($B2871,'Pliegos Tarifarios (Las Condes)'!$A:$A,0)),H2871&gt;5000,INDEX('Pliegos Tarifarios (Las Condes)'!$J:$J,MATCH($B2871,'Pliegos Tarifarios (Las Condes)'!$A:$A,0)))/1.19</f>
        <v>1883.6918694117651</v>
      </c>
      <c r="R2871" s="19">
        <f>INDEX('Pliegos Tarifarios (Las Condes)'!$K:$K,MATCH($B2871,'Pliegos Tarifarios (Las Condes)'!$A:$A,0))</f>
        <v>726.16</v>
      </c>
      <c r="S2871" s="21">
        <f t="shared" si="135"/>
        <v>157607.20122661177</v>
      </c>
      <c r="T2871" s="21">
        <f t="shared" si="136"/>
        <v>29945.368233056237</v>
      </c>
      <c r="U2871" s="19">
        <v>0</v>
      </c>
      <c r="V2871" s="21">
        <f t="shared" si="137"/>
        <v>187552.56945966801</v>
      </c>
    </row>
    <row r="2872" spans="1:22" x14ac:dyDescent="0.3">
      <c r="A2872" s="3" t="s">
        <v>146</v>
      </c>
      <c r="B2872" s="3">
        <v>7</v>
      </c>
      <c r="C2872" s="4" t="s">
        <v>186</v>
      </c>
      <c r="D2872" s="3" t="s">
        <v>520</v>
      </c>
      <c r="E2872" s="3" t="s">
        <v>121</v>
      </c>
      <c r="F2872" s="4" t="s">
        <v>521</v>
      </c>
      <c r="G2872" s="3" t="s">
        <v>16</v>
      </c>
      <c r="H2872" s="5">
        <v>801.59960000000001</v>
      </c>
      <c r="I2872" s="5">
        <v>2.2347999999999999</v>
      </c>
      <c r="J2872" s="5">
        <v>2.1297999999999999</v>
      </c>
      <c r="K2872" s="6">
        <v>0.95301592983712191</v>
      </c>
      <c r="L2872" s="5">
        <v>26.72</v>
      </c>
      <c r="M2872" s="19">
        <f>H2872*INDEX('Pliegos Tarifarios (Las Condes)'!$B:$B,MATCH($B2872,'Pliegos Tarifarios (Las Condes)'!$A:$A,0))</f>
        <v>105621.1680948</v>
      </c>
      <c r="N2872" s="19">
        <f>I2872*INDEX('Pliegos Tarifarios (Las Condes)'!$C:$C,MATCH($B2872,'Pliegos Tarifarios (Las Condes)'!$A:$A,0))</f>
        <v>7615.3916372000003</v>
      </c>
      <c r="O2872" s="19">
        <f>J2872*INDEX('Pliegos Tarifarios (Las Condes)'!$D:$D,MATCH($B2872,'Pliegos Tarifarios (Las Condes)'!$A:$A,0))</f>
        <v>30824.595399999998</v>
      </c>
      <c r="P2872" s="19">
        <f>H2872*INDEX('Pliegos Tarifarios (Las Condes)'!$E:$E,MATCH($B2872,'Pliegos Tarifarios (Las Condes)'!$A:$A,0))</f>
        <v>10440.0331904</v>
      </c>
      <c r="Q2872" s="19" cm="1">
        <f t="array" ref="Q2872">H2872*_xlfn.IFS(H2872&lt;=350,INDEX('Pliegos Tarifarios (Las Condes)'!$F:$F,MATCH($B2872,'Pliegos Tarifarios (Las Condes)'!$A:$A,0)),H2872&lt;=500,INDEX('Pliegos Tarifarios (Las Condes)'!$G:$G,MATCH($B2872,'Pliegos Tarifarios (Las Condes)'!$A:$A,0)),H2872&lt;=1000,INDEX('Pliegos Tarifarios (Las Condes)'!$H:$H,MATCH($B2872,'Pliegos Tarifarios (Las Condes)'!$A:$A,0)),H2872&lt;=5000,INDEX('Pliegos Tarifarios (Las Condes)'!$I:$I,MATCH($B2872,'Pliegos Tarifarios (Las Condes)'!$A:$A,0)),H2872&gt;5000,INDEX('Pliegos Tarifarios (Las Condes)'!$J:$J,MATCH($B2872,'Pliegos Tarifarios (Las Condes)'!$A:$A,0)))/1.19</f>
        <v>1880.0541878991601</v>
      </c>
      <c r="R2872" s="19">
        <f>INDEX('Pliegos Tarifarios (Las Condes)'!$K:$K,MATCH($B2872,'Pliegos Tarifarios (Las Condes)'!$A:$A,0))</f>
        <v>726.16</v>
      </c>
      <c r="S2872" s="21">
        <f t="shared" si="135"/>
        <v>157107.40251029914</v>
      </c>
      <c r="T2872" s="21">
        <f t="shared" si="136"/>
        <v>29850.406476956836</v>
      </c>
      <c r="U2872" s="19">
        <v>0</v>
      </c>
      <c r="V2872" s="21">
        <f t="shared" si="137"/>
        <v>186957.80898725596</v>
      </c>
    </row>
    <row r="2873" spans="1:22" x14ac:dyDescent="0.3">
      <c r="A2873" s="3" t="s">
        <v>146</v>
      </c>
      <c r="B2873" s="3">
        <v>7</v>
      </c>
      <c r="C2873" s="4" t="s">
        <v>186</v>
      </c>
      <c r="D2873" s="3" t="s">
        <v>522</v>
      </c>
      <c r="E2873" s="3" t="s">
        <v>121</v>
      </c>
      <c r="F2873" s="4" t="s">
        <v>523</v>
      </c>
      <c r="G2873" s="3" t="s">
        <v>16</v>
      </c>
      <c r="H2873" s="5">
        <v>801.80690000000004</v>
      </c>
      <c r="I2873" s="5">
        <v>2.1520000000000001</v>
      </c>
      <c r="J2873" s="5">
        <v>2.1322999999999999</v>
      </c>
      <c r="K2873" s="6">
        <v>0.99084572490706302</v>
      </c>
      <c r="L2873" s="5">
        <v>26.73</v>
      </c>
      <c r="M2873" s="19">
        <f>H2873*INDEX('Pliegos Tarifarios (Las Condes)'!$B:$B,MATCH($B2873,'Pliegos Tarifarios (Las Condes)'!$A:$A,0))</f>
        <v>105648.48256470001</v>
      </c>
      <c r="N2873" s="19">
        <f>I2873*INDEX('Pliegos Tarifarios (Las Condes)'!$C:$C,MATCH($B2873,'Pliegos Tarifarios (Las Condes)'!$A:$A,0))</f>
        <v>7333.2391280000011</v>
      </c>
      <c r="O2873" s="19">
        <f>J2873*INDEX('Pliegos Tarifarios (Las Condes)'!$D:$D,MATCH($B2873,'Pliegos Tarifarios (Las Condes)'!$A:$A,0))</f>
        <v>30860.777899999997</v>
      </c>
      <c r="P2873" s="19">
        <f>H2873*INDEX('Pliegos Tarifarios (Las Condes)'!$E:$E,MATCH($B2873,'Pliegos Tarifarios (Las Condes)'!$A:$A,0))</f>
        <v>10442.733065599999</v>
      </c>
      <c r="Q2873" s="19" cm="1">
        <f t="array" ref="Q2873">H2873*_xlfn.IFS(H2873&lt;=350,INDEX('Pliegos Tarifarios (Las Condes)'!$F:$F,MATCH($B2873,'Pliegos Tarifarios (Las Condes)'!$A:$A,0)),H2873&lt;=500,INDEX('Pliegos Tarifarios (Las Condes)'!$G:$G,MATCH($B2873,'Pliegos Tarifarios (Las Condes)'!$A:$A,0)),H2873&lt;=1000,INDEX('Pliegos Tarifarios (Las Condes)'!$H:$H,MATCH($B2873,'Pliegos Tarifarios (Las Condes)'!$A:$A,0)),H2873&lt;=5000,INDEX('Pliegos Tarifarios (Las Condes)'!$I:$I,MATCH($B2873,'Pliegos Tarifarios (Las Condes)'!$A:$A,0)),H2873&gt;5000,INDEX('Pliegos Tarifarios (Las Condes)'!$J:$J,MATCH($B2873,'Pliegos Tarifarios (Las Condes)'!$A:$A,0)))/1.19</f>
        <v>1880.5403847899165</v>
      </c>
      <c r="R2873" s="19">
        <f>INDEX('Pliegos Tarifarios (Las Condes)'!$K:$K,MATCH($B2873,'Pliegos Tarifarios (Las Condes)'!$A:$A,0))</f>
        <v>726.16</v>
      </c>
      <c r="S2873" s="21">
        <f t="shared" si="135"/>
        <v>156891.93304308996</v>
      </c>
      <c r="T2873" s="21">
        <f t="shared" si="136"/>
        <v>29809.46727818709</v>
      </c>
      <c r="U2873" s="19">
        <v>0</v>
      </c>
      <c r="V2873" s="21">
        <f t="shared" si="137"/>
        <v>186701.40032127703</v>
      </c>
    </row>
    <row r="2874" spans="1:22" x14ac:dyDescent="0.3">
      <c r="A2874" s="3" t="s">
        <v>146</v>
      </c>
      <c r="B2874" s="3">
        <v>7</v>
      </c>
      <c r="C2874" s="4" t="s">
        <v>186</v>
      </c>
      <c r="D2874" s="3" t="s">
        <v>524</v>
      </c>
      <c r="E2874" s="3" t="s">
        <v>121</v>
      </c>
      <c r="F2874" s="4" t="s">
        <v>525</v>
      </c>
      <c r="G2874" s="3" t="s">
        <v>16</v>
      </c>
      <c r="H2874" s="5">
        <v>800.1617</v>
      </c>
      <c r="I2874" s="5">
        <v>2.1956000000000002</v>
      </c>
      <c r="J2874" s="5">
        <v>2.1145</v>
      </c>
      <c r="K2874" s="6">
        <v>0.96306248861359078</v>
      </c>
      <c r="L2874" s="5">
        <v>26.67</v>
      </c>
      <c r="M2874" s="19">
        <f>H2874*INDEX('Pliegos Tarifarios (Las Condes)'!$B:$B,MATCH($B2874,'Pliegos Tarifarios (Las Condes)'!$A:$A,0))</f>
        <v>105431.70607710001</v>
      </c>
      <c r="N2874" s="19">
        <f>I2874*INDEX('Pliegos Tarifarios (Las Condes)'!$C:$C,MATCH($B2874,'Pliegos Tarifarios (Las Condes)'!$A:$A,0))</f>
        <v>7481.8121884000011</v>
      </c>
      <c r="O2874" s="19">
        <f>J2874*INDEX('Pliegos Tarifarios (Las Condes)'!$D:$D,MATCH($B2874,'Pliegos Tarifarios (Las Condes)'!$A:$A,0))</f>
        <v>30603.158500000001</v>
      </c>
      <c r="P2874" s="19">
        <f>H2874*INDEX('Pliegos Tarifarios (Las Condes)'!$E:$E,MATCH($B2874,'Pliegos Tarifarios (Las Condes)'!$A:$A,0))</f>
        <v>10421.3059808</v>
      </c>
      <c r="Q2874" s="19" cm="1">
        <f t="array" ref="Q2874">H2874*_xlfn.IFS(H2874&lt;=350,INDEX('Pliegos Tarifarios (Las Condes)'!$F:$F,MATCH($B2874,'Pliegos Tarifarios (Las Condes)'!$A:$A,0)),H2874&lt;=500,INDEX('Pliegos Tarifarios (Las Condes)'!$G:$G,MATCH($B2874,'Pliegos Tarifarios (Las Condes)'!$A:$A,0)),H2874&lt;=1000,INDEX('Pliegos Tarifarios (Las Condes)'!$H:$H,MATCH($B2874,'Pliegos Tarifarios (Las Condes)'!$A:$A,0)),H2874&lt;=5000,INDEX('Pliegos Tarifarios (Las Condes)'!$I:$I,MATCH($B2874,'Pliegos Tarifarios (Las Condes)'!$A:$A,0)),H2874&gt;5000,INDEX('Pliegos Tarifarios (Las Condes)'!$J:$J,MATCH($B2874,'Pliegos Tarifarios (Las Condes)'!$A:$A,0)))/1.19</f>
        <v>1876.6817686554625</v>
      </c>
      <c r="R2874" s="19">
        <f>INDEX('Pliegos Tarifarios (Las Condes)'!$K:$K,MATCH($B2874,'Pliegos Tarifarios (Las Condes)'!$A:$A,0))</f>
        <v>726.16</v>
      </c>
      <c r="S2874" s="21">
        <f t="shared" si="135"/>
        <v>156540.82451495549</v>
      </c>
      <c r="T2874" s="21">
        <f t="shared" si="136"/>
        <v>29742.756657841543</v>
      </c>
      <c r="U2874" s="19">
        <v>0</v>
      </c>
      <c r="V2874" s="21">
        <f t="shared" si="137"/>
        <v>186283.58117279701</v>
      </c>
    </row>
    <row r="2875" spans="1:22" x14ac:dyDescent="0.3">
      <c r="A2875" s="3" t="s">
        <v>146</v>
      </c>
      <c r="B2875" s="3">
        <v>7</v>
      </c>
      <c r="C2875" s="4" t="s">
        <v>186</v>
      </c>
      <c r="D2875" s="3" t="s">
        <v>526</v>
      </c>
      <c r="E2875" s="3" t="s">
        <v>121</v>
      </c>
      <c r="F2875" s="4" t="s">
        <v>527</v>
      </c>
      <c r="G2875" s="3" t="s">
        <v>16</v>
      </c>
      <c r="H2875" s="5">
        <v>804.53629999999998</v>
      </c>
      <c r="I2875" s="5">
        <v>2.1753999999999998</v>
      </c>
      <c r="J2875" s="5">
        <v>2.1114000000000002</v>
      </c>
      <c r="K2875" s="6">
        <v>0.97058012319573428</v>
      </c>
      <c r="L2875" s="5">
        <v>26.82</v>
      </c>
      <c r="M2875" s="19">
        <f>H2875*INDEX('Pliegos Tarifarios (Las Condes)'!$B:$B,MATCH($B2875,'Pliegos Tarifarios (Las Condes)'!$A:$A,0))</f>
        <v>106008.11649690001</v>
      </c>
      <c r="N2875" s="19">
        <f>I2875*INDEX('Pliegos Tarifarios (Las Condes)'!$C:$C,MATCH($B2875,'Pliegos Tarifarios (Las Condes)'!$A:$A,0))</f>
        <v>7412.9778805999995</v>
      </c>
      <c r="O2875" s="19">
        <f>J2875*INDEX('Pliegos Tarifarios (Las Condes)'!$D:$D,MATCH($B2875,'Pliegos Tarifarios (Las Condes)'!$A:$A,0))</f>
        <v>30558.292200000004</v>
      </c>
      <c r="P2875" s="19">
        <f>H2875*INDEX('Pliegos Tarifarios (Las Condes)'!$E:$E,MATCH($B2875,'Pliegos Tarifarios (Las Condes)'!$A:$A,0))</f>
        <v>10478.280771199999</v>
      </c>
      <c r="Q2875" s="19" cm="1">
        <f t="array" ref="Q2875">H2875*_xlfn.IFS(H2875&lt;=350,INDEX('Pliegos Tarifarios (Las Condes)'!$F:$F,MATCH($B2875,'Pliegos Tarifarios (Las Condes)'!$A:$A,0)),H2875&lt;=500,INDEX('Pliegos Tarifarios (Las Condes)'!$G:$G,MATCH($B2875,'Pliegos Tarifarios (Las Condes)'!$A:$A,0)),H2875&lt;=1000,INDEX('Pliegos Tarifarios (Las Condes)'!$H:$H,MATCH($B2875,'Pliegos Tarifarios (Las Condes)'!$A:$A,0)),H2875&lt;=5000,INDEX('Pliegos Tarifarios (Las Condes)'!$I:$I,MATCH($B2875,'Pliegos Tarifarios (Las Condes)'!$A:$A,0)),H2875&gt;5000,INDEX('Pliegos Tarifarios (Las Condes)'!$J:$J,MATCH($B2875,'Pliegos Tarifarios (Las Condes)'!$A:$A,0)))/1.19</f>
        <v>1886.9418599159667</v>
      </c>
      <c r="R2875" s="19">
        <f>INDEX('Pliegos Tarifarios (Las Condes)'!$K:$K,MATCH($B2875,'Pliegos Tarifarios (Las Condes)'!$A:$A,0))</f>
        <v>726.16</v>
      </c>
      <c r="S2875" s="21">
        <f t="shared" si="135"/>
        <v>157070.76920861597</v>
      </c>
      <c r="T2875" s="21">
        <f t="shared" si="136"/>
        <v>29843.446149637035</v>
      </c>
      <c r="U2875" s="19">
        <v>0</v>
      </c>
      <c r="V2875" s="21">
        <f t="shared" si="137"/>
        <v>186914.21535825299</v>
      </c>
    </row>
    <row r="2876" spans="1:22" x14ac:dyDescent="0.3">
      <c r="A2876" s="3" t="s">
        <v>146</v>
      </c>
      <c r="B2876" s="3">
        <v>7</v>
      </c>
      <c r="C2876" s="4" t="s">
        <v>186</v>
      </c>
      <c r="D2876" s="3" t="s">
        <v>528</v>
      </c>
      <c r="E2876" s="3" t="s">
        <v>121</v>
      </c>
      <c r="F2876" s="4" t="s">
        <v>529</v>
      </c>
      <c r="G2876" s="3" t="s">
        <v>16</v>
      </c>
      <c r="H2876" s="5">
        <v>801.7183</v>
      </c>
      <c r="I2876" s="5">
        <v>2.1404000000000001</v>
      </c>
      <c r="J2876" s="5">
        <v>2.1404000000000001</v>
      </c>
      <c r="K2876" s="6">
        <v>1</v>
      </c>
      <c r="L2876" s="5">
        <v>26.72</v>
      </c>
      <c r="M2876" s="19">
        <f>H2876*INDEX('Pliegos Tarifarios (Las Condes)'!$B:$B,MATCH($B2876,'Pliegos Tarifarios (Las Condes)'!$A:$A,0))</f>
        <v>105636.8083629</v>
      </c>
      <c r="N2876" s="19">
        <f>I2876*INDEX('Pliegos Tarifarios (Las Condes)'!$C:$C,MATCH($B2876,'Pliegos Tarifarios (Las Condes)'!$A:$A,0))</f>
        <v>7293.7105156000007</v>
      </c>
      <c r="O2876" s="19">
        <f>J2876*INDEX('Pliegos Tarifarios (Las Condes)'!$D:$D,MATCH($B2876,'Pliegos Tarifarios (Las Condes)'!$A:$A,0))</f>
        <v>30978.0092</v>
      </c>
      <c r="P2876" s="19">
        <f>H2876*INDEX('Pliegos Tarifarios (Las Condes)'!$E:$E,MATCH($B2876,'Pliegos Tarifarios (Las Condes)'!$A:$A,0))</f>
        <v>10441.579139199999</v>
      </c>
      <c r="Q2876" s="19" cm="1">
        <f t="array" ref="Q2876">H2876*_xlfn.IFS(H2876&lt;=350,INDEX('Pliegos Tarifarios (Las Condes)'!$F:$F,MATCH($B2876,'Pliegos Tarifarios (Las Condes)'!$A:$A,0)),H2876&lt;=500,INDEX('Pliegos Tarifarios (Las Condes)'!$G:$G,MATCH($B2876,'Pliegos Tarifarios (Las Condes)'!$A:$A,0)),H2876&lt;=1000,INDEX('Pliegos Tarifarios (Las Condes)'!$H:$H,MATCH($B2876,'Pliegos Tarifarios (Las Condes)'!$A:$A,0)),H2876&lt;=5000,INDEX('Pliegos Tarifarios (Las Condes)'!$I:$I,MATCH($B2876,'Pliegos Tarifarios (Las Condes)'!$A:$A,0)),H2876&gt;5000,INDEX('Pliegos Tarifarios (Las Condes)'!$J:$J,MATCH($B2876,'Pliegos Tarifarios (Las Condes)'!$A:$A,0)))/1.19</f>
        <v>1880.3325842857146</v>
      </c>
      <c r="R2876" s="19">
        <f>INDEX('Pliegos Tarifarios (Las Condes)'!$K:$K,MATCH($B2876,'Pliegos Tarifarios (Las Condes)'!$A:$A,0))</f>
        <v>726.16</v>
      </c>
      <c r="S2876" s="21">
        <f t="shared" si="135"/>
        <v>156956.59980198572</v>
      </c>
      <c r="T2876" s="21">
        <f t="shared" si="136"/>
        <v>29821.753962377286</v>
      </c>
      <c r="U2876" s="19">
        <v>0</v>
      </c>
      <c r="V2876" s="21">
        <f t="shared" si="137"/>
        <v>186778.35376436301</v>
      </c>
    </row>
    <row r="2877" spans="1:22" x14ac:dyDescent="0.3">
      <c r="A2877" s="3" t="s">
        <v>146</v>
      </c>
      <c r="B2877" s="3">
        <v>7</v>
      </c>
      <c r="C2877" s="4" t="s">
        <v>186</v>
      </c>
      <c r="D2877" s="3" t="s">
        <v>530</v>
      </c>
      <c r="E2877" s="3" t="s">
        <v>121</v>
      </c>
      <c r="F2877" s="4" t="s">
        <v>531</v>
      </c>
      <c r="G2877" s="3" t="s">
        <v>16</v>
      </c>
      <c r="H2877" s="5">
        <v>800.02059999999994</v>
      </c>
      <c r="I2877" s="5">
        <v>2.1644000000000001</v>
      </c>
      <c r="J2877" s="5">
        <v>2.1305999999999998</v>
      </c>
      <c r="K2877" s="6">
        <v>0.98438366290888912</v>
      </c>
      <c r="L2877" s="5">
        <v>26.67</v>
      </c>
      <c r="M2877" s="19">
        <f>H2877*INDEX('Pliegos Tarifarios (Las Condes)'!$B:$B,MATCH($B2877,'Pliegos Tarifarios (Las Condes)'!$A:$A,0))</f>
        <v>105413.11431779999</v>
      </c>
      <c r="N2877" s="19">
        <f>I2877*INDEX('Pliegos Tarifarios (Las Condes)'!$C:$C,MATCH($B2877,'Pliegos Tarifarios (Las Condes)'!$A:$A,0))</f>
        <v>7375.4938516000002</v>
      </c>
      <c r="O2877" s="19">
        <f>J2877*INDEX('Pliegos Tarifarios (Las Condes)'!$D:$D,MATCH($B2877,'Pliegos Tarifarios (Las Condes)'!$A:$A,0))</f>
        <v>30836.173799999997</v>
      </c>
      <c r="P2877" s="19">
        <f>H2877*INDEX('Pliegos Tarifarios (Las Condes)'!$E:$E,MATCH($B2877,'Pliegos Tarifarios (Las Condes)'!$A:$A,0))</f>
        <v>10419.468294399998</v>
      </c>
      <c r="Q2877" s="19" cm="1">
        <f t="array" ref="Q2877">H2877*_xlfn.IFS(H2877&lt;=350,INDEX('Pliegos Tarifarios (Las Condes)'!$F:$F,MATCH($B2877,'Pliegos Tarifarios (Las Condes)'!$A:$A,0)),H2877&lt;=500,INDEX('Pliegos Tarifarios (Las Condes)'!$G:$G,MATCH($B2877,'Pliegos Tarifarios (Las Condes)'!$A:$A,0)),H2877&lt;=1000,INDEX('Pliegos Tarifarios (Las Condes)'!$H:$H,MATCH($B2877,'Pliegos Tarifarios (Las Condes)'!$A:$A,0)),H2877&lt;=5000,INDEX('Pliegos Tarifarios (Las Condes)'!$I:$I,MATCH($B2877,'Pliegos Tarifarios (Las Condes)'!$A:$A,0)),H2877&gt;5000,INDEX('Pliegos Tarifarios (Las Condes)'!$J:$J,MATCH($B2877,'Pliegos Tarifarios (Las Condes)'!$A:$A,0)))/1.19</f>
        <v>1876.3508357983196</v>
      </c>
      <c r="R2877" s="19">
        <f>INDEX('Pliegos Tarifarios (Las Condes)'!$K:$K,MATCH($B2877,'Pliegos Tarifarios (Las Condes)'!$A:$A,0))</f>
        <v>726.16</v>
      </c>
      <c r="S2877" s="21">
        <f t="shared" si="135"/>
        <v>156646.76109959828</v>
      </c>
      <c r="T2877" s="21">
        <f t="shared" si="136"/>
        <v>29762.884608923676</v>
      </c>
      <c r="U2877" s="19">
        <v>0</v>
      </c>
      <c r="V2877" s="21">
        <f t="shared" si="137"/>
        <v>186409.64570852194</v>
      </c>
    </row>
    <row r="2878" spans="1:22" x14ac:dyDescent="0.3">
      <c r="A2878" s="3" t="s">
        <v>146</v>
      </c>
      <c r="B2878" s="3">
        <v>7</v>
      </c>
      <c r="C2878" s="4" t="s">
        <v>186</v>
      </c>
      <c r="D2878" s="3" t="s">
        <v>532</v>
      </c>
      <c r="E2878" s="3" t="s">
        <v>121</v>
      </c>
      <c r="F2878" s="4" t="s">
        <v>533</v>
      </c>
      <c r="G2878" s="3" t="s">
        <v>16</v>
      </c>
      <c r="H2878" s="5">
        <v>802.58320000000003</v>
      </c>
      <c r="I2878" s="5">
        <v>2.165</v>
      </c>
      <c r="J2878" s="5">
        <v>2.1536</v>
      </c>
      <c r="K2878" s="6">
        <v>0.99473441108545035</v>
      </c>
      <c r="L2878" s="5">
        <v>26.75</v>
      </c>
      <c r="M2878" s="19">
        <f>H2878*INDEX('Pliegos Tarifarios (Las Condes)'!$B:$B,MATCH($B2878,'Pliegos Tarifarios (Las Condes)'!$A:$A,0))</f>
        <v>105750.7701816</v>
      </c>
      <c r="N2878" s="19">
        <f>I2878*INDEX('Pliegos Tarifarios (Las Condes)'!$C:$C,MATCH($B2878,'Pliegos Tarifarios (Las Condes)'!$A:$A,0))</f>
        <v>7377.5384350000004</v>
      </c>
      <c r="O2878" s="19">
        <f>J2878*INDEX('Pliegos Tarifarios (Las Condes)'!$D:$D,MATCH($B2878,'Pliegos Tarifarios (Las Condes)'!$A:$A,0))</f>
        <v>31169.052799999998</v>
      </c>
      <c r="P2878" s="19">
        <f>H2878*INDEX('Pliegos Tarifarios (Las Condes)'!$E:$E,MATCH($B2878,'Pliegos Tarifarios (Las Condes)'!$A:$A,0))</f>
        <v>10452.843596799999</v>
      </c>
      <c r="Q2878" s="19" cm="1">
        <f t="array" ref="Q2878">H2878*_xlfn.IFS(H2878&lt;=350,INDEX('Pliegos Tarifarios (Las Condes)'!$F:$F,MATCH($B2878,'Pliegos Tarifarios (Las Condes)'!$A:$A,0)),H2878&lt;=500,INDEX('Pliegos Tarifarios (Las Condes)'!$G:$G,MATCH($B2878,'Pliegos Tarifarios (Las Condes)'!$A:$A,0)),H2878&lt;=1000,INDEX('Pliegos Tarifarios (Las Condes)'!$H:$H,MATCH($B2878,'Pliegos Tarifarios (Las Condes)'!$A:$A,0)),H2878&lt;=5000,INDEX('Pliegos Tarifarios (Las Condes)'!$I:$I,MATCH($B2878,'Pliegos Tarifarios (Las Condes)'!$A:$A,0)),H2878&gt;5000,INDEX('Pliegos Tarifarios (Las Condes)'!$J:$J,MATCH($B2878,'Pliegos Tarifarios (Las Condes)'!$A:$A,0)))/1.19</f>
        <v>1882.3611018487397</v>
      </c>
      <c r="R2878" s="19">
        <f>INDEX('Pliegos Tarifarios (Las Condes)'!$K:$K,MATCH($B2878,'Pliegos Tarifarios (Las Condes)'!$A:$A,0))</f>
        <v>726.16</v>
      </c>
      <c r="S2878" s="21">
        <f t="shared" si="135"/>
        <v>157358.72611524875</v>
      </c>
      <c r="T2878" s="21">
        <f t="shared" si="136"/>
        <v>29898.157961897261</v>
      </c>
      <c r="U2878" s="19">
        <v>0</v>
      </c>
      <c r="V2878" s="21">
        <f t="shared" si="137"/>
        <v>187256.88407714601</v>
      </c>
    </row>
    <row r="2879" spans="1:22" x14ac:dyDescent="0.3">
      <c r="A2879" s="3" t="s">
        <v>146</v>
      </c>
      <c r="B2879" s="3">
        <v>7</v>
      </c>
      <c r="C2879" s="4" t="s">
        <v>186</v>
      </c>
      <c r="D2879" s="3" t="s">
        <v>534</v>
      </c>
      <c r="E2879" s="3" t="s">
        <v>121</v>
      </c>
      <c r="F2879" s="4" t="s">
        <v>535</v>
      </c>
      <c r="G2879" s="3" t="s">
        <v>16</v>
      </c>
      <c r="H2879" s="5">
        <v>802.4325</v>
      </c>
      <c r="I2879" s="5">
        <v>2.1562999999999999</v>
      </c>
      <c r="J2879" s="5">
        <v>2.1562999999999999</v>
      </c>
      <c r="K2879" s="6">
        <v>1</v>
      </c>
      <c r="L2879" s="5">
        <v>26.75</v>
      </c>
      <c r="M2879" s="19">
        <f>H2879*INDEX('Pliegos Tarifarios (Las Condes)'!$B:$B,MATCH($B2879,'Pliegos Tarifarios (Las Condes)'!$A:$A,0))</f>
        <v>105730.91349750001</v>
      </c>
      <c r="N2879" s="19">
        <f>I2879*INDEX('Pliegos Tarifarios (Las Condes)'!$C:$C,MATCH($B2879,'Pliegos Tarifarios (Las Condes)'!$A:$A,0))</f>
        <v>7347.8919756999994</v>
      </c>
      <c r="O2879" s="19">
        <f>J2879*INDEX('Pliegos Tarifarios (Las Condes)'!$D:$D,MATCH($B2879,'Pliegos Tarifarios (Las Condes)'!$A:$A,0))</f>
        <v>31208.1299</v>
      </c>
      <c r="P2879" s="19">
        <f>H2879*INDEX('Pliegos Tarifarios (Las Condes)'!$E:$E,MATCH($B2879,'Pliegos Tarifarios (Las Condes)'!$A:$A,0))</f>
        <v>10450.880879999999</v>
      </c>
      <c r="Q2879" s="19" cm="1">
        <f t="array" ref="Q2879">H2879*_xlfn.IFS(H2879&lt;=350,INDEX('Pliegos Tarifarios (Las Condes)'!$F:$F,MATCH($B2879,'Pliegos Tarifarios (Las Condes)'!$A:$A,0)),H2879&lt;=500,INDEX('Pliegos Tarifarios (Las Condes)'!$G:$G,MATCH($B2879,'Pliegos Tarifarios (Las Condes)'!$A:$A,0)),H2879&lt;=1000,INDEX('Pliegos Tarifarios (Las Condes)'!$H:$H,MATCH($B2879,'Pliegos Tarifarios (Las Condes)'!$A:$A,0)),H2879&lt;=5000,INDEX('Pliegos Tarifarios (Las Condes)'!$I:$I,MATCH($B2879,'Pliegos Tarifarios (Las Condes)'!$A:$A,0)),H2879&gt;5000,INDEX('Pliegos Tarifarios (Las Condes)'!$J:$J,MATCH($B2879,'Pliegos Tarifarios (Las Condes)'!$A:$A,0)))/1.19</f>
        <v>1882.0076533613449</v>
      </c>
      <c r="R2879" s="19">
        <f>INDEX('Pliegos Tarifarios (Las Condes)'!$K:$K,MATCH($B2879,'Pliegos Tarifarios (Las Condes)'!$A:$A,0))</f>
        <v>726.16</v>
      </c>
      <c r="S2879" s="21">
        <f t="shared" si="135"/>
        <v>157345.98390656133</v>
      </c>
      <c r="T2879" s="21">
        <f t="shared" si="136"/>
        <v>29895.736942246655</v>
      </c>
      <c r="U2879" s="19">
        <v>0</v>
      </c>
      <c r="V2879" s="21">
        <f t="shared" si="137"/>
        <v>187241.72084880798</v>
      </c>
    </row>
    <row r="2880" spans="1:22" x14ac:dyDescent="0.3">
      <c r="A2880" s="3" t="s">
        <v>146</v>
      </c>
      <c r="B2880" s="3">
        <v>7</v>
      </c>
      <c r="C2880" s="4" t="s">
        <v>186</v>
      </c>
      <c r="D2880" s="3" t="s">
        <v>536</v>
      </c>
      <c r="E2880" s="3" t="s">
        <v>121</v>
      </c>
      <c r="F2880" s="4" t="s">
        <v>537</v>
      </c>
      <c r="G2880" s="3" t="s">
        <v>16</v>
      </c>
      <c r="H2880" s="5">
        <v>802.50519999999995</v>
      </c>
      <c r="I2880" s="5">
        <v>2.1619000000000002</v>
      </c>
      <c r="J2880" s="5">
        <v>2.1619000000000002</v>
      </c>
      <c r="K2880" s="6">
        <v>1</v>
      </c>
      <c r="L2880" s="5">
        <v>26.75</v>
      </c>
      <c r="M2880" s="19">
        <f>H2880*INDEX('Pliegos Tarifarios (Las Condes)'!$B:$B,MATCH($B2880,'Pliegos Tarifarios (Las Condes)'!$A:$A,0))</f>
        <v>105740.4926676</v>
      </c>
      <c r="N2880" s="19">
        <f>I2880*INDEX('Pliegos Tarifarios (Las Condes)'!$C:$C,MATCH($B2880,'Pliegos Tarifarios (Las Condes)'!$A:$A,0))</f>
        <v>7366.9747541000006</v>
      </c>
      <c r="O2880" s="19">
        <f>J2880*INDEX('Pliegos Tarifarios (Las Condes)'!$D:$D,MATCH($B2880,'Pliegos Tarifarios (Las Condes)'!$A:$A,0))</f>
        <v>31289.178700000004</v>
      </c>
      <c r="P2880" s="19">
        <f>H2880*INDEX('Pliegos Tarifarios (Las Condes)'!$E:$E,MATCH($B2880,'Pliegos Tarifarios (Las Condes)'!$A:$A,0))</f>
        <v>10451.827724799999</v>
      </c>
      <c r="Q2880" s="19" cm="1">
        <f t="array" ref="Q2880">H2880*_xlfn.IFS(H2880&lt;=350,INDEX('Pliegos Tarifarios (Las Condes)'!$F:$F,MATCH($B2880,'Pliegos Tarifarios (Las Condes)'!$A:$A,0)),H2880&lt;=500,INDEX('Pliegos Tarifarios (Las Condes)'!$G:$G,MATCH($B2880,'Pliegos Tarifarios (Las Condes)'!$A:$A,0)),H2880&lt;=1000,INDEX('Pliegos Tarifarios (Las Condes)'!$H:$H,MATCH($B2880,'Pliegos Tarifarios (Las Condes)'!$A:$A,0)),H2880&lt;=5000,INDEX('Pliegos Tarifarios (Las Condes)'!$I:$I,MATCH($B2880,'Pliegos Tarifarios (Las Condes)'!$A:$A,0)),H2880&gt;5000,INDEX('Pliegos Tarifarios (Las Condes)'!$J:$J,MATCH($B2880,'Pliegos Tarifarios (Las Condes)'!$A:$A,0)))/1.19</f>
        <v>1882.1781623529412</v>
      </c>
      <c r="R2880" s="19">
        <f>INDEX('Pliegos Tarifarios (Las Condes)'!$K:$K,MATCH($B2880,'Pliegos Tarifarios (Las Condes)'!$A:$A,0))</f>
        <v>726.16</v>
      </c>
      <c r="S2880" s="21">
        <f t="shared" si="135"/>
        <v>157456.81200885295</v>
      </c>
      <c r="T2880" s="21">
        <f t="shared" si="136"/>
        <v>29916.794281682061</v>
      </c>
      <c r="U2880" s="19">
        <v>0</v>
      </c>
      <c r="V2880" s="21">
        <f t="shared" si="137"/>
        <v>187373.60629053501</v>
      </c>
    </row>
    <row r="2881" spans="1:22" x14ac:dyDescent="0.3">
      <c r="A2881" s="3" t="s">
        <v>146</v>
      </c>
      <c r="B2881" s="3">
        <v>7</v>
      </c>
      <c r="C2881" s="4" t="s">
        <v>186</v>
      </c>
      <c r="D2881" s="3" t="s">
        <v>538</v>
      </c>
      <c r="E2881" s="3" t="s">
        <v>121</v>
      </c>
      <c r="F2881" s="4" t="s">
        <v>539</v>
      </c>
      <c r="G2881" s="3" t="s">
        <v>16</v>
      </c>
      <c r="H2881" s="5">
        <v>801.29250000000002</v>
      </c>
      <c r="I2881" s="5">
        <v>2.1457999999999999</v>
      </c>
      <c r="J2881" s="5">
        <v>2.1217000000000001</v>
      </c>
      <c r="K2881" s="6">
        <v>0.98876875757293325</v>
      </c>
      <c r="L2881" s="5">
        <v>26.71</v>
      </c>
      <c r="M2881" s="19">
        <f>H2881*INDEX('Pliegos Tarifarios (Las Condes)'!$B:$B,MATCH($B2881,'Pliegos Tarifarios (Las Condes)'!$A:$A,0))</f>
        <v>105580.7036775</v>
      </c>
      <c r="N2881" s="19">
        <f>I2881*INDEX('Pliegos Tarifarios (Las Condes)'!$C:$C,MATCH($B2881,'Pliegos Tarifarios (Las Condes)'!$A:$A,0))</f>
        <v>7312.1117661999997</v>
      </c>
      <c r="O2881" s="19">
        <f>J2881*INDEX('Pliegos Tarifarios (Las Condes)'!$D:$D,MATCH($B2881,'Pliegos Tarifarios (Las Condes)'!$A:$A,0))</f>
        <v>30707.364100000003</v>
      </c>
      <c r="P2881" s="19">
        <f>H2881*INDEX('Pliegos Tarifarios (Las Condes)'!$E:$E,MATCH($B2881,'Pliegos Tarifarios (Las Condes)'!$A:$A,0))</f>
        <v>10436.033519999999</v>
      </c>
      <c r="Q2881" s="19" cm="1">
        <f t="array" ref="Q2881">H2881*_xlfn.IFS(H2881&lt;=350,INDEX('Pliegos Tarifarios (Las Condes)'!$F:$F,MATCH($B2881,'Pliegos Tarifarios (Las Condes)'!$A:$A,0)),H2881&lt;=500,INDEX('Pliegos Tarifarios (Las Condes)'!$G:$G,MATCH($B2881,'Pliegos Tarifarios (Las Condes)'!$A:$A,0)),H2881&lt;=1000,INDEX('Pliegos Tarifarios (Las Condes)'!$H:$H,MATCH($B2881,'Pliegos Tarifarios (Las Condes)'!$A:$A,0)),H2881&lt;=5000,INDEX('Pliegos Tarifarios (Las Condes)'!$I:$I,MATCH($B2881,'Pliegos Tarifarios (Las Condes)'!$A:$A,0)),H2881&gt;5000,INDEX('Pliegos Tarifarios (Las Condes)'!$J:$J,MATCH($B2881,'Pliegos Tarifarios (Las Condes)'!$A:$A,0)))/1.19</f>
        <v>1879.3339222689081</v>
      </c>
      <c r="R2881" s="19">
        <f>INDEX('Pliegos Tarifarios (Las Condes)'!$K:$K,MATCH($B2881,'Pliegos Tarifarios (Las Condes)'!$A:$A,0))</f>
        <v>726.16</v>
      </c>
      <c r="S2881" s="21">
        <f t="shared" si="135"/>
        <v>156641.70698596892</v>
      </c>
      <c r="T2881" s="21">
        <f t="shared" si="136"/>
        <v>29761.924327334094</v>
      </c>
      <c r="U2881" s="19">
        <v>0</v>
      </c>
      <c r="V2881" s="21">
        <f t="shared" si="137"/>
        <v>186403.63131330302</v>
      </c>
    </row>
    <row r="2882" spans="1:22" x14ac:dyDescent="0.3">
      <c r="A2882" s="3" t="s">
        <v>146</v>
      </c>
      <c r="B2882" s="3">
        <v>7</v>
      </c>
      <c r="C2882" s="4" t="s">
        <v>186</v>
      </c>
      <c r="D2882" s="3" t="s">
        <v>540</v>
      </c>
      <c r="E2882" s="3" t="s">
        <v>121</v>
      </c>
      <c r="F2882" s="4" t="s">
        <v>541</v>
      </c>
      <c r="G2882" s="3" t="s">
        <v>16</v>
      </c>
      <c r="H2882" s="5">
        <v>802.72410000000002</v>
      </c>
      <c r="I2882" s="5">
        <v>2.2559</v>
      </c>
      <c r="J2882" s="5">
        <v>2.1105</v>
      </c>
      <c r="K2882" s="6">
        <v>0.93554678842147254</v>
      </c>
      <c r="L2882" s="5">
        <v>26.76</v>
      </c>
      <c r="M2882" s="19">
        <f>H2882*INDEX('Pliegos Tarifarios (Las Condes)'!$B:$B,MATCH($B2882,'Pliegos Tarifarios (Las Condes)'!$A:$A,0))</f>
        <v>105769.3355883</v>
      </c>
      <c r="N2882" s="19">
        <f>I2882*INDEX('Pliegos Tarifarios (Las Condes)'!$C:$C,MATCH($B2882,'Pliegos Tarifarios (Las Condes)'!$A:$A,0))</f>
        <v>7687.2928201000004</v>
      </c>
      <c r="O2882" s="19">
        <f>J2882*INDEX('Pliegos Tarifarios (Las Condes)'!$D:$D,MATCH($B2882,'Pliegos Tarifarios (Las Condes)'!$A:$A,0))</f>
        <v>30545.266500000002</v>
      </c>
      <c r="P2882" s="19">
        <f>H2882*INDEX('Pliegos Tarifarios (Las Condes)'!$E:$E,MATCH($B2882,'Pliegos Tarifarios (Las Condes)'!$A:$A,0))</f>
        <v>10454.6786784</v>
      </c>
      <c r="Q2882" s="19" cm="1">
        <f t="array" ref="Q2882">H2882*_xlfn.IFS(H2882&lt;=350,INDEX('Pliegos Tarifarios (Las Condes)'!$F:$F,MATCH($B2882,'Pliegos Tarifarios (Las Condes)'!$A:$A,0)),H2882&lt;=500,INDEX('Pliegos Tarifarios (Las Condes)'!$G:$G,MATCH($B2882,'Pliegos Tarifarios (Las Condes)'!$A:$A,0)),H2882&lt;=1000,INDEX('Pliegos Tarifarios (Las Condes)'!$H:$H,MATCH($B2882,'Pliegos Tarifarios (Las Condes)'!$A:$A,0)),H2882&lt;=5000,INDEX('Pliegos Tarifarios (Las Condes)'!$I:$I,MATCH($B2882,'Pliegos Tarifarios (Las Condes)'!$A:$A,0)),H2882&gt;5000,INDEX('Pliegos Tarifarios (Las Condes)'!$J:$J,MATCH($B2882,'Pliegos Tarifarios (Las Condes)'!$A:$A,0)))/1.19</f>
        <v>1882.6915656302524</v>
      </c>
      <c r="R2882" s="19">
        <f>INDEX('Pliegos Tarifarios (Las Condes)'!$K:$K,MATCH($B2882,'Pliegos Tarifarios (Las Condes)'!$A:$A,0))</f>
        <v>726.16</v>
      </c>
      <c r="S2882" s="21">
        <f t="shared" si="135"/>
        <v>157065.42515243028</v>
      </c>
      <c r="T2882" s="21">
        <f t="shared" si="136"/>
        <v>29842.430778961752</v>
      </c>
      <c r="U2882" s="19">
        <v>0</v>
      </c>
      <c r="V2882" s="21">
        <f t="shared" si="137"/>
        <v>186907.85593139203</v>
      </c>
    </row>
    <row r="2883" spans="1:22" x14ac:dyDescent="0.3">
      <c r="A2883" s="3" t="s">
        <v>146</v>
      </c>
      <c r="B2883" s="3">
        <v>7</v>
      </c>
      <c r="C2883" s="4" t="s">
        <v>186</v>
      </c>
      <c r="D2883" s="3" t="s">
        <v>542</v>
      </c>
      <c r="E2883" s="3" t="s">
        <v>121</v>
      </c>
      <c r="F2883" s="4" t="s">
        <v>543</v>
      </c>
      <c r="G2883" s="3" t="s">
        <v>16</v>
      </c>
      <c r="H2883" s="5">
        <v>800.47640000000001</v>
      </c>
      <c r="I2883" s="5">
        <v>2.1772</v>
      </c>
      <c r="J2883" s="5">
        <v>2.1772</v>
      </c>
      <c r="K2883" s="6">
        <v>1</v>
      </c>
      <c r="L2883" s="5">
        <v>26.68</v>
      </c>
      <c r="M2883" s="19">
        <f>H2883*INDEX('Pliegos Tarifarios (Las Condes)'!$B:$B,MATCH($B2883,'Pliegos Tarifarios (Las Condes)'!$A:$A,0))</f>
        <v>105473.17189320001</v>
      </c>
      <c r="N2883" s="19">
        <f>I2883*INDEX('Pliegos Tarifarios (Las Condes)'!$C:$C,MATCH($B2883,'Pliegos Tarifarios (Las Condes)'!$A:$A,0))</f>
        <v>7419.1116308000001</v>
      </c>
      <c r="O2883" s="19">
        <f>J2883*INDEX('Pliegos Tarifarios (Las Condes)'!$D:$D,MATCH($B2883,'Pliegos Tarifarios (Las Condes)'!$A:$A,0))</f>
        <v>31510.615600000001</v>
      </c>
      <c r="P2883" s="19">
        <f>H2883*INDEX('Pliegos Tarifarios (Las Condes)'!$E:$E,MATCH($B2883,'Pliegos Tarifarios (Las Condes)'!$A:$A,0))</f>
        <v>10425.404633599999</v>
      </c>
      <c r="Q2883" s="19" cm="1">
        <f t="array" ref="Q2883">H2883*_xlfn.IFS(H2883&lt;=350,INDEX('Pliegos Tarifarios (Las Condes)'!$F:$F,MATCH($B2883,'Pliegos Tarifarios (Las Condes)'!$A:$A,0)),H2883&lt;=500,INDEX('Pliegos Tarifarios (Las Condes)'!$G:$G,MATCH($B2883,'Pliegos Tarifarios (Las Condes)'!$A:$A,0)),H2883&lt;=1000,INDEX('Pliegos Tarifarios (Las Condes)'!$H:$H,MATCH($B2883,'Pliegos Tarifarios (Las Condes)'!$A:$A,0)),H2883&lt;=5000,INDEX('Pliegos Tarifarios (Las Condes)'!$I:$I,MATCH($B2883,'Pliegos Tarifarios (Las Condes)'!$A:$A,0)),H2883&gt;5000,INDEX('Pliegos Tarifarios (Las Condes)'!$J:$J,MATCH($B2883,'Pliegos Tarifarios (Las Condes)'!$A:$A,0)))/1.19</f>
        <v>1877.4198591596644</v>
      </c>
      <c r="R2883" s="19">
        <f>INDEX('Pliegos Tarifarios (Las Condes)'!$K:$K,MATCH($B2883,'Pliegos Tarifarios (Las Condes)'!$A:$A,0))</f>
        <v>726.16</v>
      </c>
      <c r="S2883" s="21">
        <f t="shared" si="135"/>
        <v>157431.88361675967</v>
      </c>
      <c r="T2883" s="21">
        <f t="shared" si="136"/>
        <v>29912.057887184339</v>
      </c>
      <c r="U2883" s="19">
        <v>0</v>
      </c>
      <c r="V2883" s="21">
        <f t="shared" si="137"/>
        <v>187343.94150394402</v>
      </c>
    </row>
    <row r="2884" spans="1:22" x14ac:dyDescent="0.3">
      <c r="A2884" s="3" t="s">
        <v>146</v>
      </c>
      <c r="B2884" s="3">
        <v>7</v>
      </c>
      <c r="C2884" s="4" t="s">
        <v>186</v>
      </c>
      <c r="D2884" s="3" t="s">
        <v>544</v>
      </c>
      <c r="E2884" s="3" t="s">
        <v>121</v>
      </c>
      <c r="F2884" s="4" t="s">
        <v>545</v>
      </c>
      <c r="G2884" s="3" t="s">
        <v>16</v>
      </c>
      <c r="H2884" s="5">
        <v>801.93269999999995</v>
      </c>
      <c r="I2884" s="5">
        <v>2.1983000000000001</v>
      </c>
      <c r="J2884" s="5">
        <v>2.1284000000000001</v>
      </c>
      <c r="K2884" s="6">
        <v>0.9682027020879771</v>
      </c>
      <c r="L2884" s="5">
        <v>26.73</v>
      </c>
      <c r="M2884" s="19">
        <f>H2884*INDEX('Pliegos Tarifarios (Las Condes)'!$B:$B,MATCH($B2884,'Pliegos Tarifarios (Las Condes)'!$A:$A,0))</f>
        <v>105665.05835009999</v>
      </c>
      <c r="N2884" s="19">
        <f>I2884*INDEX('Pliegos Tarifarios (Las Condes)'!$C:$C,MATCH($B2884,'Pliegos Tarifarios (Las Condes)'!$A:$A,0))</f>
        <v>7491.0128137000011</v>
      </c>
      <c r="O2884" s="19">
        <f>J2884*INDEX('Pliegos Tarifarios (Las Condes)'!$D:$D,MATCH($B2884,'Pliegos Tarifarios (Las Condes)'!$A:$A,0))</f>
        <v>30804.333200000001</v>
      </c>
      <c r="P2884" s="19">
        <f>H2884*INDEX('Pliegos Tarifarios (Las Condes)'!$E:$E,MATCH($B2884,'Pliegos Tarifarios (Las Condes)'!$A:$A,0))</f>
        <v>10444.371484799998</v>
      </c>
      <c r="Q2884" s="19" cm="1">
        <f t="array" ref="Q2884">H2884*_xlfn.IFS(H2884&lt;=350,INDEX('Pliegos Tarifarios (Las Condes)'!$F:$F,MATCH($B2884,'Pliegos Tarifarios (Las Condes)'!$A:$A,0)),H2884&lt;=500,INDEX('Pliegos Tarifarios (Las Condes)'!$G:$G,MATCH($B2884,'Pliegos Tarifarios (Las Condes)'!$A:$A,0)),H2884&lt;=1000,INDEX('Pliegos Tarifarios (Las Condes)'!$H:$H,MATCH($B2884,'Pliegos Tarifarios (Las Condes)'!$A:$A,0)),H2884&lt;=5000,INDEX('Pliegos Tarifarios (Las Condes)'!$I:$I,MATCH($B2884,'Pliegos Tarifarios (Las Condes)'!$A:$A,0)),H2884&gt;5000,INDEX('Pliegos Tarifarios (Las Condes)'!$J:$J,MATCH($B2884,'Pliegos Tarifarios (Las Condes)'!$A:$A,0)))/1.19</f>
        <v>1880.8354333613447</v>
      </c>
      <c r="R2884" s="19">
        <f>INDEX('Pliegos Tarifarios (Las Condes)'!$K:$K,MATCH($B2884,'Pliegos Tarifarios (Las Condes)'!$A:$A,0))</f>
        <v>726.16</v>
      </c>
      <c r="S2884" s="21">
        <f t="shared" si="135"/>
        <v>157011.77128196135</v>
      </c>
      <c r="T2884" s="21">
        <f t="shared" si="136"/>
        <v>29832.236543572657</v>
      </c>
      <c r="U2884" s="19">
        <v>0</v>
      </c>
      <c r="V2884" s="21">
        <f t="shared" si="137"/>
        <v>186844.007825534</v>
      </c>
    </row>
    <row r="2885" spans="1:22" x14ac:dyDescent="0.3">
      <c r="A2885" s="3" t="s">
        <v>146</v>
      </c>
      <c r="B2885" s="3">
        <v>7</v>
      </c>
      <c r="C2885" s="4" t="s">
        <v>186</v>
      </c>
      <c r="D2885" s="3" t="s">
        <v>546</v>
      </c>
      <c r="E2885" s="3" t="s">
        <v>121</v>
      </c>
      <c r="F2885" s="4" t="s">
        <v>547</v>
      </c>
      <c r="G2885" s="3" t="s">
        <v>16</v>
      </c>
      <c r="H2885" s="5">
        <v>801.31560000000002</v>
      </c>
      <c r="I2885" s="5">
        <v>2.1440000000000001</v>
      </c>
      <c r="J2885" s="5">
        <v>2.0905999999999998</v>
      </c>
      <c r="K2885" s="6">
        <v>0.97509328358208935</v>
      </c>
      <c r="L2885" s="5">
        <v>26.71</v>
      </c>
      <c r="M2885" s="19">
        <f>H2885*INDEX('Pliegos Tarifarios (Las Condes)'!$B:$B,MATCH($B2885,'Pliegos Tarifarios (Las Condes)'!$A:$A,0))</f>
        <v>105583.7474028</v>
      </c>
      <c r="N2885" s="19">
        <f>I2885*INDEX('Pliegos Tarifarios (Las Condes)'!$C:$C,MATCH($B2885,'Pliegos Tarifarios (Las Condes)'!$A:$A,0))</f>
        <v>7305.9780160000009</v>
      </c>
      <c r="O2885" s="19">
        <f>J2885*INDEX('Pliegos Tarifarios (Las Condes)'!$D:$D,MATCH($B2885,'Pliegos Tarifarios (Las Condes)'!$A:$A,0))</f>
        <v>30257.253799999999</v>
      </c>
      <c r="P2885" s="19">
        <f>H2885*INDEX('Pliegos Tarifarios (Las Condes)'!$E:$E,MATCH($B2885,'Pliegos Tarifarios (Las Condes)'!$A:$A,0))</f>
        <v>10436.334374399999</v>
      </c>
      <c r="Q2885" s="19" cm="1">
        <f t="array" ref="Q2885">H2885*_xlfn.IFS(H2885&lt;=350,INDEX('Pliegos Tarifarios (Las Condes)'!$F:$F,MATCH($B2885,'Pliegos Tarifarios (Las Condes)'!$A:$A,0)),H2885&lt;=500,INDEX('Pliegos Tarifarios (Las Condes)'!$G:$G,MATCH($B2885,'Pliegos Tarifarios (Las Condes)'!$A:$A,0)),H2885&lt;=1000,INDEX('Pliegos Tarifarios (Las Condes)'!$H:$H,MATCH($B2885,'Pliegos Tarifarios (Las Condes)'!$A:$A,0)),H2885&lt;=5000,INDEX('Pliegos Tarifarios (Las Condes)'!$I:$I,MATCH($B2885,'Pliegos Tarifarios (Las Condes)'!$A:$A,0)),H2885&gt;5000,INDEX('Pliegos Tarifarios (Las Condes)'!$J:$J,MATCH($B2885,'Pliegos Tarifarios (Las Condes)'!$A:$A,0)))/1.19</f>
        <v>1879.3881005042019</v>
      </c>
      <c r="R2885" s="19">
        <f>INDEX('Pliegos Tarifarios (Las Condes)'!$K:$K,MATCH($B2885,'Pliegos Tarifarios (Las Condes)'!$A:$A,0))</f>
        <v>726.16</v>
      </c>
      <c r="S2885" s="21">
        <f t="shared" si="135"/>
        <v>156188.86169370421</v>
      </c>
      <c r="T2885" s="21">
        <f t="shared" si="136"/>
        <v>29675.883721803799</v>
      </c>
      <c r="U2885" s="19">
        <v>0</v>
      </c>
      <c r="V2885" s="21">
        <f t="shared" si="137"/>
        <v>185864.74541550802</v>
      </c>
    </row>
    <row r="2886" spans="1:22" x14ac:dyDescent="0.3">
      <c r="A2886" s="3" t="s">
        <v>146</v>
      </c>
      <c r="B2886" s="3">
        <v>7</v>
      </c>
      <c r="C2886" s="4" t="s">
        <v>186</v>
      </c>
      <c r="D2886" s="3" t="s">
        <v>548</v>
      </c>
      <c r="E2886" s="3" t="s">
        <v>121</v>
      </c>
      <c r="F2886" s="4" t="s">
        <v>549</v>
      </c>
      <c r="G2886" s="3" t="s">
        <v>16</v>
      </c>
      <c r="H2886" s="5">
        <v>800.60130000000004</v>
      </c>
      <c r="I2886" s="5">
        <v>2.1570999999999998</v>
      </c>
      <c r="J2886" s="5">
        <v>2.1421000000000001</v>
      </c>
      <c r="K2886" s="6">
        <v>0.99304621946131399</v>
      </c>
      <c r="L2886" s="5">
        <v>26.69</v>
      </c>
      <c r="M2886" s="19">
        <f>H2886*INDEX('Pliegos Tarifarios (Las Condes)'!$B:$B,MATCH($B2886,'Pliegos Tarifarios (Las Condes)'!$A:$A,0))</f>
        <v>105489.6290919</v>
      </c>
      <c r="N2886" s="19">
        <f>I2886*INDEX('Pliegos Tarifarios (Las Condes)'!$C:$C,MATCH($B2886,'Pliegos Tarifarios (Las Condes)'!$A:$A,0))</f>
        <v>7350.6180869</v>
      </c>
      <c r="O2886" s="19">
        <f>J2886*INDEX('Pliegos Tarifarios (Las Condes)'!$D:$D,MATCH($B2886,'Pliegos Tarifarios (Las Condes)'!$A:$A,0))</f>
        <v>31002.613300000001</v>
      </c>
      <c r="P2886" s="19">
        <f>H2886*INDEX('Pliegos Tarifarios (Las Condes)'!$E:$E,MATCH($B2886,'Pliegos Tarifarios (Las Condes)'!$A:$A,0))</f>
        <v>10427.0313312</v>
      </c>
      <c r="Q2886" s="19" cm="1">
        <f t="array" ref="Q2886">H2886*_xlfn.IFS(H2886&lt;=350,INDEX('Pliegos Tarifarios (Las Condes)'!$F:$F,MATCH($B2886,'Pliegos Tarifarios (Las Condes)'!$A:$A,0)),H2886&lt;=500,INDEX('Pliegos Tarifarios (Las Condes)'!$G:$G,MATCH($B2886,'Pliegos Tarifarios (Las Condes)'!$A:$A,0)),H2886&lt;=1000,INDEX('Pliegos Tarifarios (Las Condes)'!$H:$H,MATCH($B2886,'Pliegos Tarifarios (Las Condes)'!$A:$A,0)),H2886&lt;=5000,INDEX('Pliegos Tarifarios (Las Condes)'!$I:$I,MATCH($B2886,'Pliegos Tarifarios (Las Condes)'!$A:$A,0)),H2886&gt;5000,INDEX('Pliegos Tarifarios (Las Condes)'!$J:$J,MATCH($B2886,'Pliegos Tarifarios (Las Condes)'!$A:$A,0)))/1.19</f>
        <v>1877.7127968907566</v>
      </c>
      <c r="R2886" s="19">
        <f>INDEX('Pliegos Tarifarios (Las Condes)'!$K:$K,MATCH($B2886,'Pliegos Tarifarios (Las Condes)'!$A:$A,0))</f>
        <v>726.16</v>
      </c>
      <c r="S2886" s="21">
        <f t="shared" si="135"/>
        <v>156873.76460689076</v>
      </c>
      <c r="T2886" s="21">
        <f t="shared" si="136"/>
        <v>29806.015275309244</v>
      </c>
      <c r="U2886" s="19">
        <v>0</v>
      </c>
      <c r="V2886" s="21">
        <f t="shared" si="137"/>
        <v>186679.7798822</v>
      </c>
    </row>
    <row r="2887" spans="1:22" x14ac:dyDescent="0.3">
      <c r="A2887" s="3" t="s">
        <v>146</v>
      </c>
      <c r="B2887" s="3">
        <v>7</v>
      </c>
      <c r="C2887" s="4" t="s">
        <v>186</v>
      </c>
      <c r="D2887" s="3" t="s">
        <v>550</v>
      </c>
      <c r="E2887" s="3" t="s">
        <v>121</v>
      </c>
      <c r="F2887" s="4" t="s">
        <v>551</v>
      </c>
      <c r="G2887" s="3" t="s">
        <v>16</v>
      </c>
      <c r="H2887" s="5">
        <v>800.78070000000002</v>
      </c>
      <c r="I2887" s="5">
        <v>2.1983000000000001</v>
      </c>
      <c r="J2887" s="5">
        <v>2.1983000000000001</v>
      </c>
      <c r="K2887" s="6">
        <v>1</v>
      </c>
      <c r="L2887" s="5">
        <v>26.69</v>
      </c>
      <c r="M2887" s="19">
        <f>H2887*INDEX('Pliegos Tarifarios (Las Condes)'!$B:$B,MATCH($B2887,'Pliegos Tarifarios (Las Condes)'!$A:$A,0))</f>
        <v>105513.2673741</v>
      </c>
      <c r="N2887" s="19">
        <f>I2887*INDEX('Pliegos Tarifarios (Las Condes)'!$C:$C,MATCH($B2887,'Pliegos Tarifarios (Las Condes)'!$A:$A,0))</f>
        <v>7491.0128137000011</v>
      </c>
      <c r="O2887" s="19">
        <f>J2887*INDEX('Pliegos Tarifarios (Las Condes)'!$D:$D,MATCH($B2887,'Pliegos Tarifarios (Las Condes)'!$A:$A,0))</f>
        <v>31815.995900000002</v>
      </c>
      <c r="P2887" s="19">
        <f>H2887*INDEX('Pliegos Tarifarios (Las Condes)'!$E:$E,MATCH($B2887,'Pliegos Tarifarios (Las Condes)'!$A:$A,0))</f>
        <v>10429.3678368</v>
      </c>
      <c r="Q2887" s="19" cm="1">
        <f t="array" ref="Q2887">H2887*_xlfn.IFS(H2887&lt;=350,INDEX('Pliegos Tarifarios (Las Condes)'!$F:$F,MATCH($B2887,'Pliegos Tarifarios (Las Condes)'!$A:$A,0)),H2887&lt;=500,INDEX('Pliegos Tarifarios (Las Condes)'!$G:$G,MATCH($B2887,'Pliegos Tarifarios (Las Condes)'!$A:$A,0)),H2887&lt;=1000,INDEX('Pliegos Tarifarios (Las Condes)'!$H:$H,MATCH($B2887,'Pliegos Tarifarios (Las Condes)'!$A:$A,0)),H2887&lt;=5000,INDEX('Pliegos Tarifarios (Las Condes)'!$I:$I,MATCH($B2887,'Pliegos Tarifarios (Las Condes)'!$A:$A,0)),H2887&gt;5000,INDEX('Pliegos Tarifarios (Las Condes)'!$J:$J,MATCH($B2887,'Pliegos Tarifarios (Las Condes)'!$A:$A,0)))/1.19</f>
        <v>1878.1335577310927</v>
      </c>
      <c r="R2887" s="19">
        <f>INDEX('Pliegos Tarifarios (Las Condes)'!$K:$K,MATCH($B2887,'Pliegos Tarifarios (Las Condes)'!$A:$A,0))</f>
        <v>726.16</v>
      </c>
      <c r="S2887" s="21">
        <f t="shared" si="135"/>
        <v>157853.93748233109</v>
      </c>
      <c r="T2887" s="21">
        <f t="shared" si="136"/>
        <v>29992.248121642908</v>
      </c>
      <c r="U2887" s="19">
        <v>0</v>
      </c>
      <c r="V2887" s="21">
        <f t="shared" si="137"/>
        <v>187846.18560397401</v>
      </c>
    </row>
    <row r="2888" spans="1:22" x14ac:dyDescent="0.3">
      <c r="A2888" s="3" t="s">
        <v>146</v>
      </c>
      <c r="B2888" s="3">
        <v>7</v>
      </c>
      <c r="C2888" s="4" t="s">
        <v>186</v>
      </c>
      <c r="D2888" s="3" t="s">
        <v>552</v>
      </c>
      <c r="E2888" s="3" t="s">
        <v>121</v>
      </c>
      <c r="F2888" s="4" t="s">
        <v>553</v>
      </c>
      <c r="G2888" s="3" t="s">
        <v>16</v>
      </c>
      <c r="H2888" s="5">
        <v>803.82740000000001</v>
      </c>
      <c r="I2888" s="5">
        <v>2.1581999999999999</v>
      </c>
      <c r="J2888" s="5">
        <v>2.1042999999999998</v>
      </c>
      <c r="K2888" s="6">
        <v>0.97502548419979607</v>
      </c>
      <c r="L2888" s="5">
        <v>26.79</v>
      </c>
      <c r="M2888" s="19">
        <f>H2888*INDEX('Pliegos Tarifarios (Las Condes)'!$B:$B,MATCH($B2888,'Pliegos Tarifarios (Las Condes)'!$A:$A,0))</f>
        <v>105914.70970620001</v>
      </c>
      <c r="N2888" s="19">
        <f>I2888*INDEX('Pliegos Tarifarios (Las Condes)'!$C:$C,MATCH($B2888,'Pliegos Tarifarios (Las Condes)'!$A:$A,0))</f>
        <v>7354.3664897999997</v>
      </c>
      <c r="O2888" s="19">
        <f>J2888*INDEX('Pliegos Tarifarios (Las Condes)'!$D:$D,MATCH($B2888,'Pliegos Tarifarios (Las Condes)'!$A:$A,0))</f>
        <v>30455.533899999999</v>
      </c>
      <c r="P2888" s="19">
        <f>H2888*INDEX('Pliegos Tarifarios (Las Condes)'!$E:$E,MATCH($B2888,'Pliegos Tarifarios (Las Condes)'!$A:$A,0))</f>
        <v>10469.048057599999</v>
      </c>
      <c r="Q2888" s="19" cm="1">
        <f t="array" ref="Q2888">H2888*_xlfn.IFS(H2888&lt;=350,INDEX('Pliegos Tarifarios (Las Condes)'!$F:$F,MATCH($B2888,'Pliegos Tarifarios (Las Condes)'!$A:$A,0)),H2888&lt;=500,INDEX('Pliegos Tarifarios (Las Condes)'!$G:$G,MATCH($B2888,'Pliegos Tarifarios (Las Condes)'!$A:$A,0)),H2888&lt;=1000,INDEX('Pliegos Tarifarios (Las Condes)'!$H:$H,MATCH($B2888,'Pliegos Tarifarios (Las Condes)'!$A:$A,0)),H2888&lt;=5000,INDEX('Pliegos Tarifarios (Las Condes)'!$I:$I,MATCH($B2888,'Pliegos Tarifarios (Las Condes)'!$A:$A,0)),H2888&gt;5000,INDEX('Pliegos Tarifarios (Las Condes)'!$J:$J,MATCH($B2888,'Pliegos Tarifarios (Las Condes)'!$A:$A,0)))/1.19</f>
        <v>1885.2792213445382</v>
      </c>
      <c r="R2888" s="19">
        <f>INDEX('Pliegos Tarifarios (Las Condes)'!$K:$K,MATCH($B2888,'Pliegos Tarifarios (Las Condes)'!$A:$A,0))</f>
        <v>726.16</v>
      </c>
      <c r="S2888" s="21">
        <f t="shared" si="135"/>
        <v>156805.09737494457</v>
      </c>
      <c r="T2888" s="21">
        <f t="shared" si="136"/>
        <v>29792.968501239469</v>
      </c>
      <c r="U2888" s="19">
        <v>0</v>
      </c>
      <c r="V2888" s="21">
        <f t="shared" si="137"/>
        <v>186598.06587618403</v>
      </c>
    </row>
    <row r="2889" spans="1:22" x14ac:dyDescent="0.3">
      <c r="A2889" s="3" t="s">
        <v>146</v>
      </c>
      <c r="B2889" s="3">
        <v>7</v>
      </c>
      <c r="C2889" s="4" t="s">
        <v>186</v>
      </c>
      <c r="D2889" s="3" t="s">
        <v>554</v>
      </c>
      <c r="E2889" s="3" t="s">
        <v>121</v>
      </c>
      <c r="F2889" s="4" t="s">
        <v>555</v>
      </c>
      <c r="G2889" s="3" t="s">
        <v>16</v>
      </c>
      <c r="H2889" s="5">
        <v>801.63070000000005</v>
      </c>
      <c r="I2889" s="5">
        <v>2.1589999999999998</v>
      </c>
      <c r="J2889" s="5">
        <v>2.1212</v>
      </c>
      <c r="K2889" s="6">
        <v>0.98249189439555362</v>
      </c>
      <c r="L2889" s="5">
        <v>26.72</v>
      </c>
      <c r="M2889" s="19">
        <f>H2889*INDEX('Pliegos Tarifarios (Las Condes)'!$B:$B,MATCH($B2889,'Pliegos Tarifarios (Las Condes)'!$A:$A,0))</f>
        <v>105625.26592410001</v>
      </c>
      <c r="N2889" s="19">
        <f>I2889*INDEX('Pliegos Tarifarios (Las Condes)'!$C:$C,MATCH($B2889,'Pliegos Tarifarios (Las Condes)'!$A:$A,0))</f>
        <v>7357.0926009999994</v>
      </c>
      <c r="O2889" s="19">
        <f>J2889*INDEX('Pliegos Tarifarios (Las Condes)'!$D:$D,MATCH($B2889,'Pliegos Tarifarios (Las Condes)'!$A:$A,0))</f>
        <v>30700.1276</v>
      </c>
      <c r="P2889" s="19">
        <f>H2889*INDEX('Pliegos Tarifarios (Las Condes)'!$E:$E,MATCH($B2889,'Pliegos Tarifarios (Las Condes)'!$A:$A,0))</f>
        <v>10440.438236800001</v>
      </c>
      <c r="Q2889" s="19" cm="1">
        <f t="array" ref="Q2889">H2889*_xlfn.IFS(H2889&lt;=350,INDEX('Pliegos Tarifarios (Las Condes)'!$F:$F,MATCH($B2889,'Pliegos Tarifarios (Las Condes)'!$A:$A,0)),H2889&lt;=500,INDEX('Pliegos Tarifarios (Las Condes)'!$G:$G,MATCH($B2889,'Pliegos Tarifarios (Las Condes)'!$A:$A,0)),H2889&lt;=1000,INDEX('Pliegos Tarifarios (Las Condes)'!$H:$H,MATCH($B2889,'Pliegos Tarifarios (Las Condes)'!$A:$A,0)),H2889&lt;=5000,INDEX('Pliegos Tarifarios (Las Condes)'!$I:$I,MATCH($B2889,'Pliegos Tarifarios (Las Condes)'!$A:$A,0)),H2889&gt;5000,INDEX('Pliegos Tarifarios (Las Condes)'!$J:$J,MATCH($B2889,'Pliegos Tarifarios (Las Condes)'!$A:$A,0)))/1.19</f>
        <v>1880.1271291596643</v>
      </c>
      <c r="R2889" s="19">
        <f>INDEX('Pliegos Tarifarios (Las Condes)'!$K:$K,MATCH($B2889,'Pliegos Tarifarios (Las Condes)'!$A:$A,0))</f>
        <v>726.16</v>
      </c>
      <c r="S2889" s="21">
        <f t="shared" ref="S2889:S2952" si="138">SUM(M2889:R2889)</f>
        <v>156729.21149105966</v>
      </c>
      <c r="T2889" s="21">
        <f t="shared" ref="T2889:T2952" si="139">S2889*0.19</f>
        <v>29778.550183301337</v>
      </c>
      <c r="U2889" s="19">
        <v>0</v>
      </c>
      <c r="V2889" s="21">
        <f t="shared" ref="V2889:V2952" si="140">SUM(S2889:T2889)</f>
        <v>186507.76167436098</v>
      </c>
    </row>
    <row r="2890" spans="1:22" x14ac:dyDescent="0.3">
      <c r="A2890" s="3" t="s">
        <v>146</v>
      </c>
      <c r="B2890" s="3">
        <v>7</v>
      </c>
      <c r="C2890" s="4" t="s">
        <v>186</v>
      </c>
      <c r="D2890" s="3" t="s">
        <v>556</v>
      </c>
      <c r="E2890" s="3" t="s">
        <v>121</v>
      </c>
      <c r="F2890" s="4" t="s">
        <v>557</v>
      </c>
      <c r="G2890" s="3" t="s">
        <v>16</v>
      </c>
      <c r="H2890" s="5">
        <v>803.52409999999998</v>
      </c>
      <c r="I2890" s="5">
        <v>2.1831</v>
      </c>
      <c r="J2890" s="5">
        <v>2.1751999999999998</v>
      </c>
      <c r="K2890" s="6">
        <v>0.99638129265723041</v>
      </c>
      <c r="L2890" s="5">
        <v>26.78</v>
      </c>
      <c r="M2890" s="19">
        <f>H2890*INDEX('Pliegos Tarifarios (Las Condes)'!$B:$B,MATCH($B2890,'Pliegos Tarifarios (Las Condes)'!$A:$A,0))</f>
        <v>105874.7459883</v>
      </c>
      <c r="N2890" s="19">
        <f>I2890*INDEX('Pliegos Tarifarios (Las Condes)'!$C:$C,MATCH($B2890,'Pliegos Tarifarios (Las Condes)'!$A:$A,0))</f>
        <v>7439.2167009000004</v>
      </c>
      <c r="O2890" s="19">
        <f>J2890*INDEX('Pliegos Tarifarios (Las Condes)'!$D:$D,MATCH($B2890,'Pliegos Tarifarios (Las Condes)'!$A:$A,0))</f>
        <v>31481.669599999997</v>
      </c>
      <c r="P2890" s="19">
        <f>H2890*INDEX('Pliegos Tarifarios (Las Condes)'!$E:$E,MATCH($B2890,'Pliegos Tarifarios (Las Condes)'!$A:$A,0))</f>
        <v>10465.097878399998</v>
      </c>
      <c r="Q2890" s="19" cm="1">
        <f t="array" ref="Q2890">H2890*_xlfn.IFS(H2890&lt;=350,INDEX('Pliegos Tarifarios (Las Condes)'!$F:$F,MATCH($B2890,'Pliegos Tarifarios (Las Condes)'!$A:$A,0)),H2890&lt;=500,INDEX('Pliegos Tarifarios (Las Condes)'!$G:$G,MATCH($B2890,'Pliegos Tarifarios (Las Condes)'!$A:$A,0)),H2890&lt;=1000,INDEX('Pliegos Tarifarios (Las Condes)'!$H:$H,MATCH($B2890,'Pliegos Tarifarios (Las Condes)'!$A:$A,0)),H2890&lt;=5000,INDEX('Pliegos Tarifarios (Las Condes)'!$I:$I,MATCH($B2890,'Pliegos Tarifarios (Las Condes)'!$A:$A,0)),H2890&gt;5000,INDEX('Pliegos Tarifarios (Las Condes)'!$J:$J,MATCH($B2890,'Pliegos Tarifarios (Las Condes)'!$A:$A,0)))/1.19</f>
        <v>1884.5678681512607</v>
      </c>
      <c r="R2890" s="19">
        <f>INDEX('Pliegos Tarifarios (Las Condes)'!$K:$K,MATCH($B2890,'Pliegos Tarifarios (Las Condes)'!$A:$A,0))</f>
        <v>726.16</v>
      </c>
      <c r="S2890" s="21">
        <f t="shared" si="138"/>
        <v>157871.45803575128</v>
      </c>
      <c r="T2890" s="21">
        <f t="shared" si="139"/>
        <v>29995.577026792744</v>
      </c>
      <c r="U2890" s="19">
        <v>0</v>
      </c>
      <c r="V2890" s="21">
        <f t="shared" si="140"/>
        <v>187867.03506254402</v>
      </c>
    </row>
    <row r="2891" spans="1:22" x14ac:dyDescent="0.3">
      <c r="A2891" s="3" t="s">
        <v>146</v>
      </c>
      <c r="B2891" s="3">
        <v>7</v>
      </c>
      <c r="C2891" s="4" t="s">
        <v>186</v>
      </c>
      <c r="D2891" s="3" t="s">
        <v>558</v>
      </c>
      <c r="E2891" s="3" t="s">
        <v>121</v>
      </c>
      <c r="F2891" s="4" t="s">
        <v>559</v>
      </c>
      <c r="G2891" s="3" t="s">
        <v>16</v>
      </c>
      <c r="H2891" s="5">
        <v>800.8252</v>
      </c>
      <c r="I2891" s="5">
        <v>2.1671</v>
      </c>
      <c r="J2891" s="5">
        <v>2.1671</v>
      </c>
      <c r="K2891" s="6">
        <v>1</v>
      </c>
      <c r="L2891" s="5">
        <v>26.69</v>
      </c>
      <c r="M2891" s="19">
        <f>H2891*INDEX('Pliegos Tarifarios (Las Condes)'!$B:$B,MATCH($B2891,'Pliegos Tarifarios (Las Condes)'!$A:$A,0))</f>
        <v>105519.13082760001</v>
      </c>
      <c r="N2891" s="19">
        <f>I2891*INDEX('Pliegos Tarifarios (Las Condes)'!$C:$C,MATCH($B2891,'Pliegos Tarifarios (Las Condes)'!$A:$A,0))</f>
        <v>7384.6944769000002</v>
      </c>
      <c r="O2891" s="19">
        <f>J2891*INDEX('Pliegos Tarifarios (Las Condes)'!$D:$D,MATCH($B2891,'Pliegos Tarifarios (Las Condes)'!$A:$A,0))</f>
        <v>31364.438300000002</v>
      </c>
      <c r="P2891" s="19">
        <f>H2891*INDEX('Pliegos Tarifarios (Las Condes)'!$E:$E,MATCH($B2891,'Pliegos Tarifarios (Las Condes)'!$A:$A,0))</f>
        <v>10429.947404799999</v>
      </c>
      <c r="Q2891" s="19" cm="1">
        <f t="array" ref="Q2891">H2891*_xlfn.IFS(H2891&lt;=350,INDEX('Pliegos Tarifarios (Las Condes)'!$F:$F,MATCH($B2891,'Pliegos Tarifarios (Las Condes)'!$A:$A,0)),H2891&lt;=500,INDEX('Pliegos Tarifarios (Las Condes)'!$G:$G,MATCH($B2891,'Pliegos Tarifarios (Las Condes)'!$A:$A,0)),H2891&lt;=1000,INDEX('Pliegos Tarifarios (Las Condes)'!$H:$H,MATCH($B2891,'Pliegos Tarifarios (Las Condes)'!$A:$A,0)),H2891&lt;=5000,INDEX('Pliegos Tarifarios (Las Condes)'!$I:$I,MATCH($B2891,'Pliegos Tarifarios (Las Condes)'!$A:$A,0)),H2891&gt;5000,INDEX('Pliegos Tarifarios (Las Condes)'!$J:$J,MATCH($B2891,'Pliegos Tarifarios (Las Condes)'!$A:$A,0)))/1.19</f>
        <v>1878.2379270588237</v>
      </c>
      <c r="R2891" s="19">
        <f>INDEX('Pliegos Tarifarios (Las Condes)'!$K:$K,MATCH($B2891,'Pliegos Tarifarios (Las Condes)'!$A:$A,0))</f>
        <v>726.16</v>
      </c>
      <c r="S2891" s="21">
        <f t="shared" si="138"/>
        <v>157302.60893635885</v>
      </c>
      <c r="T2891" s="21">
        <f t="shared" si="139"/>
        <v>29887.495697908184</v>
      </c>
      <c r="U2891" s="19">
        <v>0</v>
      </c>
      <c r="V2891" s="21">
        <f t="shared" si="140"/>
        <v>187190.10463426705</v>
      </c>
    </row>
    <row r="2892" spans="1:22" x14ac:dyDescent="0.3">
      <c r="A2892" s="3" t="s">
        <v>146</v>
      </c>
      <c r="B2892" s="3">
        <v>7</v>
      </c>
      <c r="C2892" s="4" t="s">
        <v>186</v>
      </c>
      <c r="D2892" s="3" t="s">
        <v>560</v>
      </c>
      <c r="E2892" s="3" t="s">
        <v>121</v>
      </c>
      <c r="F2892" s="4" t="s">
        <v>561</v>
      </c>
      <c r="G2892" s="3" t="s">
        <v>16</v>
      </c>
      <c r="H2892" s="5">
        <v>803.26379999999995</v>
      </c>
      <c r="I2892" s="5">
        <v>2.2033</v>
      </c>
      <c r="J2892" s="5">
        <v>2.1637</v>
      </c>
      <c r="K2892" s="6">
        <v>0.982026959560659</v>
      </c>
      <c r="L2892" s="5">
        <v>26.78</v>
      </c>
      <c r="M2892" s="19">
        <f>H2892*INDEX('Pliegos Tarifarios (Las Condes)'!$B:$B,MATCH($B2892,'Pliegos Tarifarios (Las Condes)'!$A:$A,0))</f>
        <v>105840.4480794</v>
      </c>
      <c r="N2892" s="19">
        <f>I2892*INDEX('Pliegos Tarifarios (Las Condes)'!$C:$C,MATCH($B2892,'Pliegos Tarifarios (Las Condes)'!$A:$A,0))</f>
        <v>7508.0510087000002</v>
      </c>
      <c r="O2892" s="19">
        <f>J2892*INDEX('Pliegos Tarifarios (Las Condes)'!$D:$D,MATCH($B2892,'Pliegos Tarifarios (Las Condes)'!$A:$A,0))</f>
        <v>31315.230100000001</v>
      </c>
      <c r="P2892" s="19">
        <f>H2892*INDEX('Pliegos Tarifarios (Las Condes)'!$E:$E,MATCH($B2892,'Pliegos Tarifarios (Las Condes)'!$A:$A,0))</f>
        <v>10461.707731199998</v>
      </c>
      <c r="Q2892" s="19" cm="1">
        <f t="array" ref="Q2892">H2892*_xlfn.IFS(H2892&lt;=350,INDEX('Pliegos Tarifarios (Las Condes)'!$F:$F,MATCH($B2892,'Pliegos Tarifarios (Las Condes)'!$A:$A,0)),H2892&lt;=500,INDEX('Pliegos Tarifarios (Las Condes)'!$G:$G,MATCH($B2892,'Pliegos Tarifarios (Las Condes)'!$A:$A,0)),H2892&lt;=1000,INDEX('Pliegos Tarifarios (Las Condes)'!$H:$H,MATCH($B2892,'Pliegos Tarifarios (Las Condes)'!$A:$A,0)),H2892&lt;=5000,INDEX('Pliegos Tarifarios (Las Condes)'!$I:$I,MATCH($B2892,'Pliegos Tarifarios (Las Condes)'!$A:$A,0)),H2892&gt;5000,INDEX('Pliegos Tarifarios (Las Condes)'!$J:$J,MATCH($B2892,'Pliegos Tarifarios (Las Condes)'!$A:$A,0)))/1.19</f>
        <v>1883.9573662184876</v>
      </c>
      <c r="R2892" s="19">
        <f>INDEX('Pliegos Tarifarios (Las Condes)'!$K:$K,MATCH($B2892,'Pliegos Tarifarios (Las Condes)'!$A:$A,0))</f>
        <v>726.16</v>
      </c>
      <c r="S2892" s="21">
        <f t="shared" si="138"/>
        <v>157735.5542855185</v>
      </c>
      <c r="T2892" s="21">
        <f t="shared" si="139"/>
        <v>29969.755314248516</v>
      </c>
      <c r="U2892" s="19">
        <v>0</v>
      </c>
      <c r="V2892" s="21">
        <f t="shared" si="140"/>
        <v>187705.30959976703</v>
      </c>
    </row>
    <row r="2893" spans="1:22" x14ac:dyDescent="0.3">
      <c r="A2893" s="3" t="s">
        <v>146</v>
      </c>
      <c r="B2893" s="3">
        <v>7</v>
      </c>
      <c r="C2893" s="4" t="s">
        <v>186</v>
      </c>
      <c r="D2893" s="3" t="s">
        <v>562</v>
      </c>
      <c r="E2893" s="3" t="s">
        <v>121</v>
      </c>
      <c r="F2893" s="4" t="s">
        <v>563</v>
      </c>
      <c r="G2893" s="3" t="s">
        <v>16</v>
      </c>
      <c r="H2893" s="5">
        <v>802.08720000000005</v>
      </c>
      <c r="I2893" s="5">
        <v>2.242</v>
      </c>
      <c r="J2893" s="5">
        <v>2.0943000000000001</v>
      </c>
      <c r="K2893" s="6">
        <v>0.93412132024977701</v>
      </c>
      <c r="L2893" s="5">
        <v>26.74</v>
      </c>
      <c r="M2893" s="19">
        <f>H2893*INDEX('Pliegos Tarifarios (Las Condes)'!$B:$B,MATCH($B2893,'Pliegos Tarifarios (Las Condes)'!$A:$A,0))</f>
        <v>105685.41573360001</v>
      </c>
      <c r="N2893" s="19">
        <f>I2893*INDEX('Pliegos Tarifarios (Las Condes)'!$C:$C,MATCH($B2893,'Pliegos Tarifarios (Las Condes)'!$A:$A,0))</f>
        <v>7639.9266379999999</v>
      </c>
      <c r="O2893" s="19">
        <f>J2893*INDEX('Pliegos Tarifarios (Las Condes)'!$D:$D,MATCH($B2893,'Pliegos Tarifarios (Las Condes)'!$A:$A,0))</f>
        <v>30310.803899999999</v>
      </c>
      <c r="P2893" s="19">
        <f>H2893*INDEX('Pliegos Tarifarios (Las Condes)'!$E:$E,MATCH($B2893,'Pliegos Tarifarios (Las Condes)'!$A:$A,0))</f>
        <v>10446.3836928</v>
      </c>
      <c r="Q2893" s="19" cm="1">
        <f t="array" ref="Q2893">H2893*_xlfn.IFS(H2893&lt;=350,INDEX('Pliegos Tarifarios (Las Condes)'!$F:$F,MATCH($B2893,'Pliegos Tarifarios (Las Condes)'!$A:$A,0)),H2893&lt;=500,INDEX('Pliegos Tarifarios (Las Condes)'!$G:$G,MATCH($B2893,'Pliegos Tarifarios (Las Condes)'!$A:$A,0)),H2893&lt;=1000,INDEX('Pliegos Tarifarios (Las Condes)'!$H:$H,MATCH($B2893,'Pliegos Tarifarios (Las Condes)'!$A:$A,0)),H2893&lt;=5000,INDEX('Pliegos Tarifarios (Las Condes)'!$I:$I,MATCH($B2893,'Pliegos Tarifarios (Las Condes)'!$A:$A,0)),H2893&gt;5000,INDEX('Pliegos Tarifarios (Las Condes)'!$J:$J,MATCH($B2893,'Pliegos Tarifarios (Las Condes)'!$A:$A,0)))/1.19</f>
        <v>1881.1977942857145</v>
      </c>
      <c r="R2893" s="19">
        <f>INDEX('Pliegos Tarifarios (Las Condes)'!$K:$K,MATCH($B2893,'Pliegos Tarifarios (Las Condes)'!$A:$A,0))</f>
        <v>726.16</v>
      </c>
      <c r="S2893" s="21">
        <f t="shared" si="138"/>
        <v>156689.88775868574</v>
      </c>
      <c r="T2893" s="21">
        <f t="shared" si="139"/>
        <v>29771.078674150292</v>
      </c>
      <c r="U2893" s="19">
        <v>0</v>
      </c>
      <c r="V2893" s="21">
        <f t="shared" si="140"/>
        <v>186460.96643283602</v>
      </c>
    </row>
    <row r="2894" spans="1:22" x14ac:dyDescent="0.3">
      <c r="A2894" s="3" t="s">
        <v>146</v>
      </c>
      <c r="B2894" s="3">
        <v>7</v>
      </c>
      <c r="C2894" s="4" t="s">
        <v>186</v>
      </c>
      <c r="D2894" s="3" t="s">
        <v>564</v>
      </c>
      <c r="E2894" s="3" t="s">
        <v>121</v>
      </c>
      <c r="F2894" s="4" t="s">
        <v>565</v>
      </c>
      <c r="G2894" s="3" t="s">
        <v>16</v>
      </c>
      <c r="H2894" s="5">
        <v>802.1223</v>
      </c>
      <c r="I2894" s="5">
        <v>2.1492</v>
      </c>
      <c r="J2894" s="5">
        <v>2.1446000000000001</v>
      </c>
      <c r="K2894" s="6">
        <v>0.99785966871394005</v>
      </c>
      <c r="L2894" s="5">
        <v>26.74</v>
      </c>
      <c r="M2894" s="19">
        <f>H2894*INDEX('Pliegos Tarifarios (Las Condes)'!$B:$B,MATCH($B2894,'Pliegos Tarifarios (Las Condes)'!$A:$A,0))</f>
        <v>105690.0406149</v>
      </c>
      <c r="N2894" s="19">
        <f>I2894*INDEX('Pliegos Tarifarios (Las Condes)'!$C:$C,MATCH($B2894,'Pliegos Tarifarios (Las Condes)'!$A:$A,0))</f>
        <v>7323.6977388000005</v>
      </c>
      <c r="O2894" s="19">
        <f>J2894*INDEX('Pliegos Tarifarios (Las Condes)'!$D:$D,MATCH($B2894,'Pliegos Tarifarios (Las Condes)'!$A:$A,0))</f>
        <v>31038.7958</v>
      </c>
      <c r="P2894" s="19">
        <f>H2894*INDEX('Pliegos Tarifarios (Las Condes)'!$E:$E,MATCH($B2894,'Pliegos Tarifarios (Las Condes)'!$A:$A,0))</f>
        <v>10446.840835199999</v>
      </c>
      <c r="Q2894" s="19" cm="1">
        <f t="array" ref="Q2894">H2894*_xlfn.IFS(H2894&lt;=350,INDEX('Pliegos Tarifarios (Las Condes)'!$F:$F,MATCH($B2894,'Pliegos Tarifarios (Las Condes)'!$A:$A,0)),H2894&lt;=500,INDEX('Pliegos Tarifarios (Las Condes)'!$G:$G,MATCH($B2894,'Pliegos Tarifarios (Las Condes)'!$A:$A,0)),H2894&lt;=1000,INDEX('Pliegos Tarifarios (Las Condes)'!$H:$H,MATCH($B2894,'Pliegos Tarifarios (Las Condes)'!$A:$A,0)),H2894&lt;=5000,INDEX('Pliegos Tarifarios (Las Condes)'!$I:$I,MATCH($B2894,'Pliegos Tarifarios (Las Condes)'!$A:$A,0)),H2894&gt;5000,INDEX('Pliegos Tarifarios (Las Condes)'!$J:$J,MATCH($B2894,'Pliegos Tarifarios (Las Condes)'!$A:$A,0)))/1.19</f>
        <v>1881.2801170588236</v>
      </c>
      <c r="R2894" s="19">
        <f>INDEX('Pliegos Tarifarios (Las Condes)'!$K:$K,MATCH($B2894,'Pliegos Tarifarios (Las Condes)'!$A:$A,0))</f>
        <v>726.16</v>
      </c>
      <c r="S2894" s="21">
        <f t="shared" si="138"/>
        <v>157106.81510595884</v>
      </c>
      <c r="T2894" s="21">
        <f t="shared" si="139"/>
        <v>29850.29487013218</v>
      </c>
      <c r="U2894" s="19">
        <v>0</v>
      </c>
      <c r="V2894" s="21">
        <f t="shared" si="140"/>
        <v>186957.10997609101</v>
      </c>
    </row>
    <row r="2895" spans="1:22" x14ac:dyDescent="0.3">
      <c r="A2895" s="3" t="s">
        <v>146</v>
      </c>
      <c r="B2895" s="3">
        <v>7</v>
      </c>
      <c r="C2895" s="4" t="s">
        <v>186</v>
      </c>
      <c r="D2895" s="3" t="s">
        <v>566</v>
      </c>
      <c r="E2895" s="3" t="s">
        <v>121</v>
      </c>
      <c r="F2895" s="4" t="s">
        <v>567</v>
      </c>
      <c r="G2895" s="3" t="s">
        <v>16</v>
      </c>
      <c r="H2895" s="5">
        <v>802.91430000000003</v>
      </c>
      <c r="I2895" s="5">
        <v>2.1478999999999999</v>
      </c>
      <c r="J2895" s="5">
        <v>2.1404999999999998</v>
      </c>
      <c r="K2895" s="6">
        <v>0.9965547744308394</v>
      </c>
      <c r="L2895" s="5">
        <v>26.76</v>
      </c>
      <c r="M2895" s="19">
        <f>H2895*INDEX('Pliegos Tarifarios (Las Condes)'!$B:$B,MATCH($B2895,'Pliegos Tarifarios (Las Condes)'!$A:$A,0))</f>
        <v>105794.3969109</v>
      </c>
      <c r="N2895" s="19">
        <f>I2895*INDEX('Pliegos Tarifarios (Las Condes)'!$C:$C,MATCH($B2895,'Pliegos Tarifarios (Las Condes)'!$A:$A,0))</f>
        <v>7319.2678081000004</v>
      </c>
      <c r="O2895" s="19">
        <f>J2895*INDEX('Pliegos Tarifarios (Las Condes)'!$D:$D,MATCH($B2895,'Pliegos Tarifarios (Las Condes)'!$A:$A,0))</f>
        <v>30979.456499999997</v>
      </c>
      <c r="P2895" s="19">
        <f>H2895*INDEX('Pliegos Tarifarios (Las Condes)'!$E:$E,MATCH($B2895,'Pliegos Tarifarios (Las Condes)'!$A:$A,0))</f>
        <v>10457.1558432</v>
      </c>
      <c r="Q2895" s="19" cm="1">
        <f t="array" ref="Q2895">H2895*_xlfn.IFS(H2895&lt;=350,INDEX('Pliegos Tarifarios (Las Condes)'!$F:$F,MATCH($B2895,'Pliegos Tarifarios (Las Condes)'!$A:$A,0)),H2895&lt;=500,INDEX('Pliegos Tarifarios (Las Condes)'!$G:$G,MATCH($B2895,'Pliegos Tarifarios (Las Condes)'!$A:$A,0)),H2895&lt;=1000,INDEX('Pliegos Tarifarios (Las Condes)'!$H:$H,MATCH($B2895,'Pliegos Tarifarios (Las Condes)'!$A:$A,0)),H2895&lt;=5000,INDEX('Pliegos Tarifarios (Las Condes)'!$I:$I,MATCH($B2895,'Pliegos Tarifarios (Las Condes)'!$A:$A,0)),H2895&gt;5000,INDEX('Pliegos Tarifarios (Las Condes)'!$J:$J,MATCH($B2895,'Pliegos Tarifarios (Las Condes)'!$A:$A,0)))/1.19</f>
        <v>1883.1376565546223</v>
      </c>
      <c r="R2895" s="19">
        <f>INDEX('Pliegos Tarifarios (Las Condes)'!$K:$K,MATCH($B2895,'Pliegos Tarifarios (Las Condes)'!$A:$A,0))</f>
        <v>726.16</v>
      </c>
      <c r="S2895" s="21">
        <f t="shared" si="138"/>
        <v>157159.57471875459</v>
      </c>
      <c r="T2895" s="21">
        <f t="shared" si="139"/>
        <v>29860.319196563374</v>
      </c>
      <c r="U2895" s="19">
        <v>0</v>
      </c>
      <c r="V2895" s="21">
        <f t="shared" si="140"/>
        <v>187019.89391531795</v>
      </c>
    </row>
    <row r="2896" spans="1:22" x14ac:dyDescent="0.3">
      <c r="A2896" s="3" t="s">
        <v>146</v>
      </c>
      <c r="B2896" s="3">
        <v>7</v>
      </c>
      <c r="C2896" s="4" t="s">
        <v>186</v>
      </c>
      <c r="D2896" s="3" t="s">
        <v>568</v>
      </c>
      <c r="E2896" s="3" t="s">
        <v>121</v>
      </c>
      <c r="F2896" s="4" t="s">
        <v>569</v>
      </c>
      <c r="G2896" s="3" t="s">
        <v>16</v>
      </c>
      <c r="H2896" s="5">
        <v>801.69719999999995</v>
      </c>
      <c r="I2896" s="5">
        <v>2.1722999999999999</v>
      </c>
      <c r="J2896" s="5">
        <v>2.1722999999999999</v>
      </c>
      <c r="K2896" s="6">
        <v>1</v>
      </c>
      <c r="L2896" s="5">
        <v>26.72</v>
      </c>
      <c r="M2896" s="19">
        <f>H2896*INDEX('Pliegos Tarifarios (Las Condes)'!$B:$B,MATCH($B2896,'Pliegos Tarifarios (Las Condes)'!$A:$A,0))</f>
        <v>105634.0281636</v>
      </c>
      <c r="N2896" s="19">
        <f>I2896*INDEX('Pliegos Tarifarios (Las Condes)'!$C:$C,MATCH($B2896,'Pliegos Tarifarios (Las Condes)'!$A:$A,0))</f>
        <v>7402.4141996999997</v>
      </c>
      <c r="O2896" s="19">
        <f>J2896*INDEX('Pliegos Tarifarios (Las Condes)'!$D:$D,MATCH($B2896,'Pliegos Tarifarios (Las Condes)'!$A:$A,0))</f>
        <v>31439.697899999999</v>
      </c>
      <c r="P2896" s="19">
        <f>H2896*INDEX('Pliegos Tarifarios (Las Condes)'!$E:$E,MATCH($B2896,'Pliegos Tarifarios (Las Condes)'!$A:$A,0))</f>
        <v>10441.304332799999</v>
      </c>
      <c r="Q2896" s="19" cm="1">
        <f t="array" ref="Q2896">H2896*_xlfn.IFS(H2896&lt;=350,INDEX('Pliegos Tarifarios (Las Condes)'!$F:$F,MATCH($B2896,'Pliegos Tarifarios (Las Condes)'!$A:$A,0)),H2896&lt;=500,INDEX('Pliegos Tarifarios (Las Condes)'!$G:$G,MATCH($B2896,'Pliegos Tarifarios (Las Condes)'!$A:$A,0)),H2896&lt;=1000,INDEX('Pliegos Tarifarios (Las Condes)'!$H:$H,MATCH($B2896,'Pliegos Tarifarios (Las Condes)'!$A:$A,0)),H2896&lt;=5000,INDEX('Pliegos Tarifarios (Las Condes)'!$I:$I,MATCH($B2896,'Pliegos Tarifarios (Las Condes)'!$A:$A,0)),H2896&gt;5000,INDEX('Pliegos Tarifarios (Las Condes)'!$J:$J,MATCH($B2896,'Pliegos Tarifarios (Las Condes)'!$A:$A,0)))/1.19</f>
        <v>1880.2830968067228</v>
      </c>
      <c r="R2896" s="19">
        <f>INDEX('Pliegos Tarifarios (Las Condes)'!$K:$K,MATCH($B2896,'Pliegos Tarifarios (Las Condes)'!$A:$A,0))</f>
        <v>726.16</v>
      </c>
      <c r="S2896" s="21">
        <f t="shared" si="138"/>
        <v>157523.88769290672</v>
      </c>
      <c r="T2896" s="21">
        <f t="shared" si="139"/>
        <v>29929.538661652277</v>
      </c>
      <c r="U2896" s="19">
        <v>0</v>
      </c>
      <c r="V2896" s="21">
        <f t="shared" si="140"/>
        <v>187453.42635455899</v>
      </c>
    </row>
    <row r="2897" spans="1:22" x14ac:dyDescent="0.3">
      <c r="A2897" s="3" t="s">
        <v>146</v>
      </c>
      <c r="B2897" s="3">
        <v>7</v>
      </c>
      <c r="C2897" s="4" t="s">
        <v>186</v>
      </c>
      <c r="D2897" s="3" t="s">
        <v>570</v>
      </c>
      <c r="E2897" s="3" t="s">
        <v>121</v>
      </c>
      <c r="F2897" s="4" t="s">
        <v>571</v>
      </c>
      <c r="G2897" s="3" t="s">
        <v>16</v>
      </c>
      <c r="H2897" s="5">
        <v>802.74</v>
      </c>
      <c r="I2897" s="5">
        <v>2.1303000000000001</v>
      </c>
      <c r="J2897" s="5">
        <v>2.1301999999999999</v>
      </c>
      <c r="K2897" s="6">
        <v>0.99995305825470582</v>
      </c>
      <c r="L2897" s="5">
        <v>26.76</v>
      </c>
      <c r="M2897" s="19">
        <f>H2897*INDEX('Pliegos Tarifarios (Las Condes)'!$B:$B,MATCH($B2897,'Pliegos Tarifarios (Las Condes)'!$A:$A,0))</f>
        <v>105771.43062</v>
      </c>
      <c r="N2897" s="19">
        <f>I2897*INDEX('Pliegos Tarifarios (Las Condes)'!$C:$C,MATCH($B2897,'Pliegos Tarifarios (Las Condes)'!$A:$A,0))</f>
        <v>7259.2933617000008</v>
      </c>
      <c r="O2897" s="19">
        <f>J2897*INDEX('Pliegos Tarifarios (Las Condes)'!$D:$D,MATCH($B2897,'Pliegos Tarifarios (Las Condes)'!$A:$A,0))</f>
        <v>30830.384599999998</v>
      </c>
      <c r="P2897" s="19">
        <f>H2897*INDEX('Pliegos Tarifarios (Las Condes)'!$E:$E,MATCH($B2897,'Pliegos Tarifarios (Las Condes)'!$A:$A,0))</f>
        <v>10454.885759999999</v>
      </c>
      <c r="Q2897" s="19" cm="1">
        <f t="array" ref="Q2897">H2897*_xlfn.IFS(H2897&lt;=350,INDEX('Pliegos Tarifarios (Las Condes)'!$F:$F,MATCH($B2897,'Pliegos Tarifarios (Las Condes)'!$A:$A,0)),H2897&lt;=500,INDEX('Pliegos Tarifarios (Las Condes)'!$G:$G,MATCH($B2897,'Pliegos Tarifarios (Las Condes)'!$A:$A,0)),H2897&lt;=1000,INDEX('Pliegos Tarifarios (Las Condes)'!$H:$H,MATCH($B2897,'Pliegos Tarifarios (Las Condes)'!$A:$A,0)),H2897&lt;=5000,INDEX('Pliegos Tarifarios (Las Condes)'!$I:$I,MATCH($B2897,'Pliegos Tarifarios (Las Condes)'!$A:$A,0)),H2897&gt;5000,INDEX('Pliegos Tarifarios (Las Condes)'!$J:$J,MATCH($B2897,'Pliegos Tarifarios (Las Condes)'!$A:$A,0)))/1.19</f>
        <v>1882.7288571428574</v>
      </c>
      <c r="R2897" s="19">
        <f>INDEX('Pliegos Tarifarios (Las Condes)'!$K:$K,MATCH($B2897,'Pliegos Tarifarios (Las Condes)'!$A:$A,0))</f>
        <v>726.16</v>
      </c>
      <c r="S2897" s="21">
        <f t="shared" si="138"/>
        <v>156924.88319884284</v>
      </c>
      <c r="T2897" s="21">
        <f t="shared" si="139"/>
        <v>29815.727807780142</v>
      </c>
      <c r="U2897" s="19">
        <v>0</v>
      </c>
      <c r="V2897" s="21">
        <f t="shared" si="140"/>
        <v>186740.61100662299</v>
      </c>
    </row>
    <row r="2898" spans="1:22" x14ac:dyDescent="0.3">
      <c r="A2898" s="3" t="s">
        <v>146</v>
      </c>
      <c r="B2898" s="3">
        <v>7</v>
      </c>
      <c r="C2898" s="4" t="s">
        <v>186</v>
      </c>
      <c r="D2898" s="3" t="s">
        <v>572</v>
      </c>
      <c r="E2898" s="3" t="s">
        <v>121</v>
      </c>
      <c r="F2898" s="4" t="s">
        <v>573</v>
      </c>
      <c r="G2898" s="3" t="s">
        <v>16</v>
      </c>
      <c r="H2898" s="5">
        <v>801.33399999999995</v>
      </c>
      <c r="I2898" s="5">
        <v>2.2197</v>
      </c>
      <c r="J2898" s="5">
        <v>2.0977999999999999</v>
      </c>
      <c r="K2898" s="6">
        <v>0.94508266882912095</v>
      </c>
      <c r="L2898" s="5">
        <v>26.71</v>
      </c>
      <c r="M2898" s="19">
        <f>H2898*INDEX('Pliegos Tarifarios (Las Condes)'!$B:$B,MATCH($B2898,'Pliegos Tarifarios (Las Condes)'!$A:$A,0))</f>
        <v>105586.171842</v>
      </c>
      <c r="N2898" s="19">
        <f>I2898*INDEX('Pliegos Tarifarios (Las Condes)'!$C:$C,MATCH($B2898,'Pliegos Tarifarios (Las Condes)'!$A:$A,0))</f>
        <v>7563.9362883000003</v>
      </c>
      <c r="O2898" s="19">
        <f>J2898*INDEX('Pliegos Tarifarios (Las Condes)'!$D:$D,MATCH($B2898,'Pliegos Tarifarios (Las Condes)'!$A:$A,0))</f>
        <v>30361.4594</v>
      </c>
      <c r="P2898" s="19">
        <f>H2898*INDEX('Pliegos Tarifarios (Las Condes)'!$E:$E,MATCH($B2898,'Pliegos Tarifarios (Las Condes)'!$A:$A,0))</f>
        <v>10436.574015999999</v>
      </c>
      <c r="Q2898" s="19" cm="1">
        <f t="array" ref="Q2898">H2898*_xlfn.IFS(H2898&lt;=350,INDEX('Pliegos Tarifarios (Las Condes)'!$F:$F,MATCH($B2898,'Pliegos Tarifarios (Las Condes)'!$A:$A,0)),H2898&lt;=500,INDEX('Pliegos Tarifarios (Las Condes)'!$G:$G,MATCH($B2898,'Pliegos Tarifarios (Las Condes)'!$A:$A,0)),H2898&lt;=1000,INDEX('Pliegos Tarifarios (Las Condes)'!$H:$H,MATCH($B2898,'Pliegos Tarifarios (Las Condes)'!$A:$A,0)),H2898&lt;=5000,INDEX('Pliegos Tarifarios (Las Condes)'!$I:$I,MATCH($B2898,'Pliegos Tarifarios (Las Condes)'!$A:$A,0)),H2898&gt;5000,INDEX('Pliegos Tarifarios (Las Condes)'!$J:$J,MATCH($B2898,'Pliegos Tarifarios (Las Condes)'!$A:$A,0)))/1.19</f>
        <v>1879.4312554621852</v>
      </c>
      <c r="R2898" s="19">
        <f>INDEX('Pliegos Tarifarios (Las Condes)'!$K:$K,MATCH($B2898,'Pliegos Tarifarios (Las Condes)'!$A:$A,0))</f>
        <v>726.16</v>
      </c>
      <c r="S2898" s="21">
        <f t="shared" si="138"/>
        <v>156553.73280176218</v>
      </c>
      <c r="T2898" s="21">
        <f t="shared" si="139"/>
        <v>29745.209232334815</v>
      </c>
      <c r="U2898" s="19">
        <v>0</v>
      </c>
      <c r="V2898" s="21">
        <f t="shared" si="140"/>
        <v>186298.94203409698</v>
      </c>
    </row>
    <row r="2899" spans="1:22" x14ac:dyDescent="0.3">
      <c r="A2899" s="3" t="s">
        <v>146</v>
      </c>
      <c r="B2899" s="3">
        <v>7</v>
      </c>
      <c r="C2899" s="4" t="s">
        <v>186</v>
      </c>
      <c r="D2899" s="3" t="s">
        <v>574</v>
      </c>
      <c r="E2899" s="3" t="s">
        <v>121</v>
      </c>
      <c r="F2899" s="4" t="s">
        <v>575</v>
      </c>
      <c r="G2899" s="3" t="s">
        <v>16</v>
      </c>
      <c r="H2899" s="5">
        <v>801.81569999999999</v>
      </c>
      <c r="I2899" s="5">
        <v>2.1208999999999998</v>
      </c>
      <c r="J2899" s="5">
        <v>2.1208999999999998</v>
      </c>
      <c r="K2899" s="6">
        <v>1</v>
      </c>
      <c r="L2899" s="5">
        <v>26.73</v>
      </c>
      <c r="M2899" s="19">
        <f>H2899*INDEX('Pliegos Tarifarios (Las Condes)'!$B:$B,MATCH($B2899,'Pliegos Tarifarios (Las Condes)'!$A:$A,0))</f>
        <v>105649.6420791</v>
      </c>
      <c r="N2899" s="19">
        <f>I2899*INDEX('Pliegos Tarifarios (Las Condes)'!$C:$C,MATCH($B2899,'Pliegos Tarifarios (Las Condes)'!$A:$A,0))</f>
        <v>7227.2615550999999</v>
      </c>
      <c r="O2899" s="19">
        <f>J2899*INDEX('Pliegos Tarifarios (Las Condes)'!$D:$D,MATCH($B2899,'Pliegos Tarifarios (Las Condes)'!$A:$A,0))</f>
        <v>30695.785699999997</v>
      </c>
      <c r="P2899" s="19">
        <f>H2899*INDEX('Pliegos Tarifarios (Las Condes)'!$E:$E,MATCH($B2899,'Pliegos Tarifarios (Las Condes)'!$A:$A,0))</f>
        <v>10442.8476768</v>
      </c>
      <c r="Q2899" s="19" cm="1">
        <f t="array" ref="Q2899">H2899*_xlfn.IFS(H2899&lt;=350,INDEX('Pliegos Tarifarios (Las Condes)'!$F:$F,MATCH($B2899,'Pliegos Tarifarios (Las Condes)'!$A:$A,0)),H2899&lt;=500,INDEX('Pliegos Tarifarios (Las Condes)'!$G:$G,MATCH($B2899,'Pliegos Tarifarios (Las Condes)'!$A:$A,0)),H2899&lt;=1000,INDEX('Pliegos Tarifarios (Las Condes)'!$H:$H,MATCH($B2899,'Pliegos Tarifarios (Las Condes)'!$A:$A,0)),H2899&lt;=5000,INDEX('Pliegos Tarifarios (Las Condes)'!$I:$I,MATCH($B2899,'Pliegos Tarifarios (Las Condes)'!$A:$A,0)),H2899&gt;5000,INDEX('Pliegos Tarifarios (Las Condes)'!$J:$J,MATCH($B2899,'Pliegos Tarifarios (Las Condes)'!$A:$A,0)))/1.19</f>
        <v>1880.5610241176473</v>
      </c>
      <c r="R2899" s="19">
        <f>INDEX('Pliegos Tarifarios (Las Condes)'!$K:$K,MATCH($B2899,'Pliegos Tarifarios (Las Condes)'!$A:$A,0))</f>
        <v>726.16</v>
      </c>
      <c r="S2899" s="21">
        <f t="shared" si="138"/>
        <v>156622.25803511767</v>
      </c>
      <c r="T2899" s="21">
        <f t="shared" si="139"/>
        <v>29758.229026672358</v>
      </c>
      <c r="U2899" s="19">
        <v>0</v>
      </c>
      <c r="V2899" s="21">
        <f t="shared" si="140"/>
        <v>186380.48706179002</v>
      </c>
    </row>
    <row r="2900" spans="1:22" x14ac:dyDescent="0.3">
      <c r="A2900" s="3" t="s">
        <v>146</v>
      </c>
      <c r="B2900" s="3">
        <v>7</v>
      </c>
      <c r="C2900" s="4" t="s">
        <v>186</v>
      </c>
      <c r="D2900" s="3" t="s">
        <v>576</v>
      </c>
      <c r="E2900" s="3" t="s">
        <v>121</v>
      </c>
      <c r="F2900" s="4" t="s">
        <v>577</v>
      </c>
      <c r="G2900" s="3" t="s">
        <v>16</v>
      </c>
      <c r="H2900" s="5">
        <v>802.74400000000003</v>
      </c>
      <c r="I2900" s="5">
        <v>2.1953999999999998</v>
      </c>
      <c r="J2900" s="5">
        <v>2.1111</v>
      </c>
      <c r="K2900" s="6">
        <v>0.96160153047280683</v>
      </c>
      <c r="L2900" s="5">
        <v>26.76</v>
      </c>
      <c r="M2900" s="19">
        <f>H2900*INDEX('Pliegos Tarifarios (Las Condes)'!$B:$B,MATCH($B2900,'Pliegos Tarifarios (Las Condes)'!$A:$A,0))</f>
        <v>105771.957672</v>
      </c>
      <c r="N2900" s="19">
        <f>I2900*INDEX('Pliegos Tarifarios (Las Condes)'!$C:$C,MATCH($B2900,'Pliegos Tarifarios (Las Condes)'!$A:$A,0))</f>
        <v>7481.1306605999998</v>
      </c>
      <c r="O2900" s="19">
        <f>J2900*INDEX('Pliegos Tarifarios (Las Condes)'!$D:$D,MATCH($B2900,'Pliegos Tarifarios (Las Condes)'!$A:$A,0))</f>
        <v>30553.9503</v>
      </c>
      <c r="P2900" s="19">
        <f>H2900*INDEX('Pliegos Tarifarios (Las Condes)'!$E:$E,MATCH($B2900,'Pliegos Tarifarios (Las Condes)'!$A:$A,0))</f>
        <v>10454.937856</v>
      </c>
      <c r="Q2900" s="19" cm="1">
        <f t="array" ref="Q2900">H2900*_xlfn.IFS(H2900&lt;=350,INDEX('Pliegos Tarifarios (Las Condes)'!$F:$F,MATCH($B2900,'Pliegos Tarifarios (Las Condes)'!$A:$A,0)),H2900&lt;=500,INDEX('Pliegos Tarifarios (Las Condes)'!$G:$G,MATCH($B2900,'Pliegos Tarifarios (Las Condes)'!$A:$A,0)),H2900&lt;=1000,INDEX('Pliegos Tarifarios (Las Condes)'!$H:$H,MATCH($B2900,'Pliegos Tarifarios (Las Condes)'!$A:$A,0)),H2900&lt;=5000,INDEX('Pliegos Tarifarios (Las Condes)'!$I:$I,MATCH($B2900,'Pliegos Tarifarios (Las Condes)'!$A:$A,0)),H2900&gt;5000,INDEX('Pliegos Tarifarios (Las Condes)'!$J:$J,MATCH($B2900,'Pliegos Tarifarios (Las Condes)'!$A:$A,0)))/1.19</f>
        <v>1882.7382386554625</v>
      </c>
      <c r="R2900" s="19">
        <f>INDEX('Pliegos Tarifarios (Las Condes)'!$K:$K,MATCH($B2900,'Pliegos Tarifarios (Las Condes)'!$A:$A,0))</f>
        <v>726.16</v>
      </c>
      <c r="S2900" s="21">
        <f t="shared" si="138"/>
        <v>156870.87472725549</v>
      </c>
      <c r="T2900" s="21">
        <f t="shared" si="139"/>
        <v>29805.466198178543</v>
      </c>
      <c r="U2900" s="19">
        <v>0</v>
      </c>
      <c r="V2900" s="21">
        <f t="shared" si="140"/>
        <v>186676.34092543402</v>
      </c>
    </row>
    <row r="2901" spans="1:22" x14ac:dyDescent="0.3">
      <c r="A2901" s="3" t="s">
        <v>146</v>
      </c>
      <c r="B2901" s="3">
        <v>7</v>
      </c>
      <c r="C2901" s="4" t="s">
        <v>186</v>
      </c>
      <c r="D2901" s="3" t="s">
        <v>578</v>
      </c>
      <c r="E2901" s="3" t="s">
        <v>121</v>
      </c>
      <c r="F2901" s="4" t="s">
        <v>579</v>
      </c>
      <c r="G2901" s="3" t="s">
        <v>16</v>
      </c>
      <c r="H2901" s="5">
        <v>800.08929999999998</v>
      </c>
      <c r="I2901" s="5">
        <v>2.2149000000000001</v>
      </c>
      <c r="J2901" s="5">
        <v>2.1364000000000001</v>
      </c>
      <c r="K2901" s="6">
        <v>0.96455821933270125</v>
      </c>
      <c r="L2901" s="5">
        <v>26.67</v>
      </c>
      <c r="M2901" s="19">
        <f>H2901*INDEX('Pliegos Tarifarios (Las Condes)'!$B:$B,MATCH($B2901,'Pliegos Tarifarios (Las Condes)'!$A:$A,0))</f>
        <v>105422.1664359</v>
      </c>
      <c r="N2901" s="19">
        <f>I2901*INDEX('Pliegos Tarifarios (Las Condes)'!$C:$C,MATCH($B2901,'Pliegos Tarifarios (Las Condes)'!$A:$A,0))</f>
        <v>7547.5796211000006</v>
      </c>
      <c r="O2901" s="19">
        <f>J2901*INDEX('Pliegos Tarifarios (Las Condes)'!$D:$D,MATCH($B2901,'Pliegos Tarifarios (Las Condes)'!$A:$A,0))</f>
        <v>30920.117200000001</v>
      </c>
      <c r="P2901" s="19">
        <f>H2901*INDEX('Pliegos Tarifarios (Las Condes)'!$E:$E,MATCH($B2901,'Pliegos Tarifarios (Las Condes)'!$A:$A,0))</f>
        <v>10420.363043199999</v>
      </c>
      <c r="Q2901" s="19" cm="1">
        <f t="array" ref="Q2901">H2901*_xlfn.IFS(H2901&lt;=350,INDEX('Pliegos Tarifarios (Las Condes)'!$F:$F,MATCH($B2901,'Pliegos Tarifarios (Las Condes)'!$A:$A,0)),H2901&lt;=500,INDEX('Pliegos Tarifarios (Las Condes)'!$G:$G,MATCH($B2901,'Pliegos Tarifarios (Las Condes)'!$A:$A,0)),H2901&lt;=1000,INDEX('Pliegos Tarifarios (Las Condes)'!$H:$H,MATCH($B2901,'Pliegos Tarifarios (Las Condes)'!$A:$A,0)),H2901&lt;=5000,INDEX('Pliegos Tarifarios (Las Condes)'!$I:$I,MATCH($B2901,'Pliegos Tarifarios (Las Condes)'!$A:$A,0)),H2901&gt;5000,INDEX('Pliegos Tarifarios (Las Condes)'!$J:$J,MATCH($B2901,'Pliegos Tarifarios (Las Condes)'!$A:$A,0)))/1.19</f>
        <v>1876.5119632773112</v>
      </c>
      <c r="R2901" s="19">
        <f>INDEX('Pliegos Tarifarios (Las Condes)'!$K:$K,MATCH($B2901,'Pliegos Tarifarios (Las Condes)'!$A:$A,0))</f>
        <v>726.16</v>
      </c>
      <c r="S2901" s="21">
        <f t="shared" si="138"/>
        <v>156912.89826347728</v>
      </c>
      <c r="T2901" s="21">
        <f t="shared" si="139"/>
        <v>29813.450670060683</v>
      </c>
      <c r="U2901" s="19">
        <v>0</v>
      </c>
      <c r="V2901" s="21">
        <f t="shared" si="140"/>
        <v>186726.34893353796</v>
      </c>
    </row>
    <row r="2902" spans="1:22" x14ac:dyDescent="0.3">
      <c r="A2902" s="3" t="s">
        <v>146</v>
      </c>
      <c r="B2902" s="3">
        <v>7</v>
      </c>
      <c r="C2902" s="4" t="s">
        <v>186</v>
      </c>
      <c r="D2902" s="3" t="s">
        <v>580</v>
      </c>
      <c r="E2902" s="3" t="s">
        <v>121</v>
      </c>
      <c r="F2902" s="4" t="s">
        <v>581</v>
      </c>
      <c r="G2902" s="3" t="s">
        <v>16</v>
      </c>
      <c r="H2902" s="5">
        <v>803.23919999999998</v>
      </c>
      <c r="I2902" s="5">
        <v>2.1932999999999998</v>
      </c>
      <c r="J2902" s="5">
        <v>2.1932999999999998</v>
      </c>
      <c r="K2902" s="6">
        <v>1</v>
      </c>
      <c r="L2902" s="5">
        <v>26.77</v>
      </c>
      <c r="M2902" s="19">
        <f>H2902*INDEX('Pliegos Tarifarios (Las Condes)'!$B:$B,MATCH($B2902,'Pliegos Tarifarios (Las Condes)'!$A:$A,0))</f>
        <v>105837.2067096</v>
      </c>
      <c r="N2902" s="19">
        <f>I2902*INDEX('Pliegos Tarifarios (Las Condes)'!$C:$C,MATCH($B2902,'Pliegos Tarifarios (Las Condes)'!$A:$A,0))</f>
        <v>7473.9746186999992</v>
      </c>
      <c r="O2902" s="19">
        <f>J2902*INDEX('Pliegos Tarifarios (Las Condes)'!$D:$D,MATCH($B2902,'Pliegos Tarifarios (Las Condes)'!$A:$A,0))</f>
        <v>31743.630899999996</v>
      </c>
      <c r="P2902" s="19">
        <f>H2902*INDEX('Pliegos Tarifarios (Las Condes)'!$E:$E,MATCH($B2902,'Pliegos Tarifarios (Las Condes)'!$A:$A,0))</f>
        <v>10461.3873408</v>
      </c>
      <c r="Q2902" s="19" cm="1">
        <f t="array" ref="Q2902">H2902*_xlfn.IFS(H2902&lt;=350,INDEX('Pliegos Tarifarios (Las Condes)'!$F:$F,MATCH($B2902,'Pliegos Tarifarios (Las Condes)'!$A:$A,0)),H2902&lt;=500,INDEX('Pliegos Tarifarios (Las Condes)'!$G:$G,MATCH($B2902,'Pliegos Tarifarios (Las Condes)'!$A:$A,0)),H2902&lt;=1000,INDEX('Pliegos Tarifarios (Las Condes)'!$H:$H,MATCH($B2902,'Pliegos Tarifarios (Las Condes)'!$A:$A,0)),H2902&lt;=5000,INDEX('Pliegos Tarifarios (Las Condes)'!$I:$I,MATCH($B2902,'Pliegos Tarifarios (Las Condes)'!$A:$A,0)),H2902&gt;5000,INDEX('Pliegos Tarifarios (Las Condes)'!$J:$J,MATCH($B2902,'Pliegos Tarifarios (Las Condes)'!$A:$A,0)))/1.19</f>
        <v>1883.8996699159666</v>
      </c>
      <c r="R2902" s="19">
        <f>INDEX('Pliegos Tarifarios (Las Condes)'!$K:$K,MATCH($B2902,'Pliegos Tarifarios (Las Condes)'!$A:$A,0))</f>
        <v>726.16</v>
      </c>
      <c r="S2902" s="21">
        <f t="shared" si="138"/>
        <v>158126.25923901596</v>
      </c>
      <c r="T2902" s="21">
        <f t="shared" si="139"/>
        <v>30043.989255413031</v>
      </c>
      <c r="U2902" s="19">
        <v>0</v>
      </c>
      <c r="V2902" s="21">
        <f t="shared" si="140"/>
        <v>188170.24849442899</v>
      </c>
    </row>
    <row r="2903" spans="1:22" x14ac:dyDescent="0.3">
      <c r="A2903" s="3" t="s">
        <v>146</v>
      </c>
      <c r="B2903" s="3">
        <v>7</v>
      </c>
      <c r="C2903" s="4" t="s">
        <v>186</v>
      </c>
      <c r="D2903" s="3" t="s">
        <v>582</v>
      </c>
      <c r="E2903" s="3" t="s">
        <v>121</v>
      </c>
      <c r="F2903" s="4" t="s">
        <v>583</v>
      </c>
      <c r="G2903" s="3" t="s">
        <v>16</v>
      </c>
      <c r="H2903" s="5">
        <v>802.14290000000005</v>
      </c>
      <c r="I2903" s="5">
        <v>2.1707000000000001</v>
      </c>
      <c r="J2903" s="5">
        <v>2.1404999999999998</v>
      </c>
      <c r="K2903" s="6">
        <v>0.98608743723222914</v>
      </c>
      <c r="L2903" s="5">
        <v>26.74</v>
      </c>
      <c r="M2903" s="19">
        <f>H2903*INDEX('Pliegos Tarifarios (Las Condes)'!$B:$B,MATCH($B2903,'Pliegos Tarifarios (Las Condes)'!$A:$A,0))</f>
        <v>105692.75493270002</v>
      </c>
      <c r="N2903" s="19">
        <f>I2903*INDEX('Pliegos Tarifarios (Las Condes)'!$C:$C,MATCH($B2903,'Pliegos Tarifarios (Las Condes)'!$A:$A,0))</f>
        <v>7396.9619773000004</v>
      </c>
      <c r="O2903" s="19">
        <f>J2903*INDEX('Pliegos Tarifarios (Las Condes)'!$D:$D,MATCH($B2903,'Pliegos Tarifarios (Las Condes)'!$A:$A,0))</f>
        <v>30979.456499999997</v>
      </c>
      <c r="P2903" s="19">
        <f>H2903*INDEX('Pliegos Tarifarios (Las Condes)'!$E:$E,MATCH($B2903,'Pliegos Tarifarios (Las Condes)'!$A:$A,0))</f>
        <v>10447.1091296</v>
      </c>
      <c r="Q2903" s="19" cm="1">
        <f t="array" ref="Q2903">H2903*_xlfn.IFS(H2903&lt;=350,INDEX('Pliegos Tarifarios (Las Condes)'!$F:$F,MATCH($B2903,'Pliegos Tarifarios (Las Condes)'!$A:$A,0)),H2903&lt;=500,INDEX('Pliegos Tarifarios (Las Condes)'!$G:$G,MATCH($B2903,'Pliegos Tarifarios (Las Condes)'!$A:$A,0)),H2903&lt;=1000,INDEX('Pliegos Tarifarios (Las Condes)'!$H:$H,MATCH($B2903,'Pliegos Tarifarios (Las Condes)'!$A:$A,0)),H2903&lt;=5000,INDEX('Pliegos Tarifarios (Las Condes)'!$I:$I,MATCH($B2903,'Pliegos Tarifarios (Las Condes)'!$A:$A,0)),H2903&gt;5000,INDEX('Pliegos Tarifarios (Las Condes)'!$J:$J,MATCH($B2903,'Pliegos Tarifarios (Las Condes)'!$A:$A,0)))/1.19</f>
        <v>1881.3284318487399</v>
      </c>
      <c r="R2903" s="19">
        <f>INDEX('Pliegos Tarifarios (Las Condes)'!$K:$K,MATCH($B2903,'Pliegos Tarifarios (Las Condes)'!$A:$A,0))</f>
        <v>726.16</v>
      </c>
      <c r="S2903" s="21">
        <f t="shared" si="138"/>
        <v>157123.77097144874</v>
      </c>
      <c r="T2903" s="21">
        <f t="shared" si="139"/>
        <v>29853.516484575262</v>
      </c>
      <c r="U2903" s="19">
        <v>0</v>
      </c>
      <c r="V2903" s="21">
        <f t="shared" si="140"/>
        <v>186977.287456024</v>
      </c>
    </row>
    <row r="2904" spans="1:22" x14ac:dyDescent="0.3">
      <c r="A2904" s="3" t="s">
        <v>146</v>
      </c>
      <c r="B2904" s="3">
        <v>7</v>
      </c>
      <c r="C2904" s="4" t="s">
        <v>186</v>
      </c>
      <c r="D2904" s="3" t="s">
        <v>584</v>
      </c>
      <c r="E2904" s="3" t="s">
        <v>121</v>
      </c>
      <c r="F2904" s="4" t="s">
        <v>585</v>
      </c>
      <c r="G2904" s="3" t="s">
        <v>16</v>
      </c>
      <c r="H2904" s="5">
        <v>802.14660000000003</v>
      </c>
      <c r="I2904" s="5">
        <v>2.1640999999999999</v>
      </c>
      <c r="J2904" s="5">
        <v>2.1640999999999999</v>
      </c>
      <c r="K2904" s="6">
        <v>1</v>
      </c>
      <c r="L2904" s="5">
        <v>26.74</v>
      </c>
      <c r="M2904" s="19">
        <f>H2904*INDEX('Pliegos Tarifarios (Las Condes)'!$B:$B,MATCH($B2904,'Pliegos Tarifarios (Las Condes)'!$A:$A,0))</f>
        <v>105693.24245580001</v>
      </c>
      <c r="N2904" s="19">
        <f>I2904*INDEX('Pliegos Tarifarios (Las Condes)'!$C:$C,MATCH($B2904,'Pliegos Tarifarios (Las Condes)'!$A:$A,0))</f>
        <v>7374.4715599000001</v>
      </c>
      <c r="O2904" s="19">
        <f>J2904*INDEX('Pliegos Tarifarios (Las Condes)'!$D:$D,MATCH($B2904,'Pliegos Tarifarios (Las Condes)'!$A:$A,0))</f>
        <v>31321.0193</v>
      </c>
      <c r="P2904" s="19">
        <f>H2904*INDEX('Pliegos Tarifarios (Las Condes)'!$E:$E,MATCH($B2904,'Pliegos Tarifarios (Las Condes)'!$A:$A,0))</f>
        <v>10447.157318399999</v>
      </c>
      <c r="Q2904" s="19" cm="1">
        <f t="array" ref="Q2904">H2904*_xlfn.IFS(H2904&lt;=350,INDEX('Pliegos Tarifarios (Las Condes)'!$F:$F,MATCH($B2904,'Pliegos Tarifarios (Las Condes)'!$A:$A,0)),H2904&lt;=500,INDEX('Pliegos Tarifarios (Las Condes)'!$G:$G,MATCH($B2904,'Pliegos Tarifarios (Las Condes)'!$A:$A,0)),H2904&lt;=1000,INDEX('Pliegos Tarifarios (Las Condes)'!$H:$H,MATCH($B2904,'Pliegos Tarifarios (Las Condes)'!$A:$A,0)),H2904&lt;=5000,INDEX('Pliegos Tarifarios (Las Condes)'!$I:$I,MATCH($B2904,'Pliegos Tarifarios (Las Condes)'!$A:$A,0)),H2904&gt;5000,INDEX('Pliegos Tarifarios (Las Condes)'!$J:$J,MATCH($B2904,'Pliegos Tarifarios (Las Condes)'!$A:$A,0)))/1.19</f>
        <v>1881.3371097478994</v>
      </c>
      <c r="R2904" s="19">
        <f>INDEX('Pliegos Tarifarios (Las Condes)'!$K:$K,MATCH($B2904,'Pliegos Tarifarios (Las Condes)'!$A:$A,0))</f>
        <v>726.16</v>
      </c>
      <c r="S2904" s="21">
        <f t="shared" si="138"/>
        <v>157443.38774384791</v>
      </c>
      <c r="T2904" s="21">
        <f t="shared" si="139"/>
        <v>29914.243671331104</v>
      </c>
      <c r="U2904" s="19">
        <v>0</v>
      </c>
      <c r="V2904" s="21">
        <f t="shared" si="140"/>
        <v>187357.631415179</v>
      </c>
    </row>
    <row r="2905" spans="1:22" x14ac:dyDescent="0.3">
      <c r="A2905" s="3" t="s">
        <v>146</v>
      </c>
      <c r="B2905" s="3">
        <v>7</v>
      </c>
      <c r="C2905" s="4" t="s">
        <v>186</v>
      </c>
      <c r="D2905" s="3" t="s">
        <v>586</v>
      </c>
      <c r="E2905" s="3" t="s">
        <v>121</v>
      </c>
      <c r="F2905" s="4" t="s">
        <v>587</v>
      </c>
      <c r="G2905" s="3" t="s">
        <v>16</v>
      </c>
      <c r="H2905" s="5">
        <v>803.32929999999999</v>
      </c>
      <c r="I2905" s="5">
        <v>2.1732999999999998</v>
      </c>
      <c r="J2905" s="5">
        <v>2.1480999999999999</v>
      </c>
      <c r="K2905" s="6">
        <v>0.98840473013389785</v>
      </c>
      <c r="L2905" s="5">
        <v>26.78</v>
      </c>
      <c r="M2905" s="19">
        <f>H2905*INDEX('Pliegos Tarifarios (Las Condes)'!$B:$B,MATCH($B2905,'Pliegos Tarifarios (Las Condes)'!$A:$A,0))</f>
        <v>105849.07855590001</v>
      </c>
      <c r="N2905" s="19">
        <f>I2905*INDEX('Pliegos Tarifarios (Las Condes)'!$C:$C,MATCH($B2905,'Pliegos Tarifarios (Las Condes)'!$A:$A,0))</f>
        <v>7405.8218386999997</v>
      </c>
      <c r="O2905" s="19">
        <f>J2905*INDEX('Pliegos Tarifarios (Las Condes)'!$D:$D,MATCH($B2905,'Pliegos Tarifarios (Las Condes)'!$A:$A,0))</f>
        <v>31089.451299999997</v>
      </c>
      <c r="P2905" s="19">
        <f>H2905*INDEX('Pliegos Tarifarios (Las Condes)'!$E:$E,MATCH($B2905,'Pliegos Tarifarios (Las Condes)'!$A:$A,0))</f>
        <v>10462.5608032</v>
      </c>
      <c r="Q2905" s="19" cm="1">
        <f t="array" ref="Q2905">H2905*_xlfn.IFS(H2905&lt;=350,INDEX('Pliegos Tarifarios (Las Condes)'!$F:$F,MATCH($B2905,'Pliegos Tarifarios (Las Condes)'!$A:$A,0)),H2905&lt;=500,INDEX('Pliegos Tarifarios (Las Condes)'!$G:$G,MATCH($B2905,'Pliegos Tarifarios (Las Condes)'!$A:$A,0)),H2905&lt;=1000,INDEX('Pliegos Tarifarios (Las Condes)'!$H:$H,MATCH($B2905,'Pliegos Tarifarios (Las Condes)'!$A:$A,0)),H2905&lt;=5000,INDEX('Pliegos Tarifarios (Las Condes)'!$I:$I,MATCH($B2905,'Pliegos Tarifarios (Las Condes)'!$A:$A,0)),H2905&gt;5000,INDEX('Pliegos Tarifarios (Las Condes)'!$J:$J,MATCH($B2905,'Pliegos Tarifarios (Las Condes)'!$A:$A,0)))/1.19</f>
        <v>1884.1109884873954</v>
      </c>
      <c r="R2905" s="19">
        <f>INDEX('Pliegos Tarifarios (Las Condes)'!$K:$K,MATCH($B2905,'Pliegos Tarifarios (Las Condes)'!$A:$A,0))</f>
        <v>726.16</v>
      </c>
      <c r="S2905" s="21">
        <f t="shared" si="138"/>
        <v>157417.18348628739</v>
      </c>
      <c r="T2905" s="21">
        <f t="shared" si="139"/>
        <v>29909.264862394604</v>
      </c>
      <c r="U2905" s="19">
        <v>0</v>
      </c>
      <c r="V2905" s="21">
        <f t="shared" si="140"/>
        <v>187326.448348682</v>
      </c>
    </row>
    <row r="2906" spans="1:22" x14ac:dyDescent="0.3">
      <c r="A2906" s="3" t="s">
        <v>146</v>
      </c>
      <c r="B2906" s="3">
        <v>7</v>
      </c>
      <c r="C2906" s="4" t="s">
        <v>186</v>
      </c>
      <c r="D2906" s="3" t="s">
        <v>588</v>
      </c>
      <c r="E2906" s="3" t="s">
        <v>121</v>
      </c>
      <c r="F2906" s="4" t="s">
        <v>589</v>
      </c>
      <c r="G2906" s="3" t="s">
        <v>16</v>
      </c>
      <c r="H2906" s="5">
        <v>801.07429999999999</v>
      </c>
      <c r="I2906" s="5">
        <v>2.1263999999999998</v>
      </c>
      <c r="J2906" s="5">
        <v>2.1248</v>
      </c>
      <c r="K2906" s="6">
        <v>0.99924755455229508</v>
      </c>
      <c r="L2906" s="5">
        <v>26.7</v>
      </c>
      <c r="M2906" s="19">
        <f>H2906*INDEX('Pliegos Tarifarios (Las Condes)'!$B:$B,MATCH($B2906,'Pliegos Tarifarios (Las Condes)'!$A:$A,0))</f>
        <v>105551.9529909</v>
      </c>
      <c r="N2906" s="19">
        <f>I2906*INDEX('Pliegos Tarifarios (Las Condes)'!$C:$C,MATCH($B2906,'Pliegos Tarifarios (Las Condes)'!$A:$A,0))</f>
        <v>7246.0035695999995</v>
      </c>
      <c r="O2906" s="19">
        <f>J2906*INDEX('Pliegos Tarifarios (Las Condes)'!$D:$D,MATCH($B2906,'Pliegos Tarifarios (Las Condes)'!$A:$A,0))</f>
        <v>30752.2304</v>
      </c>
      <c r="P2906" s="19">
        <f>H2906*INDEX('Pliegos Tarifarios (Las Condes)'!$E:$E,MATCH($B2906,'Pliegos Tarifarios (Las Condes)'!$A:$A,0))</f>
        <v>10433.191683199999</v>
      </c>
      <c r="Q2906" s="19" cm="1">
        <f t="array" ref="Q2906">H2906*_xlfn.IFS(H2906&lt;=350,INDEX('Pliegos Tarifarios (Las Condes)'!$F:$F,MATCH($B2906,'Pliegos Tarifarios (Las Condes)'!$A:$A,0)),H2906&lt;=500,INDEX('Pliegos Tarifarios (Las Condes)'!$G:$G,MATCH($B2906,'Pliegos Tarifarios (Las Condes)'!$A:$A,0)),H2906&lt;=1000,INDEX('Pliegos Tarifarios (Las Condes)'!$H:$H,MATCH($B2906,'Pliegos Tarifarios (Las Condes)'!$A:$A,0)),H2906&lt;=5000,INDEX('Pliegos Tarifarios (Las Condes)'!$I:$I,MATCH($B2906,'Pliegos Tarifarios (Las Condes)'!$A:$A,0)),H2906&gt;5000,INDEX('Pliegos Tarifarios (Las Condes)'!$J:$J,MATCH($B2906,'Pliegos Tarifarios (Las Condes)'!$A:$A,0)))/1.19</f>
        <v>1878.822160756303</v>
      </c>
      <c r="R2906" s="19">
        <f>INDEX('Pliegos Tarifarios (Las Condes)'!$K:$K,MATCH($B2906,'Pliegos Tarifarios (Las Condes)'!$A:$A,0))</f>
        <v>726.16</v>
      </c>
      <c r="S2906" s="21">
        <f t="shared" si="138"/>
        <v>156588.36080445629</v>
      </c>
      <c r="T2906" s="21">
        <f t="shared" si="139"/>
        <v>29751.788552846694</v>
      </c>
      <c r="U2906" s="19">
        <v>0</v>
      </c>
      <c r="V2906" s="21">
        <f t="shared" si="140"/>
        <v>186340.14935730299</v>
      </c>
    </row>
    <row r="2907" spans="1:22" x14ac:dyDescent="0.3">
      <c r="A2907" s="3" t="s">
        <v>146</v>
      </c>
      <c r="B2907" s="3">
        <v>7</v>
      </c>
      <c r="C2907" s="4" t="s">
        <v>186</v>
      </c>
      <c r="D2907" s="3" t="s">
        <v>590</v>
      </c>
      <c r="E2907" s="3" t="s">
        <v>121</v>
      </c>
      <c r="F2907" s="4" t="s">
        <v>591</v>
      </c>
      <c r="G2907" s="3" t="s">
        <v>16</v>
      </c>
      <c r="H2907" s="5">
        <v>801.73820000000001</v>
      </c>
      <c r="I2907" s="5">
        <v>2.1787000000000001</v>
      </c>
      <c r="J2907" s="5">
        <v>2.0907</v>
      </c>
      <c r="K2907" s="6">
        <v>0.95960894111167205</v>
      </c>
      <c r="L2907" s="5">
        <v>26.72</v>
      </c>
      <c r="M2907" s="19">
        <f>H2907*INDEX('Pliegos Tarifarios (Las Condes)'!$B:$B,MATCH($B2907,'Pliegos Tarifarios (Las Condes)'!$A:$A,0))</f>
        <v>105639.4304466</v>
      </c>
      <c r="N2907" s="19">
        <f>I2907*INDEX('Pliegos Tarifarios (Las Condes)'!$C:$C,MATCH($B2907,'Pliegos Tarifarios (Las Condes)'!$A:$A,0))</f>
        <v>7424.2230893000005</v>
      </c>
      <c r="O2907" s="19">
        <f>J2907*INDEX('Pliegos Tarifarios (Las Condes)'!$D:$D,MATCH($B2907,'Pliegos Tarifarios (Las Condes)'!$A:$A,0))</f>
        <v>30258.701099999998</v>
      </c>
      <c r="P2907" s="19">
        <f>H2907*INDEX('Pliegos Tarifarios (Las Condes)'!$E:$E,MATCH($B2907,'Pliegos Tarifarios (Las Condes)'!$A:$A,0))</f>
        <v>10441.8383168</v>
      </c>
      <c r="Q2907" s="19" cm="1">
        <f t="array" ref="Q2907">H2907*_xlfn.IFS(H2907&lt;=350,INDEX('Pliegos Tarifarios (Las Condes)'!$F:$F,MATCH($B2907,'Pliegos Tarifarios (Las Condes)'!$A:$A,0)),H2907&lt;=500,INDEX('Pliegos Tarifarios (Las Condes)'!$G:$G,MATCH($B2907,'Pliegos Tarifarios (Las Condes)'!$A:$A,0)),H2907&lt;=1000,INDEX('Pliegos Tarifarios (Las Condes)'!$H:$H,MATCH($B2907,'Pliegos Tarifarios (Las Condes)'!$A:$A,0)),H2907&lt;=5000,INDEX('Pliegos Tarifarios (Las Condes)'!$I:$I,MATCH($B2907,'Pliegos Tarifarios (Las Condes)'!$A:$A,0)),H2907&gt;5000,INDEX('Pliegos Tarifarios (Las Condes)'!$J:$J,MATCH($B2907,'Pliegos Tarifarios (Las Condes)'!$A:$A,0)))/1.19</f>
        <v>1880.3792573109245</v>
      </c>
      <c r="R2907" s="19">
        <f>INDEX('Pliegos Tarifarios (Las Condes)'!$K:$K,MATCH($B2907,'Pliegos Tarifarios (Las Condes)'!$A:$A,0))</f>
        <v>726.16</v>
      </c>
      <c r="S2907" s="21">
        <f t="shared" si="138"/>
        <v>156370.73221001096</v>
      </c>
      <c r="T2907" s="21">
        <f t="shared" si="139"/>
        <v>29710.439119902083</v>
      </c>
      <c r="U2907" s="19">
        <v>0</v>
      </c>
      <c r="V2907" s="21">
        <f t="shared" si="140"/>
        <v>186081.17132991305</v>
      </c>
    </row>
    <row r="2908" spans="1:22" x14ac:dyDescent="0.3">
      <c r="A2908" s="3" t="s">
        <v>146</v>
      </c>
      <c r="B2908" s="3">
        <v>7</v>
      </c>
      <c r="C2908" s="4" t="s">
        <v>186</v>
      </c>
      <c r="D2908" s="3" t="s">
        <v>592</v>
      </c>
      <c r="E2908" s="3" t="s">
        <v>121</v>
      </c>
      <c r="F2908" s="4" t="s">
        <v>593</v>
      </c>
      <c r="G2908" s="3" t="s">
        <v>16</v>
      </c>
      <c r="H2908" s="5">
        <v>802.7482</v>
      </c>
      <c r="I2908" s="5">
        <v>2.2098</v>
      </c>
      <c r="J2908" s="5">
        <v>2.1286999999999998</v>
      </c>
      <c r="K2908" s="6">
        <v>0.96329984613992203</v>
      </c>
      <c r="L2908" s="5">
        <v>26.76</v>
      </c>
      <c r="M2908" s="19">
        <f>H2908*INDEX('Pliegos Tarifarios (Las Condes)'!$B:$B,MATCH($B2908,'Pliegos Tarifarios (Las Condes)'!$A:$A,0))</f>
        <v>105772.5110766</v>
      </c>
      <c r="N2908" s="19">
        <f>I2908*INDEX('Pliegos Tarifarios (Las Condes)'!$C:$C,MATCH($B2908,'Pliegos Tarifarios (Las Condes)'!$A:$A,0))</f>
        <v>7530.2006621999999</v>
      </c>
      <c r="O2908" s="19">
        <f>J2908*INDEX('Pliegos Tarifarios (Las Condes)'!$D:$D,MATCH($B2908,'Pliegos Tarifarios (Las Condes)'!$A:$A,0))</f>
        <v>30808.675099999997</v>
      </c>
      <c r="P2908" s="19">
        <f>H2908*INDEX('Pliegos Tarifarios (Las Condes)'!$E:$E,MATCH($B2908,'Pliegos Tarifarios (Las Condes)'!$A:$A,0))</f>
        <v>10454.9925568</v>
      </c>
      <c r="Q2908" s="19" cm="1">
        <f t="array" ref="Q2908">H2908*_xlfn.IFS(H2908&lt;=350,INDEX('Pliegos Tarifarios (Las Condes)'!$F:$F,MATCH($B2908,'Pliegos Tarifarios (Las Condes)'!$A:$A,0)),H2908&lt;=500,INDEX('Pliegos Tarifarios (Las Condes)'!$G:$G,MATCH($B2908,'Pliegos Tarifarios (Las Condes)'!$A:$A,0)),H2908&lt;=1000,INDEX('Pliegos Tarifarios (Las Condes)'!$H:$H,MATCH($B2908,'Pliegos Tarifarios (Las Condes)'!$A:$A,0)),H2908&lt;=5000,INDEX('Pliegos Tarifarios (Las Condes)'!$I:$I,MATCH($B2908,'Pliegos Tarifarios (Las Condes)'!$A:$A,0)),H2908&gt;5000,INDEX('Pliegos Tarifarios (Las Condes)'!$J:$J,MATCH($B2908,'Pliegos Tarifarios (Las Condes)'!$A:$A,0)))/1.19</f>
        <v>1882.7480892436977</v>
      </c>
      <c r="R2908" s="19">
        <f>INDEX('Pliegos Tarifarios (Las Condes)'!$K:$K,MATCH($B2908,'Pliegos Tarifarios (Las Condes)'!$A:$A,0))</f>
        <v>726.16</v>
      </c>
      <c r="S2908" s="21">
        <f t="shared" si="138"/>
        <v>157175.28748484369</v>
      </c>
      <c r="T2908" s="21">
        <f t="shared" si="139"/>
        <v>29863.3046221203</v>
      </c>
      <c r="U2908" s="19">
        <v>0</v>
      </c>
      <c r="V2908" s="21">
        <f t="shared" si="140"/>
        <v>187038.592106964</v>
      </c>
    </row>
    <row r="2909" spans="1:22" x14ac:dyDescent="0.3">
      <c r="A2909" s="3" t="s">
        <v>146</v>
      </c>
      <c r="B2909" s="3">
        <v>7</v>
      </c>
      <c r="C2909" s="4" t="s">
        <v>186</v>
      </c>
      <c r="D2909" s="3" t="s">
        <v>594</v>
      </c>
      <c r="E2909" s="3" t="s">
        <v>121</v>
      </c>
      <c r="F2909" s="4" t="s">
        <v>595</v>
      </c>
      <c r="G2909" s="3" t="s">
        <v>16</v>
      </c>
      <c r="H2909" s="5">
        <v>802.49360000000001</v>
      </c>
      <c r="I2909" s="5">
        <v>2.1907000000000001</v>
      </c>
      <c r="J2909" s="5">
        <v>2.1789000000000001</v>
      </c>
      <c r="K2909" s="6">
        <v>0.9946135938284566</v>
      </c>
      <c r="L2909" s="5">
        <v>26.75</v>
      </c>
      <c r="M2909" s="19">
        <f>H2909*INDEX('Pliegos Tarifarios (Las Condes)'!$B:$B,MATCH($B2909,'Pliegos Tarifarios (Las Condes)'!$A:$A,0))</f>
        <v>105738.9642168</v>
      </c>
      <c r="N2909" s="19">
        <f>I2909*INDEX('Pliegos Tarifarios (Las Condes)'!$C:$C,MATCH($B2909,'Pliegos Tarifarios (Las Condes)'!$A:$A,0))</f>
        <v>7465.1147573000007</v>
      </c>
      <c r="O2909" s="19">
        <f>J2909*INDEX('Pliegos Tarifarios (Las Condes)'!$D:$D,MATCH($B2909,'Pliegos Tarifarios (Las Condes)'!$A:$A,0))</f>
        <v>31535.219700000001</v>
      </c>
      <c r="P2909" s="19">
        <f>H2909*INDEX('Pliegos Tarifarios (Las Condes)'!$E:$E,MATCH($B2909,'Pliegos Tarifarios (Las Condes)'!$A:$A,0))</f>
        <v>10451.676646399999</v>
      </c>
      <c r="Q2909" s="19" cm="1">
        <f t="array" ref="Q2909">H2909*_xlfn.IFS(H2909&lt;=350,INDEX('Pliegos Tarifarios (Las Condes)'!$F:$F,MATCH($B2909,'Pliegos Tarifarios (Las Condes)'!$A:$A,0)),H2909&lt;=500,INDEX('Pliegos Tarifarios (Las Condes)'!$G:$G,MATCH($B2909,'Pliegos Tarifarios (Las Condes)'!$A:$A,0)),H2909&lt;=1000,INDEX('Pliegos Tarifarios (Las Condes)'!$H:$H,MATCH($B2909,'Pliegos Tarifarios (Las Condes)'!$A:$A,0)),H2909&lt;=5000,INDEX('Pliegos Tarifarios (Las Condes)'!$I:$I,MATCH($B2909,'Pliegos Tarifarios (Las Condes)'!$A:$A,0)),H2909&gt;5000,INDEX('Pliegos Tarifarios (Las Condes)'!$J:$J,MATCH($B2909,'Pliegos Tarifarios (Las Condes)'!$A:$A,0)))/1.19</f>
        <v>1882.1509559663868</v>
      </c>
      <c r="R2909" s="19">
        <f>INDEX('Pliegos Tarifarios (Las Condes)'!$K:$K,MATCH($B2909,'Pliegos Tarifarios (Las Condes)'!$A:$A,0))</f>
        <v>726.16</v>
      </c>
      <c r="S2909" s="21">
        <f t="shared" si="138"/>
        <v>157799.28627646642</v>
      </c>
      <c r="T2909" s="21">
        <f t="shared" si="139"/>
        <v>29981.86439252862</v>
      </c>
      <c r="U2909" s="19">
        <v>0</v>
      </c>
      <c r="V2909" s="21">
        <f t="shared" si="140"/>
        <v>187781.15066899505</v>
      </c>
    </row>
    <row r="2910" spans="1:22" x14ac:dyDescent="0.3">
      <c r="A2910" s="3" t="s">
        <v>146</v>
      </c>
      <c r="B2910" s="3">
        <v>7</v>
      </c>
      <c r="C2910" s="4" t="s">
        <v>186</v>
      </c>
      <c r="D2910" s="3" t="s">
        <v>596</v>
      </c>
      <c r="E2910" s="3" t="s">
        <v>121</v>
      </c>
      <c r="F2910" s="4" t="s">
        <v>597</v>
      </c>
      <c r="G2910" s="3" t="s">
        <v>16</v>
      </c>
      <c r="H2910" s="5">
        <v>803.19269999999995</v>
      </c>
      <c r="I2910" s="5">
        <v>2.1617000000000002</v>
      </c>
      <c r="J2910" s="5">
        <v>2.1073</v>
      </c>
      <c r="K2910" s="6">
        <v>0.97483462090021733</v>
      </c>
      <c r="L2910" s="5">
        <v>26.77</v>
      </c>
      <c r="M2910" s="19">
        <f>H2910*INDEX('Pliegos Tarifarios (Las Condes)'!$B:$B,MATCH($B2910,'Pliegos Tarifarios (Las Condes)'!$A:$A,0))</f>
        <v>105831.0797301</v>
      </c>
      <c r="N2910" s="19">
        <f>I2910*INDEX('Pliegos Tarifarios (Las Condes)'!$C:$C,MATCH($B2910,'Pliegos Tarifarios (Las Condes)'!$A:$A,0))</f>
        <v>7366.2932263000012</v>
      </c>
      <c r="O2910" s="19">
        <f>J2910*INDEX('Pliegos Tarifarios (Las Condes)'!$D:$D,MATCH($B2910,'Pliegos Tarifarios (Las Condes)'!$A:$A,0))</f>
        <v>30498.9529</v>
      </c>
      <c r="P2910" s="19">
        <f>H2910*INDEX('Pliegos Tarifarios (Las Condes)'!$E:$E,MATCH($B2910,'Pliegos Tarifarios (Las Condes)'!$A:$A,0))</f>
        <v>10460.781724799999</v>
      </c>
      <c r="Q2910" s="19" cm="1">
        <f t="array" ref="Q2910">H2910*_xlfn.IFS(H2910&lt;=350,INDEX('Pliegos Tarifarios (Las Condes)'!$F:$F,MATCH($B2910,'Pliegos Tarifarios (Las Condes)'!$A:$A,0)),H2910&lt;=500,INDEX('Pliegos Tarifarios (Las Condes)'!$G:$G,MATCH($B2910,'Pliegos Tarifarios (Las Condes)'!$A:$A,0)),H2910&lt;=1000,INDEX('Pliegos Tarifarios (Las Condes)'!$H:$H,MATCH($B2910,'Pliegos Tarifarios (Las Condes)'!$A:$A,0)),H2910&lt;=5000,INDEX('Pliegos Tarifarios (Las Condes)'!$I:$I,MATCH($B2910,'Pliegos Tarifarios (Las Condes)'!$A:$A,0)),H2910&gt;5000,INDEX('Pliegos Tarifarios (Las Condes)'!$J:$J,MATCH($B2910,'Pliegos Tarifarios (Las Condes)'!$A:$A,0)))/1.19</f>
        <v>1883.7906098319329</v>
      </c>
      <c r="R2910" s="19">
        <f>INDEX('Pliegos Tarifarios (Las Condes)'!$K:$K,MATCH($B2910,'Pliegos Tarifarios (Las Condes)'!$A:$A,0))</f>
        <v>726.16</v>
      </c>
      <c r="S2910" s="21">
        <f t="shared" si="138"/>
        <v>156767.05819103192</v>
      </c>
      <c r="T2910" s="21">
        <f t="shared" si="139"/>
        <v>29785.741056296065</v>
      </c>
      <c r="U2910" s="19">
        <v>0</v>
      </c>
      <c r="V2910" s="21">
        <f t="shared" si="140"/>
        <v>186552.79924732799</v>
      </c>
    </row>
    <row r="2911" spans="1:22" x14ac:dyDescent="0.3">
      <c r="A2911" s="3" t="s">
        <v>146</v>
      </c>
      <c r="B2911" s="3">
        <v>7</v>
      </c>
      <c r="C2911" s="4" t="s">
        <v>186</v>
      </c>
      <c r="D2911" s="3" t="s">
        <v>598</v>
      </c>
      <c r="E2911" s="3" t="s">
        <v>121</v>
      </c>
      <c r="F2911" s="4" t="s">
        <v>599</v>
      </c>
      <c r="G2911" s="3" t="s">
        <v>16</v>
      </c>
      <c r="H2911" s="5">
        <v>801.8963</v>
      </c>
      <c r="I2911" s="5">
        <v>2.1633</v>
      </c>
      <c r="J2911" s="5">
        <v>2.1513</v>
      </c>
      <c r="K2911" s="6">
        <v>0.99445291915129663</v>
      </c>
      <c r="L2911" s="5">
        <v>26.73</v>
      </c>
      <c r="M2911" s="19">
        <f>H2911*INDEX('Pliegos Tarifarios (Las Condes)'!$B:$B,MATCH($B2911,'Pliegos Tarifarios (Las Condes)'!$A:$A,0))</f>
        <v>105660.26217690001</v>
      </c>
      <c r="N2911" s="19">
        <f>I2911*INDEX('Pliegos Tarifarios (Las Condes)'!$C:$C,MATCH($B2911,'Pliegos Tarifarios (Las Condes)'!$A:$A,0))</f>
        <v>7371.7454487000005</v>
      </c>
      <c r="O2911" s="19">
        <f>J2911*INDEX('Pliegos Tarifarios (Las Condes)'!$D:$D,MATCH($B2911,'Pliegos Tarifarios (Las Condes)'!$A:$A,0))</f>
        <v>31135.764899999998</v>
      </c>
      <c r="P2911" s="19">
        <f>H2911*INDEX('Pliegos Tarifarios (Las Condes)'!$E:$E,MATCH($B2911,'Pliegos Tarifarios (Las Condes)'!$A:$A,0))</f>
        <v>10443.8974112</v>
      </c>
      <c r="Q2911" s="19" cm="1">
        <f t="array" ref="Q2911">H2911*_xlfn.IFS(H2911&lt;=350,INDEX('Pliegos Tarifarios (Las Condes)'!$F:$F,MATCH($B2911,'Pliegos Tarifarios (Las Condes)'!$A:$A,0)),H2911&lt;=500,INDEX('Pliegos Tarifarios (Las Condes)'!$G:$G,MATCH($B2911,'Pliegos Tarifarios (Las Condes)'!$A:$A,0)),H2911&lt;=1000,INDEX('Pliegos Tarifarios (Las Condes)'!$H:$H,MATCH($B2911,'Pliegos Tarifarios (Las Condes)'!$A:$A,0)),H2911&lt;=5000,INDEX('Pliegos Tarifarios (Las Condes)'!$I:$I,MATCH($B2911,'Pliegos Tarifarios (Las Condes)'!$A:$A,0)),H2911&gt;5000,INDEX('Pliegos Tarifarios (Las Condes)'!$J:$J,MATCH($B2911,'Pliegos Tarifarios (Las Condes)'!$A:$A,0)))/1.19</f>
        <v>1880.7500615966389</v>
      </c>
      <c r="R2911" s="19">
        <f>INDEX('Pliegos Tarifarios (Las Condes)'!$K:$K,MATCH($B2911,'Pliegos Tarifarios (Las Condes)'!$A:$A,0))</f>
        <v>726.16</v>
      </c>
      <c r="S2911" s="21">
        <f t="shared" si="138"/>
        <v>157218.57999839666</v>
      </c>
      <c r="T2911" s="21">
        <f t="shared" si="139"/>
        <v>29871.530199695364</v>
      </c>
      <c r="U2911" s="19">
        <v>0</v>
      </c>
      <c r="V2911" s="21">
        <f t="shared" si="140"/>
        <v>187090.11019809201</v>
      </c>
    </row>
    <row r="2912" spans="1:22" x14ac:dyDescent="0.3">
      <c r="A2912" s="3" t="s">
        <v>146</v>
      </c>
      <c r="B2912" s="3">
        <v>7</v>
      </c>
      <c r="C2912" s="4" t="s">
        <v>186</v>
      </c>
      <c r="D2912" s="3" t="s">
        <v>600</v>
      </c>
      <c r="E2912" s="3" t="s">
        <v>121</v>
      </c>
      <c r="F2912" s="4" t="s">
        <v>601</v>
      </c>
      <c r="G2912" s="3" t="s">
        <v>16</v>
      </c>
      <c r="H2912" s="5">
        <v>802.50609999999995</v>
      </c>
      <c r="I2912" s="5">
        <v>2.1293000000000002</v>
      </c>
      <c r="J2912" s="5">
        <v>2.0958999999999999</v>
      </c>
      <c r="K2912" s="6">
        <v>0.98431409383365409</v>
      </c>
      <c r="L2912" s="5">
        <v>26.75</v>
      </c>
      <c r="M2912" s="19">
        <f>H2912*INDEX('Pliegos Tarifarios (Las Condes)'!$B:$B,MATCH($B2912,'Pliegos Tarifarios (Las Condes)'!$A:$A,0))</f>
        <v>105740.61125429999</v>
      </c>
      <c r="N2912" s="19">
        <f>I2912*INDEX('Pliegos Tarifarios (Las Condes)'!$C:$C,MATCH($B2912,'Pliegos Tarifarios (Las Condes)'!$A:$A,0))</f>
        <v>7255.8857227000008</v>
      </c>
      <c r="O2912" s="19">
        <f>J2912*INDEX('Pliegos Tarifarios (Las Condes)'!$D:$D,MATCH($B2912,'Pliegos Tarifarios (Las Condes)'!$A:$A,0))</f>
        <v>30333.9607</v>
      </c>
      <c r="P2912" s="19">
        <f>H2912*INDEX('Pliegos Tarifarios (Las Condes)'!$E:$E,MATCH($B2912,'Pliegos Tarifarios (Las Condes)'!$A:$A,0))</f>
        <v>10451.839446399999</v>
      </c>
      <c r="Q2912" s="19" cm="1">
        <f t="array" ref="Q2912">H2912*_xlfn.IFS(H2912&lt;=350,INDEX('Pliegos Tarifarios (Las Condes)'!$F:$F,MATCH($B2912,'Pliegos Tarifarios (Las Condes)'!$A:$A,0)),H2912&lt;=500,INDEX('Pliegos Tarifarios (Las Condes)'!$G:$G,MATCH($B2912,'Pliegos Tarifarios (Las Condes)'!$A:$A,0)),H2912&lt;=1000,INDEX('Pliegos Tarifarios (Las Condes)'!$H:$H,MATCH($B2912,'Pliegos Tarifarios (Las Condes)'!$A:$A,0)),H2912&lt;=5000,INDEX('Pliegos Tarifarios (Las Condes)'!$I:$I,MATCH($B2912,'Pliegos Tarifarios (Las Condes)'!$A:$A,0)),H2912&gt;5000,INDEX('Pliegos Tarifarios (Las Condes)'!$J:$J,MATCH($B2912,'Pliegos Tarifarios (Las Condes)'!$A:$A,0)))/1.19</f>
        <v>1882.1802731932776</v>
      </c>
      <c r="R2912" s="19">
        <f>INDEX('Pliegos Tarifarios (Las Condes)'!$K:$K,MATCH($B2912,'Pliegos Tarifarios (Las Condes)'!$A:$A,0))</f>
        <v>726.16</v>
      </c>
      <c r="S2912" s="21">
        <f t="shared" si="138"/>
        <v>156390.63739659329</v>
      </c>
      <c r="T2912" s="21">
        <f t="shared" si="139"/>
        <v>29714.221105352724</v>
      </c>
      <c r="U2912" s="19">
        <v>0</v>
      </c>
      <c r="V2912" s="21">
        <f t="shared" si="140"/>
        <v>186104.858501946</v>
      </c>
    </row>
    <row r="2913" spans="1:22" x14ac:dyDescent="0.3">
      <c r="A2913" s="3" t="s">
        <v>146</v>
      </c>
      <c r="B2913" s="3">
        <v>7</v>
      </c>
      <c r="C2913" s="4" t="s">
        <v>186</v>
      </c>
      <c r="D2913" s="3" t="s">
        <v>602</v>
      </c>
      <c r="E2913" s="3" t="s">
        <v>121</v>
      </c>
      <c r="F2913" s="4" t="s">
        <v>603</v>
      </c>
      <c r="G2913" s="3" t="s">
        <v>16</v>
      </c>
      <c r="H2913" s="5">
        <v>803.35140000000001</v>
      </c>
      <c r="I2913" s="5">
        <v>2.1497000000000002</v>
      </c>
      <c r="J2913" s="5">
        <v>2.1497000000000002</v>
      </c>
      <c r="K2913" s="6">
        <v>1</v>
      </c>
      <c r="L2913" s="5">
        <v>26.78</v>
      </c>
      <c r="M2913" s="19">
        <f>H2913*INDEX('Pliegos Tarifarios (Las Condes)'!$B:$B,MATCH($B2913,'Pliegos Tarifarios (Las Condes)'!$A:$A,0))</f>
        <v>105851.99051820001</v>
      </c>
      <c r="N2913" s="19">
        <f>I2913*INDEX('Pliegos Tarifarios (Las Condes)'!$C:$C,MATCH($B2913,'Pliegos Tarifarios (Las Condes)'!$A:$A,0))</f>
        <v>7325.4015583000009</v>
      </c>
      <c r="O2913" s="19">
        <f>J2913*INDEX('Pliegos Tarifarios (Las Condes)'!$D:$D,MATCH($B2913,'Pliegos Tarifarios (Las Condes)'!$A:$A,0))</f>
        <v>31112.608100000001</v>
      </c>
      <c r="P2913" s="19">
        <f>H2913*INDEX('Pliegos Tarifarios (Las Condes)'!$E:$E,MATCH($B2913,'Pliegos Tarifarios (Las Condes)'!$A:$A,0))</f>
        <v>10462.848633599999</v>
      </c>
      <c r="Q2913" s="19" cm="1">
        <f t="array" ref="Q2913">H2913*_xlfn.IFS(H2913&lt;=350,INDEX('Pliegos Tarifarios (Las Condes)'!$F:$F,MATCH($B2913,'Pliegos Tarifarios (Las Condes)'!$A:$A,0)),H2913&lt;=500,INDEX('Pliegos Tarifarios (Las Condes)'!$G:$G,MATCH($B2913,'Pliegos Tarifarios (Las Condes)'!$A:$A,0)),H2913&lt;=1000,INDEX('Pliegos Tarifarios (Las Condes)'!$H:$H,MATCH($B2913,'Pliegos Tarifarios (Las Condes)'!$A:$A,0)),H2913&lt;=5000,INDEX('Pliegos Tarifarios (Las Condes)'!$I:$I,MATCH($B2913,'Pliegos Tarifarios (Las Condes)'!$A:$A,0)),H2913&gt;5000,INDEX('Pliegos Tarifarios (Las Condes)'!$J:$J,MATCH($B2913,'Pliegos Tarifarios (Las Condes)'!$A:$A,0)))/1.19</f>
        <v>1884.1628213445381</v>
      </c>
      <c r="R2913" s="19">
        <f>INDEX('Pliegos Tarifarios (Las Condes)'!$K:$K,MATCH($B2913,'Pliegos Tarifarios (Las Condes)'!$A:$A,0))</f>
        <v>726.16</v>
      </c>
      <c r="S2913" s="21">
        <f t="shared" si="138"/>
        <v>157363.17163144454</v>
      </c>
      <c r="T2913" s="21">
        <f t="shared" si="139"/>
        <v>29899.002609974461</v>
      </c>
      <c r="U2913" s="19">
        <v>0</v>
      </c>
      <c r="V2913" s="21">
        <f t="shared" si="140"/>
        <v>187262.17424141901</v>
      </c>
    </row>
    <row r="2914" spans="1:22" x14ac:dyDescent="0.3">
      <c r="A2914" s="3" t="s">
        <v>146</v>
      </c>
      <c r="B2914" s="3">
        <v>7</v>
      </c>
      <c r="C2914" s="4" t="s">
        <v>186</v>
      </c>
      <c r="D2914" s="3" t="s">
        <v>604</v>
      </c>
      <c r="E2914" s="3" t="s">
        <v>121</v>
      </c>
      <c r="F2914" s="4" t="s">
        <v>605</v>
      </c>
      <c r="G2914" s="3" t="s">
        <v>16</v>
      </c>
      <c r="H2914" s="5">
        <v>802.37630000000001</v>
      </c>
      <c r="I2914" s="5">
        <v>2.1663999999999999</v>
      </c>
      <c r="J2914" s="5">
        <v>2.1663999999999999</v>
      </c>
      <c r="K2914" s="6">
        <v>1</v>
      </c>
      <c r="L2914" s="5">
        <v>26.75</v>
      </c>
      <c r="M2914" s="19">
        <f>H2914*INDEX('Pliegos Tarifarios (Las Condes)'!$B:$B,MATCH($B2914,'Pliegos Tarifarios (Las Condes)'!$A:$A,0))</f>
        <v>105723.5084169</v>
      </c>
      <c r="N2914" s="19">
        <f>I2914*INDEX('Pliegos Tarifarios (Las Condes)'!$C:$C,MATCH($B2914,'Pliegos Tarifarios (Las Condes)'!$A:$A,0))</f>
        <v>7382.3091296000002</v>
      </c>
      <c r="O2914" s="19">
        <f>J2914*INDEX('Pliegos Tarifarios (Las Condes)'!$D:$D,MATCH($B2914,'Pliegos Tarifarios (Las Condes)'!$A:$A,0))</f>
        <v>31354.307199999999</v>
      </c>
      <c r="P2914" s="19">
        <f>H2914*INDEX('Pliegos Tarifarios (Las Condes)'!$E:$E,MATCH($B2914,'Pliegos Tarifarios (Las Condes)'!$A:$A,0))</f>
        <v>10450.148931199999</v>
      </c>
      <c r="Q2914" s="19" cm="1">
        <f t="array" ref="Q2914">H2914*_xlfn.IFS(H2914&lt;=350,INDEX('Pliegos Tarifarios (Las Condes)'!$F:$F,MATCH($B2914,'Pliegos Tarifarios (Las Condes)'!$A:$A,0)),H2914&lt;=500,INDEX('Pliegos Tarifarios (Las Condes)'!$G:$G,MATCH($B2914,'Pliegos Tarifarios (Las Condes)'!$A:$A,0)),H2914&lt;=1000,INDEX('Pliegos Tarifarios (Las Condes)'!$H:$H,MATCH($B2914,'Pliegos Tarifarios (Las Condes)'!$A:$A,0)),H2914&lt;=5000,INDEX('Pliegos Tarifarios (Las Condes)'!$I:$I,MATCH($B2914,'Pliegos Tarifarios (Las Condes)'!$A:$A,0)),H2914&gt;5000,INDEX('Pliegos Tarifarios (Las Condes)'!$J:$J,MATCH($B2914,'Pliegos Tarifarios (Las Condes)'!$A:$A,0)))/1.19</f>
        <v>1881.8758431092442</v>
      </c>
      <c r="R2914" s="19">
        <f>INDEX('Pliegos Tarifarios (Las Condes)'!$K:$K,MATCH($B2914,'Pliegos Tarifarios (Las Condes)'!$A:$A,0))</f>
        <v>726.16</v>
      </c>
      <c r="S2914" s="21">
        <f t="shared" si="138"/>
        <v>157518.30952080927</v>
      </c>
      <c r="T2914" s="21">
        <f t="shared" si="139"/>
        <v>29928.478808953761</v>
      </c>
      <c r="U2914" s="19">
        <v>0</v>
      </c>
      <c r="V2914" s="21">
        <f t="shared" si="140"/>
        <v>187446.78832976305</v>
      </c>
    </row>
    <row r="2915" spans="1:22" x14ac:dyDescent="0.3">
      <c r="A2915" s="3" t="s">
        <v>146</v>
      </c>
      <c r="B2915" s="3">
        <v>7</v>
      </c>
      <c r="C2915" s="4" t="s">
        <v>186</v>
      </c>
      <c r="D2915" s="3" t="s">
        <v>606</v>
      </c>
      <c r="E2915" s="3" t="s">
        <v>121</v>
      </c>
      <c r="F2915" s="4" t="s">
        <v>607</v>
      </c>
      <c r="G2915" s="3" t="s">
        <v>16</v>
      </c>
      <c r="H2915" s="5">
        <v>800.54629999999997</v>
      </c>
      <c r="I2915" s="5">
        <v>2.1696</v>
      </c>
      <c r="J2915" s="5">
        <v>2.1488999999999998</v>
      </c>
      <c r="K2915" s="6">
        <v>0.99045907079646012</v>
      </c>
      <c r="L2915" s="5">
        <v>26.68</v>
      </c>
      <c r="M2915" s="19">
        <f>H2915*INDEX('Pliegos Tarifarios (Las Condes)'!$B:$B,MATCH($B2915,'Pliegos Tarifarios (Las Condes)'!$A:$A,0))</f>
        <v>105482.3821269</v>
      </c>
      <c r="N2915" s="19">
        <f>I2915*INDEX('Pliegos Tarifarios (Las Condes)'!$C:$C,MATCH($B2915,'Pliegos Tarifarios (Las Condes)'!$A:$A,0))</f>
        <v>7393.2135743999997</v>
      </c>
      <c r="O2915" s="19">
        <f>J2915*INDEX('Pliegos Tarifarios (Las Condes)'!$D:$D,MATCH($B2915,'Pliegos Tarifarios (Las Condes)'!$A:$A,0))</f>
        <v>31101.029699999996</v>
      </c>
      <c r="P2915" s="19">
        <f>H2915*INDEX('Pliegos Tarifarios (Las Condes)'!$E:$E,MATCH($B2915,'Pliegos Tarifarios (Las Condes)'!$A:$A,0))</f>
        <v>10426.315011199998</v>
      </c>
      <c r="Q2915" s="19" cm="1">
        <f t="array" ref="Q2915">H2915*_xlfn.IFS(H2915&lt;=350,INDEX('Pliegos Tarifarios (Las Condes)'!$F:$F,MATCH($B2915,'Pliegos Tarifarios (Las Condes)'!$A:$A,0)),H2915&lt;=500,INDEX('Pliegos Tarifarios (Las Condes)'!$G:$G,MATCH($B2915,'Pliegos Tarifarios (Las Condes)'!$A:$A,0)),H2915&lt;=1000,INDEX('Pliegos Tarifarios (Las Condes)'!$H:$H,MATCH($B2915,'Pliegos Tarifarios (Las Condes)'!$A:$A,0)),H2915&lt;=5000,INDEX('Pliegos Tarifarios (Las Condes)'!$I:$I,MATCH($B2915,'Pliegos Tarifarios (Las Condes)'!$A:$A,0)),H2915&gt;5000,INDEX('Pliegos Tarifarios (Las Condes)'!$J:$J,MATCH($B2915,'Pliegos Tarifarios (Las Condes)'!$A:$A,0)))/1.19</f>
        <v>1877.5838010924372</v>
      </c>
      <c r="R2915" s="19">
        <f>INDEX('Pliegos Tarifarios (Las Condes)'!$K:$K,MATCH($B2915,'Pliegos Tarifarios (Las Condes)'!$A:$A,0))</f>
        <v>726.16</v>
      </c>
      <c r="S2915" s="21">
        <f t="shared" si="138"/>
        <v>157006.68421359244</v>
      </c>
      <c r="T2915" s="21">
        <f t="shared" si="139"/>
        <v>29831.270000582565</v>
      </c>
      <c r="U2915" s="19">
        <v>0</v>
      </c>
      <c r="V2915" s="21">
        <f t="shared" si="140"/>
        <v>186837.954214175</v>
      </c>
    </row>
    <row r="2916" spans="1:22" x14ac:dyDescent="0.3">
      <c r="A2916" s="3" t="s">
        <v>146</v>
      </c>
      <c r="B2916" s="3">
        <v>7</v>
      </c>
      <c r="C2916" s="4" t="s">
        <v>186</v>
      </c>
      <c r="D2916" s="3" t="s">
        <v>608</v>
      </c>
      <c r="E2916" s="3" t="s">
        <v>121</v>
      </c>
      <c r="F2916" s="4" t="s">
        <v>609</v>
      </c>
      <c r="G2916" s="3" t="s">
        <v>16</v>
      </c>
      <c r="H2916" s="5">
        <v>801.57719999999995</v>
      </c>
      <c r="I2916" s="5">
        <v>2.1806000000000001</v>
      </c>
      <c r="J2916" s="5">
        <v>2.1307</v>
      </c>
      <c r="K2916" s="6">
        <v>0.97711638998440797</v>
      </c>
      <c r="L2916" s="5">
        <v>26.72</v>
      </c>
      <c r="M2916" s="19">
        <f>H2916*INDEX('Pliegos Tarifarios (Las Condes)'!$B:$B,MATCH($B2916,'Pliegos Tarifarios (Las Condes)'!$A:$A,0))</f>
        <v>105618.2166036</v>
      </c>
      <c r="N2916" s="19">
        <f>I2916*INDEX('Pliegos Tarifarios (Las Condes)'!$C:$C,MATCH($B2916,'Pliegos Tarifarios (Las Condes)'!$A:$A,0))</f>
        <v>7430.6976034000008</v>
      </c>
      <c r="O2916" s="19">
        <f>J2916*INDEX('Pliegos Tarifarios (Las Condes)'!$D:$D,MATCH($B2916,'Pliegos Tarifarios (Las Condes)'!$A:$A,0))</f>
        <v>30837.6211</v>
      </c>
      <c r="P2916" s="19">
        <f>H2916*INDEX('Pliegos Tarifarios (Las Condes)'!$E:$E,MATCH($B2916,'Pliegos Tarifarios (Las Condes)'!$A:$A,0))</f>
        <v>10439.741452799999</v>
      </c>
      <c r="Q2916" s="19" cm="1">
        <f t="array" ref="Q2916">H2916*_xlfn.IFS(H2916&lt;=350,INDEX('Pliegos Tarifarios (Las Condes)'!$F:$F,MATCH($B2916,'Pliegos Tarifarios (Las Condes)'!$A:$A,0)),H2916&lt;=500,INDEX('Pliegos Tarifarios (Las Condes)'!$G:$G,MATCH($B2916,'Pliegos Tarifarios (Las Condes)'!$A:$A,0)),H2916&lt;=1000,INDEX('Pliegos Tarifarios (Las Condes)'!$H:$H,MATCH($B2916,'Pliegos Tarifarios (Las Condes)'!$A:$A,0)),H2916&lt;=5000,INDEX('Pliegos Tarifarios (Las Condes)'!$I:$I,MATCH($B2916,'Pliegos Tarifarios (Las Condes)'!$A:$A,0)),H2916&gt;5000,INDEX('Pliegos Tarifarios (Las Condes)'!$J:$J,MATCH($B2916,'Pliegos Tarifarios (Las Condes)'!$A:$A,0)))/1.19</f>
        <v>1880.0016514285719</v>
      </c>
      <c r="R2916" s="19">
        <f>INDEX('Pliegos Tarifarios (Las Condes)'!$K:$K,MATCH($B2916,'Pliegos Tarifarios (Las Condes)'!$A:$A,0))</f>
        <v>726.16</v>
      </c>
      <c r="S2916" s="21">
        <f t="shared" si="138"/>
        <v>156932.43841122856</v>
      </c>
      <c r="T2916" s="21">
        <f t="shared" si="139"/>
        <v>29817.163298133426</v>
      </c>
      <c r="U2916" s="19">
        <v>0</v>
      </c>
      <c r="V2916" s="21">
        <f t="shared" si="140"/>
        <v>186749.601709362</v>
      </c>
    </row>
    <row r="2917" spans="1:22" x14ac:dyDescent="0.3">
      <c r="A2917" s="3" t="s">
        <v>146</v>
      </c>
      <c r="B2917" s="3">
        <v>7</v>
      </c>
      <c r="C2917" s="4" t="s">
        <v>186</v>
      </c>
      <c r="D2917" s="3" t="s">
        <v>610</v>
      </c>
      <c r="E2917" s="3" t="s">
        <v>121</v>
      </c>
      <c r="F2917" s="4" t="s">
        <v>611</v>
      </c>
      <c r="G2917" s="3" t="s">
        <v>16</v>
      </c>
      <c r="H2917" s="5">
        <v>803.44110000000001</v>
      </c>
      <c r="I2917" s="5">
        <v>2.1448</v>
      </c>
      <c r="J2917" s="5">
        <v>2.1322000000000001</v>
      </c>
      <c r="K2917" s="6">
        <v>0.99412532637075723</v>
      </c>
      <c r="L2917" s="5">
        <v>26.78</v>
      </c>
      <c r="M2917" s="19">
        <f>H2917*INDEX('Pliegos Tarifarios (Las Condes)'!$B:$B,MATCH($B2917,'Pliegos Tarifarios (Las Condes)'!$A:$A,0))</f>
        <v>105863.80965930001</v>
      </c>
      <c r="N2917" s="19">
        <f>I2917*INDEX('Pliegos Tarifarios (Las Condes)'!$C:$C,MATCH($B2917,'Pliegos Tarifarios (Las Condes)'!$A:$A,0))</f>
        <v>7308.7041272000006</v>
      </c>
      <c r="O2917" s="19">
        <f>J2917*INDEX('Pliegos Tarifarios (Las Condes)'!$D:$D,MATCH($B2917,'Pliegos Tarifarios (Las Condes)'!$A:$A,0))</f>
        <v>30859.330600000001</v>
      </c>
      <c r="P2917" s="19">
        <f>H2917*INDEX('Pliegos Tarifarios (Las Condes)'!$E:$E,MATCH($B2917,'Pliegos Tarifarios (Las Condes)'!$A:$A,0))</f>
        <v>10464.016886399999</v>
      </c>
      <c r="Q2917" s="19" cm="1">
        <f t="array" ref="Q2917">H2917*_xlfn.IFS(H2917&lt;=350,INDEX('Pliegos Tarifarios (Las Condes)'!$F:$F,MATCH($B2917,'Pliegos Tarifarios (Las Condes)'!$A:$A,0)),H2917&lt;=500,INDEX('Pliegos Tarifarios (Las Condes)'!$G:$G,MATCH($B2917,'Pliegos Tarifarios (Las Condes)'!$A:$A,0)),H2917&lt;=1000,INDEX('Pliegos Tarifarios (Las Condes)'!$H:$H,MATCH($B2917,'Pliegos Tarifarios (Las Condes)'!$A:$A,0)),H2917&lt;=5000,INDEX('Pliegos Tarifarios (Las Condes)'!$I:$I,MATCH($B2917,'Pliegos Tarifarios (Las Condes)'!$A:$A,0)),H2917&gt;5000,INDEX('Pliegos Tarifarios (Las Condes)'!$J:$J,MATCH($B2917,'Pliegos Tarifarios (Las Condes)'!$A:$A,0)))/1.19</f>
        <v>1884.3732017647062</v>
      </c>
      <c r="R2917" s="19">
        <f>INDEX('Pliegos Tarifarios (Las Condes)'!$K:$K,MATCH($B2917,'Pliegos Tarifarios (Las Condes)'!$A:$A,0))</f>
        <v>726.16</v>
      </c>
      <c r="S2917" s="21">
        <f t="shared" si="138"/>
        <v>157106.39447466473</v>
      </c>
      <c r="T2917" s="21">
        <f t="shared" si="139"/>
        <v>29850.214950186299</v>
      </c>
      <c r="U2917" s="19">
        <v>0</v>
      </c>
      <c r="V2917" s="21">
        <f t="shared" si="140"/>
        <v>186956.60942485102</v>
      </c>
    </row>
    <row r="2918" spans="1:22" x14ac:dyDescent="0.3">
      <c r="A2918" s="3" t="s">
        <v>146</v>
      </c>
      <c r="B2918" s="3">
        <v>7</v>
      </c>
      <c r="C2918" s="4" t="s">
        <v>186</v>
      </c>
      <c r="D2918" s="3" t="s">
        <v>612</v>
      </c>
      <c r="E2918" s="3" t="s">
        <v>121</v>
      </c>
      <c r="F2918" s="4" t="s">
        <v>613</v>
      </c>
      <c r="G2918" s="3" t="s">
        <v>16</v>
      </c>
      <c r="H2918" s="5">
        <v>802.59209999999996</v>
      </c>
      <c r="I2918" s="5">
        <v>2.1573000000000002</v>
      </c>
      <c r="J2918" s="5">
        <v>2.1328999999999998</v>
      </c>
      <c r="K2918" s="6">
        <v>0.98868956566077948</v>
      </c>
      <c r="L2918" s="5">
        <v>26.75</v>
      </c>
      <c r="M2918" s="19">
        <f>H2918*INDEX('Pliegos Tarifarios (Las Condes)'!$B:$B,MATCH($B2918,'Pliegos Tarifarios (Las Condes)'!$A:$A,0))</f>
        <v>105751.9428723</v>
      </c>
      <c r="N2918" s="19">
        <f>I2918*INDEX('Pliegos Tarifarios (Las Condes)'!$C:$C,MATCH($B2918,'Pliegos Tarifarios (Las Condes)'!$A:$A,0))</f>
        <v>7351.2996147000013</v>
      </c>
      <c r="O2918" s="19">
        <f>J2918*INDEX('Pliegos Tarifarios (Las Condes)'!$D:$D,MATCH($B2918,'Pliegos Tarifarios (Las Condes)'!$A:$A,0))</f>
        <v>30869.461699999996</v>
      </c>
      <c r="P2918" s="19">
        <f>H2918*INDEX('Pliegos Tarifarios (Las Condes)'!$E:$E,MATCH($B2918,'Pliegos Tarifarios (Las Condes)'!$A:$A,0))</f>
        <v>10452.959510399998</v>
      </c>
      <c r="Q2918" s="19" cm="1">
        <f t="array" ref="Q2918">H2918*_xlfn.IFS(H2918&lt;=350,INDEX('Pliegos Tarifarios (Las Condes)'!$F:$F,MATCH($B2918,'Pliegos Tarifarios (Las Condes)'!$A:$A,0)),H2918&lt;=500,INDEX('Pliegos Tarifarios (Las Condes)'!$G:$G,MATCH($B2918,'Pliegos Tarifarios (Las Condes)'!$A:$A,0)),H2918&lt;=1000,INDEX('Pliegos Tarifarios (Las Condes)'!$H:$H,MATCH($B2918,'Pliegos Tarifarios (Las Condes)'!$A:$A,0)),H2918&lt;=5000,INDEX('Pliegos Tarifarios (Las Condes)'!$I:$I,MATCH($B2918,'Pliegos Tarifarios (Las Condes)'!$A:$A,0)),H2918&gt;5000,INDEX('Pliegos Tarifarios (Las Condes)'!$J:$J,MATCH($B2918,'Pliegos Tarifarios (Las Condes)'!$A:$A,0)))/1.19</f>
        <v>1882.3819757142858</v>
      </c>
      <c r="R2918" s="19">
        <f>INDEX('Pliegos Tarifarios (Las Condes)'!$K:$K,MATCH($B2918,'Pliegos Tarifarios (Las Condes)'!$A:$A,0))</f>
        <v>726.16</v>
      </c>
      <c r="S2918" s="21">
        <f t="shared" si="138"/>
        <v>157034.20567311428</v>
      </c>
      <c r="T2918" s="21">
        <f t="shared" si="139"/>
        <v>29836.499077891713</v>
      </c>
      <c r="U2918" s="19">
        <v>0</v>
      </c>
      <c r="V2918" s="21">
        <f t="shared" si="140"/>
        <v>186870.70475100598</v>
      </c>
    </row>
    <row r="2919" spans="1:22" x14ac:dyDescent="0.3">
      <c r="A2919" s="3" t="s">
        <v>146</v>
      </c>
      <c r="B2919" s="3">
        <v>7</v>
      </c>
      <c r="C2919" s="4" t="s">
        <v>186</v>
      </c>
      <c r="D2919" s="3" t="s">
        <v>614</v>
      </c>
      <c r="E2919" s="3" t="s">
        <v>121</v>
      </c>
      <c r="F2919" s="4" t="s">
        <v>615</v>
      </c>
      <c r="G2919" s="3" t="s">
        <v>16</v>
      </c>
      <c r="H2919" s="5">
        <v>801.62090000000001</v>
      </c>
      <c r="I2919" s="5">
        <v>2.1293000000000002</v>
      </c>
      <c r="J2919" s="5">
        <v>2.1173999999999999</v>
      </c>
      <c r="K2919" s="6">
        <v>0.99441130888085272</v>
      </c>
      <c r="L2919" s="5">
        <v>26.72</v>
      </c>
      <c r="M2919" s="19">
        <f>H2919*INDEX('Pliegos Tarifarios (Las Condes)'!$B:$B,MATCH($B2919,'Pliegos Tarifarios (Las Condes)'!$A:$A,0))</f>
        <v>105623.97464670001</v>
      </c>
      <c r="N2919" s="19">
        <f>I2919*INDEX('Pliegos Tarifarios (Las Condes)'!$C:$C,MATCH($B2919,'Pliegos Tarifarios (Las Condes)'!$A:$A,0))</f>
        <v>7255.8857227000008</v>
      </c>
      <c r="O2919" s="19">
        <f>J2919*INDEX('Pliegos Tarifarios (Las Condes)'!$D:$D,MATCH($B2919,'Pliegos Tarifarios (Las Condes)'!$A:$A,0))</f>
        <v>30645.1302</v>
      </c>
      <c r="P2919" s="19">
        <f>H2919*INDEX('Pliegos Tarifarios (Las Condes)'!$E:$E,MATCH($B2919,'Pliegos Tarifarios (Las Condes)'!$A:$A,0))</f>
        <v>10440.3106016</v>
      </c>
      <c r="Q2919" s="19" cm="1">
        <f t="array" ref="Q2919">H2919*_xlfn.IFS(H2919&lt;=350,INDEX('Pliegos Tarifarios (Las Condes)'!$F:$F,MATCH($B2919,'Pliegos Tarifarios (Las Condes)'!$A:$A,0)),H2919&lt;=500,INDEX('Pliegos Tarifarios (Las Condes)'!$G:$G,MATCH($B2919,'Pliegos Tarifarios (Las Condes)'!$A:$A,0)),H2919&lt;=1000,INDEX('Pliegos Tarifarios (Las Condes)'!$H:$H,MATCH($B2919,'Pliegos Tarifarios (Las Condes)'!$A:$A,0)),H2919&lt;=5000,INDEX('Pliegos Tarifarios (Las Condes)'!$I:$I,MATCH($B2919,'Pliegos Tarifarios (Las Condes)'!$A:$A,0)),H2919&gt;5000,INDEX('Pliegos Tarifarios (Las Condes)'!$J:$J,MATCH($B2919,'Pliegos Tarifarios (Las Condes)'!$A:$A,0)))/1.19</f>
        <v>1880.1041444537818</v>
      </c>
      <c r="R2919" s="19">
        <f>INDEX('Pliegos Tarifarios (Las Condes)'!$K:$K,MATCH($B2919,'Pliegos Tarifarios (Las Condes)'!$A:$A,0))</f>
        <v>726.16</v>
      </c>
      <c r="S2919" s="21">
        <f t="shared" si="138"/>
        <v>156571.5653154538</v>
      </c>
      <c r="T2919" s="21">
        <f t="shared" si="139"/>
        <v>29748.597409936221</v>
      </c>
      <c r="U2919" s="19">
        <v>0</v>
      </c>
      <c r="V2919" s="21">
        <f t="shared" si="140"/>
        <v>186320.16272539002</v>
      </c>
    </row>
    <row r="2920" spans="1:22" x14ac:dyDescent="0.3">
      <c r="A2920" s="3" t="s">
        <v>146</v>
      </c>
      <c r="B2920" s="3">
        <v>7</v>
      </c>
      <c r="C2920" s="4" t="s">
        <v>186</v>
      </c>
      <c r="D2920" s="3" t="s">
        <v>616</v>
      </c>
      <c r="E2920" s="3" t="s">
        <v>121</v>
      </c>
      <c r="F2920" s="4" t="s">
        <v>617</v>
      </c>
      <c r="G2920" s="3" t="s">
        <v>16</v>
      </c>
      <c r="H2920" s="5">
        <v>801.7079</v>
      </c>
      <c r="I2920" s="5">
        <v>2.1303999999999998</v>
      </c>
      <c r="J2920" s="5">
        <v>2.1303999999999998</v>
      </c>
      <c r="K2920" s="6">
        <v>1</v>
      </c>
      <c r="L2920" s="5">
        <v>26.72</v>
      </c>
      <c r="M2920" s="19">
        <f>H2920*INDEX('Pliegos Tarifarios (Las Condes)'!$B:$B,MATCH($B2920,'Pliegos Tarifarios (Las Condes)'!$A:$A,0))</f>
        <v>105635.4380277</v>
      </c>
      <c r="N2920" s="19">
        <f>I2920*INDEX('Pliegos Tarifarios (Las Condes)'!$C:$C,MATCH($B2920,'Pliegos Tarifarios (Las Condes)'!$A:$A,0))</f>
        <v>7259.6341255999996</v>
      </c>
      <c r="O2920" s="19">
        <f>J2920*INDEX('Pliegos Tarifarios (Las Condes)'!$D:$D,MATCH($B2920,'Pliegos Tarifarios (Las Condes)'!$A:$A,0))</f>
        <v>30833.279199999997</v>
      </c>
      <c r="P2920" s="19">
        <f>H2920*INDEX('Pliegos Tarifarios (Las Condes)'!$E:$E,MATCH($B2920,'Pliegos Tarifarios (Las Condes)'!$A:$A,0))</f>
        <v>10441.443689599999</v>
      </c>
      <c r="Q2920" s="19" cm="1">
        <f t="array" ref="Q2920">H2920*_xlfn.IFS(H2920&lt;=350,INDEX('Pliegos Tarifarios (Las Condes)'!$F:$F,MATCH($B2920,'Pliegos Tarifarios (Las Condes)'!$A:$A,0)),H2920&lt;=500,INDEX('Pliegos Tarifarios (Las Condes)'!$G:$G,MATCH($B2920,'Pliegos Tarifarios (Las Condes)'!$A:$A,0)),H2920&lt;=1000,INDEX('Pliegos Tarifarios (Las Condes)'!$H:$H,MATCH($B2920,'Pliegos Tarifarios (Las Condes)'!$A:$A,0)),H2920&lt;=5000,INDEX('Pliegos Tarifarios (Las Condes)'!$I:$I,MATCH($B2920,'Pliegos Tarifarios (Las Condes)'!$A:$A,0)),H2920&gt;5000,INDEX('Pliegos Tarifarios (Las Condes)'!$J:$J,MATCH($B2920,'Pliegos Tarifarios (Las Condes)'!$A:$A,0)))/1.19</f>
        <v>1880.3081923529414</v>
      </c>
      <c r="R2920" s="19">
        <f>INDEX('Pliegos Tarifarios (Las Condes)'!$K:$K,MATCH($B2920,'Pliegos Tarifarios (Las Condes)'!$A:$A,0))</f>
        <v>726.16</v>
      </c>
      <c r="S2920" s="21">
        <f t="shared" si="138"/>
        <v>156776.26323525296</v>
      </c>
      <c r="T2920" s="21">
        <f t="shared" si="139"/>
        <v>29787.490014698062</v>
      </c>
      <c r="U2920" s="19">
        <v>0</v>
      </c>
      <c r="V2920" s="21">
        <f t="shared" si="140"/>
        <v>186563.75324995103</v>
      </c>
    </row>
    <row r="2921" spans="1:22" x14ac:dyDescent="0.3">
      <c r="A2921" s="3" t="s">
        <v>146</v>
      </c>
      <c r="B2921" s="3">
        <v>7</v>
      </c>
      <c r="C2921" s="4" t="s">
        <v>186</v>
      </c>
      <c r="D2921" s="3" t="s">
        <v>618</v>
      </c>
      <c r="E2921" s="3" t="s">
        <v>121</v>
      </c>
      <c r="F2921" s="4" t="s">
        <v>619</v>
      </c>
      <c r="G2921" s="3" t="s">
        <v>16</v>
      </c>
      <c r="H2921" s="5">
        <v>804.04089999999997</v>
      </c>
      <c r="I2921" s="5">
        <v>2.2242999999999999</v>
      </c>
      <c r="J2921" s="5">
        <v>2.1395</v>
      </c>
      <c r="K2921" s="6">
        <v>0.96187564627073685</v>
      </c>
      <c r="L2921" s="5">
        <v>26.8</v>
      </c>
      <c r="M2921" s="19">
        <f>H2921*INDEX('Pliegos Tarifarios (Las Condes)'!$B:$B,MATCH($B2921,'Pliegos Tarifarios (Las Condes)'!$A:$A,0))</f>
        <v>105942.8411067</v>
      </c>
      <c r="N2921" s="19">
        <f>I2921*INDEX('Pliegos Tarifarios (Las Condes)'!$C:$C,MATCH($B2921,'Pliegos Tarifarios (Las Condes)'!$A:$A,0))</f>
        <v>7579.6114276999997</v>
      </c>
      <c r="O2921" s="19">
        <f>J2921*INDEX('Pliegos Tarifarios (Las Condes)'!$D:$D,MATCH($B2921,'Pliegos Tarifarios (Las Condes)'!$A:$A,0))</f>
        <v>30964.983499999998</v>
      </c>
      <c r="P2921" s="19">
        <f>H2921*INDEX('Pliegos Tarifarios (Las Condes)'!$E:$E,MATCH($B2921,'Pliegos Tarifarios (Las Condes)'!$A:$A,0))</f>
        <v>10471.828681599998</v>
      </c>
      <c r="Q2921" s="19" cm="1">
        <f t="array" ref="Q2921">H2921*_xlfn.IFS(H2921&lt;=350,INDEX('Pliegos Tarifarios (Las Condes)'!$F:$F,MATCH($B2921,'Pliegos Tarifarios (Las Condes)'!$A:$A,0)),H2921&lt;=500,INDEX('Pliegos Tarifarios (Las Condes)'!$G:$G,MATCH($B2921,'Pliegos Tarifarios (Las Condes)'!$A:$A,0)),H2921&lt;=1000,INDEX('Pliegos Tarifarios (Las Condes)'!$H:$H,MATCH($B2921,'Pliegos Tarifarios (Las Condes)'!$A:$A,0)),H2921&lt;=5000,INDEX('Pliegos Tarifarios (Las Condes)'!$I:$I,MATCH($B2921,'Pliegos Tarifarios (Las Condes)'!$A:$A,0)),H2921&gt;5000,INDEX('Pliegos Tarifarios (Las Condes)'!$J:$J,MATCH($B2921,'Pliegos Tarifarios (Las Condes)'!$A:$A,0)))/1.19</f>
        <v>1885.7799595798322</v>
      </c>
      <c r="R2921" s="19">
        <f>INDEX('Pliegos Tarifarios (Las Condes)'!$K:$K,MATCH($B2921,'Pliegos Tarifarios (Las Condes)'!$A:$A,0))</f>
        <v>726.16</v>
      </c>
      <c r="S2921" s="21">
        <f t="shared" si="138"/>
        <v>157571.20467557982</v>
      </c>
      <c r="T2921" s="21">
        <f t="shared" si="139"/>
        <v>29938.528888360168</v>
      </c>
      <c r="U2921" s="19">
        <v>0</v>
      </c>
      <c r="V2921" s="21">
        <f t="shared" si="140"/>
        <v>187509.73356393998</v>
      </c>
    </row>
    <row r="2922" spans="1:22" x14ac:dyDescent="0.3">
      <c r="A2922" s="3" t="s">
        <v>146</v>
      </c>
      <c r="B2922" s="3">
        <v>7</v>
      </c>
      <c r="C2922" s="4" t="s">
        <v>186</v>
      </c>
      <c r="D2922" s="3" t="s">
        <v>620</v>
      </c>
      <c r="E2922" s="3" t="s">
        <v>121</v>
      </c>
      <c r="F2922" s="4" t="s">
        <v>621</v>
      </c>
      <c r="G2922" s="3" t="s">
        <v>16</v>
      </c>
      <c r="H2922" s="5">
        <v>801.80319999999995</v>
      </c>
      <c r="I2922" s="5">
        <v>2.1545000000000001</v>
      </c>
      <c r="J2922" s="5">
        <v>2.1545000000000001</v>
      </c>
      <c r="K2922" s="6">
        <v>1</v>
      </c>
      <c r="L2922" s="5">
        <v>26.73</v>
      </c>
      <c r="M2922" s="19">
        <f>H2922*INDEX('Pliegos Tarifarios (Las Condes)'!$B:$B,MATCH($B2922,'Pliegos Tarifarios (Las Condes)'!$A:$A,0))</f>
        <v>105647.99504159999</v>
      </c>
      <c r="N2922" s="19">
        <f>I2922*INDEX('Pliegos Tarifarios (Las Condes)'!$C:$C,MATCH($B2922,'Pliegos Tarifarios (Las Condes)'!$A:$A,0))</f>
        <v>7341.7582255000007</v>
      </c>
      <c r="O2922" s="19">
        <f>J2922*INDEX('Pliegos Tarifarios (Las Condes)'!$D:$D,MATCH($B2922,'Pliegos Tarifarios (Las Condes)'!$A:$A,0))</f>
        <v>31182.0785</v>
      </c>
      <c r="P2922" s="19">
        <f>H2922*INDEX('Pliegos Tarifarios (Las Condes)'!$E:$E,MATCH($B2922,'Pliegos Tarifarios (Las Condes)'!$A:$A,0))</f>
        <v>10442.684876799998</v>
      </c>
      <c r="Q2922" s="19" cm="1">
        <f t="array" ref="Q2922">H2922*_xlfn.IFS(H2922&lt;=350,INDEX('Pliegos Tarifarios (Las Condes)'!$F:$F,MATCH($B2922,'Pliegos Tarifarios (Las Condes)'!$A:$A,0)),H2922&lt;=500,INDEX('Pliegos Tarifarios (Las Condes)'!$G:$G,MATCH($B2922,'Pliegos Tarifarios (Las Condes)'!$A:$A,0)),H2922&lt;=1000,INDEX('Pliegos Tarifarios (Las Condes)'!$H:$H,MATCH($B2922,'Pliegos Tarifarios (Las Condes)'!$A:$A,0)),H2922&lt;=5000,INDEX('Pliegos Tarifarios (Las Condes)'!$I:$I,MATCH($B2922,'Pliegos Tarifarios (Las Condes)'!$A:$A,0)),H2922&gt;5000,INDEX('Pliegos Tarifarios (Las Condes)'!$J:$J,MATCH($B2922,'Pliegos Tarifarios (Las Condes)'!$A:$A,0)))/1.19</f>
        <v>1880.5317068907566</v>
      </c>
      <c r="R2922" s="19">
        <f>INDEX('Pliegos Tarifarios (Las Condes)'!$K:$K,MATCH($B2922,'Pliegos Tarifarios (Las Condes)'!$A:$A,0))</f>
        <v>726.16</v>
      </c>
      <c r="S2922" s="21">
        <f t="shared" si="138"/>
        <v>157221.20835079075</v>
      </c>
      <c r="T2922" s="21">
        <f t="shared" si="139"/>
        <v>29872.029586650242</v>
      </c>
      <c r="U2922" s="19">
        <v>0</v>
      </c>
      <c r="V2922" s="21">
        <f t="shared" si="140"/>
        <v>187093.23793744098</v>
      </c>
    </row>
    <row r="2923" spans="1:22" x14ac:dyDescent="0.3">
      <c r="A2923" s="3" t="s">
        <v>146</v>
      </c>
      <c r="B2923" s="3">
        <v>7</v>
      </c>
      <c r="C2923" s="4" t="s">
        <v>186</v>
      </c>
      <c r="D2923" s="3" t="s">
        <v>622</v>
      </c>
      <c r="E2923" s="3" t="s">
        <v>121</v>
      </c>
      <c r="F2923" s="4" t="s">
        <v>623</v>
      </c>
      <c r="G2923" s="3" t="s">
        <v>16</v>
      </c>
      <c r="H2923" s="5">
        <v>800.98879999999997</v>
      </c>
      <c r="I2923" s="5">
        <v>2.1640999999999999</v>
      </c>
      <c r="J2923" s="5">
        <v>2.1511999999999998</v>
      </c>
      <c r="K2923" s="6">
        <v>0.99403909246337963</v>
      </c>
      <c r="L2923" s="5">
        <v>26.7</v>
      </c>
      <c r="M2923" s="19">
        <f>H2923*INDEX('Pliegos Tarifarios (Las Condes)'!$B:$B,MATCH($B2923,'Pliegos Tarifarios (Las Condes)'!$A:$A,0))</f>
        <v>105540.68725440001</v>
      </c>
      <c r="N2923" s="19">
        <f>I2923*INDEX('Pliegos Tarifarios (Las Condes)'!$C:$C,MATCH($B2923,'Pliegos Tarifarios (Las Condes)'!$A:$A,0))</f>
        <v>7374.4715599000001</v>
      </c>
      <c r="O2923" s="19">
        <f>J2923*INDEX('Pliegos Tarifarios (Las Condes)'!$D:$D,MATCH($B2923,'Pliegos Tarifarios (Las Condes)'!$A:$A,0))</f>
        <v>31134.317599999998</v>
      </c>
      <c r="P2923" s="19">
        <f>H2923*INDEX('Pliegos Tarifarios (Las Condes)'!$E:$E,MATCH($B2923,'Pliegos Tarifarios (Las Condes)'!$A:$A,0))</f>
        <v>10432.078131199998</v>
      </c>
      <c r="Q2923" s="19" cm="1">
        <f t="array" ref="Q2923">H2923*_xlfn.IFS(H2923&lt;=350,INDEX('Pliegos Tarifarios (Las Condes)'!$F:$F,MATCH($B2923,'Pliegos Tarifarios (Las Condes)'!$A:$A,0)),H2923&lt;=500,INDEX('Pliegos Tarifarios (Las Condes)'!$G:$G,MATCH($B2923,'Pliegos Tarifarios (Las Condes)'!$A:$A,0)),H2923&lt;=1000,INDEX('Pliegos Tarifarios (Las Condes)'!$H:$H,MATCH($B2923,'Pliegos Tarifarios (Las Condes)'!$A:$A,0)),H2923&lt;=5000,INDEX('Pliegos Tarifarios (Las Condes)'!$I:$I,MATCH($B2923,'Pliegos Tarifarios (Las Condes)'!$A:$A,0)),H2923&gt;5000,INDEX('Pliegos Tarifarios (Las Condes)'!$J:$J,MATCH($B2923,'Pliegos Tarifarios (Las Condes)'!$A:$A,0)))/1.19</f>
        <v>1878.62163092437</v>
      </c>
      <c r="R2923" s="19">
        <f>INDEX('Pliegos Tarifarios (Las Condes)'!$K:$K,MATCH($B2923,'Pliegos Tarifarios (Las Condes)'!$A:$A,0))</f>
        <v>726.16</v>
      </c>
      <c r="S2923" s="21">
        <f t="shared" si="138"/>
        <v>157086.33617642437</v>
      </c>
      <c r="T2923" s="21">
        <f t="shared" si="139"/>
        <v>29846.40387352063</v>
      </c>
      <c r="U2923" s="19">
        <v>0</v>
      </c>
      <c r="V2923" s="21">
        <f t="shared" si="140"/>
        <v>186932.74004994502</v>
      </c>
    </row>
    <row r="2924" spans="1:22" x14ac:dyDescent="0.3">
      <c r="A2924" s="3" t="s">
        <v>146</v>
      </c>
      <c r="B2924" s="3">
        <v>7</v>
      </c>
      <c r="C2924" s="4" t="s">
        <v>186</v>
      </c>
      <c r="D2924" s="3" t="s">
        <v>624</v>
      </c>
      <c r="E2924" s="3" t="s">
        <v>121</v>
      </c>
      <c r="F2924" s="4" t="s">
        <v>625</v>
      </c>
      <c r="G2924" s="3" t="s">
        <v>16</v>
      </c>
      <c r="H2924" s="5">
        <v>801.95169999999996</v>
      </c>
      <c r="I2924" s="5">
        <v>2.1475</v>
      </c>
      <c r="J2924" s="5">
        <v>2.1044</v>
      </c>
      <c r="K2924" s="6">
        <v>0.97993015133876604</v>
      </c>
      <c r="L2924" s="5">
        <v>26.73</v>
      </c>
      <c r="M2924" s="19">
        <f>H2924*INDEX('Pliegos Tarifarios (Las Condes)'!$B:$B,MATCH($B2924,'Pliegos Tarifarios (Las Condes)'!$A:$A,0))</f>
        <v>105667.56184710001</v>
      </c>
      <c r="N2924" s="19">
        <f>I2924*INDEX('Pliegos Tarifarios (Las Condes)'!$C:$C,MATCH($B2924,'Pliegos Tarifarios (Las Condes)'!$A:$A,0))</f>
        <v>7317.9047525000005</v>
      </c>
      <c r="O2924" s="19">
        <f>J2924*INDEX('Pliegos Tarifarios (Las Condes)'!$D:$D,MATCH($B2924,'Pliegos Tarifarios (Las Condes)'!$A:$A,0))</f>
        <v>30456.981200000002</v>
      </c>
      <c r="P2924" s="19">
        <f>H2924*INDEX('Pliegos Tarifarios (Las Condes)'!$E:$E,MATCH($B2924,'Pliegos Tarifarios (Las Condes)'!$A:$A,0))</f>
        <v>10444.618940799999</v>
      </c>
      <c r="Q2924" s="19" cm="1">
        <f t="array" ref="Q2924">H2924*_xlfn.IFS(H2924&lt;=350,INDEX('Pliegos Tarifarios (Las Condes)'!$F:$F,MATCH($B2924,'Pliegos Tarifarios (Las Condes)'!$A:$A,0)),H2924&lt;=500,INDEX('Pliegos Tarifarios (Las Condes)'!$G:$G,MATCH($B2924,'Pliegos Tarifarios (Las Condes)'!$A:$A,0)),H2924&lt;=1000,INDEX('Pliegos Tarifarios (Las Condes)'!$H:$H,MATCH($B2924,'Pliegos Tarifarios (Las Condes)'!$A:$A,0)),H2924&lt;=5000,INDEX('Pliegos Tarifarios (Las Condes)'!$I:$I,MATCH($B2924,'Pliegos Tarifarios (Las Condes)'!$A:$A,0)),H2924&gt;5000,INDEX('Pliegos Tarifarios (Las Condes)'!$J:$J,MATCH($B2924,'Pliegos Tarifarios (Las Condes)'!$A:$A,0)))/1.19</f>
        <v>1880.8799955462189</v>
      </c>
      <c r="R2924" s="19">
        <f>INDEX('Pliegos Tarifarios (Las Condes)'!$K:$K,MATCH($B2924,'Pliegos Tarifarios (Las Condes)'!$A:$A,0))</f>
        <v>726.16</v>
      </c>
      <c r="S2924" s="21">
        <f t="shared" si="138"/>
        <v>156494.10673594623</v>
      </c>
      <c r="T2924" s="21">
        <f t="shared" si="139"/>
        <v>29733.880279829784</v>
      </c>
      <c r="U2924" s="19">
        <v>0</v>
      </c>
      <c r="V2924" s="21">
        <f t="shared" si="140"/>
        <v>186227.98701577602</v>
      </c>
    </row>
    <row r="2925" spans="1:22" x14ac:dyDescent="0.3">
      <c r="A2925" s="3" t="s">
        <v>146</v>
      </c>
      <c r="B2925" s="3">
        <v>7</v>
      </c>
      <c r="C2925" s="4" t="s">
        <v>186</v>
      </c>
      <c r="D2925" s="3" t="s">
        <v>626</v>
      </c>
      <c r="E2925" s="3" t="s">
        <v>121</v>
      </c>
      <c r="F2925" s="4" t="s">
        <v>627</v>
      </c>
      <c r="G2925" s="3" t="s">
        <v>16</v>
      </c>
      <c r="H2925" s="5">
        <v>803.91390000000001</v>
      </c>
      <c r="I2925" s="5">
        <v>2.181</v>
      </c>
      <c r="J2925" s="5">
        <v>2.1551</v>
      </c>
      <c r="K2925" s="6">
        <v>0.98812471343420449</v>
      </c>
      <c r="L2925" s="5">
        <v>26.8</v>
      </c>
      <c r="M2925" s="19">
        <f>H2925*INDEX('Pliegos Tarifarios (Las Condes)'!$B:$B,MATCH($B2925,'Pliegos Tarifarios (Las Condes)'!$A:$A,0))</f>
        <v>105926.10720570001</v>
      </c>
      <c r="N2925" s="19">
        <f>I2925*INDEX('Pliegos Tarifarios (Las Condes)'!$C:$C,MATCH($B2925,'Pliegos Tarifarios (Las Condes)'!$A:$A,0))</f>
        <v>7432.0606590000007</v>
      </c>
      <c r="O2925" s="19">
        <f>J2925*INDEX('Pliegos Tarifarios (Las Condes)'!$D:$D,MATCH($B2925,'Pliegos Tarifarios (Las Condes)'!$A:$A,0))</f>
        <v>31190.762299999999</v>
      </c>
      <c r="P2925" s="19">
        <f>H2925*INDEX('Pliegos Tarifarios (Las Condes)'!$E:$E,MATCH($B2925,'Pliegos Tarifarios (Las Condes)'!$A:$A,0))</f>
        <v>10470.1746336</v>
      </c>
      <c r="Q2925" s="19" cm="1">
        <f t="array" ref="Q2925">H2925*_xlfn.IFS(H2925&lt;=350,INDEX('Pliegos Tarifarios (Las Condes)'!$F:$F,MATCH($B2925,'Pliegos Tarifarios (Las Condes)'!$A:$A,0)),H2925&lt;=500,INDEX('Pliegos Tarifarios (Las Condes)'!$G:$G,MATCH($B2925,'Pliegos Tarifarios (Las Condes)'!$A:$A,0)),H2925&lt;=1000,INDEX('Pliegos Tarifarios (Las Condes)'!$H:$H,MATCH($B2925,'Pliegos Tarifarios (Las Condes)'!$A:$A,0)),H2925&lt;=5000,INDEX('Pliegos Tarifarios (Las Condes)'!$I:$I,MATCH($B2925,'Pliegos Tarifarios (Las Condes)'!$A:$A,0)),H2925&gt;5000,INDEX('Pliegos Tarifarios (Las Condes)'!$J:$J,MATCH($B2925,'Pliegos Tarifarios (Las Condes)'!$A:$A,0)))/1.19</f>
        <v>1885.4820965546221</v>
      </c>
      <c r="R2925" s="19">
        <f>INDEX('Pliegos Tarifarios (Las Condes)'!$K:$K,MATCH($B2925,'Pliegos Tarifarios (Las Condes)'!$A:$A,0))</f>
        <v>726.16</v>
      </c>
      <c r="S2925" s="21">
        <f t="shared" si="138"/>
        <v>157630.74689485462</v>
      </c>
      <c r="T2925" s="21">
        <f t="shared" si="139"/>
        <v>29949.841910022376</v>
      </c>
      <c r="U2925" s="19">
        <v>0</v>
      </c>
      <c r="V2925" s="21">
        <f t="shared" si="140"/>
        <v>187580.58880487698</v>
      </c>
    </row>
    <row r="2926" spans="1:22" x14ac:dyDescent="0.3">
      <c r="A2926" s="3" t="s">
        <v>146</v>
      </c>
      <c r="B2926" s="3">
        <v>7</v>
      </c>
      <c r="C2926" s="4" t="s">
        <v>186</v>
      </c>
      <c r="D2926" s="3" t="s">
        <v>628</v>
      </c>
      <c r="E2926" s="3" t="s">
        <v>121</v>
      </c>
      <c r="F2926" s="4" t="s">
        <v>629</v>
      </c>
      <c r="G2926" s="3" t="s">
        <v>16</v>
      </c>
      <c r="H2926" s="5">
        <v>802.28330000000005</v>
      </c>
      <c r="I2926" s="5">
        <v>2.1833</v>
      </c>
      <c r="J2926" s="5">
        <v>2.1456</v>
      </c>
      <c r="K2926" s="6">
        <v>0.98273256080245497</v>
      </c>
      <c r="L2926" s="5">
        <v>26.74</v>
      </c>
      <c r="M2926" s="19">
        <f>H2926*INDEX('Pliegos Tarifarios (Las Condes)'!$B:$B,MATCH($B2926,'Pliegos Tarifarios (Las Condes)'!$A:$A,0))</f>
        <v>105711.25445790001</v>
      </c>
      <c r="N2926" s="19">
        <f>I2926*INDEX('Pliegos Tarifarios (Las Condes)'!$C:$C,MATCH($B2926,'Pliegos Tarifarios (Las Condes)'!$A:$A,0))</f>
        <v>7439.8982286999999</v>
      </c>
      <c r="O2926" s="19">
        <f>J2926*INDEX('Pliegos Tarifarios (Las Condes)'!$D:$D,MATCH($B2926,'Pliegos Tarifarios (Las Condes)'!$A:$A,0))</f>
        <v>31053.268799999998</v>
      </c>
      <c r="P2926" s="19">
        <f>H2926*INDEX('Pliegos Tarifarios (Las Condes)'!$E:$E,MATCH($B2926,'Pliegos Tarifarios (Las Condes)'!$A:$A,0))</f>
        <v>10448.9376992</v>
      </c>
      <c r="Q2926" s="19" cm="1">
        <f t="array" ref="Q2926">H2926*_xlfn.IFS(H2926&lt;=350,INDEX('Pliegos Tarifarios (Las Condes)'!$F:$F,MATCH($B2926,'Pliegos Tarifarios (Las Condes)'!$A:$A,0)),H2926&lt;=500,INDEX('Pliegos Tarifarios (Las Condes)'!$G:$G,MATCH($B2926,'Pliegos Tarifarios (Las Condes)'!$A:$A,0)),H2926&lt;=1000,INDEX('Pliegos Tarifarios (Las Condes)'!$H:$H,MATCH($B2926,'Pliegos Tarifarios (Las Condes)'!$A:$A,0)),H2926&lt;=5000,INDEX('Pliegos Tarifarios (Las Condes)'!$I:$I,MATCH($B2926,'Pliegos Tarifarios (Las Condes)'!$A:$A,0)),H2926&gt;5000,INDEX('Pliegos Tarifarios (Las Condes)'!$J:$J,MATCH($B2926,'Pliegos Tarifarios (Las Condes)'!$A:$A,0)))/1.19</f>
        <v>1881.6577229411769</v>
      </c>
      <c r="R2926" s="19">
        <f>INDEX('Pliegos Tarifarios (Las Condes)'!$K:$K,MATCH($B2926,'Pliegos Tarifarios (Las Condes)'!$A:$A,0))</f>
        <v>726.16</v>
      </c>
      <c r="S2926" s="21">
        <f t="shared" si="138"/>
        <v>157261.17690874118</v>
      </c>
      <c r="T2926" s="21">
        <f t="shared" si="139"/>
        <v>29879.623612660824</v>
      </c>
      <c r="U2926" s="19">
        <v>0</v>
      </c>
      <c r="V2926" s="21">
        <f t="shared" si="140"/>
        <v>187140.80052140201</v>
      </c>
    </row>
    <row r="2927" spans="1:22" x14ac:dyDescent="0.3">
      <c r="A2927" s="3" t="s">
        <v>146</v>
      </c>
      <c r="B2927" s="3">
        <v>7</v>
      </c>
      <c r="C2927" s="4" t="s">
        <v>186</v>
      </c>
      <c r="D2927" s="3" t="s">
        <v>630</v>
      </c>
      <c r="E2927" s="3" t="s">
        <v>121</v>
      </c>
      <c r="F2927" s="4" t="s">
        <v>631</v>
      </c>
      <c r="G2927" s="3" t="s">
        <v>16</v>
      </c>
      <c r="H2927" s="5">
        <v>802.02570000000003</v>
      </c>
      <c r="I2927" s="5">
        <v>2.2122000000000002</v>
      </c>
      <c r="J2927" s="5">
        <v>2.1318999999999999</v>
      </c>
      <c r="K2927" s="6">
        <v>0.96370129283066619</v>
      </c>
      <c r="L2927" s="5">
        <v>26.73</v>
      </c>
      <c r="M2927" s="19">
        <f>H2927*INDEX('Pliegos Tarifarios (Las Condes)'!$B:$B,MATCH($B2927,'Pliegos Tarifarios (Las Condes)'!$A:$A,0))</f>
        <v>105677.3123091</v>
      </c>
      <c r="N2927" s="19">
        <f>I2927*INDEX('Pliegos Tarifarios (Las Condes)'!$C:$C,MATCH($B2927,'Pliegos Tarifarios (Las Condes)'!$A:$A,0))</f>
        <v>7538.3789958000007</v>
      </c>
      <c r="O2927" s="19">
        <f>J2927*INDEX('Pliegos Tarifarios (Las Condes)'!$D:$D,MATCH($B2927,'Pliegos Tarifarios (Las Condes)'!$A:$A,0))</f>
        <v>30854.988699999998</v>
      </c>
      <c r="P2927" s="19">
        <f>H2927*INDEX('Pliegos Tarifarios (Las Condes)'!$E:$E,MATCH($B2927,'Pliegos Tarifarios (Las Condes)'!$A:$A,0))</f>
        <v>10445.5827168</v>
      </c>
      <c r="Q2927" s="19" cm="1">
        <f t="array" ref="Q2927">H2927*_xlfn.IFS(H2927&lt;=350,INDEX('Pliegos Tarifarios (Las Condes)'!$F:$F,MATCH($B2927,'Pliegos Tarifarios (Las Condes)'!$A:$A,0)),H2927&lt;=500,INDEX('Pliegos Tarifarios (Las Condes)'!$G:$G,MATCH($B2927,'Pliegos Tarifarios (Las Condes)'!$A:$A,0)),H2927&lt;=1000,INDEX('Pliegos Tarifarios (Las Condes)'!$H:$H,MATCH($B2927,'Pliegos Tarifarios (Las Condes)'!$A:$A,0)),H2927&lt;=5000,INDEX('Pliegos Tarifarios (Las Condes)'!$I:$I,MATCH($B2927,'Pliegos Tarifarios (Las Condes)'!$A:$A,0)),H2927&gt;5000,INDEX('Pliegos Tarifarios (Las Condes)'!$J:$J,MATCH($B2927,'Pliegos Tarifarios (Las Condes)'!$A:$A,0)))/1.19</f>
        <v>1881.0535535294121</v>
      </c>
      <c r="R2927" s="19">
        <f>INDEX('Pliegos Tarifarios (Las Condes)'!$K:$K,MATCH($B2927,'Pliegos Tarifarios (Las Condes)'!$A:$A,0))</f>
        <v>726.16</v>
      </c>
      <c r="S2927" s="21">
        <f t="shared" si="138"/>
        <v>157123.47627522942</v>
      </c>
      <c r="T2927" s="21">
        <f t="shared" si="139"/>
        <v>29853.460492293591</v>
      </c>
      <c r="U2927" s="19">
        <v>0</v>
      </c>
      <c r="V2927" s="21">
        <f t="shared" si="140"/>
        <v>186976.936767523</v>
      </c>
    </row>
    <row r="2928" spans="1:22" x14ac:dyDescent="0.3">
      <c r="A2928" s="3" t="s">
        <v>146</v>
      </c>
      <c r="B2928" s="3">
        <v>7</v>
      </c>
      <c r="C2928" s="4" t="s">
        <v>186</v>
      </c>
      <c r="D2928" s="3" t="s">
        <v>632</v>
      </c>
      <c r="E2928" s="3" t="s">
        <v>121</v>
      </c>
      <c r="F2928" s="4" t="s">
        <v>633</v>
      </c>
      <c r="G2928" s="3" t="s">
        <v>16</v>
      </c>
      <c r="H2928" s="5">
        <v>800.33619999999996</v>
      </c>
      <c r="I2928" s="5">
        <v>2.2141000000000002</v>
      </c>
      <c r="J2928" s="5">
        <v>2.2101999999999999</v>
      </c>
      <c r="K2928" s="6">
        <v>0.99823856194390481</v>
      </c>
      <c r="L2928" s="5">
        <v>26.68</v>
      </c>
      <c r="M2928" s="19">
        <f>H2928*INDEX('Pliegos Tarifarios (Las Condes)'!$B:$B,MATCH($B2928,'Pliegos Tarifarios (Las Condes)'!$A:$A,0))</f>
        <v>105454.6987206</v>
      </c>
      <c r="N2928" s="19">
        <f>I2928*INDEX('Pliegos Tarifarios (Las Condes)'!$C:$C,MATCH($B2928,'Pliegos Tarifarios (Las Condes)'!$A:$A,0))</f>
        <v>7544.853509900001</v>
      </c>
      <c r="O2928" s="19">
        <f>J2928*INDEX('Pliegos Tarifarios (Las Condes)'!$D:$D,MATCH($B2928,'Pliegos Tarifarios (Las Condes)'!$A:$A,0))</f>
        <v>31988.224599999998</v>
      </c>
      <c r="P2928" s="19">
        <f>H2928*INDEX('Pliegos Tarifarios (Las Condes)'!$E:$E,MATCH($B2928,'Pliegos Tarifarios (Las Condes)'!$A:$A,0))</f>
        <v>10423.578668799999</v>
      </c>
      <c r="Q2928" s="19" cm="1">
        <f t="array" ref="Q2928">H2928*_xlfn.IFS(H2928&lt;=350,INDEX('Pliegos Tarifarios (Las Condes)'!$F:$F,MATCH($B2928,'Pliegos Tarifarios (Las Condes)'!$A:$A,0)),H2928&lt;=500,INDEX('Pliegos Tarifarios (Las Condes)'!$G:$G,MATCH($B2928,'Pliegos Tarifarios (Las Condes)'!$A:$A,0)),H2928&lt;=1000,INDEX('Pliegos Tarifarios (Las Condes)'!$H:$H,MATCH($B2928,'Pliegos Tarifarios (Las Condes)'!$A:$A,0)),H2928&lt;=5000,INDEX('Pliegos Tarifarios (Las Condes)'!$I:$I,MATCH($B2928,'Pliegos Tarifarios (Las Condes)'!$A:$A,0)),H2928&gt;5000,INDEX('Pliegos Tarifarios (Las Condes)'!$J:$J,MATCH($B2928,'Pliegos Tarifarios (Las Condes)'!$A:$A,0)))/1.19</f>
        <v>1877.0910371428574</v>
      </c>
      <c r="R2928" s="19">
        <f>INDEX('Pliegos Tarifarios (Las Condes)'!$K:$K,MATCH($B2928,'Pliegos Tarifarios (Las Condes)'!$A:$A,0))</f>
        <v>726.16</v>
      </c>
      <c r="S2928" s="21">
        <f t="shared" si="138"/>
        <v>158014.60653644285</v>
      </c>
      <c r="T2928" s="21">
        <f t="shared" si="139"/>
        <v>30022.775241924141</v>
      </c>
      <c r="U2928" s="19">
        <v>0</v>
      </c>
      <c r="V2928" s="21">
        <f t="shared" si="140"/>
        <v>188037.38177836698</v>
      </c>
    </row>
    <row r="2929" spans="1:22" x14ac:dyDescent="0.3">
      <c r="A2929" s="3" t="s">
        <v>146</v>
      </c>
      <c r="B2929" s="3">
        <v>7</v>
      </c>
      <c r="C2929" s="4" t="s">
        <v>186</v>
      </c>
      <c r="D2929" s="3" t="s">
        <v>634</v>
      </c>
      <c r="E2929" s="3" t="s">
        <v>121</v>
      </c>
      <c r="F2929" s="4" t="s">
        <v>635</v>
      </c>
      <c r="G2929" s="3" t="s">
        <v>16</v>
      </c>
      <c r="H2929" s="5">
        <v>799.93140000000005</v>
      </c>
      <c r="I2929" s="5">
        <v>2.1876000000000002</v>
      </c>
      <c r="J2929" s="5">
        <v>2.1876000000000002</v>
      </c>
      <c r="K2929" s="6">
        <v>1</v>
      </c>
      <c r="L2929" s="5">
        <v>26.66</v>
      </c>
      <c r="M2929" s="19">
        <f>H2929*INDEX('Pliegos Tarifarios (Las Condes)'!$B:$B,MATCH($B2929,'Pliegos Tarifarios (Las Condes)'!$A:$A,0))</f>
        <v>105401.36105820001</v>
      </c>
      <c r="N2929" s="19">
        <f>I2929*INDEX('Pliegos Tarifarios (Las Condes)'!$C:$C,MATCH($B2929,'Pliegos Tarifarios (Las Condes)'!$A:$A,0))</f>
        <v>7454.551076400001</v>
      </c>
      <c r="O2929" s="19">
        <f>J2929*INDEX('Pliegos Tarifarios (Las Condes)'!$D:$D,MATCH($B2929,'Pliegos Tarifarios (Las Condes)'!$A:$A,0))</f>
        <v>31661.134800000003</v>
      </c>
      <c r="P2929" s="19">
        <f>H2929*INDEX('Pliegos Tarifarios (Las Condes)'!$E:$E,MATCH($B2929,'Pliegos Tarifarios (Las Condes)'!$A:$A,0))</f>
        <v>10418.306553599999</v>
      </c>
      <c r="Q2929" s="19" cm="1">
        <f t="array" ref="Q2929">H2929*_xlfn.IFS(H2929&lt;=350,INDEX('Pliegos Tarifarios (Las Condes)'!$F:$F,MATCH($B2929,'Pliegos Tarifarios (Las Condes)'!$A:$A,0)),H2929&lt;=500,INDEX('Pliegos Tarifarios (Las Condes)'!$G:$G,MATCH($B2929,'Pliegos Tarifarios (Las Condes)'!$A:$A,0)),H2929&lt;=1000,INDEX('Pliegos Tarifarios (Las Condes)'!$H:$H,MATCH($B2929,'Pliegos Tarifarios (Las Condes)'!$A:$A,0)),H2929&lt;=5000,INDEX('Pliegos Tarifarios (Las Condes)'!$I:$I,MATCH($B2929,'Pliegos Tarifarios (Las Condes)'!$A:$A,0)),H2929&gt;5000,INDEX('Pliegos Tarifarios (Las Condes)'!$J:$J,MATCH($B2929,'Pliegos Tarifarios (Las Condes)'!$A:$A,0)))/1.19</f>
        <v>1876.1416280672272</v>
      </c>
      <c r="R2929" s="19">
        <f>INDEX('Pliegos Tarifarios (Las Condes)'!$K:$K,MATCH($B2929,'Pliegos Tarifarios (Las Condes)'!$A:$A,0))</f>
        <v>726.16</v>
      </c>
      <c r="S2929" s="21">
        <f t="shared" si="138"/>
        <v>157537.65511626724</v>
      </c>
      <c r="T2929" s="21">
        <f t="shared" si="139"/>
        <v>29932.154472090777</v>
      </c>
      <c r="U2929" s="19">
        <v>0</v>
      </c>
      <c r="V2929" s="21">
        <f t="shared" si="140"/>
        <v>187469.80958835801</v>
      </c>
    </row>
    <row r="2930" spans="1:22" x14ac:dyDescent="0.3">
      <c r="A2930" s="3" t="s">
        <v>146</v>
      </c>
      <c r="B2930" s="3">
        <v>7</v>
      </c>
      <c r="C2930" s="4" t="s">
        <v>186</v>
      </c>
      <c r="D2930" s="3" t="s">
        <v>636</v>
      </c>
      <c r="E2930" s="3" t="s">
        <v>121</v>
      </c>
      <c r="F2930" s="4" t="s">
        <v>637</v>
      </c>
      <c r="G2930" s="3" t="s">
        <v>16</v>
      </c>
      <c r="H2930" s="5">
        <v>800.92819999999995</v>
      </c>
      <c r="I2930" s="5">
        <v>2.1434000000000002</v>
      </c>
      <c r="J2930" s="5">
        <v>2.1251000000000002</v>
      </c>
      <c r="K2930" s="6">
        <v>0.99146216291872724</v>
      </c>
      <c r="L2930" s="5">
        <v>26.7</v>
      </c>
      <c r="M2930" s="19">
        <f>H2930*INDEX('Pliegos Tarifarios (Las Condes)'!$B:$B,MATCH($B2930,'Pliegos Tarifarios (Las Condes)'!$A:$A,0))</f>
        <v>105532.70241659999</v>
      </c>
      <c r="N2930" s="19">
        <f>I2930*INDEX('Pliegos Tarifarios (Las Condes)'!$C:$C,MATCH($B2930,'Pliegos Tarifarios (Las Condes)'!$A:$A,0))</f>
        <v>7303.9334326000007</v>
      </c>
      <c r="O2930" s="19">
        <f>J2930*INDEX('Pliegos Tarifarios (Las Condes)'!$D:$D,MATCH($B2930,'Pliegos Tarifarios (Las Condes)'!$A:$A,0))</f>
        <v>30756.572300000003</v>
      </c>
      <c r="P2930" s="19">
        <f>H2930*INDEX('Pliegos Tarifarios (Las Condes)'!$E:$E,MATCH($B2930,'Pliegos Tarifarios (Las Condes)'!$A:$A,0))</f>
        <v>10431.288876799999</v>
      </c>
      <c r="Q2930" s="19" cm="1">
        <f t="array" ref="Q2930">H2930*_xlfn.IFS(H2930&lt;=350,INDEX('Pliegos Tarifarios (Las Condes)'!$F:$F,MATCH($B2930,'Pliegos Tarifarios (Las Condes)'!$A:$A,0)),H2930&lt;=500,INDEX('Pliegos Tarifarios (Las Condes)'!$G:$G,MATCH($B2930,'Pliegos Tarifarios (Las Condes)'!$A:$A,0)),H2930&lt;=1000,INDEX('Pliegos Tarifarios (Las Condes)'!$H:$H,MATCH($B2930,'Pliegos Tarifarios (Las Condes)'!$A:$A,0)),H2930&lt;=5000,INDEX('Pliegos Tarifarios (Las Condes)'!$I:$I,MATCH($B2930,'Pliegos Tarifarios (Las Condes)'!$A:$A,0)),H2930&gt;5000,INDEX('Pliegos Tarifarios (Las Condes)'!$J:$J,MATCH($B2930,'Pliegos Tarifarios (Las Condes)'!$A:$A,0)))/1.19</f>
        <v>1878.4795010084035</v>
      </c>
      <c r="R2930" s="19">
        <f>INDEX('Pliegos Tarifarios (Las Condes)'!$K:$K,MATCH($B2930,'Pliegos Tarifarios (Las Condes)'!$A:$A,0))</f>
        <v>726.16</v>
      </c>
      <c r="S2930" s="21">
        <f t="shared" si="138"/>
        <v>156629.13652700841</v>
      </c>
      <c r="T2930" s="21">
        <f t="shared" si="139"/>
        <v>29759.535940131598</v>
      </c>
      <c r="U2930" s="19">
        <v>0</v>
      </c>
      <c r="V2930" s="21">
        <f t="shared" si="140"/>
        <v>186388.67246714002</v>
      </c>
    </row>
    <row r="2931" spans="1:22" x14ac:dyDescent="0.3">
      <c r="A2931" s="3" t="s">
        <v>146</v>
      </c>
      <c r="B2931" s="3">
        <v>7</v>
      </c>
      <c r="C2931" s="4" t="s">
        <v>186</v>
      </c>
      <c r="D2931" s="3" t="s">
        <v>638</v>
      </c>
      <c r="E2931" s="3" t="s">
        <v>121</v>
      </c>
      <c r="F2931" s="4" t="s">
        <v>639</v>
      </c>
      <c r="G2931" s="3" t="s">
        <v>16</v>
      </c>
      <c r="H2931" s="5">
        <v>803.39739999999995</v>
      </c>
      <c r="I2931" s="5">
        <v>2.1436999999999999</v>
      </c>
      <c r="J2931" s="5">
        <v>2.1164000000000001</v>
      </c>
      <c r="K2931" s="6">
        <v>0.98726500909642212</v>
      </c>
      <c r="L2931" s="5">
        <v>26.78</v>
      </c>
      <c r="M2931" s="19">
        <f>H2931*INDEX('Pliegos Tarifarios (Las Condes)'!$B:$B,MATCH($B2931,'Pliegos Tarifarios (Las Condes)'!$A:$A,0))</f>
        <v>105858.0516162</v>
      </c>
      <c r="N2931" s="19">
        <f>I2931*INDEX('Pliegos Tarifarios (Las Condes)'!$C:$C,MATCH($B2931,'Pliegos Tarifarios (Las Condes)'!$A:$A,0))</f>
        <v>7304.9557242999999</v>
      </c>
      <c r="O2931" s="19">
        <f>J2931*INDEX('Pliegos Tarifarios (Las Condes)'!$D:$D,MATCH($B2931,'Pliegos Tarifarios (Las Condes)'!$A:$A,0))</f>
        <v>30630.657200000001</v>
      </c>
      <c r="P2931" s="19">
        <f>H2931*INDEX('Pliegos Tarifarios (Las Condes)'!$E:$E,MATCH($B2931,'Pliegos Tarifarios (Las Condes)'!$A:$A,0))</f>
        <v>10463.4477376</v>
      </c>
      <c r="Q2931" s="19" cm="1">
        <f t="array" ref="Q2931">H2931*_xlfn.IFS(H2931&lt;=350,INDEX('Pliegos Tarifarios (Las Condes)'!$F:$F,MATCH($B2931,'Pliegos Tarifarios (Las Condes)'!$A:$A,0)),H2931&lt;=500,INDEX('Pliegos Tarifarios (Las Condes)'!$G:$G,MATCH($B2931,'Pliegos Tarifarios (Las Condes)'!$A:$A,0)),H2931&lt;=1000,INDEX('Pliegos Tarifarios (Las Condes)'!$H:$H,MATCH($B2931,'Pliegos Tarifarios (Las Condes)'!$A:$A,0)),H2931&lt;=5000,INDEX('Pliegos Tarifarios (Las Condes)'!$I:$I,MATCH($B2931,'Pliegos Tarifarios (Las Condes)'!$A:$A,0)),H2931&gt;5000,INDEX('Pliegos Tarifarios (Las Condes)'!$J:$J,MATCH($B2931,'Pliegos Tarifarios (Las Condes)'!$A:$A,0)))/1.19</f>
        <v>1884.2707087394961</v>
      </c>
      <c r="R2931" s="19">
        <f>INDEX('Pliegos Tarifarios (Las Condes)'!$K:$K,MATCH($B2931,'Pliegos Tarifarios (Las Condes)'!$A:$A,0))</f>
        <v>726.16</v>
      </c>
      <c r="S2931" s="21">
        <f t="shared" si="138"/>
        <v>156867.54298683949</v>
      </c>
      <c r="T2931" s="21">
        <f t="shared" si="139"/>
        <v>29804.833167499502</v>
      </c>
      <c r="U2931" s="19">
        <v>0</v>
      </c>
      <c r="V2931" s="21">
        <f t="shared" si="140"/>
        <v>186672.376154339</v>
      </c>
    </row>
    <row r="2932" spans="1:22" x14ac:dyDescent="0.3">
      <c r="A2932" s="3" t="s">
        <v>146</v>
      </c>
      <c r="B2932" s="3">
        <v>7</v>
      </c>
      <c r="C2932" s="4" t="s">
        <v>186</v>
      </c>
      <c r="D2932" s="3" t="s">
        <v>640</v>
      </c>
      <c r="E2932" s="3" t="s">
        <v>121</v>
      </c>
      <c r="F2932" s="4" t="s">
        <v>641</v>
      </c>
      <c r="G2932" s="3" t="s">
        <v>16</v>
      </c>
      <c r="H2932" s="5">
        <v>800.77729999999997</v>
      </c>
      <c r="I2932" s="5">
        <v>2.1775000000000002</v>
      </c>
      <c r="J2932" s="5">
        <v>2.1143000000000001</v>
      </c>
      <c r="K2932" s="6">
        <v>0.97097588978185989</v>
      </c>
      <c r="L2932" s="5">
        <v>26.69</v>
      </c>
      <c r="M2932" s="19">
        <f>H2932*INDEX('Pliegos Tarifarios (Las Condes)'!$B:$B,MATCH($B2932,'Pliegos Tarifarios (Las Condes)'!$A:$A,0))</f>
        <v>105512.8193799</v>
      </c>
      <c r="N2932" s="19">
        <f>I2932*INDEX('Pliegos Tarifarios (Las Condes)'!$C:$C,MATCH($B2932,'Pliegos Tarifarios (Las Condes)'!$A:$A,0))</f>
        <v>7420.1339225000011</v>
      </c>
      <c r="O2932" s="19">
        <f>J2932*INDEX('Pliegos Tarifarios (Las Condes)'!$D:$D,MATCH($B2932,'Pliegos Tarifarios (Las Condes)'!$A:$A,0))</f>
        <v>30600.263900000002</v>
      </c>
      <c r="P2932" s="19">
        <f>H2932*INDEX('Pliegos Tarifarios (Las Condes)'!$E:$E,MATCH($B2932,'Pliegos Tarifarios (Las Condes)'!$A:$A,0))</f>
        <v>10429.323555199999</v>
      </c>
      <c r="Q2932" s="19" cm="1">
        <f t="array" ref="Q2932">H2932*_xlfn.IFS(H2932&lt;=350,INDEX('Pliegos Tarifarios (Las Condes)'!$F:$F,MATCH($B2932,'Pliegos Tarifarios (Las Condes)'!$A:$A,0)),H2932&lt;=500,INDEX('Pliegos Tarifarios (Las Condes)'!$G:$G,MATCH($B2932,'Pliegos Tarifarios (Las Condes)'!$A:$A,0)),H2932&lt;=1000,INDEX('Pliegos Tarifarios (Las Condes)'!$H:$H,MATCH($B2932,'Pliegos Tarifarios (Las Condes)'!$A:$A,0)),H2932&lt;=5000,INDEX('Pliegos Tarifarios (Las Condes)'!$I:$I,MATCH($B2932,'Pliegos Tarifarios (Las Condes)'!$A:$A,0)),H2932&gt;5000,INDEX('Pliegos Tarifarios (Las Condes)'!$J:$J,MATCH($B2932,'Pliegos Tarifarios (Las Condes)'!$A:$A,0)))/1.19</f>
        <v>1878.1255834453784</v>
      </c>
      <c r="R2932" s="19">
        <f>INDEX('Pliegos Tarifarios (Las Condes)'!$K:$K,MATCH($B2932,'Pliegos Tarifarios (Las Condes)'!$A:$A,0))</f>
        <v>726.16</v>
      </c>
      <c r="S2932" s="21">
        <f t="shared" si="138"/>
        <v>156566.82634104541</v>
      </c>
      <c r="T2932" s="21">
        <f t="shared" si="139"/>
        <v>29747.697004798629</v>
      </c>
      <c r="U2932" s="19">
        <v>0</v>
      </c>
      <c r="V2932" s="21">
        <f t="shared" si="140"/>
        <v>186314.52334584403</v>
      </c>
    </row>
    <row r="2933" spans="1:22" x14ac:dyDescent="0.3">
      <c r="A2933" s="3" t="s">
        <v>146</v>
      </c>
      <c r="B2933" s="3">
        <v>7</v>
      </c>
      <c r="C2933" s="4" t="s">
        <v>186</v>
      </c>
      <c r="D2933" s="3" t="s">
        <v>642</v>
      </c>
      <c r="E2933" s="3" t="s">
        <v>121</v>
      </c>
      <c r="F2933" s="4" t="s">
        <v>643</v>
      </c>
      <c r="G2933" s="3" t="s">
        <v>16</v>
      </c>
      <c r="H2933" s="5">
        <v>800.6825</v>
      </c>
      <c r="I2933" s="5">
        <v>2.1806000000000001</v>
      </c>
      <c r="J2933" s="5">
        <v>2.1806000000000001</v>
      </c>
      <c r="K2933" s="6">
        <v>1</v>
      </c>
      <c r="L2933" s="5">
        <v>26.69</v>
      </c>
      <c r="M2933" s="19">
        <f>H2933*INDEX('Pliegos Tarifarios (Las Condes)'!$B:$B,MATCH($B2933,'Pliegos Tarifarios (Las Condes)'!$A:$A,0))</f>
        <v>105500.3282475</v>
      </c>
      <c r="N2933" s="19">
        <f>I2933*INDEX('Pliegos Tarifarios (Las Condes)'!$C:$C,MATCH($B2933,'Pliegos Tarifarios (Las Condes)'!$A:$A,0))</f>
        <v>7430.6976034000008</v>
      </c>
      <c r="O2933" s="19">
        <f>J2933*INDEX('Pliegos Tarifarios (Las Condes)'!$D:$D,MATCH($B2933,'Pliegos Tarifarios (Las Condes)'!$A:$A,0))</f>
        <v>31559.823800000002</v>
      </c>
      <c r="P2933" s="19">
        <f>H2933*INDEX('Pliegos Tarifarios (Las Condes)'!$E:$E,MATCH($B2933,'Pliegos Tarifarios (Las Condes)'!$A:$A,0))</f>
        <v>10428.088879999999</v>
      </c>
      <c r="Q2933" s="19" cm="1">
        <f t="array" ref="Q2933">H2933*_xlfn.IFS(H2933&lt;=350,INDEX('Pliegos Tarifarios (Las Condes)'!$F:$F,MATCH($B2933,'Pliegos Tarifarios (Las Condes)'!$A:$A,0)),H2933&lt;=500,INDEX('Pliegos Tarifarios (Las Condes)'!$G:$G,MATCH($B2933,'Pliegos Tarifarios (Las Condes)'!$A:$A,0)),H2933&lt;=1000,INDEX('Pliegos Tarifarios (Las Condes)'!$H:$H,MATCH($B2933,'Pliegos Tarifarios (Las Condes)'!$A:$A,0)),H2933&lt;=5000,INDEX('Pliegos Tarifarios (Las Condes)'!$I:$I,MATCH($B2933,'Pliegos Tarifarios (Las Condes)'!$A:$A,0)),H2933&gt;5000,INDEX('Pliegos Tarifarios (Las Condes)'!$J:$J,MATCH($B2933,'Pliegos Tarifarios (Las Condes)'!$A:$A,0)))/1.19</f>
        <v>1877.903241596639</v>
      </c>
      <c r="R2933" s="19">
        <f>INDEX('Pliegos Tarifarios (Las Condes)'!$K:$K,MATCH($B2933,'Pliegos Tarifarios (Las Condes)'!$A:$A,0))</f>
        <v>726.16</v>
      </c>
      <c r="S2933" s="21">
        <f t="shared" si="138"/>
        <v>157523.00177249665</v>
      </c>
      <c r="T2933" s="21">
        <f t="shared" si="139"/>
        <v>29929.370336774362</v>
      </c>
      <c r="U2933" s="19">
        <v>0</v>
      </c>
      <c r="V2933" s="21">
        <f t="shared" si="140"/>
        <v>187452.372109271</v>
      </c>
    </row>
    <row r="2934" spans="1:22" x14ac:dyDescent="0.3">
      <c r="A2934" s="3" t="s">
        <v>146</v>
      </c>
      <c r="B2934" s="3">
        <v>7</v>
      </c>
      <c r="C2934" s="4" t="s">
        <v>186</v>
      </c>
      <c r="D2934" s="3" t="s">
        <v>644</v>
      </c>
      <c r="E2934" s="3" t="s">
        <v>121</v>
      </c>
      <c r="F2934" s="4" t="s">
        <v>645</v>
      </c>
      <c r="G2934" s="3" t="s">
        <v>16</v>
      </c>
      <c r="H2934" s="5">
        <v>801.47910000000002</v>
      </c>
      <c r="I2934" s="5">
        <v>2.1684000000000001</v>
      </c>
      <c r="J2934" s="5">
        <v>2.1467999999999998</v>
      </c>
      <c r="K2934" s="6">
        <v>0.99003873824017696</v>
      </c>
      <c r="L2934" s="5">
        <v>26.72</v>
      </c>
      <c r="M2934" s="19">
        <f>H2934*INDEX('Pliegos Tarifarios (Las Condes)'!$B:$B,MATCH($B2934,'Pliegos Tarifarios (Las Condes)'!$A:$A,0))</f>
        <v>105605.29065330001</v>
      </c>
      <c r="N2934" s="19">
        <f>I2934*INDEX('Pliegos Tarifarios (Las Condes)'!$C:$C,MATCH($B2934,'Pliegos Tarifarios (Las Condes)'!$A:$A,0))</f>
        <v>7389.1244076000003</v>
      </c>
      <c r="O2934" s="19">
        <f>J2934*INDEX('Pliegos Tarifarios (Las Condes)'!$D:$D,MATCH($B2934,'Pliegos Tarifarios (Las Condes)'!$A:$A,0))</f>
        <v>31070.636399999996</v>
      </c>
      <c r="P2934" s="19">
        <f>H2934*INDEX('Pliegos Tarifarios (Las Condes)'!$E:$E,MATCH($B2934,'Pliegos Tarifarios (Las Condes)'!$A:$A,0))</f>
        <v>10438.4637984</v>
      </c>
      <c r="Q2934" s="19" cm="1">
        <f t="array" ref="Q2934">H2934*_xlfn.IFS(H2934&lt;=350,INDEX('Pliegos Tarifarios (Las Condes)'!$F:$F,MATCH($B2934,'Pliegos Tarifarios (Las Condes)'!$A:$A,0)),H2934&lt;=500,INDEX('Pliegos Tarifarios (Las Condes)'!$G:$G,MATCH($B2934,'Pliegos Tarifarios (Las Condes)'!$A:$A,0)),H2934&lt;=1000,INDEX('Pliegos Tarifarios (Las Condes)'!$H:$H,MATCH($B2934,'Pliegos Tarifarios (Las Condes)'!$A:$A,0)),H2934&lt;=5000,INDEX('Pliegos Tarifarios (Las Condes)'!$I:$I,MATCH($B2934,'Pliegos Tarifarios (Las Condes)'!$A:$A,0)),H2934&gt;5000,INDEX('Pliegos Tarifarios (Las Condes)'!$J:$J,MATCH($B2934,'Pliegos Tarifarios (Las Condes)'!$A:$A,0)))/1.19</f>
        <v>1879.771569831933</v>
      </c>
      <c r="R2934" s="19">
        <f>INDEX('Pliegos Tarifarios (Las Condes)'!$K:$K,MATCH($B2934,'Pliegos Tarifarios (Las Condes)'!$A:$A,0))</f>
        <v>726.16</v>
      </c>
      <c r="S2934" s="21">
        <f t="shared" si="138"/>
        <v>157109.44682913195</v>
      </c>
      <c r="T2934" s="21">
        <f t="shared" si="139"/>
        <v>29850.79489753507</v>
      </c>
      <c r="U2934" s="19">
        <v>0</v>
      </c>
      <c r="V2934" s="21">
        <f t="shared" si="140"/>
        <v>186960.24172666701</v>
      </c>
    </row>
    <row r="2935" spans="1:22" x14ac:dyDescent="0.3">
      <c r="A2935" s="3" t="s">
        <v>146</v>
      </c>
      <c r="B2935" s="3">
        <v>7</v>
      </c>
      <c r="C2935" s="4" t="s">
        <v>186</v>
      </c>
      <c r="D2935" s="3" t="s">
        <v>646</v>
      </c>
      <c r="E2935" s="3" t="s">
        <v>121</v>
      </c>
      <c r="F2935" s="4" t="s">
        <v>647</v>
      </c>
      <c r="G2935" s="3" t="s">
        <v>16</v>
      </c>
      <c r="H2935" s="5">
        <v>802.86590000000001</v>
      </c>
      <c r="I2935" s="5">
        <v>2.2014999999999998</v>
      </c>
      <c r="J2935" s="5">
        <v>2.1541000000000001</v>
      </c>
      <c r="K2935" s="6">
        <v>0.97846922552804916</v>
      </c>
      <c r="L2935" s="5">
        <v>26.76</v>
      </c>
      <c r="M2935" s="19">
        <f>H2935*INDEX('Pliegos Tarifarios (Las Condes)'!$B:$B,MATCH($B2935,'Pliegos Tarifarios (Las Condes)'!$A:$A,0))</f>
        <v>105788.01958170001</v>
      </c>
      <c r="N2935" s="19">
        <f>I2935*INDEX('Pliegos Tarifarios (Las Condes)'!$C:$C,MATCH($B2935,'Pliegos Tarifarios (Las Condes)'!$A:$A,0))</f>
        <v>7501.9172584999997</v>
      </c>
      <c r="O2935" s="19">
        <f>J2935*INDEX('Pliegos Tarifarios (Las Condes)'!$D:$D,MATCH($B2935,'Pliegos Tarifarios (Las Condes)'!$A:$A,0))</f>
        <v>31176.2893</v>
      </c>
      <c r="P2935" s="19">
        <f>H2935*INDEX('Pliegos Tarifarios (Las Condes)'!$E:$E,MATCH($B2935,'Pliegos Tarifarios (Las Condes)'!$A:$A,0))</f>
        <v>10456.5254816</v>
      </c>
      <c r="Q2935" s="19" cm="1">
        <f t="array" ref="Q2935">H2935*_xlfn.IFS(H2935&lt;=350,INDEX('Pliegos Tarifarios (Las Condes)'!$F:$F,MATCH($B2935,'Pliegos Tarifarios (Las Condes)'!$A:$A,0)),H2935&lt;=500,INDEX('Pliegos Tarifarios (Las Condes)'!$G:$G,MATCH($B2935,'Pliegos Tarifarios (Las Condes)'!$A:$A,0)),H2935&lt;=1000,INDEX('Pliegos Tarifarios (Las Condes)'!$H:$H,MATCH($B2935,'Pliegos Tarifarios (Las Condes)'!$A:$A,0)),H2935&lt;=5000,INDEX('Pliegos Tarifarios (Las Condes)'!$I:$I,MATCH($B2935,'Pliegos Tarifarios (Las Condes)'!$A:$A,0)),H2935&gt;5000,INDEX('Pliegos Tarifarios (Las Condes)'!$J:$J,MATCH($B2935,'Pliegos Tarifarios (Las Condes)'!$A:$A,0)))/1.19</f>
        <v>1883.0241402521012</v>
      </c>
      <c r="R2935" s="19">
        <f>INDEX('Pliegos Tarifarios (Las Condes)'!$K:$K,MATCH($B2935,'Pliegos Tarifarios (Las Condes)'!$A:$A,0))</f>
        <v>726.16</v>
      </c>
      <c r="S2935" s="21">
        <f t="shared" si="138"/>
        <v>157531.9357620521</v>
      </c>
      <c r="T2935" s="21">
        <f t="shared" si="139"/>
        <v>29931.067794789898</v>
      </c>
      <c r="U2935" s="19">
        <v>0</v>
      </c>
      <c r="V2935" s="21">
        <f t="shared" si="140"/>
        <v>187463.00355684201</v>
      </c>
    </row>
    <row r="2936" spans="1:22" x14ac:dyDescent="0.3">
      <c r="A2936" s="3" t="s">
        <v>146</v>
      </c>
      <c r="B2936" s="3">
        <v>7</v>
      </c>
      <c r="C2936" s="4" t="s">
        <v>186</v>
      </c>
      <c r="D2936" s="3" t="s">
        <v>648</v>
      </c>
      <c r="E2936" s="3" t="s">
        <v>121</v>
      </c>
      <c r="F2936" s="4" t="s">
        <v>649</v>
      </c>
      <c r="G2936" s="3" t="s">
        <v>16</v>
      </c>
      <c r="H2936" s="5">
        <v>800.22019999999998</v>
      </c>
      <c r="I2936" s="5">
        <v>2.2187999999999999</v>
      </c>
      <c r="J2936" s="5">
        <v>2.1755</v>
      </c>
      <c r="K2936" s="6">
        <v>0.98048494681809994</v>
      </c>
      <c r="L2936" s="5">
        <v>26.67</v>
      </c>
      <c r="M2936" s="19">
        <f>H2936*INDEX('Pliegos Tarifarios (Las Condes)'!$B:$B,MATCH($B2936,'Pliegos Tarifarios (Las Condes)'!$A:$A,0))</f>
        <v>105439.41421260001</v>
      </c>
      <c r="N2936" s="19">
        <f>I2936*INDEX('Pliegos Tarifarios (Las Condes)'!$C:$C,MATCH($B2936,'Pliegos Tarifarios (Las Condes)'!$A:$A,0))</f>
        <v>7560.8694132000001</v>
      </c>
      <c r="O2936" s="19">
        <f>J2936*INDEX('Pliegos Tarifarios (Las Condes)'!$D:$D,MATCH($B2936,'Pliegos Tarifarios (Las Condes)'!$A:$A,0))</f>
        <v>31486.011500000001</v>
      </c>
      <c r="P2936" s="19">
        <f>H2936*INDEX('Pliegos Tarifarios (Las Condes)'!$E:$E,MATCH($B2936,'Pliegos Tarifarios (Las Condes)'!$A:$A,0))</f>
        <v>10422.067884799999</v>
      </c>
      <c r="Q2936" s="19" cm="1">
        <f t="array" ref="Q2936">H2936*_xlfn.IFS(H2936&lt;=350,INDEX('Pliegos Tarifarios (Las Condes)'!$F:$F,MATCH($B2936,'Pliegos Tarifarios (Las Condes)'!$A:$A,0)),H2936&lt;=500,INDEX('Pliegos Tarifarios (Las Condes)'!$G:$G,MATCH($B2936,'Pliegos Tarifarios (Las Condes)'!$A:$A,0)),H2936&lt;=1000,INDEX('Pliegos Tarifarios (Las Condes)'!$H:$H,MATCH($B2936,'Pliegos Tarifarios (Las Condes)'!$A:$A,0)),H2936&lt;=5000,INDEX('Pliegos Tarifarios (Las Condes)'!$I:$I,MATCH($B2936,'Pliegos Tarifarios (Las Condes)'!$A:$A,0)),H2936&gt;5000,INDEX('Pliegos Tarifarios (Las Condes)'!$J:$J,MATCH($B2936,'Pliegos Tarifarios (Las Condes)'!$A:$A,0)))/1.19</f>
        <v>1876.818973277311</v>
      </c>
      <c r="R2936" s="19">
        <f>INDEX('Pliegos Tarifarios (Las Condes)'!$K:$K,MATCH($B2936,'Pliegos Tarifarios (Las Condes)'!$A:$A,0))</f>
        <v>726.16</v>
      </c>
      <c r="S2936" s="21">
        <f t="shared" si="138"/>
        <v>157511.34198387733</v>
      </c>
      <c r="T2936" s="21">
        <f t="shared" si="139"/>
        <v>29927.154976936694</v>
      </c>
      <c r="U2936" s="19">
        <v>0</v>
      </c>
      <c r="V2936" s="21">
        <f t="shared" si="140"/>
        <v>187438.49696081402</v>
      </c>
    </row>
    <row r="2937" spans="1:22" x14ac:dyDescent="0.3">
      <c r="A2937" s="3" t="s">
        <v>146</v>
      </c>
      <c r="B2937" s="3">
        <v>7</v>
      </c>
      <c r="C2937" s="4" t="s">
        <v>186</v>
      </c>
      <c r="D2937" s="3" t="s">
        <v>650</v>
      </c>
      <c r="E2937" s="3" t="s">
        <v>121</v>
      </c>
      <c r="F2937" s="4" t="s">
        <v>651</v>
      </c>
      <c r="G2937" s="3" t="s">
        <v>16</v>
      </c>
      <c r="H2937" s="5">
        <v>803.5299</v>
      </c>
      <c r="I2937" s="5">
        <v>2.1913999999999998</v>
      </c>
      <c r="J2937" s="5">
        <v>2.1240000000000001</v>
      </c>
      <c r="K2937" s="6">
        <v>0.96924340604179993</v>
      </c>
      <c r="L2937" s="5">
        <v>26.78</v>
      </c>
      <c r="M2937" s="19">
        <f>H2937*INDEX('Pliegos Tarifarios (Las Condes)'!$B:$B,MATCH($B2937,'Pliegos Tarifarios (Las Condes)'!$A:$A,0))</f>
        <v>105875.51021370001</v>
      </c>
      <c r="N2937" s="19">
        <f>I2937*INDEX('Pliegos Tarifarios (Las Condes)'!$C:$C,MATCH($B2937,'Pliegos Tarifarios (Las Condes)'!$A:$A,0))</f>
        <v>7467.5001045999998</v>
      </c>
      <c r="O2937" s="19">
        <f>J2937*INDEX('Pliegos Tarifarios (Las Condes)'!$D:$D,MATCH($B2937,'Pliegos Tarifarios (Las Condes)'!$A:$A,0))</f>
        <v>30740.652000000002</v>
      </c>
      <c r="P2937" s="19">
        <f>H2937*INDEX('Pliegos Tarifarios (Las Condes)'!$E:$E,MATCH($B2937,'Pliegos Tarifarios (Las Condes)'!$A:$A,0))</f>
        <v>10465.173417599999</v>
      </c>
      <c r="Q2937" s="19" cm="1">
        <f t="array" ref="Q2937">H2937*_xlfn.IFS(H2937&lt;=350,INDEX('Pliegos Tarifarios (Las Condes)'!$F:$F,MATCH($B2937,'Pliegos Tarifarios (Las Condes)'!$A:$A,0)),H2937&lt;=500,INDEX('Pliegos Tarifarios (Las Condes)'!$G:$G,MATCH($B2937,'Pliegos Tarifarios (Las Condes)'!$A:$A,0)),H2937&lt;=1000,INDEX('Pliegos Tarifarios (Las Condes)'!$H:$H,MATCH($B2937,'Pliegos Tarifarios (Las Condes)'!$A:$A,0)),H2937&lt;=5000,INDEX('Pliegos Tarifarios (Las Condes)'!$I:$I,MATCH($B2937,'Pliegos Tarifarios (Las Condes)'!$A:$A,0)),H2937&gt;5000,INDEX('Pliegos Tarifarios (Las Condes)'!$J:$J,MATCH($B2937,'Pliegos Tarifarios (Las Condes)'!$A:$A,0)))/1.19</f>
        <v>1884.5814713445382</v>
      </c>
      <c r="R2937" s="19">
        <f>INDEX('Pliegos Tarifarios (Las Condes)'!$K:$K,MATCH($B2937,'Pliegos Tarifarios (Las Condes)'!$A:$A,0))</f>
        <v>726.16</v>
      </c>
      <c r="S2937" s="21">
        <f t="shared" si="138"/>
        <v>157159.57720724453</v>
      </c>
      <c r="T2937" s="21">
        <f t="shared" si="139"/>
        <v>29860.319669376458</v>
      </c>
      <c r="U2937" s="19">
        <v>0</v>
      </c>
      <c r="V2937" s="21">
        <f t="shared" si="140"/>
        <v>187019.89687662097</v>
      </c>
    </row>
    <row r="2938" spans="1:22" x14ac:dyDescent="0.3">
      <c r="A2938" s="3" t="s">
        <v>146</v>
      </c>
      <c r="B2938" s="3">
        <v>7</v>
      </c>
      <c r="C2938" s="4" t="s">
        <v>186</v>
      </c>
      <c r="D2938" s="3" t="s">
        <v>652</v>
      </c>
      <c r="E2938" s="3" t="s">
        <v>121</v>
      </c>
      <c r="F2938" s="4" t="s">
        <v>653</v>
      </c>
      <c r="G2938" s="3" t="s">
        <v>16</v>
      </c>
      <c r="H2938" s="5">
        <v>801.6028</v>
      </c>
      <c r="I2938" s="5">
        <v>2.1257000000000001</v>
      </c>
      <c r="J2938" s="5">
        <v>2.1171000000000002</v>
      </c>
      <c r="K2938" s="6">
        <v>0.99595427388624924</v>
      </c>
      <c r="L2938" s="5">
        <v>26.72</v>
      </c>
      <c r="M2938" s="19">
        <f>H2938*INDEX('Pliegos Tarifarios (Las Condes)'!$B:$B,MATCH($B2938,'Pliegos Tarifarios (Las Condes)'!$A:$A,0))</f>
        <v>105621.5897364</v>
      </c>
      <c r="N2938" s="19">
        <f>I2938*INDEX('Pliegos Tarifarios (Las Condes)'!$C:$C,MATCH($B2938,'Pliegos Tarifarios (Las Condes)'!$A:$A,0))</f>
        <v>7243.6182223000005</v>
      </c>
      <c r="O2938" s="19">
        <f>J2938*INDEX('Pliegos Tarifarios (Las Condes)'!$D:$D,MATCH($B2938,'Pliegos Tarifarios (Las Condes)'!$A:$A,0))</f>
        <v>30640.788300000004</v>
      </c>
      <c r="P2938" s="19">
        <f>H2938*INDEX('Pliegos Tarifarios (Las Condes)'!$E:$E,MATCH($B2938,'Pliegos Tarifarios (Las Condes)'!$A:$A,0))</f>
        <v>10440.074867199999</v>
      </c>
      <c r="Q2938" s="19" cm="1">
        <f t="array" ref="Q2938">H2938*_xlfn.IFS(H2938&lt;=350,INDEX('Pliegos Tarifarios (Las Condes)'!$F:$F,MATCH($B2938,'Pliegos Tarifarios (Las Condes)'!$A:$A,0)),H2938&lt;=500,INDEX('Pliegos Tarifarios (Las Condes)'!$G:$G,MATCH($B2938,'Pliegos Tarifarios (Las Condes)'!$A:$A,0)),H2938&lt;=1000,INDEX('Pliegos Tarifarios (Las Condes)'!$H:$H,MATCH($B2938,'Pliegos Tarifarios (Las Condes)'!$A:$A,0)),H2938&lt;=5000,INDEX('Pliegos Tarifarios (Las Condes)'!$I:$I,MATCH($B2938,'Pliegos Tarifarios (Las Condes)'!$A:$A,0)),H2938&gt;5000,INDEX('Pliegos Tarifarios (Las Condes)'!$J:$J,MATCH($B2938,'Pliegos Tarifarios (Las Condes)'!$A:$A,0)))/1.19</f>
        <v>1880.0616931092441</v>
      </c>
      <c r="R2938" s="19">
        <f>INDEX('Pliegos Tarifarios (Las Condes)'!$K:$K,MATCH($B2938,'Pliegos Tarifarios (Las Condes)'!$A:$A,0))</f>
        <v>726.16</v>
      </c>
      <c r="S2938" s="21">
        <f t="shared" si="138"/>
        <v>156552.29281900925</v>
      </c>
      <c r="T2938" s="21">
        <f t="shared" si="139"/>
        <v>29744.935635611757</v>
      </c>
      <c r="U2938" s="19">
        <v>0</v>
      </c>
      <c r="V2938" s="21">
        <f t="shared" si="140"/>
        <v>186297.22845462101</v>
      </c>
    </row>
    <row r="2939" spans="1:22" x14ac:dyDescent="0.3">
      <c r="A2939" s="3" t="s">
        <v>146</v>
      </c>
      <c r="B2939" s="3">
        <v>7</v>
      </c>
      <c r="C2939" s="4" t="s">
        <v>186</v>
      </c>
      <c r="D2939" s="3" t="s">
        <v>654</v>
      </c>
      <c r="E2939" s="3" t="s">
        <v>121</v>
      </c>
      <c r="F2939" s="4" t="s">
        <v>655</v>
      </c>
      <c r="G2939" s="3" t="s">
        <v>16</v>
      </c>
      <c r="H2939" s="5">
        <v>802.17200000000003</v>
      </c>
      <c r="I2939" s="5">
        <v>2.1429999999999998</v>
      </c>
      <c r="J2939" s="5">
        <v>2.1429999999999998</v>
      </c>
      <c r="K2939" s="6">
        <v>1</v>
      </c>
      <c r="L2939" s="5">
        <v>26.74</v>
      </c>
      <c r="M2939" s="19">
        <f>H2939*INDEX('Pliegos Tarifarios (Las Condes)'!$B:$B,MATCH($B2939,'Pliegos Tarifarios (Las Condes)'!$A:$A,0))</f>
        <v>105696.58923600001</v>
      </c>
      <c r="N2939" s="19">
        <f>I2939*INDEX('Pliegos Tarifarios (Las Condes)'!$C:$C,MATCH($B2939,'Pliegos Tarifarios (Las Condes)'!$A:$A,0))</f>
        <v>7302.570377</v>
      </c>
      <c r="O2939" s="19">
        <f>J2939*INDEX('Pliegos Tarifarios (Las Condes)'!$D:$D,MATCH($B2939,'Pliegos Tarifarios (Las Condes)'!$A:$A,0))</f>
        <v>31015.638999999996</v>
      </c>
      <c r="P2939" s="19">
        <f>H2939*INDEX('Pliegos Tarifarios (Las Condes)'!$E:$E,MATCH($B2939,'Pliegos Tarifarios (Las Condes)'!$A:$A,0))</f>
        <v>10447.488127999999</v>
      </c>
      <c r="Q2939" s="19" cm="1">
        <f t="array" ref="Q2939">H2939*_xlfn.IFS(H2939&lt;=350,INDEX('Pliegos Tarifarios (Las Condes)'!$F:$F,MATCH($B2939,'Pliegos Tarifarios (Las Condes)'!$A:$A,0)),H2939&lt;=500,INDEX('Pliegos Tarifarios (Las Condes)'!$G:$G,MATCH($B2939,'Pliegos Tarifarios (Las Condes)'!$A:$A,0)),H2939&lt;=1000,INDEX('Pliegos Tarifarios (Las Condes)'!$H:$H,MATCH($B2939,'Pliegos Tarifarios (Las Condes)'!$A:$A,0)),H2939&lt;=5000,INDEX('Pliegos Tarifarios (Las Condes)'!$I:$I,MATCH($B2939,'Pliegos Tarifarios (Las Condes)'!$A:$A,0)),H2939&gt;5000,INDEX('Pliegos Tarifarios (Las Condes)'!$J:$J,MATCH($B2939,'Pliegos Tarifarios (Las Condes)'!$A:$A,0)))/1.19</f>
        <v>1881.3966823529415</v>
      </c>
      <c r="R2939" s="19">
        <f>INDEX('Pliegos Tarifarios (Las Condes)'!$K:$K,MATCH($B2939,'Pliegos Tarifarios (Las Condes)'!$A:$A,0))</f>
        <v>726.16</v>
      </c>
      <c r="S2939" s="21">
        <f t="shared" si="138"/>
        <v>157069.84342335296</v>
      </c>
      <c r="T2939" s="21">
        <f t="shared" si="139"/>
        <v>29843.270250437061</v>
      </c>
      <c r="U2939" s="19">
        <v>0</v>
      </c>
      <c r="V2939" s="21">
        <f t="shared" si="140"/>
        <v>186913.11367379001</v>
      </c>
    </row>
    <row r="2940" spans="1:22" x14ac:dyDescent="0.3">
      <c r="A2940" s="3" t="s">
        <v>146</v>
      </c>
      <c r="B2940" s="3">
        <v>7</v>
      </c>
      <c r="C2940" s="4" t="s">
        <v>186</v>
      </c>
      <c r="D2940" s="3" t="s">
        <v>656</v>
      </c>
      <c r="E2940" s="3" t="s">
        <v>121</v>
      </c>
      <c r="F2940" s="4" t="s">
        <v>657</v>
      </c>
      <c r="G2940" s="3" t="s">
        <v>16</v>
      </c>
      <c r="H2940" s="5">
        <v>802.66669999999999</v>
      </c>
      <c r="I2940" s="5">
        <v>2.1629</v>
      </c>
      <c r="J2940" s="5">
        <v>2.1425999999999998</v>
      </c>
      <c r="K2940" s="6">
        <v>0.99061445281797578</v>
      </c>
      <c r="L2940" s="5">
        <v>26.76</v>
      </c>
      <c r="M2940" s="19">
        <f>H2940*INDEX('Pliegos Tarifarios (Las Condes)'!$B:$B,MATCH($B2940,'Pliegos Tarifarios (Las Condes)'!$A:$A,0))</f>
        <v>105761.7723921</v>
      </c>
      <c r="N2940" s="19">
        <f>I2940*INDEX('Pliegos Tarifarios (Las Condes)'!$C:$C,MATCH($B2940,'Pliegos Tarifarios (Las Condes)'!$A:$A,0))</f>
        <v>7370.3823931000006</v>
      </c>
      <c r="O2940" s="19">
        <f>J2940*INDEX('Pliegos Tarifarios (Las Condes)'!$D:$D,MATCH($B2940,'Pliegos Tarifarios (Las Condes)'!$A:$A,0))</f>
        <v>31009.849799999996</v>
      </c>
      <c r="P2940" s="19">
        <f>H2940*INDEX('Pliegos Tarifarios (Las Condes)'!$E:$E,MATCH($B2940,'Pliegos Tarifarios (Las Condes)'!$A:$A,0))</f>
        <v>10453.931100799999</v>
      </c>
      <c r="Q2940" s="19" cm="1">
        <f t="array" ref="Q2940">H2940*_xlfn.IFS(H2940&lt;=350,INDEX('Pliegos Tarifarios (Las Condes)'!$F:$F,MATCH($B2940,'Pliegos Tarifarios (Las Condes)'!$A:$A,0)),H2940&lt;=500,INDEX('Pliegos Tarifarios (Las Condes)'!$G:$G,MATCH($B2940,'Pliegos Tarifarios (Las Condes)'!$A:$A,0)),H2940&lt;=1000,INDEX('Pliegos Tarifarios (Las Condes)'!$H:$H,MATCH($B2940,'Pliegos Tarifarios (Las Condes)'!$A:$A,0)),H2940&lt;=5000,INDEX('Pliegos Tarifarios (Las Condes)'!$I:$I,MATCH($B2940,'Pliegos Tarifarios (Las Condes)'!$A:$A,0)),H2940&gt;5000,INDEX('Pliegos Tarifarios (Las Condes)'!$J:$J,MATCH($B2940,'Pliegos Tarifarios (Las Condes)'!$A:$A,0)))/1.19</f>
        <v>1882.5569409243699</v>
      </c>
      <c r="R2940" s="19">
        <f>INDEX('Pliegos Tarifarios (Las Condes)'!$K:$K,MATCH($B2940,'Pliegos Tarifarios (Las Condes)'!$A:$A,0))</f>
        <v>726.16</v>
      </c>
      <c r="S2940" s="21">
        <f t="shared" si="138"/>
        <v>157204.65262692436</v>
      </c>
      <c r="T2940" s="21">
        <f t="shared" si="139"/>
        <v>29868.883999115627</v>
      </c>
      <c r="U2940" s="19">
        <v>0</v>
      </c>
      <c r="V2940" s="21">
        <f t="shared" si="140"/>
        <v>187073.53662604</v>
      </c>
    </row>
    <row r="2941" spans="1:22" x14ac:dyDescent="0.3">
      <c r="A2941" s="3" t="s">
        <v>146</v>
      </c>
      <c r="B2941" s="3">
        <v>7</v>
      </c>
      <c r="C2941" s="4" t="s">
        <v>186</v>
      </c>
      <c r="D2941" s="3" t="s">
        <v>658</v>
      </c>
      <c r="E2941" s="3" t="s">
        <v>121</v>
      </c>
      <c r="F2941" s="4" t="s">
        <v>659</v>
      </c>
      <c r="G2941" s="3" t="s">
        <v>16</v>
      </c>
      <c r="H2941" s="5">
        <v>803.14670000000001</v>
      </c>
      <c r="I2941" s="5">
        <v>2.1995</v>
      </c>
      <c r="J2941" s="5">
        <v>2.1351</v>
      </c>
      <c r="K2941" s="6">
        <v>0.97072061832234602</v>
      </c>
      <c r="L2941" s="5">
        <v>26.77</v>
      </c>
      <c r="M2941" s="19">
        <f>H2941*INDEX('Pliegos Tarifarios (Las Condes)'!$B:$B,MATCH($B2941,'Pliegos Tarifarios (Las Condes)'!$A:$A,0))</f>
        <v>105825.01863210001</v>
      </c>
      <c r="N2941" s="19">
        <f>I2941*INDEX('Pliegos Tarifarios (Las Condes)'!$C:$C,MATCH($B2941,'Pliegos Tarifarios (Las Condes)'!$A:$A,0))</f>
        <v>7495.1019805000005</v>
      </c>
      <c r="O2941" s="19">
        <f>J2941*INDEX('Pliegos Tarifarios (Las Condes)'!$D:$D,MATCH($B2941,'Pliegos Tarifarios (Las Condes)'!$A:$A,0))</f>
        <v>30901.302299999999</v>
      </c>
      <c r="P2941" s="19">
        <f>H2941*INDEX('Pliegos Tarifarios (Las Condes)'!$E:$E,MATCH($B2941,'Pliegos Tarifarios (Las Condes)'!$A:$A,0))</f>
        <v>10460.1826208</v>
      </c>
      <c r="Q2941" s="19" cm="1">
        <f t="array" ref="Q2941">H2941*_xlfn.IFS(H2941&lt;=350,INDEX('Pliegos Tarifarios (Las Condes)'!$F:$F,MATCH($B2941,'Pliegos Tarifarios (Las Condes)'!$A:$A,0)),H2941&lt;=500,INDEX('Pliegos Tarifarios (Las Condes)'!$G:$G,MATCH($B2941,'Pliegos Tarifarios (Las Condes)'!$A:$A,0)),H2941&lt;=1000,INDEX('Pliegos Tarifarios (Las Condes)'!$H:$H,MATCH($B2941,'Pliegos Tarifarios (Las Condes)'!$A:$A,0)),H2941&lt;=5000,INDEX('Pliegos Tarifarios (Las Condes)'!$I:$I,MATCH($B2941,'Pliegos Tarifarios (Las Condes)'!$A:$A,0)),H2941&gt;5000,INDEX('Pliegos Tarifarios (Las Condes)'!$J:$J,MATCH($B2941,'Pliegos Tarifarios (Las Condes)'!$A:$A,0)))/1.19</f>
        <v>1883.6827224369749</v>
      </c>
      <c r="R2941" s="19">
        <f>INDEX('Pliegos Tarifarios (Las Condes)'!$K:$K,MATCH($B2941,'Pliegos Tarifarios (Las Condes)'!$A:$A,0))</f>
        <v>726.16</v>
      </c>
      <c r="S2941" s="21">
        <f t="shared" si="138"/>
        <v>157291.44825583699</v>
      </c>
      <c r="T2941" s="21">
        <f t="shared" si="139"/>
        <v>29885.375168609029</v>
      </c>
      <c r="U2941" s="19">
        <v>0</v>
      </c>
      <c r="V2941" s="21">
        <f t="shared" si="140"/>
        <v>187176.82342444602</v>
      </c>
    </row>
    <row r="2942" spans="1:22" x14ac:dyDescent="0.3">
      <c r="A2942" s="3" t="s">
        <v>146</v>
      </c>
      <c r="B2942" s="3">
        <v>7</v>
      </c>
      <c r="C2942" s="4" t="s">
        <v>186</v>
      </c>
      <c r="D2942" s="3" t="s">
        <v>660</v>
      </c>
      <c r="E2942" s="3" t="s">
        <v>121</v>
      </c>
      <c r="F2942" s="4" t="s">
        <v>661</v>
      </c>
      <c r="G2942" s="3" t="s">
        <v>16</v>
      </c>
      <c r="H2942" s="5">
        <v>801.78099999999995</v>
      </c>
      <c r="I2942" s="5">
        <v>2.1349999999999998</v>
      </c>
      <c r="J2942" s="5">
        <v>2.1349999999999998</v>
      </c>
      <c r="K2942" s="6">
        <v>1</v>
      </c>
      <c r="L2942" s="5">
        <v>26.73</v>
      </c>
      <c r="M2942" s="19">
        <f>H2942*INDEX('Pliegos Tarifarios (Las Condes)'!$B:$B,MATCH($B2942,'Pliegos Tarifarios (Las Condes)'!$A:$A,0))</f>
        <v>105645.069903</v>
      </c>
      <c r="N2942" s="19">
        <f>I2942*INDEX('Pliegos Tarifarios (Las Condes)'!$C:$C,MATCH($B2942,'Pliegos Tarifarios (Las Condes)'!$A:$A,0))</f>
        <v>7275.3092649999999</v>
      </c>
      <c r="O2942" s="19">
        <f>J2942*INDEX('Pliegos Tarifarios (Las Condes)'!$D:$D,MATCH($B2942,'Pliegos Tarifarios (Las Condes)'!$A:$A,0))</f>
        <v>30899.854999999996</v>
      </c>
      <c r="P2942" s="19">
        <f>H2942*INDEX('Pliegos Tarifarios (Las Condes)'!$E:$E,MATCH($B2942,'Pliegos Tarifarios (Las Condes)'!$A:$A,0))</f>
        <v>10442.395743999999</v>
      </c>
      <c r="Q2942" s="19" cm="1">
        <f t="array" ref="Q2942">H2942*_xlfn.IFS(H2942&lt;=350,INDEX('Pliegos Tarifarios (Las Condes)'!$F:$F,MATCH($B2942,'Pliegos Tarifarios (Las Condes)'!$A:$A,0)),H2942&lt;=500,INDEX('Pliegos Tarifarios (Las Condes)'!$G:$G,MATCH($B2942,'Pliegos Tarifarios (Las Condes)'!$A:$A,0)),H2942&lt;=1000,INDEX('Pliegos Tarifarios (Las Condes)'!$H:$H,MATCH($B2942,'Pliegos Tarifarios (Las Condes)'!$A:$A,0)),H2942&lt;=5000,INDEX('Pliegos Tarifarios (Las Condes)'!$I:$I,MATCH($B2942,'Pliegos Tarifarios (Las Condes)'!$A:$A,0)),H2942&gt;5000,INDEX('Pliegos Tarifarios (Las Condes)'!$J:$J,MATCH($B2942,'Pliegos Tarifarios (Las Condes)'!$A:$A,0)))/1.19</f>
        <v>1880.4796394957984</v>
      </c>
      <c r="R2942" s="19">
        <f>INDEX('Pliegos Tarifarios (Las Condes)'!$K:$K,MATCH($B2942,'Pliegos Tarifarios (Las Condes)'!$A:$A,0))</f>
        <v>726.16</v>
      </c>
      <c r="S2942" s="21">
        <f t="shared" si="138"/>
        <v>156869.26955149582</v>
      </c>
      <c r="T2942" s="21">
        <f t="shared" si="139"/>
        <v>29805.161214784206</v>
      </c>
      <c r="U2942" s="19">
        <v>0</v>
      </c>
      <c r="V2942" s="21">
        <f t="shared" si="140"/>
        <v>186674.43076628001</v>
      </c>
    </row>
    <row r="2943" spans="1:22" x14ac:dyDescent="0.3">
      <c r="A2943" s="3" t="s">
        <v>146</v>
      </c>
      <c r="B2943" s="3">
        <v>7</v>
      </c>
      <c r="C2943" s="4" t="s">
        <v>186</v>
      </c>
      <c r="D2943" s="3" t="s">
        <v>662</v>
      </c>
      <c r="E2943" s="3" t="s">
        <v>121</v>
      </c>
      <c r="F2943" s="4" t="s">
        <v>663</v>
      </c>
      <c r="G2943" s="3" t="s">
        <v>16</v>
      </c>
      <c r="H2943" s="5">
        <v>801.77170000000001</v>
      </c>
      <c r="I2943" s="5">
        <v>2.1389</v>
      </c>
      <c r="J2943" s="5">
        <v>2.1389</v>
      </c>
      <c r="K2943" s="6">
        <v>1</v>
      </c>
      <c r="L2943" s="5">
        <v>26.73</v>
      </c>
      <c r="M2943" s="19">
        <f>H2943*INDEX('Pliegos Tarifarios (Las Condes)'!$B:$B,MATCH($B2943,'Pliegos Tarifarios (Las Condes)'!$A:$A,0))</f>
        <v>105643.8445071</v>
      </c>
      <c r="N2943" s="19">
        <f>I2943*INDEX('Pliegos Tarifarios (Las Condes)'!$C:$C,MATCH($B2943,'Pliegos Tarifarios (Las Condes)'!$A:$A,0))</f>
        <v>7288.5990571000002</v>
      </c>
      <c r="O2943" s="19">
        <f>J2943*INDEX('Pliegos Tarifarios (Las Condes)'!$D:$D,MATCH($B2943,'Pliegos Tarifarios (Las Condes)'!$A:$A,0))</f>
        <v>30956.2997</v>
      </c>
      <c r="P2943" s="19">
        <f>H2943*INDEX('Pliegos Tarifarios (Las Condes)'!$E:$E,MATCH($B2943,'Pliegos Tarifarios (Las Condes)'!$A:$A,0))</f>
        <v>10442.274620799999</v>
      </c>
      <c r="Q2943" s="19" cm="1">
        <f t="array" ref="Q2943">H2943*_xlfn.IFS(H2943&lt;=350,INDEX('Pliegos Tarifarios (Las Condes)'!$F:$F,MATCH($B2943,'Pliegos Tarifarios (Las Condes)'!$A:$A,0)),H2943&lt;=500,INDEX('Pliegos Tarifarios (Las Condes)'!$G:$G,MATCH($B2943,'Pliegos Tarifarios (Las Condes)'!$A:$A,0)),H2943&lt;=1000,INDEX('Pliegos Tarifarios (Las Condes)'!$H:$H,MATCH($B2943,'Pliegos Tarifarios (Las Condes)'!$A:$A,0)),H2943&lt;=5000,INDEX('Pliegos Tarifarios (Las Condes)'!$I:$I,MATCH($B2943,'Pliegos Tarifarios (Las Condes)'!$A:$A,0)),H2943&gt;5000,INDEX('Pliegos Tarifarios (Las Condes)'!$J:$J,MATCH($B2943,'Pliegos Tarifarios (Las Condes)'!$A:$A,0)))/1.19</f>
        <v>1880.4578274789922</v>
      </c>
      <c r="R2943" s="19">
        <f>INDEX('Pliegos Tarifarios (Las Condes)'!$K:$K,MATCH($B2943,'Pliegos Tarifarios (Las Condes)'!$A:$A,0))</f>
        <v>726.16</v>
      </c>
      <c r="S2943" s="21">
        <f t="shared" si="138"/>
        <v>156937.63571247898</v>
      </c>
      <c r="T2943" s="21">
        <f t="shared" si="139"/>
        <v>29818.150785371006</v>
      </c>
      <c r="U2943" s="19">
        <v>0</v>
      </c>
      <c r="V2943" s="21">
        <f t="shared" si="140"/>
        <v>186755.78649784997</v>
      </c>
    </row>
    <row r="2944" spans="1:22" x14ac:dyDescent="0.3">
      <c r="A2944" s="3" t="s">
        <v>146</v>
      </c>
      <c r="B2944" s="3">
        <v>7</v>
      </c>
      <c r="C2944" s="4" t="s">
        <v>186</v>
      </c>
      <c r="D2944" s="3" t="s">
        <v>664</v>
      </c>
      <c r="E2944" s="3" t="s">
        <v>121</v>
      </c>
      <c r="F2944" s="4" t="s">
        <v>665</v>
      </c>
      <c r="G2944" s="3" t="s">
        <v>16</v>
      </c>
      <c r="H2944" s="5">
        <v>799.13850000000002</v>
      </c>
      <c r="I2944" s="5">
        <v>2.2399</v>
      </c>
      <c r="J2944" s="5">
        <v>2.2399</v>
      </c>
      <c r="K2944" s="6">
        <v>1</v>
      </c>
      <c r="L2944" s="5">
        <v>26.64</v>
      </c>
      <c r="M2944" s="19">
        <f>H2944*INDEX('Pliegos Tarifarios (Las Condes)'!$B:$B,MATCH($B2944,'Pliegos Tarifarios (Las Condes)'!$A:$A,0))</f>
        <v>105296.88617550001</v>
      </c>
      <c r="N2944" s="19">
        <f>I2944*INDEX('Pliegos Tarifarios (Las Condes)'!$C:$C,MATCH($B2944,'Pliegos Tarifarios (Las Condes)'!$A:$A,0))</f>
        <v>7632.7705961000001</v>
      </c>
      <c r="O2944" s="19">
        <f>J2944*INDEX('Pliegos Tarifarios (Las Condes)'!$D:$D,MATCH($B2944,'Pliegos Tarifarios (Las Condes)'!$A:$A,0))</f>
        <v>32418.072700000001</v>
      </c>
      <c r="P2944" s="19">
        <f>H2944*INDEX('Pliegos Tarifarios (Las Condes)'!$E:$E,MATCH($B2944,'Pliegos Tarifarios (Las Condes)'!$A:$A,0))</f>
        <v>10407.979824</v>
      </c>
      <c r="Q2944" s="19" cm="1">
        <f t="array" ref="Q2944">H2944*_xlfn.IFS(H2944&lt;=350,INDEX('Pliegos Tarifarios (Las Condes)'!$F:$F,MATCH($B2944,'Pliegos Tarifarios (Las Condes)'!$A:$A,0)),H2944&lt;=500,INDEX('Pliegos Tarifarios (Las Condes)'!$G:$G,MATCH($B2944,'Pliegos Tarifarios (Las Condes)'!$A:$A,0)),H2944&lt;=1000,INDEX('Pliegos Tarifarios (Las Condes)'!$H:$H,MATCH($B2944,'Pliegos Tarifarios (Las Condes)'!$A:$A,0)),H2944&lt;=5000,INDEX('Pliegos Tarifarios (Las Condes)'!$I:$I,MATCH($B2944,'Pliegos Tarifarios (Las Condes)'!$A:$A,0)),H2944&gt;5000,INDEX('Pliegos Tarifarios (Las Condes)'!$J:$J,MATCH($B2944,'Pliegos Tarifarios (Las Condes)'!$A:$A,0)))/1.19</f>
        <v>1874.2819777310929</v>
      </c>
      <c r="R2944" s="19">
        <f>INDEX('Pliegos Tarifarios (Las Condes)'!$K:$K,MATCH($B2944,'Pliegos Tarifarios (Las Condes)'!$A:$A,0))</f>
        <v>726.16</v>
      </c>
      <c r="S2944" s="21">
        <f t="shared" si="138"/>
        <v>158356.15127333111</v>
      </c>
      <c r="T2944" s="21">
        <f t="shared" si="139"/>
        <v>30087.66874193291</v>
      </c>
      <c r="U2944" s="19">
        <v>0</v>
      </c>
      <c r="V2944" s="21">
        <f t="shared" si="140"/>
        <v>188443.82001526403</v>
      </c>
    </row>
    <row r="2945" spans="1:22" x14ac:dyDescent="0.3">
      <c r="A2945" s="3" t="s">
        <v>146</v>
      </c>
      <c r="B2945" s="3">
        <v>7</v>
      </c>
      <c r="C2945" s="4" t="s">
        <v>186</v>
      </c>
      <c r="D2945" s="3" t="s">
        <v>666</v>
      </c>
      <c r="E2945" s="3" t="s">
        <v>121</v>
      </c>
      <c r="F2945" s="4" t="s">
        <v>667</v>
      </c>
      <c r="G2945" s="3" t="s">
        <v>16</v>
      </c>
      <c r="H2945" s="5">
        <v>800.47879999999998</v>
      </c>
      <c r="I2945" s="5">
        <v>2.1294</v>
      </c>
      <c r="J2945" s="5">
        <v>2.1294</v>
      </c>
      <c r="K2945" s="6">
        <v>1</v>
      </c>
      <c r="L2945" s="5">
        <v>26.68</v>
      </c>
      <c r="M2945" s="19">
        <f>H2945*INDEX('Pliegos Tarifarios (Las Condes)'!$B:$B,MATCH($B2945,'Pliegos Tarifarios (Las Condes)'!$A:$A,0))</f>
        <v>105473.4881244</v>
      </c>
      <c r="N2945" s="19">
        <f>I2945*INDEX('Pliegos Tarifarios (Las Condes)'!$C:$C,MATCH($B2945,'Pliegos Tarifarios (Las Condes)'!$A:$A,0))</f>
        <v>7256.2264866000005</v>
      </c>
      <c r="O2945" s="19">
        <f>J2945*INDEX('Pliegos Tarifarios (Las Condes)'!$D:$D,MATCH($B2945,'Pliegos Tarifarios (Las Condes)'!$A:$A,0))</f>
        <v>30818.806199999999</v>
      </c>
      <c r="P2945" s="19">
        <f>H2945*INDEX('Pliegos Tarifarios (Las Condes)'!$E:$E,MATCH($B2945,'Pliegos Tarifarios (Las Condes)'!$A:$A,0))</f>
        <v>10425.435891199999</v>
      </c>
      <c r="Q2945" s="19" cm="1">
        <f t="array" ref="Q2945">H2945*_xlfn.IFS(H2945&lt;=350,INDEX('Pliegos Tarifarios (Las Condes)'!$F:$F,MATCH($B2945,'Pliegos Tarifarios (Las Condes)'!$A:$A,0)),H2945&lt;=500,INDEX('Pliegos Tarifarios (Las Condes)'!$G:$G,MATCH($B2945,'Pliegos Tarifarios (Las Condes)'!$A:$A,0)),H2945&lt;=1000,INDEX('Pliegos Tarifarios (Las Condes)'!$H:$H,MATCH($B2945,'Pliegos Tarifarios (Las Condes)'!$A:$A,0)),H2945&lt;=5000,INDEX('Pliegos Tarifarios (Las Condes)'!$I:$I,MATCH($B2945,'Pliegos Tarifarios (Las Condes)'!$A:$A,0)),H2945&gt;5000,INDEX('Pliegos Tarifarios (Las Condes)'!$J:$J,MATCH($B2945,'Pliegos Tarifarios (Las Condes)'!$A:$A,0)))/1.19</f>
        <v>1877.4254880672274</v>
      </c>
      <c r="R2945" s="19">
        <f>INDEX('Pliegos Tarifarios (Las Condes)'!$K:$K,MATCH($B2945,'Pliegos Tarifarios (Las Condes)'!$A:$A,0))</f>
        <v>726.16</v>
      </c>
      <c r="S2945" s="21">
        <f t="shared" si="138"/>
        <v>156577.54219026724</v>
      </c>
      <c r="T2945" s="21">
        <f t="shared" si="139"/>
        <v>29749.733016150774</v>
      </c>
      <c r="U2945" s="19">
        <v>0</v>
      </c>
      <c r="V2945" s="21">
        <f t="shared" si="140"/>
        <v>186327.27520641801</v>
      </c>
    </row>
    <row r="2946" spans="1:22" x14ac:dyDescent="0.3">
      <c r="A2946" s="3" t="s">
        <v>146</v>
      </c>
      <c r="B2946" s="3">
        <v>7</v>
      </c>
      <c r="C2946" s="4" t="s">
        <v>186</v>
      </c>
      <c r="D2946" s="3" t="s">
        <v>668</v>
      </c>
      <c r="E2946" s="3" t="s">
        <v>121</v>
      </c>
      <c r="F2946" s="4" t="s">
        <v>669</v>
      </c>
      <c r="G2946" s="3" t="s">
        <v>16</v>
      </c>
      <c r="H2946" s="5">
        <v>801.96079999999995</v>
      </c>
      <c r="I2946" s="5">
        <v>2.2286000000000001</v>
      </c>
      <c r="J2946" s="5">
        <v>2.2286000000000001</v>
      </c>
      <c r="K2946" s="6">
        <v>1</v>
      </c>
      <c r="L2946" s="5">
        <v>26.73</v>
      </c>
      <c r="M2946" s="19">
        <f>H2946*INDEX('Pliegos Tarifarios (Las Condes)'!$B:$B,MATCH($B2946,'Pliegos Tarifarios (Las Condes)'!$A:$A,0))</f>
        <v>105668.76089039999</v>
      </c>
      <c r="N2946" s="19">
        <f>I2946*INDEX('Pliegos Tarifarios (Las Condes)'!$C:$C,MATCH($B2946,'Pliegos Tarifarios (Las Condes)'!$A:$A,0))</f>
        <v>7594.2642754000008</v>
      </c>
      <c r="O2946" s="19">
        <f>J2946*INDEX('Pliegos Tarifarios (Las Condes)'!$D:$D,MATCH($B2946,'Pliegos Tarifarios (Las Condes)'!$A:$A,0))</f>
        <v>32254.527800000003</v>
      </c>
      <c r="P2946" s="19">
        <f>H2946*INDEX('Pliegos Tarifarios (Las Condes)'!$E:$E,MATCH($B2946,'Pliegos Tarifarios (Las Condes)'!$A:$A,0))</f>
        <v>10444.737459199998</v>
      </c>
      <c r="Q2946" s="19" cm="1">
        <f t="array" ref="Q2946">H2946*_xlfn.IFS(H2946&lt;=350,INDEX('Pliegos Tarifarios (Las Condes)'!$F:$F,MATCH($B2946,'Pliegos Tarifarios (Las Condes)'!$A:$A,0)),H2946&lt;=500,INDEX('Pliegos Tarifarios (Las Condes)'!$G:$G,MATCH($B2946,'Pliegos Tarifarios (Las Condes)'!$A:$A,0)),H2946&lt;=1000,INDEX('Pliegos Tarifarios (Las Condes)'!$H:$H,MATCH($B2946,'Pliegos Tarifarios (Las Condes)'!$A:$A,0)),H2946&lt;=5000,INDEX('Pliegos Tarifarios (Las Condes)'!$I:$I,MATCH($B2946,'Pliegos Tarifarios (Las Condes)'!$A:$A,0)),H2946&gt;5000,INDEX('Pliegos Tarifarios (Las Condes)'!$J:$J,MATCH($B2946,'Pliegos Tarifarios (Las Condes)'!$A:$A,0)))/1.19</f>
        <v>1880.9013384873949</v>
      </c>
      <c r="R2946" s="19">
        <f>INDEX('Pliegos Tarifarios (Las Condes)'!$K:$K,MATCH($B2946,'Pliegos Tarifarios (Las Condes)'!$A:$A,0))</f>
        <v>726.16</v>
      </c>
      <c r="S2946" s="21">
        <f t="shared" si="138"/>
        <v>158569.35176348739</v>
      </c>
      <c r="T2946" s="21">
        <f t="shared" si="139"/>
        <v>30128.176835062604</v>
      </c>
      <c r="U2946" s="19">
        <v>0</v>
      </c>
      <c r="V2946" s="21">
        <f t="shared" si="140"/>
        <v>188697.52859854998</v>
      </c>
    </row>
    <row r="2947" spans="1:22" x14ac:dyDescent="0.3">
      <c r="A2947" s="3" t="s">
        <v>146</v>
      </c>
      <c r="B2947" s="3">
        <v>7</v>
      </c>
      <c r="C2947" s="4" t="s">
        <v>186</v>
      </c>
      <c r="D2947" s="3" t="s">
        <v>670</v>
      </c>
      <c r="E2947" s="3" t="s">
        <v>121</v>
      </c>
      <c r="F2947" s="4" t="s">
        <v>671</v>
      </c>
      <c r="G2947" s="3" t="s">
        <v>16</v>
      </c>
      <c r="H2947" s="5">
        <v>803.68340000000001</v>
      </c>
      <c r="I2947" s="5">
        <v>2.1768000000000001</v>
      </c>
      <c r="J2947" s="5">
        <v>2.1768000000000001</v>
      </c>
      <c r="K2947" s="6">
        <v>1</v>
      </c>
      <c r="L2947" s="5">
        <v>26.79</v>
      </c>
      <c r="M2947" s="19">
        <f>H2947*INDEX('Pliegos Tarifarios (Las Condes)'!$B:$B,MATCH($B2947,'Pliegos Tarifarios (Las Condes)'!$A:$A,0))</f>
        <v>105895.73583420001</v>
      </c>
      <c r="N2947" s="19">
        <f>I2947*INDEX('Pliegos Tarifarios (Las Condes)'!$C:$C,MATCH($B2947,'Pliegos Tarifarios (Las Condes)'!$A:$A,0))</f>
        <v>7417.7485752000002</v>
      </c>
      <c r="O2947" s="19">
        <f>J2947*INDEX('Pliegos Tarifarios (Las Condes)'!$D:$D,MATCH($B2947,'Pliegos Tarifarios (Las Condes)'!$A:$A,0))</f>
        <v>31504.826400000002</v>
      </c>
      <c r="P2947" s="19">
        <f>H2947*INDEX('Pliegos Tarifarios (Las Condes)'!$E:$E,MATCH($B2947,'Pliegos Tarifarios (Las Condes)'!$A:$A,0))</f>
        <v>10467.172601599999</v>
      </c>
      <c r="Q2947" s="19" cm="1">
        <f t="array" ref="Q2947">H2947*_xlfn.IFS(H2947&lt;=350,INDEX('Pliegos Tarifarios (Las Condes)'!$F:$F,MATCH($B2947,'Pliegos Tarifarios (Las Condes)'!$A:$A,0)),H2947&lt;=500,INDEX('Pliegos Tarifarios (Las Condes)'!$G:$G,MATCH($B2947,'Pliegos Tarifarios (Las Condes)'!$A:$A,0)),H2947&lt;=1000,INDEX('Pliegos Tarifarios (Las Condes)'!$H:$H,MATCH($B2947,'Pliegos Tarifarios (Las Condes)'!$A:$A,0)),H2947&lt;=5000,INDEX('Pliegos Tarifarios (Las Condes)'!$I:$I,MATCH($B2947,'Pliegos Tarifarios (Las Condes)'!$A:$A,0)),H2947&gt;5000,INDEX('Pliegos Tarifarios (Las Condes)'!$J:$J,MATCH($B2947,'Pliegos Tarifarios (Las Condes)'!$A:$A,0)))/1.19</f>
        <v>1884.9414868907566</v>
      </c>
      <c r="R2947" s="19">
        <f>INDEX('Pliegos Tarifarios (Las Condes)'!$K:$K,MATCH($B2947,'Pliegos Tarifarios (Las Condes)'!$A:$A,0))</f>
        <v>726.16</v>
      </c>
      <c r="S2947" s="21">
        <f t="shared" si="138"/>
        <v>157896.58489789077</v>
      </c>
      <c r="T2947" s="21">
        <f t="shared" si="139"/>
        <v>30000.351130599247</v>
      </c>
      <c r="U2947" s="19">
        <v>0</v>
      </c>
      <c r="V2947" s="21">
        <f t="shared" si="140"/>
        <v>187896.93602849002</v>
      </c>
    </row>
    <row r="2948" spans="1:22" x14ac:dyDescent="0.3">
      <c r="A2948" s="3" t="s">
        <v>146</v>
      </c>
      <c r="B2948" s="3">
        <v>7</v>
      </c>
      <c r="C2948" s="4" t="s">
        <v>186</v>
      </c>
      <c r="D2948" s="3" t="s">
        <v>672</v>
      </c>
      <c r="E2948" s="3" t="s">
        <v>121</v>
      </c>
      <c r="F2948" s="4" t="s">
        <v>673</v>
      </c>
      <c r="G2948" s="3" t="s">
        <v>16</v>
      </c>
      <c r="H2948" s="5">
        <v>801.96720000000005</v>
      </c>
      <c r="I2948" s="5">
        <v>2.1835</v>
      </c>
      <c r="J2948" s="5">
        <v>2.1581999999999999</v>
      </c>
      <c r="K2948" s="6">
        <v>0.98841309823677581</v>
      </c>
      <c r="L2948" s="5">
        <v>26.73</v>
      </c>
      <c r="M2948" s="19">
        <f>H2948*INDEX('Pliegos Tarifarios (Las Condes)'!$B:$B,MATCH($B2948,'Pliegos Tarifarios (Las Condes)'!$A:$A,0))</f>
        <v>105669.6041736</v>
      </c>
      <c r="N2948" s="19">
        <f>I2948*INDEX('Pliegos Tarifarios (Las Condes)'!$C:$C,MATCH($B2948,'Pliegos Tarifarios (Las Condes)'!$A:$A,0))</f>
        <v>7440.5797565000003</v>
      </c>
      <c r="O2948" s="19">
        <f>J2948*INDEX('Pliegos Tarifarios (Las Condes)'!$D:$D,MATCH($B2948,'Pliegos Tarifarios (Las Condes)'!$A:$A,0))</f>
        <v>31235.6286</v>
      </c>
      <c r="P2948" s="19">
        <f>H2948*INDEX('Pliegos Tarifarios (Las Condes)'!$E:$E,MATCH($B2948,'Pliegos Tarifarios (Las Condes)'!$A:$A,0))</f>
        <v>10444.820812800001</v>
      </c>
      <c r="Q2948" s="19" cm="1">
        <f t="array" ref="Q2948">H2948*_xlfn.IFS(H2948&lt;=350,INDEX('Pliegos Tarifarios (Las Condes)'!$F:$F,MATCH($B2948,'Pliegos Tarifarios (Las Condes)'!$A:$A,0)),H2948&lt;=500,INDEX('Pliegos Tarifarios (Las Condes)'!$G:$G,MATCH($B2948,'Pliegos Tarifarios (Las Condes)'!$A:$A,0)),H2948&lt;=1000,INDEX('Pliegos Tarifarios (Las Condes)'!$H:$H,MATCH($B2948,'Pliegos Tarifarios (Las Condes)'!$A:$A,0)),H2948&lt;=5000,INDEX('Pliegos Tarifarios (Las Condes)'!$I:$I,MATCH($B2948,'Pliegos Tarifarios (Las Condes)'!$A:$A,0)),H2948&gt;5000,INDEX('Pliegos Tarifarios (Las Condes)'!$J:$J,MATCH($B2948,'Pliegos Tarifarios (Las Condes)'!$A:$A,0)))/1.19</f>
        <v>1880.9163489075636</v>
      </c>
      <c r="R2948" s="19">
        <f>INDEX('Pliegos Tarifarios (Las Condes)'!$K:$K,MATCH($B2948,'Pliegos Tarifarios (Las Condes)'!$A:$A,0))</f>
        <v>726.16</v>
      </c>
      <c r="S2948" s="21">
        <f t="shared" si="138"/>
        <v>157397.70969180757</v>
      </c>
      <c r="T2948" s="21">
        <f t="shared" si="139"/>
        <v>29905.56484144344</v>
      </c>
      <c r="U2948" s="19">
        <v>0</v>
      </c>
      <c r="V2948" s="21">
        <f t="shared" si="140"/>
        <v>187303.27453325101</v>
      </c>
    </row>
    <row r="2949" spans="1:22" x14ac:dyDescent="0.3">
      <c r="A2949" s="3" t="s">
        <v>146</v>
      </c>
      <c r="B2949" s="3">
        <v>7</v>
      </c>
      <c r="C2949" s="4" t="s">
        <v>186</v>
      </c>
      <c r="D2949" s="3" t="s">
        <v>674</v>
      </c>
      <c r="E2949" s="3" t="s">
        <v>121</v>
      </c>
      <c r="F2949" s="4" t="s">
        <v>675</v>
      </c>
      <c r="G2949" s="3" t="s">
        <v>16</v>
      </c>
      <c r="H2949" s="5">
        <v>801.04110000000003</v>
      </c>
      <c r="I2949" s="5">
        <v>2.1899000000000002</v>
      </c>
      <c r="J2949" s="5">
        <v>2.1623000000000001</v>
      </c>
      <c r="K2949" s="6">
        <v>0.98739668478012688</v>
      </c>
      <c r="L2949" s="5">
        <v>26.7</v>
      </c>
      <c r="M2949" s="19">
        <f>H2949*INDEX('Pliegos Tarifarios (Las Condes)'!$B:$B,MATCH($B2949,'Pliegos Tarifarios (Las Condes)'!$A:$A,0))</f>
        <v>105547.57845930001</v>
      </c>
      <c r="N2949" s="19">
        <f>I2949*INDEX('Pliegos Tarifarios (Las Condes)'!$C:$C,MATCH($B2949,'Pliegos Tarifarios (Las Condes)'!$A:$A,0))</f>
        <v>7462.3886461000011</v>
      </c>
      <c r="O2949" s="19">
        <f>J2949*INDEX('Pliegos Tarifarios (Las Condes)'!$D:$D,MATCH($B2949,'Pliegos Tarifarios (Las Condes)'!$A:$A,0))</f>
        <v>31294.967900000003</v>
      </c>
      <c r="P2949" s="19">
        <f>H2949*INDEX('Pliegos Tarifarios (Las Condes)'!$E:$E,MATCH($B2949,'Pliegos Tarifarios (Las Condes)'!$A:$A,0))</f>
        <v>10432.7592864</v>
      </c>
      <c r="Q2949" s="19" cm="1">
        <f t="array" ref="Q2949">H2949*_xlfn.IFS(H2949&lt;=350,INDEX('Pliegos Tarifarios (Las Condes)'!$F:$F,MATCH($B2949,'Pliegos Tarifarios (Las Condes)'!$A:$A,0)),H2949&lt;=500,INDEX('Pliegos Tarifarios (Las Condes)'!$G:$G,MATCH($B2949,'Pliegos Tarifarios (Las Condes)'!$A:$A,0)),H2949&lt;=1000,INDEX('Pliegos Tarifarios (Las Condes)'!$H:$H,MATCH($B2949,'Pliegos Tarifarios (Las Condes)'!$A:$A,0)),H2949&lt;=5000,INDEX('Pliegos Tarifarios (Las Condes)'!$I:$I,MATCH($B2949,'Pliegos Tarifarios (Las Condes)'!$A:$A,0)),H2949&gt;5000,INDEX('Pliegos Tarifarios (Las Condes)'!$J:$J,MATCH($B2949,'Pliegos Tarifarios (Las Condes)'!$A:$A,0)))/1.19</f>
        <v>1878.7442942016812</v>
      </c>
      <c r="R2949" s="19">
        <f>INDEX('Pliegos Tarifarios (Las Condes)'!$K:$K,MATCH($B2949,'Pliegos Tarifarios (Las Condes)'!$A:$A,0))</f>
        <v>726.16</v>
      </c>
      <c r="S2949" s="21">
        <f t="shared" si="138"/>
        <v>157342.59858600172</v>
      </c>
      <c r="T2949" s="21">
        <f t="shared" si="139"/>
        <v>29895.093731340326</v>
      </c>
      <c r="U2949" s="19">
        <v>0</v>
      </c>
      <c r="V2949" s="21">
        <f t="shared" si="140"/>
        <v>187237.69231734204</v>
      </c>
    </row>
    <row r="2950" spans="1:22" x14ac:dyDescent="0.3">
      <c r="A2950" s="3" t="s">
        <v>146</v>
      </c>
      <c r="B2950" s="3">
        <v>7</v>
      </c>
      <c r="C2950" s="4" t="s">
        <v>186</v>
      </c>
      <c r="D2950" s="3" t="s">
        <v>676</v>
      </c>
      <c r="E2950" s="3" t="s">
        <v>121</v>
      </c>
      <c r="F2950" s="4" t="s">
        <v>677</v>
      </c>
      <c r="G2950" s="3" t="s">
        <v>16</v>
      </c>
      <c r="H2950" s="5">
        <v>802.99130000000002</v>
      </c>
      <c r="I2950" s="5">
        <v>2.2096</v>
      </c>
      <c r="J2950" s="5">
        <v>2.1331000000000002</v>
      </c>
      <c r="K2950" s="6">
        <v>0.96537834902244757</v>
      </c>
      <c r="L2950" s="5">
        <v>26.77</v>
      </c>
      <c r="M2950" s="19">
        <f>H2950*INDEX('Pliegos Tarifarios (Las Condes)'!$B:$B,MATCH($B2950,'Pliegos Tarifarios (Las Condes)'!$A:$A,0))</f>
        <v>105804.54266190001</v>
      </c>
      <c r="N2950" s="19">
        <f>I2950*INDEX('Pliegos Tarifarios (Las Condes)'!$C:$C,MATCH($B2950,'Pliegos Tarifarios (Las Condes)'!$A:$A,0))</f>
        <v>7529.5191344000004</v>
      </c>
      <c r="O2950" s="19">
        <f>J2950*INDEX('Pliegos Tarifarios (Las Condes)'!$D:$D,MATCH($B2950,'Pliegos Tarifarios (Las Condes)'!$A:$A,0))</f>
        <v>30872.356300000003</v>
      </c>
      <c r="P2950" s="19">
        <f>H2950*INDEX('Pliegos Tarifarios (Las Condes)'!$E:$E,MATCH($B2950,'Pliegos Tarifarios (Las Condes)'!$A:$A,0))</f>
        <v>10458.1586912</v>
      </c>
      <c r="Q2950" s="19" cm="1">
        <f t="array" ref="Q2950">H2950*_xlfn.IFS(H2950&lt;=350,INDEX('Pliegos Tarifarios (Las Condes)'!$F:$F,MATCH($B2950,'Pliegos Tarifarios (Las Condes)'!$A:$A,0)),H2950&lt;=500,INDEX('Pliegos Tarifarios (Las Condes)'!$G:$G,MATCH($B2950,'Pliegos Tarifarios (Las Condes)'!$A:$A,0)),H2950&lt;=1000,INDEX('Pliegos Tarifarios (Las Condes)'!$H:$H,MATCH($B2950,'Pliegos Tarifarios (Las Condes)'!$A:$A,0)),H2950&lt;=5000,INDEX('Pliegos Tarifarios (Las Condes)'!$I:$I,MATCH($B2950,'Pliegos Tarifarios (Las Condes)'!$A:$A,0)),H2950&gt;5000,INDEX('Pliegos Tarifarios (Las Condes)'!$J:$J,MATCH($B2950,'Pliegos Tarifarios (Las Condes)'!$A:$A,0)))/1.19</f>
        <v>1883.3182506722694</v>
      </c>
      <c r="R2950" s="19">
        <f>INDEX('Pliegos Tarifarios (Las Condes)'!$K:$K,MATCH($B2950,'Pliegos Tarifarios (Las Condes)'!$A:$A,0))</f>
        <v>726.16</v>
      </c>
      <c r="S2950" s="21">
        <f t="shared" si="138"/>
        <v>157274.05503817229</v>
      </c>
      <c r="T2950" s="21">
        <f t="shared" si="139"/>
        <v>29882.070457252736</v>
      </c>
      <c r="U2950" s="19">
        <v>0</v>
      </c>
      <c r="V2950" s="21">
        <f t="shared" si="140"/>
        <v>187156.12549542502</v>
      </c>
    </row>
    <row r="2951" spans="1:22" x14ac:dyDescent="0.3">
      <c r="A2951" s="3" t="s">
        <v>146</v>
      </c>
      <c r="B2951" s="3">
        <v>7</v>
      </c>
      <c r="C2951" s="4" t="s">
        <v>186</v>
      </c>
      <c r="D2951" s="3" t="s">
        <v>678</v>
      </c>
      <c r="E2951" s="3" t="s">
        <v>121</v>
      </c>
      <c r="F2951" s="4" t="s">
        <v>679</v>
      </c>
      <c r="G2951" s="3" t="s">
        <v>16</v>
      </c>
      <c r="H2951" s="5">
        <v>800.16750000000002</v>
      </c>
      <c r="I2951" s="5">
        <v>2.1848000000000001</v>
      </c>
      <c r="J2951" s="5">
        <v>2.1137000000000001</v>
      </c>
      <c r="K2951" s="6">
        <v>0.96745697546686193</v>
      </c>
      <c r="L2951" s="5">
        <v>26.67</v>
      </c>
      <c r="M2951" s="19">
        <f>H2951*INDEX('Pliegos Tarifarios (Las Condes)'!$B:$B,MATCH($B2951,'Pliegos Tarifarios (Las Condes)'!$A:$A,0))</f>
        <v>105432.47030250001</v>
      </c>
      <c r="N2951" s="19">
        <f>I2951*INDEX('Pliegos Tarifarios (Las Condes)'!$C:$C,MATCH($B2951,'Pliegos Tarifarios (Las Condes)'!$A:$A,0))</f>
        <v>7445.0096872000004</v>
      </c>
      <c r="O2951" s="19">
        <f>J2951*INDEX('Pliegos Tarifarios (Las Condes)'!$D:$D,MATCH($B2951,'Pliegos Tarifarios (Las Condes)'!$A:$A,0))</f>
        <v>30591.580100000003</v>
      </c>
      <c r="P2951" s="19">
        <f>H2951*INDEX('Pliegos Tarifarios (Las Condes)'!$E:$E,MATCH($B2951,'Pliegos Tarifarios (Las Condes)'!$A:$A,0))</f>
        <v>10421.381519999999</v>
      </c>
      <c r="Q2951" s="19" cm="1">
        <f t="array" ref="Q2951">H2951*_xlfn.IFS(H2951&lt;=350,INDEX('Pliegos Tarifarios (Las Condes)'!$F:$F,MATCH($B2951,'Pliegos Tarifarios (Las Condes)'!$A:$A,0)),H2951&lt;=500,INDEX('Pliegos Tarifarios (Las Condes)'!$G:$G,MATCH($B2951,'Pliegos Tarifarios (Las Condes)'!$A:$A,0)),H2951&lt;=1000,INDEX('Pliegos Tarifarios (Las Condes)'!$H:$H,MATCH($B2951,'Pliegos Tarifarios (Las Condes)'!$A:$A,0)),H2951&lt;=5000,INDEX('Pliegos Tarifarios (Las Condes)'!$I:$I,MATCH($B2951,'Pliegos Tarifarios (Las Condes)'!$A:$A,0)),H2951&gt;5000,INDEX('Pliegos Tarifarios (Las Condes)'!$J:$J,MATCH($B2951,'Pliegos Tarifarios (Las Condes)'!$A:$A,0)))/1.19</f>
        <v>1876.69537184874</v>
      </c>
      <c r="R2951" s="19">
        <f>INDEX('Pliegos Tarifarios (Las Condes)'!$K:$K,MATCH($B2951,'Pliegos Tarifarios (Las Condes)'!$A:$A,0))</f>
        <v>726.16</v>
      </c>
      <c r="S2951" s="21">
        <f t="shared" si="138"/>
        <v>156493.29698154874</v>
      </c>
      <c r="T2951" s="21">
        <f t="shared" si="139"/>
        <v>29733.726426494261</v>
      </c>
      <c r="U2951" s="19">
        <v>0</v>
      </c>
      <c r="V2951" s="21">
        <f t="shared" si="140"/>
        <v>186227.02340804299</v>
      </c>
    </row>
    <row r="2952" spans="1:22" x14ac:dyDescent="0.3">
      <c r="A2952" s="3" t="s">
        <v>146</v>
      </c>
      <c r="B2952" s="3">
        <v>7</v>
      </c>
      <c r="C2952" s="4" t="s">
        <v>186</v>
      </c>
      <c r="D2952" s="3" t="s">
        <v>680</v>
      </c>
      <c r="E2952" s="3" t="s">
        <v>121</v>
      </c>
      <c r="F2952" s="4" t="s">
        <v>681</v>
      </c>
      <c r="G2952" s="3" t="s">
        <v>16</v>
      </c>
      <c r="H2952" s="5">
        <v>804.36090000000002</v>
      </c>
      <c r="I2952" s="5">
        <v>2.1964999999999999</v>
      </c>
      <c r="J2952" s="5">
        <v>2.1964999999999999</v>
      </c>
      <c r="K2952" s="6">
        <v>1</v>
      </c>
      <c r="L2952" s="5">
        <v>26.81</v>
      </c>
      <c r="M2952" s="19">
        <f>H2952*INDEX('Pliegos Tarifarios (Las Condes)'!$B:$B,MATCH($B2952,'Pliegos Tarifarios (Las Condes)'!$A:$A,0))</f>
        <v>105985.00526670001</v>
      </c>
      <c r="N2952" s="19">
        <f>I2952*INDEX('Pliegos Tarifarios (Las Condes)'!$C:$C,MATCH($B2952,'Pliegos Tarifarios (Las Condes)'!$A:$A,0))</f>
        <v>7484.8790634999996</v>
      </c>
      <c r="O2952" s="19">
        <f>J2952*INDEX('Pliegos Tarifarios (Las Condes)'!$D:$D,MATCH($B2952,'Pliegos Tarifarios (Las Condes)'!$A:$A,0))</f>
        <v>31789.944499999998</v>
      </c>
      <c r="P2952" s="19">
        <f>H2952*INDEX('Pliegos Tarifarios (Las Condes)'!$E:$E,MATCH($B2952,'Pliegos Tarifarios (Las Condes)'!$A:$A,0))</f>
        <v>10475.996361599999</v>
      </c>
      <c r="Q2952" s="19" cm="1">
        <f t="array" ref="Q2952">H2952*_xlfn.IFS(H2952&lt;=350,INDEX('Pliegos Tarifarios (Las Condes)'!$F:$F,MATCH($B2952,'Pliegos Tarifarios (Las Condes)'!$A:$A,0)),H2952&lt;=500,INDEX('Pliegos Tarifarios (Las Condes)'!$G:$G,MATCH($B2952,'Pliegos Tarifarios (Las Condes)'!$A:$A,0)),H2952&lt;=1000,INDEX('Pliegos Tarifarios (Las Condes)'!$H:$H,MATCH($B2952,'Pliegos Tarifarios (Las Condes)'!$A:$A,0)),H2952&lt;=5000,INDEX('Pliegos Tarifarios (Las Condes)'!$I:$I,MATCH($B2952,'Pliegos Tarifarios (Las Condes)'!$A:$A,0)),H2952&gt;5000,INDEX('Pliegos Tarifarios (Las Condes)'!$J:$J,MATCH($B2952,'Pliegos Tarifarios (Las Condes)'!$A:$A,0)))/1.19</f>
        <v>1886.5304805882356</v>
      </c>
      <c r="R2952" s="19">
        <f>INDEX('Pliegos Tarifarios (Las Condes)'!$K:$K,MATCH($B2952,'Pliegos Tarifarios (Las Condes)'!$A:$A,0))</f>
        <v>726.16</v>
      </c>
      <c r="S2952" s="21">
        <f t="shared" si="138"/>
        <v>158348.51567238825</v>
      </c>
      <c r="T2952" s="21">
        <f t="shared" si="139"/>
        <v>30086.217977753768</v>
      </c>
      <c r="U2952" s="19">
        <v>0</v>
      </c>
      <c r="V2952" s="21">
        <f t="shared" si="140"/>
        <v>188434.73365014204</v>
      </c>
    </row>
    <row r="2953" spans="1:22" x14ac:dyDescent="0.3">
      <c r="A2953" s="3" t="s">
        <v>146</v>
      </c>
      <c r="B2953" s="3">
        <v>7</v>
      </c>
      <c r="C2953" s="4" t="s">
        <v>186</v>
      </c>
      <c r="D2953" s="3" t="s">
        <v>682</v>
      </c>
      <c r="E2953" s="3" t="s">
        <v>121</v>
      </c>
      <c r="F2953" s="4" t="s">
        <v>683</v>
      </c>
      <c r="G2953" s="3" t="s">
        <v>16</v>
      </c>
      <c r="H2953" s="5">
        <v>800.94470000000001</v>
      </c>
      <c r="I2953" s="5">
        <v>2.1747999999999998</v>
      </c>
      <c r="J2953" s="5">
        <v>2.0952000000000002</v>
      </c>
      <c r="K2953" s="6">
        <v>0.96339893323524017</v>
      </c>
      <c r="L2953" s="5">
        <v>26.7</v>
      </c>
      <c r="M2953" s="19">
        <f>H2953*INDEX('Pliegos Tarifarios (Las Condes)'!$B:$B,MATCH($B2953,'Pliegos Tarifarios (Las Condes)'!$A:$A,0))</f>
        <v>105534.8765061</v>
      </c>
      <c r="N2953" s="19">
        <f>I2953*INDEX('Pliegos Tarifarios (Las Condes)'!$C:$C,MATCH($B2953,'Pliegos Tarifarios (Las Condes)'!$A:$A,0))</f>
        <v>7410.9332971999993</v>
      </c>
      <c r="O2953" s="19">
        <f>J2953*INDEX('Pliegos Tarifarios (Las Condes)'!$D:$D,MATCH($B2953,'Pliegos Tarifarios (Las Condes)'!$A:$A,0))</f>
        <v>30323.829600000001</v>
      </c>
      <c r="P2953" s="19">
        <f>H2953*INDEX('Pliegos Tarifarios (Las Condes)'!$E:$E,MATCH($B2953,'Pliegos Tarifarios (Las Condes)'!$A:$A,0))</f>
        <v>10431.503772799999</v>
      </c>
      <c r="Q2953" s="19" cm="1">
        <f t="array" ref="Q2953">H2953*_xlfn.IFS(H2953&lt;=350,INDEX('Pliegos Tarifarios (Las Condes)'!$F:$F,MATCH($B2953,'Pliegos Tarifarios (Las Condes)'!$A:$A,0)),H2953&lt;=500,INDEX('Pliegos Tarifarios (Las Condes)'!$G:$G,MATCH($B2953,'Pliegos Tarifarios (Las Condes)'!$A:$A,0)),H2953&lt;=1000,INDEX('Pliegos Tarifarios (Las Condes)'!$H:$H,MATCH($B2953,'Pliegos Tarifarios (Las Condes)'!$A:$A,0)),H2953&lt;=5000,INDEX('Pliegos Tarifarios (Las Condes)'!$I:$I,MATCH($B2953,'Pliegos Tarifarios (Las Condes)'!$A:$A,0)),H2953&gt;5000,INDEX('Pliegos Tarifarios (Las Condes)'!$J:$J,MATCH($B2953,'Pliegos Tarifarios (Las Condes)'!$A:$A,0)))/1.19</f>
        <v>1878.5181997478996</v>
      </c>
      <c r="R2953" s="19">
        <f>INDEX('Pliegos Tarifarios (Las Condes)'!$K:$K,MATCH($B2953,'Pliegos Tarifarios (Las Condes)'!$A:$A,0))</f>
        <v>726.16</v>
      </c>
      <c r="S2953" s="21">
        <f t="shared" ref="S2953:S3016" si="141">SUM(M2953:R2953)</f>
        <v>156305.82137584791</v>
      </c>
      <c r="T2953" s="21">
        <f t="shared" ref="T2953:T3016" si="142">S2953*0.19</f>
        <v>29698.106061411105</v>
      </c>
      <c r="U2953" s="19">
        <v>0</v>
      </c>
      <c r="V2953" s="21">
        <f t="shared" ref="V2953:V3016" si="143">SUM(S2953:T2953)</f>
        <v>186003.927437259</v>
      </c>
    </row>
    <row r="2954" spans="1:22" x14ac:dyDescent="0.3">
      <c r="A2954" s="3" t="s">
        <v>146</v>
      </c>
      <c r="B2954" s="3">
        <v>7</v>
      </c>
      <c r="C2954" s="4" t="s">
        <v>186</v>
      </c>
      <c r="D2954" s="3" t="s">
        <v>684</v>
      </c>
      <c r="E2954" s="3" t="s">
        <v>121</v>
      </c>
      <c r="F2954" s="4" t="s">
        <v>685</v>
      </c>
      <c r="G2954" s="3" t="s">
        <v>16</v>
      </c>
      <c r="H2954" s="5">
        <v>803.02700000000004</v>
      </c>
      <c r="I2954" s="5">
        <v>2.1320999999999999</v>
      </c>
      <c r="J2954" s="5">
        <v>2.1084999999999998</v>
      </c>
      <c r="K2954" s="6">
        <v>0.98893110079264568</v>
      </c>
      <c r="L2954" s="5">
        <v>26.77</v>
      </c>
      <c r="M2954" s="19">
        <f>H2954*INDEX('Pliegos Tarifarios (Las Condes)'!$B:$B,MATCH($B2954,'Pliegos Tarifarios (Las Condes)'!$A:$A,0))</f>
        <v>105809.24660100001</v>
      </c>
      <c r="N2954" s="19">
        <f>I2954*INDEX('Pliegos Tarifarios (Las Condes)'!$C:$C,MATCH($B2954,'Pliegos Tarifarios (Las Condes)'!$A:$A,0))</f>
        <v>7265.4271118999995</v>
      </c>
      <c r="O2954" s="19">
        <f>J2954*INDEX('Pliegos Tarifarios (Las Condes)'!$D:$D,MATCH($B2954,'Pliegos Tarifarios (Las Condes)'!$A:$A,0))</f>
        <v>30516.320499999998</v>
      </c>
      <c r="P2954" s="19">
        <f>H2954*INDEX('Pliegos Tarifarios (Las Condes)'!$E:$E,MATCH($B2954,'Pliegos Tarifarios (Las Condes)'!$A:$A,0))</f>
        <v>10458.623648000001</v>
      </c>
      <c r="Q2954" s="19" cm="1">
        <f t="array" ref="Q2954">H2954*_xlfn.IFS(H2954&lt;=350,INDEX('Pliegos Tarifarios (Las Condes)'!$F:$F,MATCH($B2954,'Pliegos Tarifarios (Las Condes)'!$A:$A,0)),H2954&lt;=500,INDEX('Pliegos Tarifarios (Las Condes)'!$G:$G,MATCH($B2954,'Pliegos Tarifarios (Las Condes)'!$A:$A,0)),H2954&lt;=1000,INDEX('Pliegos Tarifarios (Las Condes)'!$H:$H,MATCH($B2954,'Pliegos Tarifarios (Las Condes)'!$A:$A,0)),H2954&lt;=5000,INDEX('Pliegos Tarifarios (Las Condes)'!$I:$I,MATCH($B2954,'Pliegos Tarifarios (Las Condes)'!$A:$A,0)),H2954&gt;5000,INDEX('Pliegos Tarifarios (Las Condes)'!$J:$J,MATCH($B2954,'Pliegos Tarifarios (Las Condes)'!$A:$A,0)))/1.19</f>
        <v>1883.4019806722692</v>
      </c>
      <c r="R2954" s="19">
        <f>INDEX('Pliegos Tarifarios (Las Condes)'!$K:$K,MATCH($B2954,'Pliegos Tarifarios (Las Condes)'!$A:$A,0))</f>
        <v>726.16</v>
      </c>
      <c r="S2954" s="21">
        <f t="shared" si="141"/>
        <v>156659.17984157227</v>
      </c>
      <c r="T2954" s="21">
        <f t="shared" si="142"/>
        <v>29765.244169898731</v>
      </c>
      <c r="U2954" s="19">
        <v>0</v>
      </c>
      <c r="V2954" s="21">
        <f t="shared" si="143"/>
        <v>186424.42401147101</v>
      </c>
    </row>
    <row r="2955" spans="1:22" x14ac:dyDescent="0.3">
      <c r="A2955" s="3" t="s">
        <v>146</v>
      </c>
      <c r="B2955" s="3">
        <v>7</v>
      </c>
      <c r="C2955" s="4" t="s">
        <v>186</v>
      </c>
      <c r="D2955" s="3" t="s">
        <v>686</v>
      </c>
      <c r="E2955" s="3" t="s">
        <v>121</v>
      </c>
      <c r="F2955" s="4" t="s">
        <v>687</v>
      </c>
      <c r="G2955" s="3" t="s">
        <v>16</v>
      </c>
      <c r="H2955" s="5">
        <v>800.61720000000003</v>
      </c>
      <c r="I2955" s="5">
        <v>2.1751</v>
      </c>
      <c r="J2955" s="5">
        <v>2.0941000000000001</v>
      </c>
      <c r="K2955" s="6">
        <v>0.96276033285825946</v>
      </c>
      <c r="L2955" s="5">
        <v>26.69</v>
      </c>
      <c r="M2955" s="19">
        <f>H2955*INDEX('Pliegos Tarifarios (Las Condes)'!$B:$B,MATCH($B2955,'Pliegos Tarifarios (Las Condes)'!$A:$A,0))</f>
        <v>105491.72412360001</v>
      </c>
      <c r="N2955" s="19">
        <f>I2955*INDEX('Pliegos Tarifarios (Las Condes)'!$C:$C,MATCH($B2955,'Pliegos Tarifarios (Las Condes)'!$A:$A,0))</f>
        <v>7411.9555889000003</v>
      </c>
      <c r="O2955" s="19">
        <f>J2955*INDEX('Pliegos Tarifarios (Las Condes)'!$D:$D,MATCH($B2955,'Pliegos Tarifarios (Las Condes)'!$A:$A,0))</f>
        <v>30307.909299999999</v>
      </c>
      <c r="P2955" s="19">
        <f>H2955*INDEX('Pliegos Tarifarios (Las Condes)'!$E:$E,MATCH($B2955,'Pliegos Tarifarios (Las Condes)'!$A:$A,0))</f>
        <v>10427.238412799999</v>
      </c>
      <c r="Q2955" s="19" cm="1">
        <f t="array" ref="Q2955">H2955*_xlfn.IFS(H2955&lt;=350,INDEX('Pliegos Tarifarios (Las Condes)'!$F:$F,MATCH($B2955,'Pliegos Tarifarios (Las Condes)'!$A:$A,0)),H2955&lt;=500,INDEX('Pliegos Tarifarios (Las Condes)'!$G:$G,MATCH($B2955,'Pliegos Tarifarios (Las Condes)'!$A:$A,0)),H2955&lt;=1000,INDEX('Pliegos Tarifarios (Las Condes)'!$H:$H,MATCH($B2955,'Pliegos Tarifarios (Las Condes)'!$A:$A,0)),H2955&lt;=5000,INDEX('Pliegos Tarifarios (Las Condes)'!$I:$I,MATCH($B2955,'Pliegos Tarifarios (Las Condes)'!$A:$A,0)),H2955&gt;5000,INDEX('Pliegos Tarifarios (Las Condes)'!$J:$J,MATCH($B2955,'Pliegos Tarifarios (Las Condes)'!$A:$A,0)))/1.19</f>
        <v>1877.7500884033616</v>
      </c>
      <c r="R2955" s="19">
        <f>INDEX('Pliegos Tarifarios (Las Condes)'!$K:$K,MATCH($B2955,'Pliegos Tarifarios (Las Condes)'!$A:$A,0))</f>
        <v>726.16</v>
      </c>
      <c r="S2955" s="21">
        <f t="shared" si="141"/>
        <v>156242.73751370338</v>
      </c>
      <c r="T2955" s="21">
        <f t="shared" si="142"/>
        <v>29686.120127603645</v>
      </c>
      <c r="U2955" s="19">
        <v>0</v>
      </c>
      <c r="V2955" s="21">
        <f t="shared" si="143"/>
        <v>185928.85764130703</v>
      </c>
    </row>
    <row r="2956" spans="1:22" x14ac:dyDescent="0.3">
      <c r="A2956" s="3" t="s">
        <v>146</v>
      </c>
      <c r="B2956" s="3">
        <v>7</v>
      </c>
      <c r="C2956" s="4" t="s">
        <v>186</v>
      </c>
      <c r="D2956" s="3" t="s">
        <v>688</v>
      </c>
      <c r="E2956" s="3" t="s">
        <v>121</v>
      </c>
      <c r="F2956" s="4" t="s">
        <v>689</v>
      </c>
      <c r="G2956" s="3" t="s">
        <v>16</v>
      </c>
      <c r="H2956" s="5">
        <v>801.19100000000003</v>
      </c>
      <c r="I2956" s="5">
        <v>2.1775000000000002</v>
      </c>
      <c r="J2956" s="5">
        <v>2.1775000000000002</v>
      </c>
      <c r="K2956" s="6">
        <v>1</v>
      </c>
      <c r="L2956" s="5">
        <v>26.71</v>
      </c>
      <c r="M2956" s="19">
        <f>H2956*INDEX('Pliegos Tarifarios (Las Condes)'!$B:$B,MATCH($B2956,'Pliegos Tarifarios (Las Condes)'!$A:$A,0))</f>
        <v>105567.32973300001</v>
      </c>
      <c r="N2956" s="19">
        <f>I2956*INDEX('Pliegos Tarifarios (Las Condes)'!$C:$C,MATCH($B2956,'Pliegos Tarifarios (Las Condes)'!$A:$A,0))</f>
        <v>7420.1339225000011</v>
      </c>
      <c r="O2956" s="19">
        <f>J2956*INDEX('Pliegos Tarifarios (Las Condes)'!$D:$D,MATCH($B2956,'Pliegos Tarifarios (Las Condes)'!$A:$A,0))</f>
        <v>31514.957500000004</v>
      </c>
      <c r="P2956" s="19">
        <f>H2956*INDEX('Pliegos Tarifarios (Las Condes)'!$E:$E,MATCH($B2956,'Pliegos Tarifarios (Las Condes)'!$A:$A,0))</f>
        <v>10434.711584000001</v>
      </c>
      <c r="Q2956" s="19" cm="1">
        <f t="array" ref="Q2956">H2956*_xlfn.IFS(H2956&lt;=350,INDEX('Pliegos Tarifarios (Las Condes)'!$F:$F,MATCH($B2956,'Pliegos Tarifarios (Las Condes)'!$A:$A,0)),H2956&lt;=500,INDEX('Pliegos Tarifarios (Las Condes)'!$G:$G,MATCH($B2956,'Pliegos Tarifarios (Las Condes)'!$A:$A,0)),H2956&lt;=1000,INDEX('Pliegos Tarifarios (Las Condes)'!$H:$H,MATCH($B2956,'Pliegos Tarifarios (Las Condes)'!$A:$A,0)),H2956&lt;=5000,INDEX('Pliegos Tarifarios (Las Condes)'!$I:$I,MATCH($B2956,'Pliegos Tarifarios (Las Condes)'!$A:$A,0)),H2956&gt;5000,INDEX('Pliegos Tarifarios (Las Condes)'!$J:$J,MATCH($B2956,'Pliegos Tarifarios (Las Condes)'!$A:$A,0)))/1.19</f>
        <v>1879.0958663865551</v>
      </c>
      <c r="R2956" s="19">
        <f>INDEX('Pliegos Tarifarios (Las Condes)'!$K:$K,MATCH($B2956,'Pliegos Tarifarios (Las Condes)'!$A:$A,0))</f>
        <v>726.16</v>
      </c>
      <c r="S2956" s="21">
        <f t="shared" si="141"/>
        <v>157542.38860588655</v>
      </c>
      <c r="T2956" s="21">
        <f t="shared" si="142"/>
        <v>29933.053835118444</v>
      </c>
      <c r="U2956" s="19">
        <v>0</v>
      </c>
      <c r="V2956" s="21">
        <f t="shared" si="143"/>
        <v>187475.442441005</v>
      </c>
    </row>
    <row r="2957" spans="1:22" x14ac:dyDescent="0.3">
      <c r="A2957" s="3" t="s">
        <v>146</v>
      </c>
      <c r="B2957" s="3">
        <v>7</v>
      </c>
      <c r="C2957" s="4" t="s">
        <v>186</v>
      </c>
      <c r="D2957" s="3" t="s">
        <v>690</v>
      </c>
      <c r="E2957" s="3" t="s">
        <v>121</v>
      </c>
      <c r="F2957" s="4" t="s">
        <v>691</v>
      </c>
      <c r="G2957" s="3" t="s">
        <v>16</v>
      </c>
      <c r="H2957" s="5">
        <v>803.02449999999999</v>
      </c>
      <c r="I2957" s="5">
        <v>2.1823999999999999</v>
      </c>
      <c r="J2957" s="5">
        <v>2.1667000000000001</v>
      </c>
      <c r="K2957" s="6">
        <v>0.99280608504398837</v>
      </c>
      <c r="L2957" s="5">
        <v>26.77</v>
      </c>
      <c r="M2957" s="19">
        <f>H2957*INDEX('Pliegos Tarifarios (Las Condes)'!$B:$B,MATCH($B2957,'Pliegos Tarifarios (Las Condes)'!$A:$A,0))</f>
        <v>105808.9171935</v>
      </c>
      <c r="N2957" s="19">
        <f>I2957*INDEX('Pliegos Tarifarios (Las Condes)'!$C:$C,MATCH($B2957,'Pliegos Tarifarios (Las Condes)'!$A:$A,0))</f>
        <v>7436.8313535999996</v>
      </c>
      <c r="O2957" s="19">
        <f>J2957*INDEX('Pliegos Tarifarios (Las Condes)'!$D:$D,MATCH($B2957,'Pliegos Tarifarios (Las Condes)'!$A:$A,0))</f>
        <v>31358.649100000002</v>
      </c>
      <c r="P2957" s="19">
        <f>H2957*INDEX('Pliegos Tarifarios (Las Condes)'!$E:$E,MATCH($B2957,'Pliegos Tarifarios (Las Condes)'!$A:$A,0))</f>
        <v>10458.591087999999</v>
      </c>
      <c r="Q2957" s="19" cm="1">
        <f t="array" ref="Q2957">H2957*_xlfn.IFS(H2957&lt;=350,INDEX('Pliegos Tarifarios (Las Condes)'!$F:$F,MATCH($B2957,'Pliegos Tarifarios (Las Condes)'!$A:$A,0)),H2957&lt;=500,INDEX('Pliegos Tarifarios (Las Condes)'!$G:$G,MATCH($B2957,'Pliegos Tarifarios (Las Condes)'!$A:$A,0)),H2957&lt;=1000,INDEX('Pliegos Tarifarios (Las Condes)'!$H:$H,MATCH($B2957,'Pliegos Tarifarios (Las Condes)'!$A:$A,0)),H2957&lt;=5000,INDEX('Pliegos Tarifarios (Las Condes)'!$I:$I,MATCH($B2957,'Pliegos Tarifarios (Las Condes)'!$A:$A,0)),H2957&gt;5000,INDEX('Pliegos Tarifarios (Las Condes)'!$J:$J,MATCH($B2957,'Pliegos Tarifarios (Las Condes)'!$A:$A,0)))/1.19</f>
        <v>1883.396117226891</v>
      </c>
      <c r="R2957" s="19">
        <f>INDEX('Pliegos Tarifarios (Las Condes)'!$K:$K,MATCH($B2957,'Pliegos Tarifarios (Las Condes)'!$A:$A,0))</f>
        <v>726.16</v>
      </c>
      <c r="S2957" s="21">
        <f t="shared" si="141"/>
        <v>157672.54485232689</v>
      </c>
      <c r="T2957" s="21">
        <f t="shared" si="142"/>
        <v>29957.78352194211</v>
      </c>
      <c r="U2957" s="19">
        <v>0</v>
      </c>
      <c r="V2957" s="21">
        <f t="shared" si="143"/>
        <v>187630.32837426901</v>
      </c>
    </row>
    <row r="2958" spans="1:22" x14ac:dyDescent="0.3">
      <c r="A2958" s="3" t="s">
        <v>146</v>
      </c>
      <c r="B2958" s="3">
        <v>7</v>
      </c>
      <c r="C2958" s="4" t="s">
        <v>186</v>
      </c>
      <c r="D2958" s="3" t="s">
        <v>692</v>
      </c>
      <c r="E2958" s="3" t="s">
        <v>121</v>
      </c>
      <c r="F2958" s="4" t="s">
        <v>693</v>
      </c>
      <c r="G2958" s="3" t="s">
        <v>16</v>
      </c>
      <c r="H2958" s="5">
        <v>801.66079999999999</v>
      </c>
      <c r="I2958" s="5">
        <v>2.1911999999999998</v>
      </c>
      <c r="J2958" s="5">
        <v>2.1911999999999998</v>
      </c>
      <c r="K2958" s="6">
        <v>1</v>
      </c>
      <c r="L2958" s="5">
        <v>26.72</v>
      </c>
      <c r="M2958" s="19">
        <f>H2958*INDEX('Pliegos Tarifarios (Las Condes)'!$B:$B,MATCH($B2958,'Pliegos Tarifarios (Las Condes)'!$A:$A,0))</f>
        <v>105629.2319904</v>
      </c>
      <c r="N2958" s="19">
        <f>I2958*INDEX('Pliegos Tarifarios (Las Condes)'!$C:$C,MATCH($B2958,'Pliegos Tarifarios (Las Condes)'!$A:$A,0))</f>
        <v>7466.8185767999994</v>
      </c>
      <c r="O2958" s="19">
        <f>J2958*INDEX('Pliegos Tarifarios (Las Condes)'!$D:$D,MATCH($B2958,'Pliegos Tarifarios (Las Condes)'!$A:$A,0))</f>
        <v>31713.237599999997</v>
      </c>
      <c r="P2958" s="19">
        <f>H2958*INDEX('Pliegos Tarifarios (Las Condes)'!$E:$E,MATCH($B2958,'Pliegos Tarifarios (Las Condes)'!$A:$A,0))</f>
        <v>10440.8302592</v>
      </c>
      <c r="Q2958" s="19" cm="1">
        <f t="array" ref="Q2958">H2958*_xlfn.IFS(H2958&lt;=350,INDEX('Pliegos Tarifarios (Las Condes)'!$F:$F,MATCH($B2958,'Pliegos Tarifarios (Las Condes)'!$A:$A,0)),H2958&lt;=500,INDEX('Pliegos Tarifarios (Las Condes)'!$G:$G,MATCH($B2958,'Pliegos Tarifarios (Las Condes)'!$A:$A,0)),H2958&lt;=1000,INDEX('Pliegos Tarifarios (Las Condes)'!$H:$H,MATCH($B2958,'Pliegos Tarifarios (Las Condes)'!$A:$A,0)),H2958&lt;=5000,INDEX('Pliegos Tarifarios (Las Condes)'!$I:$I,MATCH($B2958,'Pliegos Tarifarios (Las Condes)'!$A:$A,0)),H2958&gt;5000,INDEX('Pliegos Tarifarios (Las Condes)'!$J:$J,MATCH($B2958,'Pliegos Tarifarios (Las Condes)'!$A:$A,0)))/1.19</f>
        <v>1880.1977250420171</v>
      </c>
      <c r="R2958" s="19">
        <f>INDEX('Pliegos Tarifarios (Las Condes)'!$K:$K,MATCH($B2958,'Pliegos Tarifarios (Las Condes)'!$A:$A,0))</f>
        <v>726.16</v>
      </c>
      <c r="S2958" s="21">
        <f t="shared" si="141"/>
        <v>157856.47615144204</v>
      </c>
      <c r="T2958" s="21">
        <f t="shared" si="142"/>
        <v>29992.730468773989</v>
      </c>
      <c r="U2958" s="19">
        <v>0</v>
      </c>
      <c r="V2958" s="21">
        <f t="shared" si="143"/>
        <v>187849.20662021602</v>
      </c>
    </row>
    <row r="2959" spans="1:22" x14ac:dyDescent="0.3">
      <c r="A2959" s="3" t="s">
        <v>146</v>
      </c>
      <c r="B2959" s="3">
        <v>7</v>
      </c>
      <c r="C2959" s="4" t="s">
        <v>186</v>
      </c>
      <c r="D2959" s="3" t="s">
        <v>694</v>
      </c>
      <c r="E2959" s="3" t="s">
        <v>121</v>
      </c>
      <c r="F2959" s="4" t="s">
        <v>695</v>
      </c>
      <c r="G2959" s="3" t="s">
        <v>16</v>
      </c>
      <c r="H2959" s="5">
        <v>801.55830000000003</v>
      </c>
      <c r="I2959" s="5">
        <v>2.17</v>
      </c>
      <c r="J2959" s="5">
        <v>2.1011000000000002</v>
      </c>
      <c r="K2959" s="6">
        <v>0.96824884792626742</v>
      </c>
      <c r="L2959" s="5">
        <v>26.72</v>
      </c>
      <c r="M2959" s="19">
        <f>H2959*INDEX('Pliegos Tarifarios (Las Condes)'!$B:$B,MATCH($B2959,'Pliegos Tarifarios (Las Condes)'!$A:$A,0))</f>
        <v>105615.72628290001</v>
      </c>
      <c r="N2959" s="19">
        <f>I2959*INDEX('Pliegos Tarifarios (Las Condes)'!$C:$C,MATCH($B2959,'Pliegos Tarifarios (Las Condes)'!$A:$A,0))</f>
        <v>7394.5766300000005</v>
      </c>
      <c r="O2959" s="19">
        <f>J2959*INDEX('Pliegos Tarifarios (Las Condes)'!$D:$D,MATCH($B2959,'Pliegos Tarifarios (Las Condes)'!$A:$A,0))</f>
        <v>30409.220300000004</v>
      </c>
      <c r="P2959" s="19">
        <f>H2959*INDEX('Pliegos Tarifarios (Las Condes)'!$E:$E,MATCH($B2959,'Pliegos Tarifarios (Las Condes)'!$A:$A,0))</f>
        <v>10439.4952992</v>
      </c>
      <c r="Q2959" s="19" cm="1">
        <f t="array" ref="Q2959">H2959*_xlfn.IFS(H2959&lt;=350,INDEX('Pliegos Tarifarios (Las Condes)'!$F:$F,MATCH($B2959,'Pliegos Tarifarios (Las Condes)'!$A:$A,0)),H2959&lt;=500,INDEX('Pliegos Tarifarios (Las Condes)'!$G:$G,MATCH($B2959,'Pliegos Tarifarios (Las Condes)'!$A:$A,0)),H2959&lt;=1000,INDEX('Pliegos Tarifarios (Las Condes)'!$H:$H,MATCH($B2959,'Pliegos Tarifarios (Las Condes)'!$A:$A,0)),H2959&lt;=5000,INDEX('Pliegos Tarifarios (Las Condes)'!$I:$I,MATCH($B2959,'Pliegos Tarifarios (Las Condes)'!$A:$A,0)),H2959&gt;5000,INDEX('Pliegos Tarifarios (Las Condes)'!$J:$J,MATCH($B2959,'Pliegos Tarifarios (Las Condes)'!$A:$A,0)))/1.19</f>
        <v>1879.957323781513</v>
      </c>
      <c r="R2959" s="19">
        <f>INDEX('Pliegos Tarifarios (Las Condes)'!$K:$K,MATCH($B2959,'Pliegos Tarifarios (Las Condes)'!$A:$A,0))</f>
        <v>726.16</v>
      </c>
      <c r="S2959" s="21">
        <f t="shared" si="141"/>
        <v>156465.13583588152</v>
      </c>
      <c r="T2959" s="21">
        <f t="shared" si="142"/>
        <v>29728.375808817487</v>
      </c>
      <c r="U2959" s="19">
        <v>0</v>
      </c>
      <c r="V2959" s="21">
        <f t="shared" si="143"/>
        <v>186193.511644699</v>
      </c>
    </row>
    <row r="2960" spans="1:22" x14ac:dyDescent="0.3">
      <c r="A2960" s="3" t="s">
        <v>146</v>
      </c>
      <c r="B2960" s="3">
        <v>7</v>
      </c>
      <c r="C2960" s="4" t="s">
        <v>186</v>
      </c>
      <c r="D2960" s="3" t="s">
        <v>696</v>
      </c>
      <c r="E2960" s="3" t="s">
        <v>121</v>
      </c>
      <c r="F2960" s="4" t="s">
        <v>697</v>
      </c>
      <c r="G2960" s="3" t="s">
        <v>16</v>
      </c>
      <c r="H2960" s="5">
        <v>802.96460000000002</v>
      </c>
      <c r="I2960" s="5">
        <v>2.1604999999999999</v>
      </c>
      <c r="J2960" s="5">
        <v>2.1423000000000001</v>
      </c>
      <c r="K2960" s="6">
        <v>0.99157602406850276</v>
      </c>
      <c r="L2960" s="5">
        <v>26.77</v>
      </c>
      <c r="M2960" s="19">
        <f>H2960*INDEX('Pliegos Tarifarios (Las Condes)'!$B:$B,MATCH($B2960,'Pliegos Tarifarios (Las Condes)'!$A:$A,0))</f>
        <v>105801.0245898</v>
      </c>
      <c r="N2960" s="19">
        <f>I2960*INDEX('Pliegos Tarifarios (Las Condes)'!$C:$C,MATCH($B2960,'Pliegos Tarifarios (Las Condes)'!$A:$A,0))</f>
        <v>7362.2040594999999</v>
      </c>
      <c r="O2960" s="19">
        <f>J2960*INDEX('Pliegos Tarifarios (Las Condes)'!$D:$D,MATCH($B2960,'Pliegos Tarifarios (Las Condes)'!$A:$A,0))</f>
        <v>31005.507900000001</v>
      </c>
      <c r="P2960" s="19">
        <f>H2960*INDEX('Pliegos Tarifarios (Las Condes)'!$E:$E,MATCH($B2960,'Pliegos Tarifarios (Las Condes)'!$A:$A,0))</f>
        <v>10457.8109504</v>
      </c>
      <c r="Q2960" s="19" cm="1">
        <f t="array" ref="Q2960">H2960*_xlfn.IFS(H2960&lt;=350,INDEX('Pliegos Tarifarios (Las Condes)'!$F:$F,MATCH($B2960,'Pliegos Tarifarios (Las Condes)'!$A:$A,0)),H2960&lt;=500,INDEX('Pliegos Tarifarios (Las Condes)'!$G:$G,MATCH($B2960,'Pliegos Tarifarios (Las Condes)'!$A:$A,0)),H2960&lt;=1000,INDEX('Pliegos Tarifarios (Las Condes)'!$H:$H,MATCH($B2960,'Pliegos Tarifarios (Las Condes)'!$A:$A,0)),H2960&lt;=5000,INDEX('Pliegos Tarifarios (Las Condes)'!$I:$I,MATCH($B2960,'Pliegos Tarifarios (Las Condes)'!$A:$A,0)),H2960&gt;5000,INDEX('Pliegos Tarifarios (Las Condes)'!$J:$J,MATCH($B2960,'Pliegos Tarifarios (Las Condes)'!$A:$A,0)))/1.19</f>
        <v>1883.2556290756306</v>
      </c>
      <c r="R2960" s="19">
        <f>INDEX('Pliegos Tarifarios (Las Condes)'!$K:$K,MATCH($B2960,'Pliegos Tarifarios (Las Condes)'!$A:$A,0))</f>
        <v>726.16</v>
      </c>
      <c r="S2960" s="21">
        <f t="shared" si="141"/>
        <v>157235.96312877562</v>
      </c>
      <c r="T2960" s="21">
        <f t="shared" si="142"/>
        <v>29874.832994467368</v>
      </c>
      <c r="U2960" s="19">
        <v>0</v>
      </c>
      <c r="V2960" s="21">
        <f t="shared" si="143"/>
        <v>187110.796123243</v>
      </c>
    </row>
    <row r="2961" spans="1:22" x14ac:dyDescent="0.3">
      <c r="A2961" s="3" t="s">
        <v>146</v>
      </c>
      <c r="B2961" s="3">
        <v>7</v>
      </c>
      <c r="C2961" s="4" t="s">
        <v>186</v>
      </c>
      <c r="D2961" s="3" t="s">
        <v>698</v>
      </c>
      <c r="E2961" s="3" t="s">
        <v>121</v>
      </c>
      <c r="F2961" s="4" t="s">
        <v>699</v>
      </c>
      <c r="G2961" s="3" t="s">
        <v>16</v>
      </c>
      <c r="H2961" s="5">
        <v>802.82590000000005</v>
      </c>
      <c r="I2961" s="5">
        <v>2.1711999999999998</v>
      </c>
      <c r="J2961" s="5">
        <v>2.1600999999999999</v>
      </c>
      <c r="K2961" s="6">
        <v>0.99488761974944739</v>
      </c>
      <c r="L2961" s="5">
        <v>26.76</v>
      </c>
      <c r="M2961" s="19">
        <f>H2961*INDEX('Pliegos Tarifarios (Las Condes)'!$B:$B,MATCH($B2961,'Pliegos Tarifarios (Las Condes)'!$A:$A,0))</f>
        <v>105782.74906170001</v>
      </c>
      <c r="N2961" s="19">
        <f>I2961*INDEX('Pliegos Tarifarios (Las Condes)'!$C:$C,MATCH($B2961,'Pliegos Tarifarios (Las Condes)'!$A:$A,0))</f>
        <v>7398.6657968</v>
      </c>
      <c r="O2961" s="19">
        <f>J2961*INDEX('Pliegos Tarifarios (Las Condes)'!$D:$D,MATCH($B2961,'Pliegos Tarifarios (Las Condes)'!$A:$A,0))</f>
        <v>31263.1273</v>
      </c>
      <c r="P2961" s="19">
        <f>H2961*INDEX('Pliegos Tarifarios (Las Condes)'!$E:$E,MATCH($B2961,'Pliegos Tarifarios (Las Condes)'!$A:$A,0))</f>
        <v>10456.0045216</v>
      </c>
      <c r="Q2961" s="19" cm="1">
        <f t="array" ref="Q2961">H2961*_xlfn.IFS(H2961&lt;=350,INDEX('Pliegos Tarifarios (Las Condes)'!$F:$F,MATCH($B2961,'Pliegos Tarifarios (Las Condes)'!$A:$A,0)),H2961&lt;=500,INDEX('Pliegos Tarifarios (Las Condes)'!$G:$G,MATCH($B2961,'Pliegos Tarifarios (Las Condes)'!$A:$A,0)),H2961&lt;=1000,INDEX('Pliegos Tarifarios (Las Condes)'!$H:$H,MATCH($B2961,'Pliegos Tarifarios (Las Condes)'!$A:$A,0)),H2961&lt;=5000,INDEX('Pliegos Tarifarios (Las Condes)'!$I:$I,MATCH($B2961,'Pliegos Tarifarios (Las Condes)'!$A:$A,0)),H2961&gt;5000,INDEX('Pliegos Tarifarios (Las Condes)'!$J:$J,MATCH($B2961,'Pliegos Tarifarios (Las Condes)'!$A:$A,0)))/1.19</f>
        <v>1882.9303251260508</v>
      </c>
      <c r="R2961" s="19">
        <f>INDEX('Pliegos Tarifarios (Las Condes)'!$K:$K,MATCH($B2961,'Pliegos Tarifarios (Las Condes)'!$A:$A,0))</f>
        <v>726.16</v>
      </c>
      <c r="S2961" s="21">
        <f t="shared" si="141"/>
        <v>157509.63700522605</v>
      </c>
      <c r="T2961" s="21">
        <f t="shared" si="142"/>
        <v>29926.831030992947</v>
      </c>
      <c r="U2961" s="19">
        <v>0</v>
      </c>
      <c r="V2961" s="21">
        <f t="shared" si="143"/>
        <v>187436.46803621898</v>
      </c>
    </row>
    <row r="2962" spans="1:22" x14ac:dyDescent="0.3">
      <c r="A2962" s="3" t="s">
        <v>146</v>
      </c>
      <c r="B2962" s="3">
        <v>7</v>
      </c>
      <c r="C2962" s="4" t="s">
        <v>186</v>
      </c>
      <c r="D2962" s="3" t="s">
        <v>700</v>
      </c>
      <c r="E2962" s="3" t="s">
        <v>121</v>
      </c>
      <c r="F2962" s="4" t="s">
        <v>701</v>
      </c>
      <c r="G2962" s="3" t="s">
        <v>16</v>
      </c>
      <c r="H2962" s="5">
        <v>801.88499999999999</v>
      </c>
      <c r="I2962" s="5">
        <v>2.1616</v>
      </c>
      <c r="J2962" s="5">
        <v>2.1537000000000002</v>
      </c>
      <c r="K2962" s="6">
        <v>0.99634529977794239</v>
      </c>
      <c r="L2962" s="5">
        <v>26.73</v>
      </c>
      <c r="M2962" s="19">
        <f>H2962*INDEX('Pliegos Tarifarios (Las Condes)'!$B:$B,MATCH($B2962,'Pliegos Tarifarios (Las Condes)'!$A:$A,0))</f>
        <v>105658.77325500001</v>
      </c>
      <c r="N2962" s="19">
        <f>I2962*INDEX('Pliegos Tarifarios (Las Condes)'!$C:$C,MATCH($B2962,'Pliegos Tarifarios (Las Condes)'!$A:$A,0))</f>
        <v>7365.9524624000005</v>
      </c>
      <c r="O2962" s="19">
        <f>J2962*INDEX('Pliegos Tarifarios (Las Condes)'!$D:$D,MATCH($B2962,'Pliegos Tarifarios (Las Condes)'!$A:$A,0))</f>
        <v>31170.500100000001</v>
      </c>
      <c r="P2962" s="19">
        <f>H2962*INDEX('Pliegos Tarifarios (Las Condes)'!$E:$E,MATCH($B2962,'Pliegos Tarifarios (Las Condes)'!$A:$A,0))</f>
        <v>10443.750239999999</v>
      </c>
      <c r="Q2962" s="19" cm="1">
        <f t="array" ref="Q2962">H2962*_xlfn.IFS(H2962&lt;=350,INDEX('Pliegos Tarifarios (Las Condes)'!$F:$F,MATCH($B2962,'Pliegos Tarifarios (Las Condes)'!$A:$A,0)),H2962&lt;=500,INDEX('Pliegos Tarifarios (Las Condes)'!$G:$G,MATCH($B2962,'Pliegos Tarifarios (Las Condes)'!$A:$A,0)),H2962&lt;=1000,INDEX('Pliegos Tarifarios (Las Condes)'!$H:$H,MATCH($B2962,'Pliegos Tarifarios (Las Condes)'!$A:$A,0)),H2962&lt;=5000,INDEX('Pliegos Tarifarios (Las Condes)'!$I:$I,MATCH($B2962,'Pliegos Tarifarios (Las Condes)'!$A:$A,0)),H2962&gt;5000,INDEX('Pliegos Tarifarios (Las Condes)'!$J:$J,MATCH($B2962,'Pliegos Tarifarios (Las Condes)'!$A:$A,0)))/1.19</f>
        <v>1880.7235588235296</v>
      </c>
      <c r="R2962" s="19">
        <f>INDEX('Pliegos Tarifarios (Las Condes)'!$K:$K,MATCH($B2962,'Pliegos Tarifarios (Las Condes)'!$A:$A,0))</f>
        <v>726.16</v>
      </c>
      <c r="S2962" s="21">
        <f t="shared" si="141"/>
        <v>157245.85961622352</v>
      </c>
      <c r="T2962" s="21">
        <f t="shared" si="142"/>
        <v>29876.713327082471</v>
      </c>
      <c r="U2962" s="19">
        <v>0</v>
      </c>
      <c r="V2962" s="21">
        <f t="shared" si="143"/>
        <v>187122.572943306</v>
      </c>
    </row>
    <row r="2963" spans="1:22" x14ac:dyDescent="0.3">
      <c r="A2963" s="3" t="s">
        <v>146</v>
      </c>
      <c r="B2963" s="3">
        <v>7</v>
      </c>
      <c r="C2963" s="4" t="s">
        <v>186</v>
      </c>
      <c r="D2963" s="3" t="s">
        <v>702</v>
      </c>
      <c r="E2963" s="3" t="s">
        <v>121</v>
      </c>
      <c r="F2963" s="4" t="s">
        <v>703</v>
      </c>
      <c r="G2963" s="3" t="s">
        <v>16</v>
      </c>
      <c r="H2963" s="5">
        <v>801.95860000000005</v>
      </c>
      <c r="I2963" s="5">
        <v>2.1600999999999999</v>
      </c>
      <c r="J2963" s="5">
        <v>2.1501999999999999</v>
      </c>
      <c r="K2963" s="6">
        <v>0.99541687884820151</v>
      </c>
      <c r="L2963" s="5">
        <v>26.73</v>
      </c>
      <c r="M2963" s="19">
        <f>H2963*INDEX('Pliegos Tarifarios (Las Condes)'!$B:$B,MATCH($B2963,'Pliegos Tarifarios (Las Condes)'!$A:$A,0))</f>
        <v>105668.47101180001</v>
      </c>
      <c r="N2963" s="19">
        <f>I2963*INDEX('Pliegos Tarifarios (Las Condes)'!$C:$C,MATCH($B2963,'Pliegos Tarifarios (Las Condes)'!$A:$A,0))</f>
        <v>7360.8410039</v>
      </c>
      <c r="O2963" s="19">
        <f>J2963*INDEX('Pliegos Tarifarios (Las Condes)'!$D:$D,MATCH($B2963,'Pliegos Tarifarios (Las Condes)'!$A:$A,0))</f>
        <v>31119.844599999997</v>
      </c>
      <c r="P2963" s="19">
        <f>H2963*INDEX('Pliegos Tarifarios (Las Condes)'!$E:$E,MATCH($B2963,'Pliegos Tarifarios (Las Condes)'!$A:$A,0))</f>
        <v>10444.7088064</v>
      </c>
      <c r="Q2963" s="19" cm="1">
        <f t="array" ref="Q2963">H2963*_xlfn.IFS(H2963&lt;=350,INDEX('Pliegos Tarifarios (Las Condes)'!$F:$F,MATCH($B2963,'Pliegos Tarifarios (Las Condes)'!$A:$A,0)),H2963&lt;=500,INDEX('Pliegos Tarifarios (Las Condes)'!$G:$G,MATCH($B2963,'Pliegos Tarifarios (Las Condes)'!$A:$A,0)),H2963&lt;=1000,INDEX('Pliegos Tarifarios (Las Condes)'!$H:$H,MATCH($B2963,'Pliegos Tarifarios (Las Condes)'!$A:$A,0)),H2963&lt;=5000,INDEX('Pliegos Tarifarios (Las Condes)'!$I:$I,MATCH($B2963,'Pliegos Tarifarios (Las Condes)'!$A:$A,0)),H2963&gt;5000,INDEX('Pliegos Tarifarios (Las Condes)'!$J:$J,MATCH($B2963,'Pliegos Tarifarios (Las Condes)'!$A:$A,0)))/1.19</f>
        <v>1880.8961786554626</v>
      </c>
      <c r="R2963" s="19">
        <f>INDEX('Pliegos Tarifarios (Las Condes)'!$K:$K,MATCH($B2963,'Pliegos Tarifarios (Las Condes)'!$A:$A,0))</f>
        <v>726.16</v>
      </c>
      <c r="S2963" s="21">
        <f t="shared" si="141"/>
        <v>157200.92160075548</v>
      </c>
      <c r="T2963" s="21">
        <f t="shared" si="142"/>
        <v>29868.175104143542</v>
      </c>
      <c r="U2963" s="19">
        <v>0</v>
      </c>
      <c r="V2963" s="21">
        <f t="shared" si="143"/>
        <v>187069.09670489901</v>
      </c>
    </row>
    <row r="2964" spans="1:22" x14ac:dyDescent="0.3">
      <c r="A2964" s="3" t="s">
        <v>146</v>
      </c>
      <c r="B2964" s="3">
        <v>7</v>
      </c>
      <c r="C2964" s="4" t="s">
        <v>186</v>
      </c>
      <c r="D2964" s="3" t="s">
        <v>704</v>
      </c>
      <c r="E2964" s="3" t="s">
        <v>121</v>
      </c>
      <c r="F2964" s="4" t="s">
        <v>705</v>
      </c>
      <c r="G2964" s="3" t="s">
        <v>16</v>
      </c>
      <c r="H2964" s="5">
        <v>803.85159999999996</v>
      </c>
      <c r="I2964" s="5">
        <v>2.1724000000000001</v>
      </c>
      <c r="J2964" s="5">
        <v>2.1724000000000001</v>
      </c>
      <c r="K2964" s="6">
        <v>1</v>
      </c>
      <c r="L2964" s="5">
        <v>26.8</v>
      </c>
      <c r="M2964" s="19">
        <f>H2964*INDEX('Pliegos Tarifarios (Las Condes)'!$B:$B,MATCH($B2964,'Pliegos Tarifarios (Las Condes)'!$A:$A,0))</f>
        <v>105917.8983708</v>
      </c>
      <c r="N2964" s="19">
        <f>I2964*INDEX('Pliegos Tarifarios (Las Condes)'!$C:$C,MATCH($B2964,'Pliegos Tarifarios (Las Condes)'!$A:$A,0))</f>
        <v>7402.7549636000003</v>
      </c>
      <c r="O2964" s="19">
        <f>J2964*INDEX('Pliegos Tarifarios (Las Condes)'!$D:$D,MATCH($B2964,'Pliegos Tarifarios (Las Condes)'!$A:$A,0))</f>
        <v>31441.145200000003</v>
      </c>
      <c r="P2964" s="19">
        <f>H2964*INDEX('Pliegos Tarifarios (Las Condes)'!$E:$E,MATCH($B2964,'Pliegos Tarifarios (Las Condes)'!$A:$A,0))</f>
        <v>10469.363238399999</v>
      </c>
      <c r="Q2964" s="19" cm="1">
        <f t="array" ref="Q2964">H2964*_xlfn.IFS(H2964&lt;=350,INDEX('Pliegos Tarifarios (Las Condes)'!$F:$F,MATCH($B2964,'Pliegos Tarifarios (Las Condes)'!$A:$A,0)),H2964&lt;=500,INDEX('Pliegos Tarifarios (Las Condes)'!$G:$G,MATCH($B2964,'Pliegos Tarifarios (Las Condes)'!$A:$A,0)),H2964&lt;=1000,INDEX('Pliegos Tarifarios (Las Condes)'!$H:$H,MATCH($B2964,'Pliegos Tarifarios (Las Condes)'!$A:$A,0)),H2964&lt;=5000,INDEX('Pliegos Tarifarios (Las Condes)'!$I:$I,MATCH($B2964,'Pliegos Tarifarios (Las Condes)'!$A:$A,0)),H2964&gt;5000,INDEX('Pliegos Tarifarios (Las Condes)'!$J:$J,MATCH($B2964,'Pliegos Tarifarios (Las Condes)'!$A:$A,0)))/1.19</f>
        <v>1885.3359794957987</v>
      </c>
      <c r="R2964" s="19">
        <f>INDEX('Pliegos Tarifarios (Las Condes)'!$K:$K,MATCH($B2964,'Pliegos Tarifarios (Las Condes)'!$A:$A,0))</f>
        <v>726.16</v>
      </c>
      <c r="S2964" s="21">
        <f t="shared" si="141"/>
        <v>157842.65775229581</v>
      </c>
      <c r="T2964" s="21">
        <f t="shared" si="142"/>
        <v>29990.104972936206</v>
      </c>
      <c r="U2964" s="19">
        <v>0</v>
      </c>
      <c r="V2964" s="21">
        <f t="shared" si="143"/>
        <v>187832.76272523202</v>
      </c>
    </row>
    <row r="2965" spans="1:22" x14ac:dyDescent="0.3">
      <c r="A2965" s="3" t="s">
        <v>146</v>
      </c>
      <c r="B2965" s="3">
        <v>7</v>
      </c>
      <c r="C2965" s="4" t="s">
        <v>186</v>
      </c>
      <c r="D2965" s="3" t="s">
        <v>706</v>
      </c>
      <c r="E2965" s="3" t="s">
        <v>121</v>
      </c>
      <c r="F2965" s="4" t="s">
        <v>707</v>
      </c>
      <c r="G2965" s="3" t="s">
        <v>16</v>
      </c>
      <c r="H2965" s="5">
        <v>802.86279999999999</v>
      </c>
      <c r="I2965" s="5">
        <v>2.1236000000000002</v>
      </c>
      <c r="J2965" s="5">
        <v>2.0973999999999999</v>
      </c>
      <c r="K2965" s="6">
        <v>0.98766245997362956</v>
      </c>
      <c r="L2965" s="5">
        <v>26.76</v>
      </c>
      <c r="M2965" s="19">
        <f>H2965*INDEX('Pliegos Tarifarios (Las Condes)'!$B:$B,MATCH($B2965,'Pliegos Tarifarios (Las Condes)'!$A:$A,0))</f>
        <v>105787.6111164</v>
      </c>
      <c r="N2965" s="19">
        <f>I2965*INDEX('Pliegos Tarifarios (Las Condes)'!$C:$C,MATCH($B2965,'Pliegos Tarifarios (Las Condes)'!$A:$A,0))</f>
        <v>7236.4621804000008</v>
      </c>
      <c r="O2965" s="19">
        <f>J2965*INDEX('Pliegos Tarifarios (Las Condes)'!$D:$D,MATCH($B2965,'Pliegos Tarifarios (Las Condes)'!$A:$A,0))</f>
        <v>30355.6702</v>
      </c>
      <c r="P2965" s="19">
        <f>H2965*INDEX('Pliegos Tarifarios (Las Condes)'!$E:$E,MATCH($B2965,'Pliegos Tarifarios (Las Condes)'!$A:$A,0))</f>
        <v>10456.485107199998</v>
      </c>
      <c r="Q2965" s="19" cm="1">
        <f t="array" ref="Q2965">H2965*_xlfn.IFS(H2965&lt;=350,INDEX('Pliegos Tarifarios (Las Condes)'!$F:$F,MATCH($B2965,'Pliegos Tarifarios (Las Condes)'!$A:$A,0)),H2965&lt;=500,INDEX('Pliegos Tarifarios (Las Condes)'!$G:$G,MATCH($B2965,'Pliegos Tarifarios (Las Condes)'!$A:$A,0)),H2965&lt;=1000,INDEX('Pliegos Tarifarios (Las Condes)'!$H:$H,MATCH($B2965,'Pliegos Tarifarios (Las Condes)'!$A:$A,0)),H2965&lt;=5000,INDEX('Pliegos Tarifarios (Las Condes)'!$I:$I,MATCH($B2965,'Pliegos Tarifarios (Las Condes)'!$A:$A,0)),H2965&gt;5000,INDEX('Pliegos Tarifarios (Las Condes)'!$J:$J,MATCH($B2965,'Pliegos Tarifarios (Las Condes)'!$A:$A,0)))/1.19</f>
        <v>1883.0168695798322</v>
      </c>
      <c r="R2965" s="19">
        <f>INDEX('Pliegos Tarifarios (Las Condes)'!$K:$K,MATCH($B2965,'Pliegos Tarifarios (Las Condes)'!$A:$A,0))</f>
        <v>726.16</v>
      </c>
      <c r="S2965" s="21">
        <f t="shared" si="141"/>
        <v>156445.40547357983</v>
      </c>
      <c r="T2965" s="21">
        <f t="shared" si="142"/>
        <v>29724.627039980169</v>
      </c>
      <c r="U2965" s="19">
        <v>0</v>
      </c>
      <c r="V2965" s="21">
        <f t="shared" si="143"/>
        <v>186170.03251356</v>
      </c>
    </row>
    <row r="2966" spans="1:22" x14ac:dyDescent="0.3">
      <c r="A2966" s="3" t="s">
        <v>146</v>
      </c>
      <c r="B2966" s="3">
        <v>7</v>
      </c>
      <c r="C2966" s="4" t="s">
        <v>186</v>
      </c>
      <c r="D2966" s="3" t="s">
        <v>708</v>
      </c>
      <c r="E2966" s="3" t="s">
        <v>121</v>
      </c>
      <c r="F2966" s="4" t="s">
        <v>709</v>
      </c>
      <c r="G2966" s="3" t="s">
        <v>16</v>
      </c>
      <c r="H2966" s="5">
        <v>801.7047</v>
      </c>
      <c r="I2966" s="5">
        <v>2.1482000000000001</v>
      </c>
      <c r="J2966" s="5">
        <v>2.1230000000000002</v>
      </c>
      <c r="K2966" s="6">
        <v>0.9882692486733079</v>
      </c>
      <c r="L2966" s="5">
        <v>26.72</v>
      </c>
      <c r="M2966" s="19">
        <f>H2966*INDEX('Pliegos Tarifarios (Las Condes)'!$B:$B,MATCH($B2966,'Pliegos Tarifarios (Las Condes)'!$A:$A,0))</f>
        <v>105635.0163861</v>
      </c>
      <c r="N2966" s="19">
        <f>I2966*INDEX('Pliegos Tarifarios (Las Condes)'!$C:$C,MATCH($B2966,'Pliegos Tarifarios (Las Condes)'!$A:$A,0))</f>
        <v>7320.2900998000005</v>
      </c>
      <c r="O2966" s="19">
        <f>J2966*INDEX('Pliegos Tarifarios (Las Condes)'!$D:$D,MATCH($B2966,'Pliegos Tarifarios (Las Condes)'!$A:$A,0))</f>
        <v>30726.179000000004</v>
      </c>
      <c r="P2966" s="19">
        <f>H2966*INDEX('Pliegos Tarifarios (Las Condes)'!$E:$E,MATCH($B2966,'Pliegos Tarifarios (Las Condes)'!$A:$A,0))</f>
        <v>10441.402012799999</v>
      </c>
      <c r="Q2966" s="19" cm="1">
        <f t="array" ref="Q2966">H2966*_xlfn.IFS(H2966&lt;=350,INDEX('Pliegos Tarifarios (Las Condes)'!$F:$F,MATCH($B2966,'Pliegos Tarifarios (Las Condes)'!$A:$A,0)),H2966&lt;=500,INDEX('Pliegos Tarifarios (Las Condes)'!$G:$G,MATCH($B2966,'Pliegos Tarifarios (Las Condes)'!$A:$A,0)),H2966&lt;=1000,INDEX('Pliegos Tarifarios (Las Condes)'!$H:$H,MATCH($B2966,'Pliegos Tarifarios (Las Condes)'!$A:$A,0)),H2966&lt;=5000,INDEX('Pliegos Tarifarios (Las Condes)'!$I:$I,MATCH($B2966,'Pliegos Tarifarios (Las Condes)'!$A:$A,0)),H2966&gt;5000,INDEX('Pliegos Tarifarios (Las Condes)'!$J:$J,MATCH($B2966,'Pliegos Tarifarios (Las Condes)'!$A:$A,0)))/1.19</f>
        <v>1880.3006871428574</v>
      </c>
      <c r="R2966" s="19">
        <f>INDEX('Pliegos Tarifarios (Las Condes)'!$K:$K,MATCH($B2966,'Pliegos Tarifarios (Las Condes)'!$A:$A,0))</f>
        <v>726.16</v>
      </c>
      <c r="S2966" s="21">
        <f t="shared" si="141"/>
        <v>156729.34818584289</v>
      </c>
      <c r="T2966" s="21">
        <f t="shared" si="142"/>
        <v>29778.576155310147</v>
      </c>
      <c r="U2966" s="19">
        <v>0</v>
      </c>
      <c r="V2966" s="21">
        <f t="shared" si="143"/>
        <v>186507.92434115303</v>
      </c>
    </row>
    <row r="2967" spans="1:22" x14ac:dyDescent="0.3">
      <c r="A2967" s="3" t="s">
        <v>146</v>
      </c>
      <c r="B2967" s="3">
        <v>7</v>
      </c>
      <c r="C2967" s="4" t="s">
        <v>186</v>
      </c>
      <c r="D2967" s="3" t="s">
        <v>710</v>
      </c>
      <c r="E2967" s="3" t="s">
        <v>121</v>
      </c>
      <c r="F2967" s="4" t="s">
        <v>711</v>
      </c>
      <c r="G2967" s="3" t="s">
        <v>16</v>
      </c>
      <c r="H2967" s="5">
        <v>801.03480000000002</v>
      </c>
      <c r="I2967" s="5">
        <v>2.2336999999999998</v>
      </c>
      <c r="J2967" s="5">
        <v>2.1240999999999999</v>
      </c>
      <c r="K2967" s="6">
        <v>0.95093342884004117</v>
      </c>
      <c r="L2967" s="5">
        <v>26.7</v>
      </c>
      <c r="M2967" s="19">
        <f>H2967*INDEX('Pliegos Tarifarios (Las Condes)'!$B:$B,MATCH($B2967,'Pliegos Tarifarios (Las Condes)'!$A:$A,0))</f>
        <v>105546.74835240001</v>
      </c>
      <c r="N2967" s="19">
        <f>I2967*INDEX('Pliegos Tarifarios (Las Condes)'!$C:$C,MATCH($B2967,'Pliegos Tarifarios (Las Condes)'!$A:$A,0))</f>
        <v>7611.6432342999997</v>
      </c>
      <c r="O2967" s="19">
        <f>J2967*INDEX('Pliegos Tarifarios (Las Condes)'!$D:$D,MATCH($B2967,'Pliegos Tarifarios (Las Condes)'!$A:$A,0))</f>
        <v>30742.099299999998</v>
      </c>
      <c r="P2967" s="19">
        <f>H2967*INDEX('Pliegos Tarifarios (Las Condes)'!$E:$E,MATCH($B2967,'Pliegos Tarifarios (Las Condes)'!$A:$A,0))</f>
        <v>10432.677235199999</v>
      </c>
      <c r="Q2967" s="19" cm="1">
        <f t="array" ref="Q2967">H2967*_xlfn.IFS(H2967&lt;=350,INDEX('Pliegos Tarifarios (Las Condes)'!$F:$F,MATCH($B2967,'Pliegos Tarifarios (Las Condes)'!$A:$A,0)),H2967&lt;=500,INDEX('Pliegos Tarifarios (Las Condes)'!$G:$G,MATCH($B2967,'Pliegos Tarifarios (Las Condes)'!$A:$A,0)),H2967&lt;=1000,INDEX('Pliegos Tarifarios (Las Condes)'!$H:$H,MATCH($B2967,'Pliegos Tarifarios (Las Condes)'!$A:$A,0)),H2967&lt;=5000,INDEX('Pliegos Tarifarios (Las Condes)'!$I:$I,MATCH($B2967,'Pliegos Tarifarios (Las Condes)'!$A:$A,0)),H2967&gt;5000,INDEX('Pliegos Tarifarios (Las Condes)'!$J:$J,MATCH($B2967,'Pliegos Tarifarios (Las Condes)'!$A:$A,0)))/1.19</f>
        <v>1878.729518319328</v>
      </c>
      <c r="R2967" s="19">
        <f>INDEX('Pliegos Tarifarios (Las Condes)'!$K:$K,MATCH($B2967,'Pliegos Tarifarios (Las Condes)'!$A:$A,0))</f>
        <v>726.16</v>
      </c>
      <c r="S2967" s="21">
        <f t="shared" si="141"/>
        <v>156938.05764021937</v>
      </c>
      <c r="T2967" s="21">
        <f t="shared" si="142"/>
        <v>29818.230951641679</v>
      </c>
      <c r="U2967" s="19">
        <v>0</v>
      </c>
      <c r="V2967" s="21">
        <f t="shared" si="143"/>
        <v>186756.28859186106</v>
      </c>
    </row>
    <row r="2968" spans="1:22" x14ac:dyDescent="0.3">
      <c r="A2968" s="3" t="s">
        <v>146</v>
      </c>
      <c r="B2968" s="3">
        <v>7</v>
      </c>
      <c r="C2968" s="4" t="s">
        <v>186</v>
      </c>
      <c r="D2968" s="3" t="s">
        <v>712</v>
      </c>
      <c r="E2968" s="3" t="s">
        <v>121</v>
      </c>
      <c r="F2968" s="4" t="s">
        <v>713</v>
      </c>
      <c r="G2968" s="3" t="s">
        <v>16</v>
      </c>
      <c r="H2968" s="5">
        <v>802.81669999999997</v>
      </c>
      <c r="I2968" s="5">
        <v>2.1775000000000002</v>
      </c>
      <c r="J2968" s="5">
        <v>2.1282999999999999</v>
      </c>
      <c r="K2968" s="6">
        <v>0.97740528128587811</v>
      </c>
      <c r="L2968" s="5">
        <v>26.76</v>
      </c>
      <c r="M2968" s="19">
        <f>H2968*INDEX('Pliegos Tarifarios (Las Condes)'!$B:$B,MATCH($B2968,'Pliegos Tarifarios (Las Condes)'!$A:$A,0))</f>
        <v>105781.5368421</v>
      </c>
      <c r="N2968" s="19">
        <f>I2968*INDEX('Pliegos Tarifarios (Las Condes)'!$C:$C,MATCH($B2968,'Pliegos Tarifarios (Las Condes)'!$A:$A,0))</f>
        <v>7420.1339225000011</v>
      </c>
      <c r="O2968" s="19">
        <f>J2968*INDEX('Pliegos Tarifarios (Las Condes)'!$D:$D,MATCH($B2968,'Pliegos Tarifarios (Las Condes)'!$A:$A,0))</f>
        <v>30802.885899999997</v>
      </c>
      <c r="P2968" s="19">
        <f>H2968*INDEX('Pliegos Tarifarios (Las Condes)'!$E:$E,MATCH($B2968,'Pliegos Tarifarios (Las Condes)'!$A:$A,0))</f>
        <v>10455.884700799999</v>
      </c>
      <c r="Q2968" s="19" cm="1">
        <f t="array" ref="Q2968">H2968*_xlfn.IFS(H2968&lt;=350,INDEX('Pliegos Tarifarios (Las Condes)'!$F:$F,MATCH($B2968,'Pliegos Tarifarios (Las Condes)'!$A:$A,0)),H2968&lt;=500,INDEX('Pliegos Tarifarios (Las Condes)'!$G:$G,MATCH($B2968,'Pliegos Tarifarios (Las Condes)'!$A:$A,0)),H2968&lt;=1000,INDEX('Pliegos Tarifarios (Las Condes)'!$H:$H,MATCH($B2968,'Pliegos Tarifarios (Las Condes)'!$A:$A,0)),H2968&lt;=5000,INDEX('Pliegos Tarifarios (Las Condes)'!$I:$I,MATCH($B2968,'Pliegos Tarifarios (Las Condes)'!$A:$A,0)),H2968&gt;5000,INDEX('Pliegos Tarifarios (Las Condes)'!$J:$J,MATCH($B2968,'Pliegos Tarifarios (Las Condes)'!$A:$A,0)))/1.19</f>
        <v>1882.908747647059</v>
      </c>
      <c r="R2968" s="19">
        <f>INDEX('Pliegos Tarifarios (Las Condes)'!$K:$K,MATCH($B2968,'Pliegos Tarifarios (Las Condes)'!$A:$A,0))</f>
        <v>726.16</v>
      </c>
      <c r="S2968" s="21">
        <f t="shared" si="141"/>
        <v>157069.51011304706</v>
      </c>
      <c r="T2968" s="21">
        <f t="shared" si="142"/>
        <v>29843.206921478941</v>
      </c>
      <c r="U2968" s="19">
        <v>0</v>
      </c>
      <c r="V2968" s="21">
        <f t="shared" si="143"/>
        <v>186912.71703452599</v>
      </c>
    </row>
    <row r="2969" spans="1:22" x14ac:dyDescent="0.3">
      <c r="A2969" s="3" t="s">
        <v>146</v>
      </c>
      <c r="B2969" s="3">
        <v>7</v>
      </c>
      <c r="C2969" s="4" t="s">
        <v>186</v>
      </c>
      <c r="D2969" s="3" t="s">
        <v>714</v>
      </c>
      <c r="E2969" s="3" t="s">
        <v>121</v>
      </c>
      <c r="F2969" s="4" t="s">
        <v>715</v>
      </c>
      <c r="G2969" s="3" t="s">
        <v>16</v>
      </c>
      <c r="H2969" s="5">
        <v>800.82550000000003</v>
      </c>
      <c r="I2969" s="5">
        <v>2.2052999999999998</v>
      </c>
      <c r="J2969" s="5">
        <v>2.1198000000000001</v>
      </c>
      <c r="K2969" s="6">
        <v>0.9612297646578698</v>
      </c>
      <c r="L2969" s="5">
        <v>26.69</v>
      </c>
      <c r="M2969" s="19">
        <f>H2969*INDEX('Pliegos Tarifarios (Las Condes)'!$B:$B,MATCH($B2969,'Pliegos Tarifarios (Las Condes)'!$A:$A,0))</f>
        <v>105519.17035650001</v>
      </c>
      <c r="N2969" s="19">
        <f>I2969*INDEX('Pliegos Tarifarios (Las Condes)'!$C:$C,MATCH($B2969,'Pliegos Tarifarios (Las Condes)'!$A:$A,0))</f>
        <v>7514.8662866999994</v>
      </c>
      <c r="O2969" s="19">
        <f>J2969*INDEX('Pliegos Tarifarios (Las Condes)'!$D:$D,MATCH($B2969,'Pliegos Tarifarios (Las Condes)'!$A:$A,0))</f>
        <v>30679.865400000002</v>
      </c>
      <c r="P2969" s="19">
        <f>H2969*INDEX('Pliegos Tarifarios (Las Condes)'!$E:$E,MATCH($B2969,'Pliegos Tarifarios (Las Condes)'!$A:$A,0))</f>
        <v>10429.951311999999</v>
      </c>
      <c r="Q2969" s="19" cm="1">
        <f t="array" ref="Q2969">H2969*_xlfn.IFS(H2969&lt;=350,INDEX('Pliegos Tarifarios (Las Condes)'!$F:$F,MATCH($B2969,'Pliegos Tarifarios (Las Condes)'!$A:$A,0)),H2969&lt;=500,INDEX('Pliegos Tarifarios (Las Condes)'!$G:$G,MATCH($B2969,'Pliegos Tarifarios (Las Condes)'!$A:$A,0)),H2969&lt;=1000,INDEX('Pliegos Tarifarios (Las Condes)'!$H:$H,MATCH($B2969,'Pliegos Tarifarios (Las Condes)'!$A:$A,0)),H2969&lt;=5000,INDEX('Pliegos Tarifarios (Las Condes)'!$I:$I,MATCH($B2969,'Pliegos Tarifarios (Las Condes)'!$A:$A,0)),H2969&gt;5000,INDEX('Pliegos Tarifarios (Las Condes)'!$J:$J,MATCH($B2969,'Pliegos Tarifarios (Las Condes)'!$A:$A,0)))/1.19</f>
        <v>1878.2386306722692</v>
      </c>
      <c r="R2969" s="19">
        <f>INDEX('Pliegos Tarifarios (Las Condes)'!$K:$K,MATCH($B2969,'Pliegos Tarifarios (Las Condes)'!$A:$A,0))</f>
        <v>726.16</v>
      </c>
      <c r="S2969" s="21">
        <f t="shared" si="141"/>
        <v>156748.25198587228</v>
      </c>
      <c r="T2969" s="21">
        <f t="shared" si="142"/>
        <v>29782.167877315733</v>
      </c>
      <c r="U2969" s="19">
        <v>0</v>
      </c>
      <c r="V2969" s="21">
        <f t="shared" si="143"/>
        <v>186530.419863188</v>
      </c>
    </row>
    <row r="2970" spans="1:22" x14ac:dyDescent="0.3">
      <c r="A2970" s="3" t="s">
        <v>146</v>
      </c>
      <c r="B2970" s="3">
        <v>7</v>
      </c>
      <c r="C2970" s="4" t="s">
        <v>186</v>
      </c>
      <c r="D2970" s="3" t="s">
        <v>716</v>
      </c>
      <c r="E2970" s="3" t="s">
        <v>121</v>
      </c>
      <c r="F2970" s="4" t="s">
        <v>717</v>
      </c>
      <c r="G2970" s="3" t="s">
        <v>16</v>
      </c>
      <c r="H2970" s="5">
        <v>803.24040000000002</v>
      </c>
      <c r="I2970" s="5">
        <v>2.2286000000000001</v>
      </c>
      <c r="J2970" s="5">
        <v>2.1642999999999999</v>
      </c>
      <c r="K2970" s="6">
        <v>0.97114780579736149</v>
      </c>
      <c r="L2970" s="5">
        <v>26.77</v>
      </c>
      <c r="M2970" s="19">
        <f>H2970*INDEX('Pliegos Tarifarios (Las Condes)'!$B:$B,MATCH($B2970,'Pliegos Tarifarios (Las Condes)'!$A:$A,0))</f>
        <v>105837.36482520001</v>
      </c>
      <c r="N2970" s="19">
        <f>I2970*INDEX('Pliegos Tarifarios (Las Condes)'!$C:$C,MATCH($B2970,'Pliegos Tarifarios (Las Condes)'!$A:$A,0))</f>
        <v>7594.2642754000008</v>
      </c>
      <c r="O2970" s="19">
        <f>J2970*INDEX('Pliegos Tarifarios (Las Condes)'!$D:$D,MATCH($B2970,'Pliegos Tarifarios (Las Condes)'!$A:$A,0))</f>
        <v>31323.9139</v>
      </c>
      <c r="P2970" s="19">
        <f>H2970*INDEX('Pliegos Tarifarios (Las Condes)'!$E:$E,MATCH($B2970,'Pliegos Tarifarios (Las Condes)'!$A:$A,0))</f>
        <v>10461.4029696</v>
      </c>
      <c r="Q2970" s="19" cm="1">
        <f t="array" ref="Q2970">H2970*_xlfn.IFS(H2970&lt;=350,INDEX('Pliegos Tarifarios (Las Condes)'!$F:$F,MATCH($B2970,'Pliegos Tarifarios (Las Condes)'!$A:$A,0)),H2970&lt;=500,INDEX('Pliegos Tarifarios (Las Condes)'!$G:$G,MATCH($B2970,'Pliegos Tarifarios (Las Condes)'!$A:$A,0)),H2970&lt;=1000,INDEX('Pliegos Tarifarios (Las Condes)'!$H:$H,MATCH($B2970,'Pliegos Tarifarios (Las Condes)'!$A:$A,0)),H2970&lt;=5000,INDEX('Pliegos Tarifarios (Las Condes)'!$I:$I,MATCH($B2970,'Pliegos Tarifarios (Las Condes)'!$A:$A,0)),H2970&gt;5000,INDEX('Pliegos Tarifarios (Las Condes)'!$J:$J,MATCH($B2970,'Pliegos Tarifarios (Las Condes)'!$A:$A,0)))/1.19</f>
        <v>1883.9024843697484</v>
      </c>
      <c r="R2970" s="19">
        <f>INDEX('Pliegos Tarifarios (Las Condes)'!$K:$K,MATCH($B2970,'Pliegos Tarifarios (Las Condes)'!$A:$A,0))</f>
        <v>726.16</v>
      </c>
      <c r="S2970" s="21">
        <f t="shared" si="141"/>
        <v>157827.00845456976</v>
      </c>
      <c r="T2970" s="21">
        <f t="shared" si="142"/>
        <v>29987.131606368253</v>
      </c>
      <c r="U2970" s="19">
        <v>0</v>
      </c>
      <c r="V2970" s="21">
        <f t="shared" si="143"/>
        <v>187814.14006093802</v>
      </c>
    </row>
    <row r="2971" spans="1:22" x14ac:dyDescent="0.3">
      <c r="A2971" s="3" t="s">
        <v>146</v>
      </c>
      <c r="B2971" s="3">
        <v>7</v>
      </c>
      <c r="C2971" s="4" t="s">
        <v>186</v>
      </c>
      <c r="D2971" s="3" t="s">
        <v>718</v>
      </c>
      <c r="E2971" s="3" t="s">
        <v>121</v>
      </c>
      <c r="F2971" s="4" t="s">
        <v>719</v>
      </c>
      <c r="G2971" s="3" t="s">
        <v>16</v>
      </c>
      <c r="H2971" s="5">
        <v>802.92870000000005</v>
      </c>
      <c r="I2971" s="5">
        <v>2.1625000000000001</v>
      </c>
      <c r="J2971" s="5">
        <v>2.1625000000000001</v>
      </c>
      <c r="K2971" s="6">
        <v>1</v>
      </c>
      <c r="L2971" s="5">
        <v>26.76</v>
      </c>
      <c r="M2971" s="19">
        <f>H2971*INDEX('Pliegos Tarifarios (Las Condes)'!$B:$B,MATCH($B2971,'Pliegos Tarifarios (Las Condes)'!$A:$A,0))</f>
        <v>105796.29429810001</v>
      </c>
      <c r="N2971" s="19">
        <f>I2971*INDEX('Pliegos Tarifarios (Las Condes)'!$C:$C,MATCH($B2971,'Pliegos Tarifarios (Las Condes)'!$A:$A,0))</f>
        <v>7369.0193375000008</v>
      </c>
      <c r="O2971" s="19">
        <f>J2971*INDEX('Pliegos Tarifarios (Las Condes)'!$D:$D,MATCH($B2971,'Pliegos Tarifarios (Las Condes)'!$A:$A,0))</f>
        <v>31297.862500000003</v>
      </c>
      <c r="P2971" s="19">
        <f>H2971*INDEX('Pliegos Tarifarios (Las Condes)'!$E:$E,MATCH($B2971,'Pliegos Tarifarios (Las Condes)'!$A:$A,0))</f>
        <v>10457.3433888</v>
      </c>
      <c r="Q2971" s="19" cm="1">
        <f t="array" ref="Q2971">H2971*_xlfn.IFS(H2971&lt;=350,INDEX('Pliegos Tarifarios (Las Condes)'!$F:$F,MATCH($B2971,'Pliegos Tarifarios (Las Condes)'!$A:$A,0)),H2971&lt;=500,INDEX('Pliegos Tarifarios (Las Condes)'!$G:$G,MATCH($B2971,'Pliegos Tarifarios (Las Condes)'!$A:$A,0)),H2971&lt;=1000,INDEX('Pliegos Tarifarios (Las Condes)'!$H:$H,MATCH($B2971,'Pliegos Tarifarios (Las Condes)'!$A:$A,0)),H2971&lt;=5000,INDEX('Pliegos Tarifarios (Las Condes)'!$I:$I,MATCH($B2971,'Pliegos Tarifarios (Las Condes)'!$A:$A,0)),H2971&gt;5000,INDEX('Pliegos Tarifarios (Las Condes)'!$J:$J,MATCH($B2971,'Pliegos Tarifarios (Las Condes)'!$A:$A,0)))/1.19</f>
        <v>1883.1714300000003</v>
      </c>
      <c r="R2971" s="19">
        <f>INDEX('Pliegos Tarifarios (Las Condes)'!$K:$K,MATCH($B2971,'Pliegos Tarifarios (Las Condes)'!$A:$A,0))</f>
        <v>726.16</v>
      </c>
      <c r="S2971" s="21">
        <f t="shared" si="141"/>
        <v>157529.8509544</v>
      </c>
      <c r="T2971" s="21">
        <f t="shared" si="142"/>
        <v>29930.671681336</v>
      </c>
      <c r="U2971" s="19">
        <v>0</v>
      </c>
      <c r="V2971" s="21">
        <f t="shared" si="143"/>
        <v>187460.52263573601</v>
      </c>
    </row>
    <row r="2972" spans="1:22" x14ac:dyDescent="0.3">
      <c r="A2972" s="3" t="s">
        <v>146</v>
      </c>
      <c r="B2972" s="3">
        <v>7</v>
      </c>
      <c r="C2972" s="4" t="s">
        <v>186</v>
      </c>
      <c r="D2972" s="3" t="s">
        <v>720</v>
      </c>
      <c r="E2972" s="3" t="s">
        <v>121</v>
      </c>
      <c r="F2972" s="4" t="s">
        <v>721</v>
      </c>
      <c r="G2972" s="3" t="s">
        <v>16</v>
      </c>
      <c r="H2972" s="5">
        <v>800.09069999999997</v>
      </c>
      <c r="I2972" s="5">
        <v>2.2059000000000002</v>
      </c>
      <c r="J2972" s="5">
        <v>2.1223999999999998</v>
      </c>
      <c r="K2972" s="6">
        <v>0.96214696949091061</v>
      </c>
      <c r="L2972" s="5">
        <v>26.67</v>
      </c>
      <c r="M2972" s="19">
        <f>H2972*INDEX('Pliegos Tarifarios (Las Condes)'!$B:$B,MATCH($B2972,'Pliegos Tarifarios (Las Condes)'!$A:$A,0))</f>
        <v>105422.35090410001</v>
      </c>
      <c r="N2972" s="19">
        <f>I2972*INDEX('Pliegos Tarifarios (Las Condes)'!$C:$C,MATCH($B2972,'Pliegos Tarifarios (Las Condes)'!$A:$A,0))</f>
        <v>7516.9108701000014</v>
      </c>
      <c r="O2972" s="19">
        <f>J2972*INDEX('Pliegos Tarifarios (Las Condes)'!$D:$D,MATCH($B2972,'Pliegos Tarifarios (Las Condes)'!$A:$A,0))</f>
        <v>30717.495199999998</v>
      </c>
      <c r="P2972" s="19">
        <f>H2972*INDEX('Pliegos Tarifarios (Las Condes)'!$E:$E,MATCH($B2972,'Pliegos Tarifarios (Las Condes)'!$A:$A,0))</f>
        <v>10420.381276799999</v>
      </c>
      <c r="Q2972" s="19" cm="1">
        <f t="array" ref="Q2972">H2972*_xlfn.IFS(H2972&lt;=350,INDEX('Pliegos Tarifarios (Las Condes)'!$F:$F,MATCH($B2972,'Pliegos Tarifarios (Las Condes)'!$A:$A,0)),H2972&lt;=500,INDEX('Pliegos Tarifarios (Las Condes)'!$G:$G,MATCH($B2972,'Pliegos Tarifarios (Las Condes)'!$A:$A,0)),H2972&lt;=1000,INDEX('Pliegos Tarifarios (Las Condes)'!$H:$H,MATCH($B2972,'Pliegos Tarifarios (Las Condes)'!$A:$A,0)),H2972&lt;=5000,INDEX('Pliegos Tarifarios (Las Condes)'!$I:$I,MATCH($B2972,'Pliegos Tarifarios (Las Condes)'!$A:$A,0)),H2972&gt;5000,INDEX('Pliegos Tarifarios (Las Condes)'!$J:$J,MATCH($B2972,'Pliegos Tarifarios (Las Condes)'!$A:$A,0)))/1.19</f>
        <v>1876.5152468067231</v>
      </c>
      <c r="R2972" s="19">
        <f>INDEX('Pliegos Tarifarios (Las Condes)'!$K:$K,MATCH($B2972,'Pliegos Tarifarios (Las Condes)'!$A:$A,0))</f>
        <v>726.16</v>
      </c>
      <c r="S2972" s="21">
        <f t="shared" si="141"/>
        <v>156679.81349780675</v>
      </c>
      <c r="T2972" s="21">
        <f t="shared" si="142"/>
        <v>29769.164564583283</v>
      </c>
      <c r="U2972" s="19">
        <v>0</v>
      </c>
      <c r="V2972" s="21">
        <f t="shared" si="143"/>
        <v>186448.97806239003</v>
      </c>
    </row>
    <row r="2973" spans="1:22" x14ac:dyDescent="0.3">
      <c r="A2973" s="3" t="s">
        <v>146</v>
      </c>
      <c r="B2973" s="3">
        <v>7</v>
      </c>
      <c r="C2973" s="4" t="s">
        <v>186</v>
      </c>
      <c r="D2973" s="3" t="s">
        <v>722</v>
      </c>
      <c r="E2973" s="3" t="s">
        <v>121</v>
      </c>
      <c r="F2973" s="4" t="s">
        <v>723</v>
      </c>
      <c r="G2973" s="3" t="s">
        <v>16</v>
      </c>
      <c r="H2973" s="5">
        <v>803.22270000000003</v>
      </c>
      <c r="I2973" s="5">
        <v>2.1789999999999998</v>
      </c>
      <c r="J2973" s="5">
        <v>2.1398999999999999</v>
      </c>
      <c r="K2973" s="6">
        <v>0.98205598898577329</v>
      </c>
      <c r="L2973" s="5">
        <v>26.77</v>
      </c>
      <c r="M2973" s="19">
        <f>H2973*INDEX('Pliegos Tarifarios (Las Condes)'!$B:$B,MATCH($B2973,'Pliegos Tarifarios (Las Condes)'!$A:$A,0))</f>
        <v>105835.03262010001</v>
      </c>
      <c r="N2973" s="19">
        <f>I2973*INDEX('Pliegos Tarifarios (Las Condes)'!$C:$C,MATCH($B2973,'Pliegos Tarifarios (Las Condes)'!$A:$A,0))</f>
        <v>7425.2453809999997</v>
      </c>
      <c r="O2973" s="19">
        <f>J2973*INDEX('Pliegos Tarifarios (Las Condes)'!$D:$D,MATCH($B2973,'Pliegos Tarifarios (Las Condes)'!$A:$A,0))</f>
        <v>30970.772699999998</v>
      </c>
      <c r="P2973" s="19">
        <f>H2973*INDEX('Pliegos Tarifarios (Las Condes)'!$E:$E,MATCH($B2973,'Pliegos Tarifarios (Las Condes)'!$A:$A,0))</f>
        <v>10461.1724448</v>
      </c>
      <c r="Q2973" s="19" cm="1">
        <f t="array" ref="Q2973">H2973*_xlfn.IFS(H2973&lt;=350,INDEX('Pliegos Tarifarios (Las Condes)'!$F:$F,MATCH($B2973,'Pliegos Tarifarios (Las Condes)'!$A:$A,0)),H2973&lt;=500,INDEX('Pliegos Tarifarios (Las Condes)'!$G:$G,MATCH($B2973,'Pliegos Tarifarios (Las Condes)'!$A:$A,0)),H2973&lt;=1000,INDEX('Pliegos Tarifarios (Las Condes)'!$H:$H,MATCH($B2973,'Pliegos Tarifarios (Las Condes)'!$A:$A,0)),H2973&lt;=5000,INDEX('Pliegos Tarifarios (Las Condes)'!$I:$I,MATCH($B2973,'Pliegos Tarifarios (Las Condes)'!$A:$A,0)),H2973&gt;5000,INDEX('Pliegos Tarifarios (Las Condes)'!$J:$J,MATCH($B2973,'Pliegos Tarifarios (Las Condes)'!$A:$A,0)))/1.19</f>
        <v>1883.8609711764709</v>
      </c>
      <c r="R2973" s="19">
        <f>INDEX('Pliegos Tarifarios (Las Condes)'!$K:$K,MATCH($B2973,'Pliegos Tarifarios (Las Condes)'!$A:$A,0))</f>
        <v>726.16</v>
      </c>
      <c r="S2973" s="21">
        <f t="shared" si="141"/>
        <v>157302.24411707648</v>
      </c>
      <c r="T2973" s="21">
        <f t="shared" si="142"/>
        <v>29887.426382244532</v>
      </c>
      <c r="U2973" s="19">
        <v>0</v>
      </c>
      <c r="V2973" s="21">
        <f t="shared" si="143"/>
        <v>187189.67049932102</v>
      </c>
    </row>
    <row r="2974" spans="1:22" x14ac:dyDescent="0.3">
      <c r="A2974" s="3" t="s">
        <v>146</v>
      </c>
      <c r="B2974" s="3">
        <v>7</v>
      </c>
      <c r="C2974" s="4" t="s">
        <v>186</v>
      </c>
      <c r="D2974" s="3" t="s">
        <v>724</v>
      </c>
      <c r="E2974" s="3" t="s">
        <v>121</v>
      </c>
      <c r="F2974" s="4" t="s">
        <v>725</v>
      </c>
      <c r="G2974" s="3" t="s">
        <v>16</v>
      </c>
      <c r="H2974" s="5">
        <v>804.04340000000002</v>
      </c>
      <c r="I2974" s="5">
        <v>2.1848999999999998</v>
      </c>
      <c r="J2974" s="5">
        <v>2.1128</v>
      </c>
      <c r="K2974" s="6">
        <v>0.96700077806764617</v>
      </c>
      <c r="L2974" s="5">
        <v>26.8</v>
      </c>
      <c r="M2974" s="19">
        <f>H2974*INDEX('Pliegos Tarifarios (Las Condes)'!$B:$B,MATCH($B2974,'Pliegos Tarifarios (Las Condes)'!$A:$A,0))</f>
        <v>105943.17051420001</v>
      </c>
      <c r="N2974" s="19">
        <f>I2974*INDEX('Pliegos Tarifarios (Las Condes)'!$C:$C,MATCH($B2974,'Pliegos Tarifarios (Las Condes)'!$A:$A,0))</f>
        <v>7445.3504511000001</v>
      </c>
      <c r="O2974" s="19">
        <f>J2974*INDEX('Pliegos Tarifarios (Las Condes)'!$D:$D,MATCH($B2974,'Pliegos Tarifarios (Las Condes)'!$A:$A,0))</f>
        <v>30578.554400000001</v>
      </c>
      <c r="P2974" s="19">
        <f>H2974*INDEX('Pliegos Tarifarios (Las Condes)'!$E:$E,MATCH($B2974,'Pliegos Tarifarios (Las Condes)'!$A:$A,0))</f>
        <v>10471.8612416</v>
      </c>
      <c r="Q2974" s="19" cm="1">
        <f t="array" ref="Q2974">H2974*_xlfn.IFS(H2974&lt;=350,INDEX('Pliegos Tarifarios (Las Condes)'!$F:$F,MATCH($B2974,'Pliegos Tarifarios (Las Condes)'!$A:$A,0)),H2974&lt;=500,INDEX('Pliegos Tarifarios (Las Condes)'!$G:$G,MATCH($B2974,'Pliegos Tarifarios (Las Condes)'!$A:$A,0)),H2974&lt;=1000,INDEX('Pliegos Tarifarios (Las Condes)'!$H:$H,MATCH($B2974,'Pliegos Tarifarios (Las Condes)'!$A:$A,0)),H2974&lt;=5000,INDEX('Pliegos Tarifarios (Las Condes)'!$I:$I,MATCH($B2974,'Pliegos Tarifarios (Las Condes)'!$A:$A,0)),H2974&gt;5000,INDEX('Pliegos Tarifarios (Las Condes)'!$J:$J,MATCH($B2974,'Pliegos Tarifarios (Las Condes)'!$A:$A,0)))/1.19</f>
        <v>1885.7858230252104</v>
      </c>
      <c r="R2974" s="19">
        <f>INDEX('Pliegos Tarifarios (Las Condes)'!$K:$K,MATCH($B2974,'Pliegos Tarifarios (Las Condes)'!$A:$A,0))</f>
        <v>726.16</v>
      </c>
      <c r="S2974" s="21">
        <f t="shared" si="141"/>
        <v>157050.88242992526</v>
      </c>
      <c r="T2974" s="21">
        <f t="shared" si="142"/>
        <v>29839.667661685799</v>
      </c>
      <c r="U2974" s="19">
        <v>0</v>
      </c>
      <c r="V2974" s="21">
        <f t="shared" si="143"/>
        <v>186890.55009161105</v>
      </c>
    </row>
    <row r="2975" spans="1:22" x14ac:dyDescent="0.3">
      <c r="A2975" s="3" t="s">
        <v>146</v>
      </c>
      <c r="B2975" s="3">
        <v>7</v>
      </c>
      <c r="C2975" s="4" t="s">
        <v>186</v>
      </c>
      <c r="D2975" s="3" t="s">
        <v>726</v>
      </c>
      <c r="E2975" s="3" t="s">
        <v>121</v>
      </c>
      <c r="F2975" s="4" t="s">
        <v>727</v>
      </c>
      <c r="G2975" s="3" t="s">
        <v>16</v>
      </c>
      <c r="H2975" s="5">
        <v>802.77160000000003</v>
      </c>
      <c r="I2975" s="5">
        <v>2.1812</v>
      </c>
      <c r="J2975" s="5">
        <v>2.1516999999999999</v>
      </c>
      <c r="K2975" s="6">
        <v>0.98647533467815873</v>
      </c>
      <c r="L2975" s="5">
        <v>26.76</v>
      </c>
      <c r="M2975" s="19">
        <f>H2975*INDEX('Pliegos Tarifarios (Las Condes)'!$B:$B,MATCH($B2975,'Pliegos Tarifarios (Las Condes)'!$A:$A,0))</f>
        <v>105775.59433080001</v>
      </c>
      <c r="N2975" s="19">
        <f>I2975*INDEX('Pliegos Tarifarios (Las Condes)'!$C:$C,MATCH($B2975,'Pliegos Tarifarios (Las Condes)'!$A:$A,0))</f>
        <v>7432.7421868000001</v>
      </c>
      <c r="O2975" s="19">
        <f>J2975*INDEX('Pliegos Tarifarios (Las Condes)'!$D:$D,MATCH($B2975,'Pliegos Tarifarios (Las Condes)'!$A:$A,0))</f>
        <v>31141.554099999998</v>
      </c>
      <c r="P2975" s="19">
        <f>H2975*INDEX('Pliegos Tarifarios (Las Condes)'!$E:$E,MATCH($B2975,'Pliegos Tarifarios (Las Condes)'!$A:$A,0))</f>
        <v>10455.2973184</v>
      </c>
      <c r="Q2975" s="19" cm="1">
        <f t="array" ref="Q2975">H2975*_xlfn.IFS(H2975&lt;=350,INDEX('Pliegos Tarifarios (Las Condes)'!$F:$F,MATCH($B2975,'Pliegos Tarifarios (Las Condes)'!$A:$A,0)),H2975&lt;=500,INDEX('Pliegos Tarifarios (Las Condes)'!$G:$G,MATCH($B2975,'Pliegos Tarifarios (Las Condes)'!$A:$A,0)),H2975&lt;=1000,INDEX('Pliegos Tarifarios (Las Condes)'!$H:$H,MATCH($B2975,'Pliegos Tarifarios (Las Condes)'!$A:$A,0)),H2975&lt;=5000,INDEX('Pliegos Tarifarios (Las Condes)'!$I:$I,MATCH($B2975,'Pliegos Tarifarios (Las Condes)'!$A:$A,0)),H2975&gt;5000,INDEX('Pliegos Tarifarios (Las Condes)'!$J:$J,MATCH($B2975,'Pliegos Tarifarios (Las Condes)'!$A:$A,0)))/1.19</f>
        <v>1882.8029710924375</v>
      </c>
      <c r="R2975" s="19">
        <f>INDEX('Pliegos Tarifarios (Las Condes)'!$K:$K,MATCH($B2975,'Pliegos Tarifarios (Las Condes)'!$A:$A,0))</f>
        <v>726.16</v>
      </c>
      <c r="S2975" s="21">
        <f t="shared" si="141"/>
        <v>157414.15090709244</v>
      </c>
      <c r="T2975" s="21">
        <f t="shared" si="142"/>
        <v>29908.688672347562</v>
      </c>
      <c r="U2975" s="19">
        <v>0</v>
      </c>
      <c r="V2975" s="21">
        <f t="shared" si="143"/>
        <v>187322.83957944001</v>
      </c>
    </row>
    <row r="2976" spans="1:22" x14ac:dyDescent="0.3">
      <c r="A2976" s="3" t="s">
        <v>146</v>
      </c>
      <c r="B2976" s="3">
        <v>7</v>
      </c>
      <c r="C2976" s="4" t="s">
        <v>186</v>
      </c>
      <c r="D2976" s="3" t="s">
        <v>728</v>
      </c>
      <c r="E2976" s="3" t="s">
        <v>121</v>
      </c>
      <c r="F2976" s="4" t="s">
        <v>729</v>
      </c>
      <c r="G2976" s="3" t="s">
        <v>16</v>
      </c>
      <c r="H2976" s="5">
        <v>800.34490000000005</v>
      </c>
      <c r="I2976" s="5">
        <v>2.1648000000000001</v>
      </c>
      <c r="J2976" s="5">
        <v>2.0716999999999999</v>
      </c>
      <c r="K2976" s="6">
        <v>0.95699371766444929</v>
      </c>
      <c r="L2976" s="5">
        <v>26.68</v>
      </c>
      <c r="M2976" s="19">
        <f>H2976*INDEX('Pliegos Tarifarios (Las Condes)'!$B:$B,MATCH($B2976,'Pliegos Tarifarios (Las Condes)'!$A:$A,0))</f>
        <v>105455.84505870001</v>
      </c>
      <c r="N2976" s="19">
        <f>I2976*INDEX('Pliegos Tarifarios (Las Condes)'!$C:$C,MATCH($B2976,'Pliegos Tarifarios (Las Condes)'!$A:$A,0))</f>
        <v>7376.8569072</v>
      </c>
      <c r="O2976" s="19">
        <f>J2976*INDEX('Pliegos Tarifarios (Las Condes)'!$D:$D,MATCH($B2976,'Pliegos Tarifarios (Las Condes)'!$A:$A,0))</f>
        <v>29983.714099999997</v>
      </c>
      <c r="P2976" s="19">
        <f>H2976*INDEX('Pliegos Tarifarios (Las Condes)'!$E:$E,MATCH($B2976,'Pliegos Tarifarios (Las Condes)'!$A:$A,0))</f>
        <v>10423.6919776</v>
      </c>
      <c r="Q2976" s="19" cm="1">
        <f t="array" ref="Q2976">H2976*_xlfn.IFS(H2976&lt;=350,INDEX('Pliegos Tarifarios (Las Condes)'!$F:$F,MATCH($B2976,'Pliegos Tarifarios (Las Condes)'!$A:$A,0)),H2976&lt;=500,INDEX('Pliegos Tarifarios (Las Condes)'!$G:$G,MATCH($B2976,'Pliegos Tarifarios (Las Condes)'!$A:$A,0)),H2976&lt;=1000,INDEX('Pliegos Tarifarios (Las Condes)'!$H:$H,MATCH($B2976,'Pliegos Tarifarios (Las Condes)'!$A:$A,0)),H2976&lt;=5000,INDEX('Pliegos Tarifarios (Las Condes)'!$I:$I,MATCH($B2976,'Pliegos Tarifarios (Las Condes)'!$A:$A,0)),H2976&gt;5000,INDEX('Pliegos Tarifarios (Las Condes)'!$J:$J,MATCH($B2976,'Pliegos Tarifarios (Las Condes)'!$A:$A,0)))/1.19</f>
        <v>1877.1114419327737</v>
      </c>
      <c r="R2976" s="19">
        <f>INDEX('Pliegos Tarifarios (Las Condes)'!$K:$K,MATCH($B2976,'Pliegos Tarifarios (Las Condes)'!$A:$A,0))</f>
        <v>726.16</v>
      </c>
      <c r="S2976" s="21">
        <f t="shared" si="141"/>
        <v>155843.37948543276</v>
      </c>
      <c r="T2976" s="21">
        <f t="shared" si="142"/>
        <v>29610.242102232223</v>
      </c>
      <c r="U2976" s="19">
        <v>0</v>
      </c>
      <c r="V2976" s="21">
        <f t="shared" si="143"/>
        <v>185453.62158766499</v>
      </c>
    </row>
    <row r="2977" spans="1:22" x14ac:dyDescent="0.3">
      <c r="A2977" s="3" t="s">
        <v>146</v>
      </c>
      <c r="B2977" s="3">
        <v>7</v>
      </c>
      <c r="C2977" s="4" t="s">
        <v>186</v>
      </c>
      <c r="D2977" s="3" t="s">
        <v>730</v>
      </c>
      <c r="E2977" s="3" t="s">
        <v>121</v>
      </c>
      <c r="F2977" s="4" t="s">
        <v>731</v>
      </c>
      <c r="G2977" s="3" t="s">
        <v>16</v>
      </c>
      <c r="H2977" s="5">
        <v>801.77319999999997</v>
      </c>
      <c r="I2977" s="5">
        <v>2.1412</v>
      </c>
      <c r="J2977" s="5">
        <v>2.1274000000000002</v>
      </c>
      <c r="K2977" s="6">
        <v>0.99355501587894646</v>
      </c>
      <c r="L2977" s="5">
        <v>26.73</v>
      </c>
      <c r="M2977" s="19">
        <f>H2977*INDEX('Pliegos Tarifarios (Las Condes)'!$B:$B,MATCH($B2977,'Pliegos Tarifarios (Las Condes)'!$A:$A,0))</f>
        <v>105644.04215160001</v>
      </c>
      <c r="N2977" s="19">
        <f>I2977*INDEX('Pliegos Tarifarios (Las Condes)'!$C:$C,MATCH($B2977,'Pliegos Tarifarios (Las Condes)'!$A:$A,0))</f>
        <v>7296.4366268000003</v>
      </c>
      <c r="O2977" s="19">
        <f>J2977*INDEX('Pliegos Tarifarios (Las Condes)'!$D:$D,MATCH($B2977,'Pliegos Tarifarios (Las Condes)'!$A:$A,0))</f>
        <v>30789.860200000003</v>
      </c>
      <c r="P2977" s="19">
        <f>H2977*INDEX('Pliegos Tarifarios (Las Condes)'!$E:$E,MATCH($B2977,'Pliegos Tarifarios (Las Condes)'!$A:$A,0))</f>
        <v>10442.294156799999</v>
      </c>
      <c r="Q2977" s="19" cm="1">
        <f t="array" ref="Q2977">H2977*_xlfn.IFS(H2977&lt;=350,INDEX('Pliegos Tarifarios (Las Condes)'!$F:$F,MATCH($B2977,'Pliegos Tarifarios (Las Condes)'!$A:$A,0)),H2977&lt;=500,INDEX('Pliegos Tarifarios (Las Condes)'!$G:$G,MATCH($B2977,'Pliegos Tarifarios (Las Condes)'!$A:$A,0)),H2977&lt;=1000,INDEX('Pliegos Tarifarios (Las Condes)'!$H:$H,MATCH($B2977,'Pliegos Tarifarios (Las Condes)'!$A:$A,0)),H2977&lt;=5000,INDEX('Pliegos Tarifarios (Las Condes)'!$I:$I,MATCH($B2977,'Pliegos Tarifarios (Las Condes)'!$A:$A,0)),H2977&gt;5000,INDEX('Pliegos Tarifarios (Las Condes)'!$J:$J,MATCH($B2977,'Pliegos Tarifarios (Las Condes)'!$A:$A,0)))/1.19</f>
        <v>1880.4613455462188</v>
      </c>
      <c r="R2977" s="19">
        <f>INDEX('Pliegos Tarifarios (Las Condes)'!$K:$K,MATCH($B2977,'Pliegos Tarifarios (Las Condes)'!$A:$A,0))</f>
        <v>726.16</v>
      </c>
      <c r="S2977" s="21">
        <f t="shared" si="141"/>
        <v>156779.25448074623</v>
      </c>
      <c r="T2977" s="21">
        <f t="shared" si="142"/>
        <v>29788.058351341784</v>
      </c>
      <c r="U2977" s="19">
        <v>0</v>
      </c>
      <c r="V2977" s="21">
        <f t="shared" si="143"/>
        <v>186567.31283208801</v>
      </c>
    </row>
    <row r="2978" spans="1:22" x14ac:dyDescent="0.3">
      <c r="A2978" s="3" t="s">
        <v>146</v>
      </c>
      <c r="B2978" s="3">
        <v>7</v>
      </c>
      <c r="C2978" s="4" t="s">
        <v>186</v>
      </c>
      <c r="D2978" s="3" t="s">
        <v>732</v>
      </c>
      <c r="E2978" s="3" t="s">
        <v>121</v>
      </c>
      <c r="F2978" s="4" t="s">
        <v>733</v>
      </c>
      <c r="G2978" s="3" t="s">
        <v>16</v>
      </c>
      <c r="H2978" s="5">
        <v>800.38639999999998</v>
      </c>
      <c r="I2978" s="5">
        <v>2.2134999999999998</v>
      </c>
      <c r="J2978" s="5">
        <v>2.1459000000000001</v>
      </c>
      <c r="K2978" s="6">
        <v>0.96946013101423101</v>
      </c>
      <c r="L2978" s="5">
        <v>26.68</v>
      </c>
      <c r="M2978" s="19">
        <f>H2978*INDEX('Pliegos Tarifarios (Las Condes)'!$B:$B,MATCH($B2978,'Pliegos Tarifarios (Las Condes)'!$A:$A,0))</f>
        <v>105461.31322320001</v>
      </c>
      <c r="N2978" s="19">
        <f>I2978*INDEX('Pliegos Tarifarios (Las Condes)'!$C:$C,MATCH($B2978,'Pliegos Tarifarios (Las Condes)'!$A:$A,0))</f>
        <v>7542.8089264999999</v>
      </c>
      <c r="O2978" s="19">
        <f>J2978*INDEX('Pliegos Tarifarios (Las Condes)'!$D:$D,MATCH($B2978,'Pliegos Tarifarios (Las Condes)'!$A:$A,0))</f>
        <v>31057.610700000001</v>
      </c>
      <c r="P2978" s="19">
        <f>H2978*INDEX('Pliegos Tarifarios (Las Condes)'!$E:$E,MATCH($B2978,'Pliegos Tarifarios (Las Condes)'!$A:$A,0))</f>
        <v>10424.232473599999</v>
      </c>
      <c r="Q2978" s="19" cm="1">
        <f t="array" ref="Q2978">H2978*_xlfn.IFS(H2978&lt;=350,INDEX('Pliegos Tarifarios (Las Condes)'!$F:$F,MATCH($B2978,'Pliegos Tarifarios (Las Condes)'!$A:$A,0)),H2978&lt;=500,INDEX('Pliegos Tarifarios (Las Condes)'!$G:$G,MATCH($B2978,'Pliegos Tarifarios (Las Condes)'!$A:$A,0)),H2978&lt;=1000,INDEX('Pliegos Tarifarios (Las Condes)'!$H:$H,MATCH($B2978,'Pliegos Tarifarios (Las Condes)'!$A:$A,0)),H2978&lt;=5000,INDEX('Pliegos Tarifarios (Las Condes)'!$I:$I,MATCH($B2978,'Pliegos Tarifarios (Las Condes)'!$A:$A,0)),H2978&gt;5000,INDEX('Pliegos Tarifarios (Las Condes)'!$J:$J,MATCH($B2978,'Pliegos Tarifarios (Las Condes)'!$A:$A,0)))/1.19</f>
        <v>1877.2087751260506</v>
      </c>
      <c r="R2978" s="19">
        <f>INDEX('Pliegos Tarifarios (Las Condes)'!$K:$K,MATCH($B2978,'Pliegos Tarifarios (Las Condes)'!$A:$A,0))</f>
        <v>726.16</v>
      </c>
      <c r="S2978" s="21">
        <f t="shared" si="141"/>
        <v>157089.33409842604</v>
      </c>
      <c r="T2978" s="21">
        <f t="shared" si="142"/>
        <v>29846.973478700947</v>
      </c>
      <c r="U2978" s="19">
        <v>0</v>
      </c>
      <c r="V2978" s="21">
        <f t="shared" si="143"/>
        <v>186936.30757712698</v>
      </c>
    </row>
    <row r="2979" spans="1:22" x14ac:dyDescent="0.3">
      <c r="A2979" s="3" t="s">
        <v>146</v>
      </c>
      <c r="B2979" s="3">
        <v>7</v>
      </c>
      <c r="C2979" s="4" t="s">
        <v>186</v>
      </c>
      <c r="D2979" s="3" t="s">
        <v>734</v>
      </c>
      <c r="E2979" s="3" t="s">
        <v>121</v>
      </c>
      <c r="F2979" s="4" t="s">
        <v>735</v>
      </c>
      <c r="G2979" s="3" t="s">
        <v>16</v>
      </c>
      <c r="H2979" s="5">
        <v>800.28340000000003</v>
      </c>
      <c r="I2979" s="5">
        <v>2.1518999999999999</v>
      </c>
      <c r="J2979" s="5">
        <v>2.1126999999999998</v>
      </c>
      <c r="K2979" s="6">
        <v>0.98178354012732927</v>
      </c>
      <c r="L2979" s="5">
        <v>26.68</v>
      </c>
      <c r="M2979" s="19">
        <f>H2979*INDEX('Pliegos Tarifarios (Las Condes)'!$B:$B,MATCH($B2979,'Pliegos Tarifarios (Las Condes)'!$A:$A,0))</f>
        <v>105447.74163420001</v>
      </c>
      <c r="N2979" s="19">
        <f>I2979*INDEX('Pliegos Tarifarios (Las Condes)'!$C:$C,MATCH($B2979,'Pliegos Tarifarios (Las Condes)'!$A:$A,0))</f>
        <v>7332.8983641000004</v>
      </c>
      <c r="O2979" s="19">
        <f>J2979*INDEX('Pliegos Tarifarios (Las Condes)'!$D:$D,MATCH($B2979,'Pliegos Tarifarios (Las Condes)'!$A:$A,0))</f>
        <v>30577.107099999997</v>
      </c>
      <c r="P2979" s="19">
        <f>H2979*INDEX('Pliegos Tarifarios (Las Condes)'!$E:$E,MATCH($B2979,'Pliegos Tarifarios (Las Condes)'!$A:$A,0))</f>
        <v>10422.891001599999</v>
      </c>
      <c r="Q2979" s="19" cm="1">
        <f t="array" ref="Q2979">H2979*_xlfn.IFS(H2979&lt;=350,INDEX('Pliegos Tarifarios (Las Condes)'!$F:$F,MATCH($B2979,'Pliegos Tarifarios (Las Condes)'!$A:$A,0)),H2979&lt;=500,INDEX('Pliegos Tarifarios (Las Condes)'!$G:$G,MATCH($B2979,'Pliegos Tarifarios (Las Condes)'!$A:$A,0)),H2979&lt;=1000,INDEX('Pliegos Tarifarios (Las Condes)'!$H:$H,MATCH($B2979,'Pliegos Tarifarios (Las Condes)'!$A:$A,0)),H2979&lt;=5000,INDEX('Pliegos Tarifarios (Las Condes)'!$I:$I,MATCH($B2979,'Pliegos Tarifarios (Las Condes)'!$A:$A,0)),H2979&gt;5000,INDEX('Pliegos Tarifarios (Las Condes)'!$J:$J,MATCH($B2979,'Pliegos Tarifarios (Las Condes)'!$A:$A,0)))/1.19</f>
        <v>1876.9672011764708</v>
      </c>
      <c r="R2979" s="19">
        <f>INDEX('Pliegos Tarifarios (Las Condes)'!$K:$K,MATCH($B2979,'Pliegos Tarifarios (Las Condes)'!$A:$A,0))</f>
        <v>726.16</v>
      </c>
      <c r="S2979" s="21">
        <f t="shared" si="141"/>
        <v>156383.76530107646</v>
      </c>
      <c r="T2979" s="21">
        <f t="shared" si="142"/>
        <v>29712.915407204528</v>
      </c>
      <c r="U2979" s="19">
        <v>0</v>
      </c>
      <c r="V2979" s="21">
        <f t="shared" si="143"/>
        <v>186096.680708281</v>
      </c>
    </row>
    <row r="2980" spans="1:22" x14ac:dyDescent="0.3">
      <c r="A2980" s="3" t="s">
        <v>146</v>
      </c>
      <c r="B2980" s="3">
        <v>7</v>
      </c>
      <c r="C2980" s="4" t="s">
        <v>186</v>
      </c>
      <c r="D2980" s="3" t="s">
        <v>736</v>
      </c>
      <c r="E2980" s="3" t="s">
        <v>121</v>
      </c>
      <c r="F2980" s="4" t="s">
        <v>737</v>
      </c>
      <c r="G2980" s="3" t="s">
        <v>16</v>
      </c>
      <c r="H2980" s="5">
        <v>803.34490000000005</v>
      </c>
      <c r="I2980" s="5">
        <v>2.1699000000000002</v>
      </c>
      <c r="J2980" s="5">
        <v>2.1316999999999999</v>
      </c>
      <c r="K2980" s="6">
        <v>0.98239550209687077</v>
      </c>
      <c r="L2980" s="5">
        <v>26.78</v>
      </c>
      <c r="M2980" s="19">
        <f>H2980*INDEX('Pliegos Tarifarios (Las Condes)'!$B:$B,MATCH($B2980,'Pliegos Tarifarios (Las Condes)'!$A:$A,0))</f>
        <v>105851.13405870002</v>
      </c>
      <c r="N2980" s="19">
        <f>I2980*INDEX('Pliegos Tarifarios (Las Condes)'!$C:$C,MATCH($B2980,'Pliegos Tarifarios (Las Condes)'!$A:$A,0))</f>
        <v>7394.2358661000007</v>
      </c>
      <c r="O2980" s="19">
        <f>J2980*INDEX('Pliegos Tarifarios (Las Condes)'!$D:$D,MATCH($B2980,'Pliegos Tarifarios (Las Condes)'!$A:$A,0))</f>
        <v>30852.094099999998</v>
      </c>
      <c r="P2980" s="19">
        <f>H2980*INDEX('Pliegos Tarifarios (Las Condes)'!$E:$E,MATCH($B2980,'Pliegos Tarifarios (Las Condes)'!$A:$A,0))</f>
        <v>10462.7639776</v>
      </c>
      <c r="Q2980" s="19" cm="1">
        <f t="array" ref="Q2980">H2980*_xlfn.IFS(H2980&lt;=350,INDEX('Pliegos Tarifarios (Las Condes)'!$F:$F,MATCH($B2980,'Pliegos Tarifarios (Las Condes)'!$A:$A,0)),H2980&lt;=500,INDEX('Pliegos Tarifarios (Las Condes)'!$G:$G,MATCH($B2980,'Pliegos Tarifarios (Las Condes)'!$A:$A,0)),H2980&lt;=1000,INDEX('Pliegos Tarifarios (Las Condes)'!$H:$H,MATCH($B2980,'Pliegos Tarifarios (Las Condes)'!$A:$A,0)),H2980&lt;=5000,INDEX('Pliegos Tarifarios (Las Condes)'!$I:$I,MATCH($B2980,'Pliegos Tarifarios (Las Condes)'!$A:$A,0)),H2980&gt;5000,INDEX('Pliegos Tarifarios (Las Condes)'!$J:$J,MATCH($B2980,'Pliegos Tarifarios (Las Condes)'!$A:$A,0)))/1.19</f>
        <v>1884.1475763865553</v>
      </c>
      <c r="R2980" s="19">
        <f>INDEX('Pliegos Tarifarios (Las Condes)'!$K:$K,MATCH($B2980,'Pliegos Tarifarios (Las Condes)'!$A:$A,0))</f>
        <v>726.16</v>
      </c>
      <c r="S2980" s="21">
        <f t="shared" si="141"/>
        <v>157170.53557878657</v>
      </c>
      <c r="T2980" s="21">
        <f t="shared" si="142"/>
        <v>29862.401759969449</v>
      </c>
      <c r="U2980" s="19">
        <v>0</v>
      </c>
      <c r="V2980" s="21">
        <f t="shared" si="143"/>
        <v>187032.93733875602</v>
      </c>
    </row>
    <row r="2981" spans="1:22" x14ac:dyDescent="0.3">
      <c r="A2981" s="3" t="s">
        <v>146</v>
      </c>
      <c r="B2981" s="3">
        <v>7</v>
      </c>
      <c r="C2981" s="4" t="s">
        <v>186</v>
      </c>
      <c r="D2981" s="3" t="s">
        <v>738</v>
      </c>
      <c r="E2981" s="3" t="s">
        <v>121</v>
      </c>
      <c r="F2981" s="4" t="s">
        <v>739</v>
      </c>
      <c r="G2981" s="3" t="s">
        <v>16</v>
      </c>
      <c r="H2981" s="5">
        <v>800.60119999999995</v>
      </c>
      <c r="I2981" s="5">
        <v>2.1753</v>
      </c>
      <c r="J2981" s="5">
        <v>2.1505000000000001</v>
      </c>
      <c r="K2981" s="6">
        <v>0.98859927366340283</v>
      </c>
      <c r="L2981" s="5">
        <v>26.69</v>
      </c>
      <c r="M2981" s="19">
        <f>H2981*INDEX('Pliegos Tarifarios (Las Condes)'!$B:$B,MATCH($B2981,'Pliegos Tarifarios (Las Condes)'!$A:$A,0))</f>
        <v>105489.61591559999</v>
      </c>
      <c r="N2981" s="19">
        <f>I2981*INDEX('Pliegos Tarifarios (Las Condes)'!$C:$C,MATCH($B2981,'Pliegos Tarifarios (Las Condes)'!$A:$A,0))</f>
        <v>7412.6371167000007</v>
      </c>
      <c r="O2981" s="19">
        <f>J2981*INDEX('Pliegos Tarifarios (Las Condes)'!$D:$D,MATCH($B2981,'Pliegos Tarifarios (Las Condes)'!$A:$A,0))</f>
        <v>31124.1865</v>
      </c>
      <c r="P2981" s="19">
        <f>H2981*INDEX('Pliegos Tarifarios (Las Condes)'!$E:$E,MATCH($B2981,'Pliegos Tarifarios (Las Condes)'!$A:$A,0))</f>
        <v>10427.030028799998</v>
      </c>
      <c r="Q2981" s="19" cm="1">
        <f t="array" ref="Q2981">H2981*_xlfn.IFS(H2981&lt;=350,INDEX('Pliegos Tarifarios (Las Condes)'!$F:$F,MATCH($B2981,'Pliegos Tarifarios (Las Condes)'!$A:$A,0)),H2981&lt;=500,INDEX('Pliegos Tarifarios (Las Condes)'!$G:$G,MATCH($B2981,'Pliegos Tarifarios (Las Condes)'!$A:$A,0)),H2981&lt;=1000,INDEX('Pliegos Tarifarios (Las Condes)'!$H:$H,MATCH($B2981,'Pliegos Tarifarios (Las Condes)'!$A:$A,0)),H2981&lt;=5000,INDEX('Pliegos Tarifarios (Las Condes)'!$I:$I,MATCH($B2981,'Pliegos Tarifarios (Las Condes)'!$A:$A,0)),H2981&gt;5000,INDEX('Pliegos Tarifarios (Las Condes)'!$J:$J,MATCH($B2981,'Pliegos Tarifarios (Las Condes)'!$A:$A,0)))/1.19</f>
        <v>1877.7125623529414</v>
      </c>
      <c r="R2981" s="19">
        <f>INDEX('Pliegos Tarifarios (Las Condes)'!$K:$K,MATCH($B2981,'Pliegos Tarifarios (Las Condes)'!$A:$A,0))</f>
        <v>726.16</v>
      </c>
      <c r="S2981" s="21">
        <f t="shared" si="141"/>
        <v>157057.34212345292</v>
      </c>
      <c r="T2981" s="21">
        <f t="shared" si="142"/>
        <v>29840.895003456055</v>
      </c>
      <c r="U2981" s="19">
        <v>0</v>
      </c>
      <c r="V2981" s="21">
        <f t="shared" si="143"/>
        <v>186898.23712690896</v>
      </c>
    </row>
    <row r="2982" spans="1:22" x14ac:dyDescent="0.3">
      <c r="A2982" s="3" t="s">
        <v>146</v>
      </c>
      <c r="B2982" s="3">
        <v>7</v>
      </c>
      <c r="C2982" s="4" t="s">
        <v>186</v>
      </c>
      <c r="D2982" s="3" t="s">
        <v>740</v>
      </c>
      <c r="E2982" s="3" t="s">
        <v>121</v>
      </c>
      <c r="F2982" s="4" t="s">
        <v>741</v>
      </c>
      <c r="G2982" s="3" t="s">
        <v>16</v>
      </c>
      <c r="H2982" s="5">
        <v>803.21199999999999</v>
      </c>
      <c r="I2982" s="5">
        <v>2.2256</v>
      </c>
      <c r="J2982" s="5">
        <v>2.2256</v>
      </c>
      <c r="K2982" s="6">
        <v>1</v>
      </c>
      <c r="L2982" s="5">
        <v>26.77</v>
      </c>
      <c r="M2982" s="19">
        <f>H2982*INDEX('Pliegos Tarifarios (Las Condes)'!$B:$B,MATCH($B2982,'Pliegos Tarifarios (Las Condes)'!$A:$A,0))</f>
        <v>105833.622756</v>
      </c>
      <c r="N2982" s="19">
        <f>I2982*INDEX('Pliegos Tarifarios (Las Condes)'!$C:$C,MATCH($B2982,'Pliegos Tarifarios (Las Condes)'!$A:$A,0))</f>
        <v>7584.0413584000007</v>
      </c>
      <c r="O2982" s="19">
        <f>J2982*INDEX('Pliegos Tarifarios (Las Condes)'!$D:$D,MATCH($B2982,'Pliegos Tarifarios (Las Condes)'!$A:$A,0))</f>
        <v>32211.108800000002</v>
      </c>
      <c r="P2982" s="19">
        <f>H2982*INDEX('Pliegos Tarifarios (Las Condes)'!$E:$E,MATCH($B2982,'Pliegos Tarifarios (Las Condes)'!$A:$A,0))</f>
        <v>10461.033087999998</v>
      </c>
      <c r="Q2982" s="19" cm="1">
        <f t="array" ref="Q2982">H2982*_xlfn.IFS(H2982&lt;=350,INDEX('Pliegos Tarifarios (Las Condes)'!$F:$F,MATCH($B2982,'Pliegos Tarifarios (Las Condes)'!$A:$A,0)),H2982&lt;=500,INDEX('Pliegos Tarifarios (Las Condes)'!$G:$G,MATCH($B2982,'Pliegos Tarifarios (Las Condes)'!$A:$A,0)),H2982&lt;=1000,INDEX('Pliegos Tarifarios (Las Condes)'!$H:$H,MATCH($B2982,'Pliegos Tarifarios (Las Condes)'!$A:$A,0)),H2982&lt;=5000,INDEX('Pliegos Tarifarios (Las Condes)'!$I:$I,MATCH($B2982,'Pliegos Tarifarios (Las Condes)'!$A:$A,0)),H2982&gt;5000,INDEX('Pliegos Tarifarios (Las Condes)'!$J:$J,MATCH($B2982,'Pliegos Tarifarios (Las Condes)'!$A:$A,0)))/1.19</f>
        <v>1883.8358756302523</v>
      </c>
      <c r="R2982" s="19">
        <f>INDEX('Pliegos Tarifarios (Las Condes)'!$K:$K,MATCH($B2982,'Pliegos Tarifarios (Las Condes)'!$A:$A,0))</f>
        <v>726.16</v>
      </c>
      <c r="S2982" s="21">
        <f t="shared" si="141"/>
        <v>158699.80187803027</v>
      </c>
      <c r="T2982" s="21">
        <f t="shared" si="142"/>
        <v>30152.962356825752</v>
      </c>
      <c r="U2982" s="19">
        <v>0</v>
      </c>
      <c r="V2982" s="21">
        <f t="shared" si="143"/>
        <v>188852.764234856</v>
      </c>
    </row>
    <row r="2983" spans="1:22" x14ac:dyDescent="0.3">
      <c r="A2983" s="3" t="s">
        <v>146</v>
      </c>
      <c r="B2983" s="3">
        <v>7</v>
      </c>
      <c r="C2983" s="4" t="s">
        <v>186</v>
      </c>
      <c r="D2983" s="3" t="s">
        <v>742</v>
      </c>
      <c r="E2983" s="3" t="s">
        <v>121</v>
      </c>
      <c r="F2983" s="4" t="s">
        <v>743</v>
      </c>
      <c r="G2983" s="3" t="s">
        <v>16</v>
      </c>
      <c r="H2983" s="5">
        <v>803.97950000000003</v>
      </c>
      <c r="I2983" s="5">
        <v>2.1593</v>
      </c>
      <c r="J2983" s="5">
        <v>2.1524999999999999</v>
      </c>
      <c r="K2983" s="6">
        <v>0.99685083128791729</v>
      </c>
      <c r="L2983" s="5">
        <v>26.8</v>
      </c>
      <c r="M2983" s="19">
        <f>H2983*INDEX('Pliegos Tarifarios (Las Condes)'!$B:$B,MATCH($B2983,'Pliegos Tarifarios (Las Condes)'!$A:$A,0))</f>
        <v>105934.7508585</v>
      </c>
      <c r="N2983" s="19">
        <f>I2983*INDEX('Pliegos Tarifarios (Las Condes)'!$C:$C,MATCH($B2983,'Pliegos Tarifarios (Las Condes)'!$A:$A,0))</f>
        <v>7358.1148927000004</v>
      </c>
      <c r="O2983" s="19">
        <f>J2983*INDEX('Pliegos Tarifarios (Las Condes)'!$D:$D,MATCH($B2983,'Pliegos Tarifarios (Las Condes)'!$A:$A,0))</f>
        <v>31153.1325</v>
      </c>
      <c r="P2983" s="19">
        <f>H2983*INDEX('Pliegos Tarifarios (Las Condes)'!$E:$E,MATCH($B2983,'Pliegos Tarifarios (Las Condes)'!$A:$A,0))</f>
        <v>10471.029008</v>
      </c>
      <c r="Q2983" s="19" cm="1">
        <f t="array" ref="Q2983">H2983*_xlfn.IFS(H2983&lt;=350,INDEX('Pliegos Tarifarios (Las Condes)'!$F:$F,MATCH($B2983,'Pliegos Tarifarios (Las Condes)'!$A:$A,0)),H2983&lt;=500,INDEX('Pliegos Tarifarios (Las Condes)'!$G:$G,MATCH($B2983,'Pliegos Tarifarios (Las Condes)'!$A:$A,0)),H2983&lt;=1000,INDEX('Pliegos Tarifarios (Las Condes)'!$H:$H,MATCH($B2983,'Pliegos Tarifarios (Las Condes)'!$A:$A,0)),H2983&lt;=5000,INDEX('Pliegos Tarifarios (Las Condes)'!$I:$I,MATCH($B2983,'Pliegos Tarifarios (Las Condes)'!$A:$A,0)),H2983&gt;5000,INDEX('Pliegos Tarifarios (Las Condes)'!$J:$J,MATCH($B2983,'Pliegos Tarifarios (Las Condes)'!$A:$A,0)))/1.19</f>
        <v>1885.6359533613449</v>
      </c>
      <c r="R2983" s="19">
        <f>INDEX('Pliegos Tarifarios (Las Condes)'!$K:$K,MATCH($B2983,'Pliegos Tarifarios (Las Condes)'!$A:$A,0))</f>
        <v>726.16</v>
      </c>
      <c r="S2983" s="21">
        <f t="shared" si="141"/>
        <v>157528.82321256137</v>
      </c>
      <c r="T2983" s="21">
        <f t="shared" si="142"/>
        <v>29930.476410386662</v>
      </c>
      <c r="U2983" s="19">
        <v>0</v>
      </c>
      <c r="V2983" s="21">
        <f t="shared" si="143"/>
        <v>187459.29962294805</v>
      </c>
    </row>
    <row r="2984" spans="1:22" x14ac:dyDescent="0.3">
      <c r="A2984" s="3" t="s">
        <v>146</v>
      </c>
      <c r="B2984" s="3">
        <v>7</v>
      </c>
      <c r="C2984" s="4" t="s">
        <v>186</v>
      </c>
      <c r="D2984" s="3" t="s">
        <v>744</v>
      </c>
      <c r="E2984" s="3" t="s">
        <v>121</v>
      </c>
      <c r="F2984" s="4" t="s">
        <v>745</v>
      </c>
      <c r="G2984" s="3" t="s">
        <v>16</v>
      </c>
      <c r="H2984" s="5">
        <v>802.15689999999995</v>
      </c>
      <c r="I2984" s="5">
        <v>2.1804999999999999</v>
      </c>
      <c r="J2984" s="5">
        <v>2.1694</v>
      </c>
      <c r="K2984" s="6">
        <v>0.99490942444393493</v>
      </c>
      <c r="L2984" s="5">
        <v>26.74</v>
      </c>
      <c r="M2984" s="19">
        <f>H2984*INDEX('Pliegos Tarifarios (Las Condes)'!$B:$B,MATCH($B2984,'Pliegos Tarifarios (Las Condes)'!$A:$A,0))</f>
        <v>105694.5996147</v>
      </c>
      <c r="N2984" s="19">
        <f>I2984*INDEX('Pliegos Tarifarios (Las Condes)'!$C:$C,MATCH($B2984,'Pliegos Tarifarios (Las Condes)'!$A:$A,0))</f>
        <v>7430.3568395000002</v>
      </c>
      <c r="O2984" s="19">
        <f>J2984*INDEX('Pliegos Tarifarios (Las Condes)'!$D:$D,MATCH($B2984,'Pliegos Tarifarios (Las Condes)'!$A:$A,0))</f>
        <v>31397.726200000001</v>
      </c>
      <c r="P2984" s="19">
        <f>H2984*INDEX('Pliegos Tarifarios (Las Condes)'!$E:$E,MATCH($B2984,'Pliegos Tarifarios (Las Condes)'!$A:$A,0))</f>
        <v>10447.291465599999</v>
      </c>
      <c r="Q2984" s="19" cm="1">
        <f t="array" ref="Q2984">H2984*_xlfn.IFS(H2984&lt;=350,INDEX('Pliegos Tarifarios (Las Condes)'!$F:$F,MATCH($B2984,'Pliegos Tarifarios (Las Condes)'!$A:$A,0)),H2984&lt;=500,INDEX('Pliegos Tarifarios (Las Condes)'!$G:$G,MATCH($B2984,'Pliegos Tarifarios (Las Condes)'!$A:$A,0)),H2984&lt;=1000,INDEX('Pliegos Tarifarios (Las Condes)'!$H:$H,MATCH($B2984,'Pliegos Tarifarios (Las Condes)'!$A:$A,0)),H2984&lt;=5000,INDEX('Pliegos Tarifarios (Las Condes)'!$I:$I,MATCH($B2984,'Pliegos Tarifarios (Las Condes)'!$A:$A,0)),H2984&gt;5000,INDEX('Pliegos Tarifarios (Las Condes)'!$J:$J,MATCH($B2984,'Pliegos Tarifarios (Las Condes)'!$A:$A,0)))/1.19</f>
        <v>1881.3612671428573</v>
      </c>
      <c r="R2984" s="19">
        <f>INDEX('Pliegos Tarifarios (Las Condes)'!$K:$K,MATCH($B2984,'Pliegos Tarifarios (Las Condes)'!$A:$A,0))</f>
        <v>726.16</v>
      </c>
      <c r="S2984" s="21">
        <f t="shared" si="141"/>
        <v>157577.49538694287</v>
      </c>
      <c r="T2984" s="21">
        <f t="shared" si="142"/>
        <v>29939.724123519147</v>
      </c>
      <c r="U2984" s="19">
        <v>0</v>
      </c>
      <c r="V2984" s="21">
        <f t="shared" si="143"/>
        <v>187517.21951046202</v>
      </c>
    </row>
    <row r="2985" spans="1:22" x14ac:dyDescent="0.3">
      <c r="A2985" s="3" t="s">
        <v>146</v>
      </c>
      <c r="B2985" s="3">
        <v>7</v>
      </c>
      <c r="C2985" s="4" t="s">
        <v>186</v>
      </c>
      <c r="D2985" s="3" t="s">
        <v>746</v>
      </c>
      <c r="E2985" s="3" t="s">
        <v>121</v>
      </c>
      <c r="F2985" s="4" t="s">
        <v>747</v>
      </c>
      <c r="G2985" s="3" t="s">
        <v>16</v>
      </c>
      <c r="H2985" s="5">
        <v>799.73540000000003</v>
      </c>
      <c r="I2985" s="5">
        <v>2.145</v>
      </c>
      <c r="J2985" s="5">
        <v>2.1040000000000001</v>
      </c>
      <c r="K2985" s="6">
        <v>0.98088578088578093</v>
      </c>
      <c r="L2985" s="5">
        <v>26.66</v>
      </c>
      <c r="M2985" s="19">
        <f>H2985*INDEX('Pliegos Tarifarios (Las Condes)'!$B:$B,MATCH($B2985,'Pliegos Tarifarios (Las Condes)'!$A:$A,0))</f>
        <v>105375.5355102</v>
      </c>
      <c r="N2985" s="19">
        <f>I2985*INDEX('Pliegos Tarifarios (Las Condes)'!$C:$C,MATCH($B2985,'Pliegos Tarifarios (Las Condes)'!$A:$A,0))</f>
        <v>7309.385655</v>
      </c>
      <c r="O2985" s="19">
        <f>J2985*INDEX('Pliegos Tarifarios (Las Condes)'!$D:$D,MATCH($B2985,'Pliegos Tarifarios (Las Condes)'!$A:$A,0))</f>
        <v>30451.192000000003</v>
      </c>
      <c r="P2985" s="19">
        <f>H2985*INDEX('Pliegos Tarifarios (Las Condes)'!$E:$E,MATCH($B2985,'Pliegos Tarifarios (Las Condes)'!$A:$A,0))</f>
        <v>10415.7538496</v>
      </c>
      <c r="Q2985" s="19" cm="1">
        <f t="array" ref="Q2985">H2985*_xlfn.IFS(H2985&lt;=350,INDEX('Pliegos Tarifarios (Las Condes)'!$F:$F,MATCH($B2985,'Pliegos Tarifarios (Las Condes)'!$A:$A,0)),H2985&lt;=500,INDEX('Pliegos Tarifarios (Las Condes)'!$G:$G,MATCH($B2985,'Pliegos Tarifarios (Las Condes)'!$A:$A,0)),H2985&lt;=1000,INDEX('Pliegos Tarifarios (Las Condes)'!$H:$H,MATCH($B2985,'Pliegos Tarifarios (Las Condes)'!$A:$A,0)),H2985&lt;=5000,INDEX('Pliegos Tarifarios (Las Condes)'!$I:$I,MATCH($B2985,'Pliegos Tarifarios (Las Condes)'!$A:$A,0)),H2985&gt;5000,INDEX('Pliegos Tarifarios (Las Condes)'!$J:$J,MATCH($B2985,'Pliegos Tarifarios (Las Condes)'!$A:$A,0)))/1.19</f>
        <v>1875.6819339495803</v>
      </c>
      <c r="R2985" s="19">
        <f>INDEX('Pliegos Tarifarios (Las Condes)'!$K:$K,MATCH($B2985,'Pliegos Tarifarios (Las Condes)'!$A:$A,0))</f>
        <v>726.16</v>
      </c>
      <c r="S2985" s="21">
        <f t="shared" si="141"/>
        <v>156153.70894874961</v>
      </c>
      <c r="T2985" s="21">
        <f t="shared" si="142"/>
        <v>29669.204700262428</v>
      </c>
      <c r="U2985" s="19">
        <v>0</v>
      </c>
      <c r="V2985" s="21">
        <f t="shared" si="143"/>
        <v>185822.91364901204</v>
      </c>
    </row>
    <row r="2986" spans="1:22" x14ac:dyDescent="0.3">
      <c r="A2986" s="3" t="s">
        <v>146</v>
      </c>
      <c r="B2986" s="3">
        <v>7</v>
      </c>
      <c r="C2986" s="4" t="s">
        <v>186</v>
      </c>
      <c r="D2986" s="3" t="s">
        <v>748</v>
      </c>
      <c r="E2986" s="3" t="s">
        <v>121</v>
      </c>
      <c r="F2986" s="4" t="s">
        <v>749</v>
      </c>
      <c r="G2986" s="3" t="s">
        <v>16</v>
      </c>
      <c r="H2986" s="5">
        <v>802.52869999999996</v>
      </c>
      <c r="I2986" s="5">
        <v>2.2103999999999999</v>
      </c>
      <c r="J2986" s="5">
        <v>2.2103999999999999</v>
      </c>
      <c r="K2986" s="6">
        <v>1</v>
      </c>
      <c r="L2986" s="5">
        <v>26.75</v>
      </c>
      <c r="M2986" s="19">
        <f>H2986*INDEX('Pliegos Tarifarios (Las Condes)'!$B:$B,MATCH($B2986,'Pliegos Tarifarios (Las Condes)'!$A:$A,0))</f>
        <v>105743.5890981</v>
      </c>
      <c r="N2986" s="19">
        <f>I2986*INDEX('Pliegos Tarifarios (Las Condes)'!$C:$C,MATCH($B2986,'Pliegos Tarifarios (Las Condes)'!$A:$A,0))</f>
        <v>7532.2452456000001</v>
      </c>
      <c r="O2986" s="19">
        <f>J2986*INDEX('Pliegos Tarifarios (Las Condes)'!$D:$D,MATCH($B2986,'Pliegos Tarifarios (Las Condes)'!$A:$A,0))</f>
        <v>31991.119199999997</v>
      </c>
      <c r="P2986" s="19">
        <f>H2986*INDEX('Pliegos Tarifarios (Las Condes)'!$E:$E,MATCH($B2986,'Pliegos Tarifarios (Las Condes)'!$A:$A,0))</f>
        <v>10452.133788799998</v>
      </c>
      <c r="Q2986" s="19" cm="1">
        <f t="array" ref="Q2986">H2986*_xlfn.IFS(H2986&lt;=350,INDEX('Pliegos Tarifarios (Las Condes)'!$F:$F,MATCH($B2986,'Pliegos Tarifarios (Las Condes)'!$A:$A,0)),H2986&lt;=500,INDEX('Pliegos Tarifarios (Las Condes)'!$G:$G,MATCH($B2986,'Pliegos Tarifarios (Las Condes)'!$A:$A,0)),H2986&lt;=1000,INDEX('Pliegos Tarifarios (Las Condes)'!$H:$H,MATCH($B2986,'Pliegos Tarifarios (Las Condes)'!$A:$A,0)),H2986&lt;=5000,INDEX('Pliegos Tarifarios (Las Condes)'!$I:$I,MATCH($B2986,'Pliegos Tarifarios (Las Condes)'!$A:$A,0)),H2986&gt;5000,INDEX('Pliegos Tarifarios (Las Condes)'!$J:$J,MATCH($B2986,'Pliegos Tarifarios (Las Condes)'!$A:$A,0)))/1.19</f>
        <v>1882.233278739496</v>
      </c>
      <c r="R2986" s="19">
        <f>INDEX('Pliegos Tarifarios (Las Condes)'!$K:$K,MATCH($B2986,'Pliegos Tarifarios (Las Condes)'!$A:$A,0))</f>
        <v>726.16</v>
      </c>
      <c r="S2986" s="21">
        <f t="shared" si="141"/>
        <v>158327.48061123947</v>
      </c>
      <c r="T2986" s="21">
        <f t="shared" si="142"/>
        <v>30082.221316135499</v>
      </c>
      <c r="U2986" s="19">
        <v>0</v>
      </c>
      <c r="V2986" s="21">
        <f t="shared" si="143"/>
        <v>188409.70192737496</v>
      </c>
    </row>
    <row r="2987" spans="1:22" x14ac:dyDescent="0.3">
      <c r="A2987" s="3" t="s">
        <v>146</v>
      </c>
      <c r="B2987" s="3">
        <v>7</v>
      </c>
      <c r="C2987" s="4" t="s">
        <v>186</v>
      </c>
      <c r="D2987" s="3" t="s">
        <v>750</v>
      </c>
      <c r="E2987" s="3" t="s">
        <v>121</v>
      </c>
      <c r="F2987" s="4" t="s">
        <v>751</v>
      </c>
      <c r="G2987" s="3" t="s">
        <v>16</v>
      </c>
      <c r="H2987" s="5">
        <v>801.6934</v>
      </c>
      <c r="I2987" s="5">
        <v>2.1657000000000002</v>
      </c>
      <c r="J2987" s="5">
        <v>2.1253000000000002</v>
      </c>
      <c r="K2987" s="6">
        <v>0.98134552338735748</v>
      </c>
      <c r="L2987" s="5">
        <v>26.72</v>
      </c>
      <c r="M2987" s="19">
        <f>H2987*INDEX('Pliegos Tarifarios (Las Condes)'!$B:$B,MATCH($B2987,'Pliegos Tarifarios (Las Condes)'!$A:$A,0))</f>
        <v>105633.5274642</v>
      </c>
      <c r="N2987" s="19">
        <f>I2987*INDEX('Pliegos Tarifarios (Las Condes)'!$C:$C,MATCH($B2987,'Pliegos Tarifarios (Las Condes)'!$A:$A,0))</f>
        <v>7379.9237823000012</v>
      </c>
      <c r="O2987" s="19">
        <f>J2987*INDEX('Pliegos Tarifarios (Las Condes)'!$D:$D,MATCH($B2987,'Pliegos Tarifarios (Las Condes)'!$A:$A,0))</f>
        <v>30759.466900000003</v>
      </c>
      <c r="P2987" s="19">
        <f>H2987*INDEX('Pliegos Tarifarios (Las Condes)'!$E:$E,MATCH($B2987,'Pliegos Tarifarios (Las Condes)'!$A:$A,0))</f>
        <v>10441.254841599999</v>
      </c>
      <c r="Q2987" s="19" cm="1">
        <f t="array" ref="Q2987">H2987*_xlfn.IFS(H2987&lt;=350,INDEX('Pliegos Tarifarios (Las Condes)'!$F:$F,MATCH($B2987,'Pliegos Tarifarios (Las Condes)'!$A:$A,0)),H2987&lt;=500,INDEX('Pliegos Tarifarios (Las Condes)'!$G:$G,MATCH($B2987,'Pliegos Tarifarios (Las Condes)'!$A:$A,0)),H2987&lt;=1000,INDEX('Pliegos Tarifarios (Las Condes)'!$H:$H,MATCH($B2987,'Pliegos Tarifarios (Las Condes)'!$A:$A,0)),H2987&lt;=5000,INDEX('Pliegos Tarifarios (Las Condes)'!$I:$I,MATCH($B2987,'Pliegos Tarifarios (Las Condes)'!$A:$A,0)),H2987&gt;5000,INDEX('Pliegos Tarifarios (Las Condes)'!$J:$J,MATCH($B2987,'Pliegos Tarifarios (Las Condes)'!$A:$A,0)))/1.19</f>
        <v>1880.2741843697484</v>
      </c>
      <c r="R2987" s="19">
        <f>INDEX('Pliegos Tarifarios (Las Condes)'!$K:$K,MATCH($B2987,'Pliegos Tarifarios (Las Condes)'!$A:$A,0))</f>
        <v>726.16</v>
      </c>
      <c r="S2987" s="21">
        <f t="shared" si="141"/>
        <v>156820.60717246975</v>
      </c>
      <c r="T2987" s="21">
        <f t="shared" si="142"/>
        <v>29795.915362769254</v>
      </c>
      <c r="U2987" s="19">
        <v>0</v>
      </c>
      <c r="V2987" s="21">
        <f t="shared" si="143"/>
        <v>186616.522535239</v>
      </c>
    </row>
    <row r="2988" spans="1:22" x14ac:dyDescent="0.3">
      <c r="A2988" s="3" t="s">
        <v>146</v>
      </c>
      <c r="B2988" s="3">
        <v>7</v>
      </c>
      <c r="C2988" s="4" t="s">
        <v>186</v>
      </c>
      <c r="D2988" s="3" t="s">
        <v>752</v>
      </c>
      <c r="E2988" s="3" t="s">
        <v>121</v>
      </c>
      <c r="F2988" s="4" t="s">
        <v>753</v>
      </c>
      <c r="G2988" s="3" t="s">
        <v>16</v>
      </c>
      <c r="H2988" s="5">
        <v>802.08979999999997</v>
      </c>
      <c r="I2988" s="5">
        <v>2.1682000000000001</v>
      </c>
      <c r="J2988" s="5">
        <v>2.1126</v>
      </c>
      <c r="K2988" s="6">
        <v>0.97435660916889577</v>
      </c>
      <c r="L2988" s="5">
        <v>26.74</v>
      </c>
      <c r="M2988" s="19">
        <f>H2988*INDEX('Pliegos Tarifarios (Las Condes)'!$B:$B,MATCH($B2988,'Pliegos Tarifarios (Las Condes)'!$A:$A,0))</f>
        <v>105685.7583174</v>
      </c>
      <c r="N2988" s="19">
        <f>I2988*INDEX('Pliegos Tarifarios (Las Condes)'!$C:$C,MATCH($B2988,'Pliegos Tarifarios (Las Condes)'!$A:$A,0))</f>
        <v>7388.4428798000008</v>
      </c>
      <c r="O2988" s="19">
        <f>J2988*INDEX('Pliegos Tarifarios (Las Condes)'!$D:$D,MATCH($B2988,'Pliegos Tarifarios (Las Condes)'!$A:$A,0))</f>
        <v>30575.659800000001</v>
      </c>
      <c r="P2988" s="19">
        <f>H2988*INDEX('Pliegos Tarifarios (Las Condes)'!$E:$E,MATCH($B2988,'Pliegos Tarifarios (Las Condes)'!$A:$A,0))</f>
        <v>10446.4175552</v>
      </c>
      <c r="Q2988" s="19" cm="1">
        <f t="array" ref="Q2988">H2988*_xlfn.IFS(H2988&lt;=350,INDEX('Pliegos Tarifarios (Las Condes)'!$F:$F,MATCH($B2988,'Pliegos Tarifarios (Las Condes)'!$A:$A,0)),H2988&lt;=500,INDEX('Pliegos Tarifarios (Las Condes)'!$G:$G,MATCH($B2988,'Pliegos Tarifarios (Las Condes)'!$A:$A,0)),H2988&lt;=1000,INDEX('Pliegos Tarifarios (Las Condes)'!$H:$H,MATCH($B2988,'Pliegos Tarifarios (Las Condes)'!$A:$A,0)),H2988&lt;=5000,INDEX('Pliegos Tarifarios (Las Condes)'!$I:$I,MATCH($B2988,'Pliegos Tarifarios (Las Condes)'!$A:$A,0)),H2988&gt;5000,INDEX('Pliegos Tarifarios (Las Condes)'!$J:$J,MATCH($B2988,'Pliegos Tarifarios (Las Condes)'!$A:$A,0)))/1.19</f>
        <v>1881.2038922689078</v>
      </c>
      <c r="R2988" s="19">
        <f>INDEX('Pliegos Tarifarios (Las Condes)'!$K:$K,MATCH($B2988,'Pliegos Tarifarios (Las Condes)'!$A:$A,0))</f>
        <v>726.16</v>
      </c>
      <c r="S2988" s="21">
        <f t="shared" si="141"/>
        <v>156703.64244466892</v>
      </c>
      <c r="T2988" s="21">
        <f t="shared" si="142"/>
        <v>29773.692064487095</v>
      </c>
      <c r="U2988" s="19">
        <v>0</v>
      </c>
      <c r="V2988" s="21">
        <f t="shared" si="143"/>
        <v>186477.334509156</v>
      </c>
    </row>
    <row r="2989" spans="1:22" x14ac:dyDescent="0.3">
      <c r="A2989" s="3" t="s">
        <v>146</v>
      </c>
      <c r="B2989" s="3">
        <v>7</v>
      </c>
      <c r="C2989" s="4" t="s">
        <v>186</v>
      </c>
      <c r="D2989" s="3" t="s">
        <v>754</v>
      </c>
      <c r="E2989" s="3" t="s">
        <v>121</v>
      </c>
      <c r="F2989" s="4" t="s">
        <v>755</v>
      </c>
      <c r="G2989" s="3" t="s">
        <v>16</v>
      </c>
      <c r="H2989" s="5">
        <v>802.21479999999997</v>
      </c>
      <c r="I2989" s="5">
        <v>2.1116000000000001</v>
      </c>
      <c r="J2989" s="5">
        <v>2.1019000000000001</v>
      </c>
      <c r="K2989" s="6">
        <v>0.99540632695586284</v>
      </c>
      <c r="L2989" s="5">
        <v>26.74</v>
      </c>
      <c r="M2989" s="19">
        <f>H2989*INDEX('Pliegos Tarifarios (Las Condes)'!$B:$B,MATCH($B2989,'Pliegos Tarifarios (Las Condes)'!$A:$A,0))</f>
        <v>105702.22869240001</v>
      </c>
      <c r="N2989" s="19">
        <f>I2989*INDEX('Pliegos Tarifarios (Las Condes)'!$C:$C,MATCH($B2989,'Pliegos Tarifarios (Las Condes)'!$A:$A,0))</f>
        <v>7195.5705124000006</v>
      </c>
      <c r="O2989" s="19">
        <f>J2989*INDEX('Pliegos Tarifarios (Las Condes)'!$D:$D,MATCH($B2989,'Pliegos Tarifarios (Las Condes)'!$A:$A,0))</f>
        <v>30420.798700000003</v>
      </c>
      <c r="P2989" s="19">
        <f>H2989*INDEX('Pliegos Tarifarios (Las Condes)'!$E:$E,MATCH($B2989,'Pliegos Tarifarios (Las Condes)'!$A:$A,0))</f>
        <v>10448.045555199998</v>
      </c>
      <c r="Q2989" s="19" cm="1">
        <f t="array" ref="Q2989">H2989*_xlfn.IFS(H2989&lt;=350,INDEX('Pliegos Tarifarios (Las Condes)'!$F:$F,MATCH($B2989,'Pliegos Tarifarios (Las Condes)'!$A:$A,0)),H2989&lt;=500,INDEX('Pliegos Tarifarios (Las Condes)'!$G:$G,MATCH($B2989,'Pliegos Tarifarios (Las Condes)'!$A:$A,0)),H2989&lt;=1000,INDEX('Pliegos Tarifarios (Las Condes)'!$H:$H,MATCH($B2989,'Pliegos Tarifarios (Las Condes)'!$A:$A,0)),H2989&lt;=5000,INDEX('Pliegos Tarifarios (Las Condes)'!$I:$I,MATCH($B2989,'Pliegos Tarifarios (Las Condes)'!$A:$A,0)),H2989&gt;5000,INDEX('Pliegos Tarifarios (Las Condes)'!$J:$J,MATCH($B2989,'Pliegos Tarifarios (Las Condes)'!$A:$A,0)))/1.19</f>
        <v>1881.4970645378155</v>
      </c>
      <c r="R2989" s="19">
        <f>INDEX('Pliegos Tarifarios (Las Condes)'!$K:$K,MATCH($B2989,'Pliegos Tarifarios (Las Condes)'!$A:$A,0))</f>
        <v>726.16</v>
      </c>
      <c r="S2989" s="21">
        <f t="shared" si="141"/>
        <v>156374.3005245378</v>
      </c>
      <c r="T2989" s="21">
        <f t="shared" si="142"/>
        <v>29711.117099662184</v>
      </c>
      <c r="U2989" s="19">
        <v>0</v>
      </c>
      <c r="V2989" s="21">
        <f t="shared" si="143"/>
        <v>186085.4176242</v>
      </c>
    </row>
    <row r="2990" spans="1:22" x14ac:dyDescent="0.3">
      <c r="A2990" s="3" t="s">
        <v>146</v>
      </c>
      <c r="B2990" s="3">
        <v>7</v>
      </c>
      <c r="C2990" s="4" t="s">
        <v>186</v>
      </c>
      <c r="D2990" s="3" t="s">
        <v>756</v>
      </c>
      <c r="E2990" s="3" t="s">
        <v>121</v>
      </c>
      <c r="F2990" s="4" t="s">
        <v>757</v>
      </c>
      <c r="G2990" s="3" t="s">
        <v>16</v>
      </c>
      <c r="H2990" s="5">
        <v>800.45259999999996</v>
      </c>
      <c r="I2990" s="5">
        <v>2.1665999999999999</v>
      </c>
      <c r="J2990" s="5">
        <v>2.1194999999999999</v>
      </c>
      <c r="K2990" s="6">
        <v>0.97826086956521741</v>
      </c>
      <c r="L2990" s="5">
        <v>26.68</v>
      </c>
      <c r="M2990" s="19">
        <f>H2990*INDEX('Pliegos Tarifarios (Las Condes)'!$B:$B,MATCH($B2990,'Pliegos Tarifarios (Las Condes)'!$A:$A,0))</f>
        <v>105470.0359338</v>
      </c>
      <c r="N2990" s="19">
        <f>I2990*INDEX('Pliegos Tarifarios (Las Condes)'!$C:$C,MATCH($B2990,'Pliegos Tarifarios (Las Condes)'!$A:$A,0))</f>
        <v>7382.9906573999997</v>
      </c>
      <c r="O2990" s="19">
        <f>J2990*INDEX('Pliegos Tarifarios (Las Condes)'!$D:$D,MATCH($B2990,'Pliegos Tarifarios (Las Condes)'!$A:$A,0))</f>
        <v>30675.523499999999</v>
      </c>
      <c r="P2990" s="19">
        <f>H2990*INDEX('Pliegos Tarifarios (Las Condes)'!$E:$E,MATCH($B2990,'Pliegos Tarifarios (Las Condes)'!$A:$A,0))</f>
        <v>10425.094662399999</v>
      </c>
      <c r="Q2990" s="19" cm="1">
        <f t="array" ref="Q2990">H2990*_xlfn.IFS(H2990&lt;=350,INDEX('Pliegos Tarifarios (Las Condes)'!$F:$F,MATCH($B2990,'Pliegos Tarifarios (Las Condes)'!$A:$A,0)),H2990&lt;=500,INDEX('Pliegos Tarifarios (Las Condes)'!$G:$G,MATCH($B2990,'Pliegos Tarifarios (Las Condes)'!$A:$A,0)),H2990&lt;=1000,INDEX('Pliegos Tarifarios (Las Condes)'!$H:$H,MATCH($B2990,'Pliegos Tarifarios (Las Condes)'!$A:$A,0)),H2990&lt;=5000,INDEX('Pliegos Tarifarios (Las Condes)'!$I:$I,MATCH($B2990,'Pliegos Tarifarios (Las Condes)'!$A:$A,0)),H2990&gt;5000,INDEX('Pliegos Tarifarios (Las Condes)'!$J:$J,MATCH($B2990,'Pliegos Tarifarios (Las Condes)'!$A:$A,0)))/1.19</f>
        <v>1877.3640391596641</v>
      </c>
      <c r="R2990" s="19">
        <f>INDEX('Pliegos Tarifarios (Las Condes)'!$K:$K,MATCH($B2990,'Pliegos Tarifarios (Las Condes)'!$A:$A,0))</f>
        <v>726.16</v>
      </c>
      <c r="S2990" s="21">
        <f t="shared" si="141"/>
        <v>156557.16879275968</v>
      </c>
      <c r="T2990" s="21">
        <f t="shared" si="142"/>
        <v>29745.862070624338</v>
      </c>
      <c r="U2990" s="19">
        <v>0</v>
      </c>
      <c r="V2990" s="21">
        <f t="shared" si="143"/>
        <v>186303.03086338402</v>
      </c>
    </row>
    <row r="2991" spans="1:22" x14ac:dyDescent="0.3">
      <c r="A2991" s="3" t="s">
        <v>146</v>
      </c>
      <c r="B2991" s="3">
        <v>7</v>
      </c>
      <c r="C2991" s="4" t="s">
        <v>186</v>
      </c>
      <c r="D2991" s="3" t="s">
        <v>758</v>
      </c>
      <c r="E2991" s="3" t="s">
        <v>121</v>
      </c>
      <c r="F2991" s="4" t="s">
        <v>759</v>
      </c>
      <c r="G2991" s="3" t="s">
        <v>16</v>
      </c>
      <c r="H2991" s="5">
        <v>801.07659999999998</v>
      </c>
      <c r="I2991" s="5">
        <v>2.1983000000000001</v>
      </c>
      <c r="J2991" s="5">
        <v>2.1067</v>
      </c>
      <c r="K2991" s="6">
        <v>0.95833143792930897</v>
      </c>
      <c r="L2991" s="5">
        <v>26.7</v>
      </c>
      <c r="M2991" s="19">
        <f>H2991*INDEX('Pliegos Tarifarios (Las Condes)'!$B:$B,MATCH($B2991,'Pliegos Tarifarios (Las Condes)'!$A:$A,0))</f>
        <v>105552.25604580001</v>
      </c>
      <c r="N2991" s="19">
        <f>I2991*INDEX('Pliegos Tarifarios (Las Condes)'!$C:$C,MATCH($B2991,'Pliegos Tarifarios (Las Condes)'!$A:$A,0))</f>
        <v>7491.0128137000011</v>
      </c>
      <c r="O2991" s="19">
        <f>J2991*INDEX('Pliegos Tarifarios (Las Condes)'!$D:$D,MATCH($B2991,'Pliegos Tarifarios (Las Condes)'!$A:$A,0))</f>
        <v>30490.269100000001</v>
      </c>
      <c r="P2991" s="19">
        <f>H2991*INDEX('Pliegos Tarifarios (Las Condes)'!$E:$E,MATCH($B2991,'Pliegos Tarifarios (Las Condes)'!$A:$A,0))</f>
        <v>10433.221638399998</v>
      </c>
      <c r="Q2991" s="19" cm="1">
        <f t="array" ref="Q2991">H2991*_xlfn.IFS(H2991&lt;=350,INDEX('Pliegos Tarifarios (Las Condes)'!$F:$F,MATCH($B2991,'Pliegos Tarifarios (Las Condes)'!$A:$A,0)),H2991&lt;=500,INDEX('Pliegos Tarifarios (Las Condes)'!$G:$G,MATCH($B2991,'Pliegos Tarifarios (Las Condes)'!$A:$A,0)),H2991&lt;=1000,INDEX('Pliegos Tarifarios (Las Condes)'!$H:$H,MATCH($B2991,'Pliegos Tarifarios (Las Condes)'!$A:$A,0)),H2991&lt;=5000,INDEX('Pliegos Tarifarios (Las Condes)'!$I:$I,MATCH($B2991,'Pliegos Tarifarios (Las Condes)'!$A:$A,0)),H2991&gt;5000,INDEX('Pliegos Tarifarios (Las Condes)'!$J:$J,MATCH($B2991,'Pliegos Tarifarios (Las Condes)'!$A:$A,0)))/1.19</f>
        <v>1878.8275551260506</v>
      </c>
      <c r="R2991" s="19">
        <f>INDEX('Pliegos Tarifarios (Las Condes)'!$K:$K,MATCH($B2991,'Pliegos Tarifarios (Las Condes)'!$A:$A,0))</f>
        <v>726.16</v>
      </c>
      <c r="S2991" s="21">
        <f t="shared" si="141"/>
        <v>156571.74715302605</v>
      </c>
      <c r="T2991" s="21">
        <f t="shared" si="142"/>
        <v>29748.631959074952</v>
      </c>
      <c r="U2991" s="19">
        <v>0</v>
      </c>
      <c r="V2991" s="21">
        <f t="shared" si="143"/>
        <v>186320.37911210101</v>
      </c>
    </row>
    <row r="2992" spans="1:22" x14ac:dyDescent="0.3">
      <c r="A2992" s="3" t="s">
        <v>146</v>
      </c>
      <c r="B2992" s="3">
        <v>7</v>
      </c>
      <c r="C2992" s="4" t="s">
        <v>186</v>
      </c>
      <c r="D2992" s="3" t="s">
        <v>760</v>
      </c>
      <c r="E2992" s="3" t="s">
        <v>121</v>
      </c>
      <c r="F2992" s="4" t="s">
        <v>761</v>
      </c>
      <c r="G2992" s="3" t="s">
        <v>16</v>
      </c>
      <c r="H2992" s="5">
        <v>801.73249999999996</v>
      </c>
      <c r="I2992" s="5">
        <v>2.1619999999999999</v>
      </c>
      <c r="J2992" s="5">
        <v>2.1429</v>
      </c>
      <c r="K2992" s="6">
        <v>0.99116558741905647</v>
      </c>
      <c r="L2992" s="5">
        <v>26.72</v>
      </c>
      <c r="M2992" s="19">
        <f>H2992*INDEX('Pliegos Tarifarios (Las Condes)'!$B:$B,MATCH($B2992,'Pliegos Tarifarios (Las Condes)'!$A:$A,0))</f>
        <v>105638.6793975</v>
      </c>
      <c r="N2992" s="19">
        <f>I2992*INDEX('Pliegos Tarifarios (Las Condes)'!$C:$C,MATCH($B2992,'Pliegos Tarifarios (Las Condes)'!$A:$A,0))</f>
        <v>7367.3155180000003</v>
      </c>
      <c r="O2992" s="19">
        <f>J2992*INDEX('Pliegos Tarifarios (Las Condes)'!$D:$D,MATCH($B2992,'Pliegos Tarifarios (Las Condes)'!$A:$A,0))</f>
        <v>31014.191699999999</v>
      </c>
      <c r="P2992" s="19">
        <f>H2992*INDEX('Pliegos Tarifarios (Las Condes)'!$E:$E,MATCH($B2992,'Pliegos Tarifarios (Las Condes)'!$A:$A,0))</f>
        <v>10441.764079999999</v>
      </c>
      <c r="Q2992" s="19" cm="1">
        <f t="array" ref="Q2992">H2992*_xlfn.IFS(H2992&lt;=350,INDEX('Pliegos Tarifarios (Las Condes)'!$F:$F,MATCH($B2992,'Pliegos Tarifarios (Las Condes)'!$A:$A,0)),H2992&lt;=500,INDEX('Pliegos Tarifarios (Las Condes)'!$G:$G,MATCH($B2992,'Pliegos Tarifarios (Las Condes)'!$A:$A,0)),H2992&lt;=1000,INDEX('Pliegos Tarifarios (Las Condes)'!$H:$H,MATCH($B2992,'Pliegos Tarifarios (Las Condes)'!$A:$A,0)),H2992&lt;=5000,INDEX('Pliegos Tarifarios (Las Condes)'!$I:$I,MATCH($B2992,'Pliegos Tarifarios (Las Condes)'!$A:$A,0)),H2992&gt;5000,INDEX('Pliegos Tarifarios (Las Condes)'!$J:$J,MATCH($B2992,'Pliegos Tarifarios (Las Condes)'!$A:$A,0)))/1.19</f>
        <v>1880.3658886554626</v>
      </c>
      <c r="R2992" s="19">
        <f>INDEX('Pliegos Tarifarios (Las Condes)'!$K:$K,MATCH($B2992,'Pliegos Tarifarios (Las Condes)'!$A:$A,0))</f>
        <v>726.16</v>
      </c>
      <c r="S2992" s="21">
        <f t="shared" si="141"/>
        <v>157068.47658415549</v>
      </c>
      <c r="T2992" s="21">
        <f t="shared" si="142"/>
        <v>29843.010550989544</v>
      </c>
      <c r="U2992" s="19">
        <v>0</v>
      </c>
      <c r="V2992" s="21">
        <f t="shared" si="143"/>
        <v>186911.48713514503</v>
      </c>
    </row>
    <row r="2993" spans="1:22" x14ac:dyDescent="0.3">
      <c r="A2993" s="3" t="s">
        <v>146</v>
      </c>
      <c r="B2993" s="3">
        <v>7</v>
      </c>
      <c r="C2993" s="4" t="s">
        <v>186</v>
      </c>
      <c r="D2993" s="3" t="s">
        <v>762</v>
      </c>
      <c r="E2993" s="3" t="s">
        <v>121</v>
      </c>
      <c r="F2993" s="4" t="s">
        <v>763</v>
      </c>
      <c r="G2993" s="3" t="s">
        <v>16</v>
      </c>
      <c r="H2993" s="5">
        <v>802.07150000000001</v>
      </c>
      <c r="I2993" s="5">
        <v>2.2936999999999999</v>
      </c>
      <c r="J2993" s="5">
        <v>2.1419999999999999</v>
      </c>
      <c r="K2993" s="6">
        <v>0.93386231852465451</v>
      </c>
      <c r="L2993" s="5">
        <v>26.74</v>
      </c>
      <c r="M2993" s="19">
        <f>H2993*INDEX('Pliegos Tarifarios (Las Condes)'!$B:$B,MATCH($B2993,'Pliegos Tarifarios (Las Condes)'!$A:$A,0))</f>
        <v>105683.3470545</v>
      </c>
      <c r="N2993" s="19">
        <f>I2993*INDEX('Pliegos Tarifarios (Las Condes)'!$C:$C,MATCH($B2993,'Pliegos Tarifarios (Las Condes)'!$A:$A,0))</f>
        <v>7816.1015742999998</v>
      </c>
      <c r="O2993" s="19">
        <f>J2993*INDEX('Pliegos Tarifarios (Las Condes)'!$D:$D,MATCH($B2993,'Pliegos Tarifarios (Las Condes)'!$A:$A,0))</f>
        <v>31001.165999999997</v>
      </c>
      <c r="P2993" s="19">
        <f>H2993*INDEX('Pliegos Tarifarios (Las Condes)'!$E:$E,MATCH($B2993,'Pliegos Tarifarios (Las Condes)'!$A:$A,0))</f>
        <v>10446.179215999999</v>
      </c>
      <c r="Q2993" s="19" cm="1">
        <f t="array" ref="Q2993">H2993*_xlfn.IFS(H2993&lt;=350,INDEX('Pliegos Tarifarios (Las Condes)'!$F:$F,MATCH($B2993,'Pliegos Tarifarios (Las Condes)'!$A:$A,0)),H2993&lt;=500,INDEX('Pliegos Tarifarios (Las Condes)'!$G:$G,MATCH($B2993,'Pliegos Tarifarios (Las Condes)'!$A:$A,0)),H2993&lt;=1000,INDEX('Pliegos Tarifarios (Las Condes)'!$H:$H,MATCH($B2993,'Pliegos Tarifarios (Las Condes)'!$A:$A,0)),H2993&lt;=5000,INDEX('Pliegos Tarifarios (Las Condes)'!$I:$I,MATCH($B2993,'Pliegos Tarifarios (Las Condes)'!$A:$A,0)),H2993&gt;5000,INDEX('Pliegos Tarifarios (Las Condes)'!$J:$J,MATCH($B2993,'Pliegos Tarifarios (Las Condes)'!$A:$A,0)))/1.19</f>
        <v>1881.1609718487398</v>
      </c>
      <c r="R2993" s="19">
        <f>INDEX('Pliegos Tarifarios (Las Condes)'!$K:$K,MATCH($B2993,'Pliegos Tarifarios (Las Condes)'!$A:$A,0))</f>
        <v>726.16</v>
      </c>
      <c r="S2993" s="21">
        <f t="shared" si="141"/>
        <v>157554.11481664874</v>
      </c>
      <c r="T2993" s="21">
        <f t="shared" si="142"/>
        <v>29935.28181516326</v>
      </c>
      <c r="U2993" s="19">
        <v>0</v>
      </c>
      <c r="V2993" s="21">
        <f t="shared" si="143"/>
        <v>187489.39663181201</v>
      </c>
    </row>
    <row r="2994" spans="1:22" x14ac:dyDescent="0.3">
      <c r="A2994" s="3" t="s">
        <v>146</v>
      </c>
      <c r="B2994" s="3">
        <v>7</v>
      </c>
      <c r="C2994" s="4" t="s">
        <v>186</v>
      </c>
      <c r="D2994" s="3" t="s">
        <v>764</v>
      </c>
      <c r="E2994" s="3" t="s">
        <v>121</v>
      </c>
      <c r="F2994" s="4" t="s">
        <v>765</v>
      </c>
      <c r="G2994" s="3" t="s">
        <v>16</v>
      </c>
      <c r="H2994" s="5">
        <v>803.4502</v>
      </c>
      <c r="I2994" s="5">
        <v>2.1669</v>
      </c>
      <c r="J2994" s="5">
        <v>2.1234999999999999</v>
      </c>
      <c r="K2994" s="6">
        <v>0.97997138769670955</v>
      </c>
      <c r="L2994" s="5">
        <v>26.78</v>
      </c>
      <c r="M2994" s="19">
        <f>H2994*INDEX('Pliegos Tarifarios (Las Condes)'!$B:$B,MATCH($B2994,'Pliegos Tarifarios (Las Condes)'!$A:$A,0))</f>
        <v>105865.0087026</v>
      </c>
      <c r="N2994" s="19">
        <f>I2994*INDEX('Pliegos Tarifarios (Las Condes)'!$C:$C,MATCH($B2994,'Pliegos Tarifarios (Las Condes)'!$A:$A,0))</f>
        <v>7384.0129491000007</v>
      </c>
      <c r="O2994" s="19">
        <f>J2994*INDEX('Pliegos Tarifarios (Las Condes)'!$D:$D,MATCH($B2994,'Pliegos Tarifarios (Las Condes)'!$A:$A,0))</f>
        <v>30733.415499999999</v>
      </c>
      <c r="P2994" s="19">
        <f>H2994*INDEX('Pliegos Tarifarios (Las Condes)'!$E:$E,MATCH($B2994,'Pliegos Tarifarios (Las Condes)'!$A:$A,0))</f>
        <v>10464.135404799999</v>
      </c>
      <c r="Q2994" s="19" cm="1">
        <f t="array" ref="Q2994">H2994*_xlfn.IFS(H2994&lt;=350,INDEX('Pliegos Tarifarios (Las Condes)'!$F:$F,MATCH($B2994,'Pliegos Tarifarios (Las Condes)'!$A:$A,0)),H2994&lt;=500,INDEX('Pliegos Tarifarios (Las Condes)'!$G:$G,MATCH($B2994,'Pliegos Tarifarios (Las Condes)'!$A:$A,0)),H2994&lt;=1000,INDEX('Pliegos Tarifarios (Las Condes)'!$H:$H,MATCH($B2994,'Pliegos Tarifarios (Las Condes)'!$A:$A,0)),H2994&lt;=5000,INDEX('Pliegos Tarifarios (Las Condes)'!$I:$I,MATCH($B2994,'Pliegos Tarifarios (Las Condes)'!$A:$A,0)),H2994&gt;5000,INDEX('Pliegos Tarifarios (Las Condes)'!$J:$J,MATCH($B2994,'Pliegos Tarifarios (Las Condes)'!$A:$A,0)))/1.19</f>
        <v>1884.3945447058827</v>
      </c>
      <c r="R2994" s="19">
        <f>INDEX('Pliegos Tarifarios (Las Condes)'!$K:$K,MATCH($B2994,'Pliegos Tarifarios (Las Condes)'!$A:$A,0))</f>
        <v>726.16</v>
      </c>
      <c r="S2994" s="21">
        <f t="shared" si="141"/>
        <v>157057.1271012059</v>
      </c>
      <c r="T2994" s="21">
        <f t="shared" si="142"/>
        <v>29840.854149229122</v>
      </c>
      <c r="U2994" s="19">
        <v>0</v>
      </c>
      <c r="V2994" s="21">
        <f t="shared" si="143"/>
        <v>186897.98125043503</v>
      </c>
    </row>
    <row r="2995" spans="1:22" x14ac:dyDescent="0.3">
      <c r="A2995" s="3" t="s">
        <v>146</v>
      </c>
      <c r="B2995" s="3">
        <v>7</v>
      </c>
      <c r="C2995" s="4" t="s">
        <v>186</v>
      </c>
      <c r="D2995" s="3" t="s">
        <v>766</v>
      </c>
      <c r="E2995" s="3" t="s">
        <v>121</v>
      </c>
      <c r="F2995" s="4" t="s">
        <v>767</v>
      </c>
      <c r="G2995" s="3" t="s">
        <v>16</v>
      </c>
      <c r="H2995" s="5">
        <v>799.60029999999995</v>
      </c>
      <c r="I2995" s="5">
        <v>2.181</v>
      </c>
      <c r="J2995" s="5">
        <v>2.1349</v>
      </c>
      <c r="K2995" s="6">
        <v>0.97886290692342959</v>
      </c>
      <c r="L2995" s="5">
        <v>26.65</v>
      </c>
      <c r="M2995" s="19">
        <f>H2995*INDEX('Pliegos Tarifarios (Las Condes)'!$B:$B,MATCH($B2995,'Pliegos Tarifarios (Las Condes)'!$A:$A,0))</f>
        <v>105357.7343289</v>
      </c>
      <c r="N2995" s="19">
        <f>I2995*INDEX('Pliegos Tarifarios (Las Condes)'!$C:$C,MATCH($B2995,'Pliegos Tarifarios (Las Condes)'!$A:$A,0))</f>
        <v>7432.0606590000007</v>
      </c>
      <c r="O2995" s="19">
        <f>J2995*INDEX('Pliegos Tarifarios (Las Condes)'!$D:$D,MATCH($B2995,'Pliegos Tarifarios (Las Condes)'!$A:$A,0))</f>
        <v>30898.4077</v>
      </c>
      <c r="P2995" s="19">
        <f>H2995*INDEX('Pliegos Tarifarios (Las Condes)'!$E:$E,MATCH($B2995,'Pliegos Tarifarios (Las Condes)'!$A:$A,0))</f>
        <v>10413.994307199999</v>
      </c>
      <c r="Q2995" s="19" cm="1">
        <f t="array" ref="Q2995">H2995*_xlfn.IFS(H2995&lt;=350,INDEX('Pliegos Tarifarios (Las Condes)'!$F:$F,MATCH($B2995,'Pliegos Tarifarios (Las Condes)'!$A:$A,0)),H2995&lt;=500,INDEX('Pliegos Tarifarios (Las Condes)'!$G:$G,MATCH($B2995,'Pliegos Tarifarios (Las Condes)'!$A:$A,0)),H2995&lt;=1000,INDEX('Pliegos Tarifarios (Las Condes)'!$H:$H,MATCH($B2995,'Pliegos Tarifarios (Las Condes)'!$A:$A,0)),H2995&lt;=5000,INDEX('Pliegos Tarifarios (Las Condes)'!$I:$I,MATCH($B2995,'Pliegos Tarifarios (Las Condes)'!$A:$A,0)),H2995&gt;5000,INDEX('Pliegos Tarifarios (Las Condes)'!$J:$J,MATCH($B2995,'Pliegos Tarifarios (Las Condes)'!$A:$A,0)))/1.19</f>
        <v>1875.3650733613449</v>
      </c>
      <c r="R2995" s="19">
        <f>INDEX('Pliegos Tarifarios (Las Condes)'!$K:$K,MATCH($B2995,'Pliegos Tarifarios (Las Condes)'!$A:$A,0))</f>
        <v>726.16</v>
      </c>
      <c r="S2995" s="21">
        <f t="shared" si="141"/>
        <v>156703.72206846133</v>
      </c>
      <c r="T2995" s="21">
        <f t="shared" si="142"/>
        <v>29773.707193007653</v>
      </c>
      <c r="U2995" s="19">
        <v>0</v>
      </c>
      <c r="V2995" s="21">
        <f t="shared" si="143"/>
        <v>186477.42926146899</v>
      </c>
    </row>
    <row r="2996" spans="1:22" x14ac:dyDescent="0.3">
      <c r="A2996" s="3" t="s">
        <v>146</v>
      </c>
      <c r="B2996" s="3">
        <v>7</v>
      </c>
      <c r="C2996" s="4" t="s">
        <v>186</v>
      </c>
      <c r="D2996" s="3" t="s">
        <v>768</v>
      </c>
      <c r="E2996" s="3" t="s">
        <v>121</v>
      </c>
      <c r="F2996" s="4" t="s">
        <v>769</v>
      </c>
      <c r="G2996" s="3" t="s">
        <v>16</v>
      </c>
      <c r="H2996" s="5">
        <v>801.18910000000005</v>
      </c>
      <c r="I2996" s="5">
        <v>2.2025000000000001</v>
      </c>
      <c r="J2996" s="5">
        <v>2.1471</v>
      </c>
      <c r="K2996" s="6">
        <v>0.97484676503972756</v>
      </c>
      <c r="L2996" s="5">
        <v>26.71</v>
      </c>
      <c r="M2996" s="19">
        <f>H2996*INDEX('Pliegos Tarifarios (Las Condes)'!$B:$B,MATCH($B2996,'Pliegos Tarifarios (Las Condes)'!$A:$A,0))</f>
        <v>105567.07938330001</v>
      </c>
      <c r="N2996" s="19">
        <f>I2996*INDEX('Pliegos Tarifarios (Las Condes)'!$C:$C,MATCH($B2996,'Pliegos Tarifarios (Las Condes)'!$A:$A,0))</f>
        <v>7505.3248975000006</v>
      </c>
      <c r="O2996" s="19">
        <f>J2996*INDEX('Pliegos Tarifarios (Las Condes)'!$D:$D,MATCH($B2996,'Pliegos Tarifarios (Las Condes)'!$A:$A,0))</f>
        <v>31074.978299999999</v>
      </c>
      <c r="P2996" s="19">
        <f>H2996*INDEX('Pliegos Tarifarios (Las Condes)'!$E:$E,MATCH($B2996,'Pliegos Tarifarios (Las Condes)'!$A:$A,0))</f>
        <v>10434.686838400001</v>
      </c>
      <c r="Q2996" s="19" cm="1">
        <f t="array" ref="Q2996">H2996*_xlfn.IFS(H2996&lt;=350,INDEX('Pliegos Tarifarios (Las Condes)'!$F:$F,MATCH($B2996,'Pliegos Tarifarios (Las Condes)'!$A:$A,0)),H2996&lt;=500,INDEX('Pliegos Tarifarios (Las Condes)'!$G:$G,MATCH($B2996,'Pliegos Tarifarios (Las Condes)'!$A:$A,0)),H2996&lt;=1000,INDEX('Pliegos Tarifarios (Las Condes)'!$H:$H,MATCH($B2996,'Pliegos Tarifarios (Las Condes)'!$A:$A,0)),H2996&lt;=5000,INDEX('Pliegos Tarifarios (Las Condes)'!$I:$I,MATCH($B2996,'Pliegos Tarifarios (Las Condes)'!$A:$A,0)),H2996&gt;5000,INDEX('Pliegos Tarifarios (Las Condes)'!$J:$J,MATCH($B2996,'Pliegos Tarifarios (Las Condes)'!$A:$A,0)))/1.19</f>
        <v>1879.0914101680676</v>
      </c>
      <c r="R2996" s="19">
        <f>INDEX('Pliegos Tarifarios (Las Condes)'!$K:$K,MATCH($B2996,'Pliegos Tarifarios (Las Condes)'!$A:$A,0))</f>
        <v>726.16</v>
      </c>
      <c r="S2996" s="21">
        <f t="shared" si="141"/>
        <v>157187.32082936808</v>
      </c>
      <c r="T2996" s="21">
        <f t="shared" si="142"/>
        <v>29865.590957579934</v>
      </c>
      <c r="U2996" s="19">
        <v>0</v>
      </c>
      <c r="V2996" s="21">
        <f t="shared" si="143"/>
        <v>187052.91178694801</v>
      </c>
    </row>
    <row r="2997" spans="1:22" x14ac:dyDescent="0.3">
      <c r="A2997" s="3" t="s">
        <v>146</v>
      </c>
      <c r="B2997" s="3">
        <v>7</v>
      </c>
      <c r="C2997" s="4" t="s">
        <v>186</v>
      </c>
      <c r="D2997" s="3" t="s">
        <v>770</v>
      </c>
      <c r="E2997" s="3" t="s">
        <v>121</v>
      </c>
      <c r="F2997" s="4" t="s">
        <v>771</v>
      </c>
      <c r="G2997" s="3" t="s">
        <v>16</v>
      </c>
      <c r="H2997" s="5">
        <v>803.6934</v>
      </c>
      <c r="I2997" s="5">
        <v>2.1389</v>
      </c>
      <c r="J2997" s="5">
        <v>2.1389</v>
      </c>
      <c r="K2997" s="6">
        <v>1</v>
      </c>
      <c r="L2997" s="5">
        <v>26.79</v>
      </c>
      <c r="M2997" s="19">
        <f>H2997*INDEX('Pliegos Tarifarios (Las Condes)'!$B:$B,MATCH($B2997,'Pliegos Tarifarios (Las Condes)'!$A:$A,0))</f>
        <v>105897.0534642</v>
      </c>
      <c r="N2997" s="19">
        <f>I2997*INDEX('Pliegos Tarifarios (Las Condes)'!$C:$C,MATCH($B2997,'Pliegos Tarifarios (Las Condes)'!$A:$A,0))</f>
        <v>7288.5990571000002</v>
      </c>
      <c r="O2997" s="19">
        <f>J2997*INDEX('Pliegos Tarifarios (Las Condes)'!$D:$D,MATCH($B2997,'Pliegos Tarifarios (Las Condes)'!$A:$A,0))</f>
        <v>30956.2997</v>
      </c>
      <c r="P2997" s="19">
        <f>H2997*INDEX('Pliegos Tarifarios (Las Condes)'!$E:$E,MATCH($B2997,'Pliegos Tarifarios (Las Condes)'!$A:$A,0))</f>
        <v>10467.3028416</v>
      </c>
      <c r="Q2997" s="19" cm="1">
        <f t="array" ref="Q2997">H2997*_xlfn.IFS(H2997&lt;=350,INDEX('Pliegos Tarifarios (Las Condes)'!$F:$F,MATCH($B2997,'Pliegos Tarifarios (Las Condes)'!$A:$A,0)),H2997&lt;=500,INDEX('Pliegos Tarifarios (Las Condes)'!$G:$G,MATCH($B2997,'Pliegos Tarifarios (Las Condes)'!$A:$A,0)),H2997&lt;=1000,INDEX('Pliegos Tarifarios (Las Condes)'!$H:$H,MATCH($B2997,'Pliegos Tarifarios (Las Condes)'!$A:$A,0)),H2997&lt;=5000,INDEX('Pliegos Tarifarios (Las Condes)'!$I:$I,MATCH($B2997,'Pliegos Tarifarios (Las Condes)'!$A:$A,0)),H2997&gt;5000,INDEX('Pliegos Tarifarios (Las Condes)'!$J:$J,MATCH($B2997,'Pliegos Tarifarios (Las Condes)'!$A:$A,0)))/1.19</f>
        <v>1884.9649406722692</v>
      </c>
      <c r="R2997" s="19">
        <f>INDEX('Pliegos Tarifarios (Las Condes)'!$K:$K,MATCH($B2997,'Pliegos Tarifarios (Las Condes)'!$A:$A,0))</f>
        <v>726.16</v>
      </c>
      <c r="S2997" s="21">
        <f t="shared" si="141"/>
        <v>157220.38000357227</v>
      </c>
      <c r="T2997" s="21">
        <f t="shared" si="142"/>
        <v>29871.872200678732</v>
      </c>
      <c r="U2997" s="19">
        <v>0</v>
      </c>
      <c r="V2997" s="21">
        <f t="shared" si="143"/>
        <v>187092.25220425101</v>
      </c>
    </row>
    <row r="2998" spans="1:22" x14ac:dyDescent="0.3">
      <c r="A2998" s="3" t="s">
        <v>146</v>
      </c>
      <c r="B2998" s="3">
        <v>7</v>
      </c>
      <c r="C2998" s="4" t="s">
        <v>186</v>
      </c>
      <c r="D2998" s="3" t="s">
        <v>772</v>
      </c>
      <c r="E2998" s="3" t="s">
        <v>121</v>
      </c>
      <c r="F2998" s="4" t="s">
        <v>773</v>
      </c>
      <c r="G2998" s="3" t="s">
        <v>16</v>
      </c>
      <c r="H2998" s="5">
        <v>801.8279</v>
      </c>
      <c r="I2998" s="5">
        <v>2.1364999999999998</v>
      </c>
      <c r="J2998" s="5">
        <v>2.1364999999999998</v>
      </c>
      <c r="K2998" s="6">
        <v>1</v>
      </c>
      <c r="L2998" s="5">
        <v>26.73</v>
      </c>
      <c r="M2998" s="19">
        <f>H2998*INDEX('Pliegos Tarifarios (Las Condes)'!$B:$B,MATCH($B2998,'Pliegos Tarifarios (Las Condes)'!$A:$A,0))</f>
        <v>105651.2495877</v>
      </c>
      <c r="N2998" s="19">
        <f>I2998*INDEX('Pliegos Tarifarios (Las Condes)'!$C:$C,MATCH($B2998,'Pliegos Tarifarios (Las Condes)'!$A:$A,0))</f>
        <v>7280.4207234999994</v>
      </c>
      <c r="O2998" s="19">
        <f>J2998*INDEX('Pliegos Tarifarios (Las Condes)'!$D:$D,MATCH($B2998,'Pliegos Tarifarios (Las Condes)'!$A:$A,0))</f>
        <v>30921.564499999997</v>
      </c>
      <c r="P2998" s="19">
        <f>H2998*INDEX('Pliegos Tarifarios (Las Condes)'!$E:$E,MATCH($B2998,'Pliegos Tarifarios (Las Condes)'!$A:$A,0))</f>
        <v>10443.0065696</v>
      </c>
      <c r="Q2998" s="19" cm="1">
        <f t="array" ref="Q2998">H2998*_xlfn.IFS(H2998&lt;=350,INDEX('Pliegos Tarifarios (Las Condes)'!$F:$F,MATCH($B2998,'Pliegos Tarifarios (Las Condes)'!$A:$A,0)),H2998&lt;=500,INDEX('Pliegos Tarifarios (Las Condes)'!$G:$G,MATCH($B2998,'Pliegos Tarifarios (Las Condes)'!$A:$A,0)),H2998&lt;=1000,INDEX('Pliegos Tarifarios (Las Condes)'!$H:$H,MATCH($B2998,'Pliegos Tarifarios (Las Condes)'!$A:$A,0)),H2998&lt;=5000,INDEX('Pliegos Tarifarios (Las Condes)'!$I:$I,MATCH($B2998,'Pliegos Tarifarios (Las Condes)'!$A:$A,0)),H2998&gt;5000,INDEX('Pliegos Tarifarios (Las Condes)'!$J:$J,MATCH($B2998,'Pliegos Tarifarios (Las Condes)'!$A:$A,0)))/1.19</f>
        <v>1880.5896377310928</v>
      </c>
      <c r="R2998" s="19">
        <f>INDEX('Pliegos Tarifarios (Las Condes)'!$K:$K,MATCH($B2998,'Pliegos Tarifarios (Las Condes)'!$A:$A,0))</f>
        <v>726.16</v>
      </c>
      <c r="S2998" s="21">
        <f t="shared" si="141"/>
        <v>156902.99101853109</v>
      </c>
      <c r="T2998" s="21">
        <f t="shared" si="142"/>
        <v>29811.568293520908</v>
      </c>
      <c r="U2998" s="19">
        <v>0</v>
      </c>
      <c r="V2998" s="21">
        <f t="shared" si="143"/>
        <v>186714.55931205201</v>
      </c>
    </row>
    <row r="2999" spans="1:22" x14ac:dyDescent="0.3">
      <c r="A2999" s="3" t="s">
        <v>146</v>
      </c>
      <c r="B2999" s="3">
        <v>7</v>
      </c>
      <c r="C2999" s="4" t="s">
        <v>186</v>
      </c>
      <c r="D2999" s="3" t="s">
        <v>774</v>
      </c>
      <c r="E2999" s="3" t="s">
        <v>121</v>
      </c>
      <c r="F2999" s="4" t="s">
        <v>775</v>
      </c>
      <c r="G2999" s="3" t="s">
        <v>16</v>
      </c>
      <c r="H2999" s="5">
        <v>802.78610000000003</v>
      </c>
      <c r="I2999" s="5">
        <v>2.1840999999999999</v>
      </c>
      <c r="J2999" s="5">
        <v>2.1587000000000001</v>
      </c>
      <c r="K2999" s="6">
        <v>0.9883704958564169</v>
      </c>
      <c r="L2999" s="5">
        <v>26.76</v>
      </c>
      <c r="M2999" s="19">
        <f>H2999*INDEX('Pliegos Tarifarios (Las Condes)'!$B:$B,MATCH($B2999,'Pliegos Tarifarios (Las Condes)'!$A:$A,0))</f>
        <v>105777.50489430001</v>
      </c>
      <c r="N2999" s="19">
        <f>I2999*INDEX('Pliegos Tarifarios (Las Condes)'!$C:$C,MATCH($B2999,'Pliegos Tarifarios (Las Condes)'!$A:$A,0))</f>
        <v>7442.6243399000005</v>
      </c>
      <c r="O2999" s="19">
        <f>J2999*INDEX('Pliegos Tarifarios (Las Condes)'!$D:$D,MATCH($B2999,'Pliegos Tarifarios (Las Condes)'!$A:$A,0))</f>
        <v>31242.865100000003</v>
      </c>
      <c r="P2999" s="19">
        <f>H2999*INDEX('Pliegos Tarifarios (Las Condes)'!$E:$E,MATCH($B2999,'Pliegos Tarifarios (Las Condes)'!$A:$A,0))</f>
        <v>10455.4861664</v>
      </c>
      <c r="Q2999" s="19" cm="1">
        <f t="array" ref="Q2999">H2999*_xlfn.IFS(H2999&lt;=350,INDEX('Pliegos Tarifarios (Las Condes)'!$F:$F,MATCH($B2999,'Pliegos Tarifarios (Las Condes)'!$A:$A,0)),H2999&lt;=500,INDEX('Pliegos Tarifarios (Las Condes)'!$G:$G,MATCH($B2999,'Pliegos Tarifarios (Las Condes)'!$A:$A,0)),H2999&lt;=1000,INDEX('Pliegos Tarifarios (Las Condes)'!$H:$H,MATCH($B2999,'Pliegos Tarifarios (Las Condes)'!$A:$A,0)),H2999&lt;=5000,INDEX('Pliegos Tarifarios (Las Condes)'!$I:$I,MATCH($B2999,'Pliegos Tarifarios (Las Condes)'!$A:$A,0)),H2999&gt;5000,INDEX('Pliegos Tarifarios (Las Condes)'!$J:$J,MATCH($B2999,'Pliegos Tarifarios (Las Condes)'!$A:$A,0)))/1.19</f>
        <v>1882.8369790756306</v>
      </c>
      <c r="R2999" s="19">
        <f>INDEX('Pliegos Tarifarios (Las Condes)'!$K:$K,MATCH($B2999,'Pliegos Tarifarios (Las Condes)'!$A:$A,0))</f>
        <v>726.16</v>
      </c>
      <c r="S2999" s="21">
        <f t="shared" si="141"/>
        <v>157527.47747967564</v>
      </c>
      <c r="T2999" s="21">
        <f t="shared" si="142"/>
        <v>29930.220721138372</v>
      </c>
      <c r="U2999" s="19">
        <v>0</v>
      </c>
      <c r="V2999" s="21">
        <f t="shared" si="143"/>
        <v>187457.69820081402</v>
      </c>
    </row>
    <row r="3000" spans="1:22" x14ac:dyDescent="0.3">
      <c r="A3000" s="3" t="s">
        <v>146</v>
      </c>
      <c r="B3000" s="3">
        <v>7</v>
      </c>
      <c r="C3000" s="4" t="s">
        <v>186</v>
      </c>
      <c r="D3000" s="3" t="s">
        <v>776</v>
      </c>
      <c r="E3000" s="3" t="s">
        <v>121</v>
      </c>
      <c r="F3000" s="4" t="s">
        <v>777</v>
      </c>
      <c r="G3000" s="3" t="s">
        <v>16</v>
      </c>
      <c r="H3000" s="5">
        <v>803.14520000000005</v>
      </c>
      <c r="I3000" s="5">
        <v>2.1667999999999998</v>
      </c>
      <c r="J3000" s="5">
        <v>2.1392000000000002</v>
      </c>
      <c r="K3000" s="6">
        <v>0.98726232231862676</v>
      </c>
      <c r="L3000" s="5">
        <v>26.77</v>
      </c>
      <c r="M3000" s="19">
        <f>H3000*INDEX('Pliegos Tarifarios (Las Condes)'!$B:$B,MATCH($B3000,'Pliegos Tarifarios (Las Condes)'!$A:$A,0))</f>
        <v>105824.8209876</v>
      </c>
      <c r="N3000" s="19">
        <f>I3000*INDEX('Pliegos Tarifarios (Las Condes)'!$C:$C,MATCH($B3000,'Pliegos Tarifarios (Las Condes)'!$A:$A,0))</f>
        <v>7383.6721852000001</v>
      </c>
      <c r="O3000" s="19">
        <f>J3000*INDEX('Pliegos Tarifarios (Las Condes)'!$D:$D,MATCH($B3000,'Pliegos Tarifarios (Las Condes)'!$A:$A,0))</f>
        <v>30960.641600000003</v>
      </c>
      <c r="P3000" s="19">
        <f>H3000*INDEX('Pliegos Tarifarios (Las Condes)'!$E:$E,MATCH($B3000,'Pliegos Tarifarios (Las Condes)'!$A:$A,0))</f>
        <v>10460.1630848</v>
      </c>
      <c r="Q3000" s="19" cm="1">
        <f t="array" ref="Q3000">H3000*_xlfn.IFS(H3000&lt;=350,INDEX('Pliegos Tarifarios (Las Condes)'!$F:$F,MATCH($B3000,'Pliegos Tarifarios (Las Condes)'!$A:$A,0)),H3000&lt;=500,INDEX('Pliegos Tarifarios (Las Condes)'!$G:$G,MATCH($B3000,'Pliegos Tarifarios (Las Condes)'!$A:$A,0)),H3000&lt;=1000,INDEX('Pliegos Tarifarios (Las Condes)'!$H:$H,MATCH($B3000,'Pliegos Tarifarios (Las Condes)'!$A:$A,0)),H3000&lt;=5000,INDEX('Pliegos Tarifarios (Las Condes)'!$I:$I,MATCH($B3000,'Pliegos Tarifarios (Las Condes)'!$A:$A,0)),H3000&gt;5000,INDEX('Pliegos Tarifarios (Las Condes)'!$J:$J,MATCH($B3000,'Pliegos Tarifarios (Las Condes)'!$A:$A,0)))/1.19</f>
        <v>1883.6792043697483</v>
      </c>
      <c r="R3000" s="19">
        <f>INDEX('Pliegos Tarifarios (Las Condes)'!$K:$K,MATCH($B3000,'Pliegos Tarifarios (Las Condes)'!$A:$A,0))</f>
        <v>726.16</v>
      </c>
      <c r="S3000" s="21">
        <f t="shared" si="141"/>
        <v>157239.13706196978</v>
      </c>
      <c r="T3000" s="21">
        <f t="shared" si="142"/>
        <v>29875.436041774261</v>
      </c>
      <c r="U3000" s="19">
        <v>0</v>
      </c>
      <c r="V3000" s="21">
        <f t="shared" si="143"/>
        <v>187114.57310374404</v>
      </c>
    </row>
    <row r="3001" spans="1:22" x14ac:dyDescent="0.3">
      <c r="A3001" s="3" t="s">
        <v>146</v>
      </c>
      <c r="B3001" s="3">
        <v>7</v>
      </c>
      <c r="C3001" s="4" t="s">
        <v>186</v>
      </c>
      <c r="D3001" s="3" t="s">
        <v>778</v>
      </c>
      <c r="E3001" s="3" t="s">
        <v>121</v>
      </c>
      <c r="F3001" s="4" t="s">
        <v>779</v>
      </c>
      <c r="G3001" s="3" t="s">
        <v>16</v>
      </c>
      <c r="H3001" s="5">
        <v>801.77319999999997</v>
      </c>
      <c r="I3001" s="5">
        <v>2.1352000000000002</v>
      </c>
      <c r="J3001" s="5">
        <v>2.1352000000000002</v>
      </c>
      <c r="K3001" s="6">
        <v>1</v>
      </c>
      <c r="L3001" s="5">
        <v>26.73</v>
      </c>
      <c r="M3001" s="19">
        <f>H3001*INDEX('Pliegos Tarifarios (Las Condes)'!$B:$B,MATCH($B3001,'Pliegos Tarifarios (Las Condes)'!$A:$A,0))</f>
        <v>105644.04215160001</v>
      </c>
      <c r="N3001" s="19">
        <f>I3001*INDEX('Pliegos Tarifarios (Las Condes)'!$C:$C,MATCH($B3001,'Pliegos Tarifarios (Las Condes)'!$A:$A,0))</f>
        <v>7275.9907928000011</v>
      </c>
      <c r="O3001" s="19">
        <f>J3001*INDEX('Pliegos Tarifarios (Las Condes)'!$D:$D,MATCH($B3001,'Pliegos Tarifarios (Las Condes)'!$A:$A,0))</f>
        <v>30902.749600000003</v>
      </c>
      <c r="P3001" s="19">
        <f>H3001*INDEX('Pliegos Tarifarios (Las Condes)'!$E:$E,MATCH($B3001,'Pliegos Tarifarios (Las Condes)'!$A:$A,0))</f>
        <v>10442.294156799999</v>
      </c>
      <c r="Q3001" s="19" cm="1">
        <f t="array" ref="Q3001">H3001*_xlfn.IFS(H3001&lt;=350,INDEX('Pliegos Tarifarios (Las Condes)'!$F:$F,MATCH($B3001,'Pliegos Tarifarios (Las Condes)'!$A:$A,0)),H3001&lt;=500,INDEX('Pliegos Tarifarios (Las Condes)'!$G:$G,MATCH($B3001,'Pliegos Tarifarios (Las Condes)'!$A:$A,0)),H3001&lt;=1000,INDEX('Pliegos Tarifarios (Las Condes)'!$H:$H,MATCH($B3001,'Pliegos Tarifarios (Las Condes)'!$A:$A,0)),H3001&lt;=5000,INDEX('Pliegos Tarifarios (Las Condes)'!$I:$I,MATCH($B3001,'Pliegos Tarifarios (Las Condes)'!$A:$A,0)),H3001&gt;5000,INDEX('Pliegos Tarifarios (Las Condes)'!$J:$J,MATCH($B3001,'Pliegos Tarifarios (Las Condes)'!$A:$A,0)))/1.19</f>
        <v>1880.4613455462188</v>
      </c>
      <c r="R3001" s="19">
        <f>INDEX('Pliegos Tarifarios (Las Condes)'!$K:$K,MATCH($B3001,'Pliegos Tarifarios (Las Condes)'!$A:$A,0))</f>
        <v>726.16</v>
      </c>
      <c r="S3001" s="21">
        <f t="shared" si="141"/>
        <v>156871.69804674623</v>
      </c>
      <c r="T3001" s="21">
        <f t="shared" si="142"/>
        <v>29805.622628881785</v>
      </c>
      <c r="U3001" s="19">
        <v>0</v>
      </c>
      <c r="V3001" s="21">
        <f t="shared" si="143"/>
        <v>186677.32067562803</v>
      </c>
    </row>
    <row r="3002" spans="1:22" x14ac:dyDescent="0.3">
      <c r="A3002" s="3" t="s">
        <v>146</v>
      </c>
      <c r="B3002" s="3">
        <v>7</v>
      </c>
      <c r="C3002" s="4" t="s">
        <v>186</v>
      </c>
      <c r="D3002" s="3" t="s">
        <v>780</v>
      </c>
      <c r="E3002" s="3" t="s">
        <v>121</v>
      </c>
      <c r="F3002" s="4" t="s">
        <v>781</v>
      </c>
      <c r="G3002" s="3" t="s">
        <v>16</v>
      </c>
      <c r="H3002" s="5">
        <v>802.13</v>
      </c>
      <c r="I3002" s="5">
        <v>2.1823999999999999</v>
      </c>
      <c r="J3002" s="5">
        <v>2.1629999999999998</v>
      </c>
      <c r="K3002" s="6">
        <v>0.9911107038123167</v>
      </c>
      <c r="L3002" s="5">
        <v>26.74</v>
      </c>
      <c r="M3002" s="19">
        <f>H3002*INDEX('Pliegos Tarifarios (Las Condes)'!$B:$B,MATCH($B3002,'Pliegos Tarifarios (Las Condes)'!$A:$A,0))</f>
        <v>105691.05519</v>
      </c>
      <c r="N3002" s="19">
        <f>I3002*INDEX('Pliegos Tarifarios (Las Condes)'!$C:$C,MATCH($B3002,'Pliegos Tarifarios (Las Condes)'!$A:$A,0))</f>
        <v>7436.8313535999996</v>
      </c>
      <c r="O3002" s="19">
        <f>J3002*INDEX('Pliegos Tarifarios (Las Condes)'!$D:$D,MATCH($B3002,'Pliegos Tarifarios (Las Condes)'!$A:$A,0))</f>
        <v>31305.098999999998</v>
      </c>
      <c r="P3002" s="19">
        <f>H3002*INDEX('Pliegos Tarifarios (Las Condes)'!$E:$E,MATCH($B3002,'Pliegos Tarifarios (Las Condes)'!$A:$A,0))</f>
        <v>10446.94112</v>
      </c>
      <c r="Q3002" s="19" cm="1">
        <f t="array" ref="Q3002">H3002*_xlfn.IFS(H3002&lt;=350,INDEX('Pliegos Tarifarios (Las Condes)'!$F:$F,MATCH($B3002,'Pliegos Tarifarios (Las Condes)'!$A:$A,0)),H3002&lt;=500,INDEX('Pliegos Tarifarios (Las Condes)'!$G:$G,MATCH($B3002,'Pliegos Tarifarios (Las Condes)'!$A:$A,0)),H3002&lt;=1000,INDEX('Pliegos Tarifarios (Las Condes)'!$H:$H,MATCH($B3002,'Pliegos Tarifarios (Las Condes)'!$A:$A,0)),H3002&lt;=5000,INDEX('Pliegos Tarifarios (Las Condes)'!$I:$I,MATCH($B3002,'Pliegos Tarifarios (Las Condes)'!$A:$A,0)),H3002&gt;5000,INDEX('Pliegos Tarifarios (Las Condes)'!$J:$J,MATCH($B3002,'Pliegos Tarifarios (Las Condes)'!$A:$A,0)))/1.19</f>
        <v>1881.2981764705885</v>
      </c>
      <c r="R3002" s="19">
        <f>INDEX('Pliegos Tarifarios (Las Condes)'!$K:$K,MATCH($B3002,'Pliegos Tarifarios (Las Condes)'!$A:$A,0))</f>
        <v>726.16</v>
      </c>
      <c r="S3002" s="21">
        <f t="shared" si="141"/>
        <v>157487.38484007059</v>
      </c>
      <c r="T3002" s="21">
        <f t="shared" si="142"/>
        <v>29922.603119613414</v>
      </c>
      <c r="U3002" s="19">
        <v>0</v>
      </c>
      <c r="V3002" s="21">
        <f t="shared" si="143"/>
        <v>187409.98795968399</v>
      </c>
    </row>
    <row r="3003" spans="1:22" x14ac:dyDescent="0.3">
      <c r="A3003" s="3" t="s">
        <v>146</v>
      </c>
      <c r="B3003" s="3">
        <v>7</v>
      </c>
      <c r="C3003" s="4" t="s">
        <v>186</v>
      </c>
      <c r="D3003" s="3" t="s">
        <v>782</v>
      </c>
      <c r="E3003" s="3" t="s">
        <v>121</v>
      </c>
      <c r="F3003" s="4" t="s">
        <v>783</v>
      </c>
      <c r="G3003" s="3" t="s">
        <v>16</v>
      </c>
      <c r="H3003" s="5">
        <v>803.99369999999999</v>
      </c>
      <c r="I3003" s="5">
        <v>2.1936</v>
      </c>
      <c r="J3003" s="5">
        <v>2.1438000000000001</v>
      </c>
      <c r="K3003" s="6">
        <v>0.97729759299781194</v>
      </c>
      <c r="L3003" s="5">
        <v>26.8</v>
      </c>
      <c r="M3003" s="19">
        <f>H3003*INDEX('Pliegos Tarifarios (Las Condes)'!$B:$B,MATCH($B3003,'Pliegos Tarifarios (Las Condes)'!$A:$A,0))</f>
        <v>105936.6218931</v>
      </c>
      <c r="N3003" s="19">
        <f>I3003*INDEX('Pliegos Tarifarios (Las Condes)'!$C:$C,MATCH($B3003,'Pliegos Tarifarios (Las Condes)'!$A:$A,0))</f>
        <v>7474.9969104000002</v>
      </c>
      <c r="O3003" s="19">
        <f>J3003*INDEX('Pliegos Tarifarios (Las Condes)'!$D:$D,MATCH($B3003,'Pliegos Tarifarios (Las Condes)'!$A:$A,0))</f>
        <v>31027.217400000001</v>
      </c>
      <c r="P3003" s="19">
        <f>H3003*INDEX('Pliegos Tarifarios (Las Condes)'!$E:$E,MATCH($B3003,'Pliegos Tarifarios (Las Condes)'!$A:$A,0))</f>
        <v>10471.213948799999</v>
      </c>
      <c r="Q3003" s="19" cm="1">
        <f t="array" ref="Q3003">H3003*_xlfn.IFS(H3003&lt;=350,INDEX('Pliegos Tarifarios (Las Condes)'!$F:$F,MATCH($B3003,'Pliegos Tarifarios (Las Condes)'!$A:$A,0)),H3003&lt;=500,INDEX('Pliegos Tarifarios (Las Condes)'!$G:$G,MATCH($B3003,'Pliegos Tarifarios (Las Condes)'!$A:$A,0)),H3003&lt;=1000,INDEX('Pliegos Tarifarios (Las Condes)'!$H:$H,MATCH($B3003,'Pliegos Tarifarios (Las Condes)'!$A:$A,0)),H3003&lt;=5000,INDEX('Pliegos Tarifarios (Las Condes)'!$I:$I,MATCH($B3003,'Pliegos Tarifarios (Las Condes)'!$A:$A,0)),H3003&gt;5000,INDEX('Pliegos Tarifarios (Las Condes)'!$J:$J,MATCH($B3003,'Pliegos Tarifarios (Las Condes)'!$A:$A,0)))/1.19</f>
        <v>1885.6692577310926</v>
      </c>
      <c r="R3003" s="19">
        <f>INDEX('Pliegos Tarifarios (Las Condes)'!$K:$K,MATCH($B3003,'Pliegos Tarifarios (Las Condes)'!$A:$A,0))</f>
        <v>726.16</v>
      </c>
      <c r="S3003" s="21">
        <f t="shared" si="141"/>
        <v>157521.87941003111</v>
      </c>
      <c r="T3003" s="21">
        <f t="shared" si="142"/>
        <v>29929.157087905911</v>
      </c>
      <c r="U3003" s="19">
        <v>0</v>
      </c>
      <c r="V3003" s="21">
        <f t="shared" si="143"/>
        <v>187451.03649793702</v>
      </c>
    </row>
    <row r="3004" spans="1:22" x14ac:dyDescent="0.3">
      <c r="A3004" s="3" t="s">
        <v>146</v>
      </c>
      <c r="B3004" s="3">
        <v>7</v>
      </c>
      <c r="C3004" s="4" t="s">
        <v>186</v>
      </c>
      <c r="D3004" s="3" t="s">
        <v>784</v>
      </c>
      <c r="E3004" s="3" t="s">
        <v>121</v>
      </c>
      <c r="F3004" s="4" t="s">
        <v>785</v>
      </c>
      <c r="G3004" s="3" t="s">
        <v>16</v>
      </c>
      <c r="H3004" s="5">
        <v>803.73689999999999</v>
      </c>
      <c r="I3004" s="5">
        <v>2.1694</v>
      </c>
      <c r="J3004" s="5">
        <v>2.1153</v>
      </c>
      <c r="K3004" s="6">
        <v>0.97506222918779384</v>
      </c>
      <c r="L3004" s="5">
        <v>26.79</v>
      </c>
      <c r="M3004" s="19">
        <f>H3004*INDEX('Pliegos Tarifarios (Las Condes)'!$B:$B,MATCH($B3004,'Pliegos Tarifarios (Las Condes)'!$A:$A,0))</f>
        <v>105902.7851547</v>
      </c>
      <c r="N3004" s="19">
        <f>I3004*INDEX('Pliegos Tarifarios (Las Condes)'!$C:$C,MATCH($B3004,'Pliegos Tarifarios (Las Condes)'!$A:$A,0))</f>
        <v>7392.5320466000003</v>
      </c>
      <c r="O3004" s="19">
        <f>J3004*INDEX('Pliegos Tarifarios (Las Condes)'!$D:$D,MATCH($B3004,'Pliegos Tarifarios (Las Condes)'!$A:$A,0))</f>
        <v>30614.7369</v>
      </c>
      <c r="P3004" s="19">
        <f>H3004*INDEX('Pliegos Tarifarios (Las Condes)'!$E:$E,MATCH($B3004,'Pliegos Tarifarios (Las Condes)'!$A:$A,0))</f>
        <v>10467.869385599999</v>
      </c>
      <c r="Q3004" s="19" cm="1">
        <f t="array" ref="Q3004">H3004*_xlfn.IFS(H3004&lt;=350,INDEX('Pliegos Tarifarios (Las Condes)'!$F:$F,MATCH($B3004,'Pliegos Tarifarios (Las Condes)'!$A:$A,0)),H3004&lt;=500,INDEX('Pliegos Tarifarios (Las Condes)'!$G:$G,MATCH($B3004,'Pliegos Tarifarios (Las Condes)'!$A:$A,0)),H3004&lt;=1000,INDEX('Pliegos Tarifarios (Las Condes)'!$H:$H,MATCH($B3004,'Pliegos Tarifarios (Las Condes)'!$A:$A,0)),H3004&lt;=5000,INDEX('Pliegos Tarifarios (Las Condes)'!$I:$I,MATCH($B3004,'Pliegos Tarifarios (Las Condes)'!$A:$A,0)),H3004&gt;5000,INDEX('Pliegos Tarifarios (Las Condes)'!$J:$J,MATCH($B3004,'Pliegos Tarifarios (Las Condes)'!$A:$A,0)))/1.19</f>
        <v>1885.0669646218491</v>
      </c>
      <c r="R3004" s="19">
        <f>INDEX('Pliegos Tarifarios (Las Condes)'!$K:$K,MATCH($B3004,'Pliegos Tarifarios (Las Condes)'!$A:$A,0))</f>
        <v>726.16</v>
      </c>
      <c r="S3004" s="21">
        <f t="shared" si="141"/>
        <v>156989.15045152185</v>
      </c>
      <c r="T3004" s="21">
        <f t="shared" si="142"/>
        <v>29827.938585789154</v>
      </c>
      <c r="U3004" s="19">
        <v>0</v>
      </c>
      <c r="V3004" s="21">
        <f t="shared" si="143"/>
        <v>186817.089037311</v>
      </c>
    </row>
    <row r="3005" spans="1:22" x14ac:dyDescent="0.3">
      <c r="A3005" s="3" t="s">
        <v>146</v>
      </c>
      <c r="B3005" s="3">
        <v>7</v>
      </c>
      <c r="C3005" s="4" t="s">
        <v>186</v>
      </c>
      <c r="D3005" s="3" t="s">
        <v>786</v>
      </c>
      <c r="E3005" s="3" t="s">
        <v>121</v>
      </c>
      <c r="F3005" s="4" t="s">
        <v>787</v>
      </c>
      <c r="G3005" s="3" t="s">
        <v>16</v>
      </c>
      <c r="H3005" s="5">
        <v>802.02049999999997</v>
      </c>
      <c r="I3005" s="5">
        <v>2.1522999999999999</v>
      </c>
      <c r="J3005" s="5">
        <v>2.1126</v>
      </c>
      <c r="K3005" s="6">
        <v>0.98155461599219451</v>
      </c>
      <c r="L3005" s="5">
        <v>26.73</v>
      </c>
      <c r="M3005" s="19">
        <f>H3005*INDEX('Pliegos Tarifarios (Las Condes)'!$B:$B,MATCH($B3005,'Pliegos Tarifarios (Las Condes)'!$A:$A,0))</f>
        <v>105676.62714149999</v>
      </c>
      <c r="N3005" s="19">
        <f>I3005*INDEX('Pliegos Tarifarios (Las Condes)'!$C:$C,MATCH($B3005,'Pliegos Tarifarios (Las Condes)'!$A:$A,0))</f>
        <v>7334.2614197000003</v>
      </c>
      <c r="O3005" s="19">
        <f>J3005*INDEX('Pliegos Tarifarios (Las Condes)'!$D:$D,MATCH($B3005,'Pliegos Tarifarios (Las Condes)'!$A:$A,0))</f>
        <v>30575.659800000001</v>
      </c>
      <c r="P3005" s="19">
        <f>H3005*INDEX('Pliegos Tarifarios (Las Condes)'!$E:$E,MATCH($B3005,'Pliegos Tarifarios (Las Condes)'!$A:$A,0))</f>
        <v>10445.514991999999</v>
      </c>
      <c r="Q3005" s="19" cm="1">
        <f t="array" ref="Q3005">H3005*_xlfn.IFS(H3005&lt;=350,INDEX('Pliegos Tarifarios (Las Condes)'!$F:$F,MATCH($B3005,'Pliegos Tarifarios (Las Condes)'!$A:$A,0)),H3005&lt;=500,INDEX('Pliegos Tarifarios (Las Condes)'!$G:$G,MATCH($B3005,'Pliegos Tarifarios (Las Condes)'!$A:$A,0)),H3005&lt;=1000,INDEX('Pliegos Tarifarios (Las Condes)'!$H:$H,MATCH($B3005,'Pliegos Tarifarios (Las Condes)'!$A:$A,0)),H3005&lt;=5000,INDEX('Pliegos Tarifarios (Las Condes)'!$I:$I,MATCH($B3005,'Pliegos Tarifarios (Las Condes)'!$A:$A,0)),H3005&gt;5000,INDEX('Pliegos Tarifarios (Las Condes)'!$J:$J,MATCH($B3005,'Pliegos Tarifarios (Las Condes)'!$A:$A,0)))/1.19</f>
        <v>1881.0413575630253</v>
      </c>
      <c r="R3005" s="19">
        <f>INDEX('Pliegos Tarifarios (Las Condes)'!$K:$K,MATCH($B3005,'Pliegos Tarifarios (Las Condes)'!$A:$A,0))</f>
        <v>726.16</v>
      </c>
      <c r="S3005" s="21">
        <f t="shared" si="141"/>
        <v>156639.26471076303</v>
      </c>
      <c r="T3005" s="21">
        <f t="shared" si="142"/>
        <v>29761.460295044977</v>
      </c>
      <c r="U3005" s="19">
        <v>0</v>
      </c>
      <c r="V3005" s="21">
        <f t="shared" si="143"/>
        <v>186400.725005808</v>
      </c>
    </row>
    <row r="3006" spans="1:22" x14ac:dyDescent="0.3">
      <c r="A3006" s="3" t="s">
        <v>146</v>
      </c>
      <c r="B3006" s="3">
        <v>7</v>
      </c>
      <c r="C3006" s="4" t="s">
        <v>186</v>
      </c>
      <c r="D3006" s="3" t="s">
        <v>788</v>
      </c>
      <c r="E3006" s="3" t="s">
        <v>121</v>
      </c>
      <c r="F3006" s="4" t="s">
        <v>789</v>
      </c>
      <c r="G3006" s="3" t="s">
        <v>16</v>
      </c>
      <c r="H3006" s="5">
        <v>803.31309999999996</v>
      </c>
      <c r="I3006" s="5">
        <v>2.2094</v>
      </c>
      <c r="J3006" s="5">
        <v>2.2094</v>
      </c>
      <c r="K3006" s="6">
        <v>1</v>
      </c>
      <c r="L3006" s="5">
        <v>26.78</v>
      </c>
      <c r="M3006" s="19">
        <f>H3006*INDEX('Pliegos Tarifarios (Las Condes)'!$B:$B,MATCH($B3006,'Pliegos Tarifarios (Las Condes)'!$A:$A,0))</f>
        <v>105846.9439953</v>
      </c>
      <c r="N3006" s="19">
        <f>I3006*INDEX('Pliegos Tarifarios (Las Condes)'!$C:$C,MATCH($B3006,'Pliegos Tarifarios (Las Condes)'!$A:$A,0))</f>
        <v>7528.8376066000001</v>
      </c>
      <c r="O3006" s="19">
        <f>J3006*INDEX('Pliegos Tarifarios (Las Condes)'!$D:$D,MATCH($B3006,'Pliegos Tarifarios (Las Condes)'!$A:$A,0))</f>
        <v>31976.646199999999</v>
      </c>
      <c r="P3006" s="19">
        <f>H3006*INDEX('Pliegos Tarifarios (Las Condes)'!$E:$E,MATCH($B3006,'Pliegos Tarifarios (Las Condes)'!$A:$A,0))</f>
        <v>10462.349814399999</v>
      </c>
      <c r="Q3006" s="19" cm="1">
        <f t="array" ref="Q3006">H3006*_xlfn.IFS(H3006&lt;=350,INDEX('Pliegos Tarifarios (Las Condes)'!$F:$F,MATCH($B3006,'Pliegos Tarifarios (Las Condes)'!$A:$A,0)),H3006&lt;=500,INDEX('Pliegos Tarifarios (Las Condes)'!$G:$G,MATCH($B3006,'Pliegos Tarifarios (Las Condes)'!$A:$A,0)),H3006&lt;=1000,INDEX('Pliegos Tarifarios (Las Condes)'!$H:$H,MATCH($B3006,'Pliegos Tarifarios (Las Condes)'!$A:$A,0)),H3006&lt;=5000,INDEX('Pliegos Tarifarios (Las Condes)'!$I:$I,MATCH($B3006,'Pliegos Tarifarios (Las Condes)'!$A:$A,0)),H3006&gt;5000,INDEX('Pliegos Tarifarios (Las Condes)'!$J:$J,MATCH($B3006,'Pliegos Tarifarios (Las Condes)'!$A:$A,0)))/1.19</f>
        <v>1884.0729933613445</v>
      </c>
      <c r="R3006" s="19">
        <f>INDEX('Pliegos Tarifarios (Las Condes)'!$K:$K,MATCH($B3006,'Pliegos Tarifarios (Las Condes)'!$A:$A,0))</f>
        <v>726.16</v>
      </c>
      <c r="S3006" s="21">
        <f t="shared" si="141"/>
        <v>158425.01060966132</v>
      </c>
      <c r="T3006" s="21">
        <f t="shared" si="142"/>
        <v>30100.752015835649</v>
      </c>
      <c r="U3006" s="19">
        <v>0</v>
      </c>
      <c r="V3006" s="21">
        <f t="shared" si="143"/>
        <v>188525.76262549695</v>
      </c>
    </row>
    <row r="3007" spans="1:22" x14ac:dyDescent="0.3">
      <c r="A3007" s="3" t="s">
        <v>146</v>
      </c>
      <c r="B3007" s="3">
        <v>7</v>
      </c>
      <c r="C3007" s="4" t="s">
        <v>186</v>
      </c>
      <c r="D3007" s="3" t="s">
        <v>790</v>
      </c>
      <c r="E3007" s="3" t="s">
        <v>121</v>
      </c>
      <c r="F3007" s="4" t="s">
        <v>791</v>
      </c>
      <c r="G3007" s="3" t="s">
        <v>16</v>
      </c>
      <c r="H3007" s="5">
        <v>802.83669999999995</v>
      </c>
      <c r="I3007" s="5">
        <v>2.2046999999999999</v>
      </c>
      <c r="J3007" s="5">
        <v>2.1031</v>
      </c>
      <c r="K3007" s="6">
        <v>0.95391663264843296</v>
      </c>
      <c r="L3007" s="5">
        <v>26.76</v>
      </c>
      <c r="M3007" s="19">
        <f>H3007*INDEX('Pliegos Tarifarios (Las Condes)'!$B:$B,MATCH($B3007,'Pliegos Tarifarios (Las Condes)'!$A:$A,0))</f>
        <v>105784.1721021</v>
      </c>
      <c r="N3007" s="19">
        <f>I3007*INDEX('Pliegos Tarifarios (Las Condes)'!$C:$C,MATCH($B3007,'Pliegos Tarifarios (Las Condes)'!$A:$A,0))</f>
        <v>7512.8217033000001</v>
      </c>
      <c r="O3007" s="19">
        <f>J3007*INDEX('Pliegos Tarifarios (Las Condes)'!$D:$D,MATCH($B3007,'Pliegos Tarifarios (Las Condes)'!$A:$A,0))</f>
        <v>30438.166300000001</v>
      </c>
      <c r="P3007" s="19">
        <f>H3007*INDEX('Pliegos Tarifarios (Las Condes)'!$E:$E,MATCH($B3007,'Pliegos Tarifarios (Las Condes)'!$A:$A,0))</f>
        <v>10456.145180799998</v>
      </c>
      <c r="Q3007" s="19" cm="1">
        <f t="array" ref="Q3007">H3007*_xlfn.IFS(H3007&lt;=350,INDEX('Pliegos Tarifarios (Las Condes)'!$F:$F,MATCH($B3007,'Pliegos Tarifarios (Las Condes)'!$A:$A,0)),H3007&lt;=500,INDEX('Pliegos Tarifarios (Las Condes)'!$G:$G,MATCH($B3007,'Pliegos Tarifarios (Las Condes)'!$A:$A,0)),H3007&lt;=1000,INDEX('Pliegos Tarifarios (Las Condes)'!$H:$H,MATCH($B3007,'Pliegos Tarifarios (Las Condes)'!$A:$A,0)),H3007&lt;=5000,INDEX('Pliegos Tarifarios (Las Condes)'!$I:$I,MATCH($B3007,'Pliegos Tarifarios (Las Condes)'!$A:$A,0)),H3007&gt;5000,INDEX('Pliegos Tarifarios (Las Condes)'!$J:$J,MATCH($B3007,'Pliegos Tarifarios (Las Condes)'!$A:$A,0)))/1.19</f>
        <v>1882.9556552100844</v>
      </c>
      <c r="R3007" s="19">
        <f>INDEX('Pliegos Tarifarios (Las Condes)'!$K:$K,MATCH($B3007,'Pliegos Tarifarios (Las Condes)'!$A:$A,0))</f>
        <v>726.16</v>
      </c>
      <c r="S3007" s="21">
        <f t="shared" si="141"/>
        <v>156800.42094141009</v>
      </c>
      <c r="T3007" s="21">
        <f t="shared" si="142"/>
        <v>29792.079978867918</v>
      </c>
      <c r="U3007" s="19">
        <v>0</v>
      </c>
      <c r="V3007" s="21">
        <f t="shared" si="143"/>
        <v>186592.50092027802</v>
      </c>
    </row>
    <row r="3008" spans="1:22" x14ac:dyDescent="0.3">
      <c r="A3008" s="3" t="s">
        <v>146</v>
      </c>
      <c r="B3008" s="3">
        <v>7</v>
      </c>
      <c r="C3008" s="4" t="s">
        <v>186</v>
      </c>
      <c r="D3008" s="3" t="s">
        <v>792</v>
      </c>
      <c r="E3008" s="3" t="s">
        <v>121</v>
      </c>
      <c r="F3008" s="4" t="s">
        <v>793</v>
      </c>
      <c r="G3008" s="3" t="s">
        <v>16</v>
      </c>
      <c r="H3008" s="5">
        <v>802.9615</v>
      </c>
      <c r="I3008" s="5">
        <v>2.1675</v>
      </c>
      <c r="J3008" s="5">
        <v>2.1017000000000001</v>
      </c>
      <c r="K3008" s="6">
        <v>0.9696424452133795</v>
      </c>
      <c r="L3008" s="5">
        <v>26.77</v>
      </c>
      <c r="M3008" s="19">
        <f>H3008*INDEX('Pliegos Tarifarios (Las Condes)'!$B:$B,MATCH($B3008,'Pliegos Tarifarios (Las Condes)'!$A:$A,0))</f>
        <v>105800.61612450001</v>
      </c>
      <c r="N3008" s="19">
        <f>I3008*INDEX('Pliegos Tarifarios (Las Condes)'!$C:$C,MATCH($B3008,'Pliegos Tarifarios (Las Condes)'!$A:$A,0))</f>
        <v>7386.0575325</v>
      </c>
      <c r="O3008" s="19">
        <f>J3008*INDEX('Pliegos Tarifarios (Las Condes)'!$D:$D,MATCH($B3008,'Pliegos Tarifarios (Las Condes)'!$A:$A,0))</f>
        <v>30417.904100000003</v>
      </c>
      <c r="P3008" s="19">
        <f>H3008*INDEX('Pliegos Tarifarios (Las Condes)'!$E:$E,MATCH($B3008,'Pliegos Tarifarios (Las Condes)'!$A:$A,0))</f>
        <v>10457.770575999999</v>
      </c>
      <c r="Q3008" s="19" cm="1">
        <f t="array" ref="Q3008">H3008*_xlfn.IFS(H3008&lt;=350,INDEX('Pliegos Tarifarios (Las Condes)'!$F:$F,MATCH($B3008,'Pliegos Tarifarios (Las Condes)'!$A:$A,0)),H3008&lt;=500,INDEX('Pliegos Tarifarios (Las Condes)'!$G:$G,MATCH($B3008,'Pliegos Tarifarios (Las Condes)'!$A:$A,0)),H3008&lt;=1000,INDEX('Pliegos Tarifarios (Las Condes)'!$H:$H,MATCH($B3008,'Pliegos Tarifarios (Las Condes)'!$A:$A,0)),H3008&lt;=5000,INDEX('Pliegos Tarifarios (Las Condes)'!$I:$I,MATCH($B3008,'Pliegos Tarifarios (Las Condes)'!$A:$A,0)),H3008&gt;5000,INDEX('Pliegos Tarifarios (Las Condes)'!$J:$J,MATCH($B3008,'Pliegos Tarifarios (Las Condes)'!$A:$A,0)))/1.19</f>
        <v>1883.2483584033619</v>
      </c>
      <c r="R3008" s="19">
        <f>INDEX('Pliegos Tarifarios (Las Condes)'!$K:$K,MATCH($B3008,'Pliegos Tarifarios (Las Condes)'!$A:$A,0))</f>
        <v>726.16</v>
      </c>
      <c r="S3008" s="21">
        <f t="shared" si="141"/>
        <v>156671.7566914034</v>
      </c>
      <c r="T3008" s="21">
        <f t="shared" si="142"/>
        <v>29767.633771366647</v>
      </c>
      <c r="U3008" s="19">
        <v>0</v>
      </c>
      <c r="V3008" s="21">
        <f t="shared" si="143"/>
        <v>186439.39046277004</v>
      </c>
    </row>
    <row r="3009" spans="1:22" x14ac:dyDescent="0.3">
      <c r="A3009" s="3" t="s">
        <v>146</v>
      </c>
      <c r="B3009" s="3">
        <v>7</v>
      </c>
      <c r="C3009" s="4" t="s">
        <v>186</v>
      </c>
      <c r="D3009" s="3" t="s">
        <v>794</v>
      </c>
      <c r="E3009" s="3" t="s">
        <v>121</v>
      </c>
      <c r="F3009" s="4" t="s">
        <v>795</v>
      </c>
      <c r="G3009" s="3" t="s">
        <v>16</v>
      </c>
      <c r="H3009" s="5">
        <v>801.47019999999998</v>
      </c>
      <c r="I3009" s="5">
        <v>2.2056</v>
      </c>
      <c r="J3009" s="5">
        <v>2.1057999999999999</v>
      </c>
      <c r="K3009" s="6">
        <v>0.95475154153064923</v>
      </c>
      <c r="L3009" s="5">
        <v>26.72</v>
      </c>
      <c r="M3009" s="19">
        <f>H3009*INDEX('Pliegos Tarifarios (Las Condes)'!$B:$B,MATCH($B3009,'Pliegos Tarifarios (Las Condes)'!$A:$A,0))</f>
        <v>105604.11796259999</v>
      </c>
      <c r="N3009" s="19">
        <f>I3009*INDEX('Pliegos Tarifarios (Las Condes)'!$C:$C,MATCH($B3009,'Pliegos Tarifarios (Las Condes)'!$A:$A,0))</f>
        <v>7515.8885784000004</v>
      </c>
      <c r="O3009" s="19">
        <f>J3009*INDEX('Pliegos Tarifarios (Las Condes)'!$D:$D,MATCH($B3009,'Pliegos Tarifarios (Las Condes)'!$A:$A,0))</f>
        <v>30477.243399999999</v>
      </c>
      <c r="P3009" s="19">
        <f>H3009*INDEX('Pliegos Tarifarios (Las Condes)'!$E:$E,MATCH($B3009,'Pliegos Tarifarios (Las Condes)'!$A:$A,0))</f>
        <v>10438.3478848</v>
      </c>
      <c r="Q3009" s="19" cm="1">
        <f t="array" ref="Q3009">H3009*_xlfn.IFS(H3009&lt;=350,INDEX('Pliegos Tarifarios (Las Condes)'!$F:$F,MATCH($B3009,'Pliegos Tarifarios (Las Condes)'!$A:$A,0)),H3009&lt;=500,INDEX('Pliegos Tarifarios (Las Condes)'!$G:$G,MATCH($B3009,'Pliegos Tarifarios (Las Condes)'!$A:$A,0)),H3009&lt;=1000,INDEX('Pliegos Tarifarios (Las Condes)'!$H:$H,MATCH($B3009,'Pliegos Tarifarios (Las Condes)'!$A:$A,0)),H3009&lt;=5000,INDEX('Pliegos Tarifarios (Las Condes)'!$I:$I,MATCH($B3009,'Pliegos Tarifarios (Las Condes)'!$A:$A,0)),H3009&gt;5000,INDEX('Pliegos Tarifarios (Las Condes)'!$J:$J,MATCH($B3009,'Pliegos Tarifarios (Las Condes)'!$A:$A,0)))/1.19</f>
        <v>1879.7506959663867</v>
      </c>
      <c r="R3009" s="19">
        <f>INDEX('Pliegos Tarifarios (Las Condes)'!$K:$K,MATCH($B3009,'Pliegos Tarifarios (Las Condes)'!$A:$A,0))</f>
        <v>726.16</v>
      </c>
      <c r="S3009" s="21">
        <f t="shared" si="141"/>
        <v>156641.50852176637</v>
      </c>
      <c r="T3009" s="21">
        <f t="shared" si="142"/>
        <v>29761.88661913561</v>
      </c>
      <c r="U3009" s="19">
        <v>0</v>
      </c>
      <c r="V3009" s="21">
        <f t="shared" si="143"/>
        <v>186403.39514090199</v>
      </c>
    </row>
    <row r="3010" spans="1:22" x14ac:dyDescent="0.3">
      <c r="A3010" s="3" t="s">
        <v>146</v>
      </c>
      <c r="B3010" s="3">
        <v>7</v>
      </c>
      <c r="C3010" s="4" t="s">
        <v>186</v>
      </c>
      <c r="D3010" s="3" t="s">
        <v>796</v>
      </c>
      <c r="E3010" s="3" t="s">
        <v>121</v>
      </c>
      <c r="F3010" s="4" t="s">
        <v>797</v>
      </c>
      <c r="G3010" s="3" t="s">
        <v>16</v>
      </c>
      <c r="H3010" s="5">
        <v>803.53009999999995</v>
      </c>
      <c r="I3010" s="5">
        <v>2.1762000000000001</v>
      </c>
      <c r="J3010" s="5">
        <v>2.1656</v>
      </c>
      <c r="K3010" s="6">
        <v>0.99512912416138211</v>
      </c>
      <c r="L3010" s="5">
        <v>26.78</v>
      </c>
      <c r="M3010" s="19">
        <f>H3010*INDEX('Pliegos Tarifarios (Las Condes)'!$B:$B,MATCH($B3010,'Pliegos Tarifarios (Las Condes)'!$A:$A,0))</f>
        <v>105875.5365663</v>
      </c>
      <c r="N3010" s="19">
        <f>I3010*INDEX('Pliegos Tarifarios (Las Condes)'!$C:$C,MATCH($B3010,'Pliegos Tarifarios (Las Condes)'!$A:$A,0))</f>
        <v>7415.7039918000009</v>
      </c>
      <c r="O3010" s="19">
        <f>J3010*INDEX('Pliegos Tarifarios (Las Condes)'!$D:$D,MATCH($B3010,'Pliegos Tarifarios (Las Condes)'!$A:$A,0))</f>
        <v>31342.728800000001</v>
      </c>
      <c r="P3010" s="19">
        <f>H3010*INDEX('Pliegos Tarifarios (Las Condes)'!$E:$E,MATCH($B3010,'Pliegos Tarifarios (Las Condes)'!$A:$A,0))</f>
        <v>10465.176022399999</v>
      </c>
      <c r="Q3010" s="19" cm="1">
        <f t="array" ref="Q3010">H3010*_xlfn.IFS(H3010&lt;=350,INDEX('Pliegos Tarifarios (Las Condes)'!$F:$F,MATCH($B3010,'Pliegos Tarifarios (Las Condes)'!$A:$A,0)),H3010&lt;=500,INDEX('Pliegos Tarifarios (Las Condes)'!$G:$G,MATCH($B3010,'Pliegos Tarifarios (Las Condes)'!$A:$A,0)),H3010&lt;=1000,INDEX('Pliegos Tarifarios (Las Condes)'!$H:$H,MATCH($B3010,'Pliegos Tarifarios (Las Condes)'!$A:$A,0)),H3010&lt;=5000,INDEX('Pliegos Tarifarios (Las Condes)'!$I:$I,MATCH($B3010,'Pliegos Tarifarios (Las Condes)'!$A:$A,0)),H3010&gt;5000,INDEX('Pliegos Tarifarios (Las Condes)'!$J:$J,MATCH($B3010,'Pliegos Tarifarios (Las Condes)'!$A:$A,0)))/1.19</f>
        <v>1884.5819404201684</v>
      </c>
      <c r="R3010" s="19">
        <f>INDEX('Pliegos Tarifarios (Las Condes)'!$K:$K,MATCH($B3010,'Pliegos Tarifarios (Las Condes)'!$A:$A,0))</f>
        <v>726.16</v>
      </c>
      <c r="S3010" s="21">
        <f t="shared" si="141"/>
        <v>157709.88732092018</v>
      </c>
      <c r="T3010" s="21">
        <f t="shared" si="142"/>
        <v>29964.878590974837</v>
      </c>
      <c r="U3010" s="19">
        <v>0</v>
      </c>
      <c r="V3010" s="21">
        <f t="shared" si="143"/>
        <v>187674.76591189503</v>
      </c>
    </row>
    <row r="3011" spans="1:22" x14ac:dyDescent="0.3">
      <c r="A3011" s="3" t="s">
        <v>146</v>
      </c>
      <c r="B3011" s="3">
        <v>7</v>
      </c>
      <c r="C3011" s="4" t="s">
        <v>186</v>
      </c>
      <c r="D3011" s="3" t="s">
        <v>798</v>
      </c>
      <c r="E3011" s="3" t="s">
        <v>121</v>
      </c>
      <c r="F3011" s="4" t="s">
        <v>799</v>
      </c>
      <c r="G3011" s="3" t="s">
        <v>16</v>
      </c>
      <c r="H3011" s="5">
        <v>802.90940000000001</v>
      </c>
      <c r="I3011" s="5">
        <v>2.1917</v>
      </c>
      <c r="J3011" s="5">
        <v>2.1101000000000001</v>
      </c>
      <c r="K3011" s="6">
        <v>0.96276862709312405</v>
      </c>
      <c r="L3011" s="5">
        <v>26.76</v>
      </c>
      <c r="M3011" s="19">
        <f>H3011*INDEX('Pliegos Tarifarios (Las Condes)'!$B:$B,MATCH($B3011,'Pliegos Tarifarios (Las Condes)'!$A:$A,0))</f>
        <v>105793.75127220001</v>
      </c>
      <c r="N3011" s="19">
        <f>I3011*INDEX('Pliegos Tarifarios (Las Condes)'!$C:$C,MATCH($B3011,'Pliegos Tarifarios (Las Condes)'!$A:$A,0))</f>
        <v>7468.5223962999999</v>
      </c>
      <c r="O3011" s="19">
        <f>J3011*INDEX('Pliegos Tarifarios (Las Condes)'!$D:$D,MATCH($B3011,'Pliegos Tarifarios (Las Condes)'!$A:$A,0))</f>
        <v>30539.477300000002</v>
      </c>
      <c r="P3011" s="19">
        <f>H3011*INDEX('Pliegos Tarifarios (Las Condes)'!$E:$E,MATCH($B3011,'Pliegos Tarifarios (Las Condes)'!$A:$A,0))</f>
        <v>10457.092025599999</v>
      </c>
      <c r="Q3011" s="19" cm="1">
        <f t="array" ref="Q3011">H3011*_xlfn.IFS(H3011&lt;=350,INDEX('Pliegos Tarifarios (Las Condes)'!$F:$F,MATCH($B3011,'Pliegos Tarifarios (Las Condes)'!$A:$A,0)),H3011&lt;=500,INDEX('Pliegos Tarifarios (Las Condes)'!$G:$G,MATCH($B3011,'Pliegos Tarifarios (Las Condes)'!$A:$A,0)),H3011&lt;=1000,INDEX('Pliegos Tarifarios (Las Condes)'!$H:$H,MATCH($B3011,'Pliegos Tarifarios (Las Condes)'!$A:$A,0)),H3011&lt;=5000,INDEX('Pliegos Tarifarios (Las Condes)'!$I:$I,MATCH($B3011,'Pliegos Tarifarios (Las Condes)'!$A:$A,0)),H3011&gt;5000,INDEX('Pliegos Tarifarios (Las Condes)'!$J:$J,MATCH($B3011,'Pliegos Tarifarios (Las Condes)'!$A:$A,0)))/1.19</f>
        <v>1883.1261642016809</v>
      </c>
      <c r="R3011" s="19">
        <f>INDEX('Pliegos Tarifarios (Las Condes)'!$K:$K,MATCH($B3011,'Pliegos Tarifarios (Las Condes)'!$A:$A,0))</f>
        <v>726.16</v>
      </c>
      <c r="S3011" s="21">
        <f t="shared" si="141"/>
        <v>156868.12915830169</v>
      </c>
      <c r="T3011" s="21">
        <f t="shared" si="142"/>
        <v>29804.944540077322</v>
      </c>
      <c r="U3011" s="19">
        <v>0</v>
      </c>
      <c r="V3011" s="21">
        <f t="shared" si="143"/>
        <v>186673.07369837901</v>
      </c>
    </row>
    <row r="3012" spans="1:22" x14ac:dyDescent="0.3">
      <c r="A3012" s="3" t="s">
        <v>146</v>
      </c>
      <c r="B3012" s="3">
        <v>7</v>
      </c>
      <c r="C3012" s="4" t="s">
        <v>186</v>
      </c>
      <c r="D3012" s="3" t="s">
        <v>800</v>
      </c>
      <c r="E3012" s="3" t="s">
        <v>121</v>
      </c>
      <c r="F3012" s="4" t="s">
        <v>801</v>
      </c>
      <c r="G3012" s="3" t="s">
        <v>16</v>
      </c>
      <c r="H3012" s="5">
        <v>801.27850000000001</v>
      </c>
      <c r="I3012" s="5">
        <v>2.1772</v>
      </c>
      <c r="J3012" s="5">
        <v>2.1772</v>
      </c>
      <c r="K3012" s="6">
        <v>1</v>
      </c>
      <c r="L3012" s="5">
        <v>26.71</v>
      </c>
      <c r="M3012" s="19">
        <f>H3012*INDEX('Pliegos Tarifarios (Las Condes)'!$B:$B,MATCH($B3012,'Pliegos Tarifarios (Las Condes)'!$A:$A,0))</f>
        <v>105578.85899550001</v>
      </c>
      <c r="N3012" s="19">
        <f>I3012*INDEX('Pliegos Tarifarios (Las Condes)'!$C:$C,MATCH($B3012,'Pliegos Tarifarios (Las Condes)'!$A:$A,0))</f>
        <v>7419.1116308000001</v>
      </c>
      <c r="O3012" s="19">
        <f>J3012*INDEX('Pliegos Tarifarios (Las Condes)'!$D:$D,MATCH($B3012,'Pliegos Tarifarios (Las Condes)'!$A:$A,0))</f>
        <v>31510.615600000001</v>
      </c>
      <c r="P3012" s="19">
        <f>H3012*INDEX('Pliegos Tarifarios (Las Condes)'!$E:$E,MATCH($B3012,'Pliegos Tarifarios (Las Condes)'!$A:$A,0))</f>
        <v>10435.851183999999</v>
      </c>
      <c r="Q3012" s="19" cm="1">
        <f t="array" ref="Q3012">H3012*_xlfn.IFS(H3012&lt;=350,INDEX('Pliegos Tarifarios (Las Condes)'!$F:$F,MATCH($B3012,'Pliegos Tarifarios (Las Condes)'!$A:$A,0)),H3012&lt;=500,INDEX('Pliegos Tarifarios (Las Condes)'!$G:$G,MATCH($B3012,'Pliegos Tarifarios (Las Condes)'!$A:$A,0)),H3012&lt;=1000,INDEX('Pliegos Tarifarios (Las Condes)'!$H:$H,MATCH($B3012,'Pliegos Tarifarios (Las Condes)'!$A:$A,0)),H3012&lt;=5000,INDEX('Pliegos Tarifarios (Las Condes)'!$I:$I,MATCH($B3012,'Pliegos Tarifarios (Las Condes)'!$A:$A,0)),H3012&gt;5000,INDEX('Pliegos Tarifarios (Las Condes)'!$J:$J,MATCH($B3012,'Pliegos Tarifarios (Las Condes)'!$A:$A,0)))/1.19</f>
        <v>1879.3010869747902</v>
      </c>
      <c r="R3012" s="19">
        <f>INDEX('Pliegos Tarifarios (Las Condes)'!$K:$K,MATCH($B3012,'Pliegos Tarifarios (Las Condes)'!$A:$A,0))</f>
        <v>726.16</v>
      </c>
      <c r="S3012" s="21">
        <f t="shared" si="141"/>
        <v>157549.89849727481</v>
      </c>
      <c r="T3012" s="21">
        <f t="shared" si="142"/>
        <v>29934.480714482215</v>
      </c>
      <c r="U3012" s="19">
        <v>0</v>
      </c>
      <c r="V3012" s="21">
        <f t="shared" si="143"/>
        <v>187484.37921175704</v>
      </c>
    </row>
    <row r="3013" spans="1:22" x14ac:dyDescent="0.3">
      <c r="A3013" s="3" t="s">
        <v>146</v>
      </c>
      <c r="B3013" s="3">
        <v>7</v>
      </c>
      <c r="C3013" s="4" t="s">
        <v>186</v>
      </c>
      <c r="D3013" s="3" t="s">
        <v>802</v>
      </c>
      <c r="E3013" s="3" t="s">
        <v>121</v>
      </c>
      <c r="F3013" s="4" t="s">
        <v>803</v>
      </c>
      <c r="G3013" s="3" t="s">
        <v>16</v>
      </c>
      <c r="H3013" s="5">
        <v>801.9624</v>
      </c>
      <c r="I3013" s="5">
        <v>2.1499000000000001</v>
      </c>
      <c r="J3013" s="5">
        <v>2.1236999999999999</v>
      </c>
      <c r="K3013" s="6">
        <v>0.98781338666914731</v>
      </c>
      <c r="L3013" s="5">
        <v>26.73</v>
      </c>
      <c r="M3013" s="19">
        <f>H3013*INDEX('Pliegos Tarifarios (Las Condes)'!$B:$B,MATCH($B3013,'Pliegos Tarifarios (Las Condes)'!$A:$A,0))</f>
        <v>105668.97171120001</v>
      </c>
      <c r="N3013" s="19">
        <f>I3013*INDEX('Pliegos Tarifarios (Las Condes)'!$C:$C,MATCH($B3013,'Pliegos Tarifarios (Las Condes)'!$A:$A,0))</f>
        <v>7326.0830861000004</v>
      </c>
      <c r="O3013" s="19">
        <f>J3013*INDEX('Pliegos Tarifarios (Las Condes)'!$D:$D,MATCH($B3013,'Pliegos Tarifarios (Las Condes)'!$A:$A,0))</f>
        <v>30736.310099999999</v>
      </c>
      <c r="P3013" s="19">
        <f>H3013*INDEX('Pliegos Tarifarios (Las Condes)'!$E:$E,MATCH($B3013,'Pliegos Tarifarios (Las Condes)'!$A:$A,0))</f>
        <v>10444.758297599999</v>
      </c>
      <c r="Q3013" s="19" cm="1">
        <f t="array" ref="Q3013">H3013*_xlfn.IFS(H3013&lt;=350,INDEX('Pliegos Tarifarios (Las Condes)'!$F:$F,MATCH($B3013,'Pliegos Tarifarios (Las Condes)'!$A:$A,0)),H3013&lt;=500,INDEX('Pliegos Tarifarios (Las Condes)'!$G:$G,MATCH($B3013,'Pliegos Tarifarios (Las Condes)'!$A:$A,0)),H3013&lt;=1000,INDEX('Pliegos Tarifarios (Las Condes)'!$H:$H,MATCH($B3013,'Pliegos Tarifarios (Las Condes)'!$A:$A,0)),H3013&lt;=5000,INDEX('Pliegos Tarifarios (Las Condes)'!$I:$I,MATCH($B3013,'Pliegos Tarifarios (Las Condes)'!$A:$A,0)),H3013&gt;5000,INDEX('Pliegos Tarifarios (Las Condes)'!$J:$J,MATCH($B3013,'Pliegos Tarifarios (Las Condes)'!$A:$A,0)))/1.19</f>
        <v>1880.9050910924375</v>
      </c>
      <c r="R3013" s="19">
        <f>INDEX('Pliegos Tarifarios (Las Condes)'!$K:$K,MATCH($B3013,'Pliegos Tarifarios (Las Condes)'!$A:$A,0))</f>
        <v>726.16</v>
      </c>
      <c r="S3013" s="21">
        <f t="shared" si="141"/>
        <v>156783.18828599242</v>
      </c>
      <c r="T3013" s="21">
        <f t="shared" si="142"/>
        <v>29788.805774338562</v>
      </c>
      <c r="U3013" s="19">
        <v>0</v>
      </c>
      <c r="V3013" s="21">
        <f t="shared" si="143"/>
        <v>186571.994060331</v>
      </c>
    </row>
    <row r="3014" spans="1:22" x14ac:dyDescent="0.3">
      <c r="A3014" s="3" t="s">
        <v>146</v>
      </c>
      <c r="B3014" s="3">
        <v>7</v>
      </c>
      <c r="C3014" s="4" t="s">
        <v>186</v>
      </c>
      <c r="D3014" s="3" t="s">
        <v>804</v>
      </c>
      <c r="E3014" s="3" t="s">
        <v>121</v>
      </c>
      <c r="F3014" s="4" t="s">
        <v>805</v>
      </c>
      <c r="G3014" s="3" t="s">
        <v>16</v>
      </c>
      <c r="H3014" s="5">
        <v>799.92070000000001</v>
      </c>
      <c r="I3014" s="5">
        <v>2.1993999999999998</v>
      </c>
      <c r="J3014" s="5">
        <v>2.1764999999999999</v>
      </c>
      <c r="K3014" s="6">
        <v>0.98958806947349276</v>
      </c>
      <c r="L3014" s="5">
        <v>26.66</v>
      </c>
      <c r="M3014" s="19">
        <f>H3014*INDEX('Pliegos Tarifarios (Las Condes)'!$B:$B,MATCH($B3014,'Pliegos Tarifarios (Las Condes)'!$A:$A,0))</f>
        <v>105399.95119410001</v>
      </c>
      <c r="N3014" s="19">
        <f>I3014*INDEX('Pliegos Tarifarios (Las Condes)'!$C:$C,MATCH($B3014,'Pliegos Tarifarios (Las Condes)'!$A:$A,0))</f>
        <v>7494.7612165999999</v>
      </c>
      <c r="O3014" s="19">
        <f>J3014*INDEX('Pliegos Tarifarios (Las Condes)'!$D:$D,MATCH($B3014,'Pliegos Tarifarios (Las Condes)'!$A:$A,0))</f>
        <v>31500.484499999999</v>
      </c>
      <c r="P3014" s="19">
        <f>H3014*INDEX('Pliegos Tarifarios (Las Condes)'!$E:$E,MATCH($B3014,'Pliegos Tarifarios (Las Condes)'!$A:$A,0))</f>
        <v>10418.167196799999</v>
      </c>
      <c r="Q3014" s="19" cm="1">
        <f t="array" ref="Q3014">H3014*_xlfn.IFS(H3014&lt;=350,INDEX('Pliegos Tarifarios (Las Condes)'!$F:$F,MATCH($B3014,'Pliegos Tarifarios (Las Condes)'!$A:$A,0)),H3014&lt;=500,INDEX('Pliegos Tarifarios (Las Condes)'!$G:$G,MATCH($B3014,'Pliegos Tarifarios (Las Condes)'!$A:$A,0)),H3014&lt;=1000,INDEX('Pliegos Tarifarios (Las Condes)'!$H:$H,MATCH($B3014,'Pliegos Tarifarios (Las Condes)'!$A:$A,0)),H3014&lt;=5000,INDEX('Pliegos Tarifarios (Las Condes)'!$I:$I,MATCH($B3014,'Pliegos Tarifarios (Las Condes)'!$A:$A,0)),H3014&gt;5000,INDEX('Pliegos Tarifarios (Las Condes)'!$J:$J,MATCH($B3014,'Pliegos Tarifarios (Las Condes)'!$A:$A,0)))/1.19</f>
        <v>1876.1165325210088</v>
      </c>
      <c r="R3014" s="19">
        <f>INDEX('Pliegos Tarifarios (Las Condes)'!$K:$K,MATCH($B3014,'Pliegos Tarifarios (Las Condes)'!$A:$A,0))</f>
        <v>726.16</v>
      </c>
      <c r="S3014" s="21">
        <f t="shared" si="141"/>
        <v>157415.64064002101</v>
      </c>
      <c r="T3014" s="21">
        <f t="shared" si="142"/>
        <v>29908.971721603994</v>
      </c>
      <c r="U3014" s="19">
        <v>0</v>
      </c>
      <c r="V3014" s="21">
        <f t="shared" si="143"/>
        <v>187324.61236162501</v>
      </c>
    </row>
    <row r="3015" spans="1:22" x14ac:dyDescent="0.3">
      <c r="A3015" s="3" t="s">
        <v>146</v>
      </c>
      <c r="B3015" s="3">
        <v>7</v>
      </c>
      <c r="C3015" s="4" t="s">
        <v>186</v>
      </c>
      <c r="D3015" s="3" t="s">
        <v>806</v>
      </c>
      <c r="E3015" s="3" t="s">
        <v>121</v>
      </c>
      <c r="F3015" s="4" t="s">
        <v>807</v>
      </c>
      <c r="G3015" s="3" t="s">
        <v>16</v>
      </c>
      <c r="H3015" s="5">
        <v>801.8877</v>
      </c>
      <c r="I3015" s="5">
        <v>2.1926000000000001</v>
      </c>
      <c r="J3015" s="5">
        <v>2.1440000000000001</v>
      </c>
      <c r="K3015" s="6">
        <v>0.97783453434278944</v>
      </c>
      <c r="L3015" s="5">
        <v>26.73</v>
      </c>
      <c r="M3015" s="19">
        <f>H3015*INDEX('Pliegos Tarifarios (Las Condes)'!$B:$B,MATCH($B3015,'Pliegos Tarifarios (Las Condes)'!$A:$A,0))</f>
        <v>105659.1290151</v>
      </c>
      <c r="N3015" s="19">
        <f>I3015*INDEX('Pliegos Tarifarios (Las Condes)'!$C:$C,MATCH($B3015,'Pliegos Tarifarios (Las Condes)'!$A:$A,0))</f>
        <v>7471.5892714000011</v>
      </c>
      <c r="O3015" s="19">
        <f>J3015*INDEX('Pliegos Tarifarios (Las Condes)'!$D:$D,MATCH($B3015,'Pliegos Tarifarios (Las Condes)'!$A:$A,0))</f>
        <v>31030.112000000001</v>
      </c>
      <c r="P3015" s="19">
        <f>H3015*INDEX('Pliegos Tarifarios (Las Condes)'!$E:$E,MATCH($B3015,'Pliegos Tarifarios (Las Condes)'!$A:$A,0))</f>
        <v>10443.785404799999</v>
      </c>
      <c r="Q3015" s="19" cm="1">
        <f t="array" ref="Q3015">H3015*_xlfn.IFS(H3015&lt;=350,INDEX('Pliegos Tarifarios (Las Condes)'!$F:$F,MATCH($B3015,'Pliegos Tarifarios (Las Condes)'!$A:$A,0)),H3015&lt;=500,INDEX('Pliegos Tarifarios (Las Condes)'!$G:$G,MATCH($B3015,'Pliegos Tarifarios (Las Condes)'!$A:$A,0)),H3015&lt;=1000,INDEX('Pliegos Tarifarios (Las Condes)'!$H:$H,MATCH($B3015,'Pliegos Tarifarios (Las Condes)'!$A:$A,0)),H3015&lt;=5000,INDEX('Pliegos Tarifarios (Las Condes)'!$I:$I,MATCH($B3015,'Pliegos Tarifarios (Las Condes)'!$A:$A,0)),H3015&gt;5000,INDEX('Pliegos Tarifarios (Las Condes)'!$J:$J,MATCH($B3015,'Pliegos Tarifarios (Las Condes)'!$A:$A,0)))/1.19</f>
        <v>1880.7298913445381</v>
      </c>
      <c r="R3015" s="19">
        <f>INDEX('Pliegos Tarifarios (Las Condes)'!$K:$K,MATCH($B3015,'Pliegos Tarifarios (Las Condes)'!$A:$A,0))</f>
        <v>726.16</v>
      </c>
      <c r="S3015" s="21">
        <f t="shared" si="141"/>
        <v>157211.50558264455</v>
      </c>
      <c r="T3015" s="21">
        <f t="shared" si="142"/>
        <v>29870.186060702465</v>
      </c>
      <c r="U3015" s="19">
        <v>0</v>
      </c>
      <c r="V3015" s="21">
        <f t="shared" si="143"/>
        <v>187081.691643347</v>
      </c>
    </row>
    <row r="3016" spans="1:22" x14ac:dyDescent="0.3">
      <c r="A3016" s="3" t="s">
        <v>146</v>
      </c>
      <c r="B3016" s="3">
        <v>7</v>
      </c>
      <c r="C3016" s="4" t="s">
        <v>186</v>
      </c>
      <c r="D3016" s="3" t="s">
        <v>808</v>
      </c>
      <c r="E3016" s="3" t="s">
        <v>121</v>
      </c>
      <c r="F3016" s="4" t="s">
        <v>809</v>
      </c>
      <c r="G3016" s="3" t="s">
        <v>16</v>
      </c>
      <c r="H3016" s="5">
        <v>802.87540000000001</v>
      </c>
      <c r="I3016" s="5">
        <v>2.1453000000000002</v>
      </c>
      <c r="J3016" s="5">
        <v>2.1453000000000002</v>
      </c>
      <c r="K3016" s="6">
        <v>1</v>
      </c>
      <c r="L3016" s="5">
        <v>26.76</v>
      </c>
      <c r="M3016" s="19">
        <f>H3016*INDEX('Pliegos Tarifarios (Las Condes)'!$B:$B,MATCH($B3016,'Pliegos Tarifarios (Las Condes)'!$A:$A,0))</f>
        <v>105789.2713302</v>
      </c>
      <c r="N3016" s="19">
        <f>I3016*INDEX('Pliegos Tarifarios (Las Condes)'!$C:$C,MATCH($B3016,'Pliegos Tarifarios (Las Condes)'!$A:$A,0))</f>
        <v>7310.407946700001</v>
      </c>
      <c r="O3016" s="19">
        <f>J3016*INDEX('Pliegos Tarifarios (Las Condes)'!$D:$D,MATCH($B3016,'Pliegos Tarifarios (Las Condes)'!$A:$A,0))</f>
        <v>31048.926900000002</v>
      </c>
      <c r="P3016" s="19">
        <f>H3016*INDEX('Pliegos Tarifarios (Las Condes)'!$E:$E,MATCH($B3016,'Pliegos Tarifarios (Las Condes)'!$A:$A,0))</f>
        <v>10456.6492096</v>
      </c>
      <c r="Q3016" s="19" cm="1">
        <f t="array" ref="Q3016">H3016*_xlfn.IFS(H3016&lt;=350,INDEX('Pliegos Tarifarios (Las Condes)'!$F:$F,MATCH($B3016,'Pliegos Tarifarios (Las Condes)'!$A:$A,0)),H3016&lt;=500,INDEX('Pliegos Tarifarios (Las Condes)'!$G:$G,MATCH($B3016,'Pliegos Tarifarios (Las Condes)'!$A:$A,0)),H3016&lt;=1000,INDEX('Pliegos Tarifarios (Las Condes)'!$H:$H,MATCH($B3016,'Pliegos Tarifarios (Las Condes)'!$A:$A,0)),H3016&lt;=5000,INDEX('Pliegos Tarifarios (Las Condes)'!$I:$I,MATCH($B3016,'Pliegos Tarifarios (Las Condes)'!$A:$A,0)),H3016&gt;5000,INDEX('Pliegos Tarifarios (Las Condes)'!$J:$J,MATCH($B3016,'Pliegos Tarifarios (Las Condes)'!$A:$A,0)))/1.19</f>
        <v>1883.0464213445382</v>
      </c>
      <c r="R3016" s="19">
        <f>INDEX('Pliegos Tarifarios (Las Condes)'!$K:$K,MATCH($B3016,'Pliegos Tarifarios (Las Condes)'!$A:$A,0))</f>
        <v>726.16</v>
      </c>
      <c r="S3016" s="21">
        <f t="shared" si="141"/>
        <v>157214.46180784455</v>
      </c>
      <c r="T3016" s="21">
        <f t="shared" si="142"/>
        <v>29870.747743490465</v>
      </c>
      <c r="U3016" s="19">
        <v>0</v>
      </c>
      <c r="V3016" s="21">
        <f t="shared" si="143"/>
        <v>187085.20955133502</v>
      </c>
    </row>
    <row r="3017" spans="1:22" x14ac:dyDescent="0.3">
      <c r="A3017" s="3" t="s">
        <v>146</v>
      </c>
      <c r="B3017" s="3">
        <v>7</v>
      </c>
      <c r="C3017" s="4" t="s">
        <v>186</v>
      </c>
      <c r="D3017" s="3" t="s">
        <v>810</v>
      </c>
      <c r="E3017" s="3" t="s">
        <v>121</v>
      </c>
      <c r="F3017" s="4" t="s">
        <v>811</v>
      </c>
      <c r="G3017" s="3" t="s">
        <v>16</v>
      </c>
      <c r="H3017" s="5">
        <v>800.69650000000001</v>
      </c>
      <c r="I3017" s="5">
        <v>2.1715</v>
      </c>
      <c r="J3017" s="5">
        <v>2.0962000000000001</v>
      </c>
      <c r="K3017" s="6">
        <v>0.96532350909509557</v>
      </c>
      <c r="L3017" s="5">
        <v>26.69</v>
      </c>
      <c r="M3017" s="19">
        <f>H3017*INDEX('Pliegos Tarifarios (Las Condes)'!$B:$B,MATCH($B3017,'Pliegos Tarifarios (Las Condes)'!$A:$A,0))</f>
        <v>105502.17292950001</v>
      </c>
      <c r="N3017" s="19">
        <f>I3017*INDEX('Pliegos Tarifarios (Las Condes)'!$C:$C,MATCH($B3017,'Pliegos Tarifarios (Las Condes)'!$A:$A,0))</f>
        <v>7399.6880885</v>
      </c>
      <c r="O3017" s="19">
        <f>J3017*INDEX('Pliegos Tarifarios (Las Condes)'!$D:$D,MATCH($B3017,'Pliegos Tarifarios (Las Condes)'!$A:$A,0))</f>
        <v>30338.302600000003</v>
      </c>
      <c r="P3017" s="19">
        <f>H3017*INDEX('Pliegos Tarifarios (Las Condes)'!$E:$E,MATCH($B3017,'Pliegos Tarifarios (Las Condes)'!$A:$A,0))</f>
        <v>10428.271215999999</v>
      </c>
      <c r="Q3017" s="19" cm="1">
        <f t="array" ref="Q3017">H3017*_xlfn.IFS(H3017&lt;=350,INDEX('Pliegos Tarifarios (Las Condes)'!$F:$F,MATCH($B3017,'Pliegos Tarifarios (Las Condes)'!$A:$A,0)),H3017&lt;=500,INDEX('Pliegos Tarifarios (Las Condes)'!$G:$G,MATCH($B3017,'Pliegos Tarifarios (Las Condes)'!$A:$A,0)),H3017&lt;=1000,INDEX('Pliegos Tarifarios (Las Condes)'!$H:$H,MATCH($B3017,'Pliegos Tarifarios (Las Condes)'!$A:$A,0)),H3017&lt;=5000,INDEX('Pliegos Tarifarios (Las Condes)'!$I:$I,MATCH($B3017,'Pliegos Tarifarios (Las Condes)'!$A:$A,0)),H3017&gt;5000,INDEX('Pliegos Tarifarios (Las Condes)'!$J:$J,MATCH($B3017,'Pliegos Tarifarios (Las Condes)'!$A:$A,0)))/1.19</f>
        <v>1877.9360768907566</v>
      </c>
      <c r="R3017" s="19">
        <f>INDEX('Pliegos Tarifarios (Las Condes)'!$K:$K,MATCH($B3017,'Pliegos Tarifarios (Las Condes)'!$A:$A,0))</f>
        <v>726.16</v>
      </c>
      <c r="S3017" s="21">
        <f t="shared" ref="S3017:S3080" si="144">SUM(M3017:R3017)</f>
        <v>156272.53091089078</v>
      </c>
      <c r="T3017" s="21">
        <f t="shared" ref="T3017:T3080" si="145">S3017*0.19</f>
        <v>29691.780873069249</v>
      </c>
      <c r="U3017" s="19">
        <v>0</v>
      </c>
      <c r="V3017" s="21">
        <f t="shared" ref="V3017:V3080" si="146">SUM(S3017:T3017)</f>
        <v>185964.31178396003</v>
      </c>
    </row>
    <row r="3018" spans="1:22" x14ac:dyDescent="0.3">
      <c r="A3018" s="3" t="s">
        <v>146</v>
      </c>
      <c r="B3018" s="3">
        <v>7</v>
      </c>
      <c r="C3018" s="4" t="s">
        <v>186</v>
      </c>
      <c r="D3018" s="3" t="s">
        <v>812</v>
      </c>
      <c r="E3018" s="3" t="s">
        <v>121</v>
      </c>
      <c r="F3018" s="4" t="s">
        <v>813</v>
      </c>
      <c r="G3018" s="3" t="s">
        <v>16</v>
      </c>
      <c r="H3018" s="5">
        <v>802.2</v>
      </c>
      <c r="I3018" s="5">
        <v>2.1943999999999999</v>
      </c>
      <c r="J3018" s="5">
        <v>2.1642000000000001</v>
      </c>
      <c r="K3018" s="6">
        <v>0.98623769595333588</v>
      </c>
      <c r="L3018" s="5">
        <v>26.74</v>
      </c>
      <c r="M3018" s="19">
        <f>H3018*INDEX('Pliegos Tarifarios (Las Condes)'!$B:$B,MATCH($B3018,'Pliegos Tarifarios (Las Condes)'!$A:$A,0))</f>
        <v>105700.27860000001</v>
      </c>
      <c r="N3018" s="19">
        <f>I3018*INDEX('Pliegos Tarifarios (Las Condes)'!$C:$C,MATCH($B3018,'Pliegos Tarifarios (Las Condes)'!$A:$A,0))</f>
        <v>7477.7230215999998</v>
      </c>
      <c r="O3018" s="19">
        <f>J3018*INDEX('Pliegos Tarifarios (Las Condes)'!$D:$D,MATCH($B3018,'Pliegos Tarifarios (Las Condes)'!$A:$A,0))</f>
        <v>31322.466600000003</v>
      </c>
      <c r="P3018" s="19">
        <f>H3018*INDEX('Pliegos Tarifarios (Las Condes)'!$E:$E,MATCH($B3018,'Pliegos Tarifarios (Las Condes)'!$A:$A,0))</f>
        <v>10447.852800000001</v>
      </c>
      <c r="Q3018" s="19" cm="1">
        <f t="array" ref="Q3018">H3018*_xlfn.IFS(H3018&lt;=350,INDEX('Pliegos Tarifarios (Las Condes)'!$F:$F,MATCH($B3018,'Pliegos Tarifarios (Las Condes)'!$A:$A,0)),H3018&lt;=500,INDEX('Pliegos Tarifarios (Las Condes)'!$G:$G,MATCH($B3018,'Pliegos Tarifarios (Las Condes)'!$A:$A,0)),H3018&lt;=1000,INDEX('Pliegos Tarifarios (Las Condes)'!$H:$H,MATCH($B3018,'Pliegos Tarifarios (Las Condes)'!$A:$A,0)),H3018&lt;=5000,INDEX('Pliegos Tarifarios (Las Condes)'!$I:$I,MATCH($B3018,'Pliegos Tarifarios (Las Condes)'!$A:$A,0)),H3018&gt;5000,INDEX('Pliegos Tarifarios (Las Condes)'!$J:$J,MATCH($B3018,'Pliegos Tarifarios (Las Condes)'!$A:$A,0)))/1.19</f>
        <v>1881.462352941177</v>
      </c>
      <c r="R3018" s="19">
        <f>INDEX('Pliegos Tarifarios (Las Condes)'!$K:$K,MATCH($B3018,'Pliegos Tarifarios (Las Condes)'!$A:$A,0))</f>
        <v>726.16</v>
      </c>
      <c r="S3018" s="21">
        <f t="shared" si="144"/>
        <v>157555.94337454121</v>
      </c>
      <c r="T3018" s="21">
        <f t="shared" si="145"/>
        <v>29935.629241162831</v>
      </c>
      <c r="U3018" s="19">
        <v>0</v>
      </c>
      <c r="V3018" s="21">
        <f t="shared" si="146"/>
        <v>187491.57261570403</v>
      </c>
    </row>
    <row r="3019" spans="1:22" x14ac:dyDescent="0.3">
      <c r="A3019" s="3" t="s">
        <v>146</v>
      </c>
      <c r="B3019" s="3">
        <v>7</v>
      </c>
      <c r="C3019" s="4" t="s">
        <v>186</v>
      </c>
      <c r="D3019" s="3" t="s">
        <v>814</v>
      </c>
      <c r="E3019" s="3" t="s">
        <v>121</v>
      </c>
      <c r="F3019" s="4" t="s">
        <v>815</v>
      </c>
      <c r="G3019" s="3" t="s">
        <v>16</v>
      </c>
      <c r="H3019" s="5">
        <v>802.81079999999997</v>
      </c>
      <c r="I3019" s="5">
        <v>2.1709000000000001</v>
      </c>
      <c r="J3019" s="5">
        <v>2.1625000000000001</v>
      </c>
      <c r="K3019" s="6">
        <v>0.99613063706296934</v>
      </c>
      <c r="L3019" s="5">
        <v>26.76</v>
      </c>
      <c r="M3019" s="19">
        <f>H3019*INDEX('Pliegos Tarifarios (Las Condes)'!$B:$B,MATCH($B3019,'Pliegos Tarifarios (Las Condes)'!$A:$A,0))</f>
        <v>105780.7594404</v>
      </c>
      <c r="N3019" s="19">
        <f>I3019*INDEX('Pliegos Tarifarios (Las Condes)'!$C:$C,MATCH($B3019,'Pliegos Tarifarios (Las Condes)'!$A:$A,0))</f>
        <v>7397.6435051000008</v>
      </c>
      <c r="O3019" s="19">
        <f>J3019*INDEX('Pliegos Tarifarios (Las Condes)'!$D:$D,MATCH($B3019,'Pliegos Tarifarios (Las Condes)'!$A:$A,0))</f>
        <v>31297.862500000003</v>
      </c>
      <c r="P3019" s="19">
        <f>H3019*INDEX('Pliegos Tarifarios (Las Condes)'!$E:$E,MATCH($B3019,'Pliegos Tarifarios (Las Condes)'!$A:$A,0))</f>
        <v>10455.807859199998</v>
      </c>
      <c r="Q3019" s="19" cm="1">
        <f t="array" ref="Q3019">H3019*_xlfn.IFS(H3019&lt;=350,INDEX('Pliegos Tarifarios (Las Condes)'!$F:$F,MATCH($B3019,'Pliegos Tarifarios (Las Condes)'!$A:$A,0)),H3019&lt;=500,INDEX('Pliegos Tarifarios (Las Condes)'!$G:$G,MATCH($B3019,'Pliegos Tarifarios (Las Condes)'!$A:$A,0)),H3019&lt;=1000,INDEX('Pliegos Tarifarios (Las Condes)'!$H:$H,MATCH($B3019,'Pliegos Tarifarios (Las Condes)'!$A:$A,0)),H3019&lt;=5000,INDEX('Pliegos Tarifarios (Las Condes)'!$I:$I,MATCH($B3019,'Pliegos Tarifarios (Las Condes)'!$A:$A,0)),H3019&gt;5000,INDEX('Pliegos Tarifarios (Las Condes)'!$J:$J,MATCH($B3019,'Pliegos Tarifarios (Las Condes)'!$A:$A,0)))/1.19</f>
        <v>1882.8949099159665</v>
      </c>
      <c r="R3019" s="19">
        <f>INDEX('Pliegos Tarifarios (Las Condes)'!$K:$K,MATCH($B3019,'Pliegos Tarifarios (Las Condes)'!$A:$A,0))</f>
        <v>726.16</v>
      </c>
      <c r="S3019" s="21">
        <f t="shared" si="144"/>
        <v>157541.12821461598</v>
      </c>
      <c r="T3019" s="21">
        <f t="shared" si="145"/>
        <v>29932.814360777036</v>
      </c>
      <c r="U3019" s="19">
        <v>0</v>
      </c>
      <c r="V3019" s="21">
        <f t="shared" si="146"/>
        <v>187473.94257539301</v>
      </c>
    </row>
    <row r="3020" spans="1:22" x14ac:dyDescent="0.3">
      <c r="A3020" s="3" t="s">
        <v>146</v>
      </c>
      <c r="B3020" s="3">
        <v>7</v>
      </c>
      <c r="C3020" s="4" t="s">
        <v>186</v>
      </c>
      <c r="D3020" s="3" t="s">
        <v>816</v>
      </c>
      <c r="E3020" s="3" t="s">
        <v>121</v>
      </c>
      <c r="F3020" s="4" t="s">
        <v>817</v>
      </c>
      <c r="G3020" s="3" t="s">
        <v>16</v>
      </c>
      <c r="H3020" s="5">
        <v>800.7047</v>
      </c>
      <c r="I3020" s="5">
        <v>2.1496</v>
      </c>
      <c r="J3020" s="5">
        <v>2.1496</v>
      </c>
      <c r="K3020" s="6">
        <v>1</v>
      </c>
      <c r="L3020" s="5">
        <v>26.69</v>
      </c>
      <c r="M3020" s="19">
        <f>H3020*INDEX('Pliegos Tarifarios (Las Condes)'!$B:$B,MATCH($B3020,'Pliegos Tarifarios (Las Condes)'!$A:$A,0))</f>
        <v>105503.2533861</v>
      </c>
      <c r="N3020" s="19">
        <f>I3020*INDEX('Pliegos Tarifarios (Las Condes)'!$C:$C,MATCH($B3020,'Pliegos Tarifarios (Las Condes)'!$A:$A,0))</f>
        <v>7325.0607944000003</v>
      </c>
      <c r="O3020" s="19">
        <f>J3020*INDEX('Pliegos Tarifarios (Las Condes)'!$D:$D,MATCH($B3020,'Pliegos Tarifarios (Las Condes)'!$A:$A,0))</f>
        <v>31111.160799999998</v>
      </c>
      <c r="P3020" s="19">
        <f>H3020*INDEX('Pliegos Tarifarios (Las Condes)'!$E:$E,MATCH($B3020,'Pliegos Tarifarios (Las Condes)'!$A:$A,0))</f>
        <v>10428.3780128</v>
      </c>
      <c r="Q3020" s="19" cm="1">
        <f t="array" ref="Q3020">H3020*_xlfn.IFS(H3020&lt;=350,INDEX('Pliegos Tarifarios (Las Condes)'!$F:$F,MATCH($B3020,'Pliegos Tarifarios (Las Condes)'!$A:$A,0)),H3020&lt;=500,INDEX('Pliegos Tarifarios (Las Condes)'!$G:$G,MATCH($B3020,'Pliegos Tarifarios (Las Condes)'!$A:$A,0)),H3020&lt;=1000,INDEX('Pliegos Tarifarios (Las Condes)'!$H:$H,MATCH($B3020,'Pliegos Tarifarios (Las Condes)'!$A:$A,0)),H3020&lt;=5000,INDEX('Pliegos Tarifarios (Las Condes)'!$I:$I,MATCH($B3020,'Pliegos Tarifarios (Las Condes)'!$A:$A,0)),H3020&gt;5000,INDEX('Pliegos Tarifarios (Las Condes)'!$J:$J,MATCH($B3020,'Pliegos Tarifarios (Las Condes)'!$A:$A,0)))/1.19</f>
        <v>1877.9553089915971</v>
      </c>
      <c r="R3020" s="19">
        <f>INDEX('Pliegos Tarifarios (Las Condes)'!$K:$K,MATCH($B3020,'Pliegos Tarifarios (Las Condes)'!$A:$A,0))</f>
        <v>726.16</v>
      </c>
      <c r="S3020" s="21">
        <f t="shared" si="144"/>
        <v>156971.96830229161</v>
      </c>
      <c r="T3020" s="21">
        <f t="shared" si="145"/>
        <v>29824.673977435406</v>
      </c>
      <c r="U3020" s="19">
        <v>0</v>
      </c>
      <c r="V3020" s="21">
        <f t="shared" si="146"/>
        <v>186796.64227972704</v>
      </c>
    </row>
    <row r="3021" spans="1:22" x14ac:dyDescent="0.3">
      <c r="A3021" s="3" t="s">
        <v>146</v>
      </c>
      <c r="B3021" s="3">
        <v>7</v>
      </c>
      <c r="C3021" s="4" t="s">
        <v>186</v>
      </c>
      <c r="D3021" s="3" t="s">
        <v>818</v>
      </c>
      <c r="E3021" s="3" t="s">
        <v>121</v>
      </c>
      <c r="F3021" s="4" t="s">
        <v>819</v>
      </c>
      <c r="G3021" s="3" t="s">
        <v>16</v>
      </c>
      <c r="H3021" s="5">
        <v>802.303</v>
      </c>
      <c r="I3021" s="5">
        <v>2.1349999999999998</v>
      </c>
      <c r="J3021" s="5">
        <v>2.1251000000000002</v>
      </c>
      <c r="K3021" s="6">
        <v>0.99536299765807978</v>
      </c>
      <c r="L3021" s="5">
        <v>26.74</v>
      </c>
      <c r="M3021" s="19">
        <f>H3021*INDEX('Pliegos Tarifarios (Las Condes)'!$B:$B,MATCH($B3021,'Pliegos Tarifarios (Las Condes)'!$A:$A,0))</f>
        <v>105713.850189</v>
      </c>
      <c r="N3021" s="19">
        <f>I3021*INDEX('Pliegos Tarifarios (Las Condes)'!$C:$C,MATCH($B3021,'Pliegos Tarifarios (Las Condes)'!$A:$A,0))</f>
        <v>7275.3092649999999</v>
      </c>
      <c r="O3021" s="19">
        <f>J3021*INDEX('Pliegos Tarifarios (Las Condes)'!$D:$D,MATCH($B3021,'Pliegos Tarifarios (Las Condes)'!$A:$A,0))</f>
        <v>30756.572300000003</v>
      </c>
      <c r="P3021" s="19">
        <f>H3021*INDEX('Pliegos Tarifarios (Las Condes)'!$E:$E,MATCH($B3021,'Pliegos Tarifarios (Las Condes)'!$A:$A,0))</f>
        <v>10449.194271999999</v>
      </c>
      <c r="Q3021" s="19" cm="1">
        <f t="array" ref="Q3021">H3021*_xlfn.IFS(H3021&lt;=350,INDEX('Pliegos Tarifarios (Las Condes)'!$F:$F,MATCH($B3021,'Pliegos Tarifarios (Las Condes)'!$A:$A,0)),H3021&lt;=500,INDEX('Pliegos Tarifarios (Las Condes)'!$G:$G,MATCH($B3021,'Pliegos Tarifarios (Las Condes)'!$A:$A,0)),H3021&lt;=1000,INDEX('Pliegos Tarifarios (Las Condes)'!$H:$H,MATCH($B3021,'Pliegos Tarifarios (Las Condes)'!$A:$A,0)),H3021&lt;=5000,INDEX('Pliegos Tarifarios (Las Condes)'!$I:$I,MATCH($B3021,'Pliegos Tarifarios (Las Condes)'!$A:$A,0)),H3021&gt;5000,INDEX('Pliegos Tarifarios (Las Condes)'!$J:$J,MATCH($B3021,'Pliegos Tarifarios (Las Condes)'!$A:$A,0)))/1.19</f>
        <v>1881.7039268907567</v>
      </c>
      <c r="R3021" s="19">
        <f>INDEX('Pliegos Tarifarios (Las Condes)'!$K:$K,MATCH($B3021,'Pliegos Tarifarios (Las Condes)'!$A:$A,0))</f>
        <v>726.16</v>
      </c>
      <c r="S3021" s="21">
        <f t="shared" si="144"/>
        <v>156802.78995289077</v>
      </c>
      <c r="T3021" s="21">
        <f t="shared" si="145"/>
        <v>29792.530091049248</v>
      </c>
      <c r="U3021" s="19">
        <v>0</v>
      </c>
      <c r="V3021" s="21">
        <f t="shared" si="146"/>
        <v>186595.32004394001</v>
      </c>
    </row>
    <row r="3022" spans="1:22" x14ac:dyDescent="0.3">
      <c r="A3022" s="3" t="s">
        <v>146</v>
      </c>
      <c r="B3022" s="3">
        <v>7</v>
      </c>
      <c r="C3022" s="4" t="s">
        <v>186</v>
      </c>
      <c r="D3022" s="3" t="s">
        <v>820</v>
      </c>
      <c r="E3022" s="3" t="s">
        <v>121</v>
      </c>
      <c r="F3022" s="4" t="s">
        <v>821</v>
      </c>
      <c r="G3022" s="3" t="s">
        <v>16</v>
      </c>
      <c r="H3022" s="5">
        <v>803.21579999999994</v>
      </c>
      <c r="I3022" s="5">
        <v>2.1993</v>
      </c>
      <c r="J3022" s="5">
        <v>2.1114999999999999</v>
      </c>
      <c r="K3022" s="6">
        <v>0.9600782067021324</v>
      </c>
      <c r="L3022" s="5">
        <v>26.77</v>
      </c>
      <c r="M3022" s="19">
        <f>H3022*INDEX('Pliegos Tarifarios (Las Condes)'!$B:$B,MATCH($B3022,'Pliegos Tarifarios (Las Condes)'!$A:$A,0))</f>
        <v>105834.1234554</v>
      </c>
      <c r="N3022" s="19">
        <f>I3022*INDEX('Pliegos Tarifarios (Las Condes)'!$C:$C,MATCH($B3022,'Pliegos Tarifarios (Las Condes)'!$A:$A,0))</f>
        <v>7494.4204527000002</v>
      </c>
      <c r="O3022" s="19">
        <f>J3022*INDEX('Pliegos Tarifarios (Las Condes)'!$D:$D,MATCH($B3022,'Pliegos Tarifarios (Las Condes)'!$A:$A,0))</f>
        <v>30559.7395</v>
      </c>
      <c r="P3022" s="19">
        <f>H3022*INDEX('Pliegos Tarifarios (Las Condes)'!$E:$E,MATCH($B3022,'Pliegos Tarifarios (Las Condes)'!$A:$A,0))</f>
        <v>10461.082579199998</v>
      </c>
      <c r="Q3022" s="19" cm="1">
        <f t="array" ref="Q3022">H3022*_xlfn.IFS(H3022&lt;=350,INDEX('Pliegos Tarifarios (Las Condes)'!$F:$F,MATCH($B3022,'Pliegos Tarifarios (Las Condes)'!$A:$A,0)),H3022&lt;=500,INDEX('Pliegos Tarifarios (Las Condes)'!$G:$G,MATCH($B3022,'Pliegos Tarifarios (Las Condes)'!$A:$A,0)),H3022&lt;=1000,INDEX('Pliegos Tarifarios (Las Condes)'!$H:$H,MATCH($B3022,'Pliegos Tarifarios (Las Condes)'!$A:$A,0)),H3022&lt;=5000,INDEX('Pliegos Tarifarios (Las Condes)'!$I:$I,MATCH($B3022,'Pliegos Tarifarios (Las Condes)'!$A:$A,0)),H3022&gt;5000,INDEX('Pliegos Tarifarios (Las Condes)'!$J:$J,MATCH($B3022,'Pliegos Tarifarios (Las Condes)'!$A:$A,0)))/1.19</f>
        <v>1883.8447880672272</v>
      </c>
      <c r="R3022" s="19">
        <f>INDEX('Pliegos Tarifarios (Las Condes)'!$K:$K,MATCH($B3022,'Pliegos Tarifarios (Las Condes)'!$A:$A,0))</f>
        <v>726.16</v>
      </c>
      <c r="S3022" s="21">
        <f t="shared" si="144"/>
        <v>156959.37077536722</v>
      </c>
      <c r="T3022" s="21">
        <f t="shared" si="145"/>
        <v>29822.280447319772</v>
      </c>
      <c r="U3022" s="19">
        <v>0</v>
      </c>
      <c r="V3022" s="21">
        <f t="shared" si="146"/>
        <v>186781.65122268698</v>
      </c>
    </row>
    <row r="3023" spans="1:22" x14ac:dyDescent="0.3">
      <c r="A3023" s="3" t="s">
        <v>146</v>
      </c>
      <c r="B3023" s="3">
        <v>7</v>
      </c>
      <c r="C3023" s="4" t="s">
        <v>186</v>
      </c>
      <c r="D3023" s="3" t="s">
        <v>822</v>
      </c>
      <c r="E3023" s="3" t="s">
        <v>121</v>
      </c>
      <c r="F3023" s="4" t="s">
        <v>823</v>
      </c>
      <c r="G3023" s="3" t="s">
        <v>16</v>
      </c>
      <c r="H3023" s="5">
        <v>802.0498</v>
      </c>
      <c r="I3023" s="5">
        <v>2.1398000000000001</v>
      </c>
      <c r="J3023" s="5">
        <v>2.1379999999999999</v>
      </c>
      <c r="K3023" s="6">
        <v>0.99915879988783984</v>
      </c>
      <c r="L3023" s="5">
        <v>26.73</v>
      </c>
      <c r="M3023" s="19">
        <f>H3023*INDEX('Pliegos Tarifarios (Las Condes)'!$B:$B,MATCH($B3023,'Pliegos Tarifarios (Las Condes)'!$A:$A,0))</f>
        <v>105680.48779740001</v>
      </c>
      <c r="N3023" s="19">
        <f>I3023*INDEX('Pliegos Tarifarios (Las Condes)'!$C:$C,MATCH($B3023,'Pliegos Tarifarios (Las Condes)'!$A:$A,0))</f>
        <v>7291.6659322000005</v>
      </c>
      <c r="O3023" s="19">
        <f>J3023*INDEX('Pliegos Tarifarios (Las Condes)'!$D:$D,MATCH($B3023,'Pliegos Tarifarios (Las Condes)'!$A:$A,0))</f>
        <v>30943.273999999998</v>
      </c>
      <c r="P3023" s="19">
        <f>H3023*INDEX('Pliegos Tarifarios (Las Condes)'!$E:$E,MATCH($B3023,'Pliegos Tarifarios (Las Condes)'!$A:$A,0))</f>
        <v>10445.8965952</v>
      </c>
      <c r="Q3023" s="19" cm="1">
        <f t="array" ref="Q3023">H3023*_xlfn.IFS(H3023&lt;=350,INDEX('Pliegos Tarifarios (Las Condes)'!$F:$F,MATCH($B3023,'Pliegos Tarifarios (Las Condes)'!$A:$A,0)),H3023&lt;=500,INDEX('Pliegos Tarifarios (Las Condes)'!$G:$G,MATCH($B3023,'Pliegos Tarifarios (Las Condes)'!$A:$A,0)),H3023&lt;=1000,INDEX('Pliegos Tarifarios (Las Condes)'!$H:$H,MATCH($B3023,'Pliegos Tarifarios (Las Condes)'!$A:$A,0)),H3023&lt;=5000,INDEX('Pliegos Tarifarios (Las Condes)'!$I:$I,MATCH($B3023,'Pliegos Tarifarios (Las Condes)'!$A:$A,0)),H3023&gt;5000,INDEX('Pliegos Tarifarios (Las Condes)'!$J:$J,MATCH($B3023,'Pliegos Tarifarios (Las Condes)'!$A:$A,0)))/1.19</f>
        <v>1881.1100771428576</v>
      </c>
      <c r="R3023" s="19">
        <f>INDEX('Pliegos Tarifarios (Las Condes)'!$K:$K,MATCH($B3023,'Pliegos Tarifarios (Las Condes)'!$A:$A,0))</f>
        <v>726.16</v>
      </c>
      <c r="S3023" s="21">
        <f t="shared" si="144"/>
        <v>156968.59440194289</v>
      </c>
      <c r="T3023" s="21">
        <f t="shared" si="145"/>
        <v>29824.032936369149</v>
      </c>
      <c r="U3023" s="19">
        <v>0</v>
      </c>
      <c r="V3023" s="21">
        <f t="shared" si="146"/>
        <v>186792.62733831204</v>
      </c>
    </row>
    <row r="3024" spans="1:22" x14ac:dyDescent="0.3">
      <c r="A3024" s="3" t="s">
        <v>146</v>
      </c>
      <c r="B3024" s="3">
        <v>7</v>
      </c>
      <c r="C3024" s="4" t="s">
        <v>186</v>
      </c>
      <c r="D3024" s="3" t="s">
        <v>824</v>
      </c>
      <c r="E3024" s="3" t="s">
        <v>121</v>
      </c>
      <c r="F3024" s="4" t="s">
        <v>825</v>
      </c>
      <c r="G3024" s="3" t="s">
        <v>16</v>
      </c>
      <c r="H3024" s="5">
        <v>802.08270000000005</v>
      </c>
      <c r="I3024" s="5">
        <v>2.1707999999999998</v>
      </c>
      <c r="J3024" s="5">
        <v>2.1707999999999998</v>
      </c>
      <c r="K3024" s="6">
        <v>1</v>
      </c>
      <c r="L3024" s="5">
        <v>26.74</v>
      </c>
      <c r="M3024" s="19">
        <f>H3024*INDEX('Pliegos Tarifarios (Las Condes)'!$B:$B,MATCH($B3024,'Pliegos Tarifarios (Las Condes)'!$A:$A,0))</f>
        <v>105684.82280010001</v>
      </c>
      <c r="N3024" s="19">
        <f>I3024*INDEX('Pliegos Tarifarios (Las Condes)'!$C:$C,MATCH($B3024,'Pliegos Tarifarios (Las Condes)'!$A:$A,0))</f>
        <v>7397.3027412000001</v>
      </c>
      <c r="O3024" s="19">
        <f>J3024*INDEX('Pliegos Tarifarios (Las Condes)'!$D:$D,MATCH($B3024,'Pliegos Tarifarios (Las Condes)'!$A:$A,0))</f>
        <v>31417.988399999998</v>
      </c>
      <c r="P3024" s="19">
        <f>H3024*INDEX('Pliegos Tarifarios (Las Condes)'!$E:$E,MATCH($B3024,'Pliegos Tarifarios (Las Condes)'!$A:$A,0))</f>
        <v>10446.325084800001</v>
      </c>
      <c r="Q3024" s="19" cm="1">
        <f t="array" ref="Q3024">H3024*_xlfn.IFS(H3024&lt;=350,INDEX('Pliegos Tarifarios (Las Condes)'!$F:$F,MATCH($B3024,'Pliegos Tarifarios (Las Condes)'!$A:$A,0)),H3024&lt;=500,INDEX('Pliegos Tarifarios (Las Condes)'!$G:$G,MATCH($B3024,'Pliegos Tarifarios (Las Condes)'!$A:$A,0)),H3024&lt;=1000,INDEX('Pliegos Tarifarios (Las Condes)'!$H:$H,MATCH($B3024,'Pliegos Tarifarios (Las Condes)'!$A:$A,0)),H3024&lt;=5000,INDEX('Pliegos Tarifarios (Las Condes)'!$I:$I,MATCH($B3024,'Pliegos Tarifarios (Las Condes)'!$A:$A,0)),H3024&gt;5000,INDEX('Pliegos Tarifarios (Las Condes)'!$J:$J,MATCH($B3024,'Pliegos Tarifarios (Las Condes)'!$A:$A,0)))/1.19</f>
        <v>1881.1872400840339</v>
      </c>
      <c r="R3024" s="19">
        <f>INDEX('Pliegos Tarifarios (Las Condes)'!$K:$K,MATCH($B3024,'Pliegos Tarifarios (Las Condes)'!$A:$A,0))</f>
        <v>726.16</v>
      </c>
      <c r="S3024" s="21">
        <f t="shared" si="144"/>
        <v>157553.786266184</v>
      </c>
      <c r="T3024" s="21">
        <f t="shared" si="145"/>
        <v>29935.219390574963</v>
      </c>
      <c r="U3024" s="19">
        <v>0</v>
      </c>
      <c r="V3024" s="21">
        <f t="shared" si="146"/>
        <v>187489.00565675896</v>
      </c>
    </row>
    <row r="3025" spans="1:22" x14ac:dyDescent="0.3">
      <c r="A3025" s="3" t="s">
        <v>146</v>
      </c>
      <c r="B3025" s="3">
        <v>7</v>
      </c>
      <c r="C3025" s="4" t="s">
        <v>186</v>
      </c>
      <c r="D3025" s="3" t="s">
        <v>826</v>
      </c>
      <c r="E3025" s="3" t="s">
        <v>121</v>
      </c>
      <c r="F3025" s="4" t="s">
        <v>827</v>
      </c>
      <c r="G3025" s="3" t="s">
        <v>16</v>
      </c>
      <c r="H3025" s="5">
        <v>801.41049999999996</v>
      </c>
      <c r="I3025" s="5">
        <v>2.1682000000000001</v>
      </c>
      <c r="J3025" s="5">
        <v>2.1669</v>
      </c>
      <c r="K3025" s="6">
        <v>0.99940042431510001</v>
      </c>
      <c r="L3025" s="5">
        <v>26.71</v>
      </c>
      <c r="M3025" s="19">
        <f>H3025*INDEX('Pliegos Tarifarios (Las Condes)'!$B:$B,MATCH($B3025,'Pliegos Tarifarios (Las Condes)'!$A:$A,0))</f>
        <v>105596.25171149999</v>
      </c>
      <c r="N3025" s="19">
        <f>I3025*INDEX('Pliegos Tarifarios (Las Condes)'!$C:$C,MATCH($B3025,'Pliegos Tarifarios (Las Condes)'!$A:$A,0))</f>
        <v>7388.4428798000008</v>
      </c>
      <c r="O3025" s="19">
        <f>J3025*INDEX('Pliegos Tarifarios (Las Condes)'!$D:$D,MATCH($B3025,'Pliegos Tarifarios (Las Condes)'!$A:$A,0))</f>
        <v>31361.543700000002</v>
      </c>
      <c r="P3025" s="19">
        <f>H3025*INDEX('Pliegos Tarifarios (Las Condes)'!$E:$E,MATCH($B3025,'Pliegos Tarifarios (Las Condes)'!$A:$A,0))</f>
        <v>10437.570351999999</v>
      </c>
      <c r="Q3025" s="19" cm="1">
        <f t="array" ref="Q3025">H3025*_xlfn.IFS(H3025&lt;=350,INDEX('Pliegos Tarifarios (Las Condes)'!$F:$F,MATCH($B3025,'Pliegos Tarifarios (Las Condes)'!$A:$A,0)),H3025&lt;=500,INDEX('Pliegos Tarifarios (Las Condes)'!$G:$G,MATCH($B3025,'Pliegos Tarifarios (Las Condes)'!$A:$A,0)),H3025&lt;=1000,INDEX('Pliegos Tarifarios (Las Condes)'!$H:$H,MATCH($B3025,'Pliegos Tarifarios (Las Condes)'!$A:$A,0)),H3025&lt;=5000,INDEX('Pliegos Tarifarios (Las Condes)'!$I:$I,MATCH($B3025,'Pliegos Tarifarios (Las Condes)'!$A:$A,0)),H3025&gt;5000,INDEX('Pliegos Tarifarios (Las Condes)'!$J:$J,MATCH($B3025,'Pliegos Tarifarios (Las Condes)'!$A:$A,0)))/1.19</f>
        <v>1879.6106768907564</v>
      </c>
      <c r="R3025" s="19">
        <f>INDEX('Pliegos Tarifarios (Las Condes)'!$K:$K,MATCH($B3025,'Pliegos Tarifarios (Las Condes)'!$A:$A,0))</f>
        <v>726.16</v>
      </c>
      <c r="S3025" s="21">
        <f t="shared" si="144"/>
        <v>157389.57932019077</v>
      </c>
      <c r="T3025" s="21">
        <f t="shared" si="145"/>
        <v>29904.020070836246</v>
      </c>
      <c r="U3025" s="19">
        <v>0</v>
      </c>
      <c r="V3025" s="21">
        <f t="shared" si="146"/>
        <v>187293.599391027</v>
      </c>
    </row>
    <row r="3026" spans="1:22" x14ac:dyDescent="0.3">
      <c r="A3026" s="3" t="s">
        <v>146</v>
      </c>
      <c r="B3026" s="3">
        <v>7</v>
      </c>
      <c r="C3026" s="4" t="s">
        <v>186</v>
      </c>
      <c r="D3026" s="3" t="s">
        <v>828</v>
      </c>
      <c r="E3026" s="3" t="s">
        <v>121</v>
      </c>
      <c r="F3026" s="4" t="s">
        <v>829</v>
      </c>
      <c r="G3026" s="3" t="s">
        <v>16</v>
      </c>
      <c r="H3026" s="5">
        <v>801.13520000000005</v>
      </c>
      <c r="I3026" s="5">
        <v>2.1877</v>
      </c>
      <c r="J3026" s="5">
        <v>2.1877</v>
      </c>
      <c r="K3026" s="6">
        <v>1</v>
      </c>
      <c r="L3026" s="5">
        <v>26.7</v>
      </c>
      <c r="M3026" s="19">
        <f>H3026*INDEX('Pliegos Tarifarios (Las Condes)'!$B:$B,MATCH($B3026,'Pliegos Tarifarios (Las Condes)'!$A:$A,0))</f>
        <v>105559.97735760002</v>
      </c>
      <c r="N3026" s="19">
        <f>I3026*INDEX('Pliegos Tarifarios (Las Condes)'!$C:$C,MATCH($B3026,'Pliegos Tarifarios (Las Condes)'!$A:$A,0))</f>
        <v>7454.8918402999998</v>
      </c>
      <c r="O3026" s="19">
        <f>J3026*INDEX('Pliegos Tarifarios (Las Condes)'!$D:$D,MATCH($B3026,'Pliegos Tarifarios (Las Condes)'!$A:$A,0))</f>
        <v>31662.5821</v>
      </c>
      <c r="P3026" s="19">
        <f>H3026*INDEX('Pliegos Tarifarios (Las Condes)'!$E:$E,MATCH($B3026,'Pliegos Tarifarios (Las Condes)'!$A:$A,0))</f>
        <v>10433.984844799999</v>
      </c>
      <c r="Q3026" s="19" cm="1">
        <f t="array" ref="Q3026">H3026*_xlfn.IFS(H3026&lt;=350,INDEX('Pliegos Tarifarios (Las Condes)'!$F:$F,MATCH($B3026,'Pliegos Tarifarios (Las Condes)'!$A:$A,0)),H3026&lt;=500,INDEX('Pliegos Tarifarios (Las Condes)'!$G:$G,MATCH($B3026,'Pliegos Tarifarios (Las Condes)'!$A:$A,0)),H3026&lt;=1000,INDEX('Pliegos Tarifarios (Las Condes)'!$H:$H,MATCH($B3026,'Pliegos Tarifarios (Las Condes)'!$A:$A,0)),H3026&lt;=5000,INDEX('Pliegos Tarifarios (Las Condes)'!$I:$I,MATCH($B3026,'Pliegos Tarifarios (Las Condes)'!$A:$A,0)),H3026&gt;5000,INDEX('Pliegos Tarifarios (Las Condes)'!$J:$J,MATCH($B3026,'Pliegos Tarifarios (Las Condes)'!$A:$A,0)))/1.19</f>
        <v>1878.964994285715</v>
      </c>
      <c r="R3026" s="19">
        <f>INDEX('Pliegos Tarifarios (Las Condes)'!$K:$K,MATCH($B3026,'Pliegos Tarifarios (Las Condes)'!$A:$A,0))</f>
        <v>726.16</v>
      </c>
      <c r="S3026" s="21">
        <f t="shared" si="144"/>
        <v>157716.56113698572</v>
      </c>
      <c r="T3026" s="21">
        <f t="shared" si="145"/>
        <v>29966.146616027287</v>
      </c>
      <c r="U3026" s="19">
        <v>0</v>
      </c>
      <c r="V3026" s="21">
        <f t="shared" si="146"/>
        <v>187682.707753013</v>
      </c>
    </row>
    <row r="3027" spans="1:22" x14ac:dyDescent="0.3">
      <c r="A3027" s="3" t="s">
        <v>146</v>
      </c>
      <c r="B3027" s="3">
        <v>7</v>
      </c>
      <c r="C3027" s="4" t="s">
        <v>186</v>
      </c>
      <c r="D3027" s="3" t="s">
        <v>830</v>
      </c>
      <c r="E3027" s="3" t="s">
        <v>121</v>
      </c>
      <c r="F3027" s="4" t="s">
        <v>831</v>
      </c>
      <c r="G3027" s="3" t="s">
        <v>16</v>
      </c>
      <c r="H3027" s="5">
        <v>801.65790000000004</v>
      </c>
      <c r="I3027" s="5">
        <v>2.1737000000000002</v>
      </c>
      <c r="J3027" s="5">
        <v>2.1183000000000001</v>
      </c>
      <c r="K3027" s="6">
        <v>0.97451350232322764</v>
      </c>
      <c r="L3027" s="5">
        <v>26.72</v>
      </c>
      <c r="M3027" s="19">
        <f>H3027*INDEX('Pliegos Tarifarios (Las Condes)'!$B:$B,MATCH($B3027,'Pliegos Tarifarios (Las Condes)'!$A:$A,0))</f>
        <v>105628.84987770001</v>
      </c>
      <c r="N3027" s="19">
        <f>I3027*INDEX('Pliegos Tarifarios (Las Condes)'!$C:$C,MATCH($B3027,'Pliegos Tarifarios (Las Condes)'!$A:$A,0))</f>
        <v>7407.1848943000014</v>
      </c>
      <c r="O3027" s="19">
        <f>J3027*INDEX('Pliegos Tarifarios (Las Condes)'!$D:$D,MATCH($B3027,'Pliegos Tarifarios (Las Condes)'!$A:$A,0))</f>
        <v>30658.155900000002</v>
      </c>
      <c r="P3027" s="19">
        <f>H3027*INDEX('Pliegos Tarifarios (Las Condes)'!$E:$E,MATCH($B3027,'Pliegos Tarifarios (Las Condes)'!$A:$A,0))</f>
        <v>10440.7924896</v>
      </c>
      <c r="Q3027" s="19" cm="1">
        <f t="array" ref="Q3027">H3027*_xlfn.IFS(H3027&lt;=350,INDEX('Pliegos Tarifarios (Las Condes)'!$F:$F,MATCH($B3027,'Pliegos Tarifarios (Las Condes)'!$A:$A,0)),H3027&lt;=500,INDEX('Pliegos Tarifarios (Las Condes)'!$G:$G,MATCH($B3027,'Pliegos Tarifarios (Las Condes)'!$A:$A,0)),H3027&lt;=1000,INDEX('Pliegos Tarifarios (Las Condes)'!$H:$H,MATCH($B3027,'Pliegos Tarifarios (Las Condes)'!$A:$A,0)),H3027&lt;=5000,INDEX('Pliegos Tarifarios (Las Condes)'!$I:$I,MATCH($B3027,'Pliegos Tarifarios (Las Condes)'!$A:$A,0)),H3027&gt;5000,INDEX('Pliegos Tarifarios (Las Condes)'!$J:$J,MATCH($B3027,'Pliegos Tarifarios (Las Condes)'!$A:$A,0)))/1.19</f>
        <v>1880.1909234453785</v>
      </c>
      <c r="R3027" s="19">
        <f>INDEX('Pliegos Tarifarios (Las Condes)'!$K:$K,MATCH($B3027,'Pliegos Tarifarios (Las Condes)'!$A:$A,0))</f>
        <v>726.16</v>
      </c>
      <c r="S3027" s="21">
        <f t="shared" si="144"/>
        <v>156741.33408504541</v>
      </c>
      <c r="T3027" s="21">
        <f t="shared" si="145"/>
        <v>29780.853476158627</v>
      </c>
      <c r="U3027" s="19">
        <v>0</v>
      </c>
      <c r="V3027" s="21">
        <f t="shared" si="146"/>
        <v>186522.18756120405</v>
      </c>
    </row>
    <row r="3028" spans="1:22" x14ac:dyDescent="0.3">
      <c r="A3028" s="3" t="s">
        <v>146</v>
      </c>
      <c r="B3028" s="3">
        <v>7</v>
      </c>
      <c r="C3028" s="4" t="s">
        <v>186</v>
      </c>
      <c r="D3028" s="3" t="s">
        <v>832</v>
      </c>
      <c r="E3028" s="3" t="s">
        <v>121</v>
      </c>
      <c r="F3028" s="4" t="s">
        <v>833</v>
      </c>
      <c r="G3028" s="3" t="s">
        <v>16</v>
      </c>
      <c r="H3028" s="5">
        <v>800.16330000000005</v>
      </c>
      <c r="I3028" s="5">
        <v>2.2564000000000002</v>
      </c>
      <c r="J3028" s="5">
        <v>2.1141999999999999</v>
      </c>
      <c r="K3028" s="6">
        <v>0.9369792589966317</v>
      </c>
      <c r="L3028" s="5">
        <v>26.67</v>
      </c>
      <c r="M3028" s="19">
        <f>H3028*INDEX('Pliegos Tarifarios (Las Condes)'!$B:$B,MATCH($B3028,'Pliegos Tarifarios (Las Condes)'!$A:$A,0))</f>
        <v>105431.91689790001</v>
      </c>
      <c r="N3028" s="19">
        <f>I3028*INDEX('Pliegos Tarifarios (Las Condes)'!$C:$C,MATCH($B3028,'Pliegos Tarifarios (Las Condes)'!$A:$A,0))</f>
        <v>7688.9966396000009</v>
      </c>
      <c r="O3028" s="19">
        <f>J3028*INDEX('Pliegos Tarifarios (Las Condes)'!$D:$D,MATCH($B3028,'Pliegos Tarifarios (Las Condes)'!$A:$A,0))</f>
        <v>30598.816599999998</v>
      </c>
      <c r="P3028" s="19">
        <f>H3028*INDEX('Pliegos Tarifarios (Las Condes)'!$E:$E,MATCH($B3028,'Pliegos Tarifarios (Las Condes)'!$A:$A,0))</f>
        <v>10421.3268192</v>
      </c>
      <c r="Q3028" s="19" cm="1">
        <f t="array" ref="Q3028">H3028*_xlfn.IFS(H3028&lt;=350,INDEX('Pliegos Tarifarios (Las Condes)'!$F:$F,MATCH($B3028,'Pliegos Tarifarios (Las Condes)'!$A:$A,0)),H3028&lt;=500,INDEX('Pliegos Tarifarios (Las Condes)'!$G:$G,MATCH($B3028,'Pliegos Tarifarios (Las Condes)'!$A:$A,0)),H3028&lt;=1000,INDEX('Pliegos Tarifarios (Las Condes)'!$H:$H,MATCH($B3028,'Pliegos Tarifarios (Las Condes)'!$A:$A,0)),H3028&lt;=5000,INDEX('Pliegos Tarifarios (Las Condes)'!$I:$I,MATCH($B3028,'Pliegos Tarifarios (Las Condes)'!$A:$A,0)),H3028&gt;5000,INDEX('Pliegos Tarifarios (Las Condes)'!$J:$J,MATCH($B3028,'Pliegos Tarifarios (Las Condes)'!$A:$A,0)))/1.19</f>
        <v>1876.6855212605044</v>
      </c>
      <c r="R3028" s="19">
        <f>INDEX('Pliegos Tarifarios (Las Condes)'!$K:$K,MATCH($B3028,'Pliegos Tarifarios (Las Condes)'!$A:$A,0))</f>
        <v>726.16</v>
      </c>
      <c r="S3028" s="21">
        <f t="shared" si="144"/>
        <v>156743.90247796054</v>
      </c>
      <c r="T3028" s="21">
        <f t="shared" si="145"/>
        <v>29781.341470812502</v>
      </c>
      <c r="U3028" s="19">
        <v>0</v>
      </c>
      <c r="V3028" s="21">
        <f t="shared" si="146"/>
        <v>186525.24394877304</v>
      </c>
    </row>
    <row r="3029" spans="1:22" x14ac:dyDescent="0.3">
      <c r="A3029" s="3" t="s">
        <v>146</v>
      </c>
      <c r="B3029" s="3">
        <v>7</v>
      </c>
      <c r="C3029" s="4" t="s">
        <v>186</v>
      </c>
      <c r="D3029" s="3" t="s">
        <v>834</v>
      </c>
      <c r="E3029" s="3" t="s">
        <v>121</v>
      </c>
      <c r="F3029" s="4" t="s">
        <v>835</v>
      </c>
      <c r="G3029" s="3" t="s">
        <v>16</v>
      </c>
      <c r="H3029" s="5">
        <v>800.26980000000003</v>
      </c>
      <c r="I3029" s="5">
        <v>2.1543000000000001</v>
      </c>
      <c r="J3029" s="5">
        <v>2.1177999999999999</v>
      </c>
      <c r="K3029" s="6">
        <v>0.98305714153089163</v>
      </c>
      <c r="L3029" s="5">
        <v>26.68</v>
      </c>
      <c r="M3029" s="19">
        <f>H3029*INDEX('Pliegos Tarifarios (Las Condes)'!$B:$B,MATCH($B3029,'Pliegos Tarifarios (Las Condes)'!$A:$A,0))</f>
        <v>105445.94965740001</v>
      </c>
      <c r="N3029" s="19">
        <f>I3029*INDEX('Pliegos Tarifarios (Las Condes)'!$C:$C,MATCH($B3029,'Pliegos Tarifarios (Las Condes)'!$A:$A,0))</f>
        <v>7341.0766977000003</v>
      </c>
      <c r="O3029" s="19">
        <f>J3029*INDEX('Pliegos Tarifarios (Las Condes)'!$D:$D,MATCH($B3029,'Pliegos Tarifarios (Las Condes)'!$A:$A,0))</f>
        <v>30650.919399999999</v>
      </c>
      <c r="P3029" s="19">
        <f>H3029*INDEX('Pliegos Tarifarios (Las Condes)'!$E:$E,MATCH($B3029,'Pliegos Tarifarios (Las Condes)'!$A:$A,0))</f>
        <v>10422.713875199999</v>
      </c>
      <c r="Q3029" s="19" cm="1">
        <f t="array" ref="Q3029">H3029*_xlfn.IFS(H3029&lt;=350,INDEX('Pliegos Tarifarios (Las Condes)'!$F:$F,MATCH($B3029,'Pliegos Tarifarios (Las Condes)'!$A:$A,0)),H3029&lt;=500,INDEX('Pliegos Tarifarios (Las Condes)'!$G:$G,MATCH($B3029,'Pliegos Tarifarios (Las Condes)'!$A:$A,0)),H3029&lt;=1000,INDEX('Pliegos Tarifarios (Las Condes)'!$H:$H,MATCH($B3029,'Pliegos Tarifarios (Las Condes)'!$A:$A,0)),H3029&lt;=5000,INDEX('Pliegos Tarifarios (Las Condes)'!$I:$I,MATCH($B3029,'Pliegos Tarifarios (Las Condes)'!$A:$A,0)),H3029&gt;5000,INDEX('Pliegos Tarifarios (Las Condes)'!$J:$J,MATCH($B3029,'Pliegos Tarifarios (Las Condes)'!$A:$A,0)))/1.19</f>
        <v>1876.9353040336141</v>
      </c>
      <c r="R3029" s="19">
        <f>INDEX('Pliegos Tarifarios (Las Condes)'!$K:$K,MATCH($B3029,'Pliegos Tarifarios (Las Condes)'!$A:$A,0))</f>
        <v>726.16</v>
      </c>
      <c r="S3029" s="21">
        <f t="shared" si="144"/>
        <v>156463.75493433361</v>
      </c>
      <c r="T3029" s="21">
        <f t="shared" si="145"/>
        <v>29728.113437523389</v>
      </c>
      <c r="U3029" s="19">
        <v>0</v>
      </c>
      <c r="V3029" s="21">
        <f t="shared" si="146"/>
        <v>186191.86837185701</v>
      </c>
    </row>
    <row r="3030" spans="1:22" x14ac:dyDescent="0.3">
      <c r="A3030" s="3" t="s">
        <v>146</v>
      </c>
      <c r="B3030" s="3">
        <v>7</v>
      </c>
      <c r="C3030" s="4" t="s">
        <v>186</v>
      </c>
      <c r="D3030" s="3" t="s">
        <v>836</v>
      </c>
      <c r="E3030" s="3" t="s">
        <v>121</v>
      </c>
      <c r="F3030" s="4" t="s">
        <v>837</v>
      </c>
      <c r="G3030" s="3" t="s">
        <v>16</v>
      </c>
      <c r="H3030" s="5">
        <v>801.2722</v>
      </c>
      <c r="I3030" s="5">
        <v>2.1796000000000002</v>
      </c>
      <c r="J3030" s="5">
        <v>2.1796000000000002</v>
      </c>
      <c r="K3030" s="6">
        <v>1</v>
      </c>
      <c r="L3030" s="5">
        <v>26.71</v>
      </c>
      <c r="M3030" s="19">
        <f>H3030*INDEX('Pliegos Tarifarios (Las Condes)'!$B:$B,MATCH($B3030,'Pliegos Tarifarios (Las Condes)'!$A:$A,0))</f>
        <v>105578.02888860001</v>
      </c>
      <c r="N3030" s="19">
        <f>I3030*INDEX('Pliegos Tarifarios (Las Condes)'!$C:$C,MATCH($B3030,'Pliegos Tarifarios (Las Condes)'!$A:$A,0))</f>
        <v>7427.2899644000008</v>
      </c>
      <c r="O3030" s="19">
        <f>J3030*INDEX('Pliegos Tarifarios (Las Condes)'!$D:$D,MATCH($B3030,'Pliegos Tarifarios (Las Condes)'!$A:$A,0))</f>
        <v>31545.350800000004</v>
      </c>
      <c r="P3030" s="19">
        <f>H3030*INDEX('Pliegos Tarifarios (Las Condes)'!$E:$E,MATCH($B3030,'Pliegos Tarifarios (Las Condes)'!$A:$A,0))</f>
        <v>10435.7691328</v>
      </c>
      <c r="Q3030" s="19" cm="1">
        <f t="array" ref="Q3030">H3030*_xlfn.IFS(H3030&lt;=350,INDEX('Pliegos Tarifarios (Las Condes)'!$F:$F,MATCH($B3030,'Pliegos Tarifarios (Las Condes)'!$A:$A,0)),H3030&lt;=500,INDEX('Pliegos Tarifarios (Las Condes)'!$G:$G,MATCH($B3030,'Pliegos Tarifarios (Las Condes)'!$A:$A,0)),H3030&lt;=1000,INDEX('Pliegos Tarifarios (Las Condes)'!$H:$H,MATCH($B3030,'Pliegos Tarifarios (Las Condes)'!$A:$A,0)),H3030&lt;=5000,INDEX('Pliegos Tarifarios (Las Condes)'!$I:$I,MATCH($B3030,'Pliegos Tarifarios (Las Condes)'!$A:$A,0)),H3030&gt;5000,INDEX('Pliegos Tarifarios (Las Condes)'!$J:$J,MATCH($B3030,'Pliegos Tarifarios (Las Condes)'!$A:$A,0)))/1.19</f>
        <v>1879.2863110924372</v>
      </c>
      <c r="R3030" s="19">
        <f>INDEX('Pliegos Tarifarios (Las Condes)'!$K:$K,MATCH($B3030,'Pliegos Tarifarios (Las Condes)'!$A:$A,0))</f>
        <v>726.16</v>
      </c>
      <c r="S3030" s="21">
        <f t="shared" si="144"/>
        <v>157591.88509689245</v>
      </c>
      <c r="T3030" s="21">
        <f t="shared" si="145"/>
        <v>29942.458168409565</v>
      </c>
      <c r="U3030" s="19">
        <v>0</v>
      </c>
      <c r="V3030" s="21">
        <f t="shared" si="146"/>
        <v>187534.34326530201</v>
      </c>
    </row>
    <row r="3031" spans="1:22" x14ac:dyDescent="0.3">
      <c r="A3031" s="3" t="s">
        <v>146</v>
      </c>
      <c r="B3031" s="3">
        <v>7</v>
      </c>
      <c r="C3031" s="4" t="s">
        <v>186</v>
      </c>
      <c r="D3031" s="3" t="s">
        <v>838</v>
      </c>
      <c r="E3031" s="3" t="s">
        <v>121</v>
      </c>
      <c r="F3031" s="4" t="s">
        <v>839</v>
      </c>
      <c r="G3031" s="3" t="s">
        <v>16</v>
      </c>
      <c r="H3031" s="5">
        <v>802.28340000000003</v>
      </c>
      <c r="I3031" s="5">
        <v>2.1455000000000002</v>
      </c>
      <c r="J3031" s="5">
        <v>2.1455000000000002</v>
      </c>
      <c r="K3031" s="6">
        <v>1</v>
      </c>
      <c r="L3031" s="5">
        <v>26.74</v>
      </c>
      <c r="M3031" s="19">
        <f>H3031*INDEX('Pliegos Tarifarios (Las Condes)'!$B:$B,MATCH($B3031,'Pliegos Tarifarios (Las Condes)'!$A:$A,0))</f>
        <v>105711.2676342</v>
      </c>
      <c r="N3031" s="19">
        <f>I3031*INDEX('Pliegos Tarifarios (Las Condes)'!$C:$C,MATCH($B3031,'Pliegos Tarifarios (Las Condes)'!$A:$A,0))</f>
        <v>7311.0894745000005</v>
      </c>
      <c r="O3031" s="19">
        <f>J3031*INDEX('Pliegos Tarifarios (Las Condes)'!$D:$D,MATCH($B3031,'Pliegos Tarifarios (Las Condes)'!$A:$A,0))</f>
        <v>31051.821500000002</v>
      </c>
      <c r="P3031" s="19">
        <f>H3031*INDEX('Pliegos Tarifarios (Las Condes)'!$E:$E,MATCH($B3031,'Pliegos Tarifarios (Las Condes)'!$A:$A,0))</f>
        <v>10448.9390016</v>
      </c>
      <c r="Q3031" s="19" cm="1">
        <f t="array" ref="Q3031">H3031*_xlfn.IFS(H3031&lt;=350,INDEX('Pliegos Tarifarios (Las Condes)'!$F:$F,MATCH($B3031,'Pliegos Tarifarios (Las Condes)'!$A:$A,0)),H3031&lt;=500,INDEX('Pliegos Tarifarios (Las Condes)'!$G:$G,MATCH($B3031,'Pliegos Tarifarios (Las Condes)'!$A:$A,0)),H3031&lt;=1000,INDEX('Pliegos Tarifarios (Las Condes)'!$H:$H,MATCH($B3031,'Pliegos Tarifarios (Las Condes)'!$A:$A,0)),H3031&lt;=5000,INDEX('Pliegos Tarifarios (Las Condes)'!$I:$I,MATCH($B3031,'Pliegos Tarifarios (Las Condes)'!$A:$A,0)),H3031&gt;5000,INDEX('Pliegos Tarifarios (Las Condes)'!$J:$J,MATCH($B3031,'Pliegos Tarifarios (Las Condes)'!$A:$A,0)))/1.19</f>
        <v>1881.6579574789921</v>
      </c>
      <c r="R3031" s="19">
        <f>INDEX('Pliegos Tarifarios (Las Condes)'!$K:$K,MATCH($B3031,'Pliegos Tarifarios (Las Condes)'!$A:$A,0))</f>
        <v>726.16</v>
      </c>
      <c r="S3031" s="21">
        <f t="shared" si="144"/>
        <v>157130.93556777897</v>
      </c>
      <c r="T3031" s="21">
        <f t="shared" si="145"/>
        <v>29854.877757878006</v>
      </c>
      <c r="U3031" s="19">
        <v>0</v>
      </c>
      <c r="V3031" s="21">
        <f t="shared" si="146"/>
        <v>186985.81332565699</v>
      </c>
    </row>
    <row r="3032" spans="1:22" x14ac:dyDescent="0.3">
      <c r="A3032" s="3" t="s">
        <v>146</v>
      </c>
      <c r="B3032" s="3">
        <v>7</v>
      </c>
      <c r="C3032" s="4" t="s">
        <v>186</v>
      </c>
      <c r="D3032" s="3" t="s">
        <v>840</v>
      </c>
      <c r="E3032" s="3" t="s">
        <v>121</v>
      </c>
      <c r="F3032" s="4" t="s">
        <v>841</v>
      </c>
      <c r="G3032" s="3" t="s">
        <v>16</v>
      </c>
      <c r="H3032" s="5">
        <v>800.6309</v>
      </c>
      <c r="I3032" s="5">
        <v>2.1654</v>
      </c>
      <c r="J3032" s="5">
        <v>2.0709</v>
      </c>
      <c r="K3032" s="6">
        <v>0.95635910224438903</v>
      </c>
      <c r="L3032" s="5">
        <v>26.69</v>
      </c>
      <c r="M3032" s="19">
        <f>H3032*INDEX('Pliegos Tarifarios (Las Condes)'!$B:$B,MATCH($B3032,'Pliegos Tarifarios (Las Condes)'!$A:$A,0))</f>
        <v>105493.52927670001</v>
      </c>
      <c r="N3032" s="19">
        <f>I3032*INDEX('Pliegos Tarifarios (Las Condes)'!$C:$C,MATCH($B3032,'Pliegos Tarifarios (Las Condes)'!$A:$A,0))</f>
        <v>7378.9014906000002</v>
      </c>
      <c r="O3032" s="19">
        <f>J3032*INDEX('Pliegos Tarifarios (Las Condes)'!$D:$D,MATCH($B3032,'Pliegos Tarifarios (Las Condes)'!$A:$A,0))</f>
        <v>29972.135699999999</v>
      </c>
      <c r="P3032" s="19">
        <f>H3032*INDEX('Pliegos Tarifarios (Las Condes)'!$E:$E,MATCH($B3032,'Pliegos Tarifarios (Las Condes)'!$A:$A,0))</f>
        <v>10427.416841599999</v>
      </c>
      <c r="Q3032" s="19" cm="1">
        <f t="array" ref="Q3032">H3032*_xlfn.IFS(H3032&lt;=350,INDEX('Pliegos Tarifarios (Las Condes)'!$F:$F,MATCH($B3032,'Pliegos Tarifarios (Las Condes)'!$A:$A,0)),H3032&lt;=500,INDEX('Pliegos Tarifarios (Las Condes)'!$G:$G,MATCH($B3032,'Pliegos Tarifarios (Las Condes)'!$A:$A,0)),H3032&lt;=1000,INDEX('Pliegos Tarifarios (Las Condes)'!$H:$H,MATCH($B3032,'Pliegos Tarifarios (Las Condes)'!$A:$A,0)),H3032&lt;=5000,INDEX('Pliegos Tarifarios (Las Condes)'!$I:$I,MATCH($B3032,'Pliegos Tarifarios (Las Condes)'!$A:$A,0)),H3032&gt;5000,INDEX('Pliegos Tarifarios (Las Condes)'!$J:$J,MATCH($B3032,'Pliegos Tarifarios (Las Condes)'!$A:$A,0)))/1.19</f>
        <v>1877.7822200840342</v>
      </c>
      <c r="R3032" s="19">
        <f>INDEX('Pliegos Tarifarios (Las Condes)'!$K:$K,MATCH($B3032,'Pliegos Tarifarios (Las Condes)'!$A:$A,0))</f>
        <v>726.16</v>
      </c>
      <c r="S3032" s="21">
        <f t="shared" si="144"/>
        <v>155875.92552898405</v>
      </c>
      <c r="T3032" s="21">
        <f t="shared" si="145"/>
        <v>29616.42585050697</v>
      </c>
      <c r="U3032" s="19">
        <v>0</v>
      </c>
      <c r="V3032" s="21">
        <f t="shared" si="146"/>
        <v>185492.35137949101</v>
      </c>
    </row>
    <row r="3033" spans="1:22" x14ac:dyDescent="0.3">
      <c r="A3033" s="3" t="s">
        <v>146</v>
      </c>
      <c r="B3033" s="3">
        <v>7</v>
      </c>
      <c r="C3033" s="4" t="s">
        <v>186</v>
      </c>
      <c r="D3033" s="3" t="s">
        <v>842</v>
      </c>
      <c r="E3033" s="3" t="s">
        <v>121</v>
      </c>
      <c r="F3033" s="4" t="s">
        <v>843</v>
      </c>
      <c r="G3033" s="3" t="s">
        <v>16</v>
      </c>
      <c r="H3033" s="5">
        <v>803.38620000000003</v>
      </c>
      <c r="I3033" s="5">
        <v>2.1326000000000001</v>
      </c>
      <c r="J3033" s="5">
        <v>2.1326000000000001</v>
      </c>
      <c r="K3033" s="6">
        <v>1</v>
      </c>
      <c r="L3033" s="5">
        <v>26.78</v>
      </c>
      <c r="M3033" s="19">
        <f>H3033*INDEX('Pliegos Tarifarios (Las Condes)'!$B:$B,MATCH($B3033,'Pliegos Tarifarios (Las Condes)'!$A:$A,0))</f>
        <v>105856.57587060001</v>
      </c>
      <c r="N3033" s="19">
        <f>I3033*INDEX('Pliegos Tarifarios (Las Condes)'!$C:$C,MATCH($B3033,'Pliegos Tarifarios (Las Condes)'!$A:$A,0))</f>
        <v>7267.1309314</v>
      </c>
      <c r="O3033" s="19">
        <f>J3033*INDEX('Pliegos Tarifarios (Las Condes)'!$D:$D,MATCH($B3033,'Pliegos Tarifarios (Las Condes)'!$A:$A,0))</f>
        <v>30865.1198</v>
      </c>
      <c r="P3033" s="19">
        <f>H3033*INDEX('Pliegos Tarifarios (Las Condes)'!$E:$E,MATCH($B3033,'Pliegos Tarifarios (Las Condes)'!$A:$A,0))</f>
        <v>10463.301868799999</v>
      </c>
      <c r="Q3033" s="19" cm="1">
        <f t="array" ref="Q3033">H3033*_xlfn.IFS(H3033&lt;=350,INDEX('Pliegos Tarifarios (Las Condes)'!$F:$F,MATCH($B3033,'Pliegos Tarifarios (Las Condes)'!$A:$A,0)),H3033&lt;=500,INDEX('Pliegos Tarifarios (Las Condes)'!$G:$G,MATCH($B3033,'Pliegos Tarifarios (Las Condes)'!$A:$A,0)),H3033&lt;=1000,INDEX('Pliegos Tarifarios (Las Condes)'!$H:$H,MATCH($B3033,'Pliegos Tarifarios (Las Condes)'!$A:$A,0)),H3033&lt;=5000,INDEX('Pliegos Tarifarios (Las Condes)'!$I:$I,MATCH($B3033,'Pliegos Tarifarios (Las Condes)'!$A:$A,0)),H3033&gt;5000,INDEX('Pliegos Tarifarios (Las Condes)'!$J:$J,MATCH($B3033,'Pliegos Tarifarios (Las Condes)'!$A:$A,0)))/1.19</f>
        <v>1884.244440504202</v>
      </c>
      <c r="R3033" s="19">
        <f>INDEX('Pliegos Tarifarios (Las Condes)'!$K:$K,MATCH($B3033,'Pliegos Tarifarios (Las Condes)'!$A:$A,0))</f>
        <v>726.16</v>
      </c>
      <c r="S3033" s="21">
        <f t="shared" si="144"/>
        <v>157062.53291130418</v>
      </c>
      <c r="T3033" s="21">
        <f t="shared" si="145"/>
        <v>29841.881253147796</v>
      </c>
      <c r="U3033" s="19">
        <v>0</v>
      </c>
      <c r="V3033" s="21">
        <f t="shared" si="146"/>
        <v>186904.41416445197</v>
      </c>
    </row>
    <row r="3034" spans="1:22" x14ac:dyDescent="0.3">
      <c r="A3034" s="3" t="s">
        <v>146</v>
      </c>
      <c r="B3034" s="3">
        <v>7</v>
      </c>
      <c r="C3034" s="4" t="s">
        <v>186</v>
      </c>
      <c r="D3034" s="3" t="s">
        <v>844</v>
      </c>
      <c r="E3034" s="3" t="s">
        <v>121</v>
      </c>
      <c r="F3034" s="4" t="s">
        <v>845</v>
      </c>
      <c r="G3034" s="3" t="s">
        <v>16</v>
      </c>
      <c r="H3034" s="5">
        <v>802.17219999999998</v>
      </c>
      <c r="I3034" s="5">
        <v>2.1427</v>
      </c>
      <c r="J3034" s="5">
        <v>2.1223999999999998</v>
      </c>
      <c r="K3034" s="6">
        <v>0.99052597190460623</v>
      </c>
      <c r="L3034" s="5">
        <v>26.74</v>
      </c>
      <c r="M3034" s="19">
        <f>H3034*INDEX('Pliegos Tarifarios (Las Condes)'!$B:$B,MATCH($B3034,'Pliegos Tarifarios (Las Condes)'!$A:$A,0))</f>
        <v>105696.61558860001</v>
      </c>
      <c r="N3034" s="19">
        <f>I3034*INDEX('Pliegos Tarifarios (Las Condes)'!$C:$C,MATCH($B3034,'Pliegos Tarifarios (Las Condes)'!$A:$A,0))</f>
        <v>7301.5480853000008</v>
      </c>
      <c r="O3034" s="19">
        <f>J3034*INDEX('Pliegos Tarifarios (Las Condes)'!$D:$D,MATCH($B3034,'Pliegos Tarifarios (Las Condes)'!$A:$A,0))</f>
        <v>30717.495199999998</v>
      </c>
      <c r="P3034" s="19">
        <f>H3034*INDEX('Pliegos Tarifarios (Las Condes)'!$E:$E,MATCH($B3034,'Pliegos Tarifarios (Las Condes)'!$A:$A,0))</f>
        <v>10447.490732799999</v>
      </c>
      <c r="Q3034" s="19" cm="1">
        <f t="array" ref="Q3034">H3034*_xlfn.IFS(H3034&lt;=350,INDEX('Pliegos Tarifarios (Las Condes)'!$F:$F,MATCH($B3034,'Pliegos Tarifarios (Las Condes)'!$A:$A,0)),H3034&lt;=500,INDEX('Pliegos Tarifarios (Las Condes)'!$G:$G,MATCH($B3034,'Pliegos Tarifarios (Las Condes)'!$A:$A,0)),H3034&lt;=1000,INDEX('Pliegos Tarifarios (Las Condes)'!$H:$H,MATCH($B3034,'Pliegos Tarifarios (Las Condes)'!$A:$A,0)),H3034&lt;=5000,INDEX('Pliegos Tarifarios (Las Condes)'!$I:$I,MATCH($B3034,'Pliegos Tarifarios (Las Condes)'!$A:$A,0)),H3034&gt;5000,INDEX('Pliegos Tarifarios (Las Condes)'!$J:$J,MATCH($B3034,'Pliegos Tarifarios (Las Condes)'!$A:$A,0)))/1.19</f>
        <v>1881.3971514285718</v>
      </c>
      <c r="R3034" s="19">
        <f>INDEX('Pliegos Tarifarios (Las Condes)'!$K:$K,MATCH($B3034,'Pliegos Tarifarios (Las Condes)'!$A:$A,0))</f>
        <v>726.16</v>
      </c>
      <c r="S3034" s="21">
        <f t="shared" si="144"/>
        <v>156770.7067581286</v>
      </c>
      <c r="T3034" s="21">
        <f t="shared" si="145"/>
        <v>29786.434284044433</v>
      </c>
      <c r="U3034" s="19">
        <v>0</v>
      </c>
      <c r="V3034" s="21">
        <f t="shared" si="146"/>
        <v>186557.14104217303</v>
      </c>
    </row>
    <row r="3035" spans="1:22" x14ac:dyDescent="0.3">
      <c r="A3035" s="3" t="s">
        <v>146</v>
      </c>
      <c r="B3035" s="3">
        <v>7</v>
      </c>
      <c r="C3035" s="4" t="s">
        <v>186</v>
      </c>
      <c r="D3035" s="3" t="s">
        <v>846</v>
      </c>
      <c r="E3035" s="3" t="s">
        <v>121</v>
      </c>
      <c r="F3035" s="4" t="s">
        <v>847</v>
      </c>
      <c r="G3035" s="3" t="s">
        <v>16</v>
      </c>
      <c r="H3035" s="5">
        <v>801.29200000000003</v>
      </c>
      <c r="I3035" s="5">
        <v>2.1781999999999999</v>
      </c>
      <c r="J3035" s="5">
        <v>2.1158000000000001</v>
      </c>
      <c r="K3035" s="6">
        <v>0.9713524928840328</v>
      </c>
      <c r="L3035" s="5">
        <v>26.71</v>
      </c>
      <c r="M3035" s="19">
        <f>H3035*INDEX('Pliegos Tarifarios (Las Condes)'!$B:$B,MATCH($B3035,'Pliegos Tarifarios (Las Condes)'!$A:$A,0))</f>
        <v>105580.63779600001</v>
      </c>
      <c r="N3035" s="19">
        <f>I3035*INDEX('Pliegos Tarifarios (Las Condes)'!$C:$C,MATCH($B3035,'Pliegos Tarifarios (Las Condes)'!$A:$A,0))</f>
        <v>7422.5192698000001</v>
      </c>
      <c r="O3035" s="19">
        <f>J3035*INDEX('Pliegos Tarifarios (Las Condes)'!$D:$D,MATCH($B3035,'Pliegos Tarifarios (Las Condes)'!$A:$A,0))</f>
        <v>30621.973400000003</v>
      </c>
      <c r="P3035" s="19">
        <f>H3035*INDEX('Pliegos Tarifarios (Las Condes)'!$E:$E,MATCH($B3035,'Pliegos Tarifarios (Las Condes)'!$A:$A,0))</f>
        <v>10436.027007999999</v>
      </c>
      <c r="Q3035" s="19" cm="1">
        <f t="array" ref="Q3035">H3035*_xlfn.IFS(H3035&lt;=350,INDEX('Pliegos Tarifarios (Las Condes)'!$F:$F,MATCH($B3035,'Pliegos Tarifarios (Las Condes)'!$A:$A,0)),H3035&lt;=500,INDEX('Pliegos Tarifarios (Las Condes)'!$G:$G,MATCH($B3035,'Pliegos Tarifarios (Las Condes)'!$A:$A,0)),H3035&lt;=1000,INDEX('Pliegos Tarifarios (Las Condes)'!$H:$H,MATCH($B3035,'Pliegos Tarifarios (Las Condes)'!$A:$A,0)),H3035&lt;=5000,INDEX('Pliegos Tarifarios (Las Condes)'!$I:$I,MATCH($B3035,'Pliegos Tarifarios (Las Condes)'!$A:$A,0)),H3035&gt;5000,INDEX('Pliegos Tarifarios (Las Condes)'!$J:$J,MATCH($B3035,'Pliegos Tarifarios (Las Condes)'!$A:$A,0)))/1.19</f>
        <v>1879.3327495798324</v>
      </c>
      <c r="R3035" s="19">
        <f>INDEX('Pliegos Tarifarios (Las Condes)'!$K:$K,MATCH($B3035,'Pliegos Tarifarios (Las Condes)'!$A:$A,0))</f>
        <v>726.16</v>
      </c>
      <c r="S3035" s="21">
        <f t="shared" si="144"/>
        <v>156666.65022337984</v>
      </c>
      <c r="T3035" s="21">
        <f t="shared" si="145"/>
        <v>29766.663542442169</v>
      </c>
      <c r="U3035" s="19">
        <v>0</v>
      </c>
      <c r="V3035" s="21">
        <f t="shared" si="146"/>
        <v>186433.31376582201</v>
      </c>
    </row>
    <row r="3036" spans="1:22" x14ac:dyDescent="0.3">
      <c r="A3036" s="3" t="s">
        <v>146</v>
      </c>
      <c r="B3036" s="3">
        <v>7</v>
      </c>
      <c r="C3036" s="4" t="s">
        <v>186</v>
      </c>
      <c r="D3036" s="3" t="s">
        <v>848</v>
      </c>
      <c r="E3036" s="3" t="s">
        <v>121</v>
      </c>
      <c r="F3036" s="4" t="s">
        <v>849</v>
      </c>
      <c r="G3036" s="3" t="s">
        <v>16</v>
      </c>
      <c r="H3036" s="5">
        <v>803.38800000000003</v>
      </c>
      <c r="I3036" s="5">
        <v>2.181</v>
      </c>
      <c r="J3036" s="5">
        <v>2.1156000000000001</v>
      </c>
      <c r="K3036" s="6">
        <v>0.97001375515818433</v>
      </c>
      <c r="L3036" s="5">
        <v>26.78</v>
      </c>
      <c r="M3036" s="19">
        <f>H3036*INDEX('Pliegos Tarifarios (Las Condes)'!$B:$B,MATCH($B3036,'Pliegos Tarifarios (Las Condes)'!$A:$A,0))</f>
        <v>105856.81304400001</v>
      </c>
      <c r="N3036" s="19">
        <f>I3036*INDEX('Pliegos Tarifarios (Las Condes)'!$C:$C,MATCH($B3036,'Pliegos Tarifarios (Las Condes)'!$A:$A,0))</f>
        <v>7432.0606590000007</v>
      </c>
      <c r="O3036" s="19">
        <f>J3036*INDEX('Pliegos Tarifarios (Las Condes)'!$D:$D,MATCH($B3036,'Pliegos Tarifarios (Las Condes)'!$A:$A,0))</f>
        <v>30619.078800000003</v>
      </c>
      <c r="P3036" s="19">
        <f>H3036*INDEX('Pliegos Tarifarios (Las Condes)'!$E:$E,MATCH($B3036,'Pliegos Tarifarios (Las Condes)'!$A:$A,0))</f>
        <v>10463.325311999999</v>
      </c>
      <c r="Q3036" s="19" cm="1">
        <f t="array" ref="Q3036">H3036*_xlfn.IFS(H3036&lt;=350,INDEX('Pliegos Tarifarios (Las Condes)'!$F:$F,MATCH($B3036,'Pliegos Tarifarios (Las Condes)'!$A:$A,0)),H3036&lt;=500,INDEX('Pliegos Tarifarios (Las Condes)'!$G:$G,MATCH($B3036,'Pliegos Tarifarios (Las Condes)'!$A:$A,0)),H3036&lt;=1000,INDEX('Pliegos Tarifarios (Las Condes)'!$H:$H,MATCH($B3036,'Pliegos Tarifarios (Las Condes)'!$A:$A,0)),H3036&lt;=5000,INDEX('Pliegos Tarifarios (Las Condes)'!$I:$I,MATCH($B3036,'Pliegos Tarifarios (Las Condes)'!$A:$A,0)),H3036&gt;5000,INDEX('Pliegos Tarifarios (Las Condes)'!$J:$J,MATCH($B3036,'Pliegos Tarifarios (Las Condes)'!$A:$A,0)))/1.19</f>
        <v>1884.2486621848745</v>
      </c>
      <c r="R3036" s="19">
        <f>INDEX('Pliegos Tarifarios (Las Condes)'!$K:$K,MATCH($B3036,'Pliegos Tarifarios (Las Condes)'!$A:$A,0))</f>
        <v>726.16</v>
      </c>
      <c r="S3036" s="21">
        <f t="shared" si="144"/>
        <v>156981.68647718488</v>
      </c>
      <c r="T3036" s="21">
        <f t="shared" si="145"/>
        <v>29826.520430665129</v>
      </c>
      <c r="U3036" s="19">
        <v>0</v>
      </c>
      <c r="V3036" s="21">
        <f t="shared" si="146"/>
        <v>186808.20690784999</v>
      </c>
    </row>
    <row r="3037" spans="1:22" x14ac:dyDescent="0.3">
      <c r="A3037" s="3" t="s">
        <v>146</v>
      </c>
      <c r="B3037" s="3">
        <v>7</v>
      </c>
      <c r="C3037" s="4" t="s">
        <v>186</v>
      </c>
      <c r="D3037" s="3" t="s">
        <v>850</v>
      </c>
      <c r="E3037" s="3" t="s">
        <v>121</v>
      </c>
      <c r="F3037" s="4" t="s">
        <v>851</v>
      </c>
      <c r="G3037" s="3" t="s">
        <v>16</v>
      </c>
      <c r="H3037" s="5">
        <v>800.03399999999999</v>
      </c>
      <c r="I3037" s="5">
        <v>2.1901999999999999</v>
      </c>
      <c r="J3037" s="5">
        <v>2.1901999999999999</v>
      </c>
      <c r="K3037" s="6">
        <v>1</v>
      </c>
      <c r="L3037" s="5">
        <v>26.67</v>
      </c>
      <c r="M3037" s="19">
        <f>H3037*INDEX('Pliegos Tarifarios (Las Condes)'!$B:$B,MATCH($B3037,'Pliegos Tarifarios (Las Condes)'!$A:$A,0))</f>
        <v>105414.879942</v>
      </c>
      <c r="N3037" s="19">
        <f>I3037*INDEX('Pliegos Tarifarios (Las Condes)'!$C:$C,MATCH($B3037,'Pliegos Tarifarios (Las Condes)'!$A:$A,0))</f>
        <v>7463.4109378000003</v>
      </c>
      <c r="O3037" s="19">
        <f>J3037*INDEX('Pliegos Tarifarios (Las Condes)'!$D:$D,MATCH($B3037,'Pliegos Tarifarios (Las Condes)'!$A:$A,0))</f>
        <v>31698.764599999999</v>
      </c>
      <c r="P3037" s="19">
        <f>H3037*INDEX('Pliegos Tarifarios (Las Condes)'!$E:$E,MATCH($B3037,'Pliegos Tarifarios (Las Condes)'!$A:$A,0))</f>
        <v>10419.642816</v>
      </c>
      <c r="Q3037" s="19" cm="1">
        <f t="array" ref="Q3037">H3037*_xlfn.IFS(H3037&lt;=350,INDEX('Pliegos Tarifarios (Las Condes)'!$F:$F,MATCH($B3037,'Pliegos Tarifarios (Las Condes)'!$A:$A,0)),H3037&lt;=500,INDEX('Pliegos Tarifarios (Las Condes)'!$G:$G,MATCH($B3037,'Pliegos Tarifarios (Las Condes)'!$A:$A,0)),H3037&lt;=1000,INDEX('Pliegos Tarifarios (Las Condes)'!$H:$H,MATCH($B3037,'Pliegos Tarifarios (Las Condes)'!$A:$A,0)),H3037&lt;=5000,INDEX('Pliegos Tarifarios (Las Condes)'!$I:$I,MATCH($B3037,'Pliegos Tarifarios (Las Condes)'!$A:$A,0)),H3037&gt;5000,INDEX('Pliegos Tarifarios (Las Condes)'!$J:$J,MATCH($B3037,'Pliegos Tarifarios (Las Condes)'!$A:$A,0)))/1.19</f>
        <v>1876.3822638655467</v>
      </c>
      <c r="R3037" s="19">
        <f>INDEX('Pliegos Tarifarios (Las Condes)'!$K:$K,MATCH($B3037,'Pliegos Tarifarios (Las Condes)'!$A:$A,0))</f>
        <v>726.16</v>
      </c>
      <c r="S3037" s="21">
        <f t="shared" si="144"/>
        <v>157599.24055966557</v>
      </c>
      <c r="T3037" s="21">
        <f t="shared" si="145"/>
        <v>29943.855706336461</v>
      </c>
      <c r="U3037" s="19">
        <v>0</v>
      </c>
      <c r="V3037" s="21">
        <f t="shared" si="146"/>
        <v>187543.09626600205</v>
      </c>
    </row>
    <row r="3038" spans="1:22" x14ac:dyDescent="0.3">
      <c r="A3038" s="3" t="s">
        <v>146</v>
      </c>
      <c r="B3038" s="3">
        <v>7</v>
      </c>
      <c r="C3038" s="4" t="s">
        <v>186</v>
      </c>
      <c r="D3038" s="3" t="s">
        <v>852</v>
      </c>
      <c r="E3038" s="3" t="s">
        <v>121</v>
      </c>
      <c r="F3038" s="4" t="s">
        <v>853</v>
      </c>
      <c r="G3038" s="3" t="s">
        <v>16</v>
      </c>
      <c r="H3038" s="5">
        <v>801.06169999999997</v>
      </c>
      <c r="I3038" s="5">
        <v>2.1577000000000002</v>
      </c>
      <c r="J3038" s="5">
        <v>2.1577000000000002</v>
      </c>
      <c r="K3038" s="6">
        <v>1</v>
      </c>
      <c r="L3038" s="5">
        <v>26.7</v>
      </c>
      <c r="M3038" s="19">
        <f>H3038*INDEX('Pliegos Tarifarios (Las Condes)'!$B:$B,MATCH($B3038,'Pliegos Tarifarios (Las Condes)'!$A:$A,0))</f>
        <v>105550.2927771</v>
      </c>
      <c r="N3038" s="19">
        <f>I3038*INDEX('Pliegos Tarifarios (Las Condes)'!$C:$C,MATCH($B3038,'Pliegos Tarifarios (Las Condes)'!$A:$A,0))</f>
        <v>7352.6626703000011</v>
      </c>
      <c r="O3038" s="19">
        <f>J3038*INDEX('Pliegos Tarifarios (Las Condes)'!$D:$D,MATCH($B3038,'Pliegos Tarifarios (Las Condes)'!$A:$A,0))</f>
        <v>31228.392100000001</v>
      </c>
      <c r="P3038" s="19">
        <f>H3038*INDEX('Pliegos Tarifarios (Las Condes)'!$E:$E,MATCH($B3038,'Pliegos Tarifarios (Las Condes)'!$A:$A,0))</f>
        <v>10433.027580799999</v>
      </c>
      <c r="Q3038" s="19" cm="1">
        <f t="array" ref="Q3038">H3038*_xlfn.IFS(H3038&lt;=350,INDEX('Pliegos Tarifarios (Las Condes)'!$F:$F,MATCH($B3038,'Pliegos Tarifarios (Las Condes)'!$A:$A,0)),H3038&lt;=500,INDEX('Pliegos Tarifarios (Las Condes)'!$G:$G,MATCH($B3038,'Pliegos Tarifarios (Las Condes)'!$A:$A,0)),H3038&lt;=1000,INDEX('Pliegos Tarifarios (Las Condes)'!$H:$H,MATCH($B3038,'Pliegos Tarifarios (Las Condes)'!$A:$A,0)),H3038&lt;=5000,INDEX('Pliegos Tarifarios (Las Condes)'!$I:$I,MATCH($B3038,'Pliegos Tarifarios (Las Condes)'!$A:$A,0)),H3038&gt;5000,INDEX('Pliegos Tarifarios (Las Condes)'!$J:$J,MATCH($B3038,'Pliegos Tarifarios (Las Condes)'!$A:$A,0)))/1.19</f>
        <v>1878.7926089915968</v>
      </c>
      <c r="R3038" s="19">
        <f>INDEX('Pliegos Tarifarios (Las Condes)'!$K:$K,MATCH($B3038,'Pliegos Tarifarios (Las Condes)'!$A:$A,0))</f>
        <v>726.16</v>
      </c>
      <c r="S3038" s="21">
        <f t="shared" si="144"/>
        <v>157169.3277371916</v>
      </c>
      <c r="T3038" s="21">
        <f t="shared" si="145"/>
        <v>29862.172270066407</v>
      </c>
      <c r="U3038" s="19">
        <v>0</v>
      </c>
      <c r="V3038" s="21">
        <f t="shared" si="146"/>
        <v>187031.500007258</v>
      </c>
    </row>
    <row r="3039" spans="1:22" x14ac:dyDescent="0.3">
      <c r="A3039" s="3" t="s">
        <v>146</v>
      </c>
      <c r="B3039" s="3">
        <v>7</v>
      </c>
      <c r="C3039" s="4" t="s">
        <v>186</v>
      </c>
      <c r="D3039" s="3" t="s">
        <v>854</v>
      </c>
      <c r="E3039" s="3" t="s">
        <v>121</v>
      </c>
      <c r="F3039" s="4" t="s">
        <v>855</v>
      </c>
      <c r="G3039" s="3" t="s">
        <v>16</v>
      </c>
      <c r="H3039" s="5">
        <v>801.83019999999999</v>
      </c>
      <c r="I3039" s="5">
        <v>2.2128000000000001</v>
      </c>
      <c r="J3039" s="5">
        <v>2.2128000000000001</v>
      </c>
      <c r="K3039" s="6">
        <v>1</v>
      </c>
      <c r="L3039" s="5">
        <v>26.73</v>
      </c>
      <c r="M3039" s="19">
        <f>H3039*INDEX('Pliegos Tarifarios (Las Condes)'!$B:$B,MATCH($B3039,'Pliegos Tarifarios (Las Condes)'!$A:$A,0))</f>
        <v>105651.5526426</v>
      </c>
      <c r="N3039" s="19">
        <f>I3039*INDEX('Pliegos Tarifarios (Las Condes)'!$C:$C,MATCH($B3039,'Pliegos Tarifarios (Las Condes)'!$A:$A,0))</f>
        <v>7540.4235792000009</v>
      </c>
      <c r="O3039" s="19">
        <f>J3039*INDEX('Pliegos Tarifarios (Las Condes)'!$D:$D,MATCH($B3039,'Pliegos Tarifarios (Las Condes)'!$A:$A,0))</f>
        <v>32025.8544</v>
      </c>
      <c r="P3039" s="19">
        <f>H3039*INDEX('Pliegos Tarifarios (Las Condes)'!$E:$E,MATCH($B3039,'Pliegos Tarifarios (Las Condes)'!$A:$A,0))</f>
        <v>10443.0365248</v>
      </c>
      <c r="Q3039" s="19" cm="1">
        <f t="array" ref="Q3039">H3039*_xlfn.IFS(H3039&lt;=350,INDEX('Pliegos Tarifarios (Las Condes)'!$F:$F,MATCH($B3039,'Pliegos Tarifarios (Las Condes)'!$A:$A,0)),H3039&lt;=500,INDEX('Pliegos Tarifarios (Las Condes)'!$G:$G,MATCH($B3039,'Pliegos Tarifarios (Las Condes)'!$A:$A,0)),H3039&lt;=1000,INDEX('Pliegos Tarifarios (Las Condes)'!$H:$H,MATCH($B3039,'Pliegos Tarifarios (Las Condes)'!$A:$A,0)),H3039&lt;=5000,INDEX('Pliegos Tarifarios (Las Condes)'!$I:$I,MATCH($B3039,'Pliegos Tarifarios (Las Condes)'!$A:$A,0)),H3039&gt;5000,INDEX('Pliegos Tarifarios (Las Condes)'!$J:$J,MATCH($B3039,'Pliegos Tarifarios (Las Condes)'!$A:$A,0)))/1.19</f>
        <v>1880.5950321008406</v>
      </c>
      <c r="R3039" s="19">
        <f>INDEX('Pliegos Tarifarios (Las Condes)'!$K:$K,MATCH($B3039,'Pliegos Tarifarios (Las Condes)'!$A:$A,0))</f>
        <v>726.16</v>
      </c>
      <c r="S3039" s="21">
        <f t="shared" si="144"/>
        <v>158267.62217870084</v>
      </c>
      <c r="T3039" s="21">
        <f t="shared" si="145"/>
        <v>30070.848213953159</v>
      </c>
      <c r="U3039" s="19">
        <v>0</v>
      </c>
      <c r="V3039" s="21">
        <f t="shared" si="146"/>
        <v>188338.47039265401</v>
      </c>
    </row>
    <row r="3040" spans="1:22" x14ac:dyDescent="0.3">
      <c r="A3040" s="3" t="s">
        <v>146</v>
      </c>
      <c r="B3040" s="3">
        <v>7</v>
      </c>
      <c r="C3040" s="4" t="s">
        <v>186</v>
      </c>
      <c r="D3040" s="3" t="s">
        <v>856</v>
      </c>
      <c r="E3040" s="3" t="s">
        <v>121</v>
      </c>
      <c r="F3040" s="4" t="s">
        <v>857</v>
      </c>
      <c r="G3040" s="3" t="s">
        <v>16</v>
      </c>
      <c r="H3040" s="5">
        <v>802.70960000000002</v>
      </c>
      <c r="I3040" s="5">
        <v>2.1358000000000001</v>
      </c>
      <c r="J3040" s="5">
        <v>2.0838999999999999</v>
      </c>
      <c r="K3040" s="6">
        <v>0.97569997190748181</v>
      </c>
      <c r="L3040" s="5">
        <v>26.76</v>
      </c>
      <c r="M3040" s="19">
        <f>H3040*INDEX('Pliegos Tarifarios (Las Condes)'!$B:$B,MATCH($B3040,'Pliegos Tarifarios (Las Condes)'!$A:$A,0))</f>
        <v>105767.4250248</v>
      </c>
      <c r="N3040" s="19">
        <f>I3040*INDEX('Pliegos Tarifarios (Las Condes)'!$C:$C,MATCH($B3040,'Pliegos Tarifarios (Las Condes)'!$A:$A,0))</f>
        <v>7278.0353762000004</v>
      </c>
      <c r="O3040" s="19">
        <f>J3040*INDEX('Pliegos Tarifarios (Las Condes)'!$D:$D,MATCH($B3040,'Pliegos Tarifarios (Las Condes)'!$A:$A,0))</f>
        <v>30160.284699999997</v>
      </c>
      <c r="P3040" s="19">
        <f>H3040*INDEX('Pliegos Tarifarios (Las Condes)'!$E:$E,MATCH($B3040,'Pliegos Tarifarios (Las Condes)'!$A:$A,0))</f>
        <v>10454.4898304</v>
      </c>
      <c r="Q3040" s="19" cm="1">
        <f t="array" ref="Q3040">H3040*_xlfn.IFS(H3040&lt;=350,INDEX('Pliegos Tarifarios (Las Condes)'!$F:$F,MATCH($B3040,'Pliegos Tarifarios (Las Condes)'!$A:$A,0)),H3040&lt;=500,INDEX('Pliegos Tarifarios (Las Condes)'!$G:$G,MATCH($B3040,'Pliegos Tarifarios (Las Condes)'!$A:$A,0)),H3040&lt;=1000,INDEX('Pliegos Tarifarios (Las Condes)'!$H:$H,MATCH($B3040,'Pliegos Tarifarios (Las Condes)'!$A:$A,0)),H3040&lt;=5000,INDEX('Pliegos Tarifarios (Las Condes)'!$I:$I,MATCH($B3040,'Pliegos Tarifarios (Las Condes)'!$A:$A,0)),H3040&gt;5000,INDEX('Pliegos Tarifarios (Las Condes)'!$J:$J,MATCH($B3040,'Pliegos Tarifarios (Las Condes)'!$A:$A,0)))/1.19</f>
        <v>1882.6575576470593</v>
      </c>
      <c r="R3040" s="19">
        <f>INDEX('Pliegos Tarifarios (Las Condes)'!$K:$K,MATCH($B3040,'Pliegos Tarifarios (Las Condes)'!$A:$A,0))</f>
        <v>726.16</v>
      </c>
      <c r="S3040" s="21">
        <f t="shared" si="144"/>
        <v>156269.05248904708</v>
      </c>
      <c r="T3040" s="21">
        <f t="shared" si="145"/>
        <v>29691.119972918947</v>
      </c>
      <c r="U3040" s="19">
        <v>0</v>
      </c>
      <c r="V3040" s="21">
        <f t="shared" si="146"/>
        <v>185960.17246196602</v>
      </c>
    </row>
    <row r="3041" spans="1:22" x14ac:dyDescent="0.3">
      <c r="A3041" s="3" t="s">
        <v>146</v>
      </c>
      <c r="B3041" s="3">
        <v>7</v>
      </c>
      <c r="C3041" s="4" t="s">
        <v>186</v>
      </c>
      <c r="D3041" s="3" t="s">
        <v>858</v>
      </c>
      <c r="E3041" s="3" t="s">
        <v>121</v>
      </c>
      <c r="F3041" s="4" t="s">
        <v>859</v>
      </c>
      <c r="G3041" s="3" t="s">
        <v>16</v>
      </c>
      <c r="H3041" s="5">
        <v>799.65459999999996</v>
      </c>
      <c r="I3041" s="5">
        <v>2.1438999999999999</v>
      </c>
      <c r="J3041" s="5">
        <v>2.1032999999999999</v>
      </c>
      <c r="K3041" s="6">
        <v>0.98106254955921457</v>
      </c>
      <c r="L3041" s="5">
        <v>26.66</v>
      </c>
      <c r="M3041" s="19">
        <f>H3041*INDEX('Pliegos Tarifarios (Las Condes)'!$B:$B,MATCH($B3041,'Pliegos Tarifarios (Las Condes)'!$A:$A,0))</f>
        <v>105364.8890598</v>
      </c>
      <c r="N3041" s="19">
        <f>I3041*INDEX('Pliegos Tarifarios (Las Condes)'!$C:$C,MATCH($B3041,'Pliegos Tarifarios (Las Condes)'!$A:$A,0))</f>
        <v>7305.6372521000003</v>
      </c>
      <c r="O3041" s="19">
        <f>J3041*INDEX('Pliegos Tarifarios (Las Condes)'!$D:$D,MATCH($B3041,'Pliegos Tarifarios (Las Condes)'!$A:$A,0))</f>
        <v>30441.0609</v>
      </c>
      <c r="P3041" s="19">
        <f>H3041*INDEX('Pliegos Tarifarios (Las Condes)'!$E:$E,MATCH($B3041,'Pliegos Tarifarios (Las Condes)'!$A:$A,0))</f>
        <v>10414.701510399998</v>
      </c>
      <c r="Q3041" s="19" cm="1">
        <f t="array" ref="Q3041">H3041*_xlfn.IFS(H3041&lt;=350,INDEX('Pliegos Tarifarios (Las Condes)'!$F:$F,MATCH($B3041,'Pliegos Tarifarios (Las Condes)'!$A:$A,0)),H3041&lt;=500,INDEX('Pliegos Tarifarios (Las Condes)'!$G:$G,MATCH($B3041,'Pliegos Tarifarios (Las Condes)'!$A:$A,0)),H3041&lt;=1000,INDEX('Pliegos Tarifarios (Las Condes)'!$H:$H,MATCH($B3041,'Pliegos Tarifarios (Las Condes)'!$A:$A,0)),H3041&lt;=5000,INDEX('Pliegos Tarifarios (Las Condes)'!$I:$I,MATCH($B3041,'Pliegos Tarifarios (Las Condes)'!$A:$A,0)),H3041&gt;5000,INDEX('Pliegos Tarifarios (Las Condes)'!$J:$J,MATCH($B3041,'Pliegos Tarifarios (Las Condes)'!$A:$A,0)))/1.19</f>
        <v>1875.4924273949582</v>
      </c>
      <c r="R3041" s="19">
        <f>INDEX('Pliegos Tarifarios (Las Condes)'!$K:$K,MATCH($B3041,'Pliegos Tarifarios (Las Condes)'!$A:$A,0))</f>
        <v>726.16</v>
      </c>
      <c r="S3041" s="21">
        <f t="shared" si="144"/>
        <v>156127.94114969496</v>
      </c>
      <c r="T3041" s="21">
        <f t="shared" si="145"/>
        <v>29664.308818442041</v>
      </c>
      <c r="U3041" s="19">
        <v>0</v>
      </c>
      <c r="V3041" s="21">
        <f t="shared" si="146"/>
        <v>185792.24996813701</v>
      </c>
    </row>
    <row r="3042" spans="1:22" x14ac:dyDescent="0.3">
      <c r="A3042" s="3" t="s">
        <v>146</v>
      </c>
      <c r="B3042" s="3">
        <v>7</v>
      </c>
      <c r="C3042" s="4" t="s">
        <v>186</v>
      </c>
      <c r="D3042" s="3" t="s">
        <v>860</v>
      </c>
      <c r="E3042" s="3" t="s">
        <v>121</v>
      </c>
      <c r="F3042" s="4" t="s">
        <v>861</v>
      </c>
      <c r="G3042" s="3" t="s">
        <v>16</v>
      </c>
      <c r="H3042" s="5">
        <v>803.75310000000002</v>
      </c>
      <c r="I3042" s="5">
        <v>2.2591000000000001</v>
      </c>
      <c r="J3042" s="5">
        <v>2.2591000000000001</v>
      </c>
      <c r="K3042" s="6">
        <v>1</v>
      </c>
      <c r="L3042" s="5">
        <v>26.79</v>
      </c>
      <c r="M3042" s="19">
        <f>H3042*INDEX('Pliegos Tarifarios (Las Condes)'!$B:$B,MATCH($B3042,'Pliegos Tarifarios (Las Condes)'!$A:$A,0))</f>
        <v>105904.91971530001</v>
      </c>
      <c r="N3042" s="19">
        <f>I3042*INDEX('Pliegos Tarifarios (Las Condes)'!$C:$C,MATCH($B3042,'Pliegos Tarifarios (Las Condes)'!$A:$A,0))</f>
        <v>7698.1972649000008</v>
      </c>
      <c r="O3042" s="19">
        <f>J3042*INDEX('Pliegos Tarifarios (Las Condes)'!$D:$D,MATCH($B3042,'Pliegos Tarifarios (Las Condes)'!$A:$A,0))</f>
        <v>32695.954300000001</v>
      </c>
      <c r="P3042" s="19">
        <f>H3042*INDEX('Pliegos Tarifarios (Las Condes)'!$E:$E,MATCH($B3042,'Pliegos Tarifarios (Las Condes)'!$A:$A,0))</f>
        <v>10468.0803744</v>
      </c>
      <c r="Q3042" s="19" cm="1">
        <f t="array" ref="Q3042">H3042*_xlfn.IFS(H3042&lt;=350,INDEX('Pliegos Tarifarios (Las Condes)'!$F:$F,MATCH($B3042,'Pliegos Tarifarios (Las Condes)'!$A:$A,0)),H3042&lt;=500,INDEX('Pliegos Tarifarios (Las Condes)'!$G:$G,MATCH($B3042,'Pliegos Tarifarios (Las Condes)'!$A:$A,0)),H3042&lt;=1000,INDEX('Pliegos Tarifarios (Las Condes)'!$H:$H,MATCH($B3042,'Pliegos Tarifarios (Las Condes)'!$A:$A,0)),H3042&lt;=5000,INDEX('Pliegos Tarifarios (Las Condes)'!$I:$I,MATCH($B3042,'Pliegos Tarifarios (Las Condes)'!$A:$A,0)),H3042&gt;5000,INDEX('Pliegos Tarifarios (Las Condes)'!$J:$J,MATCH($B3042,'Pliegos Tarifarios (Las Condes)'!$A:$A,0)))/1.19</f>
        <v>1885.1049597478996</v>
      </c>
      <c r="R3042" s="19">
        <f>INDEX('Pliegos Tarifarios (Las Condes)'!$K:$K,MATCH($B3042,'Pliegos Tarifarios (Las Condes)'!$A:$A,0))</f>
        <v>726.16</v>
      </c>
      <c r="S3042" s="21">
        <f t="shared" si="144"/>
        <v>159378.41661434789</v>
      </c>
      <c r="T3042" s="21">
        <f t="shared" si="145"/>
        <v>30281.8991567261</v>
      </c>
      <c r="U3042" s="19">
        <v>0</v>
      </c>
      <c r="V3042" s="21">
        <f t="shared" si="146"/>
        <v>189660.31577107401</v>
      </c>
    </row>
    <row r="3043" spans="1:22" x14ac:dyDescent="0.3">
      <c r="A3043" s="3" t="s">
        <v>146</v>
      </c>
      <c r="B3043" s="3">
        <v>7</v>
      </c>
      <c r="C3043" s="4" t="s">
        <v>186</v>
      </c>
      <c r="D3043" s="3" t="s">
        <v>862</v>
      </c>
      <c r="E3043" s="3" t="s">
        <v>121</v>
      </c>
      <c r="F3043" s="4" t="s">
        <v>863</v>
      </c>
      <c r="G3043" s="3" t="s">
        <v>16</v>
      </c>
      <c r="H3043" s="5">
        <v>802.45749999999998</v>
      </c>
      <c r="I3043" s="5">
        <v>2.2134</v>
      </c>
      <c r="J3043" s="5">
        <v>2.1518000000000002</v>
      </c>
      <c r="K3043" s="6">
        <v>0.97216951296647702</v>
      </c>
      <c r="L3043" s="5">
        <v>26.75</v>
      </c>
      <c r="M3043" s="19">
        <f>H3043*INDEX('Pliegos Tarifarios (Las Condes)'!$B:$B,MATCH($B3043,'Pliegos Tarifarios (Las Condes)'!$A:$A,0))</f>
        <v>105734.2075725</v>
      </c>
      <c r="N3043" s="19">
        <f>I3043*INDEX('Pliegos Tarifarios (Las Condes)'!$C:$C,MATCH($B3043,'Pliegos Tarifarios (Las Condes)'!$A:$A,0))</f>
        <v>7542.4681626000001</v>
      </c>
      <c r="O3043" s="19">
        <f>J3043*INDEX('Pliegos Tarifarios (Las Condes)'!$D:$D,MATCH($B3043,'Pliegos Tarifarios (Las Condes)'!$A:$A,0))</f>
        <v>31143.001400000001</v>
      </c>
      <c r="P3043" s="19">
        <f>H3043*INDEX('Pliegos Tarifarios (Las Condes)'!$E:$E,MATCH($B3043,'Pliegos Tarifarios (Las Condes)'!$A:$A,0))</f>
        <v>10451.206479999999</v>
      </c>
      <c r="Q3043" s="19" cm="1">
        <f t="array" ref="Q3043">H3043*_xlfn.IFS(H3043&lt;=350,INDEX('Pliegos Tarifarios (Las Condes)'!$F:$F,MATCH($B3043,'Pliegos Tarifarios (Las Condes)'!$A:$A,0)),H3043&lt;=500,INDEX('Pliegos Tarifarios (Las Condes)'!$G:$G,MATCH($B3043,'Pliegos Tarifarios (Las Condes)'!$A:$A,0)),H3043&lt;=1000,INDEX('Pliegos Tarifarios (Las Condes)'!$H:$H,MATCH($B3043,'Pliegos Tarifarios (Las Condes)'!$A:$A,0)),H3043&lt;=5000,INDEX('Pliegos Tarifarios (Las Condes)'!$I:$I,MATCH($B3043,'Pliegos Tarifarios (Las Condes)'!$A:$A,0)),H3043&gt;5000,INDEX('Pliegos Tarifarios (Las Condes)'!$J:$J,MATCH($B3043,'Pliegos Tarifarios (Las Condes)'!$A:$A,0)))/1.19</f>
        <v>1882.0662878151263</v>
      </c>
      <c r="R3043" s="19">
        <f>INDEX('Pliegos Tarifarios (Las Condes)'!$K:$K,MATCH($B3043,'Pliegos Tarifarios (Las Condes)'!$A:$A,0))</f>
        <v>726.16</v>
      </c>
      <c r="S3043" s="21">
        <f t="shared" si="144"/>
        <v>157479.10990291514</v>
      </c>
      <c r="T3043" s="21">
        <f t="shared" si="145"/>
        <v>29921.030881553877</v>
      </c>
      <c r="U3043" s="19">
        <v>0</v>
      </c>
      <c r="V3043" s="21">
        <f t="shared" si="146"/>
        <v>187400.14078446903</v>
      </c>
    </row>
    <row r="3044" spans="1:22" x14ac:dyDescent="0.3">
      <c r="A3044" s="3" t="s">
        <v>146</v>
      </c>
      <c r="B3044" s="3">
        <v>7</v>
      </c>
      <c r="C3044" s="4" t="s">
        <v>186</v>
      </c>
      <c r="D3044" s="3" t="s">
        <v>864</v>
      </c>
      <c r="E3044" s="3" t="s">
        <v>121</v>
      </c>
      <c r="F3044" s="4" t="s">
        <v>865</v>
      </c>
      <c r="G3044" s="3" t="s">
        <v>16</v>
      </c>
      <c r="H3044" s="5">
        <v>802.3922</v>
      </c>
      <c r="I3044" s="5">
        <v>2.1631</v>
      </c>
      <c r="J3044" s="5">
        <v>2.1631</v>
      </c>
      <c r="K3044" s="6">
        <v>1</v>
      </c>
      <c r="L3044" s="5">
        <v>26.75</v>
      </c>
      <c r="M3044" s="19">
        <f>H3044*INDEX('Pliegos Tarifarios (Las Condes)'!$B:$B,MATCH($B3044,'Pliegos Tarifarios (Las Condes)'!$A:$A,0))</f>
        <v>105725.6034486</v>
      </c>
      <c r="N3044" s="19">
        <f>I3044*INDEX('Pliegos Tarifarios (Las Condes)'!$C:$C,MATCH($B3044,'Pliegos Tarifarios (Las Condes)'!$A:$A,0))</f>
        <v>7371.0639209000001</v>
      </c>
      <c r="O3044" s="19">
        <f>J3044*INDEX('Pliegos Tarifarios (Las Condes)'!$D:$D,MATCH($B3044,'Pliegos Tarifarios (Las Condes)'!$A:$A,0))</f>
        <v>31306.546300000002</v>
      </c>
      <c r="P3044" s="19">
        <f>H3044*INDEX('Pliegos Tarifarios (Las Condes)'!$E:$E,MATCH($B3044,'Pliegos Tarifarios (Las Condes)'!$A:$A,0))</f>
        <v>10450.356012799999</v>
      </c>
      <c r="Q3044" s="19" cm="1">
        <f t="array" ref="Q3044">H3044*_xlfn.IFS(H3044&lt;=350,INDEX('Pliegos Tarifarios (Las Condes)'!$F:$F,MATCH($B3044,'Pliegos Tarifarios (Las Condes)'!$A:$A,0)),H3044&lt;=500,INDEX('Pliegos Tarifarios (Las Condes)'!$G:$G,MATCH($B3044,'Pliegos Tarifarios (Las Condes)'!$A:$A,0)),H3044&lt;=1000,INDEX('Pliegos Tarifarios (Las Condes)'!$H:$H,MATCH($B3044,'Pliegos Tarifarios (Las Condes)'!$A:$A,0)),H3044&lt;=5000,INDEX('Pliegos Tarifarios (Las Condes)'!$I:$I,MATCH($B3044,'Pliegos Tarifarios (Las Condes)'!$A:$A,0)),H3044&gt;5000,INDEX('Pliegos Tarifarios (Las Condes)'!$J:$J,MATCH($B3044,'Pliegos Tarifarios (Las Condes)'!$A:$A,0)))/1.19</f>
        <v>1881.9131346218489</v>
      </c>
      <c r="R3044" s="19">
        <f>INDEX('Pliegos Tarifarios (Las Condes)'!$K:$K,MATCH($B3044,'Pliegos Tarifarios (Las Condes)'!$A:$A,0))</f>
        <v>726.16</v>
      </c>
      <c r="S3044" s="21">
        <f t="shared" si="144"/>
        <v>157461.64281692187</v>
      </c>
      <c r="T3044" s="21">
        <f t="shared" si="145"/>
        <v>29917.712135215155</v>
      </c>
      <c r="U3044" s="19">
        <v>0</v>
      </c>
      <c r="V3044" s="21">
        <f t="shared" si="146"/>
        <v>187379.35495213702</v>
      </c>
    </row>
    <row r="3045" spans="1:22" x14ac:dyDescent="0.3">
      <c r="A3045" s="3" t="s">
        <v>146</v>
      </c>
      <c r="B3045" s="3">
        <v>7</v>
      </c>
      <c r="C3045" s="4" t="s">
        <v>186</v>
      </c>
      <c r="D3045" s="3" t="s">
        <v>866</v>
      </c>
      <c r="E3045" s="3" t="s">
        <v>121</v>
      </c>
      <c r="F3045" s="4" t="s">
        <v>867</v>
      </c>
      <c r="G3045" s="3" t="s">
        <v>16</v>
      </c>
      <c r="H3045" s="5">
        <v>801.71220000000005</v>
      </c>
      <c r="I3045" s="5">
        <v>2.129</v>
      </c>
      <c r="J3045" s="5">
        <v>2.1288999999999998</v>
      </c>
      <c r="K3045" s="6">
        <v>0.99995302959135735</v>
      </c>
      <c r="L3045" s="5">
        <v>26.72</v>
      </c>
      <c r="M3045" s="19">
        <f>H3045*INDEX('Pliegos Tarifarios (Las Condes)'!$B:$B,MATCH($B3045,'Pliegos Tarifarios (Las Condes)'!$A:$A,0))</f>
        <v>105636.00460860001</v>
      </c>
      <c r="N3045" s="19">
        <f>I3045*INDEX('Pliegos Tarifarios (Las Condes)'!$C:$C,MATCH($B3045,'Pliegos Tarifarios (Las Condes)'!$A:$A,0))</f>
        <v>7254.8634310000007</v>
      </c>
      <c r="O3045" s="19">
        <f>J3045*INDEX('Pliegos Tarifarios (Las Condes)'!$D:$D,MATCH($B3045,'Pliegos Tarifarios (Las Condes)'!$A:$A,0))</f>
        <v>30811.569699999996</v>
      </c>
      <c r="P3045" s="19">
        <f>H3045*INDEX('Pliegos Tarifarios (Las Condes)'!$E:$E,MATCH($B3045,'Pliegos Tarifarios (Las Condes)'!$A:$A,0))</f>
        <v>10441.4996928</v>
      </c>
      <c r="Q3045" s="19" cm="1">
        <f t="array" ref="Q3045">H3045*_xlfn.IFS(H3045&lt;=350,INDEX('Pliegos Tarifarios (Las Condes)'!$F:$F,MATCH($B3045,'Pliegos Tarifarios (Las Condes)'!$A:$A,0)),H3045&lt;=500,INDEX('Pliegos Tarifarios (Las Condes)'!$G:$G,MATCH($B3045,'Pliegos Tarifarios (Las Condes)'!$A:$A,0)),H3045&lt;=1000,INDEX('Pliegos Tarifarios (Las Condes)'!$H:$H,MATCH($B3045,'Pliegos Tarifarios (Las Condes)'!$A:$A,0)),H3045&lt;=5000,INDEX('Pliegos Tarifarios (Las Condes)'!$I:$I,MATCH($B3045,'Pliegos Tarifarios (Las Condes)'!$A:$A,0)),H3045&gt;5000,INDEX('Pliegos Tarifarios (Las Condes)'!$J:$J,MATCH($B3045,'Pliegos Tarifarios (Las Condes)'!$A:$A,0)))/1.19</f>
        <v>1880.3182774789918</v>
      </c>
      <c r="R3045" s="19">
        <f>INDEX('Pliegos Tarifarios (Las Condes)'!$K:$K,MATCH($B3045,'Pliegos Tarifarios (Las Condes)'!$A:$A,0))</f>
        <v>726.16</v>
      </c>
      <c r="S3045" s="21">
        <f t="shared" si="144"/>
        <v>156750.41570987902</v>
      </c>
      <c r="T3045" s="21">
        <f t="shared" si="145"/>
        <v>29782.578984877015</v>
      </c>
      <c r="U3045" s="19">
        <v>0</v>
      </c>
      <c r="V3045" s="21">
        <f t="shared" si="146"/>
        <v>186532.99469475602</v>
      </c>
    </row>
    <row r="3046" spans="1:22" x14ac:dyDescent="0.3">
      <c r="A3046" s="3" t="s">
        <v>146</v>
      </c>
      <c r="B3046" s="3">
        <v>7</v>
      </c>
      <c r="C3046" s="4" t="s">
        <v>186</v>
      </c>
      <c r="D3046" s="3" t="s">
        <v>868</v>
      </c>
      <c r="E3046" s="3" t="s">
        <v>121</v>
      </c>
      <c r="F3046" s="4" t="s">
        <v>869</v>
      </c>
      <c r="G3046" s="3" t="s">
        <v>16</v>
      </c>
      <c r="H3046" s="5">
        <v>803.18799999999999</v>
      </c>
      <c r="I3046" s="5">
        <v>2.1379000000000001</v>
      </c>
      <c r="J3046" s="5">
        <v>2.1055999999999999</v>
      </c>
      <c r="K3046" s="6">
        <v>0.98489171617007332</v>
      </c>
      <c r="L3046" s="5">
        <v>26.77</v>
      </c>
      <c r="M3046" s="19">
        <f>H3046*INDEX('Pliegos Tarifarios (Las Condes)'!$B:$B,MATCH($B3046,'Pliegos Tarifarios (Las Condes)'!$A:$A,0))</f>
        <v>105830.460444</v>
      </c>
      <c r="N3046" s="19">
        <f>I3046*INDEX('Pliegos Tarifarios (Las Condes)'!$C:$C,MATCH($B3046,'Pliegos Tarifarios (Las Condes)'!$A:$A,0))</f>
        <v>7285.1914181000011</v>
      </c>
      <c r="O3046" s="19">
        <f>J3046*INDEX('Pliegos Tarifarios (Las Condes)'!$D:$D,MATCH($B3046,'Pliegos Tarifarios (Las Condes)'!$A:$A,0))</f>
        <v>30474.3488</v>
      </c>
      <c r="P3046" s="19">
        <f>H3046*INDEX('Pliegos Tarifarios (Las Condes)'!$E:$E,MATCH($B3046,'Pliegos Tarifarios (Las Condes)'!$A:$A,0))</f>
        <v>10460.720512</v>
      </c>
      <c r="Q3046" s="19" cm="1">
        <f t="array" ref="Q3046">H3046*_xlfn.IFS(H3046&lt;=350,INDEX('Pliegos Tarifarios (Las Condes)'!$F:$F,MATCH($B3046,'Pliegos Tarifarios (Las Condes)'!$A:$A,0)),H3046&lt;=500,INDEX('Pliegos Tarifarios (Las Condes)'!$G:$G,MATCH($B3046,'Pliegos Tarifarios (Las Condes)'!$A:$A,0)),H3046&lt;=1000,INDEX('Pliegos Tarifarios (Las Condes)'!$H:$H,MATCH($B3046,'Pliegos Tarifarios (Las Condes)'!$A:$A,0)),H3046&lt;=5000,INDEX('Pliegos Tarifarios (Las Condes)'!$I:$I,MATCH($B3046,'Pliegos Tarifarios (Las Condes)'!$A:$A,0)),H3046&gt;5000,INDEX('Pliegos Tarifarios (Las Condes)'!$J:$J,MATCH($B3046,'Pliegos Tarifarios (Las Condes)'!$A:$A,0)))/1.19</f>
        <v>1883.779586554622</v>
      </c>
      <c r="R3046" s="19">
        <f>INDEX('Pliegos Tarifarios (Las Condes)'!$K:$K,MATCH($B3046,'Pliegos Tarifarios (Las Condes)'!$A:$A,0))</f>
        <v>726.16</v>
      </c>
      <c r="S3046" s="21">
        <f t="shared" si="144"/>
        <v>156660.66076065463</v>
      </c>
      <c r="T3046" s="21">
        <f t="shared" si="145"/>
        <v>29765.525544524382</v>
      </c>
      <c r="U3046" s="19">
        <v>0</v>
      </c>
      <c r="V3046" s="21">
        <f t="shared" si="146"/>
        <v>186426.18630517903</v>
      </c>
    </row>
    <row r="3047" spans="1:22" x14ac:dyDescent="0.3">
      <c r="A3047" s="3" t="s">
        <v>146</v>
      </c>
      <c r="B3047" s="3">
        <v>7</v>
      </c>
      <c r="C3047" s="4" t="s">
        <v>186</v>
      </c>
      <c r="D3047" s="3" t="s">
        <v>870</v>
      </c>
      <c r="E3047" s="3" t="s">
        <v>121</v>
      </c>
      <c r="F3047" s="4" t="s">
        <v>871</v>
      </c>
      <c r="G3047" s="3" t="s">
        <v>16</v>
      </c>
      <c r="H3047" s="5">
        <v>801.63810000000001</v>
      </c>
      <c r="I3047" s="5">
        <v>2.1503999999999999</v>
      </c>
      <c r="J3047" s="5">
        <v>2.1503999999999999</v>
      </c>
      <c r="K3047" s="6">
        <v>1</v>
      </c>
      <c r="L3047" s="5">
        <v>26.72</v>
      </c>
      <c r="M3047" s="19">
        <f>H3047*INDEX('Pliegos Tarifarios (Las Condes)'!$B:$B,MATCH($B3047,'Pliegos Tarifarios (Las Condes)'!$A:$A,0))</f>
        <v>105626.2409703</v>
      </c>
      <c r="N3047" s="19">
        <f>I3047*INDEX('Pliegos Tarifarios (Las Condes)'!$C:$C,MATCH($B3047,'Pliegos Tarifarios (Las Condes)'!$A:$A,0))</f>
        <v>7327.7869056</v>
      </c>
      <c r="O3047" s="19">
        <f>J3047*INDEX('Pliegos Tarifarios (Las Condes)'!$D:$D,MATCH($B3047,'Pliegos Tarifarios (Las Condes)'!$A:$A,0))</f>
        <v>31122.739199999996</v>
      </c>
      <c r="P3047" s="19">
        <f>H3047*INDEX('Pliegos Tarifarios (Las Condes)'!$E:$E,MATCH($B3047,'Pliegos Tarifarios (Las Condes)'!$A:$A,0))</f>
        <v>10440.5346144</v>
      </c>
      <c r="Q3047" s="19" cm="1">
        <f t="array" ref="Q3047">H3047*_xlfn.IFS(H3047&lt;=350,INDEX('Pliegos Tarifarios (Las Condes)'!$F:$F,MATCH($B3047,'Pliegos Tarifarios (Las Condes)'!$A:$A,0)),H3047&lt;=500,INDEX('Pliegos Tarifarios (Las Condes)'!$G:$G,MATCH($B3047,'Pliegos Tarifarios (Las Condes)'!$A:$A,0)),H3047&lt;=1000,INDEX('Pliegos Tarifarios (Las Condes)'!$H:$H,MATCH($B3047,'Pliegos Tarifarios (Las Condes)'!$A:$A,0)),H3047&lt;=5000,INDEX('Pliegos Tarifarios (Las Condes)'!$I:$I,MATCH($B3047,'Pliegos Tarifarios (Las Condes)'!$A:$A,0)),H3047&gt;5000,INDEX('Pliegos Tarifarios (Las Condes)'!$J:$J,MATCH($B3047,'Pliegos Tarifarios (Las Condes)'!$A:$A,0)))/1.19</f>
        <v>1880.1444849579834</v>
      </c>
      <c r="R3047" s="19">
        <f>INDEX('Pliegos Tarifarios (Las Condes)'!$K:$K,MATCH($B3047,'Pliegos Tarifarios (Las Condes)'!$A:$A,0))</f>
        <v>726.16</v>
      </c>
      <c r="S3047" s="21">
        <f t="shared" si="144"/>
        <v>157123.60617525797</v>
      </c>
      <c r="T3047" s="21">
        <f t="shared" si="145"/>
        <v>29853.485173299014</v>
      </c>
      <c r="U3047" s="19">
        <v>0</v>
      </c>
      <c r="V3047" s="21">
        <f t="shared" si="146"/>
        <v>186977.09134855698</v>
      </c>
    </row>
    <row r="3048" spans="1:22" x14ac:dyDescent="0.3">
      <c r="A3048" s="3" t="s">
        <v>146</v>
      </c>
      <c r="B3048" s="3">
        <v>7</v>
      </c>
      <c r="C3048" s="4" t="s">
        <v>186</v>
      </c>
      <c r="D3048" s="3" t="s">
        <v>872</v>
      </c>
      <c r="E3048" s="3" t="s">
        <v>121</v>
      </c>
      <c r="F3048" s="4" t="s">
        <v>873</v>
      </c>
      <c r="G3048" s="3" t="s">
        <v>16</v>
      </c>
      <c r="H3048" s="5">
        <v>800.45690000000002</v>
      </c>
      <c r="I3048" s="5">
        <v>2.1564999999999999</v>
      </c>
      <c r="J3048" s="5">
        <v>2.1343000000000001</v>
      </c>
      <c r="K3048" s="6">
        <v>0.98970554138650602</v>
      </c>
      <c r="L3048" s="5">
        <v>26.68</v>
      </c>
      <c r="M3048" s="19">
        <f>H3048*INDEX('Pliegos Tarifarios (Las Condes)'!$B:$B,MATCH($B3048,'Pliegos Tarifarios (Las Condes)'!$A:$A,0))</f>
        <v>105470.6025147</v>
      </c>
      <c r="N3048" s="19">
        <f>I3048*INDEX('Pliegos Tarifarios (Las Condes)'!$C:$C,MATCH($B3048,'Pliegos Tarifarios (Las Condes)'!$A:$A,0))</f>
        <v>7348.5735034999998</v>
      </c>
      <c r="O3048" s="19">
        <f>J3048*INDEX('Pliegos Tarifarios (Las Condes)'!$D:$D,MATCH($B3048,'Pliegos Tarifarios (Las Condes)'!$A:$A,0))</f>
        <v>30889.723900000001</v>
      </c>
      <c r="P3048" s="19">
        <f>H3048*INDEX('Pliegos Tarifarios (Las Condes)'!$E:$E,MATCH($B3048,'Pliegos Tarifarios (Las Condes)'!$A:$A,0))</f>
        <v>10425.1506656</v>
      </c>
      <c r="Q3048" s="19" cm="1">
        <f t="array" ref="Q3048">H3048*_xlfn.IFS(H3048&lt;=350,INDEX('Pliegos Tarifarios (Las Condes)'!$F:$F,MATCH($B3048,'Pliegos Tarifarios (Las Condes)'!$A:$A,0)),H3048&lt;=500,INDEX('Pliegos Tarifarios (Las Condes)'!$G:$G,MATCH($B3048,'Pliegos Tarifarios (Las Condes)'!$A:$A,0)),H3048&lt;=1000,INDEX('Pliegos Tarifarios (Las Condes)'!$H:$H,MATCH($B3048,'Pliegos Tarifarios (Las Condes)'!$A:$A,0)),H3048&lt;=5000,INDEX('Pliegos Tarifarios (Las Condes)'!$I:$I,MATCH($B3048,'Pliegos Tarifarios (Las Condes)'!$A:$A,0)),H3048&gt;5000,INDEX('Pliegos Tarifarios (Las Condes)'!$J:$J,MATCH($B3048,'Pliegos Tarifarios (Las Condes)'!$A:$A,0)))/1.19</f>
        <v>1877.3741242857147</v>
      </c>
      <c r="R3048" s="19">
        <f>INDEX('Pliegos Tarifarios (Las Condes)'!$K:$K,MATCH($B3048,'Pliegos Tarifarios (Las Condes)'!$A:$A,0))</f>
        <v>726.16</v>
      </c>
      <c r="S3048" s="21">
        <f t="shared" si="144"/>
        <v>156737.58470808572</v>
      </c>
      <c r="T3048" s="21">
        <f t="shared" si="145"/>
        <v>29780.141094536288</v>
      </c>
      <c r="U3048" s="19">
        <v>0</v>
      </c>
      <c r="V3048" s="21">
        <f t="shared" si="146"/>
        <v>186517.72580262201</v>
      </c>
    </row>
    <row r="3049" spans="1:22" x14ac:dyDescent="0.3">
      <c r="A3049" s="3" t="s">
        <v>146</v>
      </c>
      <c r="B3049" s="3">
        <v>7</v>
      </c>
      <c r="C3049" s="4" t="s">
        <v>186</v>
      </c>
      <c r="D3049" s="3" t="s">
        <v>874</v>
      </c>
      <c r="E3049" s="3" t="s">
        <v>121</v>
      </c>
      <c r="F3049" s="4" t="s">
        <v>875</v>
      </c>
      <c r="G3049" s="3" t="s">
        <v>16</v>
      </c>
      <c r="H3049" s="5">
        <v>803.64080000000001</v>
      </c>
      <c r="I3049" s="5">
        <v>2.1686999999999999</v>
      </c>
      <c r="J3049" s="5">
        <v>2.1297999999999999</v>
      </c>
      <c r="K3049" s="6">
        <v>0.98206298704292894</v>
      </c>
      <c r="L3049" s="5">
        <v>26.79</v>
      </c>
      <c r="M3049" s="19">
        <f>H3049*INDEX('Pliegos Tarifarios (Las Condes)'!$B:$B,MATCH($B3049,'Pliegos Tarifarios (Las Condes)'!$A:$A,0))</f>
        <v>105890.12273040001</v>
      </c>
      <c r="N3049" s="19">
        <f>I3049*INDEX('Pliegos Tarifarios (Las Condes)'!$C:$C,MATCH($B3049,'Pliegos Tarifarios (Las Condes)'!$A:$A,0))</f>
        <v>7390.1466992999995</v>
      </c>
      <c r="O3049" s="19">
        <f>J3049*INDEX('Pliegos Tarifarios (Las Condes)'!$D:$D,MATCH($B3049,'Pliegos Tarifarios (Las Condes)'!$A:$A,0))</f>
        <v>30824.595399999998</v>
      </c>
      <c r="P3049" s="19">
        <f>H3049*INDEX('Pliegos Tarifarios (Las Condes)'!$E:$E,MATCH($B3049,'Pliegos Tarifarios (Las Condes)'!$A:$A,0))</f>
        <v>10466.6177792</v>
      </c>
      <c r="Q3049" s="19" cm="1">
        <f t="array" ref="Q3049">H3049*_xlfn.IFS(H3049&lt;=350,INDEX('Pliegos Tarifarios (Las Condes)'!$F:$F,MATCH($B3049,'Pliegos Tarifarios (Las Condes)'!$A:$A,0)),H3049&lt;=500,INDEX('Pliegos Tarifarios (Las Condes)'!$G:$G,MATCH($B3049,'Pliegos Tarifarios (Las Condes)'!$A:$A,0)),H3049&lt;=1000,INDEX('Pliegos Tarifarios (Las Condes)'!$H:$H,MATCH($B3049,'Pliegos Tarifarios (Las Condes)'!$A:$A,0)),H3049&lt;=5000,INDEX('Pliegos Tarifarios (Las Condes)'!$I:$I,MATCH($B3049,'Pliegos Tarifarios (Las Condes)'!$A:$A,0)),H3049&gt;5000,INDEX('Pliegos Tarifarios (Las Condes)'!$J:$J,MATCH($B3049,'Pliegos Tarifarios (Las Condes)'!$A:$A,0)))/1.19</f>
        <v>1884.8415737815128</v>
      </c>
      <c r="R3049" s="19">
        <f>INDEX('Pliegos Tarifarios (Las Condes)'!$K:$K,MATCH($B3049,'Pliegos Tarifarios (Las Condes)'!$A:$A,0))</f>
        <v>726.16</v>
      </c>
      <c r="S3049" s="21">
        <f t="shared" si="144"/>
        <v>157182.48418268151</v>
      </c>
      <c r="T3049" s="21">
        <f t="shared" si="145"/>
        <v>29864.671994709486</v>
      </c>
      <c r="U3049" s="19">
        <v>0</v>
      </c>
      <c r="V3049" s="21">
        <f t="shared" si="146"/>
        <v>187047.15617739101</v>
      </c>
    </row>
    <row r="3050" spans="1:22" x14ac:dyDescent="0.3">
      <c r="A3050" s="3" t="s">
        <v>146</v>
      </c>
      <c r="B3050" s="3">
        <v>7</v>
      </c>
      <c r="C3050" s="4" t="s">
        <v>186</v>
      </c>
      <c r="D3050" s="3" t="s">
        <v>876</v>
      </c>
      <c r="E3050" s="3" t="s">
        <v>121</v>
      </c>
      <c r="F3050" s="4" t="s">
        <v>877</v>
      </c>
      <c r="G3050" s="3" t="s">
        <v>16</v>
      </c>
      <c r="H3050" s="5">
        <v>803.65570000000002</v>
      </c>
      <c r="I3050" s="5">
        <v>2.2637</v>
      </c>
      <c r="J3050" s="5">
        <v>2.1770999999999998</v>
      </c>
      <c r="K3050" s="6">
        <v>0.96174404735609831</v>
      </c>
      <c r="L3050" s="5">
        <v>26.79</v>
      </c>
      <c r="M3050" s="19">
        <f>H3050*INDEX('Pliegos Tarifarios (Las Condes)'!$B:$B,MATCH($B3050,'Pliegos Tarifarios (Las Condes)'!$A:$A,0))</f>
        <v>105892.0859991</v>
      </c>
      <c r="N3050" s="19">
        <f>I3050*INDEX('Pliegos Tarifarios (Las Condes)'!$C:$C,MATCH($B3050,'Pliegos Tarifarios (Las Condes)'!$A:$A,0))</f>
        <v>7713.8724043000002</v>
      </c>
      <c r="O3050" s="19">
        <f>J3050*INDEX('Pliegos Tarifarios (Las Condes)'!$D:$D,MATCH($B3050,'Pliegos Tarifarios (Las Condes)'!$A:$A,0))</f>
        <v>31509.168299999998</v>
      </c>
      <c r="P3050" s="19">
        <f>H3050*INDEX('Pliegos Tarifarios (Las Condes)'!$E:$E,MATCH($B3050,'Pliegos Tarifarios (Las Condes)'!$A:$A,0))</f>
        <v>10466.8118368</v>
      </c>
      <c r="Q3050" s="19" cm="1">
        <f t="array" ref="Q3050">H3050*_xlfn.IFS(H3050&lt;=350,INDEX('Pliegos Tarifarios (Las Condes)'!$F:$F,MATCH($B3050,'Pliegos Tarifarios (Las Condes)'!$A:$A,0)),H3050&lt;=500,INDEX('Pliegos Tarifarios (Las Condes)'!$G:$G,MATCH($B3050,'Pliegos Tarifarios (Las Condes)'!$A:$A,0)),H3050&lt;=1000,INDEX('Pliegos Tarifarios (Las Condes)'!$H:$H,MATCH($B3050,'Pliegos Tarifarios (Las Condes)'!$A:$A,0)),H3050&lt;=5000,INDEX('Pliegos Tarifarios (Las Condes)'!$I:$I,MATCH($B3050,'Pliegos Tarifarios (Las Condes)'!$A:$A,0)),H3050&gt;5000,INDEX('Pliegos Tarifarios (Las Condes)'!$J:$J,MATCH($B3050,'Pliegos Tarifarios (Las Condes)'!$A:$A,0)))/1.19</f>
        <v>1884.876519915967</v>
      </c>
      <c r="R3050" s="19">
        <f>INDEX('Pliegos Tarifarios (Las Condes)'!$K:$K,MATCH($B3050,'Pliegos Tarifarios (Las Condes)'!$A:$A,0))</f>
        <v>726.16</v>
      </c>
      <c r="S3050" s="21">
        <f t="shared" si="144"/>
        <v>158192.97506011598</v>
      </c>
      <c r="T3050" s="21">
        <f t="shared" si="145"/>
        <v>30056.665261422037</v>
      </c>
      <c r="U3050" s="19">
        <v>0</v>
      </c>
      <c r="V3050" s="21">
        <f t="shared" si="146"/>
        <v>188249.64032153803</v>
      </c>
    </row>
    <row r="3051" spans="1:22" x14ac:dyDescent="0.3">
      <c r="A3051" s="3" t="s">
        <v>146</v>
      </c>
      <c r="B3051" s="3">
        <v>7</v>
      </c>
      <c r="C3051" s="4" t="s">
        <v>186</v>
      </c>
      <c r="D3051" s="3" t="s">
        <v>878</v>
      </c>
      <c r="E3051" s="3" t="s">
        <v>121</v>
      </c>
      <c r="F3051" s="4" t="s">
        <v>879</v>
      </c>
      <c r="G3051" s="3" t="s">
        <v>16</v>
      </c>
      <c r="H3051" s="5">
        <v>802.3261</v>
      </c>
      <c r="I3051" s="5">
        <v>2.1364999999999998</v>
      </c>
      <c r="J3051" s="5">
        <v>2.1135000000000002</v>
      </c>
      <c r="K3051" s="6">
        <v>0.98923472969810455</v>
      </c>
      <c r="L3051" s="5">
        <v>26.74</v>
      </c>
      <c r="M3051" s="19">
        <f>H3051*INDEX('Pliegos Tarifarios (Las Condes)'!$B:$B,MATCH($B3051,'Pliegos Tarifarios (Las Condes)'!$A:$A,0))</f>
        <v>105716.8939143</v>
      </c>
      <c r="N3051" s="19">
        <f>I3051*INDEX('Pliegos Tarifarios (Las Condes)'!$C:$C,MATCH($B3051,'Pliegos Tarifarios (Las Condes)'!$A:$A,0))</f>
        <v>7280.4207234999994</v>
      </c>
      <c r="O3051" s="19">
        <f>J3051*INDEX('Pliegos Tarifarios (Las Condes)'!$D:$D,MATCH($B3051,'Pliegos Tarifarios (Las Condes)'!$A:$A,0))</f>
        <v>30588.685500000003</v>
      </c>
      <c r="P3051" s="19">
        <f>H3051*INDEX('Pliegos Tarifarios (Las Condes)'!$E:$E,MATCH($B3051,'Pliegos Tarifarios (Las Condes)'!$A:$A,0))</f>
        <v>10449.495126399999</v>
      </c>
      <c r="Q3051" s="19" cm="1">
        <f t="array" ref="Q3051">H3051*_xlfn.IFS(H3051&lt;=350,INDEX('Pliegos Tarifarios (Las Condes)'!$F:$F,MATCH($B3051,'Pliegos Tarifarios (Las Condes)'!$A:$A,0)),H3051&lt;=500,INDEX('Pliegos Tarifarios (Las Condes)'!$G:$G,MATCH($B3051,'Pliegos Tarifarios (Las Condes)'!$A:$A,0)),H3051&lt;=1000,INDEX('Pliegos Tarifarios (Las Condes)'!$H:$H,MATCH($B3051,'Pliegos Tarifarios (Las Condes)'!$A:$A,0)),H3051&lt;=5000,INDEX('Pliegos Tarifarios (Las Condes)'!$I:$I,MATCH($B3051,'Pliegos Tarifarios (Las Condes)'!$A:$A,0)),H3051&gt;5000,INDEX('Pliegos Tarifarios (Las Condes)'!$J:$J,MATCH($B3051,'Pliegos Tarifarios (Las Condes)'!$A:$A,0)))/1.19</f>
        <v>1881.7581051260506</v>
      </c>
      <c r="R3051" s="19">
        <f>INDEX('Pliegos Tarifarios (Las Condes)'!$K:$K,MATCH($B3051,'Pliegos Tarifarios (Las Condes)'!$A:$A,0))</f>
        <v>726.16</v>
      </c>
      <c r="S3051" s="21">
        <f t="shared" si="144"/>
        <v>156643.41336932607</v>
      </c>
      <c r="T3051" s="21">
        <f t="shared" si="145"/>
        <v>29762.248540171953</v>
      </c>
      <c r="U3051" s="19">
        <v>0</v>
      </c>
      <c r="V3051" s="21">
        <f t="shared" si="146"/>
        <v>186405.66190949801</v>
      </c>
    </row>
    <row r="3052" spans="1:22" x14ac:dyDescent="0.3">
      <c r="A3052" s="3" t="s">
        <v>146</v>
      </c>
      <c r="B3052" s="3">
        <v>7</v>
      </c>
      <c r="C3052" s="4" t="s">
        <v>186</v>
      </c>
      <c r="D3052" s="3" t="s">
        <v>880</v>
      </c>
      <c r="E3052" s="3" t="s">
        <v>121</v>
      </c>
      <c r="F3052" s="4" t="s">
        <v>881</v>
      </c>
      <c r="G3052" s="3" t="s">
        <v>16</v>
      </c>
      <c r="H3052" s="5">
        <v>802.6354</v>
      </c>
      <c r="I3052" s="5">
        <v>2.1572</v>
      </c>
      <c r="J3052" s="5">
        <v>2.1219000000000001</v>
      </c>
      <c r="K3052" s="6">
        <v>0.98363619506768041</v>
      </c>
      <c r="L3052" s="5">
        <v>26.75</v>
      </c>
      <c r="M3052" s="19">
        <f>H3052*INDEX('Pliegos Tarifarios (Las Condes)'!$B:$B,MATCH($B3052,'Pliegos Tarifarios (Las Condes)'!$A:$A,0))</f>
        <v>105757.6482102</v>
      </c>
      <c r="N3052" s="19">
        <f>I3052*INDEX('Pliegos Tarifarios (Las Condes)'!$C:$C,MATCH($B3052,'Pliegos Tarifarios (Las Condes)'!$A:$A,0))</f>
        <v>7350.9588508000006</v>
      </c>
      <c r="O3052" s="19">
        <f>J3052*INDEX('Pliegos Tarifarios (Las Condes)'!$D:$D,MATCH($B3052,'Pliegos Tarifarios (Las Condes)'!$A:$A,0))</f>
        <v>30710.258700000002</v>
      </c>
      <c r="P3052" s="19">
        <f>H3052*INDEX('Pliegos Tarifarios (Las Condes)'!$E:$E,MATCH($B3052,'Pliegos Tarifarios (Las Condes)'!$A:$A,0))</f>
        <v>10453.523449599999</v>
      </c>
      <c r="Q3052" s="19" cm="1">
        <f t="array" ref="Q3052">H3052*_xlfn.IFS(H3052&lt;=350,INDEX('Pliegos Tarifarios (Las Condes)'!$F:$F,MATCH($B3052,'Pliegos Tarifarios (Las Condes)'!$A:$A,0)),H3052&lt;=500,INDEX('Pliegos Tarifarios (Las Condes)'!$G:$G,MATCH($B3052,'Pliegos Tarifarios (Las Condes)'!$A:$A,0)),H3052&lt;=1000,INDEX('Pliegos Tarifarios (Las Condes)'!$H:$H,MATCH($B3052,'Pliegos Tarifarios (Las Condes)'!$A:$A,0)),H3052&lt;=5000,INDEX('Pliegos Tarifarios (Las Condes)'!$I:$I,MATCH($B3052,'Pliegos Tarifarios (Las Condes)'!$A:$A,0)),H3052&gt;5000,INDEX('Pliegos Tarifarios (Las Condes)'!$J:$J,MATCH($B3052,'Pliegos Tarifarios (Las Condes)'!$A:$A,0)))/1.19</f>
        <v>1882.4835305882357</v>
      </c>
      <c r="R3052" s="19">
        <f>INDEX('Pliegos Tarifarios (Las Condes)'!$K:$K,MATCH($B3052,'Pliegos Tarifarios (Las Condes)'!$A:$A,0))</f>
        <v>726.16</v>
      </c>
      <c r="S3052" s="21">
        <f t="shared" si="144"/>
        <v>156881.03274118825</v>
      </c>
      <c r="T3052" s="21">
        <f t="shared" si="145"/>
        <v>29807.396220825765</v>
      </c>
      <c r="U3052" s="19">
        <v>0</v>
      </c>
      <c r="V3052" s="21">
        <f t="shared" si="146"/>
        <v>186688.428962014</v>
      </c>
    </row>
    <row r="3053" spans="1:22" x14ac:dyDescent="0.3">
      <c r="A3053" s="3" t="s">
        <v>146</v>
      </c>
      <c r="B3053" s="3">
        <v>7</v>
      </c>
      <c r="C3053" s="4" t="s">
        <v>186</v>
      </c>
      <c r="D3053" s="3" t="s">
        <v>882</v>
      </c>
      <c r="E3053" s="3" t="s">
        <v>121</v>
      </c>
      <c r="F3053" s="4" t="s">
        <v>883</v>
      </c>
      <c r="G3053" s="3" t="s">
        <v>16</v>
      </c>
      <c r="H3053" s="5">
        <v>801.69820000000004</v>
      </c>
      <c r="I3053" s="5">
        <v>2.1818</v>
      </c>
      <c r="J3053" s="5">
        <v>2.1818</v>
      </c>
      <c r="K3053" s="6">
        <v>1</v>
      </c>
      <c r="L3053" s="5">
        <v>26.72</v>
      </c>
      <c r="M3053" s="19">
        <f>H3053*INDEX('Pliegos Tarifarios (Las Condes)'!$B:$B,MATCH($B3053,'Pliegos Tarifarios (Las Condes)'!$A:$A,0))</f>
        <v>105634.15992660001</v>
      </c>
      <c r="N3053" s="19">
        <f>I3053*INDEX('Pliegos Tarifarios (Las Condes)'!$C:$C,MATCH($B3053,'Pliegos Tarifarios (Las Condes)'!$A:$A,0))</f>
        <v>7434.7867702000003</v>
      </c>
      <c r="O3053" s="19">
        <f>J3053*INDEX('Pliegos Tarifarios (Las Condes)'!$D:$D,MATCH($B3053,'Pliegos Tarifarios (Las Condes)'!$A:$A,0))</f>
        <v>31577.1914</v>
      </c>
      <c r="P3053" s="19">
        <f>H3053*INDEX('Pliegos Tarifarios (Las Condes)'!$E:$E,MATCH($B3053,'Pliegos Tarifarios (Las Condes)'!$A:$A,0))</f>
        <v>10441.3173568</v>
      </c>
      <c r="Q3053" s="19" cm="1">
        <f t="array" ref="Q3053">H3053*_xlfn.IFS(H3053&lt;=350,INDEX('Pliegos Tarifarios (Las Condes)'!$F:$F,MATCH($B3053,'Pliegos Tarifarios (Las Condes)'!$A:$A,0)),H3053&lt;=500,INDEX('Pliegos Tarifarios (Las Condes)'!$G:$G,MATCH($B3053,'Pliegos Tarifarios (Las Condes)'!$A:$A,0)),H3053&lt;=1000,INDEX('Pliegos Tarifarios (Las Condes)'!$H:$H,MATCH($B3053,'Pliegos Tarifarios (Las Condes)'!$A:$A,0)),H3053&lt;=5000,INDEX('Pliegos Tarifarios (Las Condes)'!$I:$I,MATCH($B3053,'Pliegos Tarifarios (Las Condes)'!$A:$A,0)),H3053&gt;5000,INDEX('Pliegos Tarifarios (Las Condes)'!$J:$J,MATCH($B3053,'Pliegos Tarifarios (Las Condes)'!$A:$A,0)))/1.19</f>
        <v>1880.2854421848745</v>
      </c>
      <c r="R3053" s="19">
        <f>INDEX('Pliegos Tarifarios (Las Condes)'!$K:$K,MATCH($B3053,'Pliegos Tarifarios (Las Condes)'!$A:$A,0))</f>
        <v>726.16</v>
      </c>
      <c r="S3053" s="21">
        <f t="shared" si="144"/>
        <v>157693.90089578487</v>
      </c>
      <c r="T3053" s="21">
        <f t="shared" si="145"/>
        <v>29961.841170199124</v>
      </c>
      <c r="U3053" s="19">
        <v>0</v>
      </c>
      <c r="V3053" s="21">
        <f t="shared" si="146"/>
        <v>187655.742065984</v>
      </c>
    </row>
    <row r="3054" spans="1:22" x14ac:dyDescent="0.3">
      <c r="A3054" s="3" t="s">
        <v>146</v>
      </c>
      <c r="B3054" s="3">
        <v>7</v>
      </c>
      <c r="C3054" s="4" t="s">
        <v>186</v>
      </c>
      <c r="D3054" s="3" t="s">
        <v>884</v>
      </c>
      <c r="E3054" s="3" t="s">
        <v>121</v>
      </c>
      <c r="F3054" s="4" t="s">
        <v>885</v>
      </c>
      <c r="G3054" s="3" t="s">
        <v>16</v>
      </c>
      <c r="H3054" s="5">
        <v>801.90239999999994</v>
      </c>
      <c r="I3054" s="5">
        <v>2.1892999999999998</v>
      </c>
      <c r="J3054" s="5">
        <v>2.1646000000000001</v>
      </c>
      <c r="K3054" s="6">
        <v>0.98871785502215337</v>
      </c>
      <c r="L3054" s="5">
        <v>26.73</v>
      </c>
      <c r="M3054" s="19">
        <f>H3054*INDEX('Pliegos Tarifarios (Las Condes)'!$B:$B,MATCH($B3054,'Pliegos Tarifarios (Las Condes)'!$A:$A,0))</f>
        <v>105661.06593119999</v>
      </c>
      <c r="N3054" s="19">
        <f>I3054*INDEX('Pliegos Tarifarios (Las Condes)'!$C:$C,MATCH($B3054,'Pliegos Tarifarios (Las Condes)'!$A:$A,0))</f>
        <v>7460.3440627</v>
      </c>
      <c r="O3054" s="19">
        <f>J3054*INDEX('Pliegos Tarifarios (Las Condes)'!$D:$D,MATCH($B3054,'Pliegos Tarifarios (Las Condes)'!$A:$A,0))</f>
        <v>31328.255800000003</v>
      </c>
      <c r="P3054" s="19">
        <f>H3054*INDEX('Pliegos Tarifarios (Las Condes)'!$E:$E,MATCH($B3054,'Pliegos Tarifarios (Las Condes)'!$A:$A,0))</f>
        <v>10443.976857599999</v>
      </c>
      <c r="Q3054" s="19" cm="1">
        <f t="array" ref="Q3054">H3054*_xlfn.IFS(H3054&lt;=350,INDEX('Pliegos Tarifarios (Las Condes)'!$F:$F,MATCH($B3054,'Pliegos Tarifarios (Las Condes)'!$A:$A,0)),H3054&lt;=500,INDEX('Pliegos Tarifarios (Las Condes)'!$G:$G,MATCH($B3054,'Pliegos Tarifarios (Las Condes)'!$A:$A,0)),H3054&lt;=1000,INDEX('Pliegos Tarifarios (Las Condes)'!$H:$H,MATCH($B3054,'Pliegos Tarifarios (Las Condes)'!$A:$A,0)),H3054&lt;=5000,INDEX('Pliegos Tarifarios (Las Condes)'!$I:$I,MATCH($B3054,'Pliegos Tarifarios (Las Condes)'!$A:$A,0)),H3054&gt;5000,INDEX('Pliegos Tarifarios (Las Condes)'!$J:$J,MATCH($B3054,'Pliegos Tarifarios (Las Condes)'!$A:$A,0)))/1.19</f>
        <v>1880.7643684033617</v>
      </c>
      <c r="R3054" s="19">
        <f>INDEX('Pliegos Tarifarios (Las Condes)'!$K:$K,MATCH($B3054,'Pliegos Tarifarios (Las Condes)'!$A:$A,0))</f>
        <v>726.16</v>
      </c>
      <c r="S3054" s="21">
        <f t="shared" si="144"/>
        <v>157500.56701990336</v>
      </c>
      <c r="T3054" s="21">
        <f t="shared" si="145"/>
        <v>29925.107733781639</v>
      </c>
      <c r="U3054" s="19">
        <v>0</v>
      </c>
      <c r="V3054" s="21">
        <f t="shared" si="146"/>
        <v>187425.67475368502</v>
      </c>
    </row>
    <row r="3055" spans="1:22" x14ac:dyDescent="0.3">
      <c r="A3055" s="3" t="s">
        <v>146</v>
      </c>
      <c r="B3055" s="3">
        <v>7</v>
      </c>
      <c r="C3055" s="4" t="s">
        <v>186</v>
      </c>
      <c r="D3055" s="3" t="s">
        <v>886</v>
      </c>
      <c r="E3055" s="3" t="s">
        <v>121</v>
      </c>
      <c r="F3055" s="4" t="s">
        <v>887</v>
      </c>
      <c r="G3055" s="3" t="s">
        <v>16</v>
      </c>
      <c r="H3055" s="5">
        <v>802.31020000000001</v>
      </c>
      <c r="I3055" s="5">
        <v>2.2088999999999999</v>
      </c>
      <c r="J3055" s="5">
        <v>2.2088999999999999</v>
      </c>
      <c r="K3055" s="6">
        <v>1</v>
      </c>
      <c r="L3055" s="5">
        <v>26.74</v>
      </c>
      <c r="M3055" s="19">
        <f>H3055*INDEX('Pliegos Tarifarios (Las Condes)'!$B:$B,MATCH($B3055,'Pliegos Tarifarios (Las Condes)'!$A:$A,0))</f>
        <v>105714.79888260001</v>
      </c>
      <c r="N3055" s="19">
        <f>I3055*INDEX('Pliegos Tarifarios (Las Condes)'!$C:$C,MATCH($B3055,'Pliegos Tarifarios (Las Condes)'!$A:$A,0))</f>
        <v>7527.1337870999996</v>
      </c>
      <c r="O3055" s="19">
        <f>J3055*INDEX('Pliegos Tarifarios (Las Condes)'!$D:$D,MATCH($B3055,'Pliegos Tarifarios (Las Condes)'!$A:$A,0))</f>
        <v>31969.409699999997</v>
      </c>
      <c r="P3055" s="19">
        <f>H3055*INDEX('Pliegos Tarifarios (Las Condes)'!$E:$E,MATCH($B3055,'Pliegos Tarifarios (Las Condes)'!$A:$A,0))</f>
        <v>10449.2880448</v>
      </c>
      <c r="Q3055" s="19" cm="1">
        <f t="array" ref="Q3055">H3055*_xlfn.IFS(H3055&lt;=350,INDEX('Pliegos Tarifarios (Las Condes)'!$F:$F,MATCH($B3055,'Pliegos Tarifarios (Las Condes)'!$A:$A,0)),H3055&lt;=500,INDEX('Pliegos Tarifarios (Las Condes)'!$G:$G,MATCH($B3055,'Pliegos Tarifarios (Las Condes)'!$A:$A,0)),H3055&lt;=1000,INDEX('Pliegos Tarifarios (Las Condes)'!$H:$H,MATCH($B3055,'Pliegos Tarifarios (Las Condes)'!$A:$A,0)),H3055&lt;=5000,INDEX('Pliegos Tarifarios (Las Condes)'!$I:$I,MATCH($B3055,'Pliegos Tarifarios (Las Condes)'!$A:$A,0)),H3055&gt;5000,INDEX('Pliegos Tarifarios (Las Condes)'!$J:$J,MATCH($B3055,'Pliegos Tarifarios (Las Condes)'!$A:$A,0)))/1.19</f>
        <v>1881.7208136134457</v>
      </c>
      <c r="R3055" s="19">
        <f>INDEX('Pliegos Tarifarios (Las Condes)'!$K:$K,MATCH($B3055,'Pliegos Tarifarios (Las Condes)'!$A:$A,0))</f>
        <v>726.16</v>
      </c>
      <c r="S3055" s="21">
        <f t="shared" si="144"/>
        <v>158268.51122811344</v>
      </c>
      <c r="T3055" s="21">
        <f t="shared" si="145"/>
        <v>30071.017133341553</v>
      </c>
      <c r="U3055" s="19">
        <v>0</v>
      </c>
      <c r="V3055" s="21">
        <f t="shared" si="146"/>
        <v>188339.52836145498</v>
      </c>
    </row>
    <row r="3056" spans="1:22" x14ac:dyDescent="0.3">
      <c r="A3056" s="3" t="s">
        <v>146</v>
      </c>
      <c r="B3056" s="3">
        <v>7</v>
      </c>
      <c r="C3056" s="4" t="s">
        <v>186</v>
      </c>
      <c r="D3056" s="3" t="s">
        <v>888</v>
      </c>
      <c r="E3056" s="3" t="s">
        <v>121</v>
      </c>
      <c r="F3056" s="4" t="s">
        <v>889</v>
      </c>
      <c r="G3056" s="3" t="s">
        <v>16</v>
      </c>
      <c r="H3056" s="5">
        <v>799.91160000000002</v>
      </c>
      <c r="I3056" s="5">
        <v>2.1328999999999998</v>
      </c>
      <c r="J3056" s="5">
        <v>2.125</v>
      </c>
      <c r="K3056" s="6">
        <v>0.99629612264991341</v>
      </c>
      <c r="L3056" s="5">
        <v>26.66</v>
      </c>
      <c r="M3056" s="19">
        <f>H3056*INDEX('Pliegos Tarifarios (Las Condes)'!$B:$B,MATCH($B3056,'Pliegos Tarifarios (Las Condes)'!$A:$A,0))</f>
        <v>105398.75215080001</v>
      </c>
      <c r="N3056" s="19">
        <f>I3056*INDEX('Pliegos Tarifarios (Las Condes)'!$C:$C,MATCH($B3056,'Pliegos Tarifarios (Las Condes)'!$A:$A,0))</f>
        <v>7268.1532230999992</v>
      </c>
      <c r="O3056" s="19">
        <f>J3056*INDEX('Pliegos Tarifarios (Las Condes)'!$D:$D,MATCH($B3056,'Pliegos Tarifarios (Las Condes)'!$A:$A,0))</f>
        <v>30755.125</v>
      </c>
      <c r="P3056" s="19">
        <f>H3056*INDEX('Pliegos Tarifarios (Las Condes)'!$E:$E,MATCH($B3056,'Pliegos Tarifarios (Las Condes)'!$A:$A,0))</f>
        <v>10418.0486784</v>
      </c>
      <c r="Q3056" s="19" cm="1">
        <f t="array" ref="Q3056">H3056*_xlfn.IFS(H3056&lt;=350,INDEX('Pliegos Tarifarios (Las Condes)'!$F:$F,MATCH($B3056,'Pliegos Tarifarios (Las Condes)'!$A:$A,0)),H3056&lt;=500,INDEX('Pliegos Tarifarios (Las Condes)'!$G:$G,MATCH($B3056,'Pliegos Tarifarios (Las Condes)'!$A:$A,0)),H3056&lt;=1000,INDEX('Pliegos Tarifarios (Las Condes)'!$H:$H,MATCH($B3056,'Pliegos Tarifarios (Las Condes)'!$A:$A,0)),H3056&lt;=5000,INDEX('Pliegos Tarifarios (Las Condes)'!$I:$I,MATCH($B3056,'Pliegos Tarifarios (Las Condes)'!$A:$A,0)),H3056&gt;5000,INDEX('Pliegos Tarifarios (Las Condes)'!$J:$J,MATCH($B3056,'Pliegos Tarifarios (Las Condes)'!$A:$A,0)))/1.19</f>
        <v>1876.0951895798323</v>
      </c>
      <c r="R3056" s="19">
        <f>INDEX('Pliegos Tarifarios (Las Condes)'!$K:$K,MATCH($B3056,'Pliegos Tarifarios (Las Condes)'!$A:$A,0))</f>
        <v>726.16</v>
      </c>
      <c r="S3056" s="21">
        <f t="shared" si="144"/>
        <v>156442.33424187984</v>
      </c>
      <c r="T3056" s="21">
        <f t="shared" si="145"/>
        <v>29724.043505957172</v>
      </c>
      <c r="U3056" s="19">
        <v>0</v>
      </c>
      <c r="V3056" s="21">
        <f t="shared" si="146"/>
        <v>186166.37774783702</v>
      </c>
    </row>
    <row r="3057" spans="1:22" x14ac:dyDescent="0.3">
      <c r="A3057" s="3" t="s">
        <v>146</v>
      </c>
      <c r="B3057" s="3">
        <v>7</v>
      </c>
      <c r="C3057" s="4" t="s">
        <v>186</v>
      </c>
      <c r="D3057" s="3" t="s">
        <v>890</v>
      </c>
      <c r="E3057" s="3" t="s">
        <v>121</v>
      </c>
      <c r="F3057" s="4" t="s">
        <v>891</v>
      </c>
      <c r="G3057" s="3" t="s">
        <v>16</v>
      </c>
      <c r="H3057" s="5">
        <v>803.62699999999995</v>
      </c>
      <c r="I3057" s="5">
        <v>2.1431</v>
      </c>
      <c r="J3057" s="5">
        <v>2.141</v>
      </c>
      <c r="K3057" s="6">
        <v>0.99902011105408051</v>
      </c>
      <c r="L3057" s="5">
        <v>26.79</v>
      </c>
      <c r="M3057" s="19">
        <f>H3057*INDEX('Pliegos Tarifarios (Las Condes)'!$B:$B,MATCH($B3057,'Pliegos Tarifarios (Las Condes)'!$A:$A,0))</f>
        <v>105888.304401</v>
      </c>
      <c r="N3057" s="19">
        <f>I3057*INDEX('Pliegos Tarifarios (Las Condes)'!$C:$C,MATCH($B3057,'Pliegos Tarifarios (Las Condes)'!$A:$A,0))</f>
        <v>7302.9111409000006</v>
      </c>
      <c r="O3057" s="19">
        <f>J3057*INDEX('Pliegos Tarifarios (Las Condes)'!$D:$D,MATCH($B3057,'Pliegos Tarifarios (Las Condes)'!$A:$A,0))</f>
        <v>30986.692999999999</v>
      </c>
      <c r="P3057" s="19">
        <f>H3057*INDEX('Pliegos Tarifarios (Las Condes)'!$E:$E,MATCH($B3057,'Pliegos Tarifarios (Las Condes)'!$A:$A,0))</f>
        <v>10466.438047999998</v>
      </c>
      <c r="Q3057" s="19" cm="1">
        <f t="array" ref="Q3057">H3057*_xlfn.IFS(H3057&lt;=350,INDEX('Pliegos Tarifarios (Las Condes)'!$F:$F,MATCH($B3057,'Pliegos Tarifarios (Las Condes)'!$A:$A,0)),H3057&lt;=500,INDEX('Pliegos Tarifarios (Las Condes)'!$G:$G,MATCH($B3057,'Pliegos Tarifarios (Las Condes)'!$A:$A,0)),H3057&lt;=1000,INDEX('Pliegos Tarifarios (Las Condes)'!$H:$H,MATCH($B3057,'Pliegos Tarifarios (Las Condes)'!$A:$A,0)),H3057&lt;=5000,INDEX('Pliegos Tarifarios (Las Condes)'!$I:$I,MATCH($B3057,'Pliegos Tarifarios (Las Condes)'!$A:$A,0)),H3057&gt;5000,INDEX('Pliegos Tarifarios (Las Condes)'!$J:$J,MATCH($B3057,'Pliegos Tarifarios (Las Condes)'!$A:$A,0)))/1.19</f>
        <v>1884.8092075630254</v>
      </c>
      <c r="R3057" s="19">
        <f>INDEX('Pliegos Tarifarios (Las Condes)'!$K:$K,MATCH($B3057,'Pliegos Tarifarios (Las Condes)'!$A:$A,0))</f>
        <v>726.16</v>
      </c>
      <c r="S3057" s="21">
        <f t="shared" si="144"/>
        <v>157255.31579746303</v>
      </c>
      <c r="T3057" s="21">
        <f t="shared" si="145"/>
        <v>29878.510001517978</v>
      </c>
      <c r="U3057" s="19">
        <v>0</v>
      </c>
      <c r="V3057" s="21">
        <f t="shared" si="146"/>
        <v>187133.82579898101</v>
      </c>
    </row>
    <row r="3058" spans="1:22" x14ac:dyDescent="0.3">
      <c r="A3058" s="3" t="s">
        <v>146</v>
      </c>
      <c r="B3058" s="3">
        <v>7</v>
      </c>
      <c r="C3058" s="4" t="s">
        <v>186</v>
      </c>
      <c r="D3058" s="3" t="s">
        <v>892</v>
      </c>
      <c r="E3058" s="3" t="s">
        <v>121</v>
      </c>
      <c r="F3058" s="4" t="s">
        <v>893</v>
      </c>
      <c r="G3058" s="3" t="s">
        <v>16</v>
      </c>
      <c r="H3058" s="5">
        <v>802.24450000000002</v>
      </c>
      <c r="I3058" s="5">
        <v>2.2134999999999998</v>
      </c>
      <c r="J3058" s="5">
        <v>2.1850000000000001</v>
      </c>
      <c r="K3058" s="6">
        <v>0.98712446351931338</v>
      </c>
      <c r="L3058" s="5">
        <v>26.74</v>
      </c>
      <c r="M3058" s="19">
        <f>H3058*INDEX('Pliegos Tarifarios (Las Condes)'!$B:$B,MATCH($B3058,'Pliegos Tarifarios (Las Condes)'!$A:$A,0))</f>
        <v>105706.14205350001</v>
      </c>
      <c r="N3058" s="19">
        <f>I3058*INDEX('Pliegos Tarifarios (Las Condes)'!$C:$C,MATCH($B3058,'Pliegos Tarifarios (Las Condes)'!$A:$A,0))</f>
        <v>7542.8089264999999</v>
      </c>
      <c r="O3058" s="19">
        <f>J3058*INDEX('Pliegos Tarifarios (Las Condes)'!$D:$D,MATCH($B3058,'Pliegos Tarifarios (Las Condes)'!$A:$A,0))</f>
        <v>31623.505000000001</v>
      </c>
      <c r="P3058" s="19">
        <f>H3058*INDEX('Pliegos Tarifarios (Las Condes)'!$E:$E,MATCH($B3058,'Pliegos Tarifarios (Las Condes)'!$A:$A,0))</f>
        <v>10448.432368</v>
      </c>
      <c r="Q3058" s="19" cm="1">
        <f t="array" ref="Q3058">H3058*_xlfn.IFS(H3058&lt;=350,INDEX('Pliegos Tarifarios (Las Condes)'!$F:$F,MATCH($B3058,'Pliegos Tarifarios (Las Condes)'!$A:$A,0)),H3058&lt;=500,INDEX('Pliegos Tarifarios (Las Condes)'!$G:$G,MATCH($B3058,'Pliegos Tarifarios (Las Condes)'!$A:$A,0)),H3058&lt;=1000,INDEX('Pliegos Tarifarios (Las Condes)'!$H:$H,MATCH($B3058,'Pliegos Tarifarios (Las Condes)'!$A:$A,0)),H3058&lt;=5000,INDEX('Pliegos Tarifarios (Las Condes)'!$I:$I,MATCH($B3058,'Pliegos Tarifarios (Las Condes)'!$A:$A,0)),H3058&gt;5000,INDEX('Pliegos Tarifarios (Las Condes)'!$J:$J,MATCH($B3058,'Pliegos Tarifarios (Las Condes)'!$A:$A,0)))/1.19</f>
        <v>1881.5667222689081</v>
      </c>
      <c r="R3058" s="19">
        <f>INDEX('Pliegos Tarifarios (Las Condes)'!$K:$K,MATCH($B3058,'Pliegos Tarifarios (Las Condes)'!$A:$A,0))</f>
        <v>726.16</v>
      </c>
      <c r="S3058" s="21">
        <f t="shared" si="144"/>
        <v>157928.61507026892</v>
      </c>
      <c r="T3058" s="21">
        <f t="shared" si="145"/>
        <v>30006.436863351097</v>
      </c>
      <c r="U3058" s="19">
        <v>0</v>
      </c>
      <c r="V3058" s="21">
        <f t="shared" si="146"/>
        <v>187935.05193362001</v>
      </c>
    </row>
    <row r="3059" spans="1:22" x14ac:dyDescent="0.3">
      <c r="A3059" s="3" t="s">
        <v>146</v>
      </c>
      <c r="B3059" s="3">
        <v>7</v>
      </c>
      <c r="C3059" s="4" t="s">
        <v>186</v>
      </c>
      <c r="D3059" s="3" t="s">
        <v>894</v>
      </c>
      <c r="E3059" s="3" t="s">
        <v>121</v>
      </c>
      <c r="F3059" s="4" t="s">
        <v>895</v>
      </c>
      <c r="G3059" s="3" t="s">
        <v>16</v>
      </c>
      <c r="H3059" s="5">
        <v>802.00980000000004</v>
      </c>
      <c r="I3059" s="5">
        <v>2.2073999999999998</v>
      </c>
      <c r="J3059" s="5">
        <v>2.2073999999999998</v>
      </c>
      <c r="K3059" s="6">
        <v>1</v>
      </c>
      <c r="L3059" s="5">
        <v>26.73</v>
      </c>
      <c r="M3059" s="19">
        <f>H3059*INDEX('Pliegos Tarifarios (Las Condes)'!$B:$B,MATCH($B3059,'Pliegos Tarifarios (Las Condes)'!$A:$A,0))</f>
        <v>105675.21727740001</v>
      </c>
      <c r="N3059" s="19">
        <f>I3059*INDEX('Pliegos Tarifarios (Las Condes)'!$C:$C,MATCH($B3059,'Pliegos Tarifarios (Las Condes)'!$A:$A,0))</f>
        <v>7522.0223286</v>
      </c>
      <c r="O3059" s="19">
        <f>J3059*INDEX('Pliegos Tarifarios (Las Condes)'!$D:$D,MATCH($B3059,'Pliegos Tarifarios (Las Condes)'!$A:$A,0))</f>
        <v>31947.700199999996</v>
      </c>
      <c r="P3059" s="19">
        <f>H3059*INDEX('Pliegos Tarifarios (Las Condes)'!$E:$E,MATCH($B3059,'Pliegos Tarifarios (Las Condes)'!$A:$A,0))</f>
        <v>10445.3756352</v>
      </c>
      <c r="Q3059" s="19" cm="1">
        <f t="array" ref="Q3059">H3059*_xlfn.IFS(H3059&lt;=350,INDEX('Pliegos Tarifarios (Las Condes)'!$F:$F,MATCH($B3059,'Pliegos Tarifarios (Las Condes)'!$A:$A,0)),H3059&lt;=500,INDEX('Pliegos Tarifarios (Las Condes)'!$G:$G,MATCH($B3059,'Pliegos Tarifarios (Las Condes)'!$A:$A,0)),H3059&lt;=1000,INDEX('Pliegos Tarifarios (Las Condes)'!$H:$H,MATCH($B3059,'Pliegos Tarifarios (Las Condes)'!$A:$A,0)),H3059&lt;=5000,INDEX('Pliegos Tarifarios (Las Condes)'!$I:$I,MATCH($B3059,'Pliegos Tarifarios (Las Condes)'!$A:$A,0)),H3059&gt;5000,INDEX('Pliegos Tarifarios (Las Condes)'!$J:$J,MATCH($B3059,'Pliegos Tarifarios (Las Condes)'!$A:$A,0)))/1.19</f>
        <v>1881.0162620168071</v>
      </c>
      <c r="R3059" s="19">
        <f>INDEX('Pliegos Tarifarios (Las Condes)'!$K:$K,MATCH($B3059,'Pliegos Tarifarios (Las Condes)'!$A:$A,0))</f>
        <v>726.16</v>
      </c>
      <c r="S3059" s="21">
        <f t="shared" si="144"/>
        <v>158197.49170321683</v>
      </c>
      <c r="T3059" s="21">
        <f t="shared" si="145"/>
        <v>30057.523423611197</v>
      </c>
      <c r="U3059" s="19">
        <v>0</v>
      </c>
      <c r="V3059" s="21">
        <f t="shared" si="146"/>
        <v>188255.01512682802</v>
      </c>
    </row>
    <row r="3060" spans="1:22" x14ac:dyDescent="0.3">
      <c r="A3060" s="3" t="s">
        <v>146</v>
      </c>
      <c r="B3060" s="3">
        <v>7</v>
      </c>
      <c r="C3060" s="4" t="s">
        <v>186</v>
      </c>
      <c r="D3060" s="3" t="s">
        <v>896</v>
      </c>
      <c r="E3060" s="3" t="s">
        <v>121</v>
      </c>
      <c r="F3060" s="4" t="s">
        <v>897</v>
      </c>
      <c r="G3060" s="3" t="s">
        <v>16</v>
      </c>
      <c r="H3060" s="5">
        <v>801.59939999999995</v>
      </c>
      <c r="I3060" s="5">
        <v>2.1598999999999999</v>
      </c>
      <c r="J3060" s="5">
        <v>2.1219999999999999</v>
      </c>
      <c r="K3060" s="6">
        <v>0.98245289133756186</v>
      </c>
      <c r="L3060" s="5">
        <v>26.72</v>
      </c>
      <c r="M3060" s="19">
        <f>H3060*INDEX('Pliegos Tarifarios (Las Condes)'!$B:$B,MATCH($B3060,'Pliegos Tarifarios (Las Condes)'!$A:$A,0))</f>
        <v>105621.14174219999</v>
      </c>
      <c r="N3060" s="19">
        <f>I3060*INDEX('Pliegos Tarifarios (Las Condes)'!$C:$C,MATCH($B3060,'Pliegos Tarifarios (Las Condes)'!$A:$A,0))</f>
        <v>7360.1594760999997</v>
      </c>
      <c r="O3060" s="19">
        <f>J3060*INDEX('Pliegos Tarifarios (Las Condes)'!$D:$D,MATCH($B3060,'Pliegos Tarifarios (Las Condes)'!$A:$A,0))</f>
        <v>30711.705999999998</v>
      </c>
      <c r="P3060" s="19">
        <f>H3060*INDEX('Pliegos Tarifarios (Las Condes)'!$E:$E,MATCH($B3060,'Pliegos Tarifarios (Las Condes)'!$A:$A,0))</f>
        <v>10440.030585599998</v>
      </c>
      <c r="Q3060" s="19" cm="1">
        <f t="array" ref="Q3060">H3060*_xlfn.IFS(H3060&lt;=350,INDEX('Pliegos Tarifarios (Las Condes)'!$F:$F,MATCH($B3060,'Pliegos Tarifarios (Las Condes)'!$A:$A,0)),H3060&lt;=500,INDEX('Pliegos Tarifarios (Las Condes)'!$G:$G,MATCH($B3060,'Pliegos Tarifarios (Las Condes)'!$A:$A,0)),H3060&lt;=1000,INDEX('Pliegos Tarifarios (Las Condes)'!$H:$H,MATCH($B3060,'Pliegos Tarifarios (Las Condes)'!$A:$A,0)),H3060&lt;=5000,INDEX('Pliegos Tarifarios (Las Condes)'!$I:$I,MATCH($B3060,'Pliegos Tarifarios (Las Condes)'!$A:$A,0)),H3060&gt;5000,INDEX('Pliegos Tarifarios (Las Condes)'!$J:$J,MATCH($B3060,'Pliegos Tarifarios (Las Condes)'!$A:$A,0)))/1.19</f>
        <v>1880.0537188235296</v>
      </c>
      <c r="R3060" s="19">
        <f>INDEX('Pliegos Tarifarios (Las Condes)'!$K:$K,MATCH($B3060,'Pliegos Tarifarios (Las Condes)'!$A:$A,0))</f>
        <v>726.16</v>
      </c>
      <c r="S3060" s="21">
        <f t="shared" si="144"/>
        <v>156739.25152272353</v>
      </c>
      <c r="T3060" s="21">
        <f t="shared" si="145"/>
        <v>29780.457789317472</v>
      </c>
      <c r="U3060" s="19">
        <v>0</v>
      </c>
      <c r="V3060" s="21">
        <f t="shared" si="146"/>
        <v>186519.709312041</v>
      </c>
    </row>
    <row r="3061" spans="1:22" x14ac:dyDescent="0.3">
      <c r="A3061" s="3" t="s">
        <v>146</v>
      </c>
      <c r="B3061" s="3">
        <v>7</v>
      </c>
      <c r="C3061" s="4" t="s">
        <v>186</v>
      </c>
      <c r="D3061" s="3" t="s">
        <v>898</v>
      </c>
      <c r="E3061" s="3" t="s">
        <v>121</v>
      </c>
      <c r="F3061" s="4" t="s">
        <v>899</v>
      </c>
      <c r="G3061" s="3" t="s">
        <v>16</v>
      </c>
      <c r="H3061" s="5">
        <v>802.50670000000002</v>
      </c>
      <c r="I3061" s="5">
        <v>2.1480999999999999</v>
      </c>
      <c r="J3061" s="5">
        <v>2.0947</v>
      </c>
      <c r="K3061" s="6">
        <v>0.97514082212187514</v>
      </c>
      <c r="L3061" s="5">
        <v>26.75</v>
      </c>
      <c r="M3061" s="19">
        <f>H3061*INDEX('Pliegos Tarifarios (Las Condes)'!$B:$B,MATCH($B3061,'Pliegos Tarifarios (Las Condes)'!$A:$A,0))</f>
        <v>105740.69031210001</v>
      </c>
      <c r="N3061" s="19">
        <f>I3061*INDEX('Pliegos Tarifarios (Las Condes)'!$C:$C,MATCH($B3061,'Pliegos Tarifarios (Las Condes)'!$A:$A,0))</f>
        <v>7319.9493358999998</v>
      </c>
      <c r="O3061" s="19">
        <f>J3061*INDEX('Pliegos Tarifarios (Las Condes)'!$D:$D,MATCH($B3061,'Pliegos Tarifarios (Las Condes)'!$A:$A,0))</f>
        <v>30316.593100000002</v>
      </c>
      <c r="P3061" s="19">
        <f>H3061*INDEX('Pliegos Tarifarios (Las Condes)'!$E:$E,MATCH($B3061,'Pliegos Tarifarios (Las Condes)'!$A:$A,0))</f>
        <v>10451.847260799999</v>
      </c>
      <c r="Q3061" s="19" cm="1">
        <f t="array" ref="Q3061">H3061*_xlfn.IFS(H3061&lt;=350,INDEX('Pliegos Tarifarios (Las Condes)'!$F:$F,MATCH($B3061,'Pliegos Tarifarios (Las Condes)'!$A:$A,0)),H3061&lt;=500,INDEX('Pliegos Tarifarios (Las Condes)'!$G:$G,MATCH($B3061,'Pliegos Tarifarios (Las Condes)'!$A:$A,0)),H3061&lt;=1000,INDEX('Pliegos Tarifarios (Las Condes)'!$H:$H,MATCH($B3061,'Pliegos Tarifarios (Las Condes)'!$A:$A,0)),H3061&lt;=5000,INDEX('Pliegos Tarifarios (Las Condes)'!$I:$I,MATCH($B3061,'Pliegos Tarifarios (Las Condes)'!$A:$A,0)),H3061&gt;5000,INDEX('Pliegos Tarifarios (Las Condes)'!$J:$J,MATCH($B3061,'Pliegos Tarifarios (Las Condes)'!$A:$A,0)))/1.19</f>
        <v>1882.1816804201683</v>
      </c>
      <c r="R3061" s="19">
        <f>INDEX('Pliegos Tarifarios (Las Condes)'!$K:$K,MATCH($B3061,'Pliegos Tarifarios (Las Condes)'!$A:$A,0))</f>
        <v>726.16</v>
      </c>
      <c r="S3061" s="21">
        <f t="shared" si="144"/>
        <v>156437.42168922018</v>
      </c>
      <c r="T3061" s="21">
        <f t="shared" si="145"/>
        <v>29723.110120951835</v>
      </c>
      <c r="U3061" s="19">
        <v>0</v>
      </c>
      <c r="V3061" s="21">
        <f t="shared" si="146"/>
        <v>186160.53181017202</v>
      </c>
    </row>
    <row r="3062" spans="1:22" x14ac:dyDescent="0.3">
      <c r="A3062" s="3" t="s">
        <v>146</v>
      </c>
      <c r="B3062" s="3">
        <v>7</v>
      </c>
      <c r="C3062" s="4" t="s">
        <v>186</v>
      </c>
      <c r="D3062" s="3" t="s">
        <v>900</v>
      </c>
      <c r="E3062" s="3" t="s">
        <v>121</v>
      </c>
      <c r="F3062" s="4" t="s">
        <v>901</v>
      </c>
      <c r="G3062" s="3" t="s">
        <v>16</v>
      </c>
      <c r="H3062" s="5">
        <v>801.9434</v>
      </c>
      <c r="I3062" s="5">
        <v>2.1414</v>
      </c>
      <c r="J3062" s="5">
        <v>2.1414</v>
      </c>
      <c r="K3062" s="6">
        <v>1</v>
      </c>
      <c r="L3062" s="5">
        <v>26.73</v>
      </c>
      <c r="M3062" s="19">
        <f>H3062*INDEX('Pliegos Tarifarios (Las Condes)'!$B:$B,MATCH($B3062,'Pliegos Tarifarios (Las Condes)'!$A:$A,0))</f>
        <v>105666.46821420001</v>
      </c>
      <c r="N3062" s="19">
        <f>I3062*INDEX('Pliegos Tarifarios (Las Condes)'!$C:$C,MATCH($B3062,'Pliegos Tarifarios (Las Condes)'!$A:$A,0))</f>
        <v>7297.1181545999998</v>
      </c>
      <c r="O3062" s="19">
        <f>J3062*INDEX('Pliegos Tarifarios (Las Condes)'!$D:$D,MATCH($B3062,'Pliegos Tarifarios (Las Condes)'!$A:$A,0))</f>
        <v>30992.482199999999</v>
      </c>
      <c r="P3062" s="19">
        <f>H3062*INDEX('Pliegos Tarifarios (Las Condes)'!$E:$E,MATCH($B3062,'Pliegos Tarifarios (Las Condes)'!$A:$A,0))</f>
        <v>10444.510841599998</v>
      </c>
      <c r="Q3062" s="19" cm="1">
        <f t="array" ref="Q3062">H3062*_xlfn.IFS(H3062&lt;=350,INDEX('Pliegos Tarifarios (Las Condes)'!$F:$F,MATCH($B3062,'Pliegos Tarifarios (Las Condes)'!$A:$A,0)),H3062&lt;=500,INDEX('Pliegos Tarifarios (Las Condes)'!$G:$G,MATCH($B3062,'Pliegos Tarifarios (Las Condes)'!$A:$A,0)),H3062&lt;=1000,INDEX('Pliegos Tarifarios (Las Condes)'!$H:$H,MATCH($B3062,'Pliegos Tarifarios (Las Condes)'!$A:$A,0)),H3062&lt;=5000,INDEX('Pliegos Tarifarios (Las Condes)'!$I:$I,MATCH($B3062,'Pliegos Tarifarios (Las Condes)'!$A:$A,0)),H3062&gt;5000,INDEX('Pliegos Tarifarios (Las Condes)'!$J:$J,MATCH($B3062,'Pliegos Tarifarios (Las Condes)'!$A:$A,0)))/1.19</f>
        <v>1880.8605289075633</v>
      </c>
      <c r="R3062" s="19">
        <f>INDEX('Pliegos Tarifarios (Las Condes)'!$K:$K,MATCH($B3062,'Pliegos Tarifarios (Las Condes)'!$A:$A,0))</f>
        <v>726.16</v>
      </c>
      <c r="S3062" s="21">
        <f t="shared" si="144"/>
        <v>157007.59993930755</v>
      </c>
      <c r="T3062" s="21">
        <f t="shared" si="145"/>
        <v>29831.443988468433</v>
      </c>
      <c r="U3062" s="19">
        <v>0</v>
      </c>
      <c r="V3062" s="21">
        <f t="shared" si="146"/>
        <v>186839.04392777599</v>
      </c>
    </row>
    <row r="3063" spans="1:22" x14ac:dyDescent="0.3">
      <c r="A3063" s="3" t="s">
        <v>146</v>
      </c>
      <c r="B3063" s="3">
        <v>7</v>
      </c>
      <c r="C3063" s="4" t="s">
        <v>186</v>
      </c>
      <c r="D3063" s="3" t="s">
        <v>902</v>
      </c>
      <c r="E3063" s="3" t="s">
        <v>121</v>
      </c>
      <c r="F3063" s="4" t="s">
        <v>903</v>
      </c>
      <c r="G3063" s="3" t="s">
        <v>16</v>
      </c>
      <c r="H3063" s="5">
        <v>801.82809999999995</v>
      </c>
      <c r="I3063" s="5">
        <v>2.1309</v>
      </c>
      <c r="J3063" s="5">
        <v>2.1183000000000001</v>
      </c>
      <c r="K3063" s="6">
        <v>0.99408700549063778</v>
      </c>
      <c r="L3063" s="5">
        <v>26.73</v>
      </c>
      <c r="M3063" s="19">
        <f>H3063*INDEX('Pliegos Tarifarios (Las Condes)'!$B:$B,MATCH($B3063,'Pliegos Tarifarios (Las Condes)'!$A:$A,0))</f>
        <v>105651.27594029999</v>
      </c>
      <c r="N3063" s="19">
        <f>I3063*INDEX('Pliegos Tarifarios (Las Condes)'!$C:$C,MATCH($B3063,'Pliegos Tarifarios (Las Condes)'!$A:$A,0))</f>
        <v>7261.3379451000001</v>
      </c>
      <c r="O3063" s="19">
        <f>J3063*INDEX('Pliegos Tarifarios (Las Condes)'!$D:$D,MATCH($B3063,'Pliegos Tarifarios (Las Condes)'!$A:$A,0))</f>
        <v>30658.155900000002</v>
      </c>
      <c r="P3063" s="19">
        <f>H3063*INDEX('Pliegos Tarifarios (Las Condes)'!$E:$E,MATCH($B3063,'Pliegos Tarifarios (Las Condes)'!$A:$A,0))</f>
        <v>10443.009174399998</v>
      </c>
      <c r="Q3063" s="19" cm="1">
        <f t="array" ref="Q3063">H3063*_xlfn.IFS(H3063&lt;=350,INDEX('Pliegos Tarifarios (Las Condes)'!$F:$F,MATCH($B3063,'Pliegos Tarifarios (Las Condes)'!$A:$A,0)),H3063&lt;=500,INDEX('Pliegos Tarifarios (Las Condes)'!$G:$G,MATCH($B3063,'Pliegos Tarifarios (Las Condes)'!$A:$A,0)),H3063&lt;=1000,INDEX('Pliegos Tarifarios (Las Condes)'!$H:$H,MATCH($B3063,'Pliegos Tarifarios (Las Condes)'!$A:$A,0)),H3063&lt;=5000,INDEX('Pliegos Tarifarios (Las Condes)'!$I:$I,MATCH($B3063,'Pliegos Tarifarios (Las Condes)'!$A:$A,0)),H3063&gt;5000,INDEX('Pliegos Tarifarios (Las Condes)'!$J:$J,MATCH($B3063,'Pliegos Tarifarios (Las Condes)'!$A:$A,0)))/1.19</f>
        <v>1880.590106806723</v>
      </c>
      <c r="R3063" s="19">
        <f>INDEX('Pliegos Tarifarios (Las Condes)'!$K:$K,MATCH($B3063,'Pliegos Tarifarios (Las Condes)'!$A:$A,0))</f>
        <v>726.16</v>
      </c>
      <c r="S3063" s="21">
        <f t="shared" si="144"/>
        <v>156620.52906660674</v>
      </c>
      <c r="T3063" s="21">
        <f t="shared" si="145"/>
        <v>29757.900522655284</v>
      </c>
      <c r="U3063" s="19">
        <v>0</v>
      </c>
      <c r="V3063" s="21">
        <f t="shared" si="146"/>
        <v>186378.42958926203</v>
      </c>
    </row>
    <row r="3064" spans="1:22" x14ac:dyDescent="0.3">
      <c r="A3064" s="3" t="s">
        <v>146</v>
      </c>
      <c r="B3064" s="3">
        <v>7</v>
      </c>
      <c r="C3064" s="4" t="s">
        <v>186</v>
      </c>
      <c r="D3064" s="3" t="s">
        <v>904</v>
      </c>
      <c r="E3064" s="3" t="s">
        <v>121</v>
      </c>
      <c r="F3064" s="4" t="s">
        <v>905</v>
      </c>
      <c r="G3064" s="3" t="s">
        <v>16</v>
      </c>
      <c r="H3064" s="5">
        <v>802.11879999999996</v>
      </c>
      <c r="I3064" s="5">
        <v>2.198</v>
      </c>
      <c r="J3064" s="5">
        <v>2.1404999999999998</v>
      </c>
      <c r="K3064" s="6">
        <v>0.97383985441310272</v>
      </c>
      <c r="L3064" s="5">
        <v>26.74</v>
      </c>
      <c r="M3064" s="19">
        <f>H3064*INDEX('Pliegos Tarifarios (Las Condes)'!$B:$B,MATCH($B3064,'Pliegos Tarifarios (Las Condes)'!$A:$A,0))</f>
        <v>105689.57944440001</v>
      </c>
      <c r="N3064" s="19">
        <f>I3064*INDEX('Pliegos Tarifarios (Las Condes)'!$C:$C,MATCH($B3064,'Pliegos Tarifarios (Las Condes)'!$A:$A,0))</f>
        <v>7489.9905220000001</v>
      </c>
      <c r="O3064" s="19">
        <f>J3064*INDEX('Pliegos Tarifarios (Las Condes)'!$D:$D,MATCH($B3064,'Pliegos Tarifarios (Las Condes)'!$A:$A,0))</f>
        <v>30979.456499999997</v>
      </c>
      <c r="P3064" s="19">
        <f>H3064*INDEX('Pliegos Tarifarios (Las Condes)'!$E:$E,MATCH($B3064,'Pliegos Tarifarios (Las Condes)'!$A:$A,0))</f>
        <v>10446.795251199999</v>
      </c>
      <c r="Q3064" s="19" cm="1">
        <f t="array" ref="Q3064">H3064*_xlfn.IFS(H3064&lt;=350,INDEX('Pliegos Tarifarios (Las Condes)'!$F:$F,MATCH($B3064,'Pliegos Tarifarios (Las Condes)'!$A:$A,0)),H3064&lt;=500,INDEX('Pliegos Tarifarios (Las Condes)'!$G:$G,MATCH($B3064,'Pliegos Tarifarios (Las Condes)'!$A:$A,0)),H3064&lt;=1000,INDEX('Pliegos Tarifarios (Las Condes)'!$H:$H,MATCH($B3064,'Pliegos Tarifarios (Las Condes)'!$A:$A,0)),H3064&lt;=5000,INDEX('Pliegos Tarifarios (Las Condes)'!$I:$I,MATCH($B3064,'Pliegos Tarifarios (Las Condes)'!$A:$A,0)),H3064&gt;5000,INDEX('Pliegos Tarifarios (Las Condes)'!$J:$J,MATCH($B3064,'Pliegos Tarifarios (Las Condes)'!$A:$A,0)))/1.19</f>
        <v>1881.2719082352942</v>
      </c>
      <c r="R3064" s="19">
        <f>INDEX('Pliegos Tarifarios (Las Condes)'!$K:$K,MATCH($B3064,'Pliegos Tarifarios (Las Condes)'!$A:$A,0))</f>
        <v>726.16</v>
      </c>
      <c r="S3064" s="21">
        <f t="shared" si="144"/>
        <v>157213.25362583532</v>
      </c>
      <c r="T3064" s="21">
        <f t="shared" si="145"/>
        <v>29870.518188908711</v>
      </c>
      <c r="U3064" s="19">
        <v>0</v>
      </c>
      <c r="V3064" s="21">
        <f t="shared" si="146"/>
        <v>187083.77181474405</v>
      </c>
    </row>
    <row r="3065" spans="1:22" x14ac:dyDescent="0.3">
      <c r="A3065" s="3" t="s">
        <v>146</v>
      </c>
      <c r="B3065" s="3">
        <v>7</v>
      </c>
      <c r="C3065" s="4" t="s">
        <v>186</v>
      </c>
      <c r="D3065" s="3" t="s">
        <v>906</v>
      </c>
      <c r="E3065" s="3" t="s">
        <v>121</v>
      </c>
      <c r="F3065" s="4" t="s">
        <v>907</v>
      </c>
      <c r="G3065" s="3" t="s">
        <v>16</v>
      </c>
      <c r="H3065" s="5">
        <v>801.90219999999999</v>
      </c>
      <c r="I3065" s="5">
        <v>2.1612</v>
      </c>
      <c r="J3065" s="5">
        <v>2.1497999999999999</v>
      </c>
      <c r="K3065" s="6">
        <v>0.99472515269294837</v>
      </c>
      <c r="L3065" s="5">
        <v>26.73</v>
      </c>
      <c r="M3065" s="19">
        <f>H3065*INDEX('Pliegos Tarifarios (Las Condes)'!$B:$B,MATCH($B3065,'Pliegos Tarifarios (Las Condes)'!$A:$A,0))</f>
        <v>105661.0395786</v>
      </c>
      <c r="N3065" s="19">
        <f>I3065*INDEX('Pliegos Tarifarios (Las Condes)'!$C:$C,MATCH($B3065,'Pliegos Tarifarios (Las Condes)'!$A:$A,0))</f>
        <v>7364.5894068000007</v>
      </c>
      <c r="O3065" s="19">
        <f>J3065*INDEX('Pliegos Tarifarios (Las Condes)'!$D:$D,MATCH($B3065,'Pliegos Tarifarios (Las Condes)'!$A:$A,0))</f>
        <v>31114.055399999997</v>
      </c>
      <c r="P3065" s="19">
        <f>H3065*INDEX('Pliegos Tarifarios (Las Condes)'!$E:$E,MATCH($B3065,'Pliegos Tarifarios (Las Condes)'!$A:$A,0))</f>
        <v>10443.974252799999</v>
      </c>
      <c r="Q3065" s="19" cm="1">
        <f t="array" ref="Q3065">H3065*_xlfn.IFS(H3065&lt;=350,INDEX('Pliegos Tarifarios (Las Condes)'!$F:$F,MATCH($B3065,'Pliegos Tarifarios (Las Condes)'!$A:$A,0)),H3065&lt;=500,INDEX('Pliegos Tarifarios (Las Condes)'!$G:$G,MATCH($B3065,'Pliegos Tarifarios (Las Condes)'!$A:$A,0)),H3065&lt;=1000,INDEX('Pliegos Tarifarios (Las Condes)'!$H:$H,MATCH($B3065,'Pliegos Tarifarios (Las Condes)'!$A:$A,0)),H3065&lt;=5000,INDEX('Pliegos Tarifarios (Las Condes)'!$I:$I,MATCH($B3065,'Pliegos Tarifarios (Las Condes)'!$A:$A,0)),H3065&gt;5000,INDEX('Pliegos Tarifarios (Las Condes)'!$J:$J,MATCH($B3065,'Pliegos Tarifarios (Las Condes)'!$A:$A,0)))/1.19</f>
        <v>1880.7638993277315</v>
      </c>
      <c r="R3065" s="19">
        <f>INDEX('Pliegos Tarifarios (Las Condes)'!$K:$K,MATCH($B3065,'Pliegos Tarifarios (Las Condes)'!$A:$A,0))</f>
        <v>726.16</v>
      </c>
      <c r="S3065" s="21">
        <f t="shared" si="144"/>
        <v>157190.58253752772</v>
      </c>
      <c r="T3065" s="21">
        <f t="shared" si="145"/>
        <v>29866.210682130266</v>
      </c>
      <c r="U3065" s="19">
        <v>0</v>
      </c>
      <c r="V3065" s="21">
        <f t="shared" si="146"/>
        <v>187056.79321965799</v>
      </c>
    </row>
    <row r="3066" spans="1:22" x14ac:dyDescent="0.3">
      <c r="A3066" s="3" t="s">
        <v>146</v>
      </c>
      <c r="B3066" s="3">
        <v>7</v>
      </c>
      <c r="C3066" s="4" t="s">
        <v>186</v>
      </c>
      <c r="D3066" s="3" t="s">
        <v>908</v>
      </c>
      <c r="E3066" s="3" t="s">
        <v>121</v>
      </c>
      <c r="F3066" s="4" t="s">
        <v>909</v>
      </c>
      <c r="G3066" s="3" t="s">
        <v>16</v>
      </c>
      <c r="H3066" s="5">
        <v>800.4991</v>
      </c>
      <c r="I3066" s="5">
        <v>2.1450999999999998</v>
      </c>
      <c r="J3066" s="5">
        <v>2.1450999999999998</v>
      </c>
      <c r="K3066" s="6">
        <v>1</v>
      </c>
      <c r="L3066" s="5">
        <v>26.68</v>
      </c>
      <c r="M3066" s="19">
        <f>H3066*INDEX('Pliegos Tarifarios (Las Condes)'!$B:$B,MATCH($B3066,'Pliegos Tarifarios (Las Condes)'!$A:$A,0))</f>
        <v>105476.16291330001</v>
      </c>
      <c r="N3066" s="19">
        <f>I3066*INDEX('Pliegos Tarifarios (Las Condes)'!$C:$C,MATCH($B3066,'Pliegos Tarifarios (Las Condes)'!$A:$A,0))</f>
        <v>7309.7264188999998</v>
      </c>
      <c r="O3066" s="19">
        <f>J3066*INDEX('Pliegos Tarifarios (Las Condes)'!$D:$D,MATCH($B3066,'Pliegos Tarifarios (Las Condes)'!$A:$A,0))</f>
        <v>31046.032299999995</v>
      </c>
      <c r="P3066" s="19">
        <f>H3066*INDEX('Pliegos Tarifarios (Las Condes)'!$E:$E,MATCH($B3066,'Pliegos Tarifarios (Las Condes)'!$A:$A,0))</f>
        <v>10425.7002784</v>
      </c>
      <c r="Q3066" s="19" cm="1">
        <f t="array" ref="Q3066">H3066*_xlfn.IFS(H3066&lt;=350,INDEX('Pliegos Tarifarios (Las Condes)'!$F:$F,MATCH($B3066,'Pliegos Tarifarios (Las Condes)'!$A:$A,0)),H3066&lt;=500,INDEX('Pliegos Tarifarios (Las Condes)'!$G:$G,MATCH($B3066,'Pliegos Tarifarios (Las Condes)'!$A:$A,0)),H3066&lt;=1000,INDEX('Pliegos Tarifarios (Las Condes)'!$H:$H,MATCH($B3066,'Pliegos Tarifarios (Las Condes)'!$A:$A,0)),H3066&lt;=5000,INDEX('Pliegos Tarifarios (Las Condes)'!$I:$I,MATCH($B3066,'Pliegos Tarifarios (Las Condes)'!$A:$A,0)),H3066&gt;5000,INDEX('Pliegos Tarifarios (Las Condes)'!$J:$J,MATCH($B3066,'Pliegos Tarifarios (Las Condes)'!$A:$A,0)))/1.19</f>
        <v>1877.4730992436976</v>
      </c>
      <c r="R3066" s="19">
        <f>INDEX('Pliegos Tarifarios (Las Condes)'!$K:$K,MATCH($B3066,'Pliegos Tarifarios (Las Condes)'!$A:$A,0))</f>
        <v>726.16</v>
      </c>
      <c r="S3066" s="21">
        <f t="shared" si="144"/>
        <v>156861.25500984374</v>
      </c>
      <c r="T3066" s="21">
        <f t="shared" si="145"/>
        <v>29803.638451870309</v>
      </c>
      <c r="U3066" s="19">
        <v>0</v>
      </c>
      <c r="V3066" s="21">
        <f t="shared" si="146"/>
        <v>186664.89346171403</v>
      </c>
    </row>
    <row r="3067" spans="1:22" x14ac:dyDescent="0.3">
      <c r="A3067" s="3" t="s">
        <v>146</v>
      </c>
      <c r="B3067" s="3">
        <v>7</v>
      </c>
      <c r="C3067" s="4" t="s">
        <v>186</v>
      </c>
      <c r="D3067" s="3" t="s">
        <v>910</v>
      </c>
      <c r="E3067" s="3" t="s">
        <v>121</v>
      </c>
      <c r="F3067" s="4" t="s">
        <v>911</v>
      </c>
      <c r="G3067" s="3" t="s">
        <v>16</v>
      </c>
      <c r="H3067" s="5">
        <v>802.21420000000001</v>
      </c>
      <c r="I3067" s="5">
        <v>2.1678999999999999</v>
      </c>
      <c r="J3067" s="5">
        <v>2.1678999999999999</v>
      </c>
      <c r="K3067" s="6">
        <v>1</v>
      </c>
      <c r="L3067" s="5">
        <v>26.74</v>
      </c>
      <c r="M3067" s="19">
        <f>H3067*INDEX('Pliegos Tarifarios (Las Condes)'!$B:$B,MATCH($B3067,'Pliegos Tarifarios (Las Condes)'!$A:$A,0))</f>
        <v>105702.14963460001</v>
      </c>
      <c r="N3067" s="19">
        <f>I3067*INDEX('Pliegos Tarifarios (Las Condes)'!$C:$C,MATCH($B3067,'Pliegos Tarifarios (Las Condes)'!$A:$A,0))</f>
        <v>7387.4205880999998</v>
      </c>
      <c r="O3067" s="19">
        <f>J3067*INDEX('Pliegos Tarifarios (Las Condes)'!$D:$D,MATCH($B3067,'Pliegos Tarifarios (Las Condes)'!$A:$A,0))</f>
        <v>31376.0167</v>
      </c>
      <c r="P3067" s="19">
        <f>H3067*INDEX('Pliegos Tarifarios (Las Condes)'!$E:$E,MATCH($B3067,'Pliegos Tarifarios (Las Condes)'!$A:$A,0))</f>
        <v>10448.037740799999</v>
      </c>
      <c r="Q3067" s="19" cm="1">
        <f t="array" ref="Q3067">H3067*_xlfn.IFS(H3067&lt;=350,INDEX('Pliegos Tarifarios (Las Condes)'!$F:$F,MATCH($B3067,'Pliegos Tarifarios (Las Condes)'!$A:$A,0)),H3067&lt;=500,INDEX('Pliegos Tarifarios (Las Condes)'!$G:$G,MATCH($B3067,'Pliegos Tarifarios (Las Condes)'!$A:$A,0)),H3067&lt;=1000,INDEX('Pliegos Tarifarios (Las Condes)'!$H:$H,MATCH($B3067,'Pliegos Tarifarios (Las Condes)'!$A:$A,0)),H3067&lt;=5000,INDEX('Pliegos Tarifarios (Las Condes)'!$I:$I,MATCH($B3067,'Pliegos Tarifarios (Las Condes)'!$A:$A,0)),H3067&gt;5000,INDEX('Pliegos Tarifarios (Las Condes)'!$J:$J,MATCH($B3067,'Pliegos Tarifarios (Las Condes)'!$A:$A,0)))/1.19</f>
        <v>1881.4956573109246</v>
      </c>
      <c r="R3067" s="19">
        <f>INDEX('Pliegos Tarifarios (Las Condes)'!$K:$K,MATCH($B3067,'Pliegos Tarifarios (Las Condes)'!$A:$A,0))</f>
        <v>726.16</v>
      </c>
      <c r="S3067" s="21">
        <f t="shared" si="144"/>
        <v>157521.28032081094</v>
      </c>
      <c r="T3067" s="21">
        <f t="shared" si="145"/>
        <v>29929.04326095408</v>
      </c>
      <c r="U3067" s="19">
        <v>0</v>
      </c>
      <c r="V3067" s="21">
        <f t="shared" si="146"/>
        <v>187450.32358176503</v>
      </c>
    </row>
    <row r="3068" spans="1:22" x14ac:dyDescent="0.3">
      <c r="A3068" s="3" t="s">
        <v>146</v>
      </c>
      <c r="B3068" s="3">
        <v>7</v>
      </c>
      <c r="C3068" s="4" t="s">
        <v>186</v>
      </c>
      <c r="D3068" s="3" t="s">
        <v>912</v>
      </c>
      <c r="E3068" s="3" t="s">
        <v>121</v>
      </c>
      <c r="F3068" s="4" t="s">
        <v>913</v>
      </c>
      <c r="G3068" s="3" t="s">
        <v>16</v>
      </c>
      <c r="H3068" s="5">
        <v>803.22310000000004</v>
      </c>
      <c r="I3068" s="5">
        <v>2.2530000000000001</v>
      </c>
      <c r="J3068" s="5">
        <v>2.1126999999999998</v>
      </c>
      <c r="K3068" s="6">
        <v>0.93772747447847304</v>
      </c>
      <c r="L3068" s="5">
        <v>26.77</v>
      </c>
      <c r="M3068" s="19">
        <f>H3068*INDEX('Pliegos Tarifarios (Las Condes)'!$B:$B,MATCH($B3068,'Pliegos Tarifarios (Las Condes)'!$A:$A,0))</f>
        <v>105835.08532530001</v>
      </c>
      <c r="N3068" s="19">
        <f>I3068*INDEX('Pliegos Tarifarios (Las Condes)'!$C:$C,MATCH($B3068,'Pliegos Tarifarios (Las Condes)'!$A:$A,0))</f>
        <v>7677.410667000001</v>
      </c>
      <c r="O3068" s="19">
        <f>J3068*INDEX('Pliegos Tarifarios (Las Condes)'!$D:$D,MATCH($B3068,'Pliegos Tarifarios (Las Condes)'!$A:$A,0))</f>
        <v>30577.107099999997</v>
      </c>
      <c r="P3068" s="19">
        <f>H3068*INDEX('Pliegos Tarifarios (Las Condes)'!$E:$E,MATCH($B3068,'Pliegos Tarifarios (Las Condes)'!$A:$A,0))</f>
        <v>10461.1776544</v>
      </c>
      <c r="Q3068" s="19" cm="1">
        <f t="array" ref="Q3068">H3068*_xlfn.IFS(H3068&lt;=350,INDEX('Pliegos Tarifarios (Las Condes)'!$F:$F,MATCH($B3068,'Pliegos Tarifarios (Las Condes)'!$A:$A,0)),H3068&lt;=500,INDEX('Pliegos Tarifarios (Las Condes)'!$G:$G,MATCH($B3068,'Pliegos Tarifarios (Las Condes)'!$A:$A,0)),H3068&lt;=1000,INDEX('Pliegos Tarifarios (Las Condes)'!$H:$H,MATCH($B3068,'Pliegos Tarifarios (Las Condes)'!$A:$A,0)),H3068&lt;=5000,INDEX('Pliegos Tarifarios (Las Condes)'!$I:$I,MATCH($B3068,'Pliegos Tarifarios (Las Condes)'!$A:$A,0)),H3068&gt;5000,INDEX('Pliegos Tarifarios (Las Condes)'!$J:$J,MATCH($B3068,'Pliegos Tarifarios (Las Condes)'!$A:$A,0)))/1.19</f>
        <v>1883.8619093277316</v>
      </c>
      <c r="R3068" s="19">
        <f>INDEX('Pliegos Tarifarios (Las Condes)'!$K:$K,MATCH($B3068,'Pliegos Tarifarios (Las Condes)'!$A:$A,0))</f>
        <v>726.16</v>
      </c>
      <c r="S3068" s="21">
        <f t="shared" si="144"/>
        <v>157160.80265602775</v>
      </c>
      <c r="T3068" s="21">
        <f t="shared" si="145"/>
        <v>29860.552504645271</v>
      </c>
      <c r="U3068" s="19">
        <v>0</v>
      </c>
      <c r="V3068" s="21">
        <f t="shared" si="146"/>
        <v>187021.35516067303</v>
      </c>
    </row>
    <row r="3069" spans="1:22" x14ac:dyDescent="0.3">
      <c r="A3069" s="3" t="s">
        <v>146</v>
      </c>
      <c r="B3069" s="3">
        <v>7</v>
      </c>
      <c r="C3069" s="4" t="s">
        <v>186</v>
      </c>
      <c r="D3069" s="3" t="s">
        <v>914</v>
      </c>
      <c r="E3069" s="3" t="s">
        <v>121</v>
      </c>
      <c r="F3069" s="4" t="s">
        <v>915</v>
      </c>
      <c r="G3069" s="3" t="s">
        <v>16</v>
      </c>
      <c r="H3069" s="5">
        <v>802.9606</v>
      </c>
      <c r="I3069" s="5">
        <v>2.1295000000000002</v>
      </c>
      <c r="J3069" s="5">
        <v>2.0964</v>
      </c>
      <c r="K3069" s="6">
        <v>0.98445644517492359</v>
      </c>
      <c r="L3069" s="5">
        <v>26.77</v>
      </c>
      <c r="M3069" s="19">
        <f>H3069*INDEX('Pliegos Tarifarios (Las Condes)'!$B:$B,MATCH($B3069,'Pliegos Tarifarios (Las Condes)'!$A:$A,0))</f>
        <v>105800.49753780001</v>
      </c>
      <c r="N3069" s="19">
        <f>I3069*INDEX('Pliegos Tarifarios (Las Condes)'!$C:$C,MATCH($B3069,'Pliegos Tarifarios (Las Condes)'!$A:$A,0))</f>
        <v>7256.5672505000011</v>
      </c>
      <c r="O3069" s="19">
        <f>J3069*INDEX('Pliegos Tarifarios (Las Condes)'!$D:$D,MATCH($B3069,'Pliegos Tarifarios (Las Condes)'!$A:$A,0))</f>
        <v>30341.197200000002</v>
      </c>
      <c r="P3069" s="19">
        <f>H3069*INDEX('Pliegos Tarifarios (Las Condes)'!$E:$E,MATCH($B3069,'Pliegos Tarifarios (Las Condes)'!$A:$A,0))</f>
        <v>10457.758854399999</v>
      </c>
      <c r="Q3069" s="19" cm="1">
        <f t="array" ref="Q3069">H3069*_xlfn.IFS(H3069&lt;=350,INDEX('Pliegos Tarifarios (Las Condes)'!$F:$F,MATCH($B3069,'Pliegos Tarifarios (Las Condes)'!$A:$A,0)),H3069&lt;=500,INDEX('Pliegos Tarifarios (Las Condes)'!$G:$G,MATCH($B3069,'Pliegos Tarifarios (Las Condes)'!$A:$A,0)),H3069&lt;=1000,INDEX('Pliegos Tarifarios (Las Condes)'!$H:$H,MATCH($B3069,'Pliegos Tarifarios (Las Condes)'!$A:$A,0)),H3069&lt;=5000,INDEX('Pliegos Tarifarios (Las Condes)'!$I:$I,MATCH($B3069,'Pliegos Tarifarios (Las Condes)'!$A:$A,0)),H3069&gt;5000,INDEX('Pliegos Tarifarios (Las Condes)'!$J:$J,MATCH($B3069,'Pliegos Tarifarios (Las Condes)'!$A:$A,0)))/1.19</f>
        <v>1883.2462475630255</v>
      </c>
      <c r="R3069" s="19">
        <f>INDEX('Pliegos Tarifarios (Las Condes)'!$K:$K,MATCH($B3069,'Pliegos Tarifarios (Las Condes)'!$A:$A,0))</f>
        <v>726.16</v>
      </c>
      <c r="S3069" s="21">
        <f t="shared" si="144"/>
        <v>156465.42709026302</v>
      </c>
      <c r="T3069" s="21">
        <f t="shared" si="145"/>
        <v>29728.431147149975</v>
      </c>
      <c r="U3069" s="19">
        <v>0</v>
      </c>
      <c r="V3069" s="21">
        <f t="shared" si="146"/>
        <v>186193.85823741299</v>
      </c>
    </row>
    <row r="3070" spans="1:22" x14ac:dyDescent="0.3">
      <c r="A3070" s="3" t="s">
        <v>146</v>
      </c>
      <c r="B3070" s="3">
        <v>7</v>
      </c>
      <c r="C3070" s="4" t="s">
        <v>186</v>
      </c>
      <c r="D3070" s="3" t="s">
        <v>916</v>
      </c>
      <c r="E3070" s="3" t="s">
        <v>121</v>
      </c>
      <c r="F3070" s="4" t="s">
        <v>917</v>
      </c>
      <c r="G3070" s="3" t="s">
        <v>16</v>
      </c>
      <c r="H3070" s="5">
        <v>801.88239999999996</v>
      </c>
      <c r="I3070" s="5">
        <v>2.1393</v>
      </c>
      <c r="J3070" s="5">
        <v>2.1166</v>
      </c>
      <c r="K3070" s="6">
        <v>0.98938905249380638</v>
      </c>
      <c r="L3070" s="5">
        <v>26.73</v>
      </c>
      <c r="M3070" s="19">
        <f>H3070*INDEX('Pliegos Tarifarios (Las Condes)'!$B:$B,MATCH($B3070,'Pliegos Tarifarios (Las Condes)'!$A:$A,0))</f>
        <v>105658.4306712</v>
      </c>
      <c r="N3070" s="19">
        <f>I3070*INDEX('Pliegos Tarifarios (Las Condes)'!$C:$C,MATCH($B3070,'Pliegos Tarifarios (Las Condes)'!$A:$A,0))</f>
        <v>7289.9621127</v>
      </c>
      <c r="O3070" s="19">
        <f>J3070*INDEX('Pliegos Tarifarios (Las Condes)'!$D:$D,MATCH($B3070,'Pliegos Tarifarios (Las Condes)'!$A:$A,0))</f>
        <v>30633.551800000001</v>
      </c>
      <c r="P3070" s="19">
        <f>H3070*INDEX('Pliegos Tarifarios (Las Condes)'!$E:$E,MATCH($B3070,'Pliegos Tarifarios (Las Condes)'!$A:$A,0))</f>
        <v>10443.716377599998</v>
      </c>
      <c r="Q3070" s="19" cm="1">
        <f t="array" ref="Q3070">H3070*_xlfn.IFS(H3070&lt;=350,INDEX('Pliegos Tarifarios (Las Condes)'!$F:$F,MATCH($B3070,'Pliegos Tarifarios (Las Condes)'!$A:$A,0)),H3070&lt;=500,INDEX('Pliegos Tarifarios (Las Condes)'!$G:$G,MATCH($B3070,'Pliegos Tarifarios (Las Condes)'!$A:$A,0)),H3070&lt;=1000,INDEX('Pliegos Tarifarios (Las Condes)'!$H:$H,MATCH($B3070,'Pliegos Tarifarios (Las Condes)'!$A:$A,0)),H3070&lt;=5000,INDEX('Pliegos Tarifarios (Las Condes)'!$I:$I,MATCH($B3070,'Pliegos Tarifarios (Las Condes)'!$A:$A,0)),H3070&gt;5000,INDEX('Pliegos Tarifarios (Las Condes)'!$J:$J,MATCH($B3070,'Pliegos Tarifarios (Las Condes)'!$A:$A,0)))/1.19</f>
        <v>1880.7174608403363</v>
      </c>
      <c r="R3070" s="19">
        <f>INDEX('Pliegos Tarifarios (Las Condes)'!$K:$K,MATCH($B3070,'Pliegos Tarifarios (Las Condes)'!$A:$A,0))</f>
        <v>726.16</v>
      </c>
      <c r="S3070" s="21">
        <f t="shared" si="144"/>
        <v>156632.53842234032</v>
      </c>
      <c r="T3070" s="21">
        <f t="shared" si="145"/>
        <v>29760.182300244662</v>
      </c>
      <c r="U3070" s="19">
        <v>0</v>
      </c>
      <c r="V3070" s="21">
        <f t="shared" si="146"/>
        <v>186392.72072258499</v>
      </c>
    </row>
    <row r="3071" spans="1:22" x14ac:dyDescent="0.3">
      <c r="A3071" s="3" t="s">
        <v>146</v>
      </c>
      <c r="B3071" s="3">
        <v>7</v>
      </c>
      <c r="C3071" s="4" t="s">
        <v>186</v>
      </c>
      <c r="D3071" s="3" t="s">
        <v>918</v>
      </c>
      <c r="E3071" s="3" t="s">
        <v>121</v>
      </c>
      <c r="F3071" s="4" t="s">
        <v>919</v>
      </c>
      <c r="G3071" s="3" t="s">
        <v>16</v>
      </c>
      <c r="H3071" s="5">
        <v>800.92909999999995</v>
      </c>
      <c r="I3071" s="5">
        <v>2.1448</v>
      </c>
      <c r="J3071" s="5">
        <v>2.1320000000000001</v>
      </c>
      <c r="K3071" s="6">
        <v>0.9940320775829915</v>
      </c>
      <c r="L3071" s="5">
        <v>26.7</v>
      </c>
      <c r="M3071" s="19">
        <f>H3071*INDEX('Pliegos Tarifarios (Las Condes)'!$B:$B,MATCH($B3071,'Pliegos Tarifarios (Las Condes)'!$A:$A,0))</f>
        <v>105532.82100329999</v>
      </c>
      <c r="N3071" s="19">
        <f>I3071*INDEX('Pliegos Tarifarios (Las Condes)'!$C:$C,MATCH($B3071,'Pliegos Tarifarios (Las Condes)'!$A:$A,0))</f>
        <v>7308.7041272000006</v>
      </c>
      <c r="O3071" s="19">
        <f>J3071*INDEX('Pliegos Tarifarios (Las Condes)'!$D:$D,MATCH($B3071,'Pliegos Tarifarios (Las Condes)'!$A:$A,0))</f>
        <v>30856.436000000002</v>
      </c>
      <c r="P3071" s="19">
        <f>H3071*INDEX('Pliegos Tarifarios (Las Condes)'!$E:$E,MATCH($B3071,'Pliegos Tarifarios (Las Condes)'!$A:$A,0))</f>
        <v>10431.300598399999</v>
      </c>
      <c r="Q3071" s="19" cm="1">
        <f t="array" ref="Q3071">H3071*_xlfn.IFS(H3071&lt;=350,INDEX('Pliegos Tarifarios (Las Condes)'!$F:$F,MATCH($B3071,'Pliegos Tarifarios (Las Condes)'!$A:$A,0)),H3071&lt;=500,INDEX('Pliegos Tarifarios (Las Condes)'!$G:$G,MATCH($B3071,'Pliegos Tarifarios (Las Condes)'!$A:$A,0)),H3071&lt;=1000,INDEX('Pliegos Tarifarios (Las Condes)'!$H:$H,MATCH($B3071,'Pliegos Tarifarios (Las Condes)'!$A:$A,0)),H3071&lt;=5000,INDEX('Pliegos Tarifarios (Las Condes)'!$I:$I,MATCH($B3071,'Pliegos Tarifarios (Las Condes)'!$A:$A,0)),H3071&gt;5000,INDEX('Pliegos Tarifarios (Las Condes)'!$J:$J,MATCH($B3071,'Pliegos Tarifarios (Las Condes)'!$A:$A,0)))/1.19</f>
        <v>1878.4816118487397</v>
      </c>
      <c r="R3071" s="19">
        <f>INDEX('Pliegos Tarifarios (Las Condes)'!$K:$K,MATCH($B3071,'Pliegos Tarifarios (Las Condes)'!$A:$A,0))</f>
        <v>726.16</v>
      </c>
      <c r="S3071" s="21">
        <f t="shared" si="144"/>
        <v>156733.90334074877</v>
      </c>
      <c r="T3071" s="21">
        <f t="shared" si="145"/>
        <v>29779.441634742267</v>
      </c>
      <c r="U3071" s="19">
        <v>0</v>
      </c>
      <c r="V3071" s="21">
        <f t="shared" si="146"/>
        <v>186513.34497549105</v>
      </c>
    </row>
    <row r="3072" spans="1:22" x14ac:dyDescent="0.3">
      <c r="A3072" s="3" t="s">
        <v>146</v>
      </c>
      <c r="B3072" s="3">
        <v>7</v>
      </c>
      <c r="C3072" s="4" t="s">
        <v>186</v>
      </c>
      <c r="D3072" s="3" t="s">
        <v>920</v>
      </c>
      <c r="E3072" s="3" t="s">
        <v>121</v>
      </c>
      <c r="F3072" s="4" t="s">
        <v>921</v>
      </c>
      <c r="G3072" s="3" t="s">
        <v>16</v>
      </c>
      <c r="H3072" s="5">
        <v>801.92660000000001</v>
      </c>
      <c r="I3072" s="5">
        <v>2.1</v>
      </c>
      <c r="J3072" s="5">
        <v>2.0828000000000002</v>
      </c>
      <c r="K3072" s="6">
        <v>0.99180952380952392</v>
      </c>
      <c r="L3072" s="5">
        <v>26.73</v>
      </c>
      <c r="M3072" s="19">
        <f>H3072*INDEX('Pliegos Tarifarios (Las Condes)'!$B:$B,MATCH($B3072,'Pliegos Tarifarios (Las Condes)'!$A:$A,0))</f>
        <v>105664.25459580001</v>
      </c>
      <c r="N3072" s="19">
        <f>I3072*INDEX('Pliegos Tarifarios (Las Condes)'!$C:$C,MATCH($B3072,'Pliegos Tarifarios (Las Condes)'!$A:$A,0))</f>
        <v>7156.0419000000002</v>
      </c>
      <c r="O3072" s="19">
        <f>J3072*INDEX('Pliegos Tarifarios (Las Condes)'!$D:$D,MATCH($B3072,'Pliegos Tarifarios (Las Condes)'!$A:$A,0))</f>
        <v>30144.364400000002</v>
      </c>
      <c r="P3072" s="19">
        <f>H3072*INDEX('Pliegos Tarifarios (Las Condes)'!$E:$E,MATCH($B3072,'Pliegos Tarifarios (Las Condes)'!$A:$A,0))</f>
        <v>10444.292038399999</v>
      </c>
      <c r="Q3072" s="19" cm="1">
        <f t="array" ref="Q3072">H3072*_xlfn.IFS(H3072&lt;=350,INDEX('Pliegos Tarifarios (Las Condes)'!$F:$F,MATCH($B3072,'Pliegos Tarifarios (Las Condes)'!$A:$A,0)),H3072&lt;=500,INDEX('Pliegos Tarifarios (Las Condes)'!$G:$G,MATCH($B3072,'Pliegos Tarifarios (Las Condes)'!$A:$A,0)),H3072&lt;=1000,INDEX('Pliegos Tarifarios (Las Condes)'!$H:$H,MATCH($B3072,'Pliegos Tarifarios (Las Condes)'!$A:$A,0)),H3072&lt;=5000,INDEX('Pliegos Tarifarios (Las Condes)'!$I:$I,MATCH($B3072,'Pliegos Tarifarios (Las Condes)'!$A:$A,0)),H3072&gt;5000,INDEX('Pliegos Tarifarios (Las Condes)'!$J:$J,MATCH($B3072,'Pliegos Tarifarios (Las Condes)'!$A:$A,0)))/1.19</f>
        <v>1880.8211265546222</v>
      </c>
      <c r="R3072" s="19">
        <f>INDEX('Pliegos Tarifarios (Las Condes)'!$K:$K,MATCH($B3072,'Pliegos Tarifarios (Las Condes)'!$A:$A,0))</f>
        <v>726.16</v>
      </c>
      <c r="S3072" s="21">
        <f t="shared" si="144"/>
        <v>156015.93406075463</v>
      </c>
      <c r="T3072" s="21">
        <f t="shared" si="145"/>
        <v>29643.027471543381</v>
      </c>
      <c r="U3072" s="19">
        <v>0</v>
      </c>
      <c r="V3072" s="21">
        <f t="shared" si="146"/>
        <v>185658.96153229801</v>
      </c>
    </row>
    <row r="3073" spans="1:22" x14ac:dyDescent="0.3">
      <c r="A3073" s="3" t="s">
        <v>146</v>
      </c>
      <c r="B3073" s="3">
        <v>7</v>
      </c>
      <c r="C3073" s="4" t="s">
        <v>186</v>
      </c>
      <c r="D3073" s="3" t="s">
        <v>922</v>
      </c>
      <c r="E3073" s="3" t="s">
        <v>121</v>
      </c>
      <c r="F3073" s="4" t="s">
        <v>923</v>
      </c>
      <c r="G3073" s="3" t="s">
        <v>16</v>
      </c>
      <c r="H3073" s="5">
        <v>802.04600000000005</v>
      </c>
      <c r="I3073" s="5">
        <v>2.165</v>
      </c>
      <c r="J3073" s="5">
        <v>2.1316999999999999</v>
      </c>
      <c r="K3073" s="6">
        <v>0.98461893764434172</v>
      </c>
      <c r="L3073" s="5">
        <v>26.73</v>
      </c>
      <c r="M3073" s="19">
        <f>H3073*INDEX('Pliegos Tarifarios (Las Condes)'!$B:$B,MATCH($B3073,'Pliegos Tarifarios (Las Condes)'!$A:$A,0))</f>
        <v>105679.98709800001</v>
      </c>
      <c r="N3073" s="19">
        <f>I3073*INDEX('Pliegos Tarifarios (Las Condes)'!$C:$C,MATCH($B3073,'Pliegos Tarifarios (Las Condes)'!$A:$A,0))</f>
        <v>7377.5384350000004</v>
      </c>
      <c r="O3073" s="19">
        <f>J3073*INDEX('Pliegos Tarifarios (Las Condes)'!$D:$D,MATCH($B3073,'Pliegos Tarifarios (Las Condes)'!$A:$A,0))</f>
        <v>30852.094099999998</v>
      </c>
      <c r="P3073" s="19">
        <f>H3073*INDEX('Pliegos Tarifarios (Las Condes)'!$E:$E,MATCH($B3073,'Pliegos Tarifarios (Las Condes)'!$A:$A,0))</f>
        <v>10445.847104</v>
      </c>
      <c r="Q3073" s="19" cm="1">
        <f t="array" ref="Q3073">H3073*_xlfn.IFS(H3073&lt;=350,INDEX('Pliegos Tarifarios (Las Condes)'!$F:$F,MATCH($B3073,'Pliegos Tarifarios (Las Condes)'!$A:$A,0)),H3073&lt;=500,INDEX('Pliegos Tarifarios (Las Condes)'!$G:$G,MATCH($B3073,'Pliegos Tarifarios (Las Condes)'!$A:$A,0)),H3073&lt;=1000,INDEX('Pliegos Tarifarios (Las Condes)'!$H:$H,MATCH($B3073,'Pliegos Tarifarios (Las Condes)'!$A:$A,0)),H3073&lt;=5000,INDEX('Pliegos Tarifarios (Las Condes)'!$I:$I,MATCH($B3073,'Pliegos Tarifarios (Las Condes)'!$A:$A,0)),H3073&gt;5000,INDEX('Pliegos Tarifarios (Las Condes)'!$J:$J,MATCH($B3073,'Pliegos Tarifarios (Las Condes)'!$A:$A,0)))/1.19</f>
        <v>1881.1011647058829</v>
      </c>
      <c r="R3073" s="19">
        <f>INDEX('Pliegos Tarifarios (Las Condes)'!$K:$K,MATCH($B3073,'Pliegos Tarifarios (Las Condes)'!$A:$A,0))</f>
        <v>726.16</v>
      </c>
      <c r="S3073" s="21">
        <f t="shared" si="144"/>
        <v>156962.72790170586</v>
      </c>
      <c r="T3073" s="21">
        <f t="shared" si="145"/>
        <v>29822.918301324113</v>
      </c>
      <c r="U3073" s="19">
        <v>0</v>
      </c>
      <c r="V3073" s="21">
        <f t="shared" si="146"/>
        <v>186785.64620302996</v>
      </c>
    </row>
    <row r="3074" spans="1:22" x14ac:dyDescent="0.3">
      <c r="A3074" s="3" t="s">
        <v>146</v>
      </c>
      <c r="B3074" s="3">
        <v>7</v>
      </c>
      <c r="C3074" s="4" t="s">
        <v>186</v>
      </c>
      <c r="D3074" s="3" t="s">
        <v>924</v>
      </c>
      <c r="E3074" s="3" t="s">
        <v>121</v>
      </c>
      <c r="F3074" s="4" t="s">
        <v>925</v>
      </c>
      <c r="G3074" s="3" t="s">
        <v>16</v>
      </c>
      <c r="H3074" s="5">
        <v>800.18870000000004</v>
      </c>
      <c r="I3074" s="5">
        <v>2.1537000000000002</v>
      </c>
      <c r="J3074" s="5">
        <v>2.1537000000000002</v>
      </c>
      <c r="K3074" s="6">
        <v>1</v>
      </c>
      <c r="L3074" s="5">
        <v>26.67</v>
      </c>
      <c r="M3074" s="19">
        <f>H3074*INDEX('Pliegos Tarifarios (Las Condes)'!$B:$B,MATCH($B3074,'Pliegos Tarifarios (Las Condes)'!$A:$A,0))</f>
        <v>105435.2636781</v>
      </c>
      <c r="N3074" s="19">
        <f>I3074*INDEX('Pliegos Tarifarios (Las Condes)'!$C:$C,MATCH($B3074,'Pliegos Tarifarios (Las Condes)'!$A:$A,0))</f>
        <v>7339.032114300001</v>
      </c>
      <c r="O3074" s="19">
        <f>J3074*INDEX('Pliegos Tarifarios (Las Condes)'!$D:$D,MATCH($B3074,'Pliegos Tarifarios (Las Condes)'!$A:$A,0))</f>
        <v>31170.500100000001</v>
      </c>
      <c r="P3074" s="19">
        <f>H3074*INDEX('Pliegos Tarifarios (Las Condes)'!$E:$E,MATCH($B3074,'Pliegos Tarifarios (Las Condes)'!$A:$A,0))</f>
        <v>10421.6576288</v>
      </c>
      <c r="Q3074" s="19" cm="1">
        <f t="array" ref="Q3074">H3074*_xlfn.IFS(H3074&lt;=350,INDEX('Pliegos Tarifarios (Las Condes)'!$F:$F,MATCH($B3074,'Pliegos Tarifarios (Las Condes)'!$A:$A,0)),H3074&lt;=500,INDEX('Pliegos Tarifarios (Las Condes)'!$G:$G,MATCH($B3074,'Pliegos Tarifarios (Las Condes)'!$A:$A,0)),H3074&lt;=1000,INDEX('Pliegos Tarifarios (Las Condes)'!$H:$H,MATCH($B3074,'Pliegos Tarifarios (Las Condes)'!$A:$A,0)),H3074&lt;=5000,INDEX('Pliegos Tarifarios (Las Condes)'!$I:$I,MATCH($B3074,'Pliegos Tarifarios (Las Condes)'!$A:$A,0)),H3074&gt;5000,INDEX('Pliegos Tarifarios (Las Condes)'!$J:$J,MATCH($B3074,'Pliegos Tarifarios (Las Condes)'!$A:$A,0)))/1.19</f>
        <v>1876.7450938655466</v>
      </c>
      <c r="R3074" s="19">
        <f>INDEX('Pliegos Tarifarios (Las Condes)'!$K:$K,MATCH($B3074,'Pliegos Tarifarios (Las Condes)'!$A:$A,0))</f>
        <v>726.16</v>
      </c>
      <c r="S3074" s="21">
        <f t="shared" si="144"/>
        <v>156969.35861506555</v>
      </c>
      <c r="T3074" s="21">
        <f t="shared" si="145"/>
        <v>29824.178136862454</v>
      </c>
      <c r="U3074" s="19">
        <v>0</v>
      </c>
      <c r="V3074" s="21">
        <f t="shared" si="146"/>
        <v>186793.53675192801</v>
      </c>
    </row>
    <row r="3075" spans="1:22" x14ac:dyDescent="0.3">
      <c r="A3075" s="3" t="s">
        <v>146</v>
      </c>
      <c r="B3075" s="3">
        <v>7</v>
      </c>
      <c r="C3075" s="4" t="s">
        <v>186</v>
      </c>
      <c r="D3075" s="3" t="s">
        <v>926</v>
      </c>
      <c r="E3075" s="3" t="s">
        <v>121</v>
      </c>
      <c r="F3075" s="4" t="s">
        <v>927</v>
      </c>
      <c r="G3075" s="3" t="s">
        <v>16</v>
      </c>
      <c r="H3075" s="5">
        <v>802.05029999999999</v>
      </c>
      <c r="I3075" s="5">
        <v>2.1606000000000001</v>
      </c>
      <c r="J3075" s="5">
        <v>2.1515</v>
      </c>
      <c r="K3075" s="6">
        <v>0.99578820697954262</v>
      </c>
      <c r="L3075" s="5">
        <v>26.74</v>
      </c>
      <c r="M3075" s="19">
        <f>H3075*INDEX('Pliegos Tarifarios (Las Condes)'!$B:$B,MATCH($B3075,'Pliegos Tarifarios (Las Condes)'!$A:$A,0))</f>
        <v>105680.5536789</v>
      </c>
      <c r="N3075" s="19">
        <f>I3075*INDEX('Pliegos Tarifarios (Las Condes)'!$C:$C,MATCH($B3075,'Pliegos Tarifarios (Las Condes)'!$A:$A,0))</f>
        <v>7362.5448234000005</v>
      </c>
      <c r="O3075" s="19">
        <f>J3075*INDEX('Pliegos Tarifarios (Las Condes)'!$D:$D,MATCH($B3075,'Pliegos Tarifarios (Las Condes)'!$A:$A,0))</f>
        <v>31138.659499999998</v>
      </c>
      <c r="P3075" s="19">
        <f>H3075*INDEX('Pliegos Tarifarios (Las Condes)'!$E:$E,MATCH($B3075,'Pliegos Tarifarios (Las Condes)'!$A:$A,0))</f>
        <v>10445.9031072</v>
      </c>
      <c r="Q3075" s="19" cm="1">
        <f t="array" ref="Q3075">H3075*_xlfn.IFS(H3075&lt;=350,INDEX('Pliegos Tarifarios (Las Condes)'!$F:$F,MATCH($B3075,'Pliegos Tarifarios (Las Condes)'!$A:$A,0)),H3075&lt;=500,INDEX('Pliegos Tarifarios (Las Condes)'!$G:$G,MATCH($B3075,'Pliegos Tarifarios (Las Condes)'!$A:$A,0)),H3075&lt;=1000,INDEX('Pliegos Tarifarios (Las Condes)'!$H:$H,MATCH($B3075,'Pliegos Tarifarios (Las Condes)'!$A:$A,0)),H3075&lt;=5000,INDEX('Pliegos Tarifarios (Las Condes)'!$I:$I,MATCH($B3075,'Pliegos Tarifarios (Las Condes)'!$A:$A,0)),H3075&gt;5000,INDEX('Pliegos Tarifarios (Las Condes)'!$J:$J,MATCH($B3075,'Pliegos Tarifarios (Las Condes)'!$A:$A,0)))/1.19</f>
        <v>1881.1112498319333</v>
      </c>
      <c r="R3075" s="19">
        <f>INDEX('Pliegos Tarifarios (Las Condes)'!$K:$K,MATCH($B3075,'Pliegos Tarifarios (Las Condes)'!$A:$A,0))</f>
        <v>726.16</v>
      </c>
      <c r="S3075" s="21">
        <f t="shared" si="144"/>
        <v>157234.93235933196</v>
      </c>
      <c r="T3075" s="21">
        <f t="shared" si="145"/>
        <v>29874.637148273072</v>
      </c>
      <c r="U3075" s="19">
        <v>0</v>
      </c>
      <c r="V3075" s="21">
        <f t="shared" si="146"/>
        <v>187109.56950760502</v>
      </c>
    </row>
    <row r="3076" spans="1:22" x14ac:dyDescent="0.3">
      <c r="A3076" s="3" t="s">
        <v>146</v>
      </c>
      <c r="B3076" s="3">
        <v>7</v>
      </c>
      <c r="C3076" s="4" t="s">
        <v>186</v>
      </c>
      <c r="D3076" s="3" t="s">
        <v>928</v>
      </c>
      <c r="E3076" s="3" t="s">
        <v>121</v>
      </c>
      <c r="F3076" s="4" t="s">
        <v>929</v>
      </c>
      <c r="G3076" s="3" t="s">
        <v>16</v>
      </c>
      <c r="H3076" s="5">
        <v>802.91539999999998</v>
      </c>
      <c r="I3076" s="5">
        <v>2.1876000000000002</v>
      </c>
      <c r="J3076" s="5">
        <v>2.1686000000000001</v>
      </c>
      <c r="K3076" s="6">
        <v>0.99131468275735957</v>
      </c>
      <c r="L3076" s="5">
        <v>26.76</v>
      </c>
      <c r="M3076" s="19">
        <f>H3076*INDEX('Pliegos Tarifarios (Las Condes)'!$B:$B,MATCH($B3076,'Pliegos Tarifarios (Las Condes)'!$A:$A,0))</f>
        <v>105794.5418502</v>
      </c>
      <c r="N3076" s="19">
        <f>I3076*INDEX('Pliegos Tarifarios (Las Condes)'!$C:$C,MATCH($B3076,'Pliegos Tarifarios (Las Condes)'!$A:$A,0))</f>
        <v>7454.551076400001</v>
      </c>
      <c r="O3076" s="19">
        <f>J3076*INDEX('Pliegos Tarifarios (Las Condes)'!$D:$D,MATCH($B3076,'Pliegos Tarifarios (Las Condes)'!$A:$A,0))</f>
        <v>31386.147800000002</v>
      </c>
      <c r="P3076" s="19">
        <f>H3076*INDEX('Pliegos Tarifarios (Las Condes)'!$E:$E,MATCH($B3076,'Pliegos Tarifarios (Las Condes)'!$A:$A,0))</f>
        <v>10457.170169599998</v>
      </c>
      <c r="Q3076" s="19" cm="1">
        <f t="array" ref="Q3076">H3076*_xlfn.IFS(H3076&lt;=350,INDEX('Pliegos Tarifarios (Las Condes)'!$F:$F,MATCH($B3076,'Pliegos Tarifarios (Las Condes)'!$A:$A,0)),H3076&lt;=500,INDEX('Pliegos Tarifarios (Las Condes)'!$G:$G,MATCH($B3076,'Pliegos Tarifarios (Las Condes)'!$A:$A,0)),H3076&lt;=1000,INDEX('Pliegos Tarifarios (Las Condes)'!$H:$H,MATCH($B3076,'Pliegos Tarifarios (Las Condes)'!$A:$A,0)),H3076&lt;=5000,INDEX('Pliegos Tarifarios (Las Condes)'!$I:$I,MATCH($B3076,'Pliegos Tarifarios (Las Condes)'!$A:$A,0)),H3076&gt;5000,INDEX('Pliegos Tarifarios (Las Condes)'!$J:$J,MATCH($B3076,'Pliegos Tarifarios (Las Condes)'!$A:$A,0)))/1.19</f>
        <v>1883.1402364705887</v>
      </c>
      <c r="R3076" s="19">
        <f>INDEX('Pliegos Tarifarios (Las Condes)'!$K:$K,MATCH($B3076,'Pliegos Tarifarios (Las Condes)'!$A:$A,0))</f>
        <v>726.16</v>
      </c>
      <c r="S3076" s="21">
        <f t="shared" si="144"/>
        <v>157701.71113267058</v>
      </c>
      <c r="T3076" s="21">
        <f t="shared" si="145"/>
        <v>29963.325115207412</v>
      </c>
      <c r="U3076" s="19">
        <v>0</v>
      </c>
      <c r="V3076" s="21">
        <f t="shared" si="146"/>
        <v>187665.03624787799</v>
      </c>
    </row>
    <row r="3077" spans="1:22" x14ac:dyDescent="0.3">
      <c r="A3077" s="3" t="s">
        <v>146</v>
      </c>
      <c r="B3077" s="3">
        <v>7</v>
      </c>
      <c r="C3077" s="4" t="s">
        <v>186</v>
      </c>
      <c r="D3077" s="3" t="s">
        <v>930</v>
      </c>
      <c r="E3077" s="3" t="s">
        <v>121</v>
      </c>
      <c r="F3077" s="4" t="s">
        <v>931</v>
      </c>
      <c r="G3077" s="3" t="s">
        <v>16</v>
      </c>
      <c r="H3077" s="5">
        <v>802.49059999999997</v>
      </c>
      <c r="I3077" s="5">
        <v>2.1518000000000002</v>
      </c>
      <c r="J3077" s="5">
        <v>2.1324000000000001</v>
      </c>
      <c r="K3077" s="6">
        <v>0.99098429222046658</v>
      </c>
      <c r="L3077" s="5">
        <v>26.75</v>
      </c>
      <c r="M3077" s="19">
        <f>H3077*INDEX('Pliegos Tarifarios (Las Condes)'!$B:$B,MATCH($B3077,'Pliegos Tarifarios (Las Condes)'!$A:$A,0))</f>
        <v>105738.56892780001</v>
      </c>
      <c r="N3077" s="19">
        <f>I3077*INDEX('Pliegos Tarifarios (Las Condes)'!$C:$C,MATCH($B3077,'Pliegos Tarifarios (Las Condes)'!$A:$A,0))</f>
        <v>7332.5576002000007</v>
      </c>
      <c r="O3077" s="19">
        <f>J3077*INDEX('Pliegos Tarifarios (Las Condes)'!$D:$D,MATCH($B3077,'Pliegos Tarifarios (Las Condes)'!$A:$A,0))</f>
        <v>30862.225200000001</v>
      </c>
      <c r="P3077" s="19">
        <f>H3077*INDEX('Pliegos Tarifarios (Las Condes)'!$E:$E,MATCH($B3077,'Pliegos Tarifarios (Las Condes)'!$A:$A,0))</f>
        <v>10451.6375744</v>
      </c>
      <c r="Q3077" s="19" cm="1">
        <f t="array" ref="Q3077">H3077*_xlfn.IFS(H3077&lt;=350,INDEX('Pliegos Tarifarios (Las Condes)'!$F:$F,MATCH($B3077,'Pliegos Tarifarios (Las Condes)'!$A:$A,0)),H3077&lt;=500,INDEX('Pliegos Tarifarios (Las Condes)'!$G:$G,MATCH($B3077,'Pliegos Tarifarios (Las Condes)'!$A:$A,0)),H3077&lt;=1000,INDEX('Pliegos Tarifarios (Las Condes)'!$H:$H,MATCH($B3077,'Pliegos Tarifarios (Las Condes)'!$A:$A,0)),H3077&lt;=5000,INDEX('Pliegos Tarifarios (Las Condes)'!$I:$I,MATCH($B3077,'Pliegos Tarifarios (Las Condes)'!$A:$A,0)),H3077&gt;5000,INDEX('Pliegos Tarifarios (Las Condes)'!$J:$J,MATCH($B3077,'Pliegos Tarifarios (Las Condes)'!$A:$A,0)))/1.19</f>
        <v>1882.1439198319329</v>
      </c>
      <c r="R3077" s="19">
        <f>INDEX('Pliegos Tarifarios (Las Condes)'!$K:$K,MATCH($B3077,'Pliegos Tarifarios (Las Condes)'!$A:$A,0))</f>
        <v>726.16</v>
      </c>
      <c r="S3077" s="21">
        <f t="shared" si="144"/>
        <v>156993.29322223194</v>
      </c>
      <c r="T3077" s="21">
        <f t="shared" si="145"/>
        <v>29828.72571222407</v>
      </c>
      <c r="U3077" s="19">
        <v>0</v>
      </c>
      <c r="V3077" s="21">
        <f t="shared" si="146"/>
        <v>186822.01893445599</v>
      </c>
    </row>
    <row r="3078" spans="1:22" x14ac:dyDescent="0.3">
      <c r="A3078" s="3" t="s">
        <v>146</v>
      </c>
      <c r="B3078" s="3">
        <v>7</v>
      </c>
      <c r="C3078" s="4" t="s">
        <v>186</v>
      </c>
      <c r="D3078" s="3" t="s">
        <v>932</v>
      </c>
      <c r="E3078" s="3" t="s">
        <v>121</v>
      </c>
      <c r="F3078" s="4" t="s">
        <v>933</v>
      </c>
      <c r="G3078" s="3" t="s">
        <v>16</v>
      </c>
      <c r="H3078" s="5">
        <v>800.85419999999999</v>
      </c>
      <c r="I3078" s="5">
        <v>2.1387999999999998</v>
      </c>
      <c r="J3078" s="5">
        <v>2.1387999999999998</v>
      </c>
      <c r="K3078" s="6">
        <v>1</v>
      </c>
      <c r="L3078" s="5">
        <v>26.7</v>
      </c>
      <c r="M3078" s="19">
        <f>H3078*INDEX('Pliegos Tarifarios (Las Condes)'!$B:$B,MATCH($B3078,'Pliegos Tarifarios (Las Condes)'!$A:$A,0))</f>
        <v>105522.95195460001</v>
      </c>
      <c r="N3078" s="19">
        <f>I3078*INDEX('Pliegos Tarifarios (Las Condes)'!$C:$C,MATCH($B3078,'Pliegos Tarifarios (Las Condes)'!$A:$A,0))</f>
        <v>7288.2582931999996</v>
      </c>
      <c r="O3078" s="19">
        <f>J3078*INDEX('Pliegos Tarifarios (Las Condes)'!$D:$D,MATCH($B3078,'Pliegos Tarifarios (Las Condes)'!$A:$A,0))</f>
        <v>30954.852399999996</v>
      </c>
      <c r="P3078" s="19">
        <f>H3078*INDEX('Pliegos Tarifarios (Las Condes)'!$E:$E,MATCH($B3078,'Pliegos Tarifarios (Las Condes)'!$A:$A,0))</f>
        <v>10430.325100799999</v>
      </c>
      <c r="Q3078" s="19" cm="1">
        <f t="array" ref="Q3078">H3078*_xlfn.IFS(H3078&lt;=350,INDEX('Pliegos Tarifarios (Las Condes)'!$F:$F,MATCH($B3078,'Pliegos Tarifarios (Las Condes)'!$A:$A,0)),H3078&lt;=500,INDEX('Pliegos Tarifarios (Las Condes)'!$G:$G,MATCH($B3078,'Pliegos Tarifarios (Las Condes)'!$A:$A,0)),H3078&lt;=1000,INDEX('Pliegos Tarifarios (Las Condes)'!$H:$H,MATCH($B3078,'Pliegos Tarifarios (Las Condes)'!$A:$A,0)),H3078&lt;=5000,INDEX('Pliegos Tarifarios (Las Condes)'!$I:$I,MATCH($B3078,'Pliegos Tarifarios (Las Condes)'!$A:$A,0)),H3078&gt;5000,INDEX('Pliegos Tarifarios (Las Condes)'!$J:$J,MATCH($B3078,'Pliegos Tarifarios (Las Condes)'!$A:$A,0)))/1.19</f>
        <v>1878.3059430252104</v>
      </c>
      <c r="R3078" s="19">
        <f>INDEX('Pliegos Tarifarios (Las Condes)'!$K:$K,MATCH($B3078,'Pliegos Tarifarios (Las Condes)'!$A:$A,0))</f>
        <v>726.16</v>
      </c>
      <c r="S3078" s="21">
        <f t="shared" si="144"/>
        <v>156800.85369162521</v>
      </c>
      <c r="T3078" s="21">
        <f t="shared" si="145"/>
        <v>29792.162201408788</v>
      </c>
      <c r="U3078" s="19">
        <v>0</v>
      </c>
      <c r="V3078" s="21">
        <f t="shared" si="146"/>
        <v>186593.015893034</v>
      </c>
    </row>
    <row r="3079" spans="1:22" x14ac:dyDescent="0.3">
      <c r="A3079" s="3" t="s">
        <v>146</v>
      </c>
      <c r="B3079" s="3">
        <v>7</v>
      </c>
      <c r="C3079" s="4" t="s">
        <v>186</v>
      </c>
      <c r="D3079" s="3" t="s">
        <v>934</v>
      </c>
      <c r="E3079" s="3" t="s">
        <v>121</v>
      </c>
      <c r="F3079" s="4" t="s">
        <v>935</v>
      </c>
      <c r="G3079" s="3" t="s">
        <v>16</v>
      </c>
      <c r="H3079" s="5">
        <v>803.26490000000001</v>
      </c>
      <c r="I3079" s="5">
        <v>2.1364999999999998</v>
      </c>
      <c r="J3079" s="5">
        <v>2.1240999999999999</v>
      </c>
      <c r="K3079" s="6">
        <v>0.99419611514158668</v>
      </c>
      <c r="L3079" s="5">
        <v>26.78</v>
      </c>
      <c r="M3079" s="19">
        <f>H3079*INDEX('Pliegos Tarifarios (Las Condes)'!$B:$B,MATCH($B3079,'Pliegos Tarifarios (Las Condes)'!$A:$A,0))</f>
        <v>105840.5930187</v>
      </c>
      <c r="N3079" s="19">
        <f>I3079*INDEX('Pliegos Tarifarios (Las Condes)'!$C:$C,MATCH($B3079,'Pliegos Tarifarios (Las Condes)'!$A:$A,0))</f>
        <v>7280.4207234999994</v>
      </c>
      <c r="O3079" s="19">
        <f>J3079*INDEX('Pliegos Tarifarios (Las Condes)'!$D:$D,MATCH($B3079,'Pliegos Tarifarios (Las Condes)'!$A:$A,0))</f>
        <v>30742.099299999998</v>
      </c>
      <c r="P3079" s="19">
        <f>H3079*INDEX('Pliegos Tarifarios (Las Condes)'!$E:$E,MATCH($B3079,'Pliegos Tarifarios (Las Condes)'!$A:$A,0))</f>
        <v>10461.7220576</v>
      </c>
      <c r="Q3079" s="19" cm="1">
        <f t="array" ref="Q3079">H3079*_xlfn.IFS(H3079&lt;=350,INDEX('Pliegos Tarifarios (Las Condes)'!$F:$F,MATCH($B3079,'Pliegos Tarifarios (Las Condes)'!$A:$A,0)),H3079&lt;=500,INDEX('Pliegos Tarifarios (Las Condes)'!$G:$G,MATCH($B3079,'Pliegos Tarifarios (Las Condes)'!$A:$A,0)),H3079&lt;=1000,INDEX('Pliegos Tarifarios (Las Condes)'!$H:$H,MATCH($B3079,'Pliegos Tarifarios (Las Condes)'!$A:$A,0)),H3079&lt;=5000,INDEX('Pliegos Tarifarios (Las Condes)'!$I:$I,MATCH($B3079,'Pliegos Tarifarios (Las Condes)'!$A:$A,0)),H3079&gt;5000,INDEX('Pliegos Tarifarios (Las Condes)'!$J:$J,MATCH($B3079,'Pliegos Tarifarios (Las Condes)'!$A:$A,0)))/1.19</f>
        <v>1883.9599461344542</v>
      </c>
      <c r="R3079" s="19">
        <f>INDEX('Pliegos Tarifarios (Las Condes)'!$K:$K,MATCH($B3079,'Pliegos Tarifarios (Las Condes)'!$A:$A,0))</f>
        <v>726.16</v>
      </c>
      <c r="S3079" s="21">
        <f t="shared" si="144"/>
        <v>156934.95504593448</v>
      </c>
      <c r="T3079" s="21">
        <f t="shared" si="145"/>
        <v>29817.64145872755</v>
      </c>
      <c r="U3079" s="19">
        <v>0</v>
      </c>
      <c r="V3079" s="21">
        <f t="shared" si="146"/>
        <v>186752.59650466201</v>
      </c>
    </row>
    <row r="3080" spans="1:22" x14ac:dyDescent="0.3">
      <c r="A3080" s="3" t="s">
        <v>146</v>
      </c>
      <c r="B3080" s="3">
        <v>7</v>
      </c>
      <c r="C3080" s="4" t="s">
        <v>186</v>
      </c>
      <c r="D3080" s="3" t="s">
        <v>936</v>
      </c>
      <c r="E3080" s="3" t="s">
        <v>121</v>
      </c>
      <c r="F3080" s="4" t="s">
        <v>937</v>
      </c>
      <c r="G3080" s="3" t="s">
        <v>16</v>
      </c>
      <c r="H3080" s="5">
        <v>803.26940000000002</v>
      </c>
      <c r="I3080" s="5">
        <v>2.1516000000000002</v>
      </c>
      <c r="J3080" s="5">
        <v>2.0908000000000002</v>
      </c>
      <c r="K3080" s="6">
        <v>0.9717419594720208</v>
      </c>
      <c r="L3080" s="5">
        <v>26.78</v>
      </c>
      <c r="M3080" s="19">
        <f>H3080*INDEX('Pliegos Tarifarios (Las Condes)'!$B:$B,MATCH($B3080,'Pliegos Tarifarios (Las Condes)'!$A:$A,0))</f>
        <v>105841.1859522</v>
      </c>
      <c r="N3080" s="19">
        <f>I3080*INDEX('Pliegos Tarifarios (Las Condes)'!$C:$C,MATCH($B3080,'Pliegos Tarifarios (Las Condes)'!$A:$A,0))</f>
        <v>7331.8760724000012</v>
      </c>
      <c r="O3080" s="19">
        <f>J3080*INDEX('Pliegos Tarifarios (Las Condes)'!$D:$D,MATCH($B3080,'Pliegos Tarifarios (Las Condes)'!$A:$A,0))</f>
        <v>30260.148400000002</v>
      </c>
      <c r="P3080" s="19">
        <f>H3080*INDEX('Pliegos Tarifarios (Las Condes)'!$E:$E,MATCH($B3080,'Pliegos Tarifarios (Las Condes)'!$A:$A,0))</f>
        <v>10461.780665599999</v>
      </c>
      <c r="Q3080" s="19" cm="1">
        <f t="array" ref="Q3080">H3080*_xlfn.IFS(H3080&lt;=350,INDEX('Pliegos Tarifarios (Las Condes)'!$F:$F,MATCH($B3080,'Pliegos Tarifarios (Las Condes)'!$A:$A,0)),H3080&lt;=500,INDEX('Pliegos Tarifarios (Las Condes)'!$G:$G,MATCH($B3080,'Pliegos Tarifarios (Las Condes)'!$A:$A,0)),H3080&lt;=1000,INDEX('Pliegos Tarifarios (Las Condes)'!$H:$H,MATCH($B3080,'Pliegos Tarifarios (Las Condes)'!$A:$A,0)),H3080&lt;=5000,INDEX('Pliegos Tarifarios (Las Condes)'!$I:$I,MATCH($B3080,'Pliegos Tarifarios (Las Condes)'!$A:$A,0)),H3080&gt;5000,INDEX('Pliegos Tarifarios (Las Condes)'!$J:$J,MATCH($B3080,'Pliegos Tarifarios (Las Condes)'!$A:$A,0)))/1.19</f>
        <v>1883.9705003361348</v>
      </c>
      <c r="R3080" s="19">
        <f>INDEX('Pliegos Tarifarios (Las Condes)'!$K:$K,MATCH($B3080,'Pliegos Tarifarios (Las Condes)'!$A:$A,0))</f>
        <v>726.16</v>
      </c>
      <c r="S3080" s="21">
        <f t="shared" si="144"/>
        <v>156505.12159053615</v>
      </c>
      <c r="T3080" s="21">
        <f t="shared" si="145"/>
        <v>29735.973102201868</v>
      </c>
      <c r="U3080" s="19">
        <v>0</v>
      </c>
      <c r="V3080" s="21">
        <f t="shared" si="146"/>
        <v>186241.09469273803</v>
      </c>
    </row>
    <row r="3081" spans="1:22" x14ac:dyDescent="0.3">
      <c r="A3081" s="3" t="s">
        <v>146</v>
      </c>
      <c r="B3081" s="3">
        <v>7</v>
      </c>
      <c r="C3081" s="4" t="s">
        <v>186</v>
      </c>
      <c r="D3081" s="3" t="s">
        <v>938</v>
      </c>
      <c r="E3081" s="3" t="s">
        <v>121</v>
      </c>
      <c r="F3081" s="4" t="s">
        <v>939</v>
      </c>
      <c r="G3081" s="3" t="s">
        <v>16</v>
      </c>
      <c r="H3081" s="5">
        <v>801.26310000000001</v>
      </c>
      <c r="I3081" s="5">
        <v>2.1472000000000002</v>
      </c>
      <c r="J3081" s="5">
        <v>2.1246</v>
      </c>
      <c r="K3081" s="6">
        <v>0.98947466467958267</v>
      </c>
      <c r="L3081" s="5">
        <v>26.71</v>
      </c>
      <c r="M3081" s="19">
        <f>H3081*INDEX('Pliegos Tarifarios (Las Condes)'!$B:$B,MATCH($B3081,'Pliegos Tarifarios (Las Condes)'!$A:$A,0))</f>
        <v>105576.8298453</v>
      </c>
      <c r="N3081" s="19">
        <f>I3081*INDEX('Pliegos Tarifarios (Las Condes)'!$C:$C,MATCH($B3081,'Pliegos Tarifarios (Las Condes)'!$A:$A,0))</f>
        <v>7316.8824608000014</v>
      </c>
      <c r="O3081" s="19">
        <f>J3081*INDEX('Pliegos Tarifarios (Las Condes)'!$D:$D,MATCH($B3081,'Pliegos Tarifarios (Las Condes)'!$A:$A,0))</f>
        <v>30749.335800000001</v>
      </c>
      <c r="P3081" s="19">
        <f>H3081*INDEX('Pliegos Tarifarios (Las Condes)'!$E:$E,MATCH($B3081,'Pliegos Tarifarios (Las Condes)'!$A:$A,0))</f>
        <v>10435.6506144</v>
      </c>
      <c r="Q3081" s="19" cm="1">
        <f t="array" ref="Q3081">H3081*_xlfn.IFS(H3081&lt;=350,INDEX('Pliegos Tarifarios (Las Condes)'!$F:$F,MATCH($B3081,'Pliegos Tarifarios (Las Condes)'!$A:$A,0)),H3081&lt;=500,INDEX('Pliegos Tarifarios (Las Condes)'!$G:$G,MATCH($B3081,'Pliegos Tarifarios (Las Condes)'!$A:$A,0)),H3081&lt;=1000,INDEX('Pliegos Tarifarios (Las Condes)'!$H:$H,MATCH($B3081,'Pliegos Tarifarios (Las Condes)'!$A:$A,0)),H3081&lt;=5000,INDEX('Pliegos Tarifarios (Las Condes)'!$I:$I,MATCH($B3081,'Pliegos Tarifarios (Las Condes)'!$A:$A,0)),H3081&gt;5000,INDEX('Pliegos Tarifarios (Las Condes)'!$J:$J,MATCH($B3081,'Pliegos Tarifarios (Las Condes)'!$A:$A,0)))/1.19</f>
        <v>1879.2649681512607</v>
      </c>
      <c r="R3081" s="19">
        <f>INDEX('Pliegos Tarifarios (Las Condes)'!$K:$K,MATCH($B3081,'Pliegos Tarifarios (Las Condes)'!$A:$A,0))</f>
        <v>726.16</v>
      </c>
      <c r="S3081" s="21">
        <f t="shared" ref="S3081:S3144" si="147">SUM(M3081:R3081)</f>
        <v>156684.12368865125</v>
      </c>
      <c r="T3081" s="21">
        <f t="shared" ref="T3081:T3144" si="148">S3081*0.19</f>
        <v>29769.983500843737</v>
      </c>
      <c r="U3081" s="19">
        <v>0</v>
      </c>
      <c r="V3081" s="21">
        <f t="shared" ref="V3081:V3144" si="149">SUM(S3081:T3081)</f>
        <v>186454.107189495</v>
      </c>
    </row>
    <row r="3082" spans="1:22" x14ac:dyDescent="0.3">
      <c r="A3082" s="3" t="s">
        <v>146</v>
      </c>
      <c r="B3082" s="3">
        <v>7</v>
      </c>
      <c r="C3082" s="4" t="s">
        <v>186</v>
      </c>
      <c r="D3082" s="3" t="s">
        <v>940</v>
      </c>
      <c r="E3082" s="3" t="s">
        <v>121</v>
      </c>
      <c r="F3082" s="4" t="s">
        <v>941</v>
      </c>
      <c r="G3082" s="3" t="s">
        <v>16</v>
      </c>
      <c r="H3082" s="5">
        <v>803.78520000000003</v>
      </c>
      <c r="I3082" s="5">
        <v>2.1476999999999999</v>
      </c>
      <c r="J3082" s="5">
        <v>2.1152000000000002</v>
      </c>
      <c r="K3082" s="6">
        <v>0.98486753270941019</v>
      </c>
      <c r="L3082" s="5">
        <v>26.79</v>
      </c>
      <c r="M3082" s="19">
        <f>H3082*INDEX('Pliegos Tarifarios (Las Condes)'!$B:$B,MATCH($B3082,'Pliegos Tarifarios (Las Condes)'!$A:$A,0))</f>
        <v>105909.1493076</v>
      </c>
      <c r="N3082" s="19">
        <f>I3082*INDEX('Pliegos Tarifarios (Las Condes)'!$C:$C,MATCH($B3082,'Pliegos Tarifarios (Las Condes)'!$A:$A,0))</f>
        <v>7318.5862803</v>
      </c>
      <c r="O3082" s="19">
        <f>J3082*INDEX('Pliegos Tarifarios (Las Condes)'!$D:$D,MATCH($B3082,'Pliegos Tarifarios (Las Condes)'!$A:$A,0))</f>
        <v>30613.289600000004</v>
      </c>
      <c r="P3082" s="19">
        <f>H3082*INDEX('Pliegos Tarifarios (Las Condes)'!$E:$E,MATCH($B3082,'Pliegos Tarifarios (Las Condes)'!$A:$A,0))</f>
        <v>10468.4984448</v>
      </c>
      <c r="Q3082" s="19" cm="1">
        <f t="array" ref="Q3082">H3082*_xlfn.IFS(H3082&lt;=350,INDEX('Pliegos Tarifarios (Las Condes)'!$F:$F,MATCH($B3082,'Pliegos Tarifarios (Las Condes)'!$A:$A,0)),H3082&lt;=500,INDEX('Pliegos Tarifarios (Las Condes)'!$G:$G,MATCH($B3082,'Pliegos Tarifarios (Las Condes)'!$A:$A,0)),H3082&lt;=1000,INDEX('Pliegos Tarifarios (Las Condes)'!$H:$H,MATCH($B3082,'Pliegos Tarifarios (Las Condes)'!$A:$A,0)),H3082&lt;=5000,INDEX('Pliegos Tarifarios (Las Condes)'!$I:$I,MATCH($B3082,'Pliegos Tarifarios (Las Condes)'!$A:$A,0)),H3082&gt;5000,INDEX('Pliegos Tarifarios (Las Condes)'!$J:$J,MATCH($B3082,'Pliegos Tarifarios (Las Condes)'!$A:$A,0)))/1.19</f>
        <v>1885.1802463865549</v>
      </c>
      <c r="R3082" s="19">
        <f>INDEX('Pliegos Tarifarios (Las Condes)'!$K:$K,MATCH($B3082,'Pliegos Tarifarios (Las Condes)'!$A:$A,0))</f>
        <v>726.16</v>
      </c>
      <c r="S3082" s="21">
        <f t="shared" si="147"/>
        <v>156920.86387908657</v>
      </c>
      <c r="T3082" s="21">
        <f t="shared" si="148"/>
        <v>29814.964137026447</v>
      </c>
      <c r="U3082" s="19">
        <v>0</v>
      </c>
      <c r="V3082" s="21">
        <f t="shared" si="149"/>
        <v>186735.82801611302</v>
      </c>
    </row>
    <row r="3083" spans="1:22" x14ac:dyDescent="0.3">
      <c r="A3083" s="3" t="s">
        <v>146</v>
      </c>
      <c r="B3083" s="3">
        <v>7</v>
      </c>
      <c r="C3083" s="4" t="s">
        <v>186</v>
      </c>
      <c r="D3083" s="3" t="s">
        <v>942</v>
      </c>
      <c r="E3083" s="3" t="s">
        <v>121</v>
      </c>
      <c r="F3083" s="4" t="s">
        <v>943</v>
      </c>
      <c r="G3083" s="3" t="s">
        <v>16</v>
      </c>
      <c r="H3083" s="5">
        <v>800.9126</v>
      </c>
      <c r="I3083" s="5">
        <v>2.1823999999999999</v>
      </c>
      <c r="J3083" s="5">
        <v>2.0960000000000001</v>
      </c>
      <c r="K3083" s="6">
        <v>0.96041055718475077</v>
      </c>
      <c r="L3083" s="5">
        <v>26.7</v>
      </c>
      <c r="M3083" s="19">
        <f>H3083*INDEX('Pliegos Tarifarios (Las Condes)'!$B:$B,MATCH($B3083,'Pliegos Tarifarios (Las Condes)'!$A:$A,0))</f>
        <v>105530.64691380001</v>
      </c>
      <c r="N3083" s="19">
        <f>I3083*INDEX('Pliegos Tarifarios (Las Condes)'!$C:$C,MATCH($B3083,'Pliegos Tarifarios (Las Condes)'!$A:$A,0))</f>
        <v>7436.8313535999996</v>
      </c>
      <c r="O3083" s="19">
        <f>J3083*INDEX('Pliegos Tarifarios (Las Condes)'!$D:$D,MATCH($B3083,'Pliegos Tarifarios (Las Condes)'!$A:$A,0))</f>
        <v>30335.407999999999</v>
      </c>
      <c r="P3083" s="19">
        <f>H3083*INDEX('Pliegos Tarifarios (Las Condes)'!$E:$E,MATCH($B3083,'Pliegos Tarifarios (Las Condes)'!$A:$A,0))</f>
        <v>10431.0857024</v>
      </c>
      <c r="Q3083" s="19" cm="1">
        <f t="array" ref="Q3083">H3083*_xlfn.IFS(H3083&lt;=350,INDEX('Pliegos Tarifarios (Las Condes)'!$F:$F,MATCH($B3083,'Pliegos Tarifarios (Las Condes)'!$A:$A,0)),H3083&lt;=500,INDEX('Pliegos Tarifarios (Las Condes)'!$G:$G,MATCH($B3083,'Pliegos Tarifarios (Las Condes)'!$A:$A,0)),H3083&lt;=1000,INDEX('Pliegos Tarifarios (Las Condes)'!$H:$H,MATCH($B3083,'Pliegos Tarifarios (Las Condes)'!$A:$A,0)),H3083&lt;=5000,INDEX('Pliegos Tarifarios (Las Condes)'!$I:$I,MATCH($B3083,'Pliegos Tarifarios (Las Condes)'!$A:$A,0)),H3083&gt;5000,INDEX('Pliegos Tarifarios (Las Condes)'!$J:$J,MATCH($B3083,'Pliegos Tarifarios (Las Condes)'!$A:$A,0)))/1.19</f>
        <v>1878.442913109244</v>
      </c>
      <c r="R3083" s="19">
        <f>INDEX('Pliegos Tarifarios (Las Condes)'!$K:$K,MATCH($B3083,'Pliegos Tarifarios (Las Condes)'!$A:$A,0))</f>
        <v>726.16</v>
      </c>
      <c r="S3083" s="21">
        <f t="shared" si="147"/>
        <v>156338.57488290925</v>
      </c>
      <c r="T3083" s="21">
        <f t="shared" si="148"/>
        <v>29704.329227752758</v>
      </c>
      <c r="U3083" s="19">
        <v>0</v>
      </c>
      <c r="V3083" s="21">
        <f t="shared" si="149"/>
        <v>186042.904110662</v>
      </c>
    </row>
    <row r="3084" spans="1:22" x14ac:dyDescent="0.3">
      <c r="A3084" s="3" t="s">
        <v>146</v>
      </c>
      <c r="B3084" s="3">
        <v>7</v>
      </c>
      <c r="C3084" s="4" t="s">
        <v>186</v>
      </c>
      <c r="D3084" s="3" t="s">
        <v>944</v>
      </c>
      <c r="E3084" s="3" t="s">
        <v>121</v>
      </c>
      <c r="F3084" s="4" t="s">
        <v>945</v>
      </c>
      <c r="G3084" s="3" t="s">
        <v>16</v>
      </c>
      <c r="H3084" s="5">
        <v>804.81709999999998</v>
      </c>
      <c r="I3084" s="5">
        <v>2.2185999999999999</v>
      </c>
      <c r="J3084" s="5">
        <v>2.1158000000000001</v>
      </c>
      <c r="K3084" s="6">
        <v>0.95366447309113866</v>
      </c>
      <c r="L3084" s="5">
        <v>26.83</v>
      </c>
      <c r="M3084" s="19">
        <f>H3084*INDEX('Pliegos Tarifarios (Las Condes)'!$B:$B,MATCH($B3084,'Pliegos Tarifarios (Las Condes)'!$A:$A,0))</f>
        <v>106045.1155473</v>
      </c>
      <c r="N3084" s="19">
        <f>I3084*INDEX('Pliegos Tarifarios (Las Condes)'!$C:$C,MATCH($B3084,'Pliegos Tarifarios (Las Condes)'!$A:$A,0))</f>
        <v>7560.1878853999997</v>
      </c>
      <c r="O3084" s="19">
        <f>J3084*INDEX('Pliegos Tarifarios (Las Condes)'!$D:$D,MATCH($B3084,'Pliegos Tarifarios (Las Condes)'!$A:$A,0))</f>
        <v>30621.973400000003</v>
      </c>
      <c r="P3084" s="19">
        <f>H3084*INDEX('Pliegos Tarifarios (Las Condes)'!$E:$E,MATCH($B3084,'Pliegos Tarifarios (Las Condes)'!$A:$A,0))</f>
        <v>10481.9379104</v>
      </c>
      <c r="Q3084" s="19" cm="1">
        <f t="array" ref="Q3084">H3084*_xlfn.IFS(H3084&lt;=350,INDEX('Pliegos Tarifarios (Las Condes)'!$F:$F,MATCH($B3084,'Pliegos Tarifarios (Las Condes)'!$A:$A,0)),H3084&lt;=500,INDEX('Pliegos Tarifarios (Las Condes)'!$G:$G,MATCH($B3084,'Pliegos Tarifarios (Las Condes)'!$A:$A,0)),H3084&lt;=1000,INDEX('Pliegos Tarifarios (Las Condes)'!$H:$H,MATCH($B3084,'Pliegos Tarifarios (Las Condes)'!$A:$A,0)),H3084&lt;=5000,INDEX('Pliegos Tarifarios (Las Condes)'!$I:$I,MATCH($B3084,'Pliegos Tarifarios (Las Condes)'!$A:$A,0)),H3084&gt;5000,INDEX('Pliegos Tarifarios (Las Condes)'!$J:$J,MATCH($B3084,'Pliegos Tarifarios (Las Condes)'!$A:$A,0)))/1.19</f>
        <v>1887.6004421008406</v>
      </c>
      <c r="R3084" s="19">
        <f>INDEX('Pliegos Tarifarios (Las Condes)'!$K:$K,MATCH($B3084,'Pliegos Tarifarios (Las Condes)'!$A:$A,0))</f>
        <v>726.16</v>
      </c>
      <c r="S3084" s="21">
        <f t="shared" si="147"/>
        <v>157322.97518520086</v>
      </c>
      <c r="T3084" s="21">
        <f t="shared" si="148"/>
        <v>29891.365285188163</v>
      </c>
      <c r="U3084" s="19">
        <v>0</v>
      </c>
      <c r="V3084" s="21">
        <f t="shared" si="149"/>
        <v>187214.34047038903</v>
      </c>
    </row>
    <row r="3085" spans="1:22" x14ac:dyDescent="0.3">
      <c r="A3085" s="3" t="s">
        <v>146</v>
      </c>
      <c r="B3085" s="3">
        <v>7</v>
      </c>
      <c r="C3085" s="4" t="s">
        <v>186</v>
      </c>
      <c r="D3085" s="3" t="s">
        <v>946</v>
      </c>
      <c r="E3085" s="3" t="s">
        <v>121</v>
      </c>
      <c r="F3085" s="4" t="s">
        <v>947</v>
      </c>
      <c r="G3085" s="3" t="s">
        <v>16</v>
      </c>
      <c r="H3085" s="5">
        <v>801.62189999999998</v>
      </c>
      <c r="I3085" s="5">
        <v>2.1684999999999999</v>
      </c>
      <c r="J3085" s="5">
        <v>2.1353</v>
      </c>
      <c r="K3085" s="6">
        <v>0.98468987779571138</v>
      </c>
      <c r="L3085" s="5">
        <v>26.72</v>
      </c>
      <c r="M3085" s="19">
        <f>H3085*INDEX('Pliegos Tarifarios (Las Condes)'!$B:$B,MATCH($B3085,'Pliegos Tarifarios (Las Condes)'!$A:$A,0))</f>
        <v>105624.10640970001</v>
      </c>
      <c r="N3085" s="19">
        <f>I3085*INDEX('Pliegos Tarifarios (Las Condes)'!$C:$C,MATCH($B3085,'Pliegos Tarifarios (Las Condes)'!$A:$A,0))</f>
        <v>7389.4651715</v>
      </c>
      <c r="O3085" s="19">
        <f>J3085*INDEX('Pliegos Tarifarios (Las Condes)'!$D:$D,MATCH($B3085,'Pliegos Tarifarios (Las Condes)'!$A:$A,0))</f>
        <v>30904.196899999999</v>
      </c>
      <c r="P3085" s="19">
        <f>H3085*INDEX('Pliegos Tarifarios (Las Condes)'!$E:$E,MATCH($B3085,'Pliegos Tarifarios (Las Condes)'!$A:$A,0))</f>
        <v>10440.323625599998</v>
      </c>
      <c r="Q3085" s="19" cm="1">
        <f t="array" ref="Q3085">H3085*_xlfn.IFS(H3085&lt;=350,INDEX('Pliegos Tarifarios (Las Condes)'!$F:$F,MATCH($B3085,'Pliegos Tarifarios (Las Condes)'!$A:$A,0)),H3085&lt;=500,INDEX('Pliegos Tarifarios (Las Condes)'!$G:$G,MATCH($B3085,'Pliegos Tarifarios (Las Condes)'!$A:$A,0)),H3085&lt;=1000,INDEX('Pliegos Tarifarios (Las Condes)'!$H:$H,MATCH($B3085,'Pliegos Tarifarios (Las Condes)'!$A:$A,0)),H3085&lt;=5000,INDEX('Pliegos Tarifarios (Las Condes)'!$I:$I,MATCH($B3085,'Pliegos Tarifarios (Las Condes)'!$A:$A,0)),H3085&gt;5000,INDEX('Pliegos Tarifarios (Las Condes)'!$J:$J,MATCH($B3085,'Pliegos Tarifarios (Las Condes)'!$A:$A,0)))/1.19</f>
        <v>1880.106489831933</v>
      </c>
      <c r="R3085" s="19">
        <f>INDEX('Pliegos Tarifarios (Las Condes)'!$K:$K,MATCH($B3085,'Pliegos Tarifarios (Las Condes)'!$A:$A,0))</f>
        <v>726.16</v>
      </c>
      <c r="S3085" s="21">
        <f t="shared" si="147"/>
        <v>156964.35859663194</v>
      </c>
      <c r="T3085" s="21">
        <f t="shared" si="148"/>
        <v>29823.228133360069</v>
      </c>
      <c r="U3085" s="19">
        <v>0</v>
      </c>
      <c r="V3085" s="21">
        <f t="shared" si="149"/>
        <v>186787.58672999201</v>
      </c>
    </row>
    <row r="3086" spans="1:22" x14ac:dyDescent="0.3">
      <c r="A3086" s="3" t="s">
        <v>146</v>
      </c>
      <c r="B3086" s="3">
        <v>7</v>
      </c>
      <c r="C3086" s="4" t="s">
        <v>186</v>
      </c>
      <c r="D3086" s="3" t="s">
        <v>948</v>
      </c>
      <c r="E3086" s="3" t="s">
        <v>121</v>
      </c>
      <c r="F3086" s="4" t="s">
        <v>949</v>
      </c>
      <c r="G3086" s="3" t="s">
        <v>16</v>
      </c>
      <c r="H3086" s="5">
        <v>801.97969999999998</v>
      </c>
      <c r="I3086" s="5">
        <v>2.15</v>
      </c>
      <c r="J3086" s="5">
        <v>2.0840000000000001</v>
      </c>
      <c r="K3086" s="6">
        <v>0.9693023255813954</v>
      </c>
      <c r="L3086" s="5">
        <v>26.73</v>
      </c>
      <c r="M3086" s="19">
        <f>H3086*INDEX('Pliegos Tarifarios (Las Condes)'!$B:$B,MATCH($B3086,'Pliegos Tarifarios (Las Condes)'!$A:$A,0))</f>
        <v>105671.2512111</v>
      </c>
      <c r="N3086" s="19">
        <f>I3086*INDEX('Pliegos Tarifarios (Las Condes)'!$C:$C,MATCH($B3086,'Pliegos Tarifarios (Las Condes)'!$A:$A,0))</f>
        <v>7326.4238500000001</v>
      </c>
      <c r="O3086" s="19">
        <f>J3086*INDEX('Pliegos Tarifarios (Las Condes)'!$D:$D,MATCH($B3086,'Pliegos Tarifarios (Las Condes)'!$A:$A,0))</f>
        <v>30161.732</v>
      </c>
      <c r="P3086" s="19">
        <f>H3086*INDEX('Pliegos Tarifarios (Las Condes)'!$E:$E,MATCH($B3086,'Pliegos Tarifarios (Las Condes)'!$A:$A,0))</f>
        <v>10444.983612799999</v>
      </c>
      <c r="Q3086" s="19" cm="1">
        <f t="array" ref="Q3086">H3086*_xlfn.IFS(H3086&lt;=350,INDEX('Pliegos Tarifarios (Las Condes)'!$F:$F,MATCH($B3086,'Pliegos Tarifarios (Las Condes)'!$A:$A,0)),H3086&lt;=500,INDEX('Pliegos Tarifarios (Las Condes)'!$G:$G,MATCH($B3086,'Pliegos Tarifarios (Las Condes)'!$A:$A,0)),H3086&lt;=1000,INDEX('Pliegos Tarifarios (Las Condes)'!$H:$H,MATCH($B3086,'Pliegos Tarifarios (Las Condes)'!$A:$A,0)),H3086&lt;=5000,INDEX('Pliegos Tarifarios (Las Condes)'!$I:$I,MATCH($B3086,'Pliegos Tarifarios (Las Condes)'!$A:$A,0)),H3086&gt;5000,INDEX('Pliegos Tarifarios (Las Condes)'!$J:$J,MATCH($B3086,'Pliegos Tarifarios (Las Condes)'!$A:$A,0)))/1.19</f>
        <v>1880.9456661344543</v>
      </c>
      <c r="R3086" s="19">
        <f>INDEX('Pliegos Tarifarios (Las Condes)'!$K:$K,MATCH($B3086,'Pliegos Tarifarios (Las Condes)'!$A:$A,0))</f>
        <v>726.16</v>
      </c>
      <c r="S3086" s="21">
        <f t="shared" si="147"/>
        <v>156211.49634003444</v>
      </c>
      <c r="T3086" s="21">
        <f t="shared" si="148"/>
        <v>29680.184304606544</v>
      </c>
      <c r="U3086" s="19">
        <v>0</v>
      </c>
      <c r="V3086" s="21">
        <f t="shared" si="149"/>
        <v>185891.68064464099</v>
      </c>
    </row>
    <row r="3087" spans="1:22" x14ac:dyDescent="0.3">
      <c r="A3087" s="3" t="s">
        <v>146</v>
      </c>
      <c r="B3087" s="3">
        <v>7</v>
      </c>
      <c r="C3087" s="4" t="s">
        <v>186</v>
      </c>
      <c r="D3087" s="3" t="s">
        <v>950</v>
      </c>
      <c r="E3087" s="3" t="s">
        <v>121</v>
      </c>
      <c r="F3087" s="4" t="s">
        <v>951</v>
      </c>
      <c r="G3087" s="3" t="s">
        <v>16</v>
      </c>
      <c r="H3087" s="5">
        <v>801.798</v>
      </c>
      <c r="I3087" s="5">
        <v>2.1623000000000001</v>
      </c>
      <c r="J3087" s="5">
        <v>2.1623000000000001</v>
      </c>
      <c r="K3087" s="6">
        <v>1</v>
      </c>
      <c r="L3087" s="5">
        <v>26.73</v>
      </c>
      <c r="M3087" s="19">
        <f>H3087*INDEX('Pliegos Tarifarios (Las Condes)'!$B:$B,MATCH($B3087,'Pliegos Tarifarios (Las Condes)'!$A:$A,0))</f>
        <v>105647.309874</v>
      </c>
      <c r="N3087" s="19">
        <f>I3087*INDEX('Pliegos Tarifarios (Las Condes)'!$C:$C,MATCH($B3087,'Pliegos Tarifarios (Las Condes)'!$A:$A,0))</f>
        <v>7368.3378097000004</v>
      </c>
      <c r="O3087" s="19">
        <f>J3087*INDEX('Pliegos Tarifarios (Las Condes)'!$D:$D,MATCH($B3087,'Pliegos Tarifarios (Las Condes)'!$A:$A,0))</f>
        <v>31294.967900000003</v>
      </c>
      <c r="P3087" s="19">
        <f>H3087*INDEX('Pliegos Tarifarios (Las Condes)'!$E:$E,MATCH($B3087,'Pliegos Tarifarios (Las Condes)'!$A:$A,0))</f>
        <v>10442.617151999999</v>
      </c>
      <c r="Q3087" s="19" cm="1">
        <f t="array" ref="Q3087">H3087*_xlfn.IFS(H3087&lt;=350,INDEX('Pliegos Tarifarios (Las Condes)'!$F:$F,MATCH($B3087,'Pliegos Tarifarios (Las Condes)'!$A:$A,0)),H3087&lt;=500,INDEX('Pliegos Tarifarios (Las Condes)'!$G:$G,MATCH($B3087,'Pliegos Tarifarios (Las Condes)'!$A:$A,0)),H3087&lt;=1000,INDEX('Pliegos Tarifarios (Las Condes)'!$H:$H,MATCH($B3087,'Pliegos Tarifarios (Las Condes)'!$A:$A,0)),H3087&lt;=5000,INDEX('Pliegos Tarifarios (Las Condes)'!$I:$I,MATCH($B3087,'Pliegos Tarifarios (Las Condes)'!$A:$A,0)),H3087&gt;5000,INDEX('Pliegos Tarifarios (Las Condes)'!$J:$J,MATCH($B3087,'Pliegos Tarifarios (Las Condes)'!$A:$A,0)))/1.19</f>
        <v>1880.51951092437</v>
      </c>
      <c r="R3087" s="19">
        <f>INDEX('Pliegos Tarifarios (Las Condes)'!$K:$K,MATCH($B3087,'Pliegos Tarifarios (Las Condes)'!$A:$A,0))</f>
        <v>726.16</v>
      </c>
      <c r="S3087" s="21">
        <f t="shared" si="147"/>
        <v>157359.91224662439</v>
      </c>
      <c r="T3087" s="21">
        <f t="shared" si="148"/>
        <v>29898.383326858635</v>
      </c>
      <c r="U3087" s="19">
        <v>0</v>
      </c>
      <c r="V3087" s="21">
        <f t="shared" si="149"/>
        <v>187258.29557348302</v>
      </c>
    </row>
    <row r="3088" spans="1:22" x14ac:dyDescent="0.3">
      <c r="A3088" s="3" t="s">
        <v>146</v>
      </c>
      <c r="B3088" s="3">
        <v>7</v>
      </c>
      <c r="C3088" s="4" t="s">
        <v>186</v>
      </c>
      <c r="D3088" s="3" t="s">
        <v>952</v>
      </c>
      <c r="E3088" s="3" t="s">
        <v>121</v>
      </c>
      <c r="F3088" s="4" t="s">
        <v>953</v>
      </c>
      <c r="G3088" s="3" t="s">
        <v>16</v>
      </c>
      <c r="H3088" s="5">
        <v>799.29079999999999</v>
      </c>
      <c r="I3088" s="5">
        <v>2.173</v>
      </c>
      <c r="J3088" s="5">
        <v>2.1143000000000001</v>
      </c>
      <c r="K3088" s="6">
        <v>0.97298665439484588</v>
      </c>
      <c r="L3088" s="5">
        <v>26.64</v>
      </c>
      <c r="M3088" s="19">
        <f>H3088*INDEX('Pliegos Tarifarios (Las Condes)'!$B:$B,MATCH($B3088,'Pliegos Tarifarios (Las Condes)'!$A:$A,0))</f>
        <v>105316.95368040001</v>
      </c>
      <c r="N3088" s="19">
        <f>I3088*INDEX('Pliegos Tarifarios (Las Condes)'!$C:$C,MATCH($B3088,'Pliegos Tarifarios (Las Condes)'!$A:$A,0))</f>
        <v>7404.7995470000005</v>
      </c>
      <c r="O3088" s="19">
        <f>J3088*INDEX('Pliegos Tarifarios (Las Condes)'!$D:$D,MATCH($B3088,'Pliegos Tarifarios (Las Condes)'!$A:$A,0))</f>
        <v>30600.263900000002</v>
      </c>
      <c r="P3088" s="19">
        <f>H3088*INDEX('Pliegos Tarifarios (Las Condes)'!$E:$E,MATCH($B3088,'Pliegos Tarifarios (Las Condes)'!$A:$A,0))</f>
        <v>10409.963379199999</v>
      </c>
      <c r="Q3088" s="19" cm="1">
        <f t="array" ref="Q3088">H3088*_xlfn.IFS(H3088&lt;=350,INDEX('Pliegos Tarifarios (Las Condes)'!$F:$F,MATCH($B3088,'Pliegos Tarifarios (Las Condes)'!$A:$A,0)),H3088&lt;=500,INDEX('Pliegos Tarifarios (Las Condes)'!$G:$G,MATCH($B3088,'Pliegos Tarifarios (Las Condes)'!$A:$A,0)),H3088&lt;=1000,INDEX('Pliegos Tarifarios (Las Condes)'!$H:$H,MATCH($B3088,'Pliegos Tarifarios (Las Condes)'!$A:$A,0)),H3088&lt;=5000,INDEX('Pliegos Tarifarios (Las Condes)'!$I:$I,MATCH($B3088,'Pliegos Tarifarios (Las Condes)'!$A:$A,0)),H3088&gt;5000,INDEX('Pliegos Tarifarios (Las Condes)'!$J:$J,MATCH($B3088,'Pliegos Tarifarios (Las Condes)'!$A:$A,0)))/1.19</f>
        <v>1874.6391788235298</v>
      </c>
      <c r="R3088" s="19">
        <f>INDEX('Pliegos Tarifarios (Las Condes)'!$K:$K,MATCH($B3088,'Pliegos Tarifarios (Las Condes)'!$A:$A,0))</f>
        <v>726.16</v>
      </c>
      <c r="S3088" s="21">
        <f t="shared" si="147"/>
        <v>156332.77968542353</v>
      </c>
      <c r="T3088" s="21">
        <f t="shared" si="148"/>
        <v>29703.228140230472</v>
      </c>
      <c r="U3088" s="19">
        <v>0</v>
      </c>
      <c r="V3088" s="21">
        <f t="shared" si="149"/>
        <v>186036.007825654</v>
      </c>
    </row>
    <row r="3089" spans="1:22" x14ac:dyDescent="0.3">
      <c r="A3089" s="3" t="s">
        <v>146</v>
      </c>
      <c r="B3089" s="3">
        <v>7</v>
      </c>
      <c r="C3089" s="4" t="s">
        <v>186</v>
      </c>
      <c r="D3089" s="3" t="s">
        <v>954</v>
      </c>
      <c r="E3089" s="3" t="s">
        <v>121</v>
      </c>
      <c r="F3089" s="4" t="s">
        <v>955</v>
      </c>
      <c r="G3089" s="3" t="s">
        <v>16</v>
      </c>
      <c r="H3089" s="5">
        <v>801.84389999999996</v>
      </c>
      <c r="I3089" s="5">
        <v>2.1703000000000001</v>
      </c>
      <c r="J3089" s="5">
        <v>2.1514000000000002</v>
      </c>
      <c r="K3089" s="6">
        <v>0.99129152651707142</v>
      </c>
      <c r="L3089" s="5">
        <v>26.73</v>
      </c>
      <c r="M3089" s="19">
        <f>H3089*INDEX('Pliegos Tarifarios (Las Condes)'!$B:$B,MATCH($B3089,'Pliegos Tarifarios (Las Condes)'!$A:$A,0))</f>
        <v>105653.35779569999</v>
      </c>
      <c r="N3089" s="19">
        <f>I3089*INDEX('Pliegos Tarifarios (Las Condes)'!$C:$C,MATCH($B3089,'Pliegos Tarifarios (Las Condes)'!$A:$A,0))</f>
        <v>7395.5989217000006</v>
      </c>
      <c r="O3089" s="19">
        <f>J3089*INDEX('Pliegos Tarifarios (Las Condes)'!$D:$D,MATCH($B3089,'Pliegos Tarifarios (Las Condes)'!$A:$A,0))</f>
        <v>31137.212200000002</v>
      </c>
      <c r="P3089" s="19">
        <f>H3089*INDEX('Pliegos Tarifarios (Las Condes)'!$E:$E,MATCH($B3089,'Pliegos Tarifarios (Las Condes)'!$A:$A,0))</f>
        <v>10443.2149536</v>
      </c>
      <c r="Q3089" s="19" cm="1">
        <f t="array" ref="Q3089">H3089*_xlfn.IFS(H3089&lt;=350,INDEX('Pliegos Tarifarios (Las Condes)'!$F:$F,MATCH($B3089,'Pliegos Tarifarios (Las Condes)'!$A:$A,0)),H3089&lt;=500,INDEX('Pliegos Tarifarios (Las Condes)'!$G:$G,MATCH($B3089,'Pliegos Tarifarios (Las Condes)'!$A:$A,0)),H3089&lt;=1000,INDEX('Pliegos Tarifarios (Las Condes)'!$H:$H,MATCH($B3089,'Pliegos Tarifarios (Las Condes)'!$A:$A,0)),H3089&lt;=5000,INDEX('Pliegos Tarifarios (Las Condes)'!$I:$I,MATCH($B3089,'Pliegos Tarifarios (Las Condes)'!$A:$A,0)),H3089&gt;5000,INDEX('Pliegos Tarifarios (Las Condes)'!$J:$J,MATCH($B3089,'Pliegos Tarifarios (Las Condes)'!$A:$A,0)))/1.19</f>
        <v>1880.6271637815128</v>
      </c>
      <c r="R3089" s="19">
        <f>INDEX('Pliegos Tarifarios (Las Condes)'!$K:$K,MATCH($B3089,'Pliegos Tarifarios (Las Condes)'!$A:$A,0))</f>
        <v>726.16</v>
      </c>
      <c r="S3089" s="21">
        <f t="shared" si="147"/>
        <v>157236.17103478152</v>
      </c>
      <c r="T3089" s="21">
        <f t="shared" si="148"/>
        <v>29874.872496608488</v>
      </c>
      <c r="U3089" s="19">
        <v>0</v>
      </c>
      <c r="V3089" s="21">
        <f t="shared" si="149"/>
        <v>187111.04353139002</v>
      </c>
    </row>
    <row r="3090" spans="1:22" x14ac:dyDescent="0.3">
      <c r="A3090" s="3" t="s">
        <v>146</v>
      </c>
      <c r="B3090" s="3">
        <v>7</v>
      </c>
      <c r="C3090" s="4" t="s">
        <v>186</v>
      </c>
      <c r="D3090" s="3" t="s">
        <v>956</v>
      </c>
      <c r="E3090" s="3" t="s">
        <v>121</v>
      </c>
      <c r="F3090" s="4" t="s">
        <v>957</v>
      </c>
      <c r="G3090" s="3" t="s">
        <v>16</v>
      </c>
      <c r="H3090" s="5">
        <v>801.69079999999997</v>
      </c>
      <c r="I3090" s="5">
        <v>2.2097000000000002</v>
      </c>
      <c r="J3090" s="5">
        <v>2.1739999999999999</v>
      </c>
      <c r="K3090" s="6">
        <v>0.98384396071864944</v>
      </c>
      <c r="L3090" s="5">
        <v>26.72</v>
      </c>
      <c r="M3090" s="19">
        <f>H3090*INDEX('Pliegos Tarifarios (Las Condes)'!$B:$B,MATCH($B3090,'Pliegos Tarifarios (Las Condes)'!$A:$A,0))</f>
        <v>105633.1848804</v>
      </c>
      <c r="N3090" s="19">
        <f>I3090*INDEX('Pliegos Tarifarios (Las Condes)'!$C:$C,MATCH($B3090,'Pliegos Tarifarios (Las Condes)'!$A:$A,0))</f>
        <v>7529.8598983000011</v>
      </c>
      <c r="O3090" s="19">
        <f>J3090*INDEX('Pliegos Tarifarios (Las Condes)'!$D:$D,MATCH($B3090,'Pliegos Tarifarios (Las Condes)'!$A:$A,0))</f>
        <v>31464.302</v>
      </c>
      <c r="P3090" s="19">
        <f>H3090*INDEX('Pliegos Tarifarios (Las Condes)'!$E:$E,MATCH($B3090,'Pliegos Tarifarios (Las Condes)'!$A:$A,0))</f>
        <v>10441.220979199999</v>
      </c>
      <c r="Q3090" s="19" cm="1">
        <f t="array" ref="Q3090">H3090*_xlfn.IFS(H3090&lt;=350,INDEX('Pliegos Tarifarios (Las Condes)'!$F:$F,MATCH($B3090,'Pliegos Tarifarios (Las Condes)'!$A:$A,0)),H3090&lt;=500,INDEX('Pliegos Tarifarios (Las Condes)'!$G:$G,MATCH($B3090,'Pliegos Tarifarios (Las Condes)'!$A:$A,0)),H3090&lt;=1000,INDEX('Pliegos Tarifarios (Las Condes)'!$H:$H,MATCH($B3090,'Pliegos Tarifarios (Las Condes)'!$A:$A,0)),H3090&lt;=5000,INDEX('Pliegos Tarifarios (Las Condes)'!$I:$I,MATCH($B3090,'Pliegos Tarifarios (Las Condes)'!$A:$A,0)),H3090&gt;5000,INDEX('Pliegos Tarifarios (Las Condes)'!$J:$J,MATCH($B3090,'Pliegos Tarifarios (Las Condes)'!$A:$A,0)))/1.19</f>
        <v>1880.2680863865548</v>
      </c>
      <c r="R3090" s="19">
        <f>INDEX('Pliegos Tarifarios (Las Condes)'!$K:$K,MATCH($B3090,'Pliegos Tarifarios (Las Condes)'!$A:$A,0))</f>
        <v>726.16</v>
      </c>
      <c r="S3090" s="21">
        <f t="shared" si="147"/>
        <v>157674.99584428658</v>
      </c>
      <c r="T3090" s="21">
        <f t="shared" si="148"/>
        <v>29958.249210414451</v>
      </c>
      <c r="U3090" s="19">
        <v>0</v>
      </c>
      <c r="V3090" s="21">
        <f t="shared" si="149"/>
        <v>187633.24505470102</v>
      </c>
    </row>
    <row r="3091" spans="1:22" x14ac:dyDescent="0.3">
      <c r="A3091" s="3" t="s">
        <v>146</v>
      </c>
      <c r="B3091" s="3">
        <v>7</v>
      </c>
      <c r="C3091" s="4" t="s">
        <v>186</v>
      </c>
      <c r="D3091" s="3" t="s">
        <v>958</v>
      </c>
      <c r="E3091" s="3" t="s">
        <v>121</v>
      </c>
      <c r="F3091" s="4" t="s">
        <v>959</v>
      </c>
      <c r="G3091" s="3" t="s">
        <v>16</v>
      </c>
      <c r="H3091" s="5">
        <v>803.17240000000004</v>
      </c>
      <c r="I3091" s="5">
        <v>2.1888999999999998</v>
      </c>
      <c r="J3091" s="5">
        <v>2.1381999999999999</v>
      </c>
      <c r="K3091" s="6">
        <v>0.97683768102699986</v>
      </c>
      <c r="L3091" s="5">
        <v>26.77</v>
      </c>
      <c r="M3091" s="19">
        <f>H3091*INDEX('Pliegos Tarifarios (Las Condes)'!$B:$B,MATCH($B3091,'Pliegos Tarifarios (Las Condes)'!$A:$A,0))</f>
        <v>105828.4049412</v>
      </c>
      <c r="N3091" s="19">
        <f>I3091*INDEX('Pliegos Tarifarios (Las Condes)'!$C:$C,MATCH($B3091,'Pliegos Tarifarios (Las Condes)'!$A:$A,0))</f>
        <v>7458.9810071000002</v>
      </c>
      <c r="O3091" s="19">
        <f>J3091*INDEX('Pliegos Tarifarios (Las Condes)'!$D:$D,MATCH($B3091,'Pliegos Tarifarios (Las Condes)'!$A:$A,0))</f>
        <v>30946.168599999997</v>
      </c>
      <c r="P3091" s="19">
        <f>H3091*INDEX('Pliegos Tarifarios (Las Condes)'!$E:$E,MATCH($B3091,'Pliegos Tarifarios (Las Condes)'!$A:$A,0))</f>
        <v>10460.5173376</v>
      </c>
      <c r="Q3091" s="19" cm="1">
        <f t="array" ref="Q3091">H3091*_xlfn.IFS(H3091&lt;=350,INDEX('Pliegos Tarifarios (Las Condes)'!$F:$F,MATCH($B3091,'Pliegos Tarifarios (Las Condes)'!$A:$A,0)),H3091&lt;=500,INDEX('Pliegos Tarifarios (Las Condes)'!$G:$G,MATCH($B3091,'Pliegos Tarifarios (Las Condes)'!$A:$A,0)),H3091&lt;=1000,INDEX('Pliegos Tarifarios (Las Condes)'!$H:$H,MATCH($B3091,'Pliegos Tarifarios (Las Condes)'!$A:$A,0)),H3091&lt;=5000,INDEX('Pliegos Tarifarios (Las Condes)'!$I:$I,MATCH($B3091,'Pliegos Tarifarios (Las Condes)'!$A:$A,0)),H3091&gt;5000,INDEX('Pliegos Tarifarios (Las Condes)'!$J:$J,MATCH($B3091,'Pliegos Tarifarios (Las Condes)'!$A:$A,0)))/1.19</f>
        <v>1883.7429986554625</v>
      </c>
      <c r="R3091" s="19">
        <f>INDEX('Pliegos Tarifarios (Las Condes)'!$K:$K,MATCH($B3091,'Pliegos Tarifarios (Las Condes)'!$A:$A,0))</f>
        <v>726.16</v>
      </c>
      <c r="S3091" s="21">
        <f t="shared" si="147"/>
        <v>157303.97488455544</v>
      </c>
      <c r="T3091" s="21">
        <f t="shared" si="148"/>
        <v>29887.755228065533</v>
      </c>
      <c r="U3091" s="19">
        <v>0</v>
      </c>
      <c r="V3091" s="21">
        <f t="shared" si="149"/>
        <v>187191.73011262098</v>
      </c>
    </row>
    <row r="3092" spans="1:22" x14ac:dyDescent="0.3">
      <c r="A3092" s="3" t="s">
        <v>146</v>
      </c>
      <c r="B3092" s="3">
        <v>7</v>
      </c>
      <c r="C3092" s="4" t="s">
        <v>186</v>
      </c>
      <c r="D3092" s="3" t="s">
        <v>960</v>
      </c>
      <c r="E3092" s="3" t="s">
        <v>121</v>
      </c>
      <c r="F3092" s="4" t="s">
        <v>961</v>
      </c>
      <c r="G3092" s="3" t="s">
        <v>16</v>
      </c>
      <c r="H3092" s="5">
        <v>802.39790000000005</v>
      </c>
      <c r="I3092" s="5">
        <v>2.2302</v>
      </c>
      <c r="J3092" s="5">
        <v>2.1145</v>
      </c>
      <c r="K3092" s="6">
        <v>0.94812124473141424</v>
      </c>
      <c r="L3092" s="5">
        <v>26.75</v>
      </c>
      <c r="M3092" s="19">
        <f>H3092*INDEX('Pliegos Tarifarios (Las Condes)'!$B:$B,MATCH($B3092,'Pliegos Tarifarios (Las Condes)'!$A:$A,0))</f>
        <v>105726.35449770001</v>
      </c>
      <c r="N3092" s="19">
        <f>I3092*INDEX('Pliegos Tarifarios (Las Condes)'!$C:$C,MATCH($B3092,'Pliegos Tarifarios (Las Condes)'!$A:$A,0))</f>
        <v>7599.7164978000001</v>
      </c>
      <c r="O3092" s="19">
        <f>J3092*INDEX('Pliegos Tarifarios (Las Condes)'!$D:$D,MATCH($B3092,'Pliegos Tarifarios (Las Condes)'!$A:$A,0))</f>
        <v>30603.158500000001</v>
      </c>
      <c r="P3092" s="19">
        <f>H3092*INDEX('Pliegos Tarifarios (Las Condes)'!$E:$E,MATCH($B3092,'Pliegos Tarifarios (Las Condes)'!$A:$A,0))</f>
        <v>10450.4302496</v>
      </c>
      <c r="Q3092" s="19" cm="1">
        <f t="array" ref="Q3092">H3092*_xlfn.IFS(H3092&lt;=350,INDEX('Pliegos Tarifarios (Las Condes)'!$F:$F,MATCH($B3092,'Pliegos Tarifarios (Las Condes)'!$A:$A,0)),H3092&lt;=500,INDEX('Pliegos Tarifarios (Las Condes)'!$G:$G,MATCH($B3092,'Pliegos Tarifarios (Las Condes)'!$A:$A,0)),H3092&lt;=1000,INDEX('Pliegos Tarifarios (Las Condes)'!$H:$H,MATCH($B3092,'Pliegos Tarifarios (Las Condes)'!$A:$A,0)),H3092&lt;=5000,INDEX('Pliegos Tarifarios (Las Condes)'!$I:$I,MATCH($B3092,'Pliegos Tarifarios (Las Condes)'!$A:$A,0)),H3092&gt;5000,INDEX('Pliegos Tarifarios (Las Condes)'!$J:$J,MATCH($B3092,'Pliegos Tarifarios (Las Condes)'!$A:$A,0)))/1.19</f>
        <v>1881.9265032773114</v>
      </c>
      <c r="R3092" s="19">
        <f>INDEX('Pliegos Tarifarios (Las Condes)'!$K:$K,MATCH($B3092,'Pliegos Tarifarios (Las Condes)'!$A:$A,0))</f>
        <v>726.16</v>
      </c>
      <c r="S3092" s="21">
        <f t="shared" si="147"/>
        <v>156987.74624837734</v>
      </c>
      <c r="T3092" s="21">
        <f t="shared" si="148"/>
        <v>29827.671787191695</v>
      </c>
      <c r="U3092" s="19">
        <v>0</v>
      </c>
      <c r="V3092" s="21">
        <f t="shared" si="149"/>
        <v>186815.41803556905</v>
      </c>
    </row>
    <row r="3093" spans="1:22" x14ac:dyDescent="0.3">
      <c r="A3093" s="3" t="s">
        <v>146</v>
      </c>
      <c r="B3093" s="3">
        <v>7</v>
      </c>
      <c r="C3093" s="4" t="s">
        <v>186</v>
      </c>
      <c r="D3093" s="3" t="s">
        <v>962</v>
      </c>
      <c r="E3093" s="3" t="s">
        <v>121</v>
      </c>
      <c r="F3093" s="4" t="s">
        <v>963</v>
      </c>
      <c r="G3093" s="3" t="s">
        <v>16</v>
      </c>
      <c r="H3093" s="5">
        <v>802.7183</v>
      </c>
      <c r="I3093" s="5">
        <v>2.2081</v>
      </c>
      <c r="J3093" s="5">
        <v>2.1293000000000002</v>
      </c>
      <c r="K3093" s="6">
        <v>0.96431321045242524</v>
      </c>
      <c r="L3093" s="5">
        <v>26.76</v>
      </c>
      <c r="M3093" s="19">
        <f>H3093*INDEX('Pliegos Tarifarios (Las Condes)'!$B:$B,MATCH($B3093,'Pliegos Tarifarios (Las Condes)'!$A:$A,0))</f>
        <v>105768.57136290001</v>
      </c>
      <c r="N3093" s="19">
        <f>I3093*INDEX('Pliegos Tarifarios (Las Condes)'!$C:$C,MATCH($B3093,'Pliegos Tarifarios (Las Condes)'!$A:$A,0))</f>
        <v>7524.4076759</v>
      </c>
      <c r="O3093" s="19">
        <f>J3093*INDEX('Pliegos Tarifarios (Las Condes)'!$D:$D,MATCH($B3093,'Pliegos Tarifarios (Las Condes)'!$A:$A,0))</f>
        <v>30817.358900000003</v>
      </c>
      <c r="P3093" s="19">
        <f>H3093*INDEX('Pliegos Tarifarios (Las Condes)'!$E:$E,MATCH($B3093,'Pliegos Tarifarios (Las Condes)'!$A:$A,0))</f>
        <v>10454.603139199999</v>
      </c>
      <c r="Q3093" s="19" cm="1">
        <f t="array" ref="Q3093">H3093*_xlfn.IFS(H3093&lt;=350,INDEX('Pliegos Tarifarios (Las Condes)'!$F:$F,MATCH($B3093,'Pliegos Tarifarios (Las Condes)'!$A:$A,0)),H3093&lt;=500,INDEX('Pliegos Tarifarios (Las Condes)'!$G:$G,MATCH($B3093,'Pliegos Tarifarios (Las Condes)'!$A:$A,0)),H3093&lt;=1000,INDEX('Pliegos Tarifarios (Las Condes)'!$H:$H,MATCH($B3093,'Pliegos Tarifarios (Las Condes)'!$A:$A,0)),H3093&lt;=5000,INDEX('Pliegos Tarifarios (Las Condes)'!$I:$I,MATCH($B3093,'Pliegos Tarifarios (Las Condes)'!$A:$A,0)),H3093&gt;5000,INDEX('Pliegos Tarifarios (Las Condes)'!$J:$J,MATCH($B3093,'Pliegos Tarifarios (Las Condes)'!$A:$A,0)))/1.19</f>
        <v>1882.6779624369751</v>
      </c>
      <c r="R3093" s="19">
        <f>INDEX('Pliegos Tarifarios (Las Condes)'!$K:$K,MATCH($B3093,'Pliegos Tarifarios (Las Condes)'!$A:$A,0))</f>
        <v>726.16</v>
      </c>
      <c r="S3093" s="21">
        <f t="shared" si="147"/>
        <v>157173.77904043699</v>
      </c>
      <c r="T3093" s="21">
        <f t="shared" si="148"/>
        <v>29863.018017683029</v>
      </c>
      <c r="U3093" s="19">
        <v>0</v>
      </c>
      <c r="V3093" s="21">
        <f t="shared" si="149"/>
        <v>187036.79705812002</v>
      </c>
    </row>
    <row r="3094" spans="1:22" x14ac:dyDescent="0.3">
      <c r="A3094" s="3" t="s">
        <v>146</v>
      </c>
      <c r="B3094" s="3">
        <v>7</v>
      </c>
      <c r="C3094" s="4" t="s">
        <v>186</v>
      </c>
      <c r="D3094" s="3" t="s">
        <v>964</v>
      </c>
      <c r="E3094" s="3" t="s">
        <v>121</v>
      </c>
      <c r="F3094" s="4" t="s">
        <v>965</v>
      </c>
      <c r="G3094" s="3" t="s">
        <v>16</v>
      </c>
      <c r="H3094" s="5">
        <v>803.74360000000001</v>
      </c>
      <c r="I3094" s="5">
        <v>2.2105000000000001</v>
      </c>
      <c r="J3094" s="5">
        <v>2.1732999999999998</v>
      </c>
      <c r="K3094" s="6">
        <v>0.98317122822890735</v>
      </c>
      <c r="L3094" s="5">
        <v>26.79</v>
      </c>
      <c r="M3094" s="19">
        <f>H3094*INDEX('Pliegos Tarifarios (Las Condes)'!$B:$B,MATCH($B3094,'Pliegos Tarifarios (Las Condes)'!$A:$A,0))</f>
        <v>105903.6679668</v>
      </c>
      <c r="N3094" s="19">
        <f>I3094*INDEX('Pliegos Tarifarios (Las Condes)'!$C:$C,MATCH($B3094,'Pliegos Tarifarios (Las Condes)'!$A:$A,0))</f>
        <v>7532.5860095000007</v>
      </c>
      <c r="O3094" s="19">
        <f>J3094*INDEX('Pliegos Tarifarios (Las Condes)'!$D:$D,MATCH($B3094,'Pliegos Tarifarios (Las Condes)'!$A:$A,0))</f>
        <v>31454.170899999997</v>
      </c>
      <c r="P3094" s="19">
        <f>H3094*INDEX('Pliegos Tarifarios (Las Condes)'!$E:$E,MATCH($B3094,'Pliegos Tarifarios (Las Condes)'!$A:$A,0))</f>
        <v>10467.9566464</v>
      </c>
      <c r="Q3094" s="19" cm="1">
        <f t="array" ref="Q3094">H3094*_xlfn.IFS(H3094&lt;=350,INDEX('Pliegos Tarifarios (Las Condes)'!$F:$F,MATCH($B3094,'Pliegos Tarifarios (Las Condes)'!$A:$A,0)),H3094&lt;=500,INDEX('Pliegos Tarifarios (Las Condes)'!$G:$G,MATCH($B3094,'Pliegos Tarifarios (Las Condes)'!$A:$A,0)),H3094&lt;=1000,INDEX('Pliegos Tarifarios (Las Condes)'!$H:$H,MATCH($B3094,'Pliegos Tarifarios (Las Condes)'!$A:$A,0)),H3094&lt;=5000,INDEX('Pliegos Tarifarios (Las Condes)'!$I:$I,MATCH($B3094,'Pliegos Tarifarios (Las Condes)'!$A:$A,0)),H3094&gt;5000,INDEX('Pliegos Tarifarios (Las Condes)'!$J:$J,MATCH($B3094,'Pliegos Tarifarios (Las Condes)'!$A:$A,0)))/1.19</f>
        <v>1885.0826786554624</v>
      </c>
      <c r="R3094" s="19">
        <f>INDEX('Pliegos Tarifarios (Las Condes)'!$K:$K,MATCH($B3094,'Pliegos Tarifarios (Las Condes)'!$A:$A,0))</f>
        <v>726.16</v>
      </c>
      <c r="S3094" s="21">
        <f t="shared" si="147"/>
        <v>157969.62420135544</v>
      </c>
      <c r="T3094" s="21">
        <f t="shared" si="148"/>
        <v>30014.228598257534</v>
      </c>
      <c r="U3094" s="19">
        <v>0</v>
      </c>
      <c r="V3094" s="21">
        <f t="shared" si="149"/>
        <v>187983.85279961297</v>
      </c>
    </row>
    <row r="3095" spans="1:22" x14ac:dyDescent="0.3">
      <c r="A3095" s="3" t="s">
        <v>146</v>
      </c>
      <c r="B3095" s="3">
        <v>7</v>
      </c>
      <c r="C3095" s="4" t="s">
        <v>186</v>
      </c>
      <c r="D3095" s="3" t="s">
        <v>966</v>
      </c>
      <c r="E3095" s="3" t="s">
        <v>121</v>
      </c>
      <c r="F3095" s="4" t="s">
        <v>967</v>
      </c>
      <c r="G3095" s="3" t="s">
        <v>16</v>
      </c>
      <c r="H3095" s="5">
        <v>802.81619999999998</v>
      </c>
      <c r="I3095" s="5">
        <v>2.2261000000000002</v>
      </c>
      <c r="J3095" s="5">
        <v>2.2261000000000002</v>
      </c>
      <c r="K3095" s="6">
        <v>1</v>
      </c>
      <c r="L3095" s="5">
        <v>26.76</v>
      </c>
      <c r="M3095" s="19">
        <f>H3095*INDEX('Pliegos Tarifarios (Las Condes)'!$B:$B,MATCH($B3095,'Pliegos Tarifarios (Las Condes)'!$A:$A,0))</f>
        <v>105781.4709606</v>
      </c>
      <c r="N3095" s="19">
        <f>I3095*INDEX('Pliegos Tarifarios (Las Condes)'!$C:$C,MATCH($B3095,'Pliegos Tarifarios (Las Condes)'!$A:$A,0))</f>
        <v>7585.7451779000012</v>
      </c>
      <c r="O3095" s="19">
        <f>J3095*INDEX('Pliegos Tarifarios (Las Condes)'!$D:$D,MATCH($B3095,'Pliegos Tarifarios (Las Condes)'!$A:$A,0))</f>
        <v>32218.345300000004</v>
      </c>
      <c r="P3095" s="19">
        <f>H3095*INDEX('Pliegos Tarifarios (Las Condes)'!$E:$E,MATCH($B3095,'Pliegos Tarifarios (Las Condes)'!$A:$A,0))</f>
        <v>10455.878188799999</v>
      </c>
      <c r="Q3095" s="19" cm="1">
        <f t="array" ref="Q3095">H3095*_xlfn.IFS(H3095&lt;=350,INDEX('Pliegos Tarifarios (Las Condes)'!$F:$F,MATCH($B3095,'Pliegos Tarifarios (Las Condes)'!$A:$A,0)),H3095&lt;=500,INDEX('Pliegos Tarifarios (Las Condes)'!$G:$G,MATCH($B3095,'Pliegos Tarifarios (Las Condes)'!$A:$A,0)),H3095&lt;=1000,INDEX('Pliegos Tarifarios (Las Condes)'!$H:$H,MATCH($B3095,'Pliegos Tarifarios (Las Condes)'!$A:$A,0)),H3095&lt;=5000,INDEX('Pliegos Tarifarios (Las Condes)'!$I:$I,MATCH($B3095,'Pliegos Tarifarios (Las Condes)'!$A:$A,0)),H3095&gt;5000,INDEX('Pliegos Tarifarios (Las Condes)'!$J:$J,MATCH($B3095,'Pliegos Tarifarios (Las Condes)'!$A:$A,0)))/1.19</f>
        <v>1882.9075749579833</v>
      </c>
      <c r="R3095" s="19">
        <f>INDEX('Pliegos Tarifarios (Las Condes)'!$K:$K,MATCH($B3095,'Pliegos Tarifarios (Las Condes)'!$A:$A,0))</f>
        <v>726.16</v>
      </c>
      <c r="S3095" s="21">
        <f t="shared" si="147"/>
        <v>158650.50720225801</v>
      </c>
      <c r="T3095" s="21">
        <f t="shared" si="148"/>
        <v>30143.596368429022</v>
      </c>
      <c r="U3095" s="19">
        <v>0</v>
      </c>
      <c r="V3095" s="21">
        <f t="shared" si="149"/>
        <v>188794.10357068703</v>
      </c>
    </row>
    <row r="3096" spans="1:22" x14ac:dyDescent="0.3">
      <c r="A3096" s="3" t="s">
        <v>146</v>
      </c>
      <c r="B3096" s="3">
        <v>7</v>
      </c>
      <c r="C3096" s="4" t="s">
        <v>186</v>
      </c>
      <c r="D3096" s="3" t="s">
        <v>968</v>
      </c>
      <c r="E3096" s="3" t="s">
        <v>121</v>
      </c>
      <c r="F3096" s="4" t="s">
        <v>969</v>
      </c>
      <c r="G3096" s="3" t="s">
        <v>16</v>
      </c>
      <c r="H3096" s="5">
        <v>803.16470000000004</v>
      </c>
      <c r="I3096" s="5">
        <v>2.1627999999999998</v>
      </c>
      <c r="J3096" s="5">
        <v>2.1627999999999998</v>
      </c>
      <c r="K3096" s="6">
        <v>1</v>
      </c>
      <c r="L3096" s="5">
        <v>26.77</v>
      </c>
      <c r="M3096" s="19">
        <f>H3096*INDEX('Pliegos Tarifarios (Las Condes)'!$B:$B,MATCH($B3096,'Pliegos Tarifarios (Las Condes)'!$A:$A,0))</f>
        <v>105827.39036610001</v>
      </c>
      <c r="N3096" s="19">
        <f>I3096*INDEX('Pliegos Tarifarios (Las Condes)'!$C:$C,MATCH($B3096,'Pliegos Tarifarios (Las Condes)'!$A:$A,0))</f>
        <v>7370.0416292</v>
      </c>
      <c r="O3096" s="19">
        <f>J3096*INDEX('Pliegos Tarifarios (Las Condes)'!$D:$D,MATCH($B3096,'Pliegos Tarifarios (Las Condes)'!$A:$A,0))</f>
        <v>31302.204399999999</v>
      </c>
      <c r="P3096" s="19">
        <f>H3096*INDEX('Pliegos Tarifarios (Las Condes)'!$E:$E,MATCH($B3096,'Pliegos Tarifarios (Las Condes)'!$A:$A,0))</f>
        <v>10460.4170528</v>
      </c>
      <c r="Q3096" s="19" cm="1">
        <f t="array" ref="Q3096">H3096*_xlfn.IFS(H3096&lt;=350,INDEX('Pliegos Tarifarios (Las Condes)'!$F:$F,MATCH($B3096,'Pliegos Tarifarios (Las Condes)'!$A:$A,0)),H3096&lt;=500,INDEX('Pliegos Tarifarios (Las Condes)'!$G:$G,MATCH($B3096,'Pliegos Tarifarios (Las Condes)'!$A:$A,0)),H3096&lt;=1000,INDEX('Pliegos Tarifarios (Las Condes)'!$H:$H,MATCH($B3096,'Pliegos Tarifarios (Las Condes)'!$A:$A,0)),H3096&lt;=5000,INDEX('Pliegos Tarifarios (Las Condes)'!$I:$I,MATCH($B3096,'Pliegos Tarifarios (Las Condes)'!$A:$A,0)),H3096&gt;5000,INDEX('Pliegos Tarifarios (Las Condes)'!$J:$J,MATCH($B3096,'Pliegos Tarifarios (Las Condes)'!$A:$A,0)))/1.19</f>
        <v>1883.7249392436979</v>
      </c>
      <c r="R3096" s="19">
        <f>INDEX('Pliegos Tarifarios (Las Condes)'!$K:$K,MATCH($B3096,'Pliegos Tarifarios (Las Condes)'!$A:$A,0))</f>
        <v>726.16</v>
      </c>
      <c r="S3096" s="21">
        <f t="shared" si="147"/>
        <v>157569.93838734372</v>
      </c>
      <c r="T3096" s="21">
        <f t="shared" si="148"/>
        <v>29938.288293595306</v>
      </c>
      <c r="U3096" s="19">
        <v>0</v>
      </c>
      <c r="V3096" s="21">
        <f t="shared" si="149"/>
        <v>187508.22668093903</v>
      </c>
    </row>
    <row r="3097" spans="1:22" x14ac:dyDescent="0.3">
      <c r="A3097" s="3" t="s">
        <v>146</v>
      </c>
      <c r="B3097" s="3">
        <v>7</v>
      </c>
      <c r="C3097" s="4" t="s">
        <v>186</v>
      </c>
      <c r="D3097" s="3" t="s">
        <v>970</v>
      </c>
      <c r="E3097" s="3" t="s">
        <v>121</v>
      </c>
      <c r="F3097" s="4" t="s">
        <v>971</v>
      </c>
      <c r="G3097" s="3" t="s">
        <v>16</v>
      </c>
      <c r="H3097" s="5">
        <v>801.15639999999996</v>
      </c>
      <c r="I3097" s="5">
        <v>2.1705999999999999</v>
      </c>
      <c r="J3097" s="5">
        <v>2.1074999999999999</v>
      </c>
      <c r="K3097" s="6">
        <v>0.97092969685801167</v>
      </c>
      <c r="L3097" s="5">
        <v>26.71</v>
      </c>
      <c r="M3097" s="19">
        <f>H3097*INDEX('Pliegos Tarifarios (Las Condes)'!$B:$B,MATCH($B3097,'Pliegos Tarifarios (Las Condes)'!$A:$A,0))</f>
        <v>105562.7707332</v>
      </c>
      <c r="N3097" s="19">
        <f>I3097*INDEX('Pliegos Tarifarios (Las Condes)'!$C:$C,MATCH($B3097,'Pliegos Tarifarios (Las Condes)'!$A:$A,0))</f>
        <v>7396.6212133999998</v>
      </c>
      <c r="O3097" s="19">
        <f>J3097*INDEX('Pliegos Tarifarios (Las Condes)'!$D:$D,MATCH($B3097,'Pliegos Tarifarios (Las Condes)'!$A:$A,0))</f>
        <v>30501.8475</v>
      </c>
      <c r="P3097" s="19">
        <f>H3097*INDEX('Pliegos Tarifarios (Las Condes)'!$E:$E,MATCH($B3097,'Pliegos Tarifarios (Las Condes)'!$A:$A,0))</f>
        <v>10434.260953599998</v>
      </c>
      <c r="Q3097" s="19" cm="1">
        <f t="array" ref="Q3097">H3097*_xlfn.IFS(H3097&lt;=350,INDEX('Pliegos Tarifarios (Las Condes)'!$F:$F,MATCH($B3097,'Pliegos Tarifarios (Las Condes)'!$A:$A,0)),H3097&lt;=500,INDEX('Pliegos Tarifarios (Las Condes)'!$G:$G,MATCH($B3097,'Pliegos Tarifarios (Las Condes)'!$A:$A,0)),H3097&lt;=1000,INDEX('Pliegos Tarifarios (Las Condes)'!$H:$H,MATCH($B3097,'Pliegos Tarifarios (Las Condes)'!$A:$A,0)),H3097&lt;=5000,INDEX('Pliegos Tarifarios (Las Condes)'!$I:$I,MATCH($B3097,'Pliegos Tarifarios (Las Condes)'!$A:$A,0)),H3097&gt;5000,INDEX('Pliegos Tarifarios (Las Condes)'!$J:$J,MATCH($B3097,'Pliegos Tarifarios (Las Condes)'!$A:$A,0)))/1.19</f>
        <v>1879.014716302521</v>
      </c>
      <c r="R3097" s="19">
        <f>INDEX('Pliegos Tarifarios (Las Condes)'!$K:$K,MATCH($B3097,'Pliegos Tarifarios (Las Condes)'!$A:$A,0))</f>
        <v>726.16</v>
      </c>
      <c r="S3097" s="21">
        <f t="shared" si="147"/>
        <v>156500.67511650251</v>
      </c>
      <c r="T3097" s="21">
        <f t="shared" si="148"/>
        <v>29735.128272135476</v>
      </c>
      <c r="U3097" s="19">
        <v>0</v>
      </c>
      <c r="V3097" s="21">
        <f t="shared" si="149"/>
        <v>186235.80338863799</v>
      </c>
    </row>
    <row r="3098" spans="1:22" x14ac:dyDescent="0.3">
      <c r="A3098" s="3" t="s">
        <v>146</v>
      </c>
      <c r="B3098" s="3">
        <v>7</v>
      </c>
      <c r="C3098" s="4" t="s">
        <v>186</v>
      </c>
      <c r="D3098" s="3" t="s">
        <v>972</v>
      </c>
      <c r="E3098" s="3" t="s">
        <v>121</v>
      </c>
      <c r="F3098" s="4" t="s">
        <v>973</v>
      </c>
      <c r="G3098" s="3" t="s">
        <v>16</v>
      </c>
      <c r="H3098" s="5">
        <v>802.31669999999997</v>
      </c>
      <c r="I3098" s="5">
        <v>2.1625000000000001</v>
      </c>
      <c r="J3098" s="5">
        <v>2.1021000000000001</v>
      </c>
      <c r="K3098" s="6">
        <v>0.97206936416184975</v>
      </c>
      <c r="L3098" s="5">
        <v>26.74</v>
      </c>
      <c r="M3098" s="19">
        <f>H3098*INDEX('Pliegos Tarifarios (Las Condes)'!$B:$B,MATCH($B3098,'Pliegos Tarifarios (Las Condes)'!$A:$A,0))</f>
        <v>105715.6553421</v>
      </c>
      <c r="N3098" s="19">
        <f>I3098*INDEX('Pliegos Tarifarios (Las Condes)'!$C:$C,MATCH($B3098,'Pliegos Tarifarios (Las Condes)'!$A:$A,0))</f>
        <v>7369.0193375000008</v>
      </c>
      <c r="O3098" s="19">
        <f>J3098*INDEX('Pliegos Tarifarios (Las Condes)'!$D:$D,MATCH($B3098,'Pliegos Tarifarios (Las Condes)'!$A:$A,0))</f>
        <v>30423.693300000003</v>
      </c>
      <c r="P3098" s="19">
        <f>H3098*INDEX('Pliegos Tarifarios (Las Condes)'!$E:$E,MATCH($B3098,'Pliegos Tarifarios (Las Condes)'!$A:$A,0))</f>
        <v>10449.372700799999</v>
      </c>
      <c r="Q3098" s="19" cm="1">
        <f t="array" ref="Q3098">H3098*_xlfn.IFS(H3098&lt;=350,INDEX('Pliegos Tarifarios (Las Condes)'!$F:$F,MATCH($B3098,'Pliegos Tarifarios (Las Condes)'!$A:$A,0)),H3098&lt;=500,INDEX('Pliegos Tarifarios (Las Condes)'!$G:$G,MATCH($B3098,'Pliegos Tarifarios (Las Condes)'!$A:$A,0)),H3098&lt;=1000,INDEX('Pliegos Tarifarios (Las Condes)'!$H:$H,MATCH($B3098,'Pliegos Tarifarios (Las Condes)'!$A:$A,0)),H3098&lt;=5000,INDEX('Pliegos Tarifarios (Las Condes)'!$I:$I,MATCH($B3098,'Pliegos Tarifarios (Las Condes)'!$A:$A,0)),H3098&gt;5000,INDEX('Pliegos Tarifarios (Las Condes)'!$J:$J,MATCH($B3098,'Pliegos Tarifarios (Las Condes)'!$A:$A,0)))/1.19</f>
        <v>1881.7360585714287</v>
      </c>
      <c r="R3098" s="19">
        <f>INDEX('Pliegos Tarifarios (Las Condes)'!$K:$K,MATCH($B3098,'Pliegos Tarifarios (Las Condes)'!$A:$A,0))</f>
        <v>726.16</v>
      </c>
      <c r="S3098" s="21">
        <f t="shared" si="147"/>
        <v>156565.63673897143</v>
      </c>
      <c r="T3098" s="21">
        <f t="shared" si="148"/>
        <v>29747.470980404571</v>
      </c>
      <c r="U3098" s="19">
        <v>0</v>
      </c>
      <c r="V3098" s="21">
        <f t="shared" si="149"/>
        <v>186313.10771937598</v>
      </c>
    </row>
    <row r="3099" spans="1:22" x14ac:dyDescent="0.3">
      <c r="A3099" s="3" t="s">
        <v>146</v>
      </c>
      <c r="B3099" s="3">
        <v>7</v>
      </c>
      <c r="C3099" s="4" t="s">
        <v>186</v>
      </c>
      <c r="D3099" s="3" t="s">
        <v>974</v>
      </c>
      <c r="E3099" s="3" t="s">
        <v>121</v>
      </c>
      <c r="F3099" s="4" t="s">
        <v>975</v>
      </c>
      <c r="G3099" s="3" t="s">
        <v>16</v>
      </c>
      <c r="H3099" s="5">
        <v>802.29409999999996</v>
      </c>
      <c r="I3099" s="5">
        <v>2.1718000000000002</v>
      </c>
      <c r="J3099" s="5">
        <v>2.1339000000000001</v>
      </c>
      <c r="K3099" s="6">
        <v>0.98254903766460999</v>
      </c>
      <c r="L3099" s="5">
        <v>26.74</v>
      </c>
      <c r="M3099" s="19">
        <f>H3099*INDEX('Pliegos Tarifarios (Las Condes)'!$B:$B,MATCH($B3099,'Pliegos Tarifarios (Las Condes)'!$A:$A,0))</f>
        <v>105712.67749829999</v>
      </c>
      <c r="N3099" s="19">
        <f>I3099*INDEX('Pliegos Tarifarios (Las Condes)'!$C:$C,MATCH($B3099,'Pliegos Tarifarios (Las Condes)'!$A:$A,0))</f>
        <v>7400.7103802000011</v>
      </c>
      <c r="O3099" s="19">
        <f>J3099*INDEX('Pliegos Tarifarios (Las Condes)'!$D:$D,MATCH($B3099,'Pliegos Tarifarios (Las Condes)'!$A:$A,0))</f>
        <v>30883.934700000002</v>
      </c>
      <c r="P3099" s="19">
        <f>H3099*INDEX('Pliegos Tarifarios (Las Condes)'!$E:$E,MATCH($B3099,'Pliegos Tarifarios (Las Condes)'!$A:$A,0))</f>
        <v>10449.078358399998</v>
      </c>
      <c r="Q3099" s="19" cm="1">
        <f t="array" ref="Q3099">H3099*_xlfn.IFS(H3099&lt;=350,INDEX('Pliegos Tarifarios (Las Condes)'!$F:$F,MATCH($B3099,'Pliegos Tarifarios (Las Condes)'!$A:$A,0)),H3099&lt;=500,INDEX('Pliegos Tarifarios (Las Condes)'!$G:$G,MATCH($B3099,'Pliegos Tarifarios (Las Condes)'!$A:$A,0)),H3099&lt;=1000,INDEX('Pliegos Tarifarios (Las Condes)'!$H:$H,MATCH($B3099,'Pliegos Tarifarios (Las Condes)'!$A:$A,0)),H3099&lt;=5000,INDEX('Pliegos Tarifarios (Las Condes)'!$I:$I,MATCH($B3099,'Pliegos Tarifarios (Las Condes)'!$A:$A,0)),H3099&gt;5000,INDEX('Pliegos Tarifarios (Las Condes)'!$J:$J,MATCH($B3099,'Pliegos Tarifarios (Las Condes)'!$A:$A,0)))/1.19</f>
        <v>1881.6830530252103</v>
      </c>
      <c r="R3099" s="19">
        <f>INDEX('Pliegos Tarifarios (Las Condes)'!$K:$K,MATCH($B3099,'Pliegos Tarifarios (Las Condes)'!$A:$A,0))</f>
        <v>726.16</v>
      </c>
      <c r="S3099" s="21">
        <f t="shared" si="147"/>
        <v>157054.24398992522</v>
      </c>
      <c r="T3099" s="21">
        <f t="shared" si="148"/>
        <v>29840.306358085792</v>
      </c>
      <c r="U3099" s="19">
        <v>0</v>
      </c>
      <c r="V3099" s="21">
        <f t="shared" si="149"/>
        <v>186894.55034801102</v>
      </c>
    </row>
    <row r="3100" spans="1:22" x14ac:dyDescent="0.3">
      <c r="A3100" s="3" t="s">
        <v>146</v>
      </c>
      <c r="B3100" s="3">
        <v>7</v>
      </c>
      <c r="C3100" s="4" t="s">
        <v>186</v>
      </c>
      <c r="D3100" s="3" t="s">
        <v>976</v>
      </c>
      <c r="E3100" s="3" t="s">
        <v>121</v>
      </c>
      <c r="F3100" s="4" t="s">
        <v>977</v>
      </c>
      <c r="G3100" s="3" t="s">
        <v>16</v>
      </c>
      <c r="H3100" s="5">
        <v>803.15909999999997</v>
      </c>
      <c r="I3100" s="5">
        <v>2.129</v>
      </c>
      <c r="J3100" s="5">
        <v>2.0962999999999998</v>
      </c>
      <c r="K3100" s="6">
        <v>0.98464067637388442</v>
      </c>
      <c r="L3100" s="5">
        <v>26.77</v>
      </c>
      <c r="M3100" s="19">
        <f>H3100*INDEX('Pliegos Tarifarios (Las Condes)'!$B:$B,MATCH($B3100,'Pliegos Tarifarios (Las Condes)'!$A:$A,0))</f>
        <v>105826.6524933</v>
      </c>
      <c r="N3100" s="19">
        <f>I3100*INDEX('Pliegos Tarifarios (Las Condes)'!$C:$C,MATCH($B3100,'Pliegos Tarifarios (Las Condes)'!$A:$A,0))</f>
        <v>7254.8634310000007</v>
      </c>
      <c r="O3100" s="19">
        <f>J3100*INDEX('Pliegos Tarifarios (Las Condes)'!$D:$D,MATCH($B3100,'Pliegos Tarifarios (Las Condes)'!$A:$A,0))</f>
        <v>30339.749899999999</v>
      </c>
      <c r="P3100" s="19">
        <f>H3100*INDEX('Pliegos Tarifarios (Las Condes)'!$E:$E,MATCH($B3100,'Pliegos Tarifarios (Las Condes)'!$A:$A,0))</f>
        <v>10460.344118399998</v>
      </c>
      <c r="Q3100" s="19" cm="1">
        <f t="array" ref="Q3100">H3100*_xlfn.IFS(H3100&lt;=350,INDEX('Pliegos Tarifarios (Las Condes)'!$F:$F,MATCH($B3100,'Pliegos Tarifarios (Las Condes)'!$A:$A,0)),H3100&lt;=500,INDEX('Pliegos Tarifarios (Las Condes)'!$G:$G,MATCH($B3100,'Pliegos Tarifarios (Las Condes)'!$A:$A,0)),H3100&lt;=1000,INDEX('Pliegos Tarifarios (Las Condes)'!$H:$H,MATCH($B3100,'Pliegos Tarifarios (Las Condes)'!$A:$A,0)),H3100&lt;=5000,INDEX('Pliegos Tarifarios (Las Condes)'!$I:$I,MATCH($B3100,'Pliegos Tarifarios (Las Condes)'!$A:$A,0)),H3100&gt;5000,INDEX('Pliegos Tarifarios (Las Condes)'!$J:$J,MATCH($B3100,'Pliegos Tarifarios (Las Condes)'!$A:$A,0)))/1.19</f>
        <v>1883.7118051260509</v>
      </c>
      <c r="R3100" s="19">
        <f>INDEX('Pliegos Tarifarios (Las Condes)'!$K:$K,MATCH($B3100,'Pliegos Tarifarios (Las Condes)'!$A:$A,0))</f>
        <v>726.16</v>
      </c>
      <c r="S3100" s="21">
        <f t="shared" si="147"/>
        <v>156491.48174782607</v>
      </c>
      <c r="T3100" s="21">
        <f t="shared" si="148"/>
        <v>29733.381532086954</v>
      </c>
      <c r="U3100" s="19">
        <v>0</v>
      </c>
      <c r="V3100" s="21">
        <f t="shared" si="149"/>
        <v>186224.86327991303</v>
      </c>
    </row>
    <row r="3101" spans="1:22" x14ac:dyDescent="0.3">
      <c r="A3101" s="3" t="s">
        <v>146</v>
      </c>
      <c r="B3101" s="3">
        <v>7</v>
      </c>
      <c r="C3101" s="4" t="s">
        <v>186</v>
      </c>
      <c r="D3101" s="3" t="s">
        <v>978</v>
      </c>
      <c r="E3101" s="3" t="s">
        <v>121</v>
      </c>
      <c r="F3101" s="4" t="s">
        <v>979</v>
      </c>
      <c r="G3101" s="3" t="s">
        <v>16</v>
      </c>
      <c r="H3101" s="5">
        <v>802.01670000000001</v>
      </c>
      <c r="I3101" s="5">
        <v>2.1413000000000002</v>
      </c>
      <c r="J3101" s="5">
        <v>2.1413000000000002</v>
      </c>
      <c r="K3101" s="6">
        <v>1</v>
      </c>
      <c r="L3101" s="5">
        <v>26.73</v>
      </c>
      <c r="M3101" s="19">
        <f>H3101*INDEX('Pliegos Tarifarios (Las Condes)'!$B:$B,MATCH($B3101,'Pliegos Tarifarios (Las Condes)'!$A:$A,0))</f>
        <v>105676.12644210001</v>
      </c>
      <c r="N3101" s="19">
        <f>I3101*INDEX('Pliegos Tarifarios (Las Condes)'!$C:$C,MATCH($B3101,'Pliegos Tarifarios (Las Condes)'!$A:$A,0))</f>
        <v>7296.777390700001</v>
      </c>
      <c r="O3101" s="19">
        <f>J3101*INDEX('Pliegos Tarifarios (Las Condes)'!$D:$D,MATCH($B3101,'Pliegos Tarifarios (Las Condes)'!$A:$A,0))</f>
        <v>30991.034900000002</v>
      </c>
      <c r="P3101" s="19">
        <f>H3101*INDEX('Pliegos Tarifarios (Las Condes)'!$E:$E,MATCH($B3101,'Pliegos Tarifarios (Las Condes)'!$A:$A,0))</f>
        <v>10445.465500799999</v>
      </c>
      <c r="Q3101" s="19" cm="1">
        <f t="array" ref="Q3101">H3101*_xlfn.IFS(H3101&lt;=350,INDEX('Pliegos Tarifarios (Las Condes)'!$F:$F,MATCH($B3101,'Pliegos Tarifarios (Las Condes)'!$A:$A,0)),H3101&lt;=500,INDEX('Pliegos Tarifarios (Las Condes)'!$G:$G,MATCH($B3101,'Pliegos Tarifarios (Las Condes)'!$A:$A,0)),H3101&lt;=1000,INDEX('Pliegos Tarifarios (Las Condes)'!$H:$H,MATCH($B3101,'Pliegos Tarifarios (Las Condes)'!$A:$A,0)),H3101&lt;=5000,INDEX('Pliegos Tarifarios (Las Condes)'!$I:$I,MATCH($B3101,'Pliegos Tarifarios (Las Condes)'!$A:$A,0)),H3101&gt;5000,INDEX('Pliegos Tarifarios (Las Condes)'!$J:$J,MATCH($B3101,'Pliegos Tarifarios (Las Condes)'!$A:$A,0)))/1.19</f>
        <v>1881.0324451260508</v>
      </c>
      <c r="R3101" s="19">
        <f>INDEX('Pliegos Tarifarios (Las Condes)'!$K:$K,MATCH($B3101,'Pliegos Tarifarios (Las Condes)'!$A:$A,0))</f>
        <v>726.16</v>
      </c>
      <c r="S3101" s="21">
        <f t="shared" si="147"/>
        <v>157016.59667872605</v>
      </c>
      <c r="T3101" s="21">
        <f t="shared" si="148"/>
        <v>29833.153368957952</v>
      </c>
      <c r="U3101" s="19">
        <v>0</v>
      </c>
      <c r="V3101" s="21">
        <f t="shared" si="149"/>
        <v>186849.75004768401</v>
      </c>
    </row>
    <row r="3102" spans="1:22" x14ac:dyDescent="0.3">
      <c r="A3102" s="3" t="s">
        <v>146</v>
      </c>
      <c r="B3102" s="3">
        <v>7</v>
      </c>
      <c r="C3102" s="4" t="s">
        <v>186</v>
      </c>
      <c r="D3102" s="3" t="s">
        <v>980</v>
      </c>
      <c r="E3102" s="3" t="s">
        <v>121</v>
      </c>
      <c r="F3102" s="4" t="s">
        <v>981</v>
      </c>
      <c r="G3102" s="3" t="s">
        <v>16</v>
      </c>
      <c r="H3102" s="5">
        <v>803.34100000000001</v>
      </c>
      <c r="I3102" s="5">
        <v>2.153</v>
      </c>
      <c r="J3102" s="5">
        <v>2.1259999999999999</v>
      </c>
      <c r="K3102" s="6">
        <v>0.98745935903390614</v>
      </c>
      <c r="L3102" s="5">
        <v>26.78</v>
      </c>
      <c r="M3102" s="19">
        <f>H3102*INDEX('Pliegos Tarifarios (Las Condes)'!$B:$B,MATCH($B3102,'Pliegos Tarifarios (Las Condes)'!$A:$A,0))</f>
        <v>105850.62018300001</v>
      </c>
      <c r="N3102" s="19">
        <f>I3102*INDEX('Pliegos Tarifarios (Las Condes)'!$C:$C,MATCH($B3102,'Pliegos Tarifarios (Las Condes)'!$A:$A,0))</f>
        <v>7336.6467670000002</v>
      </c>
      <c r="O3102" s="19">
        <f>J3102*INDEX('Pliegos Tarifarios (Las Condes)'!$D:$D,MATCH($B3102,'Pliegos Tarifarios (Las Condes)'!$A:$A,0))</f>
        <v>30769.597999999998</v>
      </c>
      <c r="P3102" s="19">
        <f>H3102*INDEX('Pliegos Tarifarios (Las Condes)'!$E:$E,MATCH($B3102,'Pliegos Tarifarios (Las Condes)'!$A:$A,0))</f>
        <v>10462.713184</v>
      </c>
      <c r="Q3102" s="19" cm="1">
        <f t="array" ref="Q3102">H3102*_xlfn.IFS(H3102&lt;=350,INDEX('Pliegos Tarifarios (Las Condes)'!$F:$F,MATCH($B3102,'Pliegos Tarifarios (Las Condes)'!$A:$A,0)),H3102&lt;=500,INDEX('Pliegos Tarifarios (Las Condes)'!$G:$G,MATCH($B3102,'Pliegos Tarifarios (Las Condes)'!$A:$A,0)),H3102&lt;=1000,INDEX('Pliegos Tarifarios (Las Condes)'!$H:$H,MATCH($B3102,'Pliegos Tarifarios (Las Condes)'!$A:$A,0)),H3102&lt;=5000,INDEX('Pliegos Tarifarios (Las Condes)'!$I:$I,MATCH($B3102,'Pliegos Tarifarios (Las Condes)'!$A:$A,0)),H3102&gt;5000,INDEX('Pliegos Tarifarios (Las Condes)'!$J:$J,MATCH($B3102,'Pliegos Tarifarios (Las Condes)'!$A:$A,0)))/1.19</f>
        <v>1884.1384294117652</v>
      </c>
      <c r="R3102" s="19">
        <f>INDEX('Pliegos Tarifarios (Las Condes)'!$K:$K,MATCH($B3102,'Pliegos Tarifarios (Las Condes)'!$A:$A,0))</f>
        <v>726.16</v>
      </c>
      <c r="S3102" s="21">
        <f t="shared" si="147"/>
        <v>157029.87656341179</v>
      </c>
      <c r="T3102" s="21">
        <f t="shared" si="148"/>
        <v>29835.676547048239</v>
      </c>
      <c r="U3102" s="19">
        <v>0</v>
      </c>
      <c r="V3102" s="21">
        <f t="shared" si="149"/>
        <v>186865.55311046002</v>
      </c>
    </row>
    <row r="3103" spans="1:22" x14ac:dyDescent="0.3">
      <c r="A3103" s="3" t="s">
        <v>146</v>
      </c>
      <c r="B3103" s="3">
        <v>7</v>
      </c>
      <c r="C3103" s="4" t="s">
        <v>186</v>
      </c>
      <c r="D3103" s="3" t="s">
        <v>982</v>
      </c>
      <c r="E3103" s="3" t="s">
        <v>121</v>
      </c>
      <c r="F3103" s="4" t="s">
        <v>983</v>
      </c>
      <c r="G3103" s="3" t="s">
        <v>16</v>
      </c>
      <c r="H3103" s="5">
        <v>803.30579999999998</v>
      </c>
      <c r="I3103" s="5">
        <v>2.1875</v>
      </c>
      <c r="J3103" s="5">
        <v>2.1316000000000002</v>
      </c>
      <c r="K3103" s="6">
        <v>0.97444571428571436</v>
      </c>
      <c r="L3103" s="5">
        <v>26.78</v>
      </c>
      <c r="M3103" s="19">
        <f>H3103*INDEX('Pliegos Tarifarios (Las Condes)'!$B:$B,MATCH($B3103,'Pliegos Tarifarios (Las Condes)'!$A:$A,0))</f>
        <v>105845.9821254</v>
      </c>
      <c r="N3103" s="19">
        <f>I3103*INDEX('Pliegos Tarifarios (Las Condes)'!$C:$C,MATCH($B3103,'Pliegos Tarifarios (Las Condes)'!$A:$A,0))</f>
        <v>7454.2103125000003</v>
      </c>
      <c r="O3103" s="19">
        <f>J3103*INDEX('Pliegos Tarifarios (Las Condes)'!$D:$D,MATCH($B3103,'Pliegos Tarifarios (Las Condes)'!$A:$A,0))</f>
        <v>30850.646800000002</v>
      </c>
      <c r="P3103" s="19">
        <f>H3103*INDEX('Pliegos Tarifarios (Las Condes)'!$E:$E,MATCH($B3103,'Pliegos Tarifarios (Las Condes)'!$A:$A,0))</f>
        <v>10462.2547392</v>
      </c>
      <c r="Q3103" s="19" cm="1">
        <f t="array" ref="Q3103">H3103*_xlfn.IFS(H3103&lt;=350,INDEX('Pliegos Tarifarios (Las Condes)'!$F:$F,MATCH($B3103,'Pliegos Tarifarios (Las Condes)'!$A:$A,0)),H3103&lt;=500,INDEX('Pliegos Tarifarios (Las Condes)'!$G:$G,MATCH($B3103,'Pliegos Tarifarios (Las Condes)'!$A:$A,0)),H3103&lt;=1000,INDEX('Pliegos Tarifarios (Las Condes)'!$H:$H,MATCH($B3103,'Pliegos Tarifarios (Las Condes)'!$A:$A,0)),H3103&lt;=5000,INDEX('Pliegos Tarifarios (Las Condes)'!$I:$I,MATCH($B3103,'Pliegos Tarifarios (Las Condes)'!$A:$A,0)),H3103&gt;5000,INDEX('Pliegos Tarifarios (Las Condes)'!$J:$J,MATCH($B3103,'Pliegos Tarifarios (Las Condes)'!$A:$A,0)))/1.19</f>
        <v>1884.0558721008406</v>
      </c>
      <c r="R3103" s="19">
        <f>INDEX('Pliegos Tarifarios (Las Condes)'!$K:$K,MATCH($B3103,'Pliegos Tarifarios (Las Condes)'!$A:$A,0))</f>
        <v>726.16</v>
      </c>
      <c r="S3103" s="21">
        <f t="shared" si="147"/>
        <v>157223.30984920083</v>
      </c>
      <c r="T3103" s="21">
        <f t="shared" si="148"/>
        <v>29872.428871348158</v>
      </c>
      <c r="U3103" s="19">
        <v>0</v>
      </c>
      <c r="V3103" s="21">
        <f t="shared" si="149"/>
        <v>187095.73872054898</v>
      </c>
    </row>
    <row r="3104" spans="1:22" x14ac:dyDescent="0.3">
      <c r="A3104" s="3" t="s">
        <v>146</v>
      </c>
      <c r="B3104" s="3">
        <v>7</v>
      </c>
      <c r="C3104" s="4" t="s">
        <v>186</v>
      </c>
      <c r="D3104" s="3" t="s">
        <v>984</v>
      </c>
      <c r="E3104" s="3" t="s">
        <v>121</v>
      </c>
      <c r="F3104" s="4" t="s">
        <v>985</v>
      </c>
      <c r="G3104" s="3" t="s">
        <v>16</v>
      </c>
      <c r="H3104" s="5">
        <v>802.53380000000004</v>
      </c>
      <c r="I3104" s="5">
        <v>2.1839</v>
      </c>
      <c r="J3104" s="5">
        <v>2.1589</v>
      </c>
      <c r="K3104" s="6">
        <v>0.98855258940427682</v>
      </c>
      <c r="L3104" s="5">
        <v>26.75</v>
      </c>
      <c r="M3104" s="19">
        <f>H3104*INDEX('Pliegos Tarifarios (Las Condes)'!$B:$B,MATCH($B3104,'Pliegos Tarifarios (Las Condes)'!$A:$A,0))</f>
        <v>105744.26108940001</v>
      </c>
      <c r="N3104" s="19">
        <f>I3104*INDEX('Pliegos Tarifarios (Las Condes)'!$C:$C,MATCH($B3104,'Pliegos Tarifarios (Las Condes)'!$A:$A,0))</f>
        <v>7441.9428121000001</v>
      </c>
      <c r="O3104" s="19">
        <f>J3104*INDEX('Pliegos Tarifarios (Las Condes)'!$D:$D,MATCH($B3104,'Pliegos Tarifarios (Las Condes)'!$A:$A,0))</f>
        <v>31245.759700000002</v>
      </c>
      <c r="P3104" s="19">
        <f>H3104*INDEX('Pliegos Tarifarios (Las Condes)'!$E:$E,MATCH($B3104,'Pliegos Tarifarios (Las Condes)'!$A:$A,0))</f>
        <v>10452.200211199999</v>
      </c>
      <c r="Q3104" s="19" cm="1">
        <f t="array" ref="Q3104">H3104*_xlfn.IFS(H3104&lt;=350,INDEX('Pliegos Tarifarios (Las Condes)'!$F:$F,MATCH($B3104,'Pliegos Tarifarios (Las Condes)'!$A:$A,0)),H3104&lt;=500,INDEX('Pliegos Tarifarios (Las Condes)'!$G:$G,MATCH($B3104,'Pliegos Tarifarios (Las Condes)'!$A:$A,0)),H3104&lt;=1000,INDEX('Pliegos Tarifarios (Las Condes)'!$H:$H,MATCH($B3104,'Pliegos Tarifarios (Las Condes)'!$A:$A,0)),H3104&lt;=5000,INDEX('Pliegos Tarifarios (Las Condes)'!$I:$I,MATCH($B3104,'Pliegos Tarifarios (Las Condes)'!$A:$A,0)),H3104&gt;5000,INDEX('Pliegos Tarifarios (Las Condes)'!$J:$J,MATCH($B3104,'Pliegos Tarifarios (Las Condes)'!$A:$A,0)))/1.19</f>
        <v>1882.2452401680678</v>
      </c>
      <c r="R3104" s="19">
        <f>INDEX('Pliegos Tarifarios (Las Condes)'!$K:$K,MATCH($B3104,'Pliegos Tarifarios (Las Condes)'!$A:$A,0))</f>
        <v>726.16</v>
      </c>
      <c r="S3104" s="21">
        <f t="shared" si="147"/>
        <v>157492.56905286806</v>
      </c>
      <c r="T3104" s="21">
        <f t="shared" si="148"/>
        <v>29923.588120044929</v>
      </c>
      <c r="U3104" s="19">
        <v>0</v>
      </c>
      <c r="V3104" s="21">
        <f t="shared" si="149"/>
        <v>187416.15717291299</v>
      </c>
    </row>
    <row r="3105" spans="1:22" x14ac:dyDescent="0.3">
      <c r="A3105" s="3" t="s">
        <v>146</v>
      </c>
      <c r="B3105" s="3">
        <v>7</v>
      </c>
      <c r="C3105" s="4" t="s">
        <v>186</v>
      </c>
      <c r="D3105" s="3" t="s">
        <v>986</v>
      </c>
      <c r="E3105" s="3" t="s">
        <v>121</v>
      </c>
      <c r="F3105" s="4" t="s">
        <v>987</v>
      </c>
      <c r="G3105" s="3" t="s">
        <v>16</v>
      </c>
      <c r="H3105" s="5">
        <v>800.71040000000005</v>
      </c>
      <c r="I3105" s="5">
        <v>2.1846999999999999</v>
      </c>
      <c r="J3105" s="5">
        <v>2.1846999999999999</v>
      </c>
      <c r="K3105" s="6">
        <v>1</v>
      </c>
      <c r="L3105" s="5">
        <v>26.69</v>
      </c>
      <c r="M3105" s="19">
        <f>H3105*INDEX('Pliegos Tarifarios (Las Condes)'!$B:$B,MATCH($B3105,'Pliegos Tarifarios (Las Condes)'!$A:$A,0))</f>
        <v>105504.00443520001</v>
      </c>
      <c r="N3105" s="19">
        <f>I3105*INDEX('Pliegos Tarifarios (Las Condes)'!$C:$C,MATCH($B3105,'Pliegos Tarifarios (Las Condes)'!$A:$A,0))</f>
        <v>7444.6689232999997</v>
      </c>
      <c r="O3105" s="19">
        <f>J3105*INDEX('Pliegos Tarifarios (Las Condes)'!$D:$D,MATCH($B3105,'Pliegos Tarifarios (Las Condes)'!$A:$A,0))</f>
        <v>31619.163099999998</v>
      </c>
      <c r="P3105" s="19">
        <f>H3105*INDEX('Pliegos Tarifarios (Las Condes)'!$E:$E,MATCH($B3105,'Pliegos Tarifarios (Las Condes)'!$A:$A,0))</f>
        <v>10428.452249599999</v>
      </c>
      <c r="Q3105" s="19" cm="1">
        <f t="array" ref="Q3105">H3105*_xlfn.IFS(H3105&lt;=350,INDEX('Pliegos Tarifarios (Las Condes)'!$F:$F,MATCH($B3105,'Pliegos Tarifarios (Las Condes)'!$A:$A,0)),H3105&lt;=500,INDEX('Pliegos Tarifarios (Las Condes)'!$G:$G,MATCH($B3105,'Pliegos Tarifarios (Las Condes)'!$A:$A,0)),H3105&lt;=1000,INDEX('Pliegos Tarifarios (Las Condes)'!$H:$H,MATCH($B3105,'Pliegos Tarifarios (Las Condes)'!$A:$A,0)),H3105&lt;=5000,INDEX('Pliegos Tarifarios (Las Condes)'!$I:$I,MATCH($B3105,'Pliegos Tarifarios (Las Condes)'!$A:$A,0)),H3105&gt;5000,INDEX('Pliegos Tarifarios (Las Condes)'!$J:$J,MATCH($B3105,'Pliegos Tarifarios (Las Condes)'!$A:$A,0)))/1.19</f>
        <v>1877.9686776470592</v>
      </c>
      <c r="R3105" s="19">
        <f>INDEX('Pliegos Tarifarios (Las Condes)'!$K:$K,MATCH($B3105,'Pliegos Tarifarios (Las Condes)'!$A:$A,0))</f>
        <v>726.16</v>
      </c>
      <c r="S3105" s="21">
        <f t="shared" si="147"/>
        <v>157600.41738574707</v>
      </c>
      <c r="T3105" s="21">
        <f t="shared" si="148"/>
        <v>29944.079303291943</v>
      </c>
      <c r="U3105" s="19">
        <v>0</v>
      </c>
      <c r="V3105" s="21">
        <f t="shared" si="149"/>
        <v>187544.49668903902</v>
      </c>
    </row>
    <row r="3106" spans="1:22" x14ac:dyDescent="0.3">
      <c r="A3106" s="3" t="s">
        <v>146</v>
      </c>
      <c r="B3106" s="3">
        <v>7</v>
      </c>
      <c r="C3106" s="4" t="s">
        <v>186</v>
      </c>
      <c r="D3106" s="3" t="s">
        <v>988</v>
      </c>
      <c r="E3106" s="3" t="s">
        <v>121</v>
      </c>
      <c r="F3106" s="4" t="s">
        <v>989</v>
      </c>
      <c r="G3106" s="3" t="s">
        <v>16</v>
      </c>
      <c r="H3106" s="5">
        <v>801.83519999999999</v>
      </c>
      <c r="I3106" s="5">
        <v>2.1433</v>
      </c>
      <c r="J3106" s="5">
        <v>2.1217000000000001</v>
      </c>
      <c r="K3106" s="6">
        <v>0.98992208276956106</v>
      </c>
      <c r="L3106" s="5">
        <v>26.73</v>
      </c>
      <c r="M3106" s="19">
        <f>H3106*INDEX('Pliegos Tarifarios (Las Condes)'!$B:$B,MATCH($B3106,'Pliegos Tarifarios (Las Condes)'!$A:$A,0))</f>
        <v>105652.2114576</v>
      </c>
      <c r="N3106" s="19">
        <f>I3106*INDEX('Pliegos Tarifarios (Las Condes)'!$C:$C,MATCH($B3106,'Pliegos Tarifarios (Las Condes)'!$A:$A,0))</f>
        <v>7303.5926687000001</v>
      </c>
      <c r="O3106" s="19">
        <f>J3106*INDEX('Pliegos Tarifarios (Las Condes)'!$D:$D,MATCH($B3106,'Pliegos Tarifarios (Las Condes)'!$A:$A,0))</f>
        <v>30707.364100000003</v>
      </c>
      <c r="P3106" s="19">
        <f>H3106*INDEX('Pliegos Tarifarios (Las Condes)'!$E:$E,MATCH($B3106,'Pliegos Tarifarios (Las Condes)'!$A:$A,0))</f>
        <v>10443.101644799999</v>
      </c>
      <c r="Q3106" s="19" cm="1">
        <f t="array" ref="Q3106">H3106*_xlfn.IFS(H3106&lt;=350,INDEX('Pliegos Tarifarios (Las Condes)'!$F:$F,MATCH($B3106,'Pliegos Tarifarios (Las Condes)'!$A:$A,0)),H3106&lt;=500,INDEX('Pliegos Tarifarios (Las Condes)'!$G:$G,MATCH($B3106,'Pliegos Tarifarios (Las Condes)'!$A:$A,0)),H3106&lt;=1000,INDEX('Pliegos Tarifarios (Las Condes)'!$H:$H,MATCH($B3106,'Pliegos Tarifarios (Las Condes)'!$A:$A,0)),H3106&lt;=5000,INDEX('Pliegos Tarifarios (Las Condes)'!$I:$I,MATCH($B3106,'Pliegos Tarifarios (Las Condes)'!$A:$A,0)),H3106&gt;5000,INDEX('Pliegos Tarifarios (Las Condes)'!$J:$J,MATCH($B3106,'Pliegos Tarifarios (Las Condes)'!$A:$A,0)))/1.19</f>
        <v>1880.606758991597</v>
      </c>
      <c r="R3106" s="19">
        <f>INDEX('Pliegos Tarifarios (Las Condes)'!$K:$K,MATCH($B3106,'Pliegos Tarifarios (Las Condes)'!$A:$A,0))</f>
        <v>726.16</v>
      </c>
      <c r="S3106" s="21">
        <f t="shared" si="147"/>
        <v>156713.03663009161</v>
      </c>
      <c r="T3106" s="21">
        <f t="shared" si="148"/>
        <v>29775.476959717405</v>
      </c>
      <c r="U3106" s="19">
        <v>0</v>
      </c>
      <c r="V3106" s="21">
        <f t="shared" si="149"/>
        <v>186488.51358980901</v>
      </c>
    </row>
    <row r="3107" spans="1:22" x14ac:dyDescent="0.3">
      <c r="A3107" s="3" t="s">
        <v>146</v>
      </c>
      <c r="B3107" s="3">
        <v>7</v>
      </c>
      <c r="C3107" s="4" t="s">
        <v>186</v>
      </c>
      <c r="D3107" s="3" t="s">
        <v>990</v>
      </c>
      <c r="E3107" s="3" t="s">
        <v>121</v>
      </c>
      <c r="F3107" s="4" t="s">
        <v>991</v>
      </c>
      <c r="G3107" s="3" t="s">
        <v>16</v>
      </c>
      <c r="H3107" s="5">
        <v>803.73770000000002</v>
      </c>
      <c r="I3107" s="5">
        <v>2.2050000000000001</v>
      </c>
      <c r="J3107" s="5">
        <v>2.1454</v>
      </c>
      <c r="K3107" s="6">
        <v>0.97297052154195007</v>
      </c>
      <c r="L3107" s="5">
        <v>26.79</v>
      </c>
      <c r="M3107" s="19">
        <f>H3107*INDEX('Pliegos Tarifarios (Las Condes)'!$B:$B,MATCH($B3107,'Pliegos Tarifarios (Las Condes)'!$A:$A,0))</f>
        <v>105902.89056510001</v>
      </c>
      <c r="N3107" s="19">
        <f>I3107*INDEX('Pliegos Tarifarios (Las Condes)'!$C:$C,MATCH($B3107,'Pliegos Tarifarios (Las Condes)'!$A:$A,0))</f>
        <v>7513.8439950000002</v>
      </c>
      <c r="O3107" s="19">
        <f>J3107*INDEX('Pliegos Tarifarios (Las Condes)'!$D:$D,MATCH($B3107,'Pliegos Tarifarios (Las Condes)'!$A:$A,0))</f>
        <v>31050.374199999998</v>
      </c>
      <c r="P3107" s="19">
        <f>H3107*INDEX('Pliegos Tarifarios (Las Condes)'!$E:$E,MATCH($B3107,'Pliegos Tarifarios (Las Condes)'!$A:$A,0))</f>
        <v>10467.879804799999</v>
      </c>
      <c r="Q3107" s="19" cm="1">
        <f t="array" ref="Q3107">H3107*_xlfn.IFS(H3107&lt;=350,INDEX('Pliegos Tarifarios (Las Condes)'!$F:$F,MATCH($B3107,'Pliegos Tarifarios (Las Condes)'!$A:$A,0)),H3107&lt;=500,INDEX('Pliegos Tarifarios (Las Condes)'!$G:$G,MATCH($B3107,'Pliegos Tarifarios (Las Condes)'!$A:$A,0)),H3107&lt;=1000,INDEX('Pliegos Tarifarios (Las Condes)'!$H:$H,MATCH($B3107,'Pliegos Tarifarios (Las Condes)'!$A:$A,0)),H3107&lt;=5000,INDEX('Pliegos Tarifarios (Las Condes)'!$I:$I,MATCH($B3107,'Pliegos Tarifarios (Las Condes)'!$A:$A,0)),H3107&gt;5000,INDEX('Pliegos Tarifarios (Las Condes)'!$J:$J,MATCH($B3107,'Pliegos Tarifarios (Las Condes)'!$A:$A,0)))/1.19</f>
        <v>1885.0688409243703</v>
      </c>
      <c r="R3107" s="19">
        <f>INDEX('Pliegos Tarifarios (Las Condes)'!$K:$K,MATCH($B3107,'Pliegos Tarifarios (Las Condes)'!$A:$A,0))</f>
        <v>726.16</v>
      </c>
      <c r="S3107" s="21">
        <f t="shared" si="147"/>
        <v>157546.21740582437</v>
      </c>
      <c r="T3107" s="21">
        <f t="shared" si="148"/>
        <v>29933.78130710663</v>
      </c>
      <c r="U3107" s="19">
        <v>0</v>
      </c>
      <c r="V3107" s="21">
        <f t="shared" si="149"/>
        <v>187479.998712931</v>
      </c>
    </row>
    <row r="3108" spans="1:22" x14ac:dyDescent="0.3">
      <c r="A3108" s="3" t="s">
        <v>146</v>
      </c>
      <c r="B3108" s="3">
        <v>7</v>
      </c>
      <c r="C3108" s="4" t="s">
        <v>186</v>
      </c>
      <c r="D3108" s="3" t="s">
        <v>992</v>
      </c>
      <c r="E3108" s="3" t="s">
        <v>121</v>
      </c>
      <c r="F3108" s="4" t="s">
        <v>993</v>
      </c>
      <c r="G3108" s="3" t="s">
        <v>16</v>
      </c>
      <c r="H3108" s="5">
        <v>802.36580000000004</v>
      </c>
      <c r="I3108" s="5">
        <v>2.17</v>
      </c>
      <c r="J3108" s="5">
        <v>2.0870000000000002</v>
      </c>
      <c r="K3108" s="6">
        <v>0.96175115207373285</v>
      </c>
      <c r="L3108" s="5">
        <v>26.75</v>
      </c>
      <c r="M3108" s="19">
        <f>H3108*INDEX('Pliegos Tarifarios (Las Condes)'!$B:$B,MATCH($B3108,'Pliegos Tarifarios (Las Condes)'!$A:$A,0))</f>
        <v>105722.12490540001</v>
      </c>
      <c r="N3108" s="19">
        <f>I3108*INDEX('Pliegos Tarifarios (Las Condes)'!$C:$C,MATCH($B3108,'Pliegos Tarifarios (Las Condes)'!$A:$A,0))</f>
        <v>7394.5766300000005</v>
      </c>
      <c r="O3108" s="19">
        <f>J3108*INDEX('Pliegos Tarifarios (Las Condes)'!$D:$D,MATCH($B3108,'Pliegos Tarifarios (Las Condes)'!$A:$A,0))</f>
        <v>30205.151000000002</v>
      </c>
      <c r="P3108" s="19">
        <f>H3108*INDEX('Pliegos Tarifarios (Las Condes)'!$E:$E,MATCH($B3108,'Pliegos Tarifarios (Las Condes)'!$A:$A,0))</f>
        <v>10450.012179199999</v>
      </c>
      <c r="Q3108" s="19" cm="1">
        <f t="array" ref="Q3108">H3108*_xlfn.IFS(H3108&lt;=350,INDEX('Pliegos Tarifarios (Las Condes)'!$F:$F,MATCH($B3108,'Pliegos Tarifarios (Las Condes)'!$A:$A,0)),H3108&lt;=500,INDEX('Pliegos Tarifarios (Las Condes)'!$G:$G,MATCH($B3108,'Pliegos Tarifarios (Las Condes)'!$A:$A,0)),H3108&lt;=1000,INDEX('Pliegos Tarifarios (Las Condes)'!$H:$H,MATCH($B3108,'Pliegos Tarifarios (Las Condes)'!$A:$A,0)),H3108&lt;=5000,INDEX('Pliegos Tarifarios (Las Condes)'!$I:$I,MATCH($B3108,'Pliegos Tarifarios (Las Condes)'!$A:$A,0)),H3108&gt;5000,INDEX('Pliegos Tarifarios (Las Condes)'!$J:$J,MATCH($B3108,'Pliegos Tarifarios (Las Condes)'!$A:$A,0)))/1.19</f>
        <v>1881.8512166386558</v>
      </c>
      <c r="R3108" s="19">
        <f>INDEX('Pliegos Tarifarios (Las Condes)'!$K:$K,MATCH($B3108,'Pliegos Tarifarios (Las Condes)'!$A:$A,0))</f>
        <v>726.16</v>
      </c>
      <c r="S3108" s="21">
        <f t="shared" si="147"/>
        <v>156379.8759312387</v>
      </c>
      <c r="T3108" s="21">
        <f t="shared" si="148"/>
        <v>29712.176426935352</v>
      </c>
      <c r="U3108" s="19">
        <v>0</v>
      </c>
      <c r="V3108" s="21">
        <f t="shared" si="149"/>
        <v>186092.05235817406</v>
      </c>
    </row>
    <row r="3109" spans="1:22" x14ac:dyDescent="0.3">
      <c r="A3109" s="3" t="s">
        <v>146</v>
      </c>
      <c r="B3109" s="3">
        <v>7</v>
      </c>
      <c r="C3109" s="4" t="s">
        <v>186</v>
      </c>
      <c r="D3109" s="3" t="s">
        <v>994</v>
      </c>
      <c r="E3109" s="3" t="s">
        <v>121</v>
      </c>
      <c r="F3109" s="4" t="s">
        <v>995</v>
      </c>
      <c r="G3109" s="3" t="s">
        <v>16</v>
      </c>
      <c r="H3109" s="5">
        <v>803.38329999999996</v>
      </c>
      <c r="I3109" s="5">
        <v>2.1385000000000001</v>
      </c>
      <c r="J3109" s="5">
        <v>2.1311</v>
      </c>
      <c r="K3109" s="6">
        <v>0.99653963058218376</v>
      </c>
      <c r="L3109" s="5">
        <v>26.78</v>
      </c>
      <c r="M3109" s="19">
        <f>H3109*INDEX('Pliegos Tarifarios (Las Condes)'!$B:$B,MATCH($B3109,'Pliegos Tarifarios (Las Condes)'!$A:$A,0))</f>
        <v>105856.19375789999</v>
      </c>
      <c r="N3109" s="19">
        <f>I3109*INDEX('Pliegos Tarifarios (Las Condes)'!$C:$C,MATCH($B3109,'Pliegos Tarifarios (Las Condes)'!$A:$A,0))</f>
        <v>7287.2360015000004</v>
      </c>
      <c r="O3109" s="19">
        <f>J3109*INDEX('Pliegos Tarifarios (Las Condes)'!$D:$D,MATCH($B3109,'Pliegos Tarifarios (Las Condes)'!$A:$A,0))</f>
        <v>30843.4103</v>
      </c>
      <c r="P3109" s="19">
        <f>H3109*INDEX('Pliegos Tarifarios (Las Condes)'!$E:$E,MATCH($B3109,'Pliegos Tarifarios (Las Condes)'!$A:$A,0))</f>
        <v>10463.2640992</v>
      </c>
      <c r="Q3109" s="19" cm="1">
        <f t="array" ref="Q3109">H3109*_xlfn.IFS(H3109&lt;=350,INDEX('Pliegos Tarifarios (Las Condes)'!$F:$F,MATCH($B3109,'Pliegos Tarifarios (Las Condes)'!$A:$A,0)),H3109&lt;=500,INDEX('Pliegos Tarifarios (Las Condes)'!$G:$G,MATCH($B3109,'Pliegos Tarifarios (Las Condes)'!$A:$A,0)),H3109&lt;=1000,INDEX('Pliegos Tarifarios (Las Condes)'!$H:$H,MATCH($B3109,'Pliegos Tarifarios (Las Condes)'!$A:$A,0)),H3109&lt;=5000,INDEX('Pliegos Tarifarios (Las Condes)'!$I:$I,MATCH($B3109,'Pliegos Tarifarios (Las Condes)'!$A:$A,0)),H3109&gt;5000,INDEX('Pliegos Tarifarios (Las Condes)'!$J:$J,MATCH($B3109,'Pliegos Tarifarios (Las Condes)'!$A:$A,0)))/1.19</f>
        <v>1884.2376389075632</v>
      </c>
      <c r="R3109" s="19">
        <f>INDEX('Pliegos Tarifarios (Las Condes)'!$K:$K,MATCH($B3109,'Pliegos Tarifarios (Las Condes)'!$A:$A,0))</f>
        <v>726.16</v>
      </c>
      <c r="S3109" s="21">
        <f t="shared" si="147"/>
        <v>157060.50179750755</v>
      </c>
      <c r="T3109" s="21">
        <f t="shared" si="148"/>
        <v>29841.495341526435</v>
      </c>
      <c r="U3109" s="19">
        <v>0</v>
      </c>
      <c r="V3109" s="21">
        <f t="shared" si="149"/>
        <v>186901.99713903398</v>
      </c>
    </row>
    <row r="3110" spans="1:22" x14ac:dyDescent="0.3">
      <c r="A3110" s="3" t="s">
        <v>146</v>
      </c>
      <c r="B3110" s="3">
        <v>7</v>
      </c>
      <c r="C3110" s="4" t="s">
        <v>186</v>
      </c>
      <c r="D3110" s="3" t="s">
        <v>996</v>
      </c>
      <c r="E3110" s="3" t="s">
        <v>121</v>
      </c>
      <c r="F3110" s="4" t="s">
        <v>997</v>
      </c>
      <c r="G3110" s="3" t="s">
        <v>16</v>
      </c>
      <c r="H3110" s="5">
        <v>802.29200000000003</v>
      </c>
      <c r="I3110" s="5">
        <v>2.1958000000000002</v>
      </c>
      <c r="J3110" s="5">
        <v>2.1958000000000002</v>
      </c>
      <c r="K3110" s="6">
        <v>1</v>
      </c>
      <c r="L3110" s="5">
        <v>26.74</v>
      </c>
      <c r="M3110" s="19">
        <f>H3110*INDEX('Pliegos Tarifarios (Las Condes)'!$B:$B,MATCH($B3110,'Pliegos Tarifarios (Las Condes)'!$A:$A,0))</f>
        <v>105712.400796</v>
      </c>
      <c r="N3110" s="19">
        <f>I3110*INDEX('Pliegos Tarifarios (Las Condes)'!$C:$C,MATCH($B3110,'Pliegos Tarifarios (Las Condes)'!$A:$A,0))</f>
        <v>7482.4937162000006</v>
      </c>
      <c r="O3110" s="19">
        <f>J3110*INDEX('Pliegos Tarifarios (Las Condes)'!$D:$D,MATCH($B3110,'Pliegos Tarifarios (Las Condes)'!$A:$A,0))</f>
        <v>31779.813400000003</v>
      </c>
      <c r="P3110" s="19">
        <f>H3110*INDEX('Pliegos Tarifarios (Las Condes)'!$E:$E,MATCH($B3110,'Pliegos Tarifarios (Las Condes)'!$A:$A,0))</f>
        <v>10449.051008</v>
      </c>
      <c r="Q3110" s="19" cm="1">
        <f t="array" ref="Q3110">H3110*_xlfn.IFS(H3110&lt;=350,INDEX('Pliegos Tarifarios (Las Condes)'!$F:$F,MATCH($B3110,'Pliegos Tarifarios (Las Condes)'!$A:$A,0)),H3110&lt;=500,INDEX('Pliegos Tarifarios (Las Condes)'!$G:$G,MATCH($B3110,'Pliegos Tarifarios (Las Condes)'!$A:$A,0)),H3110&lt;=1000,INDEX('Pliegos Tarifarios (Las Condes)'!$H:$H,MATCH($B3110,'Pliegos Tarifarios (Las Condes)'!$A:$A,0)),H3110&lt;=5000,INDEX('Pliegos Tarifarios (Las Condes)'!$I:$I,MATCH($B3110,'Pliegos Tarifarios (Las Condes)'!$A:$A,0)),H3110&gt;5000,INDEX('Pliegos Tarifarios (Las Condes)'!$J:$J,MATCH($B3110,'Pliegos Tarifarios (Las Condes)'!$A:$A,0)))/1.19</f>
        <v>1881.6781277310927</v>
      </c>
      <c r="R3110" s="19">
        <f>INDEX('Pliegos Tarifarios (Las Condes)'!$K:$K,MATCH($B3110,'Pliegos Tarifarios (Las Condes)'!$A:$A,0))</f>
        <v>726.16</v>
      </c>
      <c r="S3110" s="21">
        <f t="shared" si="147"/>
        <v>158031.59704793111</v>
      </c>
      <c r="T3110" s="21">
        <f t="shared" si="148"/>
        <v>30026.003439106909</v>
      </c>
      <c r="U3110" s="19">
        <v>0</v>
      </c>
      <c r="V3110" s="21">
        <f t="shared" si="149"/>
        <v>188057.60048703803</v>
      </c>
    </row>
    <row r="3111" spans="1:22" x14ac:dyDescent="0.3">
      <c r="A3111" s="3" t="s">
        <v>146</v>
      </c>
      <c r="B3111" s="3">
        <v>7</v>
      </c>
      <c r="C3111" s="4" t="s">
        <v>186</v>
      </c>
      <c r="D3111" s="3" t="s">
        <v>998</v>
      </c>
      <c r="E3111" s="3" t="s">
        <v>121</v>
      </c>
      <c r="F3111" s="4" t="s">
        <v>999</v>
      </c>
      <c r="G3111" s="3" t="s">
        <v>16</v>
      </c>
      <c r="H3111" s="5">
        <v>800.28340000000003</v>
      </c>
      <c r="I3111" s="5">
        <v>2.2383000000000002</v>
      </c>
      <c r="J3111" s="5">
        <v>2.1031</v>
      </c>
      <c r="K3111" s="6">
        <v>0.93959701559219044</v>
      </c>
      <c r="L3111" s="5">
        <v>26.68</v>
      </c>
      <c r="M3111" s="19">
        <f>H3111*INDEX('Pliegos Tarifarios (Las Condes)'!$B:$B,MATCH($B3111,'Pliegos Tarifarios (Las Condes)'!$A:$A,0))</f>
        <v>105447.74163420001</v>
      </c>
      <c r="N3111" s="19">
        <f>I3111*INDEX('Pliegos Tarifarios (Las Condes)'!$C:$C,MATCH($B3111,'Pliegos Tarifarios (Las Condes)'!$A:$A,0))</f>
        <v>7627.3183737000008</v>
      </c>
      <c r="O3111" s="19">
        <f>J3111*INDEX('Pliegos Tarifarios (Las Condes)'!$D:$D,MATCH($B3111,'Pliegos Tarifarios (Las Condes)'!$A:$A,0))</f>
        <v>30438.166300000001</v>
      </c>
      <c r="P3111" s="19">
        <f>H3111*INDEX('Pliegos Tarifarios (Las Condes)'!$E:$E,MATCH($B3111,'Pliegos Tarifarios (Las Condes)'!$A:$A,0))</f>
        <v>10422.891001599999</v>
      </c>
      <c r="Q3111" s="19" cm="1">
        <f t="array" ref="Q3111">H3111*_xlfn.IFS(H3111&lt;=350,INDEX('Pliegos Tarifarios (Las Condes)'!$F:$F,MATCH($B3111,'Pliegos Tarifarios (Las Condes)'!$A:$A,0)),H3111&lt;=500,INDEX('Pliegos Tarifarios (Las Condes)'!$G:$G,MATCH($B3111,'Pliegos Tarifarios (Las Condes)'!$A:$A,0)),H3111&lt;=1000,INDEX('Pliegos Tarifarios (Las Condes)'!$H:$H,MATCH($B3111,'Pliegos Tarifarios (Las Condes)'!$A:$A,0)),H3111&lt;=5000,INDEX('Pliegos Tarifarios (Las Condes)'!$I:$I,MATCH($B3111,'Pliegos Tarifarios (Las Condes)'!$A:$A,0)),H3111&gt;5000,INDEX('Pliegos Tarifarios (Las Condes)'!$J:$J,MATCH($B3111,'Pliegos Tarifarios (Las Condes)'!$A:$A,0)))/1.19</f>
        <v>1876.9672011764708</v>
      </c>
      <c r="R3111" s="19">
        <f>INDEX('Pliegos Tarifarios (Las Condes)'!$K:$K,MATCH($B3111,'Pliegos Tarifarios (Las Condes)'!$A:$A,0))</f>
        <v>726.16</v>
      </c>
      <c r="S3111" s="21">
        <f t="shared" si="147"/>
        <v>156539.24451067648</v>
      </c>
      <c r="T3111" s="21">
        <f t="shared" si="148"/>
        <v>29742.456457028533</v>
      </c>
      <c r="U3111" s="19">
        <v>0</v>
      </c>
      <c r="V3111" s="21">
        <f t="shared" si="149"/>
        <v>186281.70096770502</v>
      </c>
    </row>
    <row r="3112" spans="1:22" x14ac:dyDescent="0.3">
      <c r="A3112" s="3" t="s">
        <v>146</v>
      </c>
      <c r="B3112" s="3">
        <v>7</v>
      </c>
      <c r="C3112" s="4" t="s">
        <v>186</v>
      </c>
      <c r="D3112" s="3" t="s">
        <v>1000</v>
      </c>
      <c r="E3112" s="3" t="s">
        <v>121</v>
      </c>
      <c r="F3112" s="4" t="s">
        <v>1001</v>
      </c>
      <c r="G3112" s="3" t="s">
        <v>16</v>
      </c>
      <c r="H3112" s="5">
        <v>803.20979999999997</v>
      </c>
      <c r="I3112" s="5">
        <v>2.1535000000000002</v>
      </c>
      <c r="J3112" s="5">
        <v>2.0853999999999999</v>
      </c>
      <c r="K3112" s="6">
        <v>0.96837706059902473</v>
      </c>
      <c r="L3112" s="5">
        <v>26.77</v>
      </c>
      <c r="M3112" s="19">
        <f>H3112*INDEX('Pliegos Tarifarios (Las Condes)'!$B:$B,MATCH($B3112,'Pliegos Tarifarios (Las Condes)'!$A:$A,0))</f>
        <v>105833.3328774</v>
      </c>
      <c r="N3112" s="19">
        <f>I3112*INDEX('Pliegos Tarifarios (Las Condes)'!$C:$C,MATCH($B3112,'Pliegos Tarifarios (Las Condes)'!$A:$A,0))</f>
        <v>7338.3505865000006</v>
      </c>
      <c r="O3112" s="19">
        <f>J3112*INDEX('Pliegos Tarifarios (Las Condes)'!$D:$D,MATCH($B3112,'Pliegos Tarifarios (Las Condes)'!$A:$A,0))</f>
        <v>30181.994199999997</v>
      </c>
      <c r="P3112" s="19">
        <f>H3112*INDEX('Pliegos Tarifarios (Las Condes)'!$E:$E,MATCH($B3112,'Pliegos Tarifarios (Las Condes)'!$A:$A,0))</f>
        <v>10461.004435199999</v>
      </c>
      <c r="Q3112" s="19" cm="1">
        <f t="array" ref="Q3112">H3112*_xlfn.IFS(H3112&lt;=350,INDEX('Pliegos Tarifarios (Las Condes)'!$F:$F,MATCH($B3112,'Pliegos Tarifarios (Las Condes)'!$A:$A,0)),H3112&lt;=500,INDEX('Pliegos Tarifarios (Las Condes)'!$G:$G,MATCH($B3112,'Pliegos Tarifarios (Las Condes)'!$A:$A,0)),H3112&lt;=1000,INDEX('Pliegos Tarifarios (Las Condes)'!$H:$H,MATCH($B3112,'Pliegos Tarifarios (Las Condes)'!$A:$A,0)),H3112&lt;=5000,INDEX('Pliegos Tarifarios (Las Condes)'!$I:$I,MATCH($B3112,'Pliegos Tarifarios (Las Condes)'!$A:$A,0)),H3112&gt;5000,INDEX('Pliegos Tarifarios (Las Condes)'!$J:$J,MATCH($B3112,'Pliegos Tarifarios (Las Condes)'!$A:$A,0)))/1.19</f>
        <v>1883.8307157983195</v>
      </c>
      <c r="R3112" s="19">
        <f>INDEX('Pliegos Tarifarios (Las Condes)'!$K:$K,MATCH($B3112,'Pliegos Tarifarios (Las Condes)'!$A:$A,0))</f>
        <v>726.16</v>
      </c>
      <c r="S3112" s="21">
        <f t="shared" si="147"/>
        <v>156424.67281489831</v>
      </c>
      <c r="T3112" s="21">
        <f t="shared" si="148"/>
        <v>29720.687834830678</v>
      </c>
      <c r="U3112" s="19">
        <v>0</v>
      </c>
      <c r="V3112" s="21">
        <f t="shared" si="149"/>
        <v>186145.36064972897</v>
      </c>
    </row>
    <row r="3113" spans="1:22" x14ac:dyDescent="0.3">
      <c r="A3113" s="3" t="s">
        <v>146</v>
      </c>
      <c r="B3113" s="3">
        <v>7</v>
      </c>
      <c r="C3113" s="4" t="s">
        <v>186</v>
      </c>
      <c r="D3113" s="3" t="s">
        <v>1002</v>
      </c>
      <c r="E3113" s="3" t="s">
        <v>121</v>
      </c>
      <c r="F3113" s="4" t="s">
        <v>1003</v>
      </c>
      <c r="G3113" s="3" t="s">
        <v>16</v>
      </c>
      <c r="H3113" s="5">
        <v>802.55359999999996</v>
      </c>
      <c r="I3113" s="5">
        <v>2.16</v>
      </c>
      <c r="J3113" s="5">
        <v>2.1261999999999999</v>
      </c>
      <c r="K3113" s="6">
        <v>0.9843518518518517</v>
      </c>
      <c r="L3113" s="5">
        <v>26.75</v>
      </c>
      <c r="M3113" s="19">
        <f>H3113*INDEX('Pliegos Tarifarios (Las Condes)'!$B:$B,MATCH($B3113,'Pliegos Tarifarios (Las Condes)'!$A:$A,0))</f>
        <v>105746.8699968</v>
      </c>
      <c r="N3113" s="19">
        <f>I3113*INDEX('Pliegos Tarifarios (Las Condes)'!$C:$C,MATCH($B3113,'Pliegos Tarifarios (Las Condes)'!$A:$A,0))</f>
        <v>7360.5002400000003</v>
      </c>
      <c r="O3113" s="19">
        <f>J3113*INDEX('Pliegos Tarifarios (Las Condes)'!$D:$D,MATCH($B3113,'Pliegos Tarifarios (Las Condes)'!$A:$A,0))</f>
        <v>30772.492599999998</v>
      </c>
      <c r="P3113" s="19">
        <f>H3113*INDEX('Pliegos Tarifarios (Las Condes)'!$E:$E,MATCH($B3113,'Pliegos Tarifarios (Las Condes)'!$A:$A,0))</f>
        <v>10452.458086399998</v>
      </c>
      <c r="Q3113" s="19" cm="1">
        <f t="array" ref="Q3113">H3113*_xlfn.IFS(H3113&lt;=350,INDEX('Pliegos Tarifarios (Las Condes)'!$F:$F,MATCH($B3113,'Pliegos Tarifarios (Las Condes)'!$A:$A,0)),H3113&lt;=500,INDEX('Pliegos Tarifarios (Las Condes)'!$G:$G,MATCH($B3113,'Pliegos Tarifarios (Las Condes)'!$A:$A,0)),H3113&lt;=1000,INDEX('Pliegos Tarifarios (Las Condes)'!$H:$H,MATCH($B3113,'Pliegos Tarifarios (Las Condes)'!$A:$A,0)),H3113&lt;=5000,INDEX('Pliegos Tarifarios (Las Condes)'!$I:$I,MATCH($B3113,'Pliegos Tarifarios (Las Condes)'!$A:$A,0)),H3113&gt;5000,INDEX('Pliegos Tarifarios (Las Condes)'!$J:$J,MATCH($B3113,'Pliegos Tarifarios (Las Condes)'!$A:$A,0)))/1.19</f>
        <v>1882.2916786554624</v>
      </c>
      <c r="R3113" s="19">
        <f>INDEX('Pliegos Tarifarios (Las Condes)'!$K:$K,MATCH($B3113,'Pliegos Tarifarios (Las Condes)'!$A:$A,0))</f>
        <v>726.16</v>
      </c>
      <c r="S3113" s="21">
        <f t="shared" si="147"/>
        <v>156940.77260185545</v>
      </c>
      <c r="T3113" s="21">
        <f t="shared" si="148"/>
        <v>29818.746794352537</v>
      </c>
      <c r="U3113" s="19">
        <v>0</v>
      </c>
      <c r="V3113" s="21">
        <f t="shared" si="149"/>
        <v>186759.51939620799</v>
      </c>
    </row>
    <row r="3114" spans="1:22" x14ac:dyDescent="0.3">
      <c r="A3114" s="3" t="s">
        <v>146</v>
      </c>
      <c r="B3114" s="3">
        <v>7</v>
      </c>
      <c r="C3114" s="4" t="s">
        <v>186</v>
      </c>
      <c r="D3114" s="3" t="s">
        <v>1004</v>
      </c>
      <c r="E3114" s="3" t="s">
        <v>121</v>
      </c>
      <c r="F3114" s="4" t="s">
        <v>1005</v>
      </c>
      <c r="G3114" s="3" t="s">
        <v>16</v>
      </c>
      <c r="H3114" s="5">
        <v>802.33860000000004</v>
      </c>
      <c r="I3114" s="5">
        <v>2.1398000000000001</v>
      </c>
      <c r="J3114" s="5">
        <v>2.1398000000000001</v>
      </c>
      <c r="K3114" s="6">
        <v>1</v>
      </c>
      <c r="L3114" s="5">
        <v>26.74</v>
      </c>
      <c r="M3114" s="19">
        <f>H3114*INDEX('Pliegos Tarifarios (Las Condes)'!$B:$B,MATCH($B3114,'Pliegos Tarifarios (Las Condes)'!$A:$A,0))</f>
        <v>105718.54095180001</v>
      </c>
      <c r="N3114" s="19">
        <f>I3114*INDEX('Pliegos Tarifarios (Las Condes)'!$C:$C,MATCH($B3114,'Pliegos Tarifarios (Las Condes)'!$A:$A,0))</f>
        <v>7291.6659322000005</v>
      </c>
      <c r="O3114" s="19">
        <f>J3114*INDEX('Pliegos Tarifarios (Las Condes)'!$D:$D,MATCH($B3114,'Pliegos Tarifarios (Las Condes)'!$A:$A,0))</f>
        <v>30969.325400000002</v>
      </c>
      <c r="P3114" s="19">
        <f>H3114*INDEX('Pliegos Tarifarios (Las Condes)'!$E:$E,MATCH($B3114,'Pliegos Tarifarios (Las Condes)'!$A:$A,0))</f>
        <v>10449.657926399999</v>
      </c>
      <c r="Q3114" s="19" cm="1">
        <f t="array" ref="Q3114">H3114*_xlfn.IFS(H3114&lt;=350,INDEX('Pliegos Tarifarios (Las Condes)'!$F:$F,MATCH($B3114,'Pliegos Tarifarios (Las Condes)'!$A:$A,0)),H3114&lt;=500,INDEX('Pliegos Tarifarios (Las Condes)'!$G:$G,MATCH($B3114,'Pliegos Tarifarios (Las Condes)'!$A:$A,0)),H3114&lt;=1000,INDEX('Pliegos Tarifarios (Las Condes)'!$H:$H,MATCH($B3114,'Pliegos Tarifarios (Las Condes)'!$A:$A,0)),H3114&lt;=5000,INDEX('Pliegos Tarifarios (Las Condes)'!$I:$I,MATCH($B3114,'Pliegos Tarifarios (Las Condes)'!$A:$A,0)),H3114&gt;5000,INDEX('Pliegos Tarifarios (Las Condes)'!$J:$J,MATCH($B3114,'Pliegos Tarifarios (Las Condes)'!$A:$A,0)))/1.19</f>
        <v>1881.7874223529418</v>
      </c>
      <c r="R3114" s="19">
        <f>INDEX('Pliegos Tarifarios (Las Condes)'!$K:$K,MATCH($B3114,'Pliegos Tarifarios (Las Condes)'!$A:$A,0))</f>
        <v>726.16</v>
      </c>
      <c r="S3114" s="21">
        <f t="shared" si="147"/>
        <v>157037.13763275294</v>
      </c>
      <c r="T3114" s="21">
        <f t="shared" si="148"/>
        <v>29837.056150223059</v>
      </c>
      <c r="U3114" s="19">
        <v>0</v>
      </c>
      <c r="V3114" s="21">
        <f t="shared" si="149"/>
        <v>186874.19378297601</v>
      </c>
    </row>
    <row r="3115" spans="1:22" x14ac:dyDescent="0.3">
      <c r="A3115" s="3" t="s">
        <v>146</v>
      </c>
      <c r="B3115" s="3">
        <v>7</v>
      </c>
      <c r="C3115" s="4" t="s">
        <v>186</v>
      </c>
      <c r="D3115" s="3" t="s">
        <v>1006</v>
      </c>
      <c r="E3115" s="3" t="s">
        <v>121</v>
      </c>
      <c r="F3115" s="4" t="s">
        <v>1007</v>
      </c>
      <c r="G3115" s="3" t="s">
        <v>16</v>
      </c>
      <c r="H3115" s="5">
        <v>800.66949999999997</v>
      </c>
      <c r="I3115" s="5">
        <v>2.1501000000000001</v>
      </c>
      <c r="J3115" s="5">
        <v>2.1501000000000001</v>
      </c>
      <c r="K3115" s="6">
        <v>1</v>
      </c>
      <c r="L3115" s="5">
        <v>26.69</v>
      </c>
      <c r="M3115" s="19">
        <f>H3115*INDEX('Pliegos Tarifarios (Las Condes)'!$B:$B,MATCH($B3115,'Pliegos Tarifarios (Las Condes)'!$A:$A,0))</f>
        <v>105498.6153285</v>
      </c>
      <c r="N3115" s="19">
        <f>I3115*INDEX('Pliegos Tarifarios (Las Condes)'!$C:$C,MATCH($B3115,'Pliegos Tarifarios (Las Condes)'!$A:$A,0))</f>
        <v>7326.7646139000008</v>
      </c>
      <c r="O3115" s="19">
        <f>J3115*INDEX('Pliegos Tarifarios (Las Condes)'!$D:$D,MATCH($B3115,'Pliegos Tarifarios (Las Condes)'!$A:$A,0))</f>
        <v>31118.397300000001</v>
      </c>
      <c r="P3115" s="19">
        <f>H3115*INDEX('Pliegos Tarifarios (Las Condes)'!$E:$E,MATCH($B3115,'Pliegos Tarifarios (Las Condes)'!$A:$A,0))</f>
        <v>10427.919567999999</v>
      </c>
      <c r="Q3115" s="19" cm="1">
        <f t="array" ref="Q3115">H3115*_xlfn.IFS(H3115&lt;=350,INDEX('Pliegos Tarifarios (Las Condes)'!$F:$F,MATCH($B3115,'Pliegos Tarifarios (Las Condes)'!$A:$A,0)),H3115&lt;=500,INDEX('Pliegos Tarifarios (Las Condes)'!$G:$G,MATCH($B3115,'Pliegos Tarifarios (Las Condes)'!$A:$A,0)),H3115&lt;=1000,INDEX('Pliegos Tarifarios (Las Condes)'!$H:$H,MATCH($B3115,'Pliegos Tarifarios (Las Condes)'!$A:$A,0)),H3115&lt;=5000,INDEX('Pliegos Tarifarios (Las Condes)'!$I:$I,MATCH($B3115,'Pliegos Tarifarios (Las Condes)'!$A:$A,0)),H3115&gt;5000,INDEX('Pliegos Tarifarios (Las Condes)'!$J:$J,MATCH($B3115,'Pliegos Tarifarios (Las Condes)'!$A:$A,0)))/1.19</f>
        <v>1877.8727516806728</v>
      </c>
      <c r="R3115" s="19">
        <f>INDEX('Pliegos Tarifarios (Las Condes)'!$K:$K,MATCH($B3115,'Pliegos Tarifarios (Las Condes)'!$A:$A,0))</f>
        <v>726.16</v>
      </c>
      <c r="S3115" s="21">
        <f t="shared" si="147"/>
        <v>156975.7295620807</v>
      </c>
      <c r="T3115" s="21">
        <f t="shared" si="148"/>
        <v>29825.388616795331</v>
      </c>
      <c r="U3115" s="19">
        <v>0</v>
      </c>
      <c r="V3115" s="21">
        <f t="shared" si="149"/>
        <v>186801.11817887603</v>
      </c>
    </row>
    <row r="3116" spans="1:22" x14ac:dyDescent="0.3">
      <c r="A3116" s="3" t="s">
        <v>146</v>
      </c>
      <c r="B3116" s="3">
        <v>7</v>
      </c>
      <c r="C3116" s="4" t="s">
        <v>186</v>
      </c>
      <c r="D3116" s="3" t="s">
        <v>1008</v>
      </c>
      <c r="E3116" s="3" t="s">
        <v>121</v>
      </c>
      <c r="F3116" s="4" t="s">
        <v>1009</v>
      </c>
      <c r="G3116" s="3" t="s">
        <v>16</v>
      </c>
      <c r="H3116" s="5">
        <v>801.77940000000001</v>
      </c>
      <c r="I3116" s="5">
        <v>2.1991000000000001</v>
      </c>
      <c r="J3116" s="5">
        <v>2.113</v>
      </c>
      <c r="K3116" s="6">
        <v>0.96084761948069664</v>
      </c>
      <c r="L3116" s="5">
        <v>26.73</v>
      </c>
      <c r="M3116" s="19">
        <f>H3116*INDEX('Pliegos Tarifarios (Las Condes)'!$B:$B,MATCH($B3116,'Pliegos Tarifarios (Las Condes)'!$A:$A,0))</f>
        <v>105644.85908220001</v>
      </c>
      <c r="N3116" s="19">
        <f>I3116*INDEX('Pliegos Tarifarios (Las Condes)'!$C:$C,MATCH($B3116,'Pliegos Tarifarios (Las Condes)'!$A:$A,0))</f>
        <v>7493.7389249000007</v>
      </c>
      <c r="O3116" s="19">
        <f>J3116*INDEX('Pliegos Tarifarios (Las Condes)'!$D:$D,MATCH($B3116,'Pliegos Tarifarios (Las Condes)'!$A:$A,0))</f>
        <v>30581.449000000001</v>
      </c>
      <c r="P3116" s="19">
        <f>H3116*INDEX('Pliegos Tarifarios (Las Condes)'!$E:$E,MATCH($B3116,'Pliegos Tarifarios (Las Condes)'!$A:$A,0))</f>
        <v>10442.3749056</v>
      </c>
      <c r="Q3116" s="19" cm="1">
        <f t="array" ref="Q3116">H3116*_xlfn.IFS(H3116&lt;=350,INDEX('Pliegos Tarifarios (Las Condes)'!$F:$F,MATCH($B3116,'Pliegos Tarifarios (Las Condes)'!$A:$A,0)),H3116&lt;=500,INDEX('Pliegos Tarifarios (Las Condes)'!$G:$G,MATCH($B3116,'Pliegos Tarifarios (Las Condes)'!$A:$A,0)),H3116&lt;=1000,INDEX('Pliegos Tarifarios (Las Condes)'!$H:$H,MATCH($B3116,'Pliegos Tarifarios (Las Condes)'!$A:$A,0)),H3116&lt;=5000,INDEX('Pliegos Tarifarios (Las Condes)'!$I:$I,MATCH($B3116,'Pliegos Tarifarios (Las Condes)'!$A:$A,0)),H3116&gt;5000,INDEX('Pliegos Tarifarios (Las Condes)'!$J:$J,MATCH($B3116,'Pliegos Tarifarios (Las Condes)'!$A:$A,0)))/1.19</f>
        <v>1880.4758868907568</v>
      </c>
      <c r="R3116" s="19">
        <f>INDEX('Pliegos Tarifarios (Las Condes)'!$K:$K,MATCH($B3116,'Pliegos Tarifarios (Las Condes)'!$A:$A,0))</f>
        <v>726.16</v>
      </c>
      <c r="S3116" s="21">
        <f t="shared" si="147"/>
        <v>156769.05779959078</v>
      </c>
      <c r="T3116" s="21">
        <f t="shared" si="148"/>
        <v>29786.120981922249</v>
      </c>
      <c r="U3116" s="19">
        <v>0</v>
      </c>
      <c r="V3116" s="21">
        <f t="shared" si="149"/>
        <v>186555.17878151304</v>
      </c>
    </row>
    <row r="3117" spans="1:22" x14ac:dyDescent="0.3">
      <c r="A3117" s="3" t="s">
        <v>146</v>
      </c>
      <c r="B3117" s="3">
        <v>7</v>
      </c>
      <c r="C3117" s="4" t="s">
        <v>186</v>
      </c>
      <c r="D3117" s="3" t="s">
        <v>1010</v>
      </c>
      <c r="E3117" s="3" t="s">
        <v>121</v>
      </c>
      <c r="F3117" s="4" t="s">
        <v>1011</v>
      </c>
      <c r="G3117" s="3" t="s">
        <v>16</v>
      </c>
      <c r="H3117" s="5">
        <v>802.09799999999996</v>
      </c>
      <c r="I3117" s="5">
        <v>2.1835</v>
      </c>
      <c r="J3117" s="5">
        <v>2.1305000000000001</v>
      </c>
      <c r="K3117" s="6">
        <v>0.97572704373711938</v>
      </c>
      <c r="L3117" s="5">
        <v>26.74</v>
      </c>
      <c r="M3117" s="19">
        <f>H3117*INDEX('Pliegos Tarifarios (Las Condes)'!$B:$B,MATCH($B3117,'Pliegos Tarifarios (Las Condes)'!$A:$A,0))</f>
        <v>105686.838774</v>
      </c>
      <c r="N3117" s="19">
        <f>I3117*INDEX('Pliegos Tarifarios (Las Condes)'!$C:$C,MATCH($B3117,'Pliegos Tarifarios (Las Condes)'!$A:$A,0))</f>
        <v>7440.5797565000003</v>
      </c>
      <c r="O3117" s="19">
        <f>J3117*INDEX('Pliegos Tarifarios (Las Condes)'!$D:$D,MATCH($B3117,'Pliegos Tarifarios (Las Condes)'!$A:$A,0))</f>
        <v>30834.726500000001</v>
      </c>
      <c r="P3117" s="19">
        <f>H3117*INDEX('Pliegos Tarifarios (Las Condes)'!$E:$E,MATCH($B3117,'Pliegos Tarifarios (Las Condes)'!$A:$A,0))</f>
        <v>10446.524351999999</v>
      </c>
      <c r="Q3117" s="19" cm="1">
        <f t="array" ref="Q3117">H3117*_xlfn.IFS(H3117&lt;=350,INDEX('Pliegos Tarifarios (Las Condes)'!$F:$F,MATCH($B3117,'Pliegos Tarifarios (Las Condes)'!$A:$A,0)),H3117&lt;=500,INDEX('Pliegos Tarifarios (Las Condes)'!$G:$G,MATCH($B3117,'Pliegos Tarifarios (Las Condes)'!$A:$A,0)),H3117&lt;=1000,INDEX('Pliegos Tarifarios (Las Condes)'!$H:$H,MATCH($B3117,'Pliegos Tarifarios (Las Condes)'!$A:$A,0)),H3117&lt;=5000,INDEX('Pliegos Tarifarios (Las Condes)'!$I:$I,MATCH($B3117,'Pliegos Tarifarios (Las Condes)'!$A:$A,0)),H3117&gt;5000,INDEX('Pliegos Tarifarios (Las Condes)'!$J:$J,MATCH($B3117,'Pliegos Tarifarios (Las Condes)'!$A:$A,0)))/1.19</f>
        <v>1881.2231243697481</v>
      </c>
      <c r="R3117" s="19">
        <f>INDEX('Pliegos Tarifarios (Las Condes)'!$K:$K,MATCH($B3117,'Pliegos Tarifarios (Las Condes)'!$A:$A,0))</f>
        <v>726.16</v>
      </c>
      <c r="S3117" s="21">
        <f t="shared" si="147"/>
        <v>157016.05250686975</v>
      </c>
      <c r="T3117" s="21">
        <f t="shared" si="148"/>
        <v>29833.04997630525</v>
      </c>
      <c r="U3117" s="19">
        <v>0</v>
      </c>
      <c r="V3117" s="21">
        <f t="shared" si="149"/>
        <v>186849.102483175</v>
      </c>
    </row>
    <row r="3118" spans="1:22" x14ac:dyDescent="0.3">
      <c r="A3118" s="3" t="s">
        <v>146</v>
      </c>
      <c r="B3118" s="3">
        <v>7</v>
      </c>
      <c r="C3118" s="4" t="s">
        <v>186</v>
      </c>
      <c r="D3118" s="3" t="s">
        <v>1012</v>
      </c>
      <c r="E3118" s="3" t="s">
        <v>121</v>
      </c>
      <c r="F3118" s="4" t="s">
        <v>1013</v>
      </c>
      <c r="G3118" s="3" t="s">
        <v>16</v>
      </c>
      <c r="H3118" s="5">
        <v>802.45929999999998</v>
      </c>
      <c r="I3118" s="5">
        <v>2.1554000000000002</v>
      </c>
      <c r="J3118" s="5">
        <v>2.1254</v>
      </c>
      <c r="K3118" s="6">
        <v>0.98608146979678934</v>
      </c>
      <c r="L3118" s="5">
        <v>26.75</v>
      </c>
      <c r="M3118" s="19">
        <f>H3118*INDEX('Pliegos Tarifarios (Las Condes)'!$B:$B,MATCH($B3118,'Pliegos Tarifarios (Las Condes)'!$A:$A,0))</f>
        <v>105734.44474590001</v>
      </c>
      <c r="N3118" s="19">
        <f>I3118*INDEX('Pliegos Tarifarios (Las Condes)'!$C:$C,MATCH($B3118,'Pliegos Tarifarios (Las Condes)'!$A:$A,0))</f>
        <v>7344.825100600001</v>
      </c>
      <c r="O3118" s="19">
        <f>J3118*INDEX('Pliegos Tarifarios (Las Condes)'!$D:$D,MATCH($B3118,'Pliegos Tarifarios (Las Condes)'!$A:$A,0))</f>
        <v>30760.914199999999</v>
      </c>
      <c r="P3118" s="19">
        <f>H3118*INDEX('Pliegos Tarifarios (Las Condes)'!$E:$E,MATCH($B3118,'Pliegos Tarifarios (Las Condes)'!$A:$A,0))</f>
        <v>10451.229923199999</v>
      </c>
      <c r="Q3118" s="19" cm="1">
        <f t="array" ref="Q3118">H3118*_xlfn.IFS(H3118&lt;=350,INDEX('Pliegos Tarifarios (Las Condes)'!$F:$F,MATCH($B3118,'Pliegos Tarifarios (Las Condes)'!$A:$A,0)),H3118&lt;=500,INDEX('Pliegos Tarifarios (Las Condes)'!$G:$G,MATCH($B3118,'Pliegos Tarifarios (Las Condes)'!$A:$A,0)),H3118&lt;=1000,INDEX('Pliegos Tarifarios (Las Condes)'!$H:$H,MATCH($B3118,'Pliegos Tarifarios (Las Condes)'!$A:$A,0)),H3118&lt;=5000,INDEX('Pliegos Tarifarios (Las Condes)'!$I:$I,MATCH($B3118,'Pliegos Tarifarios (Las Condes)'!$A:$A,0)),H3118&gt;5000,INDEX('Pliegos Tarifarios (Las Condes)'!$J:$J,MATCH($B3118,'Pliegos Tarifarios (Las Condes)'!$A:$A,0)))/1.19</f>
        <v>1882.0705094957987</v>
      </c>
      <c r="R3118" s="19">
        <f>INDEX('Pliegos Tarifarios (Las Condes)'!$K:$K,MATCH($B3118,'Pliegos Tarifarios (Las Condes)'!$A:$A,0))</f>
        <v>726.16</v>
      </c>
      <c r="S3118" s="21">
        <f t="shared" si="147"/>
        <v>156899.64447919582</v>
      </c>
      <c r="T3118" s="21">
        <f t="shared" si="148"/>
        <v>29810.932451047207</v>
      </c>
      <c r="U3118" s="19">
        <v>0</v>
      </c>
      <c r="V3118" s="21">
        <f t="shared" si="149"/>
        <v>186710.57693024303</v>
      </c>
    </row>
    <row r="3119" spans="1:22" x14ac:dyDescent="0.3">
      <c r="A3119" s="3" t="s">
        <v>146</v>
      </c>
      <c r="B3119" s="3">
        <v>7</v>
      </c>
      <c r="C3119" s="4" t="s">
        <v>186</v>
      </c>
      <c r="D3119" s="3" t="s">
        <v>1014</v>
      </c>
      <c r="E3119" s="3" t="s">
        <v>121</v>
      </c>
      <c r="F3119" s="4" t="s">
        <v>1015</v>
      </c>
      <c r="G3119" s="3" t="s">
        <v>16</v>
      </c>
      <c r="H3119" s="5">
        <v>801.70799999999997</v>
      </c>
      <c r="I3119" s="5">
        <v>2.2132999999999998</v>
      </c>
      <c r="J3119" s="5">
        <v>2.1602000000000001</v>
      </c>
      <c r="K3119" s="6">
        <v>0.97600867482944031</v>
      </c>
      <c r="L3119" s="5">
        <v>26.72</v>
      </c>
      <c r="M3119" s="19">
        <f>H3119*INDEX('Pliegos Tarifarios (Las Condes)'!$B:$B,MATCH($B3119,'Pliegos Tarifarios (Las Condes)'!$A:$A,0))</f>
        <v>105635.451204</v>
      </c>
      <c r="N3119" s="19">
        <f>I3119*INDEX('Pliegos Tarifarios (Las Condes)'!$C:$C,MATCH($B3119,'Pliegos Tarifarios (Las Condes)'!$A:$A,0))</f>
        <v>7542.1273986999995</v>
      </c>
      <c r="O3119" s="19">
        <f>J3119*INDEX('Pliegos Tarifarios (Las Condes)'!$D:$D,MATCH($B3119,'Pliegos Tarifarios (Las Condes)'!$A:$A,0))</f>
        <v>31264.5746</v>
      </c>
      <c r="P3119" s="19">
        <f>H3119*INDEX('Pliegos Tarifarios (Las Condes)'!$E:$E,MATCH($B3119,'Pliegos Tarifarios (Las Condes)'!$A:$A,0))</f>
        <v>10441.444991999999</v>
      </c>
      <c r="Q3119" s="19" cm="1">
        <f t="array" ref="Q3119">H3119*_xlfn.IFS(H3119&lt;=350,INDEX('Pliegos Tarifarios (Las Condes)'!$F:$F,MATCH($B3119,'Pliegos Tarifarios (Las Condes)'!$A:$A,0)),H3119&lt;=500,INDEX('Pliegos Tarifarios (Las Condes)'!$G:$G,MATCH($B3119,'Pliegos Tarifarios (Las Condes)'!$A:$A,0)),H3119&lt;=1000,INDEX('Pliegos Tarifarios (Las Condes)'!$H:$H,MATCH($B3119,'Pliegos Tarifarios (Las Condes)'!$A:$A,0)),H3119&lt;=5000,INDEX('Pliegos Tarifarios (Las Condes)'!$I:$I,MATCH($B3119,'Pliegos Tarifarios (Las Condes)'!$A:$A,0)),H3119&gt;5000,INDEX('Pliegos Tarifarios (Las Condes)'!$J:$J,MATCH($B3119,'Pliegos Tarifarios (Las Condes)'!$A:$A,0)))/1.19</f>
        <v>1880.3084268907567</v>
      </c>
      <c r="R3119" s="19">
        <f>INDEX('Pliegos Tarifarios (Las Condes)'!$K:$K,MATCH($B3119,'Pliegos Tarifarios (Las Condes)'!$A:$A,0))</f>
        <v>726.16</v>
      </c>
      <c r="S3119" s="21">
        <f t="shared" si="147"/>
        <v>157490.06662159075</v>
      </c>
      <c r="T3119" s="21">
        <f t="shared" si="148"/>
        <v>29923.112658102244</v>
      </c>
      <c r="U3119" s="19">
        <v>0</v>
      </c>
      <c r="V3119" s="21">
        <f t="shared" si="149"/>
        <v>187413.17927969299</v>
      </c>
    </row>
    <row r="3120" spans="1:22" x14ac:dyDescent="0.3">
      <c r="A3120" s="3" t="s">
        <v>146</v>
      </c>
      <c r="B3120" s="3">
        <v>7</v>
      </c>
      <c r="C3120" s="4" t="s">
        <v>186</v>
      </c>
      <c r="D3120" s="3" t="s">
        <v>1016</v>
      </c>
      <c r="E3120" s="3" t="s">
        <v>121</v>
      </c>
      <c r="F3120" s="4" t="s">
        <v>1017</v>
      </c>
      <c r="G3120" s="3" t="s">
        <v>16</v>
      </c>
      <c r="H3120" s="5">
        <v>801.74019999999996</v>
      </c>
      <c r="I3120" s="5">
        <v>2.1566999999999998</v>
      </c>
      <c r="J3120" s="5">
        <v>2.1013999999999999</v>
      </c>
      <c r="K3120" s="6">
        <v>0.97435897435897445</v>
      </c>
      <c r="L3120" s="5">
        <v>26.72</v>
      </c>
      <c r="M3120" s="19">
        <f>H3120*INDEX('Pliegos Tarifarios (Las Condes)'!$B:$B,MATCH($B3120,'Pliegos Tarifarios (Las Condes)'!$A:$A,0))</f>
        <v>105639.6939726</v>
      </c>
      <c r="N3120" s="19">
        <f>I3120*INDEX('Pliegos Tarifarios (Las Condes)'!$C:$C,MATCH($B3120,'Pliegos Tarifarios (Las Condes)'!$A:$A,0))</f>
        <v>7349.2550313000002</v>
      </c>
      <c r="O3120" s="19">
        <f>J3120*INDEX('Pliegos Tarifarios (Las Condes)'!$D:$D,MATCH($B3120,'Pliegos Tarifarios (Las Condes)'!$A:$A,0))</f>
        <v>30413.5622</v>
      </c>
      <c r="P3120" s="19">
        <f>H3120*INDEX('Pliegos Tarifarios (Las Condes)'!$E:$E,MATCH($B3120,'Pliegos Tarifarios (Las Condes)'!$A:$A,0))</f>
        <v>10441.864364799998</v>
      </c>
      <c r="Q3120" s="19" cm="1">
        <f t="array" ref="Q3120">H3120*_xlfn.IFS(H3120&lt;=350,INDEX('Pliegos Tarifarios (Las Condes)'!$F:$F,MATCH($B3120,'Pliegos Tarifarios (Las Condes)'!$A:$A,0)),H3120&lt;=500,INDEX('Pliegos Tarifarios (Las Condes)'!$G:$G,MATCH($B3120,'Pliegos Tarifarios (Las Condes)'!$A:$A,0)),H3120&lt;=1000,INDEX('Pliegos Tarifarios (Las Condes)'!$H:$H,MATCH($B3120,'Pliegos Tarifarios (Las Condes)'!$A:$A,0)),H3120&lt;=5000,INDEX('Pliegos Tarifarios (Las Condes)'!$I:$I,MATCH($B3120,'Pliegos Tarifarios (Las Condes)'!$A:$A,0)),H3120&gt;5000,INDEX('Pliegos Tarifarios (Las Condes)'!$J:$J,MATCH($B3120,'Pliegos Tarifarios (Las Condes)'!$A:$A,0)))/1.19</f>
        <v>1880.3839480672273</v>
      </c>
      <c r="R3120" s="19">
        <f>INDEX('Pliegos Tarifarios (Las Condes)'!$K:$K,MATCH($B3120,'Pliegos Tarifarios (Las Condes)'!$A:$A,0))</f>
        <v>726.16</v>
      </c>
      <c r="S3120" s="21">
        <f t="shared" si="147"/>
        <v>156450.9195167672</v>
      </c>
      <c r="T3120" s="21">
        <f t="shared" si="148"/>
        <v>29725.674708185768</v>
      </c>
      <c r="U3120" s="19">
        <v>0</v>
      </c>
      <c r="V3120" s="21">
        <f t="shared" si="149"/>
        <v>186176.59422495298</v>
      </c>
    </row>
    <row r="3121" spans="1:22" x14ac:dyDescent="0.3">
      <c r="A3121" s="3" t="s">
        <v>146</v>
      </c>
      <c r="B3121" s="3">
        <v>7</v>
      </c>
      <c r="C3121" s="4" t="s">
        <v>186</v>
      </c>
      <c r="D3121" s="3" t="s">
        <v>1018</v>
      </c>
      <c r="E3121" s="3" t="s">
        <v>121</v>
      </c>
      <c r="F3121" s="4" t="s">
        <v>1019</v>
      </c>
      <c r="G3121" s="3" t="s">
        <v>16</v>
      </c>
      <c r="H3121" s="5">
        <v>801.29489999999998</v>
      </c>
      <c r="I3121" s="5">
        <v>2.1738</v>
      </c>
      <c r="J3121" s="5">
        <v>2.1110000000000002</v>
      </c>
      <c r="K3121" s="6">
        <v>0.97111049774588287</v>
      </c>
      <c r="L3121" s="5">
        <v>26.71</v>
      </c>
      <c r="M3121" s="19">
        <f>H3121*INDEX('Pliegos Tarifarios (Las Condes)'!$B:$B,MATCH($B3121,'Pliegos Tarifarios (Las Condes)'!$A:$A,0))</f>
        <v>105581.01990870001</v>
      </c>
      <c r="N3121" s="19">
        <f>I3121*INDEX('Pliegos Tarifarios (Las Condes)'!$C:$C,MATCH($B3121,'Pliegos Tarifarios (Las Condes)'!$A:$A,0))</f>
        <v>7407.5256582000002</v>
      </c>
      <c r="O3121" s="19">
        <f>J3121*INDEX('Pliegos Tarifarios (Las Condes)'!$D:$D,MATCH($B3121,'Pliegos Tarifarios (Las Condes)'!$A:$A,0))</f>
        <v>30552.503000000004</v>
      </c>
      <c r="P3121" s="19">
        <f>H3121*INDEX('Pliegos Tarifarios (Las Condes)'!$E:$E,MATCH($B3121,'Pliegos Tarifarios (Las Condes)'!$A:$A,0))</f>
        <v>10436.064777599999</v>
      </c>
      <c r="Q3121" s="19" cm="1">
        <f t="array" ref="Q3121">H3121*_xlfn.IFS(H3121&lt;=350,INDEX('Pliegos Tarifarios (Las Condes)'!$F:$F,MATCH($B3121,'Pliegos Tarifarios (Las Condes)'!$A:$A,0)),H3121&lt;=500,INDEX('Pliegos Tarifarios (Las Condes)'!$G:$G,MATCH($B3121,'Pliegos Tarifarios (Las Condes)'!$A:$A,0)),H3121&lt;=1000,INDEX('Pliegos Tarifarios (Las Condes)'!$H:$H,MATCH($B3121,'Pliegos Tarifarios (Las Condes)'!$A:$A,0)),H3121&lt;=5000,INDEX('Pliegos Tarifarios (Las Condes)'!$I:$I,MATCH($B3121,'Pliegos Tarifarios (Las Condes)'!$A:$A,0)),H3121&gt;5000,INDEX('Pliegos Tarifarios (Las Condes)'!$J:$J,MATCH($B3121,'Pliegos Tarifarios (Las Condes)'!$A:$A,0)))/1.19</f>
        <v>1879.3395511764711</v>
      </c>
      <c r="R3121" s="19">
        <f>INDEX('Pliegos Tarifarios (Las Condes)'!$K:$K,MATCH($B3121,'Pliegos Tarifarios (Las Condes)'!$A:$A,0))</f>
        <v>726.16</v>
      </c>
      <c r="S3121" s="21">
        <f t="shared" si="147"/>
        <v>156582.61289567649</v>
      </c>
      <c r="T3121" s="21">
        <f t="shared" si="148"/>
        <v>29750.696450178533</v>
      </c>
      <c r="U3121" s="19">
        <v>0</v>
      </c>
      <c r="V3121" s="21">
        <f t="shared" si="149"/>
        <v>186333.30934585503</v>
      </c>
    </row>
    <row r="3122" spans="1:22" x14ac:dyDescent="0.3">
      <c r="A3122" s="3" t="s">
        <v>146</v>
      </c>
      <c r="B3122" s="3">
        <v>7</v>
      </c>
      <c r="C3122" s="4" t="s">
        <v>186</v>
      </c>
      <c r="D3122" s="3" t="s">
        <v>1020</v>
      </c>
      <c r="E3122" s="3" t="s">
        <v>121</v>
      </c>
      <c r="F3122" s="4" t="s">
        <v>1021</v>
      </c>
      <c r="G3122" s="3" t="s">
        <v>16</v>
      </c>
      <c r="H3122" s="5">
        <v>801.19240000000002</v>
      </c>
      <c r="I3122" s="5">
        <v>2.2081</v>
      </c>
      <c r="J3122" s="5">
        <v>2.1543000000000001</v>
      </c>
      <c r="K3122" s="6">
        <v>0.97563516145102136</v>
      </c>
      <c r="L3122" s="5">
        <v>26.71</v>
      </c>
      <c r="M3122" s="19">
        <f>H3122*INDEX('Pliegos Tarifarios (Las Condes)'!$B:$B,MATCH($B3122,'Pliegos Tarifarios (Las Condes)'!$A:$A,0))</f>
        <v>105567.5142012</v>
      </c>
      <c r="N3122" s="19">
        <f>I3122*INDEX('Pliegos Tarifarios (Las Condes)'!$C:$C,MATCH($B3122,'Pliegos Tarifarios (Las Condes)'!$A:$A,0))</f>
        <v>7524.4076759</v>
      </c>
      <c r="O3122" s="19">
        <f>J3122*INDEX('Pliegos Tarifarios (Las Condes)'!$D:$D,MATCH($B3122,'Pliegos Tarifarios (Las Condes)'!$A:$A,0))</f>
        <v>31179.1839</v>
      </c>
      <c r="P3122" s="19">
        <f>H3122*INDEX('Pliegos Tarifarios (Las Condes)'!$E:$E,MATCH($B3122,'Pliegos Tarifarios (Las Condes)'!$A:$A,0))</f>
        <v>10434.7298176</v>
      </c>
      <c r="Q3122" s="19" cm="1">
        <f t="array" ref="Q3122">H3122*_xlfn.IFS(H3122&lt;=350,INDEX('Pliegos Tarifarios (Las Condes)'!$F:$F,MATCH($B3122,'Pliegos Tarifarios (Las Condes)'!$A:$A,0)),H3122&lt;=500,INDEX('Pliegos Tarifarios (Las Condes)'!$G:$G,MATCH($B3122,'Pliegos Tarifarios (Las Condes)'!$A:$A,0)),H3122&lt;=1000,INDEX('Pliegos Tarifarios (Las Condes)'!$H:$H,MATCH($B3122,'Pliegos Tarifarios (Las Condes)'!$A:$A,0)),H3122&lt;=5000,INDEX('Pliegos Tarifarios (Las Condes)'!$I:$I,MATCH($B3122,'Pliegos Tarifarios (Las Condes)'!$A:$A,0)),H3122&gt;5000,INDEX('Pliegos Tarifarios (Las Condes)'!$J:$J,MATCH($B3122,'Pliegos Tarifarios (Las Condes)'!$A:$A,0)))/1.19</f>
        <v>1879.0991499159668</v>
      </c>
      <c r="R3122" s="19">
        <f>INDEX('Pliegos Tarifarios (Las Condes)'!$K:$K,MATCH($B3122,'Pliegos Tarifarios (Las Condes)'!$A:$A,0))</f>
        <v>726.16</v>
      </c>
      <c r="S3122" s="21">
        <f t="shared" si="147"/>
        <v>157311.09474461596</v>
      </c>
      <c r="T3122" s="21">
        <f t="shared" si="148"/>
        <v>29889.10800147703</v>
      </c>
      <c r="U3122" s="19">
        <v>0</v>
      </c>
      <c r="V3122" s="21">
        <f t="shared" si="149"/>
        <v>187200.20274609298</v>
      </c>
    </row>
    <row r="3123" spans="1:22" x14ac:dyDescent="0.3">
      <c r="A3123" s="3" t="s">
        <v>146</v>
      </c>
      <c r="B3123" s="3">
        <v>7</v>
      </c>
      <c r="C3123" s="4" t="s">
        <v>186</v>
      </c>
      <c r="D3123" s="3" t="s">
        <v>1022</v>
      </c>
      <c r="E3123" s="3" t="s">
        <v>121</v>
      </c>
      <c r="F3123" s="4" t="s">
        <v>1023</v>
      </c>
      <c r="G3123" s="3" t="s">
        <v>16</v>
      </c>
      <c r="H3123" s="5">
        <v>799.43269999999995</v>
      </c>
      <c r="I3123" s="5">
        <v>2.1265999999999998</v>
      </c>
      <c r="J3123" s="5">
        <v>2.1236000000000002</v>
      </c>
      <c r="K3123" s="6">
        <v>0.99858929747014025</v>
      </c>
      <c r="L3123" s="5">
        <v>26.65</v>
      </c>
      <c r="M3123" s="19">
        <f>H3123*INDEX('Pliegos Tarifarios (Las Condes)'!$B:$B,MATCH($B3123,'Pliegos Tarifarios (Las Condes)'!$A:$A,0))</f>
        <v>105335.65085009999</v>
      </c>
      <c r="N3123" s="19">
        <f>I3123*INDEX('Pliegos Tarifarios (Las Condes)'!$C:$C,MATCH($B3123,'Pliegos Tarifarios (Las Condes)'!$A:$A,0))</f>
        <v>7246.6850973999999</v>
      </c>
      <c r="O3123" s="19">
        <f>J3123*INDEX('Pliegos Tarifarios (Las Condes)'!$D:$D,MATCH($B3123,'Pliegos Tarifarios (Las Condes)'!$A:$A,0))</f>
        <v>30734.862800000003</v>
      </c>
      <c r="P3123" s="19">
        <f>H3123*INDEX('Pliegos Tarifarios (Las Condes)'!$E:$E,MATCH($B3123,'Pliegos Tarifarios (Las Condes)'!$A:$A,0))</f>
        <v>10411.811484799999</v>
      </c>
      <c r="Q3123" s="19" cm="1">
        <f t="array" ref="Q3123">H3123*_xlfn.IFS(H3123&lt;=350,INDEX('Pliegos Tarifarios (Las Condes)'!$F:$F,MATCH($B3123,'Pliegos Tarifarios (Las Condes)'!$A:$A,0)),H3123&lt;=500,INDEX('Pliegos Tarifarios (Las Condes)'!$G:$G,MATCH($B3123,'Pliegos Tarifarios (Las Condes)'!$A:$A,0)),H3123&lt;=1000,INDEX('Pliegos Tarifarios (Las Condes)'!$H:$H,MATCH($B3123,'Pliegos Tarifarios (Las Condes)'!$A:$A,0)),H3123&lt;=5000,INDEX('Pliegos Tarifarios (Las Condes)'!$I:$I,MATCH($B3123,'Pliegos Tarifarios (Las Condes)'!$A:$A,0)),H3123&gt;5000,INDEX('Pliegos Tarifarios (Las Condes)'!$J:$J,MATCH($B3123,'Pliegos Tarifarios (Las Condes)'!$A:$A,0)))/1.19</f>
        <v>1874.9719879831935</v>
      </c>
      <c r="R3123" s="19">
        <f>INDEX('Pliegos Tarifarios (Las Condes)'!$K:$K,MATCH($B3123,'Pliegos Tarifarios (Las Condes)'!$A:$A,0))</f>
        <v>726.16</v>
      </c>
      <c r="S3123" s="21">
        <f t="shared" si="147"/>
        <v>156330.14222028319</v>
      </c>
      <c r="T3123" s="21">
        <f t="shared" si="148"/>
        <v>29702.727021853807</v>
      </c>
      <c r="U3123" s="19">
        <v>0</v>
      </c>
      <c r="V3123" s="21">
        <f t="shared" si="149"/>
        <v>186032.86924213701</v>
      </c>
    </row>
    <row r="3124" spans="1:22" x14ac:dyDescent="0.3">
      <c r="A3124" s="3" t="s">
        <v>146</v>
      </c>
      <c r="B3124" s="3">
        <v>7</v>
      </c>
      <c r="C3124" s="4" t="s">
        <v>186</v>
      </c>
      <c r="D3124" s="3" t="s">
        <v>1024</v>
      </c>
      <c r="E3124" s="3" t="s">
        <v>121</v>
      </c>
      <c r="F3124" s="4" t="s">
        <v>1025</v>
      </c>
      <c r="G3124" s="3" t="s">
        <v>16</v>
      </c>
      <c r="H3124" s="5">
        <v>801.89930000000004</v>
      </c>
      <c r="I3124" s="5">
        <v>2.1825000000000001</v>
      </c>
      <c r="J3124" s="5">
        <v>2.1143000000000001</v>
      </c>
      <c r="K3124" s="6">
        <v>0.9687514318442153</v>
      </c>
      <c r="L3124" s="5">
        <v>26.73</v>
      </c>
      <c r="M3124" s="19">
        <f>H3124*INDEX('Pliegos Tarifarios (Las Condes)'!$B:$B,MATCH($B3124,'Pliegos Tarifarios (Las Condes)'!$A:$A,0))</f>
        <v>105660.6574659</v>
      </c>
      <c r="N3124" s="19">
        <f>I3124*INDEX('Pliegos Tarifarios (Las Condes)'!$C:$C,MATCH($B3124,'Pliegos Tarifarios (Las Condes)'!$A:$A,0))</f>
        <v>7437.1721175000002</v>
      </c>
      <c r="O3124" s="19">
        <f>J3124*INDEX('Pliegos Tarifarios (Las Condes)'!$D:$D,MATCH($B3124,'Pliegos Tarifarios (Las Condes)'!$A:$A,0))</f>
        <v>30600.263900000002</v>
      </c>
      <c r="P3124" s="19">
        <f>H3124*INDEX('Pliegos Tarifarios (Las Condes)'!$E:$E,MATCH($B3124,'Pliegos Tarifarios (Las Condes)'!$A:$A,0))</f>
        <v>10443.936483199999</v>
      </c>
      <c r="Q3124" s="19" cm="1">
        <f t="array" ref="Q3124">H3124*_xlfn.IFS(H3124&lt;=350,INDEX('Pliegos Tarifarios (Las Condes)'!$F:$F,MATCH($B3124,'Pliegos Tarifarios (Las Condes)'!$A:$A,0)),H3124&lt;=500,INDEX('Pliegos Tarifarios (Las Condes)'!$G:$G,MATCH($B3124,'Pliegos Tarifarios (Las Condes)'!$A:$A,0)),H3124&lt;=1000,INDEX('Pliegos Tarifarios (Las Condes)'!$H:$H,MATCH($B3124,'Pliegos Tarifarios (Las Condes)'!$A:$A,0)),H3124&lt;=5000,INDEX('Pliegos Tarifarios (Las Condes)'!$I:$I,MATCH($B3124,'Pliegos Tarifarios (Las Condes)'!$A:$A,0)),H3124&gt;5000,INDEX('Pliegos Tarifarios (Las Condes)'!$J:$J,MATCH($B3124,'Pliegos Tarifarios (Las Condes)'!$A:$A,0)))/1.19</f>
        <v>1880.7570977310929</v>
      </c>
      <c r="R3124" s="19">
        <f>INDEX('Pliegos Tarifarios (Las Condes)'!$K:$K,MATCH($B3124,'Pliegos Tarifarios (Las Condes)'!$A:$A,0))</f>
        <v>726.16</v>
      </c>
      <c r="S3124" s="21">
        <f t="shared" si="147"/>
        <v>156748.94706433109</v>
      </c>
      <c r="T3124" s="21">
        <f t="shared" si="148"/>
        <v>29782.299942222908</v>
      </c>
      <c r="U3124" s="19">
        <v>0</v>
      </c>
      <c r="V3124" s="21">
        <f t="shared" si="149"/>
        <v>186531.24700655401</v>
      </c>
    </row>
    <row r="3125" spans="1:22" x14ac:dyDescent="0.3">
      <c r="A3125" s="3" t="s">
        <v>146</v>
      </c>
      <c r="B3125" s="3">
        <v>7</v>
      </c>
      <c r="C3125" s="4" t="s">
        <v>186</v>
      </c>
      <c r="D3125" s="3" t="s">
        <v>1026</v>
      </c>
      <c r="E3125" s="3" t="s">
        <v>121</v>
      </c>
      <c r="F3125" s="4" t="s">
        <v>1027</v>
      </c>
      <c r="G3125" s="3" t="s">
        <v>16</v>
      </c>
      <c r="H3125" s="5">
        <v>802.1943</v>
      </c>
      <c r="I3125" s="5">
        <v>2.2134999999999998</v>
      </c>
      <c r="J3125" s="5">
        <v>2.2134999999999998</v>
      </c>
      <c r="K3125" s="6">
        <v>1</v>
      </c>
      <c r="L3125" s="5">
        <v>26.74</v>
      </c>
      <c r="M3125" s="19">
        <f>H3125*INDEX('Pliegos Tarifarios (Las Condes)'!$B:$B,MATCH($B3125,'Pliegos Tarifarios (Las Condes)'!$A:$A,0))</f>
        <v>105699.52755090001</v>
      </c>
      <c r="N3125" s="19">
        <f>I3125*INDEX('Pliegos Tarifarios (Las Condes)'!$C:$C,MATCH($B3125,'Pliegos Tarifarios (Las Condes)'!$A:$A,0))</f>
        <v>7542.8089264999999</v>
      </c>
      <c r="O3125" s="19">
        <f>J3125*INDEX('Pliegos Tarifarios (Las Condes)'!$D:$D,MATCH($B3125,'Pliegos Tarifarios (Las Condes)'!$A:$A,0))</f>
        <v>32035.985499999999</v>
      </c>
      <c r="P3125" s="19">
        <f>H3125*INDEX('Pliegos Tarifarios (Las Condes)'!$E:$E,MATCH($B3125,'Pliegos Tarifarios (Las Condes)'!$A:$A,0))</f>
        <v>10447.7785632</v>
      </c>
      <c r="Q3125" s="19" cm="1">
        <f t="array" ref="Q3125">H3125*_xlfn.IFS(H3125&lt;=350,INDEX('Pliegos Tarifarios (Las Condes)'!$F:$F,MATCH($B3125,'Pliegos Tarifarios (Las Condes)'!$A:$A,0)),H3125&lt;=500,INDEX('Pliegos Tarifarios (Las Condes)'!$G:$G,MATCH($B3125,'Pliegos Tarifarios (Las Condes)'!$A:$A,0)),H3125&lt;=1000,INDEX('Pliegos Tarifarios (Las Condes)'!$H:$H,MATCH($B3125,'Pliegos Tarifarios (Las Condes)'!$A:$A,0)),H3125&lt;=5000,INDEX('Pliegos Tarifarios (Las Condes)'!$I:$I,MATCH($B3125,'Pliegos Tarifarios (Las Condes)'!$A:$A,0)),H3125&gt;5000,INDEX('Pliegos Tarifarios (Las Condes)'!$J:$J,MATCH($B3125,'Pliegos Tarifarios (Las Condes)'!$A:$A,0)))/1.19</f>
        <v>1881.4489842857147</v>
      </c>
      <c r="R3125" s="19">
        <f>INDEX('Pliegos Tarifarios (Las Condes)'!$K:$K,MATCH($B3125,'Pliegos Tarifarios (Las Condes)'!$A:$A,0))</f>
        <v>726.16</v>
      </c>
      <c r="S3125" s="21">
        <f t="shared" si="147"/>
        <v>158333.70952488572</v>
      </c>
      <c r="T3125" s="21">
        <f t="shared" si="148"/>
        <v>30083.404809728287</v>
      </c>
      <c r="U3125" s="19">
        <v>0</v>
      </c>
      <c r="V3125" s="21">
        <f t="shared" si="149"/>
        <v>188417.11433461402</v>
      </c>
    </row>
    <row r="3126" spans="1:22" x14ac:dyDescent="0.3">
      <c r="A3126" s="7" t="s">
        <v>147</v>
      </c>
      <c r="B3126" s="7">
        <v>8</v>
      </c>
      <c r="C3126" s="8" t="s">
        <v>186</v>
      </c>
      <c r="D3126" s="7" t="s">
        <v>187</v>
      </c>
      <c r="E3126" s="7" t="s">
        <v>14</v>
      </c>
      <c r="F3126" s="8" t="s">
        <v>15</v>
      </c>
      <c r="G3126" s="7" t="s">
        <v>16</v>
      </c>
      <c r="H3126" s="9">
        <v>87893.657200000001</v>
      </c>
      <c r="I3126" s="9">
        <v>237.40790000000001</v>
      </c>
      <c r="J3126" s="9">
        <v>237.40790000000001</v>
      </c>
      <c r="K3126" s="10">
        <v>1</v>
      </c>
      <c r="L3126" s="9">
        <v>2835.28</v>
      </c>
      <c r="M3126" s="19">
        <f>H3126*INDEX('Pliegos Tarifarios (Las Condes)'!$B:$B,MATCH($B3126,'Pliegos Tarifarios (Las Condes)'!$A:$A,0))</f>
        <v>11581131.953643601</v>
      </c>
      <c r="N3126" s="19">
        <f>I3126*INDEX('Pliegos Tarifarios (Las Condes)'!$C:$C,MATCH($B3126,'Pliegos Tarifarios (Las Condes)'!$A:$A,0))</f>
        <v>807370.37630670005</v>
      </c>
      <c r="O3126" s="19">
        <f>J3126*INDEX('Pliegos Tarifarios (Las Condes)'!$D:$D,MATCH($B3126,'Pliegos Tarifarios (Las Condes)'!$A:$A,0))</f>
        <v>3433785.9598745005</v>
      </c>
      <c r="P3126" s="19">
        <f>H3126*INDEX('Pliegos Tarifarios (Las Condes)'!$E:$E,MATCH($B3126,'Pliegos Tarifarios (Las Condes)'!$A:$A,0))</f>
        <v>1144726.9913728</v>
      </c>
      <c r="Q3126" s="19" cm="1">
        <f t="array" ref="Q3126">H3126*_xlfn.IFS(H3126&lt;=350,INDEX('Pliegos Tarifarios (Las Condes)'!$F:$F,MATCH($B3126,'Pliegos Tarifarios (Las Condes)'!$A:$A,0)),H3126&lt;=500,INDEX('Pliegos Tarifarios (Las Condes)'!$G:$G,MATCH($B3126,'Pliegos Tarifarios (Las Condes)'!$A:$A,0)),H3126&lt;=1000,INDEX('Pliegos Tarifarios (Las Condes)'!$H:$H,MATCH($B3126,'Pliegos Tarifarios (Las Condes)'!$A:$A,0)),H3126&lt;=5000,INDEX('Pliegos Tarifarios (Las Condes)'!$I:$I,MATCH($B3126,'Pliegos Tarifarios (Las Condes)'!$A:$A,0)),H3126&gt;5000,INDEX('Pliegos Tarifarios (Las Condes)'!$J:$J,MATCH($B3126,'Pliegos Tarifarios (Las Condes)'!$A:$A,0)))/1.19</f>
        <v>288424.14400504204</v>
      </c>
      <c r="R3126" s="19">
        <f>INDEX('Pliegos Tarifarios (Las Condes)'!$K:$K,MATCH($B3126,'Pliegos Tarifarios (Las Condes)'!$A:$A,0))</f>
        <v>723.17600000000004</v>
      </c>
      <c r="S3126" s="21">
        <f t="shared" si="147"/>
        <v>17256162.601202644</v>
      </c>
      <c r="T3126" s="21">
        <f t="shared" si="148"/>
        <v>3278670.8942285026</v>
      </c>
      <c r="U3126" s="19">
        <v>0</v>
      </c>
      <c r="V3126" s="21">
        <f t="shared" si="149"/>
        <v>20534833.495431148</v>
      </c>
    </row>
    <row r="3127" spans="1:22" x14ac:dyDescent="0.3">
      <c r="A3127" s="7" t="s">
        <v>147</v>
      </c>
      <c r="B3127" s="7">
        <v>8</v>
      </c>
      <c r="C3127" s="8" t="s">
        <v>186</v>
      </c>
      <c r="D3127" s="7" t="s">
        <v>188</v>
      </c>
      <c r="E3127" s="7" t="s">
        <v>18</v>
      </c>
      <c r="F3127" s="8" t="s">
        <v>189</v>
      </c>
      <c r="G3127" s="7" t="s">
        <v>16</v>
      </c>
      <c r="H3127" s="9">
        <v>14623.714900000001</v>
      </c>
      <c r="I3127" s="9">
        <v>39.3352</v>
      </c>
      <c r="J3127" s="9">
        <v>39.3352</v>
      </c>
      <c r="K3127" s="10">
        <v>1</v>
      </c>
      <c r="L3127" s="9">
        <v>471.73</v>
      </c>
      <c r="M3127" s="19">
        <f>H3127*INDEX('Pliegos Tarifarios (Las Condes)'!$B:$B,MATCH($B3127,'Pliegos Tarifarios (Las Condes)'!$A:$A,0))</f>
        <v>1926864.5463687002</v>
      </c>
      <c r="N3127" s="19">
        <f>I3127*INDEX('Pliegos Tarifarios (Las Condes)'!$C:$C,MATCH($B3127,'Pliegos Tarifarios (Las Condes)'!$A:$A,0))</f>
        <v>133770.0861096</v>
      </c>
      <c r="O3127" s="19">
        <f>J3127*INDEX('Pliegos Tarifarios (Las Condes)'!$D:$D,MATCH($B3127,'Pliegos Tarifarios (Las Condes)'!$A:$A,0))</f>
        <v>568930.76215600001</v>
      </c>
      <c r="P3127" s="19">
        <f>H3127*INDEX('Pliegos Tarifarios (Las Condes)'!$E:$E,MATCH($B3127,'Pliegos Tarifarios (Las Condes)'!$A:$A,0))</f>
        <v>190459.2628576</v>
      </c>
      <c r="Q3127" s="19" cm="1">
        <f t="array" ref="Q3127">H3127*_xlfn.IFS(H3127&lt;=350,INDEX('Pliegos Tarifarios (Las Condes)'!$F:$F,MATCH($B3127,'Pliegos Tarifarios (Las Condes)'!$A:$A,0)),H3127&lt;=500,INDEX('Pliegos Tarifarios (Las Condes)'!$G:$G,MATCH($B3127,'Pliegos Tarifarios (Las Condes)'!$A:$A,0)),H3127&lt;=1000,INDEX('Pliegos Tarifarios (Las Condes)'!$H:$H,MATCH($B3127,'Pliegos Tarifarios (Las Condes)'!$A:$A,0)),H3127&lt;=5000,INDEX('Pliegos Tarifarios (Las Condes)'!$I:$I,MATCH($B3127,'Pliegos Tarifarios (Las Condes)'!$A:$A,0)),H3127&gt;5000,INDEX('Pliegos Tarifarios (Las Condes)'!$J:$J,MATCH($B3127,'Pliegos Tarifarios (Las Condes)'!$A:$A,0)))/1.19</f>
        <v>47987.904776890769</v>
      </c>
      <c r="R3127" s="19">
        <f>INDEX('Pliegos Tarifarios (Las Condes)'!$K:$K,MATCH($B3127,'Pliegos Tarifarios (Las Condes)'!$A:$A,0))</f>
        <v>723.17600000000004</v>
      </c>
      <c r="S3127" s="21">
        <f t="shared" si="147"/>
        <v>2868735.7382687912</v>
      </c>
      <c r="T3127" s="21">
        <f t="shared" si="148"/>
        <v>545059.79027107032</v>
      </c>
      <c r="U3127" s="19">
        <v>0</v>
      </c>
      <c r="V3127" s="21">
        <f t="shared" si="149"/>
        <v>3413795.5285398616</v>
      </c>
    </row>
    <row r="3128" spans="1:22" x14ac:dyDescent="0.3">
      <c r="A3128" s="7" t="s">
        <v>147</v>
      </c>
      <c r="B3128" s="7">
        <v>8</v>
      </c>
      <c r="C3128" s="8" t="s">
        <v>186</v>
      </c>
      <c r="D3128" s="7" t="s">
        <v>190</v>
      </c>
      <c r="E3128" s="7" t="s">
        <v>18</v>
      </c>
      <c r="F3128" s="8" t="s">
        <v>191</v>
      </c>
      <c r="G3128" s="7" t="s">
        <v>16</v>
      </c>
      <c r="H3128" s="9">
        <v>11709.9728</v>
      </c>
      <c r="I3128" s="9">
        <v>31.4544</v>
      </c>
      <c r="J3128" s="9">
        <v>30.9834</v>
      </c>
      <c r="K3128" s="10">
        <v>0.98502594231649621</v>
      </c>
      <c r="L3128" s="9">
        <v>377.74</v>
      </c>
      <c r="M3128" s="19">
        <f>H3128*INDEX('Pliegos Tarifarios (Las Condes)'!$B:$B,MATCH($B3128,'Pliegos Tarifarios (Las Condes)'!$A:$A,0))</f>
        <v>1542941.1460464001</v>
      </c>
      <c r="N3128" s="19">
        <f>I3128*INDEX('Pliegos Tarifarios (Las Condes)'!$C:$C,MATCH($B3128,'Pliegos Tarifarios (Las Condes)'!$A:$A,0))</f>
        <v>106969.2742512</v>
      </c>
      <c r="O3128" s="19">
        <f>J3128*INDEX('Pliegos Tarifarios (Las Condes)'!$D:$D,MATCH($B3128,'Pliegos Tarifarios (Las Condes)'!$A:$A,0))</f>
        <v>448133.20832700003</v>
      </c>
      <c r="P3128" s="19">
        <f>H3128*INDEX('Pliegos Tarifarios (Las Condes)'!$E:$E,MATCH($B3128,'Pliegos Tarifarios (Las Condes)'!$A:$A,0))</f>
        <v>152510.68574719998</v>
      </c>
      <c r="Q3128" s="19" cm="1">
        <f t="array" ref="Q3128">H3128*_xlfn.IFS(H3128&lt;=350,INDEX('Pliegos Tarifarios (Las Condes)'!$F:$F,MATCH($B3128,'Pliegos Tarifarios (Las Condes)'!$A:$A,0)),H3128&lt;=500,INDEX('Pliegos Tarifarios (Las Condes)'!$G:$G,MATCH($B3128,'Pliegos Tarifarios (Las Condes)'!$A:$A,0)),H3128&lt;=1000,INDEX('Pliegos Tarifarios (Las Condes)'!$H:$H,MATCH($B3128,'Pliegos Tarifarios (Las Condes)'!$A:$A,0)),H3128&lt;=5000,INDEX('Pliegos Tarifarios (Las Condes)'!$I:$I,MATCH($B3128,'Pliegos Tarifarios (Las Condes)'!$A:$A,0)),H3128&gt;5000,INDEX('Pliegos Tarifarios (Las Condes)'!$J:$J,MATCH($B3128,'Pliegos Tarifarios (Las Condes)'!$A:$A,0)))/1.19</f>
        <v>38426.423347899166</v>
      </c>
      <c r="R3128" s="19">
        <f>INDEX('Pliegos Tarifarios (Las Condes)'!$K:$K,MATCH($B3128,'Pliegos Tarifarios (Las Condes)'!$A:$A,0))</f>
        <v>723.17600000000004</v>
      </c>
      <c r="S3128" s="21">
        <f t="shared" si="147"/>
        <v>2289703.9137196997</v>
      </c>
      <c r="T3128" s="21">
        <f t="shared" si="148"/>
        <v>435043.74360674294</v>
      </c>
      <c r="U3128" s="19">
        <v>0</v>
      </c>
      <c r="V3128" s="21">
        <f t="shared" si="149"/>
        <v>2724747.6573264427</v>
      </c>
    </row>
    <row r="3129" spans="1:22" x14ac:dyDescent="0.3">
      <c r="A3129" s="7" t="s">
        <v>147</v>
      </c>
      <c r="B3129" s="7">
        <v>8</v>
      </c>
      <c r="C3129" s="8" t="s">
        <v>186</v>
      </c>
      <c r="D3129" s="7" t="s">
        <v>192</v>
      </c>
      <c r="E3129" s="7" t="s">
        <v>18</v>
      </c>
      <c r="F3129" s="8" t="s">
        <v>23</v>
      </c>
      <c r="G3129" s="7" t="s">
        <v>16</v>
      </c>
      <c r="H3129" s="9">
        <v>11712.5638</v>
      </c>
      <c r="I3129" s="9">
        <v>32.118200000000002</v>
      </c>
      <c r="J3129" s="9">
        <v>31.555299999999999</v>
      </c>
      <c r="K3129" s="10">
        <v>0.98247411125156447</v>
      </c>
      <c r="L3129" s="9">
        <v>377.82</v>
      </c>
      <c r="M3129" s="19">
        <f>H3129*INDEX('Pliegos Tarifarios (Las Condes)'!$B:$B,MATCH($B3129,'Pliegos Tarifarios (Las Condes)'!$A:$A,0))</f>
        <v>1543282.5439794001</v>
      </c>
      <c r="N3129" s="19">
        <f>I3129*INDEX('Pliegos Tarifarios (Las Condes)'!$C:$C,MATCH($B3129,'Pliegos Tarifarios (Las Condes)'!$A:$A,0))</f>
        <v>109226.70736860001</v>
      </c>
      <c r="O3129" s="19">
        <f>J3129*INDEX('Pliegos Tarifarios (Las Condes)'!$D:$D,MATCH($B3129,'Pliegos Tarifarios (Las Condes)'!$A:$A,0))</f>
        <v>456404.97262150003</v>
      </c>
      <c r="P3129" s="19">
        <f>H3129*INDEX('Pliegos Tarifarios (Las Condes)'!$E:$E,MATCH($B3129,'Pliegos Tarifarios (Las Condes)'!$A:$A,0))</f>
        <v>152544.43093119998</v>
      </c>
      <c r="Q3129" s="19" cm="1">
        <f t="array" ref="Q3129">H3129*_xlfn.IFS(H3129&lt;=350,INDEX('Pliegos Tarifarios (Las Condes)'!$F:$F,MATCH($B3129,'Pliegos Tarifarios (Las Condes)'!$A:$A,0)),H3129&lt;=500,INDEX('Pliegos Tarifarios (Las Condes)'!$G:$G,MATCH($B3129,'Pliegos Tarifarios (Las Condes)'!$A:$A,0)),H3129&lt;=1000,INDEX('Pliegos Tarifarios (Las Condes)'!$H:$H,MATCH($B3129,'Pliegos Tarifarios (Las Condes)'!$A:$A,0)),H3129&lt;=5000,INDEX('Pliegos Tarifarios (Las Condes)'!$I:$I,MATCH($B3129,'Pliegos Tarifarios (Las Condes)'!$A:$A,0)),H3129&gt;5000,INDEX('Pliegos Tarifarios (Las Condes)'!$J:$J,MATCH($B3129,'Pliegos Tarifarios (Las Condes)'!$A:$A,0)))/1.19</f>
        <v>38434.925747058827</v>
      </c>
      <c r="R3129" s="19">
        <f>INDEX('Pliegos Tarifarios (Las Condes)'!$K:$K,MATCH($B3129,'Pliegos Tarifarios (Las Condes)'!$A:$A,0))</f>
        <v>723.17600000000004</v>
      </c>
      <c r="S3129" s="21">
        <f t="shared" si="147"/>
        <v>2300616.7566477587</v>
      </c>
      <c r="T3129" s="21">
        <f t="shared" si="148"/>
        <v>437117.18376307416</v>
      </c>
      <c r="U3129" s="19">
        <v>0</v>
      </c>
      <c r="V3129" s="21">
        <f t="shared" si="149"/>
        <v>2737733.9404108329</v>
      </c>
    </row>
    <row r="3130" spans="1:22" x14ac:dyDescent="0.3">
      <c r="A3130" s="7" t="s">
        <v>147</v>
      </c>
      <c r="B3130" s="7">
        <v>8</v>
      </c>
      <c r="C3130" s="8" t="s">
        <v>186</v>
      </c>
      <c r="D3130" s="7" t="s">
        <v>193</v>
      </c>
      <c r="E3130" s="7" t="s">
        <v>18</v>
      </c>
      <c r="F3130" s="8" t="s">
        <v>25</v>
      </c>
      <c r="G3130" s="7" t="s">
        <v>16</v>
      </c>
      <c r="H3130" s="9">
        <v>10542.720300000001</v>
      </c>
      <c r="I3130" s="9">
        <v>28.814499999999999</v>
      </c>
      <c r="J3130" s="9">
        <v>27.8264</v>
      </c>
      <c r="K3130" s="10">
        <v>0.96570823717225707</v>
      </c>
      <c r="L3130" s="9">
        <v>340.09</v>
      </c>
      <c r="M3130" s="19">
        <f>H3130*INDEX('Pliegos Tarifarios (Las Condes)'!$B:$B,MATCH($B3130,'Pliegos Tarifarios (Las Condes)'!$A:$A,0))</f>
        <v>1389140.4548889003</v>
      </c>
      <c r="N3130" s="19">
        <f>I3130*INDEX('Pliegos Tarifarios (Las Condes)'!$C:$C,MATCH($B3130,'Pliegos Tarifarios (Las Condes)'!$A:$A,0))</f>
        <v>97991.573608499995</v>
      </c>
      <c r="O3130" s="19">
        <f>J3130*INDEX('Pliegos Tarifarios (Las Condes)'!$D:$D,MATCH($B3130,'Pliegos Tarifarios (Las Condes)'!$A:$A,0))</f>
        <v>402471.44949199999</v>
      </c>
      <c r="P3130" s="19">
        <f>H3130*INDEX('Pliegos Tarifarios (Las Condes)'!$E:$E,MATCH($B3130,'Pliegos Tarifarios (Las Condes)'!$A:$A,0))</f>
        <v>137308.38918719999</v>
      </c>
      <c r="Q3130" s="19" cm="1">
        <f t="array" ref="Q3130">H3130*_xlfn.IFS(H3130&lt;=350,INDEX('Pliegos Tarifarios (Las Condes)'!$F:$F,MATCH($B3130,'Pliegos Tarifarios (Las Condes)'!$A:$A,0)),H3130&lt;=500,INDEX('Pliegos Tarifarios (Las Condes)'!$G:$G,MATCH($B3130,'Pliegos Tarifarios (Las Condes)'!$A:$A,0)),H3130&lt;=1000,INDEX('Pliegos Tarifarios (Las Condes)'!$H:$H,MATCH($B3130,'Pliegos Tarifarios (Las Condes)'!$A:$A,0)),H3130&lt;=5000,INDEX('Pliegos Tarifarios (Las Condes)'!$I:$I,MATCH($B3130,'Pliegos Tarifarios (Las Condes)'!$A:$A,0)),H3130&gt;5000,INDEX('Pliegos Tarifarios (Las Condes)'!$J:$J,MATCH($B3130,'Pliegos Tarifarios (Las Condes)'!$A:$A,0)))/1.19</f>
        <v>34596.069555882357</v>
      </c>
      <c r="R3130" s="19">
        <f>INDEX('Pliegos Tarifarios (Las Condes)'!$K:$K,MATCH($B3130,'Pliegos Tarifarios (Las Condes)'!$A:$A,0))</f>
        <v>723.17600000000004</v>
      </c>
      <c r="S3130" s="21">
        <f t="shared" si="147"/>
        <v>2062231.1127324826</v>
      </c>
      <c r="T3130" s="21">
        <f t="shared" si="148"/>
        <v>391823.91141917172</v>
      </c>
      <c r="U3130" s="19">
        <v>0</v>
      </c>
      <c r="V3130" s="21">
        <f t="shared" si="149"/>
        <v>2454055.0241516544</v>
      </c>
    </row>
    <row r="3131" spans="1:22" x14ac:dyDescent="0.3">
      <c r="A3131" s="7" t="s">
        <v>147</v>
      </c>
      <c r="B3131" s="7">
        <v>8</v>
      </c>
      <c r="C3131" s="8" t="s">
        <v>186</v>
      </c>
      <c r="D3131" s="7" t="s">
        <v>194</v>
      </c>
      <c r="E3131" s="7" t="s">
        <v>18</v>
      </c>
      <c r="F3131" s="8" t="s">
        <v>27</v>
      </c>
      <c r="G3131" s="7" t="s">
        <v>16</v>
      </c>
      <c r="H3131" s="9">
        <v>7027.4381000000003</v>
      </c>
      <c r="I3131" s="9">
        <v>19.102499999999999</v>
      </c>
      <c r="J3131" s="9">
        <v>18.7803</v>
      </c>
      <c r="K3131" s="10">
        <v>0.98313309776207314</v>
      </c>
      <c r="L3131" s="9">
        <v>226.69</v>
      </c>
      <c r="M3131" s="19">
        <f>H3131*INDEX('Pliegos Tarifarios (Las Condes)'!$B:$B,MATCH($B3131,'Pliegos Tarifarios (Las Condes)'!$A:$A,0))</f>
        <v>925956.32637030003</v>
      </c>
      <c r="N3131" s="19">
        <f>I3131*INDEX('Pliegos Tarifarios (Las Condes)'!$C:$C,MATCH($B3131,'Pliegos Tarifarios (Las Condes)'!$A:$A,0))</f>
        <v>64963.266232499998</v>
      </c>
      <c r="O3131" s="19">
        <f>J3131*INDEX('Pliegos Tarifarios (Las Condes)'!$D:$D,MATCH($B3131,'Pliegos Tarifarios (Las Condes)'!$A:$A,0))</f>
        <v>271631.7799965</v>
      </c>
      <c r="P3131" s="19">
        <f>H3131*INDEX('Pliegos Tarifarios (Las Condes)'!$E:$E,MATCH($B3131,'Pliegos Tarifarios (Las Condes)'!$A:$A,0))</f>
        <v>91525.353814400005</v>
      </c>
      <c r="Q3131" s="19" cm="1">
        <f t="array" ref="Q3131">H3131*_xlfn.IFS(H3131&lt;=350,INDEX('Pliegos Tarifarios (Las Condes)'!$F:$F,MATCH($B3131,'Pliegos Tarifarios (Las Condes)'!$A:$A,0)),H3131&lt;=500,INDEX('Pliegos Tarifarios (Las Condes)'!$G:$G,MATCH($B3131,'Pliegos Tarifarios (Las Condes)'!$A:$A,0)),H3131&lt;=1000,INDEX('Pliegos Tarifarios (Las Condes)'!$H:$H,MATCH($B3131,'Pliegos Tarifarios (Las Condes)'!$A:$A,0)),H3131&lt;=5000,INDEX('Pliegos Tarifarios (Las Condes)'!$I:$I,MATCH($B3131,'Pliegos Tarifarios (Las Condes)'!$A:$A,0)),H3131&gt;5000,INDEX('Pliegos Tarifarios (Las Condes)'!$J:$J,MATCH($B3131,'Pliegos Tarifarios (Las Condes)'!$A:$A,0)))/1.19</f>
        <v>23060.626706302526</v>
      </c>
      <c r="R3131" s="19">
        <f>INDEX('Pliegos Tarifarios (Las Condes)'!$K:$K,MATCH($B3131,'Pliegos Tarifarios (Las Condes)'!$A:$A,0))</f>
        <v>723.17600000000004</v>
      </c>
      <c r="S3131" s="21">
        <f t="shared" si="147"/>
        <v>1377860.5291200026</v>
      </c>
      <c r="T3131" s="21">
        <f t="shared" si="148"/>
        <v>261793.50053280051</v>
      </c>
      <c r="U3131" s="19">
        <v>0</v>
      </c>
      <c r="V3131" s="21">
        <f t="shared" si="149"/>
        <v>1639654.0296528032</v>
      </c>
    </row>
    <row r="3132" spans="1:22" x14ac:dyDescent="0.3">
      <c r="A3132" s="7" t="s">
        <v>147</v>
      </c>
      <c r="B3132" s="7">
        <v>8</v>
      </c>
      <c r="C3132" s="8" t="s">
        <v>186</v>
      </c>
      <c r="D3132" s="7" t="s">
        <v>195</v>
      </c>
      <c r="E3132" s="7" t="s">
        <v>18</v>
      </c>
      <c r="F3132" s="8" t="s">
        <v>29</v>
      </c>
      <c r="G3132" s="7" t="s">
        <v>30</v>
      </c>
      <c r="H3132" s="9">
        <v>2343.9537</v>
      </c>
      <c r="I3132" s="9">
        <v>6.2526999999999999</v>
      </c>
      <c r="J3132" s="9">
        <v>6.2080000000000002</v>
      </c>
      <c r="K3132" s="10">
        <v>0.99285108832984159</v>
      </c>
      <c r="L3132" s="9">
        <v>75.61</v>
      </c>
      <c r="M3132" s="19">
        <f>H3132*INDEX('Pliegos Tarifarios (Las Condes)'!$B:$B,MATCH($B3132,'Pliegos Tarifarios (Las Condes)'!$A:$A,0))</f>
        <v>308846.37137310003</v>
      </c>
      <c r="N3132" s="19">
        <f>I3132*INDEX('Pliegos Tarifarios (Las Condes)'!$C:$C,MATCH($B3132,'Pliegos Tarifarios (Las Condes)'!$A:$A,0))</f>
        <v>21264.013337100001</v>
      </c>
      <c r="O3132" s="19">
        <f>J3132*INDEX('Pliegos Tarifarios (Las Condes)'!$D:$D,MATCH($B3132,'Pliegos Tarifarios (Las Condes)'!$A:$A,0))</f>
        <v>89790.370240000004</v>
      </c>
      <c r="P3132" s="19">
        <f>H3132*INDEX('Pliegos Tarifarios (Las Condes)'!$E:$E,MATCH($B3132,'Pliegos Tarifarios (Las Condes)'!$A:$A,0))</f>
        <v>30527.652988799997</v>
      </c>
      <c r="Q3132" s="19" cm="1">
        <f t="array" ref="Q3132">H3132*_xlfn.IFS(H3132&lt;=350,INDEX('Pliegos Tarifarios (Las Condes)'!$F:$F,MATCH($B3132,'Pliegos Tarifarios (Las Condes)'!$A:$A,0)),H3132&lt;=500,INDEX('Pliegos Tarifarios (Las Condes)'!$G:$G,MATCH($B3132,'Pliegos Tarifarios (Las Condes)'!$A:$A,0)),H3132&lt;=1000,INDEX('Pliegos Tarifarios (Las Condes)'!$H:$H,MATCH($B3132,'Pliegos Tarifarios (Las Condes)'!$A:$A,0)),H3132&lt;=5000,INDEX('Pliegos Tarifarios (Las Condes)'!$I:$I,MATCH($B3132,'Pliegos Tarifarios (Las Condes)'!$A:$A,0)),H3132&gt;5000,INDEX('Pliegos Tarifarios (Las Condes)'!$J:$J,MATCH($B3132,'Pliegos Tarifarios (Las Condes)'!$A:$A,0)))/1.19</f>
        <v>7033.8308089915972</v>
      </c>
      <c r="R3132" s="19">
        <f>INDEX('Pliegos Tarifarios (Las Condes)'!$K:$K,MATCH($B3132,'Pliegos Tarifarios (Las Condes)'!$A:$A,0))</f>
        <v>723.17600000000004</v>
      </c>
      <c r="S3132" s="21">
        <f t="shared" si="147"/>
        <v>458185.41474799166</v>
      </c>
      <c r="T3132" s="21">
        <f t="shared" si="148"/>
        <v>87055.228802118421</v>
      </c>
      <c r="U3132" s="19">
        <v>0</v>
      </c>
      <c r="V3132" s="21">
        <f t="shared" si="149"/>
        <v>545240.64355011005</v>
      </c>
    </row>
    <row r="3133" spans="1:22" x14ac:dyDescent="0.3">
      <c r="A3133" s="7" t="s">
        <v>147</v>
      </c>
      <c r="B3133" s="7">
        <v>8</v>
      </c>
      <c r="C3133" s="8" t="s">
        <v>186</v>
      </c>
      <c r="D3133" s="7" t="s">
        <v>196</v>
      </c>
      <c r="E3133" s="7" t="s">
        <v>18</v>
      </c>
      <c r="F3133" s="8" t="s">
        <v>32</v>
      </c>
      <c r="G3133" s="7" t="s">
        <v>16</v>
      </c>
      <c r="H3133" s="9">
        <v>7031.1121000000003</v>
      </c>
      <c r="I3133" s="9">
        <v>18.84</v>
      </c>
      <c r="J3133" s="9">
        <v>18.825600000000001</v>
      </c>
      <c r="K3133" s="10">
        <v>0.99923566878980896</v>
      </c>
      <c r="L3133" s="9">
        <v>226.81</v>
      </c>
      <c r="M3133" s="19">
        <f>H3133*INDEX('Pliegos Tarifarios (Las Condes)'!$B:$B,MATCH($B3133,'Pliegos Tarifarios (Las Condes)'!$A:$A,0))</f>
        <v>926440.42363230011</v>
      </c>
      <c r="N3133" s="19">
        <f>I3133*INDEX('Pliegos Tarifarios (Las Condes)'!$C:$C,MATCH($B3133,'Pliegos Tarifarios (Las Condes)'!$A:$A,0))</f>
        <v>64070.563320000001</v>
      </c>
      <c r="O3133" s="19">
        <f>J3133*INDEX('Pliegos Tarifarios (Las Condes)'!$D:$D,MATCH($B3133,'Pliegos Tarifarios (Las Condes)'!$A:$A,0))</f>
        <v>272286.98356800003</v>
      </c>
      <c r="P3133" s="19">
        <f>H3133*INDEX('Pliegos Tarifarios (Las Condes)'!$E:$E,MATCH($B3133,'Pliegos Tarifarios (Las Condes)'!$A:$A,0))</f>
        <v>91573.203990399998</v>
      </c>
      <c r="Q3133" s="19" cm="1">
        <f t="array" ref="Q3133">H3133*_xlfn.IFS(H3133&lt;=350,INDEX('Pliegos Tarifarios (Las Condes)'!$F:$F,MATCH($B3133,'Pliegos Tarifarios (Las Condes)'!$A:$A,0)),H3133&lt;=500,INDEX('Pliegos Tarifarios (Las Condes)'!$G:$G,MATCH($B3133,'Pliegos Tarifarios (Las Condes)'!$A:$A,0)),H3133&lt;=1000,INDEX('Pliegos Tarifarios (Las Condes)'!$H:$H,MATCH($B3133,'Pliegos Tarifarios (Las Condes)'!$A:$A,0)),H3133&lt;=5000,INDEX('Pliegos Tarifarios (Las Condes)'!$I:$I,MATCH($B3133,'Pliegos Tarifarios (Las Condes)'!$A:$A,0)),H3133&gt;5000,INDEX('Pliegos Tarifarios (Las Condes)'!$J:$J,MATCH($B3133,'Pliegos Tarifarios (Las Condes)'!$A:$A,0)))/1.19</f>
        <v>23072.682983613449</v>
      </c>
      <c r="R3133" s="19">
        <f>INDEX('Pliegos Tarifarios (Las Condes)'!$K:$K,MATCH($B3133,'Pliegos Tarifarios (Las Condes)'!$A:$A,0))</f>
        <v>723.17600000000004</v>
      </c>
      <c r="S3133" s="21">
        <f t="shared" si="147"/>
        <v>1378167.0334943135</v>
      </c>
      <c r="T3133" s="21">
        <f t="shared" si="148"/>
        <v>261851.73636391957</v>
      </c>
      <c r="U3133" s="19">
        <v>0</v>
      </c>
      <c r="V3133" s="21">
        <f t="shared" si="149"/>
        <v>1640018.7698582332</v>
      </c>
    </row>
    <row r="3134" spans="1:22" x14ac:dyDescent="0.3">
      <c r="A3134" s="7" t="s">
        <v>147</v>
      </c>
      <c r="B3134" s="7">
        <v>8</v>
      </c>
      <c r="C3134" s="8" t="s">
        <v>186</v>
      </c>
      <c r="D3134" s="7" t="s">
        <v>197</v>
      </c>
      <c r="E3134" s="7" t="s">
        <v>34</v>
      </c>
      <c r="F3134" s="8" t="s">
        <v>35</v>
      </c>
      <c r="G3134" s="7" t="s">
        <v>30</v>
      </c>
      <c r="H3134" s="9">
        <v>2924.3649</v>
      </c>
      <c r="I3134" s="9">
        <v>7.8329000000000004</v>
      </c>
      <c r="J3134" s="9">
        <v>7.7957000000000001</v>
      </c>
      <c r="K3134" s="10">
        <v>0.99525080110814634</v>
      </c>
      <c r="L3134" s="9">
        <v>94.33</v>
      </c>
      <c r="M3134" s="19">
        <f>H3134*INDEX('Pliegos Tarifarios (Las Condes)'!$B:$B,MATCH($B3134,'Pliegos Tarifarios (Las Condes)'!$A:$A,0))</f>
        <v>385323.09231870004</v>
      </c>
      <c r="N3134" s="19">
        <f>I3134*INDEX('Pliegos Tarifarios (Las Condes)'!$C:$C,MATCH($B3134,'Pliegos Tarifarios (Las Condes)'!$A:$A,0))</f>
        <v>26637.914831700004</v>
      </c>
      <c r="O3134" s="19">
        <f>J3134*INDEX('Pliegos Tarifarios (Las Condes)'!$D:$D,MATCH($B3134,'Pliegos Tarifarios (Las Condes)'!$A:$A,0))</f>
        <v>112754.31528350001</v>
      </c>
      <c r="P3134" s="19">
        <f>H3134*INDEX('Pliegos Tarifarios (Las Condes)'!$E:$E,MATCH($B3134,'Pliegos Tarifarios (Las Condes)'!$A:$A,0))</f>
        <v>38086.928457599999</v>
      </c>
      <c r="Q3134" s="19" cm="1">
        <f t="array" ref="Q3134">H3134*_xlfn.IFS(H3134&lt;=350,INDEX('Pliegos Tarifarios (Las Condes)'!$F:$F,MATCH($B3134,'Pliegos Tarifarios (Las Condes)'!$A:$A,0)),H3134&lt;=500,INDEX('Pliegos Tarifarios (Las Condes)'!$G:$G,MATCH($B3134,'Pliegos Tarifarios (Las Condes)'!$A:$A,0)),H3134&lt;=1000,INDEX('Pliegos Tarifarios (Las Condes)'!$H:$H,MATCH($B3134,'Pliegos Tarifarios (Las Condes)'!$A:$A,0)),H3134&lt;=5000,INDEX('Pliegos Tarifarios (Las Condes)'!$I:$I,MATCH($B3134,'Pliegos Tarifarios (Las Condes)'!$A:$A,0)),H3134&gt;5000,INDEX('Pliegos Tarifarios (Las Condes)'!$J:$J,MATCH($B3134,'Pliegos Tarifarios (Las Condes)'!$A:$A,0)))/1.19</f>
        <v>8775.5521494957993</v>
      </c>
      <c r="R3134" s="19">
        <f>INDEX('Pliegos Tarifarios (Las Condes)'!$K:$K,MATCH($B3134,'Pliegos Tarifarios (Las Condes)'!$A:$A,0))</f>
        <v>723.17600000000004</v>
      </c>
      <c r="S3134" s="21">
        <f t="shared" si="147"/>
        <v>572300.97904099582</v>
      </c>
      <c r="T3134" s="21">
        <f t="shared" si="148"/>
        <v>108737.18601778921</v>
      </c>
      <c r="U3134" s="19">
        <v>0</v>
      </c>
      <c r="V3134" s="21">
        <f t="shared" si="149"/>
        <v>681038.165058785</v>
      </c>
    </row>
    <row r="3135" spans="1:22" x14ac:dyDescent="0.3">
      <c r="A3135" s="7" t="s">
        <v>147</v>
      </c>
      <c r="B3135" s="7">
        <v>8</v>
      </c>
      <c r="C3135" s="8" t="s">
        <v>186</v>
      </c>
      <c r="D3135" s="7" t="s">
        <v>198</v>
      </c>
      <c r="E3135" s="7" t="s">
        <v>34</v>
      </c>
      <c r="F3135" s="8" t="s">
        <v>37</v>
      </c>
      <c r="G3135" s="7" t="s">
        <v>30</v>
      </c>
      <c r="H3135" s="9">
        <v>2342.3989999999999</v>
      </c>
      <c r="I3135" s="9">
        <v>6.4379999999999997</v>
      </c>
      <c r="J3135" s="9">
        <v>6.4379999999999997</v>
      </c>
      <c r="K3135" s="10">
        <v>1</v>
      </c>
      <c r="L3135" s="9">
        <v>75.56</v>
      </c>
      <c r="M3135" s="19">
        <f>H3135*INDEX('Pliegos Tarifarios (Las Condes)'!$B:$B,MATCH($B3135,'Pliegos Tarifarios (Las Condes)'!$A:$A,0))</f>
        <v>308641.51943699998</v>
      </c>
      <c r="N3135" s="19">
        <f>I3135*INDEX('Pliegos Tarifarios (Las Condes)'!$C:$C,MATCH($B3135,'Pliegos Tarifarios (Las Condes)'!$A:$A,0))</f>
        <v>21894.176574000001</v>
      </c>
      <c r="O3135" s="19">
        <f>J3135*INDEX('Pliegos Tarifarios (Las Condes)'!$D:$D,MATCH($B3135,'Pliegos Tarifarios (Las Condes)'!$A:$A,0))</f>
        <v>93117.010890000005</v>
      </c>
      <c r="P3135" s="19">
        <f>H3135*INDEX('Pliegos Tarifarios (Las Condes)'!$E:$E,MATCH($B3135,'Pliegos Tarifarios (Las Condes)'!$A:$A,0))</f>
        <v>30507.404575999997</v>
      </c>
      <c r="Q3135" s="19" cm="1">
        <f t="array" ref="Q3135">H3135*_xlfn.IFS(H3135&lt;=350,INDEX('Pliegos Tarifarios (Las Condes)'!$F:$F,MATCH($B3135,'Pliegos Tarifarios (Las Condes)'!$A:$A,0)),H3135&lt;=500,INDEX('Pliegos Tarifarios (Las Condes)'!$G:$G,MATCH($B3135,'Pliegos Tarifarios (Las Condes)'!$A:$A,0)),H3135&lt;=1000,INDEX('Pliegos Tarifarios (Las Condes)'!$H:$H,MATCH($B3135,'Pliegos Tarifarios (Las Condes)'!$A:$A,0)),H3135&lt;=5000,INDEX('Pliegos Tarifarios (Las Condes)'!$I:$I,MATCH($B3135,'Pliegos Tarifarios (Las Condes)'!$A:$A,0)),H3135&gt;5000,INDEX('Pliegos Tarifarios (Las Condes)'!$J:$J,MATCH($B3135,'Pliegos Tarifarios (Las Condes)'!$A:$A,0)))/1.19</f>
        <v>7029.1654025210073</v>
      </c>
      <c r="R3135" s="19">
        <f>INDEX('Pliegos Tarifarios (Las Condes)'!$K:$K,MATCH($B3135,'Pliegos Tarifarios (Las Condes)'!$A:$A,0))</f>
        <v>723.17600000000004</v>
      </c>
      <c r="S3135" s="21">
        <f t="shared" si="147"/>
        <v>461912.45287952101</v>
      </c>
      <c r="T3135" s="21">
        <f t="shared" si="148"/>
        <v>87763.366047108997</v>
      </c>
      <c r="U3135" s="19">
        <v>0</v>
      </c>
      <c r="V3135" s="21">
        <f t="shared" si="149"/>
        <v>549675.81892662996</v>
      </c>
    </row>
    <row r="3136" spans="1:22" x14ac:dyDescent="0.3">
      <c r="A3136" s="7" t="s">
        <v>147</v>
      </c>
      <c r="B3136" s="7">
        <v>8</v>
      </c>
      <c r="C3136" s="8" t="s">
        <v>186</v>
      </c>
      <c r="D3136" s="7" t="s">
        <v>199</v>
      </c>
      <c r="E3136" s="7" t="s">
        <v>34</v>
      </c>
      <c r="F3136" s="8" t="s">
        <v>39</v>
      </c>
      <c r="G3136" s="7" t="s">
        <v>30</v>
      </c>
      <c r="H3136" s="9">
        <v>2344.1534000000001</v>
      </c>
      <c r="I3136" s="9">
        <v>6.3018999999999998</v>
      </c>
      <c r="J3136" s="9">
        <v>6.1689999999999996</v>
      </c>
      <c r="K3136" s="10">
        <v>0.97891112204255859</v>
      </c>
      <c r="L3136" s="9">
        <v>75.62</v>
      </c>
      <c r="M3136" s="19">
        <f>H3136*INDEX('Pliegos Tarifarios (Las Condes)'!$B:$B,MATCH($B3136,'Pliegos Tarifarios (Las Condes)'!$A:$A,0))</f>
        <v>308872.68444420001</v>
      </c>
      <c r="N3136" s="19">
        <f>I3136*INDEX('Pliegos Tarifarios (Las Condes)'!$C:$C,MATCH($B3136,'Pliegos Tarifarios (Las Condes)'!$A:$A,0))</f>
        <v>21431.331368700001</v>
      </c>
      <c r="O3136" s="19">
        <f>J3136*INDEX('Pliegos Tarifarios (Las Condes)'!$D:$D,MATCH($B3136,'Pliegos Tarifarios (Las Condes)'!$A:$A,0))</f>
        <v>89226.287694999992</v>
      </c>
      <c r="P3136" s="19">
        <f>H3136*INDEX('Pliegos Tarifarios (Las Condes)'!$E:$E,MATCH($B3136,'Pliegos Tarifarios (Las Condes)'!$A:$A,0))</f>
        <v>30530.253881600001</v>
      </c>
      <c r="Q3136" s="19" cm="1">
        <f t="array" ref="Q3136">H3136*_xlfn.IFS(H3136&lt;=350,INDEX('Pliegos Tarifarios (Las Condes)'!$F:$F,MATCH($B3136,'Pliegos Tarifarios (Las Condes)'!$A:$A,0)),H3136&lt;=500,INDEX('Pliegos Tarifarios (Las Condes)'!$G:$G,MATCH($B3136,'Pliegos Tarifarios (Las Condes)'!$A:$A,0)),H3136&lt;=1000,INDEX('Pliegos Tarifarios (Las Condes)'!$H:$H,MATCH($B3136,'Pliegos Tarifarios (Las Condes)'!$A:$A,0)),H3136&lt;=5000,INDEX('Pliegos Tarifarios (Las Condes)'!$I:$I,MATCH($B3136,'Pliegos Tarifarios (Las Condes)'!$A:$A,0)),H3136&gt;5000,INDEX('Pliegos Tarifarios (Las Condes)'!$J:$J,MATCH($B3136,'Pliegos Tarifarios (Las Condes)'!$A:$A,0)))/1.19</f>
        <v>7034.4300768067224</v>
      </c>
      <c r="R3136" s="19">
        <f>INDEX('Pliegos Tarifarios (Las Condes)'!$K:$K,MATCH($B3136,'Pliegos Tarifarios (Las Condes)'!$A:$A,0))</f>
        <v>723.17600000000004</v>
      </c>
      <c r="S3136" s="21">
        <f t="shared" si="147"/>
        <v>457818.16346630675</v>
      </c>
      <c r="T3136" s="21">
        <f t="shared" si="148"/>
        <v>86985.451058598279</v>
      </c>
      <c r="U3136" s="19">
        <v>0</v>
      </c>
      <c r="V3136" s="21">
        <f t="shared" si="149"/>
        <v>544803.61452490499</v>
      </c>
    </row>
    <row r="3137" spans="1:22" x14ac:dyDescent="0.3">
      <c r="A3137" s="7" t="s">
        <v>147</v>
      </c>
      <c r="B3137" s="7">
        <v>8</v>
      </c>
      <c r="C3137" s="8" t="s">
        <v>186</v>
      </c>
      <c r="D3137" s="7" t="s">
        <v>200</v>
      </c>
      <c r="E3137" s="7" t="s">
        <v>34</v>
      </c>
      <c r="F3137" s="8" t="s">
        <v>41</v>
      </c>
      <c r="G3137" s="7" t="s">
        <v>30</v>
      </c>
      <c r="H3137" s="9">
        <v>1760.0435</v>
      </c>
      <c r="I3137" s="9">
        <v>4.7279999999999998</v>
      </c>
      <c r="J3137" s="9">
        <v>4.6933999999999996</v>
      </c>
      <c r="K3137" s="10">
        <v>0.99268189509306259</v>
      </c>
      <c r="L3137" s="9">
        <v>56.78</v>
      </c>
      <c r="M3137" s="19">
        <f>H3137*INDEX('Pliegos Tarifarios (Las Condes)'!$B:$B,MATCH($B3137,'Pliegos Tarifarios (Las Condes)'!$A:$A,0))</f>
        <v>231908.61169049999</v>
      </c>
      <c r="N3137" s="19">
        <f>I3137*INDEX('Pliegos Tarifarios (Las Condes)'!$C:$C,MATCH($B3137,'Pliegos Tarifarios (Las Condes)'!$A:$A,0))</f>
        <v>16078.854744</v>
      </c>
      <c r="O3137" s="19">
        <f>J3137*INDEX('Pliegos Tarifarios (Las Condes)'!$D:$D,MATCH($B3137,'Pliegos Tarifarios (Las Condes)'!$A:$A,0))</f>
        <v>67883.718376999997</v>
      </c>
      <c r="P3137" s="19">
        <f>H3137*INDEX('Pliegos Tarifarios (Las Condes)'!$E:$E,MATCH($B3137,'Pliegos Tarifarios (Las Condes)'!$A:$A,0))</f>
        <v>22922.806543999999</v>
      </c>
      <c r="Q3137" s="19" cm="1">
        <f t="array" ref="Q3137">H3137*_xlfn.IFS(H3137&lt;=350,INDEX('Pliegos Tarifarios (Las Condes)'!$F:$F,MATCH($B3137,'Pliegos Tarifarios (Las Condes)'!$A:$A,0)),H3137&lt;=500,INDEX('Pliegos Tarifarios (Las Condes)'!$G:$G,MATCH($B3137,'Pliegos Tarifarios (Las Condes)'!$A:$A,0)),H3137&lt;=1000,INDEX('Pliegos Tarifarios (Las Condes)'!$H:$H,MATCH($B3137,'Pliegos Tarifarios (Las Condes)'!$A:$A,0)),H3137&lt;=5000,INDEX('Pliegos Tarifarios (Las Condes)'!$I:$I,MATCH($B3137,'Pliegos Tarifarios (Las Condes)'!$A:$A,0)),H3137&gt;5000,INDEX('Pliegos Tarifarios (Las Condes)'!$J:$J,MATCH($B3137,'Pliegos Tarifarios (Las Condes)'!$A:$A,0)))/1.19</f>
        <v>5281.6095281512607</v>
      </c>
      <c r="R3137" s="19">
        <f>INDEX('Pliegos Tarifarios (Las Condes)'!$K:$K,MATCH($B3137,'Pliegos Tarifarios (Las Condes)'!$A:$A,0))</f>
        <v>723.17600000000004</v>
      </c>
      <c r="S3137" s="21">
        <f t="shared" si="147"/>
        <v>344798.77688365127</v>
      </c>
      <c r="T3137" s="21">
        <f t="shared" si="148"/>
        <v>65511.767607893744</v>
      </c>
      <c r="U3137" s="19">
        <v>0</v>
      </c>
      <c r="V3137" s="21">
        <f t="shared" si="149"/>
        <v>410310.54449154501</v>
      </c>
    </row>
    <row r="3138" spans="1:22" x14ac:dyDescent="0.3">
      <c r="A3138" s="7" t="s">
        <v>147</v>
      </c>
      <c r="B3138" s="7">
        <v>8</v>
      </c>
      <c r="C3138" s="8" t="s">
        <v>186</v>
      </c>
      <c r="D3138" s="7" t="s">
        <v>201</v>
      </c>
      <c r="E3138" s="7" t="s">
        <v>34</v>
      </c>
      <c r="F3138" s="8" t="s">
        <v>43</v>
      </c>
      <c r="G3138" s="7" t="s">
        <v>30</v>
      </c>
      <c r="H3138" s="9">
        <v>1757.5282999999999</v>
      </c>
      <c r="I3138" s="9">
        <v>4.8352000000000004</v>
      </c>
      <c r="J3138" s="9">
        <v>4.8352000000000004</v>
      </c>
      <c r="K3138" s="10">
        <v>1</v>
      </c>
      <c r="L3138" s="9">
        <v>56.69</v>
      </c>
      <c r="M3138" s="19">
        <f>H3138*INDEX('Pliegos Tarifarios (Las Condes)'!$B:$B,MATCH($B3138,'Pliegos Tarifarios (Las Condes)'!$A:$A,0))</f>
        <v>231577.20139289999</v>
      </c>
      <c r="N3138" s="19">
        <f>I3138*INDEX('Pliegos Tarifarios (Las Condes)'!$C:$C,MATCH($B3138,'Pliegos Tarifarios (Las Condes)'!$A:$A,0))</f>
        <v>16443.417609600001</v>
      </c>
      <c r="O3138" s="19">
        <f>J3138*INDEX('Pliegos Tarifarios (Las Condes)'!$D:$D,MATCH($B3138,'Pliegos Tarifarios (Las Condes)'!$A:$A,0))</f>
        <v>69934.664656000008</v>
      </c>
      <c r="P3138" s="19">
        <f>H3138*INDEX('Pliegos Tarifarios (Las Condes)'!$E:$E,MATCH($B3138,'Pliegos Tarifarios (Las Condes)'!$A:$A,0))</f>
        <v>22890.048579199996</v>
      </c>
      <c r="Q3138" s="19" cm="1">
        <f t="array" ref="Q3138">H3138*_xlfn.IFS(H3138&lt;=350,INDEX('Pliegos Tarifarios (Las Condes)'!$F:$F,MATCH($B3138,'Pliegos Tarifarios (Las Condes)'!$A:$A,0)),H3138&lt;=500,INDEX('Pliegos Tarifarios (Las Condes)'!$G:$G,MATCH($B3138,'Pliegos Tarifarios (Las Condes)'!$A:$A,0)),H3138&lt;=1000,INDEX('Pliegos Tarifarios (Las Condes)'!$H:$H,MATCH($B3138,'Pliegos Tarifarios (Las Condes)'!$A:$A,0)),H3138&lt;=5000,INDEX('Pliegos Tarifarios (Las Condes)'!$I:$I,MATCH($B3138,'Pliegos Tarifarios (Las Condes)'!$A:$A,0)),H3138&gt;5000,INDEX('Pliegos Tarifarios (Las Condes)'!$J:$J,MATCH($B3138,'Pliegos Tarifarios (Las Condes)'!$A:$A,0)))/1.19</f>
        <v>5274.0618145378148</v>
      </c>
      <c r="R3138" s="19">
        <f>INDEX('Pliegos Tarifarios (Las Condes)'!$K:$K,MATCH($B3138,'Pliegos Tarifarios (Las Condes)'!$A:$A,0))</f>
        <v>723.17600000000004</v>
      </c>
      <c r="S3138" s="21">
        <f t="shared" si="147"/>
        <v>346842.57005223777</v>
      </c>
      <c r="T3138" s="21">
        <f t="shared" si="148"/>
        <v>65900.088309925181</v>
      </c>
      <c r="U3138" s="19">
        <v>0</v>
      </c>
      <c r="V3138" s="21">
        <f t="shared" si="149"/>
        <v>412742.65836216294</v>
      </c>
    </row>
    <row r="3139" spans="1:22" x14ac:dyDescent="0.3">
      <c r="A3139" s="7" t="s">
        <v>147</v>
      </c>
      <c r="B3139" s="7">
        <v>8</v>
      </c>
      <c r="C3139" s="8" t="s">
        <v>186</v>
      </c>
      <c r="D3139" s="7" t="s">
        <v>202</v>
      </c>
      <c r="E3139" s="7" t="s">
        <v>34</v>
      </c>
      <c r="F3139" s="8" t="s">
        <v>45</v>
      </c>
      <c r="G3139" s="7" t="s">
        <v>30</v>
      </c>
      <c r="H3139" s="9">
        <v>1755.0255</v>
      </c>
      <c r="I3139" s="9">
        <v>4.7012999999999998</v>
      </c>
      <c r="J3139" s="9">
        <v>4.6661000000000001</v>
      </c>
      <c r="K3139" s="10">
        <v>0.99251270925063284</v>
      </c>
      <c r="L3139" s="9">
        <v>56.61</v>
      </c>
      <c r="M3139" s="19">
        <f>H3139*INDEX('Pliegos Tarifarios (Las Condes)'!$B:$B,MATCH($B3139,'Pliegos Tarifarios (Las Condes)'!$A:$A,0))</f>
        <v>231247.42495650001</v>
      </c>
      <c r="N3139" s="19">
        <f>I3139*INDEX('Pliegos Tarifarios (Las Condes)'!$C:$C,MATCH($B3139,'Pliegos Tarifarios (Las Condes)'!$A:$A,0))</f>
        <v>15988.0541049</v>
      </c>
      <c r="O3139" s="19">
        <f>J3139*INDEX('Pliegos Tarifarios (Las Condes)'!$D:$D,MATCH($B3139,'Pliegos Tarifarios (Las Condes)'!$A:$A,0))</f>
        <v>67488.860595500009</v>
      </c>
      <c r="P3139" s="19">
        <f>H3139*INDEX('Pliegos Tarifarios (Las Condes)'!$E:$E,MATCH($B3139,'Pliegos Tarifarios (Las Condes)'!$A:$A,0))</f>
        <v>22857.452111999999</v>
      </c>
      <c r="Q3139" s="19" cm="1">
        <f t="array" ref="Q3139">H3139*_xlfn.IFS(H3139&lt;=350,INDEX('Pliegos Tarifarios (Las Condes)'!$F:$F,MATCH($B3139,'Pliegos Tarifarios (Las Condes)'!$A:$A,0)),H3139&lt;=500,INDEX('Pliegos Tarifarios (Las Condes)'!$G:$G,MATCH($B3139,'Pliegos Tarifarios (Las Condes)'!$A:$A,0)),H3139&lt;=1000,INDEX('Pliegos Tarifarios (Las Condes)'!$H:$H,MATCH($B3139,'Pliegos Tarifarios (Las Condes)'!$A:$A,0)),H3139&lt;=5000,INDEX('Pliegos Tarifarios (Las Condes)'!$I:$I,MATCH($B3139,'Pliegos Tarifarios (Las Condes)'!$A:$A,0)),H3139&gt;5000,INDEX('Pliegos Tarifarios (Las Condes)'!$J:$J,MATCH($B3139,'Pliegos Tarifarios (Las Condes)'!$A:$A,0)))/1.19</f>
        <v>5266.5513113445377</v>
      </c>
      <c r="R3139" s="19">
        <f>INDEX('Pliegos Tarifarios (Las Condes)'!$K:$K,MATCH($B3139,'Pliegos Tarifarios (Las Condes)'!$A:$A,0))</f>
        <v>723.17600000000004</v>
      </c>
      <c r="S3139" s="21">
        <f t="shared" si="147"/>
        <v>343571.51908024453</v>
      </c>
      <c r="T3139" s="21">
        <f t="shared" si="148"/>
        <v>65278.588625246462</v>
      </c>
      <c r="U3139" s="19">
        <v>0</v>
      </c>
      <c r="V3139" s="21">
        <f t="shared" si="149"/>
        <v>408850.10770549101</v>
      </c>
    </row>
    <row r="3140" spans="1:22" x14ac:dyDescent="0.3">
      <c r="A3140" s="7" t="s">
        <v>147</v>
      </c>
      <c r="B3140" s="7">
        <v>8</v>
      </c>
      <c r="C3140" s="8" t="s">
        <v>186</v>
      </c>
      <c r="D3140" s="7" t="s">
        <v>203</v>
      </c>
      <c r="E3140" s="7" t="s">
        <v>47</v>
      </c>
      <c r="F3140" s="8" t="s">
        <v>48</v>
      </c>
      <c r="G3140" s="7" t="s">
        <v>30</v>
      </c>
      <c r="H3140" s="9">
        <v>1758.7988</v>
      </c>
      <c r="I3140" s="9">
        <v>4.7717999999999998</v>
      </c>
      <c r="J3140" s="9">
        <v>4.7717999999999998</v>
      </c>
      <c r="K3140" s="10">
        <v>1</v>
      </c>
      <c r="L3140" s="9">
        <v>56.74</v>
      </c>
      <c r="M3140" s="19">
        <f>H3140*INDEX('Pliegos Tarifarios (Las Condes)'!$B:$B,MATCH($B3140,'Pliegos Tarifarios (Las Condes)'!$A:$A,0))</f>
        <v>231744.60628440001</v>
      </c>
      <c r="N3140" s="19">
        <f>I3140*INDEX('Pliegos Tarifarios (Las Condes)'!$C:$C,MATCH($B3140,'Pliegos Tarifarios (Las Condes)'!$A:$A,0))</f>
        <v>16227.8086014</v>
      </c>
      <c r="O3140" s="19">
        <f>J3140*INDEX('Pliegos Tarifarios (Las Condes)'!$D:$D,MATCH($B3140,'Pliegos Tarifarios (Las Condes)'!$A:$A,0))</f>
        <v>69017.668929000007</v>
      </c>
      <c r="P3140" s="19">
        <f>H3140*INDEX('Pliegos Tarifarios (Las Condes)'!$E:$E,MATCH($B3140,'Pliegos Tarifarios (Las Condes)'!$A:$A,0))</f>
        <v>22906.5955712</v>
      </c>
      <c r="Q3140" s="19" cm="1">
        <f t="array" ref="Q3140">H3140*_xlfn.IFS(H3140&lt;=350,INDEX('Pliegos Tarifarios (Las Condes)'!$F:$F,MATCH($B3140,'Pliegos Tarifarios (Las Condes)'!$A:$A,0)),H3140&lt;=500,INDEX('Pliegos Tarifarios (Las Condes)'!$G:$G,MATCH($B3140,'Pliegos Tarifarios (Las Condes)'!$A:$A,0)),H3140&lt;=1000,INDEX('Pliegos Tarifarios (Las Condes)'!$H:$H,MATCH($B3140,'Pliegos Tarifarios (Las Condes)'!$A:$A,0)),H3140&lt;=5000,INDEX('Pliegos Tarifarios (Las Condes)'!$I:$I,MATCH($B3140,'Pliegos Tarifarios (Las Condes)'!$A:$A,0)),H3140&gt;5000,INDEX('Pliegos Tarifarios (Las Condes)'!$J:$J,MATCH($B3140,'Pliegos Tarifarios (Las Condes)'!$A:$A,0)))/1.19</f>
        <v>5277.8743821848739</v>
      </c>
      <c r="R3140" s="19">
        <f>INDEX('Pliegos Tarifarios (Las Condes)'!$K:$K,MATCH($B3140,'Pliegos Tarifarios (Las Condes)'!$A:$A,0))</f>
        <v>723.17600000000004</v>
      </c>
      <c r="S3140" s="21">
        <f t="shared" si="147"/>
        <v>345897.72976818489</v>
      </c>
      <c r="T3140" s="21">
        <f t="shared" si="148"/>
        <v>65720.568655955125</v>
      </c>
      <c r="U3140" s="19">
        <v>0</v>
      </c>
      <c r="V3140" s="21">
        <f t="shared" si="149"/>
        <v>411618.29842414003</v>
      </c>
    </row>
    <row r="3141" spans="1:22" x14ac:dyDescent="0.3">
      <c r="A3141" s="7" t="s">
        <v>147</v>
      </c>
      <c r="B3141" s="7">
        <v>8</v>
      </c>
      <c r="C3141" s="8" t="s">
        <v>186</v>
      </c>
      <c r="D3141" s="7" t="s">
        <v>204</v>
      </c>
      <c r="E3141" s="7" t="s">
        <v>47</v>
      </c>
      <c r="F3141" s="8" t="s">
        <v>50</v>
      </c>
      <c r="G3141" s="7" t="s">
        <v>30</v>
      </c>
      <c r="H3141" s="9">
        <v>1759.0273999999999</v>
      </c>
      <c r="I3141" s="9">
        <v>4.7672999999999996</v>
      </c>
      <c r="J3141" s="9">
        <v>4.6780999999999997</v>
      </c>
      <c r="K3141" s="10">
        <v>0.98128919933715097</v>
      </c>
      <c r="L3141" s="9">
        <v>56.74</v>
      </c>
      <c r="M3141" s="19">
        <f>H3141*INDEX('Pliegos Tarifarios (Las Condes)'!$B:$B,MATCH($B3141,'Pliegos Tarifarios (Las Condes)'!$A:$A,0))</f>
        <v>231774.72730619999</v>
      </c>
      <c r="N3141" s="19">
        <f>I3141*INDEX('Pliegos Tarifarios (Las Condes)'!$C:$C,MATCH($B3141,'Pliegos Tarifarios (Las Condes)'!$A:$A,0))</f>
        <v>16212.5051229</v>
      </c>
      <c r="O3141" s="19">
        <f>J3141*INDEX('Pliegos Tarifarios (Las Condes)'!$D:$D,MATCH($B3141,'Pliegos Tarifarios (Las Condes)'!$A:$A,0))</f>
        <v>67662.424455500004</v>
      </c>
      <c r="P3141" s="19">
        <f>H3141*INDEX('Pliegos Tarifarios (Las Condes)'!$E:$E,MATCH($B3141,'Pliegos Tarifarios (Las Condes)'!$A:$A,0))</f>
        <v>22909.572857599996</v>
      </c>
      <c r="Q3141" s="19" cm="1">
        <f t="array" ref="Q3141">H3141*_xlfn.IFS(H3141&lt;=350,INDEX('Pliegos Tarifarios (Las Condes)'!$F:$F,MATCH($B3141,'Pliegos Tarifarios (Las Condes)'!$A:$A,0)),H3141&lt;=500,INDEX('Pliegos Tarifarios (Las Condes)'!$G:$G,MATCH($B3141,'Pliegos Tarifarios (Las Condes)'!$A:$A,0)),H3141&lt;=1000,INDEX('Pliegos Tarifarios (Las Condes)'!$H:$H,MATCH($B3141,'Pliegos Tarifarios (Las Condes)'!$A:$A,0)),H3141&lt;=5000,INDEX('Pliegos Tarifarios (Las Condes)'!$I:$I,MATCH($B3141,'Pliegos Tarifarios (Las Condes)'!$A:$A,0)),H3141&gt;5000,INDEX('Pliegos Tarifarios (Las Condes)'!$J:$J,MATCH($B3141,'Pliegos Tarifarios (Las Condes)'!$A:$A,0)))/1.19</f>
        <v>5278.5603742857147</v>
      </c>
      <c r="R3141" s="19">
        <f>INDEX('Pliegos Tarifarios (Las Condes)'!$K:$K,MATCH($B3141,'Pliegos Tarifarios (Las Condes)'!$A:$A,0))</f>
        <v>723.17600000000004</v>
      </c>
      <c r="S3141" s="21">
        <f t="shared" si="147"/>
        <v>344560.96611648571</v>
      </c>
      <c r="T3141" s="21">
        <f t="shared" si="148"/>
        <v>65466.583562132284</v>
      </c>
      <c r="U3141" s="19">
        <v>0</v>
      </c>
      <c r="V3141" s="21">
        <f t="shared" si="149"/>
        <v>410027.54967861797</v>
      </c>
    </row>
    <row r="3142" spans="1:22" x14ac:dyDescent="0.3">
      <c r="A3142" s="7" t="s">
        <v>147</v>
      </c>
      <c r="B3142" s="7">
        <v>8</v>
      </c>
      <c r="C3142" s="8" t="s">
        <v>186</v>
      </c>
      <c r="D3142" s="7" t="s">
        <v>205</v>
      </c>
      <c r="E3142" s="7" t="s">
        <v>52</v>
      </c>
      <c r="F3142" s="8" t="s">
        <v>53</v>
      </c>
      <c r="G3142" s="7" t="s">
        <v>30</v>
      </c>
      <c r="H3142" s="9">
        <v>1761.4767999999999</v>
      </c>
      <c r="I3142" s="9">
        <v>4.7819000000000003</v>
      </c>
      <c r="J3142" s="9">
        <v>4.6212</v>
      </c>
      <c r="K3142" s="10">
        <v>0.96639411112737605</v>
      </c>
      <c r="L3142" s="9">
        <v>56.82</v>
      </c>
      <c r="M3142" s="19">
        <f>H3142*INDEX('Pliegos Tarifarios (Las Condes)'!$B:$B,MATCH($B3142,'Pliegos Tarifarios (Las Condes)'!$A:$A,0))</f>
        <v>232097.46759839999</v>
      </c>
      <c r="N3142" s="19">
        <f>I3142*INDEX('Pliegos Tarifarios (Las Condes)'!$C:$C,MATCH($B3142,'Pliegos Tarifarios (Las Condes)'!$A:$A,0))</f>
        <v>16262.156408700002</v>
      </c>
      <c r="O3142" s="19">
        <f>J3142*INDEX('Pliegos Tarifarios (Las Condes)'!$D:$D,MATCH($B3142,'Pliegos Tarifarios (Las Condes)'!$A:$A,0))</f>
        <v>66839.442486</v>
      </c>
      <c r="P3142" s="19">
        <f>H3142*INDEX('Pliegos Tarifarios (Las Condes)'!$E:$E,MATCH($B3142,'Pliegos Tarifarios (Las Condes)'!$A:$A,0))</f>
        <v>22941.473843199998</v>
      </c>
      <c r="Q3142" s="19" cm="1">
        <f t="array" ref="Q3142">H3142*_xlfn.IFS(H3142&lt;=350,INDEX('Pliegos Tarifarios (Las Condes)'!$F:$F,MATCH($B3142,'Pliegos Tarifarios (Las Condes)'!$A:$A,0)),H3142&lt;=500,INDEX('Pliegos Tarifarios (Las Condes)'!$G:$G,MATCH($B3142,'Pliegos Tarifarios (Las Condes)'!$A:$A,0)),H3142&lt;=1000,INDEX('Pliegos Tarifarios (Las Condes)'!$H:$H,MATCH($B3142,'Pliegos Tarifarios (Las Condes)'!$A:$A,0)),H3142&lt;=5000,INDEX('Pliegos Tarifarios (Las Condes)'!$I:$I,MATCH($B3142,'Pliegos Tarifarios (Las Condes)'!$A:$A,0)),H3142&gt;5000,INDEX('Pliegos Tarifarios (Las Condes)'!$J:$J,MATCH($B3142,'Pliegos Tarifarios (Las Condes)'!$A:$A,0)))/1.19</f>
        <v>5285.9106326050423</v>
      </c>
      <c r="R3142" s="19">
        <f>INDEX('Pliegos Tarifarios (Las Condes)'!$K:$K,MATCH($B3142,'Pliegos Tarifarios (Las Condes)'!$A:$A,0))</f>
        <v>723.17600000000004</v>
      </c>
      <c r="S3142" s="21">
        <f t="shared" si="147"/>
        <v>344149.62696890504</v>
      </c>
      <c r="T3142" s="21">
        <f t="shared" si="148"/>
        <v>65388.429124091956</v>
      </c>
      <c r="U3142" s="19">
        <v>0</v>
      </c>
      <c r="V3142" s="21">
        <f t="shared" si="149"/>
        <v>409538.05609299697</v>
      </c>
    </row>
    <row r="3143" spans="1:22" x14ac:dyDescent="0.3">
      <c r="A3143" s="7" t="s">
        <v>147</v>
      </c>
      <c r="B3143" s="7">
        <v>8</v>
      </c>
      <c r="C3143" s="8" t="s">
        <v>186</v>
      </c>
      <c r="D3143" s="7" t="s">
        <v>206</v>
      </c>
      <c r="E3143" s="7" t="s">
        <v>55</v>
      </c>
      <c r="F3143" s="8" t="s">
        <v>56</v>
      </c>
      <c r="G3143" s="7" t="s">
        <v>30</v>
      </c>
      <c r="H3143" s="9">
        <v>1170.9015999999999</v>
      </c>
      <c r="I3143" s="9">
        <v>3.1467999999999998</v>
      </c>
      <c r="J3143" s="9">
        <v>3.1273</v>
      </c>
      <c r="K3143" s="10">
        <v>0.99380322867675108</v>
      </c>
      <c r="L3143" s="9">
        <v>37.770000000000003</v>
      </c>
      <c r="M3143" s="19">
        <f>H3143*INDEX('Pliegos Tarifarios (Las Condes)'!$B:$B,MATCH($B3143,'Pliegos Tarifarios (Las Condes)'!$A:$A,0))</f>
        <v>154281.50752079999</v>
      </c>
      <c r="N3143" s="19">
        <f>I3143*INDEX('Pliegos Tarifarios (Las Condes)'!$C:$C,MATCH($B3143,'Pliegos Tarifarios (Las Condes)'!$A:$A,0))</f>
        <v>10701.5524764</v>
      </c>
      <c r="O3143" s="19">
        <f>J3143*INDEX('Pliegos Tarifarios (Las Condes)'!$D:$D,MATCH($B3143,'Pliegos Tarifarios (Las Condes)'!$A:$A,0))</f>
        <v>45232.188281499999</v>
      </c>
      <c r="P3143" s="19">
        <f>H3143*INDEX('Pliegos Tarifarios (Las Condes)'!$E:$E,MATCH($B3143,'Pliegos Tarifarios (Las Condes)'!$A:$A,0))</f>
        <v>15249.822438399999</v>
      </c>
      <c r="Q3143" s="19" cm="1">
        <f t="array" ref="Q3143">H3143*_xlfn.IFS(H3143&lt;=350,INDEX('Pliegos Tarifarios (Las Condes)'!$F:$F,MATCH($B3143,'Pliegos Tarifarios (Las Condes)'!$A:$A,0)),H3143&lt;=500,INDEX('Pliegos Tarifarios (Las Condes)'!$G:$G,MATCH($B3143,'Pliegos Tarifarios (Las Condes)'!$A:$A,0)),H3143&lt;=1000,INDEX('Pliegos Tarifarios (Las Condes)'!$H:$H,MATCH($B3143,'Pliegos Tarifarios (Las Condes)'!$A:$A,0)),H3143&lt;=5000,INDEX('Pliegos Tarifarios (Las Condes)'!$I:$I,MATCH($B3143,'Pliegos Tarifarios (Las Condes)'!$A:$A,0)),H3143&gt;5000,INDEX('Pliegos Tarifarios (Las Condes)'!$J:$J,MATCH($B3143,'Pliegos Tarifarios (Las Condes)'!$A:$A,0)))/1.19</f>
        <v>3513.6887509243693</v>
      </c>
      <c r="R3143" s="19">
        <f>INDEX('Pliegos Tarifarios (Las Condes)'!$K:$K,MATCH($B3143,'Pliegos Tarifarios (Las Condes)'!$A:$A,0))</f>
        <v>723.17600000000004</v>
      </c>
      <c r="S3143" s="21">
        <f t="shared" si="147"/>
        <v>229701.93546802437</v>
      </c>
      <c r="T3143" s="21">
        <f t="shared" si="148"/>
        <v>43643.36773892463</v>
      </c>
      <c r="U3143" s="19">
        <v>0</v>
      </c>
      <c r="V3143" s="21">
        <f t="shared" si="149"/>
        <v>273345.30320694903</v>
      </c>
    </row>
    <row r="3144" spans="1:22" x14ac:dyDescent="0.3">
      <c r="A3144" s="7" t="s">
        <v>147</v>
      </c>
      <c r="B3144" s="7">
        <v>8</v>
      </c>
      <c r="C3144" s="8" t="s">
        <v>186</v>
      </c>
      <c r="D3144" s="7" t="s">
        <v>207</v>
      </c>
      <c r="E3144" s="7" t="s">
        <v>58</v>
      </c>
      <c r="F3144" s="8" t="s">
        <v>59</v>
      </c>
      <c r="G3144" s="7" t="s">
        <v>30</v>
      </c>
      <c r="H3144" s="9">
        <v>1170.2526</v>
      </c>
      <c r="I3144" s="9">
        <v>3.1852</v>
      </c>
      <c r="J3144" s="9">
        <v>3.0731000000000002</v>
      </c>
      <c r="K3144" s="10">
        <v>0.96480597764661569</v>
      </c>
      <c r="L3144" s="9">
        <v>37.75</v>
      </c>
      <c r="M3144" s="19">
        <f>H3144*INDEX('Pliegos Tarifarios (Las Condes)'!$B:$B,MATCH($B3144,'Pliegos Tarifarios (Las Condes)'!$A:$A,0))</f>
        <v>154195.9933338</v>
      </c>
      <c r="N3144" s="19">
        <f>I3144*INDEX('Pliegos Tarifarios (Las Condes)'!$C:$C,MATCH($B3144,'Pliegos Tarifarios (Las Condes)'!$A:$A,0))</f>
        <v>10832.1421596</v>
      </c>
      <c r="O3144" s="19">
        <f>J3144*INDEX('Pliegos Tarifarios (Las Condes)'!$D:$D,MATCH($B3144,'Pliegos Tarifarios (Las Condes)'!$A:$A,0))</f>
        <v>44448.258180500001</v>
      </c>
      <c r="P3144" s="19">
        <f>H3144*INDEX('Pliegos Tarifarios (Las Condes)'!$E:$E,MATCH($B3144,'Pliegos Tarifarios (Las Condes)'!$A:$A,0))</f>
        <v>15241.369862399999</v>
      </c>
      <c r="Q3144" s="19" cm="1">
        <f t="array" ref="Q3144">H3144*_xlfn.IFS(H3144&lt;=350,INDEX('Pliegos Tarifarios (Las Condes)'!$F:$F,MATCH($B3144,'Pliegos Tarifarios (Las Condes)'!$A:$A,0)),H3144&lt;=500,INDEX('Pliegos Tarifarios (Las Condes)'!$G:$G,MATCH($B3144,'Pliegos Tarifarios (Las Condes)'!$A:$A,0)),H3144&lt;=1000,INDEX('Pliegos Tarifarios (Las Condes)'!$H:$H,MATCH($B3144,'Pliegos Tarifarios (Las Condes)'!$A:$A,0)),H3144&lt;=5000,INDEX('Pliegos Tarifarios (Las Condes)'!$I:$I,MATCH($B3144,'Pliegos Tarifarios (Las Condes)'!$A:$A,0)),H3144&gt;5000,INDEX('Pliegos Tarifarios (Las Condes)'!$J:$J,MATCH($B3144,'Pliegos Tarifarios (Las Condes)'!$A:$A,0)))/1.19</f>
        <v>3511.7412055462182</v>
      </c>
      <c r="R3144" s="19">
        <f>INDEX('Pliegos Tarifarios (Las Condes)'!$K:$K,MATCH($B3144,'Pliegos Tarifarios (Las Condes)'!$A:$A,0))</f>
        <v>723.17600000000004</v>
      </c>
      <c r="S3144" s="21">
        <f t="shared" si="147"/>
        <v>228952.68074184621</v>
      </c>
      <c r="T3144" s="21">
        <f t="shared" si="148"/>
        <v>43501.009340950783</v>
      </c>
      <c r="U3144" s="19">
        <v>0</v>
      </c>
      <c r="V3144" s="21">
        <f t="shared" si="149"/>
        <v>272453.69008279697</v>
      </c>
    </row>
    <row r="3145" spans="1:22" x14ac:dyDescent="0.3">
      <c r="A3145" s="7" t="s">
        <v>147</v>
      </c>
      <c r="B3145" s="7">
        <v>8</v>
      </c>
      <c r="C3145" s="8" t="s">
        <v>186</v>
      </c>
      <c r="D3145" s="7" t="s">
        <v>208</v>
      </c>
      <c r="E3145" s="7" t="s">
        <v>61</v>
      </c>
      <c r="F3145" s="8" t="s">
        <v>62</v>
      </c>
      <c r="G3145" s="7" t="s">
        <v>30</v>
      </c>
      <c r="H3145" s="9">
        <v>1171.5464999999999</v>
      </c>
      <c r="I3145" s="9">
        <v>3.1890999999999998</v>
      </c>
      <c r="J3145" s="9">
        <v>3.0817999999999999</v>
      </c>
      <c r="K3145" s="10">
        <v>0.96635414380232665</v>
      </c>
      <c r="L3145" s="9">
        <v>37.79</v>
      </c>
      <c r="M3145" s="19">
        <f>H3145*INDEX('Pliegos Tarifarios (Las Condes)'!$B:$B,MATCH($B3145,'Pliegos Tarifarios (Las Condes)'!$A:$A,0))</f>
        <v>154366.48147949998</v>
      </c>
      <c r="N3145" s="19">
        <f>I3145*INDEX('Pliegos Tarifarios (Las Condes)'!$C:$C,MATCH($B3145,'Pliegos Tarifarios (Las Condes)'!$A:$A,0))</f>
        <v>10845.4051743</v>
      </c>
      <c r="O3145" s="19">
        <f>J3145*INDEX('Pliegos Tarifarios (Las Condes)'!$D:$D,MATCH($B3145,'Pliegos Tarifarios (Las Condes)'!$A:$A,0))</f>
        <v>44574.091978999997</v>
      </c>
      <c r="P3145" s="19">
        <f>H3145*INDEX('Pliegos Tarifarios (Las Condes)'!$E:$E,MATCH($B3145,'Pliegos Tarifarios (Las Condes)'!$A:$A,0))</f>
        <v>15258.221615999997</v>
      </c>
      <c r="Q3145" s="19" cm="1">
        <f t="array" ref="Q3145">H3145*_xlfn.IFS(H3145&lt;=350,INDEX('Pliegos Tarifarios (Las Condes)'!$F:$F,MATCH($B3145,'Pliegos Tarifarios (Las Condes)'!$A:$A,0)),H3145&lt;=500,INDEX('Pliegos Tarifarios (Las Condes)'!$G:$G,MATCH($B3145,'Pliegos Tarifarios (Las Condes)'!$A:$A,0)),H3145&lt;=1000,INDEX('Pliegos Tarifarios (Las Condes)'!$H:$H,MATCH($B3145,'Pliegos Tarifarios (Las Condes)'!$A:$A,0)),H3145&lt;=5000,INDEX('Pliegos Tarifarios (Las Condes)'!$I:$I,MATCH($B3145,'Pliegos Tarifarios (Las Condes)'!$A:$A,0)),H3145&gt;5000,INDEX('Pliegos Tarifarios (Las Condes)'!$J:$J,MATCH($B3145,'Pliegos Tarifarios (Las Condes)'!$A:$A,0)))/1.19</f>
        <v>3515.6239928571422</v>
      </c>
      <c r="R3145" s="19">
        <f>INDEX('Pliegos Tarifarios (Las Condes)'!$K:$K,MATCH($B3145,'Pliegos Tarifarios (Las Condes)'!$A:$A,0))</f>
        <v>723.17600000000004</v>
      </c>
      <c r="S3145" s="21">
        <f t="shared" ref="S3145:S3208" si="150">SUM(M3145:R3145)</f>
        <v>229283.00024165711</v>
      </c>
      <c r="T3145" s="21">
        <f t="shared" ref="T3145:T3208" si="151">S3145*0.19</f>
        <v>43563.770045914855</v>
      </c>
      <c r="U3145" s="19">
        <v>0</v>
      </c>
      <c r="V3145" s="21">
        <f t="shared" ref="V3145:V3208" si="152">SUM(S3145:T3145)</f>
        <v>272846.77028757194</v>
      </c>
    </row>
    <row r="3146" spans="1:22" x14ac:dyDescent="0.3">
      <c r="A3146" s="7" t="s">
        <v>147</v>
      </c>
      <c r="B3146" s="7">
        <v>8</v>
      </c>
      <c r="C3146" s="8" t="s">
        <v>186</v>
      </c>
      <c r="D3146" s="7" t="s">
        <v>209</v>
      </c>
      <c r="E3146" s="7" t="s">
        <v>34</v>
      </c>
      <c r="F3146" s="8" t="s">
        <v>64</v>
      </c>
      <c r="G3146" s="7" t="s">
        <v>30</v>
      </c>
      <c r="H3146" s="9">
        <v>2339.1745999999998</v>
      </c>
      <c r="I3146" s="9">
        <v>6.35</v>
      </c>
      <c r="J3146" s="9">
        <v>6.1821000000000002</v>
      </c>
      <c r="K3146" s="10">
        <v>0.97355905511811036</v>
      </c>
      <c r="L3146" s="9">
        <v>75.459999999999994</v>
      </c>
      <c r="M3146" s="19">
        <f>H3146*INDEX('Pliegos Tarifarios (Las Condes)'!$B:$B,MATCH($B3146,'Pliegos Tarifarios (Las Condes)'!$A:$A,0))</f>
        <v>308216.66281979997</v>
      </c>
      <c r="N3146" s="19">
        <f>I3146*INDEX('Pliegos Tarifarios (Las Condes)'!$C:$C,MATCH($B3146,'Pliegos Tarifarios (Las Condes)'!$A:$A,0))</f>
        <v>21594.90855</v>
      </c>
      <c r="O3146" s="19">
        <f>J3146*INDEX('Pliegos Tarifarios (Las Condes)'!$D:$D,MATCH($B3146,'Pliegos Tarifarios (Las Condes)'!$A:$A,0))</f>
        <v>89415.761575500001</v>
      </c>
      <c r="P3146" s="19">
        <f>H3146*INDEX('Pliegos Tarifarios (Las Condes)'!$E:$E,MATCH($B3146,'Pliegos Tarifarios (Las Condes)'!$A:$A,0))</f>
        <v>30465.409990399996</v>
      </c>
      <c r="Q3146" s="19" cm="1">
        <f t="array" ref="Q3146">H3146*_xlfn.IFS(H3146&lt;=350,INDEX('Pliegos Tarifarios (Las Condes)'!$F:$F,MATCH($B3146,'Pliegos Tarifarios (Las Condes)'!$A:$A,0)),H3146&lt;=500,INDEX('Pliegos Tarifarios (Las Condes)'!$G:$G,MATCH($B3146,'Pliegos Tarifarios (Las Condes)'!$A:$A,0)),H3146&lt;=1000,INDEX('Pliegos Tarifarios (Las Condes)'!$H:$H,MATCH($B3146,'Pliegos Tarifarios (Las Condes)'!$A:$A,0)),H3146&lt;=5000,INDEX('Pliegos Tarifarios (Las Condes)'!$I:$I,MATCH($B3146,'Pliegos Tarifarios (Las Condes)'!$A:$A,0)),H3146&gt;5000,INDEX('Pliegos Tarifarios (Las Condes)'!$J:$J,MATCH($B3146,'Pliegos Tarifarios (Las Condes)'!$A:$A,0)))/1.19</f>
        <v>7019.4894929411757</v>
      </c>
      <c r="R3146" s="19">
        <f>INDEX('Pliegos Tarifarios (Las Condes)'!$K:$K,MATCH($B3146,'Pliegos Tarifarios (Las Condes)'!$A:$A,0))</f>
        <v>723.17600000000004</v>
      </c>
      <c r="S3146" s="21">
        <f t="shared" si="150"/>
        <v>457435.40842864115</v>
      </c>
      <c r="T3146" s="21">
        <f t="shared" si="151"/>
        <v>86912.727601441817</v>
      </c>
      <c r="U3146" s="19">
        <v>0</v>
      </c>
      <c r="V3146" s="21">
        <f t="shared" si="152"/>
        <v>544348.13603008294</v>
      </c>
    </row>
    <row r="3147" spans="1:22" x14ac:dyDescent="0.3">
      <c r="A3147" s="7" t="s">
        <v>147</v>
      </c>
      <c r="B3147" s="7">
        <v>8</v>
      </c>
      <c r="C3147" s="8" t="s">
        <v>186</v>
      </c>
      <c r="D3147" s="7" t="s">
        <v>210</v>
      </c>
      <c r="E3147" s="7" t="s">
        <v>34</v>
      </c>
      <c r="F3147" s="8" t="s">
        <v>66</v>
      </c>
      <c r="G3147" s="7" t="s">
        <v>30</v>
      </c>
      <c r="H3147" s="9">
        <v>2349.8888999999999</v>
      </c>
      <c r="I3147" s="9">
        <v>6.4577999999999998</v>
      </c>
      <c r="J3147" s="9">
        <v>6.4577999999999998</v>
      </c>
      <c r="K3147" s="10">
        <v>1</v>
      </c>
      <c r="L3147" s="9">
        <v>75.8</v>
      </c>
      <c r="M3147" s="19">
        <f>H3147*INDEX('Pliegos Tarifarios (Las Condes)'!$B:$B,MATCH($B3147,'Pliegos Tarifarios (Las Condes)'!$A:$A,0))</f>
        <v>309628.41113070003</v>
      </c>
      <c r="N3147" s="19">
        <f>I3147*INDEX('Pliegos Tarifarios (Las Condes)'!$C:$C,MATCH($B3147,'Pliegos Tarifarios (Las Condes)'!$A:$A,0))</f>
        <v>21961.511879400001</v>
      </c>
      <c r="O3147" s="19">
        <f>J3147*INDEX('Pliegos Tarifarios (Las Condes)'!$D:$D,MATCH($B3147,'Pliegos Tarifarios (Las Condes)'!$A:$A,0))</f>
        <v>93403.391258999996</v>
      </c>
      <c r="P3147" s="19">
        <f>H3147*INDEX('Pliegos Tarifarios (Las Condes)'!$E:$E,MATCH($B3147,'Pliegos Tarifarios (Las Condes)'!$A:$A,0))</f>
        <v>30604.953033599995</v>
      </c>
      <c r="Q3147" s="19" cm="1">
        <f t="array" ref="Q3147">H3147*_xlfn.IFS(H3147&lt;=350,INDEX('Pliegos Tarifarios (Las Condes)'!$F:$F,MATCH($B3147,'Pliegos Tarifarios (Las Condes)'!$A:$A,0)),H3147&lt;=500,INDEX('Pliegos Tarifarios (Las Condes)'!$G:$G,MATCH($B3147,'Pliegos Tarifarios (Las Condes)'!$A:$A,0)),H3147&lt;=1000,INDEX('Pliegos Tarifarios (Las Condes)'!$H:$H,MATCH($B3147,'Pliegos Tarifarios (Las Condes)'!$A:$A,0)),H3147&lt;=5000,INDEX('Pliegos Tarifarios (Las Condes)'!$I:$I,MATCH($B3147,'Pliegos Tarifarios (Las Condes)'!$A:$A,0)),H3147&gt;5000,INDEX('Pliegos Tarifarios (Las Condes)'!$J:$J,MATCH($B3147,'Pliegos Tarifarios (Las Condes)'!$A:$A,0)))/1.19</f>
        <v>7051.6413965546208</v>
      </c>
      <c r="R3147" s="19">
        <f>INDEX('Pliegos Tarifarios (Las Condes)'!$K:$K,MATCH($B3147,'Pliegos Tarifarios (Las Condes)'!$A:$A,0))</f>
        <v>723.17600000000004</v>
      </c>
      <c r="S3147" s="21">
        <f t="shared" si="150"/>
        <v>463373.0846992546</v>
      </c>
      <c r="T3147" s="21">
        <f t="shared" si="151"/>
        <v>88040.886092858374</v>
      </c>
      <c r="U3147" s="19">
        <v>0</v>
      </c>
      <c r="V3147" s="21">
        <f t="shared" si="152"/>
        <v>551413.97079211299</v>
      </c>
    </row>
    <row r="3148" spans="1:22" x14ac:dyDescent="0.3">
      <c r="A3148" s="7" t="s">
        <v>147</v>
      </c>
      <c r="B3148" s="7">
        <v>8</v>
      </c>
      <c r="C3148" s="8" t="s">
        <v>186</v>
      </c>
      <c r="D3148" s="7" t="s">
        <v>211</v>
      </c>
      <c r="E3148" s="7" t="s">
        <v>34</v>
      </c>
      <c r="F3148" s="8" t="s">
        <v>68</v>
      </c>
      <c r="G3148" s="7" t="s">
        <v>30</v>
      </c>
      <c r="H3148" s="9">
        <v>2350.0832999999998</v>
      </c>
      <c r="I3148" s="9">
        <v>6.4439000000000002</v>
      </c>
      <c r="J3148" s="9">
        <v>6.2918000000000003</v>
      </c>
      <c r="K3148" s="10">
        <v>0.97639628175483795</v>
      </c>
      <c r="L3148" s="9">
        <v>75.81</v>
      </c>
      <c r="M3148" s="19">
        <f>H3148*INDEX('Pliegos Tarifarios (Las Condes)'!$B:$B,MATCH($B3148,'Pliegos Tarifarios (Las Condes)'!$A:$A,0))</f>
        <v>309654.02585789998</v>
      </c>
      <c r="N3148" s="19">
        <f>I3148*INDEX('Pliegos Tarifarios (Las Condes)'!$C:$C,MATCH($B3148,'Pliegos Tarifarios (Las Condes)'!$A:$A,0))</f>
        <v>21914.241134700002</v>
      </c>
      <c r="O3148" s="19">
        <f>J3148*INDEX('Pliegos Tarifarios (Las Condes)'!$D:$D,MATCH($B3148,'Pliegos Tarifarios (Las Condes)'!$A:$A,0))</f>
        <v>91002.424529000011</v>
      </c>
      <c r="P3148" s="19">
        <f>H3148*INDEX('Pliegos Tarifarios (Las Condes)'!$E:$E,MATCH($B3148,'Pliegos Tarifarios (Las Condes)'!$A:$A,0))</f>
        <v>30607.484899199993</v>
      </c>
      <c r="Q3148" s="19" cm="1">
        <f t="array" ref="Q3148">H3148*_xlfn.IFS(H3148&lt;=350,INDEX('Pliegos Tarifarios (Las Condes)'!$F:$F,MATCH($B3148,'Pliegos Tarifarios (Las Condes)'!$A:$A,0)),H3148&lt;=500,INDEX('Pliegos Tarifarios (Las Condes)'!$G:$G,MATCH($B3148,'Pliegos Tarifarios (Las Condes)'!$A:$A,0)),H3148&lt;=1000,INDEX('Pliegos Tarifarios (Las Condes)'!$H:$H,MATCH($B3148,'Pliegos Tarifarios (Las Condes)'!$A:$A,0)),H3148&lt;=5000,INDEX('Pliegos Tarifarios (Las Condes)'!$I:$I,MATCH($B3148,'Pliegos Tarifarios (Las Condes)'!$A:$A,0)),H3148&gt;5000,INDEX('Pliegos Tarifarios (Las Condes)'!$J:$J,MATCH($B3148,'Pliegos Tarifarios (Las Condes)'!$A:$A,0)))/1.19</f>
        <v>7052.2247599159655</v>
      </c>
      <c r="R3148" s="19">
        <f>INDEX('Pliegos Tarifarios (Las Condes)'!$K:$K,MATCH($B3148,'Pliegos Tarifarios (Las Condes)'!$A:$A,0))</f>
        <v>723.17600000000004</v>
      </c>
      <c r="S3148" s="21">
        <f t="shared" si="150"/>
        <v>460953.57718071592</v>
      </c>
      <c r="T3148" s="21">
        <f t="shared" si="151"/>
        <v>87581.179664336029</v>
      </c>
      <c r="U3148" s="19">
        <v>0</v>
      </c>
      <c r="V3148" s="21">
        <f t="shared" si="152"/>
        <v>548534.75684505189</v>
      </c>
    </row>
    <row r="3149" spans="1:22" x14ac:dyDescent="0.3">
      <c r="A3149" s="7" t="s">
        <v>147</v>
      </c>
      <c r="B3149" s="7">
        <v>8</v>
      </c>
      <c r="C3149" s="8" t="s">
        <v>186</v>
      </c>
      <c r="D3149" s="7" t="s">
        <v>212</v>
      </c>
      <c r="E3149" s="7" t="s">
        <v>70</v>
      </c>
      <c r="F3149" s="8" t="s">
        <v>71</v>
      </c>
      <c r="G3149" s="7" t="s">
        <v>30</v>
      </c>
      <c r="H3149" s="9">
        <v>2927.3760000000002</v>
      </c>
      <c r="I3149" s="9">
        <v>7.9698000000000002</v>
      </c>
      <c r="J3149" s="9">
        <v>7.9698000000000002</v>
      </c>
      <c r="K3149" s="10">
        <v>1</v>
      </c>
      <c r="L3149" s="9">
        <v>94.43</v>
      </c>
      <c r="M3149" s="19">
        <f>H3149*INDEX('Pliegos Tarifarios (Las Condes)'!$B:$B,MATCH($B3149,'Pliegos Tarifarios (Las Condes)'!$A:$A,0))</f>
        <v>385719.84388800006</v>
      </c>
      <c r="N3149" s="19">
        <f>I3149*INDEX('Pliegos Tarifarios (Las Condes)'!$C:$C,MATCH($B3149,'Pliegos Tarifarios (Las Condes)'!$A:$A,0))</f>
        <v>27103.480655400002</v>
      </c>
      <c r="O3149" s="19">
        <f>J3149*INDEX('Pliegos Tarifarios (Las Condes)'!$D:$D,MATCH($B3149,'Pliegos Tarifarios (Las Condes)'!$A:$A,0))</f>
        <v>115272.437619</v>
      </c>
      <c r="P3149" s="19">
        <f>H3149*INDEX('Pliegos Tarifarios (Las Condes)'!$E:$E,MATCH($B3149,'Pliegos Tarifarios (Las Condes)'!$A:$A,0))</f>
        <v>38126.145023999998</v>
      </c>
      <c r="Q3149" s="19" cm="1">
        <f t="array" ref="Q3149">H3149*_xlfn.IFS(H3149&lt;=350,INDEX('Pliegos Tarifarios (Las Condes)'!$F:$F,MATCH($B3149,'Pliegos Tarifarios (Las Condes)'!$A:$A,0)),H3149&lt;=500,INDEX('Pliegos Tarifarios (Las Condes)'!$G:$G,MATCH($B3149,'Pliegos Tarifarios (Las Condes)'!$A:$A,0)),H3149&lt;=1000,INDEX('Pliegos Tarifarios (Las Condes)'!$H:$H,MATCH($B3149,'Pliegos Tarifarios (Las Condes)'!$A:$A,0)),H3149&lt;=5000,INDEX('Pliegos Tarifarios (Las Condes)'!$I:$I,MATCH($B3149,'Pliegos Tarifarios (Las Condes)'!$A:$A,0)),H3149&gt;5000,INDEX('Pliegos Tarifarios (Las Condes)'!$J:$J,MATCH($B3149,'Pliegos Tarifarios (Las Condes)'!$A:$A,0)))/1.19</f>
        <v>8784.5879798319329</v>
      </c>
      <c r="R3149" s="19">
        <f>INDEX('Pliegos Tarifarios (Las Condes)'!$K:$K,MATCH($B3149,'Pliegos Tarifarios (Las Condes)'!$A:$A,0))</f>
        <v>723.17600000000004</v>
      </c>
      <c r="S3149" s="21">
        <f t="shared" si="150"/>
        <v>575729.67116623197</v>
      </c>
      <c r="T3149" s="21">
        <f t="shared" si="151"/>
        <v>109388.63752158408</v>
      </c>
      <c r="U3149" s="19">
        <v>0</v>
      </c>
      <c r="V3149" s="21">
        <f t="shared" si="152"/>
        <v>685118.30868781602</v>
      </c>
    </row>
    <row r="3150" spans="1:22" x14ac:dyDescent="0.3">
      <c r="A3150" s="7" t="s">
        <v>147</v>
      </c>
      <c r="B3150" s="7">
        <v>8</v>
      </c>
      <c r="C3150" s="8" t="s">
        <v>186</v>
      </c>
      <c r="D3150" s="7" t="s">
        <v>213</v>
      </c>
      <c r="E3150" s="7" t="s">
        <v>73</v>
      </c>
      <c r="F3150" s="8" t="s">
        <v>74</v>
      </c>
      <c r="G3150" s="7" t="s">
        <v>16</v>
      </c>
      <c r="H3150" s="9">
        <v>4694.1436000000003</v>
      </c>
      <c r="I3150" s="9">
        <v>12.728400000000001</v>
      </c>
      <c r="J3150" s="9">
        <v>12.659000000000001</v>
      </c>
      <c r="K3150" s="10">
        <v>0.99454762578171652</v>
      </c>
      <c r="L3150" s="9">
        <v>151.41999999999999</v>
      </c>
      <c r="M3150" s="19">
        <f>H3150*INDEX('Pliegos Tarifarios (Las Condes)'!$B:$B,MATCH($B3150,'Pliegos Tarifarios (Las Condes)'!$A:$A,0))</f>
        <v>618514.44316680008</v>
      </c>
      <c r="N3150" s="19">
        <f>I3150*INDEX('Pliegos Tarifarios (Las Condes)'!$C:$C,MATCH($B3150,'Pliegos Tarifarios (Las Condes)'!$A:$A,0))</f>
        <v>43286.399053200003</v>
      </c>
      <c r="O3150" s="19">
        <f>J3150*INDEX('Pliegos Tarifarios (Las Condes)'!$D:$D,MATCH($B3150,'Pliegos Tarifarios (Las Condes)'!$A:$A,0))</f>
        <v>183095.40864500002</v>
      </c>
      <c r="P3150" s="19">
        <f>H3150*INDEX('Pliegos Tarifarios (Las Condes)'!$E:$E,MATCH($B3150,'Pliegos Tarifarios (Las Condes)'!$A:$A,0))</f>
        <v>61136.526246399997</v>
      </c>
      <c r="Q3150" s="19" cm="1">
        <f t="array" ref="Q3150">H3150*_xlfn.IFS(H3150&lt;=350,INDEX('Pliegos Tarifarios (Las Condes)'!$F:$F,MATCH($B3150,'Pliegos Tarifarios (Las Condes)'!$A:$A,0)),H3150&lt;=500,INDEX('Pliegos Tarifarios (Las Condes)'!$G:$G,MATCH($B3150,'Pliegos Tarifarios (Las Condes)'!$A:$A,0)),H3150&lt;=1000,INDEX('Pliegos Tarifarios (Las Condes)'!$H:$H,MATCH($B3150,'Pliegos Tarifarios (Las Condes)'!$A:$A,0)),H3150&lt;=5000,INDEX('Pliegos Tarifarios (Las Condes)'!$I:$I,MATCH($B3150,'Pliegos Tarifarios (Las Condes)'!$A:$A,0)),H3150&gt;5000,INDEX('Pliegos Tarifarios (Las Condes)'!$J:$J,MATCH($B3150,'Pliegos Tarifarios (Las Condes)'!$A:$A,0)))/1.19</f>
        <v>14086.375458487397</v>
      </c>
      <c r="R3150" s="19">
        <f>INDEX('Pliegos Tarifarios (Las Condes)'!$K:$K,MATCH($B3150,'Pliegos Tarifarios (Las Condes)'!$A:$A,0))</f>
        <v>723.17600000000004</v>
      </c>
      <c r="S3150" s="21">
        <f t="shared" si="150"/>
        <v>920842.32856988744</v>
      </c>
      <c r="T3150" s="21">
        <f t="shared" si="151"/>
        <v>174960.04242827863</v>
      </c>
      <c r="U3150" s="19">
        <v>0</v>
      </c>
      <c r="V3150" s="21">
        <f t="shared" si="152"/>
        <v>1095802.370998166</v>
      </c>
    </row>
    <row r="3151" spans="1:22" x14ac:dyDescent="0.3">
      <c r="A3151" s="7" t="s">
        <v>147</v>
      </c>
      <c r="B3151" s="7">
        <v>8</v>
      </c>
      <c r="C3151" s="8" t="s">
        <v>186</v>
      </c>
      <c r="D3151" s="7" t="s">
        <v>214</v>
      </c>
      <c r="E3151" s="7" t="s">
        <v>73</v>
      </c>
      <c r="F3151" s="8" t="s">
        <v>76</v>
      </c>
      <c r="G3151" s="7" t="s">
        <v>16</v>
      </c>
      <c r="H3151" s="9">
        <v>3514.7260999999999</v>
      </c>
      <c r="I3151" s="9">
        <v>9.5945999999999998</v>
      </c>
      <c r="J3151" s="9">
        <v>9.4318000000000008</v>
      </c>
      <c r="K3151" s="10">
        <v>0.98303212223542424</v>
      </c>
      <c r="L3151" s="9">
        <v>113.38</v>
      </c>
      <c r="M3151" s="19">
        <f>H3151*INDEX('Pliegos Tarifarios (Las Condes)'!$B:$B,MATCH($B3151,'Pliegos Tarifarios (Las Condes)'!$A:$A,0))</f>
        <v>463110.85511429998</v>
      </c>
      <c r="N3151" s="19">
        <f>I3151*INDEX('Pliegos Tarifarios (Las Condes)'!$C:$C,MATCH($B3151,'Pliegos Tarifarios (Las Condes)'!$A:$A,0))</f>
        <v>32629.0566258</v>
      </c>
      <c r="O3151" s="19">
        <f>J3151*INDEX('Pliegos Tarifarios (Las Condes)'!$D:$D,MATCH($B3151,'Pliegos Tarifarios (Las Condes)'!$A:$A,0))</f>
        <v>136418.301229</v>
      </c>
      <c r="P3151" s="19">
        <f>H3151*INDEX('Pliegos Tarifarios (Las Condes)'!$E:$E,MATCH($B3151,'Pliegos Tarifarios (Las Condes)'!$A:$A,0))</f>
        <v>45775.792726399995</v>
      </c>
      <c r="Q3151" s="19" cm="1">
        <f t="array" ref="Q3151">H3151*_xlfn.IFS(H3151&lt;=350,INDEX('Pliegos Tarifarios (Las Condes)'!$F:$F,MATCH($B3151,'Pliegos Tarifarios (Las Condes)'!$A:$A,0)),H3151&lt;=500,INDEX('Pliegos Tarifarios (Las Condes)'!$G:$G,MATCH($B3151,'Pliegos Tarifarios (Las Condes)'!$A:$A,0)),H3151&lt;=1000,INDEX('Pliegos Tarifarios (Las Condes)'!$H:$H,MATCH($B3151,'Pliegos Tarifarios (Las Condes)'!$A:$A,0)),H3151&lt;=5000,INDEX('Pliegos Tarifarios (Las Condes)'!$I:$I,MATCH($B3151,'Pliegos Tarifarios (Las Condes)'!$A:$A,0)),H3151&gt;5000,INDEX('Pliegos Tarifarios (Las Condes)'!$J:$J,MATCH($B3151,'Pliegos Tarifarios (Las Condes)'!$A:$A,0)))/1.19</f>
        <v>10547.131851344537</v>
      </c>
      <c r="R3151" s="19">
        <f>INDEX('Pliegos Tarifarios (Las Condes)'!$K:$K,MATCH($B3151,'Pliegos Tarifarios (Las Condes)'!$A:$A,0))</f>
        <v>723.17600000000004</v>
      </c>
      <c r="S3151" s="21">
        <f t="shared" si="150"/>
        <v>689204.31354684441</v>
      </c>
      <c r="T3151" s="21">
        <f t="shared" si="151"/>
        <v>130948.81957390044</v>
      </c>
      <c r="U3151" s="19">
        <v>0</v>
      </c>
      <c r="V3151" s="21">
        <f t="shared" si="152"/>
        <v>820153.13312074484</v>
      </c>
    </row>
    <row r="3152" spans="1:22" x14ac:dyDescent="0.3">
      <c r="A3152" s="7" t="s">
        <v>147</v>
      </c>
      <c r="B3152" s="7">
        <v>8</v>
      </c>
      <c r="C3152" s="8" t="s">
        <v>186</v>
      </c>
      <c r="D3152" s="7" t="s">
        <v>215</v>
      </c>
      <c r="E3152" s="7" t="s">
        <v>78</v>
      </c>
      <c r="F3152" s="8" t="s">
        <v>79</v>
      </c>
      <c r="G3152" s="7" t="s">
        <v>16</v>
      </c>
      <c r="H3152" s="9">
        <v>5860.7629999999999</v>
      </c>
      <c r="I3152" s="9">
        <v>15.664300000000001</v>
      </c>
      <c r="J3152" s="9">
        <v>15.523999999999999</v>
      </c>
      <c r="K3152" s="10">
        <v>0.99104332782186233</v>
      </c>
      <c r="L3152" s="9">
        <v>189.06</v>
      </c>
      <c r="M3152" s="19">
        <f>H3152*INDEX('Pliegos Tarifarios (Las Condes)'!$B:$B,MATCH($B3152,'Pliegos Tarifarios (Las Condes)'!$A:$A,0))</f>
        <v>772231.71516899997</v>
      </c>
      <c r="N3152" s="19">
        <f>I3152*INDEX('Pliegos Tarifarios (Las Condes)'!$C:$C,MATCH($B3152,'Pliegos Tarifarios (Las Condes)'!$A:$A,0))</f>
        <v>53270.728503900005</v>
      </c>
      <c r="O3152" s="19">
        <f>J3152*INDEX('Pliegos Tarifarios (Las Condes)'!$D:$D,MATCH($B3152,'Pliegos Tarifarios (Las Condes)'!$A:$A,0))</f>
        <v>224533.78021999999</v>
      </c>
      <c r="P3152" s="19">
        <f>H3152*INDEX('Pliegos Tarifarios (Las Condes)'!$E:$E,MATCH($B3152,'Pliegos Tarifarios (Las Condes)'!$A:$A,0))</f>
        <v>76330.577311999994</v>
      </c>
      <c r="Q3152" s="19" cm="1">
        <f t="array" ref="Q3152">H3152*_xlfn.IFS(H3152&lt;=350,INDEX('Pliegos Tarifarios (Las Condes)'!$F:$F,MATCH($B3152,'Pliegos Tarifarios (Las Condes)'!$A:$A,0)),H3152&lt;=500,INDEX('Pliegos Tarifarios (Las Condes)'!$G:$G,MATCH($B3152,'Pliegos Tarifarios (Las Condes)'!$A:$A,0)),H3152&lt;=1000,INDEX('Pliegos Tarifarios (Las Condes)'!$H:$H,MATCH($B3152,'Pliegos Tarifarios (Las Condes)'!$A:$A,0)),H3152&lt;=5000,INDEX('Pliegos Tarifarios (Las Condes)'!$I:$I,MATCH($B3152,'Pliegos Tarifarios (Las Condes)'!$A:$A,0)),H3152&gt;5000,INDEX('Pliegos Tarifarios (Las Condes)'!$J:$J,MATCH($B3152,'Pliegos Tarifarios (Las Condes)'!$A:$A,0)))/1.19</f>
        <v>19232.167659663868</v>
      </c>
      <c r="R3152" s="19">
        <f>INDEX('Pliegos Tarifarios (Las Condes)'!$K:$K,MATCH($B3152,'Pliegos Tarifarios (Las Condes)'!$A:$A,0))</f>
        <v>723.17600000000004</v>
      </c>
      <c r="S3152" s="21">
        <f t="shared" si="150"/>
        <v>1146322.1448645638</v>
      </c>
      <c r="T3152" s="21">
        <f t="shared" si="151"/>
        <v>217801.20752426714</v>
      </c>
      <c r="U3152" s="19">
        <v>0</v>
      </c>
      <c r="V3152" s="21">
        <f t="shared" si="152"/>
        <v>1364123.3523888309</v>
      </c>
    </row>
    <row r="3153" spans="1:22" x14ac:dyDescent="0.3">
      <c r="A3153" s="7" t="s">
        <v>147</v>
      </c>
      <c r="B3153" s="7">
        <v>8</v>
      </c>
      <c r="C3153" s="8" t="s">
        <v>186</v>
      </c>
      <c r="D3153" s="7" t="s">
        <v>216</v>
      </c>
      <c r="E3153" s="7" t="s">
        <v>78</v>
      </c>
      <c r="F3153" s="8" t="s">
        <v>81</v>
      </c>
      <c r="G3153" s="7" t="s">
        <v>16</v>
      </c>
      <c r="H3153" s="9">
        <v>4694.0519999999997</v>
      </c>
      <c r="I3153" s="9">
        <v>12.487500000000001</v>
      </c>
      <c r="J3153" s="9">
        <v>12.420299999999999</v>
      </c>
      <c r="K3153" s="10">
        <v>0.99461861861861856</v>
      </c>
      <c r="L3153" s="9">
        <v>151.41999999999999</v>
      </c>
      <c r="M3153" s="19">
        <f>H3153*INDEX('Pliegos Tarifarios (Las Condes)'!$B:$B,MATCH($B3153,'Pliegos Tarifarios (Las Condes)'!$A:$A,0))</f>
        <v>618502.37367599993</v>
      </c>
      <c r="N3153" s="19">
        <f>I3153*INDEX('Pliegos Tarifarios (Las Condes)'!$C:$C,MATCH($B3153,'Pliegos Tarifarios (Las Condes)'!$A:$A,0))</f>
        <v>42467.152837500005</v>
      </c>
      <c r="O3153" s="19">
        <f>J3153*INDEX('Pliegos Tarifarios (Las Condes)'!$D:$D,MATCH($B3153,'Pliegos Tarifarios (Las Condes)'!$A:$A,0))</f>
        <v>179642.93419649999</v>
      </c>
      <c r="P3153" s="19">
        <f>H3153*INDEX('Pliegos Tarifarios (Las Condes)'!$E:$E,MATCH($B3153,'Pliegos Tarifarios (Las Condes)'!$A:$A,0))</f>
        <v>61135.333247999995</v>
      </c>
      <c r="Q3153" s="19" cm="1">
        <f t="array" ref="Q3153">H3153*_xlfn.IFS(H3153&lt;=350,INDEX('Pliegos Tarifarios (Las Condes)'!$F:$F,MATCH($B3153,'Pliegos Tarifarios (Las Condes)'!$A:$A,0)),H3153&lt;=500,INDEX('Pliegos Tarifarios (Las Condes)'!$G:$G,MATCH($B3153,'Pliegos Tarifarios (Las Condes)'!$A:$A,0)),H3153&lt;=1000,INDEX('Pliegos Tarifarios (Las Condes)'!$H:$H,MATCH($B3153,'Pliegos Tarifarios (Las Condes)'!$A:$A,0)),H3153&lt;=5000,INDEX('Pliegos Tarifarios (Las Condes)'!$I:$I,MATCH($B3153,'Pliegos Tarifarios (Las Condes)'!$A:$A,0)),H3153&gt;5000,INDEX('Pliegos Tarifarios (Las Condes)'!$J:$J,MATCH($B3153,'Pliegos Tarifarios (Las Condes)'!$A:$A,0)))/1.19</f>
        <v>14086.100581512603</v>
      </c>
      <c r="R3153" s="19">
        <f>INDEX('Pliegos Tarifarios (Las Condes)'!$K:$K,MATCH($B3153,'Pliegos Tarifarios (Las Condes)'!$A:$A,0))</f>
        <v>723.17600000000004</v>
      </c>
      <c r="S3153" s="21">
        <f t="shared" si="150"/>
        <v>916557.07053951244</v>
      </c>
      <c r="T3153" s="21">
        <f t="shared" si="151"/>
        <v>174145.84340250737</v>
      </c>
      <c r="U3153" s="19">
        <v>0</v>
      </c>
      <c r="V3153" s="21">
        <f t="shared" si="152"/>
        <v>1090702.9139420199</v>
      </c>
    </row>
    <row r="3154" spans="1:22" x14ac:dyDescent="0.3">
      <c r="A3154" s="7" t="s">
        <v>147</v>
      </c>
      <c r="B3154" s="7">
        <v>8</v>
      </c>
      <c r="C3154" s="8" t="s">
        <v>186</v>
      </c>
      <c r="D3154" s="7" t="s">
        <v>217</v>
      </c>
      <c r="E3154" s="7" t="s">
        <v>78</v>
      </c>
      <c r="F3154" s="8" t="s">
        <v>83</v>
      </c>
      <c r="G3154" s="7" t="s">
        <v>16</v>
      </c>
      <c r="H3154" s="9">
        <v>4698.2417999999998</v>
      </c>
      <c r="I3154" s="9">
        <v>12.6812</v>
      </c>
      <c r="J3154" s="9">
        <v>12.383599999999999</v>
      </c>
      <c r="K3154" s="10">
        <v>0.97653218938270814</v>
      </c>
      <c r="L3154" s="9">
        <v>151.56</v>
      </c>
      <c r="M3154" s="19">
        <f>H3154*INDEX('Pliegos Tarifarios (Las Condes)'!$B:$B,MATCH($B3154,'Pliegos Tarifarios (Las Condes)'!$A:$A,0))</f>
        <v>619054.43429340003</v>
      </c>
      <c r="N3154" s="19">
        <f>I3154*INDEX('Pliegos Tarifarios (Las Condes)'!$C:$C,MATCH($B3154,'Pliegos Tarifarios (Las Condes)'!$A:$A,0))</f>
        <v>43125.882567600005</v>
      </c>
      <c r="O3154" s="19">
        <f>J3154*INDEX('Pliegos Tarifarios (Las Condes)'!$D:$D,MATCH($B3154,'Pliegos Tarifarios (Las Condes)'!$A:$A,0))</f>
        <v>179112.11805799999</v>
      </c>
      <c r="P3154" s="19">
        <f>H3154*INDEX('Pliegos Tarifarios (Las Condes)'!$E:$E,MATCH($B3154,'Pliegos Tarifarios (Las Condes)'!$A:$A,0))</f>
        <v>61189.901203199996</v>
      </c>
      <c r="Q3154" s="19" cm="1">
        <f t="array" ref="Q3154">H3154*_xlfn.IFS(H3154&lt;=350,INDEX('Pliegos Tarifarios (Las Condes)'!$F:$F,MATCH($B3154,'Pliegos Tarifarios (Las Condes)'!$A:$A,0)),H3154&lt;=500,INDEX('Pliegos Tarifarios (Las Condes)'!$G:$G,MATCH($B3154,'Pliegos Tarifarios (Las Condes)'!$A:$A,0)),H3154&lt;=1000,INDEX('Pliegos Tarifarios (Las Condes)'!$H:$H,MATCH($B3154,'Pliegos Tarifarios (Las Condes)'!$A:$A,0)),H3154&lt;=5000,INDEX('Pliegos Tarifarios (Las Condes)'!$I:$I,MATCH($B3154,'Pliegos Tarifarios (Las Condes)'!$A:$A,0)),H3154&gt;5000,INDEX('Pliegos Tarifarios (Las Condes)'!$J:$J,MATCH($B3154,'Pliegos Tarifarios (Las Condes)'!$A:$A,0)))/1.19</f>
        <v>14098.673502352942</v>
      </c>
      <c r="R3154" s="19">
        <f>INDEX('Pliegos Tarifarios (Las Condes)'!$K:$K,MATCH($B3154,'Pliegos Tarifarios (Las Condes)'!$A:$A,0))</f>
        <v>723.17600000000004</v>
      </c>
      <c r="S3154" s="21">
        <f t="shared" si="150"/>
        <v>917304.18562455289</v>
      </c>
      <c r="T3154" s="21">
        <f t="shared" si="151"/>
        <v>174287.79526866504</v>
      </c>
      <c r="U3154" s="19">
        <v>0</v>
      </c>
      <c r="V3154" s="21">
        <f t="shared" si="152"/>
        <v>1091591.980893218</v>
      </c>
    </row>
    <row r="3155" spans="1:22" x14ac:dyDescent="0.3">
      <c r="A3155" s="7" t="s">
        <v>147</v>
      </c>
      <c r="B3155" s="7">
        <v>8</v>
      </c>
      <c r="C3155" s="8" t="s">
        <v>186</v>
      </c>
      <c r="D3155" s="7" t="s">
        <v>218</v>
      </c>
      <c r="E3155" s="7" t="s">
        <v>78</v>
      </c>
      <c r="F3155" s="8" t="s">
        <v>85</v>
      </c>
      <c r="G3155" s="7" t="s">
        <v>16</v>
      </c>
      <c r="H3155" s="9">
        <v>4682.4682000000003</v>
      </c>
      <c r="I3155" s="9">
        <v>12.5794</v>
      </c>
      <c r="J3155" s="9">
        <v>12.4099</v>
      </c>
      <c r="K3155" s="10">
        <v>0.98652558945577695</v>
      </c>
      <c r="L3155" s="9">
        <v>151.05000000000001</v>
      </c>
      <c r="M3155" s="19">
        <f>H3155*INDEX('Pliegos Tarifarios (Las Condes)'!$B:$B,MATCH($B3155,'Pliegos Tarifarios (Las Condes)'!$A:$A,0))</f>
        <v>616976.05743660009</v>
      </c>
      <c r="N3155" s="19">
        <f>I3155*INDEX('Pliegos Tarifarios (Las Condes)'!$C:$C,MATCH($B3155,'Pliegos Tarifarios (Las Condes)'!$A:$A,0))</f>
        <v>42779.683876200004</v>
      </c>
      <c r="O3155" s="19">
        <f>J3155*INDEX('Pliegos Tarifarios (Las Condes)'!$D:$D,MATCH($B3155,'Pliegos Tarifarios (Las Condes)'!$A:$A,0))</f>
        <v>179492.51218450002</v>
      </c>
      <c r="P3155" s="19">
        <f>H3155*INDEX('Pliegos Tarifarios (Las Condes)'!$E:$E,MATCH($B3155,'Pliegos Tarifarios (Las Condes)'!$A:$A,0))</f>
        <v>60984.465836800002</v>
      </c>
      <c r="Q3155" s="19" cm="1">
        <f t="array" ref="Q3155">H3155*_xlfn.IFS(H3155&lt;=350,INDEX('Pliegos Tarifarios (Las Condes)'!$F:$F,MATCH($B3155,'Pliegos Tarifarios (Las Condes)'!$A:$A,0)),H3155&lt;=500,INDEX('Pliegos Tarifarios (Las Condes)'!$G:$G,MATCH($B3155,'Pliegos Tarifarios (Las Condes)'!$A:$A,0)),H3155&lt;=1000,INDEX('Pliegos Tarifarios (Las Condes)'!$H:$H,MATCH($B3155,'Pliegos Tarifarios (Las Condes)'!$A:$A,0)),H3155&lt;=5000,INDEX('Pliegos Tarifarios (Las Condes)'!$I:$I,MATCH($B3155,'Pliegos Tarifarios (Las Condes)'!$A:$A,0)),H3155&gt;5000,INDEX('Pliegos Tarifarios (Las Condes)'!$J:$J,MATCH($B3155,'Pliegos Tarifarios (Las Condes)'!$A:$A,0)))/1.19</f>
        <v>14051.339447226892</v>
      </c>
      <c r="R3155" s="19">
        <f>INDEX('Pliegos Tarifarios (Las Condes)'!$K:$K,MATCH($B3155,'Pliegos Tarifarios (Las Condes)'!$A:$A,0))</f>
        <v>723.17600000000004</v>
      </c>
      <c r="S3155" s="21">
        <f t="shared" si="150"/>
        <v>915007.23478132696</v>
      </c>
      <c r="T3155" s="21">
        <f t="shared" si="151"/>
        <v>173851.37460845211</v>
      </c>
      <c r="U3155" s="19">
        <v>0</v>
      </c>
      <c r="V3155" s="21">
        <f t="shared" si="152"/>
        <v>1088858.6093897792</v>
      </c>
    </row>
    <row r="3156" spans="1:22" x14ac:dyDescent="0.3">
      <c r="A3156" s="7" t="s">
        <v>147</v>
      </c>
      <c r="B3156" s="7">
        <v>8</v>
      </c>
      <c r="C3156" s="8" t="s">
        <v>186</v>
      </c>
      <c r="D3156" s="7" t="s">
        <v>219</v>
      </c>
      <c r="E3156" s="7" t="s">
        <v>78</v>
      </c>
      <c r="F3156" s="8" t="s">
        <v>87</v>
      </c>
      <c r="G3156" s="7" t="s">
        <v>16</v>
      </c>
      <c r="H3156" s="9">
        <v>4676.8042999999998</v>
      </c>
      <c r="I3156" s="9">
        <v>12.5608</v>
      </c>
      <c r="J3156" s="9">
        <v>12.449299999999999</v>
      </c>
      <c r="K3156" s="10">
        <v>0.99112317686771534</v>
      </c>
      <c r="L3156" s="9">
        <v>150.86000000000001</v>
      </c>
      <c r="M3156" s="19">
        <f>H3156*INDEX('Pliegos Tarifarios (Las Condes)'!$B:$B,MATCH($B3156,'Pliegos Tarifarios (Las Condes)'!$A:$A,0))</f>
        <v>616229.76498089998</v>
      </c>
      <c r="N3156" s="19">
        <f>I3156*INDEX('Pliegos Tarifarios (Las Condes)'!$C:$C,MATCH($B3156,'Pliegos Tarifarios (Las Condes)'!$A:$A,0))</f>
        <v>42716.429498400001</v>
      </c>
      <c r="O3156" s="19">
        <f>J3156*INDEX('Pliegos Tarifarios (Las Condes)'!$D:$D,MATCH($B3156,'Pliegos Tarifarios (Las Condes)'!$A:$A,0))</f>
        <v>180062.38019150001</v>
      </c>
      <c r="P3156" s="19">
        <f>H3156*INDEX('Pliegos Tarifarios (Las Condes)'!$E:$E,MATCH($B3156,'Pliegos Tarifarios (Las Condes)'!$A:$A,0))</f>
        <v>60910.699203199991</v>
      </c>
      <c r="Q3156" s="19" cm="1">
        <f t="array" ref="Q3156">H3156*_xlfn.IFS(H3156&lt;=350,INDEX('Pliegos Tarifarios (Las Condes)'!$F:$F,MATCH($B3156,'Pliegos Tarifarios (Las Condes)'!$A:$A,0)),H3156&lt;=500,INDEX('Pliegos Tarifarios (Las Condes)'!$G:$G,MATCH($B3156,'Pliegos Tarifarios (Las Condes)'!$A:$A,0)),H3156&lt;=1000,INDEX('Pliegos Tarifarios (Las Condes)'!$H:$H,MATCH($B3156,'Pliegos Tarifarios (Las Condes)'!$A:$A,0)),H3156&lt;=5000,INDEX('Pliegos Tarifarios (Las Condes)'!$I:$I,MATCH($B3156,'Pliegos Tarifarios (Las Condes)'!$A:$A,0)),H3156&gt;5000,INDEX('Pliegos Tarifarios (Las Condes)'!$J:$J,MATCH($B3156,'Pliegos Tarifarios (Las Condes)'!$A:$A,0)))/1.19</f>
        <v>14034.342987647058</v>
      </c>
      <c r="R3156" s="19">
        <f>INDEX('Pliegos Tarifarios (Las Condes)'!$K:$K,MATCH($B3156,'Pliegos Tarifarios (Las Condes)'!$A:$A,0))</f>
        <v>723.17600000000004</v>
      </c>
      <c r="S3156" s="21">
        <f t="shared" si="150"/>
        <v>914676.79286164697</v>
      </c>
      <c r="T3156" s="21">
        <f t="shared" si="151"/>
        <v>173788.59064371293</v>
      </c>
      <c r="U3156" s="19">
        <v>0</v>
      </c>
      <c r="V3156" s="21">
        <f t="shared" si="152"/>
        <v>1088465.38350536</v>
      </c>
    </row>
    <row r="3157" spans="1:22" x14ac:dyDescent="0.3">
      <c r="A3157" s="7" t="s">
        <v>147</v>
      </c>
      <c r="B3157" s="7">
        <v>8</v>
      </c>
      <c r="C3157" s="8" t="s">
        <v>186</v>
      </c>
      <c r="D3157" s="7" t="s">
        <v>220</v>
      </c>
      <c r="E3157" s="7" t="s">
        <v>78</v>
      </c>
      <c r="F3157" s="8" t="s">
        <v>89</v>
      </c>
      <c r="G3157" s="7" t="s">
        <v>16</v>
      </c>
      <c r="H3157" s="9">
        <v>5862.9062999999996</v>
      </c>
      <c r="I3157" s="9">
        <v>16.0105</v>
      </c>
      <c r="J3157" s="9">
        <v>15.609400000000001</v>
      </c>
      <c r="K3157" s="10">
        <v>0.97494769057805819</v>
      </c>
      <c r="L3157" s="9">
        <v>189.13</v>
      </c>
      <c r="M3157" s="19">
        <f>H3157*INDEX('Pliegos Tarifarios (Las Condes)'!$B:$B,MATCH($B3157,'Pliegos Tarifarios (Las Condes)'!$A:$A,0))</f>
        <v>772514.12280689995</v>
      </c>
      <c r="N3157" s="19">
        <f>I3157*INDEX('Pliegos Tarifarios (Las Condes)'!$C:$C,MATCH($B3157,'Pliegos Tarifarios (Las Condes)'!$A:$A,0))</f>
        <v>54448.0761165</v>
      </c>
      <c r="O3157" s="19">
        <f>J3157*INDEX('Pliegos Tarifarios (Las Condes)'!$D:$D,MATCH($B3157,'Pliegos Tarifarios (Las Condes)'!$A:$A,0))</f>
        <v>225768.97635700004</v>
      </c>
      <c r="P3157" s="19">
        <f>H3157*INDEX('Pliegos Tarifarios (Las Condes)'!$E:$E,MATCH($B3157,'Pliegos Tarifarios (Las Condes)'!$A:$A,0))</f>
        <v>76358.491651199991</v>
      </c>
      <c r="Q3157" s="19" cm="1">
        <f t="array" ref="Q3157">H3157*_xlfn.IFS(H3157&lt;=350,INDEX('Pliegos Tarifarios (Las Condes)'!$F:$F,MATCH($B3157,'Pliegos Tarifarios (Las Condes)'!$A:$A,0)),H3157&lt;=500,INDEX('Pliegos Tarifarios (Las Condes)'!$G:$G,MATCH($B3157,'Pliegos Tarifarios (Las Condes)'!$A:$A,0)),H3157&lt;=1000,INDEX('Pliegos Tarifarios (Las Condes)'!$H:$H,MATCH($B3157,'Pliegos Tarifarios (Las Condes)'!$A:$A,0)),H3157&lt;=5000,INDEX('Pliegos Tarifarios (Las Condes)'!$I:$I,MATCH($B3157,'Pliegos Tarifarios (Las Condes)'!$A:$A,0)),H3157&gt;5000,INDEX('Pliegos Tarifarios (Las Condes)'!$J:$J,MATCH($B3157,'Pliegos Tarifarios (Las Condes)'!$A:$A,0)))/1.19</f>
        <v>19239.200925630252</v>
      </c>
      <c r="R3157" s="19">
        <f>INDEX('Pliegos Tarifarios (Las Condes)'!$K:$K,MATCH($B3157,'Pliegos Tarifarios (Las Condes)'!$A:$A,0))</f>
        <v>723.17600000000004</v>
      </c>
      <c r="S3157" s="21">
        <f t="shared" si="150"/>
        <v>1149052.0438572301</v>
      </c>
      <c r="T3157" s="21">
        <f t="shared" si="151"/>
        <v>218319.88833287373</v>
      </c>
      <c r="U3157" s="19">
        <v>0</v>
      </c>
      <c r="V3157" s="21">
        <f t="shared" si="152"/>
        <v>1367371.9321901039</v>
      </c>
    </row>
    <row r="3158" spans="1:22" x14ac:dyDescent="0.3">
      <c r="A3158" s="7" t="s">
        <v>147</v>
      </c>
      <c r="B3158" s="7">
        <v>8</v>
      </c>
      <c r="C3158" s="8" t="s">
        <v>186</v>
      </c>
      <c r="D3158" s="7" t="s">
        <v>221</v>
      </c>
      <c r="E3158" s="7" t="s">
        <v>91</v>
      </c>
      <c r="F3158" s="8" t="s">
        <v>92</v>
      </c>
      <c r="G3158" s="7" t="s">
        <v>16</v>
      </c>
      <c r="H3158" s="9">
        <v>4689.3611000000001</v>
      </c>
      <c r="I3158" s="9">
        <v>12.9284</v>
      </c>
      <c r="J3158" s="9">
        <v>12.1416</v>
      </c>
      <c r="K3158" s="10">
        <v>0.93914173447603733</v>
      </c>
      <c r="L3158" s="9">
        <v>151.27000000000001</v>
      </c>
      <c r="M3158" s="19">
        <f>H3158*INDEX('Pliegos Tarifarios (Las Condes)'!$B:$B,MATCH($B3158,'Pliegos Tarifarios (Las Condes)'!$A:$A,0))</f>
        <v>617884.28661930002</v>
      </c>
      <c r="N3158" s="19">
        <f>I3158*INDEX('Pliegos Tarifarios (Las Condes)'!$C:$C,MATCH($B3158,'Pliegos Tarifarios (Las Condes)'!$A:$A,0))</f>
        <v>43966.553653200004</v>
      </c>
      <c r="O3158" s="19">
        <f>J3158*INDEX('Pliegos Tarifarios (Las Condes)'!$D:$D,MATCH($B3158,'Pliegos Tarifarios (Las Condes)'!$A:$A,0))</f>
        <v>175611.91354800001</v>
      </c>
      <c r="P3158" s="19">
        <f>H3158*INDEX('Pliegos Tarifarios (Las Condes)'!$E:$E,MATCH($B3158,'Pliegos Tarifarios (Las Condes)'!$A:$A,0))</f>
        <v>61074.2389664</v>
      </c>
      <c r="Q3158" s="19" cm="1">
        <f t="array" ref="Q3158">H3158*_xlfn.IFS(H3158&lt;=350,INDEX('Pliegos Tarifarios (Las Condes)'!$F:$F,MATCH($B3158,'Pliegos Tarifarios (Las Condes)'!$A:$A,0)),H3158&lt;=500,INDEX('Pliegos Tarifarios (Las Condes)'!$G:$G,MATCH($B3158,'Pliegos Tarifarios (Las Condes)'!$A:$A,0)),H3158&lt;=1000,INDEX('Pliegos Tarifarios (Las Condes)'!$H:$H,MATCH($B3158,'Pliegos Tarifarios (Las Condes)'!$A:$A,0)),H3158&lt;=5000,INDEX('Pliegos Tarifarios (Las Condes)'!$I:$I,MATCH($B3158,'Pliegos Tarifarios (Las Condes)'!$A:$A,0)),H3158&gt;5000,INDEX('Pliegos Tarifarios (Las Condes)'!$J:$J,MATCH($B3158,'Pliegos Tarifarios (Las Condes)'!$A:$A,0)))/1.19</f>
        <v>14072.023939579831</v>
      </c>
      <c r="R3158" s="19">
        <f>INDEX('Pliegos Tarifarios (Las Condes)'!$K:$K,MATCH($B3158,'Pliegos Tarifarios (Las Condes)'!$A:$A,0))</f>
        <v>723.17600000000004</v>
      </c>
      <c r="S3158" s="21">
        <f t="shared" si="150"/>
        <v>913332.19272647996</v>
      </c>
      <c r="T3158" s="21">
        <f t="shared" si="151"/>
        <v>173533.1166180312</v>
      </c>
      <c r="U3158" s="19">
        <v>0</v>
      </c>
      <c r="V3158" s="21">
        <f t="shared" si="152"/>
        <v>1086865.3093445112</v>
      </c>
    </row>
    <row r="3159" spans="1:22" x14ac:dyDescent="0.3">
      <c r="A3159" s="7" t="s">
        <v>147</v>
      </c>
      <c r="B3159" s="7">
        <v>8</v>
      </c>
      <c r="C3159" s="8" t="s">
        <v>186</v>
      </c>
      <c r="D3159" s="7" t="s">
        <v>222</v>
      </c>
      <c r="E3159" s="7" t="s">
        <v>94</v>
      </c>
      <c r="F3159" s="8" t="s">
        <v>95</v>
      </c>
      <c r="G3159" s="7" t="s">
        <v>16</v>
      </c>
      <c r="H3159" s="9">
        <v>3519.4760999999999</v>
      </c>
      <c r="I3159" s="9">
        <v>9.5023999999999997</v>
      </c>
      <c r="J3159" s="9">
        <v>9.5023999999999997</v>
      </c>
      <c r="K3159" s="10">
        <v>1</v>
      </c>
      <c r="L3159" s="9">
        <v>113.53</v>
      </c>
      <c r="M3159" s="19">
        <f>H3159*INDEX('Pliegos Tarifarios (Las Condes)'!$B:$B,MATCH($B3159,'Pliegos Tarifarios (Las Condes)'!$A:$A,0))</f>
        <v>463736.72936429997</v>
      </c>
      <c r="N3159" s="19">
        <f>I3159*INDEX('Pliegos Tarifarios (Las Condes)'!$C:$C,MATCH($B3159,'Pliegos Tarifarios (Las Condes)'!$A:$A,0))</f>
        <v>32315.505355199999</v>
      </c>
      <c r="O3159" s="19">
        <f>J3159*INDEX('Pliegos Tarifarios (Las Condes)'!$D:$D,MATCH($B3159,'Pliegos Tarifarios (Las Condes)'!$A:$A,0))</f>
        <v>137439.435272</v>
      </c>
      <c r="P3159" s="19">
        <f>H3159*INDEX('Pliegos Tarifarios (Las Condes)'!$E:$E,MATCH($B3159,'Pliegos Tarifarios (Las Condes)'!$A:$A,0))</f>
        <v>45837.656726399997</v>
      </c>
      <c r="Q3159" s="19" cm="1">
        <f t="array" ref="Q3159">H3159*_xlfn.IFS(H3159&lt;=350,INDEX('Pliegos Tarifarios (Las Condes)'!$F:$F,MATCH($B3159,'Pliegos Tarifarios (Las Condes)'!$A:$A,0)),H3159&lt;=500,INDEX('Pliegos Tarifarios (Las Condes)'!$G:$G,MATCH($B3159,'Pliegos Tarifarios (Las Condes)'!$A:$A,0)),H3159&lt;=1000,INDEX('Pliegos Tarifarios (Las Condes)'!$H:$H,MATCH($B3159,'Pliegos Tarifarios (Las Condes)'!$A:$A,0)),H3159&lt;=5000,INDEX('Pliegos Tarifarios (Las Condes)'!$I:$I,MATCH($B3159,'Pliegos Tarifarios (Las Condes)'!$A:$A,0)),H3159&gt;5000,INDEX('Pliegos Tarifarios (Las Condes)'!$J:$J,MATCH($B3159,'Pliegos Tarifarios (Las Condes)'!$A:$A,0)))/1.19</f>
        <v>10561.385842941176</v>
      </c>
      <c r="R3159" s="19">
        <f>INDEX('Pliegos Tarifarios (Las Condes)'!$K:$K,MATCH($B3159,'Pliegos Tarifarios (Las Condes)'!$A:$A,0))</f>
        <v>723.17600000000004</v>
      </c>
      <c r="S3159" s="21">
        <f t="shared" si="150"/>
        <v>690613.88856084109</v>
      </c>
      <c r="T3159" s="21">
        <f t="shared" si="151"/>
        <v>131216.63882655982</v>
      </c>
      <c r="U3159" s="19">
        <v>0</v>
      </c>
      <c r="V3159" s="21">
        <f t="shared" si="152"/>
        <v>821830.52738740086</v>
      </c>
    </row>
    <row r="3160" spans="1:22" x14ac:dyDescent="0.3">
      <c r="A3160" s="7" t="s">
        <v>147</v>
      </c>
      <c r="B3160" s="7">
        <v>8</v>
      </c>
      <c r="C3160" s="8" t="s">
        <v>186</v>
      </c>
      <c r="D3160" s="7" t="s">
        <v>223</v>
      </c>
      <c r="E3160" s="7" t="s">
        <v>91</v>
      </c>
      <c r="F3160" s="8" t="s">
        <v>97</v>
      </c>
      <c r="G3160" s="7" t="s">
        <v>16</v>
      </c>
      <c r="H3160" s="9">
        <v>3527.4814999999999</v>
      </c>
      <c r="I3160" s="9">
        <v>9.4091000000000005</v>
      </c>
      <c r="J3160" s="9">
        <v>9.3096999999999994</v>
      </c>
      <c r="K3160" s="10">
        <v>0.98943575899926661</v>
      </c>
      <c r="L3160" s="9">
        <v>113.79</v>
      </c>
      <c r="M3160" s="19">
        <f>H3160*INDEX('Pliegos Tarifarios (Las Condes)'!$B:$B,MATCH($B3160,'Pliegos Tarifarios (Las Condes)'!$A:$A,0))</f>
        <v>464791.54488449998</v>
      </c>
      <c r="N3160" s="19">
        <f>I3160*INDEX('Pliegos Tarifarios (Las Condes)'!$C:$C,MATCH($B3160,'Pliegos Tarifarios (Las Condes)'!$A:$A,0))</f>
        <v>31998.213234300001</v>
      </c>
      <c r="O3160" s="19">
        <f>J3160*INDEX('Pliegos Tarifarios (Las Condes)'!$D:$D,MATCH($B3160,'Pliegos Tarifarios (Las Condes)'!$A:$A,0))</f>
        <v>134652.28895349998</v>
      </c>
      <c r="P3160" s="19">
        <f>H3160*INDEX('Pliegos Tarifarios (Las Condes)'!$E:$E,MATCH($B3160,'Pliegos Tarifarios (Las Condes)'!$A:$A,0))</f>
        <v>45941.919055999999</v>
      </c>
      <c r="Q3160" s="19" cm="1">
        <f t="array" ref="Q3160">H3160*_xlfn.IFS(H3160&lt;=350,INDEX('Pliegos Tarifarios (Las Condes)'!$F:$F,MATCH($B3160,'Pliegos Tarifarios (Las Condes)'!$A:$A,0)),H3160&lt;=500,INDEX('Pliegos Tarifarios (Las Condes)'!$G:$G,MATCH($B3160,'Pliegos Tarifarios (Las Condes)'!$A:$A,0)),H3160&lt;=1000,INDEX('Pliegos Tarifarios (Las Condes)'!$H:$H,MATCH($B3160,'Pliegos Tarifarios (Las Condes)'!$A:$A,0)),H3160&lt;=5000,INDEX('Pliegos Tarifarios (Las Condes)'!$I:$I,MATCH($B3160,'Pliegos Tarifarios (Las Condes)'!$A:$A,0)),H3160&gt;5000,INDEX('Pliegos Tarifarios (Las Condes)'!$J:$J,MATCH($B3160,'Pliegos Tarifarios (Las Condes)'!$A:$A,0)))/1.19</f>
        <v>10585.408770168067</v>
      </c>
      <c r="R3160" s="19">
        <f>INDEX('Pliegos Tarifarios (Las Condes)'!$K:$K,MATCH($B3160,'Pliegos Tarifarios (Las Condes)'!$A:$A,0))</f>
        <v>723.17600000000004</v>
      </c>
      <c r="S3160" s="21">
        <f t="shared" si="150"/>
        <v>688692.55089846801</v>
      </c>
      <c r="T3160" s="21">
        <f t="shared" si="151"/>
        <v>130851.58467070892</v>
      </c>
      <c r="U3160" s="19">
        <v>0</v>
      </c>
      <c r="V3160" s="21">
        <f t="shared" si="152"/>
        <v>819544.13556917687</v>
      </c>
    </row>
    <row r="3161" spans="1:22" x14ac:dyDescent="0.3">
      <c r="A3161" s="7" t="s">
        <v>147</v>
      </c>
      <c r="B3161" s="7">
        <v>8</v>
      </c>
      <c r="C3161" s="8" t="s">
        <v>186</v>
      </c>
      <c r="D3161" s="7" t="s">
        <v>224</v>
      </c>
      <c r="E3161" s="7" t="s">
        <v>99</v>
      </c>
      <c r="F3161" s="8" t="s">
        <v>100</v>
      </c>
      <c r="G3161" s="7" t="s">
        <v>16</v>
      </c>
      <c r="H3161" s="9">
        <v>17585.797900000001</v>
      </c>
      <c r="I3161" s="9">
        <v>47.505400000000002</v>
      </c>
      <c r="J3161" s="9">
        <v>46.751300000000001</v>
      </c>
      <c r="K3161" s="10">
        <v>0.98412601514775155</v>
      </c>
      <c r="L3161" s="9">
        <v>567.28</v>
      </c>
      <c r="M3161" s="19">
        <f>H3161*INDEX('Pliegos Tarifarios (Las Condes)'!$B:$B,MATCH($B3161,'Pliegos Tarifarios (Las Condes)'!$A:$A,0))</f>
        <v>2317157.4886977002</v>
      </c>
      <c r="N3161" s="19">
        <f>I3161*INDEX('Pliegos Tarifarios (Las Condes)'!$C:$C,MATCH($B3161,'Pliegos Tarifarios (Las Condes)'!$A:$A,0))</f>
        <v>161555.08167420002</v>
      </c>
      <c r="O3161" s="19">
        <f>J3161*INDEX('Pliegos Tarifarios (Las Condes)'!$D:$D,MATCH($B3161,'Pliegos Tarifarios (Las Condes)'!$A:$A,0))</f>
        <v>676194.67400150001</v>
      </c>
      <c r="P3161" s="19">
        <f>H3161*INDEX('Pliegos Tarifarios (Las Condes)'!$E:$E,MATCH($B3161,'Pliegos Tarifarios (Las Condes)'!$A:$A,0))</f>
        <v>229037.43184959999</v>
      </c>
      <c r="Q3161" s="19" cm="1">
        <f t="array" ref="Q3161">H3161*_xlfn.IFS(H3161&lt;=350,INDEX('Pliegos Tarifarios (Las Condes)'!$F:$F,MATCH($B3161,'Pliegos Tarifarios (Las Condes)'!$A:$A,0)),H3161&lt;=500,INDEX('Pliegos Tarifarios (Las Condes)'!$G:$G,MATCH($B3161,'Pliegos Tarifarios (Las Condes)'!$A:$A,0)),H3161&lt;=1000,INDEX('Pliegos Tarifarios (Las Condes)'!$H:$H,MATCH($B3161,'Pliegos Tarifarios (Las Condes)'!$A:$A,0)),H3161&lt;=5000,INDEX('Pliegos Tarifarios (Las Condes)'!$I:$I,MATCH($B3161,'Pliegos Tarifarios (Las Condes)'!$A:$A,0)),H3161&gt;5000,INDEX('Pliegos Tarifarios (Las Condes)'!$J:$J,MATCH($B3161,'Pliegos Tarifarios (Las Condes)'!$A:$A,0)))/1.19</f>
        <v>57708.017478571441</v>
      </c>
      <c r="R3161" s="19">
        <f>INDEX('Pliegos Tarifarios (Las Condes)'!$K:$K,MATCH($B3161,'Pliegos Tarifarios (Las Condes)'!$A:$A,0))</f>
        <v>723.17600000000004</v>
      </c>
      <c r="S3161" s="21">
        <f t="shared" si="150"/>
        <v>3442375.8697015713</v>
      </c>
      <c r="T3161" s="21">
        <f t="shared" si="151"/>
        <v>654051.41524329851</v>
      </c>
      <c r="U3161" s="19">
        <v>0</v>
      </c>
      <c r="V3161" s="21">
        <f t="shared" si="152"/>
        <v>4096427.2849448696</v>
      </c>
    </row>
    <row r="3162" spans="1:22" x14ac:dyDescent="0.3">
      <c r="A3162" s="7" t="s">
        <v>147</v>
      </c>
      <c r="B3162" s="7">
        <v>8</v>
      </c>
      <c r="C3162" s="8" t="s">
        <v>186</v>
      </c>
      <c r="D3162" s="7" t="s">
        <v>225</v>
      </c>
      <c r="E3162" s="7" t="s">
        <v>102</v>
      </c>
      <c r="F3162" s="8" t="s">
        <v>103</v>
      </c>
      <c r="G3162" s="7" t="s">
        <v>16</v>
      </c>
      <c r="H3162" s="9">
        <v>7031.0052999999998</v>
      </c>
      <c r="I3162" s="9">
        <v>18.729900000000001</v>
      </c>
      <c r="J3162" s="9">
        <v>18.729900000000001</v>
      </c>
      <c r="K3162" s="10">
        <v>1</v>
      </c>
      <c r="L3162" s="9">
        <v>226.81</v>
      </c>
      <c r="M3162" s="19">
        <f>H3162*INDEX('Pliegos Tarifarios (Las Condes)'!$B:$B,MATCH($B3162,'Pliegos Tarifarios (Las Condes)'!$A:$A,0))</f>
        <v>926426.35134389997</v>
      </c>
      <c r="N3162" s="19">
        <f>I3162*INDEX('Pliegos Tarifarios (Las Condes)'!$C:$C,MATCH($B3162,'Pliegos Tarifarios (Las Condes)'!$A:$A,0))</f>
        <v>63696.138212700003</v>
      </c>
      <c r="O3162" s="19">
        <f>J3162*INDEX('Pliegos Tarifarios (Las Condes)'!$D:$D,MATCH($B3162,'Pliegos Tarifarios (Las Condes)'!$A:$A,0))</f>
        <v>270902.81178450002</v>
      </c>
      <c r="P3162" s="19">
        <f>H3162*INDEX('Pliegos Tarifarios (Las Condes)'!$E:$E,MATCH($B3162,'Pliegos Tarifarios (Las Condes)'!$A:$A,0))</f>
        <v>91571.813027199998</v>
      </c>
      <c r="Q3162" s="19" cm="1">
        <f t="array" ref="Q3162">H3162*_xlfn.IFS(H3162&lt;=350,INDEX('Pliegos Tarifarios (Las Condes)'!$F:$F,MATCH($B3162,'Pliegos Tarifarios (Las Condes)'!$A:$A,0)),H3162&lt;=500,INDEX('Pliegos Tarifarios (Las Condes)'!$G:$G,MATCH($B3162,'Pliegos Tarifarios (Las Condes)'!$A:$A,0)),H3162&lt;=1000,INDEX('Pliegos Tarifarios (Las Condes)'!$H:$H,MATCH($B3162,'Pliegos Tarifarios (Las Condes)'!$A:$A,0)),H3162&lt;=5000,INDEX('Pliegos Tarifarios (Las Condes)'!$I:$I,MATCH($B3162,'Pliegos Tarifarios (Las Condes)'!$A:$A,0)),H3162&gt;5000,INDEX('Pliegos Tarifarios (Las Condes)'!$J:$J,MATCH($B3162,'Pliegos Tarifarios (Las Condes)'!$A:$A,0)))/1.19</f>
        <v>23072.332518067229</v>
      </c>
      <c r="R3162" s="19">
        <f>INDEX('Pliegos Tarifarios (Las Condes)'!$K:$K,MATCH($B3162,'Pliegos Tarifarios (Las Condes)'!$A:$A,0))</f>
        <v>723.17600000000004</v>
      </c>
      <c r="S3162" s="21">
        <f t="shared" si="150"/>
        <v>1376392.6228863674</v>
      </c>
      <c r="T3162" s="21">
        <f t="shared" si="151"/>
        <v>261514.59834840981</v>
      </c>
      <c r="U3162" s="19">
        <v>0</v>
      </c>
      <c r="V3162" s="21">
        <f t="shared" si="152"/>
        <v>1637907.2212347772</v>
      </c>
    </row>
    <row r="3163" spans="1:22" x14ac:dyDescent="0.3">
      <c r="A3163" s="7" t="s">
        <v>147</v>
      </c>
      <c r="B3163" s="7">
        <v>8</v>
      </c>
      <c r="C3163" s="8" t="s">
        <v>186</v>
      </c>
      <c r="D3163" s="7" t="s">
        <v>226</v>
      </c>
      <c r="E3163" s="7" t="s">
        <v>105</v>
      </c>
      <c r="F3163" s="8" t="s">
        <v>106</v>
      </c>
      <c r="G3163" s="7" t="s">
        <v>30</v>
      </c>
      <c r="H3163" s="9">
        <v>2342.1264999999999</v>
      </c>
      <c r="I3163" s="9">
        <v>6.3384999999999998</v>
      </c>
      <c r="J3163" s="9">
        <v>6.3384999999999998</v>
      </c>
      <c r="K3163" s="10">
        <v>1</v>
      </c>
      <c r="L3163" s="9">
        <v>75.55</v>
      </c>
      <c r="M3163" s="19">
        <f>H3163*INDEX('Pliegos Tarifarios (Las Condes)'!$B:$B,MATCH($B3163,'Pliegos Tarifarios (Las Condes)'!$A:$A,0))</f>
        <v>308605.61401949998</v>
      </c>
      <c r="N3163" s="19">
        <f>I3163*INDEX('Pliegos Tarifarios (Las Condes)'!$C:$C,MATCH($B3163,'Pliegos Tarifarios (Las Condes)'!$A:$A,0))</f>
        <v>21555.799660500001</v>
      </c>
      <c r="O3163" s="19">
        <f>J3163*INDEX('Pliegos Tarifarios (Las Condes)'!$D:$D,MATCH($B3163,'Pliegos Tarifarios (Las Condes)'!$A:$A,0))</f>
        <v>91677.877217500005</v>
      </c>
      <c r="P3163" s="19">
        <f>H3163*INDEX('Pliegos Tarifarios (Las Condes)'!$E:$E,MATCH($B3163,'Pliegos Tarifarios (Las Condes)'!$A:$A,0))</f>
        <v>30503.855535999995</v>
      </c>
      <c r="Q3163" s="19" cm="1">
        <f t="array" ref="Q3163">H3163*_xlfn.IFS(H3163&lt;=350,INDEX('Pliegos Tarifarios (Las Condes)'!$F:$F,MATCH($B3163,'Pliegos Tarifarios (Las Condes)'!$A:$A,0)),H3163&lt;=500,INDEX('Pliegos Tarifarios (Las Condes)'!$G:$G,MATCH($B3163,'Pliegos Tarifarios (Las Condes)'!$A:$A,0)),H3163&lt;=1000,INDEX('Pliegos Tarifarios (Las Condes)'!$H:$H,MATCH($B3163,'Pliegos Tarifarios (Las Condes)'!$A:$A,0)),H3163&lt;=5000,INDEX('Pliegos Tarifarios (Las Condes)'!$I:$I,MATCH($B3163,'Pliegos Tarifarios (Las Condes)'!$A:$A,0)),H3163&gt;5000,INDEX('Pliegos Tarifarios (Las Condes)'!$J:$J,MATCH($B3163,'Pliegos Tarifarios (Las Condes)'!$A:$A,0)))/1.19</f>
        <v>7028.3476735294107</v>
      </c>
      <c r="R3163" s="19">
        <f>INDEX('Pliegos Tarifarios (Las Condes)'!$K:$K,MATCH($B3163,'Pliegos Tarifarios (Las Condes)'!$A:$A,0))</f>
        <v>723.17600000000004</v>
      </c>
      <c r="S3163" s="21">
        <f t="shared" si="150"/>
        <v>460094.67010702938</v>
      </c>
      <c r="T3163" s="21">
        <f t="shared" si="151"/>
        <v>87417.987320335582</v>
      </c>
      <c r="U3163" s="19">
        <v>0</v>
      </c>
      <c r="V3163" s="21">
        <f t="shared" si="152"/>
        <v>547512.65742736496</v>
      </c>
    </row>
    <row r="3164" spans="1:22" x14ac:dyDescent="0.3">
      <c r="A3164" s="7" t="s">
        <v>147</v>
      </c>
      <c r="B3164" s="7">
        <v>8</v>
      </c>
      <c r="C3164" s="8" t="s">
        <v>186</v>
      </c>
      <c r="D3164" s="7" t="s">
        <v>227</v>
      </c>
      <c r="E3164" s="7" t="s">
        <v>105</v>
      </c>
      <c r="F3164" s="8" t="s">
        <v>108</v>
      </c>
      <c r="G3164" s="7" t="s">
        <v>30</v>
      </c>
      <c r="H3164" s="9">
        <v>2341.2865000000002</v>
      </c>
      <c r="I3164" s="9">
        <v>6.3531000000000004</v>
      </c>
      <c r="J3164" s="9">
        <v>6.0998000000000001</v>
      </c>
      <c r="K3164" s="10">
        <v>0.96012970046119217</v>
      </c>
      <c r="L3164" s="9">
        <v>75.53</v>
      </c>
      <c r="M3164" s="19">
        <f>H3164*INDEX('Pliegos Tarifarios (Las Condes)'!$B:$B,MATCH($B3164,'Pliegos Tarifarios (Las Condes)'!$A:$A,0))</f>
        <v>308494.93309950002</v>
      </c>
      <c r="N3164" s="19">
        <f>I3164*INDEX('Pliegos Tarifarios (Las Condes)'!$C:$C,MATCH($B3164,'Pliegos Tarifarios (Las Condes)'!$A:$A,0))</f>
        <v>21605.450946300003</v>
      </c>
      <c r="O3164" s="19">
        <f>J3164*INDEX('Pliegos Tarifarios (Las Condes)'!$D:$D,MATCH($B3164,'Pliegos Tarifarios (Las Condes)'!$A:$A,0))</f>
        <v>88225.402769000008</v>
      </c>
      <c r="P3164" s="19">
        <f>H3164*INDEX('Pliegos Tarifarios (Las Condes)'!$E:$E,MATCH($B3164,'Pliegos Tarifarios (Las Condes)'!$A:$A,0))</f>
        <v>30492.915376000001</v>
      </c>
      <c r="Q3164" s="19" cm="1">
        <f t="array" ref="Q3164">H3164*_xlfn.IFS(H3164&lt;=350,INDEX('Pliegos Tarifarios (Las Condes)'!$F:$F,MATCH($B3164,'Pliegos Tarifarios (Las Condes)'!$A:$A,0)),H3164&lt;=500,INDEX('Pliegos Tarifarios (Las Condes)'!$G:$G,MATCH($B3164,'Pliegos Tarifarios (Las Condes)'!$A:$A,0)),H3164&lt;=1000,INDEX('Pliegos Tarifarios (Las Condes)'!$H:$H,MATCH($B3164,'Pliegos Tarifarios (Las Condes)'!$A:$A,0)),H3164&lt;=5000,INDEX('Pliegos Tarifarios (Las Condes)'!$I:$I,MATCH($B3164,'Pliegos Tarifarios (Las Condes)'!$A:$A,0)),H3164&gt;5000,INDEX('Pliegos Tarifarios (Las Condes)'!$J:$J,MATCH($B3164,'Pliegos Tarifarios (Las Condes)'!$A:$A,0)))/1.19</f>
        <v>7025.8269676470591</v>
      </c>
      <c r="R3164" s="19">
        <f>INDEX('Pliegos Tarifarios (Las Condes)'!$K:$K,MATCH($B3164,'Pliegos Tarifarios (Las Condes)'!$A:$A,0))</f>
        <v>723.17600000000004</v>
      </c>
      <c r="S3164" s="21">
        <f t="shared" si="150"/>
        <v>456567.70515844703</v>
      </c>
      <c r="T3164" s="21">
        <f t="shared" si="151"/>
        <v>86747.863980104943</v>
      </c>
      <c r="U3164" s="19">
        <v>0</v>
      </c>
      <c r="V3164" s="21">
        <f t="shared" si="152"/>
        <v>543315.56913855195</v>
      </c>
    </row>
    <row r="3165" spans="1:22" x14ac:dyDescent="0.3">
      <c r="A3165" s="7" t="s">
        <v>147</v>
      </c>
      <c r="B3165" s="7">
        <v>8</v>
      </c>
      <c r="C3165" s="8" t="s">
        <v>186</v>
      </c>
      <c r="D3165" s="7" t="s">
        <v>228</v>
      </c>
      <c r="E3165" s="7" t="s">
        <v>110</v>
      </c>
      <c r="F3165" s="8" t="s">
        <v>111</v>
      </c>
      <c r="G3165" s="7" t="s">
        <v>30</v>
      </c>
      <c r="H3165" s="9">
        <v>1172.9024999999999</v>
      </c>
      <c r="I3165" s="9">
        <v>3.1882000000000001</v>
      </c>
      <c r="J3165" s="9">
        <v>3.1052</v>
      </c>
      <c r="K3165" s="10">
        <v>0.97396650147418595</v>
      </c>
      <c r="L3165" s="9">
        <v>37.840000000000003</v>
      </c>
      <c r="M3165" s="19">
        <f>H3165*INDEX('Pliegos Tarifarios (Las Condes)'!$B:$B,MATCH($B3165,'Pliegos Tarifarios (Las Condes)'!$A:$A,0))</f>
        <v>154545.15210750001</v>
      </c>
      <c r="N3165" s="19">
        <f>I3165*INDEX('Pliegos Tarifarios (Las Condes)'!$C:$C,MATCH($B3165,'Pliegos Tarifarios (Las Condes)'!$A:$A,0))</f>
        <v>10842.344478600002</v>
      </c>
      <c r="O3165" s="19">
        <f>J3165*INDEX('Pliegos Tarifarios (Las Condes)'!$D:$D,MATCH($B3165,'Pliegos Tarifarios (Las Condes)'!$A:$A,0))</f>
        <v>44912.541506000001</v>
      </c>
      <c r="P3165" s="19">
        <f>H3165*INDEX('Pliegos Tarifarios (Las Condes)'!$E:$E,MATCH($B3165,'Pliegos Tarifarios (Las Condes)'!$A:$A,0))</f>
        <v>15275.882159999997</v>
      </c>
      <c r="Q3165" s="19" cm="1">
        <f t="array" ref="Q3165">H3165*_xlfn.IFS(H3165&lt;=350,INDEX('Pliegos Tarifarios (Las Condes)'!$F:$F,MATCH($B3165,'Pliegos Tarifarios (Las Condes)'!$A:$A,0)),H3165&lt;=500,INDEX('Pliegos Tarifarios (Las Condes)'!$G:$G,MATCH($B3165,'Pliegos Tarifarios (Las Condes)'!$A:$A,0)),H3165&lt;=1000,INDEX('Pliegos Tarifarios (Las Condes)'!$H:$H,MATCH($B3165,'Pliegos Tarifarios (Las Condes)'!$A:$A,0)),H3165&lt;=5000,INDEX('Pliegos Tarifarios (Las Condes)'!$I:$I,MATCH($B3165,'Pliegos Tarifarios (Las Condes)'!$A:$A,0)),H3165&gt;5000,INDEX('Pliegos Tarifarios (Las Condes)'!$J:$J,MATCH($B3165,'Pliegos Tarifarios (Las Condes)'!$A:$A,0)))/1.19</f>
        <v>3519.6931323529407</v>
      </c>
      <c r="R3165" s="19">
        <f>INDEX('Pliegos Tarifarios (Las Condes)'!$K:$K,MATCH($B3165,'Pliegos Tarifarios (Las Condes)'!$A:$A,0))</f>
        <v>723.17600000000004</v>
      </c>
      <c r="S3165" s="21">
        <f t="shared" si="150"/>
        <v>229818.78938445295</v>
      </c>
      <c r="T3165" s="21">
        <f t="shared" si="151"/>
        <v>43665.569983046058</v>
      </c>
      <c r="U3165" s="19">
        <v>0</v>
      </c>
      <c r="V3165" s="21">
        <f t="shared" si="152"/>
        <v>273484.35936749901</v>
      </c>
    </row>
    <row r="3166" spans="1:22" x14ac:dyDescent="0.3">
      <c r="A3166" s="7" t="s">
        <v>147</v>
      </c>
      <c r="B3166" s="7">
        <v>8</v>
      </c>
      <c r="C3166" s="8" t="s">
        <v>186</v>
      </c>
      <c r="D3166" s="7" t="s">
        <v>229</v>
      </c>
      <c r="E3166" s="7" t="s">
        <v>113</v>
      </c>
      <c r="F3166" s="8" t="s">
        <v>114</v>
      </c>
      <c r="G3166" s="7" t="s">
        <v>30</v>
      </c>
      <c r="H3166" s="9">
        <v>1759.2516000000001</v>
      </c>
      <c r="I3166" s="9">
        <v>4.7697000000000003</v>
      </c>
      <c r="J3166" s="9">
        <v>4.7370000000000001</v>
      </c>
      <c r="K3166" s="10">
        <v>0.99314422290710103</v>
      </c>
      <c r="L3166" s="9">
        <v>56.75</v>
      </c>
      <c r="M3166" s="19">
        <f>H3166*INDEX('Pliegos Tarifarios (Las Condes)'!$B:$B,MATCH($B3166,'Pliegos Tarifarios (Las Condes)'!$A:$A,0))</f>
        <v>231804.26857080002</v>
      </c>
      <c r="N3166" s="19">
        <f>I3166*INDEX('Pliegos Tarifarios (Las Condes)'!$C:$C,MATCH($B3166,'Pliegos Tarifarios (Las Condes)'!$A:$A,0))</f>
        <v>16220.666978100002</v>
      </c>
      <c r="O3166" s="19">
        <f>J3166*INDEX('Pliegos Tarifarios (Las Condes)'!$D:$D,MATCH($B3166,'Pliegos Tarifarios (Las Condes)'!$A:$A,0))</f>
        <v>68514.333735000007</v>
      </c>
      <c r="P3166" s="19">
        <f>H3166*INDEX('Pliegos Tarifarios (Las Condes)'!$E:$E,MATCH($B3166,'Pliegos Tarifarios (Las Condes)'!$A:$A,0))</f>
        <v>22912.492838399998</v>
      </c>
      <c r="Q3166" s="19" cm="1">
        <f t="array" ref="Q3166">H3166*_xlfn.IFS(H3166&lt;=350,INDEX('Pliegos Tarifarios (Las Condes)'!$F:$F,MATCH($B3166,'Pliegos Tarifarios (Las Condes)'!$A:$A,0)),H3166&lt;=500,INDEX('Pliegos Tarifarios (Las Condes)'!$G:$G,MATCH($B3166,'Pliegos Tarifarios (Las Condes)'!$A:$A,0)),H3166&lt;=1000,INDEX('Pliegos Tarifarios (Las Condes)'!$H:$H,MATCH($B3166,'Pliegos Tarifarios (Las Condes)'!$A:$A,0)),H3166&lt;=5000,INDEX('Pliegos Tarifarios (Las Condes)'!$I:$I,MATCH($B3166,'Pliegos Tarifarios (Las Condes)'!$A:$A,0)),H3166&gt;5000,INDEX('Pliegos Tarifarios (Las Condes)'!$J:$J,MATCH($B3166,'Pliegos Tarifarios (Las Condes)'!$A:$A,0)))/1.19</f>
        <v>5279.2331626890755</v>
      </c>
      <c r="R3166" s="19">
        <f>INDEX('Pliegos Tarifarios (Las Condes)'!$K:$K,MATCH($B3166,'Pliegos Tarifarios (Las Condes)'!$A:$A,0))</f>
        <v>723.17600000000004</v>
      </c>
      <c r="S3166" s="21">
        <f t="shared" si="150"/>
        <v>345454.1712849891</v>
      </c>
      <c r="T3166" s="21">
        <f t="shared" si="151"/>
        <v>65636.292544147931</v>
      </c>
      <c r="U3166" s="19">
        <v>0</v>
      </c>
      <c r="V3166" s="21">
        <f t="shared" si="152"/>
        <v>411090.46382913704</v>
      </c>
    </row>
    <row r="3167" spans="1:22" x14ac:dyDescent="0.3">
      <c r="A3167" s="7" t="s">
        <v>147</v>
      </c>
      <c r="B3167" s="7">
        <v>8</v>
      </c>
      <c r="C3167" s="8" t="s">
        <v>186</v>
      </c>
      <c r="D3167" s="7" t="s">
        <v>230</v>
      </c>
      <c r="E3167" s="7" t="s">
        <v>116</v>
      </c>
      <c r="F3167" s="8" t="s">
        <v>117</v>
      </c>
      <c r="G3167" s="7" t="s">
        <v>30</v>
      </c>
      <c r="H3167" s="9">
        <v>292.5018</v>
      </c>
      <c r="I3167" s="9">
        <v>0.78820000000000001</v>
      </c>
      <c r="J3167" s="9">
        <v>0.77359999999999995</v>
      </c>
      <c r="K3167" s="10">
        <v>0.98147678254250181</v>
      </c>
      <c r="L3167" s="9">
        <v>9.44</v>
      </c>
      <c r="M3167" s="19">
        <f>H3167*INDEX('Pliegos Tarifarios (Las Condes)'!$B:$B,MATCH($B3167,'Pliegos Tarifarios (Las Condes)'!$A:$A,0))</f>
        <v>38540.914673400002</v>
      </c>
      <c r="N3167" s="19">
        <f>I3167*INDEX('Pliegos Tarifarios (Las Condes)'!$C:$C,MATCH($B3167,'Pliegos Tarifarios (Las Condes)'!$A:$A,0))</f>
        <v>2680.4892786</v>
      </c>
      <c r="O3167" s="19">
        <f>J3167*INDEX('Pliegos Tarifarios (Las Condes)'!$D:$D,MATCH($B3167,'Pliegos Tarifarios (Las Condes)'!$A:$A,0))</f>
        <v>11189.083508</v>
      </c>
      <c r="P3167" s="19">
        <f>H3167*INDEX('Pliegos Tarifarios (Las Condes)'!$E:$E,MATCH($B3167,'Pliegos Tarifarios (Las Condes)'!$A:$A,0))</f>
        <v>3809.5434431999997</v>
      </c>
      <c r="Q3167" s="19" cm="1">
        <f t="array" ref="Q3167">H3167*_xlfn.IFS(H3167&lt;=350,INDEX('Pliegos Tarifarios (Las Condes)'!$F:$F,MATCH($B3167,'Pliegos Tarifarios (Las Condes)'!$A:$A,0)),H3167&lt;=500,INDEX('Pliegos Tarifarios (Las Condes)'!$G:$G,MATCH($B3167,'Pliegos Tarifarios (Las Condes)'!$A:$A,0)),H3167&lt;=1000,INDEX('Pliegos Tarifarios (Las Condes)'!$H:$H,MATCH($B3167,'Pliegos Tarifarios (Las Condes)'!$A:$A,0)),H3167&lt;=5000,INDEX('Pliegos Tarifarios (Las Condes)'!$I:$I,MATCH($B3167,'Pliegos Tarifarios (Las Condes)'!$A:$A,0)),H3167&gt;5000,INDEX('Pliegos Tarifarios (Las Condes)'!$J:$J,MATCH($B3167,'Pliegos Tarifarios (Las Condes)'!$A:$A,0)))/1.19</f>
        <v>192.70706823529412</v>
      </c>
      <c r="R3167" s="19">
        <f>INDEX('Pliegos Tarifarios (Las Condes)'!$K:$K,MATCH($B3167,'Pliegos Tarifarios (Las Condes)'!$A:$A,0))</f>
        <v>723.17600000000004</v>
      </c>
      <c r="S3167" s="21">
        <f t="shared" si="150"/>
        <v>57135.913971435293</v>
      </c>
      <c r="T3167" s="21">
        <f t="shared" si="151"/>
        <v>10855.823654572705</v>
      </c>
      <c r="U3167" s="19">
        <v>0</v>
      </c>
      <c r="V3167" s="21">
        <f t="shared" si="152"/>
        <v>67991.737626007991</v>
      </c>
    </row>
    <row r="3168" spans="1:22" x14ac:dyDescent="0.3">
      <c r="A3168" s="7" t="s">
        <v>147</v>
      </c>
      <c r="B3168" s="7">
        <v>8</v>
      </c>
      <c r="C3168" s="8" t="s">
        <v>186</v>
      </c>
      <c r="D3168" s="7" t="s">
        <v>231</v>
      </c>
      <c r="E3168" s="7" t="s">
        <v>116</v>
      </c>
      <c r="F3168" s="8" t="s">
        <v>119</v>
      </c>
      <c r="G3168" s="7" t="s">
        <v>30</v>
      </c>
      <c r="H3168" s="9">
        <v>292.97829999999999</v>
      </c>
      <c r="I3168" s="9">
        <v>0.80059999999999998</v>
      </c>
      <c r="J3168" s="9">
        <v>0.79290000000000005</v>
      </c>
      <c r="K3168" s="10">
        <v>0.9903822133399951</v>
      </c>
      <c r="L3168" s="9">
        <v>9.4499999999999993</v>
      </c>
      <c r="M3168" s="19">
        <f>H3168*INDEX('Pliegos Tarifarios (Las Condes)'!$B:$B,MATCH($B3168,'Pliegos Tarifarios (Las Condes)'!$A:$A,0))</f>
        <v>38603.699742899997</v>
      </c>
      <c r="N3168" s="19">
        <f>I3168*INDEX('Pliegos Tarifarios (Las Condes)'!$C:$C,MATCH($B3168,'Pliegos Tarifarios (Las Condes)'!$A:$A,0))</f>
        <v>2722.6588637999998</v>
      </c>
      <c r="O3168" s="19">
        <f>J3168*INDEX('Pliegos Tarifarios (Las Condes)'!$D:$D,MATCH($B3168,'Pliegos Tarifarios (Las Condes)'!$A:$A,0))</f>
        <v>11468.2320495</v>
      </c>
      <c r="P3168" s="19">
        <f>H3168*INDEX('Pliegos Tarifarios (Las Condes)'!$E:$E,MATCH($B3168,'Pliegos Tarifarios (Las Condes)'!$A:$A,0))</f>
        <v>3815.7493791999996</v>
      </c>
      <c r="Q3168" s="19" cm="1">
        <f t="array" ref="Q3168">H3168*_xlfn.IFS(H3168&lt;=350,INDEX('Pliegos Tarifarios (Las Condes)'!$F:$F,MATCH($B3168,'Pliegos Tarifarios (Las Condes)'!$A:$A,0)),H3168&lt;=500,INDEX('Pliegos Tarifarios (Las Condes)'!$G:$G,MATCH($B3168,'Pliegos Tarifarios (Las Condes)'!$A:$A,0)),H3168&lt;=1000,INDEX('Pliegos Tarifarios (Las Condes)'!$H:$H,MATCH($B3168,'Pliegos Tarifarios (Las Condes)'!$A:$A,0)),H3168&lt;=5000,INDEX('Pliegos Tarifarios (Las Condes)'!$I:$I,MATCH($B3168,'Pliegos Tarifarios (Las Condes)'!$A:$A,0)),H3168&gt;5000,INDEX('Pliegos Tarifarios (Las Condes)'!$J:$J,MATCH($B3168,'Pliegos Tarifarios (Las Condes)'!$A:$A,0)))/1.19</f>
        <v>193.02099764705883</v>
      </c>
      <c r="R3168" s="19">
        <f>INDEX('Pliegos Tarifarios (Las Condes)'!$K:$K,MATCH($B3168,'Pliegos Tarifarios (Las Condes)'!$A:$A,0))</f>
        <v>723.17600000000004</v>
      </c>
      <c r="S3168" s="21">
        <f t="shared" si="150"/>
        <v>57526.537033047061</v>
      </c>
      <c r="T3168" s="21">
        <f t="shared" si="151"/>
        <v>10930.042036278941</v>
      </c>
      <c r="U3168" s="19">
        <v>0</v>
      </c>
      <c r="V3168" s="21">
        <f t="shared" si="152"/>
        <v>68456.579069326006</v>
      </c>
    </row>
    <row r="3169" spans="1:22" x14ac:dyDescent="0.3">
      <c r="A3169" s="7" t="s">
        <v>147</v>
      </c>
      <c r="B3169" s="7">
        <v>8</v>
      </c>
      <c r="C3169" s="8" t="s">
        <v>186</v>
      </c>
      <c r="D3169" s="7" t="s">
        <v>232</v>
      </c>
      <c r="E3169" s="7" t="s">
        <v>121</v>
      </c>
      <c r="F3169" s="8" t="s">
        <v>122</v>
      </c>
      <c r="G3169" s="7" t="s">
        <v>30</v>
      </c>
      <c r="H3169" s="9">
        <v>293.16449999999998</v>
      </c>
      <c r="I3169" s="9">
        <v>0.78720000000000001</v>
      </c>
      <c r="J3169" s="9">
        <v>0.78080000000000005</v>
      </c>
      <c r="K3169" s="10">
        <v>0.99186991869918706</v>
      </c>
      <c r="L3169" s="9">
        <v>9.4600000000000009</v>
      </c>
      <c r="M3169" s="19">
        <f>H3169*INDEX('Pliegos Tarifarios (Las Condes)'!$B:$B,MATCH($B3169,'Pliegos Tarifarios (Las Condes)'!$A:$A,0))</f>
        <v>38628.234013499998</v>
      </c>
      <c r="N3169" s="19">
        <f>I3169*INDEX('Pliegos Tarifarios (Las Condes)'!$C:$C,MATCH($B3169,'Pliegos Tarifarios (Las Condes)'!$A:$A,0))</f>
        <v>2677.0885056000002</v>
      </c>
      <c r="O3169" s="19">
        <f>J3169*INDEX('Pliegos Tarifarios (Las Condes)'!$D:$D,MATCH($B3169,'Pliegos Tarifarios (Las Condes)'!$A:$A,0))</f>
        <v>11293.221824000002</v>
      </c>
      <c r="P3169" s="19">
        <f>H3169*INDEX('Pliegos Tarifarios (Las Condes)'!$E:$E,MATCH($B3169,'Pliegos Tarifarios (Las Condes)'!$A:$A,0))</f>
        <v>3818.1744479999993</v>
      </c>
      <c r="Q3169" s="19" cm="1">
        <f t="array" ref="Q3169">H3169*_xlfn.IFS(H3169&lt;=350,INDEX('Pliegos Tarifarios (Las Condes)'!$F:$F,MATCH($B3169,'Pliegos Tarifarios (Las Condes)'!$A:$A,0)),H3169&lt;=500,INDEX('Pliegos Tarifarios (Las Condes)'!$G:$G,MATCH($B3169,'Pliegos Tarifarios (Las Condes)'!$A:$A,0)),H3169&lt;=1000,INDEX('Pliegos Tarifarios (Las Condes)'!$H:$H,MATCH($B3169,'Pliegos Tarifarios (Las Condes)'!$A:$A,0)),H3169&lt;=5000,INDEX('Pliegos Tarifarios (Las Condes)'!$I:$I,MATCH($B3169,'Pliegos Tarifarios (Las Condes)'!$A:$A,0)),H3169&gt;5000,INDEX('Pliegos Tarifarios (Las Condes)'!$J:$J,MATCH($B3169,'Pliegos Tarifarios (Las Condes)'!$A:$A,0)))/1.19</f>
        <v>193.1436705882353</v>
      </c>
      <c r="R3169" s="19">
        <f>INDEX('Pliegos Tarifarios (Las Condes)'!$K:$K,MATCH($B3169,'Pliegos Tarifarios (Las Condes)'!$A:$A,0))</f>
        <v>723.17600000000004</v>
      </c>
      <c r="S3169" s="21">
        <f t="shared" si="150"/>
        <v>57333.038461688229</v>
      </c>
      <c r="T3169" s="21">
        <f t="shared" si="151"/>
        <v>10893.277307720764</v>
      </c>
      <c r="U3169" s="19">
        <v>0</v>
      </c>
      <c r="V3169" s="21">
        <f t="shared" si="152"/>
        <v>68226.31576940899</v>
      </c>
    </row>
    <row r="3170" spans="1:22" x14ac:dyDescent="0.3">
      <c r="A3170" s="7" t="s">
        <v>147</v>
      </c>
      <c r="B3170" s="7">
        <v>8</v>
      </c>
      <c r="C3170" s="8" t="s">
        <v>186</v>
      </c>
      <c r="D3170" s="7" t="s">
        <v>233</v>
      </c>
      <c r="E3170" s="7" t="s">
        <v>121</v>
      </c>
      <c r="F3170" s="8" t="s">
        <v>124</v>
      </c>
      <c r="G3170" s="7" t="s">
        <v>30</v>
      </c>
      <c r="H3170" s="9">
        <v>292.65390000000002</v>
      </c>
      <c r="I3170" s="9">
        <v>0.79979999999999996</v>
      </c>
      <c r="J3170" s="9">
        <v>0.78010000000000002</v>
      </c>
      <c r="K3170" s="10">
        <v>0.97536884221055276</v>
      </c>
      <c r="L3170" s="9">
        <v>9.44</v>
      </c>
      <c r="M3170" s="19">
        <f>H3170*INDEX('Pliegos Tarifarios (Las Condes)'!$B:$B,MATCH($B3170,'Pliegos Tarifarios (Las Condes)'!$A:$A,0))</f>
        <v>38560.955825700003</v>
      </c>
      <c r="N3170" s="19">
        <f>I3170*INDEX('Pliegos Tarifarios (Las Condes)'!$C:$C,MATCH($B3170,'Pliegos Tarifarios (Las Condes)'!$A:$A,0))</f>
        <v>2719.9382454000001</v>
      </c>
      <c r="O3170" s="19">
        <f>J3170*INDEX('Pliegos Tarifarios (Las Condes)'!$D:$D,MATCH($B3170,'Pliegos Tarifarios (Las Condes)'!$A:$A,0))</f>
        <v>11283.097265500001</v>
      </c>
      <c r="P3170" s="19">
        <f>H3170*INDEX('Pliegos Tarifarios (Las Condes)'!$E:$E,MATCH($B3170,'Pliegos Tarifarios (Las Condes)'!$A:$A,0))</f>
        <v>3811.5243936000002</v>
      </c>
      <c r="Q3170" s="19" cm="1">
        <f t="array" ref="Q3170">H3170*_xlfn.IFS(H3170&lt;=350,INDEX('Pliegos Tarifarios (Las Condes)'!$F:$F,MATCH($B3170,'Pliegos Tarifarios (Las Condes)'!$A:$A,0)),H3170&lt;=500,INDEX('Pliegos Tarifarios (Las Condes)'!$G:$G,MATCH($B3170,'Pliegos Tarifarios (Las Condes)'!$A:$A,0)),H3170&lt;=1000,INDEX('Pliegos Tarifarios (Las Condes)'!$H:$H,MATCH($B3170,'Pliegos Tarifarios (Las Condes)'!$A:$A,0)),H3170&lt;=5000,INDEX('Pliegos Tarifarios (Las Condes)'!$I:$I,MATCH($B3170,'Pliegos Tarifarios (Las Condes)'!$A:$A,0)),H3170&gt;5000,INDEX('Pliegos Tarifarios (Las Condes)'!$J:$J,MATCH($B3170,'Pliegos Tarifarios (Las Condes)'!$A:$A,0)))/1.19</f>
        <v>192.80727529411769</v>
      </c>
      <c r="R3170" s="19">
        <f>INDEX('Pliegos Tarifarios (Las Condes)'!$K:$K,MATCH($B3170,'Pliegos Tarifarios (Las Condes)'!$A:$A,0))</f>
        <v>723.17600000000004</v>
      </c>
      <c r="S3170" s="21">
        <f t="shared" si="150"/>
        <v>57291.499005494115</v>
      </c>
      <c r="T3170" s="21">
        <f t="shared" si="151"/>
        <v>10885.384811043881</v>
      </c>
      <c r="U3170" s="19">
        <v>0</v>
      </c>
      <c r="V3170" s="21">
        <f t="shared" si="152"/>
        <v>68176.883816538</v>
      </c>
    </row>
    <row r="3171" spans="1:22" x14ac:dyDescent="0.3">
      <c r="A3171" s="7" t="s">
        <v>147</v>
      </c>
      <c r="B3171" s="7">
        <v>8</v>
      </c>
      <c r="C3171" s="8" t="s">
        <v>186</v>
      </c>
      <c r="D3171" s="7" t="s">
        <v>234</v>
      </c>
      <c r="E3171" s="7" t="s">
        <v>121</v>
      </c>
      <c r="F3171" s="8" t="s">
        <v>126</v>
      </c>
      <c r="G3171" s="7" t="s">
        <v>30</v>
      </c>
      <c r="H3171" s="9">
        <v>293.11189999999999</v>
      </c>
      <c r="I3171" s="9">
        <v>0.79720000000000002</v>
      </c>
      <c r="J3171" s="9">
        <v>0.79720000000000002</v>
      </c>
      <c r="K3171" s="10">
        <v>1</v>
      </c>
      <c r="L3171" s="9">
        <v>9.4600000000000009</v>
      </c>
      <c r="M3171" s="19">
        <f>H3171*INDEX('Pliegos Tarifarios (Las Condes)'!$B:$B,MATCH($B3171,'Pliegos Tarifarios (Las Condes)'!$A:$A,0))</f>
        <v>38621.303279699998</v>
      </c>
      <c r="N3171" s="19">
        <f>I3171*INDEX('Pliegos Tarifarios (Las Condes)'!$C:$C,MATCH($B3171,'Pliegos Tarifarios (Las Condes)'!$A:$A,0))</f>
        <v>2711.0962356</v>
      </c>
      <c r="O3171" s="19">
        <f>J3171*INDEX('Pliegos Tarifarios (Las Condes)'!$D:$D,MATCH($B3171,'Pliegos Tarifarios (Las Condes)'!$A:$A,0))</f>
        <v>11530.425766</v>
      </c>
      <c r="P3171" s="19">
        <f>H3171*INDEX('Pliegos Tarifarios (Las Condes)'!$E:$E,MATCH($B3171,'Pliegos Tarifarios (Las Condes)'!$A:$A,0))</f>
        <v>3817.4893855999994</v>
      </c>
      <c r="Q3171" s="19" cm="1">
        <f t="array" ref="Q3171">H3171*_xlfn.IFS(H3171&lt;=350,INDEX('Pliegos Tarifarios (Las Condes)'!$F:$F,MATCH($B3171,'Pliegos Tarifarios (Las Condes)'!$A:$A,0)),H3171&lt;=500,INDEX('Pliegos Tarifarios (Las Condes)'!$G:$G,MATCH($B3171,'Pliegos Tarifarios (Las Condes)'!$A:$A,0)),H3171&lt;=1000,INDEX('Pliegos Tarifarios (Las Condes)'!$H:$H,MATCH($B3171,'Pliegos Tarifarios (Las Condes)'!$A:$A,0)),H3171&lt;=5000,INDEX('Pliegos Tarifarios (Las Condes)'!$I:$I,MATCH($B3171,'Pliegos Tarifarios (Las Condes)'!$A:$A,0)),H3171&gt;5000,INDEX('Pliegos Tarifarios (Las Condes)'!$J:$J,MATCH($B3171,'Pliegos Tarifarios (Las Condes)'!$A:$A,0)))/1.19</f>
        <v>193.10901647058824</v>
      </c>
      <c r="R3171" s="19">
        <f>INDEX('Pliegos Tarifarios (Las Condes)'!$K:$K,MATCH($B3171,'Pliegos Tarifarios (Las Condes)'!$A:$A,0))</f>
        <v>723.17600000000004</v>
      </c>
      <c r="S3171" s="21">
        <f t="shared" si="150"/>
        <v>57596.599683370587</v>
      </c>
      <c r="T3171" s="21">
        <f t="shared" si="151"/>
        <v>10943.353939840412</v>
      </c>
      <c r="U3171" s="19">
        <v>0</v>
      </c>
      <c r="V3171" s="21">
        <f t="shared" si="152"/>
        <v>68539.953623210997</v>
      </c>
    </row>
    <row r="3172" spans="1:22" x14ac:dyDescent="0.3">
      <c r="A3172" s="7" t="s">
        <v>147</v>
      </c>
      <c r="B3172" s="7">
        <v>8</v>
      </c>
      <c r="C3172" s="8" t="s">
        <v>186</v>
      </c>
      <c r="D3172" s="7" t="s">
        <v>235</v>
      </c>
      <c r="E3172" s="7" t="s">
        <v>121</v>
      </c>
      <c r="F3172" s="8" t="s">
        <v>128</v>
      </c>
      <c r="G3172" s="7" t="s">
        <v>30</v>
      </c>
      <c r="H3172" s="9">
        <v>293.12389999999999</v>
      </c>
      <c r="I3172" s="9">
        <v>0.79749999999999999</v>
      </c>
      <c r="J3172" s="9">
        <v>0.77439999999999998</v>
      </c>
      <c r="K3172" s="10">
        <v>0.9710344827586207</v>
      </c>
      <c r="L3172" s="9">
        <v>9.4600000000000009</v>
      </c>
      <c r="M3172" s="19">
        <f>H3172*INDEX('Pliegos Tarifarios (Las Condes)'!$B:$B,MATCH($B3172,'Pliegos Tarifarios (Las Condes)'!$A:$A,0))</f>
        <v>38622.884435699998</v>
      </c>
      <c r="N3172" s="19">
        <f>I3172*INDEX('Pliegos Tarifarios (Las Condes)'!$C:$C,MATCH($B3172,'Pliegos Tarifarios (Las Condes)'!$A:$A,0))</f>
        <v>2712.1164675</v>
      </c>
      <c r="O3172" s="19">
        <f>J3172*INDEX('Pliegos Tarifarios (Las Condes)'!$D:$D,MATCH($B3172,'Pliegos Tarifarios (Las Condes)'!$A:$A,0))</f>
        <v>11200.654431999999</v>
      </c>
      <c r="P3172" s="19">
        <f>H3172*INDEX('Pliegos Tarifarios (Las Condes)'!$E:$E,MATCH($B3172,'Pliegos Tarifarios (Las Condes)'!$A:$A,0))</f>
        <v>3817.6456735999996</v>
      </c>
      <c r="Q3172" s="19" cm="1">
        <f t="array" ref="Q3172">H3172*_xlfn.IFS(H3172&lt;=350,INDEX('Pliegos Tarifarios (Las Condes)'!$F:$F,MATCH($B3172,'Pliegos Tarifarios (Las Condes)'!$A:$A,0)),H3172&lt;=500,INDEX('Pliegos Tarifarios (Las Condes)'!$G:$G,MATCH($B3172,'Pliegos Tarifarios (Las Condes)'!$A:$A,0)),H3172&lt;=1000,INDEX('Pliegos Tarifarios (Las Condes)'!$H:$H,MATCH($B3172,'Pliegos Tarifarios (Las Condes)'!$A:$A,0)),H3172&lt;=5000,INDEX('Pliegos Tarifarios (Las Condes)'!$I:$I,MATCH($B3172,'Pliegos Tarifarios (Las Condes)'!$A:$A,0)),H3172&gt;5000,INDEX('Pliegos Tarifarios (Las Condes)'!$J:$J,MATCH($B3172,'Pliegos Tarifarios (Las Condes)'!$A:$A,0)))/1.19</f>
        <v>193.1169223529412</v>
      </c>
      <c r="R3172" s="19">
        <f>INDEX('Pliegos Tarifarios (Las Condes)'!$K:$K,MATCH($B3172,'Pliegos Tarifarios (Las Condes)'!$A:$A,0))</f>
        <v>723.17600000000004</v>
      </c>
      <c r="S3172" s="21">
        <f t="shared" si="150"/>
        <v>57269.593931152929</v>
      </c>
      <c r="T3172" s="21">
        <f t="shared" si="151"/>
        <v>10881.222846919056</v>
      </c>
      <c r="U3172" s="19">
        <v>0</v>
      </c>
      <c r="V3172" s="21">
        <f t="shared" si="152"/>
        <v>68150.816778071981</v>
      </c>
    </row>
    <row r="3173" spans="1:22" x14ac:dyDescent="0.3">
      <c r="A3173" s="7" t="s">
        <v>147</v>
      </c>
      <c r="B3173" s="7">
        <v>8</v>
      </c>
      <c r="C3173" s="8" t="s">
        <v>186</v>
      </c>
      <c r="D3173" s="7" t="s">
        <v>236</v>
      </c>
      <c r="E3173" s="7" t="s">
        <v>121</v>
      </c>
      <c r="F3173" s="8" t="s">
        <v>130</v>
      </c>
      <c r="G3173" s="7" t="s">
        <v>30</v>
      </c>
      <c r="H3173" s="9">
        <v>293.37790000000001</v>
      </c>
      <c r="I3173" s="9">
        <v>0.79749999999999999</v>
      </c>
      <c r="J3173" s="9">
        <v>0.79749999999999999</v>
      </c>
      <c r="K3173" s="10">
        <v>1</v>
      </c>
      <c r="L3173" s="9">
        <v>9.4600000000000009</v>
      </c>
      <c r="M3173" s="19">
        <f>H3173*INDEX('Pliegos Tarifarios (Las Condes)'!$B:$B,MATCH($B3173,'Pliegos Tarifarios (Las Condes)'!$A:$A,0))</f>
        <v>38656.352237700004</v>
      </c>
      <c r="N3173" s="19">
        <f>I3173*INDEX('Pliegos Tarifarios (Las Condes)'!$C:$C,MATCH($B3173,'Pliegos Tarifarios (Las Condes)'!$A:$A,0))</f>
        <v>2712.1164675</v>
      </c>
      <c r="O3173" s="19">
        <f>J3173*INDEX('Pliegos Tarifarios (Las Condes)'!$D:$D,MATCH($B3173,'Pliegos Tarifarios (Las Condes)'!$A:$A,0))</f>
        <v>11534.7648625</v>
      </c>
      <c r="P3173" s="19">
        <f>H3173*INDEX('Pliegos Tarifarios (Las Condes)'!$E:$E,MATCH($B3173,'Pliegos Tarifarios (Las Condes)'!$A:$A,0))</f>
        <v>3820.9537695999998</v>
      </c>
      <c r="Q3173" s="19" cm="1">
        <f t="array" ref="Q3173">H3173*_xlfn.IFS(H3173&lt;=350,INDEX('Pliegos Tarifarios (Las Condes)'!$F:$F,MATCH($B3173,'Pliegos Tarifarios (Las Condes)'!$A:$A,0)),H3173&lt;=500,INDEX('Pliegos Tarifarios (Las Condes)'!$G:$G,MATCH($B3173,'Pliegos Tarifarios (Las Condes)'!$A:$A,0)),H3173&lt;=1000,INDEX('Pliegos Tarifarios (Las Condes)'!$H:$H,MATCH($B3173,'Pliegos Tarifarios (Las Condes)'!$A:$A,0)),H3173&lt;=5000,INDEX('Pliegos Tarifarios (Las Condes)'!$I:$I,MATCH($B3173,'Pliegos Tarifarios (Las Condes)'!$A:$A,0)),H3173&gt;5000,INDEX('Pliegos Tarifarios (Las Condes)'!$J:$J,MATCH($B3173,'Pliegos Tarifarios (Las Condes)'!$A:$A,0)))/1.19</f>
        <v>193.28426352941179</v>
      </c>
      <c r="R3173" s="19">
        <f>INDEX('Pliegos Tarifarios (Las Condes)'!$K:$K,MATCH($B3173,'Pliegos Tarifarios (Las Condes)'!$A:$A,0))</f>
        <v>723.17600000000004</v>
      </c>
      <c r="S3173" s="21">
        <f t="shared" si="150"/>
        <v>57640.647600829419</v>
      </c>
      <c r="T3173" s="21">
        <f t="shared" si="151"/>
        <v>10951.72304415759</v>
      </c>
      <c r="U3173" s="19">
        <v>0</v>
      </c>
      <c r="V3173" s="21">
        <f t="shared" si="152"/>
        <v>68592.370644987008</v>
      </c>
    </row>
    <row r="3174" spans="1:22" x14ac:dyDescent="0.3">
      <c r="A3174" s="7" t="s">
        <v>147</v>
      </c>
      <c r="B3174" s="7">
        <v>8</v>
      </c>
      <c r="C3174" s="8" t="s">
        <v>186</v>
      </c>
      <c r="D3174" s="7" t="s">
        <v>237</v>
      </c>
      <c r="E3174" s="7" t="s">
        <v>121</v>
      </c>
      <c r="F3174" s="8" t="s">
        <v>132</v>
      </c>
      <c r="G3174" s="7" t="s">
        <v>30</v>
      </c>
      <c r="H3174" s="9">
        <v>293.04419999999999</v>
      </c>
      <c r="I3174" s="9">
        <v>0.81310000000000004</v>
      </c>
      <c r="J3174" s="9">
        <v>0.77280000000000004</v>
      </c>
      <c r="K3174" s="10">
        <v>0.95043660066412494</v>
      </c>
      <c r="L3174" s="9">
        <v>9.4499999999999993</v>
      </c>
      <c r="M3174" s="19">
        <f>H3174*INDEX('Pliegos Tarifarios (Las Condes)'!$B:$B,MATCH($B3174,'Pliegos Tarifarios (Las Condes)'!$A:$A,0))</f>
        <v>38612.382924600002</v>
      </c>
      <c r="N3174" s="19">
        <f>I3174*INDEX('Pliegos Tarifarios (Las Condes)'!$C:$C,MATCH($B3174,'Pliegos Tarifarios (Las Condes)'!$A:$A,0))</f>
        <v>2765.1685263000004</v>
      </c>
      <c r="O3174" s="19">
        <f>J3174*INDEX('Pliegos Tarifarios (Las Condes)'!$D:$D,MATCH($B3174,'Pliegos Tarifarios (Las Condes)'!$A:$A,0))</f>
        <v>11177.512584000002</v>
      </c>
      <c r="P3174" s="19">
        <f>H3174*INDEX('Pliegos Tarifarios (Las Condes)'!$E:$E,MATCH($B3174,'Pliegos Tarifarios (Las Condes)'!$A:$A,0))</f>
        <v>3816.6076607999994</v>
      </c>
      <c r="Q3174" s="19" cm="1">
        <f t="array" ref="Q3174">H3174*_xlfn.IFS(H3174&lt;=350,INDEX('Pliegos Tarifarios (Las Condes)'!$F:$F,MATCH($B3174,'Pliegos Tarifarios (Las Condes)'!$A:$A,0)),H3174&lt;=500,INDEX('Pliegos Tarifarios (Las Condes)'!$G:$G,MATCH($B3174,'Pliegos Tarifarios (Las Condes)'!$A:$A,0)),H3174&lt;=1000,INDEX('Pliegos Tarifarios (Las Condes)'!$H:$H,MATCH($B3174,'Pliegos Tarifarios (Las Condes)'!$A:$A,0)),H3174&lt;=5000,INDEX('Pliegos Tarifarios (Las Condes)'!$I:$I,MATCH($B3174,'Pliegos Tarifarios (Las Condes)'!$A:$A,0)),H3174&gt;5000,INDEX('Pliegos Tarifarios (Las Condes)'!$J:$J,MATCH($B3174,'Pliegos Tarifarios (Las Condes)'!$A:$A,0)))/1.19</f>
        <v>193.06441411764706</v>
      </c>
      <c r="R3174" s="19">
        <f>INDEX('Pliegos Tarifarios (Las Condes)'!$K:$K,MATCH($B3174,'Pliegos Tarifarios (Las Condes)'!$A:$A,0))</f>
        <v>723.17600000000004</v>
      </c>
      <c r="S3174" s="21">
        <f t="shared" si="150"/>
        <v>57287.912109817655</v>
      </c>
      <c r="T3174" s="21">
        <f t="shared" si="151"/>
        <v>10884.703300865354</v>
      </c>
      <c r="U3174" s="19">
        <v>0</v>
      </c>
      <c r="V3174" s="21">
        <f t="shared" si="152"/>
        <v>68172.615410683007</v>
      </c>
    </row>
    <row r="3175" spans="1:22" x14ac:dyDescent="0.3">
      <c r="A3175" s="7" t="s">
        <v>147</v>
      </c>
      <c r="B3175" s="7">
        <v>8</v>
      </c>
      <c r="C3175" s="8" t="s">
        <v>186</v>
      </c>
      <c r="D3175" s="7" t="s">
        <v>238</v>
      </c>
      <c r="E3175" s="7" t="s">
        <v>121</v>
      </c>
      <c r="F3175" s="8" t="s">
        <v>134</v>
      </c>
      <c r="G3175" s="7" t="s">
        <v>30</v>
      </c>
      <c r="H3175" s="9">
        <v>293.12389999999999</v>
      </c>
      <c r="I3175" s="9">
        <v>0.79059999999999997</v>
      </c>
      <c r="J3175" s="9">
        <v>0.79</v>
      </c>
      <c r="K3175" s="10">
        <v>0.99924108272198342</v>
      </c>
      <c r="L3175" s="9">
        <v>9.4600000000000009</v>
      </c>
      <c r="M3175" s="19">
        <f>H3175*INDEX('Pliegos Tarifarios (Las Condes)'!$B:$B,MATCH($B3175,'Pliegos Tarifarios (Las Condes)'!$A:$A,0))</f>
        <v>38622.884435699998</v>
      </c>
      <c r="N3175" s="19">
        <f>I3175*INDEX('Pliegos Tarifarios (Las Condes)'!$C:$C,MATCH($B3175,'Pliegos Tarifarios (Las Condes)'!$A:$A,0))</f>
        <v>2688.6511338</v>
      </c>
      <c r="O3175" s="19">
        <f>J3175*INDEX('Pliegos Tarifarios (Las Condes)'!$D:$D,MATCH($B3175,'Pliegos Tarifarios (Las Condes)'!$A:$A,0))</f>
        <v>11426.287450000002</v>
      </c>
      <c r="P3175" s="19">
        <f>H3175*INDEX('Pliegos Tarifarios (Las Condes)'!$E:$E,MATCH($B3175,'Pliegos Tarifarios (Las Condes)'!$A:$A,0))</f>
        <v>3817.6456735999996</v>
      </c>
      <c r="Q3175" s="19" cm="1">
        <f t="array" ref="Q3175">H3175*_xlfn.IFS(H3175&lt;=350,INDEX('Pliegos Tarifarios (Las Condes)'!$F:$F,MATCH($B3175,'Pliegos Tarifarios (Las Condes)'!$A:$A,0)),H3175&lt;=500,INDEX('Pliegos Tarifarios (Las Condes)'!$G:$G,MATCH($B3175,'Pliegos Tarifarios (Las Condes)'!$A:$A,0)),H3175&lt;=1000,INDEX('Pliegos Tarifarios (Las Condes)'!$H:$H,MATCH($B3175,'Pliegos Tarifarios (Las Condes)'!$A:$A,0)),H3175&lt;=5000,INDEX('Pliegos Tarifarios (Las Condes)'!$I:$I,MATCH($B3175,'Pliegos Tarifarios (Las Condes)'!$A:$A,0)),H3175&gt;5000,INDEX('Pliegos Tarifarios (Las Condes)'!$J:$J,MATCH($B3175,'Pliegos Tarifarios (Las Condes)'!$A:$A,0)))/1.19</f>
        <v>193.1169223529412</v>
      </c>
      <c r="R3175" s="19">
        <f>INDEX('Pliegos Tarifarios (Las Condes)'!$K:$K,MATCH($B3175,'Pliegos Tarifarios (Las Condes)'!$A:$A,0))</f>
        <v>723.17600000000004</v>
      </c>
      <c r="S3175" s="21">
        <f t="shared" si="150"/>
        <v>57471.761615452939</v>
      </c>
      <c r="T3175" s="21">
        <f t="shared" si="151"/>
        <v>10919.634706936058</v>
      </c>
      <c r="U3175" s="19">
        <v>0</v>
      </c>
      <c r="V3175" s="21">
        <f t="shared" si="152"/>
        <v>68391.396322389002</v>
      </c>
    </row>
    <row r="3176" spans="1:22" x14ac:dyDescent="0.3">
      <c r="A3176" s="7" t="s">
        <v>147</v>
      </c>
      <c r="B3176" s="7">
        <v>8</v>
      </c>
      <c r="C3176" s="8" t="s">
        <v>186</v>
      </c>
      <c r="D3176" s="7" t="s">
        <v>239</v>
      </c>
      <c r="E3176" s="7" t="s">
        <v>121</v>
      </c>
      <c r="F3176" s="8" t="s">
        <v>136</v>
      </c>
      <c r="G3176" s="7" t="s">
        <v>30</v>
      </c>
      <c r="H3176" s="9">
        <v>292.72120000000001</v>
      </c>
      <c r="I3176" s="9">
        <v>0.78769999999999996</v>
      </c>
      <c r="J3176" s="9">
        <v>0.78039999999999998</v>
      </c>
      <c r="K3176" s="10">
        <v>0.99073251237780879</v>
      </c>
      <c r="L3176" s="9">
        <v>9.44</v>
      </c>
      <c r="M3176" s="19">
        <f>H3176*INDEX('Pliegos Tarifarios (Las Condes)'!$B:$B,MATCH($B3176,'Pliegos Tarifarios (Las Condes)'!$A:$A,0))</f>
        <v>38569.823475600002</v>
      </c>
      <c r="N3176" s="19">
        <f>I3176*INDEX('Pliegos Tarifarios (Las Condes)'!$C:$C,MATCH($B3176,'Pliegos Tarifarios (Las Condes)'!$A:$A,0))</f>
        <v>2678.7888920999999</v>
      </c>
      <c r="O3176" s="19">
        <f>J3176*INDEX('Pliegos Tarifarios (Las Condes)'!$D:$D,MATCH($B3176,'Pliegos Tarifarios (Las Condes)'!$A:$A,0))</f>
        <v>11287.436362</v>
      </c>
      <c r="P3176" s="19">
        <f>H3176*INDEX('Pliegos Tarifarios (Las Condes)'!$E:$E,MATCH($B3176,'Pliegos Tarifarios (Las Condes)'!$A:$A,0))</f>
        <v>3812.4009087999998</v>
      </c>
      <c r="Q3176" s="19" cm="1">
        <f t="array" ref="Q3176">H3176*_xlfn.IFS(H3176&lt;=350,INDEX('Pliegos Tarifarios (Las Condes)'!$F:$F,MATCH($B3176,'Pliegos Tarifarios (Las Condes)'!$A:$A,0)),H3176&lt;=500,INDEX('Pliegos Tarifarios (Las Condes)'!$G:$G,MATCH($B3176,'Pliegos Tarifarios (Las Condes)'!$A:$A,0)),H3176&lt;=1000,INDEX('Pliegos Tarifarios (Las Condes)'!$H:$H,MATCH($B3176,'Pliegos Tarifarios (Las Condes)'!$A:$A,0)),H3176&lt;=5000,INDEX('Pliegos Tarifarios (Las Condes)'!$I:$I,MATCH($B3176,'Pliegos Tarifarios (Las Condes)'!$A:$A,0)),H3176&gt;5000,INDEX('Pliegos Tarifarios (Las Condes)'!$J:$J,MATCH($B3176,'Pliegos Tarifarios (Las Condes)'!$A:$A,0)))/1.19</f>
        <v>192.85161411764707</v>
      </c>
      <c r="R3176" s="19">
        <f>INDEX('Pliegos Tarifarios (Las Condes)'!$K:$K,MATCH($B3176,'Pliegos Tarifarios (Las Condes)'!$A:$A,0))</f>
        <v>723.17600000000004</v>
      </c>
      <c r="S3176" s="21">
        <f t="shared" si="150"/>
        <v>57264.477252617646</v>
      </c>
      <c r="T3176" s="21">
        <f t="shared" si="151"/>
        <v>10880.250677997354</v>
      </c>
      <c r="U3176" s="19">
        <v>0</v>
      </c>
      <c r="V3176" s="21">
        <f t="shared" si="152"/>
        <v>68144.727930615001</v>
      </c>
    </row>
    <row r="3177" spans="1:22" x14ac:dyDescent="0.3">
      <c r="A3177" s="7" t="s">
        <v>147</v>
      </c>
      <c r="B3177" s="7">
        <v>8</v>
      </c>
      <c r="C3177" s="8" t="s">
        <v>186</v>
      </c>
      <c r="D3177" s="7" t="s">
        <v>240</v>
      </c>
      <c r="E3177" s="7" t="s">
        <v>121</v>
      </c>
      <c r="F3177" s="8" t="s">
        <v>138</v>
      </c>
      <c r="G3177" s="7" t="s">
        <v>30</v>
      </c>
      <c r="H3177" s="9">
        <v>292.61410000000001</v>
      </c>
      <c r="I3177" s="9">
        <v>0.78320000000000001</v>
      </c>
      <c r="J3177" s="9">
        <v>0.78210000000000002</v>
      </c>
      <c r="K3177" s="10">
        <v>0.9985955056179775</v>
      </c>
      <c r="L3177" s="9">
        <v>9.44</v>
      </c>
      <c r="M3177" s="19">
        <f>H3177*INDEX('Pliegos Tarifarios (Las Condes)'!$B:$B,MATCH($B3177,'Pliegos Tarifarios (Las Condes)'!$A:$A,0))</f>
        <v>38555.711658300002</v>
      </c>
      <c r="N3177" s="19">
        <f>I3177*INDEX('Pliegos Tarifarios (Las Condes)'!$C:$C,MATCH($B3177,'Pliegos Tarifarios (Las Condes)'!$A:$A,0))</f>
        <v>2663.4854136000004</v>
      </c>
      <c r="O3177" s="19">
        <f>J3177*INDEX('Pliegos Tarifarios (Las Condes)'!$D:$D,MATCH($B3177,'Pliegos Tarifarios (Las Condes)'!$A:$A,0))</f>
        <v>11312.024575500001</v>
      </c>
      <c r="P3177" s="19">
        <f>H3177*INDEX('Pliegos Tarifarios (Las Condes)'!$E:$E,MATCH($B3177,'Pliegos Tarifarios (Las Condes)'!$A:$A,0))</f>
        <v>3811.0060383999999</v>
      </c>
      <c r="Q3177" s="19" cm="1">
        <f t="array" ref="Q3177">H3177*_xlfn.IFS(H3177&lt;=350,INDEX('Pliegos Tarifarios (Las Condes)'!$F:$F,MATCH($B3177,'Pliegos Tarifarios (Las Condes)'!$A:$A,0)),H3177&lt;=500,INDEX('Pliegos Tarifarios (Las Condes)'!$G:$G,MATCH($B3177,'Pliegos Tarifarios (Las Condes)'!$A:$A,0)),H3177&lt;=1000,INDEX('Pliegos Tarifarios (Las Condes)'!$H:$H,MATCH($B3177,'Pliegos Tarifarios (Las Condes)'!$A:$A,0)),H3177&lt;=5000,INDEX('Pliegos Tarifarios (Las Condes)'!$I:$I,MATCH($B3177,'Pliegos Tarifarios (Las Condes)'!$A:$A,0)),H3177&gt;5000,INDEX('Pliegos Tarifarios (Las Condes)'!$J:$J,MATCH($B3177,'Pliegos Tarifarios (Las Condes)'!$A:$A,0)))/1.19</f>
        <v>192.78105411764707</v>
      </c>
      <c r="R3177" s="19">
        <f>INDEX('Pliegos Tarifarios (Las Condes)'!$K:$K,MATCH($B3177,'Pliegos Tarifarios (Las Condes)'!$A:$A,0))</f>
        <v>723.17600000000004</v>
      </c>
      <c r="S3177" s="21">
        <f t="shared" si="150"/>
        <v>57258.184739917648</v>
      </c>
      <c r="T3177" s="21">
        <f t="shared" si="151"/>
        <v>10879.055100584354</v>
      </c>
      <c r="U3177" s="19">
        <v>0</v>
      </c>
      <c r="V3177" s="21">
        <f t="shared" si="152"/>
        <v>68137.239840502007</v>
      </c>
    </row>
    <row r="3178" spans="1:22" x14ac:dyDescent="0.3">
      <c r="A3178" s="7" t="s">
        <v>147</v>
      </c>
      <c r="B3178" s="7">
        <v>8</v>
      </c>
      <c r="C3178" s="8" t="s">
        <v>186</v>
      </c>
      <c r="D3178" s="7" t="s">
        <v>241</v>
      </c>
      <c r="E3178" s="7" t="s">
        <v>121</v>
      </c>
      <c r="F3178" s="8" t="s">
        <v>140</v>
      </c>
      <c r="G3178" s="7" t="s">
        <v>30</v>
      </c>
      <c r="H3178" s="9">
        <v>292.29590000000002</v>
      </c>
      <c r="I3178" s="9">
        <v>0.79900000000000004</v>
      </c>
      <c r="J3178" s="9">
        <v>0.77869999999999995</v>
      </c>
      <c r="K3178" s="10">
        <v>0.97459324155193983</v>
      </c>
      <c r="L3178" s="9">
        <v>9.43</v>
      </c>
      <c r="M3178" s="19">
        <f>H3178*INDEX('Pliegos Tarifarios (Las Condes)'!$B:$B,MATCH($B3178,'Pliegos Tarifarios (Las Condes)'!$A:$A,0))</f>
        <v>38513.784671700007</v>
      </c>
      <c r="N3178" s="19">
        <f>I3178*INDEX('Pliegos Tarifarios (Las Condes)'!$C:$C,MATCH($B3178,'Pliegos Tarifarios (Las Condes)'!$A:$A,0))</f>
        <v>2717.2176270000004</v>
      </c>
      <c r="O3178" s="19">
        <f>J3178*INDEX('Pliegos Tarifarios (Las Condes)'!$D:$D,MATCH($B3178,'Pliegos Tarifarios (Las Condes)'!$A:$A,0))</f>
        <v>11262.848148499999</v>
      </c>
      <c r="P3178" s="19">
        <f>H3178*INDEX('Pliegos Tarifarios (Las Condes)'!$E:$E,MATCH($B3178,'Pliegos Tarifarios (Las Condes)'!$A:$A,0))</f>
        <v>3806.8618016</v>
      </c>
      <c r="Q3178" s="19" cm="1">
        <f t="array" ref="Q3178">H3178*_xlfn.IFS(H3178&lt;=350,INDEX('Pliegos Tarifarios (Las Condes)'!$F:$F,MATCH($B3178,'Pliegos Tarifarios (Las Condes)'!$A:$A,0)),H3178&lt;=500,INDEX('Pliegos Tarifarios (Las Condes)'!$G:$G,MATCH($B3178,'Pliegos Tarifarios (Las Condes)'!$A:$A,0)),H3178&lt;=1000,INDEX('Pliegos Tarifarios (Las Condes)'!$H:$H,MATCH($B3178,'Pliegos Tarifarios (Las Condes)'!$A:$A,0)),H3178&lt;=5000,INDEX('Pliegos Tarifarios (Las Condes)'!$I:$I,MATCH($B3178,'Pliegos Tarifarios (Las Condes)'!$A:$A,0)),H3178&gt;5000,INDEX('Pliegos Tarifarios (Las Condes)'!$J:$J,MATCH($B3178,'Pliegos Tarifarios (Las Condes)'!$A:$A,0)))/1.19</f>
        <v>192.57141647058828</v>
      </c>
      <c r="R3178" s="19">
        <f>INDEX('Pliegos Tarifarios (Las Condes)'!$K:$K,MATCH($B3178,'Pliegos Tarifarios (Las Condes)'!$A:$A,0))</f>
        <v>723.17600000000004</v>
      </c>
      <c r="S3178" s="21">
        <f t="shared" si="150"/>
        <v>57216.459665270588</v>
      </c>
      <c r="T3178" s="21">
        <f t="shared" si="151"/>
        <v>10871.127336401412</v>
      </c>
      <c r="U3178" s="19">
        <v>0</v>
      </c>
      <c r="V3178" s="21">
        <f t="shared" si="152"/>
        <v>68087.587001672</v>
      </c>
    </row>
    <row r="3179" spans="1:22" x14ac:dyDescent="0.3">
      <c r="A3179" s="7" t="s">
        <v>147</v>
      </c>
      <c r="B3179" s="7">
        <v>8</v>
      </c>
      <c r="C3179" s="8" t="s">
        <v>186</v>
      </c>
      <c r="D3179" s="7" t="s">
        <v>242</v>
      </c>
      <c r="E3179" s="7" t="s">
        <v>121</v>
      </c>
      <c r="F3179" s="8" t="s">
        <v>243</v>
      </c>
      <c r="G3179" s="7" t="s">
        <v>30</v>
      </c>
      <c r="H3179" s="9">
        <v>293.07440000000003</v>
      </c>
      <c r="I3179" s="9">
        <v>0.78710000000000002</v>
      </c>
      <c r="J3179" s="9">
        <v>0.78710000000000002</v>
      </c>
      <c r="K3179" s="10">
        <v>1</v>
      </c>
      <c r="L3179" s="9">
        <v>9.4499999999999993</v>
      </c>
      <c r="M3179" s="19">
        <f>H3179*INDEX('Pliegos Tarifarios (Las Condes)'!$B:$B,MATCH($B3179,'Pliegos Tarifarios (Las Condes)'!$A:$A,0))</f>
        <v>38616.362167200008</v>
      </c>
      <c r="N3179" s="19">
        <f>I3179*INDEX('Pliegos Tarifarios (Las Condes)'!$C:$C,MATCH($B3179,'Pliegos Tarifarios (Las Condes)'!$A:$A,0))</f>
        <v>2676.7484283000003</v>
      </c>
      <c r="O3179" s="19">
        <f>J3179*INDEX('Pliegos Tarifarios (Las Condes)'!$D:$D,MATCH($B3179,'Pliegos Tarifarios (Las Condes)'!$A:$A,0))</f>
        <v>11384.342850500001</v>
      </c>
      <c r="P3179" s="19">
        <f>H3179*INDEX('Pliegos Tarifarios (Las Condes)'!$E:$E,MATCH($B3179,'Pliegos Tarifarios (Las Condes)'!$A:$A,0))</f>
        <v>3817.0009856000001</v>
      </c>
      <c r="Q3179" s="19" cm="1">
        <f t="array" ref="Q3179">H3179*_xlfn.IFS(H3179&lt;=350,INDEX('Pliegos Tarifarios (Las Condes)'!$F:$F,MATCH($B3179,'Pliegos Tarifarios (Las Condes)'!$A:$A,0)),H3179&lt;=500,INDEX('Pliegos Tarifarios (Las Condes)'!$G:$G,MATCH($B3179,'Pliegos Tarifarios (Las Condes)'!$A:$A,0)),H3179&lt;=1000,INDEX('Pliegos Tarifarios (Las Condes)'!$H:$H,MATCH($B3179,'Pliegos Tarifarios (Las Condes)'!$A:$A,0)),H3179&lt;=5000,INDEX('Pliegos Tarifarios (Las Condes)'!$I:$I,MATCH($B3179,'Pliegos Tarifarios (Las Condes)'!$A:$A,0)),H3179&gt;5000,INDEX('Pliegos Tarifarios (Las Condes)'!$J:$J,MATCH($B3179,'Pliegos Tarifarios (Las Condes)'!$A:$A,0)))/1.19</f>
        <v>193.08431058823533</v>
      </c>
      <c r="R3179" s="19">
        <f>INDEX('Pliegos Tarifarios (Las Condes)'!$K:$K,MATCH($B3179,'Pliegos Tarifarios (Las Condes)'!$A:$A,0))</f>
        <v>723.17600000000004</v>
      </c>
      <c r="S3179" s="21">
        <f t="shared" si="150"/>
        <v>57410.714742188255</v>
      </c>
      <c r="T3179" s="21">
        <f t="shared" si="151"/>
        <v>10908.035801015769</v>
      </c>
      <c r="U3179" s="19">
        <v>0</v>
      </c>
      <c r="V3179" s="21">
        <f t="shared" si="152"/>
        <v>68318.75054320402</v>
      </c>
    </row>
    <row r="3180" spans="1:22" x14ac:dyDescent="0.3">
      <c r="A3180" s="7" t="s">
        <v>147</v>
      </c>
      <c r="B3180" s="7">
        <v>8</v>
      </c>
      <c r="C3180" s="8" t="s">
        <v>186</v>
      </c>
      <c r="D3180" s="7" t="s">
        <v>244</v>
      </c>
      <c r="E3180" s="7" t="s">
        <v>121</v>
      </c>
      <c r="F3180" s="8" t="s">
        <v>245</v>
      </c>
      <c r="G3180" s="7" t="s">
        <v>30</v>
      </c>
      <c r="H3180" s="9">
        <v>293.32350000000002</v>
      </c>
      <c r="I3180" s="9">
        <v>0.78249999999999997</v>
      </c>
      <c r="J3180" s="9">
        <v>0.76929999999999998</v>
      </c>
      <c r="K3180" s="10">
        <v>0.98313099041533547</v>
      </c>
      <c r="L3180" s="9">
        <v>9.4600000000000009</v>
      </c>
      <c r="M3180" s="19">
        <f>H3180*INDEX('Pliegos Tarifarios (Las Condes)'!$B:$B,MATCH($B3180,'Pliegos Tarifarios (Las Condes)'!$A:$A,0))</f>
        <v>38649.184330500007</v>
      </c>
      <c r="N3180" s="19">
        <f>I3180*INDEX('Pliegos Tarifarios (Las Condes)'!$C:$C,MATCH($B3180,'Pliegos Tarifarios (Las Condes)'!$A:$A,0))</f>
        <v>2661.1048725000001</v>
      </c>
      <c r="O3180" s="19">
        <f>J3180*INDEX('Pliegos Tarifarios (Las Condes)'!$D:$D,MATCH($B3180,'Pliegos Tarifarios (Las Condes)'!$A:$A,0))</f>
        <v>11126.8897915</v>
      </c>
      <c r="P3180" s="19">
        <f>H3180*INDEX('Pliegos Tarifarios (Las Condes)'!$E:$E,MATCH($B3180,'Pliegos Tarifarios (Las Condes)'!$A:$A,0))</f>
        <v>3820.2452640000001</v>
      </c>
      <c r="Q3180" s="19" cm="1">
        <f t="array" ref="Q3180">H3180*_xlfn.IFS(H3180&lt;=350,INDEX('Pliegos Tarifarios (Las Condes)'!$F:$F,MATCH($B3180,'Pliegos Tarifarios (Las Condes)'!$A:$A,0)),H3180&lt;=500,INDEX('Pliegos Tarifarios (Las Condes)'!$G:$G,MATCH($B3180,'Pliegos Tarifarios (Las Condes)'!$A:$A,0)),H3180&lt;=1000,INDEX('Pliegos Tarifarios (Las Condes)'!$H:$H,MATCH($B3180,'Pliegos Tarifarios (Las Condes)'!$A:$A,0)),H3180&lt;=5000,INDEX('Pliegos Tarifarios (Las Condes)'!$I:$I,MATCH($B3180,'Pliegos Tarifarios (Las Condes)'!$A:$A,0)),H3180&gt;5000,INDEX('Pliegos Tarifarios (Las Condes)'!$J:$J,MATCH($B3180,'Pliegos Tarifarios (Las Condes)'!$A:$A,0)))/1.19</f>
        <v>193.24842352941178</v>
      </c>
      <c r="R3180" s="19">
        <f>INDEX('Pliegos Tarifarios (Las Condes)'!$K:$K,MATCH($B3180,'Pliegos Tarifarios (Las Condes)'!$A:$A,0))</f>
        <v>723.17600000000004</v>
      </c>
      <c r="S3180" s="21">
        <f t="shared" si="150"/>
        <v>57173.848682029413</v>
      </c>
      <c r="T3180" s="21">
        <f t="shared" si="151"/>
        <v>10863.031249585589</v>
      </c>
      <c r="U3180" s="19">
        <v>0</v>
      </c>
      <c r="V3180" s="21">
        <f t="shared" si="152"/>
        <v>68036.879931614996</v>
      </c>
    </row>
    <row r="3181" spans="1:22" x14ac:dyDescent="0.3">
      <c r="A3181" s="7" t="s">
        <v>147</v>
      </c>
      <c r="B3181" s="7">
        <v>8</v>
      </c>
      <c r="C3181" s="8" t="s">
        <v>186</v>
      </c>
      <c r="D3181" s="7" t="s">
        <v>246</v>
      </c>
      <c r="E3181" s="7" t="s">
        <v>121</v>
      </c>
      <c r="F3181" s="8" t="s">
        <v>247</v>
      </c>
      <c r="G3181" s="7" t="s">
        <v>30</v>
      </c>
      <c r="H3181" s="9">
        <v>293.11450000000002</v>
      </c>
      <c r="I3181" s="9">
        <v>0.7772</v>
      </c>
      <c r="J3181" s="9">
        <v>0.77229999999999999</v>
      </c>
      <c r="K3181" s="10">
        <v>0.99369531652084409</v>
      </c>
      <c r="L3181" s="9">
        <v>9.4600000000000009</v>
      </c>
      <c r="M3181" s="19">
        <f>H3181*INDEX('Pliegos Tarifarios (Las Condes)'!$B:$B,MATCH($B3181,'Pliegos Tarifarios (Las Condes)'!$A:$A,0))</f>
        <v>38621.645863500002</v>
      </c>
      <c r="N3181" s="19">
        <f>I3181*INDEX('Pliegos Tarifarios (Las Condes)'!$C:$C,MATCH($B3181,'Pliegos Tarifarios (Las Condes)'!$A:$A,0))</f>
        <v>2643.0807755999999</v>
      </c>
      <c r="O3181" s="19">
        <f>J3181*INDEX('Pliegos Tarifarios (Las Condes)'!$D:$D,MATCH($B3181,'Pliegos Tarifarios (Las Condes)'!$A:$A,0))</f>
        <v>11170.2807565</v>
      </c>
      <c r="P3181" s="19">
        <f>H3181*INDEX('Pliegos Tarifarios (Las Condes)'!$E:$E,MATCH($B3181,'Pliegos Tarifarios (Las Condes)'!$A:$A,0))</f>
        <v>3817.523248</v>
      </c>
      <c r="Q3181" s="19" cm="1">
        <f t="array" ref="Q3181">H3181*_xlfn.IFS(H3181&lt;=350,INDEX('Pliegos Tarifarios (Las Condes)'!$F:$F,MATCH($B3181,'Pliegos Tarifarios (Las Condes)'!$A:$A,0)),H3181&lt;=500,INDEX('Pliegos Tarifarios (Las Condes)'!$G:$G,MATCH($B3181,'Pliegos Tarifarios (Las Condes)'!$A:$A,0)),H3181&lt;=1000,INDEX('Pliegos Tarifarios (Las Condes)'!$H:$H,MATCH($B3181,'Pliegos Tarifarios (Las Condes)'!$A:$A,0)),H3181&lt;=5000,INDEX('Pliegos Tarifarios (Las Condes)'!$I:$I,MATCH($B3181,'Pliegos Tarifarios (Las Condes)'!$A:$A,0)),H3181&gt;5000,INDEX('Pliegos Tarifarios (Las Condes)'!$J:$J,MATCH($B3181,'Pliegos Tarifarios (Las Condes)'!$A:$A,0)))/1.19</f>
        <v>193.11072941176474</v>
      </c>
      <c r="R3181" s="19">
        <f>INDEX('Pliegos Tarifarios (Las Condes)'!$K:$K,MATCH($B3181,'Pliegos Tarifarios (Las Condes)'!$A:$A,0))</f>
        <v>723.17600000000004</v>
      </c>
      <c r="S3181" s="21">
        <f t="shared" si="150"/>
        <v>57168.817373011763</v>
      </c>
      <c r="T3181" s="21">
        <f t="shared" si="151"/>
        <v>10862.075300872235</v>
      </c>
      <c r="U3181" s="19">
        <v>0</v>
      </c>
      <c r="V3181" s="21">
        <f t="shared" si="152"/>
        <v>68030.892673883995</v>
      </c>
    </row>
    <row r="3182" spans="1:22" x14ac:dyDescent="0.3">
      <c r="A3182" s="7" t="s">
        <v>147</v>
      </c>
      <c r="B3182" s="7">
        <v>8</v>
      </c>
      <c r="C3182" s="8" t="s">
        <v>186</v>
      </c>
      <c r="D3182" s="7" t="s">
        <v>248</v>
      </c>
      <c r="E3182" s="7" t="s">
        <v>121</v>
      </c>
      <c r="F3182" s="8" t="s">
        <v>249</v>
      </c>
      <c r="G3182" s="7" t="s">
        <v>30</v>
      </c>
      <c r="H3182" s="9">
        <v>293.22829999999999</v>
      </c>
      <c r="I3182" s="9">
        <v>0.81710000000000005</v>
      </c>
      <c r="J3182" s="9">
        <v>0.78080000000000005</v>
      </c>
      <c r="K3182" s="10">
        <v>0.95557459307306325</v>
      </c>
      <c r="L3182" s="9">
        <v>9.4600000000000009</v>
      </c>
      <c r="M3182" s="19">
        <f>H3182*INDEX('Pliegos Tarifarios (Las Condes)'!$B:$B,MATCH($B3182,'Pliegos Tarifarios (Las Condes)'!$A:$A,0))</f>
        <v>38636.640492899998</v>
      </c>
      <c r="N3182" s="19">
        <f>I3182*INDEX('Pliegos Tarifarios (Las Condes)'!$C:$C,MATCH($B3182,'Pliegos Tarifarios (Las Condes)'!$A:$A,0))</f>
        <v>2778.7716183000002</v>
      </c>
      <c r="O3182" s="19">
        <f>J3182*INDEX('Pliegos Tarifarios (Las Condes)'!$D:$D,MATCH($B3182,'Pliegos Tarifarios (Las Condes)'!$A:$A,0))</f>
        <v>11293.221824000002</v>
      </c>
      <c r="P3182" s="19">
        <f>H3182*INDEX('Pliegos Tarifarios (Las Condes)'!$E:$E,MATCH($B3182,'Pliegos Tarifarios (Las Condes)'!$A:$A,0))</f>
        <v>3819.0053791999994</v>
      </c>
      <c r="Q3182" s="19" cm="1">
        <f t="array" ref="Q3182">H3182*_xlfn.IFS(H3182&lt;=350,INDEX('Pliegos Tarifarios (Las Condes)'!$F:$F,MATCH($B3182,'Pliegos Tarifarios (Las Condes)'!$A:$A,0)),H3182&lt;=500,INDEX('Pliegos Tarifarios (Las Condes)'!$G:$G,MATCH($B3182,'Pliegos Tarifarios (Las Condes)'!$A:$A,0)),H3182&lt;=1000,INDEX('Pliegos Tarifarios (Las Condes)'!$H:$H,MATCH($B3182,'Pliegos Tarifarios (Las Condes)'!$A:$A,0)),H3182&lt;=5000,INDEX('Pliegos Tarifarios (Las Condes)'!$I:$I,MATCH($B3182,'Pliegos Tarifarios (Las Condes)'!$A:$A,0)),H3182&gt;5000,INDEX('Pliegos Tarifarios (Las Condes)'!$J:$J,MATCH($B3182,'Pliegos Tarifarios (Las Condes)'!$A:$A,0)))/1.19</f>
        <v>193.1857035294118</v>
      </c>
      <c r="R3182" s="19">
        <f>INDEX('Pliegos Tarifarios (Las Condes)'!$K:$K,MATCH($B3182,'Pliegos Tarifarios (Las Condes)'!$A:$A,0))</f>
        <v>723.17600000000004</v>
      </c>
      <c r="S3182" s="21">
        <f t="shared" si="150"/>
        <v>57444.001017929404</v>
      </c>
      <c r="T3182" s="21">
        <f t="shared" si="151"/>
        <v>10914.360193406586</v>
      </c>
      <c r="U3182" s="19">
        <v>0</v>
      </c>
      <c r="V3182" s="21">
        <f t="shared" si="152"/>
        <v>68358.361211335985</v>
      </c>
    </row>
    <row r="3183" spans="1:22" x14ac:dyDescent="0.3">
      <c r="A3183" s="7" t="s">
        <v>147</v>
      </c>
      <c r="B3183" s="7">
        <v>8</v>
      </c>
      <c r="C3183" s="8" t="s">
        <v>186</v>
      </c>
      <c r="D3183" s="7" t="s">
        <v>250</v>
      </c>
      <c r="E3183" s="7" t="s">
        <v>121</v>
      </c>
      <c r="F3183" s="8" t="s">
        <v>251</v>
      </c>
      <c r="G3183" s="7" t="s">
        <v>30</v>
      </c>
      <c r="H3183" s="9">
        <v>292.44830000000002</v>
      </c>
      <c r="I3183" s="9">
        <v>0.77959999999999996</v>
      </c>
      <c r="J3183" s="9">
        <v>0.77959999999999996</v>
      </c>
      <c r="K3183" s="10">
        <v>1</v>
      </c>
      <c r="L3183" s="9">
        <v>9.43</v>
      </c>
      <c r="M3183" s="19">
        <f>H3183*INDEX('Pliegos Tarifarios (Las Condes)'!$B:$B,MATCH($B3183,'Pliegos Tarifarios (Las Condes)'!$A:$A,0))</f>
        <v>38533.8653529</v>
      </c>
      <c r="N3183" s="19">
        <f>I3183*INDEX('Pliegos Tarifarios (Las Condes)'!$C:$C,MATCH($B3183,'Pliegos Tarifarios (Las Condes)'!$A:$A,0))</f>
        <v>2651.2426307999999</v>
      </c>
      <c r="O3183" s="19">
        <f>J3183*INDEX('Pliegos Tarifarios (Las Condes)'!$D:$D,MATCH($B3183,'Pliegos Tarifarios (Las Condes)'!$A:$A,0))</f>
        <v>11275.865438000001</v>
      </c>
      <c r="P3183" s="19">
        <f>H3183*INDEX('Pliegos Tarifarios (Las Condes)'!$E:$E,MATCH($B3183,'Pliegos Tarifarios (Las Condes)'!$A:$A,0))</f>
        <v>3808.8466592</v>
      </c>
      <c r="Q3183" s="19" cm="1">
        <f t="array" ref="Q3183">H3183*_xlfn.IFS(H3183&lt;=350,INDEX('Pliegos Tarifarios (Las Condes)'!$F:$F,MATCH($B3183,'Pliegos Tarifarios (Las Condes)'!$A:$A,0)),H3183&lt;=500,INDEX('Pliegos Tarifarios (Las Condes)'!$G:$G,MATCH($B3183,'Pliegos Tarifarios (Las Condes)'!$A:$A,0)),H3183&lt;=1000,INDEX('Pliegos Tarifarios (Las Condes)'!$H:$H,MATCH($B3183,'Pliegos Tarifarios (Las Condes)'!$A:$A,0)),H3183&lt;=5000,INDEX('Pliegos Tarifarios (Las Condes)'!$I:$I,MATCH($B3183,'Pliegos Tarifarios (Las Condes)'!$A:$A,0)),H3183&gt;5000,INDEX('Pliegos Tarifarios (Las Condes)'!$J:$J,MATCH($B3183,'Pliegos Tarifarios (Las Condes)'!$A:$A,0)))/1.19</f>
        <v>192.67182117647062</v>
      </c>
      <c r="R3183" s="19">
        <f>INDEX('Pliegos Tarifarios (Las Condes)'!$K:$K,MATCH($B3183,'Pliegos Tarifarios (Las Condes)'!$A:$A,0))</f>
        <v>723.17600000000004</v>
      </c>
      <c r="S3183" s="21">
        <f t="shared" si="150"/>
        <v>57185.667902076464</v>
      </c>
      <c r="T3183" s="21">
        <f t="shared" si="151"/>
        <v>10865.276901394529</v>
      </c>
      <c r="U3183" s="19">
        <v>0</v>
      </c>
      <c r="V3183" s="21">
        <f t="shared" si="152"/>
        <v>68050.944803470993</v>
      </c>
    </row>
    <row r="3184" spans="1:22" x14ac:dyDescent="0.3">
      <c r="A3184" s="7" t="s">
        <v>147</v>
      </c>
      <c r="B3184" s="7">
        <v>8</v>
      </c>
      <c r="C3184" s="8" t="s">
        <v>186</v>
      </c>
      <c r="D3184" s="7" t="s">
        <v>252</v>
      </c>
      <c r="E3184" s="7" t="s">
        <v>121</v>
      </c>
      <c r="F3184" s="8" t="s">
        <v>253</v>
      </c>
      <c r="G3184" s="7" t="s">
        <v>30</v>
      </c>
      <c r="H3184" s="9">
        <v>292.9776</v>
      </c>
      <c r="I3184" s="9">
        <v>0.82989999999999997</v>
      </c>
      <c r="J3184" s="9">
        <v>0.78290000000000004</v>
      </c>
      <c r="K3184" s="10">
        <v>0.94336667068321489</v>
      </c>
      <c r="L3184" s="9">
        <v>9.4499999999999993</v>
      </c>
      <c r="M3184" s="19">
        <f>H3184*INDEX('Pliegos Tarifarios (Las Condes)'!$B:$B,MATCH($B3184,'Pliegos Tarifarios (Las Condes)'!$A:$A,0))</f>
        <v>38603.6075088</v>
      </c>
      <c r="N3184" s="19">
        <f>I3184*INDEX('Pliegos Tarifarios (Las Condes)'!$C:$C,MATCH($B3184,'Pliegos Tarifarios (Las Condes)'!$A:$A,0))</f>
        <v>2822.3015126999999</v>
      </c>
      <c r="O3184" s="19">
        <f>J3184*INDEX('Pliegos Tarifarios (Las Condes)'!$D:$D,MATCH($B3184,'Pliegos Tarifarios (Las Condes)'!$A:$A,0))</f>
        <v>11323.595499500001</v>
      </c>
      <c r="P3184" s="19">
        <f>H3184*INDEX('Pliegos Tarifarios (Las Condes)'!$E:$E,MATCH($B3184,'Pliegos Tarifarios (Las Condes)'!$A:$A,0))</f>
        <v>3815.7402623999997</v>
      </c>
      <c r="Q3184" s="19" cm="1">
        <f t="array" ref="Q3184">H3184*_xlfn.IFS(H3184&lt;=350,INDEX('Pliegos Tarifarios (Las Condes)'!$F:$F,MATCH($B3184,'Pliegos Tarifarios (Las Condes)'!$A:$A,0)),H3184&lt;=500,INDEX('Pliegos Tarifarios (Las Condes)'!$G:$G,MATCH($B3184,'Pliegos Tarifarios (Las Condes)'!$A:$A,0)),H3184&lt;=1000,INDEX('Pliegos Tarifarios (Las Condes)'!$H:$H,MATCH($B3184,'Pliegos Tarifarios (Las Condes)'!$A:$A,0)),H3184&lt;=5000,INDEX('Pliegos Tarifarios (Las Condes)'!$I:$I,MATCH($B3184,'Pliegos Tarifarios (Las Condes)'!$A:$A,0)),H3184&gt;5000,INDEX('Pliegos Tarifarios (Las Condes)'!$J:$J,MATCH($B3184,'Pliegos Tarifarios (Las Condes)'!$A:$A,0)))/1.19</f>
        <v>193.02053647058824</v>
      </c>
      <c r="R3184" s="19">
        <f>INDEX('Pliegos Tarifarios (Las Condes)'!$K:$K,MATCH($B3184,'Pliegos Tarifarios (Las Condes)'!$A:$A,0))</f>
        <v>723.17600000000004</v>
      </c>
      <c r="S3184" s="21">
        <f t="shared" si="150"/>
        <v>57481.441319870595</v>
      </c>
      <c r="T3184" s="21">
        <f t="shared" si="151"/>
        <v>10921.473850775414</v>
      </c>
      <c r="U3184" s="19">
        <v>0</v>
      </c>
      <c r="V3184" s="21">
        <f t="shared" si="152"/>
        <v>68402.915170646011</v>
      </c>
    </row>
    <row r="3185" spans="1:22" x14ac:dyDescent="0.3">
      <c r="A3185" s="7" t="s">
        <v>147</v>
      </c>
      <c r="B3185" s="7">
        <v>8</v>
      </c>
      <c r="C3185" s="8" t="s">
        <v>186</v>
      </c>
      <c r="D3185" s="7" t="s">
        <v>254</v>
      </c>
      <c r="E3185" s="7" t="s">
        <v>121</v>
      </c>
      <c r="F3185" s="8" t="s">
        <v>255</v>
      </c>
      <c r="G3185" s="7" t="s">
        <v>30</v>
      </c>
      <c r="H3185" s="9">
        <v>293.35219999999998</v>
      </c>
      <c r="I3185" s="9">
        <v>0.79730000000000001</v>
      </c>
      <c r="J3185" s="9">
        <v>0.79730000000000001</v>
      </c>
      <c r="K3185" s="10">
        <v>1</v>
      </c>
      <c r="L3185" s="9">
        <v>9.4600000000000009</v>
      </c>
      <c r="M3185" s="19">
        <f>H3185*INDEX('Pliegos Tarifarios (Las Condes)'!$B:$B,MATCH($B3185,'Pliegos Tarifarios (Las Condes)'!$A:$A,0))</f>
        <v>38652.965928600002</v>
      </c>
      <c r="N3185" s="19">
        <f>I3185*INDEX('Pliegos Tarifarios (Las Condes)'!$C:$C,MATCH($B3185,'Pliegos Tarifarios (Las Condes)'!$A:$A,0))</f>
        <v>2711.4363129000003</v>
      </c>
      <c r="O3185" s="19">
        <f>J3185*INDEX('Pliegos Tarifarios (Las Condes)'!$D:$D,MATCH($B3185,'Pliegos Tarifarios (Las Condes)'!$A:$A,0))</f>
        <v>11531.8721315</v>
      </c>
      <c r="P3185" s="19">
        <f>H3185*INDEX('Pliegos Tarifarios (Las Condes)'!$E:$E,MATCH($B3185,'Pliegos Tarifarios (Las Condes)'!$A:$A,0))</f>
        <v>3820.6190527999997</v>
      </c>
      <c r="Q3185" s="19" cm="1">
        <f t="array" ref="Q3185">H3185*_xlfn.IFS(H3185&lt;=350,INDEX('Pliegos Tarifarios (Las Condes)'!$F:$F,MATCH($B3185,'Pliegos Tarifarios (Las Condes)'!$A:$A,0)),H3185&lt;=500,INDEX('Pliegos Tarifarios (Las Condes)'!$G:$G,MATCH($B3185,'Pliegos Tarifarios (Las Condes)'!$A:$A,0)),H3185&lt;=1000,INDEX('Pliegos Tarifarios (Las Condes)'!$H:$H,MATCH($B3185,'Pliegos Tarifarios (Las Condes)'!$A:$A,0)),H3185&lt;=5000,INDEX('Pliegos Tarifarios (Las Condes)'!$I:$I,MATCH($B3185,'Pliegos Tarifarios (Las Condes)'!$A:$A,0)),H3185&gt;5000,INDEX('Pliegos Tarifarios (Las Condes)'!$J:$J,MATCH($B3185,'Pliegos Tarifarios (Las Condes)'!$A:$A,0)))/1.19</f>
        <v>193.26733176470589</v>
      </c>
      <c r="R3185" s="19">
        <f>INDEX('Pliegos Tarifarios (Las Condes)'!$K:$K,MATCH($B3185,'Pliegos Tarifarios (Las Condes)'!$A:$A,0))</f>
        <v>723.17600000000004</v>
      </c>
      <c r="S3185" s="21">
        <f t="shared" si="150"/>
        <v>57633.336757564706</v>
      </c>
      <c r="T3185" s="21">
        <f t="shared" si="151"/>
        <v>10950.333983937295</v>
      </c>
      <c r="U3185" s="19">
        <v>0</v>
      </c>
      <c r="V3185" s="21">
        <f t="shared" si="152"/>
        <v>68583.670741502006</v>
      </c>
    </row>
    <row r="3186" spans="1:22" x14ac:dyDescent="0.3">
      <c r="A3186" s="7" t="s">
        <v>147</v>
      </c>
      <c r="B3186" s="7">
        <v>8</v>
      </c>
      <c r="C3186" s="8" t="s">
        <v>186</v>
      </c>
      <c r="D3186" s="7" t="s">
        <v>256</v>
      </c>
      <c r="E3186" s="7" t="s">
        <v>121</v>
      </c>
      <c r="F3186" s="8" t="s">
        <v>257</v>
      </c>
      <c r="G3186" s="7" t="s">
        <v>30</v>
      </c>
      <c r="H3186" s="9">
        <v>292.67540000000002</v>
      </c>
      <c r="I3186" s="9">
        <v>0.79610000000000003</v>
      </c>
      <c r="J3186" s="9">
        <v>0.78249999999999997</v>
      </c>
      <c r="K3186" s="10">
        <v>0.98291671900514999</v>
      </c>
      <c r="L3186" s="9">
        <v>9.44</v>
      </c>
      <c r="M3186" s="19">
        <f>H3186*INDEX('Pliegos Tarifarios (Las Condes)'!$B:$B,MATCH($B3186,'Pliegos Tarifarios (Las Condes)'!$A:$A,0))</f>
        <v>38563.788730200002</v>
      </c>
      <c r="N3186" s="19">
        <f>I3186*INDEX('Pliegos Tarifarios (Las Condes)'!$C:$C,MATCH($B3186,'Pliegos Tarifarios (Las Condes)'!$A:$A,0))</f>
        <v>2707.3553853000003</v>
      </c>
      <c r="O3186" s="19">
        <f>J3186*INDEX('Pliegos Tarifarios (Las Condes)'!$D:$D,MATCH($B3186,'Pliegos Tarifarios (Las Condes)'!$A:$A,0))</f>
        <v>11317.810037499999</v>
      </c>
      <c r="P3186" s="19">
        <f>H3186*INDEX('Pliegos Tarifarios (Las Condes)'!$E:$E,MATCH($B3186,'Pliegos Tarifarios (Las Condes)'!$A:$A,0))</f>
        <v>3811.8044095999999</v>
      </c>
      <c r="Q3186" s="19" cm="1">
        <f t="array" ref="Q3186">H3186*_xlfn.IFS(H3186&lt;=350,INDEX('Pliegos Tarifarios (Las Condes)'!$F:$F,MATCH($B3186,'Pliegos Tarifarios (Las Condes)'!$A:$A,0)),H3186&lt;=500,INDEX('Pliegos Tarifarios (Las Condes)'!$G:$G,MATCH($B3186,'Pliegos Tarifarios (Las Condes)'!$A:$A,0)),H3186&lt;=1000,INDEX('Pliegos Tarifarios (Las Condes)'!$H:$H,MATCH($B3186,'Pliegos Tarifarios (Las Condes)'!$A:$A,0)),H3186&lt;=5000,INDEX('Pliegos Tarifarios (Las Condes)'!$I:$I,MATCH($B3186,'Pliegos Tarifarios (Las Condes)'!$A:$A,0)),H3186&gt;5000,INDEX('Pliegos Tarifarios (Las Condes)'!$J:$J,MATCH($B3186,'Pliegos Tarifarios (Las Condes)'!$A:$A,0)))/1.19</f>
        <v>192.82144000000002</v>
      </c>
      <c r="R3186" s="19">
        <f>INDEX('Pliegos Tarifarios (Las Condes)'!$K:$K,MATCH($B3186,'Pliegos Tarifarios (Las Condes)'!$A:$A,0))</f>
        <v>723.17600000000004</v>
      </c>
      <c r="S3186" s="21">
        <f t="shared" si="150"/>
        <v>57316.756002599999</v>
      </c>
      <c r="T3186" s="21">
        <f t="shared" si="151"/>
        <v>10890.183640494</v>
      </c>
      <c r="U3186" s="19">
        <v>0</v>
      </c>
      <c r="V3186" s="21">
        <f t="shared" si="152"/>
        <v>68206.939643093996</v>
      </c>
    </row>
    <row r="3187" spans="1:22" x14ac:dyDescent="0.3">
      <c r="A3187" s="7" t="s">
        <v>147</v>
      </c>
      <c r="B3187" s="7">
        <v>8</v>
      </c>
      <c r="C3187" s="8" t="s">
        <v>186</v>
      </c>
      <c r="D3187" s="7" t="s">
        <v>258</v>
      </c>
      <c r="E3187" s="7" t="s">
        <v>121</v>
      </c>
      <c r="F3187" s="8" t="s">
        <v>259</v>
      </c>
      <c r="G3187" s="7" t="s">
        <v>30</v>
      </c>
      <c r="H3187" s="9">
        <v>293.22910000000002</v>
      </c>
      <c r="I3187" s="9">
        <v>0.77929999999999999</v>
      </c>
      <c r="J3187" s="9">
        <v>0.77929999999999999</v>
      </c>
      <c r="K3187" s="10">
        <v>1</v>
      </c>
      <c r="L3187" s="9">
        <v>9.4600000000000009</v>
      </c>
      <c r="M3187" s="19">
        <f>H3187*INDEX('Pliegos Tarifarios (Las Condes)'!$B:$B,MATCH($B3187,'Pliegos Tarifarios (Las Condes)'!$A:$A,0))</f>
        <v>38636.745903300005</v>
      </c>
      <c r="N3187" s="19">
        <f>I3187*INDEX('Pliegos Tarifarios (Las Condes)'!$C:$C,MATCH($B3187,'Pliegos Tarifarios (Las Condes)'!$A:$A,0))</f>
        <v>2650.2223988999999</v>
      </c>
      <c r="O3187" s="19">
        <f>J3187*INDEX('Pliegos Tarifarios (Las Condes)'!$D:$D,MATCH($B3187,'Pliegos Tarifarios (Las Condes)'!$A:$A,0))</f>
        <v>11271.526341500001</v>
      </c>
      <c r="P3187" s="19">
        <f>H3187*INDEX('Pliegos Tarifarios (Las Condes)'!$E:$E,MATCH($B3187,'Pliegos Tarifarios (Las Condes)'!$A:$A,0))</f>
        <v>3819.0157983999998</v>
      </c>
      <c r="Q3187" s="19" cm="1">
        <f t="array" ref="Q3187">H3187*_xlfn.IFS(H3187&lt;=350,INDEX('Pliegos Tarifarios (Las Condes)'!$F:$F,MATCH($B3187,'Pliegos Tarifarios (Las Condes)'!$A:$A,0)),H3187&lt;=500,INDEX('Pliegos Tarifarios (Las Condes)'!$G:$G,MATCH($B3187,'Pliegos Tarifarios (Las Condes)'!$A:$A,0)),H3187&lt;=1000,INDEX('Pliegos Tarifarios (Las Condes)'!$H:$H,MATCH($B3187,'Pliegos Tarifarios (Las Condes)'!$A:$A,0)),H3187&lt;=5000,INDEX('Pliegos Tarifarios (Las Condes)'!$I:$I,MATCH($B3187,'Pliegos Tarifarios (Las Condes)'!$A:$A,0)),H3187&gt;5000,INDEX('Pliegos Tarifarios (Las Condes)'!$J:$J,MATCH($B3187,'Pliegos Tarifarios (Las Condes)'!$A:$A,0)))/1.19</f>
        <v>193.1862305882353</v>
      </c>
      <c r="R3187" s="19">
        <f>INDEX('Pliegos Tarifarios (Las Condes)'!$K:$K,MATCH($B3187,'Pliegos Tarifarios (Las Condes)'!$A:$A,0))</f>
        <v>723.17600000000004</v>
      </c>
      <c r="S3187" s="21">
        <f t="shared" si="150"/>
        <v>57293.872672688238</v>
      </c>
      <c r="T3187" s="21">
        <f t="shared" si="151"/>
        <v>10885.835807810765</v>
      </c>
      <c r="U3187" s="19">
        <v>0</v>
      </c>
      <c r="V3187" s="21">
        <f t="shared" si="152"/>
        <v>68179.708480499001</v>
      </c>
    </row>
    <row r="3188" spans="1:22" x14ac:dyDescent="0.3">
      <c r="A3188" s="7" t="s">
        <v>147</v>
      </c>
      <c r="B3188" s="7">
        <v>8</v>
      </c>
      <c r="C3188" s="8" t="s">
        <v>186</v>
      </c>
      <c r="D3188" s="7" t="s">
        <v>260</v>
      </c>
      <c r="E3188" s="7" t="s">
        <v>121</v>
      </c>
      <c r="F3188" s="8" t="s">
        <v>261</v>
      </c>
      <c r="G3188" s="7" t="s">
        <v>30</v>
      </c>
      <c r="H3188" s="9">
        <v>293.72989999999999</v>
      </c>
      <c r="I3188" s="9">
        <v>0.78029999999999999</v>
      </c>
      <c r="J3188" s="9">
        <v>0.77249999999999996</v>
      </c>
      <c r="K3188" s="10">
        <v>0.99000384467512492</v>
      </c>
      <c r="L3188" s="9">
        <v>9.48</v>
      </c>
      <c r="M3188" s="19">
        <f>H3188*INDEX('Pliegos Tarifarios (Las Condes)'!$B:$B,MATCH($B3188,'Pliegos Tarifarios (Las Condes)'!$A:$A,0))</f>
        <v>38702.7328137</v>
      </c>
      <c r="N3188" s="19">
        <f>I3188*INDEX('Pliegos Tarifarios (Las Condes)'!$C:$C,MATCH($B3188,'Pliegos Tarifarios (Las Condes)'!$A:$A,0))</f>
        <v>2653.6231719000002</v>
      </c>
      <c r="O3188" s="19">
        <f>J3188*INDEX('Pliegos Tarifarios (Las Condes)'!$D:$D,MATCH($B3188,'Pliegos Tarifarios (Las Condes)'!$A:$A,0))</f>
        <v>11173.1734875</v>
      </c>
      <c r="P3188" s="19">
        <f>H3188*INDEX('Pliegos Tarifarios (Las Condes)'!$E:$E,MATCH($B3188,'Pliegos Tarifarios (Las Condes)'!$A:$A,0))</f>
        <v>3825.5382175999994</v>
      </c>
      <c r="Q3188" s="19" cm="1">
        <f t="array" ref="Q3188">H3188*_xlfn.IFS(H3188&lt;=350,INDEX('Pliegos Tarifarios (Las Condes)'!$F:$F,MATCH($B3188,'Pliegos Tarifarios (Las Condes)'!$A:$A,0)),H3188&lt;=500,INDEX('Pliegos Tarifarios (Las Condes)'!$G:$G,MATCH($B3188,'Pliegos Tarifarios (Las Condes)'!$A:$A,0)),H3188&lt;=1000,INDEX('Pliegos Tarifarios (Las Condes)'!$H:$H,MATCH($B3188,'Pliegos Tarifarios (Las Condes)'!$A:$A,0)),H3188&lt;=5000,INDEX('Pliegos Tarifarios (Las Condes)'!$I:$I,MATCH($B3188,'Pliegos Tarifarios (Las Condes)'!$A:$A,0)),H3188&gt;5000,INDEX('Pliegos Tarifarios (Las Condes)'!$J:$J,MATCH($B3188,'Pliegos Tarifarios (Las Condes)'!$A:$A,0)))/1.19</f>
        <v>193.51616941176471</v>
      </c>
      <c r="R3188" s="19">
        <f>INDEX('Pliegos Tarifarios (Las Condes)'!$K:$K,MATCH($B3188,'Pliegos Tarifarios (Las Condes)'!$A:$A,0))</f>
        <v>723.17600000000004</v>
      </c>
      <c r="S3188" s="21">
        <f t="shared" si="150"/>
        <v>57271.759860111764</v>
      </c>
      <c r="T3188" s="21">
        <f t="shared" si="151"/>
        <v>10881.634373421235</v>
      </c>
      <c r="U3188" s="19">
        <v>0</v>
      </c>
      <c r="V3188" s="21">
        <f t="shared" si="152"/>
        <v>68153.394233533007</v>
      </c>
    </row>
    <row r="3189" spans="1:22" x14ac:dyDescent="0.3">
      <c r="A3189" s="7" t="s">
        <v>147</v>
      </c>
      <c r="B3189" s="7">
        <v>8</v>
      </c>
      <c r="C3189" s="8" t="s">
        <v>186</v>
      </c>
      <c r="D3189" s="7" t="s">
        <v>262</v>
      </c>
      <c r="E3189" s="7" t="s">
        <v>121</v>
      </c>
      <c r="F3189" s="8" t="s">
        <v>263</v>
      </c>
      <c r="G3189" s="7" t="s">
        <v>16</v>
      </c>
      <c r="H3189" s="9">
        <v>2411.0119</v>
      </c>
      <c r="I3189" s="9">
        <v>6.5099</v>
      </c>
      <c r="J3189" s="9">
        <v>6.3563999999999998</v>
      </c>
      <c r="K3189" s="10">
        <v>0.97642052873316021</v>
      </c>
      <c r="L3189" s="9">
        <v>77.77</v>
      </c>
      <c r="M3189" s="19">
        <f>H3189*INDEX('Pliegos Tarifarios (Las Condes)'!$B:$B,MATCH($B3189,'Pliegos Tarifarios (Las Condes)'!$A:$A,0))</f>
        <v>317682.16097969998</v>
      </c>
      <c r="N3189" s="19">
        <f>I3189*INDEX('Pliegos Tarifarios (Las Condes)'!$C:$C,MATCH($B3189,'Pliegos Tarifarios (Las Condes)'!$A:$A,0))</f>
        <v>22138.692152700001</v>
      </c>
      <c r="O3189" s="19">
        <f>J3189*INDEX('Pliegos Tarifarios (Las Condes)'!$D:$D,MATCH($B3189,'Pliegos Tarifarios (Las Condes)'!$A:$A,0))</f>
        <v>91936.776641999997</v>
      </c>
      <c r="P3189" s="19">
        <f>H3189*INDEX('Pliegos Tarifarios (Las Condes)'!$E:$E,MATCH($B3189,'Pliegos Tarifarios (Las Condes)'!$A:$A,0))</f>
        <v>31401.018985599996</v>
      </c>
      <c r="Q3189" s="19" cm="1">
        <f t="array" ref="Q3189">H3189*_xlfn.IFS(H3189&lt;=350,INDEX('Pliegos Tarifarios (Las Condes)'!$F:$F,MATCH($B3189,'Pliegos Tarifarios (Las Condes)'!$A:$A,0)),H3189&lt;=500,INDEX('Pliegos Tarifarios (Las Condes)'!$G:$G,MATCH($B3189,'Pliegos Tarifarios (Las Condes)'!$A:$A,0)),H3189&lt;=1000,INDEX('Pliegos Tarifarios (Las Condes)'!$H:$H,MATCH($B3189,'Pliegos Tarifarios (Las Condes)'!$A:$A,0)),H3189&lt;=5000,INDEX('Pliegos Tarifarios (Las Condes)'!$I:$I,MATCH($B3189,'Pliegos Tarifarios (Las Condes)'!$A:$A,0)),H3189&gt;5000,INDEX('Pliegos Tarifarios (Las Condes)'!$J:$J,MATCH($B3189,'Pliegos Tarifarios (Las Condes)'!$A:$A,0)))/1.19</f>
        <v>7235.061760420168</v>
      </c>
      <c r="R3189" s="19">
        <f>INDEX('Pliegos Tarifarios (Las Condes)'!$K:$K,MATCH($B3189,'Pliegos Tarifarios (Las Condes)'!$A:$A,0))</f>
        <v>723.17600000000004</v>
      </c>
      <c r="S3189" s="21">
        <f t="shared" si="150"/>
        <v>471116.88652042008</v>
      </c>
      <c r="T3189" s="21">
        <f t="shared" si="151"/>
        <v>89512.20843887981</v>
      </c>
      <c r="U3189" s="19">
        <v>0</v>
      </c>
      <c r="V3189" s="21">
        <f t="shared" si="152"/>
        <v>560629.09495929989</v>
      </c>
    </row>
    <row r="3190" spans="1:22" x14ac:dyDescent="0.3">
      <c r="A3190" s="7" t="s">
        <v>147</v>
      </c>
      <c r="B3190" s="7">
        <v>8</v>
      </c>
      <c r="C3190" s="8" t="s">
        <v>186</v>
      </c>
      <c r="D3190" s="7" t="s">
        <v>264</v>
      </c>
      <c r="E3190" s="7" t="s">
        <v>121</v>
      </c>
      <c r="F3190" s="8" t="s">
        <v>265</v>
      </c>
      <c r="G3190" s="7" t="s">
        <v>16</v>
      </c>
      <c r="H3190" s="9">
        <v>2408.386</v>
      </c>
      <c r="I3190" s="9">
        <v>6.5275999999999996</v>
      </c>
      <c r="J3190" s="9">
        <v>6.4947999999999997</v>
      </c>
      <c r="K3190" s="10">
        <v>0.99497518230283721</v>
      </c>
      <c r="L3190" s="9">
        <v>77.69</v>
      </c>
      <c r="M3190" s="19">
        <f>H3190*INDEX('Pliegos Tarifarios (Las Condes)'!$B:$B,MATCH($B3190,'Pliegos Tarifarios (Las Condes)'!$A:$A,0))</f>
        <v>317336.16451800003</v>
      </c>
      <c r="N3190" s="19">
        <f>I3190*INDEX('Pliegos Tarifarios (Las Condes)'!$C:$C,MATCH($B3190,'Pliegos Tarifarios (Las Condes)'!$A:$A,0))</f>
        <v>22198.885834799999</v>
      </c>
      <c r="O3190" s="19">
        <f>J3190*INDEX('Pliegos Tarifarios (Las Condes)'!$D:$D,MATCH($B3190,'Pliegos Tarifarios (Las Condes)'!$A:$A,0))</f>
        <v>93938.546493999995</v>
      </c>
      <c r="P3190" s="19">
        <f>H3190*INDEX('Pliegos Tarifarios (Las Condes)'!$E:$E,MATCH($B3190,'Pliegos Tarifarios (Las Condes)'!$A:$A,0))</f>
        <v>31366.819263999998</v>
      </c>
      <c r="Q3190" s="19" cm="1">
        <f t="array" ref="Q3190">H3190*_xlfn.IFS(H3190&lt;=350,INDEX('Pliegos Tarifarios (Las Condes)'!$F:$F,MATCH($B3190,'Pliegos Tarifarios (Las Condes)'!$A:$A,0)),H3190&lt;=500,INDEX('Pliegos Tarifarios (Las Condes)'!$G:$G,MATCH($B3190,'Pliegos Tarifarios (Las Condes)'!$A:$A,0)),H3190&lt;=1000,INDEX('Pliegos Tarifarios (Las Condes)'!$H:$H,MATCH($B3190,'Pliegos Tarifarios (Las Condes)'!$A:$A,0)),H3190&lt;=5000,INDEX('Pliegos Tarifarios (Las Condes)'!$I:$I,MATCH($B3190,'Pliegos Tarifarios (Las Condes)'!$A:$A,0)),H3190&gt;5000,INDEX('Pliegos Tarifarios (Las Condes)'!$J:$J,MATCH($B3190,'Pliegos Tarifarios (Las Condes)'!$A:$A,0)))/1.19</f>
        <v>7227.1818537815116</v>
      </c>
      <c r="R3190" s="19">
        <f>INDEX('Pliegos Tarifarios (Las Condes)'!$K:$K,MATCH($B3190,'Pliegos Tarifarios (Las Condes)'!$A:$A,0))</f>
        <v>723.17600000000004</v>
      </c>
      <c r="S3190" s="21">
        <f t="shared" si="150"/>
        <v>472790.77396458155</v>
      </c>
      <c r="T3190" s="21">
        <f t="shared" si="151"/>
        <v>89830.24705327049</v>
      </c>
      <c r="U3190" s="19">
        <v>0</v>
      </c>
      <c r="V3190" s="21">
        <f t="shared" si="152"/>
        <v>562621.02101785201</v>
      </c>
    </row>
    <row r="3191" spans="1:22" x14ac:dyDescent="0.3">
      <c r="A3191" s="7" t="s">
        <v>147</v>
      </c>
      <c r="B3191" s="7">
        <v>8</v>
      </c>
      <c r="C3191" s="8" t="s">
        <v>186</v>
      </c>
      <c r="D3191" s="7" t="s">
        <v>266</v>
      </c>
      <c r="E3191" s="7" t="s">
        <v>121</v>
      </c>
      <c r="F3191" s="8" t="s">
        <v>267</v>
      </c>
      <c r="G3191" s="7" t="s">
        <v>16</v>
      </c>
      <c r="H3191" s="9">
        <v>2409.1136000000001</v>
      </c>
      <c r="I3191" s="9">
        <v>6.6223999999999998</v>
      </c>
      <c r="J3191" s="9">
        <v>6.3894000000000002</v>
      </c>
      <c r="K3191" s="10">
        <v>0.96481638076830156</v>
      </c>
      <c r="L3191" s="9">
        <v>77.709999999999994</v>
      </c>
      <c r="M3191" s="19">
        <f>H3191*INDEX('Pliegos Tarifarios (Las Condes)'!$B:$B,MATCH($B3191,'Pliegos Tarifarios (Las Condes)'!$A:$A,0))</f>
        <v>317432.03527680004</v>
      </c>
      <c r="N3191" s="19">
        <f>I3191*INDEX('Pliegos Tarifarios (Las Condes)'!$C:$C,MATCH($B3191,'Pliegos Tarifarios (Las Condes)'!$A:$A,0))</f>
        <v>22521.279115199999</v>
      </c>
      <c r="O3191" s="19">
        <f>J3191*INDEX('Pliegos Tarifarios (Las Condes)'!$D:$D,MATCH($B3191,'Pliegos Tarifarios (Las Condes)'!$A:$A,0))</f>
        <v>92414.077257000012</v>
      </c>
      <c r="P3191" s="19">
        <f>H3191*INDEX('Pliegos Tarifarios (Las Condes)'!$E:$E,MATCH($B3191,'Pliegos Tarifarios (Las Condes)'!$A:$A,0))</f>
        <v>31376.295526400001</v>
      </c>
      <c r="Q3191" s="19" cm="1">
        <f t="array" ref="Q3191">H3191*_xlfn.IFS(H3191&lt;=350,INDEX('Pliegos Tarifarios (Las Condes)'!$F:$F,MATCH($B3191,'Pliegos Tarifarios (Las Condes)'!$A:$A,0)),H3191&lt;=500,INDEX('Pliegos Tarifarios (Las Condes)'!$G:$G,MATCH($B3191,'Pliegos Tarifarios (Las Condes)'!$A:$A,0)),H3191&lt;=1000,INDEX('Pliegos Tarifarios (Las Condes)'!$H:$H,MATCH($B3191,'Pliegos Tarifarios (Las Condes)'!$A:$A,0)),H3191&lt;=5000,INDEX('Pliegos Tarifarios (Las Condes)'!$I:$I,MATCH($B3191,'Pliegos Tarifarios (Las Condes)'!$A:$A,0)),H3191&gt;5000,INDEX('Pliegos Tarifarios (Las Condes)'!$J:$J,MATCH($B3191,'Pliegos Tarifarios (Las Condes)'!$A:$A,0)))/1.19</f>
        <v>7229.3652652100845</v>
      </c>
      <c r="R3191" s="19">
        <f>INDEX('Pliegos Tarifarios (Las Condes)'!$K:$K,MATCH($B3191,'Pliegos Tarifarios (Las Condes)'!$A:$A,0))</f>
        <v>723.17600000000004</v>
      </c>
      <c r="S3191" s="21">
        <f t="shared" si="150"/>
        <v>471696.22844061011</v>
      </c>
      <c r="T3191" s="21">
        <f t="shared" si="151"/>
        <v>89622.283403715919</v>
      </c>
      <c r="U3191" s="19">
        <v>0</v>
      </c>
      <c r="V3191" s="21">
        <f t="shared" si="152"/>
        <v>561318.51184432604</v>
      </c>
    </row>
    <row r="3192" spans="1:22" x14ac:dyDescent="0.3">
      <c r="A3192" s="7" t="s">
        <v>147</v>
      </c>
      <c r="B3192" s="7">
        <v>8</v>
      </c>
      <c r="C3192" s="8" t="s">
        <v>186</v>
      </c>
      <c r="D3192" s="7" t="s">
        <v>268</v>
      </c>
      <c r="E3192" s="7" t="s">
        <v>121</v>
      </c>
      <c r="F3192" s="8" t="s">
        <v>269</v>
      </c>
      <c r="G3192" s="7" t="s">
        <v>16</v>
      </c>
      <c r="H3192" s="9">
        <v>802.62109999999996</v>
      </c>
      <c r="I3192" s="9">
        <v>2.1371000000000002</v>
      </c>
      <c r="J3192" s="9">
        <v>2.1101999999999999</v>
      </c>
      <c r="K3192" s="10">
        <v>0.98741284918815198</v>
      </c>
      <c r="L3192" s="9">
        <v>25.89</v>
      </c>
      <c r="M3192" s="19">
        <f>H3192*INDEX('Pliegos Tarifarios (Las Condes)'!$B:$B,MATCH($B3192,'Pliegos Tarifarios (Las Condes)'!$A:$A,0))</f>
        <v>105755.7639993</v>
      </c>
      <c r="N3192" s="19">
        <f>I3192*INDEX('Pliegos Tarifarios (Las Condes)'!$C:$C,MATCH($B3192,'Pliegos Tarifarios (Las Condes)'!$A:$A,0))</f>
        <v>7267.7919783000007</v>
      </c>
      <c r="O3192" s="19">
        <f>J3192*INDEX('Pliegos Tarifarios (Las Condes)'!$D:$D,MATCH($B3192,'Pliegos Tarifarios (Las Condes)'!$A:$A,0))</f>
        <v>30521.204781</v>
      </c>
      <c r="P3192" s="19">
        <f>H3192*INDEX('Pliegos Tarifarios (Las Condes)'!$E:$E,MATCH($B3192,'Pliegos Tarifarios (Las Condes)'!$A:$A,0))</f>
        <v>10453.3372064</v>
      </c>
      <c r="Q3192" s="19" cm="1">
        <f t="array" ref="Q3192">H3192*_xlfn.IFS(H3192&lt;=350,INDEX('Pliegos Tarifarios (Las Condes)'!$F:$F,MATCH($B3192,'Pliegos Tarifarios (Las Condes)'!$A:$A,0)),H3192&lt;=500,INDEX('Pliegos Tarifarios (Las Condes)'!$G:$G,MATCH($B3192,'Pliegos Tarifarios (Las Condes)'!$A:$A,0)),H3192&lt;=1000,INDEX('Pliegos Tarifarios (Las Condes)'!$H:$H,MATCH($B3192,'Pliegos Tarifarios (Las Condes)'!$A:$A,0)),H3192&lt;=5000,INDEX('Pliegos Tarifarios (Las Condes)'!$I:$I,MATCH($B3192,'Pliegos Tarifarios (Las Condes)'!$A:$A,0)),H3192&gt;5000,INDEX('Pliegos Tarifarios (Las Condes)'!$J:$J,MATCH($B3192,'Pliegos Tarifarios (Las Condes)'!$A:$A,0)))/1.19</f>
        <v>1882.4499916806724</v>
      </c>
      <c r="R3192" s="19">
        <f>INDEX('Pliegos Tarifarios (Las Condes)'!$K:$K,MATCH($B3192,'Pliegos Tarifarios (Las Condes)'!$A:$A,0))</f>
        <v>723.17600000000004</v>
      </c>
      <c r="S3192" s="21">
        <f t="shared" si="150"/>
        <v>156603.72395668068</v>
      </c>
      <c r="T3192" s="21">
        <f t="shared" si="151"/>
        <v>29754.70755176933</v>
      </c>
      <c r="U3192" s="19">
        <v>0</v>
      </c>
      <c r="V3192" s="21">
        <f t="shared" si="152"/>
        <v>186358.43150845001</v>
      </c>
    </row>
    <row r="3193" spans="1:22" x14ac:dyDescent="0.3">
      <c r="A3193" s="7" t="s">
        <v>147</v>
      </c>
      <c r="B3193" s="7">
        <v>8</v>
      </c>
      <c r="C3193" s="8" t="s">
        <v>186</v>
      </c>
      <c r="D3193" s="7" t="s">
        <v>270</v>
      </c>
      <c r="E3193" s="7" t="s">
        <v>121</v>
      </c>
      <c r="F3193" s="8" t="s">
        <v>271</v>
      </c>
      <c r="G3193" s="7" t="s">
        <v>16</v>
      </c>
      <c r="H3193" s="9">
        <v>804.88679999999999</v>
      </c>
      <c r="I3193" s="9">
        <v>2.2549000000000001</v>
      </c>
      <c r="J3193" s="9">
        <v>2.2549000000000001</v>
      </c>
      <c r="K3193" s="10">
        <v>1</v>
      </c>
      <c r="L3193" s="9">
        <v>25.96</v>
      </c>
      <c r="M3193" s="19">
        <f>H3193*INDEX('Pliegos Tarifarios (Las Condes)'!$B:$B,MATCH($B3193,'Pliegos Tarifarios (Las Condes)'!$A:$A,0))</f>
        <v>106054.2994284</v>
      </c>
      <c r="N3193" s="19">
        <f>I3193*INDEX('Pliegos Tarifarios (Las Condes)'!$C:$C,MATCH($B3193,'Pliegos Tarifarios (Las Condes)'!$A:$A,0))</f>
        <v>7668.4030377000008</v>
      </c>
      <c r="O3193" s="19">
        <f>J3193*INDEX('Pliegos Tarifarios (Las Condes)'!$D:$D,MATCH($B3193,'Pliegos Tarifarios (Las Condes)'!$A:$A,0))</f>
        <v>32614.095659500003</v>
      </c>
      <c r="P3193" s="19">
        <f>H3193*INDEX('Pliegos Tarifarios (Las Condes)'!$E:$E,MATCH($B3193,'Pliegos Tarifarios (Las Condes)'!$A:$A,0))</f>
        <v>10482.845683199999</v>
      </c>
      <c r="Q3193" s="19" cm="1">
        <f t="array" ref="Q3193">H3193*_xlfn.IFS(H3193&lt;=350,INDEX('Pliegos Tarifarios (Las Condes)'!$F:$F,MATCH($B3193,'Pliegos Tarifarios (Las Condes)'!$A:$A,0)),H3193&lt;=500,INDEX('Pliegos Tarifarios (Las Condes)'!$G:$G,MATCH($B3193,'Pliegos Tarifarios (Las Condes)'!$A:$A,0)),H3193&lt;=1000,INDEX('Pliegos Tarifarios (Las Condes)'!$H:$H,MATCH($B3193,'Pliegos Tarifarios (Las Condes)'!$A:$A,0)),H3193&lt;=5000,INDEX('Pliegos Tarifarios (Las Condes)'!$I:$I,MATCH($B3193,'Pliegos Tarifarios (Las Condes)'!$A:$A,0)),H3193&gt;5000,INDEX('Pliegos Tarifarios (Las Condes)'!$J:$J,MATCH($B3193,'Pliegos Tarifarios (Las Condes)'!$A:$A,0)))/1.19</f>
        <v>1887.7639149579834</v>
      </c>
      <c r="R3193" s="19">
        <f>INDEX('Pliegos Tarifarios (Las Condes)'!$K:$K,MATCH($B3193,'Pliegos Tarifarios (Las Condes)'!$A:$A,0))</f>
        <v>723.17600000000004</v>
      </c>
      <c r="S3193" s="21">
        <f t="shared" si="150"/>
        <v>159430.583723758</v>
      </c>
      <c r="T3193" s="21">
        <f t="shared" si="151"/>
        <v>30291.81090751402</v>
      </c>
      <c r="U3193" s="19">
        <v>0</v>
      </c>
      <c r="V3193" s="21">
        <f t="shared" si="152"/>
        <v>189722.39463127201</v>
      </c>
    </row>
    <row r="3194" spans="1:22" x14ac:dyDescent="0.3">
      <c r="A3194" s="7" t="s">
        <v>147</v>
      </c>
      <c r="B3194" s="7">
        <v>8</v>
      </c>
      <c r="C3194" s="8" t="s">
        <v>186</v>
      </c>
      <c r="D3194" s="7" t="s">
        <v>272</v>
      </c>
      <c r="E3194" s="7" t="s">
        <v>121</v>
      </c>
      <c r="F3194" s="8" t="s">
        <v>273</v>
      </c>
      <c r="G3194" s="7" t="s">
        <v>16</v>
      </c>
      <c r="H3194" s="9">
        <v>801.84839999999997</v>
      </c>
      <c r="I3194" s="9">
        <v>2.1627999999999998</v>
      </c>
      <c r="J3194" s="9">
        <v>2.1269</v>
      </c>
      <c r="K3194" s="10">
        <v>0.98340114666173484</v>
      </c>
      <c r="L3194" s="9">
        <v>25.87</v>
      </c>
      <c r="M3194" s="19">
        <f>H3194*INDEX('Pliegos Tarifarios (Las Condes)'!$B:$B,MATCH($B3194,'Pliegos Tarifarios (Las Condes)'!$A:$A,0))</f>
        <v>105653.95072920001</v>
      </c>
      <c r="N3194" s="19">
        <f>I3194*INDEX('Pliegos Tarifarios (Las Condes)'!$C:$C,MATCH($B3194,'Pliegos Tarifarios (Las Condes)'!$A:$A,0))</f>
        <v>7355.1918443999994</v>
      </c>
      <c r="O3194" s="19">
        <f>J3194*INDEX('Pliegos Tarifarios (Las Condes)'!$D:$D,MATCH($B3194,'Pliegos Tarifarios (Las Condes)'!$A:$A,0))</f>
        <v>30762.7478195</v>
      </c>
      <c r="P3194" s="19">
        <f>H3194*INDEX('Pliegos Tarifarios (Las Condes)'!$E:$E,MATCH($B3194,'Pliegos Tarifarios (Las Condes)'!$A:$A,0))</f>
        <v>10443.273561599999</v>
      </c>
      <c r="Q3194" s="19" cm="1">
        <f t="array" ref="Q3194">H3194*_xlfn.IFS(H3194&lt;=350,INDEX('Pliegos Tarifarios (Las Condes)'!$F:$F,MATCH($B3194,'Pliegos Tarifarios (Las Condes)'!$A:$A,0)),H3194&lt;=500,INDEX('Pliegos Tarifarios (Las Condes)'!$G:$G,MATCH($B3194,'Pliegos Tarifarios (Las Condes)'!$A:$A,0)),H3194&lt;=1000,INDEX('Pliegos Tarifarios (Las Condes)'!$H:$H,MATCH($B3194,'Pliegos Tarifarios (Las Condes)'!$A:$A,0)),H3194&lt;=5000,INDEX('Pliegos Tarifarios (Las Condes)'!$I:$I,MATCH($B3194,'Pliegos Tarifarios (Las Condes)'!$A:$A,0)),H3194&gt;5000,INDEX('Pliegos Tarifarios (Las Condes)'!$J:$J,MATCH($B3194,'Pliegos Tarifarios (Las Condes)'!$A:$A,0)))/1.19</f>
        <v>1880.6377179831934</v>
      </c>
      <c r="R3194" s="19">
        <f>INDEX('Pliegos Tarifarios (Las Condes)'!$K:$K,MATCH($B3194,'Pliegos Tarifarios (Las Condes)'!$A:$A,0))</f>
        <v>723.17600000000004</v>
      </c>
      <c r="S3194" s="21">
        <f t="shared" si="150"/>
        <v>156818.97767268319</v>
      </c>
      <c r="T3194" s="21">
        <f t="shared" si="151"/>
        <v>29795.605757809808</v>
      </c>
      <c r="U3194" s="19">
        <v>0</v>
      </c>
      <c r="V3194" s="21">
        <f t="shared" si="152"/>
        <v>186614.58343049299</v>
      </c>
    </row>
    <row r="3195" spans="1:22" x14ac:dyDescent="0.3">
      <c r="A3195" s="7" t="s">
        <v>147</v>
      </c>
      <c r="B3195" s="7">
        <v>8</v>
      </c>
      <c r="C3195" s="8" t="s">
        <v>186</v>
      </c>
      <c r="D3195" s="7" t="s">
        <v>274</v>
      </c>
      <c r="E3195" s="7" t="s">
        <v>121</v>
      </c>
      <c r="F3195" s="8" t="s">
        <v>275</v>
      </c>
      <c r="G3195" s="7" t="s">
        <v>16</v>
      </c>
      <c r="H3195" s="9">
        <v>802.38589999999999</v>
      </c>
      <c r="I3195" s="9">
        <v>2.2210000000000001</v>
      </c>
      <c r="J3195" s="9">
        <v>2.0771999999999999</v>
      </c>
      <c r="K3195" s="10">
        <v>0.93525438991445287</v>
      </c>
      <c r="L3195" s="9">
        <v>25.88</v>
      </c>
      <c r="M3195" s="19">
        <f>H3195*INDEX('Pliegos Tarifarios (Las Condes)'!$B:$B,MATCH($B3195,'Pliegos Tarifarios (Las Condes)'!$A:$A,0))</f>
        <v>105724.7733417</v>
      </c>
      <c r="N3195" s="19">
        <f>I3195*INDEX('Pliegos Tarifarios (Las Condes)'!$C:$C,MATCH($B3195,'Pliegos Tarifarios (Las Condes)'!$A:$A,0))</f>
        <v>7553.116833000001</v>
      </c>
      <c r="O3195" s="19">
        <f>J3195*INDEX('Pliegos Tarifarios (Las Condes)'!$D:$D,MATCH($B3195,'Pliegos Tarifarios (Las Condes)'!$A:$A,0))</f>
        <v>30043.904166</v>
      </c>
      <c r="P3195" s="19">
        <f>H3195*INDEX('Pliegos Tarifarios (Las Condes)'!$E:$E,MATCH($B3195,'Pliegos Tarifarios (Las Condes)'!$A:$A,0))</f>
        <v>10450.2739616</v>
      </c>
      <c r="Q3195" s="19" cm="1">
        <f t="array" ref="Q3195">H3195*_xlfn.IFS(H3195&lt;=350,INDEX('Pliegos Tarifarios (Las Condes)'!$F:$F,MATCH($B3195,'Pliegos Tarifarios (Las Condes)'!$A:$A,0)),H3195&lt;=500,INDEX('Pliegos Tarifarios (Las Condes)'!$G:$G,MATCH($B3195,'Pliegos Tarifarios (Las Condes)'!$A:$A,0)),H3195&lt;=1000,INDEX('Pliegos Tarifarios (Las Condes)'!$H:$H,MATCH($B3195,'Pliegos Tarifarios (Las Condes)'!$A:$A,0)),H3195&lt;=5000,INDEX('Pliegos Tarifarios (Las Condes)'!$I:$I,MATCH($B3195,'Pliegos Tarifarios (Las Condes)'!$A:$A,0)),H3195&gt;5000,INDEX('Pliegos Tarifarios (Las Condes)'!$J:$J,MATCH($B3195,'Pliegos Tarifarios (Las Condes)'!$A:$A,0)))/1.19</f>
        <v>1881.8983587394962</v>
      </c>
      <c r="R3195" s="19">
        <f>INDEX('Pliegos Tarifarios (Las Condes)'!$K:$K,MATCH($B3195,'Pliegos Tarifarios (Las Condes)'!$A:$A,0))</f>
        <v>723.17600000000004</v>
      </c>
      <c r="S3195" s="21">
        <f t="shared" si="150"/>
        <v>156377.14266103951</v>
      </c>
      <c r="T3195" s="21">
        <f t="shared" si="151"/>
        <v>29711.657105597507</v>
      </c>
      <c r="U3195" s="19">
        <v>0</v>
      </c>
      <c r="V3195" s="21">
        <f t="shared" si="152"/>
        <v>186088.79976663704</v>
      </c>
    </row>
    <row r="3196" spans="1:22" x14ac:dyDescent="0.3">
      <c r="A3196" s="7" t="s">
        <v>147</v>
      </c>
      <c r="B3196" s="7">
        <v>8</v>
      </c>
      <c r="C3196" s="8" t="s">
        <v>186</v>
      </c>
      <c r="D3196" s="7" t="s">
        <v>276</v>
      </c>
      <c r="E3196" s="7" t="s">
        <v>121</v>
      </c>
      <c r="F3196" s="8" t="s">
        <v>277</v>
      </c>
      <c r="G3196" s="7" t="s">
        <v>16</v>
      </c>
      <c r="H3196" s="9">
        <v>802.67010000000005</v>
      </c>
      <c r="I3196" s="9">
        <v>2.1465000000000001</v>
      </c>
      <c r="J3196" s="9">
        <v>2.1465000000000001</v>
      </c>
      <c r="K3196" s="10">
        <v>1</v>
      </c>
      <c r="L3196" s="9">
        <v>25.89</v>
      </c>
      <c r="M3196" s="19">
        <f>H3196*INDEX('Pliegos Tarifarios (Las Condes)'!$B:$B,MATCH($B3196,'Pliegos Tarifarios (Las Condes)'!$A:$A,0))</f>
        <v>105762.22038630002</v>
      </c>
      <c r="N3196" s="19">
        <f>I3196*INDEX('Pliegos Tarifarios (Las Condes)'!$C:$C,MATCH($B3196,'Pliegos Tarifarios (Las Condes)'!$A:$A,0))</f>
        <v>7299.7592445000009</v>
      </c>
      <c r="O3196" s="19">
        <f>J3196*INDEX('Pliegos Tarifarios (Las Condes)'!$D:$D,MATCH($B3196,'Pliegos Tarifarios (Las Condes)'!$A:$A,0))</f>
        <v>31046.235457500003</v>
      </c>
      <c r="P3196" s="19">
        <f>H3196*INDEX('Pliegos Tarifarios (Las Condes)'!$E:$E,MATCH($B3196,'Pliegos Tarifarios (Las Condes)'!$A:$A,0))</f>
        <v>10453.9753824</v>
      </c>
      <c r="Q3196" s="19" cm="1">
        <f t="array" ref="Q3196">H3196*_xlfn.IFS(H3196&lt;=350,INDEX('Pliegos Tarifarios (Las Condes)'!$F:$F,MATCH($B3196,'Pliegos Tarifarios (Las Condes)'!$A:$A,0)),H3196&lt;=500,INDEX('Pliegos Tarifarios (Las Condes)'!$G:$G,MATCH($B3196,'Pliegos Tarifarios (Las Condes)'!$A:$A,0)),H3196&lt;=1000,INDEX('Pliegos Tarifarios (Las Condes)'!$H:$H,MATCH($B3196,'Pliegos Tarifarios (Las Condes)'!$A:$A,0)),H3196&lt;=5000,INDEX('Pliegos Tarifarios (Las Condes)'!$I:$I,MATCH($B3196,'Pliegos Tarifarios (Las Condes)'!$A:$A,0)),H3196&gt;5000,INDEX('Pliegos Tarifarios (Las Condes)'!$J:$J,MATCH($B3196,'Pliegos Tarifarios (Las Condes)'!$A:$A,0)))/1.19</f>
        <v>1882.5649152100846</v>
      </c>
      <c r="R3196" s="19">
        <f>INDEX('Pliegos Tarifarios (Las Condes)'!$K:$K,MATCH($B3196,'Pliegos Tarifarios (Las Condes)'!$A:$A,0))</f>
        <v>723.17600000000004</v>
      </c>
      <c r="S3196" s="21">
        <f t="shared" si="150"/>
        <v>157167.93138591014</v>
      </c>
      <c r="T3196" s="21">
        <f t="shared" si="151"/>
        <v>29861.906963322926</v>
      </c>
      <c r="U3196" s="19">
        <v>0</v>
      </c>
      <c r="V3196" s="21">
        <f t="shared" si="152"/>
        <v>187029.83834923306</v>
      </c>
    </row>
    <row r="3197" spans="1:22" x14ac:dyDescent="0.3">
      <c r="A3197" s="7" t="s">
        <v>147</v>
      </c>
      <c r="B3197" s="7">
        <v>8</v>
      </c>
      <c r="C3197" s="8" t="s">
        <v>186</v>
      </c>
      <c r="D3197" s="7" t="s">
        <v>278</v>
      </c>
      <c r="E3197" s="7" t="s">
        <v>121</v>
      </c>
      <c r="F3197" s="8" t="s">
        <v>279</v>
      </c>
      <c r="G3197" s="7" t="s">
        <v>16</v>
      </c>
      <c r="H3197" s="9">
        <v>799.98969999999997</v>
      </c>
      <c r="I3197" s="9">
        <v>2.1815000000000002</v>
      </c>
      <c r="J3197" s="9">
        <v>2.0808</v>
      </c>
      <c r="K3197" s="10">
        <v>0.95383910153564055</v>
      </c>
      <c r="L3197" s="9">
        <v>25.81</v>
      </c>
      <c r="M3197" s="19">
        <f>H3197*INDEX('Pliegos Tarifarios (Las Condes)'!$B:$B,MATCH($B3197,'Pliegos Tarifarios (Las Condes)'!$A:$A,0))</f>
        <v>105409.0428411</v>
      </c>
      <c r="N3197" s="19">
        <f>I3197*INDEX('Pliegos Tarifarios (Las Condes)'!$C:$C,MATCH($B3197,'Pliegos Tarifarios (Las Condes)'!$A:$A,0))</f>
        <v>7418.7862995000014</v>
      </c>
      <c r="O3197" s="19">
        <f>J3197*INDEX('Pliegos Tarifarios (Las Condes)'!$D:$D,MATCH($B3197,'Pliegos Tarifarios (Las Condes)'!$A:$A,0))</f>
        <v>30095.973324000002</v>
      </c>
      <c r="P3197" s="19">
        <f>H3197*INDEX('Pliegos Tarifarios (Las Condes)'!$E:$E,MATCH($B3197,'Pliegos Tarifarios (Las Condes)'!$A:$A,0))</f>
        <v>10419.065852799999</v>
      </c>
      <c r="Q3197" s="19" cm="1">
        <f t="array" ref="Q3197">H3197*_xlfn.IFS(H3197&lt;=350,INDEX('Pliegos Tarifarios (Las Condes)'!$F:$F,MATCH($B3197,'Pliegos Tarifarios (Las Condes)'!$A:$A,0)),H3197&lt;=500,INDEX('Pliegos Tarifarios (Las Condes)'!$G:$G,MATCH($B3197,'Pliegos Tarifarios (Las Condes)'!$A:$A,0)),H3197&lt;=1000,INDEX('Pliegos Tarifarios (Las Condes)'!$H:$H,MATCH($B3197,'Pliegos Tarifarios (Las Condes)'!$A:$A,0)),H3197&lt;=5000,INDEX('Pliegos Tarifarios (Las Condes)'!$I:$I,MATCH($B3197,'Pliegos Tarifarios (Las Condes)'!$A:$A,0)),H3197&gt;5000,INDEX('Pliegos Tarifarios (Las Condes)'!$J:$J,MATCH($B3197,'Pliegos Tarifarios (Las Condes)'!$A:$A,0)))/1.19</f>
        <v>1876.2783636134457</v>
      </c>
      <c r="R3197" s="19">
        <f>INDEX('Pliegos Tarifarios (Las Condes)'!$K:$K,MATCH($B3197,'Pliegos Tarifarios (Las Condes)'!$A:$A,0))</f>
        <v>723.17600000000004</v>
      </c>
      <c r="S3197" s="21">
        <f t="shared" si="150"/>
        <v>155942.32268101347</v>
      </c>
      <c r="T3197" s="21">
        <f t="shared" si="151"/>
        <v>29629.04130939256</v>
      </c>
      <c r="U3197" s="19">
        <v>0</v>
      </c>
      <c r="V3197" s="21">
        <f t="shared" si="152"/>
        <v>185571.36399040604</v>
      </c>
    </row>
    <row r="3198" spans="1:22" x14ac:dyDescent="0.3">
      <c r="A3198" s="7" t="s">
        <v>147</v>
      </c>
      <c r="B3198" s="7">
        <v>8</v>
      </c>
      <c r="C3198" s="8" t="s">
        <v>186</v>
      </c>
      <c r="D3198" s="7" t="s">
        <v>280</v>
      </c>
      <c r="E3198" s="7" t="s">
        <v>121</v>
      </c>
      <c r="F3198" s="8" t="s">
        <v>281</v>
      </c>
      <c r="G3198" s="7" t="s">
        <v>16</v>
      </c>
      <c r="H3198" s="9">
        <v>802.41989999999998</v>
      </c>
      <c r="I3198" s="9">
        <v>2.1957</v>
      </c>
      <c r="J3198" s="9">
        <v>2.1514000000000002</v>
      </c>
      <c r="K3198" s="10">
        <v>0.97982420184906871</v>
      </c>
      <c r="L3198" s="9">
        <v>25.88</v>
      </c>
      <c r="M3198" s="19">
        <f>H3198*INDEX('Pliegos Tarifarios (Las Condes)'!$B:$B,MATCH($B3198,'Pliegos Tarifarios (Las Condes)'!$A:$A,0))</f>
        <v>105729.2532837</v>
      </c>
      <c r="N3198" s="19">
        <f>I3198*INDEX('Pliegos Tarifarios (Las Condes)'!$C:$C,MATCH($B3198,'Pliegos Tarifarios (Las Condes)'!$A:$A,0))</f>
        <v>7467.0772760999998</v>
      </c>
      <c r="O3198" s="19">
        <f>J3198*INDEX('Pliegos Tarifarios (Las Condes)'!$D:$D,MATCH($B3198,'Pliegos Tarifarios (Las Condes)'!$A:$A,0))</f>
        <v>31117.107367000004</v>
      </c>
      <c r="P3198" s="19">
        <f>H3198*INDEX('Pliegos Tarifarios (Las Condes)'!$E:$E,MATCH($B3198,'Pliegos Tarifarios (Las Condes)'!$A:$A,0))</f>
        <v>10450.716777599999</v>
      </c>
      <c r="Q3198" s="19" cm="1">
        <f t="array" ref="Q3198">H3198*_xlfn.IFS(H3198&lt;=350,INDEX('Pliegos Tarifarios (Las Condes)'!$F:$F,MATCH($B3198,'Pliegos Tarifarios (Las Condes)'!$A:$A,0)),H3198&lt;=500,INDEX('Pliegos Tarifarios (Las Condes)'!$G:$G,MATCH($B3198,'Pliegos Tarifarios (Las Condes)'!$A:$A,0)),H3198&lt;=1000,INDEX('Pliegos Tarifarios (Las Condes)'!$H:$H,MATCH($B3198,'Pliegos Tarifarios (Las Condes)'!$A:$A,0)),H3198&lt;=5000,INDEX('Pliegos Tarifarios (Las Condes)'!$I:$I,MATCH($B3198,'Pliegos Tarifarios (Las Condes)'!$A:$A,0)),H3198&gt;5000,INDEX('Pliegos Tarifarios (Las Condes)'!$J:$J,MATCH($B3198,'Pliegos Tarifarios (Las Condes)'!$A:$A,0)))/1.19</f>
        <v>1881.9781015966389</v>
      </c>
      <c r="R3198" s="19">
        <f>INDEX('Pliegos Tarifarios (Las Condes)'!$K:$K,MATCH($B3198,'Pliegos Tarifarios (Las Condes)'!$A:$A,0))</f>
        <v>723.17600000000004</v>
      </c>
      <c r="S3198" s="21">
        <f t="shared" si="150"/>
        <v>157369.30880599664</v>
      </c>
      <c r="T3198" s="21">
        <f t="shared" si="151"/>
        <v>29900.16867313936</v>
      </c>
      <c r="U3198" s="19">
        <v>0</v>
      </c>
      <c r="V3198" s="21">
        <f t="shared" si="152"/>
        <v>187269.477479136</v>
      </c>
    </row>
    <row r="3199" spans="1:22" x14ac:dyDescent="0.3">
      <c r="A3199" s="7" t="s">
        <v>147</v>
      </c>
      <c r="B3199" s="7">
        <v>8</v>
      </c>
      <c r="C3199" s="8" t="s">
        <v>186</v>
      </c>
      <c r="D3199" s="7" t="s">
        <v>282</v>
      </c>
      <c r="E3199" s="7" t="s">
        <v>121</v>
      </c>
      <c r="F3199" s="8" t="s">
        <v>283</v>
      </c>
      <c r="G3199" s="7" t="s">
        <v>16</v>
      </c>
      <c r="H3199" s="9">
        <v>804.12699999999995</v>
      </c>
      <c r="I3199" s="9">
        <v>2.1423999999999999</v>
      </c>
      <c r="J3199" s="9">
        <v>2.1052</v>
      </c>
      <c r="K3199" s="10">
        <v>0.98263629574309186</v>
      </c>
      <c r="L3199" s="9">
        <v>25.94</v>
      </c>
      <c r="M3199" s="19">
        <f>H3199*INDEX('Pliegos Tarifarios (Las Condes)'!$B:$B,MATCH($B3199,'Pliegos Tarifarios (Las Condes)'!$A:$A,0))</f>
        <v>105954.185901</v>
      </c>
      <c r="N3199" s="19">
        <f>I3199*INDEX('Pliegos Tarifarios (Las Condes)'!$C:$C,MATCH($B3199,'Pliegos Tarifarios (Las Condes)'!$A:$A,0))</f>
        <v>7285.8160751999994</v>
      </c>
      <c r="O3199" s="19">
        <f>J3199*INDEX('Pliegos Tarifarios (Las Condes)'!$D:$D,MATCH($B3199,'Pliegos Tarifarios (Las Condes)'!$A:$A,0))</f>
        <v>30448.886506000003</v>
      </c>
      <c r="P3199" s="19">
        <f>H3199*INDEX('Pliegos Tarifarios (Las Condes)'!$E:$E,MATCH($B3199,'Pliegos Tarifarios (Las Condes)'!$A:$A,0))</f>
        <v>10472.950047999999</v>
      </c>
      <c r="Q3199" s="19" cm="1">
        <f t="array" ref="Q3199">H3199*_xlfn.IFS(H3199&lt;=350,INDEX('Pliegos Tarifarios (Las Condes)'!$F:$F,MATCH($B3199,'Pliegos Tarifarios (Las Condes)'!$A:$A,0)),H3199&lt;=500,INDEX('Pliegos Tarifarios (Las Condes)'!$G:$G,MATCH($B3199,'Pliegos Tarifarios (Las Condes)'!$A:$A,0)),H3199&lt;=1000,INDEX('Pliegos Tarifarios (Las Condes)'!$H:$H,MATCH($B3199,'Pliegos Tarifarios (Las Condes)'!$A:$A,0)),H3199&lt;=5000,INDEX('Pliegos Tarifarios (Las Condes)'!$I:$I,MATCH($B3199,'Pliegos Tarifarios (Las Condes)'!$A:$A,0)),H3199&gt;5000,INDEX('Pliegos Tarifarios (Las Condes)'!$J:$J,MATCH($B3199,'Pliegos Tarifarios (Las Condes)'!$A:$A,0)))/1.19</f>
        <v>1885.9818966386558</v>
      </c>
      <c r="R3199" s="19">
        <f>INDEX('Pliegos Tarifarios (Las Condes)'!$K:$K,MATCH($B3199,'Pliegos Tarifarios (Las Condes)'!$A:$A,0))</f>
        <v>723.17600000000004</v>
      </c>
      <c r="S3199" s="21">
        <f t="shared" si="150"/>
        <v>156770.99642683868</v>
      </c>
      <c r="T3199" s="21">
        <f t="shared" si="151"/>
        <v>29786.48932109935</v>
      </c>
      <c r="U3199" s="19">
        <v>0</v>
      </c>
      <c r="V3199" s="21">
        <f t="shared" si="152"/>
        <v>186557.48574793804</v>
      </c>
    </row>
    <row r="3200" spans="1:22" x14ac:dyDescent="0.3">
      <c r="A3200" s="7" t="s">
        <v>147</v>
      </c>
      <c r="B3200" s="7">
        <v>8</v>
      </c>
      <c r="C3200" s="8" t="s">
        <v>186</v>
      </c>
      <c r="D3200" s="7" t="s">
        <v>284</v>
      </c>
      <c r="E3200" s="7" t="s">
        <v>121</v>
      </c>
      <c r="F3200" s="8" t="s">
        <v>285</v>
      </c>
      <c r="G3200" s="7" t="s">
        <v>16</v>
      </c>
      <c r="H3200" s="9">
        <v>802.88589999999999</v>
      </c>
      <c r="I3200" s="9">
        <v>2.1543999999999999</v>
      </c>
      <c r="J3200" s="9">
        <v>2.0844999999999998</v>
      </c>
      <c r="K3200" s="10">
        <v>0.96755477163015224</v>
      </c>
      <c r="L3200" s="9">
        <v>25.9</v>
      </c>
      <c r="M3200" s="19">
        <f>H3200*INDEX('Pliegos Tarifarios (Las Condes)'!$B:$B,MATCH($B3200,'Pliegos Tarifarios (Las Condes)'!$A:$A,0))</f>
        <v>105790.6548417</v>
      </c>
      <c r="N3200" s="19">
        <f>I3200*INDEX('Pliegos Tarifarios (Las Condes)'!$C:$C,MATCH($B3200,'Pliegos Tarifarios (Las Condes)'!$A:$A,0))</f>
        <v>7326.6253512000003</v>
      </c>
      <c r="O3200" s="19">
        <f>J3200*INDEX('Pliegos Tarifarios (Las Condes)'!$D:$D,MATCH($B3200,'Pliegos Tarifarios (Las Condes)'!$A:$A,0))</f>
        <v>30149.488847499997</v>
      </c>
      <c r="P3200" s="19">
        <f>H3200*INDEX('Pliegos Tarifarios (Las Condes)'!$E:$E,MATCH($B3200,'Pliegos Tarifarios (Las Condes)'!$A:$A,0))</f>
        <v>10456.785961599999</v>
      </c>
      <c r="Q3200" s="19" cm="1">
        <f t="array" ref="Q3200">H3200*_xlfn.IFS(H3200&lt;=350,INDEX('Pliegos Tarifarios (Las Condes)'!$F:$F,MATCH($B3200,'Pliegos Tarifarios (Las Condes)'!$A:$A,0)),H3200&lt;=500,INDEX('Pliegos Tarifarios (Las Condes)'!$G:$G,MATCH($B3200,'Pliegos Tarifarios (Las Condes)'!$A:$A,0)),H3200&lt;=1000,INDEX('Pliegos Tarifarios (Las Condes)'!$H:$H,MATCH($B3200,'Pliegos Tarifarios (Las Condes)'!$A:$A,0)),H3200&lt;=5000,INDEX('Pliegos Tarifarios (Las Condes)'!$I:$I,MATCH($B3200,'Pliegos Tarifarios (Las Condes)'!$A:$A,0)),H3200&gt;5000,INDEX('Pliegos Tarifarios (Las Condes)'!$J:$J,MATCH($B3200,'Pliegos Tarifarios (Las Condes)'!$A:$A,0)))/1.19</f>
        <v>1883.0710478151261</v>
      </c>
      <c r="R3200" s="19">
        <f>INDEX('Pliegos Tarifarios (Las Condes)'!$K:$K,MATCH($B3200,'Pliegos Tarifarios (Las Condes)'!$A:$A,0))</f>
        <v>723.17600000000004</v>
      </c>
      <c r="S3200" s="21">
        <f t="shared" si="150"/>
        <v>156329.8020498151</v>
      </c>
      <c r="T3200" s="21">
        <f t="shared" si="151"/>
        <v>29702.662389464869</v>
      </c>
      <c r="U3200" s="19">
        <v>0</v>
      </c>
      <c r="V3200" s="21">
        <f t="shared" si="152"/>
        <v>186032.46443927998</v>
      </c>
    </row>
    <row r="3201" spans="1:22" x14ac:dyDescent="0.3">
      <c r="A3201" s="7" t="s">
        <v>147</v>
      </c>
      <c r="B3201" s="7">
        <v>8</v>
      </c>
      <c r="C3201" s="8" t="s">
        <v>186</v>
      </c>
      <c r="D3201" s="7" t="s">
        <v>286</v>
      </c>
      <c r="E3201" s="7" t="s">
        <v>121</v>
      </c>
      <c r="F3201" s="8" t="s">
        <v>287</v>
      </c>
      <c r="G3201" s="7" t="s">
        <v>16</v>
      </c>
      <c r="H3201" s="9">
        <v>803.37869999999998</v>
      </c>
      <c r="I3201" s="9">
        <v>2.1686999999999999</v>
      </c>
      <c r="J3201" s="9">
        <v>2.1591</v>
      </c>
      <c r="K3201" s="10">
        <v>0.99557338497717529</v>
      </c>
      <c r="L3201" s="9">
        <v>25.92</v>
      </c>
      <c r="M3201" s="19">
        <f>H3201*INDEX('Pliegos Tarifarios (Las Condes)'!$B:$B,MATCH($B3201,'Pliegos Tarifarios (Las Condes)'!$A:$A,0))</f>
        <v>105855.5876481</v>
      </c>
      <c r="N3201" s="19">
        <f>I3201*INDEX('Pliegos Tarifarios (Las Condes)'!$C:$C,MATCH($B3201,'Pliegos Tarifarios (Las Condes)'!$A:$A,0))</f>
        <v>7375.2564050999999</v>
      </c>
      <c r="O3201" s="19">
        <f>J3201*INDEX('Pliegos Tarifarios (Las Condes)'!$D:$D,MATCH($B3201,'Pliegos Tarifarios (Las Condes)'!$A:$A,0))</f>
        <v>31228.477510500001</v>
      </c>
      <c r="P3201" s="19">
        <f>H3201*INDEX('Pliegos Tarifarios (Las Condes)'!$E:$E,MATCH($B3201,'Pliegos Tarifarios (Las Condes)'!$A:$A,0))</f>
        <v>10463.204188799999</v>
      </c>
      <c r="Q3201" s="19" cm="1">
        <f t="array" ref="Q3201">H3201*_xlfn.IFS(H3201&lt;=350,INDEX('Pliegos Tarifarios (Las Condes)'!$F:$F,MATCH($B3201,'Pliegos Tarifarios (Las Condes)'!$A:$A,0)),H3201&lt;=500,INDEX('Pliegos Tarifarios (Las Condes)'!$G:$G,MATCH($B3201,'Pliegos Tarifarios (Las Condes)'!$A:$A,0)),H3201&lt;=1000,INDEX('Pliegos Tarifarios (Las Condes)'!$H:$H,MATCH($B3201,'Pliegos Tarifarios (Las Condes)'!$A:$A,0)),H3201&lt;=5000,INDEX('Pliegos Tarifarios (Las Condes)'!$I:$I,MATCH($B3201,'Pliegos Tarifarios (Las Condes)'!$A:$A,0)),H3201&gt;5000,INDEX('Pliegos Tarifarios (Las Condes)'!$J:$J,MATCH($B3201,'Pliegos Tarifarios (Las Condes)'!$A:$A,0)))/1.19</f>
        <v>1884.2268501680674</v>
      </c>
      <c r="R3201" s="19">
        <f>INDEX('Pliegos Tarifarios (Las Condes)'!$K:$K,MATCH($B3201,'Pliegos Tarifarios (Las Condes)'!$A:$A,0))</f>
        <v>723.17600000000004</v>
      </c>
      <c r="S3201" s="21">
        <f t="shared" si="150"/>
        <v>157529.92860266808</v>
      </c>
      <c r="T3201" s="21">
        <f t="shared" si="151"/>
        <v>29930.686434506933</v>
      </c>
      <c r="U3201" s="19">
        <v>0</v>
      </c>
      <c r="V3201" s="21">
        <f t="shared" si="152"/>
        <v>187460.61503717501</v>
      </c>
    </row>
    <row r="3202" spans="1:22" x14ac:dyDescent="0.3">
      <c r="A3202" s="7" t="s">
        <v>147</v>
      </c>
      <c r="B3202" s="7">
        <v>8</v>
      </c>
      <c r="C3202" s="8" t="s">
        <v>186</v>
      </c>
      <c r="D3202" s="7" t="s">
        <v>288</v>
      </c>
      <c r="E3202" s="7" t="s">
        <v>121</v>
      </c>
      <c r="F3202" s="8" t="s">
        <v>289</v>
      </c>
      <c r="G3202" s="7" t="s">
        <v>16</v>
      </c>
      <c r="H3202" s="9">
        <v>802.11940000000004</v>
      </c>
      <c r="I3202" s="9">
        <v>2.1699000000000002</v>
      </c>
      <c r="J3202" s="9">
        <v>2.1433</v>
      </c>
      <c r="K3202" s="10">
        <v>0.98774137057007227</v>
      </c>
      <c r="L3202" s="9">
        <v>25.87</v>
      </c>
      <c r="M3202" s="19">
        <f>H3202*INDEX('Pliegos Tarifarios (Las Condes)'!$B:$B,MATCH($B3202,'Pliegos Tarifarios (Las Condes)'!$A:$A,0))</f>
        <v>105689.65850220001</v>
      </c>
      <c r="N3202" s="19">
        <f>I3202*INDEX('Pliegos Tarifarios (Las Condes)'!$C:$C,MATCH($B3202,'Pliegos Tarifarios (Las Condes)'!$A:$A,0))</f>
        <v>7379.3373327000008</v>
      </c>
      <c r="O3202" s="19">
        <f>J3202*INDEX('Pliegos Tarifarios (Las Condes)'!$D:$D,MATCH($B3202,'Pliegos Tarifarios (Las Condes)'!$A:$A,0))</f>
        <v>30999.9517615</v>
      </c>
      <c r="P3202" s="19">
        <f>H3202*INDEX('Pliegos Tarifarios (Las Condes)'!$E:$E,MATCH($B3202,'Pliegos Tarifarios (Las Condes)'!$A:$A,0))</f>
        <v>10446.803065599999</v>
      </c>
      <c r="Q3202" s="19" cm="1">
        <f t="array" ref="Q3202">H3202*_xlfn.IFS(H3202&lt;=350,INDEX('Pliegos Tarifarios (Las Condes)'!$F:$F,MATCH($B3202,'Pliegos Tarifarios (Las Condes)'!$A:$A,0)),H3202&lt;=500,INDEX('Pliegos Tarifarios (Las Condes)'!$G:$G,MATCH($B3202,'Pliegos Tarifarios (Las Condes)'!$A:$A,0)),H3202&lt;=1000,INDEX('Pliegos Tarifarios (Las Condes)'!$H:$H,MATCH($B3202,'Pliegos Tarifarios (Las Condes)'!$A:$A,0)),H3202&lt;=5000,INDEX('Pliegos Tarifarios (Las Condes)'!$I:$I,MATCH($B3202,'Pliegos Tarifarios (Las Condes)'!$A:$A,0)),H3202&gt;5000,INDEX('Pliegos Tarifarios (Las Condes)'!$J:$J,MATCH($B3202,'Pliegos Tarifarios (Las Condes)'!$A:$A,0)))/1.19</f>
        <v>1881.2733154621851</v>
      </c>
      <c r="R3202" s="19">
        <f>INDEX('Pliegos Tarifarios (Las Condes)'!$K:$K,MATCH($B3202,'Pliegos Tarifarios (Las Condes)'!$A:$A,0))</f>
        <v>723.17600000000004</v>
      </c>
      <c r="S3202" s="21">
        <f t="shared" si="150"/>
        <v>157120.19997746221</v>
      </c>
      <c r="T3202" s="21">
        <f t="shared" si="151"/>
        <v>29852.837995717819</v>
      </c>
      <c r="U3202" s="19">
        <v>0</v>
      </c>
      <c r="V3202" s="21">
        <f t="shared" si="152"/>
        <v>186973.03797318003</v>
      </c>
    </row>
    <row r="3203" spans="1:22" x14ac:dyDescent="0.3">
      <c r="A3203" s="7" t="s">
        <v>147</v>
      </c>
      <c r="B3203" s="7">
        <v>8</v>
      </c>
      <c r="C3203" s="8" t="s">
        <v>186</v>
      </c>
      <c r="D3203" s="7" t="s">
        <v>290</v>
      </c>
      <c r="E3203" s="7" t="s">
        <v>121</v>
      </c>
      <c r="F3203" s="8" t="s">
        <v>291</v>
      </c>
      <c r="G3203" s="7" t="s">
        <v>16</v>
      </c>
      <c r="H3203" s="9">
        <v>802.68409999999994</v>
      </c>
      <c r="I3203" s="9">
        <v>2.1844999999999999</v>
      </c>
      <c r="J3203" s="9">
        <v>2.1070000000000002</v>
      </c>
      <c r="K3203" s="10">
        <v>0.96452277409018095</v>
      </c>
      <c r="L3203" s="9">
        <v>25.89</v>
      </c>
      <c r="M3203" s="19">
        <f>H3203*INDEX('Pliegos Tarifarios (Las Condes)'!$B:$B,MATCH($B3203,'Pliegos Tarifarios (Las Condes)'!$A:$A,0))</f>
        <v>105764.0650683</v>
      </c>
      <c r="N3203" s="19">
        <f>I3203*INDEX('Pliegos Tarifarios (Las Condes)'!$C:$C,MATCH($B3203,'Pliegos Tarifarios (Las Condes)'!$A:$A,0))</f>
        <v>7428.9886184999996</v>
      </c>
      <c r="O3203" s="19">
        <f>J3203*INDEX('Pliegos Tarifarios (Las Condes)'!$D:$D,MATCH($B3203,'Pliegos Tarifarios (Las Condes)'!$A:$A,0))</f>
        <v>30474.921085000005</v>
      </c>
      <c r="P3203" s="19">
        <f>H3203*INDEX('Pliegos Tarifarios (Las Condes)'!$E:$E,MATCH($B3203,'Pliegos Tarifarios (Las Condes)'!$A:$A,0))</f>
        <v>10454.157718399998</v>
      </c>
      <c r="Q3203" s="19" cm="1">
        <f t="array" ref="Q3203">H3203*_xlfn.IFS(H3203&lt;=350,INDEX('Pliegos Tarifarios (Las Condes)'!$F:$F,MATCH($B3203,'Pliegos Tarifarios (Las Condes)'!$A:$A,0)),H3203&lt;=500,INDEX('Pliegos Tarifarios (Las Condes)'!$G:$G,MATCH($B3203,'Pliegos Tarifarios (Las Condes)'!$A:$A,0)),H3203&lt;=1000,INDEX('Pliegos Tarifarios (Las Condes)'!$H:$H,MATCH($B3203,'Pliegos Tarifarios (Las Condes)'!$A:$A,0)),H3203&lt;=5000,INDEX('Pliegos Tarifarios (Las Condes)'!$I:$I,MATCH($B3203,'Pliegos Tarifarios (Las Condes)'!$A:$A,0)),H3203&gt;5000,INDEX('Pliegos Tarifarios (Las Condes)'!$J:$J,MATCH($B3203,'Pliegos Tarifarios (Las Condes)'!$A:$A,0)))/1.19</f>
        <v>1882.5977505042019</v>
      </c>
      <c r="R3203" s="19">
        <f>INDEX('Pliegos Tarifarios (Las Condes)'!$K:$K,MATCH($B3203,'Pliegos Tarifarios (Las Condes)'!$A:$A,0))</f>
        <v>723.17600000000004</v>
      </c>
      <c r="S3203" s="21">
        <f t="shared" si="150"/>
        <v>156727.90624070424</v>
      </c>
      <c r="T3203" s="21">
        <f t="shared" si="151"/>
        <v>29778.302185733806</v>
      </c>
      <c r="U3203" s="19">
        <v>0</v>
      </c>
      <c r="V3203" s="21">
        <f t="shared" si="152"/>
        <v>186506.20842643804</v>
      </c>
    </row>
    <row r="3204" spans="1:22" x14ac:dyDescent="0.3">
      <c r="A3204" s="7" t="s">
        <v>147</v>
      </c>
      <c r="B3204" s="7">
        <v>8</v>
      </c>
      <c r="C3204" s="8" t="s">
        <v>186</v>
      </c>
      <c r="D3204" s="7" t="s">
        <v>292</v>
      </c>
      <c r="E3204" s="7" t="s">
        <v>121</v>
      </c>
      <c r="F3204" s="8" t="s">
        <v>293</v>
      </c>
      <c r="G3204" s="7" t="s">
        <v>16</v>
      </c>
      <c r="H3204" s="9">
        <v>801.22860000000003</v>
      </c>
      <c r="I3204" s="9">
        <v>2.1791</v>
      </c>
      <c r="J3204" s="9">
        <v>2.1539000000000001</v>
      </c>
      <c r="K3204" s="10">
        <v>0.98843559267587544</v>
      </c>
      <c r="L3204" s="9">
        <v>25.85</v>
      </c>
      <c r="M3204" s="19">
        <f>H3204*INDEX('Pliegos Tarifarios (Las Condes)'!$B:$B,MATCH($B3204,'Pliegos Tarifarios (Las Condes)'!$A:$A,0))</f>
        <v>105572.28402180001</v>
      </c>
      <c r="N3204" s="19">
        <f>I3204*INDEX('Pliegos Tarifarios (Las Condes)'!$C:$C,MATCH($B3204,'Pliegos Tarifarios (Las Condes)'!$A:$A,0))</f>
        <v>7410.6244443000005</v>
      </c>
      <c r="O3204" s="19">
        <f>J3204*INDEX('Pliegos Tarifarios (Las Condes)'!$D:$D,MATCH($B3204,'Pliegos Tarifarios (Las Condes)'!$A:$A,0))</f>
        <v>31153.266504500003</v>
      </c>
      <c r="P3204" s="19">
        <f>H3204*INDEX('Pliegos Tarifarios (Las Condes)'!$E:$E,MATCH($B3204,'Pliegos Tarifarios (Las Condes)'!$A:$A,0))</f>
        <v>10435.201286399999</v>
      </c>
      <c r="Q3204" s="19" cm="1">
        <f t="array" ref="Q3204">H3204*_xlfn.IFS(H3204&lt;=350,INDEX('Pliegos Tarifarios (Las Condes)'!$F:$F,MATCH($B3204,'Pliegos Tarifarios (Las Condes)'!$A:$A,0)),H3204&lt;=500,INDEX('Pliegos Tarifarios (Las Condes)'!$G:$G,MATCH($B3204,'Pliegos Tarifarios (Las Condes)'!$A:$A,0)),H3204&lt;=1000,INDEX('Pliegos Tarifarios (Las Condes)'!$H:$H,MATCH($B3204,'Pliegos Tarifarios (Las Condes)'!$A:$A,0)),H3204&lt;=5000,INDEX('Pliegos Tarifarios (Las Condes)'!$I:$I,MATCH($B3204,'Pliegos Tarifarios (Las Condes)'!$A:$A,0)),H3204&gt;5000,INDEX('Pliegos Tarifarios (Las Condes)'!$J:$J,MATCH($B3204,'Pliegos Tarifarios (Las Condes)'!$A:$A,0)))/1.19</f>
        <v>1879.1840526050426</v>
      </c>
      <c r="R3204" s="19">
        <f>INDEX('Pliegos Tarifarios (Las Condes)'!$K:$K,MATCH($B3204,'Pliegos Tarifarios (Las Condes)'!$A:$A,0))</f>
        <v>723.17600000000004</v>
      </c>
      <c r="S3204" s="21">
        <f t="shared" si="150"/>
        <v>157173.73630960504</v>
      </c>
      <c r="T3204" s="21">
        <f t="shared" si="151"/>
        <v>29863.009898824959</v>
      </c>
      <c r="U3204" s="19">
        <v>0</v>
      </c>
      <c r="V3204" s="21">
        <f t="shared" si="152"/>
        <v>187036.74620843001</v>
      </c>
    </row>
    <row r="3205" spans="1:22" x14ac:dyDescent="0.3">
      <c r="A3205" s="7" t="s">
        <v>147</v>
      </c>
      <c r="B3205" s="7">
        <v>8</v>
      </c>
      <c r="C3205" s="8" t="s">
        <v>186</v>
      </c>
      <c r="D3205" s="7" t="s">
        <v>294</v>
      </c>
      <c r="E3205" s="7" t="s">
        <v>121</v>
      </c>
      <c r="F3205" s="8" t="s">
        <v>295</v>
      </c>
      <c r="G3205" s="7" t="s">
        <v>16</v>
      </c>
      <c r="H3205" s="9">
        <v>803.0258</v>
      </c>
      <c r="I3205" s="9">
        <v>2.1505999999999998</v>
      </c>
      <c r="J3205" s="9">
        <v>2.1046999999999998</v>
      </c>
      <c r="K3205" s="10">
        <v>0.97865711894355056</v>
      </c>
      <c r="L3205" s="9">
        <v>25.9</v>
      </c>
      <c r="M3205" s="19">
        <f>H3205*INDEX('Pliegos Tarifarios (Las Condes)'!$B:$B,MATCH($B3205,'Pliegos Tarifarios (Las Condes)'!$A:$A,0))</f>
        <v>105809.0884854</v>
      </c>
      <c r="N3205" s="19">
        <f>I3205*INDEX('Pliegos Tarifarios (Las Condes)'!$C:$C,MATCH($B3205,'Pliegos Tarifarios (Las Condes)'!$A:$A,0))</f>
        <v>7313.7024137999997</v>
      </c>
      <c r="O3205" s="19">
        <f>J3205*INDEX('Pliegos Tarifarios (Las Condes)'!$D:$D,MATCH($B3205,'Pliegos Tarifarios (Las Condes)'!$A:$A,0))</f>
        <v>30441.654678499999</v>
      </c>
      <c r="P3205" s="19">
        <f>H3205*INDEX('Pliegos Tarifarios (Las Condes)'!$E:$E,MATCH($B3205,'Pliegos Tarifarios (Las Condes)'!$A:$A,0))</f>
        <v>10458.608019199999</v>
      </c>
      <c r="Q3205" s="19" cm="1">
        <f t="array" ref="Q3205">H3205*_xlfn.IFS(H3205&lt;=350,INDEX('Pliegos Tarifarios (Las Condes)'!$F:$F,MATCH($B3205,'Pliegos Tarifarios (Las Condes)'!$A:$A,0)),H3205&lt;=500,INDEX('Pliegos Tarifarios (Las Condes)'!$G:$G,MATCH($B3205,'Pliegos Tarifarios (Las Condes)'!$A:$A,0)),H3205&lt;=1000,INDEX('Pliegos Tarifarios (Las Condes)'!$H:$H,MATCH($B3205,'Pliegos Tarifarios (Las Condes)'!$A:$A,0)),H3205&lt;=5000,INDEX('Pliegos Tarifarios (Las Condes)'!$I:$I,MATCH($B3205,'Pliegos Tarifarios (Las Condes)'!$A:$A,0)),H3205&gt;5000,INDEX('Pliegos Tarifarios (Las Condes)'!$J:$J,MATCH($B3205,'Pliegos Tarifarios (Las Condes)'!$A:$A,0)))/1.19</f>
        <v>1883.3991662184876</v>
      </c>
      <c r="R3205" s="19">
        <f>INDEX('Pliegos Tarifarios (Las Condes)'!$K:$K,MATCH($B3205,'Pliegos Tarifarios (Las Condes)'!$A:$A,0))</f>
        <v>723.17600000000004</v>
      </c>
      <c r="S3205" s="21">
        <f t="shared" si="150"/>
        <v>156629.62876311853</v>
      </c>
      <c r="T3205" s="21">
        <f t="shared" si="151"/>
        <v>29759.629464992518</v>
      </c>
      <c r="U3205" s="19">
        <v>0</v>
      </c>
      <c r="V3205" s="21">
        <f t="shared" si="152"/>
        <v>186389.25822811105</v>
      </c>
    </row>
    <row r="3206" spans="1:22" x14ac:dyDescent="0.3">
      <c r="A3206" s="7" t="s">
        <v>147</v>
      </c>
      <c r="B3206" s="7">
        <v>8</v>
      </c>
      <c r="C3206" s="8" t="s">
        <v>186</v>
      </c>
      <c r="D3206" s="7" t="s">
        <v>296</v>
      </c>
      <c r="E3206" s="7" t="s">
        <v>121</v>
      </c>
      <c r="F3206" s="8" t="s">
        <v>297</v>
      </c>
      <c r="G3206" s="7" t="s">
        <v>16</v>
      </c>
      <c r="H3206" s="9">
        <v>803.47410000000002</v>
      </c>
      <c r="I3206" s="9">
        <v>2.1718000000000002</v>
      </c>
      <c r="J3206" s="9">
        <v>2.0821999999999998</v>
      </c>
      <c r="K3206" s="10">
        <v>0.95874389906989577</v>
      </c>
      <c r="L3206" s="9">
        <v>25.92</v>
      </c>
      <c r="M3206" s="19">
        <f>H3206*INDEX('Pliegos Tarifarios (Las Condes)'!$B:$B,MATCH($B3206,'Pliegos Tarifarios (Las Condes)'!$A:$A,0))</f>
        <v>105868.1578383</v>
      </c>
      <c r="N3206" s="19">
        <f>I3206*INDEX('Pliegos Tarifarios (Las Condes)'!$C:$C,MATCH($B3206,'Pliegos Tarifarios (Las Condes)'!$A:$A,0))</f>
        <v>7385.7988014000011</v>
      </c>
      <c r="O3206" s="19">
        <f>J3206*INDEX('Pliegos Tarifarios (Las Condes)'!$D:$D,MATCH($B3206,'Pliegos Tarifarios (Las Condes)'!$A:$A,0))</f>
        <v>30116.222440999998</v>
      </c>
      <c r="P3206" s="19">
        <f>H3206*INDEX('Pliegos Tarifarios (Las Condes)'!$E:$E,MATCH($B3206,'Pliegos Tarifarios (Las Condes)'!$A:$A,0))</f>
        <v>10464.4466784</v>
      </c>
      <c r="Q3206" s="19" cm="1">
        <f t="array" ref="Q3206">H3206*_xlfn.IFS(H3206&lt;=350,INDEX('Pliegos Tarifarios (Las Condes)'!$F:$F,MATCH($B3206,'Pliegos Tarifarios (Las Condes)'!$A:$A,0)),H3206&lt;=500,INDEX('Pliegos Tarifarios (Las Condes)'!$G:$G,MATCH($B3206,'Pliegos Tarifarios (Las Condes)'!$A:$A,0)),H3206&lt;=1000,INDEX('Pliegos Tarifarios (Las Condes)'!$H:$H,MATCH($B3206,'Pliegos Tarifarios (Las Condes)'!$A:$A,0)),H3206&lt;=5000,INDEX('Pliegos Tarifarios (Las Condes)'!$I:$I,MATCH($B3206,'Pliegos Tarifarios (Las Condes)'!$A:$A,0)),H3206&gt;5000,INDEX('Pliegos Tarifarios (Las Condes)'!$J:$J,MATCH($B3206,'Pliegos Tarifarios (Las Condes)'!$A:$A,0)))/1.19</f>
        <v>1884.4505992436978</v>
      </c>
      <c r="R3206" s="19">
        <f>INDEX('Pliegos Tarifarios (Las Condes)'!$K:$K,MATCH($B3206,'Pliegos Tarifarios (Las Condes)'!$A:$A,0))</f>
        <v>723.17600000000004</v>
      </c>
      <c r="S3206" s="21">
        <f t="shared" si="150"/>
        <v>156442.25235834371</v>
      </c>
      <c r="T3206" s="21">
        <f t="shared" si="151"/>
        <v>29724.027948085306</v>
      </c>
      <c r="U3206" s="19">
        <v>0</v>
      </c>
      <c r="V3206" s="21">
        <f t="shared" si="152"/>
        <v>186166.28030642902</v>
      </c>
    </row>
    <row r="3207" spans="1:22" x14ac:dyDescent="0.3">
      <c r="A3207" s="7" t="s">
        <v>147</v>
      </c>
      <c r="B3207" s="7">
        <v>8</v>
      </c>
      <c r="C3207" s="8" t="s">
        <v>186</v>
      </c>
      <c r="D3207" s="7" t="s">
        <v>298</v>
      </c>
      <c r="E3207" s="7" t="s">
        <v>121</v>
      </c>
      <c r="F3207" s="8" t="s">
        <v>299</v>
      </c>
      <c r="G3207" s="7" t="s">
        <v>16</v>
      </c>
      <c r="H3207" s="9">
        <v>805.04539999999997</v>
      </c>
      <c r="I3207" s="9">
        <v>2.1636000000000002</v>
      </c>
      <c r="J3207" s="9">
        <v>2.1273</v>
      </c>
      <c r="K3207" s="10">
        <v>0.98322240709927888</v>
      </c>
      <c r="L3207" s="9">
        <v>25.97</v>
      </c>
      <c r="M3207" s="19">
        <f>H3207*INDEX('Pliegos Tarifarios (Las Condes)'!$B:$B,MATCH($B3207,'Pliegos Tarifarios (Las Condes)'!$A:$A,0))</f>
        <v>106075.1970402</v>
      </c>
      <c r="N3207" s="19">
        <f>I3207*INDEX('Pliegos Tarifarios (Las Condes)'!$C:$C,MATCH($B3207,'Pliegos Tarifarios (Las Condes)'!$A:$A,0))</f>
        <v>7357.9124628000009</v>
      </c>
      <c r="O3207" s="19">
        <f>J3207*INDEX('Pliegos Tarifarios (Las Condes)'!$D:$D,MATCH($B3207,'Pliegos Tarifarios (Las Condes)'!$A:$A,0))</f>
        <v>30768.5332815</v>
      </c>
      <c r="P3207" s="19">
        <f>H3207*INDEX('Pliegos Tarifarios (Las Condes)'!$E:$E,MATCH($B3207,'Pliegos Tarifarios (Las Condes)'!$A:$A,0))</f>
        <v>10484.911289599999</v>
      </c>
      <c r="Q3207" s="19" cm="1">
        <f t="array" ref="Q3207">H3207*_xlfn.IFS(H3207&lt;=350,INDEX('Pliegos Tarifarios (Las Condes)'!$F:$F,MATCH($B3207,'Pliegos Tarifarios (Las Condes)'!$A:$A,0)),H3207&lt;=500,INDEX('Pliegos Tarifarios (Las Condes)'!$G:$G,MATCH($B3207,'Pliegos Tarifarios (Las Condes)'!$A:$A,0)),H3207&lt;=1000,INDEX('Pliegos Tarifarios (Las Condes)'!$H:$H,MATCH($B3207,'Pliegos Tarifarios (Las Condes)'!$A:$A,0)),H3207&lt;=5000,INDEX('Pliegos Tarifarios (Las Condes)'!$I:$I,MATCH($B3207,'Pliegos Tarifarios (Las Condes)'!$A:$A,0)),H3207&gt;5000,INDEX('Pliegos Tarifarios (Las Condes)'!$J:$J,MATCH($B3207,'Pliegos Tarifarios (Las Condes)'!$A:$A,0)))/1.19</f>
        <v>1888.1358919327733</v>
      </c>
      <c r="R3207" s="19">
        <f>INDEX('Pliegos Tarifarios (Las Condes)'!$K:$K,MATCH($B3207,'Pliegos Tarifarios (Las Condes)'!$A:$A,0))</f>
        <v>723.17600000000004</v>
      </c>
      <c r="S3207" s="21">
        <f t="shared" si="150"/>
        <v>157297.86596603275</v>
      </c>
      <c r="T3207" s="21">
        <f t="shared" si="151"/>
        <v>29886.594533546224</v>
      </c>
      <c r="U3207" s="19">
        <v>0</v>
      </c>
      <c r="V3207" s="21">
        <f t="shared" si="152"/>
        <v>187184.46049957897</v>
      </c>
    </row>
    <row r="3208" spans="1:22" x14ac:dyDescent="0.3">
      <c r="A3208" s="7" t="s">
        <v>147</v>
      </c>
      <c r="B3208" s="7">
        <v>8</v>
      </c>
      <c r="C3208" s="8" t="s">
        <v>186</v>
      </c>
      <c r="D3208" s="7" t="s">
        <v>300</v>
      </c>
      <c r="E3208" s="7" t="s">
        <v>121</v>
      </c>
      <c r="F3208" s="8" t="s">
        <v>301</v>
      </c>
      <c r="G3208" s="7" t="s">
        <v>16</v>
      </c>
      <c r="H3208" s="9">
        <v>802.4751</v>
      </c>
      <c r="I3208" s="9">
        <v>2.2023000000000001</v>
      </c>
      <c r="J3208" s="9">
        <v>2.0857999999999999</v>
      </c>
      <c r="K3208" s="10">
        <v>0.94710075829814278</v>
      </c>
      <c r="L3208" s="9">
        <v>25.89</v>
      </c>
      <c r="M3208" s="19">
        <f>H3208*INDEX('Pliegos Tarifarios (Las Condes)'!$B:$B,MATCH($B3208,'Pliegos Tarifarios (Las Condes)'!$A:$A,0))</f>
        <v>105736.52660130001</v>
      </c>
      <c r="N3208" s="19">
        <f>I3208*INDEX('Pliegos Tarifarios (Las Condes)'!$C:$C,MATCH($B3208,'Pliegos Tarifarios (Las Condes)'!$A:$A,0))</f>
        <v>7489.5223779000007</v>
      </c>
      <c r="O3208" s="19">
        <f>J3208*INDEX('Pliegos Tarifarios (Las Condes)'!$D:$D,MATCH($B3208,'Pliegos Tarifarios (Las Condes)'!$A:$A,0))</f>
        <v>30168.291599</v>
      </c>
      <c r="P3208" s="19">
        <f>H3208*INDEX('Pliegos Tarifarios (Las Condes)'!$E:$E,MATCH($B3208,'Pliegos Tarifarios (Las Condes)'!$A:$A,0))</f>
        <v>10451.4357024</v>
      </c>
      <c r="Q3208" s="19" cm="1">
        <f t="array" ref="Q3208">H3208*_xlfn.IFS(H3208&lt;=350,INDEX('Pliegos Tarifarios (Las Condes)'!$F:$F,MATCH($B3208,'Pliegos Tarifarios (Las Condes)'!$A:$A,0)),H3208&lt;=500,INDEX('Pliegos Tarifarios (Las Condes)'!$G:$G,MATCH($B3208,'Pliegos Tarifarios (Las Condes)'!$A:$A,0)),H3208&lt;=1000,INDEX('Pliegos Tarifarios (Las Condes)'!$H:$H,MATCH($B3208,'Pliegos Tarifarios (Las Condes)'!$A:$A,0)),H3208&lt;=5000,INDEX('Pliegos Tarifarios (Las Condes)'!$I:$I,MATCH($B3208,'Pliegos Tarifarios (Las Condes)'!$A:$A,0)),H3208&gt;5000,INDEX('Pliegos Tarifarios (Las Condes)'!$J:$J,MATCH($B3208,'Pliegos Tarifarios (Las Condes)'!$A:$A,0)))/1.19</f>
        <v>1882.1075664705886</v>
      </c>
      <c r="R3208" s="19">
        <f>INDEX('Pliegos Tarifarios (Las Condes)'!$K:$K,MATCH($B3208,'Pliegos Tarifarios (Las Condes)'!$A:$A,0))</f>
        <v>723.17600000000004</v>
      </c>
      <c r="S3208" s="21">
        <f t="shared" si="150"/>
        <v>156451.0598470706</v>
      </c>
      <c r="T3208" s="21">
        <f t="shared" si="151"/>
        <v>29725.701370943414</v>
      </c>
      <c r="U3208" s="19">
        <v>0</v>
      </c>
      <c r="V3208" s="21">
        <f t="shared" si="152"/>
        <v>186176.76121801403</v>
      </c>
    </row>
    <row r="3209" spans="1:22" x14ac:dyDescent="0.3">
      <c r="A3209" s="7" t="s">
        <v>147</v>
      </c>
      <c r="B3209" s="7">
        <v>8</v>
      </c>
      <c r="C3209" s="8" t="s">
        <v>186</v>
      </c>
      <c r="D3209" s="7" t="s">
        <v>302</v>
      </c>
      <c r="E3209" s="7" t="s">
        <v>121</v>
      </c>
      <c r="F3209" s="8" t="s">
        <v>303</v>
      </c>
      <c r="G3209" s="7" t="s">
        <v>16</v>
      </c>
      <c r="H3209" s="9">
        <v>802.90539999999999</v>
      </c>
      <c r="I3209" s="9">
        <v>2.1534</v>
      </c>
      <c r="J3209" s="9">
        <v>2.1324000000000001</v>
      </c>
      <c r="K3209" s="10">
        <v>0.99024797993870162</v>
      </c>
      <c r="L3209" s="9">
        <v>25.9</v>
      </c>
      <c r="M3209" s="19">
        <f>H3209*INDEX('Pliegos Tarifarios (Las Condes)'!$B:$B,MATCH($B3209,'Pliegos Tarifarios (Las Condes)'!$A:$A,0))</f>
        <v>105793.22422020001</v>
      </c>
      <c r="N3209" s="19">
        <f>I3209*INDEX('Pliegos Tarifarios (Las Condes)'!$C:$C,MATCH($B3209,'Pliegos Tarifarios (Las Condes)'!$A:$A,0))</f>
        <v>7323.2245782</v>
      </c>
      <c r="O3209" s="19">
        <f>J3209*INDEX('Pliegos Tarifarios (Las Condes)'!$D:$D,MATCH($B3209,'Pliegos Tarifarios (Las Condes)'!$A:$A,0))</f>
        <v>30842.297922000002</v>
      </c>
      <c r="P3209" s="19">
        <f>H3209*INDEX('Pliegos Tarifarios (Las Condes)'!$E:$E,MATCH($B3209,'Pliegos Tarifarios (Las Condes)'!$A:$A,0))</f>
        <v>10457.0399296</v>
      </c>
      <c r="Q3209" s="19" cm="1">
        <f t="array" ref="Q3209">H3209*_xlfn.IFS(H3209&lt;=350,INDEX('Pliegos Tarifarios (Las Condes)'!$F:$F,MATCH($B3209,'Pliegos Tarifarios (Las Condes)'!$A:$A,0)),H3209&lt;=500,INDEX('Pliegos Tarifarios (Las Condes)'!$G:$G,MATCH($B3209,'Pliegos Tarifarios (Las Condes)'!$A:$A,0)),H3209&lt;=1000,INDEX('Pliegos Tarifarios (Las Condes)'!$H:$H,MATCH($B3209,'Pliegos Tarifarios (Las Condes)'!$A:$A,0)),H3209&lt;=5000,INDEX('Pliegos Tarifarios (Las Condes)'!$I:$I,MATCH($B3209,'Pliegos Tarifarios (Las Condes)'!$A:$A,0)),H3209&gt;5000,INDEX('Pliegos Tarifarios (Las Condes)'!$J:$J,MATCH($B3209,'Pliegos Tarifarios (Las Condes)'!$A:$A,0)))/1.19</f>
        <v>1883.1167826890758</v>
      </c>
      <c r="R3209" s="19">
        <f>INDEX('Pliegos Tarifarios (Las Condes)'!$K:$K,MATCH($B3209,'Pliegos Tarifarios (Las Condes)'!$A:$A,0))</f>
        <v>723.17600000000004</v>
      </c>
      <c r="S3209" s="21">
        <f t="shared" ref="S3209:S3272" si="153">SUM(M3209:R3209)</f>
        <v>157022.07943268909</v>
      </c>
      <c r="T3209" s="21">
        <f t="shared" ref="T3209:T3272" si="154">S3209*0.19</f>
        <v>29834.195092210928</v>
      </c>
      <c r="U3209" s="19">
        <v>0</v>
      </c>
      <c r="V3209" s="21">
        <f t="shared" ref="V3209:V3272" si="155">SUM(S3209:T3209)</f>
        <v>186856.27452490001</v>
      </c>
    </row>
    <row r="3210" spans="1:22" x14ac:dyDescent="0.3">
      <c r="A3210" s="7" t="s">
        <v>147</v>
      </c>
      <c r="B3210" s="7">
        <v>8</v>
      </c>
      <c r="C3210" s="8" t="s">
        <v>186</v>
      </c>
      <c r="D3210" s="7" t="s">
        <v>304</v>
      </c>
      <c r="E3210" s="7" t="s">
        <v>121</v>
      </c>
      <c r="F3210" s="8" t="s">
        <v>305</v>
      </c>
      <c r="G3210" s="7" t="s">
        <v>16</v>
      </c>
      <c r="H3210" s="9">
        <v>803.00800000000004</v>
      </c>
      <c r="I3210" s="9">
        <v>2.1734</v>
      </c>
      <c r="J3210" s="9">
        <v>2.1734</v>
      </c>
      <c r="K3210" s="10">
        <v>1</v>
      </c>
      <c r="L3210" s="9">
        <v>25.9</v>
      </c>
      <c r="M3210" s="19">
        <f>H3210*INDEX('Pliegos Tarifarios (Las Condes)'!$B:$B,MATCH($B3210,'Pliegos Tarifarios (Las Condes)'!$A:$A,0))</f>
        <v>105806.74310400001</v>
      </c>
      <c r="N3210" s="19">
        <f>I3210*INDEX('Pliegos Tarifarios (Las Condes)'!$C:$C,MATCH($B3210,'Pliegos Tarifarios (Las Condes)'!$A:$A,0))</f>
        <v>7391.2400382000005</v>
      </c>
      <c r="O3210" s="19">
        <f>J3210*INDEX('Pliegos Tarifarios (Las Condes)'!$D:$D,MATCH($B3210,'Pliegos Tarifarios (Las Condes)'!$A:$A,0))</f>
        <v>31435.307777000002</v>
      </c>
      <c r="P3210" s="19">
        <f>H3210*INDEX('Pliegos Tarifarios (Las Condes)'!$E:$E,MATCH($B3210,'Pliegos Tarifarios (Las Condes)'!$A:$A,0))</f>
        <v>10458.376192</v>
      </c>
      <c r="Q3210" s="19" cm="1">
        <f t="array" ref="Q3210">H3210*_xlfn.IFS(H3210&lt;=350,INDEX('Pliegos Tarifarios (Las Condes)'!$F:$F,MATCH($B3210,'Pliegos Tarifarios (Las Condes)'!$A:$A,0)),H3210&lt;=500,INDEX('Pliegos Tarifarios (Las Condes)'!$G:$G,MATCH($B3210,'Pliegos Tarifarios (Las Condes)'!$A:$A,0)),H3210&lt;=1000,INDEX('Pliegos Tarifarios (Las Condes)'!$H:$H,MATCH($B3210,'Pliegos Tarifarios (Las Condes)'!$A:$A,0)),H3210&lt;=5000,INDEX('Pliegos Tarifarios (Las Condes)'!$I:$I,MATCH($B3210,'Pliegos Tarifarios (Las Condes)'!$A:$A,0)),H3210&gt;5000,INDEX('Pliegos Tarifarios (Las Condes)'!$J:$J,MATCH($B3210,'Pliegos Tarifarios (Las Condes)'!$A:$A,0)))/1.19</f>
        <v>1883.3574184873953</v>
      </c>
      <c r="R3210" s="19">
        <f>INDEX('Pliegos Tarifarios (Las Condes)'!$K:$K,MATCH($B3210,'Pliegos Tarifarios (Las Condes)'!$A:$A,0))</f>
        <v>723.17600000000004</v>
      </c>
      <c r="S3210" s="21">
        <f t="shared" si="153"/>
        <v>157698.20052968743</v>
      </c>
      <c r="T3210" s="21">
        <f t="shared" si="154"/>
        <v>29962.658100640612</v>
      </c>
      <c r="U3210" s="19">
        <v>0</v>
      </c>
      <c r="V3210" s="21">
        <f t="shared" si="155"/>
        <v>187660.85863032803</v>
      </c>
    </row>
    <row r="3211" spans="1:22" x14ac:dyDescent="0.3">
      <c r="A3211" s="7" t="s">
        <v>147</v>
      </c>
      <c r="B3211" s="7">
        <v>8</v>
      </c>
      <c r="C3211" s="8" t="s">
        <v>186</v>
      </c>
      <c r="D3211" s="7" t="s">
        <v>306</v>
      </c>
      <c r="E3211" s="7" t="s">
        <v>121</v>
      </c>
      <c r="F3211" s="8" t="s">
        <v>307</v>
      </c>
      <c r="G3211" s="7" t="s">
        <v>16</v>
      </c>
      <c r="H3211" s="9">
        <v>801.33799999999997</v>
      </c>
      <c r="I3211" s="9">
        <v>2.2323</v>
      </c>
      <c r="J3211" s="9">
        <v>2.1831</v>
      </c>
      <c r="K3211" s="10">
        <v>0.97795995161940608</v>
      </c>
      <c r="L3211" s="9">
        <v>25.85</v>
      </c>
      <c r="M3211" s="19">
        <f>H3211*INDEX('Pliegos Tarifarios (Las Condes)'!$B:$B,MATCH($B3211,'Pliegos Tarifarios (Las Condes)'!$A:$A,0))</f>
        <v>105586.698894</v>
      </c>
      <c r="N3211" s="19">
        <f>I3211*INDEX('Pliegos Tarifarios (Las Condes)'!$C:$C,MATCH($B3211,'Pliegos Tarifarios (Las Condes)'!$A:$A,0))</f>
        <v>7591.5455678999997</v>
      </c>
      <c r="O3211" s="19">
        <f>J3211*INDEX('Pliegos Tarifarios (Las Condes)'!$D:$D,MATCH($B3211,'Pliegos Tarifarios (Las Condes)'!$A:$A,0))</f>
        <v>31575.605230500001</v>
      </c>
      <c r="P3211" s="19">
        <f>H3211*INDEX('Pliegos Tarifarios (Las Condes)'!$E:$E,MATCH($B3211,'Pliegos Tarifarios (Las Condes)'!$A:$A,0))</f>
        <v>10436.626111999998</v>
      </c>
      <c r="Q3211" s="19" cm="1">
        <f t="array" ref="Q3211">H3211*_xlfn.IFS(H3211&lt;=350,INDEX('Pliegos Tarifarios (Las Condes)'!$F:$F,MATCH($B3211,'Pliegos Tarifarios (Las Condes)'!$A:$A,0)),H3211&lt;=500,INDEX('Pliegos Tarifarios (Las Condes)'!$G:$G,MATCH($B3211,'Pliegos Tarifarios (Las Condes)'!$A:$A,0)),H3211&lt;=1000,INDEX('Pliegos Tarifarios (Las Condes)'!$H:$H,MATCH($B3211,'Pliegos Tarifarios (Las Condes)'!$A:$A,0)),H3211&lt;=5000,INDEX('Pliegos Tarifarios (Las Condes)'!$I:$I,MATCH($B3211,'Pliegos Tarifarios (Las Condes)'!$A:$A,0)),H3211&gt;5000,INDEX('Pliegos Tarifarios (Las Condes)'!$J:$J,MATCH($B3211,'Pliegos Tarifarios (Las Condes)'!$A:$A,0)))/1.19</f>
        <v>1879.4406369747903</v>
      </c>
      <c r="R3211" s="19">
        <f>INDEX('Pliegos Tarifarios (Las Condes)'!$K:$K,MATCH($B3211,'Pliegos Tarifarios (Las Condes)'!$A:$A,0))</f>
        <v>723.17600000000004</v>
      </c>
      <c r="S3211" s="21">
        <f t="shared" si="153"/>
        <v>157793.09244137479</v>
      </c>
      <c r="T3211" s="21">
        <f t="shared" si="154"/>
        <v>29980.687563861211</v>
      </c>
      <c r="U3211" s="19">
        <v>0</v>
      </c>
      <c r="V3211" s="21">
        <f t="shared" si="155"/>
        <v>187773.78000523598</v>
      </c>
    </row>
    <row r="3212" spans="1:22" x14ac:dyDescent="0.3">
      <c r="A3212" s="7" t="s">
        <v>147</v>
      </c>
      <c r="B3212" s="7">
        <v>8</v>
      </c>
      <c r="C3212" s="8" t="s">
        <v>186</v>
      </c>
      <c r="D3212" s="7" t="s">
        <v>308</v>
      </c>
      <c r="E3212" s="7" t="s">
        <v>121</v>
      </c>
      <c r="F3212" s="8" t="s">
        <v>309</v>
      </c>
      <c r="G3212" s="7" t="s">
        <v>16</v>
      </c>
      <c r="H3212" s="9">
        <v>802.01800000000003</v>
      </c>
      <c r="I3212" s="9">
        <v>2.1745000000000001</v>
      </c>
      <c r="J3212" s="9">
        <v>2.1745000000000001</v>
      </c>
      <c r="K3212" s="10">
        <v>1</v>
      </c>
      <c r="L3212" s="9">
        <v>25.87</v>
      </c>
      <c r="M3212" s="19">
        <f>H3212*INDEX('Pliegos Tarifarios (Las Condes)'!$B:$B,MATCH($B3212,'Pliegos Tarifarios (Las Condes)'!$A:$A,0))</f>
        <v>105676.29773400001</v>
      </c>
      <c r="N3212" s="19">
        <f>I3212*INDEX('Pliegos Tarifarios (Las Condes)'!$C:$C,MATCH($B3212,'Pliegos Tarifarios (Las Condes)'!$A:$A,0))</f>
        <v>7394.9808885000002</v>
      </c>
      <c r="O3212" s="19">
        <f>J3212*INDEX('Pliegos Tarifarios (Las Condes)'!$D:$D,MATCH($B3212,'Pliegos Tarifarios (Las Condes)'!$A:$A,0))</f>
        <v>31451.217797500001</v>
      </c>
      <c r="P3212" s="19">
        <f>H3212*INDEX('Pliegos Tarifarios (Las Condes)'!$E:$E,MATCH($B3212,'Pliegos Tarifarios (Las Condes)'!$A:$A,0))</f>
        <v>10445.482431999999</v>
      </c>
      <c r="Q3212" s="19" cm="1">
        <f t="array" ref="Q3212">H3212*_xlfn.IFS(H3212&lt;=350,INDEX('Pliegos Tarifarios (Las Condes)'!$F:$F,MATCH($B3212,'Pliegos Tarifarios (Las Condes)'!$A:$A,0)),H3212&lt;=500,INDEX('Pliegos Tarifarios (Las Condes)'!$G:$G,MATCH($B3212,'Pliegos Tarifarios (Las Condes)'!$A:$A,0)),H3212&lt;=1000,INDEX('Pliegos Tarifarios (Las Condes)'!$H:$H,MATCH($B3212,'Pliegos Tarifarios (Las Condes)'!$A:$A,0)),H3212&lt;=5000,INDEX('Pliegos Tarifarios (Las Condes)'!$I:$I,MATCH($B3212,'Pliegos Tarifarios (Las Condes)'!$A:$A,0)),H3212&gt;5000,INDEX('Pliegos Tarifarios (Las Condes)'!$J:$J,MATCH($B3212,'Pliegos Tarifarios (Las Condes)'!$A:$A,0)))/1.19</f>
        <v>1881.0354941176474</v>
      </c>
      <c r="R3212" s="19">
        <f>INDEX('Pliegos Tarifarios (Las Condes)'!$K:$K,MATCH($B3212,'Pliegos Tarifarios (Las Condes)'!$A:$A,0))</f>
        <v>723.17600000000004</v>
      </c>
      <c r="S3212" s="21">
        <f t="shared" si="153"/>
        <v>157572.19034611766</v>
      </c>
      <c r="T3212" s="21">
        <f t="shared" si="154"/>
        <v>29938.716165762355</v>
      </c>
      <c r="U3212" s="19">
        <v>0</v>
      </c>
      <c r="V3212" s="21">
        <f t="shared" si="155"/>
        <v>187510.90651188002</v>
      </c>
    </row>
    <row r="3213" spans="1:22" x14ac:dyDescent="0.3">
      <c r="A3213" s="7" t="s">
        <v>147</v>
      </c>
      <c r="B3213" s="7">
        <v>8</v>
      </c>
      <c r="C3213" s="8" t="s">
        <v>186</v>
      </c>
      <c r="D3213" s="7" t="s">
        <v>310</v>
      </c>
      <c r="E3213" s="7" t="s">
        <v>121</v>
      </c>
      <c r="F3213" s="8" t="s">
        <v>311</v>
      </c>
      <c r="G3213" s="7" t="s">
        <v>16</v>
      </c>
      <c r="H3213" s="9">
        <v>805.70320000000004</v>
      </c>
      <c r="I3213" s="9">
        <v>2.1320999999999999</v>
      </c>
      <c r="J3213" s="9">
        <v>2.1124000000000001</v>
      </c>
      <c r="K3213" s="10">
        <v>0.99076028328877641</v>
      </c>
      <c r="L3213" s="9">
        <v>25.99</v>
      </c>
      <c r="M3213" s="19">
        <f>H3213*INDEX('Pliegos Tarifarios (Las Condes)'!$B:$B,MATCH($B3213,'Pliegos Tarifarios (Las Condes)'!$A:$A,0))</f>
        <v>106161.87074160001</v>
      </c>
      <c r="N3213" s="19">
        <f>I3213*INDEX('Pliegos Tarifarios (Las Condes)'!$C:$C,MATCH($B3213,'Pliegos Tarifarios (Las Condes)'!$A:$A,0))</f>
        <v>7250.7881133000001</v>
      </c>
      <c r="O3213" s="19">
        <f>J3213*INDEX('Pliegos Tarifarios (Las Condes)'!$D:$D,MATCH($B3213,'Pliegos Tarifarios (Las Condes)'!$A:$A,0))</f>
        <v>30553.024822000003</v>
      </c>
      <c r="P3213" s="19">
        <f>H3213*INDEX('Pliegos Tarifarios (Las Condes)'!$E:$E,MATCH($B3213,'Pliegos Tarifarios (Las Condes)'!$A:$A,0))</f>
        <v>10493.478476799999</v>
      </c>
      <c r="Q3213" s="19" cm="1">
        <f t="array" ref="Q3213">H3213*_xlfn.IFS(H3213&lt;=350,INDEX('Pliegos Tarifarios (Las Condes)'!$F:$F,MATCH($B3213,'Pliegos Tarifarios (Las Condes)'!$A:$A,0)),H3213&lt;=500,INDEX('Pliegos Tarifarios (Las Condes)'!$G:$G,MATCH($B3213,'Pliegos Tarifarios (Las Condes)'!$A:$A,0)),H3213&lt;=1000,INDEX('Pliegos Tarifarios (Las Condes)'!$H:$H,MATCH($B3213,'Pliegos Tarifarios (Las Condes)'!$A:$A,0)),H3213&lt;=5000,INDEX('Pliegos Tarifarios (Las Condes)'!$I:$I,MATCH($B3213,'Pliegos Tarifarios (Las Condes)'!$A:$A,0)),H3213&gt;5000,INDEX('Pliegos Tarifarios (Las Condes)'!$J:$J,MATCH($B3213,'Pliegos Tarifarios (Las Condes)'!$A:$A,0)))/1.19</f>
        <v>1889.6786816806728</v>
      </c>
      <c r="R3213" s="19">
        <f>INDEX('Pliegos Tarifarios (Las Condes)'!$K:$K,MATCH($B3213,'Pliegos Tarifarios (Las Condes)'!$A:$A,0))</f>
        <v>723.17600000000004</v>
      </c>
      <c r="S3213" s="21">
        <f t="shared" si="153"/>
        <v>157072.01683538069</v>
      </c>
      <c r="T3213" s="21">
        <f t="shared" si="154"/>
        <v>29843.683198722334</v>
      </c>
      <c r="U3213" s="19">
        <v>0</v>
      </c>
      <c r="V3213" s="21">
        <f t="shared" si="155"/>
        <v>186915.70003410304</v>
      </c>
    </row>
    <row r="3214" spans="1:22" x14ac:dyDescent="0.3">
      <c r="A3214" s="7" t="s">
        <v>147</v>
      </c>
      <c r="B3214" s="7">
        <v>8</v>
      </c>
      <c r="C3214" s="8" t="s">
        <v>186</v>
      </c>
      <c r="D3214" s="7" t="s">
        <v>312</v>
      </c>
      <c r="E3214" s="7" t="s">
        <v>121</v>
      </c>
      <c r="F3214" s="8" t="s">
        <v>313</v>
      </c>
      <c r="G3214" s="7" t="s">
        <v>16</v>
      </c>
      <c r="H3214" s="9">
        <v>801.61440000000005</v>
      </c>
      <c r="I3214" s="9">
        <v>2.2086999999999999</v>
      </c>
      <c r="J3214" s="9">
        <v>2.1869000000000001</v>
      </c>
      <c r="K3214" s="10">
        <v>0.99012994068909321</v>
      </c>
      <c r="L3214" s="9">
        <v>25.86</v>
      </c>
      <c r="M3214" s="19">
        <f>H3214*INDEX('Pliegos Tarifarios (Las Condes)'!$B:$B,MATCH($B3214,'Pliegos Tarifarios (Las Condes)'!$A:$A,0))</f>
        <v>105623.11818720002</v>
      </c>
      <c r="N3214" s="19">
        <f>I3214*INDEX('Pliegos Tarifarios (Las Condes)'!$C:$C,MATCH($B3214,'Pliegos Tarifarios (Las Condes)'!$A:$A,0))</f>
        <v>7511.2873251000001</v>
      </c>
      <c r="O3214" s="19">
        <f>J3214*INDEX('Pliegos Tarifarios (Las Condes)'!$D:$D,MATCH($B3214,'Pliegos Tarifarios (Las Condes)'!$A:$A,0))</f>
        <v>31630.567119500003</v>
      </c>
      <c r="P3214" s="19">
        <f>H3214*INDEX('Pliegos Tarifarios (Las Condes)'!$E:$E,MATCH($B3214,'Pliegos Tarifarios (Las Condes)'!$A:$A,0))</f>
        <v>10440.225945599999</v>
      </c>
      <c r="Q3214" s="19" cm="1">
        <f t="array" ref="Q3214">H3214*_xlfn.IFS(H3214&lt;=350,INDEX('Pliegos Tarifarios (Las Condes)'!$F:$F,MATCH($B3214,'Pliegos Tarifarios (Las Condes)'!$A:$A,0)),H3214&lt;=500,INDEX('Pliegos Tarifarios (Las Condes)'!$G:$G,MATCH($B3214,'Pliegos Tarifarios (Las Condes)'!$A:$A,0)),H3214&lt;=1000,INDEX('Pliegos Tarifarios (Las Condes)'!$H:$H,MATCH($B3214,'Pliegos Tarifarios (Las Condes)'!$A:$A,0)),H3214&lt;=5000,INDEX('Pliegos Tarifarios (Las Condes)'!$I:$I,MATCH($B3214,'Pliegos Tarifarios (Las Condes)'!$A:$A,0)),H3214&gt;5000,INDEX('Pliegos Tarifarios (Las Condes)'!$J:$J,MATCH($B3214,'Pliegos Tarifarios (Las Condes)'!$A:$A,0)))/1.19</f>
        <v>1880.0888994957986</v>
      </c>
      <c r="R3214" s="19">
        <f>INDEX('Pliegos Tarifarios (Las Condes)'!$K:$K,MATCH($B3214,'Pliegos Tarifarios (Las Condes)'!$A:$A,0))</f>
        <v>723.17600000000004</v>
      </c>
      <c r="S3214" s="21">
        <f t="shared" si="153"/>
        <v>157808.46347689582</v>
      </c>
      <c r="T3214" s="21">
        <f t="shared" si="154"/>
        <v>29983.608060610208</v>
      </c>
      <c r="U3214" s="19">
        <v>0</v>
      </c>
      <c r="V3214" s="21">
        <f t="shared" si="155"/>
        <v>187792.07153750604</v>
      </c>
    </row>
    <row r="3215" spans="1:22" x14ac:dyDescent="0.3">
      <c r="A3215" s="7" t="s">
        <v>147</v>
      </c>
      <c r="B3215" s="7">
        <v>8</v>
      </c>
      <c r="C3215" s="8" t="s">
        <v>186</v>
      </c>
      <c r="D3215" s="7" t="s">
        <v>314</v>
      </c>
      <c r="E3215" s="7" t="s">
        <v>121</v>
      </c>
      <c r="F3215" s="8" t="s">
        <v>315</v>
      </c>
      <c r="G3215" s="7" t="s">
        <v>16</v>
      </c>
      <c r="H3215" s="9">
        <v>802.94820000000004</v>
      </c>
      <c r="I3215" s="9">
        <v>2.2311000000000001</v>
      </c>
      <c r="J3215" s="9">
        <v>2.1484999999999999</v>
      </c>
      <c r="K3215" s="10">
        <v>0.96297790327641064</v>
      </c>
      <c r="L3215" s="9">
        <v>25.9</v>
      </c>
      <c r="M3215" s="19">
        <f>H3215*INDEX('Pliegos Tarifarios (Las Condes)'!$B:$B,MATCH($B3215,'Pliegos Tarifarios (Las Condes)'!$A:$A,0))</f>
        <v>105798.86367660001</v>
      </c>
      <c r="N3215" s="19">
        <f>I3215*INDEX('Pliegos Tarifarios (Las Condes)'!$C:$C,MATCH($B3215,'Pliegos Tarifarios (Las Condes)'!$A:$A,0))</f>
        <v>7587.4646403000006</v>
      </c>
      <c r="O3215" s="19">
        <f>J3215*INDEX('Pliegos Tarifarios (Las Condes)'!$D:$D,MATCH($B3215,'Pliegos Tarifarios (Las Condes)'!$A:$A,0))</f>
        <v>31075.162767499998</v>
      </c>
      <c r="P3215" s="19">
        <f>H3215*INDEX('Pliegos Tarifarios (Las Condes)'!$E:$E,MATCH($B3215,'Pliegos Tarifarios (Las Condes)'!$A:$A,0))</f>
        <v>10457.597356799999</v>
      </c>
      <c r="Q3215" s="19" cm="1">
        <f t="array" ref="Q3215">H3215*_xlfn.IFS(H3215&lt;=350,INDEX('Pliegos Tarifarios (Las Condes)'!$F:$F,MATCH($B3215,'Pliegos Tarifarios (Las Condes)'!$A:$A,0)),H3215&lt;=500,INDEX('Pliegos Tarifarios (Las Condes)'!$G:$G,MATCH($B3215,'Pliegos Tarifarios (Las Condes)'!$A:$A,0)),H3215&lt;=1000,INDEX('Pliegos Tarifarios (Las Condes)'!$H:$H,MATCH($B3215,'Pliegos Tarifarios (Las Condes)'!$A:$A,0)),H3215&lt;=5000,INDEX('Pliegos Tarifarios (Las Condes)'!$I:$I,MATCH($B3215,'Pliegos Tarifarios (Las Condes)'!$A:$A,0)),H3215&gt;5000,INDEX('Pliegos Tarifarios (Las Condes)'!$J:$J,MATCH($B3215,'Pliegos Tarifarios (Las Condes)'!$A:$A,0)))/1.19</f>
        <v>1883.21716487395</v>
      </c>
      <c r="R3215" s="19">
        <f>INDEX('Pliegos Tarifarios (Las Condes)'!$K:$K,MATCH($B3215,'Pliegos Tarifarios (Las Condes)'!$A:$A,0))</f>
        <v>723.17600000000004</v>
      </c>
      <c r="S3215" s="21">
        <f t="shared" si="153"/>
        <v>157525.48160607397</v>
      </c>
      <c r="T3215" s="21">
        <f t="shared" si="154"/>
        <v>29929.841505154054</v>
      </c>
      <c r="U3215" s="19">
        <v>0</v>
      </c>
      <c r="V3215" s="21">
        <f t="shared" si="155"/>
        <v>187455.32311122803</v>
      </c>
    </row>
    <row r="3216" spans="1:22" x14ac:dyDescent="0.3">
      <c r="A3216" s="7" t="s">
        <v>147</v>
      </c>
      <c r="B3216" s="7">
        <v>8</v>
      </c>
      <c r="C3216" s="8" t="s">
        <v>186</v>
      </c>
      <c r="D3216" s="7" t="s">
        <v>316</v>
      </c>
      <c r="E3216" s="7" t="s">
        <v>121</v>
      </c>
      <c r="F3216" s="8" t="s">
        <v>317</v>
      </c>
      <c r="G3216" s="7" t="s">
        <v>16</v>
      </c>
      <c r="H3216" s="9">
        <v>804.39670000000001</v>
      </c>
      <c r="I3216" s="9">
        <v>2.1972999999999998</v>
      </c>
      <c r="J3216" s="9">
        <v>2.1972999999999998</v>
      </c>
      <c r="K3216" s="10">
        <v>1</v>
      </c>
      <c r="L3216" s="9">
        <v>25.95</v>
      </c>
      <c r="M3216" s="19">
        <f>H3216*INDEX('Pliegos Tarifarios (Las Condes)'!$B:$B,MATCH($B3216,'Pliegos Tarifarios (Las Condes)'!$A:$A,0))</f>
        <v>105989.72238210001</v>
      </c>
      <c r="N3216" s="19">
        <f>I3216*INDEX('Pliegos Tarifarios (Las Condes)'!$C:$C,MATCH($B3216,'Pliegos Tarifarios (Las Condes)'!$A:$A,0))</f>
        <v>7472.5185128999992</v>
      </c>
      <c r="O3216" s="19">
        <f>J3216*INDEX('Pliegos Tarifarios (Las Condes)'!$D:$D,MATCH($B3216,'Pliegos Tarifarios (Las Condes)'!$A:$A,0))</f>
        <v>31780.989131499999</v>
      </c>
      <c r="P3216" s="19">
        <f>H3216*INDEX('Pliegos Tarifarios (Las Condes)'!$E:$E,MATCH($B3216,'Pliegos Tarifarios (Las Condes)'!$A:$A,0))</f>
        <v>10476.462620799999</v>
      </c>
      <c r="Q3216" s="19" cm="1">
        <f t="array" ref="Q3216">H3216*_xlfn.IFS(H3216&lt;=350,INDEX('Pliegos Tarifarios (Las Condes)'!$F:$F,MATCH($B3216,'Pliegos Tarifarios (Las Condes)'!$A:$A,0)),H3216&lt;=500,INDEX('Pliegos Tarifarios (Las Condes)'!$G:$G,MATCH($B3216,'Pliegos Tarifarios (Las Condes)'!$A:$A,0)),H3216&lt;=1000,INDEX('Pliegos Tarifarios (Las Condes)'!$H:$H,MATCH($B3216,'Pliegos Tarifarios (Las Condes)'!$A:$A,0)),H3216&lt;=5000,INDEX('Pliegos Tarifarios (Las Condes)'!$I:$I,MATCH($B3216,'Pliegos Tarifarios (Las Condes)'!$A:$A,0)),H3216&gt;5000,INDEX('Pliegos Tarifarios (Las Condes)'!$J:$J,MATCH($B3216,'Pliegos Tarifarios (Las Condes)'!$A:$A,0)))/1.19</f>
        <v>1886.6144451260507</v>
      </c>
      <c r="R3216" s="19">
        <f>INDEX('Pliegos Tarifarios (Las Condes)'!$K:$K,MATCH($B3216,'Pliegos Tarifarios (Las Condes)'!$A:$A,0))</f>
        <v>723.17600000000004</v>
      </c>
      <c r="S3216" s="21">
        <f t="shared" si="153"/>
        <v>158329.48309242609</v>
      </c>
      <c r="T3216" s="21">
        <f t="shared" si="154"/>
        <v>30082.601787560958</v>
      </c>
      <c r="U3216" s="19">
        <v>0</v>
      </c>
      <c r="V3216" s="21">
        <f t="shared" si="155"/>
        <v>188412.08487998706</v>
      </c>
    </row>
    <row r="3217" spans="1:22" x14ac:dyDescent="0.3">
      <c r="A3217" s="7" t="s">
        <v>147</v>
      </c>
      <c r="B3217" s="7">
        <v>8</v>
      </c>
      <c r="C3217" s="8" t="s">
        <v>186</v>
      </c>
      <c r="D3217" s="7" t="s">
        <v>318</v>
      </c>
      <c r="E3217" s="7" t="s">
        <v>121</v>
      </c>
      <c r="F3217" s="8" t="s">
        <v>319</v>
      </c>
      <c r="G3217" s="7" t="s">
        <v>16</v>
      </c>
      <c r="H3217" s="9">
        <v>802.92139999999995</v>
      </c>
      <c r="I3217" s="9">
        <v>2.1960999999999999</v>
      </c>
      <c r="J3217" s="9">
        <v>2.1518999999999999</v>
      </c>
      <c r="K3217" s="10">
        <v>0.97987341195756117</v>
      </c>
      <c r="L3217" s="9">
        <v>25.9</v>
      </c>
      <c r="M3217" s="19">
        <f>H3217*INDEX('Pliegos Tarifarios (Las Condes)'!$B:$B,MATCH($B3217,'Pliegos Tarifarios (Las Condes)'!$A:$A,0))</f>
        <v>105795.3324282</v>
      </c>
      <c r="N3217" s="19">
        <f>I3217*INDEX('Pliegos Tarifarios (Las Condes)'!$C:$C,MATCH($B3217,'Pliegos Tarifarios (Las Condes)'!$A:$A,0))</f>
        <v>7468.4375853000001</v>
      </c>
      <c r="O3217" s="19">
        <f>J3217*INDEX('Pliegos Tarifarios (Las Condes)'!$D:$D,MATCH($B3217,'Pliegos Tarifarios (Las Condes)'!$A:$A,0))</f>
        <v>31124.3391945</v>
      </c>
      <c r="P3217" s="19">
        <f>H3217*INDEX('Pliegos Tarifarios (Las Condes)'!$E:$E,MATCH($B3217,'Pliegos Tarifarios (Las Condes)'!$A:$A,0))</f>
        <v>10457.248313599999</v>
      </c>
      <c r="Q3217" s="19" cm="1">
        <f t="array" ref="Q3217">H3217*_xlfn.IFS(H3217&lt;=350,INDEX('Pliegos Tarifarios (Las Condes)'!$F:$F,MATCH($B3217,'Pliegos Tarifarios (Las Condes)'!$A:$A,0)),H3217&lt;=500,INDEX('Pliegos Tarifarios (Las Condes)'!$G:$G,MATCH($B3217,'Pliegos Tarifarios (Las Condes)'!$A:$A,0)),H3217&lt;=1000,INDEX('Pliegos Tarifarios (Las Condes)'!$H:$H,MATCH($B3217,'Pliegos Tarifarios (Las Condes)'!$A:$A,0)),H3217&lt;=5000,INDEX('Pliegos Tarifarios (Las Condes)'!$I:$I,MATCH($B3217,'Pliegos Tarifarios (Las Condes)'!$A:$A,0)),H3217&gt;5000,INDEX('Pliegos Tarifarios (Las Condes)'!$J:$J,MATCH($B3217,'Pliegos Tarifarios (Las Condes)'!$A:$A,0)))/1.19</f>
        <v>1883.1543087394959</v>
      </c>
      <c r="R3217" s="19">
        <f>INDEX('Pliegos Tarifarios (Las Condes)'!$K:$K,MATCH($B3217,'Pliegos Tarifarios (Las Condes)'!$A:$A,0))</f>
        <v>723.17600000000004</v>
      </c>
      <c r="S3217" s="21">
        <f t="shared" si="153"/>
        <v>157451.68783033948</v>
      </c>
      <c r="T3217" s="21">
        <f t="shared" si="154"/>
        <v>29915.820687764503</v>
      </c>
      <c r="U3217" s="19">
        <v>0</v>
      </c>
      <c r="V3217" s="21">
        <f t="shared" si="155"/>
        <v>187367.50851810398</v>
      </c>
    </row>
    <row r="3218" spans="1:22" x14ac:dyDescent="0.3">
      <c r="A3218" s="7" t="s">
        <v>147</v>
      </c>
      <c r="B3218" s="7">
        <v>8</v>
      </c>
      <c r="C3218" s="8" t="s">
        <v>186</v>
      </c>
      <c r="D3218" s="7" t="s">
        <v>320</v>
      </c>
      <c r="E3218" s="7" t="s">
        <v>121</v>
      </c>
      <c r="F3218" s="8" t="s">
        <v>321</v>
      </c>
      <c r="G3218" s="7" t="s">
        <v>16</v>
      </c>
      <c r="H3218" s="9">
        <v>803.43039999999996</v>
      </c>
      <c r="I3218" s="9">
        <v>2.1636000000000002</v>
      </c>
      <c r="J3218" s="9">
        <v>2.1636000000000002</v>
      </c>
      <c r="K3218" s="10">
        <v>1</v>
      </c>
      <c r="L3218" s="9">
        <v>25.92</v>
      </c>
      <c r="M3218" s="19">
        <f>H3218*INDEX('Pliegos Tarifarios (Las Condes)'!$B:$B,MATCH($B3218,'Pliegos Tarifarios (Las Condes)'!$A:$A,0))</f>
        <v>105862.39979520001</v>
      </c>
      <c r="N3218" s="19">
        <f>I3218*INDEX('Pliegos Tarifarios (Las Condes)'!$C:$C,MATCH($B3218,'Pliegos Tarifarios (Las Condes)'!$A:$A,0))</f>
        <v>7357.9124628000009</v>
      </c>
      <c r="O3218" s="19">
        <f>J3218*INDEX('Pliegos Tarifarios (Las Condes)'!$D:$D,MATCH($B3218,'Pliegos Tarifarios (Las Condes)'!$A:$A,0))</f>
        <v>31293.563958000002</v>
      </c>
      <c r="P3218" s="19">
        <f>H3218*INDEX('Pliegos Tarifarios (Las Condes)'!$E:$E,MATCH($B3218,'Pliegos Tarifarios (Las Condes)'!$A:$A,0))</f>
        <v>10463.877529599999</v>
      </c>
      <c r="Q3218" s="19" cm="1">
        <f t="array" ref="Q3218">H3218*_xlfn.IFS(H3218&lt;=350,INDEX('Pliegos Tarifarios (Las Condes)'!$F:$F,MATCH($B3218,'Pliegos Tarifarios (Las Condes)'!$A:$A,0)),H3218&lt;=500,INDEX('Pliegos Tarifarios (Las Condes)'!$G:$G,MATCH($B3218,'Pliegos Tarifarios (Las Condes)'!$A:$A,0)),H3218&lt;=1000,INDEX('Pliegos Tarifarios (Las Condes)'!$H:$H,MATCH($B3218,'Pliegos Tarifarios (Las Condes)'!$A:$A,0)),H3218&lt;=5000,INDEX('Pliegos Tarifarios (Las Condes)'!$I:$I,MATCH($B3218,'Pliegos Tarifarios (Las Condes)'!$A:$A,0)),H3218&gt;5000,INDEX('Pliegos Tarifarios (Las Condes)'!$J:$J,MATCH($B3218,'Pliegos Tarifarios (Las Condes)'!$A:$A,0)))/1.19</f>
        <v>1884.3481062184876</v>
      </c>
      <c r="R3218" s="19">
        <f>INDEX('Pliegos Tarifarios (Las Condes)'!$K:$K,MATCH($B3218,'Pliegos Tarifarios (Las Condes)'!$A:$A,0))</f>
        <v>723.17600000000004</v>
      </c>
      <c r="S3218" s="21">
        <f t="shared" si="153"/>
        <v>157585.27785181851</v>
      </c>
      <c r="T3218" s="21">
        <f t="shared" si="154"/>
        <v>29941.202791845517</v>
      </c>
      <c r="U3218" s="19">
        <v>0</v>
      </c>
      <c r="V3218" s="21">
        <f t="shared" si="155"/>
        <v>187526.48064366402</v>
      </c>
    </row>
    <row r="3219" spans="1:22" x14ac:dyDescent="0.3">
      <c r="A3219" s="7" t="s">
        <v>147</v>
      </c>
      <c r="B3219" s="7">
        <v>8</v>
      </c>
      <c r="C3219" s="8" t="s">
        <v>186</v>
      </c>
      <c r="D3219" s="7" t="s">
        <v>322</v>
      </c>
      <c r="E3219" s="7" t="s">
        <v>121</v>
      </c>
      <c r="F3219" s="8" t="s">
        <v>323</v>
      </c>
      <c r="G3219" s="7" t="s">
        <v>16</v>
      </c>
      <c r="H3219" s="9">
        <v>803.0625</v>
      </c>
      <c r="I3219" s="9">
        <v>2.1966999999999999</v>
      </c>
      <c r="J3219" s="9">
        <v>2.1398000000000001</v>
      </c>
      <c r="K3219" s="10">
        <v>0.97409750990121557</v>
      </c>
      <c r="L3219" s="9">
        <v>25.91</v>
      </c>
      <c r="M3219" s="19">
        <f>H3219*INDEX('Pliegos Tarifarios (Las Condes)'!$B:$B,MATCH($B3219,'Pliegos Tarifarios (Las Condes)'!$A:$A,0))</f>
        <v>105813.9241875</v>
      </c>
      <c r="N3219" s="19">
        <f>I3219*INDEX('Pliegos Tarifarios (Las Condes)'!$C:$C,MATCH($B3219,'Pliegos Tarifarios (Las Condes)'!$A:$A,0))</f>
        <v>7470.4780491000001</v>
      </c>
      <c r="O3219" s="19">
        <f>J3219*INDEX('Pliegos Tarifarios (Las Condes)'!$D:$D,MATCH($B3219,'Pliegos Tarifarios (Las Condes)'!$A:$A,0))</f>
        <v>30949.328969000002</v>
      </c>
      <c r="P3219" s="19">
        <f>H3219*INDEX('Pliegos Tarifarios (Las Condes)'!$E:$E,MATCH($B3219,'Pliegos Tarifarios (Las Condes)'!$A:$A,0))</f>
        <v>10459.085999999999</v>
      </c>
      <c r="Q3219" s="19" cm="1">
        <f t="array" ref="Q3219">H3219*_xlfn.IFS(H3219&lt;=350,INDEX('Pliegos Tarifarios (Las Condes)'!$F:$F,MATCH($B3219,'Pliegos Tarifarios (Las Condes)'!$A:$A,0)),H3219&lt;=500,INDEX('Pliegos Tarifarios (Las Condes)'!$G:$G,MATCH($B3219,'Pliegos Tarifarios (Las Condes)'!$A:$A,0)),H3219&lt;=1000,INDEX('Pliegos Tarifarios (Las Condes)'!$H:$H,MATCH($B3219,'Pliegos Tarifarios (Las Condes)'!$A:$A,0)),H3219&lt;=5000,INDEX('Pliegos Tarifarios (Las Condes)'!$I:$I,MATCH($B3219,'Pliegos Tarifarios (Las Condes)'!$A:$A,0)),H3219&gt;5000,INDEX('Pliegos Tarifarios (Las Condes)'!$J:$J,MATCH($B3219,'Pliegos Tarifarios (Las Condes)'!$A:$A,0)))/1.19</f>
        <v>1883.4852415966391</v>
      </c>
      <c r="R3219" s="19">
        <f>INDEX('Pliegos Tarifarios (Las Condes)'!$K:$K,MATCH($B3219,'Pliegos Tarifarios (Las Condes)'!$A:$A,0))</f>
        <v>723.17600000000004</v>
      </c>
      <c r="S3219" s="21">
        <f t="shared" si="153"/>
        <v>157299.47844719666</v>
      </c>
      <c r="T3219" s="21">
        <f t="shared" si="154"/>
        <v>29886.900904967366</v>
      </c>
      <c r="U3219" s="19">
        <v>0</v>
      </c>
      <c r="V3219" s="21">
        <f t="shared" si="155"/>
        <v>187186.37935216402</v>
      </c>
    </row>
    <row r="3220" spans="1:22" x14ac:dyDescent="0.3">
      <c r="A3220" s="7" t="s">
        <v>147</v>
      </c>
      <c r="B3220" s="7">
        <v>8</v>
      </c>
      <c r="C3220" s="8" t="s">
        <v>186</v>
      </c>
      <c r="D3220" s="7" t="s">
        <v>324</v>
      </c>
      <c r="E3220" s="7" t="s">
        <v>121</v>
      </c>
      <c r="F3220" s="8" t="s">
        <v>325</v>
      </c>
      <c r="G3220" s="7" t="s">
        <v>16</v>
      </c>
      <c r="H3220" s="9">
        <v>801.46640000000002</v>
      </c>
      <c r="I3220" s="9">
        <v>2.1819000000000002</v>
      </c>
      <c r="J3220" s="9">
        <v>2.1274999999999999</v>
      </c>
      <c r="K3220" s="10">
        <v>0.97506760163160533</v>
      </c>
      <c r="L3220" s="9">
        <v>25.85</v>
      </c>
      <c r="M3220" s="19">
        <f>H3220*INDEX('Pliegos Tarifarios (Las Condes)'!$B:$B,MATCH($B3220,'Pliegos Tarifarios (Las Condes)'!$A:$A,0))</f>
        <v>105603.61726320001</v>
      </c>
      <c r="N3220" s="19">
        <f>I3220*INDEX('Pliegos Tarifarios (Las Condes)'!$C:$C,MATCH($B3220,'Pliegos Tarifarios (Las Condes)'!$A:$A,0))</f>
        <v>7420.1466087000008</v>
      </c>
      <c r="O3220" s="19">
        <f>J3220*INDEX('Pliegos Tarifarios (Las Condes)'!$D:$D,MATCH($B3220,'Pliegos Tarifarios (Las Condes)'!$A:$A,0))</f>
        <v>30771.4260125</v>
      </c>
      <c r="P3220" s="19">
        <f>H3220*INDEX('Pliegos Tarifarios (Las Condes)'!$E:$E,MATCH($B3220,'Pliegos Tarifarios (Las Condes)'!$A:$A,0))</f>
        <v>10438.2983936</v>
      </c>
      <c r="Q3220" s="19" cm="1">
        <f t="array" ref="Q3220">H3220*_xlfn.IFS(H3220&lt;=350,INDEX('Pliegos Tarifarios (Las Condes)'!$F:$F,MATCH($B3220,'Pliegos Tarifarios (Las Condes)'!$A:$A,0)),H3220&lt;=500,INDEX('Pliegos Tarifarios (Las Condes)'!$G:$G,MATCH($B3220,'Pliegos Tarifarios (Las Condes)'!$A:$A,0)),H3220&lt;=1000,INDEX('Pliegos Tarifarios (Las Condes)'!$H:$H,MATCH($B3220,'Pliegos Tarifarios (Las Condes)'!$A:$A,0)),H3220&lt;=5000,INDEX('Pliegos Tarifarios (Las Condes)'!$I:$I,MATCH($B3220,'Pliegos Tarifarios (Las Condes)'!$A:$A,0)),H3220&gt;5000,INDEX('Pliegos Tarifarios (Las Condes)'!$J:$J,MATCH($B3220,'Pliegos Tarifarios (Las Condes)'!$A:$A,0)))/1.19</f>
        <v>1879.7417835294123</v>
      </c>
      <c r="R3220" s="19">
        <f>INDEX('Pliegos Tarifarios (Las Condes)'!$K:$K,MATCH($B3220,'Pliegos Tarifarios (Las Condes)'!$A:$A,0))</f>
        <v>723.17600000000004</v>
      </c>
      <c r="S3220" s="21">
        <f t="shared" si="153"/>
        <v>156836.40606152941</v>
      </c>
      <c r="T3220" s="21">
        <f t="shared" si="154"/>
        <v>29798.917151690588</v>
      </c>
      <c r="U3220" s="19">
        <v>0</v>
      </c>
      <c r="V3220" s="21">
        <f t="shared" si="155"/>
        <v>186635.32321321999</v>
      </c>
    </row>
    <row r="3221" spans="1:22" x14ac:dyDescent="0.3">
      <c r="A3221" s="7" t="s">
        <v>147</v>
      </c>
      <c r="B3221" s="7">
        <v>8</v>
      </c>
      <c r="C3221" s="8" t="s">
        <v>186</v>
      </c>
      <c r="D3221" s="7" t="s">
        <v>326</v>
      </c>
      <c r="E3221" s="7" t="s">
        <v>121</v>
      </c>
      <c r="F3221" s="8" t="s">
        <v>327</v>
      </c>
      <c r="G3221" s="7" t="s">
        <v>16</v>
      </c>
      <c r="H3221" s="9">
        <v>803.07299999999998</v>
      </c>
      <c r="I3221" s="9">
        <v>2.1467000000000001</v>
      </c>
      <c r="J3221" s="9">
        <v>2.1158999999999999</v>
      </c>
      <c r="K3221" s="10">
        <v>0.98565239670191451</v>
      </c>
      <c r="L3221" s="9">
        <v>25.91</v>
      </c>
      <c r="M3221" s="19">
        <f>H3221*INDEX('Pliegos Tarifarios (Las Condes)'!$B:$B,MATCH($B3221,'Pliegos Tarifarios (Las Condes)'!$A:$A,0))</f>
        <v>105815.307699</v>
      </c>
      <c r="N3221" s="19">
        <f>I3221*INDEX('Pliegos Tarifarios (Las Condes)'!$C:$C,MATCH($B3221,'Pliegos Tarifarios (Las Condes)'!$A:$A,0))</f>
        <v>7300.4393991000006</v>
      </c>
      <c r="O3221" s="19">
        <f>J3221*INDEX('Pliegos Tarifarios (Las Condes)'!$D:$D,MATCH($B3221,'Pliegos Tarifarios (Las Condes)'!$A:$A,0))</f>
        <v>30603.647614500002</v>
      </c>
      <c r="P3221" s="19">
        <f>H3221*INDEX('Pliegos Tarifarios (Las Condes)'!$E:$E,MATCH($B3221,'Pliegos Tarifarios (Las Condes)'!$A:$A,0))</f>
        <v>10459.222752</v>
      </c>
      <c r="Q3221" s="19" cm="1">
        <f t="array" ref="Q3221">H3221*_xlfn.IFS(H3221&lt;=350,INDEX('Pliegos Tarifarios (Las Condes)'!$F:$F,MATCH($B3221,'Pliegos Tarifarios (Las Condes)'!$A:$A,0)),H3221&lt;=500,INDEX('Pliegos Tarifarios (Las Condes)'!$G:$G,MATCH($B3221,'Pliegos Tarifarios (Las Condes)'!$A:$A,0)),H3221&lt;=1000,INDEX('Pliegos Tarifarios (Las Condes)'!$H:$H,MATCH($B3221,'Pliegos Tarifarios (Las Condes)'!$A:$A,0)),H3221&lt;=5000,INDEX('Pliegos Tarifarios (Las Condes)'!$I:$I,MATCH($B3221,'Pliegos Tarifarios (Las Condes)'!$A:$A,0)),H3221&gt;5000,INDEX('Pliegos Tarifarios (Las Condes)'!$J:$J,MATCH($B3221,'Pliegos Tarifarios (Las Condes)'!$A:$A,0)))/1.19</f>
        <v>1883.5098680672272</v>
      </c>
      <c r="R3221" s="19">
        <f>INDEX('Pliegos Tarifarios (Las Condes)'!$K:$K,MATCH($B3221,'Pliegos Tarifarios (Las Condes)'!$A:$A,0))</f>
        <v>723.17600000000004</v>
      </c>
      <c r="S3221" s="21">
        <f t="shared" si="153"/>
        <v>156785.30333266722</v>
      </c>
      <c r="T3221" s="21">
        <f t="shared" si="154"/>
        <v>29789.20763320677</v>
      </c>
      <c r="U3221" s="19">
        <v>0</v>
      </c>
      <c r="V3221" s="21">
        <f t="shared" si="155"/>
        <v>186574.51096587398</v>
      </c>
    </row>
    <row r="3222" spans="1:22" x14ac:dyDescent="0.3">
      <c r="A3222" s="7" t="s">
        <v>147</v>
      </c>
      <c r="B3222" s="7">
        <v>8</v>
      </c>
      <c r="C3222" s="8" t="s">
        <v>186</v>
      </c>
      <c r="D3222" s="7" t="s">
        <v>328</v>
      </c>
      <c r="E3222" s="7" t="s">
        <v>121</v>
      </c>
      <c r="F3222" s="8" t="s">
        <v>329</v>
      </c>
      <c r="G3222" s="7" t="s">
        <v>16</v>
      </c>
      <c r="H3222" s="9">
        <v>803.84849999999994</v>
      </c>
      <c r="I3222" s="9">
        <v>2.1959</v>
      </c>
      <c r="J3222" s="9">
        <v>2.1206</v>
      </c>
      <c r="K3222" s="10">
        <v>0.96570882098456212</v>
      </c>
      <c r="L3222" s="9">
        <v>25.93</v>
      </c>
      <c r="M3222" s="19">
        <f>H3222*INDEX('Pliegos Tarifarios (Las Condes)'!$B:$B,MATCH($B3222,'Pliegos Tarifarios (Las Condes)'!$A:$A,0))</f>
        <v>105917.4899055</v>
      </c>
      <c r="N3222" s="19">
        <f>I3222*INDEX('Pliegos Tarifarios (Las Condes)'!$C:$C,MATCH($B3222,'Pliegos Tarifarios (Las Condes)'!$A:$A,0))</f>
        <v>7467.7574307000004</v>
      </c>
      <c r="O3222" s="19">
        <f>J3222*INDEX('Pliegos Tarifarios (Las Condes)'!$D:$D,MATCH($B3222,'Pliegos Tarifarios (Las Condes)'!$A:$A,0))</f>
        <v>30671.626793000003</v>
      </c>
      <c r="P3222" s="19">
        <f>H3222*INDEX('Pliegos Tarifarios (Las Condes)'!$E:$E,MATCH($B3222,'Pliegos Tarifarios (Las Condes)'!$A:$A,0))</f>
        <v>10469.322863999998</v>
      </c>
      <c r="Q3222" s="19" cm="1">
        <f t="array" ref="Q3222">H3222*_xlfn.IFS(H3222&lt;=350,INDEX('Pliegos Tarifarios (Las Condes)'!$F:$F,MATCH($B3222,'Pliegos Tarifarios (Las Condes)'!$A:$A,0)),H3222&lt;=500,INDEX('Pliegos Tarifarios (Las Condes)'!$G:$G,MATCH($B3222,'Pliegos Tarifarios (Las Condes)'!$A:$A,0)),H3222&lt;=1000,INDEX('Pliegos Tarifarios (Las Condes)'!$H:$H,MATCH($B3222,'Pliegos Tarifarios (Las Condes)'!$A:$A,0)),H3222&lt;=5000,INDEX('Pliegos Tarifarios (Las Condes)'!$I:$I,MATCH($B3222,'Pliegos Tarifarios (Las Condes)'!$A:$A,0)),H3222&gt;5000,INDEX('Pliegos Tarifarios (Las Condes)'!$J:$J,MATCH($B3222,'Pliegos Tarifarios (Las Condes)'!$A:$A,0)))/1.19</f>
        <v>1885.3287088235295</v>
      </c>
      <c r="R3222" s="19">
        <f>INDEX('Pliegos Tarifarios (Las Condes)'!$K:$K,MATCH($B3222,'Pliegos Tarifarios (Las Condes)'!$A:$A,0))</f>
        <v>723.17600000000004</v>
      </c>
      <c r="S3222" s="21">
        <f t="shared" si="153"/>
        <v>157134.70170202354</v>
      </c>
      <c r="T3222" s="21">
        <f t="shared" si="154"/>
        <v>29855.593323384473</v>
      </c>
      <c r="U3222" s="19">
        <v>0</v>
      </c>
      <c r="V3222" s="21">
        <f t="shared" si="155"/>
        <v>186990.29502540801</v>
      </c>
    </row>
    <row r="3223" spans="1:22" x14ac:dyDescent="0.3">
      <c r="A3223" s="7" t="s">
        <v>147</v>
      </c>
      <c r="B3223" s="7">
        <v>8</v>
      </c>
      <c r="C3223" s="8" t="s">
        <v>186</v>
      </c>
      <c r="D3223" s="7" t="s">
        <v>330</v>
      </c>
      <c r="E3223" s="7" t="s">
        <v>121</v>
      </c>
      <c r="F3223" s="8" t="s">
        <v>331</v>
      </c>
      <c r="G3223" s="7" t="s">
        <v>16</v>
      </c>
      <c r="H3223" s="9">
        <v>803.63900000000001</v>
      </c>
      <c r="I3223" s="9">
        <v>2.1659000000000002</v>
      </c>
      <c r="J3223" s="9">
        <v>2.1657999999999999</v>
      </c>
      <c r="K3223" s="10">
        <v>0.99995382981670422</v>
      </c>
      <c r="L3223" s="9">
        <v>25.92</v>
      </c>
      <c r="M3223" s="19">
        <f>H3223*INDEX('Pliegos Tarifarios (Las Condes)'!$B:$B,MATCH($B3223,'Pliegos Tarifarios (Las Condes)'!$A:$A,0))</f>
        <v>105889.885557</v>
      </c>
      <c r="N3223" s="19">
        <f>I3223*INDEX('Pliegos Tarifarios (Las Condes)'!$C:$C,MATCH($B3223,'Pliegos Tarifarios (Las Condes)'!$A:$A,0))</f>
        <v>7365.7342407000006</v>
      </c>
      <c r="O3223" s="19">
        <f>J3223*INDEX('Pliegos Tarifarios (Las Condes)'!$D:$D,MATCH($B3223,'Pliegos Tarifarios (Las Condes)'!$A:$A,0))</f>
        <v>31325.383999000001</v>
      </c>
      <c r="P3223" s="19">
        <f>H3223*INDEX('Pliegos Tarifarios (Las Condes)'!$E:$E,MATCH($B3223,'Pliegos Tarifarios (Las Condes)'!$A:$A,0))</f>
        <v>10466.594336</v>
      </c>
      <c r="Q3223" s="19" cm="1">
        <f t="array" ref="Q3223">H3223*_xlfn.IFS(H3223&lt;=350,INDEX('Pliegos Tarifarios (Las Condes)'!$F:$F,MATCH($B3223,'Pliegos Tarifarios (Las Condes)'!$A:$A,0)),H3223&lt;=500,INDEX('Pliegos Tarifarios (Las Condes)'!$G:$G,MATCH($B3223,'Pliegos Tarifarios (Las Condes)'!$A:$A,0)),H3223&lt;=1000,INDEX('Pliegos Tarifarios (Las Condes)'!$H:$H,MATCH($B3223,'Pliegos Tarifarios (Las Condes)'!$A:$A,0)),H3223&lt;=5000,INDEX('Pliegos Tarifarios (Las Condes)'!$I:$I,MATCH($B3223,'Pliegos Tarifarios (Las Condes)'!$A:$A,0)),H3223&gt;5000,INDEX('Pliegos Tarifarios (Las Condes)'!$J:$J,MATCH($B3223,'Pliegos Tarifarios (Las Condes)'!$A:$A,0)))/1.19</f>
        <v>1884.8373521008407</v>
      </c>
      <c r="R3223" s="19">
        <f>INDEX('Pliegos Tarifarios (Las Condes)'!$K:$K,MATCH($B3223,'Pliegos Tarifarios (Las Condes)'!$A:$A,0))</f>
        <v>723.17600000000004</v>
      </c>
      <c r="S3223" s="21">
        <f t="shared" si="153"/>
        <v>157655.61148480087</v>
      </c>
      <c r="T3223" s="21">
        <f t="shared" si="154"/>
        <v>29954.566182112165</v>
      </c>
      <c r="U3223" s="19">
        <v>0</v>
      </c>
      <c r="V3223" s="21">
        <f t="shared" si="155"/>
        <v>187610.17766691305</v>
      </c>
    </row>
    <row r="3224" spans="1:22" x14ac:dyDescent="0.3">
      <c r="A3224" s="7" t="s">
        <v>147</v>
      </c>
      <c r="B3224" s="7">
        <v>8</v>
      </c>
      <c r="C3224" s="8" t="s">
        <v>186</v>
      </c>
      <c r="D3224" s="7" t="s">
        <v>332</v>
      </c>
      <c r="E3224" s="7" t="s">
        <v>121</v>
      </c>
      <c r="F3224" s="8" t="s">
        <v>333</v>
      </c>
      <c r="G3224" s="7" t="s">
        <v>16</v>
      </c>
      <c r="H3224" s="9">
        <v>802.10180000000003</v>
      </c>
      <c r="I3224" s="9">
        <v>2.1846000000000001</v>
      </c>
      <c r="J3224" s="9">
        <v>2.1496</v>
      </c>
      <c r="K3224" s="10">
        <v>0.98397876041380572</v>
      </c>
      <c r="L3224" s="9">
        <v>25.87</v>
      </c>
      <c r="M3224" s="19">
        <f>H3224*INDEX('Pliegos Tarifarios (Las Condes)'!$B:$B,MATCH($B3224,'Pliegos Tarifarios (Las Condes)'!$A:$A,0))</f>
        <v>105687.3394734</v>
      </c>
      <c r="N3224" s="19">
        <f>I3224*INDEX('Pliegos Tarifarios (Las Condes)'!$C:$C,MATCH($B3224,'Pliegos Tarifarios (Las Condes)'!$A:$A,0))</f>
        <v>7429.3286958000008</v>
      </c>
      <c r="O3224" s="19">
        <f>J3224*INDEX('Pliegos Tarifarios (Las Condes)'!$D:$D,MATCH($B3224,'Pliegos Tarifarios (Las Condes)'!$A:$A,0))</f>
        <v>31091.072788000001</v>
      </c>
      <c r="P3224" s="19">
        <f>H3224*INDEX('Pliegos Tarifarios (Las Condes)'!$E:$E,MATCH($B3224,'Pliegos Tarifarios (Las Condes)'!$A:$A,0))</f>
        <v>10446.5738432</v>
      </c>
      <c r="Q3224" s="19" cm="1">
        <f t="array" ref="Q3224">H3224*_xlfn.IFS(H3224&lt;=350,INDEX('Pliegos Tarifarios (Las Condes)'!$F:$F,MATCH($B3224,'Pliegos Tarifarios (Las Condes)'!$A:$A,0)),H3224&lt;=500,INDEX('Pliegos Tarifarios (Las Condes)'!$G:$G,MATCH($B3224,'Pliegos Tarifarios (Las Condes)'!$A:$A,0)),H3224&lt;=1000,INDEX('Pliegos Tarifarios (Las Condes)'!$H:$H,MATCH($B3224,'Pliegos Tarifarios (Las Condes)'!$A:$A,0)),H3224&lt;=5000,INDEX('Pliegos Tarifarios (Las Condes)'!$I:$I,MATCH($B3224,'Pliegos Tarifarios (Las Condes)'!$A:$A,0)),H3224&gt;5000,INDEX('Pliegos Tarifarios (Las Condes)'!$J:$J,MATCH($B3224,'Pliegos Tarifarios (Las Condes)'!$A:$A,0)))/1.19</f>
        <v>1881.2320368067228</v>
      </c>
      <c r="R3224" s="19">
        <f>INDEX('Pliegos Tarifarios (Las Condes)'!$K:$K,MATCH($B3224,'Pliegos Tarifarios (Las Condes)'!$A:$A,0))</f>
        <v>723.17600000000004</v>
      </c>
      <c r="S3224" s="21">
        <f t="shared" si="153"/>
        <v>157258.72283720673</v>
      </c>
      <c r="T3224" s="21">
        <f t="shared" si="154"/>
        <v>29879.157339069279</v>
      </c>
      <c r="U3224" s="19">
        <v>0</v>
      </c>
      <c r="V3224" s="21">
        <f t="shared" si="155"/>
        <v>187137.88017627603</v>
      </c>
    </row>
    <row r="3225" spans="1:22" x14ac:dyDescent="0.3">
      <c r="A3225" s="7" t="s">
        <v>147</v>
      </c>
      <c r="B3225" s="7">
        <v>8</v>
      </c>
      <c r="C3225" s="8" t="s">
        <v>186</v>
      </c>
      <c r="D3225" s="7" t="s">
        <v>334</v>
      </c>
      <c r="E3225" s="7" t="s">
        <v>121</v>
      </c>
      <c r="F3225" s="8" t="s">
        <v>335</v>
      </c>
      <c r="G3225" s="7" t="s">
        <v>16</v>
      </c>
      <c r="H3225" s="9">
        <v>802.54150000000004</v>
      </c>
      <c r="I3225" s="9">
        <v>2.1669</v>
      </c>
      <c r="J3225" s="9">
        <v>2.1267</v>
      </c>
      <c r="K3225" s="10">
        <v>0.98144815173750521</v>
      </c>
      <c r="L3225" s="9">
        <v>25.89</v>
      </c>
      <c r="M3225" s="19">
        <f>H3225*INDEX('Pliegos Tarifarios (Las Condes)'!$B:$B,MATCH($B3225,'Pliegos Tarifarios (Las Condes)'!$A:$A,0))</f>
        <v>105745.2756645</v>
      </c>
      <c r="N3225" s="19">
        <f>I3225*INDEX('Pliegos Tarifarios (Las Condes)'!$C:$C,MATCH($B3225,'Pliegos Tarifarios (Las Condes)'!$A:$A,0))</f>
        <v>7369.1350137000009</v>
      </c>
      <c r="O3225" s="19">
        <f>J3225*INDEX('Pliegos Tarifarios (Las Condes)'!$D:$D,MATCH($B3225,'Pliegos Tarifarios (Las Condes)'!$A:$A,0))</f>
        <v>30759.8550885</v>
      </c>
      <c r="P3225" s="19">
        <f>H3225*INDEX('Pliegos Tarifarios (Las Condes)'!$E:$E,MATCH($B3225,'Pliegos Tarifarios (Las Condes)'!$A:$A,0))</f>
        <v>10452.300496</v>
      </c>
      <c r="Q3225" s="19" cm="1">
        <f t="array" ref="Q3225">H3225*_xlfn.IFS(H3225&lt;=350,INDEX('Pliegos Tarifarios (Las Condes)'!$F:$F,MATCH($B3225,'Pliegos Tarifarios (Las Condes)'!$A:$A,0)),H3225&lt;=500,INDEX('Pliegos Tarifarios (Las Condes)'!$G:$G,MATCH($B3225,'Pliegos Tarifarios (Las Condes)'!$A:$A,0)),H3225&lt;=1000,INDEX('Pliegos Tarifarios (Las Condes)'!$H:$H,MATCH($B3225,'Pliegos Tarifarios (Las Condes)'!$A:$A,0)),H3225&lt;=5000,INDEX('Pliegos Tarifarios (Las Condes)'!$I:$I,MATCH($B3225,'Pliegos Tarifarios (Las Condes)'!$A:$A,0)),H3225&gt;5000,INDEX('Pliegos Tarifarios (Las Condes)'!$J:$J,MATCH($B3225,'Pliegos Tarifarios (Las Condes)'!$A:$A,0)))/1.19</f>
        <v>1882.2632995798324</v>
      </c>
      <c r="R3225" s="19">
        <f>INDEX('Pliegos Tarifarios (Las Condes)'!$K:$K,MATCH($B3225,'Pliegos Tarifarios (Las Condes)'!$A:$A,0))</f>
        <v>723.17600000000004</v>
      </c>
      <c r="S3225" s="21">
        <f t="shared" si="153"/>
        <v>156932.00556227984</v>
      </c>
      <c r="T3225" s="21">
        <f t="shared" si="154"/>
        <v>29817.081056833169</v>
      </c>
      <c r="U3225" s="19">
        <v>0</v>
      </c>
      <c r="V3225" s="21">
        <f t="shared" si="155"/>
        <v>186749.08661911302</v>
      </c>
    </row>
    <row r="3226" spans="1:22" x14ac:dyDescent="0.3">
      <c r="A3226" s="7" t="s">
        <v>147</v>
      </c>
      <c r="B3226" s="7">
        <v>8</v>
      </c>
      <c r="C3226" s="8" t="s">
        <v>186</v>
      </c>
      <c r="D3226" s="7" t="s">
        <v>336</v>
      </c>
      <c r="E3226" s="7" t="s">
        <v>121</v>
      </c>
      <c r="F3226" s="8" t="s">
        <v>337</v>
      </c>
      <c r="G3226" s="7" t="s">
        <v>16</v>
      </c>
      <c r="H3226" s="9">
        <v>804.59249999999997</v>
      </c>
      <c r="I3226" s="9">
        <v>2.1888999999999998</v>
      </c>
      <c r="J3226" s="9">
        <v>2.1888999999999998</v>
      </c>
      <c r="K3226" s="10">
        <v>1</v>
      </c>
      <c r="L3226" s="9">
        <v>25.95</v>
      </c>
      <c r="M3226" s="19">
        <f>H3226*INDEX('Pliegos Tarifarios (Las Condes)'!$B:$B,MATCH($B3226,'Pliegos Tarifarios (Las Condes)'!$A:$A,0))</f>
        <v>106015.5215775</v>
      </c>
      <c r="N3226" s="19">
        <f>I3226*INDEX('Pliegos Tarifarios (Las Condes)'!$C:$C,MATCH($B3226,'Pliegos Tarifarios (Las Condes)'!$A:$A,0))</f>
        <v>7443.9520197000002</v>
      </c>
      <c r="O3226" s="19">
        <f>J3226*INDEX('Pliegos Tarifarios (Las Condes)'!$D:$D,MATCH($B3226,'Pliegos Tarifarios (Las Condes)'!$A:$A,0))</f>
        <v>31659.494429499999</v>
      </c>
      <c r="P3226" s="19">
        <f>H3226*INDEX('Pliegos Tarifarios (Las Condes)'!$E:$E,MATCH($B3226,'Pliegos Tarifarios (Las Condes)'!$A:$A,0))</f>
        <v>10479.012719999999</v>
      </c>
      <c r="Q3226" s="19" cm="1">
        <f t="array" ref="Q3226">H3226*_xlfn.IFS(H3226&lt;=350,INDEX('Pliegos Tarifarios (Las Condes)'!$F:$F,MATCH($B3226,'Pliegos Tarifarios (Las Condes)'!$A:$A,0)),H3226&lt;=500,INDEX('Pliegos Tarifarios (Las Condes)'!$G:$G,MATCH($B3226,'Pliegos Tarifarios (Las Condes)'!$A:$A,0)),H3226&lt;=1000,INDEX('Pliegos Tarifarios (Las Condes)'!$H:$H,MATCH($B3226,'Pliegos Tarifarios (Las Condes)'!$A:$A,0)),H3226&lt;=5000,INDEX('Pliegos Tarifarios (Las Condes)'!$I:$I,MATCH($B3226,'Pliegos Tarifarios (Las Condes)'!$A:$A,0)),H3226&gt;5000,INDEX('Pliegos Tarifarios (Las Condes)'!$J:$J,MATCH($B3226,'Pliegos Tarifarios (Las Condes)'!$A:$A,0)))/1.19</f>
        <v>1887.0736701680673</v>
      </c>
      <c r="R3226" s="19">
        <f>INDEX('Pliegos Tarifarios (Las Condes)'!$K:$K,MATCH($B3226,'Pliegos Tarifarios (Las Condes)'!$A:$A,0))</f>
        <v>723.17600000000004</v>
      </c>
      <c r="S3226" s="21">
        <f t="shared" si="153"/>
        <v>158208.23041686806</v>
      </c>
      <c r="T3226" s="21">
        <f t="shared" si="154"/>
        <v>30059.563779204931</v>
      </c>
      <c r="U3226" s="19">
        <v>0</v>
      </c>
      <c r="V3226" s="21">
        <f t="shared" si="155"/>
        <v>188267.79419607299</v>
      </c>
    </row>
    <row r="3227" spans="1:22" x14ac:dyDescent="0.3">
      <c r="A3227" s="7" t="s">
        <v>147</v>
      </c>
      <c r="B3227" s="7">
        <v>8</v>
      </c>
      <c r="C3227" s="8" t="s">
        <v>186</v>
      </c>
      <c r="D3227" s="7" t="s">
        <v>338</v>
      </c>
      <c r="E3227" s="7" t="s">
        <v>121</v>
      </c>
      <c r="F3227" s="8" t="s">
        <v>339</v>
      </c>
      <c r="G3227" s="7" t="s">
        <v>16</v>
      </c>
      <c r="H3227" s="9">
        <v>802.23940000000005</v>
      </c>
      <c r="I3227" s="9">
        <v>2.1520999999999999</v>
      </c>
      <c r="J3227" s="9">
        <v>2.1354000000000002</v>
      </c>
      <c r="K3227" s="10">
        <v>0.99224013754007723</v>
      </c>
      <c r="L3227" s="9">
        <v>25.88</v>
      </c>
      <c r="M3227" s="19">
        <f>H3227*INDEX('Pliegos Tarifarios (Las Condes)'!$B:$B,MATCH($B3227,'Pliegos Tarifarios (Las Condes)'!$A:$A,0))</f>
        <v>105705.47006220001</v>
      </c>
      <c r="N3227" s="19">
        <f>I3227*INDEX('Pliegos Tarifarios (Las Condes)'!$C:$C,MATCH($B3227,'Pliegos Tarifarios (Las Condes)'!$A:$A,0))</f>
        <v>7318.8035732999997</v>
      </c>
      <c r="O3227" s="19">
        <f>J3227*INDEX('Pliegos Tarifarios (Las Condes)'!$D:$D,MATCH($B3227,'Pliegos Tarifarios (Las Condes)'!$A:$A,0))</f>
        <v>30885.688887000004</v>
      </c>
      <c r="P3227" s="19">
        <f>H3227*INDEX('Pliegos Tarifarios (Las Condes)'!$E:$E,MATCH($B3227,'Pliegos Tarifarios (Las Condes)'!$A:$A,0))</f>
        <v>10448.3659456</v>
      </c>
      <c r="Q3227" s="19" cm="1">
        <f t="array" ref="Q3227">H3227*_xlfn.IFS(H3227&lt;=350,INDEX('Pliegos Tarifarios (Las Condes)'!$F:$F,MATCH($B3227,'Pliegos Tarifarios (Las Condes)'!$A:$A,0)),H3227&lt;=500,INDEX('Pliegos Tarifarios (Las Condes)'!$G:$G,MATCH($B3227,'Pliegos Tarifarios (Las Condes)'!$A:$A,0)),H3227&lt;=1000,INDEX('Pliegos Tarifarios (Las Condes)'!$H:$H,MATCH($B3227,'Pliegos Tarifarios (Las Condes)'!$A:$A,0)),H3227&lt;=5000,INDEX('Pliegos Tarifarios (Las Condes)'!$I:$I,MATCH($B3227,'Pliegos Tarifarios (Las Condes)'!$A:$A,0)),H3227&gt;5000,INDEX('Pliegos Tarifarios (Las Condes)'!$J:$J,MATCH($B3227,'Pliegos Tarifarios (Las Condes)'!$A:$A,0)))/1.19</f>
        <v>1881.5547608403365</v>
      </c>
      <c r="R3227" s="19">
        <f>INDEX('Pliegos Tarifarios (Las Condes)'!$K:$K,MATCH($B3227,'Pliegos Tarifarios (Las Condes)'!$A:$A,0))</f>
        <v>723.17600000000004</v>
      </c>
      <c r="S3227" s="21">
        <f t="shared" si="153"/>
        <v>156963.05922894037</v>
      </c>
      <c r="T3227" s="21">
        <f t="shared" si="154"/>
        <v>29822.98125349867</v>
      </c>
      <c r="U3227" s="19">
        <v>0</v>
      </c>
      <c r="V3227" s="21">
        <f t="shared" si="155"/>
        <v>186786.04048243904</v>
      </c>
    </row>
    <row r="3228" spans="1:22" x14ac:dyDescent="0.3">
      <c r="A3228" s="7" t="s">
        <v>147</v>
      </c>
      <c r="B3228" s="7">
        <v>8</v>
      </c>
      <c r="C3228" s="8" t="s">
        <v>186</v>
      </c>
      <c r="D3228" s="7" t="s">
        <v>340</v>
      </c>
      <c r="E3228" s="7" t="s">
        <v>121</v>
      </c>
      <c r="F3228" s="8" t="s">
        <v>341</v>
      </c>
      <c r="G3228" s="7" t="s">
        <v>16</v>
      </c>
      <c r="H3228" s="9">
        <v>802.84879999999998</v>
      </c>
      <c r="I3228" s="9">
        <v>2.1692</v>
      </c>
      <c r="J3228" s="9">
        <v>2.1095999999999999</v>
      </c>
      <c r="K3228" s="10">
        <v>0.97252443297068036</v>
      </c>
      <c r="L3228" s="9">
        <v>25.9</v>
      </c>
      <c r="M3228" s="19">
        <f>H3228*INDEX('Pliegos Tarifarios (Las Condes)'!$B:$B,MATCH($B3228,'Pliegos Tarifarios (Las Condes)'!$A:$A,0))</f>
        <v>105785.76643440001</v>
      </c>
      <c r="N3228" s="19">
        <f>I3228*INDEX('Pliegos Tarifarios (Las Condes)'!$C:$C,MATCH($B3228,'Pliegos Tarifarios (Las Condes)'!$A:$A,0))</f>
        <v>7376.9567916000005</v>
      </c>
      <c r="O3228" s="19">
        <f>J3228*INDEX('Pliegos Tarifarios (Las Condes)'!$D:$D,MATCH($B3228,'Pliegos Tarifarios (Las Condes)'!$A:$A,0))</f>
        <v>30512.526588000001</v>
      </c>
      <c r="P3228" s="19">
        <f>H3228*INDEX('Pliegos Tarifarios (Las Condes)'!$E:$E,MATCH($B3228,'Pliegos Tarifarios (Las Condes)'!$A:$A,0))</f>
        <v>10456.302771199998</v>
      </c>
      <c r="Q3228" s="19" cm="1">
        <f t="array" ref="Q3228">H3228*_xlfn.IFS(H3228&lt;=350,INDEX('Pliegos Tarifarios (Las Condes)'!$F:$F,MATCH($B3228,'Pliegos Tarifarios (Las Condes)'!$A:$A,0)),H3228&lt;=500,INDEX('Pliegos Tarifarios (Las Condes)'!$G:$G,MATCH($B3228,'Pliegos Tarifarios (Las Condes)'!$A:$A,0)),H3228&lt;=1000,INDEX('Pliegos Tarifarios (Las Condes)'!$H:$H,MATCH($B3228,'Pliegos Tarifarios (Las Condes)'!$A:$A,0)),H3228&lt;=5000,INDEX('Pliegos Tarifarios (Las Condes)'!$I:$I,MATCH($B3228,'Pliegos Tarifarios (Las Condes)'!$A:$A,0)),H3228&gt;5000,INDEX('Pliegos Tarifarios (Las Condes)'!$J:$J,MATCH($B3228,'Pliegos Tarifarios (Las Condes)'!$A:$A,0)))/1.19</f>
        <v>1882.9840342857146</v>
      </c>
      <c r="R3228" s="19">
        <f>INDEX('Pliegos Tarifarios (Las Condes)'!$K:$K,MATCH($B3228,'Pliegos Tarifarios (Las Condes)'!$A:$A,0))</f>
        <v>723.17600000000004</v>
      </c>
      <c r="S3228" s="21">
        <f t="shared" si="153"/>
        <v>156737.71261948571</v>
      </c>
      <c r="T3228" s="21">
        <f t="shared" si="154"/>
        <v>29780.165397702287</v>
      </c>
      <c r="U3228" s="19">
        <v>0</v>
      </c>
      <c r="V3228" s="21">
        <f t="shared" si="155"/>
        <v>186517.87801718799</v>
      </c>
    </row>
    <row r="3229" spans="1:22" x14ac:dyDescent="0.3">
      <c r="A3229" s="7" t="s">
        <v>147</v>
      </c>
      <c r="B3229" s="7">
        <v>8</v>
      </c>
      <c r="C3229" s="8" t="s">
        <v>186</v>
      </c>
      <c r="D3229" s="7" t="s">
        <v>342</v>
      </c>
      <c r="E3229" s="7" t="s">
        <v>121</v>
      </c>
      <c r="F3229" s="8" t="s">
        <v>343</v>
      </c>
      <c r="G3229" s="7" t="s">
        <v>16</v>
      </c>
      <c r="H3229" s="9">
        <v>803.29909999999995</v>
      </c>
      <c r="I3229" s="9">
        <v>2.2189999999999999</v>
      </c>
      <c r="J3229" s="9">
        <v>2.1888999999999998</v>
      </c>
      <c r="K3229" s="10">
        <v>0.98643533123028393</v>
      </c>
      <c r="L3229" s="9">
        <v>25.91</v>
      </c>
      <c r="M3229" s="19">
        <f>H3229*INDEX('Pliegos Tarifarios (Las Condes)'!$B:$B,MATCH($B3229,'Pliegos Tarifarios (Las Condes)'!$A:$A,0))</f>
        <v>105845.0993133</v>
      </c>
      <c r="N3229" s="19">
        <f>I3229*INDEX('Pliegos Tarifarios (Las Condes)'!$C:$C,MATCH($B3229,'Pliegos Tarifarios (Las Condes)'!$A:$A,0))</f>
        <v>7546.3152869999994</v>
      </c>
      <c r="O3229" s="19">
        <f>J3229*INDEX('Pliegos Tarifarios (Las Condes)'!$D:$D,MATCH($B3229,'Pliegos Tarifarios (Las Condes)'!$A:$A,0))</f>
        <v>31659.494429499999</v>
      </c>
      <c r="P3229" s="19">
        <f>H3229*INDEX('Pliegos Tarifarios (Las Condes)'!$E:$E,MATCH($B3229,'Pliegos Tarifarios (Las Condes)'!$A:$A,0))</f>
        <v>10462.167478399999</v>
      </c>
      <c r="Q3229" s="19" cm="1">
        <f t="array" ref="Q3229">H3229*_xlfn.IFS(H3229&lt;=350,INDEX('Pliegos Tarifarios (Las Condes)'!$F:$F,MATCH($B3229,'Pliegos Tarifarios (Las Condes)'!$A:$A,0)),H3229&lt;=500,INDEX('Pliegos Tarifarios (Las Condes)'!$G:$G,MATCH($B3229,'Pliegos Tarifarios (Las Condes)'!$A:$A,0)),H3229&lt;=1000,INDEX('Pliegos Tarifarios (Las Condes)'!$H:$H,MATCH($B3229,'Pliegos Tarifarios (Las Condes)'!$A:$A,0)),H3229&lt;=5000,INDEX('Pliegos Tarifarios (Las Condes)'!$I:$I,MATCH($B3229,'Pliegos Tarifarios (Las Condes)'!$A:$A,0)),H3229&gt;5000,INDEX('Pliegos Tarifarios (Las Condes)'!$J:$J,MATCH($B3229,'Pliegos Tarifarios (Las Condes)'!$A:$A,0)))/1.19</f>
        <v>1884.0401580672271</v>
      </c>
      <c r="R3229" s="19">
        <f>INDEX('Pliegos Tarifarios (Las Condes)'!$K:$K,MATCH($B3229,'Pliegos Tarifarios (Las Condes)'!$A:$A,0))</f>
        <v>723.17600000000004</v>
      </c>
      <c r="S3229" s="21">
        <f t="shared" si="153"/>
        <v>158120.29266626723</v>
      </c>
      <c r="T3229" s="21">
        <f t="shared" si="154"/>
        <v>30042.855606590772</v>
      </c>
      <c r="U3229" s="19">
        <v>0</v>
      </c>
      <c r="V3229" s="21">
        <f t="shared" si="155"/>
        <v>188163.148272858</v>
      </c>
    </row>
    <row r="3230" spans="1:22" x14ac:dyDescent="0.3">
      <c r="A3230" s="7" t="s">
        <v>147</v>
      </c>
      <c r="B3230" s="7">
        <v>8</v>
      </c>
      <c r="C3230" s="8" t="s">
        <v>186</v>
      </c>
      <c r="D3230" s="7" t="s">
        <v>344</v>
      </c>
      <c r="E3230" s="7" t="s">
        <v>121</v>
      </c>
      <c r="F3230" s="8" t="s">
        <v>345</v>
      </c>
      <c r="G3230" s="7" t="s">
        <v>16</v>
      </c>
      <c r="H3230" s="9">
        <v>802.44470000000001</v>
      </c>
      <c r="I3230" s="9">
        <v>2.2191000000000001</v>
      </c>
      <c r="J3230" s="9">
        <v>2.1564999999999999</v>
      </c>
      <c r="K3230" s="10">
        <v>0.97179036546347608</v>
      </c>
      <c r="L3230" s="9">
        <v>25.89</v>
      </c>
      <c r="M3230" s="19">
        <f>H3230*INDEX('Pliegos Tarifarios (Las Condes)'!$B:$B,MATCH($B3230,'Pliegos Tarifarios (Las Condes)'!$A:$A,0))</f>
        <v>105732.52100610001</v>
      </c>
      <c r="N3230" s="19">
        <f>I3230*INDEX('Pliegos Tarifarios (Las Condes)'!$C:$C,MATCH($B3230,'Pliegos Tarifarios (Las Condes)'!$A:$A,0))</f>
        <v>7546.6553643000007</v>
      </c>
      <c r="O3230" s="19">
        <f>J3230*INDEX('Pliegos Tarifarios (Las Condes)'!$D:$D,MATCH($B3230,'Pliegos Tarifarios (Las Condes)'!$A:$A,0))</f>
        <v>31190.872007499998</v>
      </c>
      <c r="P3230" s="19">
        <f>H3230*INDEX('Pliegos Tarifarios (Las Condes)'!$E:$E,MATCH($B3230,'Pliegos Tarifarios (Las Condes)'!$A:$A,0))</f>
        <v>10451.039772799999</v>
      </c>
      <c r="Q3230" s="19" cm="1">
        <f t="array" ref="Q3230">H3230*_xlfn.IFS(H3230&lt;=350,INDEX('Pliegos Tarifarios (Las Condes)'!$F:$F,MATCH($B3230,'Pliegos Tarifarios (Las Condes)'!$A:$A,0)),H3230&lt;=500,INDEX('Pliegos Tarifarios (Las Condes)'!$G:$G,MATCH($B3230,'Pliegos Tarifarios (Las Condes)'!$A:$A,0)),H3230&lt;=1000,INDEX('Pliegos Tarifarios (Las Condes)'!$H:$H,MATCH($B3230,'Pliegos Tarifarios (Las Condes)'!$A:$A,0)),H3230&lt;=5000,INDEX('Pliegos Tarifarios (Las Condes)'!$I:$I,MATCH($B3230,'Pliegos Tarifarios (Las Condes)'!$A:$A,0)),H3230&gt;5000,INDEX('Pliegos Tarifarios (Las Condes)'!$J:$J,MATCH($B3230,'Pliegos Tarifarios (Las Condes)'!$A:$A,0)))/1.19</f>
        <v>1882.0362669747904</v>
      </c>
      <c r="R3230" s="19">
        <f>INDEX('Pliegos Tarifarios (Las Condes)'!$K:$K,MATCH($B3230,'Pliegos Tarifarios (Las Condes)'!$A:$A,0))</f>
        <v>723.17600000000004</v>
      </c>
      <c r="S3230" s="21">
        <f t="shared" si="153"/>
        <v>157526.30041767479</v>
      </c>
      <c r="T3230" s="21">
        <f t="shared" si="154"/>
        <v>29929.997079358211</v>
      </c>
      <c r="U3230" s="19">
        <v>0</v>
      </c>
      <c r="V3230" s="21">
        <f t="shared" si="155"/>
        <v>187456.297497033</v>
      </c>
    </row>
    <row r="3231" spans="1:22" x14ac:dyDescent="0.3">
      <c r="A3231" s="7" t="s">
        <v>147</v>
      </c>
      <c r="B3231" s="7">
        <v>8</v>
      </c>
      <c r="C3231" s="8" t="s">
        <v>186</v>
      </c>
      <c r="D3231" s="7" t="s">
        <v>346</v>
      </c>
      <c r="E3231" s="7" t="s">
        <v>121</v>
      </c>
      <c r="F3231" s="8" t="s">
        <v>347</v>
      </c>
      <c r="G3231" s="7" t="s">
        <v>16</v>
      </c>
      <c r="H3231" s="9">
        <v>800.47349999999994</v>
      </c>
      <c r="I3231" s="9">
        <v>2.1768000000000001</v>
      </c>
      <c r="J3231" s="9">
        <v>2.1619000000000002</v>
      </c>
      <c r="K3231" s="10">
        <v>0.99315509004042635</v>
      </c>
      <c r="L3231" s="9">
        <v>25.82</v>
      </c>
      <c r="M3231" s="19">
        <f>H3231*INDEX('Pliegos Tarifarios (Las Condes)'!$B:$B,MATCH($B3231,'Pliegos Tarifarios (Las Condes)'!$A:$A,0))</f>
        <v>105472.7897805</v>
      </c>
      <c r="N3231" s="19">
        <f>I3231*INDEX('Pliegos Tarifarios (Las Condes)'!$C:$C,MATCH($B3231,'Pliegos Tarifarios (Las Condes)'!$A:$A,0))</f>
        <v>7402.8026664000008</v>
      </c>
      <c r="O3231" s="19">
        <f>J3231*INDEX('Pliegos Tarifarios (Las Condes)'!$D:$D,MATCH($B3231,'Pliegos Tarifarios (Las Condes)'!$A:$A,0))</f>
        <v>31268.975744500003</v>
      </c>
      <c r="P3231" s="19">
        <f>H3231*INDEX('Pliegos Tarifarios (Las Condes)'!$E:$E,MATCH($B3231,'Pliegos Tarifarios (Las Condes)'!$A:$A,0))</f>
        <v>10425.366863999998</v>
      </c>
      <c r="Q3231" s="19" cm="1">
        <f t="array" ref="Q3231">H3231*_xlfn.IFS(H3231&lt;=350,INDEX('Pliegos Tarifarios (Las Condes)'!$F:$F,MATCH($B3231,'Pliegos Tarifarios (Las Condes)'!$A:$A,0)),H3231&lt;=500,INDEX('Pliegos Tarifarios (Las Condes)'!$G:$G,MATCH($B3231,'Pliegos Tarifarios (Las Condes)'!$A:$A,0)),H3231&lt;=1000,INDEX('Pliegos Tarifarios (Las Condes)'!$H:$H,MATCH($B3231,'Pliegos Tarifarios (Las Condes)'!$A:$A,0)),H3231&lt;=5000,INDEX('Pliegos Tarifarios (Las Condes)'!$I:$I,MATCH($B3231,'Pliegos Tarifarios (Las Condes)'!$A:$A,0)),H3231&gt;5000,INDEX('Pliegos Tarifarios (Las Condes)'!$J:$J,MATCH($B3231,'Pliegos Tarifarios (Las Condes)'!$A:$A,0)))/1.19</f>
        <v>1877.4130575630254</v>
      </c>
      <c r="R3231" s="19">
        <f>INDEX('Pliegos Tarifarios (Las Condes)'!$K:$K,MATCH($B3231,'Pliegos Tarifarios (Las Condes)'!$A:$A,0))</f>
        <v>723.17600000000004</v>
      </c>
      <c r="S3231" s="21">
        <f t="shared" si="153"/>
        <v>157170.52411296303</v>
      </c>
      <c r="T3231" s="21">
        <f t="shared" si="154"/>
        <v>29862.399581462974</v>
      </c>
      <c r="U3231" s="19">
        <v>0</v>
      </c>
      <c r="V3231" s="21">
        <f t="shared" si="155"/>
        <v>187032.92369442602</v>
      </c>
    </row>
    <row r="3232" spans="1:22" x14ac:dyDescent="0.3">
      <c r="A3232" s="7" t="s">
        <v>147</v>
      </c>
      <c r="B3232" s="7">
        <v>8</v>
      </c>
      <c r="C3232" s="8" t="s">
        <v>186</v>
      </c>
      <c r="D3232" s="7" t="s">
        <v>348</v>
      </c>
      <c r="E3232" s="7" t="s">
        <v>121</v>
      </c>
      <c r="F3232" s="8" t="s">
        <v>349</v>
      </c>
      <c r="G3232" s="7" t="s">
        <v>16</v>
      </c>
      <c r="H3232" s="9">
        <v>802.67840000000001</v>
      </c>
      <c r="I3232" s="9">
        <v>2.1516000000000002</v>
      </c>
      <c r="J3232" s="9">
        <v>2.1516000000000002</v>
      </c>
      <c r="K3232" s="10">
        <v>1</v>
      </c>
      <c r="L3232" s="9">
        <v>25.89</v>
      </c>
      <c r="M3232" s="19">
        <f>H3232*INDEX('Pliegos Tarifarios (Las Condes)'!$B:$B,MATCH($B3232,'Pliegos Tarifarios (Las Condes)'!$A:$A,0))</f>
        <v>105763.3140192</v>
      </c>
      <c r="N3232" s="19">
        <f>I3232*INDEX('Pliegos Tarifarios (Las Condes)'!$C:$C,MATCH($B3232,'Pliegos Tarifarios (Las Condes)'!$A:$A,0))</f>
        <v>7317.1031868000009</v>
      </c>
      <c r="O3232" s="19">
        <f>J3232*INDEX('Pliegos Tarifarios (Las Condes)'!$D:$D,MATCH($B3232,'Pliegos Tarifarios (Las Condes)'!$A:$A,0))</f>
        <v>31120.000098000004</v>
      </c>
      <c r="P3232" s="19">
        <f>H3232*INDEX('Pliegos Tarifarios (Las Condes)'!$E:$E,MATCH($B3232,'Pliegos Tarifarios (Las Condes)'!$A:$A,0))</f>
        <v>10454.083481599999</v>
      </c>
      <c r="Q3232" s="19" cm="1">
        <f t="array" ref="Q3232">H3232*_xlfn.IFS(H3232&lt;=350,INDEX('Pliegos Tarifarios (Las Condes)'!$F:$F,MATCH($B3232,'Pliegos Tarifarios (Las Condes)'!$A:$A,0)),H3232&lt;=500,INDEX('Pliegos Tarifarios (Las Condes)'!$G:$G,MATCH($B3232,'Pliegos Tarifarios (Las Condes)'!$A:$A,0)),H3232&lt;=1000,INDEX('Pliegos Tarifarios (Las Condes)'!$H:$H,MATCH($B3232,'Pliegos Tarifarios (Las Condes)'!$A:$A,0)),H3232&lt;=5000,INDEX('Pliegos Tarifarios (Las Condes)'!$I:$I,MATCH($B3232,'Pliegos Tarifarios (Las Condes)'!$A:$A,0)),H3232&gt;5000,INDEX('Pliegos Tarifarios (Las Condes)'!$J:$J,MATCH($B3232,'Pliegos Tarifarios (Las Condes)'!$A:$A,0)))/1.19</f>
        <v>1882.5843818487399</v>
      </c>
      <c r="R3232" s="19">
        <f>INDEX('Pliegos Tarifarios (Las Condes)'!$K:$K,MATCH($B3232,'Pliegos Tarifarios (Las Condes)'!$A:$A,0))</f>
        <v>723.17600000000004</v>
      </c>
      <c r="S3232" s="21">
        <f t="shared" si="153"/>
        <v>157260.26116744874</v>
      </c>
      <c r="T3232" s="21">
        <f t="shared" si="154"/>
        <v>29879.44962181526</v>
      </c>
      <c r="U3232" s="19">
        <v>0</v>
      </c>
      <c r="V3232" s="21">
        <f t="shared" si="155"/>
        <v>187139.71078926401</v>
      </c>
    </row>
    <row r="3233" spans="1:22" x14ac:dyDescent="0.3">
      <c r="A3233" s="7" t="s">
        <v>147</v>
      </c>
      <c r="B3233" s="7">
        <v>8</v>
      </c>
      <c r="C3233" s="8" t="s">
        <v>186</v>
      </c>
      <c r="D3233" s="7" t="s">
        <v>350</v>
      </c>
      <c r="E3233" s="7" t="s">
        <v>121</v>
      </c>
      <c r="F3233" s="8" t="s">
        <v>351</v>
      </c>
      <c r="G3233" s="7" t="s">
        <v>16</v>
      </c>
      <c r="H3233" s="9">
        <v>802.25760000000002</v>
      </c>
      <c r="I3233" s="9">
        <v>2.1574</v>
      </c>
      <c r="J3233" s="9">
        <v>2.1151</v>
      </c>
      <c r="K3233" s="10">
        <v>0.98039306572726426</v>
      </c>
      <c r="L3233" s="9">
        <v>25.88</v>
      </c>
      <c r="M3233" s="19">
        <f>H3233*INDEX('Pliegos Tarifarios (Las Condes)'!$B:$B,MATCH($B3233,'Pliegos Tarifarios (Las Condes)'!$A:$A,0))</f>
        <v>105707.86814880001</v>
      </c>
      <c r="N3233" s="19">
        <f>I3233*INDEX('Pliegos Tarifarios (Las Condes)'!$C:$C,MATCH($B3233,'Pliegos Tarifarios (Las Condes)'!$A:$A,0))</f>
        <v>7336.8276702000003</v>
      </c>
      <c r="O3233" s="19">
        <f>J3233*INDEX('Pliegos Tarifarios (Las Condes)'!$D:$D,MATCH($B3233,'Pliegos Tarifarios (Las Condes)'!$A:$A,0))</f>
        <v>30592.076690500002</v>
      </c>
      <c r="P3233" s="19">
        <f>H3233*INDEX('Pliegos Tarifarios (Las Condes)'!$E:$E,MATCH($B3233,'Pliegos Tarifarios (Las Condes)'!$A:$A,0))</f>
        <v>10448.6029824</v>
      </c>
      <c r="Q3233" s="19" cm="1">
        <f t="array" ref="Q3233">H3233*_xlfn.IFS(H3233&lt;=350,INDEX('Pliegos Tarifarios (Las Condes)'!$F:$F,MATCH($B3233,'Pliegos Tarifarios (Las Condes)'!$A:$A,0)),H3233&lt;=500,INDEX('Pliegos Tarifarios (Las Condes)'!$G:$G,MATCH($B3233,'Pliegos Tarifarios (Las Condes)'!$A:$A,0)),H3233&lt;=1000,INDEX('Pliegos Tarifarios (Las Condes)'!$H:$H,MATCH($B3233,'Pliegos Tarifarios (Las Condes)'!$A:$A,0)),H3233&lt;=5000,INDEX('Pliegos Tarifarios (Las Condes)'!$I:$I,MATCH($B3233,'Pliegos Tarifarios (Las Condes)'!$A:$A,0)),H3233&gt;5000,INDEX('Pliegos Tarifarios (Las Condes)'!$J:$J,MATCH($B3233,'Pliegos Tarifarios (Las Condes)'!$A:$A,0)))/1.19</f>
        <v>1881.5974467226897</v>
      </c>
      <c r="R3233" s="19">
        <f>INDEX('Pliegos Tarifarios (Las Condes)'!$K:$K,MATCH($B3233,'Pliegos Tarifarios (Las Condes)'!$A:$A,0))</f>
        <v>723.17600000000004</v>
      </c>
      <c r="S3233" s="21">
        <f t="shared" si="153"/>
        <v>156690.1489386227</v>
      </c>
      <c r="T3233" s="21">
        <f t="shared" si="154"/>
        <v>29771.128298338313</v>
      </c>
      <c r="U3233" s="19">
        <v>0</v>
      </c>
      <c r="V3233" s="21">
        <f t="shared" si="155"/>
        <v>186461.277236961</v>
      </c>
    </row>
    <row r="3234" spans="1:22" x14ac:dyDescent="0.3">
      <c r="A3234" s="7" t="s">
        <v>147</v>
      </c>
      <c r="B3234" s="7">
        <v>8</v>
      </c>
      <c r="C3234" s="8" t="s">
        <v>186</v>
      </c>
      <c r="D3234" s="7" t="s">
        <v>352</v>
      </c>
      <c r="E3234" s="7" t="s">
        <v>121</v>
      </c>
      <c r="F3234" s="8" t="s">
        <v>353</v>
      </c>
      <c r="G3234" s="7" t="s">
        <v>16</v>
      </c>
      <c r="H3234" s="9">
        <v>803.23159999999996</v>
      </c>
      <c r="I3234" s="9">
        <v>2.1749999999999998</v>
      </c>
      <c r="J3234" s="9">
        <v>2.1398000000000001</v>
      </c>
      <c r="K3234" s="10">
        <v>0.98381609195402309</v>
      </c>
      <c r="L3234" s="9">
        <v>25.91</v>
      </c>
      <c r="M3234" s="19">
        <f>H3234*INDEX('Pliegos Tarifarios (Las Condes)'!$B:$B,MATCH($B3234,'Pliegos Tarifarios (Las Condes)'!$A:$A,0))</f>
        <v>105836.2053108</v>
      </c>
      <c r="N3234" s="19">
        <f>I3234*INDEX('Pliegos Tarifarios (Las Condes)'!$C:$C,MATCH($B3234,'Pliegos Tarifarios (Las Condes)'!$A:$A,0))</f>
        <v>7396.6812749999999</v>
      </c>
      <c r="O3234" s="19">
        <f>J3234*INDEX('Pliegos Tarifarios (Las Condes)'!$D:$D,MATCH($B3234,'Pliegos Tarifarios (Las Condes)'!$A:$A,0))</f>
        <v>30949.328969000002</v>
      </c>
      <c r="P3234" s="19">
        <f>H3234*INDEX('Pliegos Tarifarios (Las Condes)'!$E:$E,MATCH($B3234,'Pliegos Tarifarios (Las Condes)'!$A:$A,0))</f>
        <v>10461.288358399999</v>
      </c>
      <c r="Q3234" s="19" cm="1">
        <f t="array" ref="Q3234">H3234*_xlfn.IFS(H3234&lt;=350,INDEX('Pliegos Tarifarios (Las Condes)'!$F:$F,MATCH($B3234,'Pliegos Tarifarios (Las Condes)'!$A:$A,0)),H3234&lt;=500,INDEX('Pliegos Tarifarios (Las Condes)'!$G:$G,MATCH($B3234,'Pliegos Tarifarios (Las Condes)'!$A:$A,0)),H3234&lt;=1000,INDEX('Pliegos Tarifarios (Las Condes)'!$H:$H,MATCH($B3234,'Pliegos Tarifarios (Las Condes)'!$A:$A,0)),H3234&lt;=5000,INDEX('Pliegos Tarifarios (Las Condes)'!$I:$I,MATCH($B3234,'Pliegos Tarifarios (Las Condes)'!$A:$A,0)),H3234&gt;5000,INDEX('Pliegos Tarifarios (Las Condes)'!$J:$J,MATCH($B3234,'Pliegos Tarifarios (Las Condes)'!$A:$A,0)))/1.19</f>
        <v>1883.8818450420169</v>
      </c>
      <c r="R3234" s="19">
        <f>INDEX('Pliegos Tarifarios (Las Condes)'!$K:$K,MATCH($B3234,'Pliegos Tarifarios (Las Condes)'!$A:$A,0))</f>
        <v>723.17600000000004</v>
      </c>
      <c r="S3234" s="21">
        <f t="shared" si="153"/>
        <v>157250.56175824202</v>
      </c>
      <c r="T3234" s="21">
        <f t="shared" si="154"/>
        <v>29877.606734065987</v>
      </c>
      <c r="U3234" s="19">
        <v>0</v>
      </c>
      <c r="V3234" s="21">
        <f t="shared" si="155"/>
        <v>187128.168492308</v>
      </c>
    </row>
    <row r="3235" spans="1:22" x14ac:dyDescent="0.3">
      <c r="A3235" s="7" t="s">
        <v>147</v>
      </c>
      <c r="B3235" s="7">
        <v>8</v>
      </c>
      <c r="C3235" s="8" t="s">
        <v>186</v>
      </c>
      <c r="D3235" s="7" t="s">
        <v>354</v>
      </c>
      <c r="E3235" s="7" t="s">
        <v>121</v>
      </c>
      <c r="F3235" s="8" t="s">
        <v>355</v>
      </c>
      <c r="G3235" s="7" t="s">
        <v>16</v>
      </c>
      <c r="H3235" s="9">
        <v>801.89980000000003</v>
      </c>
      <c r="I3235" s="9">
        <v>2.1326000000000001</v>
      </c>
      <c r="J3235" s="9">
        <v>2.1133000000000002</v>
      </c>
      <c r="K3235" s="10">
        <v>0.99095001406733574</v>
      </c>
      <c r="L3235" s="9">
        <v>25.87</v>
      </c>
      <c r="M3235" s="19">
        <f>H3235*INDEX('Pliegos Tarifarios (Las Condes)'!$B:$B,MATCH($B3235,'Pliegos Tarifarios (Las Condes)'!$A:$A,0))</f>
        <v>105660.72334740001</v>
      </c>
      <c r="N3235" s="19">
        <f>I3235*INDEX('Pliegos Tarifarios (Las Condes)'!$C:$C,MATCH($B3235,'Pliegos Tarifarios (Las Condes)'!$A:$A,0))</f>
        <v>7252.4884998000007</v>
      </c>
      <c r="O3235" s="19">
        <f>J3235*INDEX('Pliegos Tarifarios (Las Condes)'!$D:$D,MATCH($B3235,'Pliegos Tarifarios (Las Condes)'!$A:$A,0))</f>
        <v>30566.042111500003</v>
      </c>
      <c r="P3235" s="19">
        <f>H3235*INDEX('Pliegos Tarifarios (Las Condes)'!$E:$E,MATCH($B3235,'Pliegos Tarifarios (Las Condes)'!$A:$A,0))</f>
        <v>10443.942995199999</v>
      </c>
      <c r="Q3235" s="19" cm="1">
        <f t="array" ref="Q3235">H3235*_xlfn.IFS(H3235&lt;=350,INDEX('Pliegos Tarifarios (Las Condes)'!$F:$F,MATCH($B3235,'Pliegos Tarifarios (Las Condes)'!$A:$A,0)),H3235&lt;=500,INDEX('Pliegos Tarifarios (Las Condes)'!$G:$G,MATCH($B3235,'Pliegos Tarifarios (Las Condes)'!$A:$A,0)),H3235&lt;=1000,INDEX('Pliegos Tarifarios (Las Condes)'!$H:$H,MATCH($B3235,'Pliegos Tarifarios (Las Condes)'!$A:$A,0)),H3235&lt;=5000,INDEX('Pliegos Tarifarios (Las Condes)'!$I:$I,MATCH($B3235,'Pliegos Tarifarios (Las Condes)'!$A:$A,0)),H3235&gt;5000,INDEX('Pliegos Tarifarios (Las Condes)'!$J:$J,MATCH($B3235,'Pliegos Tarifarios (Las Condes)'!$A:$A,0)))/1.19</f>
        <v>1880.7582704201684</v>
      </c>
      <c r="R3235" s="19">
        <f>INDEX('Pliegos Tarifarios (Las Condes)'!$K:$K,MATCH($B3235,'Pliegos Tarifarios (Las Condes)'!$A:$A,0))</f>
        <v>723.17600000000004</v>
      </c>
      <c r="S3235" s="21">
        <f t="shared" si="153"/>
        <v>156527.13122432018</v>
      </c>
      <c r="T3235" s="21">
        <f t="shared" si="154"/>
        <v>29740.154932620833</v>
      </c>
      <c r="U3235" s="19">
        <v>0</v>
      </c>
      <c r="V3235" s="21">
        <f t="shared" si="155"/>
        <v>186267.28615694103</v>
      </c>
    </row>
    <row r="3236" spans="1:22" x14ac:dyDescent="0.3">
      <c r="A3236" s="7" t="s">
        <v>147</v>
      </c>
      <c r="B3236" s="7">
        <v>8</v>
      </c>
      <c r="C3236" s="8" t="s">
        <v>186</v>
      </c>
      <c r="D3236" s="7" t="s">
        <v>356</v>
      </c>
      <c r="E3236" s="7" t="s">
        <v>121</v>
      </c>
      <c r="F3236" s="8" t="s">
        <v>357</v>
      </c>
      <c r="G3236" s="7" t="s">
        <v>16</v>
      </c>
      <c r="H3236" s="9">
        <v>803.31359999999995</v>
      </c>
      <c r="I3236" s="9">
        <v>2.1756000000000002</v>
      </c>
      <c r="J3236" s="9">
        <v>2.1756000000000002</v>
      </c>
      <c r="K3236" s="10">
        <v>1</v>
      </c>
      <c r="L3236" s="9">
        <v>25.91</v>
      </c>
      <c r="M3236" s="19">
        <f>H3236*INDEX('Pliegos Tarifarios (Las Condes)'!$B:$B,MATCH($B3236,'Pliegos Tarifarios (Las Condes)'!$A:$A,0))</f>
        <v>105847.0098768</v>
      </c>
      <c r="N3236" s="19">
        <f>I3236*INDEX('Pliegos Tarifarios (Las Condes)'!$C:$C,MATCH($B3236,'Pliegos Tarifarios (Las Condes)'!$A:$A,0))</f>
        <v>7398.7217388000008</v>
      </c>
      <c r="O3236" s="19">
        <f>J3236*INDEX('Pliegos Tarifarios (Las Condes)'!$D:$D,MATCH($B3236,'Pliegos Tarifarios (Las Condes)'!$A:$A,0))</f>
        <v>31467.127818000004</v>
      </c>
      <c r="P3236" s="19">
        <f>H3236*INDEX('Pliegos Tarifarios (Las Condes)'!$E:$E,MATCH($B3236,'Pliegos Tarifarios (Las Condes)'!$A:$A,0))</f>
        <v>10462.356326399999</v>
      </c>
      <c r="Q3236" s="19" cm="1">
        <f t="array" ref="Q3236">H3236*_xlfn.IFS(H3236&lt;=350,INDEX('Pliegos Tarifarios (Las Condes)'!$F:$F,MATCH($B3236,'Pliegos Tarifarios (Las Condes)'!$A:$A,0)),H3236&lt;=500,INDEX('Pliegos Tarifarios (Las Condes)'!$G:$G,MATCH($B3236,'Pliegos Tarifarios (Las Condes)'!$A:$A,0)),H3236&lt;=1000,INDEX('Pliegos Tarifarios (Las Condes)'!$H:$H,MATCH($B3236,'Pliegos Tarifarios (Las Condes)'!$A:$A,0)),H3236&lt;=5000,INDEX('Pliegos Tarifarios (Las Condes)'!$I:$I,MATCH($B3236,'Pliegos Tarifarios (Las Condes)'!$A:$A,0)),H3236&gt;5000,INDEX('Pliegos Tarifarios (Las Condes)'!$J:$J,MATCH($B3236,'Pliegos Tarifarios (Las Condes)'!$A:$A,0)))/1.19</f>
        <v>1884.0741660504202</v>
      </c>
      <c r="R3236" s="19">
        <f>INDEX('Pliegos Tarifarios (Las Condes)'!$K:$K,MATCH($B3236,'Pliegos Tarifarios (Las Condes)'!$A:$A,0))</f>
        <v>723.17600000000004</v>
      </c>
      <c r="S3236" s="21">
        <f t="shared" si="153"/>
        <v>157782.46592605044</v>
      </c>
      <c r="T3236" s="21">
        <f t="shared" si="154"/>
        <v>29978.668525949583</v>
      </c>
      <c r="U3236" s="19">
        <v>0</v>
      </c>
      <c r="V3236" s="21">
        <f t="shared" si="155"/>
        <v>187761.13445200003</v>
      </c>
    </row>
    <row r="3237" spans="1:22" x14ac:dyDescent="0.3">
      <c r="A3237" s="7" t="s">
        <v>147</v>
      </c>
      <c r="B3237" s="7">
        <v>8</v>
      </c>
      <c r="C3237" s="8" t="s">
        <v>186</v>
      </c>
      <c r="D3237" s="7" t="s">
        <v>358</v>
      </c>
      <c r="E3237" s="7" t="s">
        <v>121</v>
      </c>
      <c r="F3237" s="8" t="s">
        <v>359</v>
      </c>
      <c r="G3237" s="7" t="s">
        <v>16</v>
      </c>
      <c r="H3237" s="9">
        <v>803.08939999999996</v>
      </c>
      <c r="I3237" s="9">
        <v>2.1957</v>
      </c>
      <c r="J3237" s="9">
        <v>2.1156000000000001</v>
      </c>
      <c r="K3237" s="10">
        <v>0.96351960650362078</v>
      </c>
      <c r="L3237" s="9">
        <v>25.91</v>
      </c>
      <c r="M3237" s="19">
        <f>H3237*INDEX('Pliegos Tarifarios (Las Condes)'!$B:$B,MATCH($B3237,'Pliegos Tarifarios (Las Condes)'!$A:$A,0))</f>
        <v>105817.4686122</v>
      </c>
      <c r="N3237" s="19">
        <f>I3237*INDEX('Pliegos Tarifarios (Las Condes)'!$C:$C,MATCH($B3237,'Pliegos Tarifarios (Las Condes)'!$A:$A,0))</f>
        <v>7467.0772760999998</v>
      </c>
      <c r="O3237" s="19">
        <f>J3237*INDEX('Pliegos Tarifarios (Las Condes)'!$D:$D,MATCH($B3237,'Pliegos Tarifarios (Las Condes)'!$A:$A,0))</f>
        <v>30599.308518000005</v>
      </c>
      <c r="P3237" s="19">
        <f>H3237*INDEX('Pliegos Tarifarios (Las Condes)'!$E:$E,MATCH($B3237,'Pliegos Tarifarios (Las Condes)'!$A:$A,0))</f>
        <v>10459.436345599999</v>
      </c>
      <c r="Q3237" s="19" cm="1">
        <f t="array" ref="Q3237">H3237*_xlfn.IFS(H3237&lt;=350,INDEX('Pliegos Tarifarios (Las Condes)'!$F:$F,MATCH($B3237,'Pliegos Tarifarios (Las Condes)'!$A:$A,0)),H3237&lt;=500,INDEX('Pliegos Tarifarios (Las Condes)'!$G:$G,MATCH($B3237,'Pliegos Tarifarios (Las Condes)'!$A:$A,0)),H3237&lt;=1000,INDEX('Pliegos Tarifarios (Las Condes)'!$H:$H,MATCH($B3237,'Pliegos Tarifarios (Las Condes)'!$A:$A,0)),H3237&lt;=5000,INDEX('Pliegos Tarifarios (Las Condes)'!$I:$I,MATCH($B3237,'Pliegos Tarifarios (Las Condes)'!$A:$A,0)),H3237&gt;5000,INDEX('Pliegos Tarifarios (Las Condes)'!$J:$J,MATCH($B3237,'Pliegos Tarifarios (Las Condes)'!$A:$A,0)))/1.19</f>
        <v>1883.5483322689076</v>
      </c>
      <c r="R3237" s="19">
        <f>INDEX('Pliegos Tarifarios (Las Condes)'!$K:$K,MATCH($B3237,'Pliegos Tarifarios (Las Condes)'!$A:$A,0))</f>
        <v>723.17600000000004</v>
      </c>
      <c r="S3237" s="21">
        <f t="shared" si="153"/>
        <v>156950.0150841689</v>
      </c>
      <c r="T3237" s="21">
        <f t="shared" si="154"/>
        <v>29820.502865992094</v>
      </c>
      <c r="U3237" s="19">
        <v>0</v>
      </c>
      <c r="V3237" s="21">
        <f t="shared" si="155"/>
        <v>186770.51795016101</v>
      </c>
    </row>
    <row r="3238" spans="1:22" x14ac:dyDescent="0.3">
      <c r="A3238" s="7" t="s">
        <v>147</v>
      </c>
      <c r="B3238" s="7">
        <v>8</v>
      </c>
      <c r="C3238" s="8" t="s">
        <v>186</v>
      </c>
      <c r="D3238" s="7" t="s">
        <v>360</v>
      </c>
      <c r="E3238" s="7" t="s">
        <v>121</v>
      </c>
      <c r="F3238" s="8" t="s">
        <v>361</v>
      </c>
      <c r="G3238" s="7" t="s">
        <v>16</v>
      </c>
      <c r="H3238" s="9">
        <v>802.95780000000002</v>
      </c>
      <c r="I3238" s="9">
        <v>2.1692999999999998</v>
      </c>
      <c r="J3238" s="9">
        <v>2.1166</v>
      </c>
      <c r="K3238" s="10">
        <v>0.9757064490849584</v>
      </c>
      <c r="L3238" s="9">
        <v>25.9</v>
      </c>
      <c r="M3238" s="19">
        <f>H3238*INDEX('Pliegos Tarifarios (Las Condes)'!$B:$B,MATCH($B3238,'Pliegos Tarifarios (Las Condes)'!$A:$A,0))</f>
        <v>105800.12860140001</v>
      </c>
      <c r="N3238" s="19">
        <f>I3238*INDEX('Pliegos Tarifarios (Las Condes)'!$C:$C,MATCH($B3238,'Pliegos Tarifarios (Las Condes)'!$A:$A,0))</f>
        <v>7377.2968688999999</v>
      </c>
      <c r="O3238" s="19">
        <f>J3238*INDEX('Pliegos Tarifarios (Las Condes)'!$D:$D,MATCH($B3238,'Pliegos Tarifarios (Las Condes)'!$A:$A,0))</f>
        <v>30613.772173000001</v>
      </c>
      <c r="P3238" s="19">
        <f>H3238*INDEX('Pliegos Tarifarios (Las Condes)'!$E:$E,MATCH($B3238,'Pliegos Tarifarios (Las Condes)'!$A:$A,0))</f>
        <v>10457.7223872</v>
      </c>
      <c r="Q3238" s="19" cm="1">
        <f t="array" ref="Q3238">H3238*_xlfn.IFS(H3238&lt;=350,INDEX('Pliegos Tarifarios (Las Condes)'!$F:$F,MATCH($B3238,'Pliegos Tarifarios (Las Condes)'!$A:$A,0)),H3238&lt;=500,INDEX('Pliegos Tarifarios (Las Condes)'!$G:$G,MATCH($B3238,'Pliegos Tarifarios (Las Condes)'!$A:$A,0)),H3238&lt;=1000,INDEX('Pliegos Tarifarios (Las Condes)'!$H:$H,MATCH($B3238,'Pliegos Tarifarios (Las Condes)'!$A:$A,0)),H3238&lt;=5000,INDEX('Pliegos Tarifarios (Las Condes)'!$I:$I,MATCH($B3238,'Pliegos Tarifarios (Las Condes)'!$A:$A,0)),H3238&gt;5000,INDEX('Pliegos Tarifarios (Las Condes)'!$J:$J,MATCH($B3238,'Pliegos Tarifarios (Las Condes)'!$A:$A,0)))/1.19</f>
        <v>1883.2396805042022</v>
      </c>
      <c r="R3238" s="19">
        <f>INDEX('Pliegos Tarifarios (Las Condes)'!$K:$K,MATCH($B3238,'Pliegos Tarifarios (Las Condes)'!$A:$A,0))</f>
        <v>723.17600000000004</v>
      </c>
      <c r="S3238" s="21">
        <f t="shared" si="153"/>
        <v>156855.33571100418</v>
      </c>
      <c r="T3238" s="21">
        <f t="shared" si="154"/>
        <v>29802.513785090796</v>
      </c>
      <c r="U3238" s="19">
        <v>0</v>
      </c>
      <c r="V3238" s="21">
        <f t="shared" si="155"/>
        <v>186657.84949609498</v>
      </c>
    </row>
    <row r="3239" spans="1:22" x14ac:dyDescent="0.3">
      <c r="A3239" s="7" t="s">
        <v>147</v>
      </c>
      <c r="B3239" s="7">
        <v>8</v>
      </c>
      <c r="C3239" s="8" t="s">
        <v>186</v>
      </c>
      <c r="D3239" s="7" t="s">
        <v>362</v>
      </c>
      <c r="E3239" s="7" t="s">
        <v>121</v>
      </c>
      <c r="F3239" s="8" t="s">
        <v>363</v>
      </c>
      <c r="G3239" s="7" t="s">
        <v>16</v>
      </c>
      <c r="H3239" s="9">
        <v>801.24090000000001</v>
      </c>
      <c r="I3239" s="9">
        <v>2.1484000000000001</v>
      </c>
      <c r="J3239" s="9">
        <v>2.1242000000000001</v>
      </c>
      <c r="K3239" s="10">
        <v>0.98873580338856826</v>
      </c>
      <c r="L3239" s="9">
        <v>25.85</v>
      </c>
      <c r="M3239" s="19">
        <f>H3239*INDEX('Pliegos Tarifarios (Las Condes)'!$B:$B,MATCH($B3239,'Pliegos Tarifarios (Las Condes)'!$A:$A,0))</f>
        <v>105573.90470670001</v>
      </c>
      <c r="N3239" s="19">
        <f>I3239*INDEX('Pliegos Tarifarios (Las Condes)'!$C:$C,MATCH($B3239,'Pliegos Tarifarios (Las Condes)'!$A:$A,0))</f>
        <v>7306.2207132000003</v>
      </c>
      <c r="O3239" s="19">
        <f>J3239*INDEX('Pliegos Tarifarios (Las Condes)'!$D:$D,MATCH($B3239,'Pliegos Tarifarios (Las Condes)'!$A:$A,0))</f>
        <v>30723.695951000002</v>
      </c>
      <c r="P3239" s="19">
        <f>H3239*INDEX('Pliegos Tarifarios (Las Condes)'!$E:$E,MATCH($B3239,'Pliegos Tarifarios (Las Condes)'!$A:$A,0))</f>
        <v>10435.361481599999</v>
      </c>
      <c r="Q3239" s="19" cm="1">
        <f t="array" ref="Q3239">H3239*_xlfn.IFS(H3239&lt;=350,INDEX('Pliegos Tarifarios (Las Condes)'!$F:$F,MATCH($B3239,'Pliegos Tarifarios (Las Condes)'!$A:$A,0)),H3239&lt;=500,INDEX('Pliegos Tarifarios (Las Condes)'!$G:$G,MATCH($B3239,'Pliegos Tarifarios (Las Condes)'!$A:$A,0)),H3239&lt;=1000,INDEX('Pliegos Tarifarios (Las Condes)'!$H:$H,MATCH($B3239,'Pliegos Tarifarios (Las Condes)'!$A:$A,0)),H3239&lt;=5000,INDEX('Pliegos Tarifarios (Las Condes)'!$I:$I,MATCH($B3239,'Pliegos Tarifarios (Las Condes)'!$A:$A,0)),H3239&gt;5000,INDEX('Pliegos Tarifarios (Las Condes)'!$J:$J,MATCH($B3239,'Pliegos Tarifarios (Las Condes)'!$A:$A,0)))/1.19</f>
        <v>1879.212900756303</v>
      </c>
      <c r="R3239" s="19">
        <f>INDEX('Pliegos Tarifarios (Las Condes)'!$K:$K,MATCH($B3239,'Pliegos Tarifarios (Las Condes)'!$A:$A,0))</f>
        <v>723.17600000000004</v>
      </c>
      <c r="S3239" s="21">
        <f t="shared" si="153"/>
        <v>156641.57175325634</v>
      </c>
      <c r="T3239" s="21">
        <f t="shared" si="154"/>
        <v>29761.898633118704</v>
      </c>
      <c r="U3239" s="19">
        <v>0</v>
      </c>
      <c r="V3239" s="21">
        <f t="shared" si="155"/>
        <v>186403.47038637503</v>
      </c>
    </row>
    <row r="3240" spans="1:22" x14ac:dyDescent="0.3">
      <c r="A3240" s="7" t="s">
        <v>147</v>
      </c>
      <c r="B3240" s="7">
        <v>8</v>
      </c>
      <c r="C3240" s="8" t="s">
        <v>186</v>
      </c>
      <c r="D3240" s="7" t="s">
        <v>364</v>
      </c>
      <c r="E3240" s="7" t="s">
        <v>121</v>
      </c>
      <c r="F3240" s="8" t="s">
        <v>365</v>
      </c>
      <c r="G3240" s="7" t="s">
        <v>16</v>
      </c>
      <c r="H3240" s="9">
        <v>802.30520000000001</v>
      </c>
      <c r="I3240" s="9">
        <v>2.1562000000000001</v>
      </c>
      <c r="J3240" s="9">
        <v>2.1507000000000001</v>
      </c>
      <c r="K3240" s="10">
        <v>0.9974492162137093</v>
      </c>
      <c r="L3240" s="9">
        <v>25.88</v>
      </c>
      <c r="M3240" s="19">
        <f>H3240*INDEX('Pliegos Tarifarios (Las Condes)'!$B:$B,MATCH($B3240,'Pliegos Tarifarios (Las Condes)'!$A:$A,0))</f>
        <v>105714.1400676</v>
      </c>
      <c r="N3240" s="19">
        <f>I3240*INDEX('Pliegos Tarifarios (Las Condes)'!$C:$C,MATCH($B3240,'Pliegos Tarifarios (Las Condes)'!$A:$A,0))</f>
        <v>7332.7467426000003</v>
      </c>
      <c r="O3240" s="19">
        <f>J3240*INDEX('Pliegos Tarifarios (Las Condes)'!$D:$D,MATCH($B3240,'Pliegos Tarifarios (Las Condes)'!$A:$A,0))</f>
        <v>31106.982808500001</v>
      </c>
      <c r="P3240" s="19">
        <f>H3240*INDEX('Pliegos Tarifarios (Las Condes)'!$E:$E,MATCH($B3240,'Pliegos Tarifarios (Las Condes)'!$A:$A,0))</f>
        <v>10449.2229248</v>
      </c>
      <c r="Q3240" s="19" cm="1">
        <f t="array" ref="Q3240">H3240*_xlfn.IFS(H3240&lt;=350,INDEX('Pliegos Tarifarios (Las Condes)'!$F:$F,MATCH($B3240,'Pliegos Tarifarios (Las Condes)'!$A:$A,0)),H3240&lt;=500,INDEX('Pliegos Tarifarios (Las Condes)'!$G:$G,MATCH($B3240,'Pliegos Tarifarios (Las Condes)'!$A:$A,0)),H3240&lt;=1000,INDEX('Pliegos Tarifarios (Las Condes)'!$H:$H,MATCH($B3240,'Pliegos Tarifarios (Las Condes)'!$A:$A,0)),H3240&lt;=5000,INDEX('Pliegos Tarifarios (Las Condes)'!$I:$I,MATCH($B3240,'Pliegos Tarifarios (Las Condes)'!$A:$A,0)),H3240&gt;5000,INDEX('Pliegos Tarifarios (Las Condes)'!$J:$J,MATCH($B3240,'Pliegos Tarifarios (Las Condes)'!$A:$A,0)))/1.19</f>
        <v>1881.7090867226896</v>
      </c>
      <c r="R3240" s="19">
        <f>INDEX('Pliegos Tarifarios (Las Condes)'!$K:$K,MATCH($B3240,'Pliegos Tarifarios (Las Condes)'!$A:$A,0))</f>
        <v>723.17600000000004</v>
      </c>
      <c r="S3240" s="21">
        <f t="shared" si="153"/>
        <v>157207.97763022271</v>
      </c>
      <c r="T3240" s="21">
        <f t="shared" si="154"/>
        <v>29869.515749742317</v>
      </c>
      <c r="U3240" s="19">
        <v>0</v>
      </c>
      <c r="V3240" s="21">
        <f t="shared" si="155"/>
        <v>187077.49337996502</v>
      </c>
    </row>
    <row r="3241" spans="1:22" x14ac:dyDescent="0.3">
      <c r="A3241" s="7" t="s">
        <v>147</v>
      </c>
      <c r="B3241" s="7">
        <v>8</v>
      </c>
      <c r="C3241" s="8" t="s">
        <v>186</v>
      </c>
      <c r="D3241" s="7" t="s">
        <v>366</v>
      </c>
      <c r="E3241" s="7" t="s">
        <v>121</v>
      </c>
      <c r="F3241" s="8" t="s">
        <v>367</v>
      </c>
      <c r="G3241" s="7" t="s">
        <v>16</v>
      </c>
      <c r="H3241" s="9">
        <v>801.39710000000002</v>
      </c>
      <c r="I3241" s="9">
        <v>2.194</v>
      </c>
      <c r="J3241" s="9">
        <v>2.1063000000000001</v>
      </c>
      <c r="K3241" s="10">
        <v>0.96002734731084782</v>
      </c>
      <c r="L3241" s="9">
        <v>25.85</v>
      </c>
      <c r="M3241" s="19">
        <f>H3241*INDEX('Pliegos Tarifarios (Las Condes)'!$B:$B,MATCH($B3241,'Pliegos Tarifarios (Las Condes)'!$A:$A,0))</f>
        <v>105594.48608730001</v>
      </c>
      <c r="N3241" s="19">
        <f>I3241*INDEX('Pliegos Tarifarios (Las Condes)'!$C:$C,MATCH($B3241,'Pliegos Tarifarios (Las Condes)'!$A:$A,0))</f>
        <v>7461.2959620000001</v>
      </c>
      <c r="O3241" s="19">
        <f>J3241*INDEX('Pliegos Tarifarios (Las Condes)'!$D:$D,MATCH($B3241,'Pliegos Tarifarios (Las Condes)'!$A:$A,0))</f>
        <v>30464.796526500002</v>
      </c>
      <c r="P3241" s="19">
        <f>H3241*INDEX('Pliegos Tarifarios (Las Condes)'!$E:$E,MATCH($B3241,'Pliegos Tarifarios (Las Condes)'!$A:$A,0))</f>
        <v>10437.395830399999</v>
      </c>
      <c r="Q3241" s="19" cm="1">
        <f t="array" ref="Q3241">H3241*_xlfn.IFS(H3241&lt;=350,INDEX('Pliegos Tarifarios (Las Condes)'!$F:$F,MATCH($B3241,'Pliegos Tarifarios (Las Condes)'!$A:$A,0)),H3241&lt;=500,INDEX('Pliegos Tarifarios (Las Condes)'!$G:$G,MATCH($B3241,'Pliegos Tarifarios (Las Condes)'!$A:$A,0)),H3241&lt;=1000,INDEX('Pliegos Tarifarios (Las Condes)'!$H:$H,MATCH($B3241,'Pliegos Tarifarios (Las Condes)'!$A:$A,0)),H3241&lt;=5000,INDEX('Pliegos Tarifarios (Las Condes)'!$I:$I,MATCH($B3241,'Pliegos Tarifarios (Las Condes)'!$A:$A,0)),H3241&gt;5000,INDEX('Pliegos Tarifarios (Las Condes)'!$J:$J,MATCH($B3241,'Pliegos Tarifarios (Las Condes)'!$A:$A,0)))/1.19</f>
        <v>1879.5792488235297</v>
      </c>
      <c r="R3241" s="19">
        <f>INDEX('Pliegos Tarifarios (Las Condes)'!$K:$K,MATCH($B3241,'Pliegos Tarifarios (Las Condes)'!$A:$A,0))</f>
        <v>723.17600000000004</v>
      </c>
      <c r="S3241" s="21">
        <f t="shared" si="153"/>
        <v>156560.72965502355</v>
      </c>
      <c r="T3241" s="21">
        <f t="shared" si="154"/>
        <v>29746.538634454475</v>
      </c>
      <c r="U3241" s="19">
        <v>0</v>
      </c>
      <c r="V3241" s="21">
        <f t="shared" si="155"/>
        <v>186307.26828947803</v>
      </c>
    </row>
    <row r="3242" spans="1:22" x14ac:dyDescent="0.3">
      <c r="A3242" s="7" t="s">
        <v>147</v>
      </c>
      <c r="B3242" s="7">
        <v>8</v>
      </c>
      <c r="C3242" s="8" t="s">
        <v>186</v>
      </c>
      <c r="D3242" s="7" t="s">
        <v>368</v>
      </c>
      <c r="E3242" s="7" t="s">
        <v>121</v>
      </c>
      <c r="F3242" s="8" t="s">
        <v>369</v>
      </c>
      <c r="G3242" s="7" t="s">
        <v>16</v>
      </c>
      <c r="H3242" s="9">
        <v>801.6499</v>
      </c>
      <c r="I3242" s="9">
        <v>2.1705000000000001</v>
      </c>
      <c r="J3242" s="9">
        <v>2.1181000000000001</v>
      </c>
      <c r="K3242" s="10">
        <v>0.97585809721262384</v>
      </c>
      <c r="L3242" s="9">
        <v>25.86</v>
      </c>
      <c r="M3242" s="19">
        <f>H3242*INDEX('Pliegos Tarifarios (Las Condes)'!$B:$B,MATCH($B3242,'Pliegos Tarifarios (Las Condes)'!$A:$A,0))</f>
        <v>105627.79577370001</v>
      </c>
      <c r="N3242" s="19">
        <f>I3242*INDEX('Pliegos Tarifarios (Las Condes)'!$C:$C,MATCH($B3242,'Pliegos Tarifarios (Las Condes)'!$A:$A,0))</f>
        <v>7381.3777965000008</v>
      </c>
      <c r="O3242" s="19">
        <f>J3242*INDEX('Pliegos Tarifarios (Las Condes)'!$D:$D,MATCH($B3242,'Pliegos Tarifarios (Las Condes)'!$A:$A,0))</f>
        <v>30635.467655500004</v>
      </c>
      <c r="P3242" s="19">
        <f>H3242*INDEX('Pliegos Tarifarios (Las Condes)'!$E:$E,MATCH($B3242,'Pliegos Tarifarios (Las Condes)'!$A:$A,0))</f>
        <v>10440.6882976</v>
      </c>
      <c r="Q3242" s="19" cm="1">
        <f t="array" ref="Q3242">H3242*_xlfn.IFS(H3242&lt;=350,INDEX('Pliegos Tarifarios (Las Condes)'!$F:$F,MATCH($B3242,'Pliegos Tarifarios (Las Condes)'!$A:$A,0)),H3242&lt;=500,INDEX('Pliegos Tarifarios (Las Condes)'!$G:$G,MATCH($B3242,'Pliegos Tarifarios (Las Condes)'!$A:$A,0)),H3242&lt;=1000,INDEX('Pliegos Tarifarios (Las Condes)'!$H:$H,MATCH($B3242,'Pliegos Tarifarios (Las Condes)'!$A:$A,0)),H3242&lt;=5000,INDEX('Pliegos Tarifarios (Las Condes)'!$I:$I,MATCH($B3242,'Pliegos Tarifarios (Las Condes)'!$A:$A,0)),H3242&gt;5000,INDEX('Pliegos Tarifarios (Las Condes)'!$J:$J,MATCH($B3242,'Pliegos Tarifarios (Las Condes)'!$A:$A,0)))/1.19</f>
        <v>1880.1721604201684</v>
      </c>
      <c r="R3242" s="19">
        <f>INDEX('Pliegos Tarifarios (Las Condes)'!$K:$K,MATCH($B3242,'Pliegos Tarifarios (Las Condes)'!$A:$A,0))</f>
        <v>723.17600000000004</v>
      </c>
      <c r="S3242" s="21">
        <f t="shared" si="153"/>
        <v>156688.67768372019</v>
      </c>
      <c r="T3242" s="21">
        <f t="shared" si="154"/>
        <v>29770.848759906836</v>
      </c>
      <c r="U3242" s="19">
        <v>0</v>
      </c>
      <c r="V3242" s="21">
        <f t="shared" si="155"/>
        <v>186459.52644362702</v>
      </c>
    </row>
    <row r="3243" spans="1:22" x14ac:dyDescent="0.3">
      <c r="A3243" s="7" t="s">
        <v>147</v>
      </c>
      <c r="B3243" s="7">
        <v>8</v>
      </c>
      <c r="C3243" s="8" t="s">
        <v>186</v>
      </c>
      <c r="D3243" s="7" t="s">
        <v>370</v>
      </c>
      <c r="E3243" s="7" t="s">
        <v>121</v>
      </c>
      <c r="F3243" s="8" t="s">
        <v>371</v>
      </c>
      <c r="G3243" s="7" t="s">
        <v>16</v>
      </c>
      <c r="H3243" s="9">
        <v>800.83910000000003</v>
      </c>
      <c r="I3243" s="9">
        <v>2.1272000000000002</v>
      </c>
      <c r="J3243" s="9">
        <v>2.1040999999999999</v>
      </c>
      <c r="K3243" s="10">
        <v>0.98914065438134624</v>
      </c>
      <c r="L3243" s="9">
        <v>25.83</v>
      </c>
      <c r="M3243" s="19">
        <f>H3243*INDEX('Pliegos Tarifarios (Las Condes)'!$B:$B,MATCH($B3243,'Pliegos Tarifarios (Las Condes)'!$A:$A,0))</f>
        <v>105520.96233330001</v>
      </c>
      <c r="N3243" s="19">
        <f>I3243*INDEX('Pliegos Tarifarios (Las Condes)'!$C:$C,MATCH($B3243,'Pliegos Tarifarios (Las Condes)'!$A:$A,0))</f>
        <v>7234.1243256000007</v>
      </c>
      <c r="O3243" s="19">
        <f>J3243*INDEX('Pliegos Tarifarios (Las Condes)'!$D:$D,MATCH($B3243,'Pliegos Tarifarios (Las Condes)'!$A:$A,0))</f>
        <v>30432.976485499999</v>
      </c>
      <c r="P3243" s="19">
        <f>H3243*INDEX('Pliegos Tarifarios (Las Condes)'!$E:$E,MATCH($B3243,'Pliegos Tarifarios (Las Condes)'!$A:$A,0))</f>
        <v>10430.128438399999</v>
      </c>
      <c r="Q3243" s="19" cm="1">
        <f t="array" ref="Q3243">H3243*_xlfn.IFS(H3243&lt;=350,INDEX('Pliegos Tarifarios (Las Condes)'!$F:$F,MATCH($B3243,'Pliegos Tarifarios (Las Condes)'!$A:$A,0)),H3243&lt;=500,INDEX('Pliegos Tarifarios (Las Condes)'!$G:$G,MATCH($B3243,'Pliegos Tarifarios (Las Condes)'!$A:$A,0)),H3243&lt;=1000,INDEX('Pliegos Tarifarios (Las Condes)'!$H:$H,MATCH($B3243,'Pliegos Tarifarios (Las Condes)'!$A:$A,0)),H3243&lt;=5000,INDEX('Pliegos Tarifarios (Las Condes)'!$I:$I,MATCH($B3243,'Pliegos Tarifarios (Las Condes)'!$A:$A,0)),H3243&gt;5000,INDEX('Pliegos Tarifarios (Las Condes)'!$J:$J,MATCH($B3243,'Pliegos Tarifarios (Las Condes)'!$A:$A,0)))/1.19</f>
        <v>1878.2705278151263</v>
      </c>
      <c r="R3243" s="19">
        <f>INDEX('Pliegos Tarifarios (Las Condes)'!$K:$K,MATCH($B3243,'Pliegos Tarifarios (Las Condes)'!$A:$A,0))</f>
        <v>723.17600000000004</v>
      </c>
      <c r="S3243" s="21">
        <f t="shared" si="153"/>
        <v>156219.63811061514</v>
      </c>
      <c r="T3243" s="21">
        <f t="shared" si="154"/>
        <v>29681.731241016878</v>
      </c>
      <c r="U3243" s="19">
        <v>0</v>
      </c>
      <c r="V3243" s="21">
        <f t="shared" si="155"/>
        <v>185901.36935163202</v>
      </c>
    </row>
    <row r="3244" spans="1:22" x14ac:dyDescent="0.3">
      <c r="A3244" s="7" t="s">
        <v>147</v>
      </c>
      <c r="B3244" s="7">
        <v>8</v>
      </c>
      <c r="C3244" s="8" t="s">
        <v>186</v>
      </c>
      <c r="D3244" s="7" t="s">
        <v>372</v>
      </c>
      <c r="E3244" s="7" t="s">
        <v>121</v>
      </c>
      <c r="F3244" s="8" t="s">
        <v>373</v>
      </c>
      <c r="G3244" s="7" t="s">
        <v>16</v>
      </c>
      <c r="H3244" s="9">
        <v>804.99350000000004</v>
      </c>
      <c r="I3244" s="9">
        <v>2.1379999999999999</v>
      </c>
      <c r="J3244" s="9">
        <v>2.1341000000000001</v>
      </c>
      <c r="K3244" s="10">
        <v>0.99817586529466806</v>
      </c>
      <c r="L3244" s="9">
        <v>25.97</v>
      </c>
      <c r="M3244" s="19">
        <f>H3244*INDEX('Pliegos Tarifarios (Las Condes)'!$B:$B,MATCH($B3244,'Pliegos Tarifarios (Las Condes)'!$A:$A,0))</f>
        <v>106068.3585405</v>
      </c>
      <c r="N3244" s="19">
        <f>I3244*INDEX('Pliegos Tarifarios (Las Condes)'!$C:$C,MATCH($B3244,'Pliegos Tarifarios (Las Condes)'!$A:$A,0))</f>
        <v>7270.8526739999998</v>
      </c>
      <c r="O3244" s="19">
        <f>J3244*INDEX('Pliegos Tarifarios (Las Condes)'!$D:$D,MATCH($B3244,'Pliegos Tarifarios (Las Condes)'!$A:$A,0))</f>
        <v>30866.886135500004</v>
      </c>
      <c r="P3244" s="19">
        <f>H3244*INDEX('Pliegos Tarifarios (Las Condes)'!$E:$E,MATCH($B3244,'Pliegos Tarifarios (Las Condes)'!$A:$A,0))</f>
        <v>10484.235344000001</v>
      </c>
      <c r="Q3244" s="19" cm="1">
        <f t="array" ref="Q3244">H3244*_xlfn.IFS(H3244&lt;=350,INDEX('Pliegos Tarifarios (Las Condes)'!$F:$F,MATCH($B3244,'Pliegos Tarifarios (Las Condes)'!$A:$A,0)),H3244&lt;=500,INDEX('Pliegos Tarifarios (Las Condes)'!$G:$G,MATCH($B3244,'Pliegos Tarifarios (Las Condes)'!$A:$A,0)),H3244&lt;=1000,INDEX('Pliegos Tarifarios (Las Condes)'!$H:$H,MATCH($B3244,'Pliegos Tarifarios (Las Condes)'!$A:$A,0)),H3244&lt;=5000,INDEX('Pliegos Tarifarios (Las Condes)'!$I:$I,MATCH($B3244,'Pliegos Tarifarios (Las Condes)'!$A:$A,0)),H3244&gt;5000,INDEX('Pliegos Tarifarios (Las Condes)'!$J:$J,MATCH($B3244,'Pliegos Tarifarios (Las Condes)'!$A:$A,0)))/1.19</f>
        <v>1888.0141668067231</v>
      </c>
      <c r="R3244" s="19">
        <f>INDEX('Pliegos Tarifarios (Las Condes)'!$K:$K,MATCH($B3244,'Pliegos Tarifarios (Las Condes)'!$A:$A,0))</f>
        <v>723.17600000000004</v>
      </c>
      <c r="S3244" s="21">
        <f t="shared" si="153"/>
        <v>157301.52286080673</v>
      </c>
      <c r="T3244" s="21">
        <f t="shared" si="154"/>
        <v>29887.289343553279</v>
      </c>
      <c r="U3244" s="19">
        <v>0</v>
      </c>
      <c r="V3244" s="21">
        <f t="shared" si="155"/>
        <v>187188.81220436</v>
      </c>
    </row>
    <row r="3245" spans="1:22" x14ac:dyDescent="0.3">
      <c r="A3245" s="7" t="s">
        <v>147</v>
      </c>
      <c r="B3245" s="7">
        <v>8</v>
      </c>
      <c r="C3245" s="8" t="s">
        <v>186</v>
      </c>
      <c r="D3245" s="7" t="s">
        <v>374</v>
      </c>
      <c r="E3245" s="7" t="s">
        <v>121</v>
      </c>
      <c r="F3245" s="8" t="s">
        <v>375</v>
      </c>
      <c r="G3245" s="7" t="s">
        <v>16</v>
      </c>
      <c r="H3245" s="9">
        <v>803.51120000000003</v>
      </c>
      <c r="I3245" s="9">
        <v>2.1496</v>
      </c>
      <c r="J3245" s="9">
        <v>2.1295000000000002</v>
      </c>
      <c r="K3245" s="10">
        <v>0.9906494231484928</v>
      </c>
      <c r="L3245" s="9">
        <v>25.92</v>
      </c>
      <c r="M3245" s="19">
        <f>H3245*INDEX('Pliegos Tarifarios (Las Condes)'!$B:$B,MATCH($B3245,'Pliegos Tarifarios (Las Condes)'!$A:$A,0))</f>
        <v>105873.04624560001</v>
      </c>
      <c r="N3245" s="19">
        <f>I3245*INDEX('Pliegos Tarifarios (Las Condes)'!$C:$C,MATCH($B3245,'Pliegos Tarifarios (Las Condes)'!$A:$A,0))</f>
        <v>7310.3016408000003</v>
      </c>
      <c r="O3245" s="19">
        <f>J3245*INDEX('Pliegos Tarifarios (Las Condes)'!$D:$D,MATCH($B3245,'Pliegos Tarifarios (Las Condes)'!$A:$A,0))</f>
        <v>30800.353322500003</v>
      </c>
      <c r="P3245" s="19">
        <f>H3245*INDEX('Pliegos Tarifarios (Las Condes)'!$E:$E,MATCH($B3245,'Pliegos Tarifarios (Las Condes)'!$A:$A,0))</f>
        <v>10464.9298688</v>
      </c>
      <c r="Q3245" s="19" cm="1">
        <f t="array" ref="Q3245">H3245*_xlfn.IFS(H3245&lt;=350,INDEX('Pliegos Tarifarios (Las Condes)'!$F:$F,MATCH($B3245,'Pliegos Tarifarios (Las Condes)'!$A:$A,0)),H3245&lt;=500,INDEX('Pliegos Tarifarios (Las Condes)'!$G:$G,MATCH($B3245,'Pliegos Tarifarios (Las Condes)'!$A:$A,0)),H3245&lt;=1000,INDEX('Pliegos Tarifarios (Las Condes)'!$H:$H,MATCH($B3245,'Pliegos Tarifarios (Las Condes)'!$A:$A,0)),H3245&lt;=5000,INDEX('Pliegos Tarifarios (Las Condes)'!$I:$I,MATCH($B3245,'Pliegos Tarifarios (Las Condes)'!$A:$A,0)),H3245&gt;5000,INDEX('Pliegos Tarifarios (Las Condes)'!$J:$J,MATCH($B3245,'Pliegos Tarifarios (Las Condes)'!$A:$A,0)))/1.19</f>
        <v>1884.5376127731097</v>
      </c>
      <c r="R3245" s="19">
        <f>INDEX('Pliegos Tarifarios (Las Condes)'!$K:$K,MATCH($B3245,'Pliegos Tarifarios (Las Condes)'!$A:$A,0))</f>
        <v>723.17600000000004</v>
      </c>
      <c r="S3245" s="21">
        <f t="shared" si="153"/>
        <v>157056.34469047314</v>
      </c>
      <c r="T3245" s="21">
        <f t="shared" si="154"/>
        <v>29840.705491189896</v>
      </c>
      <c r="U3245" s="19">
        <v>0</v>
      </c>
      <c r="V3245" s="21">
        <f t="shared" si="155"/>
        <v>186897.05018166304</v>
      </c>
    </row>
    <row r="3246" spans="1:22" x14ac:dyDescent="0.3">
      <c r="A3246" s="7" t="s">
        <v>147</v>
      </c>
      <c r="B3246" s="7">
        <v>8</v>
      </c>
      <c r="C3246" s="8" t="s">
        <v>186</v>
      </c>
      <c r="D3246" s="7" t="s">
        <v>376</v>
      </c>
      <c r="E3246" s="7" t="s">
        <v>121</v>
      </c>
      <c r="F3246" s="8" t="s">
        <v>377</v>
      </c>
      <c r="G3246" s="7" t="s">
        <v>16</v>
      </c>
      <c r="H3246" s="9">
        <v>801.66539999999998</v>
      </c>
      <c r="I3246" s="9">
        <v>2.2027999999999999</v>
      </c>
      <c r="J3246" s="9">
        <v>2.16</v>
      </c>
      <c r="K3246" s="10">
        <v>0.98057018340294189</v>
      </c>
      <c r="L3246" s="9">
        <v>25.86</v>
      </c>
      <c r="M3246" s="19">
        <f>H3246*INDEX('Pliegos Tarifarios (Las Condes)'!$B:$B,MATCH($B3246,'Pliegos Tarifarios (Las Condes)'!$A:$A,0))</f>
        <v>105629.8381002</v>
      </c>
      <c r="N3246" s="19">
        <f>I3246*INDEX('Pliegos Tarifarios (Las Condes)'!$C:$C,MATCH($B3246,'Pliegos Tarifarios (Las Condes)'!$A:$A,0))</f>
        <v>7491.2227643999995</v>
      </c>
      <c r="O3246" s="19">
        <f>J3246*INDEX('Pliegos Tarifarios (Las Condes)'!$D:$D,MATCH($B3246,'Pliegos Tarifarios (Las Condes)'!$A:$A,0))</f>
        <v>31241.494800000004</v>
      </c>
      <c r="P3246" s="19">
        <f>H3246*INDEX('Pliegos Tarifarios (Las Condes)'!$E:$E,MATCH($B3246,'Pliegos Tarifarios (Las Condes)'!$A:$A,0))</f>
        <v>10440.890169599999</v>
      </c>
      <c r="Q3246" s="19" cm="1">
        <f t="array" ref="Q3246">H3246*_xlfn.IFS(H3246&lt;=350,INDEX('Pliegos Tarifarios (Las Condes)'!$F:$F,MATCH($B3246,'Pliegos Tarifarios (Las Condes)'!$A:$A,0)),H3246&lt;=500,INDEX('Pliegos Tarifarios (Las Condes)'!$G:$G,MATCH($B3246,'Pliegos Tarifarios (Las Condes)'!$A:$A,0)),H3246&lt;=1000,INDEX('Pliegos Tarifarios (Las Condes)'!$H:$H,MATCH($B3246,'Pliegos Tarifarios (Las Condes)'!$A:$A,0)),H3246&lt;=5000,INDEX('Pliegos Tarifarios (Las Condes)'!$I:$I,MATCH($B3246,'Pliegos Tarifarios (Las Condes)'!$A:$A,0)),H3246&gt;5000,INDEX('Pliegos Tarifarios (Las Condes)'!$J:$J,MATCH($B3246,'Pliegos Tarifarios (Las Condes)'!$A:$A,0)))/1.19</f>
        <v>1880.2085137815131</v>
      </c>
      <c r="R3246" s="19">
        <f>INDEX('Pliegos Tarifarios (Las Condes)'!$K:$K,MATCH($B3246,'Pliegos Tarifarios (Las Condes)'!$A:$A,0))</f>
        <v>723.17600000000004</v>
      </c>
      <c r="S3246" s="21">
        <f t="shared" si="153"/>
        <v>157406.83034798151</v>
      </c>
      <c r="T3246" s="21">
        <f t="shared" si="154"/>
        <v>29907.297766116488</v>
      </c>
      <c r="U3246" s="19">
        <v>0</v>
      </c>
      <c r="V3246" s="21">
        <f t="shared" si="155"/>
        <v>187314.12811409798</v>
      </c>
    </row>
    <row r="3247" spans="1:22" x14ac:dyDescent="0.3">
      <c r="A3247" s="7" t="s">
        <v>147</v>
      </c>
      <c r="B3247" s="7">
        <v>8</v>
      </c>
      <c r="C3247" s="8" t="s">
        <v>186</v>
      </c>
      <c r="D3247" s="7" t="s">
        <v>378</v>
      </c>
      <c r="E3247" s="7" t="s">
        <v>121</v>
      </c>
      <c r="F3247" s="8" t="s">
        <v>379</v>
      </c>
      <c r="G3247" s="7" t="s">
        <v>16</v>
      </c>
      <c r="H3247" s="9">
        <v>804.81209999999999</v>
      </c>
      <c r="I3247" s="9">
        <v>2.1743999999999999</v>
      </c>
      <c r="J3247" s="9">
        <v>2.1743999999999999</v>
      </c>
      <c r="K3247" s="10">
        <v>1</v>
      </c>
      <c r="L3247" s="9">
        <v>25.96</v>
      </c>
      <c r="M3247" s="19">
        <f>H3247*INDEX('Pliegos Tarifarios (Las Condes)'!$B:$B,MATCH($B3247,'Pliegos Tarifarios (Las Condes)'!$A:$A,0))</f>
        <v>106044.45673230001</v>
      </c>
      <c r="N3247" s="19">
        <f>I3247*INDEX('Pliegos Tarifarios (Las Condes)'!$C:$C,MATCH($B3247,'Pliegos Tarifarios (Las Condes)'!$A:$A,0))</f>
        <v>7394.6408111999999</v>
      </c>
      <c r="O3247" s="19">
        <f>J3247*INDEX('Pliegos Tarifarios (Las Condes)'!$D:$D,MATCH($B3247,'Pliegos Tarifarios (Las Condes)'!$A:$A,0))</f>
        <v>31449.771432000001</v>
      </c>
      <c r="P3247" s="19">
        <f>H3247*INDEX('Pliegos Tarifarios (Las Condes)'!$E:$E,MATCH($B3247,'Pliegos Tarifarios (Las Condes)'!$A:$A,0))</f>
        <v>10481.872790399999</v>
      </c>
      <c r="Q3247" s="19" cm="1">
        <f t="array" ref="Q3247">H3247*_xlfn.IFS(H3247&lt;=350,INDEX('Pliegos Tarifarios (Las Condes)'!$F:$F,MATCH($B3247,'Pliegos Tarifarios (Las Condes)'!$A:$A,0)),H3247&lt;=500,INDEX('Pliegos Tarifarios (Las Condes)'!$G:$G,MATCH($B3247,'Pliegos Tarifarios (Las Condes)'!$A:$A,0)),H3247&lt;=1000,INDEX('Pliegos Tarifarios (Las Condes)'!$H:$H,MATCH($B3247,'Pliegos Tarifarios (Las Condes)'!$A:$A,0)),H3247&lt;=5000,INDEX('Pliegos Tarifarios (Las Condes)'!$I:$I,MATCH($B3247,'Pliegos Tarifarios (Las Condes)'!$A:$A,0)),H3247&gt;5000,INDEX('Pliegos Tarifarios (Las Condes)'!$J:$J,MATCH($B3247,'Pliegos Tarifarios (Las Condes)'!$A:$A,0)))/1.19</f>
        <v>1887.5887152100845</v>
      </c>
      <c r="R3247" s="19">
        <f>INDEX('Pliegos Tarifarios (Las Condes)'!$K:$K,MATCH($B3247,'Pliegos Tarifarios (Las Condes)'!$A:$A,0))</f>
        <v>723.17600000000004</v>
      </c>
      <c r="S3247" s="21">
        <f t="shared" si="153"/>
        <v>157981.50648111012</v>
      </c>
      <c r="T3247" s="21">
        <f t="shared" si="154"/>
        <v>30016.486231410923</v>
      </c>
      <c r="U3247" s="19">
        <v>0</v>
      </c>
      <c r="V3247" s="21">
        <f t="shared" si="155"/>
        <v>187997.99271252105</v>
      </c>
    </row>
    <row r="3248" spans="1:22" x14ac:dyDescent="0.3">
      <c r="A3248" s="7" t="s">
        <v>147</v>
      </c>
      <c r="B3248" s="7">
        <v>8</v>
      </c>
      <c r="C3248" s="8" t="s">
        <v>186</v>
      </c>
      <c r="D3248" s="7" t="s">
        <v>380</v>
      </c>
      <c r="E3248" s="7" t="s">
        <v>121</v>
      </c>
      <c r="F3248" s="8" t="s">
        <v>381</v>
      </c>
      <c r="G3248" s="7" t="s">
        <v>16</v>
      </c>
      <c r="H3248" s="9">
        <v>802.55679999999995</v>
      </c>
      <c r="I3248" s="9">
        <v>2.1684000000000001</v>
      </c>
      <c r="J3248" s="9">
        <v>2.1105999999999998</v>
      </c>
      <c r="K3248" s="10">
        <v>0.97334440140195522</v>
      </c>
      <c r="L3248" s="9">
        <v>25.89</v>
      </c>
      <c r="M3248" s="19">
        <f>H3248*INDEX('Pliegos Tarifarios (Las Condes)'!$B:$B,MATCH($B3248,'Pliegos Tarifarios (Las Condes)'!$A:$A,0))</f>
        <v>105747.2916384</v>
      </c>
      <c r="N3248" s="19">
        <f>I3248*INDEX('Pliegos Tarifarios (Las Condes)'!$C:$C,MATCH($B3248,'Pliegos Tarifarios (Las Condes)'!$A:$A,0))</f>
        <v>7374.2361732000008</v>
      </c>
      <c r="O3248" s="19">
        <f>J3248*INDEX('Pliegos Tarifarios (Las Condes)'!$D:$D,MATCH($B3248,'Pliegos Tarifarios (Las Condes)'!$A:$A,0))</f>
        <v>30526.990243</v>
      </c>
      <c r="P3248" s="19">
        <f>H3248*INDEX('Pliegos Tarifarios (Las Condes)'!$E:$E,MATCH($B3248,'Pliegos Tarifarios (Las Condes)'!$A:$A,0))</f>
        <v>10452.4997632</v>
      </c>
      <c r="Q3248" s="19" cm="1">
        <f t="array" ref="Q3248">H3248*_xlfn.IFS(H3248&lt;=350,INDEX('Pliegos Tarifarios (Las Condes)'!$F:$F,MATCH($B3248,'Pliegos Tarifarios (Las Condes)'!$A:$A,0)),H3248&lt;=500,INDEX('Pliegos Tarifarios (Las Condes)'!$G:$G,MATCH($B3248,'Pliegos Tarifarios (Las Condes)'!$A:$A,0)),H3248&lt;=1000,INDEX('Pliegos Tarifarios (Las Condes)'!$H:$H,MATCH($B3248,'Pliegos Tarifarios (Las Condes)'!$A:$A,0)),H3248&lt;=5000,INDEX('Pliegos Tarifarios (Las Condes)'!$I:$I,MATCH($B3248,'Pliegos Tarifarios (Las Condes)'!$A:$A,0)),H3248&gt;5000,INDEX('Pliegos Tarifarios (Las Condes)'!$J:$J,MATCH($B3248,'Pliegos Tarifarios (Las Condes)'!$A:$A,0)))/1.19</f>
        <v>1882.2991838655464</v>
      </c>
      <c r="R3248" s="19">
        <f>INDEX('Pliegos Tarifarios (Las Condes)'!$K:$K,MATCH($B3248,'Pliegos Tarifarios (Las Condes)'!$A:$A,0))</f>
        <v>723.17600000000004</v>
      </c>
      <c r="S3248" s="21">
        <f t="shared" si="153"/>
        <v>156706.49300166554</v>
      </c>
      <c r="T3248" s="21">
        <f t="shared" si="154"/>
        <v>29774.233670316455</v>
      </c>
      <c r="U3248" s="19">
        <v>0</v>
      </c>
      <c r="V3248" s="21">
        <f t="shared" si="155"/>
        <v>186480.726671982</v>
      </c>
    </row>
    <row r="3249" spans="1:22" x14ac:dyDescent="0.3">
      <c r="A3249" s="7" t="s">
        <v>147</v>
      </c>
      <c r="B3249" s="7">
        <v>8</v>
      </c>
      <c r="C3249" s="8" t="s">
        <v>186</v>
      </c>
      <c r="D3249" s="7" t="s">
        <v>382</v>
      </c>
      <c r="E3249" s="7" t="s">
        <v>121</v>
      </c>
      <c r="F3249" s="8" t="s">
        <v>383</v>
      </c>
      <c r="G3249" s="7" t="s">
        <v>16</v>
      </c>
      <c r="H3249" s="9">
        <v>804.08270000000005</v>
      </c>
      <c r="I3249" s="9">
        <v>2.2187000000000001</v>
      </c>
      <c r="J3249" s="9">
        <v>2.1429999999999998</v>
      </c>
      <c r="K3249" s="10">
        <v>0.96588092126019731</v>
      </c>
      <c r="L3249" s="9">
        <v>25.94</v>
      </c>
      <c r="M3249" s="19">
        <f>H3249*INDEX('Pliegos Tarifarios (Las Condes)'!$B:$B,MATCH($B3249,'Pliegos Tarifarios (Las Condes)'!$A:$A,0))</f>
        <v>105948.34880010001</v>
      </c>
      <c r="N3249" s="19">
        <f>I3249*INDEX('Pliegos Tarifarios (Las Condes)'!$C:$C,MATCH($B3249,'Pliegos Tarifarios (Las Condes)'!$A:$A,0))</f>
        <v>7545.2950551000004</v>
      </c>
      <c r="O3249" s="19">
        <f>J3249*INDEX('Pliegos Tarifarios (Las Condes)'!$D:$D,MATCH($B3249,'Pliegos Tarifarios (Las Condes)'!$A:$A,0))</f>
        <v>30995.612664999997</v>
      </c>
      <c r="P3249" s="19">
        <f>H3249*INDEX('Pliegos Tarifarios (Las Condes)'!$E:$E,MATCH($B3249,'Pliegos Tarifarios (Las Condes)'!$A:$A,0))</f>
        <v>10472.3730848</v>
      </c>
      <c r="Q3249" s="19" cm="1">
        <f t="array" ref="Q3249">H3249*_xlfn.IFS(H3249&lt;=350,INDEX('Pliegos Tarifarios (Las Condes)'!$F:$F,MATCH($B3249,'Pliegos Tarifarios (Las Condes)'!$A:$A,0)),H3249&lt;=500,INDEX('Pliegos Tarifarios (Las Condes)'!$G:$G,MATCH($B3249,'Pliegos Tarifarios (Las Condes)'!$A:$A,0)),H3249&lt;=1000,INDEX('Pliegos Tarifarios (Las Condes)'!$H:$H,MATCH($B3249,'Pliegos Tarifarios (Las Condes)'!$A:$A,0)),H3249&lt;=5000,INDEX('Pliegos Tarifarios (Las Condes)'!$I:$I,MATCH($B3249,'Pliegos Tarifarios (Las Condes)'!$A:$A,0)),H3249&gt;5000,INDEX('Pliegos Tarifarios (Las Condes)'!$J:$J,MATCH($B3249,'Pliegos Tarifarios (Las Condes)'!$A:$A,0)))/1.19</f>
        <v>1885.8779963865552</v>
      </c>
      <c r="R3249" s="19">
        <f>INDEX('Pliegos Tarifarios (Las Condes)'!$K:$K,MATCH($B3249,'Pliegos Tarifarios (Las Condes)'!$A:$A,0))</f>
        <v>723.17600000000004</v>
      </c>
      <c r="S3249" s="21">
        <f t="shared" si="153"/>
        <v>157570.68360138655</v>
      </c>
      <c r="T3249" s="21">
        <f t="shared" si="154"/>
        <v>29938.429884263445</v>
      </c>
      <c r="U3249" s="19">
        <v>0</v>
      </c>
      <c r="V3249" s="21">
        <f t="shared" si="155"/>
        <v>187509.11348564998</v>
      </c>
    </row>
    <row r="3250" spans="1:22" x14ac:dyDescent="0.3">
      <c r="A3250" s="7" t="s">
        <v>147</v>
      </c>
      <c r="B3250" s="7">
        <v>8</v>
      </c>
      <c r="C3250" s="8" t="s">
        <v>186</v>
      </c>
      <c r="D3250" s="7" t="s">
        <v>384</v>
      </c>
      <c r="E3250" s="7" t="s">
        <v>121</v>
      </c>
      <c r="F3250" s="8" t="s">
        <v>385</v>
      </c>
      <c r="G3250" s="7" t="s">
        <v>16</v>
      </c>
      <c r="H3250" s="9">
        <v>801.24559999999997</v>
      </c>
      <c r="I3250" s="9">
        <v>2.2201</v>
      </c>
      <c r="J3250" s="9">
        <v>2.2201</v>
      </c>
      <c r="K3250" s="10">
        <v>1</v>
      </c>
      <c r="L3250" s="9">
        <v>25.85</v>
      </c>
      <c r="M3250" s="19">
        <f>H3250*INDEX('Pliegos Tarifarios (Las Condes)'!$B:$B,MATCH($B3250,'Pliegos Tarifarios (Las Condes)'!$A:$A,0))</f>
        <v>105574.52399279999</v>
      </c>
      <c r="N3250" s="19">
        <f>I3250*INDEX('Pliegos Tarifarios (Las Condes)'!$C:$C,MATCH($B3250,'Pliegos Tarifarios (Las Condes)'!$A:$A,0))</f>
        <v>7550.0561373</v>
      </c>
      <c r="O3250" s="19">
        <f>J3250*INDEX('Pliegos Tarifarios (Las Condes)'!$D:$D,MATCH($B3250,'Pliegos Tarifarios (Las Condes)'!$A:$A,0))</f>
        <v>32110.7604655</v>
      </c>
      <c r="P3250" s="19">
        <f>H3250*INDEX('Pliegos Tarifarios (Las Condes)'!$E:$E,MATCH($B3250,'Pliegos Tarifarios (Las Condes)'!$A:$A,0))</f>
        <v>10435.422694399998</v>
      </c>
      <c r="Q3250" s="19" cm="1">
        <f t="array" ref="Q3250">H3250*_xlfn.IFS(H3250&lt;=350,INDEX('Pliegos Tarifarios (Las Condes)'!$F:$F,MATCH($B3250,'Pliegos Tarifarios (Las Condes)'!$A:$A,0)),H3250&lt;=500,INDEX('Pliegos Tarifarios (Las Condes)'!$G:$G,MATCH($B3250,'Pliegos Tarifarios (Las Condes)'!$A:$A,0)),H3250&lt;=1000,INDEX('Pliegos Tarifarios (Las Condes)'!$H:$H,MATCH($B3250,'Pliegos Tarifarios (Las Condes)'!$A:$A,0)),H3250&lt;=5000,INDEX('Pliegos Tarifarios (Las Condes)'!$I:$I,MATCH($B3250,'Pliegos Tarifarios (Las Condes)'!$A:$A,0)),H3250&gt;5000,INDEX('Pliegos Tarifarios (Las Condes)'!$J:$J,MATCH($B3250,'Pliegos Tarifarios (Las Condes)'!$A:$A,0)))/1.19</f>
        <v>1879.2239240336139</v>
      </c>
      <c r="R3250" s="19">
        <f>INDEX('Pliegos Tarifarios (Las Condes)'!$K:$K,MATCH($B3250,'Pliegos Tarifarios (Las Condes)'!$A:$A,0))</f>
        <v>723.17600000000004</v>
      </c>
      <c r="S3250" s="21">
        <f t="shared" si="153"/>
        <v>158273.16321403362</v>
      </c>
      <c r="T3250" s="21">
        <f t="shared" si="154"/>
        <v>30071.901010666388</v>
      </c>
      <c r="U3250" s="19">
        <v>0</v>
      </c>
      <c r="V3250" s="21">
        <f t="shared" si="155"/>
        <v>188345.06422470001</v>
      </c>
    </row>
    <row r="3251" spans="1:22" x14ac:dyDescent="0.3">
      <c r="A3251" s="7" t="s">
        <v>147</v>
      </c>
      <c r="B3251" s="7">
        <v>8</v>
      </c>
      <c r="C3251" s="8" t="s">
        <v>186</v>
      </c>
      <c r="D3251" s="7" t="s">
        <v>386</v>
      </c>
      <c r="E3251" s="7" t="s">
        <v>121</v>
      </c>
      <c r="F3251" s="8" t="s">
        <v>387</v>
      </c>
      <c r="G3251" s="7" t="s">
        <v>16</v>
      </c>
      <c r="H3251" s="9">
        <v>802.14170000000001</v>
      </c>
      <c r="I3251" s="9">
        <v>2.153</v>
      </c>
      <c r="J3251" s="9">
        <v>2.1396999999999999</v>
      </c>
      <c r="K3251" s="10">
        <v>0.9938225731537389</v>
      </c>
      <c r="L3251" s="9">
        <v>25.88</v>
      </c>
      <c r="M3251" s="19">
        <f>H3251*INDEX('Pliegos Tarifarios (Las Condes)'!$B:$B,MATCH($B3251,'Pliegos Tarifarios (Las Condes)'!$A:$A,0))</f>
        <v>105692.59681710001</v>
      </c>
      <c r="N3251" s="19">
        <f>I3251*INDEX('Pliegos Tarifarios (Las Condes)'!$C:$C,MATCH($B3251,'Pliegos Tarifarios (Las Condes)'!$A:$A,0))</f>
        <v>7321.8642690000006</v>
      </c>
      <c r="O3251" s="19">
        <f>J3251*INDEX('Pliegos Tarifarios (Las Condes)'!$D:$D,MATCH($B3251,'Pliegos Tarifarios (Las Condes)'!$A:$A,0))</f>
        <v>30947.882603500002</v>
      </c>
      <c r="P3251" s="19">
        <f>H3251*INDEX('Pliegos Tarifarios (Las Condes)'!$E:$E,MATCH($B3251,'Pliegos Tarifarios (Las Condes)'!$A:$A,0))</f>
        <v>10447.0935008</v>
      </c>
      <c r="Q3251" s="19" cm="1">
        <f t="array" ref="Q3251">H3251*_xlfn.IFS(H3251&lt;=350,INDEX('Pliegos Tarifarios (Las Condes)'!$F:$F,MATCH($B3251,'Pliegos Tarifarios (Las Condes)'!$A:$A,0)),H3251&lt;=500,INDEX('Pliegos Tarifarios (Las Condes)'!$G:$G,MATCH($B3251,'Pliegos Tarifarios (Las Condes)'!$A:$A,0)),H3251&lt;=1000,INDEX('Pliegos Tarifarios (Las Condes)'!$H:$H,MATCH($B3251,'Pliegos Tarifarios (Las Condes)'!$A:$A,0)),H3251&lt;=5000,INDEX('Pliegos Tarifarios (Las Condes)'!$I:$I,MATCH($B3251,'Pliegos Tarifarios (Las Condes)'!$A:$A,0)),H3251&gt;5000,INDEX('Pliegos Tarifarios (Las Condes)'!$J:$J,MATCH($B3251,'Pliegos Tarifarios (Las Condes)'!$A:$A,0)))/1.19</f>
        <v>1881.3256173949585</v>
      </c>
      <c r="R3251" s="19">
        <f>INDEX('Pliegos Tarifarios (Las Condes)'!$K:$K,MATCH($B3251,'Pliegos Tarifarios (Las Condes)'!$A:$A,0))</f>
        <v>723.17600000000004</v>
      </c>
      <c r="S3251" s="21">
        <f t="shared" si="153"/>
        <v>157013.93880779497</v>
      </c>
      <c r="T3251" s="21">
        <f t="shared" si="154"/>
        <v>29832.648373481046</v>
      </c>
      <c r="U3251" s="19">
        <v>0</v>
      </c>
      <c r="V3251" s="21">
        <f t="shared" si="155"/>
        <v>186846.587181276</v>
      </c>
    </row>
    <row r="3252" spans="1:22" x14ac:dyDescent="0.3">
      <c r="A3252" s="7" t="s">
        <v>147</v>
      </c>
      <c r="B3252" s="7">
        <v>8</v>
      </c>
      <c r="C3252" s="8" t="s">
        <v>186</v>
      </c>
      <c r="D3252" s="7" t="s">
        <v>388</v>
      </c>
      <c r="E3252" s="7" t="s">
        <v>121</v>
      </c>
      <c r="F3252" s="8" t="s">
        <v>389</v>
      </c>
      <c r="G3252" s="7" t="s">
        <v>16</v>
      </c>
      <c r="H3252" s="9">
        <v>803.58199999999999</v>
      </c>
      <c r="I3252" s="9">
        <v>2.1777000000000002</v>
      </c>
      <c r="J3252" s="9">
        <v>2.1594000000000002</v>
      </c>
      <c r="K3252" s="10">
        <v>0.99159663865546221</v>
      </c>
      <c r="L3252" s="9">
        <v>25.92</v>
      </c>
      <c r="M3252" s="19">
        <f>H3252*INDEX('Pliegos Tarifarios (Las Condes)'!$B:$B,MATCH($B3252,'Pliegos Tarifarios (Las Condes)'!$A:$A,0))</f>
        <v>105882.37506600001</v>
      </c>
      <c r="N3252" s="19">
        <f>I3252*INDEX('Pliegos Tarifarios (Las Condes)'!$C:$C,MATCH($B3252,'Pliegos Tarifarios (Las Condes)'!$A:$A,0))</f>
        <v>7405.8633621000008</v>
      </c>
      <c r="O3252" s="19">
        <f>J3252*INDEX('Pliegos Tarifarios (Las Condes)'!$D:$D,MATCH($B3252,'Pliegos Tarifarios (Las Condes)'!$A:$A,0))</f>
        <v>31232.816607000004</v>
      </c>
      <c r="P3252" s="19">
        <f>H3252*INDEX('Pliegos Tarifarios (Las Condes)'!$E:$E,MATCH($B3252,'Pliegos Tarifarios (Las Condes)'!$A:$A,0))</f>
        <v>10465.851967999999</v>
      </c>
      <c r="Q3252" s="19" cm="1">
        <f t="array" ref="Q3252">H3252*_xlfn.IFS(H3252&lt;=350,INDEX('Pliegos Tarifarios (Las Condes)'!$F:$F,MATCH($B3252,'Pliegos Tarifarios (Las Condes)'!$A:$A,0)),H3252&lt;=500,INDEX('Pliegos Tarifarios (Las Condes)'!$G:$G,MATCH($B3252,'Pliegos Tarifarios (Las Condes)'!$A:$A,0)),H3252&lt;=1000,INDEX('Pliegos Tarifarios (Las Condes)'!$H:$H,MATCH($B3252,'Pliegos Tarifarios (Las Condes)'!$A:$A,0)),H3252&lt;=5000,INDEX('Pliegos Tarifarios (Las Condes)'!$I:$I,MATCH($B3252,'Pliegos Tarifarios (Las Condes)'!$A:$A,0)),H3252&gt;5000,INDEX('Pliegos Tarifarios (Las Condes)'!$J:$J,MATCH($B3252,'Pliegos Tarifarios (Las Condes)'!$A:$A,0)))/1.19</f>
        <v>1884.7036655462189</v>
      </c>
      <c r="R3252" s="19">
        <f>INDEX('Pliegos Tarifarios (Las Condes)'!$K:$K,MATCH($B3252,'Pliegos Tarifarios (Las Condes)'!$A:$A,0))</f>
        <v>723.17600000000004</v>
      </c>
      <c r="S3252" s="21">
        <f t="shared" si="153"/>
        <v>157594.78666864627</v>
      </c>
      <c r="T3252" s="21">
        <f t="shared" si="154"/>
        <v>29943.00946704279</v>
      </c>
      <c r="U3252" s="19">
        <v>0</v>
      </c>
      <c r="V3252" s="21">
        <f t="shared" si="155"/>
        <v>187537.79613568904</v>
      </c>
    </row>
    <row r="3253" spans="1:22" x14ac:dyDescent="0.3">
      <c r="A3253" s="7" t="s">
        <v>147</v>
      </c>
      <c r="B3253" s="7">
        <v>8</v>
      </c>
      <c r="C3253" s="8" t="s">
        <v>186</v>
      </c>
      <c r="D3253" s="7" t="s">
        <v>390</v>
      </c>
      <c r="E3253" s="7" t="s">
        <v>121</v>
      </c>
      <c r="F3253" s="8" t="s">
        <v>391</v>
      </c>
      <c r="G3253" s="7" t="s">
        <v>16</v>
      </c>
      <c r="H3253" s="9">
        <v>802.56759999999997</v>
      </c>
      <c r="I3253" s="9">
        <v>2.1749000000000001</v>
      </c>
      <c r="J3253" s="9">
        <v>2.1613000000000002</v>
      </c>
      <c r="K3253" s="10">
        <v>0.9937468389351235</v>
      </c>
      <c r="L3253" s="9">
        <v>25.89</v>
      </c>
      <c r="M3253" s="19">
        <f>H3253*INDEX('Pliegos Tarifarios (Las Condes)'!$B:$B,MATCH($B3253,'Pliegos Tarifarios (Las Condes)'!$A:$A,0))</f>
        <v>105748.7146788</v>
      </c>
      <c r="N3253" s="19">
        <f>I3253*INDEX('Pliegos Tarifarios (Las Condes)'!$C:$C,MATCH($B3253,'Pliegos Tarifarios (Las Condes)'!$A:$A,0))</f>
        <v>7396.3411977000005</v>
      </c>
      <c r="O3253" s="19">
        <f>J3253*INDEX('Pliegos Tarifarios (Las Condes)'!$D:$D,MATCH($B3253,'Pliegos Tarifarios (Las Condes)'!$A:$A,0))</f>
        <v>31260.297551500003</v>
      </c>
      <c r="P3253" s="19">
        <f>H3253*INDEX('Pliegos Tarifarios (Las Condes)'!$E:$E,MATCH($B3253,'Pliegos Tarifarios (Las Condes)'!$A:$A,0))</f>
        <v>10452.6404224</v>
      </c>
      <c r="Q3253" s="19" cm="1">
        <f t="array" ref="Q3253">H3253*_xlfn.IFS(H3253&lt;=350,INDEX('Pliegos Tarifarios (Las Condes)'!$F:$F,MATCH($B3253,'Pliegos Tarifarios (Las Condes)'!$A:$A,0)),H3253&lt;=500,INDEX('Pliegos Tarifarios (Las Condes)'!$G:$G,MATCH($B3253,'Pliegos Tarifarios (Las Condes)'!$A:$A,0)),H3253&lt;=1000,INDEX('Pliegos Tarifarios (Las Condes)'!$H:$H,MATCH($B3253,'Pliegos Tarifarios (Las Condes)'!$A:$A,0)),H3253&lt;=5000,INDEX('Pliegos Tarifarios (Las Condes)'!$I:$I,MATCH($B3253,'Pliegos Tarifarios (Las Condes)'!$A:$A,0)),H3253&gt;5000,INDEX('Pliegos Tarifarios (Las Condes)'!$J:$J,MATCH($B3253,'Pliegos Tarifarios (Las Condes)'!$A:$A,0)))/1.19</f>
        <v>1882.32451394958</v>
      </c>
      <c r="R3253" s="19">
        <f>INDEX('Pliegos Tarifarios (Las Condes)'!$K:$K,MATCH($B3253,'Pliegos Tarifarios (Las Condes)'!$A:$A,0))</f>
        <v>723.17600000000004</v>
      </c>
      <c r="S3253" s="21">
        <f t="shared" si="153"/>
        <v>157463.49436434958</v>
      </c>
      <c r="T3253" s="21">
        <f t="shared" si="154"/>
        <v>29918.06392922642</v>
      </c>
      <c r="U3253" s="19">
        <v>0</v>
      </c>
      <c r="V3253" s="21">
        <f t="shared" si="155"/>
        <v>187381.558293576</v>
      </c>
    </row>
    <row r="3254" spans="1:22" x14ac:dyDescent="0.3">
      <c r="A3254" s="7" t="s">
        <v>147</v>
      </c>
      <c r="B3254" s="7">
        <v>8</v>
      </c>
      <c r="C3254" s="8" t="s">
        <v>186</v>
      </c>
      <c r="D3254" s="7" t="s">
        <v>392</v>
      </c>
      <c r="E3254" s="7" t="s">
        <v>121</v>
      </c>
      <c r="F3254" s="8" t="s">
        <v>393</v>
      </c>
      <c r="G3254" s="7" t="s">
        <v>16</v>
      </c>
      <c r="H3254" s="9">
        <v>801.65020000000004</v>
      </c>
      <c r="I3254" s="9">
        <v>2.2443</v>
      </c>
      <c r="J3254" s="9">
        <v>2.1907000000000001</v>
      </c>
      <c r="K3254" s="10">
        <v>0.97611727487412558</v>
      </c>
      <c r="L3254" s="9">
        <v>25.86</v>
      </c>
      <c r="M3254" s="19">
        <f>H3254*INDEX('Pliegos Tarifarios (Las Condes)'!$B:$B,MATCH($B3254,'Pliegos Tarifarios (Las Condes)'!$A:$A,0))</f>
        <v>105627.83530260001</v>
      </c>
      <c r="N3254" s="19">
        <f>I3254*INDEX('Pliegos Tarifarios (Las Condes)'!$C:$C,MATCH($B3254,'Pliegos Tarifarios (Las Condes)'!$A:$A,0))</f>
        <v>7632.3548439000006</v>
      </c>
      <c r="O3254" s="19">
        <f>J3254*INDEX('Pliegos Tarifarios (Las Condes)'!$D:$D,MATCH($B3254,'Pliegos Tarifarios (Las Condes)'!$A:$A,0))</f>
        <v>31685.529008500002</v>
      </c>
      <c r="P3254" s="19">
        <f>H3254*INDEX('Pliegos Tarifarios (Las Condes)'!$E:$E,MATCH($B3254,'Pliegos Tarifarios (Las Condes)'!$A:$A,0))</f>
        <v>10440.6922048</v>
      </c>
      <c r="Q3254" s="19" cm="1">
        <f t="array" ref="Q3254">H3254*_xlfn.IFS(H3254&lt;=350,INDEX('Pliegos Tarifarios (Las Condes)'!$F:$F,MATCH($B3254,'Pliegos Tarifarios (Las Condes)'!$A:$A,0)),H3254&lt;=500,INDEX('Pliegos Tarifarios (Las Condes)'!$G:$G,MATCH($B3254,'Pliegos Tarifarios (Las Condes)'!$A:$A,0)),H3254&lt;=1000,INDEX('Pliegos Tarifarios (Las Condes)'!$H:$H,MATCH($B3254,'Pliegos Tarifarios (Las Condes)'!$A:$A,0)),H3254&lt;=5000,INDEX('Pliegos Tarifarios (Las Condes)'!$I:$I,MATCH($B3254,'Pliegos Tarifarios (Las Condes)'!$A:$A,0)),H3254&gt;5000,INDEX('Pliegos Tarifarios (Las Condes)'!$J:$J,MATCH($B3254,'Pliegos Tarifarios (Las Condes)'!$A:$A,0)))/1.19</f>
        <v>1880.1728640336139</v>
      </c>
      <c r="R3254" s="19">
        <f>INDEX('Pliegos Tarifarios (Las Condes)'!$K:$K,MATCH($B3254,'Pliegos Tarifarios (Las Condes)'!$A:$A,0))</f>
        <v>723.17600000000004</v>
      </c>
      <c r="S3254" s="21">
        <f t="shared" si="153"/>
        <v>157989.76022383361</v>
      </c>
      <c r="T3254" s="21">
        <f t="shared" si="154"/>
        <v>30018.054442528388</v>
      </c>
      <c r="U3254" s="19">
        <v>0</v>
      </c>
      <c r="V3254" s="21">
        <f t="shared" si="155"/>
        <v>188007.81466636201</v>
      </c>
    </row>
    <row r="3255" spans="1:22" x14ac:dyDescent="0.3">
      <c r="A3255" s="7" t="s">
        <v>147</v>
      </c>
      <c r="B3255" s="7">
        <v>8</v>
      </c>
      <c r="C3255" s="8" t="s">
        <v>186</v>
      </c>
      <c r="D3255" s="7" t="s">
        <v>394</v>
      </c>
      <c r="E3255" s="7" t="s">
        <v>121</v>
      </c>
      <c r="F3255" s="8" t="s">
        <v>395</v>
      </c>
      <c r="G3255" s="7" t="s">
        <v>16</v>
      </c>
      <c r="H3255" s="9">
        <v>802.42610000000002</v>
      </c>
      <c r="I3255" s="9">
        <v>2.1749999999999998</v>
      </c>
      <c r="J3255" s="9">
        <v>2.1469</v>
      </c>
      <c r="K3255" s="10">
        <v>0.98708045977011505</v>
      </c>
      <c r="L3255" s="9">
        <v>25.88</v>
      </c>
      <c r="M3255" s="19">
        <f>H3255*INDEX('Pliegos Tarifarios (Las Condes)'!$B:$B,MATCH($B3255,'Pliegos Tarifarios (Las Condes)'!$A:$A,0))</f>
        <v>105730.07021430001</v>
      </c>
      <c r="N3255" s="19">
        <f>I3255*INDEX('Pliegos Tarifarios (Las Condes)'!$C:$C,MATCH($B3255,'Pliegos Tarifarios (Las Condes)'!$A:$A,0))</f>
        <v>7396.6812749999999</v>
      </c>
      <c r="O3255" s="19">
        <f>J3255*INDEX('Pliegos Tarifarios (Las Condes)'!$D:$D,MATCH($B3255,'Pliegos Tarifarios (Las Condes)'!$A:$A,0))</f>
        <v>31052.020919500002</v>
      </c>
      <c r="P3255" s="19">
        <f>H3255*INDEX('Pliegos Tarifarios (Las Condes)'!$E:$E,MATCH($B3255,'Pliegos Tarifarios (Las Condes)'!$A:$A,0))</f>
        <v>10450.7975264</v>
      </c>
      <c r="Q3255" s="19" cm="1">
        <f t="array" ref="Q3255">H3255*_xlfn.IFS(H3255&lt;=350,INDEX('Pliegos Tarifarios (Las Condes)'!$F:$F,MATCH($B3255,'Pliegos Tarifarios (Las Condes)'!$A:$A,0)),H3255&lt;=500,INDEX('Pliegos Tarifarios (Las Condes)'!$G:$G,MATCH($B3255,'Pliegos Tarifarios (Las Condes)'!$A:$A,0)),H3255&lt;=1000,INDEX('Pliegos Tarifarios (Las Condes)'!$H:$H,MATCH($B3255,'Pliegos Tarifarios (Las Condes)'!$A:$A,0)),H3255&lt;=5000,INDEX('Pliegos Tarifarios (Las Condes)'!$I:$I,MATCH($B3255,'Pliegos Tarifarios (Las Condes)'!$A:$A,0)),H3255&gt;5000,INDEX('Pliegos Tarifarios (Las Condes)'!$J:$J,MATCH($B3255,'Pliegos Tarifarios (Las Condes)'!$A:$A,0)))/1.19</f>
        <v>1881.9926429411769</v>
      </c>
      <c r="R3255" s="19">
        <f>INDEX('Pliegos Tarifarios (Las Condes)'!$K:$K,MATCH($B3255,'Pliegos Tarifarios (Las Condes)'!$A:$A,0))</f>
        <v>723.17600000000004</v>
      </c>
      <c r="S3255" s="21">
        <f t="shared" si="153"/>
        <v>157234.7385781412</v>
      </c>
      <c r="T3255" s="21">
        <f t="shared" si="154"/>
        <v>29874.600329846828</v>
      </c>
      <c r="U3255" s="19">
        <v>0</v>
      </c>
      <c r="V3255" s="21">
        <f t="shared" si="155"/>
        <v>187109.33890798804</v>
      </c>
    </row>
    <row r="3256" spans="1:22" x14ac:dyDescent="0.3">
      <c r="A3256" s="7" t="s">
        <v>147</v>
      </c>
      <c r="B3256" s="7">
        <v>8</v>
      </c>
      <c r="C3256" s="8" t="s">
        <v>186</v>
      </c>
      <c r="D3256" s="7" t="s">
        <v>396</v>
      </c>
      <c r="E3256" s="7" t="s">
        <v>121</v>
      </c>
      <c r="F3256" s="8" t="s">
        <v>397</v>
      </c>
      <c r="G3256" s="7" t="s">
        <v>16</v>
      </c>
      <c r="H3256" s="9">
        <v>802.59079999999994</v>
      </c>
      <c r="I3256" s="9">
        <v>2.1907000000000001</v>
      </c>
      <c r="J3256" s="9">
        <v>2.1716000000000002</v>
      </c>
      <c r="K3256" s="10">
        <v>0.99128132560368831</v>
      </c>
      <c r="L3256" s="9">
        <v>25.89</v>
      </c>
      <c r="M3256" s="19">
        <f>H3256*INDEX('Pliegos Tarifarios (Las Condes)'!$B:$B,MATCH($B3256,'Pliegos Tarifarios (Las Condes)'!$A:$A,0))</f>
        <v>105751.7715804</v>
      </c>
      <c r="N3256" s="19">
        <f>I3256*INDEX('Pliegos Tarifarios (Las Condes)'!$C:$C,MATCH($B3256,'Pliegos Tarifarios (Las Condes)'!$A:$A,0))</f>
        <v>7450.0734111000011</v>
      </c>
      <c r="O3256" s="19">
        <f>J3256*INDEX('Pliegos Tarifarios (Las Condes)'!$D:$D,MATCH($B3256,'Pliegos Tarifarios (Las Condes)'!$A:$A,0))</f>
        <v>31409.273198000003</v>
      </c>
      <c r="P3256" s="19">
        <f>H3256*INDEX('Pliegos Tarifarios (Las Condes)'!$E:$E,MATCH($B3256,'Pliegos Tarifarios (Las Condes)'!$A:$A,0))</f>
        <v>10452.942579199998</v>
      </c>
      <c r="Q3256" s="19" cm="1">
        <f t="array" ref="Q3256">H3256*_xlfn.IFS(H3256&lt;=350,INDEX('Pliegos Tarifarios (Las Condes)'!$F:$F,MATCH($B3256,'Pliegos Tarifarios (Las Condes)'!$A:$A,0)),H3256&lt;=500,INDEX('Pliegos Tarifarios (Las Condes)'!$G:$G,MATCH($B3256,'Pliegos Tarifarios (Las Condes)'!$A:$A,0)),H3256&lt;=1000,INDEX('Pliegos Tarifarios (Las Condes)'!$H:$H,MATCH($B3256,'Pliegos Tarifarios (Las Condes)'!$A:$A,0)),H3256&lt;=5000,INDEX('Pliegos Tarifarios (Las Condes)'!$I:$I,MATCH($B3256,'Pliegos Tarifarios (Las Condes)'!$A:$A,0)),H3256&gt;5000,INDEX('Pliegos Tarifarios (Las Condes)'!$J:$J,MATCH($B3256,'Pliegos Tarifarios (Las Condes)'!$A:$A,0)))/1.19</f>
        <v>1882.3789267226891</v>
      </c>
      <c r="R3256" s="19">
        <f>INDEX('Pliegos Tarifarios (Las Condes)'!$K:$K,MATCH($B3256,'Pliegos Tarifarios (Las Condes)'!$A:$A,0))</f>
        <v>723.17600000000004</v>
      </c>
      <c r="S3256" s="21">
        <f t="shared" si="153"/>
        <v>157669.61569542269</v>
      </c>
      <c r="T3256" s="21">
        <f t="shared" si="154"/>
        <v>29957.226982130313</v>
      </c>
      <c r="U3256" s="19">
        <v>0</v>
      </c>
      <c r="V3256" s="21">
        <f t="shared" si="155"/>
        <v>187626.84267755301</v>
      </c>
    </row>
    <row r="3257" spans="1:22" x14ac:dyDescent="0.3">
      <c r="A3257" s="7" t="s">
        <v>147</v>
      </c>
      <c r="B3257" s="7">
        <v>8</v>
      </c>
      <c r="C3257" s="8" t="s">
        <v>186</v>
      </c>
      <c r="D3257" s="7" t="s">
        <v>398</v>
      </c>
      <c r="E3257" s="7" t="s">
        <v>121</v>
      </c>
      <c r="F3257" s="8" t="s">
        <v>399</v>
      </c>
      <c r="G3257" s="7" t="s">
        <v>16</v>
      </c>
      <c r="H3257" s="9">
        <v>803.11109999999996</v>
      </c>
      <c r="I3257" s="9">
        <v>2.1654</v>
      </c>
      <c r="J3257" s="9">
        <v>2.1240999999999999</v>
      </c>
      <c r="K3257" s="10">
        <v>0.98092731135125144</v>
      </c>
      <c r="L3257" s="9">
        <v>25.91</v>
      </c>
      <c r="M3257" s="19">
        <f>H3257*INDEX('Pliegos Tarifarios (Las Condes)'!$B:$B,MATCH($B3257,'Pliegos Tarifarios (Las Condes)'!$A:$A,0))</f>
        <v>105820.3278693</v>
      </c>
      <c r="N3257" s="19">
        <f>I3257*INDEX('Pliegos Tarifarios (Las Condes)'!$C:$C,MATCH($B3257,'Pliegos Tarifarios (Las Condes)'!$A:$A,0))</f>
        <v>7364.0338542</v>
      </c>
      <c r="O3257" s="19">
        <f>J3257*INDEX('Pliegos Tarifarios (Las Condes)'!$D:$D,MATCH($B3257,'Pliegos Tarifarios (Las Condes)'!$A:$A,0))</f>
        <v>30722.249585499998</v>
      </c>
      <c r="P3257" s="19">
        <f>H3257*INDEX('Pliegos Tarifarios (Las Condes)'!$E:$E,MATCH($B3257,'Pliegos Tarifarios (Las Condes)'!$A:$A,0))</f>
        <v>10459.718966399998</v>
      </c>
      <c r="Q3257" s="19" cm="1">
        <f t="array" ref="Q3257">H3257*_xlfn.IFS(H3257&lt;=350,INDEX('Pliegos Tarifarios (Las Condes)'!$F:$F,MATCH($B3257,'Pliegos Tarifarios (Las Condes)'!$A:$A,0)),H3257&lt;=500,INDEX('Pliegos Tarifarios (Las Condes)'!$G:$G,MATCH($B3257,'Pliegos Tarifarios (Las Condes)'!$A:$A,0)),H3257&lt;=1000,INDEX('Pliegos Tarifarios (Las Condes)'!$H:$H,MATCH($B3257,'Pliegos Tarifarios (Las Condes)'!$A:$A,0)),H3257&lt;=5000,INDEX('Pliegos Tarifarios (Las Condes)'!$I:$I,MATCH($B3257,'Pliegos Tarifarios (Las Condes)'!$A:$A,0)),H3257&gt;5000,INDEX('Pliegos Tarifarios (Las Condes)'!$J:$J,MATCH($B3257,'Pliegos Tarifarios (Las Condes)'!$A:$A,0)))/1.19</f>
        <v>1883.5992269747903</v>
      </c>
      <c r="R3257" s="19">
        <f>INDEX('Pliegos Tarifarios (Las Condes)'!$K:$K,MATCH($B3257,'Pliegos Tarifarios (Las Condes)'!$A:$A,0))</f>
        <v>723.17600000000004</v>
      </c>
      <c r="S3257" s="21">
        <f t="shared" si="153"/>
        <v>156973.10550237479</v>
      </c>
      <c r="T3257" s="21">
        <f t="shared" si="154"/>
        <v>29824.890045451211</v>
      </c>
      <c r="U3257" s="19">
        <v>0</v>
      </c>
      <c r="V3257" s="21">
        <f t="shared" si="155"/>
        <v>186797.99554782599</v>
      </c>
    </row>
    <row r="3258" spans="1:22" x14ac:dyDescent="0.3">
      <c r="A3258" s="7" t="s">
        <v>147</v>
      </c>
      <c r="B3258" s="7">
        <v>8</v>
      </c>
      <c r="C3258" s="8" t="s">
        <v>186</v>
      </c>
      <c r="D3258" s="7" t="s">
        <v>400</v>
      </c>
      <c r="E3258" s="7" t="s">
        <v>121</v>
      </c>
      <c r="F3258" s="8" t="s">
        <v>401</v>
      </c>
      <c r="G3258" s="7" t="s">
        <v>16</v>
      </c>
      <c r="H3258" s="9">
        <v>805.3691</v>
      </c>
      <c r="I3258" s="9">
        <v>2.15</v>
      </c>
      <c r="J3258" s="9">
        <v>2.1341000000000001</v>
      </c>
      <c r="K3258" s="10">
        <v>0.99260465116279084</v>
      </c>
      <c r="L3258" s="9">
        <v>25.98</v>
      </c>
      <c r="M3258" s="19">
        <f>H3258*INDEX('Pliegos Tarifarios (Las Condes)'!$B:$B,MATCH($B3258,'Pliegos Tarifarios (Las Condes)'!$A:$A,0))</f>
        <v>106117.84872330001</v>
      </c>
      <c r="N3258" s="19">
        <f>I3258*INDEX('Pliegos Tarifarios (Las Condes)'!$C:$C,MATCH($B3258,'Pliegos Tarifarios (Las Condes)'!$A:$A,0))</f>
        <v>7311.6619499999997</v>
      </c>
      <c r="O3258" s="19">
        <f>J3258*INDEX('Pliegos Tarifarios (Las Condes)'!$D:$D,MATCH($B3258,'Pliegos Tarifarios (Las Condes)'!$A:$A,0))</f>
        <v>30866.886135500004</v>
      </c>
      <c r="P3258" s="19">
        <f>H3258*INDEX('Pliegos Tarifarios (Las Condes)'!$E:$E,MATCH($B3258,'Pliegos Tarifarios (Las Condes)'!$A:$A,0))</f>
        <v>10489.127158399999</v>
      </c>
      <c r="Q3258" s="19" cm="1">
        <f t="array" ref="Q3258">H3258*_xlfn.IFS(H3258&lt;=350,INDEX('Pliegos Tarifarios (Las Condes)'!$F:$F,MATCH($B3258,'Pliegos Tarifarios (Las Condes)'!$A:$A,0)),H3258&lt;=500,INDEX('Pliegos Tarifarios (Las Condes)'!$G:$G,MATCH($B3258,'Pliegos Tarifarios (Las Condes)'!$A:$A,0)),H3258&lt;=1000,INDEX('Pliegos Tarifarios (Las Condes)'!$H:$H,MATCH($B3258,'Pliegos Tarifarios (Las Condes)'!$A:$A,0)),H3258&lt;=5000,INDEX('Pliegos Tarifarios (Las Condes)'!$I:$I,MATCH($B3258,'Pliegos Tarifarios (Las Condes)'!$A:$A,0)),H3258&gt;5000,INDEX('Pliegos Tarifarios (Las Condes)'!$J:$J,MATCH($B3258,'Pliegos Tarifarios (Las Condes)'!$A:$A,0)))/1.19</f>
        <v>1888.8950908403365</v>
      </c>
      <c r="R3258" s="19">
        <f>INDEX('Pliegos Tarifarios (Las Condes)'!$K:$K,MATCH($B3258,'Pliegos Tarifarios (Las Condes)'!$A:$A,0))</f>
        <v>723.17600000000004</v>
      </c>
      <c r="S3258" s="21">
        <f t="shared" si="153"/>
        <v>157397.59505804034</v>
      </c>
      <c r="T3258" s="21">
        <f t="shared" si="154"/>
        <v>29905.543061027667</v>
      </c>
      <c r="U3258" s="19">
        <v>0</v>
      </c>
      <c r="V3258" s="21">
        <f t="shared" si="155"/>
        <v>187303.138119068</v>
      </c>
    </row>
    <row r="3259" spans="1:22" x14ac:dyDescent="0.3">
      <c r="A3259" s="7" t="s">
        <v>147</v>
      </c>
      <c r="B3259" s="7">
        <v>8</v>
      </c>
      <c r="C3259" s="8" t="s">
        <v>186</v>
      </c>
      <c r="D3259" s="7" t="s">
        <v>402</v>
      </c>
      <c r="E3259" s="7" t="s">
        <v>121</v>
      </c>
      <c r="F3259" s="8" t="s">
        <v>403</v>
      </c>
      <c r="G3259" s="7" t="s">
        <v>16</v>
      </c>
      <c r="H3259" s="9">
        <v>801.61770000000001</v>
      </c>
      <c r="I3259" s="9">
        <v>2.1640000000000001</v>
      </c>
      <c r="J3259" s="9">
        <v>2.1640000000000001</v>
      </c>
      <c r="K3259" s="10">
        <v>1</v>
      </c>
      <c r="L3259" s="9">
        <v>25.86</v>
      </c>
      <c r="M3259" s="19">
        <f>H3259*INDEX('Pliegos Tarifarios (Las Condes)'!$B:$B,MATCH($B3259,'Pliegos Tarifarios (Las Condes)'!$A:$A,0))</f>
        <v>105623.55300510001</v>
      </c>
      <c r="N3259" s="19">
        <f>I3259*INDEX('Pliegos Tarifarios (Las Condes)'!$C:$C,MATCH($B3259,'Pliegos Tarifarios (Las Condes)'!$A:$A,0))</f>
        <v>7359.2727720000012</v>
      </c>
      <c r="O3259" s="19">
        <f>J3259*INDEX('Pliegos Tarifarios (Las Condes)'!$D:$D,MATCH($B3259,'Pliegos Tarifarios (Las Condes)'!$A:$A,0))</f>
        <v>31299.349420000002</v>
      </c>
      <c r="P3259" s="19">
        <f>H3259*INDEX('Pliegos Tarifarios (Las Condes)'!$E:$E,MATCH($B3259,'Pliegos Tarifarios (Las Condes)'!$A:$A,0))</f>
        <v>10440.268924799999</v>
      </c>
      <c r="Q3259" s="19" cm="1">
        <f t="array" ref="Q3259">H3259*_xlfn.IFS(H3259&lt;=350,INDEX('Pliegos Tarifarios (Las Condes)'!$F:$F,MATCH($B3259,'Pliegos Tarifarios (Las Condes)'!$A:$A,0)),H3259&lt;=500,INDEX('Pliegos Tarifarios (Las Condes)'!$G:$G,MATCH($B3259,'Pliegos Tarifarios (Las Condes)'!$A:$A,0)),H3259&lt;=1000,INDEX('Pliegos Tarifarios (Las Condes)'!$H:$H,MATCH($B3259,'Pliegos Tarifarios (Las Condes)'!$A:$A,0)),H3259&lt;=5000,INDEX('Pliegos Tarifarios (Las Condes)'!$I:$I,MATCH($B3259,'Pliegos Tarifarios (Las Condes)'!$A:$A,0)),H3259&gt;5000,INDEX('Pliegos Tarifarios (Las Condes)'!$J:$J,MATCH($B3259,'Pliegos Tarifarios (Las Condes)'!$A:$A,0)))/1.19</f>
        <v>1880.0966392436978</v>
      </c>
      <c r="R3259" s="19">
        <f>INDEX('Pliegos Tarifarios (Las Condes)'!$K:$K,MATCH($B3259,'Pliegos Tarifarios (Las Condes)'!$A:$A,0))</f>
        <v>723.17600000000004</v>
      </c>
      <c r="S3259" s="21">
        <f t="shared" si="153"/>
        <v>157325.71676114373</v>
      </c>
      <c r="T3259" s="21">
        <f t="shared" si="154"/>
        <v>29891.886184617309</v>
      </c>
      <c r="U3259" s="19">
        <v>0</v>
      </c>
      <c r="V3259" s="21">
        <f t="shared" si="155"/>
        <v>187217.60294576106</v>
      </c>
    </row>
    <row r="3260" spans="1:22" x14ac:dyDescent="0.3">
      <c r="A3260" s="7" t="s">
        <v>147</v>
      </c>
      <c r="B3260" s="7">
        <v>8</v>
      </c>
      <c r="C3260" s="8" t="s">
        <v>186</v>
      </c>
      <c r="D3260" s="7" t="s">
        <v>404</v>
      </c>
      <c r="E3260" s="7" t="s">
        <v>121</v>
      </c>
      <c r="F3260" s="8" t="s">
        <v>405</v>
      </c>
      <c r="G3260" s="7" t="s">
        <v>16</v>
      </c>
      <c r="H3260" s="9">
        <v>802.2758</v>
      </c>
      <c r="I3260" s="9">
        <v>2.1560999999999999</v>
      </c>
      <c r="J3260" s="9">
        <v>2.1560999999999999</v>
      </c>
      <c r="K3260" s="10">
        <v>1</v>
      </c>
      <c r="L3260" s="9">
        <v>25.88</v>
      </c>
      <c r="M3260" s="19">
        <f>H3260*INDEX('Pliegos Tarifarios (Las Condes)'!$B:$B,MATCH($B3260,'Pliegos Tarifarios (Las Condes)'!$A:$A,0))</f>
        <v>105710.26623540001</v>
      </c>
      <c r="N3260" s="19">
        <f>I3260*INDEX('Pliegos Tarifarios (Las Condes)'!$C:$C,MATCH($B3260,'Pliegos Tarifarios (Las Condes)'!$A:$A,0))</f>
        <v>7332.4066653</v>
      </c>
      <c r="O3260" s="19">
        <f>J3260*INDEX('Pliegos Tarifarios (Las Condes)'!$D:$D,MATCH($B3260,'Pliegos Tarifarios (Las Condes)'!$A:$A,0))</f>
        <v>31185.086545499998</v>
      </c>
      <c r="P3260" s="19">
        <f>H3260*INDEX('Pliegos Tarifarios (Las Condes)'!$E:$E,MATCH($B3260,'Pliegos Tarifarios (Las Condes)'!$A:$A,0))</f>
        <v>10448.840019199999</v>
      </c>
      <c r="Q3260" s="19" cm="1">
        <f t="array" ref="Q3260">H3260*_xlfn.IFS(H3260&lt;=350,INDEX('Pliegos Tarifarios (Las Condes)'!$F:$F,MATCH($B3260,'Pliegos Tarifarios (Las Condes)'!$A:$A,0)),H3260&lt;=500,INDEX('Pliegos Tarifarios (Las Condes)'!$G:$G,MATCH($B3260,'Pliegos Tarifarios (Las Condes)'!$A:$A,0)),H3260&lt;=1000,INDEX('Pliegos Tarifarios (Las Condes)'!$H:$H,MATCH($B3260,'Pliegos Tarifarios (Las Condes)'!$A:$A,0)),H3260&lt;=5000,INDEX('Pliegos Tarifarios (Las Condes)'!$I:$I,MATCH($B3260,'Pliegos Tarifarios (Las Condes)'!$A:$A,0)),H3260&gt;5000,INDEX('Pliegos Tarifarios (Las Condes)'!$J:$J,MATCH($B3260,'Pliegos Tarifarios (Las Condes)'!$A:$A,0)))/1.19</f>
        <v>1881.6401326050423</v>
      </c>
      <c r="R3260" s="19">
        <f>INDEX('Pliegos Tarifarios (Las Condes)'!$K:$K,MATCH($B3260,'Pliegos Tarifarios (Las Condes)'!$A:$A,0))</f>
        <v>723.17600000000004</v>
      </c>
      <c r="S3260" s="21">
        <f t="shared" si="153"/>
        <v>157281.41559800506</v>
      </c>
      <c r="T3260" s="21">
        <f t="shared" si="154"/>
        <v>29883.468963620962</v>
      </c>
      <c r="U3260" s="19">
        <v>0</v>
      </c>
      <c r="V3260" s="21">
        <f t="shared" si="155"/>
        <v>187164.88456162601</v>
      </c>
    </row>
    <row r="3261" spans="1:22" x14ac:dyDescent="0.3">
      <c r="A3261" s="7" t="s">
        <v>147</v>
      </c>
      <c r="B3261" s="7">
        <v>8</v>
      </c>
      <c r="C3261" s="8" t="s">
        <v>186</v>
      </c>
      <c r="D3261" s="7" t="s">
        <v>406</v>
      </c>
      <c r="E3261" s="7" t="s">
        <v>121</v>
      </c>
      <c r="F3261" s="8" t="s">
        <v>407</v>
      </c>
      <c r="G3261" s="7" t="s">
        <v>16</v>
      </c>
      <c r="H3261" s="9">
        <v>802.84969999999998</v>
      </c>
      <c r="I3261" s="9">
        <v>2.1581000000000001</v>
      </c>
      <c r="J3261" s="9">
        <v>2.1581000000000001</v>
      </c>
      <c r="K3261" s="10">
        <v>1</v>
      </c>
      <c r="L3261" s="9">
        <v>25.9</v>
      </c>
      <c r="M3261" s="19">
        <f>H3261*INDEX('Pliegos Tarifarios (Las Condes)'!$B:$B,MATCH($B3261,'Pliegos Tarifarios (Las Condes)'!$A:$A,0))</f>
        <v>105785.8850211</v>
      </c>
      <c r="N3261" s="19">
        <f>I3261*INDEX('Pliegos Tarifarios (Las Condes)'!$C:$C,MATCH($B3261,'Pliegos Tarifarios (Las Condes)'!$A:$A,0))</f>
        <v>7339.2082113000006</v>
      </c>
      <c r="O3261" s="19">
        <f>J3261*INDEX('Pliegos Tarifarios (Las Condes)'!$D:$D,MATCH($B3261,'Pliegos Tarifarios (Las Condes)'!$A:$A,0))</f>
        <v>31214.013855500005</v>
      </c>
      <c r="P3261" s="19">
        <f>H3261*INDEX('Pliegos Tarifarios (Las Condes)'!$E:$E,MATCH($B3261,'Pliegos Tarifarios (Las Condes)'!$A:$A,0))</f>
        <v>10456.314492799998</v>
      </c>
      <c r="Q3261" s="19" cm="1">
        <f t="array" ref="Q3261">H3261*_xlfn.IFS(H3261&lt;=350,INDEX('Pliegos Tarifarios (Las Condes)'!$F:$F,MATCH($B3261,'Pliegos Tarifarios (Las Condes)'!$A:$A,0)),H3261&lt;=500,INDEX('Pliegos Tarifarios (Las Condes)'!$G:$G,MATCH($B3261,'Pliegos Tarifarios (Las Condes)'!$A:$A,0)),H3261&lt;=1000,INDEX('Pliegos Tarifarios (Las Condes)'!$H:$H,MATCH($B3261,'Pliegos Tarifarios (Las Condes)'!$A:$A,0)),H3261&lt;=5000,INDEX('Pliegos Tarifarios (Las Condes)'!$I:$I,MATCH($B3261,'Pliegos Tarifarios (Las Condes)'!$A:$A,0)),H3261&gt;5000,INDEX('Pliegos Tarifarios (Las Condes)'!$J:$J,MATCH($B3261,'Pliegos Tarifarios (Las Condes)'!$A:$A,0)))/1.19</f>
        <v>1882.9861451260506</v>
      </c>
      <c r="R3261" s="19">
        <f>INDEX('Pliegos Tarifarios (Las Condes)'!$K:$K,MATCH($B3261,'Pliegos Tarifarios (Las Condes)'!$A:$A,0))</f>
        <v>723.17600000000004</v>
      </c>
      <c r="S3261" s="21">
        <f t="shared" si="153"/>
        <v>157401.58372582609</v>
      </c>
      <c r="T3261" s="21">
        <f t="shared" si="154"/>
        <v>29906.300907906956</v>
      </c>
      <c r="U3261" s="19">
        <v>0</v>
      </c>
      <c r="V3261" s="21">
        <f t="shared" si="155"/>
        <v>187307.88463373305</v>
      </c>
    </row>
    <row r="3262" spans="1:22" x14ac:dyDescent="0.3">
      <c r="A3262" s="7" t="s">
        <v>147</v>
      </c>
      <c r="B3262" s="7">
        <v>8</v>
      </c>
      <c r="C3262" s="8" t="s">
        <v>186</v>
      </c>
      <c r="D3262" s="7" t="s">
        <v>408</v>
      </c>
      <c r="E3262" s="7" t="s">
        <v>121</v>
      </c>
      <c r="F3262" s="8" t="s">
        <v>409</v>
      </c>
      <c r="G3262" s="7" t="s">
        <v>16</v>
      </c>
      <c r="H3262" s="9">
        <v>803.69929999999999</v>
      </c>
      <c r="I3262" s="9">
        <v>2.1566000000000001</v>
      </c>
      <c r="J3262" s="9">
        <v>2.1566000000000001</v>
      </c>
      <c r="K3262" s="10">
        <v>1</v>
      </c>
      <c r="L3262" s="9">
        <v>25.93</v>
      </c>
      <c r="M3262" s="19">
        <f>H3262*INDEX('Pliegos Tarifarios (Las Condes)'!$B:$B,MATCH($B3262,'Pliegos Tarifarios (Las Condes)'!$A:$A,0))</f>
        <v>105897.8308659</v>
      </c>
      <c r="N3262" s="19">
        <f>I3262*INDEX('Pliegos Tarifarios (Las Condes)'!$C:$C,MATCH($B3262,'Pliegos Tarifarios (Las Condes)'!$A:$A,0))</f>
        <v>7334.1070518000006</v>
      </c>
      <c r="O3262" s="19">
        <f>J3262*INDEX('Pliegos Tarifarios (Las Condes)'!$D:$D,MATCH($B3262,'Pliegos Tarifarios (Las Condes)'!$A:$A,0))</f>
        <v>31192.318373000002</v>
      </c>
      <c r="P3262" s="19">
        <f>H3262*INDEX('Pliegos Tarifarios (Las Condes)'!$E:$E,MATCH($B3262,'Pliegos Tarifarios (Las Condes)'!$A:$A,0))</f>
        <v>10467.379683199999</v>
      </c>
      <c r="Q3262" s="19" cm="1">
        <f t="array" ref="Q3262">H3262*_xlfn.IFS(H3262&lt;=350,INDEX('Pliegos Tarifarios (Las Condes)'!$F:$F,MATCH($B3262,'Pliegos Tarifarios (Las Condes)'!$A:$A,0)),H3262&lt;=500,INDEX('Pliegos Tarifarios (Las Condes)'!$G:$G,MATCH($B3262,'Pliegos Tarifarios (Las Condes)'!$A:$A,0)),H3262&lt;=1000,INDEX('Pliegos Tarifarios (Las Condes)'!$H:$H,MATCH($B3262,'Pliegos Tarifarios (Las Condes)'!$A:$A,0)),H3262&lt;=5000,INDEX('Pliegos Tarifarios (Las Condes)'!$I:$I,MATCH($B3262,'Pliegos Tarifarios (Las Condes)'!$A:$A,0)),H3262&gt;5000,INDEX('Pliegos Tarifarios (Las Condes)'!$J:$J,MATCH($B3262,'Pliegos Tarifarios (Las Condes)'!$A:$A,0)))/1.19</f>
        <v>1884.9787784033617</v>
      </c>
      <c r="R3262" s="19">
        <f>INDEX('Pliegos Tarifarios (Las Condes)'!$K:$K,MATCH($B3262,'Pliegos Tarifarios (Las Condes)'!$A:$A,0))</f>
        <v>723.17600000000004</v>
      </c>
      <c r="S3262" s="21">
        <f t="shared" si="153"/>
        <v>157499.79075230338</v>
      </c>
      <c r="T3262" s="21">
        <f t="shared" si="154"/>
        <v>29924.960242937643</v>
      </c>
      <c r="U3262" s="19">
        <v>0</v>
      </c>
      <c r="V3262" s="21">
        <f t="shared" si="155"/>
        <v>187424.75099524102</v>
      </c>
    </row>
    <row r="3263" spans="1:22" x14ac:dyDescent="0.3">
      <c r="A3263" s="7" t="s">
        <v>147</v>
      </c>
      <c r="B3263" s="7">
        <v>8</v>
      </c>
      <c r="C3263" s="8" t="s">
        <v>186</v>
      </c>
      <c r="D3263" s="7" t="s">
        <v>410</v>
      </c>
      <c r="E3263" s="7" t="s">
        <v>121</v>
      </c>
      <c r="F3263" s="8" t="s">
        <v>411</v>
      </c>
      <c r="G3263" s="7" t="s">
        <v>16</v>
      </c>
      <c r="H3263" s="9">
        <v>802.03229999999996</v>
      </c>
      <c r="I3263" s="9">
        <v>2.2176999999999998</v>
      </c>
      <c r="J3263" s="9">
        <v>2.1846999999999999</v>
      </c>
      <c r="K3263" s="10">
        <v>0.98511971862740677</v>
      </c>
      <c r="L3263" s="9">
        <v>25.87</v>
      </c>
      <c r="M3263" s="19">
        <f>H3263*INDEX('Pliegos Tarifarios (Las Condes)'!$B:$B,MATCH($B3263,'Pliegos Tarifarios (Las Condes)'!$A:$A,0))</f>
        <v>105678.1819449</v>
      </c>
      <c r="N3263" s="19">
        <f>I3263*INDEX('Pliegos Tarifarios (Las Condes)'!$C:$C,MATCH($B3263,'Pliegos Tarifarios (Las Condes)'!$A:$A,0))</f>
        <v>7541.8942820999991</v>
      </c>
      <c r="O3263" s="19">
        <f>J3263*INDEX('Pliegos Tarifarios (Las Condes)'!$D:$D,MATCH($B3263,'Pliegos Tarifarios (Las Condes)'!$A:$A,0))</f>
        <v>31598.7470785</v>
      </c>
      <c r="P3263" s="19">
        <f>H3263*INDEX('Pliegos Tarifarios (Las Condes)'!$E:$E,MATCH($B3263,'Pliegos Tarifarios (Las Condes)'!$A:$A,0))</f>
        <v>10445.668675199999</v>
      </c>
      <c r="Q3263" s="19" cm="1">
        <f t="array" ref="Q3263">H3263*_xlfn.IFS(H3263&lt;=350,INDEX('Pliegos Tarifarios (Las Condes)'!$F:$F,MATCH($B3263,'Pliegos Tarifarios (Las Condes)'!$A:$A,0)),H3263&lt;=500,INDEX('Pliegos Tarifarios (Las Condes)'!$G:$G,MATCH($B3263,'Pliegos Tarifarios (Las Condes)'!$A:$A,0)),H3263&lt;=1000,INDEX('Pliegos Tarifarios (Las Condes)'!$H:$H,MATCH($B3263,'Pliegos Tarifarios (Las Condes)'!$A:$A,0)),H3263&lt;=5000,INDEX('Pliegos Tarifarios (Las Condes)'!$I:$I,MATCH($B3263,'Pliegos Tarifarios (Las Condes)'!$A:$A,0)),H3263&gt;5000,INDEX('Pliegos Tarifarios (Las Condes)'!$J:$J,MATCH($B3263,'Pliegos Tarifarios (Las Condes)'!$A:$A,0)))/1.19</f>
        <v>1881.0690330252103</v>
      </c>
      <c r="R3263" s="19">
        <f>INDEX('Pliegos Tarifarios (Las Condes)'!$K:$K,MATCH($B3263,'Pliegos Tarifarios (Las Condes)'!$A:$A,0))</f>
        <v>723.17600000000004</v>
      </c>
      <c r="S3263" s="21">
        <f t="shared" si="153"/>
        <v>157868.73701372521</v>
      </c>
      <c r="T3263" s="21">
        <f t="shared" si="154"/>
        <v>29995.060032607791</v>
      </c>
      <c r="U3263" s="19">
        <v>0</v>
      </c>
      <c r="V3263" s="21">
        <f t="shared" si="155"/>
        <v>187863.797046333</v>
      </c>
    </row>
    <row r="3264" spans="1:22" x14ac:dyDescent="0.3">
      <c r="A3264" s="7" t="s">
        <v>147</v>
      </c>
      <c r="B3264" s="7">
        <v>8</v>
      </c>
      <c r="C3264" s="8" t="s">
        <v>186</v>
      </c>
      <c r="D3264" s="7" t="s">
        <v>412</v>
      </c>
      <c r="E3264" s="7" t="s">
        <v>121</v>
      </c>
      <c r="F3264" s="8" t="s">
        <v>413</v>
      </c>
      <c r="G3264" s="7" t="s">
        <v>16</v>
      </c>
      <c r="H3264" s="9">
        <v>804.03800000000001</v>
      </c>
      <c r="I3264" s="9">
        <v>2.1343000000000001</v>
      </c>
      <c r="J3264" s="9">
        <v>2.0832000000000002</v>
      </c>
      <c r="K3264" s="10">
        <v>0.97605772384388323</v>
      </c>
      <c r="L3264" s="9">
        <v>25.94</v>
      </c>
      <c r="M3264" s="19">
        <f>H3264*INDEX('Pliegos Tarifarios (Las Condes)'!$B:$B,MATCH($B3264,'Pliegos Tarifarios (Las Condes)'!$A:$A,0))</f>
        <v>105942.458994</v>
      </c>
      <c r="N3264" s="19">
        <f>I3264*INDEX('Pliegos Tarifarios (Las Condes)'!$C:$C,MATCH($B3264,'Pliegos Tarifarios (Las Condes)'!$A:$A,0))</f>
        <v>7258.2698139000004</v>
      </c>
      <c r="O3264" s="19">
        <f>J3264*INDEX('Pliegos Tarifarios (Las Condes)'!$D:$D,MATCH($B3264,'Pliegos Tarifarios (Las Condes)'!$A:$A,0))</f>
        <v>30130.686096000005</v>
      </c>
      <c r="P3264" s="19">
        <f>H3264*INDEX('Pliegos Tarifarios (Las Condes)'!$E:$E,MATCH($B3264,'Pliegos Tarifarios (Las Condes)'!$A:$A,0))</f>
        <v>10471.790911999999</v>
      </c>
      <c r="Q3264" s="19" cm="1">
        <f t="array" ref="Q3264">H3264*_xlfn.IFS(H3264&lt;=350,INDEX('Pliegos Tarifarios (Las Condes)'!$F:$F,MATCH($B3264,'Pliegos Tarifarios (Las Condes)'!$A:$A,0)),H3264&lt;=500,INDEX('Pliegos Tarifarios (Las Condes)'!$G:$G,MATCH($B3264,'Pliegos Tarifarios (Las Condes)'!$A:$A,0)),H3264&lt;=1000,INDEX('Pliegos Tarifarios (Las Condes)'!$H:$H,MATCH($B3264,'Pliegos Tarifarios (Las Condes)'!$A:$A,0)),H3264&lt;=5000,INDEX('Pliegos Tarifarios (Las Condes)'!$I:$I,MATCH($B3264,'Pliegos Tarifarios (Las Condes)'!$A:$A,0)),H3264&gt;5000,INDEX('Pliegos Tarifarios (Las Condes)'!$J:$J,MATCH($B3264,'Pliegos Tarifarios (Las Condes)'!$A:$A,0)))/1.19</f>
        <v>1885.7731579831936</v>
      </c>
      <c r="R3264" s="19">
        <f>INDEX('Pliegos Tarifarios (Las Condes)'!$K:$K,MATCH($B3264,'Pliegos Tarifarios (Las Condes)'!$A:$A,0))</f>
        <v>723.17600000000004</v>
      </c>
      <c r="S3264" s="21">
        <f t="shared" si="153"/>
        <v>156412.15497388321</v>
      </c>
      <c r="T3264" s="21">
        <f t="shared" si="154"/>
        <v>29718.309445037812</v>
      </c>
      <c r="U3264" s="19">
        <v>0</v>
      </c>
      <c r="V3264" s="21">
        <f t="shared" si="155"/>
        <v>186130.46441892104</v>
      </c>
    </row>
    <row r="3265" spans="1:22" x14ac:dyDescent="0.3">
      <c r="A3265" s="7" t="s">
        <v>147</v>
      </c>
      <c r="B3265" s="7">
        <v>8</v>
      </c>
      <c r="C3265" s="8" t="s">
        <v>186</v>
      </c>
      <c r="D3265" s="7" t="s">
        <v>414</v>
      </c>
      <c r="E3265" s="7" t="s">
        <v>121</v>
      </c>
      <c r="F3265" s="8" t="s">
        <v>415</v>
      </c>
      <c r="G3265" s="7" t="s">
        <v>16</v>
      </c>
      <c r="H3265" s="9">
        <v>802.22339999999997</v>
      </c>
      <c r="I3265" s="9">
        <v>2.2029000000000001</v>
      </c>
      <c r="J3265" s="9">
        <v>2.1619999999999999</v>
      </c>
      <c r="K3265" s="10">
        <v>0.98143356484633881</v>
      </c>
      <c r="L3265" s="9">
        <v>25.88</v>
      </c>
      <c r="M3265" s="19">
        <f>H3265*INDEX('Pliegos Tarifarios (Las Condes)'!$B:$B,MATCH($B3265,'Pliegos Tarifarios (Las Condes)'!$A:$A,0))</f>
        <v>105703.3618542</v>
      </c>
      <c r="N3265" s="19">
        <f>I3265*INDEX('Pliegos Tarifarios (Las Condes)'!$C:$C,MATCH($B3265,'Pliegos Tarifarios (Las Condes)'!$A:$A,0))</f>
        <v>7491.5628417000007</v>
      </c>
      <c r="O3265" s="19">
        <f>J3265*INDEX('Pliegos Tarifarios (Las Condes)'!$D:$D,MATCH($B3265,'Pliegos Tarifarios (Las Condes)'!$A:$A,0))</f>
        <v>31270.42211</v>
      </c>
      <c r="P3265" s="19">
        <f>H3265*INDEX('Pliegos Tarifarios (Las Condes)'!$E:$E,MATCH($B3265,'Pliegos Tarifarios (Las Condes)'!$A:$A,0))</f>
        <v>10448.157561599999</v>
      </c>
      <c r="Q3265" s="19" cm="1">
        <f t="array" ref="Q3265">H3265*_xlfn.IFS(H3265&lt;=350,INDEX('Pliegos Tarifarios (Las Condes)'!$F:$F,MATCH($B3265,'Pliegos Tarifarios (Las Condes)'!$A:$A,0)),H3265&lt;=500,INDEX('Pliegos Tarifarios (Las Condes)'!$G:$G,MATCH($B3265,'Pliegos Tarifarios (Las Condes)'!$A:$A,0)),H3265&lt;=1000,INDEX('Pliegos Tarifarios (Las Condes)'!$H:$H,MATCH($B3265,'Pliegos Tarifarios (Las Condes)'!$A:$A,0)),H3265&lt;=5000,INDEX('Pliegos Tarifarios (Las Condes)'!$I:$I,MATCH($B3265,'Pliegos Tarifarios (Las Condes)'!$A:$A,0)),H3265&gt;5000,INDEX('Pliegos Tarifarios (Las Condes)'!$J:$J,MATCH($B3265,'Pliegos Tarifarios (Las Condes)'!$A:$A,0)))/1.19</f>
        <v>1881.5172347899163</v>
      </c>
      <c r="R3265" s="19">
        <f>INDEX('Pliegos Tarifarios (Las Condes)'!$K:$K,MATCH($B3265,'Pliegos Tarifarios (Las Condes)'!$A:$A,0))</f>
        <v>723.17600000000004</v>
      </c>
      <c r="S3265" s="21">
        <f t="shared" si="153"/>
        <v>157518.1976022899</v>
      </c>
      <c r="T3265" s="21">
        <f t="shared" si="154"/>
        <v>29928.457544435081</v>
      </c>
      <c r="U3265" s="19">
        <v>0</v>
      </c>
      <c r="V3265" s="21">
        <f t="shared" si="155"/>
        <v>187446.65514672498</v>
      </c>
    </row>
    <row r="3266" spans="1:22" x14ac:dyDescent="0.3">
      <c r="A3266" s="7" t="s">
        <v>147</v>
      </c>
      <c r="B3266" s="7">
        <v>8</v>
      </c>
      <c r="C3266" s="8" t="s">
        <v>186</v>
      </c>
      <c r="D3266" s="7" t="s">
        <v>416</v>
      </c>
      <c r="E3266" s="7" t="s">
        <v>121</v>
      </c>
      <c r="F3266" s="8" t="s">
        <v>417</v>
      </c>
      <c r="G3266" s="7" t="s">
        <v>16</v>
      </c>
      <c r="H3266" s="9">
        <v>802.83410000000003</v>
      </c>
      <c r="I3266" s="9">
        <v>2.1593</v>
      </c>
      <c r="J3266" s="9">
        <v>2.1345000000000001</v>
      </c>
      <c r="K3266" s="10">
        <v>0.98851479646181639</v>
      </c>
      <c r="L3266" s="9">
        <v>25.9</v>
      </c>
      <c r="M3266" s="19">
        <f>H3266*INDEX('Pliegos Tarifarios (Las Condes)'!$B:$B,MATCH($B3266,'Pliegos Tarifarios (Las Condes)'!$A:$A,0))</f>
        <v>105783.82951830002</v>
      </c>
      <c r="N3266" s="19">
        <f>I3266*INDEX('Pliegos Tarifarios (Las Condes)'!$C:$C,MATCH($B3266,'Pliegos Tarifarios (Las Condes)'!$A:$A,0))</f>
        <v>7343.2891389000006</v>
      </c>
      <c r="O3266" s="19">
        <f>J3266*INDEX('Pliegos Tarifarios (Las Condes)'!$D:$D,MATCH($B3266,'Pliegos Tarifarios (Las Condes)'!$A:$A,0))</f>
        <v>30872.671597500001</v>
      </c>
      <c r="P3266" s="19">
        <f>H3266*INDEX('Pliegos Tarifarios (Las Condes)'!$E:$E,MATCH($B3266,'Pliegos Tarifarios (Las Condes)'!$A:$A,0))</f>
        <v>10456.111318400001</v>
      </c>
      <c r="Q3266" s="19" cm="1">
        <f t="array" ref="Q3266">H3266*_xlfn.IFS(H3266&lt;=350,INDEX('Pliegos Tarifarios (Las Condes)'!$F:$F,MATCH($B3266,'Pliegos Tarifarios (Las Condes)'!$A:$A,0)),H3266&lt;=500,INDEX('Pliegos Tarifarios (Las Condes)'!$G:$G,MATCH($B3266,'Pliegos Tarifarios (Las Condes)'!$A:$A,0)),H3266&lt;=1000,INDEX('Pliegos Tarifarios (Las Condes)'!$H:$H,MATCH($B3266,'Pliegos Tarifarios (Las Condes)'!$A:$A,0)),H3266&lt;=5000,INDEX('Pliegos Tarifarios (Las Condes)'!$I:$I,MATCH($B3266,'Pliegos Tarifarios (Las Condes)'!$A:$A,0)),H3266&gt;5000,INDEX('Pliegos Tarifarios (Las Condes)'!$J:$J,MATCH($B3266,'Pliegos Tarifarios (Las Condes)'!$A:$A,0)))/1.19</f>
        <v>1882.9495572268911</v>
      </c>
      <c r="R3266" s="19">
        <f>INDEX('Pliegos Tarifarios (Las Condes)'!$K:$K,MATCH($B3266,'Pliegos Tarifarios (Las Condes)'!$A:$A,0))</f>
        <v>723.17600000000004</v>
      </c>
      <c r="S3266" s="21">
        <f t="shared" si="153"/>
        <v>157062.02713032693</v>
      </c>
      <c r="T3266" s="21">
        <f t="shared" si="154"/>
        <v>29841.785154762118</v>
      </c>
      <c r="U3266" s="19">
        <v>0</v>
      </c>
      <c r="V3266" s="21">
        <f t="shared" si="155"/>
        <v>186903.81228508905</v>
      </c>
    </row>
    <row r="3267" spans="1:22" x14ac:dyDescent="0.3">
      <c r="A3267" s="7" t="s">
        <v>147</v>
      </c>
      <c r="B3267" s="7">
        <v>8</v>
      </c>
      <c r="C3267" s="8" t="s">
        <v>186</v>
      </c>
      <c r="D3267" s="7" t="s">
        <v>418</v>
      </c>
      <c r="E3267" s="7" t="s">
        <v>121</v>
      </c>
      <c r="F3267" s="8" t="s">
        <v>419</v>
      </c>
      <c r="G3267" s="7" t="s">
        <v>16</v>
      </c>
      <c r="H3267" s="9">
        <v>802.81380000000001</v>
      </c>
      <c r="I3267" s="9">
        <v>2.1842999999999999</v>
      </c>
      <c r="J3267" s="9">
        <v>2.1111</v>
      </c>
      <c r="K3267" s="10">
        <v>0.96648811976376869</v>
      </c>
      <c r="L3267" s="9">
        <v>25.9</v>
      </c>
      <c r="M3267" s="19">
        <f>H3267*INDEX('Pliegos Tarifarios (Las Condes)'!$B:$B,MATCH($B3267,'Pliegos Tarifarios (Las Condes)'!$A:$A,0))</f>
        <v>105781.1547294</v>
      </c>
      <c r="N3267" s="19">
        <f>I3267*INDEX('Pliegos Tarifarios (Las Condes)'!$C:$C,MATCH($B3267,'Pliegos Tarifarios (Las Condes)'!$A:$A,0))</f>
        <v>7428.3084638999999</v>
      </c>
      <c r="O3267" s="19">
        <f>J3267*INDEX('Pliegos Tarifarios (Las Condes)'!$D:$D,MATCH($B3267,'Pliegos Tarifarios (Las Condes)'!$A:$A,0))</f>
        <v>30534.2220705</v>
      </c>
      <c r="P3267" s="19">
        <f>H3267*INDEX('Pliegos Tarifarios (Las Condes)'!$E:$E,MATCH($B3267,'Pliegos Tarifarios (Las Condes)'!$A:$A,0))</f>
        <v>10455.8469312</v>
      </c>
      <c r="Q3267" s="19" cm="1">
        <f t="array" ref="Q3267">H3267*_xlfn.IFS(H3267&lt;=350,INDEX('Pliegos Tarifarios (Las Condes)'!$F:$F,MATCH($B3267,'Pliegos Tarifarios (Las Condes)'!$A:$A,0)),H3267&lt;=500,INDEX('Pliegos Tarifarios (Las Condes)'!$G:$G,MATCH($B3267,'Pliegos Tarifarios (Las Condes)'!$A:$A,0)),H3267&lt;=1000,INDEX('Pliegos Tarifarios (Las Condes)'!$H:$H,MATCH($B3267,'Pliegos Tarifarios (Las Condes)'!$A:$A,0)),H3267&lt;=5000,INDEX('Pliegos Tarifarios (Las Condes)'!$I:$I,MATCH($B3267,'Pliegos Tarifarios (Las Condes)'!$A:$A,0)),H3267&gt;5000,INDEX('Pliegos Tarifarios (Las Condes)'!$J:$J,MATCH($B3267,'Pliegos Tarifarios (Las Condes)'!$A:$A,0)))/1.19</f>
        <v>1882.9019460504205</v>
      </c>
      <c r="R3267" s="19">
        <f>INDEX('Pliegos Tarifarios (Las Condes)'!$K:$K,MATCH($B3267,'Pliegos Tarifarios (Las Condes)'!$A:$A,0))</f>
        <v>723.17600000000004</v>
      </c>
      <c r="S3267" s="21">
        <f t="shared" si="153"/>
        <v>156805.61014105045</v>
      </c>
      <c r="T3267" s="21">
        <f t="shared" si="154"/>
        <v>29793.065926799587</v>
      </c>
      <c r="U3267" s="19">
        <v>0</v>
      </c>
      <c r="V3267" s="21">
        <f t="shared" si="155"/>
        <v>186598.67606785003</v>
      </c>
    </row>
    <row r="3268" spans="1:22" x14ac:dyDescent="0.3">
      <c r="A3268" s="7" t="s">
        <v>147</v>
      </c>
      <c r="B3268" s="7">
        <v>8</v>
      </c>
      <c r="C3268" s="8" t="s">
        <v>186</v>
      </c>
      <c r="D3268" s="7" t="s">
        <v>420</v>
      </c>
      <c r="E3268" s="7" t="s">
        <v>121</v>
      </c>
      <c r="F3268" s="8" t="s">
        <v>421</v>
      </c>
      <c r="G3268" s="7" t="s">
        <v>16</v>
      </c>
      <c r="H3268" s="9">
        <v>803.66780000000006</v>
      </c>
      <c r="I3268" s="9">
        <v>2.1787000000000001</v>
      </c>
      <c r="J3268" s="9">
        <v>2.1787000000000001</v>
      </c>
      <c r="K3268" s="10">
        <v>1</v>
      </c>
      <c r="L3268" s="9">
        <v>25.92</v>
      </c>
      <c r="M3268" s="19">
        <f>H3268*INDEX('Pliegos Tarifarios (Las Condes)'!$B:$B,MATCH($B3268,'Pliegos Tarifarios (Las Condes)'!$A:$A,0))</f>
        <v>105893.68033140001</v>
      </c>
      <c r="N3268" s="19">
        <f>I3268*INDEX('Pliegos Tarifarios (Las Condes)'!$C:$C,MATCH($B3268,'Pliegos Tarifarios (Las Condes)'!$A:$A,0))</f>
        <v>7409.2641351000002</v>
      </c>
      <c r="O3268" s="19">
        <f>J3268*INDEX('Pliegos Tarifarios (Las Condes)'!$D:$D,MATCH($B3268,'Pliegos Tarifarios (Las Condes)'!$A:$A,0))</f>
        <v>31511.965148500003</v>
      </c>
      <c r="P3268" s="19">
        <f>H3268*INDEX('Pliegos Tarifarios (Las Condes)'!$E:$E,MATCH($B3268,'Pliegos Tarifarios (Las Condes)'!$A:$A,0))</f>
        <v>10466.9694272</v>
      </c>
      <c r="Q3268" s="19" cm="1">
        <f t="array" ref="Q3268">H3268*_xlfn.IFS(H3268&lt;=350,INDEX('Pliegos Tarifarios (Las Condes)'!$F:$F,MATCH($B3268,'Pliegos Tarifarios (Las Condes)'!$A:$A,0)),H3268&lt;=500,INDEX('Pliegos Tarifarios (Las Condes)'!$G:$G,MATCH($B3268,'Pliegos Tarifarios (Las Condes)'!$A:$A,0)),H3268&lt;=1000,INDEX('Pliegos Tarifarios (Las Condes)'!$H:$H,MATCH($B3268,'Pliegos Tarifarios (Las Condes)'!$A:$A,0)),H3268&lt;=5000,INDEX('Pliegos Tarifarios (Las Condes)'!$I:$I,MATCH($B3268,'Pliegos Tarifarios (Las Condes)'!$A:$A,0)),H3268&gt;5000,INDEX('Pliegos Tarifarios (Las Condes)'!$J:$J,MATCH($B3268,'Pliegos Tarifarios (Las Condes)'!$A:$A,0)))/1.19</f>
        <v>1884.9048989915971</v>
      </c>
      <c r="R3268" s="19">
        <f>INDEX('Pliegos Tarifarios (Las Condes)'!$K:$K,MATCH($B3268,'Pliegos Tarifarios (Las Condes)'!$A:$A,0))</f>
        <v>723.17600000000004</v>
      </c>
      <c r="S3268" s="21">
        <f t="shared" si="153"/>
        <v>157889.95994119163</v>
      </c>
      <c r="T3268" s="21">
        <f t="shared" si="154"/>
        <v>29999.092388826408</v>
      </c>
      <c r="U3268" s="19">
        <v>0</v>
      </c>
      <c r="V3268" s="21">
        <f t="shared" si="155"/>
        <v>187889.05233001802</v>
      </c>
    </row>
    <row r="3269" spans="1:22" x14ac:dyDescent="0.3">
      <c r="A3269" s="7" t="s">
        <v>147</v>
      </c>
      <c r="B3269" s="7">
        <v>8</v>
      </c>
      <c r="C3269" s="8" t="s">
        <v>186</v>
      </c>
      <c r="D3269" s="7" t="s">
        <v>422</v>
      </c>
      <c r="E3269" s="7" t="s">
        <v>121</v>
      </c>
      <c r="F3269" s="8" t="s">
        <v>423</v>
      </c>
      <c r="G3269" s="7" t="s">
        <v>16</v>
      </c>
      <c r="H3269" s="9">
        <v>803.40179999999998</v>
      </c>
      <c r="I3269" s="9">
        <v>2.1360000000000001</v>
      </c>
      <c r="J3269" s="9">
        <v>2.1274000000000002</v>
      </c>
      <c r="K3269" s="10">
        <v>0.99597378277153559</v>
      </c>
      <c r="L3269" s="9">
        <v>25.92</v>
      </c>
      <c r="M3269" s="19">
        <f>H3269*INDEX('Pliegos Tarifarios (Las Condes)'!$B:$B,MATCH($B3269,'Pliegos Tarifarios (Las Condes)'!$A:$A,0))</f>
        <v>105858.6313734</v>
      </c>
      <c r="N3269" s="19">
        <f>I3269*INDEX('Pliegos Tarifarios (Las Condes)'!$C:$C,MATCH($B3269,'Pliegos Tarifarios (Las Condes)'!$A:$A,0))</f>
        <v>7264.051128000001</v>
      </c>
      <c r="O3269" s="19">
        <f>J3269*INDEX('Pliegos Tarifarios (Las Condes)'!$D:$D,MATCH($B3269,'Pliegos Tarifarios (Las Condes)'!$A:$A,0))</f>
        <v>30769.979647000004</v>
      </c>
      <c r="P3269" s="19">
        <f>H3269*INDEX('Pliegos Tarifarios (Las Condes)'!$E:$E,MATCH($B3269,'Pliegos Tarifarios (Las Condes)'!$A:$A,0))</f>
        <v>10463.505043199999</v>
      </c>
      <c r="Q3269" s="19" cm="1">
        <f t="array" ref="Q3269">H3269*_xlfn.IFS(H3269&lt;=350,INDEX('Pliegos Tarifarios (Las Condes)'!$F:$F,MATCH($B3269,'Pliegos Tarifarios (Las Condes)'!$A:$A,0)),H3269&lt;=500,INDEX('Pliegos Tarifarios (Las Condes)'!$G:$G,MATCH($B3269,'Pliegos Tarifarios (Las Condes)'!$A:$A,0)),H3269&lt;=1000,INDEX('Pliegos Tarifarios (Las Condes)'!$H:$H,MATCH($B3269,'Pliegos Tarifarios (Las Condes)'!$A:$A,0)),H3269&lt;=5000,INDEX('Pliegos Tarifarios (Las Condes)'!$I:$I,MATCH($B3269,'Pliegos Tarifarios (Las Condes)'!$A:$A,0)),H3269&gt;5000,INDEX('Pliegos Tarifarios (Las Condes)'!$J:$J,MATCH($B3269,'Pliegos Tarifarios (Las Condes)'!$A:$A,0)))/1.19</f>
        <v>1884.2810284033619</v>
      </c>
      <c r="R3269" s="19">
        <f>INDEX('Pliegos Tarifarios (Las Condes)'!$K:$K,MATCH($B3269,'Pliegos Tarifarios (Las Condes)'!$A:$A,0))</f>
        <v>723.17600000000004</v>
      </c>
      <c r="S3269" s="21">
        <f t="shared" si="153"/>
        <v>156963.62422000337</v>
      </c>
      <c r="T3269" s="21">
        <f t="shared" si="154"/>
        <v>29823.088601800642</v>
      </c>
      <c r="U3269" s="19">
        <v>0</v>
      </c>
      <c r="V3269" s="21">
        <f t="shared" si="155"/>
        <v>186786.71282180402</v>
      </c>
    </row>
    <row r="3270" spans="1:22" x14ac:dyDescent="0.3">
      <c r="A3270" s="7" t="s">
        <v>147</v>
      </c>
      <c r="B3270" s="7">
        <v>8</v>
      </c>
      <c r="C3270" s="8" t="s">
        <v>186</v>
      </c>
      <c r="D3270" s="7" t="s">
        <v>424</v>
      </c>
      <c r="E3270" s="7" t="s">
        <v>121</v>
      </c>
      <c r="F3270" s="8" t="s">
        <v>425</v>
      </c>
      <c r="G3270" s="7" t="s">
        <v>16</v>
      </c>
      <c r="H3270" s="9">
        <v>803.0566</v>
      </c>
      <c r="I3270" s="9">
        <v>2.1383999999999999</v>
      </c>
      <c r="J3270" s="9">
        <v>2.0931000000000002</v>
      </c>
      <c r="K3270" s="10">
        <v>0.97881593714927062</v>
      </c>
      <c r="L3270" s="9">
        <v>25.91</v>
      </c>
      <c r="M3270" s="19">
        <f>H3270*INDEX('Pliegos Tarifarios (Las Condes)'!$B:$B,MATCH($B3270,'Pliegos Tarifarios (Las Condes)'!$A:$A,0))</f>
        <v>105813.14678580001</v>
      </c>
      <c r="N3270" s="19">
        <f>I3270*INDEX('Pliegos Tarifarios (Las Condes)'!$C:$C,MATCH($B3270,'Pliegos Tarifarios (Las Condes)'!$A:$A,0))</f>
        <v>7272.2129832000001</v>
      </c>
      <c r="O3270" s="19">
        <f>J3270*INDEX('Pliegos Tarifarios (Las Condes)'!$D:$D,MATCH($B3270,'Pliegos Tarifarios (Las Condes)'!$A:$A,0))</f>
        <v>30273.876280500004</v>
      </c>
      <c r="P3270" s="19">
        <f>H3270*INDEX('Pliegos Tarifarios (Las Condes)'!$E:$E,MATCH($B3270,'Pliegos Tarifarios (Las Condes)'!$A:$A,0))</f>
        <v>10459.0091584</v>
      </c>
      <c r="Q3270" s="19" cm="1">
        <f t="array" ref="Q3270">H3270*_xlfn.IFS(H3270&lt;=350,INDEX('Pliegos Tarifarios (Las Condes)'!$F:$F,MATCH($B3270,'Pliegos Tarifarios (Las Condes)'!$A:$A,0)),H3270&lt;=500,INDEX('Pliegos Tarifarios (Las Condes)'!$G:$G,MATCH($B3270,'Pliegos Tarifarios (Las Condes)'!$A:$A,0)),H3270&lt;=1000,INDEX('Pliegos Tarifarios (Las Condes)'!$H:$H,MATCH($B3270,'Pliegos Tarifarios (Las Condes)'!$A:$A,0)),H3270&lt;=5000,INDEX('Pliegos Tarifarios (Las Condes)'!$I:$I,MATCH($B3270,'Pliegos Tarifarios (Las Condes)'!$A:$A,0)),H3270&gt;5000,INDEX('Pliegos Tarifarios (Las Condes)'!$J:$J,MATCH($B3270,'Pliegos Tarifarios (Las Condes)'!$A:$A,0)))/1.19</f>
        <v>1883.4714038655468</v>
      </c>
      <c r="R3270" s="19">
        <f>INDEX('Pliegos Tarifarios (Las Condes)'!$K:$K,MATCH($B3270,'Pliegos Tarifarios (Las Condes)'!$A:$A,0))</f>
        <v>723.17600000000004</v>
      </c>
      <c r="S3270" s="21">
        <f t="shared" si="153"/>
        <v>156424.89261176559</v>
      </c>
      <c r="T3270" s="21">
        <f t="shared" si="154"/>
        <v>29720.729596235462</v>
      </c>
      <c r="U3270" s="19">
        <v>0</v>
      </c>
      <c r="V3270" s="21">
        <f t="shared" si="155"/>
        <v>186145.62220800106</v>
      </c>
    </row>
    <row r="3271" spans="1:22" x14ac:dyDescent="0.3">
      <c r="A3271" s="7" t="s">
        <v>147</v>
      </c>
      <c r="B3271" s="7">
        <v>8</v>
      </c>
      <c r="C3271" s="8" t="s">
        <v>186</v>
      </c>
      <c r="D3271" s="7" t="s">
        <v>426</v>
      </c>
      <c r="E3271" s="7" t="s">
        <v>121</v>
      </c>
      <c r="F3271" s="8" t="s">
        <v>427</v>
      </c>
      <c r="G3271" s="7" t="s">
        <v>16</v>
      </c>
      <c r="H3271" s="9">
        <v>805.03390000000002</v>
      </c>
      <c r="I3271" s="9">
        <v>2.1882999999999999</v>
      </c>
      <c r="J3271" s="9">
        <v>2.1711</v>
      </c>
      <c r="K3271" s="10">
        <v>0.99214001736507795</v>
      </c>
      <c r="L3271" s="9">
        <v>25.97</v>
      </c>
      <c r="M3271" s="19">
        <f>H3271*INDEX('Pliegos Tarifarios (Las Condes)'!$B:$B,MATCH($B3271,'Pliegos Tarifarios (Las Condes)'!$A:$A,0))</f>
        <v>106073.68176570001</v>
      </c>
      <c r="N3271" s="19">
        <f>I3271*INDEX('Pliegos Tarifarios (Las Condes)'!$C:$C,MATCH($B3271,'Pliegos Tarifarios (Las Condes)'!$A:$A,0))</f>
        <v>7441.9115559000002</v>
      </c>
      <c r="O3271" s="19">
        <f>J3271*INDEX('Pliegos Tarifarios (Las Condes)'!$D:$D,MATCH($B3271,'Pliegos Tarifarios (Las Condes)'!$A:$A,0))</f>
        <v>31402.041370500003</v>
      </c>
      <c r="P3271" s="19">
        <f>H3271*INDEX('Pliegos Tarifarios (Las Condes)'!$E:$E,MATCH($B3271,'Pliegos Tarifarios (Las Condes)'!$A:$A,0))</f>
        <v>10484.7615136</v>
      </c>
      <c r="Q3271" s="19" cm="1">
        <f t="array" ref="Q3271">H3271*_xlfn.IFS(H3271&lt;=350,INDEX('Pliegos Tarifarios (Las Condes)'!$F:$F,MATCH($B3271,'Pliegos Tarifarios (Las Condes)'!$A:$A,0)),H3271&lt;=500,INDEX('Pliegos Tarifarios (Las Condes)'!$G:$G,MATCH($B3271,'Pliegos Tarifarios (Las Condes)'!$A:$A,0)),H3271&lt;=1000,INDEX('Pliegos Tarifarios (Las Condes)'!$H:$H,MATCH($B3271,'Pliegos Tarifarios (Las Condes)'!$A:$A,0)),H3271&lt;=5000,INDEX('Pliegos Tarifarios (Las Condes)'!$I:$I,MATCH($B3271,'Pliegos Tarifarios (Las Condes)'!$A:$A,0)),H3271&gt;5000,INDEX('Pliegos Tarifarios (Las Condes)'!$J:$J,MATCH($B3271,'Pliegos Tarifarios (Las Condes)'!$A:$A,0)))/1.19</f>
        <v>1888.1089200840338</v>
      </c>
      <c r="R3271" s="19">
        <f>INDEX('Pliegos Tarifarios (Las Condes)'!$K:$K,MATCH($B3271,'Pliegos Tarifarios (Las Condes)'!$A:$A,0))</f>
        <v>723.17600000000004</v>
      </c>
      <c r="S3271" s="21">
        <f t="shared" si="153"/>
        <v>158013.68112578406</v>
      </c>
      <c r="T3271" s="21">
        <f t="shared" si="154"/>
        <v>30022.59941389897</v>
      </c>
      <c r="U3271" s="19">
        <v>0</v>
      </c>
      <c r="V3271" s="21">
        <f t="shared" si="155"/>
        <v>188036.28053968304</v>
      </c>
    </row>
    <row r="3272" spans="1:22" x14ac:dyDescent="0.3">
      <c r="A3272" s="7" t="s">
        <v>147</v>
      </c>
      <c r="B3272" s="7">
        <v>8</v>
      </c>
      <c r="C3272" s="8" t="s">
        <v>186</v>
      </c>
      <c r="D3272" s="7" t="s">
        <v>428</v>
      </c>
      <c r="E3272" s="7" t="s">
        <v>121</v>
      </c>
      <c r="F3272" s="8" t="s">
        <v>429</v>
      </c>
      <c r="G3272" s="7" t="s">
        <v>16</v>
      </c>
      <c r="H3272" s="9">
        <v>803.92280000000005</v>
      </c>
      <c r="I3272" s="9">
        <v>2.1696</v>
      </c>
      <c r="J3272" s="9">
        <v>2.1696</v>
      </c>
      <c r="K3272" s="10">
        <v>1</v>
      </c>
      <c r="L3272" s="9">
        <v>25.93</v>
      </c>
      <c r="M3272" s="19">
        <f>H3272*INDEX('Pliegos Tarifarios (Las Condes)'!$B:$B,MATCH($B3272,'Pliegos Tarifarios (Las Condes)'!$A:$A,0))</f>
        <v>105927.27989640001</v>
      </c>
      <c r="N3272" s="19">
        <f>I3272*INDEX('Pliegos Tarifarios (Las Condes)'!$C:$C,MATCH($B3272,'Pliegos Tarifarios (Las Condes)'!$A:$A,0))</f>
        <v>7378.3171007999999</v>
      </c>
      <c r="O3272" s="19">
        <f>J3272*INDEX('Pliegos Tarifarios (Las Condes)'!$D:$D,MATCH($B3272,'Pliegos Tarifarios (Las Condes)'!$A:$A,0))</f>
        <v>31380.345888</v>
      </c>
      <c r="P3272" s="19">
        <f>H3272*INDEX('Pliegos Tarifarios (Las Condes)'!$E:$E,MATCH($B3272,'Pliegos Tarifarios (Las Condes)'!$A:$A,0))</f>
        <v>10470.2905472</v>
      </c>
      <c r="Q3272" s="19" cm="1">
        <f t="array" ref="Q3272">H3272*_xlfn.IFS(H3272&lt;=350,INDEX('Pliegos Tarifarios (Las Condes)'!$F:$F,MATCH($B3272,'Pliegos Tarifarios (Las Condes)'!$A:$A,0)),H3272&lt;=500,INDEX('Pliegos Tarifarios (Las Condes)'!$G:$G,MATCH($B3272,'Pliegos Tarifarios (Las Condes)'!$A:$A,0)),H3272&lt;=1000,INDEX('Pliegos Tarifarios (Las Condes)'!$H:$H,MATCH($B3272,'Pliegos Tarifarios (Las Condes)'!$A:$A,0)),H3272&lt;=5000,INDEX('Pliegos Tarifarios (Las Condes)'!$I:$I,MATCH($B3272,'Pliegos Tarifarios (Las Condes)'!$A:$A,0)),H3272&gt;5000,INDEX('Pliegos Tarifarios (Las Condes)'!$J:$J,MATCH($B3272,'Pliegos Tarifarios (Las Condes)'!$A:$A,0)))/1.19</f>
        <v>1885.5029704201686</v>
      </c>
      <c r="R3272" s="19">
        <f>INDEX('Pliegos Tarifarios (Las Condes)'!$K:$K,MATCH($B3272,'Pliegos Tarifarios (Las Condes)'!$A:$A,0))</f>
        <v>723.17600000000004</v>
      </c>
      <c r="S3272" s="21">
        <f t="shared" si="153"/>
        <v>157764.91240282022</v>
      </c>
      <c r="T3272" s="21">
        <f t="shared" si="154"/>
        <v>29975.333356535841</v>
      </c>
      <c r="U3272" s="19">
        <v>0</v>
      </c>
      <c r="V3272" s="21">
        <f t="shared" si="155"/>
        <v>187740.24575935607</v>
      </c>
    </row>
    <row r="3273" spans="1:22" x14ac:dyDescent="0.3">
      <c r="A3273" s="7" t="s">
        <v>147</v>
      </c>
      <c r="B3273" s="7">
        <v>8</v>
      </c>
      <c r="C3273" s="8" t="s">
        <v>186</v>
      </c>
      <c r="D3273" s="7" t="s">
        <v>430</v>
      </c>
      <c r="E3273" s="7" t="s">
        <v>121</v>
      </c>
      <c r="F3273" s="8" t="s">
        <v>431</v>
      </c>
      <c r="G3273" s="7" t="s">
        <v>16</v>
      </c>
      <c r="H3273" s="9">
        <v>802.26340000000005</v>
      </c>
      <c r="I3273" s="9">
        <v>2.1282999999999999</v>
      </c>
      <c r="J3273" s="9">
        <v>2.0848</v>
      </c>
      <c r="K3273" s="10">
        <v>0.97956115209322003</v>
      </c>
      <c r="L3273" s="9">
        <v>25.88</v>
      </c>
      <c r="M3273" s="19">
        <f>H3273*INDEX('Pliegos Tarifarios (Las Condes)'!$B:$B,MATCH($B3273,'Pliegos Tarifarios (Las Condes)'!$A:$A,0))</f>
        <v>105708.63237420001</v>
      </c>
      <c r="N3273" s="19">
        <f>I3273*INDEX('Pliegos Tarifarios (Las Condes)'!$C:$C,MATCH($B3273,'Pliegos Tarifarios (Las Condes)'!$A:$A,0))</f>
        <v>7237.8651758999995</v>
      </c>
      <c r="O3273" s="19">
        <f>J3273*INDEX('Pliegos Tarifarios (Las Condes)'!$D:$D,MATCH($B3273,'Pliegos Tarifarios (Las Condes)'!$A:$A,0))</f>
        <v>30153.827944000001</v>
      </c>
      <c r="P3273" s="19">
        <f>H3273*INDEX('Pliegos Tarifarios (Las Condes)'!$E:$E,MATCH($B3273,'Pliegos Tarifarios (Las Condes)'!$A:$A,0))</f>
        <v>10448.678521600001</v>
      </c>
      <c r="Q3273" s="19" cm="1">
        <f t="array" ref="Q3273">H3273*_xlfn.IFS(H3273&lt;=350,INDEX('Pliegos Tarifarios (Las Condes)'!$F:$F,MATCH($B3273,'Pliegos Tarifarios (Las Condes)'!$A:$A,0)),H3273&lt;=500,INDEX('Pliegos Tarifarios (Las Condes)'!$G:$G,MATCH($B3273,'Pliegos Tarifarios (Las Condes)'!$A:$A,0)),H3273&lt;=1000,INDEX('Pliegos Tarifarios (Las Condes)'!$H:$H,MATCH($B3273,'Pliegos Tarifarios (Las Condes)'!$A:$A,0)),H3273&lt;=5000,INDEX('Pliegos Tarifarios (Las Condes)'!$I:$I,MATCH($B3273,'Pliegos Tarifarios (Las Condes)'!$A:$A,0)),H3273&gt;5000,INDEX('Pliegos Tarifarios (Las Condes)'!$J:$J,MATCH($B3273,'Pliegos Tarifarios (Las Condes)'!$A:$A,0)))/1.19</f>
        <v>1881.6110499159668</v>
      </c>
      <c r="R3273" s="19">
        <f>INDEX('Pliegos Tarifarios (Las Condes)'!$K:$K,MATCH($B3273,'Pliegos Tarifarios (Las Condes)'!$A:$A,0))</f>
        <v>723.17600000000004</v>
      </c>
      <c r="S3273" s="21">
        <f t="shared" ref="S3273:S3336" si="156">SUM(M3273:R3273)</f>
        <v>156153.79106561598</v>
      </c>
      <c r="T3273" s="21">
        <f t="shared" ref="T3273:T3336" si="157">S3273*0.19</f>
        <v>29669.220302467038</v>
      </c>
      <c r="U3273" s="19">
        <v>0</v>
      </c>
      <c r="V3273" s="21">
        <f t="shared" ref="V3273:V3336" si="158">SUM(S3273:T3273)</f>
        <v>185823.01136808301</v>
      </c>
    </row>
    <row r="3274" spans="1:22" x14ac:dyDescent="0.3">
      <c r="A3274" s="7" t="s">
        <v>147</v>
      </c>
      <c r="B3274" s="7">
        <v>8</v>
      </c>
      <c r="C3274" s="8" t="s">
        <v>186</v>
      </c>
      <c r="D3274" s="7" t="s">
        <v>432</v>
      </c>
      <c r="E3274" s="7" t="s">
        <v>121</v>
      </c>
      <c r="F3274" s="8" t="s">
        <v>433</v>
      </c>
      <c r="G3274" s="7" t="s">
        <v>16</v>
      </c>
      <c r="H3274" s="9">
        <v>802.64570000000003</v>
      </c>
      <c r="I3274" s="9">
        <v>2.2143999999999999</v>
      </c>
      <c r="J3274" s="9">
        <v>2.1467999999999998</v>
      </c>
      <c r="K3274" s="10">
        <v>0.96947254335260113</v>
      </c>
      <c r="L3274" s="9">
        <v>25.89</v>
      </c>
      <c r="M3274" s="19">
        <f>H3274*INDEX('Pliegos Tarifarios (Las Condes)'!$B:$B,MATCH($B3274,'Pliegos Tarifarios (Las Condes)'!$A:$A,0))</f>
        <v>105759.00536910001</v>
      </c>
      <c r="N3274" s="19">
        <f>I3274*INDEX('Pliegos Tarifarios (Las Condes)'!$C:$C,MATCH($B3274,'Pliegos Tarifarios (Las Condes)'!$A:$A,0))</f>
        <v>7530.6717312000001</v>
      </c>
      <c r="O3274" s="19">
        <f>J3274*INDEX('Pliegos Tarifarios (Las Condes)'!$D:$D,MATCH($B3274,'Pliegos Tarifarios (Las Condes)'!$A:$A,0))</f>
        <v>31050.574553999999</v>
      </c>
      <c r="P3274" s="19">
        <f>H3274*INDEX('Pliegos Tarifarios (Las Condes)'!$E:$E,MATCH($B3274,'Pliegos Tarifarios (Las Condes)'!$A:$A,0))</f>
        <v>10453.6575968</v>
      </c>
      <c r="Q3274" s="19" cm="1">
        <f t="array" ref="Q3274">H3274*_xlfn.IFS(H3274&lt;=350,INDEX('Pliegos Tarifarios (Las Condes)'!$F:$F,MATCH($B3274,'Pliegos Tarifarios (Las Condes)'!$A:$A,0)),H3274&lt;=500,INDEX('Pliegos Tarifarios (Las Condes)'!$G:$G,MATCH($B3274,'Pliegos Tarifarios (Las Condes)'!$A:$A,0)),H3274&lt;=1000,INDEX('Pliegos Tarifarios (Las Condes)'!$H:$H,MATCH($B3274,'Pliegos Tarifarios (Las Condes)'!$A:$A,0)),H3274&lt;=5000,INDEX('Pliegos Tarifarios (Las Condes)'!$I:$I,MATCH($B3274,'Pliegos Tarifarios (Las Condes)'!$A:$A,0)),H3274&gt;5000,INDEX('Pliegos Tarifarios (Las Condes)'!$J:$J,MATCH($B3274,'Pliegos Tarifarios (Las Condes)'!$A:$A,0)))/1.19</f>
        <v>1882.5076879831938</v>
      </c>
      <c r="R3274" s="19">
        <f>INDEX('Pliegos Tarifarios (Las Condes)'!$K:$K,MATCH($B3274,'Pliegos Tarifarios (Las Condes)'!$A:$A,0))</f>
        <v>723.17600000000004</v>
      </c>
      <c r="S3274" s="21">
        <f t="shared" si="156"/>
        <v>157399.5929390832</v>
      </c>
      <c r="T3274" s="21">
        <f t="shared" si="157"/>
        <v>29905.92265842581</v>
      </c>
      <c r="U3274" s="19">
        <v>0</v>
      </c>
      <c r="V3274" s="21">
        <f t="shared" si="158"/>
        <v>187305.51559750902</v>
      </c>
    </row>
    <row r="3275" spans="1:22" x14ac:dyDescent="0.3">
      <c r="A3275" s="7" t="s">
        <v>147</v>
      </c>
      <c r="B3275" s="7">
        <v>8</v>
      </c>
      <c r="C3275" s="8" t="s">
        <v>186</v>
      </c>
      <c r="D3275" s="7" t="s">
        <v>434</v>
      </c>
      <c r="E3275" s="7" t="s">
        <v>121</v>
      </c>
      <c r="F3275" s="8" t="s">
        <v>435</v>
      </c>
      <c r="G3275" s="7" t="s">
        <v>16</v>
      </c>
      <c r="H3275" s="9">
        <v>803.15549999999996</v>
      </c>
      <c r="I3275" s="9">
        <v>2.2042000000000002</v>
      </c>
      <c r="J3275" s="9">
        <v>2.0950000000000002</v>
      </c>
      <c r="K3275" s="10">
        <v>0.95045821613283732</v>
      </c>
      <c r="L3275" s="9">
        <v>25.91</v>
      </c>
      <c r="M3275" s="19">
        <f>H3275*INDEX('Pliegos Tarifarios (Las Condes)'!$B:$B,MATCH($B3275,'Pliegos Tarifarios (Las Condes)'!$A:$A,0))</f>
        <v>105826.17814649999</v>
      </c>
      <c r="N3275" s="19">
        <f>I3275*INDEX('Pliegos Tarifarios (Las Condes)'!$C:$C,MATCH($B3275,'Pliegos Tarifarios (Las Condes)'!$A:$A,0))</f>
        <v>7495.983846600001</v>
      </c>
      <c r="O3275" s="19">
        <f>J3275*INDEX('Pliegos Tarifarios (Las Condes)'!$D:$D,MATCH($B3275,'Pliegos Tarifarios (Las Condes)'!$A:$A,0))</f>
        <v>30301.357225000003</v>
      </c>
      <c r="P3275" s="19">
        <f>H3275*INDEX('Pliegos Tarifarios (Las Condes)'!$E:$E,MATCH($B3275,'Pliegos Tarifarios (Las Condes)'!$A:$A,0))</f>
        <v>10460.297231999999</v>
      </c>
      <c r="Q3275" s="19" cm="1">
        <f t="array" ref="Q3275">H3275*_xlfn.IFS(H3275&lt;=350,INDEX('Pliegos Tarifarios (Las Condes)'!$F:$F,MATCH($B3275,'Pliegos Tarifarios (Las Condes)'!$A:$A,0)),H3275&lt;=500,INDEX('Pliegos Tarifarios (Las Condes)'!$G:$G,MATCH($B3275,'Pliegos Tarifarios (Las Condes)'!$A:$A,0)),H3275&lt;=1000,INDEX('Pliegos Tarifarios (Las Condes)'!$H:$H,MATCH($B3275,'Pliegos Tarifarios (Las Condes)'!$A:$A,0)),H3275&lt;=5000,INDEX('Pliegos Tarifarios (Las Condes)'!$I:$I,MATCH($B3275,'Pliegos Tarifarios (Las Condes)'!$A:$A,0)),H3275&gt;5000,INDEX('Pliegos Tarifarios (Las Condes)'!$J:$J,MATCH($B3275,'Pliegos Tarifarios (Las Condes)'!$A:$A,0)))/1.19</f>
        <v>1883.7033617647062</v>
      </c>
      <c r="R3275" s="19">
        <f>INDEX('Pliegos Tarifarios (Las Condes)'!$K:$K,MATCH($B3275,'Pliegos Tarifarios (Las Condes)'!$A:$A,0))</f>
        <v>723.17600000000004</v>
      </c>
      <c r="S3275" s="21">
        <f t="shared" si="156"/>
        <v>156690.69581186472</v>
      </c>
      <c r="T3275" s="21">
        <f t="shared" si="157"/>
        <v>29771.232204254295</v>
      </c>
      <c r="U3275" s="19">
        <v>0</v>
      </c>
      <c r="V3275" s="21">
        <f t="shared" si="158"/>
        <v>186461.928016119</v>
      </c>
    </row>
    <row r="3276" spans="1:22" x14ac:dyDescent="0.3">
      <c r="A3276" s="7" t="s">
        <v>147</v>
      </c>
      <c r="B3276" s="7">
        <v>8</v>
      </c>
      <c r="C3276" s="8" t="s">
        <v>186</v>
      </c>
      <c r="D3276" s="7" t="s">
        <v>436</v>
      </c>
      <c r="E3276" s="7" t="s">
        <v>121</v>
      </c>
      <c r="F3276" s="8" t="s">
        <v>437</v>
      </c>
      <c r="G3276" s="7" t="s">
        <v>16</v>
      </c>
      <c r="H3276" s="9">
        <v>804.35310000000004</v>
      </c>
      <c r="I3276" s="9">
        <v>2.1520999999999999</v>
      </c>
      <c r="J3276" s="9">
        <v>2.1459000000000001</v>
      </c>
      <c r="K3276" s="10">
        <v>0.99711909297895085</v>
      </c>
      <c r="L3276" s="9">
        <v>25.95</v>
      </c>
      <c r="M3276" s="19">
        <f>H3276*INDEX('Pliegos Tarifarios (Las Condes)'!$B:$B,MATCH($B3276,'Pliegos Tarifarios (Las Condes)'!$A:$A,0))</f>
        <v>105983.97751530001</v>
      </c>
      <c r="N3276" s="19">
        <f>I3276*INDEX('Pliegos Tarifarios (Las Condes)'!$C:$C,MATCH($B3276,'Pliegos Tarifarios (Las Condes)'!$A:$A,0))</f>
        <v>7318.8035732999997</v>
      </c>
      <c r="O3276" s="19">
        <f>J3276*INDEX('Pliegos Tarifarios (Las Condes)'!$D:$D,MATCH($B3276,'Pliegos Tarifarios (Las Condes)'!$A:$A,0))</f>
        <v>31037.557264500003</v>
      </c>
      <c r="P3276" s="19">
        <f>H3276*INDEX('Pliegos Tarifarios (Las Condes)'!$E:$E,MATCH($B3276,'Pliegos Tarifarios (Las Condes)'!$A:$A,0))</f>
        <v>10475.8947744</v>
      </c>
      <c r="Q3276" s="19" cm="1">
        <f t="array" ref="Q3276">H3276*_xlfn.IFS(H3276&lt;=350,INDEX('Pliegos Tarifarios (Las Condes)'!$F:$F,MATCH($B3276,'Pliegos Tarifarios (Las Condes)'!$A:$A,0)),H3276&lt;=500,INDEX('Pliegos Tarifarios (Las Condes)'!$G:$G,MATCH($B3276,'Pliegos Tarifarios (Las Condes)'!$A:$A,0)),H3276&lt;=1000,INDEX('Pliegos Tarifarios (Las Condes)'!$H:$H,MATCH($B3276,'Pliegos Tarifarios (Las Condes)'!$A:$A,0)),H3276&lt;=5000,INDEX('Pliegos Tarifarios (Las Condes)'!$I:$I,MATCH($B3276,'Pliegos Tarifarios (Las Condes)'!$A:$A,0)),H3276&gt;5000,INDEX('Pliegos Tarifarios (Las Condes)'!$J:$J,MATCH($B3276,'Pliegos Tarifarios (Las Condes)'!$A:$A,0)))/1.19</f>
        <v>1886.5121866386557</v>
      </c>
      <c r="R3276" s="19">
        <f>INDEX('Pliegos Tarifarios (Las Condes)'!$K:$K,MATCH($B3276,'Pliegos Tarifarios (Las Condes)'!$A:$A,0))</f>
        <v>723.17600000000004</v>
      </c>
      <c r="S3276" s="21">
        <f t="shared" si="156"/>
        <v>157425.92131413866</v>
      </c>
      <c r="T3276" s="21">
        <f t="shared" si="157"/>
        <v>29910.925049686346</v>
      </c>
      <c r="U3276" s="19">
        <v>0</v>
      </c>
      <c r="V3276" s="21">
        <f t="shared" si="158"/>
        <v>187336.846363825</v>
      </c>
    </row>
    <row r="3277" spans="1:22" x14ac:dyDescent="0.3">
      <c r="A3277" s="7" t="s">
        <v>147</v>
      </c>
      <c r="B3277" s="7">
        <v>8</v>
      </c>
      <c r="C3277" s="8" t="s">
        <v>186</v>
      </c>
      <c r="D3277" s="7" t="s">
        <v>438</v>
      </c>
      <c r="E3277" s="7" t="s">
        <v>121</v>
      </c>
      <c r="F3277" s="8" t="s">
        <v>439</v>
      </c>
      <c r="G3277" s="7" t="s">
        <v>16</v>
      </c>
      <c r="H3277" s="9">
        <v>803.97889999999995</v>
      </c>
      <c r="I3277" s="9">
        <v>2.1970000000000001</v>
      </c>
      <c r="J3277" s="9">
        <v>2.1354000000000002</v>
      </c>
      <c r="K3277" s="10">
        <v>0.97196176604460638</v>
      </c>
      <c r="L3277" s="9">
        <v>25.93</v>
      </c>
      <c r="M3277" s="19">
        <f>H3277*INDEX('Pliegos Tarifarios (Las Condes)'!$B:$B,MATCH($B3277,'Pliegos Tarifarios (Las Condes)'!$A:$A,0))</f>
        <v>105934.6718007</v>
      </c>
      <c r="N3277" s="19">
        <f>I3277*INDEX('Pliegos Tarifarios (Las Condes)'!$C:$C,MATCH($B3277,'Pliegos Tarifarios (Las Condes)'!$A:$A,0))</f>
        <v>7471.4982810000001</v>
      </c>
      <c r="O3277" s="19">
        <f>J3277*INDEX('Pliegos Tarifarios (Las Condes)'!$D:$D,MATCH($B3277,'Pliegos Tarifarios (Las Condes)'!$A:$A,0))</f>
        <v>30885.688887000004</v>
      </c>
      <c r="P3277" s="19">
        <f>H3277*INDEX('Pliegos Tarifarios (Las Condes)'!$E:$E,MATCH($B3277,'Pliegos Tarifarios (Las Condes)'!$A:$A,0))</f>
        <v>10471.021193599998</v>
      </c>
      <c r="Q3277" s="19" cm="1">
        <f t="array" ref="Q3277">H3277*_xlfn.IFS(H3277&lt;=350,INDEX('Pliegos Tarifarios (Las Condes)'!$F:$F,MATCH($B3277,'Pliegos Tarifarios (Las Condes)'!$A:$A,0)),H3277&lt;=500,INDEX('Pliegos Tarifarios (Las Condes)'!$G:$G,MATCH($B3277,'Pliegos Tarifarios (Las Condes)'!$A:$A,0)),H3277&lt;=1000,INDEX('Pliegos Tarifarios (Las Condes)'!$H:$H,MATCH($B3277,'Pliegos Tarifarios (Las Condes)'!$A:$A,0)),H3277&lt;=5000,INDEX('Pliegos Tarifarios (Las Condes)'!$I:$I,MATCH($B3277,'Pliegos Tarifarios (Las Condes)'!$A:$A,0)),H3277&gt;5000,INDEX('Pliegos Tarifarios (Las Condes)'!$J:$J,MATCH($B3277,'Pliegos Tarifarios (Las Condes)'!$A:$A,0)))/1.19</f>
        <v>1885.634546134454</v>
      </c>
      <c r="R3277" s="19">
        <f>INDEX('Pliegos Tarifarios (Las Condes)'!$K:$K,MATCH($B3277,'Pliegos Tarifarios (Las Condes)'!$A:$A,0))</f>
        <v>723.17600000000004</v>
      </c>
      <c r="S3277" s="21">
        <f t="shared" si="156"/>
        <v>157371.69070843444</v>
      </c>
      <c r="T3277" s="21">
        <f t="shared" si="157"/>
        <v>29900.621234602546</v>
      </c>
      <c r="U3277" s="19">
        <v>0</v>
      </c>
      <c r="V3277" s="21">
        <f t="shared" si="158"/>
        <v>187272.311943037</v>
      </c>
    </row>
    <row r="3278" spans="1:22" x14ac:dyDescent="0.3">
      <c r="A3278" s="7" t="s">
        <v>147</v>
      </c>
      <c r="B3278" s="7">
        <v>8</v>
      </c>
      <c r="C3278" s="8" t="s">
        <v>186</v>
      </c>
      <c r="D3278" s="7" t="s">
        <v>440</v>
      </c>
      <c r="E3278" s="7" t="s">
        <v>121</v>
      </c>
      <c r="F3278" s="8" t="s">
        <v>441</v>
      </c>
      <c r="G3278" s="7" t="s">
        <v>16</v>
      </c>
      <c r="H3278" s="9">
        <v>802.20150000000001</v>
      </c>
      <c r="I3278" s="9">
        <v>2.1932</v>
      </c>
      <c r="J3278" s="9">
        <v>2.1331000000000002</v>
      </c>
      <c r="K3278" s="10">
        <v>0.97259711836585816</v>
      </c>
      <c r="L3278" s="9">
        <v>25.88</v>
      </c>
      <c r="M3278" s="19">
        <f>H3278*INDEX('Pliegos Tarifarios (Las Condes)'!$B:$B,MATCH($B3278,'Pliegos Tarifarios (Las Condes)'!$A:$A,0))</f>
        <v>105700.47624450001</v>
      </c>
      <c r="N3278" s="19">
        <f>I3278*INDEX('Pliegos Tarifarios (Las Condes)'!$C:$C,MATCH($B3278,'Pliegos Tarifarios (Las Condes)'!$A:$A,0))</f>
        <v>7458.5753436000005</v>
      </c>
      <c r="O3278" s="19">
        <f>J3278*INDEX('Pliegos Tarifarios (Las Condes)'!$D:$D,MATCH($B3278,'Pliegos Tarifarios (Las Condes)'!$A:$A,0))</f>
        <v>30852.422480500005</v>
      </c>
      <c r="P3278" s="19">
        <f>H3278*INDEX('Pliegos Tarifarios (Las Condes)'!$E:$E,MATCH($B3278,'Pliegos Tarifarios (Las Condes)'!$A:$A,0))</f>
        <v>10447.872335999999</v>
      </c>
      <c r="Q3278" s="19" cm="1">
        <f t="array" ref="Q3278">H3278*_xlfn.IFS(H3278&lt;=350,INDEX('Pliegos Tarifarios (Las Condes)'!$F:$F,MATCH($B3278,'Pliegos Tarifarios (Las Condes)'!$A:$A,0)),H3278&lt;=500,INDEX('Pliegos Tarifarios (Las Condes)'!$G:$G,MATCH($B3278,'Pliegos Tarifarios (Las Condes)'!$A:$A,0)),H3278&lt;=1000,INDEX('Pliegos Tarifarios (Las Condes)'!$H:$H,MATCH($B3278,'Pliegos Tarifarios (Las Condes)'!$A:$A,0)),H3278&lt;=5000,INDEX('Pliegos Tarifarios (Las Condes)'!$I:$I,MATCH($B3278,'Pliegos Tarifarios (Las Condes)'!$A:$A,0)),H3278&gt;5000,INDEX('Pliegos Tarifarios (Las Condes)'!$J:$J,MATCH($B3278,'Pliegos Tarifarios (Las Condes)'!$A:$A,0)))/1.19</f>
        <v>1881.4658710084036</v>
      </c>
      <c r="R3278" s="19">
        <f>INDEX('Pliegos Tarifarios (Las Condes)'!$K:$K,MATCH($B3278,'Pliegos Tarifarios (Las Condes)'!$A:$A,0))</f>
        <v>723.17600000000004</v>
      </c>
      <c r="S3278" s="21">
        <f t="shared" si="156"/>
        <v>157063.98827560843</v>
      </c>
      <c r="T3278" s="21">
        <f t="shared" si="157"/>
        <v>29842.157772365601</v>
      </c>
      <c r="U3278" s="19">
        <v>0</v>
      </c>
      <c r="V3278" s="21">
        <f t="shared" si="158"/>
        <v>186906.14604797403</v>
      </c>
    </row>
    <row r="3279" spans="1:22" x14ac:dyDescent="0.3">
      <c r="A3279" s="7" t="s">
        <v>147</v>
      </c>
      <c r="B3279" s="7">
        <v>8</v>
      </c>
      <c r="C3279" s="8" t="s">
        <v>186</v>
      </c>
      <c r="D3279" s="7" t="s">
        <v>442</v>
      </c>
      <c r="E3279" s="7" t="s">
        <v>121</v>
      </c>
      <c r="F3279" s="8" t="s">
        <v>443</v>
      </c>
      <c r="G3279" s="7" t="s">
        <v>16</v>
      </c>
      <c r="H3279" s="9">
        <v>803.35199999999998</v>
      </c>
      <c r="I3279" s="9">
        <v>2.1671999999999998</v>
      </c>
      <c r="J3279" s="9">
        <v>2.1671999999999998</v>
      </c>
      <c r="K3279" s="10">
        <v>1</v>
      </c>
      <c r="L3279" s="9">
        <v>25.91</v>
      </c>
      <c r="M3279" s="19">
        <f>H3279*INDEX('Pliegos Tarifarios (Las Condes)'!$B:$B,MATCH($B3279,'Pliegos Tarifarios (Las Condes)'!$A:$A,0))</f>
        <v>105852.06957599999</v>
      </c>
      <c r="N3279" s="19">
        <f>I3279*INDEX('Pliegos Tarifarios (Las Condes)'!$C:$C,MATCH($B3279,'Pliegos Tarifarios (Las Condes)'!$A:$A,0))</f>
        <v>7370.1552455999999</v>
      </c>
      <c r="O3279" s="19">
        <f>J3279*INDEX('Pliegos Tarifarios (Las Condes)'!$D:$D,MATCH($B3279,'Pliegos Tarifarios (Las Condes)'!$A:$A,0))</f>
        <v>31345.633115999997</v>
      </c>
      <c r="P3279" s="19">
        <f>H3279*INDEX('Pliegos Tarifarios (Las Condes)'!$E:$E,MATCH($B3279,'Pliegos Tarifarios (Las Condes)'!$A:$A,0))</f>
        <v>10462.856447999999</v>
      </c>
      <c r="Q3279" s="19" cm="1">
        <f t="array" ref="Q3279">H3279*_xlfn.IFS(H3279&lt;=350,INDEX('Pliegos Tarifarios (Las Condes)'!$F:$F,MATCH($B3279,'Pliegos Tarifarios (Las Condes)'!$A:$A,0)),H3279&lt;=500,INDEX('Pliegos Tarifarios (Las Condes)'!$G:$G,MATCH($B3279,'Pliegos Tarifarios (Las Condes)'!$A:$A,0)),H3279&lt;=1000,INDEX('Pliegos Tarifarios (Las Condes)'!$H:$H,MATCH($B3279,'Pliegos Tarifarios (Las Condes)'!$A:$A,0)),H3279&lt;=5000,INDEX('Pliegos Tarifarios (Las Condes)'!$I:$I,MATCH($B3279,'Pliegos Tarifarios (Las Condes)'!$A:$A,0)),H3279&gt;5000,INDEX('Pliegos Tarifarios (Las Condes)'!$J:$J,MATCH($B3279,'Pliegos Tarifarios (Las Condes)'!$A:$A,0)))/1.19</f>
        <v>1884.1642285714286</v>
      </c>
      <c r="R3279" s="19">
        <f>INDEX('Pliegos Tarifarios (Las Condes)'!$K:$K,MATCH($B3279,'Pliegos Tarifarios (Las Condes)'!$A:$A,0))</f>
        <v>723.17600000000004</v>
      </c>
      <c r="S3279" s="21">
        <f t="shared" si="156"/>
        <v>157638.05461417144</v>
      </c>
      <c r="T3279" s="21">
        <f t="shared" si="157"/>
        <v>29951.230376692576</v>
      </c>
      <c r="U3279" s="19">
        <v>0</v>
      </c>
      <c r="V3279" s="21">
        <f t="shared" si="158"/>
        <v>187589.28499086402</v>
      </c>
    </row>
    <row r="3280" spans="1:22" x14ac:dyDescent="0.3">
      <c r="A3280" s="7" t="s">
        <v>147</v>
      </c>
      <c r="B3280" s="7">
        <v>8</v>
      </c>
      <c r="C3280" s="8" t="s">
        <v>186</v>
      </c>
      <c r="D3280" s="7" t="s">
        <v>444</v>
      </c>
      <c r="E3280" s="7" t="s">
        <v>121</v>
      </c>
      <c r="F3280" s="8" t="s">
        <v>445</v>
      </c>
      <c r="G3280" s="7" t="s">
        <v>16</v>
      </c>
      <c r="H3280" s="9">
        <v>803.01530000000002</v>
      </c>
      <c r="I3280" s="9">
        <v>2.1958000000000002</v>
      </c>
      <c r="J3280" s="9">
        <v>2.1958000000000002</v>
      </c>
      <c r="K3280" s="10">
        <v>1</v>
      </c>
      <c r="L3280" s="9">
        <v>25.9</v>
      </c>
      <c r="M3280" s="19">
        <f>H3280*INDEX('Pliegos Tarifarios (Las Condes)'!$B:$B,MATCH($B3280,'Pliegos Tarifarios (Las Condes)'!$A:$A,0))</f>
        <v>105807.70497390001</v>
      </c>
      <c r="N3280" s="19">
        <f>I3280*INDEX('Pliegos Tarifarios (Las Condes)'!$C:$C,MATCH($B3280,'Pliegos Tarifarios (Las Condes)'!$A:$A,0))</f>
        <v>7467.417353400001</v>
      </c>
      <c r="O3280" s="19">
        <f>J3280*INDEX('Pliegos Tarifarios (Las Condes)'!$D:$D,MATCH($B3280,'Pliegos Tarifarios (Las Condes)'!$A:$A,0))</f>
        <v>31759.293649000003</v>
      </c>
      <c r="P3280" s="19">
        <f>H3280*INDEX('Pliegos Tarifarios (Las Condes)'!$E:$E,MATCH($B3280,'Pliegos Tarifarios (Las Condes)'!$A:$A,0))</f>
        <v>10458.471267200001</v>
      </c>
      <c r="Q3280" s="19" cm="1">
        <f t="array" ref="Q3280">H3280*_xlfn.IFS(H3280&lt;=350,INDEX('Pliegos Tarifarios (Las Condes)'!$F:$F,MATCH($B3280,'Pliegos Tarifarios (Las Condes)'!$A:$A,0)),H3280&lt;=500,INDEX('Pliegos Tarifarios (Las Condes)'!$G:$G,MATCH($B3280,'Pliegos Tarifarios (Las Condes)'!$A:$A,0)),H3280&lt;=1000,INDEX('Pliegos Tarifarios (Las Condes)'!$H:$H,MATCH($B3280,'Pliegos Tarifarios (Las Condes)'!$A:$A,0)),H3280&lt;=5000,INDEX('Pliegos Tarifarios (Las Condes)'!$I:$I,MATCH($B3280,'Pliegos Tarifarios (Las Condes)'!$A:$A,0)),H3280&gt;5000,INDEX('Pliegos Tarifarios (Las Condes)'!$J:$J,MATCH($B3280,'Pliegos Tarifarios (Las Condes)'!$A:$A,0)))/1.19</f>
        <v>1883.3745397478997</v>
      </c>
      <c r="R3280" s="19">
        <f>INDEX('Pliegos Tarifarios (Las Condes)'!$K:$K,MATCH($B3280,'Pliegos Tarifarios (Las Condes)'!$A:$A,0))</f>
        <v>723.17600000000004</v>
      </c>
      <c r="S3280" s="21">
        <f t="shared" si="156"/>
        <v>158099.43778324791</v>
      </c>
      <c r="T3280" s="21">
        <f t="shared" si="157"/>
        <v>30038.893178817103</v>
      </c>
      <c r="U3280" s="19">
        <v>0</v>
      </c>
      <c r="V3280" s="21">
        <f t="shared" si="158"/>
        <v>188138.33096206503</v>
      </c>
    </row>
    <row r="3281" spans="1:22" x14ac:dyDescent="0.3">
      <c r="A3281" s="7" t="s">
        <v>147</v>
      </c>
      <c r="B3281" s="7">
        <v>8</v>
      </c>
      <c r="C3281" s="8" t="s">
        <v>186</v>
      </c>
      <c r="D3281" s="7" t="s">
        <v>446</v>
      </c>
      <c r="E3281" s="7" t="s">
        <v>121</v>
      </c>
      <c r="F3281" s="8" t="s">
        <v>447</v>
      </c>
      <c r="G3281" s="7" t="s">
        <v>16</v>
      </c>
      <c r="H3281" s="9">
        <v>804.40959999999995</v>
      </c>
      <c r="I3281" s="9">
        <v>2.1291000000000002</v>
      </c>
      <c r="J3281" s="9">
        <v>2.1291000000000002</v>
      </c>
      <c r="K3281" s="10">
        <v>1</v>
      </c>
      <c r="L3281" s="9">
        <v>25.95</v>
      </c>
      <c r="M3281" s="19">
        <f>H3281*INDEX('Pliegos Tarifarios (Las Condes)'!$B:$B,MATCH($B3281,'Pliegos Tarifarios (Las Condes)'!$A:$A,0))</f>
        <v>105991.4221248</v>
      </c>
      <c r="N3281" s="19">
        <f>I3281*INDEX('Pliegos Tarifarios (Las Condes)'!$C:$C,MATCH($B3281,'Pliegos Tarifarios (Las Condes)'!$A:$A,0))</f>
        <v>7240.585794300001</v>
      </c>
      <c r="O3281" s="19">
        <f>J3281*INDEX('Pliegos Tarifarios (Las Condes)'!$D:$D,MATCH($B3281,'Pliegos Tarifarios (Las Condes)'!$A:$A,0))</f>
        <v>30794.567860500003</v>
      </c>
      <c r="P3281" s="19">
        <f>H3281*INDEX('Pliegos Tarifarios (Las Condes)'!$E:$E,MATCH($B3281,'Pliegos Tarifarios (Las Condes)'!$A:$A,0))</f>
        <v>10476.630630399999</v>
      </c>
      <c r="Q3281" s="19" cm="1">
        <f t="array" ref="Q3281">H3281*_xlfn.IFS(H3281&lt;=350,INDEX('Pliegos Tarifarios (Las Condes)'!$F:$F,MATCH($B3281,'Pliegos Tarifarios (Las Condes)'!$A:$A,0)),H3281&lt;=500,INDEX('Pliegos Tarifarios (Las Condes)'!$G:$G,MATCH($B3281,'Pliegos Tarifarios (Las Condes)'!$A:$A,0)),H3281&lt;=1000,INDEX('Pliegos Tarifarios (Las Condes)'!$H:$H,MATCH($B3281,'Pliegos Tarifarios (Las Condes)'!$A:$A,0)),H3281&lt;=5000,INDEX('Pliegos Tarifarios (Las Condes)'!$I:$I,MATCH($B3281,'Pliegos Tarifarios (Las Condes)'!$A:$A,0)),H3281&gt;5000,INDEX('Pliegos Tarifarios (Las Condes)'!$J:$J,MATCH($B3281,'Pliegos Tarifarios (Las Condes)'!$A:$A,0)))/1.19</f>
        <v>1886.6447005042021</v>
      </c>
      <c r="R3281" s="19">
        <f>INDEX('Pliegos Tarifarios (Las Condes)'!$K:$K,MATCH($B3281,'Pliegos Tarifarios (Las Condes)'!$A:$A,0))</f>
        <v>723.17600000000004</v>
      </c>
      <c r="S3281" s="21">
        <f t="shared" si="156"/>
        <v>157113.02711050422</v>
      </c>
      <c r="T3281" s="21">
        <f t="shared" si="157"/>
        <v>29851.475150995801</v>
      </c>
      <c r="U3281" s="19">
        <v>0</v>
      </c>
      <c r="V3281" s="21">
        <f t="shared" si="158"/>
        <v>186964.50226150002</v>
      </c>
    </row>
    <row r="3282" spans="1:22" x14ac:dyDescent="0.3">
      <c r="A3282" s="7" t="s">
        <v>147</v>
      </c>
      <c r="B3282" s="7">
        <v>8</v>
      </c>
      <c r="C3282" s="8" t="s">
        <v>186</v>
      </c>
      <c r="D3282" s="7" t="s">
        <v>448</v>
      </c>
      <c r="E3282" s="7" t="s">
        <v>121</v>
      </c>
      <c r="F3282" s="8" t="s">
        <v>449</v>
      </c>
      <c r="G3282" s="7" t="s">
        <v>16</v>
      </c>
      <c r="H3282" s="9">
        <v>804.81050000000005</v>
      </c>
      <c r="I3282" s="9">
        <v>2.1827999999999999</v>
      </c>
      <c r="J3282" s="9">
        <v>2.1827999999999999</v>
      </c>
      <c r="K3282" s="10">
        <v>1</v>
      </c>
      <c r="L3282" s="9">
        <v>25.96</v>
      </c>
      <c r="M3282" s="19">
        <f>H3282*INDEX('Pliegos Tarifarios (Las Condes)'!$B:$B,MATCH($B3282,'Pliegos Tarifarios (Las Condes)'!$A:$A,0))</f>
        <v>106044.24591150001</v>
      </c>
      <c r="N3282" s="19">
        <f>I3282*INDEX('Pliegos Tarifarios (Las Condes)'!$C:$C,MATCH($B3282,'Pliegos Tarifarios (Las Condes)'!$A:$A,0))</f>
        <v>7423.2073043999999</v>
      </c>
      <c r="O3282" s="19">
        <f>J3282*INDEX('Pliegos Tarifarios (Las Condes)'!$D:$D,MATCH($B3282,'Pliegos Tarifarios (Las Condes)'!$A:$A,0))</f>
        <v>31571.266133999998</v>
      </c>
      <c r="P3282" s="19">
        <f>H3282*INDEX('Pliegos Tarifarios (Las Condes)'!$E:$E,MATCH($B3282,'Pliegos Tarifarios (Las Condes)'!$A:$A,0))</f>
        <v>10481.851951999999</v>
      </c>
      <c r="Q3282" s="19" cm="1">
        <f t="array" ref="Q3282">H3282*_xlfn.IFS(H3282&lt;=350,INDEX('Pliegos Tarifarios (Las Condes)'!$F:$F,MATCH($B3282,'Pliegos Tarifarios (Las Condes)'!$A:$A,0)),H3282&lt;=500,INDEX('Pliegos Tarifarios (Las Condes)'!$G:$G,MATCH($B3282,'Pliegos Tarifarios (Las Condes)'!$A:$A,0)),H3282&lt;=1000,INDEX('Pliegos Tarifarios (Las Condes)'!$H:$H,MATCH($B3282,'Pliegos Tarifarios (Las Condes)'!$A:$A,0)),H3282&lt;=5000,INDEX('Pliegos Tarifarios (Las Condes)'!$I:$I,MATCH($B3282,'Pliegos Tarifarios (Las Condes)'!$A:$A,0)),H3282&gt;5000,INDEX('Pliegos Tarifarios (Las Condes)'!$J:$J,MATCH($B3282,'Pliegos Tarifarios (Las Condes)'!$A:$A,0)))/1.19</f>
        <v>1887.5849626050424</v>
      </c>
      <c r="R3282" s="19">
        <f>INDEX('Pliegos Tarifarios (Las Condes)'!$K:$K,MATCH($B3282,'Pliegos Tarifarios (Las Condes)'!$A:$A,0))</f>
        <v>723.17600000000004</v>
      </c>
      <c r="S3282" s="21">
        <f t="shared" si="156"/>
        <v>158131.33226450504</v>
      </c>
      <c r="T3282" s="21">
        <f t="shared" si="157"/>
        <v>30044.953130255955</v>
      </c>
      <c r="U3282" s="19">
        <v>0</v>
      </c>
      <c r="V3282" s="21">
        <f t="shared" si="158"/>
        <v>188176.28539476098</v>
      </c>
    </row>
    <row r="3283" spans="1:22" x14ac:dyDescent="0.3">
      <c r="A3283" s="7" t="s">
        <v>147</v>
      </c>
      <c r="B3283" s="7">
        <v>8</v>
      </c>
      <c r="C3283" s="8" t="s">
        <v>186</v>
      </c>
      <c r="D3283" s="7" t="s">
        <v>450</v>
      </c>
      <c r="E3283" s="7" t="s">
        <v>121</v>
      </c>
      <c r="F3283" s="8" t="s">
        <v>451</v>
      </c>
      <c r="G3283" s="7" t="s">
        <v>16</v>
      </c>
      <c r="H3283" s="9">
        <v>803.38890000000004</v>
      </c>
      <c r="I3283" s="9">
        <v>2.1928000000000001</v>
      </c>
      <c r="J3283" s="9">
        <v>2.1928000000000001</v>
      </c>
      <c r="K3283" s="10">
        <v>1</v>
      </c>
      <c r="L3283" s="9">
        <v>25.92</v>
      </c>
      <c r="M3283" s="19">
        <f>H3283*INDEX('Pliegos Tarifarios (Las Condes)'!$B:$B,MATCH($B3283,'Pliegos Tarifarios (Las Condes)'!$A:$A,0))</f>
        <v>105856.93163070001</v>
      </c>
      <c r="N3283" s="19">
        <f>I3283*INDEX('Pliegos Tarifarios (Las Condes)'!$C:$C,MATCH($B3283,'Pliegos Tarifarios (Las Condes)'!$A:$A,0))</f>
        <v>7457.2150344000001</v>
      </c>
      <c r="O3283" s="19">
        <f>J3283*INDEX('Pliegos Tarifarios (Las Condes)'!$D:$D,MATCH($B3283,'Pliegos Tarifarios (Las Condes)'!$A:$A,0))</f>
        <v>31715.902684000004</v>
      </c>
      <c r="P3283" s="19">
        <f>H3283*INDEX('Pliegos Tarifarios (Las Condes)'!$E:$E,MATCH($B3283,'Pliegos Tarifarios (Las Condes)'!$A:$A,0))</f>
        <v>10463.337033599999</v>
      </c>
      <c r="Q3283" s="19" cm="1">
        <f t="array" ref="Q3283">H3283*_xlfn.IFS(H3283&lt;=350,INDEX('Pliegos Tarifarios (Las Condes)'!$F:$F,MATCH($B3283,'Pliegos Tarifarios (Las Condes)'!$A:$A,0)),H3283&lt;=500,INDEX('Pliegos Tarifarios (Las Condes)'!$G:$G,MATCH($B3283,'Pliegos Tarifarios (Las Condes)'!$A:$A,0)),H3283&lt;=1000,INDEX('Pliegos Tarifarios (Las Condes)'!$H:$H,MATCH($B3283,'Pliegos Tarifarios (Las Condes)'!$A:$A,0)),H3283&lt;=5000,INDEX('Pliegos Tarifarios (Las Condes)'!$I:$I,MATCH($B3283,'Pliegos Tarifarios (Las Condes)'!$A:$A,0)),H3283&gt;5000,INDEX('Pliegos Tarifarios (Las Condes)'!$J:$J,MATCH($B3283,'Pliegos Tarifarios (Las Condes)'!$A:$A,0)))/1.19</f>
        <v>1884.2507730252105</v>
      </c>
      <c r="R3283" s="19">
        <f>INDEX('Pliegos Tarifarios (Las Condes)'!$K:$K,MATCH($B3283,'Pliegos Tarifarios (Las Condes)'!$A:$A,0))</f>
        <v>723.17600000000004</v>
      </c>
      <c r="S3283" s="21">
        <f t="shared" si="156"/>
        <v>158100.81315572522</v>
      </c>
      <c r="T3283" s="21">
        <f t="shared" si="157"/>
        <v>30039.154499587792</v>
      </c>
      <c r="U3283" s="19">
        <v>0</v>
      </c>
      <c r="V3283" s="21">
        <f t="shared" si="158"/>
        <v>188139.96765531303</v>
      </c>
    </row>
    <row r="3284" spans="1:22" x14ac:dyDescent="0.3">
      <c r="A3284" s="7" t="s">
        <v>147</v>
      </c>
      <c r="B3284" s="7">
        <v>8</v>
      </c>
      <c r="C3284" s="8" t="s">
        <v>186</v>
      </c>
      <c r="D3284" s="7" t="s">
        <v>452</v>
      </c>
      <c r="E3284" s="7" t="s">
        <v>121</v>
      </c>
      <c r="F3284" s="8" t="s">
        <v>453</v>
      </c>
      <c r="G3284" s="7" t="s">
        <v>16</v>
      </c>
      <c r="H3284" s="9">
        <v>802.87919999999997</v>
      </c>
      <c r="I3284" s="9">
        <v>2.1442000000000001</v>
      </c>
      <c r="J3284" s="9">
        <v>2.1436000000000002</v>
      </c>
      <c r="K3284" s="10">
        <v>0.99972017535677649</v>
      </c>
      <c r="L3284" s="9">
        <v>25.9</v>
      </c>
      <c r="M3284" s="19">
        <f>H3284*INDEX('Pliegos Tarifarios (Las Condes)'!$B:$B,MATCH($B3284,'Pliegos Tarifarios (Las Condes)'!$A:$A,0))</f>
        <v>105789.7720296</v>
      </c>
      <c r="N3284" s="19">
        <f>I3284*INDEX('Pliegos Tarifarios (Las Condes)'!$C:$C,MATCH($B3284,'Pliegos Tarifarios (Las Condes)'!$A:$A,0))</f>
        <v>7291.9374666000003</v>
      </c>
      <c r="O3284" s="19">
        <f>J3284*INDEX('Pliegos Tarifarios (Las Condes)'!$D:$D,MATCH($B3284,'Pliegos Tarifarios (Las Condes)'!$A:$A,0))</f>
        <v>31004.290858000004</v>
      </c>
      <c r="P3284" s="19">
        <f>H3284*INDEX('Pliegos Tarifarios (Las Condes)'!$E:$E,MATCH($B3284,'Pliegos Tarifarios (Las Condes)'!$A:$A,0))</f>
        <v>10456.6987008</v>
      </c>
      <c r="Q3284" s="19" cm="1">
        <f t="array" ref="Q3284">H3284*_xlfn.IFS(H3284&lt;=350,INDEX('Pliegos Tarifarios (Las Condes)'!$F:$F,MATCH($B3284,'Pliegos Tarifarios (Las Condes)'!$A:$A,0)),H3284&lt;=500,INDEX('Pliegos Tarifarios (Las Condes)'!$G:$G,MATCH($B3284,'Pliegos Tarifarios (Las Condes)'!$A:$A,0)),H3284&lt;=1000,INDEX('Pliegos Tarifarios (Las Condes)'!$H:$H,MATCH($B3284,'Pliegos Tarifarios (Las Condes)'!$A:$A,0)),H3284&lt;=5000,INDEX('Pliegos Tarifarios (Las Condes)'!$I:$I,MATCH($B3284,'Pliegos Tarifarios (Las Condes)'!$A:$A,0)),H3284&gt;5000,INDEX('Pliegos Tarifarios (Las Condes)'!$J:$J,MATCH($B3284,'Pliegos Tarifarios (Las Condes)'!$A:$A,0)))/1.19</f>
        <v>1883.0553337815127</v>
      </c>
      <c r="R3284" s="19">
        <f>INDEX('Pliegos Tarifarios (Las Condes)'!$K:$K,MATCH($B3284,'Pliegos Tarifarios (Las Condes)'!$A:$A,0))</f>
        <v>723.17600000000004</v>
      </c>
      <c r="S3284" s="21">
        <f t="shared" si="156"/>
        <v>157148.9303887815</v>
      </c>
      <c r="T3284" s="21">
        <f t="shared" si="157"/>
        <v>29858.296773868486</v>
      </c>
      <c r="U3284" s="19">
        <v>0</v>
      </c>
      <c r="V3284" s="21">
        <f t="shared" si="158"/>
        <v>187007.22716265</v>
      </c>
    </row>
    <row r="3285" spans="1:22" x14ac:dyDescent="0.3">
      <c r="A3285" s="7" t="s">
        <v>147</v>
      </c>
      <c r="B3285" s="7">
        <v>8</v>
      </c>
      <c r="C3285" s="8" t="s">
        <v>186</v>
      </c>
      <c r="D3285" s="7" t="s">
        <v>454</v>
      </c>
      <c r="E3285" s="7" t="s">
        <v>121</v>
      </c>
      <c r="F3285" s="8" t="s">
        <v>455</v>
      </c>
      <c r="G3285" s="7" t="s">
        <v>16</v>
      </c>
      <c r="H3285" s="9">
        <v>803.58040000000005</v>
      </c>
      <c r="I3285" s="9">
        <v>2.2222</v>
      </c>
      <c r="J3285" s="9">
        <v>2.1284999999999998</v>
      </c>
      <c r="K3285" s="10">
        <v>0.95783457834578345</v>
      </c>
      <c r="L3285" s="9">
        <v>25.92</v>
      </c>
      <c r="M3285" s="19">
        <f>H3285*INDEX('Pliegos Tarifarios (Las Condes)'!$B:$B,MATCH($B3285,'Pliegos Tarifarios (Las Condes)'!$A:$A,0))</f>
        <v>105882.16424520001</v>
      </c>
      <c r="N3285" s="19">
        <f>I3285*INDEX('Pliegos Tarifarios (Las Condes)'!$C:$C,MATCH($B3285,'Pliegos Tarifarios (Las Condes)'!$A:$A,0))</f>
        <v>7557.1977606</v>
      </c>
      <c r="O3285" s="19">
        <f>J3285*INDEX('Pliegos Tarifarios (Las Condes)'!$D:$D,MATCH($B3285,'Pliegos Tarifarios (Las Condes)'!$A:$A,0))</f>
        <v>30785.8896675</v>
      </c>
      <c r="P3285" s="19">
        <f>H3285*INDEX('Pliegos Tarifarios (Las Condes)'!$E:$E,MATCH($B3285,'Pliegos Tarifarios (Las Condes)'!$A:$A,0))</f>
        <v>10465.831129599999</v>
      </c>
      <c r="Q3285" s="19" cm="1">
        <f t="array" ref="Q3285">H3285*_xlfn.IFS(H3285&lt;=350,INDEX('Pliegos Tarifarios (Las Condes)'!$F:$F,MATCH($B3285,'Pliegos Tarifarios (Las Condes)'!$A:$A,0)),H3285&lt;=500,INDEX('Pliegos Tarifarios (Las Condes)'!$G:$G,MATCH($B3285,'Pliegos Tarifarios (Las Condes)'!$A:$A,0)),H3285&lt;=1000,INDEX('Pliegos Tarifarios (Las Condes)'!$H:$H,MATCH($B3285,'Pliegos Tarifarios (Las Condes)'!$A:$A,0)),H3285&lt;=5000,INDEX('Pliegos Tarifarios (Las Condes)'!$I:$I,MATCH($B3285,'Pliegos Tarifarios (Las Condes)'!$A:$A,0)),H3285&gt;5000,INDEX('Pliegos Tarifarios (Las Condes)'!$J:$J,MATCH($B3285,'Pliegos Tarifarios (Las Condes)'!$A:$A,0)))/1.19</f>
        <v>1884.6999129411768</v>
      </c>
      <c r="R3285" s="19">
        <f>INDEX('Pliegos Tarifarios (Las Condes)'!$K:$K,MATCH($B3285,'Pliegos Tarifarios (Las Condes)'!$A:$A,0))</f>
        <v>723.17600000000004</v>
      </c>
      <c r="S3285" s="21">
        <f t="shared" si="156"/>
        <v>157298.95871584117</v>
      </c>
      <c r="T3285" s="21">
        <f t="shared" si="157"/>
        <v>29886.802156009824</v>
      </c>
      <c r="U3285" s="19">
        <v>0</v>
      </c>
      <c r="V3285" s="21">
        <f t="shared" si="158"/>
        <v>187185.760871851</v>
      </c>
    </row>
    <row r="3286" spans="1:22" x14ac:dyDescent="0.3">
      <c r="A3286" s="7" t="s">
        <v>147</v>
      </c>
      <c r="B3286" s="7">
        <v>8</v>
      </c>
      <c r="C3286" s="8" t="s">
        <v>186</v>
      </c>
      <c r="D3286" s="7" t="s">
        <v>456</v>
      </c>
      <c r="E3286" s="7" t="s">
        <v>121</v>
      </c>
      <c r="F3286" s="8" t="s">
        <v>457</v>
      </c>
      <c r="G3286" s="7" t="s">
        <v>16</v>
      </c>
      <c r="H3286" s="9">
        <v>802.88789999999995</v>
      </c>
      <c r="I3286" s="9">
        <v>2.1697000000000002</v>
      </c>
      <c r="J3286" s="9">
        <v>2.1697000000000002</v>
      </c>
      <c r="K3286" s="10">
        <v>1</v>
      </c>
      <c r="L3286" s="9">
        <v>25.9</v>
      </c>
      <c r="M3286" s="19">
        <f>H3286*INDEX('Pliegos Tarifarios (Las Condes)'!$B:$B,MATCH($B3286,'Pliegos Tarifarios (Las Condes)'!$A:$A,0))</f>
        <v>105790.9183677</v>
      </c>
      <c r="N3286" s="19">
        <f>I3286*INDEX('Pliegos Tarifarios (Las Condes)'!$C:$C,MATCH($B3286,'Pliegos Tarifarios (Las Condes)'!$A:$A,0))</f>
        <v>7378.6571781000011</v>
      </c>
      <c r="O3286" s="19">
        <f>J3286*INDEX('Pliegos Tarifarios (Las Condes)'!$D:$D,MATCH($B3286,'Pliegos Tarifarios (Las Condes)'!$A:$A,0))</f>
        <v>31381.792253500003</v>
      </c>
      <c r="P3286" s="19">
        <f>H3286*INDEX('Pliegos Tarifarios (Las Condes)'!$E:$E,MATCH($B3286,'Pliegos Tarifarios (Las Condes)'!$A:$A,0))</f>
        <v>10456.812009599998</v>
      </c>
      <c r="Q3286" s="19" cm="1">
        <f t="array" ref="Q3286">H3286*_xlfn.IFS(H3286&lt;=350,INDEX('Pliegos Tarifarios (Las Condes)'!$F:$F,MATCH($B3286,'Pliegos Tarifarios (Las Condes)'!$A:$A,0)),H3286&lt;=500,INDEX('Pliegos Tarifarios (Las Condes)'!$G:$G,MATCH($B3286,'Pliegos Tarifarios (Las Condes)'!$A:$A,0)),H3286&lt;=1000,INDEX('Pliegos Tarifarios (Las Condes)'!$H:$H,MATCH($B3286,'Pliegos Tarifarios (Las Condes)'!$A:$A,0)),H3286&lt;=5000,INDEX('Pliegos Tarifarios (Las Condes)'!$I:$I,MATCH($B3286,'Pliegos Tarifarios (Las Condes)'!$A:$A,0)),H3286&gt;5000,INDEX('Pliegos Tarifarios (Las Condes)'!$J:$J,MATCH($B3286,'Pliegos Tarifarios (Las Condes)'!$A:$A,0)))/1.19</f>
        <v>1883.0757385714289</v>
      </c>
      <c r="R3286" s="19">
        <f>INDEX('Pliegos Tarifarios (Las Condes)'!$K:$K,MATCH($B3286,'Pliegos Tarifarios (Las Condes)'!$A:$A,0))</f>
        <v>723.17600000000004</v>
      </c>
      <c r="S3286" s="21">
        <f t="shared" si="156"/>
        <v>157614.43154747144</v>
      </c>
      <c r="T3286" s="21">
        <f t="shared" si="157"/>
        <v>29946.741994019572</v>
      </c>
      <c r="U3286" s="19">
        <v>0</v>
      </c>
      <c r="V3286" s="21">
        <f t="shared" si="158"/>
        <v>187561.17354149101</v>
      </c>
    </row>
    <row r="3287" spans="1:22" x14ac:dyDescent="0.3">
      <c r="A3287" s="7" t="s">
        <v>147</v>
      </c>
      <c r="B3287" s="7">
        <v>8</v>
      </c>
      <c r="C3287" s="8" t="s">
        <v>186</v>
      </c>
      <c r="D3287" s="7" t="s">
        <v>458</v>
      </c>
      <c r="E3287" s="7" t="s">
        <v>121</v>
      </c>
      <c r="F3287" s="8" t="s">
        <v>459</v>
      </c>
      <c r="G3287" s="7" t="s">
        <v>16</v>
      </c>
      <c r="H3287" s="9">
        <v>802.32799999999997</v>
      </c>
      <c r="I3287" s="9">
        <v>2.1665000000000001</v>
      </c>
      <c r="J3287" s="9">
        <v>2.0924</v>
      </c>
      <c r="K3287" s="10">
        <v>0.96579736902838675</v>
      </c>
      <c r="L3287" s="9">
        <v>25.88</v>
      </c>
      <c r="M3287" s="19">
        <f>H3287*INDEX('Pliegos Tarifarios (Las Condes)'!$B:$B,MATCH($B3287,'Pliegos Tarifarios (Las Condes)'!$A:$A,0))</f>
        <v>105717.144264</v>
      </c>
      <c r="N3287" s="19">
        <f>I3287*INDEX('Pliegos Tarifarios (Las Condes)'!$C:$C,MATCH($B3287,'Pliegos Tarifarios (Las Condes)'!$A:$A,0))</f>
        <v>7367.7747045000006</v>
      </c>
      <c r="O3287" s="19">
        <f>J3287*INDEX('Pliegos Tarifarios (Las Condes)'!$D:$D,MATCH($B3287,'Pliegos Tarifarios (Las Condes)'!$A:$A,0))</f>
        <v>30263.751722000001</v>
      </c>
      <c r="P3287" s="19">
        <f>H3287*INDEX('Pliegos Tarifarios (Las Condes)'!$E:$E,MATCH($B3287,'Pliegos Tarifarios (Las Condes)'!$A:$A,0))</f>
        <v>10449.519871999999</v>
      </c>
      <c r="Q3287" s="19" cm="1">
        <f t="array" ref="Q3287">H3287*_xlfn.IFS(H3287&lt;=350,INDEX('Pliegos Tarifarios (Las Condes)'!$F:$F,MATCH($B3287,'Pliegos Tarifarios (Las Condes)'!$A:$A,0)),H3287&lt;=500,INDEX('Pliegos Tarifarios (Las Condes)'!$G:$G,MATCH($B3287,'Pliegos Tarifarios (Las Condes)'!$A:$A,0)),H3287&lt;=1000,INDEX('Pliegos Tarifarios (Las Condes)'!$H:$H,MATCH($B3287,'Pliegos Tarifarios (Las Condes)'!$A:$A,0)),H3287&lt;=5000,INDEX('Pliegos Tarifarios (Las Condes)'!$I:$I,MATCH($B3287,'Pliegos Tarifarios (Las Condes)'!$A:$A,0)),H3287&gt;5000,INDEX('Pliegos Tarifarios (Las Condes)'!$J:$J,MATCH($B3287,'Pliegos Tarifarios (Las Condes)'!$A:$A,0)))/1.19</f>
        <v>1881.7625613445382</v>
      </c>
      <c r="R3287" s="19">
        <f>INDEX('Pliegos Tarifarios (Las Condes)'!$K:$K,MATCH($B3287,'Pliegos Tarifarios (Las Condes)'!$A:$A,0))</f>
        <v>723.17600000000004</v>
      </c>
      <c r="S3287" s="21">
        <f t="shared" si="156"/>
        <v>156403.12912384456</v>
      </c>
      <c r="T3287" s="21">
        <f t="shared" si="157"/>
        <v>29716.594533530464</v>
      </c>
      <c r="U3287" s="19">
        <v>0</v>
      </c>
      <c r="V3287" s="21">
        <f t="shared" si="158"/>
        <v>186119.72365737503</v>
      </c>
    </row>
    <row r="3288" spans="1:22" x14ac:dyDescent="0.3">
      <c r="A3288" s="7" t="s">
        <v>147</v>
      </c>
      <c r="B3288" s="7">
        <v>8</v>
      </c>
      <c r="C3288" s="8" t="s">
        <v>186</v>
      </c>
      <c r="D3288" s="7" t="s">
        <v>460</v>
      </c>
      <c r="E3288" s="7" t="s">
        <v>121</v>
      </c>
      <c r="F3288" s="8" t="s">
        <v>461</v>
      </c>
      <c r="G3288" s="7" t="s">
        <v>16</v>
      </c>
      <c r="H3288" s="9">
        <v>801.75900000000001</v>
      </c>
      <c r="I3288" s="9">
        <v>2.2256999999999998</v>
      </c>
      <c r="J3288" s="9">
        <v>2.1337000000000002</v>
      </c>
      <c r="K3288" s="10">
        <v>0.95866468976052499</v>
      </c>
      <c r="L3288" s="9">
        <v>25.86</v>
      </c>
      <c r="M3288" s="19">
        <f>H3288*INDEX('Pliegos Tarifarios (Las Condes)'!$B:$B,MATCH($B3288,'Pliegos Tarifarios (Las Condes)'!$A:$A,0))</f>
        <v>105642.17111700001</v>
      </c>
      <c r="N3288" s="19">
        <f>I3288*INDEX('Pliegos Tarifarios (Las Condes)'!$C:$C,MATCH($B3288,'Pliegos Tarifarios (Las Condes)'!$A:$A,0))</f>
        <v>7569.1004660999997</v>
      </c>
      <c r="O3288" s="19">
        <f>J3288*INDEX('Pliegos Tarifarios (Las Condes)'!$D:$D,MATCH($B3288,'Pliegos Tarifarios (Las Condes)'!$A:$A,0))</f>
        <v>30861.100673500005</v>
      </c>
      <c r="P3288" s="19">
        <f>H3288*INDEX('Pliegos Tarifarios (Las Condes)'!$E:$E,MATCH($B3288,'Pliegos Tarifarios (Las Condes)'!$A:$A,0))</f>
        <v>10442.109215999999</v>
      </c>
      <c r="Q3288" s="19" cm="1">
        <f t="array" ref="Q3288">H3288*_xlfn.IFS(H3288&lt;=350,INDEX('Pliegos Tarifarios (Las Condes)'!$F:$F,MATCH($B3288,'Pliegos Tarifarios (Las Condes)'!$A:$A,0)),H3288&lt;=500,INDEX('Pliegos Tarifarios (Las Condes)'!$G:$G,MATCH($B3288,'Pliegos Tarifarios (Las Condes)'!$A:$A,0)),H3288&lt;=1000,INDEX('Pliegos Tarifarios (Las Condes)'!$H:$H,MATCH($B3288,'Pliegos Tarifarios (Las Condes)'!$A:$A,0)),H3288&lt;=5000,INDEX('Pliegos Tarifarios (Las Condes)'!$I:$I,MATCH($B3288,'Pliegos Tarifarios (Las Condes)'!$A:$A,0)),H3288&gt;5000,INDEX('Pliegos Tarifarios (Las Condes)'!$J:$J,MATCH($B3288,'Pliegos Tarifarios (Las Condes)'!$A:$A,0)))/1.19</f>
        <v>1880.4280411764707</v>
      </c>
      <c r="R3288" s="19">
        <f>INDEX('Pliegos Tarifarios (Las Condes)'!$K:$K,MATCH($B3288,'Pliegos Tarifarios (Las Condes)'!$A:$A,0))</f>
        <v>723.17600000000004</v>
      </c>
      <c r="S3288" s="21">
        <f t="shared" si="156"/>
        <v>157118.08551377649</v>
      </c>
      <c r="T3288" s="21">
        <f t="shared" si="157"/>
        <v>29852.436247617534</v>
      </c>
      <c r="U3288" s="19">
        <v>0</v>
      </c>
      <c r="V3288" s="21">
        <f t="shared" si="158"/>
        <v>186970.52176139402</v>
      </c>
    </row>
    <row r="3289" spans="1:22" x14ac:dyDescent="0.3">
      <c r="A3289" s="7" t="s">
        <v>147</v>
      </c>
      <c r="B3289" s="7">
        <v>8</v>
      </c>
      <c r="C3289" s="8" t="s">
        <v>186</v>
      </c>
      <c r="D3289" s="7" t="s">
        <v>462</v>
      </c>
      <c r="E3289" s="7" t="s">
        <v>121</v>
      </c>
      <c r="F3289" s="8" t="s">
        <v>463</v>
      </c>
      <c r="G3289" s="7" t="s">
        <v>16</v>
      </c>
      <c r="H3289" s="9">
        <v>803.45799999999997</v>
      </c>
      <c r="I3289" s="9">
        <v>2.1751</v>
      </c>
      <c r="J3289" s="9">
        <v>2.1751</v>
      </c>
      <c r="K3289" s="10">
        <v>1</v>
      </c>
      <c r="L3289" s="9">
        <v>25.92</v>
      </c>
      <c r="M3289" s="19">
        <f>H3289*INDEX('Pliegos Tarifarios (Las Condes)'!$B:$B,MATCH($B3289,'Pliegos Tarifarios (Las Condes)'!$A:$A,0))</f>
        <v>105866.036454</v>
      </c>
      <c r="N3289" s="19">
        <f>I3289*INDEX('Pliegos Tarifarios (Las Condes)'!$C:$C,MATCH($B3289,'Pliegos Tarifarios (Las Condes)'!$A:$A,0))</f>
        <v>7397.0213523000002</v>
      </c>
      <c r="O3289" s="19">
        <f>J3289*INDEX('Pliegos Tarifarios (Las Condes)'!$D:$D,MATCH($B3289,'Pliegos Tarifarios (Las Condes)'!$A:$A,0))</f>
        <v>31459.895990500001</v>
      </c>
      <c r="P3289" s="19">
        <f>H3289*INDEX('Pliegos Tarifarios (Las Condes)'!$E:$E,MATCH($B3289,'Pliegos Tarifarios (Las Condes)'!$A:$A,0))</f>
        <v>10464.236991999998</v>
      </c>
      <c r="Q3289" s="19" cm="1">
        <f t="array" ref="Q3289">H3289*_xlfn.IFS(H3289&lt;=350,INDEX('Pliegos Tarifarios (Las Condes)'!$F:$F,MATCH($B3289,'Pliegos Tarifarios (Las Condes)'!$A:$A,0)),H3289&lt;=500,INDEX('Pliegos Tarifarios (Las Condes)'!$G:$G,MATCH($B3289,'Pliegos Tarifarios (Las Condes)'!$A:$A,0)),H3289&lt;=1000,INDEX('Pliegos Tarifarios (Las Condes)'!$H:$H,MATCH($B3289,'Pliegos Tarifarios (Las Condes)'!$A:$A,0)),H3289&lt;=5000,INDEX('Pliegos Tarifarios (Las Condes)'!$I:$I,MATCH($B3289,'Pliegos Tarifarios (Las Condes)'!$A:$A,0)),H3289&gt;5000,INDEX('Pliegos Tarifarios (Las Condes)'!$J:$J,MATCH($B3289,'Pliegos Tarifarios (Las Condes)'!$A:$A,0)))/1.19</f>
        <v>1884.4128386554623</v>
      </c>
      <c r="R3289" s="19">
        <f>INDEX('Pliegos Tarifarios (Las Condes)'!$K:$K,MATCH($B3289,'Pliegos Tarifarios (Las Condes)'!$A:$A,0))</f>
        <v>723.17600000000004</v>
      </c>
      <c r="S3289" s="21">
        <f t="shared" si="156"/>
        <v>157794.77962745546</v>
      </c>
      <c r="T3289" s="21">
        <f t="shared" si="157"/>
        <v>29981.008129216538</v>
      </c>
      <c r="U3289" s="19">
        <v>0</v>
      </c>
      <c r="V3289" s="21">
        <f t="shared" si="158"/>
        <v>187775.78775667198</v>
      </c>
    </row>
    <row r="3290" spans="1:22" x14ac:dyDescent="0.3">
      <c r="A3290" s="7" t="s">
        <v>147</v>
      </c>
      <c r="B3290" s="7">
        <v>8</v>
      </c>
      <c r="C3290" s="8" t="s">
        <v>186</v>
      </c>
      <c r="D3290" s="7" t="s">
        <v>464</v>
      </c>
      <c r="E3290" s="7" t="s">
        <v>121</v>
      </c>
      <c r="F3290" s="8" t="s">
        <v>465</v>
      </c>
      <c r="G3290" s="7" t="s">
        <v>16</v>
      </c>
      <c r="H3290" s="9">
        <v>803.14440000000002</v>
      </c>
      <c r="I3290" s="9">
        <v>2.1379000000000001</v>
      </c>
      <c r="J3290" s="9">
        <v>2.0609999999999999</v>
      </c>
      <c r="K3290" s="10">
        <v>0.96403012301791469</v>
      </c>
      <c r="L3290" s="9">
        <v>25.91</v>
      </c>
      <c r="M3290" s="19">
        <f>H3290*INDEX('Pliegos Tarifarios (Las Condes)'!$B:$B,MATCH($B3290,'Pliegos Tarifarios (Las Condes)'!$A:$A,0))</f>
        <v>105824.71557720001</v>
      </c>
      <c r="N3290" s="19">
        <f>I3290*INDEX('Pliegos Tarifarios (Las Condes)'!$C:$C,MATCH($B3290,'Pliegos Tarifarios (Las Condes)'!$A:$A,0))</f>
        <v>7270.5125967000004</v>
      </c>
      <c r="O3290" s="19">
        <f>J3290*INDEX('Pliegos Tarifarios (Las Condes)'!$D:$D,MATCH($B3290,'Pliegos Tarifarios (Las Condes)'!$A:$A,0))</f>
        <v>29809.592955</v>
      </c>
      <c r="P3290" s="19">
        <f>H3290*INDEX('Pliegos Tarifarios (Las Condes)'!$E:$E,MATCH($B3290,'Pliegos Tarifarios (Las Condes)'!$A:$A,0))</f>
        <v>10460.152665599999</v>
      </c>
      <c r="Q3290" s="19" cm="1">
        <f t="array" ref="Q3290">H3290*_xlfn.IFS(H3290&lt;=350,INDEX('Pliegos Tarifarios (Las Condes)'!$F:$F,MATCH($B3290,'Pliegos Tarifarios (Las Condes)'!$A:$A,0)),H3290&lt;=500,INDEX('Pliegos Tarifarios (Las Condes)'!$G:$G,MATCH($B3290,'Pliegos Tarifarios (Las Condes)'!$A:$A,0)),H3290&lt;=1000,INDEX('Pliegos Tarifarios (Las Condes)'!$H:$H,MATCH($B3290,'Pliegos Tarifarios (Las Condes)'!$A:$A,0)),H3290&lt;=5000,INDEX('Pliegos Tarifarios (Las Condes)'!$I:$I,MATCH($B3290,'Pliegos Tarifarios (Las Condes)'!$A:$A,0)),H3290&gt;5000,INDEX('Pliegos Tarifarios (Las Condes)'!$J:$J,MATCH($B3290,'Pliegos Tarifarios (Las Condes)'!$A:$A,0)))/1.19</f>
        <v>1883.6773280672271</v>
      </c>
      <c r="R3290" s="19">
        <f>INDEX('Pliegos Tarifarios (Las Condes)'!$K:$K,MATCH($B3290,'Pliegos Tarifarios (Las Condes)'!$A:$A,0))</f>
        <v>723.17600000000004</v>
      </c>
      <c r="S3290" s="21">
        <f t="shared" si="156"/>
        <v>155971.82712256725</v>
      </c>
      <c r="T3290" s="21">
        <f t="shared" si="157"/>
        <v>29634.647153287777</v>
      </c>
      <c r="U3290" s="19">
        <v>0</v>
      </c>
      <c r="V3290" s="21">
        <f t="shared" si="158"/>
        <v>185606.47427585503</v>
      </c>
    </row>
    <row r="3291" spans="1:22" x14ac:dyDescent="0.3">
      <c r="A3291" s="7" t="s">
        <v>147</v>
      </c>
      <c r="B3291" s="7">
        <v>8</v>
      </c>
      <c r="C3291" s="8" t="s">
        <v>186</v>
      </c>
      <c r="D3291" s="7" t="s">
        <v>466</v>
      </c>
      <c r="E3291" s="7" t="s">
        <v>121</v>
      </c>
      <c r="F3291" s="8" t="s">
        <v>467</v>
      </c>
      <c r="G3291" s="7" t="s">
        <v>16</v>
      </c>
      <c r="H3291" s="9">
        <v>803.13660000000004</v>
      </c>
      <c r="I3291" s="9">
        <v>2.1593</v>
      </c>
      <c r="J3291" s="9">
        <v>2.1309</v>
      </c>
      <c r="K3291" s="10">
        <v>0.98684758949659612</v>
      </c>
      <c r="L3291" s="9">
        <v>25.91</v>
      </c>
      <c r="M3291" s="19">
        <f>H3291*INDEX('Pliegos Tarifarios (Las Condes)'!$B:$B,MATCH($B3291,'Pliegos Tarifarios (Las Condes)'!$A:$A,0))</f>
        <v>105823.68782580001</v>
      </c>
      <c r="N3291" s="19">
        <f>I3291*INDEX('Pliegos Tarifarios (Las Condes)'!$C:$C,MATCH($B3291,'Pliegos Tarifarios (Las Condes)'!$A:$A,0))</f>
        <v>7343.2891389000006</v>
      </c>
      <c r="O3291" s="19">
        <f>J3291*INDEX('Pliegos Tarifarios (Las Condes)'!$D:$D,MATCH($B3291,'Pliegos Tarifarios (Las Condes)'!$A:$A,0))</f>
        <v>30820.602439500002</v>
      </c>
      <c r="P3291" s="19">
        <f>H3291*INDEX('Pliegos Tarifarios (Las Condes)'!$E:$E,MATCH($B3291,'Pliegos Tarifarios (Las Condes)'!$A:$A,0))</f>
        <v>10460.0510784</v>
      </c>
      <c r="Q3291" s="19" cm="1">
        <f t="array" ref="Q3291">H3291*_xlfn.IFS(H3291&lt;=350,INDEX('Pliegos Tarifarios (Las Condes)'!$F:$F,MATCH($B3291,'Pliegos Tarifarios (Las Condes)'!$A:$A,0)),H3291&lt;=500,INDEX('Pliegos Tarifarios (Las Condes)'!$G:$G,MATCH($B3291,'Pliegos Tarifarios (Las Condes)'!$A:$A,0)),H3291&lt;=1000,INDEX('Pliegos Tarifarios (Las Condes)'!$H:$H,MATCH($B3291,'Pliegos Tarifarios (Las Condes)'!$A:$A,0)),H3291&lt;=5000,INDEX('Pliegos Tarifarios (Las Condes)'!$I:$I,MATCH($B3291,'Pliegos Tarifarios (Las Condes)'!$A:$A,0)),H3291&gt;5000,INDEX('Pliegos Tarifarios (Las Condes)'!$J:$J,MATCH($B3291,'Pliegos Tarifarios (Las Condes)'!$A:$A,0)))/1.19</f>
        <v>1883.6590341176477</v>
      </c>
      <c r="R3291" s="19">
        <f>INDEX('Pliegos Tarifarios (Las Condes)'!$K:$K,MATCH($B3291,'Pliegos Tarifarios (Las Condes)'!$A:$A,0))</f>
        <v>723.17600000000004</v>
      </c>
      <c r="S3291" s="21">
        <f t="shared" si="156"/>
        <v>157054.46551671767</v>
      </c>
      <c r="T3291" s="21">
        <f t="shared" si="157"/>
        <v>29840.348448176359</v>
      </c>
      <c r="U3291" s="19">
        <v>0</v>
      </c>
      <c r="V3291" s="21">
        <f t="shared" si="158"/>
        <v>186894.81396489404</v>
      </c>
    </row>
    <row r="3292" spans="1:22" x14ac:dyDescent="0.3">
      <c r="A3292" s="7" t="s">
        <v>147</v>
      </c>
      <c r="B3292" s="7">
        <v>8</v>
      </c>
      <c r="C3292" s="8" t="s">
        <v>186</v>
      </c>
      <c r="D3292" s="7" t="s">
        <v>468</v>
      </c>
      <c r="E3292" s="7" t="s">
        <v>121</v>
      </c>
      <c r="F3292" s="8" t="s">
        <v>469</v>
      </c>
      <c r="G3292" s="7" t="s">
        <v>16</v>
      </c>
      <c r="H3292" s="9">
        <v>803.46040000000005</v>
      </c>
      <c r="I3292" s="9">
        <v>2.17</v>
      </c>
      <c r="J3292" s="9">
        <v>2.1208</v>
      </c>
      <c r="K3292" s="10">
        <v>0.97732718894009218</v>
      </c>
      <c r="L3292" s="9">
        <v>25.92</v>
      </c>
      <c r="M3292" s="19">
        <f>H3292*INDEX('Pliegos Tarifarios (Las Condes)'!$B:$B,MATCH($B3292,'Pliegos Tarifarios (Las Condes)'!$A:$A,0))</f>
        <v>105866.35268520001</v>
      </c>
      <c r="N3292" s="19">
        <f>I3292*INDEX('Pliegos Tarifarios (Las Condes)'!$C:$C,MATCH($B3292,'Pliegos Tarifarios (Las Condes)'!$A:$A,0))</f>
        <v>7379.6774100000002</v>
      </c>
      <c r="O3292" s="19">
        <f>J3292*INDEX('Pliegos Tarifarios (Las Condes)'!$D:$D,MATCH($B3292,'Pliegos Tarifarios (Las Condes)'!$A:$A,0))</f>
        <v>30674.519524000003</v>
      </c>
      <c r="P3292" s="19">
        <f>H3292*INDEX('Pliegos Tarifarios (Las Condes)'!$E:$E,MATCH($B3292,'Pliegos Tarifarios (Las Condes)'!$A:$A,0))</f>
        <v>10464.2682496</v>
      </c>
      <c r="Q3292" s="19" cm="1">
        <f t="array" ref="Q3292">H3292*_xlfn.IFS(H3292&lt;=350,INDEX('Pliegos Tarifarios (Las Condes)'!$F:$F,MATCH($B3292,'Pliegos Tarifarios (Las Condes)'!$A:$A,0)),H3292&lt;=500,INDEX('Pliegos Tarifarios (Las Condes)'!$G:$G,MATCH($B3292,'Pliegos Tarifarios (Las Condes)'!$A:$A,0)),H3292&lt;=1000,INDEX('Pliegos Tarifarios (Las Condes)'!$H:$H,MATCH($B3292,'Pliegos Tarifarios (Las Condes)'!$A:$A,0)),H3292&lt;=5000,INDEX('Pliegos Tarifarios (Las Condes)'!$I:$I,MATCH($B3292,'Pliegos Tarifarios (Las Condes)'!$A:$A,0)),H3292&gt;5000,INDEX('Pliegos Tarifarios (Las Condes)'!$J:$J,MATCH($B3292,'Pliegos Tarifarios (Las Condes)'!$A:$A,0)))/1.19</f>
        <v>1884.4184675630256</v>
      </c>
      <c r="R3292" s="19">
        <f>INDEX('Pliegos Tarifarios (Las Condes)'!$K:$K,MATCH($B3292,'Pliegos Tarifarios (Las Condes)'!$A:$A,0))</f>
        <v>723.17600000000004</v>
      </c>
      <c r="S3292" s="21">
        <f t="shared" si="156"/>
        <v>156992.41233636302</v>
      </c>
      <c r="T3292" s="21">
        <f t="shared" si="157"/>
        <v>29828.558343908975</v>
      </c>
      <c r="U3292" s="19">
        <v>0</v>
      </c>
      <c r="V3292" s="21">
        <f t="shared" si="158"/>
        <v>186820.970680272</v>
      </c>
    </row>
    <row r="3293" spans="1:22" x14ac:dyDescent="0.3">
      <c r="A3293" s="7" t="s">
        <v>147</v>
      </c>
      <c r="B3293" s="7">
        <v>8</v>
      </c>
      <c r="C3293" s="8" t="s">
        <v>186</v>
      </c>
      <c r="D3293" s="7" t="s">
        <v>470</v>
      </c>
      <c r="E3293" s="7" t="s">
        <v>121</v>
      </c>
      <c r="F3293" s="8" t="s">
        <v>471</v>
      </c>
      <c r="G3293" s="7" t="s">
        <v>16</v>
      </c>
      <c r="H3293" s="9">
        <v>802.30889999999999</v>
      </c>
      <c r="I3293" s="9">
        <v>2.1587999999999998</v>
      </c>
      <c r="J3293" s="9">
        <v>2.1368999999999998</v>
      </c>
      <c r="K3293" s="10">
        <v>0.98985547526403561</v>
      </c>
      <c r="L3293" s="9">
        <v>25.88</v>
      </c>
      <c r="M3293" s="19">
        <f>H3293*INDEX('Pliegos Tarifarios (Las Condes)'!$B:$B,MATCH($B3293,'Pliegos Tarifarios (Las Condes)'!$A:$A,0))</f>
        <v>105714.62759070001</v>
      </c>
      <c r="N3293" s="19">
        <f>I3293*INDEX('Pliegos Tarifarios (Las Condes)'!$C:$C,MATCH($B3293,'Pliegos Tarifarios (Las Condes)'!$A:$A,0))</f>
        <v>7341.5887524</v>
      </c>
      <c r="O3293" s="19">
        <f>J3293*INDEX('Pliegos Tarifarios (Las Condes)'!$D:$D,MATCH($B3293,'Pliegos Tarifarios (Las Condes)'!$A:$A,0))</f>
        <v>30907.3843695</v>
      </c>
      <c r="P3293" s="19">
        <f>H3293*INDEX('Pliegos Tarifarios (Las Condes)'!$E:$E,MATCH($B3293,'Pliegos Tarifarios (Las Condes)'!$A:$A,0))</f>
        <v>10449.2711136</v>
      </c>
      <c r="Q3293" s="19" cm="1">
        <f t="array" ref="Q3293">H3293*_xlfn.IFS(H3293&lt;=350,INDEX('Pliegos Tarifarios (Las Condes)'!$F:$F,MATCH($B3293,'Pliegos Tarifarios (Las Condes)'!$A:$A,0)),H3293&lt;=500,INDEX('Pliegos Tarifarios (Las Condes)'!$G:$G,MATCH($B3293,'Pliegos Tarifarios (Las Condes)'!$A:$A,0)),H3293&lt;=1000,INDEX('Pliegos Tarifarios (Las Condes)'!$H:$H,MATCH($B3293,'Pliegos Tarifarios (Las Condes)'!$A:$A,0)),H3293&lt;=5000,INDEX('Pliegos Tarifarios (Las Condes)'!$I:$I,MATCH($B3293,'Pliegos Tarifarios (Las Condes)'!$A:$A,0)),H3293&gt;5000,INDEX('Pliegos Tarifarios (Las Condes)'!$J:$J,MATCH($B3293,'Pliegos Tarifarios (Las Condes)'!$A:$A,0)))/1.19</f>
        <v>1881.7177646218493</v>
      </c>
      <c r="R3293" s="19">
        <f>INDEX('Pliegos Tarifarios (Las Condes)'!$K:$K,MATCH($B3293,'Pliegos Tarifarios (Las Condes)'!$A:$A,0))</f>
        <v>723.17600000000004</v>
      </c>
      <c r="S3293" s="21">
        <f t="shared" si="156"/>
        <v>157017.76559082189</v>
      </c>
      <c r="T3293" s="21">
        <f t="shared" si="157"/>
        <v>29833.375462256157</v>
      </c>
      <c r="U3293" s="19">
        <v>0</v>
      </c>
      <c r="V3293" s="21">
        <f t="shared" si="158"/>
        <v>186851.14105307806</v>
      </c>
    </row>
    <row r="3294" spans="1:22" x14ac:dyDescent="0.3">
      <c r="A3294" s="7" t="s">
        <v>147</v>
      </c>
      <c r="B3294" s="7">
        <v>8</v>
      </c>
      <c r="C3294" s="8" t="s">
        <v>186</v>
      </c>
      <c r="D3294" s="7" t="s">
        <v>472</v>
      </c>
      <c r="E3294" s="7" t="s">
        <v>121</v>
      </c>
      <c r="F3294" s="8" t="s">
        <v>473</v>
      </c>
      <c r="G3294" s="7" t="s">
        <v>16</v>
      </c>
      <c r="H3294" s="9">
        <v>801.3886</v>
      </c>
      <c r="I3294" s="9">
        <v>2.1463999999999999</v>
      </c>
      <c r="J3294" s="9">
        <v>2.0733000000000001</v>
      </c>
      <c r="K3294" s="10">
        <v>0.96594297428251974</v>
      </c>
      <c r="L3294" s="9">
        <v>25.85</v>
      </c>
      <c r="M3294" s="19">
        <f>H3294*INDEX('Pliegos Tarifarios (Las Condes)'!$B:$B,MATCH($B3294,'Pliegos Tarifarios (Las Condes)'!$A:$A,0))</f>
        <v>105593.3661018</v>
      </c>
      <c r="N3294" s="19">
        <f>I3294*INDEX('Pliegos Tarifarios (Las Condes)'!$C:$C,MATCH($B3294,'Pliegos Tarifarios (Las Condes)'!$A:$A,0))</f>
        <v>7299.4191671999997</v>
      </c>
      <c r="O3294" s="19">
        <f>J3294*INDEX('Pliegos Tarifarios (Las Condes)'!$D:$D,MATCH($B3294,'Pliegos Tarifarios (Las Condes)'!$A:$A,0))</f>
        <v>29987.495911500002</v>
      </c>
      <c r="P3294" s="19">
        <f>H3294*INDEX('Pliegos Tarifarios (Las Condes)'!$E:$E,MATCH($B3294,'Pliegos Tarifarios (Las Condes)'!$A:$A,0))</f>
        <v>10437.2851264</v>
      </c>
      <c r="Q3294" s="19" cm="1">
        <f t="array" ref="Q3294">H3294*_xlfn.IFS(H3294&lt;=350,INDEX('Pliegos Tarifarios (Las Condes)'!$F:$F,MATCH($B3294,'Pliegos Tarifarios (Las Condes)'!$A:$A,0)),H3294&lt;=500,INDEX('Pliegos Tarifarios (Las Condes)'!$G:$G,MATCH($B3294,'Pliegos Tarifarios (Las Condes)'!$A:$A,0)),H3294&lt;=1000,INDEX('Pliegos Tarifarios (Las Condes)'!$H:$H,MATCH($B3294,'Pliegos Tarifarios (Las Condes)'!$A:$A,0)),H3294&lt;=5000,INDEX('Pliegos Tarifarios (Las Condes)'!$I:$I,MATCH($B3294,'Pliegos Tarifarios (Las Condes)'!$A:$A,0)),H3294&gt;5000,INDEX('Pliegos Tarifarios (Las Condes)'!$J:$J,MATCH($B3294,'Pliegos Tarifarios (Las Condes)'!$A:$A,0)))/1.19</f>
        <v>1879.5593131092442</v>
      </c>
      <c r="R3294" s="19">
        <f>INDEX('Pliegos Tarifarios (Las Condes)'!$K:$K,MATCH($B3294,'Pliegos Tarifarios (Las Condes)'!$A:$A,0))</f>
        <v>723.17600000000004</v>
      </c>
      <c r="S3294" s="21">
        <f t="shared" si="156"/>
        <v>155920.30162000924</v>
      </c>
      <c r="T3294" s="21">
        <f t="shared" si="157"/>
        <v>29624.857307801754</v>
      </c>
      <c r="U3294" s="19">
        <v>0</v>
      </c>
      <c r="V3294" s="21">
        <f t="shared" si="158"/>
        <v>185545.15892781099</v>
      </c>
    </row>
    <row r="3295" spans="1:22" x14ac:dyDescent="0.3">
      <c r="A3295" s="7" t="s">
        <v>147</v>
      </c>
      <c r="B3295" s="7">
        <v>8</v>
      </c>
      <c r="C3295" s="8" t="s">
        <v>186</v>
      </c>
      <c r="D3295" s="7" t="s">
        <v>474</v>
      </c>
      <c r="E3295" s="7" t="s">
        <v>121</v>
      </c>
      <c r="F3295" s="8" t="s">
        <v>475</v>
      </c>
      <c r="G3295" s="7" t="s">
        <v>16</v>
      </c>
      <c r="H3295" s="9">
        <v>804.32809999999995</v>
      </c>
      <c r="I3295" s="9">
        <v>2.1614</v>
      </c>
      <c r="J3295" s="9">
        <v>2.1113</v>
      </c>
      <c r="K3295" s="10">
        <v>0.97682057925418708</v>
      </c>
      <c r="L3295" s="9">
        <v>25.95</v>
      </c>
      <c r="M3295" s="19">
        <f>H3295*INDEX('Pliegos Tarifarios (Las Condes)'!$B:$B,MATCH($B3295,'Pliegos Tarifarios (Las Condes)'!$A:$A,0))</f>
        <v>105980.6834403</v>
      </c>
      <c r="N3295" s="19">
        <f>I3295*INDEX('Pliegos Tarifarios (Las Condes)'!$C:$C,MATCH($B3295,'Pliegos Tarifarios (Las Condes)'!$A:$A,0))</f>
        <v>7350.4307622000006</v>
      </c>
      <c r="O3295" s="19">
        <f>J3295*INDEX('Pliegos Tarifarios (Las Condes)'!$D:$D,MATCH($B3295,'Pliegos Tarifarios (Las Condes)'!$A:$A,0))</f>
        <v>30537.1148015</v>
      </c>
      <c r="P3295" s="19">
        <f>H3295*INDEX('Pliegos Tarifarios (Las Condes)'!$E:$E,MATCH($B3295,'Pliegos Tarifarios (Las Condes)'!$A:$A,0))</f>
        <v>10475.569174399998</v>
      </c>
      <c r="Q3295" s="19" cm="1">
        <f t="array" ref="Q3295">H3295*_xlfn.IFS(H3295&lt;=350,INDEX('Pliegos Tarifarios (Las Condes)'!$F:$F,MATCH($B3295,'Pliegos Tarifarios (Las Condes)'!$A:$A,0)),H3295&lt;=500,INDEX('Pliegos Tarifarios (Las Condes)'!$G:$G,MATCH($B3295,'Pliegos Tarifarios (Las Condes)'!$A:$A,0)),H3295&lt;=1000,INDEX('Pliegos Tarifarios (Las Condes)'!$H:$H,MATCH($B3295,'Pliegos Tarifarios (Las Condes)'!$A:$A,0)),H3295&lt;=5000,INDEX('Pliegos Tarifarios (Las Condes)'!$I:$I,MATCH($B3295,'Pliegos Tarifarios (Las Condes)'!$A:$A,0)),H3295&gt;5000,INDEX('Pliegos Tarifarios (Las Condes)'!$J:$J,MATCH($B3295,'Pliegos Tarifarios (Las Condes)'!$A:$A,0)))/1.19</f>
        <v>1886.4535521848743</v>
      </c>
      <c r="R3295" s="19">
        <f>INDEX('Pliegos Tarifarios (Las Condes)'!$K:$K,MATCH($B3295,'Pliegos Tarifarios (Las Condes)'!$A:$A,0))</f>
        <v>723.17600000000004</v>
      </c>
      <c r="S3295" s="21">
        <f t="shared" si="156"/>
        <v>156953.4277305849</v>
      </c>
      <c r="T3295" s="21">
        <f t="shared" si="157"/>
        <v>29821.151268811129</v>
      </c>
      <c r="U3295" s="19">
        <v>0</v>
      </c>
      <c r="V3295" s="21">
        <f t="shared" si="158"/>
        <v>186774.57899939604</v>
      </c>
    </row>
    <row r="3296" spans="1:22" x14ac:dyDescent="0.3">
      <c r="A3296" s="7" t="s">
        <v>147</v>
      </c>
      <c r="B3296" s="7">
        <v>8</v>
      </c>
      <c r="C3296" s="8" t="s">
        <v>186</v>
      </c>
      <c r="D3296" s="7" t="s">
        <v>476</v>
      </c>
      <c r="E3296" s="7" t="s">
        <v>121</v>
      </c>
      <c r="F3296" s="8" t="s">
        <v>477</v>
      </c>
      <c r="G3296" s="7" t="s">
        <v>16</v>
      </c>
      <c r="H3296" s="9">
        <v>801.15869999999995</v>
      </c>
      <c r="I3296" s="9">
        <v>2.1505000000000001</v>
      </c>
      <c r="J3296" s="9">
        <v>2.1051000000000002</v>
      </c>
      <c r="K3296" s="10">
        <v>0.9788886305510347</v>
      </c>
      <c r="L3296" s="9">
        <v>25.84</v>
      </c>
      <c r="M3296" s="19">
        <f>H3296*INDEX('Pliegos Tarifarios (Las Condes)'!$B:$B,MATCH($B3296,'Pliegos Tarifarios (Las Condes)'!$A:$A,0))</f>
        <v>105563.07378809999</v>
      </c>
      <c r="N3296" s="19">
        <f>I3296*INDEX('Pliegos Tarifarios (Las Condes)'!$C:$C,MATCH($B3296,'Pliegos Tarifarios (Las Condes)'!$A:$A,0))</f>
        <v>7313.3623365000003</v>
      </c>
      <c r="O3296" s="19">
        <f>J3296*INDEX('Pliegos Tarifarios (Las Condes)'!$D:$D,MATCH($B3296,'Pliegos Tarifarios (Las Condes)'!$A:$A,0))</f>
        <v>30447.440140500003</v>
      </c>
      <c r="P3296" s="19">
        <f>H3296*INDEX('Pliegos Tarifarios (Las Condes)'!$E:$E,MATCH($B3296,'Pliegos Tarifarios (Las Condes)'!$A:$A,0))</f>
        <v>10434.290908799998</v>
      </c>
      <c r="Q3296" s="19" cm="1">
        <f t="array" ref="Q3296">H3296*_xlfn.IFS(H3296&lt;=350,INDEX('Pliegos Tarifarios (Las Condes)'!$F:$F,MATCH($B3296,'Pliegos Tarifarios (Las Condes)'!$A:$A,0)),H3296&lt;=500,INDEX('Pliegos Tarifarios (Las Condes)'!$G:$G,MATCH($B3296,'Pliegos Tarifarios (Las Condes)'!$A:$A,0)),H3296&lt;=1000,INDEX('Pliegos Tarifarios (Las Condes)'!$H:$H,MATCH($B3296,'Pliegos Tarifarios (Las Condes)'!$A:$A,0)),H3296&lt;=5000,INDEX('Pliegos Tarifarios (Las Condes)'!$I:$I,MATCH($B3296,'Pliegos Tarifarios (Las Condes)'!$A:$A,0)),H3296&gt;5000,INDEX('Pliegos Tarifarios (Las Condes)'!$J:$J,MATCH($B3296,'Pliegos Tarifarios (Las Condes)'!$A:$A,0)))/1.19</f>
        <v>1879.0201106722693</v>
      </c>
      <c r="R3296" s="19">
        <f>INDEX('Pliegos Tarifarios (Las Condes)'!$K:$K,MATCH($B3296,'Pliegos Tarifarios (Las Condes)'!$A:$A,0))</f>
        <v>723.17600000000004</v>
      </c>
      <c r="S3296" s="21">
        <f t="shared" si="156"/>
        <v>156360.36328457229</v>
      </c>
      <c r="T3296" s="21">
        <f t="shared" si="157"/>
        <v>29708.469024068734</v>
      </c>
      <c r="U3296" s="19">
        <v>0</v>
      </c>
      <c r="V3296" s="21">
        <f t="shared" si="158"/>
        <v>186068.83230864102</v>
      </c>
    </row>
    <row r="3297" spans="1:22" x14ac:dyDescent="0.3">
      <c r="A3297" s="7" t="s">
        <v>147</v>
      </c>
      <c r="B3297" s="7">
        <v>8</v>
      </c>
      <c r="C3297" s="8" t="s">
        <v>186</v>
      </c>
      <c r="D3297" s="7" t="s">
        <v>478</v>
      </c>
      <c r="E3297" s="7" t="s">
        <v>121</v>
      </c>
      <c r="F3297" s="8" t="s">
        <v>479</v>
      </c>
      <c r="G3297" s="7" t="s">
        <v>16</v>
      </c>
      <c r="H3297" s="9">
        <v>802.93740000000003</v>
      </c>
      <c r="I3297" s="9">
        <v>2.2555000000000001</v>
      </c>
      <c r="J3297" s="9">
        <v>2.1501999999999999</v>
      </c>
      <c r="K3297" s="10">
        <v>0.95331412103746394</v>
      </c>
      <c r="L3297" s="9">
        <v>25.9</v>
      </c>
      <c r="M3297" s="19">
        <f>H3297*INDEX('Pliegos Tarifarios (Las Condes)'!$B:$B,MATCH($B3297,'Pliegos Tarifarios (Las Condes)'!$A:$A,0))</f>
        <v>105797.4406362</v>
      </c>
      <c r="N3297" s="19">
        <f>I3297*INDEX('Pliegos Tarifarios (Las Condes)'!$C:$C,MATCH($B3297,'Pliegos Tarifarios (Las Condes)'!$A:$A,0))</f>
        <v>7670.4435015000008</v>
      </c>
      <c r="O3297" s="19">
        <f>J3297*INDEX('Pliegos Tarifarios (Las Condes)'!$D:$D,MATCH($B3297,'Pliegos Tarifarios (Las Condes)'!$A:$A,0))</f>
        <v>31099.750981000001</v>
      </c>
      <c r="P3297" s="19">
        <f>H3297*INDEX('Pliegos Tarifarios (Las Condes)'!$E:$E,MATCH($B3297,'Pliegos Tarifarios (Las Condes)'!$A:$A,0))</f>
        <v>10457.456697599999</v>
      </c>
      <c r="Q3297" s="19" cm="1">
        <f t="array" ref="Q3297">H3297*_xlfn.IFS(H3297&lt;=350,INDEX('Pliegos Tarifarios (Las Condes)'!$F:$F,MATCH($B3297,'Pliegos Tarifarios (Las Condes)'!$A:$A,0)),H3297&lt;=500,INDEX('Pliegos Tarifarios (Las Condes)'!$G:$G,MATCH($B3297,'Pliegos Tarifarios (Las Condes)'!$A:$A,0)),H3297&lt;=1000,INDEX('Pliegos Tarifarios (Las Condes)'!$H:$H,MATCH($B3297,'Pliegos Tarifarios (Las Condes)'!$A:$A,0)),H3297&lt;=5000,INDEX('Pliegos Tarifarios (Las Condes)'!$I:$I,MATCH($B3297,'Pliegos Tarifarios (Las Condes)'!$A:$A,0)),H3297&gt;5000,INDEX('Pliegos Tarifarios (Las Condes)'!$J:$J,MATCH($B3297,'Pliegos Tarifarios (Las Condes)'!$A:$A,0)))/1.19</f>
        <v>1883.1918347899161</v>
      </c>
      <c r="R3297" s="19">
        <f>INDEX('Pliegos Tarifarios (Las Condes)'!$K:$K,MATCH($B3297,'Pliegos Tarifarios (Las Condes)'!$A:$A,0))</f>
        <v>723.17600000000004</v>
      </c>
      <c r="S3297" s="21">
        <f t="shared" si="156"/>
        <v>157631.45965108991</v>
      </c>
      <c r="T3297" s="21">
        <f t="shared" si="157"/>
        <v>29949.977333707084</v>
      </c>
      <c r="U3297" s="19">
        <v>0</v>
      </c>
      <c r="V3297" s="21">
        <f t="shared" si="158"/>
        <v>187581.43698479701</v>
      </c>
    </row>
    <row r="3298" spans="1:22" x14ac:dyDescent="0.3">
      <c r="A3298" s="7" t="s">
        <v>147</v>
      </c>
      <c r="B3298" s="7">
        <v>8</v>
      </c>
      <c r="C3298" s="8" t="s">
        <v>186</v>
      </c>
      <c r="D3298" s="7" t="s">
        <v>480</v>
      </c>
      <c r="E3298" s="7" t="s">
        <v>121</v>
      </c>
      <c r="F3298" s="8" t="s">
        <v>481</v>
      </c>
      <c r="G3298" s="7" t="s">
        <v>16</v>
      </c>
      <c r="H3298" s="9">
        <v>802.52850000000001</v>
      </c>
      <c r="I3298" s="9">
        <v>2.1833999999999998</v>
      </c>
      <c r="J3298" s="9">
        <v>2.1833999999999998</v>
      </c>
      <c r="K3298" s="10">
        <v>1</v>
      </c>
      <c r="L3298" s="9">
        <v>25.89</v>
      </c>
      <c r="M3298" s="19">
        <f>H3298*INDEX('Pliegos Tarifarios (Las Condes)'!$B:$B,MATCH($B3298,'Pliegos Tarifarios (Las Condes)'!$A:$A,0))</f>
        <v>105743.56274550001</v>
      </c>
      <c r="N3298" s="19">
        <f>I3298*INDEX('Pliegos Tarifarios (Las Condes)'!$C:$C,MATCH($B3298,'Pliegos Tarifarios (Las Condes)'!$A:$A,0))</f>
        <v>7425.2477681999999</v>
      </c>
      <c r="O3298" s="19">
        <f>J3298*INDEX('Pliegos Tarifarios (Las Condes)'!$D:$D,MATCH($B3298,'Pliegos Tarifarios (Las Condes)'!$A:$A,0))</f>
        <v>31579.944326999997</v>
      </c>
      <c r="P3298" s="19">
        <f>H3298*INDEX('Pliegos Tarifarios (Las Condes)'!$E:$E,MATCH($B3298,'Pliegos Tarifarios (Las Condes)'!$A:$A,0))</f>
        <v>10452.131184</v>
      </c>
      <c r="Q3298" s="19" cm="1">
        <f t="array" ref="Q3298">H3298*_xlfn.IFS(H3298&lt;=350,INDEX('Pliegos Tarifarios (Las Condes)'!$F:$F,MATCH($B3298,'Pliegos Tarifarios (Las Condes)'!$A:$A,0)),H3298&lt;=500,INDEX('Pliegos Tarifarios (Las Condes)'!$G:$G,MATCH($B3298,'Pliegos Tarifarios (Las Condes)'!$A:$A,0)),H3298&lt;=1000,INDEX('Pliegos Tarifarios (Las Condes)'!$H:$H,MATCH($B3298,'Pliegos Tarifarios (Las Condes)'!$A:$A,0)),H3298&lt;=5000,INDEX('Pliegos Tarifarios (Las Condes)'!$I:$I,MATCH($B3298,'Pliegos Tarifarios (Las Condes)'!$A:$A,0)),H3298&gt;5000,INDEX('Pliegos Tarifarios (Las Condes)'!$J:$J,MATCH($B3298,'Pliegos Tarifarios (Las Condes)'!$A:$A,0)))/1.19</f>
        <v>1882.2328096638657</v>
      </c>
      <c r="R3298" s="19">
        <f>INDEX('Pliegos Tarifarios (Las Condes)'!$K:$K,MATCH($B3298,'Pliegos Tarifarios (Las Condes)'!$A:$A,0))</f>
        <v>723.17600000000004</v>
      </c>
      <c r="S3298" s="21">
        <f t="shared" si="156"/>
        <v>157806.29483436389</v>
      </c>
      <c r="T3298" s="21">
        <f t="shared" si="157"/>
        <v>29983.196018529139</v>
      </c>
      <c r="U3298" s="19">
        <v>0</v>
      </c>
      <c r="V3298" s="21">
        <f t="shared" si="158"/>
        <v>187789.49085289304</v>
      </c>
    </row>
    <row r="3299" spans="1:22" x14ac:dyDescent="0.3">
      <c r="A3299" s="7" t="s">
        <v>147</v>
      </c>
      <c r="B3299" s="7">
        <v>8</v>
      </c>
      <c r="C3299" s="8" t="s">
        <v>186</v>
      </c>
      <c r="D3299" s="7" t="s">
        <v>482</v>
      </c>
      <c r="E3299" s="7" t="s">
        <v>121</v>
      </c>
      <c r="F3299" s="8" t="s">
        <v>483</v>
      </c>
      <c r="G3299" s="7" t="s">
        <v>16</v>
      </c>
      <c r="H3299" s="9">
        <v>802.33500000000004</v>
      </c>
      <c r="I3299" s="9">
        <v>2.1762999999999999</v>
      </c>
      <c r="J3299" s="9">
        <v>2.1762999999999999</v>
      </c>
      <c r="K3299" s="10">
        <v>1</v>
      </c>
      <c r="L3299" s="9">
        <v>25.88</v>
      </c>
      <c r="M3299" s="19">
        <f>H3299*INDEX('Pliegos Tarifarios (Las Condes)'!$B:$B,MATCH($B3299,'Pliegos Tarifarios (Las Condes)'!$A:$A,0))</f>
        <v>105718.06660500001</v>
      </c>
      <c r="N3299" s="19">
        <f>I3299*INDEX('Pliegos Tarifarios (Las Condes)'!$C:$C,MATCH($B3299,'Pliegos Tarifarios (Las Condes)'!$A:$A,0))</f>
        <v>7401.1022799000002</v>
      </c>
      <c r="O3299" s="19">
        <f>J3299*INDEX('Pliegos Tarifarios (Las Condes)'!$D:$D,MATCH($B3299,'Pliegos Tarifarios (Las Condes)'!$A:$A,0))</f>
        <v>31477.252376500001</v>
      </c>
      <c r="P3299" s="19">
        <f>H3299*INDEX('Pliegos Tarifarios (Las Condes)'!$E:$E,MATCH($B3299,'Pliegos Tarifarios (Las Condes)'!$A:$A,0))</f>
        <v>10449.61104</v>
      </c>
      <c r="Q3299" s="19" cm="1">
        <f t="array" ref="Q3299">H3299*_xlfn.IFS(H3299&lt;=350,INDEX('Pliegos Tarifarios (Las Condes)'!$F:$F,MATCH($B3299,'Pliegos Tarifarios (Las Condes)'!$A:$A,0)),H3299&lt;=500,INDEX('Pliegos Tarifarios (Las Condes)'!$G:$G,MATCH($B3299,'Pliegos Tarifarios (Las Condes)'!$A:$A,0)),H3299&lt;=1000,INDEX('Pliegos Tarifarios (Las Condes)'!$H:$H,MATCH($B3299,'Pliegos Tarifarios (Las Condes)'!$A:$A,0)),H3299&lt;=5000,INDEX('Pliegos Tarifarios (Las Condes)'!$I:$I,MATCH($B3299,'Pliegos Tarifarios (Las Condes)'!$A:$A,0)),H3299&gt;5000,INDEX('Pliegos Tarifarios (Las Condes)'!$J:$J,MATCH($B3299,'Pliegos Tarifarios (Las Condes)'!$A:$A,0)))/1.19</f>
        <v>1881.7789789915971</v>
      </c>
      <c r="R3299" s="19">
        <f>INDEX('Pliegos Tarifarios (Las Condes)'!$K:$K,MATCH($B3299,'Pliegos Tarifarios (Las Condes)'!$A:$A,0))</f>
        <v>723.17600000000004</v>
      </c>
      <c r="S3299" s="21">
        <f t="shared" si="156"/>
        <v>157650.98728039159</v>
      </c>
      <c r="T3299" s="21">
        <f t="shared" si="157"/>
        <v>29953.687583274404</v>
      </c>
      <c r="U3299" s="19">
        <v>0</v>
      </c>
      <c r="V3299" s="21">
        <f t="shared" si="158"/>
        <v>187604.674863666</v>
      </c>
    </row>
    <row r="3300" spans="1:22" x14ac:dyDescent="0.3">
      <c r="A3300" s="7" t="s">
        <v>147</v>
      </c>
      <c r="B3300" s="7">
        <v>8</v>
      </c>
      <c r="C3300" s="8" t="s">
        <v>186</v>
      </c>
      <c r="D3300" s="7" t="s">
        <v>484</v>
      </c>
      <c r="E3300" s="7" t="s">
        <v>121</v>
      </c>
      <c r="F3300" s="8" t="s">
        <v>485</v>
      </c>
      <c r="G3300" s="7" t="s">
        <v>16</v>
      </c>
      <c r="H3300" s="9">
        <v>804.0299</v>
      </c>
      <c r="I3300" s="9">
        <v>2.1339999999999999</v>
      </c>
      <c r="J3300" s="9">
        <v>2.1328999999999998</v>
      </c>
      <c r="K3300" s="10">
        <v>0.99948453608247423</v>
      </c>
      <c r="L3300" s="9">
        <v>25.94</v>
      </c>
      <c r="M3300" s="19">
        <f>H3300*INDEX('Pliegos Tarifarios (Las Condes)'!$B:$B,MATCH($B3300,'Pliegos Tarifarios (Las Condes)'!$A:$A,0))</f>
        <v>105941.39171370001</v>
      </c>
      <c r="N3300" s="19">
        <f>I3300*INDEX('Pliegos Tarifarios (Las Condes)'!$C:$C,MATCH($B3300,'Pliegos Tarifarios (Las Condes)'!$A:$A,0))</f>
        <v>7257.2495820000004</v>
      </c>
      <c r="O3300" s="19">
        <f>J3300*INDEX('Pliegos Tarifarios (Las Condes)'!$D:$D,MATCH($B3300,'Pliegos Tarifarios (Las Condes)'!$A:$A,0))</f>
        <v>30849.529749499998</v>
      </c>
      <c r="P3300" s="19">
        <f>H3300*INDEX('Pliegos Tarifarios (Las Condes)'!$E:$E,MATCH($B3300,'Pliegos Tarifarios (Las Condes)'!$A:$A,0))</f>
        <v>10471.6854176</v>
      </c>
      <c r="Q3300" s="19" cm="1">
        <f t="array" ref="Q3300">H3300*_xlfn.IFS(H3300&lt;=350,INDEX('Pliegos Tarifarios (Las Condes)'!$F:$F,MATCH($B3300,'Pliegos Tarifarios (Las Condes)'!$A:$A,0)),H3300&lt;=500,INDEX('Pliegos Tarifarios (Las Condes)'!$G:$G,MATCH($B3300,'Pliegos Tarifarios (Las Condes)'!$A:$A,0)),H3300&lt;=1000,INDEX('Pliegos Tarifarios (Las Condes)'!$H:$H,MATCH($B3300,'Pliegos Tarifarios (Las Condes)'!$A:$A,0)),H3300&lt;=5000,INDEX('Pliegos Tarifarios (Las Condes)'!$I:$I,MATCH($B3300,'Pliegos Tarifarios (Las Condes)'!$A:$A,0)),H3300&gt;5000,INDEX('Pliegos Tarifarios (Las Condes)'!$J:$J,MATCH($B3300,'Pliegos Tarifarios (Las Condes)'!$A:$A,0)))/1.19</f>
        <v>1885.7541604201685</v>
      </c>
      <c r="R3300" s="19">
        <f>INDEX('Pliegos Tarifarios (Las Condes)'!$K:$K,MATCH($B3300,'Pliegos Tarifarios (Las Condes)'!$A:$A,0))</f>
        <v>723.17600000000004</v>
      </c>
      <c r="S3300" s="21">
        <f t="shared" si="156"/>
        <v>157128.78662322019</v>
      </c>
      <c r="T3300" s="21">
        <f t="shared" si="157"/>
        <v>29854.469458411837</v>
      </c>
      <c r="U3300" s="19">
        <v>0</v>
      </c>
      <c r="V3300" s="21">
        <f t="shared" si="158"/>
        <v>186983.25608163202</v>
      </c>
    </row>
    <row r="3301" spans="1:22" x14ac:dyDescent="0.3">
      <c r="A3301" s="7" t="s">
        <v>147</v>
      </c>
      <c r="B3301" s="7">
        <v>8</v>
      </c>
      <c r="C3301" s="8" t="s">
        <v>186</v>
      </c>
      <c r="D3301" s="7" t="s">
        <v>486</v>
      </c>
      <c r="E3301" s="7" t="s">
        <v>121</v>
      </c>
      <c r="F3301" s="8" t="s">
        <v>487</v>
      </c>
      <c r="G3301" s="7" t="s">
        <v>16</v>
      </c>
      <c r="H3301" s="9">
        <v>803.40060000000005</v>
      </c>
      <c r="I3301" s="9">
        <v>2.1918000000000002</v>
      </c>
      <c r="J3301" s="9">
        <v>2.1810999999999998</v>
      </c>
      <c r="K3301" s="10">
        <v>0.99511816771603234</v>
      </c>
      <c r="L3301" s="9">
        <v>25.92</v>
      </c>
      <c r="M3301" s="19">
        <f>H3301*INDEX('Pliegos Tarifarios (Las Condes)'!$B:$B,MATCH($B3301,'Pliegos Tarifarios (Las Condes)'!$A:$A,0))</f>
        <v>105858.47325780001</v>
      </c>
      <c r="N3301" s="19">
        <f>I3301*INDEX('Pliegos Tarifarios (Las Condes)'!$C:$C,MATCH($B3301,'Pliegos Tarifarios (Las Condes)'!$A:$A,0))</f>
        <v>7453.8142614000008</v>
      </c>
      <c r="O3301" s="19">
        <f>J3301*INDEX('Pliegos Tarifarios (Las Condes)'!$D:$D,MATCH($B3301,'Pliegos Tarifarios (Las Condes)'!$A:$A,0))</f>
        <v>31546.677920499998</v>
      </c>
      <c r="P3301" s="19">
        <f>H3301*INDEX('Pliegos Tarifarios (Las Condes)'!$E:$E,MATCH($B3301,'Pliegos Tarifarios (Las Condes)'!$A:$A,0))</f>
        <v>10463.489414400001</v>
      </c>
      <c r="Q3301" s="19" cm="1">
        <f t="array" ref="Q3301">H3301*_xlfn.IFS(H3301&lt;=350,INDEX('Pliegos Tarifarios (Las Condes)'!$F:$F,MATCH($B3301,'Pliegos Tarifarios (Las Condes)'!$A:$A,0)),H3301&lt;=500,INDEX('Pliegos Tarifarios (Las Condes)'!$G:$G,MATCH($B3301,'Pliegos Tarifarios (Las Condes)'!$A:$A,0)),H3301&lt;=1000,INDEX('Pliegos Tarifarios (Las Condes)'!$H:$H,MATCH($B3301,'Pliegos Tarifarios (Las Condes)'!$A:$A,0)),H3301&lt;=5000,INDEX('Pliegos Tarifarios (Las Condes)'!$I:$I,MATCH($B3301,'Pliegos Tarifarios (Las Condes)'!$A:$A,0)),H3301&gt;5000,INDEX('Pliegos Tarifarios (Las Condes)'!$J:$J,MATCH($B3301,'Pliegos Tarifarios (Las Condes)'!$A:$A,0)))/1.19</f>
        <v>1884.27821394958</v>
      </c>
      <c r="R3301" s="19">
        <f>INDEX('Pliegos Tarifarios (Las Condes)'!$K:$K,MATCH($B3301,'Pliegos Tarifarios (Las Condes)'!$A:$A,0))</f>
        <v>723.17600000000004</v>
      </c>
      <c r="S3301" s="21">
        <f t="shared" si="156"/>
        <v>157929.9090680496</v>
      </c>
      <c r="T3301" s="21">
        <f t="shared" si="157"/>
        <v>30006.682722929425</v>
      </c>
      <c r="U3301" s="19">
        <v>0</v>
      </c>
      <c r="V3301" s="21">
        <f t="shared" si="158"/>
        <v>187936.59179097903</v>
      </c>
    </row>
    <row r="3302" spans="1:22" x14ac:dyDescent="0.3">
      <c r="A3302" s="7" t="s">
        <v>147</v>
      </c>
      <c r="B3302" s="7">
        <v>8</v>
      </c>
      <c r="C3302" s="8" t="s">
        <v>186</v>
      </c>
      <c r="D3302" s="7" t="s">
        <v>488</v>
      </c>
      <c r="E3302" s="7" t="s">
        <v>121</v>
      </c>
      <c r="F3302" s="8" t="s">
        <v>489</v>
      </c>
      <c r="G3302" s="7" t="s">
        <v>16</v>
      </c>
      <c r="H3302" s="9">
        <v>803.59569999999997</v>
      </c>
      <c r="I3302" s="9">
        <v>2.2124999999999999</v>
      </c>
      <c r="J3302" s="9">
        <v>2.1495000000000002</v>
      </c>
      <c r="K3302" s="10">
        <v>0.97152542372881368</v>
      </c>
      <c r="L3302" s="9">
        <v>25.92</v>
      </c>
      <c r="M3302" s="19">
        <f>H3302*INDEX('Pliegos Tarifarios (Las Condes)'!$B:$B,MATCH($B3302,'Pliegos Tarifarios (Las Condes)'!$A:$A,0))</f>
        <v>105884.1802191</v>
      </c>
      <c r="N3302" s="19">
        <f>I3302*INDEX('Pliegos Tarifarios (Las Condes)'!$C:$C,MATCH($B3302,'Pliegos Tarifarios (Las Condes)'!$A:$A,0))</f>
        <v>7524.2102624999998</v>
      </c>
      <c r="O3302" s="19">
        <f>J3302*INDEX('Pliegos Tarifarios (Las Condes)'!$D:$D,MATCH($B3302,'Pliegos Tarifarios (Las Condes)'!$A:$A,0))</f>
        <v>31089.626422500005</v>
      </c>
      <c r="P3302" s="19">
        <f>H3302*INDEX('Pliegos Tarifarios (Las Condes)'!$E:$E,MATCH($B3302,'Pliegos Tarifarios (Las Condes)'!$A:$A,0))</f>
        <v>10466.030396799999</v>
      </c>
      <c r="Q3302" s="19" cm="1">
        <f t="array" ref="Q3302">H3302*_xlfn.IFS(H3302&lt;=350,INDEX('Pliegos Tarifarios (Las Condes)'!$F:$F,MATCH($B3302,'Pliegos Tarifarios (Las Condes)'!$A:$A,0)),H3302&lt;=500,INDEX('Pliegos Tarifarios (Las Condes)'!$G:$G,MATCH($B3302,'Pliegos Tarifarios (Las Condes)'!$A:$A,0)),H3302&lt;=1000,INDEX('Pliegos Tarifarios (Las Condes)'!$H:$H,MATCH($B3302,'Pliegos Tarifarios (Las Condes)'!$A:$A,0)),H3302&lt;=5000,INDEX('Pliegos Tarifarios (Las Condes)'!$I:$I,MATCH($B3302,'Pliegos Tarifarios (Las Condes)'!$A:$A,0)),H3302&gt;5000,INDEX('Pliegos Tarifarios (Las Condes)'!$J:$J,MATCH($B3302,'Pliegos Tarifarios (Las Condes)'!$A:$A,0)))/1.19</f>
        <v>1884.7357972268908</v>
      </c>
      <c r="R3302" s="19">
        <f>INDEX('Pliegos Tarifarios (Las Condes)'!$K:$K,MATCH($B3302,'Pliegos Tarifarios (Las Condes)'!$A:$A,0))</f>
        <v>723.17600000000004</v>
      </c>
      <c r="S3302" s="21">
        <f t="shared" si="156"/>
        <v>157571.95909812691</v>
      </c>
      <c r="T3302" s="21">
        <f t="shared" si="157"/>
        <v>29938.672228644115</v>
      </c>
      <c r="U3302" s="19">
        <v>0</v>
      </c>
      <c r="V3302" s="21">
        <f t="shared" si="158"/>
        <v>187510.63132677102</v>
      </c>
    </row>
    <row r="3303" spans="1:22" x14ac:dyDescent="0.3">
      <c r="A3303" s="7" t="s">
        <v>147</v>
      </c>
      <c r="B3303" s="7">
        <v>8</v>
      </c>
      <c r="C3303" s="8" t="s">
        <v>186</v>
      </c>
      <c r="D3303" s="7" t="s">
        <v>490</v>
      </c>
      <c r="E3303" s="7" t="s">
        <v>121</v>
      </c>
      <c r="F3303" s="8" t="s">
        <v>491</v>
      </c>
      <c r="G3303" s="7" t="s">
        <v>16</v>
      </c>
      <c r="H3303" s="9">
        <v>802.3827</v>
      </c>
      <c r="I3303" s="9">
        <v>2.1747000000000001</v>
      </c>
      <c r="J3303" s="9">
        <v>2.1747000000000001</v>
      </c>
      <c r="K3303" s="10">
        <v>1</v>
      </c>
      <c r="L3303" s="9">
        <v>25.88</v>
      </c>
      <c r="M3303" s="19">
        <f>H3303*INDEX('Pliegos Tarifarios (Las Condes)'!$B:$B,MATCH($B3303,'Pliegos Tarifarios (Las Condes)'!$A:$A,0))</f>
        <v>105724.3517001</v>
      </c>
      <c r="N3303" s="19">
        <f>I3303*INDEX('Pliegos Tarifarios (Las Condes)'!$C:$C,MATCH($B3303,'Pliegos Tarifarios (Las Condes)'!$A:$A,0))</f>
        <v>7395.6610431000008</v>
      </c>
      <c r="O3303" s="19">
        <f>J3303*INDEX('Pliegos Tarifarios (Las Condes)'!$D:$D,MATCH($B3303,'Pliegos Tarifarios (Las Condes)'!$A:$A,0))</f>
        <v>31454.110528500001</v>
      </c>
      <c r="P3303" s="19">
        <f>H3303*INDEX('Pliegos Tarifarios (Las Condes)'!$E:$E,MATCH($B3303,'Pliegos Tarifarios (Las Condes)'!$A:$A,0))</f>
        <v>10450.232284799999</v>
      </c>
      <c r="Q3303" s="19" cm="1">
        <f t="array" ref="Q3303">H3303*_xlfn.IFS(H3303&lt;=350,INDEX('Pliegos Tarifarios (Las Condes)'!$F:$F,MATCH($B3303,'Pliegos Tarifarios (Las Condes)'!$A:$A,0)),H3303&lt;=500,INDEX('Pliegos Tarifarios (Las Condes)'!$G:$G,MATCH($B3303,'Pliegos Tarifarios (Las Condes)'!$A:$A,0)),H3303&lt;=1000,INDEX('Pliegos Tarifarios (Las Condes)'!$H:$H,MATCH($B3303,'Pliegos Tarifarios (Las Condes)'!$A:$A,0)),H3303&lt;=5000,INDEX('Pliegos Tarifarios (Las Condes)'!$I:$I,MATCH($B3303,'Pliegos Tarifarios (Las Condes)'!$A:$A,0)),H3303&gt;5000,INDEX('Pliegos Tarifarios (Las Condes)'!$J:$J,MATCH($B3303,'Pliegos Tarifarios (Las Condes)'!$A:$A,0)))/1.19</f>
        <v>1881.8908535294122</v>
      </c>
      <c r="R3303" s="19">
        <f>INDEX('Pliegos Tarifarios (Las Condes)'!$K:$K,MATCH($B3303,'Pliegos Tarifarios (Las Condes)'!$A:$A,0))</f>
        <v>723.17600000000004</v>
      </c>
      <c r="S3303" s="21">
        <f t="shared" si="156"/>
        <v>157629.42241002942</v>
      </c>
      <c r="T3303" s="21">
        <f t="shared" si="157"/>
        <v>29949.590257905591</v>
      </c>
      <c r="U3303" s="19">
        <v>0</v>
      </c>
      <c r="V3303" s="21">
        <f t="shared" si="158"/>
        <v>187579.01266793502</v>
      </c>
    </row>
    <row r="3304" spans="1:22" x14ac:dyDescent="0.3">
      <c r="A3304" s="7" t="s">
        <v>147</v>
      </c>
      <c r="B3304" s="7">
        <v>8</v>
      </c>
      <c r="C3304" s="8" t="s">
        <v>186</v>
      </c>
      <c r="D3304" s="7" t="s">
        <v>492</v>
      </c>
      <c r="E3304" s="7" t="s">
        <v>121</v>
      </c>
      <c r="F3304" s="8" t="s">
        <v>493</v>
      </c>
      <c r="G3304" s="7" t="s">
        <v>16</v>
      </c>
      <c r="H3304" s="9">
        <v>801.97090000000003</v>
      </c>
      <c r="I3304" s="9">
        <v>2.1456</v>
      </c>
      <c r="J3304" s="9">
        <v>2.1360999999999999</v>
      </c>
      <c r="K3304" s="10">
        <v>0.99557233407904544</v>
      </c>
      <c r="L3304" s="9">
        <v>25.87</v>
      </c>
      <c r="M3304" s="19">
        <f>H3304*INDEX('Pliegos Tarifarios (Las Condes)'!$B:$B,MATCH($B3304,'Pliegos Tarifarios (Las Condes)'!$A:$A,0))</f>
        <v>105670.09169670001</v>
      </c>
      <c r="N3304" s="19">
        <f>I3304*INDEX('Pliegos Tarifarios (Las Condes)'!$C:$C,MATCH($B3304,'Pliegos Tarifarios (Las Condes)'!$A:$A,0))</f>
        <v>7296.6985488</v>
      </c>
      <c r="O3304" s="19">
        <f>J3304*INDEX('Pliegos Tarifarios (Las Condes)'!$D:$D,MATCH($B3304,'Pliegos Tarifarios (Las Condes)'!$A:$A,0))</f>
        <v>30895.8134455</v>
      </c>
      <c r="P3304" s="19">
        <f>H3304*INDEX('Pliegos Tarifarios (Las Condes)'!$E:$E,MATCH($B3304,'Pliegos Tarifarios (Las Condes)'!$A:$A,0))</f>
        <v>10444.8690016</v>
      </c>
      <c r="Q3304" s="19" cm="1">
        <f t="array" ref="Q3304">H3304*_xlfn.IFS(H3304&lt;=350,INDEX('Pliegos Tarifarios (Las Condes)'!$F:$F,MATCH($B3304,'Pliegos Tarifarios (Las Condes)'!$A:$A,0)),H3304&lt;=500,INDEX('Pliegos Tarifarios (Las Condes)'!$G:$G,MATCH($B3304,'Pliegos Tarifarios (Las Condes)'!$A:$A,0)),H3304&lt;=1000,INDEX('Pliegos Tarifarios (Las Condes)'!$H:$H,MATCH($B3304,'Pliegos Tarifarios (Las Condes)'!$A:$A,0)),H3304&lt;=5000,INDEX('Pliegos Tarifarios (Las Condes)'!$I:$I,MATCH($B3304,'Pliegos Tarifarios (Las Condes)'!$A:$A,0)),H3304&gt;5000,INDEX('Pliegos Tarifarios (Las Condes)'!$J:$J,MATCH($B3304,'Pliegos Tarifarios (Las Condes)'!$A:$A,0)))/1.19</f>
        <v>1880.9250268067231</v>
      </c>
      <c r="R3304" s="19">
        <f>INDEX('Pliegos Tarifarios (Las Condes)'!$K:$K,MATCH($B3304,'Pliegos Tarifarios (Las Condes)'!$A:$A,0))</f>
        <v>723.17600000000004</v>
      </c>
      <c r="S3304" s="21">
        <f t="shared" si="156"/>
        <v>156911.57371940673</v>
      </c>
      <c r="T3304" s="21">
        <f t="shared" si="157"/>
        <v>29813.199006687279</v>
      </c>
      <c r="U3304" s="19">
        <v>0</v>
      </c>
      <c r="V3304" s="21">
        <f t="shared" si="158"/>
        <v>186724.772726094</v>
      </c>
    </row>
    <row r="3305" spans="1:22" x14ac:dyDescent="0.3">
      <c r="A3305" s="7" t="s">
        <v>147</v>
      </c>
      <c r="B3305" s="7">
        <v>8</v>
      </c>
      <c r="C3305" s="8" t="s">
        <v>186</v>
      </c>
      <c r="D3305" s="7" t="s">
        <v>494</v>
      </c>
      <c r="E3305" s="7" t="s">
        <v>121</v>
      </c>
      <c r="F3305" s="8" t="s">
        <v>495</v>
      </c>
      <c r="G3305" s="7" t="s">
        <v>16</v>
      </c>
      <c r="H3305" s="9">
        <v>803.87120000000004</v>
      </c>
      <c r="I3305" s="9">
        <v>2.2118000000000002</v>
      </c>
      <c r="J3305" s="9">
        <v>2.1735000000000002</v>
      </c>
      <c r="K3305" s="10">
        <v>0.98268378696084635</v>
      </c>
      <c r="L3305" s="9">
        <v>25.93</v>
      </c>
      <c r="M3305" s="19">
        <f>H3305*INDEX('Pliegos Tarifarios (Las Condes)'!$B:$B,MATCH($B3305,'Pliegos Tarifarios (Las Condes)'!$A:$A,0))</f>
        <v>105920.48092560002</v>
      </c>
      <c r="N3305" s="19">
        <f>I3305*INDEX('Pliegos Tarifarios (Las Condes)'!$C:$C,MATCH($B3305,'Pliegos Tarifarios (Las Condes)'!$A:$A,0))</f>
        <v>7521.8297214000013</v>
      </c>
      <c r="O3305" s="19">
        <f>J3305*INDEX('Pliegos Tarifarios (Las Condes)'!$D:$D,MATCH($B3305,'Pliegos Tarifarios (Las Condes)'!$A:$A,0))</f>
        <v>31436.754142500005</v>
      </c>
      <c r="P3305" s="19">
        <f>H3305*INDEX('Pliegos Tarifarios (Las Condes)'!$E:$E,MATCH($B3305,'Pliegos Tarifarios (Las Condes)'!$A:$A,0))</f>
        <v>10469.6185088</v>
      </c>
      <c r="Q3305" s="19" cm="1">
        <f t="array" ref="Q3305">H3305*_xlfn.IFS(H3305&lt;=350,INDEX('Pliegos Tarifarios (Las Condes)'!$F:$F,MATCH($B3305,'Pliegos Tarifarios (Las Condes)'!$A:$A,0)),H3305&lt;=500,INDEX('Pliegos Tarifarios (Las Condes)'!$G:$G,MATCH($B3305,'Pliegos Tarifarios (Las Condes)'!$A:$A,0)),H3305&lt;=1000,INDEX('Pliegos Tarifarios (Las Condes)'!$H:$H,MATCH($B3305,'Pliegos Tarifarios (Las Condes)'!$A:$A,0)),H3305&lt;=5000,INDEX('Pliegos Tarifarios (Las Condes)'!$I:$I,MATCH($B3305,'Pliegos Tarifarios (Las Condes)'!$A:$A,0)),H3305&gt;5000,INDEX('Pliegos Tarifarios (Las Condes)'!$J:$J,MATCH($B3305,'Pliegos Tarifarios (Las Condes)'!$A:$A,0)))/1.19</f>
        <v>1885.3819489075636</v>
      </c>
      <c r="R3305" s="19">
        <f>INDEX('Pliegos Tarifarios (Las Condes)'!$K:$K,MATCH($B3305,'Pliegos Tarifarios (Las Condes)'!$A:$A,0))</f>
        <v>723.17600000000004</v>
      </c>
      <c r="S3305" s="21">
        <f t="shared" si="156"/>
        <v>157957.2412472076</v>
      </c>
      <c r="T3305" s="21">
        <f t="shared" si="157"/>
        <v>30011.875836969444</v>
      </c>
      <c r="U3305" s="19">
        <v>0</v>
      </c>
      <c r="V3305" s="21">
        <f t="shared" si="158"/>
        <v>187969.11708417704</v>
      </c>
    </row>
    <row r="3306" spans="1:22" x14ac:dyDescent="0.3">
      <c r="A3306" s="7" t="s">
        <v>147</v>
      </c>
      <c r="B3306" s="7">
        <v>8</v>
      </c>
      <c r="C3306" s="8" t="s">
        <v>186</v>
      </c>
      <c r="D3306" s="7" t="s">
        <v>496</v>
      </c>
      <c r="E3306" s="7" t="s">
        <v>121</v>
      </c>
      <c r="F3306" s="8" t="s">
        <v>497</v>
      </c>
      <c r="G3306" s="7" t="s">
        <v>16</v>
      </c>
      <c r="H3306" s="9">
        <v>805.19820000000004</v>
      </c>
      <c r="I3306" s="9">
        <v>2.1646999999999998</v>
      </c>
      <c r="J3306" s="9">
        <v>2.1595</v>
      </c>
      <c r="K3306" s="10">
        <v>0.99759781955929239</v>
      </c>
      <c r="L3306" s="9">
        <v>25.97</v>
      </c>
      <c r="M3306" s="19">
        <f>H3306*INDEX('Pliegos Tarifarios (Las Condes)'!$B:$B,MATCH($B3306,'Pliegos Tarifarios (Las Condes)'!$A:$A,0))</f>
        <v>106095.33042660001</v>
      </c>
      <c r="N3306" s="19">
        <f>I3306*INDEX('Pliegos Tarifarios (Las Condes)'!$C:$C,MATCH($B3306,'Pliegos Tarifarios (Las Condes)'!$A:$A,0))</f>
        <v>7361.6533130999997</v>
      </c>
      <c r="O3306" s="19">
        <f>J3306*INDEX('Pliegos Tarifarios (Las Condes)'!$D:$D,MATCH($B3306,'Pliegos Tarifarios (Las Condes)'!$A:$A,0))</f>
        <v>31234.262972500001</v>
      </c>
      <c r="P3306" s="19">
        <f>H3306*INDEX('Pliegos Tarifarios (Las Condes)'!$E:$E,MATCH($B3306,'Pliegos Tarifarios (Las Condes)'!$A:$A,0))</f>
        <v>10486.901356799999</v>
      </c>
      <c r="Q3306" s="19" cm="1">
        <f t="array" ref="Q3306">H3306*_xlfn.IFS(H3306&lt;=350,INDEX('Pliegos Tarifarios (Las Condes)'!$F:$F,MATCH($B3306,'Pliegos Tarifarios (Las Condes)'!$A:$A,0)),H3306&lt;=500,INDEX('Pliegos Tarifarios (Las Condes)'!$G:$G,MATCH($B3306,'Pliegos Tarifarios (Las Condes)'!$A:$A,0)),H3306&lt;=1000,INDEX('Pliegos Tarifarios (Las Condes)'!$H:$H,MATCH($B3306,'Pliegos Tarifarios (Las Condes)'!$A:$A,0)),H3306&lt;=5000,INDEX('Pliegos Tarifarios (Las Condes)'!$I:$I,MATCH($B3306,'Pliegos Tarifarios (Las Condes)'!$A:$A,0)),H3306&gt;5000,INDEX('Pliegos Tarifarios (Las Condes)'!$J:$J,MATCH($B3306,'Pliegos Tarifarios (Las Condes)'!$A:$A,0)))/1.19</f>
        <v>1888.4942657142863</v>
      </c>
      <c r="R3306" s="19">
        <f>INDEX('Pliegos Tarifarios (Las Condes)'!$K:$K,MATCH($B3306,'Pliegos Tarifarios (Las Condes)'!$A:$A,0))</f>
        <v>723.17600000000004</v>
      </c>
      <c r="S3306" s="21">
        <f t="shared" si="156"/>
        <v>157789.81833471428</v>
      </c>
      <c r="T3306" s="21">
        <f t="shared" si="157"/>
        <v>29980.065483595714</v>
      </c>
      <c r="U3306" s="19">
        <v>0</v>
      </c>
      <c r="V3306" s="21">
        <f t="shared" si="158"/>
        <v>187769.88381830999</v>
      </c>
    </row>
    <row r="3307" spans="1:22" x14ac:dyDescent="0.3">
      <c r="A3307" s="7" t="s">
        <v>147</v>
      </c>
      <c r="B3307" s="7">
        <v>8</v>
      </c>
      <c r="C3307" s="8" t="s">
        <v>186</v>
      </c>
      <c r="D3307" s="7" t="s">
        <v>498</v>
      </c>
      <c r="E3307" s="7" t="s">
        <v>121</v>
      </c>
      <c r="F3307" s="8" t="s">
        <v>499</v>
      </c>
      <c r="G3307" s="7" t="s">
        <v>16</v>
      </c>
      <c r="H3307" s="9">
        <v>803.68650000000002</v>
      </c>
      <c r="I3307" s="9">
        <v>2.2040999999999999</v>
      </c>
      <c r="J3307" s="9">
        <v>2.2040999999999999</v>
      </c>
      <c r="K3307" s="10">
        <v>1</v>
      </c>
      <c r="L3307" s="9">
        <v>25.93</v>
      </c>
      <c r="M3307" s="19">
        <f>H3307*INDEX('Pliegos Tarifarios (Las Condes)'!$B:$B,MATCH($B3307,'Pliegos Tarifarios (Las Condes)'!$A:$A,0))</f>
        <v>105896.14429950001</v>
      </c>
      <c r="N3307" s="19">
        <f>I3307*INDEX('Pliegos Tarifarios (Las Condes)'!$C:$C,MATCH($B3307,'Pliegos Tarifarios (Las Condes)'!$A:$A,0))</f>
        <v>7495.6437692999998</v>
      </c>
      <c r="O3307" s="19">
        <f>J3307*INDEX('Pliegos Tarifarios (Las Condes)'!$D:$D,MATCH($B3307,'Pliegos Tarifarios (Las Condes)'!$A:$A,0))</f>
        <v>31879.341985499999</v>
      </c>
      <c r="P3307" s="19">
        <f>H3307*INDEX('Pliegos Tarifarios (Las Condes)'!$E:$E,MATCH($B3307,'Pliegos Tarifarios (Las Condes)'!$A:$A,0))</f>
        <v>10467.212975999999</v>
      </c>
      <c r="Q3307" s="19" cm="1">
        <f t="array" ref="Q3307">H3307*_xlfn.IFS(H3307&lt;=350,INDEX('Pliegos Tarifarios (Las Condes)'!$F:$F,MATCH($B3307,'Pliegos Tarifarios (Las Condes)'!$A:$A,0)),H3307&lt;=500,INDEX('Pliegos Tarifarios (Las Condes)'!$G:$G,MATCH($B3307,'Pliegos Tarifarios (Las Condes)'!$A:$A,0)),H3307&lt;=1000,INDEX('Pliegos Tarifarios (Las Condes)'!$H:$H,MATCH($B3307,'Pliegos Tarifarios (Las Condes)'!$A:$A,0)),H3307&lt;=5000,INDEX('Pliegos Tarifarios (Las Condes)'!$I:$I,MATCH($B3307,'Pliegos Tarifarios (Las Condes)'!$A:$A,0)),H3307&gt;5000,INDEX('Pliegos Tarifarios (Las Condes)'!$J:$J,MATCH($B3307,'Pliegos Tarifarios (Las Condes)'!$A:$A,0)))/1.19</f>
        <v>1884.9487575630255</v>
      </c>
      <c r="R3307" s="19">
        <f>INDEX('Pliegos Tarifarios (Las Condes)'!$K:$K,MATCH($B3307,'Pliegos Tarifarios (Las Condes)'!$A:$A,0))</f>
        <v>723.17600000000004</v>
      </c>
      <c r="S3307" s="21">
        <f t="shared" si="156"/>
        <v>158346.46778786305</v>
      </c>
      <c r="T3307" s="21">
        <f t="shared" si="157"/>
        <v>30085.828879693978</v>
      </c>
      <c r="U3307" s="19">
        <v>0</v>
      </c>
      <c r="V3307" s="21">
        <f t="shared" si="158"/>
        <v>188432.29666755704</v>
      </c>
    </row>
    <row r="3308" spans="1:22" x14ac:dyDescent="0.3">
      <c r="A3308" s="7" t="s">
        <v>147</v>
      </c>
      <c r="B3308" s="7">
        <v>8</v>
      </c>
      <c r="C3308" s="8" t="s">
        <v>186</v>
      </c>
      <c r="D3308" s="7" t="s">
        <v>500</v>
      </c>
      <c r="E3308" s="7" t="s">
        <v>121</v>
      </c>
      <c r="F3308" s="8" t="s">
        <v>501</v>
      </c>
      <c r="G3308" s="7" t="s">
        <v>16</v>
      </c>
      <c r="H3308" s="9">
        <v>801.90560000000005</v>
      </c>
      <c r="I3308" s="9">
        <v>2.1368</v>
      </c>
      <c r="J3308" s="9">
        <v>2.1368</v>
      </c>
      <c r="K3308" s="10">
        <v>1</v>
      </c>
      <c r="L3308" s="9">
        <v>25.87</v>
      </c>
      <c r="M3308" s="19">
        <f>H3308*INDEX('Pliegos Tarifarios (Las Condes)'!$B:$B,MATCH($B3308,'Pliegos Tarifarios (Las Condes)'!$A:$A,0))</f>
        <v>105661.4875728</v>
      </c>
      <c r="N3308" s="19">
        <f>I3308*INDEX('Pliegos Tarifarios (Las Condes)'!$C:$C,MATCH($B3308,'Pliegos Tarifarios (Las Condes)'!$A:$A,0))</f>
        <v>7266.7717464000007</v>
      </c>
      <c r="O3308" s="19">
        <f>J3308*INDEX('Pliegos Tarifarios (Las Condes)'!$D:$D,MATCH($B3308,'Pliegos Tarifarios (Las Condes)'!$A:$A,0))</f>
        <v>30905.938004000003</v>
      </c>
      <c r="P3308" s="19">
        <f>H3308*INDEX('Pliegos Tarifarios (Las Condes)'!$E:$E,MATCH($B3308,'Pliegos Tarifarios (Las Condes)'!$A:$A,0))</f>
        <v>10444.0185344</v>
      </c>
      <c r="Q3308" s="19" cm="1">
        <f t="array" ref="Q3308">H3308*_xlfn.IFS(H3308&lt;=350,INDEX('Pliegos Tarifarios (Las Condes)'!$F:$F,MATCH($B3308,'Pliegos Tarifarios (Las Condes)'!$A:$A,0)),H3308&lt;=500,INDEX('Pliegos Tarifarios (Las Condes)'!$G:$G,MATCH($B3308,'Pliegos Tarifarios (Las Condes)'!$A:$A,0)),H3308&lt;=1000,INDEX('Pliegos Tarifarios (Las Condes)'!$H:$H,MATCH($B3308,'Pliegos Tarifarios (Las Condes)'!$A:$A,0)),H3308&lt;=5000,INDEX('Pliegos Tarifarios (Las Condes)'!$I:$I,MATCH($B3308,'Pliegos Tarifarios (Las Condes)'!$A:$A,0)),H3308&gt;5000,INDEX('Pliegos Tarifarios (Las Condes)'!$J:$J,MATCH($B3308,'Pliegos Tarifarios (Las Condes)'!$A:$A,0)))/1.19</f>
        <v>1880.7718736134457</v>
      </c>
      <c r="R3308" s="19">
        <f>INDEX('Pliegos Tarifarios (Las Condes)'!$K:$K,MATCH($B3308,'Pliegos Tarifarios (Las Condes)'!$A:$A,0))</f>
        <v>723.17600000000004</v>
      </c>
      <c r="S3308" s="21">
        <f t="shared" si="156"/>
        <v>156882.16373121346</v>
      </c>
      <c r="T3308" s="21">
        <f t="shared" si="157"/>
        <v>29807.611108930556</v>
      </c>
      <c r="U3308" s="19">
        <v>0</v>
      </c>
      <c r="V3308" s="21">
        <f t="shared" si="158"/>
        <v>186689.774840144</v>
      </c>
    </row>
    <row r="3309" spans="1:22" x14ac:dyDescent="0.3">
      <c r="A3309" s="7" t="s">
        <v>147</v>
      </c>
      <c r="B3309" s="7">
        <v>8</v>
      </c>
      <c r="C3309" s="8" t="s">
        <v>186</v>
      </c>
      <c r="D3309" s="7" t="s">
        <v>502</v>
      </c>
      <c r="E3309" s="7" t="s">
        <v>121</v>
      </c>
      <c r="F3309" s="8" t="s">
        <v>503</v>
      </c>
      <c r="G3309" s="7" t="s">
        <v>16</v>
      </c>
      <c r="H3309" s="9">
        <v>802.15610000000004</v>
      </c>
      <c r="I3309" s="9">
        <v>2.1993999999999998</v>
      </c>
      <c r="J3309" s="9">
        <v>2.1511</v>
      </c>
      <c r="K3309" s="10">
        <v>0.97803946530872066</v>
      </c>
      <c r="L3309" s="9">
        <v>25.88</v>
      </c>
      <c r="M3309" s="19">
        <f>H3309*INDEX('Pliegos Tarifarios (Las Condes)'!$B:$B,MATCH($B3309,'Pliegos Tarifarios (Las Condes)'!$A:$A,0))</f>
        <v>105694.4942043</v>
      </c>
      <c r="N3309" s="19">
        <f>I3309*INDEX('Pliegos Tarifarios (Las Condes)'!$C:$C,MATCH($B3309,'Pliegos Tarifarios (Las Condes)'!$A:$A,0))</f>
        <v>7479.6601361999992</v>
      </c>
      <c r="O3309" s="19">
        <f>J3309*INDEX('Pliegos Tarifarios (Las Condes)'!$D:$D,MATCH($B3309,'Pliegos Tarifarios (Las Condes)'!$A:$A,0))</f>
        <v>31112.768270500001</v>
      </c>
      <c r="P3309" s="19">
        <f>H3309*INDEX('Pliegos Tarifarios (Las Condes)'!$E:$E,MATCH($B3309,'Pliegos Tarifarios (Las Condes)'!$A:$A,0))</f>
        <v>10447.281046399999</v>
      </c>
      <c r="Q3309" s="19" cm="1">
        <f t="array" ref="Q3309">H3309*_xlfn.IFS(H3309&lt;=350,INDEX('Pliegos Tarifarios (Las Condes)'!$F:$F,MATCH($B3309,'Pliegos Tarifarios (Las Condes)'!$A:$A,0)),H3309&lt;=500,INDEX('Pliegos Tarifarios (Las Condes)'!$G:$G,MATCH($B3309,'Pliegos Tarifarios (Las Condes)'!$A:$A,0)),H3309&lt;=1000,INDEX('Pliegos Tarifarios (Las Condes)'!$H:$H,MATCH($B3309,'Pliegos Tarifarios (Las Condes)'!$A:$A,0)),H3309&lt;=5000,INDEX('Pliegos Tarifarios (Las Condes)'!$I:$I,MATCH($B3309,'Pliegos Tarifarios (Las Condes)'!$A:$A,0)),H3309&gt;5000,INDEX('Pliegos Tarifarios (Las Condes)'!$J:$J,MATCH($B3309,'Pliegos Tarifarios (Las Condes)'!$A:$A,0)))/1.19</f>
        <v>1881.3593908403366</v>
      </c>
      <c r="R3309" s="19">
        <f>INDEX('Pliegos Tarifarios (Las Condes)'!$K:$K,MATCH($B3309,'Pliegos Tarifarios (Las Condes)'!$A:$A,0))</f>
        <v>723.17600000000004</v>
      </c>
      <c r="S3309" s="21">
        <f t="shared" si="156"/>
        <v>157338.73904824033</v>
      </c>
      <c r="T3309" s="21">
        <f t="shared" si="157"/>
        <v>29894.360419165663</v>
      </c>
      <c r="U3309" s="19">
        <v>0</v>
      </c>
      <c r="V3309" s="21">
        <f t="shared" si="158"/>
        <v>187233.09946740599</v>
      </c>
    </row>
    <row r="3310" spans="1:22" x14ac:dyDescent="0.3">
      <c r="A3310" s="7" t="s">
        <v>147</v>
      </c>
      <c r="B3310" s="7">
        <v>8</v>
      </c>
      <c r="C3310" s="8" t="s">
        <v>186</v>
      </c>
      <c r="D3310" s="7" t="s">
        <v>504</v>
      </c>
      <c r="E3310" s="7" t="s">
        <v>121</v>
      </c>
      <c r="F3310" s="8" t="s">
        <v>505</v>
      </c>
      <c r="G3310" s="7" t="s">
        <v>16</v>
      </c>
      <c r="H3310" s="9">
        <v>803.60580000000004</v>
      </c>
      <c r="I3310" s="9">
        <v>2.1360000000000001</v>
      </c>
      <c r="J3310" s="9">
        <v>2.1360000000000001</v>
      </c>
      <c r="K3310" s="10">
        <v>1</v>
      </c>
      <c r="L3310" s="9">
        <v>25.92</v>
      </c>
      <c r="M3310" s="19">
        <f>H3310*INDEX('Pliegos Tarifarios (Las Condes)'!$B:$B,MATCH($B3310,'Pliegos Tarifarios (Las Condes)'!$A:$A,0))</f>
        <v>105885.5110254</v>
      </c>
      <c r="N3310" s="19">
        <f>I3310*INDEX('Pliegos Tarifarios (Las Condes)'!$C:$C,MATCH($B3310,'Pliegos Tarifarios (Las Condes)'!$A:$A,0))</f>
        <v>7264.051128000001</v>
      </c>
      <c r="O3310" s="19">
        <f>J3310*INDEX('Pliegos Tarifarios (Las Condes)'!$D:$D,MATCH($B3310,'Pliegos Tarifarios (Las Condes)'!$A:$A,0))</f>
        <v>30894.367080000004</v>
      </c>
      <c r="P3310" s="19">
        <f>H3310*INDEX('Pliegos Tarifarios (Las Condes)'!$E:$E,MATCH($B3310,'Pliegos Tarifarios (Las Condes)'!$A:$A,0))</f>
        <v>10466.161939199999</v>
      </c>
      <c r="Q3310" s="19" cm="1">
        <f t="array" ref="Q3310">H3310*_xlfn.IFS(H3310&lt;=350,INDEX('Pliegos Tarifarios (Las Condes)'!$F:$F,MATCH($B3310,'Pliegos Tarifarios (Las Condes)'!$A:$A,0)),H3310&lt;=500,INDEX('Pliegos Tarifarios (Las Condes)'!$G:$G,MATCH($B3310,'Pliegos Tarifarios (Las Condes)'!$A:$A,0)),H3310&lt;=1000,INDEX('Pliegos Tarifarios (Las Condes)'!$H:$H,MATCH($B3310,'Pliegos Tarifarios (Las Condes)'!$A:$A,0)),H3310&lt;=5000,INDEX('Pliegos Tarifarios (Las Condes)'!$I:$I,MATCH($B3310,'Pliegos Tarifarios (Las Condes)'!$A:$A,0)),H3310&gt;5000,INDEX('Pliegos Tarifarios (Las Condes)'!$J:$J,MATCH($B3310,'Pliegos Tarifarios (Las Condes)'!$A:$A,0)))/1.19</f>
        <v>1884.7594855462189</v>
      </c>
      <c r="R3310" s="19">
        <f>INDEX('Pliegos Tarifarios (Las Condes)'!$K:$K,MATCH($B3310,'Pliegos Tarifarios (Las Condes)'!$A:$A,0))</f>
        <v>723.17600000000004</v>
      </c>
      <c r="S3310" s="21">
        <f t="shared" si="156"/>
        <v>157118.02665814621</v>
      </c>
      <c r="T3310" s="21">
        <f t="shared" si="157"/>
        <v>29852.425065047781</v>
      </c>
      <c r="U3310" s="19">
        <v>0</v>
      </c>
      <c r="V3310" s="21">
        <f t="shared" si="158"/>
        <v>186970.45172319398</v>
      </c>
    </row>
    <row r="3311" spans="1:22" x14ac:dyDescent="0.3">
      <c r="A3311" s="7" t="s">
        <v>147</v>
      </c>
      <c r="B3311" s="7">
        <v>8</v>
      </c>
      <c r="C3311" s="8" t="s">
        <v>186</v>
      </c>
      <c r="D3311" s="7" t="s">
        <v>506</v>
      </c>
      <c r="E3311" s="7" t="s">
        <v>121</v>
      </c>
      <c r="F3311" s="8" t="s">
        <v>507</v>
      </c>
      <c r="G3311" s="7" t="s">
        <v>16</v>
      </c>
      <c r="H3311" s="9">
        <v>803.65650000000005</v>
      </c>
      <c r="I3311" s="9">
        <v>2.2414000000000001</v>
      </c>
      <c r="J3311" s="9">
        <v>2.1688000000000001</v>
      </c>
      <c r="K3311" s="10">
        <v>0.96760952975818681</v>
      </c>
      <c r="L3311" s="9">
        <v>25.92</v>
      </c>
      <c r="M3311" s="19">
        <f>H3311*INDEX('Pliegos Tarifarios (Las Condes)'!$B:$B,MATCH($B3311,'Pliegos Tarifarios (Las Condes)'!$A:$A,0))</f>
        <v>105892.19140950001</v>
      </c>
      <c r="N3311" s="19">
        <f>I3311*INDEX('Pliegos Tarifarios (Las Condes)'!$C:$C,MATCH($B3311,'Pliegos Tarifarios (Las Condes)'!$A:$A,0))</f>
        <v>7622.4926022000009</v>
      </c>
      <c r="O3311" s="19">
        <f>J3311*INDEX('Pliegos Tarifarios (Las Condes)'!$D:$D,MATCH($B3311,'Pliegos Tarifarios (Las Condes)'!$A:$A,0))</f>
        <v>31368.774964000004</v>
      </c>
      <c r="P3311" s="19">
        <f>H3311*INDEX('Pliegos Tarifarios (Las Condes)'!$E:$E,MATCH($B3311,'Pliegos Tarifarios (Las Condes)'!$A:$A,0))</f>
        <v>10466.822255999999</v>
      </c>
      <c r="Q3311" s="19" cm="1">
        <f t="array" ref="Q3311">H3311*_xlfn.IFS(H3311&lt;=350,INDEX('Pliegos Tarifarios (Las Condes)'!$F:$F,MATCH($B3311,'Pliegos Tarifarios (Las Condes)'!$A:$A,0)),H3311&lt;=500,INDEX('Pliegos Tarifarios (Las Condes)'!$G:$G,MATCH($B3311,'Pliegos Tarifarios (Las Condes)'!$A:$A,0)),H3311&lt;=1000,INDEX('Pliegos Tarifarios (Las Condes)'!$H:$H,MATCH($B3311,'Pliegos Tarifarios (Las Condes)'!$A:$A,0)),H3311&lt;=5000,INDEX('Pliegos Tarifarios (Las Condes)'!$I:$I,MATCH($B3311,'Pliegos Tarifarios (Las Condes)'!$A:$A,0)),H3311&gt;5000,INDEX('Pliegos Tarifarios (Las Condes)'!$J:$J,MATCH($B3311,'Pliegos Tarifarios (Las Condes)'!$A:$A,0)))/1.19</f>
        <v>1884.878396218488</v>
      </c>
      <c r="R3311" s="19">
        <f>INDEX('Pliegos Tarifarios (Las Condes)'!$K:$K,MATCH($B3311,'Pliegos Tarifarios (Las Condes)'!$A:$A,0))</f>
        <v>723.17600000000004</v>
      </c>
      <c r="S3311" s="21">
        <f t="shared" si="156"/>
        <v>157958.33562791854</v>
      </c>
      <c r="T3311" s="21">
        <f t="shared" si="157"/>
        <v>30012.083769304521</v>
      </c>
      <c r="U3311" s="19">
        <v>0</v>
      </c>
      <c r="V3311" s="21">
        <f t="shared" si="158"/>
        <v>187970.41939722307</v>
      </c>
    </row>
    <row r="3312" spans="1:22" x14ac:dyDescent="0.3">
      <c r="A3312" s="7" t="s">
        <v>147</v>
      </c>
      <c r="B3312" s="7">
        <v>8</v>
      </c>
      <c r="C3312" s="8" t="s">
        <v>186</v>
      </c>
      <c r="D3312" s="7" t="s">
        <v>508</v>
      </c>
      <c r="E3312" s="7" t="s">
        <v>121</v>
      </c>
      <c r="F3312" s="8" t="s">
        <v>509</v>
      </c>
      <c r="G3312" s="7" t="s">
        <v>16</v>
      </c>
      <c r="H3312" s="9">
        <v>800.69970000000001</v>
      </c>
      <c r="I3312" s="9">
        <v>2.1871</v>
      </c>
      <c r="J3312" s="9">
        <v>2.1410999999999998</v>
      </c>
      <c r="K3312" s="10">
        <v>0.97896758264368333</v>
      </c>
      <c r="L3312" s="9">
        <v>25.83</v>
      </c>
      <c r="M3312" s="19">
        <f>H3312*INDEX('Pliegos Tarifarios (Las Condes)'!$B:$B,MATCH($B3312,'Pliegos Tarifarios (Las Condes)'!$A:$A,0))</f>
        <v>105502.59457110001</v>
      </c>
      <c r="N3312" s="19">
        <f>I3312*INDEX('Pliegos Tarifarios (Las Condes)'!$C:$C,MATCH($B3312,'Pliegos Tarifarios (Las Condes)'!$A:$A,0))</f>
        <v>7437.8306283000002</v>
      </c>
      <c r="O3312" s="19">
        <f>J3312*INDEX('Pliegos Tarifarios (Las Condes)'!$D:$D,MATCH($B3312,'Pliegos Tarifarios (Las Condes)'!$A:$A,0))</f>
        <v>30968.131720499998</v>
      </c>
      <c r="P3312" s="19">
        <f>H3312*INDEX('Pliegos Tarifarios (Las Condes)'!$E:$E,MATCH($B3312,'Pliegos Tarifarios (Las Condes)'!$A:$A,0))</f>
        <v>10428.312892799999</v>
      </c>
      <c r="Q3312" s="19" cm="1">
        <f t="array" ref="Q3312">H3312*_xlfn.IFS(H3312&lt;=350,INDEX('Pliegos Tarifarios (Las Condes)'!$F:$F,MATCH($B3312,'Pliegos Tarifarios (Las Condes)'!$A:$A,0)),H3312&lt;=500,INDEX('Pliegos Tarifarios (Las Condes)'!$G:$G,MATCH($B3312,'Pliegos Tarifarios (Las Condes)'!$A:$A,0)),H3312&lt;=1000,INDEX('Pliegos Tarifarios (Las Condes)'!$H:$H,MATCH($B3312,'Pliegos Tarifarios (Las Condes)'!$A:$A,0)),H3312&lt;=5000,INDEX('Pliegos Tarifarios (Las Condes)'!$I:$I,MATCH($B3312,'Pliegos Tarifarios (Las Condes)'!$A:$A,0)),H3312&gt;5000,INDEX('Pliegos Tarifarios (Las Condes)'!$J:$J,MATCH($B3312,'Pliegos Tarifarios (Las Condes)'!$A:$A,0)))/1.19</f>
        <v>1877.9435821008406</v>
      </c>
      <c r="R3312" s="19">
        <f>INDEX('Pliegos Tarifarios (Las Condes)'!$K:$K,MATCH($B3312,'Pliegos Tarifarios (Las Condes)'!$A:$A,0))</f>
        <v>723.17600000000004</v>
      </c>
      <c r="S3312" s="21">
        <f t="shared" si="156"/>
        <v>156937.98939480085</v>
      </c>
      <c r="T3312" s="21">
        <f t="shared" si="157"/>
        <v>29818.217985012161</v>
      </c>
      <c r="U3312" s="19">
        <v>0</v>
      </c>
      <c r="V3312" s="21">
        <f t="shared" si="158"/>
        <v>186756.20737981301</v>
      </c>
    </row>
    <row r="3313" spans="1:22" x14ac:dyDescent="0.3">
      <c r="A3313" s="7" t="s">
        <v>147</v>
      </c>
      <c r="B3313" s="7">
        <v>8</v>
      </c>
      <c r="C3313" s="8" t="s">
        <v>186</v>
      </c>
      <c r="D3313" s="7" t="s">
        <v>510</v>
      </c>
      <c r="E3313" s="7" t="s">
        <v>121</v>
      </c>
      <c r="F3313" s="8" t="s">
        <v>511</v>
      </c>
      <c r="G3313" s="7" t="s">
        <v>16</v>
      </c>
      <c r="H3313" s="9">
        <v>802.49710000000005</v>
      </c>
      <c r="I3313" s="9">
        <v>2.1972</v>
      </c>
      <c r="J3313" s="9">
        <v>2.1454</v>
      </c>
      <c r="K3313" s="10">
        <v>0.9764245403240488</v>
      </c>
      <c r="L3313" s="9">
        <v>25.89</v>
      </c>
      <c r="M3313" s="19">
        <f>H3313*INDEX('Pliegos Tarifarios (Las Condes)'!$B:$B,MATCH($B3313,'Pliegos Tarifarios (Las Condes)'!$A:$A,0))</f>
        <v>105739.42538730001</v>
      </c>
      <c r="N3313" s="19">
        <f>I3313*INDEX('Pliegos Tarifarios (Las Condes)'!$C:$C,MATCH($B3313,'Pliegos Tarifarios (Las Condes)'!$A:$A,0))</f>
        <v>7472.1784356000007</v>
      </c>
      <c r="O3313" s="19">
        <f>J3313*INDEX('Pliegos Tarifarios (Las Condes)'!$D:$D,MATCH($B3313,'Pliegos Tarifarios (Las Condes)'!$A:$A,0))</f>
        <v>31030.325437</v>
      </c>
      <c r="P3313" s="19">
        <f>H3313*INDEX('Pliegos Tarifarios (Las Condes)'!$E:$E,MATCH($B3313,'Pliegos Tarifarios (Las Condes)'!$A:$A,0))</f>
        <v>10451.722230400001</v>
      </c>
      <c r="Q3313" s="19" cm="1">
        <f t="array" ref="Q3313">H3313*_xlfn.IFS(H3313&lt;=350,INDEX('Pliegos Tarifarios (Las Condes)'!$F:$F,MATCH($B3313,'Pliegos Tarifarios (Las Condes)'!$A:$A,0)),H3313&lt;=500,INDEX('Pliegos Tarifarios (Las Condes)'!$G:$G,MATCH($B3313,'Pliegos Tarifarios (Las Condes)'!$A:$A,0)),H3313&lt;=1000,INDEX('Pliegos Tarifarios (Las Condes)'!$H:$H,MATCH($B3313,'Pliegos Tarifarios (Las Condes)'!$A:$A,0)),H3313&lt;=5000,INDEX('Pliegos Tarifarios (Las Condes)'!$I:$I,MATCH($B3313,'Pliegos Tarifarios (Las Condes)'!$A:$A,0)),H3313&gt;5000,INDEX('Pliegos Tarifarios (Las Condes)'!$J:$J,MATCH($B3313,'Pliegos Tarifarios (Las Condes)'!$A:$A,0)))/1.19</f>
        <v>1882.1591647899165</v>
      </c>
      <c r="R3313" s="19">
        <f>INDEX('Pliegos Tarifarios (Las Condes)'!$K:$K,MATCH($B3313,'Pliegos Tarifarios (Las Condes)'!$A:$A,0))</f>
        <v>723.17600000000004</v>
      </c>
      <c r="S3313" s="21">
        <f t="shared" si="156"/>
        <v>157298.98665508992</v>
      </c>
      <c r="T3313" s="21">
        <f t="shared" si="157"/>
        <v>29886.807464467085</v>
      </c>
      <c r="U3313" s="19">
        <v>0</v>
      </c>
      <c r="V3313" s="21">
        <f t="shared" si="158"/>
        <v>187185.79411955702</v>
      </c>
    </row>
    <row r="3314" spans="1:22" x14ac:dyDescent="0.3">
      <c r="A3314" s="7" t="s">
        <v>147</v>
      </c>
      <c r="B3314" s="7">
        <v>8</v>
      </c>
      <c r="C3314" s="8" t="s">
        <v>186</v>
      </c>
      <c r="D3314" s="7" t="s">
        <v>512</v>
      </c>
      <c r="E3314" s="7" t="s">
        <v>121</v>
      </c>
      <c r="F3314" s="8" t="s">
        <v>513</v>
      </c>
      <c r="G3314" s="7" t="s">
        <v>16</v>
      </c>
      <c r="H3314" s="9">
        <v>802.577</v>
      </c>
      <c r="I3314" s="9">
        <v>2.15</v>
      </c>
      <c r="J3314" s="9">
        <v>2.15</v>
      </c>
      <c r="K3314" s="10">
        <v>1</v>
      </c>
      <c r="L3314" s="9">
        <v>25.89</v>
      </c>
      <c r="M3314" s="19">
        <f>H3314*INDEX('Pliegos Tarifarios (Las Condes)'!$B:$B,MATCH($B3314,'Pliegos Tarifarios (Las Condes)'!$A:$A,0))</f>
        <v>105749.953251</v>
      </c>
      <c r="N3314" s="19">
        <f>I3314*INDEX('Pliegos Tarifarios (Las Condes)'!$C:$C,MATCH($B3314,'Pliegos Tarifarios (Las Condes)'!$A:$A,0))</f>
        <v>7311.6619499999997</v>
      </c>
      <c r="O3314" s="19">
        <f>J3314*INDEX('Pliegos Tarifarios (Las Condes)'!$D:$D,MATCH($B3314,'Pliegos Tarifarios (Las Condes)'!$A:$A,0))</f>
        <v>31096.858250000001</v>
      </c>
      <c r="P3314" s="19">
        <f>H3314*INDEX('Pliegos Tarifarios (Las Condes)'!$E:$E,MATCH($B3314,'Pliegos Tarifarios (Las Condes)'!$A:$A,0))</f>
        <v>10452.762847999998</v>
      </c>
      <c r="Q3314" s="19" cm="1">
        <f t="array" ref="Q3314">H3314*_xlfn.IFS(H3314&lt;=350,INDEX('Pliegos Tarifarios (Las Condes)'!$F:$F,MATCH($B3314,'Pliegos Tarifarios (Las Condes)'!$A:$A,0)),H3314&lt;=500,INDEX('Pliegos Tarifarios (Las Condes)'!$G:$G,MATCH($B3314,'Pliegos Tarifarios (Las Condes)'!$A:$A,0)),H3314&lt;=1000,INDEX('Pliegos Tarifarios (Las Condes)'!$H:$H,MATCH($B3314,'Pliegos Tarifarios (Las Condes)'!$A:$A,0)),H3314&lt;=5000,INDEX('Pliegos Tarifarios (Las Condes)'!$I:$I,MATCH($B3314,'Pliegos Tarifarios (Las Condes)'!$A:$A,0)),H3314&gt;5000,INDEX('Pliegos Tarifarios (Las Condes)'!$J:$J,MATCH($B3314,'Pliegos Tarifarios (Las Condes)'!$A:$A,0)))/1.19</f>
        <v>1882.346560504202</v>
      </c>
      <c r="R3314" s="19">
        <f>INDEX('Pliegos Tarifarios (Las Condes)'!$K:$K,MATCH($B3314,'Pliegos Tarifarios (Las Condes)'!$A:$A,0))</f>
        <v>723.17600000000004</v>
      </c>
      <c r="S3314" s="21">
        <f t="shared" si="156"/>
        <v>157216.75885950419</v>
      </c>
      <c r="T3314" s="21">
        <f t="shared" si="157"/>
        <v>29871.184183305795</v>
      </c>
      <c r="U3314" s="19">
        <v>0</v>
      </c>
      <c r="V3314" s="21">
        <f t="shared" si="158"/>
        <v>187087.94304280999</v>
      </c>
    </row>
    <row r="3315" spans="1:22" x14ac:dyDescent="0.3">
      <c r="A3315" s="7" t="s">
        <v>147</v>
      </c>
      <c r="B3315" s="7">
        <v>8</v>
      </c>
      <c r="C3315" s="8" t="s">
        <v>186</v>
      </c>
      <c r="D3315" s="7" t="s">
        <v>514</v>
      </c>
      <c r="E3315" s="7" t="s">
        <v>121</v>
      </c>
      <c r="F3315" s="8" t="s">
        <v>515</v>
      </c>
      <c r="G3315" s="7" t="s">
        <v>16</v>
      </c>
      <c r="H3315" s="9">
        <v>801.29190000000006</v>
      </c>
      <c r="I3315" s="9">
        <v>2.1421999999999999</v>
      </c>
      <c r="J3315" s="9">
        <v>2.1141999999999999</v>
      </c>
      <c r="K3315" s="10">
        <v>0.98692932499299779</v>
      </c>
      <c r="L3315" s="9">
        <v>25.85</v>
      </c>
      <c r="M3315" s="19">
        <f>H3315*INDEX('Pliegos Tarifarios (Las Condes)'!$B:$B,MATCH($B3315,'Pliegos Tarifarios (Las Condes)'!$A:$A,0))</f>
        <v>105580.62461970001</v>
      </c>
      <c r="N3315" s="19">
        <f>I3315*INDEX('Pliegos Tarifarios (Las Condes)'!$C:$C,MATCH($B3315,'Pliegos Tarifarios (Las Condes)'!$A:$A,0))</f>
        <v>7285.1359205999997</v>
      </c>
      <c r="O3315" s="19">
        <f>J3315*INDEX('Pliegos Tarifarios (Las Condes)'!$D:$D,MATCH($B3315,'Pliegos Tarifarios (Las Condes)'!$A:$A,0))</f>
        <v>30579.059400999999</v>
      </c>
      <c r="P3315" s="19">
        <f>H3315*INDEX('Pliegos Tarifarios (Las Condes)'!$E:$E,MATCH($B3315,'Pliegos Tarifarios (Las Condes)'!$A:$A,0))</f>
        <v>10436.025705599999</v>
      </c>
      <c r="Q3315" s="19" cm="1">
        <f t="array" ref="Q3315">H3315*_xlfn.IFS(H3315&lt;=350,INDEX('Pliegos Tarifarios (Las Condes)'!$F:$F,MATCH($B3315,'Pliegos Tarifarios (Las Condes)'!$A:$A,0)),H3315&lt;=500,INDEX('Pliegos Tarifarios (Las Condes)'!$G:$G,MATCH($B3315,'Pliegos Tarifarios (Las Condes)'!$A:$A,0)),H3315&lt;=1000,INDEX('Pliegos Tarifarios (Las Condes)'!$H:$H,MATCH($B3315,'Pliegos Tarifarios (Las Condes)'!$A:$A,0)),H3315&lt;=5000,INDEX('Pliegos Tarifarios (Las Condes)'!$I:$I,MATCH($B3315,'Pliegos Tarifarios (Las Condes)'!$A:$A,0)),H3315&gt;5000,INDEX('Pliegos Tarifarios (Las Condes)'!$J:$J,MATCH($B3315,'Pliegos Tarifarios (Las Condes)'!$A:$A,0)))/1.19</f>
        <v>1879.3325150420171</v>
      </c>
      <c r="R3315" s="19">
        <f>INDEX('Pliegos Tarifarios (Las Condes)'!$K:$K,MATCH($B3315,'Pliegos Tarifarios (Las Condes)'!$A:$A,0))</f>
        <v>723.17600000000004</v>
      </c>
      <c r="S3315" s="21">
        <f t="shared" si="156"/>
        <v>156483.35416194206</v>
      </c>
      <c r="T3315" s="21">
        <f t="shared" si="157"/>
        <v>29731.837290768992</v>
      </c>
      <c r="U3315" s="19">
        <v>0</v>
      </c>
      <c r="V3315" s="21">
        <f t="shared" si="158"/>
        <v>186215.19145271106</v>
      </c>
    </row>
    <row r="3316" spans="1:22" x14ac:dyDescent="0.3">
      <c r="A3316" s="7" t="s">
        <v>147</v>
      </c>
      <c r="B3316" s="7">
        <v>8</v>
      </c>
      <c r="C3316" s="8" t="s">
        <v>186</v>
      </c>
      <c r="D3316" s="7" t="s">
        <v>516</v>
      </c>
      <c r="E3316" s="7" t="s">
        <v>121</v>
      </c>
      <c r="F3316" s="8" t="s">
        <v>517</v>
      </c>
      <c r="G3316" s="7" t="s">
        <v>16</v>
      </c>
      <c r="H3316" s="9">
        <v>802.19780000000003</v>
      </c>
      <c r="I3316" s="9">
        <v>2.1608000000000001</v>
      </c>
      <c r="J3316" s="9">
        <v>2.1206999999999998</v>
      </c>
      <c r="K3316" s="10">
        <v>0.98144205849685295</v>
      </c>
      <c r="L3316" s="9">
        <v>25.88</v>
      </c>
      <c r="M3316" s="19">
        <f>H3316*INDEX('Pliegos Tarifarios (Las Condes)'!$B:$B,MATCH($B3316,'Pliegos Tarifarios (Las Condes)'!$A:$A,0))</f>
        <v>105699.9887214</v>
      </c>
      <c r="N3316" s="19">
        <f>I3316*INDEX('Pliegos Tarifarios (Las Condes)'!$C:$C,MATCH($B3316,'Pliegos Tarifarios (Las Condes)'!$A:$A,0))</f>
        <v>7348.3902984000006</v>
      </c>
      <c r="O3316" s="19">
        <f>J3316*INDEX('Pliegos Tarifarios (Las Condes)'!$D:$D,MATCH($B3316,'Pliegos Tarifarios (Las Condes)'!$A:$A,0))</f>
        <v>30673.073158499999</v>
      </c>
      <c r="P3316" s="19">
        <f>H3316*INDEX('Pliegos Tarifarios (Las Condes)'!$E:$E,MATCH($B3316,'Pliegos Tarifarios (Las Condes)'!$A:$A,0))</f>
        <v>10447.824147199999</v>
      </c>
      <c r="Q3316" s="19" cm="1">
        <f t="array" ref="Q3316">H3316*_xlfn.IFS(H3316&lt;=350,INDEX('Pliegos Tarifarios (Las Condes)'!$F:$F,MATCH($B3316,'Pliegos Tarifarios (Las Condes)'!$A:$A,0)),H3316&lt;=500,INDEX('Pliegos Tarifarios (Las Condes)'!$G:$G,MATCH($B3316,'Pliegos Tarifarios (Las Condes)'!$A:$A,0)),H3316&lt;=1000,INDEX('Pliegos Tarifarios (Las Condes)'!$H:$H,MATCH($B3316,'Pliegos Tarifarios (Las Condes)'!$A:$A,0)),H3316&lt;=5000,INDEX('Pliegos Tarifarios (Las Condes)'!$I:$I,MATCH($B3316,'Pliegos Tarifarios (Las Condes)'!$A:$A,0)),H3316&gt;5000,INDEX('Pliegos Tarifarios (Las Condes)'!$J:$J,MATCH($B3316,'Pliegos Tarifarios (Las Condes)'!$A:$A,0)))/1.19</f>
        <v>1881.4571931092441</v>
      </c>
      <c r="R3316" s="19">
        <f>INDEX('Pliegos Tarifarios (Las Condes)'!$K:$K,MATCH($B3316,'Pliegos Tarifarios (Las Condes)'!$A:$A,0))</f>
        <v>723.17600000000004</v>
      </c>
      <c r="S3316" s="21">
        <f t="shared" si="156"/>
        <v>156773.90951860926</v>
      </c>
      <c r="T3316" s="21">
        <f t="shared" si="157"/>
        <v>29787.04280853576</v>
      </c>
      <c r="U3316" s="19">
        <v>0</v>
      </c>
      <c r="V3316" s="21">
        <f t="shared" si="158"/>
        <v>186560.95232714503</v>
      </c>
    </row>
    <row r="3317" spans="1:22" x14ac:dyDescent="0.3">
      <c r="A3317" s="7" t="s">
        <v>147</v>
      </c>
      <c r="B3317" s="7">
        <v>8</v>
      </c>
      <c r="C3317" s="8" t="s">
        <v>186</v>
      </c>
      <c r="D3317" s="7" t="s">
        <v>518</v>
      </c>
      <c r="E3317" s="7" t="s">
        <v>121</v>
      </c>
      <c r="F3317" s="8" t="s">
        <v>519</v>
      </c>
      <c r="G3317" s="7" t="s">
        <v>16</v>
      </c>
      <c r="H3317" s="9">
        <v>801.94949999999994</v>
      </c>
      <c r="I3317" s="9">
        <v>2.2023000000000001</v>
      </c>
      <c r="J3317" s="9">
        <v>2.2023000000000001</v>
      </c>
      <c r="K3317" s="10">
        <v>1</v>
      </c>
      <c r="L3317" s="9">
        <v>25.87</v>
      </c>
      <c r="M3317" s="19">
        <f>H3317*INDEX('Pliegos Tarifarios (Las Condes)'!$B:$B,MATCH($B3317,'Pliegos Tarifarios (Las Condes)'!$A:$A,0))</f>
        <v>105667.27196849999</v>
      </c>
      <c r="N3317" s="19">
        <f>I3317*INDEX('Pliegos Tarifarios (Las Condes)'!$C:$C,MATCH($B3317,'Pliegos Tarifarios (Las Condes)'!$A:$A,0))</f>
        <v>7489.5223779000007</v>
      </c>
      <c r="O3317" s="19">
        <f>J3317*INDEX('Pliegos Tarifarios (Las Condes)'!$D:$D,MATCH($B3317,'Pliegos Tarifarios (Las Condes)'!$A:$A,0))</f>
        <v>31853.307406500004</v>
      </c>
      <c r="P3317" s="19">
        <f>H3317*INDEX('Pliegos Tarifarios (Las Condes)'!$E:$E,MATCH($B3317,'Pliegos Tarifarios (Las Condes)'!$A:$A,0))</f>
        <v>10444.590287999999</v>
      </c>
      <c r="Q3317" s="19" cm="1">
        <f t="array" ref="Q3317">H3317*_xlfn.IFS(H3317&lt;=350,INDEX('Pliegos Tarifarios (Las Condes)'!$F:$F,MATCH($B3317,'Pliegos Tarifarios (Las Condes)'!$A:$A,0)),H3317&lt;=500,INDEX('Pliegos Tarifarios (Las Condes)'!$G:$G,MATCH($B3317,'Pliegos Tarifarios (Las Condes)'!$A:$A,0)),H3317&lt;=1000,INDEX('Pliegos Tarifarios (Las Condes)'!$H:$H,MATCH($B3317,'Pliegos Tarifarios (Las Condes)'!$A:$A,0)),H3317&lt;=5000,INDEX('Pliegos Tarifarios (Las Condes)'!$I:$I,MATCH($B3317,'Pliegos Tarifarios (Las Condes)'!$A:$A,0)),H3317&gt;5000,INDEX('Pliegos Tarifarios (Las Condes)'!$J:$J,MATCH($B3317,'Pliegos Tarifarios (Las Condes)'!$A:$A,0)))/1.19</f>
        <v>1880.8748357142861</v>
      </c>
      <c r="R3317" s="19">
        <f>INDEX('Pliegos Tarifarios (Las Condes)'!$K:$K,MATCH($B3317,'Pliegos Tarifarios (Las Condes)'!$A:$A,0))</f>
        <v>723.17600000000004</v>
      </c>
      <c r="S3317" s="21">
        <f t="shared" si="156"/>
        <v>158058.7428766143</v>
      </c>
      <c r="T3317" s="21">
        <f t="shared" si="157"/>
        <v>30031.161146556718</v>
      </c>
      <c r="U3317" s="19">
        <v>0</v>
      </c>
      <c r="V3317" s="21">
        <f t="shared" si="158"/>
        <v>188089.90402317102</v>
      </c>
    </row>
    <row r="3318" spans="1:22" x14ac:dyDescent="0.3">
      <c r="A3318" s="7" t="s">
        <v>147</v>
      </c>
      <c r="B3318" s="7">
        <v>8</v>
      </c>
      <c r="C3318" s="8" t="s">
        <v>186</v>
      </c>
      <c r="D3318" s="7" t="s">
        <v>520</v>
      </c>
      <c r="E3318" s="7" t="s">
        <v>121</v>
      </c>
      <c r="F3318" s="8" t="s">
        <v>521</v>
      </c>
      <c r="G3318" s="7" t="s">
        <v>16</v>
      </c>
      <c r="H3318" s="9">
        <v>804.5136</v>
      </c>
      <c r="I3318" s="9">
        <v>2.1797</v>
      </c>
      <c r="J3318" s="9">
        <v>2.1797</v>
      </c>
      <c r="K3318" s="10">
        <v>1</v>
      </c>
      <c r="L3318" s="9">
        <v>25.95</v>
      </c>
      <c r="M3318" s="19">
        <f>H3318*INDEX('Pliegos Tarifarios (Las Condes)'!$B:$B,MATCH($B3318,'Pliegos Tarifarios (Las Condes)'!$A:$A,0))</f>
        <v>106005.12547680001</v>
      </c>
      <c r="N3318" s="19">
        <f>I3318*INDEX('Pliegos Tarifarios (Las Condes)'!$C:$C,MATCH($B3318,'Pliegos Tarifarios (Las Condes)'!$A:$A,0))</f>
        <v>7412.6649081000005</v>
      </c>
      <c r="O3318" s="19">
        <f>J3318*INDEX('Pliegos Tarifarios (Las Condes)'!$D:$D,MATCH($B3318,'Pliegos Tarifarios (Las Condes)'!$A:$A,0))</f>
        <v>31526.428803500003</v>
      </c>
      <c r="P3318" s="19">
        <f>H3318*INDEX('Pliegos Tarifarios (Las Condes)'!$E:$E,MATCH($B3318,'Pliegos Tarifarios (Las Condes)'!$A:$A,0))</f>
        <v>10477.985126399999</v>
      </c>
      <c r="Q3318" s="19" cm="1">
        <f t="array" ref="Q3318">H3318*_xlfn.IFS(H3318&lt;=350,INDEX('Pliegos Tarifarios (Las Condes)'!$F:$F,MATCH($B3318,'Pliegos Tarifarios (Las Condes)'!$A:$A,0)),H3318&lt;=500,INDEX('Pliegos Tarifarios (Las Condes)'!$G:$G,MATCH($B3318,'Pliegos Tarifarios (Las Condes)'!$A:$A,0)),H3318&lt;=1000,INDEX('Pliegos Tarifarios (Las Condes)'!$H:$H,MATCH($B3318,'Pliegos Tarifarios (Las Condes)'!$A:$A,0)),H3318&lt;=5000,INDEX('Pliegos Tarifarios (Las Condes)'!$I:$I,MATCH($B3318,'Pliegos Tarifarios (Las Condes)'!$A:$A,0)),H3318&gt;5000,INDEX('Pliegos Tarifarios (Las Condes)'!$J:$J,MATCH($B3318,'Pliegos Tarifarios (Las Condes)'!$A:$A,0)))/1.19</f>
        <v>1886.8886198319333</v>
      </c>
      <c r="R3318" s="19">
        <f>INDEX('Pliegos Tarifarios (Las Condes)'!$K:$K,MATCH($B3318,'Pliegos Tarifarios (Las Condes)'!$A:$A,0))</f>
        <v>723.17600000000004</v>
      </c>
      <c r="S3318" s="21">
        <f t="shared" si="156"/>
        <v>158032.26893463195</v>
      </c>
      <c r="T3318" s="21">
        <f t="shared" si="157"/>
        <v>30026.13109758007</v>
      </c>
      <c r="U3318" s="19">
        <v>0</v>
      </c>
      <c r="V3318" s="21">
        <f t="shared" si="158"/>
        <v>188058.40003221203</v>
      </c>
    </row>
    <row r="3319" spans="1:22" x14ac:dyDescent="0.3">
      <c r="A3319" s="7" t="s">
        <v>147</v>
      </c>
      <c r="B3319" s="7">
        <v>8</v>
      </c>
      <c r="C3319" s="8" t="s">
        <v>186</v>
      </c>
      <c r="D3319" s="7" t="s">
        <v>522</v>
      </c>
      <c r="E3319" s="7" t="s">
        <v>121</v>
      </c>
      <c r="F3319" s="8" t="s">
        <v>523</v>
      </c>
      <c r="G3319" s="7" t="s">
        <v>16</v>
      </c>
      <c r="H3319" s="9">
        <v>801.96169999999995</v>
      </c>
      <c r="I3319" s="9">
        <v>2.1385999999999998</v>
      </c>
      <c r="J3319" s="9">
        <v>2.1145</v>
      </c>
      <c r="K3319" s="10">
        <v>0.98873094547835039</v>
      </c>
      <c r="L3319" s="9">
        <v>25.87</v>
      </c>
      <c r="M3319" s="19">
        <f>H3319*INDEX('Pliegos Tarifarios (Las Condes)'!$B:$B,MATCH($B3319,'Pliegos Tarifarios (Las Condes)'!$A:$A,0))</f>
        <v>105668.8794771</v>
      </c>
      <c r="N3319" s="19">
        <f>I3319*INDEX('Pliegos Tarifarios (Las Condes)'!$C:$C,MATCH($B3319,'Pliegos Tarifarios (Las Condes)'!$A:$A,0))</f>
        <v>7272.8931377999997</v>
      </c>
      <c r="O3319" s="19">
        <f>J3319*INDEX('Pliegos Tarifarios (Las Condes)'!$D:$D,MATCH($B3319,'Pliegos Tarifarios (Las Condes)'!$A:$A,0))</f>
        <v>30583.398497500002</v>
      </c>
      <c r="P3319" s="19">
        <f>H3319*INDEX('Pliegos Tarifarios (Las Condes)'!$E:$E,MATCH($B3319,'Pliegos Tarifarios (Las Condes)'!$A:$A,0))</f>
        <v>10444.7491808</v>
      </c>
      <c r="Q3319" s="19" cm="1">
        <f t="array" ref="Q3319">H3319*_xlfn.IFS(H3319&lt;=350,INDEX('Pliegos Tarifarios (Las Condes)'!$F:$F,MATCH($B3319,'Pliegos Tarifarios (Las Condes)'!$A:$A,0)),H3319&lt;=500,INDEX('Pliegos Tarifarios (Las Condes)'!$G:$G,MATCH($B3319,'Pliegos Tarifarios (Las Condes)'!$A:$A,0)),H3319&lt;=1000,INDEX('Pliegos Tarifarios (Las Condes)'!$H:$H,MATCH($B3319,'Pliegos Tarifarios (Las Condes)'!$A:$A,0)),H3319&lt;=5000,INDEX('Pliegos Tarifarios (Las Condes)'!$I:$I,MATCH($B3319,'Pliegos Tarifarios (Las Condes)'!$A:$A,0)),H3319&gt;5000,INDEX('Pliegos Tarifarios (Las Condes)'!$J:$J,MATCH($B3319,'Pliegos Tarifarios (Las Condes)'!$A:$A,0)))/1.19</f>
        <v>1880.9034493277313</v>
      </c>
      <c r="R3319" s="19">
        <f>INDEX('Pliegos Tarifarios (Las Condes)'!$K:$K,MATCH($B3319,'Pliegos Tarifarios (Las Condes)'!$A:$A,0))</f>
        <v>723.17600000000004</v>
      </c>
      <c r="S3319" s="21">
        <f t="shared" si="156"/>
        <v>156573.99974252773</v>
      </c>
      <c r="T3319" s="21">
        <f t="shared" si="157"/>
        <v>29749.059951080268</v>
      </c>
      <c r="U3319" s="19">
        <v>0</v>
      </c>
      <c r="V3319" s="21">
        <f t="shared" si="158"/>
        <v>186323.059693608</v>
      </c>
    </row>
    <row r="3320" spans="1:22" x14ac:dyDescent="0.3">
      <c r="A3320" s="7" t="s">
        <v>147</v>
      </c>
      <c r="B3320" s="7">
        <v>8</v>
      </c>
      <c r="C3320" s="8" t="s">
        <v>186</v>
      </c>
      <c r="D3320" s="7" t="s">
        <v>524</v>
      </c>
      <c r="E3320" s="7" t="s">
        <v>121</v>
      </c>
      <c r="F3320" s="8" t="s">
        <v>525</v>
      </c>
      <c r="G3320" s="7" t="s">
        <v>16</v>
      </c>
      <c r="H3320" s="9">
        <v>800.92570000000001</v>
      </c>
      <c r="I3320" s="9">
        <v>2.1724000000000001</v>
      </c>
      <c r="J3320" s="9">
        <v>2.1303000000000001</v>
      </c>
      <c r="K3320" s="10">
        <v>0.98062051187626587</v>
      </c>
      <c r="L3320" s="9">
        <v>25.84</v>
      </c>
      <c r="M3320" s="19">
        <f>H3320*INDEX('Pliegos Tarifarios (Las Condes)'!$B:$B,MATCH($B3320,'Pliegos Tarifarios (Las Condes)'!$A:$A,0))</f>
        <v>105532.3730091</v>
      </c>
      <c r="N3320" s="19">
        <f>I3320*INDEX('Pliegos Tarifarios (Las Condes)'!$C:$C,MATCH($B3320,'Pliegos Tarifarios (Las Condes)'!$A:$A,0))</f>
        <v>7387.8392652000002</v>
      </c>
      <c r="O3320" s="19">
        <f>J3320*INDEX('Pliegos Tarifarios (Las Condes)'!$D:$D,MATCH($B3320,'Pliegos Tarifarios (Las Condes)'!$A:$A,0))</f>
        <v>30811.924246500002</v>
      </c>
      <c r="P3320" s="19">
        <f>H3320*INDEX('Pliegos Tarifarios (Las Condes)'!$E:$E,MATCH($B3320,'Pliegos Tarifarios (Las Condes)'!$A:$A,0))</f>
        <v>10431.2563168</v>
      </c>
      <c r="Q3320" s="19" cm="1">
        <f t="array" ref="Q3320">H3320*_xlfn.IFS(H3320&lt;=350,INDEX('Pliegos Tarifarios (Las Condes)'!$F:$F,MATCH($B3320,'Pliegos Tarifarios (Las Condes)'!$A:$A,0)),H3320&lt;=500,INDEX('Pliegos Tarifarios (Las Condes)'!$G:$G,MATCH($B3320,'Pliegos Tarifarios (Las Condes)'!$A:$A,0)),H3320&lt;=1000,INDEX('Pliegos Tarifarios (Las Condes)'!$H:$H,MATCH($B3320,'Pliegos Tarifarios (Las Condes)'!$A:$A,0)),H3320&lt;=5000,INDEX('Pliegos Tarifarios (Las Condes)'!$I:$I,MATCH($B3320,'Pliegos Tarifarios (Las Condes)'!$A:$A,0)),H3320&gt;5000,INDEX('Pliegos Tarifarios (Las Condes)'!$J:$J,MATCH($B3320,'Pliegos Tarifarios (Las Condes)'!$A:$A,0)))/1.19</f>
        <v>1878.4736375630257</v>
      </c>
      <c r="R3320" s="19">
        <f>INDEX('Pliegos Tarifarios (Las Condes)'!$K:$K,MATCH($B3320,'Pliegos Tarifarios (Las Condes)'!$A:$A,0))</f>
        <v>723.17600000000004</v>
      </c>
      <c r="S3320" s="21">
        <f t="shared" si="156"/>
        <v>156765.04247516303</v>
      </c>
      <c r="T3320" s="21">
        <f t="shared" si="157"/>
        <v>29785.358070280978</v>
      </c>
      <c r="U3320" s="19">
        <v>0</v>
      </c>
      <c r="V3320" s="21">
        <f t="shared" si="158"/>
        <v>186550.40054544402</v>
      </c>
    </row>
    <row r="3321" spans="1:22" x14ac:dyDescent="0.3">
      <c r="A3321" s="7" t="s">
        <v>147</v>
      </c>
      <c r="B3321" s="7">
        <v>8</v>
      </c>
      <c r="C3321" s="8" t="s">
        <v>186</v>
      </c>
      <c r="D3321" s="7" t="s">
        <v>526</v>
      </c>
      <c r="E3321" s="7" t="s">
        <v>121</v>
      </c>
      <c r="F3321" s="8" t="s">
        <v>527</v>
      </c>
      <c r="G3321" s="7" t="s">
        <v>16</v>
      </c>
      <c r="H3321" s="9">
        <v>804.00670000000002</v>
      </c>
      <c r="I3321" s="9">
        <v>2.1642000000000001</v>
      </c>
      <c r="J3321" s="9">
        <v>2.1541999999999999</v>
      </c>
      <c r="K3321" s="10">
        <v>0.99537935495795204</v>
      </c>
      <c r="L3321" s="9">
        <v>25.94</v>
      </c>
      <c r="M3321" s="19">
        <f>H3321*INDEX('Pliegos Tarifarios (Las Condes)'!$B:$B,MATCH($B3321,'Pliegos Tarifarios (Las Condes)'!$A:$A,0))</f>
        <v>105938.3348121</v>
      </c>
      <c r="N3321" s="19">
        <f>I3321*INDEX('Pliegos Tarifarios (Las Condes)'!$C:$C,MATCH($B3321,'Pliegos Tarifarios (Las Condes)'!$A:$A,0))</f>
        <v>7359.9529266000009</v>
      </c>
      <c r="O3321" s="19">
        <f>J3321*INDEX('Pliegos Tarifarios (Las Condes)'!$D:$D,MATCH($B3321,'Pliegos Tarifarios (Las Condes)'!$A:$A,0))</f>
        <v>31157.605600999999</v>
      </c>
      <c r="P3321" s="19">
        <f>H3321*INDEX('Pliegos Tarifarios (Las Condes)'!$E:$E,MATCH($B3321,'Pliegos Tarifarios (Las Condes)'!$A:$A,0))</f>
        <v>10471.383260799999</v>
      </c>
      <c r="Q3321" s="19" cm="1">
        <f t="array" ref="Q3321">H3321*_xlfn.IFS(H3321&lt;=350,INDEX('Pliegos Tarifarios (Las Condes)'!$F:$F,MATCH($B3321,'Pliegos Tarifarios (Las Condes)'!$A:$A,0)),H3321&lt;=500,INDEX('Pliegos Tarifarios (Las Condes)'!$G:$G,MATCH($B3321,'Pliegos Tarifarios (Las Condes)'!$A:$A,0)),H3321&lt;=1000,INDEX('Pliegos Tarifarios (Las Condes)'!$H:$H,MATCH($B3321,'Pliegos Tarifarios (Las Condes)'!$A:$A,0)),H3321&lt;=5000,INDEX('Pliegos Tarifarios (Las Condes)'!$I:$I,MATCH($B3321,'Pliegos Tarifarios (Las Condes)'!$A:$A,0)),H3321&gt;5000,INDEX('Pliegos Tarifarios (Las Condes)'!$J:$J,MATCH($B3321,'Pliegos Tarifarios (Las Condes)'!$A:$A,0)))/1.19</f>
        <v>1885.6997476470592</v>
      </c>
      <c r="R3321" s="19">
        <f>INDEX('Pliegos Tarifarios (Las Condes)'!$K:$K,MATCH($B3321,'Pliegos Tarifarios (Las Condes)'!$A:$A,0))</f>
        <v>723.17600000000004</v>
      </c>
      <c r="S3321" s="21">
        <f t="shared" si="156"/>
        <v>157536.15234814709</v>
      </c>
      <c r="T3321" s="21">
        <f t="shared" si="157"/>
        <v>29931.868946147948</v>
      </c>
      <c r="U3321" s="19">
        <v>0</v>
      </c>
      <c r="V3321" s="21">
        <f t="shared" si="158"/>
        <v>187468.02129429503</v>
      </c>
    </row>
    <row r="3322" spans="1:22" x14ac:dyDescent="0.3">
      <c r="A3322" s="7" t="s">
        <v>147</v>
      </c>
      <c r="B3322" s="7">
        <v>8</v>
      </c>
      <c r="C3322" s="8" t="s">
        <v>186</v>
      </c>
      <c r="D3322" s="7" t="s">
        <v>528</v>
      </c>
      <c r="E3322" s="7" t="s">
        <v>121</v>
      </c>
      <c r="F3322" s="8" t="s">
        <v>529</v>
      </c>
      <c r="G3322" s="7" t="s">
        <v>16</v>
      </c>
      <c r="H3322" s="9">
        <v>799.65840000000003</v>
      </c>
      <c r="I3322" s="9">
        <v>2.1741999999999999</v>
      </c>
      <c r="J3322" s="9">
        <v>2.1741999999999999</v>
      </c>
      <c r="K3322" s="10">
        <v>1</v>
      </c>
      <c r="L3322" s="9">
        <v>25.8</v>
      </c>
      <c r="M3322" s="19">
        <f>H3322*INDEX('Pliegos Tarifarios (Las Condes)'!$B:$B,MATCH($B3322,'Pliegos Tarifarios (Las Condes)'!$A:$A,0))</f>
        <v>105365.38975920001</v>
      </c>
      <c r="N3322" s="19">
        <f>I3322*INDEX('Pliegos Tarifarios (Las Condes)'!$C:$C,MATCH($B3322,'Pliegos Tarifarios (Las Condes)'!$A:$A,0))</f>
        <v>7393.9606566000002</v>
      </c>
      <c r="O3322" s="19">
        <f>J3322*INDEX('Pliegos Tarifarios (Las Condes)'!$D:$D,MATCH($B3322,'Pliegos Tarifarios (Las Condes)'!$A:$A,0))</f>
        <v>31446.878701000001</v>
      </c>
      <c r="P3322" s="19">
        <f>H3322*INDEX('Pliegos Tarifarios (Las Condes)'!$E:$E,MATCH($B3322,'Pliegos Tarifarios (Las Condes)'!$A:$A,0))</f>
        <v>10414.7510016</v>
      </c>
      <c r="Q3322" s="19" cm="1">
        <f t="array" ref="Q3322">H3322*_xlfn.IFS(H3322&lt;=350,INDEX('Pliegos Tarifarios (Las Condes)'!$F:$F,MATCH($B3322,'Pliegos Tarifarios (Las Condes)'!$A:$A,0)),H3322&lt;=500,INDEX('Pliegos Tarifarios (Las Condes)'!$G:$G,MATCH($B3322,'Pliegos Tarifarios (Las Condes)'!$A:$A,0)),H3322&lt;=1000,INDEX('Pliegos Tarifarios (Las Condes)'!$H:$H,MATCH($B3322,'Pliegos Tarifarios (Las Condes)'!$A:$A,0)),H3322&lt;=5000,INDEX('Pliegos Tarifarios (Las Condes)'!$I:$I,MATCH($B3322,'Pliegos Tarifarios (Las Condes)'!$A:$A,0)),H3322&gt;5000,INDEX('Pliegos Tarifarios (Las Condes)'!$J:$J,MATCH($B3322,'Pliegos Tarifarios (Las Condes)'!$A:$A,0)))/1.19</f>
        <v>1875.5013398319331</v>
      </c>
      <c r="R3322" s="19">
        <f>INDEX('Pliegos Tarifarios (Las Condes)'!$K:$K,MATCH($B3322,'Pliegos Tarifarios (Las Condes)'!$A:$A,0))</f>
        <v>723.17600000000004</v>
      </c>
      <c r="S3322" s="21">
        <f t="shared" si="156"/>
        <v>157219.65745823196</v>
      </c>
      <c r="T3322" s="21">
        <f t="shared" si="157"/>
        <v>29871.734917064074</v>
      </c>
      <c r="U3322" s="19">
        <v>0</v>
      </c>
      <c r="V3322" s="21">
        <f t="shared" si="158"/>
        <v>187091.39237529604</v>
      </c>
    </row>
    <row r="3323" spans="1:22" x14ac:dyDescent="0.3">
      <c r="A3323" s="7" t="s">
        <v>147</v>
      </c>
      <c r="B3323" s="7">
        <v>8</v>
      </c>
      <c r="C3323" s="8" t="s">
        <v>186</v>
      </c>
      <c r="D3323" s="7" t="s">
        <v>530</v>
      </c>
      <c r="E3323" s="7" t="s">
        <v>121</v>
      </c>
      <c r="F3323" s="8" t="s">
        <v>531</v>
      </c>
      <c r="G3323" s="7" t="s">
        <v>16</v>
      </c>
      <c r="H3323" s="9">
        <v>802.2944</v>
      </c>
      <c r="I3323" s="9">
        <v>2.1890000000000001</v>
      </c>
      <c r="J3323" s="9">
        <v>2.1890000000000001</v>
      </c>
      <c r="K3323" s="10">
        <v>1</v>
      </c>
      <c r="L3323" s="9">
        <v>25.88</v>
      </c>
      <c r="M3323" s="19">
        <f>H3323*INDEX('Pliegos Tarifarios (Las Condes)'!$B:$B,MATCH($B3323,'Pliegos Tarifarios (Las Condes)'!$A:$A,0))</f>
        <v>105712.71702720001</v>
      </c>
      <c r="N3323" s="19">
        <f>I3323*INDEX('Pliegos Tarifarios (Las Condes)'!$C:$C,MATCH($B3323,'Pliegos Tarifarios (Las Condes)'!$A:$A,0))</f>
        <v>7444.2920970000005</v>
      </c>
      <c r="O3323" s="19">
        <f>J3323*INDEX('Pliegos Tarifarios (Las Condes)'!$D:$D,MATCH($B3323,'Pliegos Tarifarios (Las Condes)'!$A:$A,0))</f>
        <v>31660.940795000002</v>
      </c>
      <c r="P3323" s="19">
        <f>H3323*INDEX('Pliegos Tarifarios (Las Condes)'!$E:$E,MATCH($B3323,'Pliegos Tarifarios (Las Condes)'!$A:$A,0))</f>
        <v>10449.0822656</v>
      </c>
      <c r="Q3323" s="19" cm="1">
        <f t="array" ref="Q3323">H3323*_xlfn.IFS(H3323&lt;=350,INDEX('Pliegos Tarifarios (Las Condes)'!$F:$F,MATCH($B3323,'Pliegos Tarifarios (Las Condes)'!$A:$A,0)),H3323&lt;=500,INDEX('Pliegos Tarifarios (Las Condes)'!$G:$G,MATCH($B3323,'Pliegos Tarifarios (Las Condes)'!$A:$A,0)),H3323&lt;=1000,INDEX('Pliegos Tarifarios (Las Condes)'!$H:$H,MATCH($B3323,'Pliegos Tarifarios (Las Condes)'!$A:$A,0)),H3323&lt;=5000,INDEX('Pliegos Tarifarios (Las Condes)'!$I:$I,MATCH($B3323,'Pliegos Tarifarios (Las Condes)'!$A:$A,0)),H3323&gt;5000,INDEX('Pliegos Tarifarios (Las Condes)'!$J:$J,MATCH($B3323,'Pliegos Tarifarios (Las Condes)'!$A:$A,0)))/1.19</f>
        <v>1881.6837566386557</v>
      </c>
      <c r="R3323" s="19">
        <f>INDEX('Pliegos Tarifarios (Las Condes)'!$K:$K,MATCH($B3323,'Pliegos Tarifarios (Las Condes)'!$A:$A,0))</f>
        <v>723.17600000000004</v>
      </c>
      <c r="S3323" s="21">
        <f t="shared" si="156"/>
        <v>157871.89194143869</v>
      </c>
      <c r="T3323" s="21">
        <f t="shared" si="157"/>
        <v>29995.659468873353</v>
      </c>
      <c r="U3323" s="19">
        <v>0</v>
      </c>
      <c r="V3323" s="21">
        <f t="shared" si="158"/>
        <v>187867.55141031204</v>
      </c>
    </row>
    <row r="3324" spans="1:22" x14ac:dyDescent="0.3">
      <c r="A3324" s="7" t="s">
        <v>147</v>
      </c>
      <c r="B3324" s="7">
        <v>8</v>
      </c>
      <c r="C3324" s="8" t="s">
        <v>186</v>
      </c>
      <c r="D3324" s="7" t="s">
        <v>532</v>
      </c>
      <c r="E3324" s="7" t="s">
        <v>121</v>
      </c>
      <c r="F3324" s="8" t="s">
        <v>533</v>
      </c>
      <c r="G3324" s="7" t="s">
        <v>16</v>
      </c>
      <c r="H3324" s="9">
        <v>802.65989999999999</v>
      </c>
      <c r="I3324" s="9">
        <v>2.1427</v>
      </c>
      <c r="J3324" s="9">
        <v>2.1189</v>
      </c>
      <c r="K3324" s="10">
        <v>0.98889251878471085</v>
      </c>
      <c r="L3324" s="9">
        <v>25.89</v>
      </c>
      <c r="M3324" s="19">
        <f>H3324*INDEX('Pliegos Tarifarios (Las Condes)'!$B:$B,MATCH($B3324,'Pliegos Tarifarios (Las Condes)'!$A:$A,0))</f>
        <v>105760.87640370001</v>
      </c>
      <c r="N3324" s="19">
        <f>I3324*INDEX('Pliegos Tarifarios (Las Condes)'!$C:$C,MATCH($B3324,'Pliegos Tarifarios (Las Condes)'!$A:$A,0))</f>
        <v>7286.8363071000003</v>
      </c>
      <c r="O3324" s="19">
        <f>J3324*INDEX('Pliegos Tarifarios (Las Condes)'!$D:$D,MATCH($B3324,'Pliegos Tarifarios (Las Condes)'!$A:$A,0))</f>
        <v>30647.0385795</v>
      </c>
      <c r="P3324" s="19">
        <f>H3324*INDEX('Pliegos Tarifarios (Las Condes)'!$E:$E,MATCH($B3324,'Pliegos Tarifarios (Las Condes)'!$A:$A,0))</f>
        <v>10453.8425376</v>
      </c>
      <c r="Q3324" s="19" cm="1">
        <f t="array" ref="Q3324">H3324*_xlfn.IFS(H3324&lt;=350,INDEX('Pliegos Tarifarios (Las Condes)'!$F:$F,MATCH($B3324,'Pliegos Tarifarios (Las Condes)'!$A:$A,0)),H3324&lt;=500,INDEX('Pliegos Tarifarios (Las Condes)'!$G:$G,MATCH($B3324,'Pliegos Tarifarios (Las Condes)'!$A:$A,0)),H3324&lt;=1000,INDEX('Pliegos Tarifarios (Las Condes)'!$H:$H,MATCH($B3324,'Pliegos Tarifarios (Las Condes)'!$A:$A,0)),H3324&lt;=5000,INDEX('Pliegos Tarifarios (Las Condes)'!$I:$I,MATCH($B3324,'Pliegos Tarifarios (Las Condes)'!$A:$A,0)),H3324&gt;5000,INDEX('Pliegos Tarifarios (Las Condes)'!$J:$J,MATCH($B3324,'Pliegos Tarifarios (Las Condes)'!$A:$A,0)))/1.19</f>
        <v>1882.5409923529414</v>
      </c>
      <c r="R3324" s="19">
        <f>INDEX('Pliegos Tarifarios (Las Condes)'!$K:$K,MATCH($B3324,'Pliegos Tarifarios (Las Condes)'!$A:$A,0))</f>
        <v>723.17600000000004</v>
      </c>
      <c r="S3324" s="21">
        <f t="shared" si="156"/>
        <v>156754.31082025295</v>
      </c>
      <c r="T3324" s="21">
        <f t="shared" si="157"/>
        <v>29783.31905584806</v>
      </c>
      <c r="U3324" s="19">
        <v>0</v>
      </c>
      <c r="V3324" s="21">
        <f t="shared" si="158"/>
        <v>186537.62987610101</v>
      </c>
    </row>
    <row r="3325" spans="1:22" x14ac:dyDescent="0.3">
      <c r="A3325" s="7" t="s">
        <v>147</v>
      </c>
      <c r="B3325" s="7">
        <v>8</v>
      </c>
      <c r="C3325" s="8" t="s">
        <v>186</v>
      </c>
      <c r="D3325" s="7" t="s">
        <v>534</v>
      </c>
      <c r="E3325" s="7" t="s">
        <v>121</v>
      </c>
      <c r="F3325" s="8" t="s">
        <v>535</v>
      </c>
      <c r="G3325" s="7" t="s">
        <v>16</v>
      </c>
      <c r="H3325" s="9">
        <v>802.94579999999996</v>
      </c>
      <c r="I3325" s="9">
        <v>2.1383000000000001</v>
      </c>
      <c r="J3325" s="9">
        <v>2.1225999999999998</v>
      </c>
      <c r="K3325" s="10">
        <v>0.99265771874853848</v>
      </c>
      <c r="L3325" s="9">
        <v>25.9</v>
      </c>
      <c r="M3325" s="19">
        <f>H3325*INDEX('Pliegos Tarifarios (Las Condes)'!$B:$B,MATCH($B3325,'Pliegos Tarifarios (Las Condes)'!$A:$A,0))</f>
        <v>105798.54744539999</v>
      </c>
      <c r="N3325" s="19">
        <f>I3325*INDEX('Pliegos Tarifarios (Las Condes)'!$C:$C,MATCH($B3325,'Pliegos Tarifarios (Las Condes)'!$A:$A,0))</f>
        <v>7271.8729059000007</v>
      </c>
      <c r="O3325" s="19">
        <f>J3325*INDEX('Pliegos Tarifarios (Las Condes)'!$D:$D,MATCH($B3325,'Pliegos Tarifarios (Las Condes)'!$A:$A,0))</f>
        <v>30700.554102999999</v>
      </c>
      <c r="P3325" s="19">
        <f>H3325*INDEX('Pliegos Tarifarios (Las Condes)'!$E:$E,MATCH($B3325,'Pliegos Tarifarios (Las Condes)'!$A:$A,0))</f>
        <v>10457.566099199999</v>
      </c>
      <c r="Q3325" s="19" cm="1">
        <f t="array" ref="Q3325">H3325*_xlfn.IFS(H3325&lt;=350,INDEX('Pliegos Tarifarios (Las Condes)'!$F:$F,MATCH($B3325,'Pliegos Tarifarios (Las Condes)'!$A:$A,0)),H3325&lt;=500,INDEX('Pliegos Tarifarios (Las Condes)'!$G:$G,MATCH($B3325,'Pliegos Tarifarios (Las Condes)'!$A:$A,0)),H3325&lt;=1000,INDEX('Pliegos Tarifarios (Las Condes)'!$H:$H,MATCH($B3325,'Pliegos Tarifarios (Las Condes)'!$A:$A,0)),H3325&lt;=5000,INDEX('Pliegos Tarifarios (Las Condes)'!$I:$I,MATCH($B3325,'Pliegos Tarifarios (Las Condes)'!$A:$A,0)),H3325&gt;5000,INDEX('Pliegos Tarifarios (Las Condes)'!$J:$J,MATCH($B3325,'Pliegos Tarifarios (Las Condes)'!$A:$A,0)))/1.19</f>
        <v>1883.2115359663867</v>
      </c>
      <c r="R3325" s="19">
        <f>INDEX('Pliegos Tarifarios (Las Condes)'!$K:$K,MATCH($B3325,'Pliegos Tarifarios (Las Condes)'!$A:$A,0))</f>
        <v>723.17600000000004</v>
      </c>
      <c r="S3325" s="21">
        <f t="shared" si="156"/>
        <v>156834.92808946635</v>
      </c>
      <c r="T3325" s="21">
        <f t="shared" si="157"/>
        <v>29798.636336998607</v>
      </c>
      <c r="U3325" s="19">
        <v>0</v>
      </c>
      <c r="V3325" s="21">
        <f t="shared" si="158"/>
        <v>186633.56442646496</v>
      </c>
    </row>
    <row r="3326" spans="1:22" x14ac:dyDescent="0.3">
      <c r="A3326" s="7" t="s">
        <v>147</v>
      </c>
      <c r="B3326" s="7">
        <v>8</v>
      </c>
      <c r="C3326" s="8" t="s">
        <v>186</v>
      </c>
      <c r="D3326" s="7" t="s">
        <v>536</v>
      </c>
      <c r="E3326" s="7" t="s">
        <v>121</v>
      </c>
      <c r="F3326" s="8" t="s">
        <v>537</v>
      </c>
      <c r="G3326" s="7" t="s">
        <v>16</v>
      </c>
      <c r="H3326" s="9">
        <v>804.48620000000005</v>
      </c>
      <c r="I3326" s="9">
        <v>2.1840000000000002</v>
      </c>
      <c r="J3326" s="9">
        <v>2.1840000000000002</v>
      </c>
      <c r="K3326" s="10">
        <v>1</v>
      </c>
      <c r="L3326" s="9">
        <v>25.95</v>
      </c>
      <c r="M3326" s="19">
        <f>H3326*INDEX('Pliegos Tarifarios (Las Condes)'!$B:$B,MATCH($B3326,'Pliegos Tarifarios (Las Condes)'!$A:$A,0))</f>
        <v>106001.51517060002</v>
      </c>
      <c r="N3326" s="19">
        <f>I3326*INDEX('Pliegos Tarifarios (Las Condes)'!$C:$C,MATCH($B3326,'Pliegos Tarifarios (Las Condes)'!$A:$A,0))</f>
        <v>7427.2882320000008</v>
      </c>
      <c r="O3326" s="19">
        <f>J3326*INDEX('Pliegos Tarifarios (Las Condes)'!$D:$D,MATCH($B3326,'Pliegos Tarifarios (Las Condes)'!$A:$A,0))</f>
        <v>31588.622520000004</v>
      </c>
      <c r="P3326" s="19">
        <f>H3326*INDEX('Pliegos Tarifarios (Las Condes)'!$E:$E,MATCH($B3326,'Pliegos Tarifarios (Las Condes)'!$A:$A,0))</f>
        <v>10477.628268799999</v>
      </c>
      <c r="Q3326" s="19" cm="1">
        <f t="array" ref="Q3326">H3326*_xlfn.IFS(H3326&lt;=350,INDEX('Pliegos Tarifarios (Las Condes)'!$F:$F,MATCH($B3326,'Pliegos Tarifarios (Las Condes)'!$A:$A,0)),H3326&lt;=500,INDEX('Pliegos Tarifarios (Las Condes)'!$G:$G,MATCH($B3326,'Pliegos Tarifarios (Las Condes)'!$A:$A,0)),H3326&lt;=1000,INDEX('Pliegos Tarifarios (Las Condes)'!$H:$H,MATCH($B3326,'Pliegos Tarifarios (Las Condes)'!$A:$A,0)),H3326&lt;=5000,INDEX('Pliegos Tarifarios (Las Condes)'!$I:$I,MATCH($B3326,'Pliegos Tarifarios (Las Condes)'!$A:$A,0)),H3326&gt;5000,INDEX('Pliegos Tarifarios (Las Condes)'!$J:$J,MATCH($B3326,'Pliegos Tarifarios (Las Condes)'!$A:$A,0)))/1.19</f>
        <v>1886.8243564705888</v>
      </c>
      <c r="R3326" s="19">
        <f>INDEX('Pliegos Tarifarios (Las Condes)'!$K:$K,MATCH($B3326,'Pliegos Tarifarios (Las Condes)'!$A:$A,0))</f>
        <v>723.17600000000004</v>
      </c>
      <c r="S3326" s="21">
        <f t="shared" si="156"/>
        <v>158105.05454787062</v>
      </c>
      <c r="T3326" s="21">
        <f t="shared" si="157"/>
        <v>30039.960364095419</v>
      </c>
      <c r="U3326" s="19">
        <v>0</v>
      </c>
      <c r="V3326" s="21">
        <f t="shared" si="158"/>
        <v>188145.01491196605</v>
      </c>
    </row>
    <row r="3327" spans="1:22" x14ac:dyDescent="0.3">
      <c r="A3327" s="7" t="s">
        <v>147</v>
      </c>
      <c r="B3327" s="7">
        <v>8</v>
      </c>
      <c r="C3327" s="8" t="s">
        <v>186</v>
      </c>
      <c r="D3327" s="7" t="s">
        <v>538</v>
      </c>
      <c r="E3327" s="7" t="s">
        <v>121</v>
      </c>
      <c r="F3327" s="8" t="s">
        <v>539</v>
      </c>
      <c r="G3327" s="7" t="s">
        <v>16</v>
      </c>
      <c r="H3327" s="9">
        <v>803.49670000000003</v>
      </c>
      <c r="I3327" s="9">
        <v>2.1602000000000001</v>
      </c>
      <c r="J3327" s="9">
        <v>2.1602000000000001</v>
      </c>
      <c r="K3327" s="10">
        <v>1</v>
      </c>
      <c r="L3327" s="9">
        <v>25.92</v>
      </c>
      <c r="M3327" s="19">
        <f>H3327*INDEX('Pliegos Tarifarios (Las Condes)'!$B:$B,MATCH($B3327,'Pliegos Tarifarios (Las Condes)'!$A:$A,0))</f>
        <v>105871.13568210001</v>
      </c>
      <c r="N3327" s="19">
        <f>I3327*INDEX('Pliegos Tarifarios (Las Condes)'!$C:$C,MATCH($B3327,'Pliegos Tarifarios (Las Condes)'!$A:$A,0))</f>
        <v>7346.3498346000006</v>
      </c>
      <c r="O3327" s="19">
        <f>J3327*INDEX('Pliegos Tarifarios (Las Condes)'!$D:$D,MATCH($B3327,'Pliegos Tarifarios (Las Condes)'!$A:$A,0))</f>
        <v>31244.387531000004</v>
      </c>
      <c r="P3327" s="19">
        <f>H3327*INDEX('Pliegos Tarifarios (Las Condes)'!$E:$E,MATCH($B3327,'Pliegos Tarifarios (Las Condes)'!$A:$A,0))</f>
        <v>10464.7410208</v>
      </c>
      <c r="Q3327" s="19" cm="1">
        <f t="array" ref="Q3327">H3327*_xlfn.IFS(H3327&lt;=350,INDEX('Pliegos Tarifarios (Las Condes)'!$F:$F,MATCH($B3327,'Pliegos Tarifarios (Las Condes)'!$A:$A,0)),H3327&lt;=500,INDEX('Pliegos Tarifarios (Las Condes)'!$G:$G,MATCH($B3327,'Pliegos Tarifarios (Las Condes)'!$A:$A,0)),H3327&lt;=1000,INDEX('Pliegos Tarifarios (Las Condes)'!$H:$H,MATCH($B3327,'Pliegos Tarifarios (Las Condes)'!$A:$A,0)),H3327&lt;=5000,INDEX('Pliegos Tarifarios (Las Condes)'!$I:$I,MATCH($B3327,'Pliegos Tarifarios (Las Condes)'!$A:$A,0)),H3327&gt;5000,INDEX('Pliegos Tarifarios (Las Condes)'!$J:$J,MATCH($B3327,'Pliegos Tarifarios (Las Condes)'!$A:$A,0)))/1.19</f>
        <v>1884.5036047899166</v>
      </c>
      <c r="R3327" s="19">
        <f>INDEX('Pliegos Tarifarios (Las Condes)'!$K:$K,MATCH($B3327,'Pliegos Tarifarios (Las Condes)'!$A:$A,0))</f>
        <v>723.17600000000004</v>
      </c>
      <c r="S3327" s="21">
        <f t="shared" si="156"/>
        <v>157534.29367328991</v>
      </c>
      <c r="T3327" s="21">
        <f t="shared" si="157"/>
        <v>29931.515797925083</v>
      </c>
      <c r="U3327" s="19">
        <v>0</v>
      </c>
      <c r="V3327" s="21">
        <f t="shared" si="158"/>
        <v>187465.80947121501</v>
      </c>
    </row>
    <row r="3328" spans="1:22" x14ac:dyDescent="0.3">
      <c r="A3328" s="7" t="s">
        <v>147</v>
      </c>
      <c r="B3328" s="7">
        <v>8</v>
      </c>
      <c r="C3328" s="8" t="s">
        <v>186</v>
      </c>
      <c r="D3328" s="7" t="s">
        <v>540</v>
      </c>
      <c r="E3328" s="7" t="s">
        <v>121</v>
      </c>
      <c r="F3328" s="8" t="s">
        <v>541</v>
      </c>
      <c r="G3328" s="7" t="s">
        <v>16</v>
      </c>
      <c r="H3328" s="9">
        <v>802.38890000000004</v>
      </c>
      <c r="I3328" s="9">
        <v>2.1570999999999998</v>
      </c>
      <c r="J3328" s="9">
        <v>2.1494</v>
      </c>
      <c r="K3328" s="10">
        <v>0.99643039265680788</v>
      </c>
      <c r="L3328" s="9">
        <v>25.88</v>
      </c>
      <c r="M3328" s="19">
        <f>H3328*INDEX('Pliegos Tarifarios (Las Condes)'!$B:$B,MATCH($B3328,'Pliegos Tarifarios (Las Condes)'!$A:$A,0))</f>
        <v>105725.16863070001</v>
      </c>
      <c r="N3328" s="19">
        <f>I3328*INDEX('Pliegos Tarifarios (Las Condes)'!$C:$C,MATCH($B3328,'Pliegos Tarifarios (Las Condes)'!$A:$A,0))</f>
        <v>7335.8074382999994</v>
      </c>
      <c r="O3328" s="19">
        <f>J3328*INDEX('Pliegos Tarifarios (Las Condes)'!$D:$D,MATCH($B3328,'Pliegos Tarifarios (Las Condes)'!$A:$A,0))</f>
        <v>31088.180057000001</v>
      </c>
      <c r="P3328" s="19">
        <f>H3328*INDEX('Pliegos Tarifarios (Las Condes)'!$E:$E,MATCH($B3328,'Pliegos Tarifarios (Las Condes)'!$A:$A,0))</f>
        <v>10450.313033599999</v>
      </c>
      <c r="Q3328" s="19" cm="1">
        <f t="array" ref="Q3328">H3328*_xlfn.IFS(H3328&lt;=350,INDEX('Pliegos Tarifarios (Las Condes)'!$F:$F,MATCH($B3328,'Pliegos Tarifarios (Las Condes)'!$A:$A,0)),H3328&lt;=500,INDEX('Pliegos Tarifarios (Las Condes)'!$G:$G,MATCH($B3328,'Pliegos Tarifarios (Las Condes)'!$A:$A,0)),H3328&lt;=1000,INDEX('Pliegos Tarifarios (Las Condes)'!$H:$H,MATCH($B3328,'Pliegos Tarifarios (Las Condes)'!$A:$A,0)),H3328&lt;=5000,INDEX('Pliegos Tarifarios (Las Condes)'!$I:$I,MATCH($B3328,'Pliegos Tarifarios (Las Condes)'!$A:$A,0)),H3328&gt;5000,INDEX('Pliegos Tarifarios (Las Condes)'!$J:$J,MATCH($B3328,'Pliegos Tarifarios (Las Condes)'!$A:$A,0)))/1.19</f>
        <v>1881.9053948739502</v>
      </c>
      <c r="R3328" s="19">
        <f>INDEX('Pliegos Tarifarios (Las Condes)'!$K:$K,MATCH($B3328,'Pliegos Tarifarios (Las Condes)'!$A:$A,0))</f>
        <v>723.17600000000004</v>
      </c>
      <c r="S3328" s="21">
        <f t="shared" si="156"/>
        <v>157204.55055447397</v>
      </c>
      <c r="T3328" s="21">
        <f t="shared" si="157"/>
        <v>29868.864605350056</v>
      </c>
      <c r="U3328" s="19">
        <v>0</v>
      </c>
      <c r="V3328" s="21">
        <f t="shared" si="158"/>
        <v>187073.41515982401</v>
      </c>
    </row>
    <row r="3329" spans="1:22" x14ac:dyDescent="0.3">
      <c r="A3329" s="7" t="s">
        <v>147</v>
      </c>
      <c r="B3329" s="7">
        <v>8</v>
      </c>
      <c r="C3329" s="8" t="s">
        <v>186</v>
      </c>
      <c r="D3329" s="7" t="s">
        <v>542</v>
      </c>
      <c r="E3329" s="7" t="s">
        <v>121</v>
      </c>
      <c r="F3329" s="8" t="s">
        <v>543</v>
      </c>
      <c r="G3329" s="7" t="s">
        <v>16</v>
      </c>
      <c r="H3329" s="9">
        <v>801.97619999999995</v>
      </c>
      <c r="I3329" s="9">
        <v>2.1501999999999999</v>
      </c>
      <c r="J3329" s="9">
        <v>2.1501999999999999</v>
      </c>
      <c r="K3329" s="10">
        <v>1</v>
      </c>
      <c r="L3329" s="9">
        <v>25.87</v>
      </c>
      <c r="M3329" s="19">
        <f>H3329*INDEX('Pliegos Tarifarios (Las Condes)'!$B:$B,MATCH($B3329,'Pliegos Tarifarios (Las Condes)'!$A:$A,0))</f>
        <v>105670.7900406</v>
      </c>
      <c r="N3329" s="19">
        <f>I3329*INDEX('Pliegos Tarifarios (Las Condes)'!$C:$C,MATCH($B3329,'Pliegos Tarifarios (Las Condes)'!$A:$A,0))</f>
        <v>7312.3421046000003</v>
      </c>
      <c r="O3329" s="19">
        <f>J3329*INDEX('Pliegos Tarifarios (Las Condes)'!$D:$D,MATCH($B3329,'Pliegos Tarifarios (Las Condes)'!$A:$A,0))</f>
        <v>31099.750981000001</v>
      </c>
      <c r="P3329" s="19">
        <f>H3329*INDEX('Pliegos Tarifarios (Las Condes)'!$E:$E,MATCH($B3329,'Pliegos Tarifarios (Las Condes)'!$A:$A,0))</f>
        <v>10444.938028799999</v>
      </c>
      <c r="Q3329" s="19" cm="1">
        <f t="array" ref="Q3329">H3329*_xlfn.IFS(H3329&lt;=350,INDEX('Pliegos Tarifarios (Las Condes)'!$F:$F,MATCH($B3329,'Pliegos Tarifarios (Las Condes)'!$A:$A,0)),H3329&lt;=500,INDEX('Pliegos Tarifarios (Las Condes)'!$G:$G,MATCH($B3329,'Pliegos Tarifarios (Las Condes)'!$A:$A,0)),H3329&lt;=1000,INDEX('Pliegos Tarifarios (Las Condes)'!$H:$H,MATCH($B3329,'Pliegos Tarifarios (Las Condes)'!$A:$A,0)),H3329&lt;=5000,INDEX('Pliegos Tarifarios (Las Condes)'!$I:$I,MATCH($B3329,'Pliegos Tarifarios (Las Condes)'!$A:$A,0)),H3329&gt;5000,INDEX('Pliegos Tarifarios (Las Condes)'!$J:$J,MATCH($B3329,'Pliegos Tarifarios (Las Condes)'!$A:$A,0)))/1.19</f>
        <v>1880.9374573109249</v>
      </c>
      <c r="R3329" s="19">
        <f>INDEX('Pliegos Tarifarios (Las Condes)'!$K:$K,MATCH($B3329,'Pliegos Tarifarios (Las Condes)'!$A:$A,0))</f>
        <v>723.17600000000004</v>
      </c>
      <c r="S3329" s="21">
        <f t="shared" si="156"/>
        <v>157131.93461231096</v>
      </c>
      <c r="T3329" s="21">
        <f t="shared" si="157"/>
        <v>29855.067576339083</v>
      </c>
      <c r="U3329" s="19">
        <v>0</v>
      </c>
      <c r="V3329" s="21">
        <f t="shared" si="158"/>
        <v>186987.00218865005</v>
      </c>
    </row>
    <row r="3330" spans="1:22" x14ac:dyDescent="0.3">
      <c r="A3330" s="7" t="s">
        <v>147</v>
      </c>
      <c r="B3330" s="7">
        <v>8</v>
      </c>
      <c r="C3330" s="8" t="s">
        <v>186</v>
      </c>
      <c r="D3330" s="7" t="s">
        <v>544</v>
      </c>
      <c r="E3330" s="7" t="s">
        <v>121</v>
      </c>
      <c r="F3330" s="8" t="s">
        <v>545</v>
      </c>
      <c r="G3330" s="7" t="s">
        <v>16</v>
      </c>
      <c r="H3330" s="9">
        <v>802.85440000000006</v>
      </c>
      <c r="I3330" s="9">
        <v>2.1393</v>
      </c>
      <c r="J3330" s="9">
        <v>2.1067</v>
      </c>
      <c r="K3330" s="10">
        <v>0.98476137054176605</v>
      </c>
      <c r="L3330" s="9">
        <v>25.9</v>
      </c>
      <c r="M3330" s="19">
        <f>H3330*INDEX('Pliegos Tarifarios (Las Condes)'!$B:$B,MATCH($B3330,'Pliegos Tarifarios (Las Condes)'!$A:$A,0))</f>
        <v>105786.50430720001</v>
      </c>
      <c r="N3330" s="19">
        <f>I3330*INDEX('Pliegos Tarifarios (Las Condes)'!$C:$C,MATCH($B3330,'Pliegos Tarifarios (Las Condes)'!$A:$A,0))</f>
        <v>7275.2736789</v>
      </c>
      <c r="O3330" s="19">
        <f>J3330*INDEX('Pliegos Tarifarios (Las Condes)'!$D:$D,MATCH($B3330,'Pliegos Tarifarios (Las Condes)'!$A:$A,0))</f>
        <v>30470.581988500002</v>
      </c>
      <c r="P3330" s="19">
        <f>H3330*INDEX('Pliegos Tarifarios (Las Condes)'!$E:$E,MATCH($B3330,'Pliegos Tarifarios (Las Condes)'!$A:$A,0))</f>
        <v>10456.375705599999</v>
      </c>
      <c r="Q3330" s="19" cm="1">
        <f t="array" ref="Q3330">H3330*_xlfn.IFS(H3330&lt;=350,INDEX('Pliegos Tarifarios (Las Condes)'!$F:$F,MATCH($B3330,'Pliegos Tarifarios (Las Condes)'!$A:$A,0)),H3330&lt;=500,INDEX('Pliegos Tarifarios (Las Condes)'!$G:$G,MATCH($B3330,'Pliegos Tarifarios (Las Condes)'!$A:$A,0)),H3330&lt;=1000,INDEX('Pliegos Tarifarios (Las Condes)'!$H:$H,MATCH($B3330,'Pliegos Tarifarios (Las Condes)'!$A:$A,0)),H3330&lt;=5000,INDEX('Pliegos Tarifarios (Las Condes)'!$I:$I,MATCH($B3330,'Pliegos Tarifarios (Las Condes)'!$A:$A,0)),H3330&gt;5000,INDEX('Pliegos Tarifarios (Las Condes)'!$J:$J,MATCH($B3330,'Pliegos Tarifarios (Las Condes)'!$A:$A,0)))/1.19</f>
        <v>1882.9971684033617</v>
      </c>
      <c r="R3330" s="19">
        <f>INDEX('Pliegos Tarifarios (Las Condes)'!$K:$K,MATCH($B3330,'Pliegos Tarifarios (Las Condes)'!$A:$A,0))</f>
        <v>723.17600000000004</v>
      </c>
      <c r="S3330" s="21">
        <f t="shared" si="156"/>
        <v>156594.90884860337</v>
      </c>
      <c r="T3330" s="21">
        <f t="shared" si="157"/>
        <v>29753.032681234639</v>
      </c>
      <c r="U3330" s="19">
        <v>0</v>
      </c>
      <c r="V3330" s="21">
        <f t="shared" si="158"/>
        <v>186347.94152983802</v>
      </c>
    </row>
    <row r="3331" spans="1:22" x14ac:dyDescent="0.3">
      <c r="A3331" s="7" t="s">
        <v>147</v>
      </c>
      <c r="B3331" s="7">
        <v>8</v>
      </c>
      <c r="C3331" s="8" t="s">
        <v>186</v>
      </c>
      <c r="D3331" s="7" t="s">
        <v>546</v>
      </c>
      <c r="E3331" s="7" t="s">
        <v>121</v>
      </c>
      <c r="F3331" s="8" t="s">
        <v>547</v>
      </c>
      <c r="G3331" s="7" t="s">
        <v>16</v>
      </c>
      <c r="H3331" s="9">
        <v>803.91319999999996</v>
      </c>
      <c r="I3331" s="9">
        <v>2.1877</v>
      </c>
      <c r="J3331" s="9">
        <v>2.1711</v>
      </c>
      <c r="K3331" s="10">
        <v>0.992412122320245</v>
      </c>
      <c r="L3331" s="9">
        <v>25.93</v>
      </c>
      <c r="M3331" s="19">
        <f>H3331*INDEX('Pliegos Tarifarios (Las Condes)'!$B:$B,MATCH($B3331,'Pliegos Tarifarios (Las Condes)'!$A:$A,0))</f>
        <v>105926.0149716</v>
      </c>
      <c r="N3331" s="19">
        <f>I3331*INDEX('Pliegos Tarifarios (Las Condes)'!$C:$C,MATCH($B3331,'Pliegos Tarifarios (Las Condes)'!$A:$A,0))</f>
        <v>7439.8710921000002</v>
      </c>
      <c r="O3331" s="19">
        <f>J3331*INDEX('Pliegos Tarifarios (Las Condes)'!$D:$D,MATCH($B3331,'Pliegos Tarifarios (Las Condes)'!$A:$A,0))</f>
        <v>31402.041370500003</v>
      </c>
      <c r="P3331" s="19">
        <f>H3331*INDEX('Pliegos Tarifarios (Las Condes)'!$E:$E,MATCH($B3331,'Pliegos Tarifarios (Las Condes)'!$A:$A,0))</f>
        <v>10470.165516799998</v>
      </c>
      <c r="Q3331" s="19" cm="1">
        <f t="array" ref="Q3331">H3331*_xlfn.IFS(H3331&lt;=350,INDEX('Pliegos Tarifarios (Las Condes)'!$F:$F,MATCH($B3331,'Pliegos Tarifarios (Las Condes)'!$A:$A,0)),H3331&lt;=500,INDEX('Pliegos Tarifarios (Las Condes)'!$G:$G,MATCH($B3331,'Pliegos Tarifarios (Las Condes)'!$A:$A,0)),H3331&lt;=1000,INDEX('Pliegos Tarifarios (Las Condes)'!$H:$H,MATCH($B3331,'Pliegos Tarifarios (Las Condes)'!$A:$A,0)),H3331&lt;=5000,INDEX('Pliegos Tarifarios (Las Condes)'!$I:$I,MATCH($B3331,'Pliegos Tarifarios (Las Condes)'!$A:$A,0)),H3331&gt;5000,INDEX('Pliegos Tarifarios (Las Condes)'!$J:$J,MATCH($B3331,'Pliegos Tarifarios (Las Condes)'!$A:$A,0)))/1.19</f>
        <v>1885.4804547899159</v>
      </c>
      <c r="R3331" s="19">
        <f>INDEX('Pliegos Tarifarios (Las Condes)'!$K:$K,MATCH($B3331,'Pliegos Tarifarios (Las Condes)'!$A:$A,0))</f>
        <v>723.17600000000004</v>
      </c>
      <c r="S3331" s="21">
        <f t="shared" si="156"/>
        <v>157846.74940578992</v>
      </c>
      <c r="T3331" s="21">
        <f t="shared" si="157"/>
        <v>29990.882387100086</v>
      </c>
      <c r="U3331" s="19">
        <v>0</v>
      </c>
      <c r="V3331" s="21">
        <f t="shared" si="158"/>
        <v>187837.63179289</v>
      </c>
    </row>
    <row r="3332" spans="1:22" x14ac:dyDescent="0.3">
      <c r="A3332" s="7" t="s">
        <v>147</v>
      </c>
      <c r="B3332" s="7">
        <v>8</v>
      </c>
      <c r="C3332" s="8" t="s">
        <v>186</v>
      </c>
      <c r="D3332" s="7" t="s">
        <v>548</v>
      </c>
      <c r="E3332" s="7" t="s">
        <v>121</v>
      </c>
      <c r="F3332" s="8" t="s">
        <v>549</v>
      </c>
      <c r="G3332" s="7" t="s">
        <v>16</v>
      </c>
      <c r="H3332" s="9">
        <v>802.32870000000003</v>
      </c>
      <c r="I3332" s="9">
        <v>2.1821000000000002</v>
      </c>
      <c r="J3332" s="9">
        <v>2.1774</v>
      </c>
      <c r="K3332" s="10">
        <v>0.99784611154392555</v>
      </c>
      <c r="L3332" s="9">
        <v>25.88</v>
      </c>
      <c r="M3332" s="19">
        <f>H3332*INDEX('Pliegos Tarifarios (Las Condes)'!$B:$B,MATCH($B3332,'Pliegos Tarifarios (Las Condes)'!$A:$A,0))</f>
        <v>105717.23649810001</v>
      </c>
      <c r="N3332" s="19">
        <f>I3332*INDEX('Pliegos Tarifarios (Las Condes)'!$C:$C,MATCH($B3332,'Pliegos Tarifarios (Las Condes)'!$A:$A,0))</f>
        <v>7420.8267633000005</v>
      </c>
      <c r="O3332" s="19">
        <f>J3332*INDEX('Pliegos Tarifarios (Las Condes)'!$D:$D,MATCH($B3332,'Pliegos Tarifarios (Las Condes)'!$A:$A,0))</f>
        <v>31493.162397</v>
      </c>
      <c r="P3332" s="19">
        <f>H3332*INDEX('Pliegos Tarifarios (Las Condes)'!$E:$E,MATCH($B3332,'Pliegos Tarifarios (Las Condes)'!$A:$A,0))</f>
        <v>10449.528988799999</v>
      </c>
      <c r="Q3332" s="19" cm="1">
        <f t="array" ref="Q3332">H3332*_xlfn.IFS(H3332&lt;=350,INDEX('Pliegos Tarifarios (Las Condes)'!$F:$F,MATCH($B3332,'Pliegos Tarifarios (Las Condes)'!$A:$A,0)),H3332&lt;=500,INDEX('Pliegos Tarifarios (Las Condes)'!$G:$G,MATCH($B3332,'Pliegos Tarifarios (Las Condes)'!$A:$A,0)),H3332&lt;=1000,INDEX('Pliegos Tarifarios (Las Condes)'!$H:$H,MATCH($B3332,'Pliegos Tarifarios (Las Condes)'!$A:$A,0)),H3332&lt;=5000,INDEX('Pliegos Tarifarios (Las Condes)'!$I:$I,MATCH($B3332,'Pliegos Tarifarios (Las Condes)'!$A:$A,0)),H3332&gt;5000,INDEX('Pliegos Tarifarios (Las Condes)'!$J:$J,MATCH($B3332,'Pliegos Tarifarios (Las Condes)'!$A:$A,0)))/1.19</f>
        <v>1881.7642031092441</v>
      </c>
      <c r="R3332" s="19">
        <f>INDEX('Pliegos Tarifarios (Las Condes)'!$K:$K,MATCH($B3332,'Pliegos Tarifarios (Las Condes)'!$A:$A,0))</f>
        <v>723.17600000000004</v>
      </c>
      <c r="S3332" s="21">
        <f t="shared" si="156"/>
        <v>157685.69485030929</v>
      </c>
      <c r="T3332" s="21">
        <f t="shared" si="157"/>
        <v>29960.282021558764</v>
      </c>
      <c r="U3332" s="19">
        <v>0</v>
      </c>
      <c r="V3332" s="21">
        <f t="shared" si="158"/>
        <v>187645.97687186804</v>
      </c>
    </row>
    <row r="3333" spans="1:22" x14ac:dyDescent="0.3">
      <c r="A3333" s="7" t="s">
        <v>147</v>
      </c>
      <c r="B3333" s="7">
        <v>8</v>
      </c>
      <c r="C3333" s="8" t="s">
        <v>186</v>
      </c>
      <c r="D3333" s="7" t="s">
        <v>550</v>
      </c>
      <c r="E3333" s="7" t="s">
        <v>121</v>
      </c>
      <c r="F3333" s="8" t="s">
        <v>551</v>
      </c>
      <c r="G3333" s="7" t="s">
        <v>16</v>
      </c>
      <c r="H3333" s="9">
        <v>804.80600000000004</v>
      </c>
      <c r="I3333" s="9">
        <v>2.1772999999999998</v>
      </c>
      <c r="J3333" s="9">
        <v>2.1772999999999998</v>
      </c>
      <c r="K3333" s="10">
        <v>1</v>
      </c>
      <c r="L3333" s="9">
        <v>25.96</v>
      </c>
      <c r="M3333" s="19">
        <f>H3333*INDEX('Pliegos Tarifarios (Las Condes)'!$B:$B,MATCH($B3333,'Pliegos Tarifarios (Las Condes)'!$A:$A,0))</f>
        <v>106043.65297800001</v>
      </c>
      <c r="N3333" s="19">
        <f>I3333*INDEX('Pliegos Tarifarios (Las Condes)'!$C:$C,MATCH($B3333,'Pliegos Tarifarios (Las Condes)'!$A:$A,0))</f>
        <v>7404.5030528999996</v>
      </c>
      <c r="O3333" s="19">
        <f>J3333*INDEX('Pliegos Tarifarios (Las Condes)'!$D:$D,MATCH($B3333,'Pliegos Tarifarios (Las Condes)'!$A:$A,0))</f>
        <v>31491.7160315</v>
      </c>
      <c r="P3333" s="19">
        <f>H3333*INDEX('Pliegos Tarifarios (Las Condes)'!$E:$E,MATCH($B3333,'Pliegos Tarifarios (Las Condes)'!$A:$A,0))</f>
        <v>10481.793344</v>
      </c>
      <c r="Q3333" s="19" cm="1">
        <f t="array" ref="Q3333">H3333*_xlfn.IFS(H3333&lt;=350,INDEX('Pliegos Tarifarios (Las Condes)'!$F:$F,MATCH($B3333,'Pliegos Tarifarios (Las Condes)'!$A:$A,0)),H3333&lt;=500,INDEX('Pliegos Tarifarios (Las Condes)'!$G:$G,MATCH($B3333,'Pliegos Tarifarios (Las Condes)'!$A:$A,0)),H3333&lt;=1000,INDEX('Pliegos Tarifarios (Las Condes)'!$H:$H,MATCH($B3333,'Pliegos Tarifarios (Las Condes)'!$A:$A,0)),H3333&lt;=5000,INDEX('Pliegos Tarifarios (Las Condes)'!$I:$I,MATCH($B3333,'Pliegos Tarifarios (Las Condes)'!$A:$A,0)),H3333&gt;5000,INDEX('Pliegos Tarifarios (Las Condes)'!$J:$J,MATCH($B3333,'Pliegos Tarifarios (Las Condes)'!$A:$A,0)))/1.19</f>
        <v>1887.5744084033618</v>
      </c>
      <c r="R3333" s="19">
        <f>INDEX('Pliegos Tarifarios (Las Condes)'!$K:$K,MATCH($B3333,'Pliegos Tarifarios (Las Condes)'!$A:$A,0))</f>
        <v>723.17600000000004</v>
      </c>
      <c r="S3333" s="21">
        <f t="shared" si="156"/>
        <v>158032.41581480339</v>
      </c>
      <c r="T3333" s="21">
        <f t="shared" si="157"/>
        <v>30026.159004812645</v>
      </c>
      <c r="U3333" s="19">
        <v>0</v>
      </c>
      <c r="V3333" s="21">
        <f t="shared" si="158"/>
        <v>188058.57481961604</v>
      </c>
    </row>
    <row r="3334" spans="1:22" x14ac:dyDescent="0.3">
      <c r="A3334" s="7" t="s">
        <v>147</v>
      </c>
      <c r="B3334" s="7">
        <v>8</v>
      </c>
      <c r="C3334" s="8" t="s">
        <v>186</v>
      </c>
      <c r="D3334" s="7" t="s">
        <v>552</v>
      </c>
      <c r="E3334" s="7" t="s">
        <v>121</v>
      </c>
      <c r="F3334" s="8" t="s">
        <v>553</v>
      </c>
      <c r="G3334" s="7" t="s">
        <v>16</v>
      </c>
      <c r="H3334" s="9">
        <v>802.21130000000005</v>
      </c>
      <c r="I3334" s="9">
        <v>2.1631</v>
      </c>
      <c r="J3334" s="9">
        <v>2.1398999999999999</v>
      </c>
      <c r="K3334" s="10">
        <v>0.98927465211964305</v>
      </c>
      <c r="L3334" s="9">
        <v>25.88</v>
      </c>
      <c r="M3334" s="19">
        <f>H3334*INDEX('Pliegos Tarifarios (Las Condes)'!$B:$B,MATCH($B3334,'Pliegos Tarifarios (Las Condes)'!$A:$A,0))</f>
        <v>105701.76752190001</v>
      </c>
      <c r="N3334" s="19">
        <f>I3334*INDEX('Pliegos Tarifarios (Las Condes)'!$C:$C,MATCH($B3334,'Pliegos Tarifarios (Las Condes)'!$A:$A,0))</f>
        <v>7356.2120763000003</v>
      </c>
      <c r="O3334" s="19">
        <f>J3334*INDEX('Pliegos Tarifarios (Las Condes)'!$D:$D,MATCH($B3334,'Pliegos Tarifarios (Las Condes)'!$A:$A,0))</f>
        <v>30950.775334500002</v>
      </c>
      <c r="P3334" s="19">
        <f>H3334*INDEX('Pliegos Tarifarios (Las Condes)'!$E:$E,MATCH($B3334,'Pliegos Tarifarios (Las Condes)'!$A:$A,0))</f>
        <v>10447.999971200001</v>
      </c>
      <c r="Q3334" s="19" cm="1">
        <f t="array" ref="Q3334">H3334*_xlfn.IFS(H3334&lt;=350,INDEX('Pliegos Tarifarios (Las Condes)'!$F:$F,MATCH($B3334,'Pliegos Tarifarios (Las Condes)'!$A:$A,0)),H3334&lt;=500,INDEX('Pliegos Tarifarios (Las Condes)'!$G:$G,MATCH($B3334,'Pliegos Tarifarios (Las Condes)'!$A:$A,0)),H3334&lt;=1000,INDEX('Pliegos Tarifarios (Las Condes)'!$H:$H,MATCH($B3334,'Pliegos Tarifarios (Las Condes)'!$A:$A,0)),H3334&lt;=5000,INDEX('Pliegos Tarifarios (Las Condes)'!$I:$I,MATCH($B3334,'Pliegos Tarifarios (Las Condes)'!$A:$A,0)),H3334&gt;5000,INDEX('Pliegos Tarifarios (Las Condes)'!$J:$J,MATCH($B3334,'Pliegos Tarifarios (Las Condes)'!$A:$A,0)))/1.19</f>
        <v>1881.4888557142863</v>
      </c>
      <c r="R3334" s="19">
        <f>INDEX('Pliegos Tarifarios (Las Condes)'!$K:$K,MATCH($B3334,'Pliegos Tarifarios (Las Condes)'!$A:$A,0))</f>
        <v>723.17600000000004</v>
      </c>
      <c r="S3334" s="21">
        <f t="shared" si="156"/>
        <v>157061.41975961433</v>
      </c>
      <c r="T3334" s="21">
        <f t="shared" si="157"/>
        <v>29841.669754326726</v>
      </c>
      <c r="U3334" s="19">
        <v>0</v>
      </c>
      <c r="V3334" s="21">
        <f t="shared" si="158"/>
        <v>186903.08951394106</v>
      </c>
    </row>
    <row r="3335" spans="1:22" x14ac:dyDescent="0.3">
      <c r="A3335" s="7" t="s">
        <v>147</v>
      </c>
      <c r="B3335" s="7">
        <v>8</v>
      </c>
      <c r="C3335" s="8" t="s">
        <v>186</v>
      </c>
      <c r="D3335" s="7" t="s">
        <v>554</v>
      </c>
      <c r="E3335" s="7" t="s">
        <v>121</v>
      </c>
      <c r="F3335" s="8" t="s">
        <v>555</v>
      </c>
      <c r="G3335" s="7" t="s">
        <v>16</v>
      </c>
      <c r="H3335" s="9">
        <v>800.09649999999999</v>
      </c>
      <c r="I3335" s="9">
        <v>2.1303999999999998</v>
      </c>
      <c r="J3335" s="9">
        <v>2.0831</v>
      </c>
      <c r="K3335" s="10">
        <v>0.97779759669545629</v>
      </c>
      <c r="L3335" s="9">
        <v>25.81</v>
      </c>
      <c r="M3335" s="19">
        <f>H3335*INDEX('Pliegos Tarifarios (Las Condes)'!$B:$B,MATCH($B3335,'Pliegos Tarifarios (Las Condes)'!$A:$A,0))</f>
        <v>105423.1151295</v>
      </c>
      <c r="N3335" s="19">
        <f>I3335*INDEX('Pliegos Tarifarios (Las Condes)'!$C:$C,MATCH($B3335,'Pliegos Tarifarios (Las Condes)'!$A:$A,0))</f>
        <v>7245.0067991999995</v>
      </c>
      <c r="O3335" s="19">
        <f>J3335*INDEX('Pliegos Tarifarios (Las Condes)'!$D:$D,MATCH($B3335,'Pliegos Tarifarios (Las Condes)'!$A:$A,0))</f>
        <v>30129.239730500001</v>
      </c>
      <c r="P3335" s="19">
        <f>H3335*INDEX('Pliegos Tarifarios (Las Condes)'!$E:$E,MATCH($B3335,'Pliegos Tarifarios (Las Condes)'!$A:$A,0))</f>
        <v>10420.456816</v>
      </c>
      <c r="Q3335" s="19" cm="1">
        <f t="array" ref="Q3335">H3335*_xlfn.IFS(H3335&lt;=350,INDEX('Pliegos Tarifarios (Las Condes)'!$F:$F,MATCH($B3335,'Pliegos Tarifarios (Las Condes)'!$A:$A,0)),H3335&lt;=500,INDEX('Pliegos Tarifarios (Las Condes)'!$G:$G,MATCH($B3335,'Pliegos Tarifarios (Las Condes)'!$A:$A,0)),H3335&lt;=1000,INDEX('Pliegos Tarifarios (Las Condes)'!$H:$H,MATCH($B3335,'Pliegos Tarifarios (Las Condes)'!$A:$A,0)),H3335&lt;=5000,INDEX('Pliegos Tarifarios (Las Condes)'!$I:$I,MATCH($B3335,'Pliegos Tarifarios (Las Condes)'!$A:$A,0)),H3335&gt;5000,INDEX('Pliegos Tarifarios (Las Condes)'!$J:$J,MATCH($B3335,'Pliegos Tarifarios (Las Condes)'!$A:$A,0)))/1.19</f>
        <v>1876.5288500000004</v>
      </c>
      <c r="R3335" s="19">
        <f>INDEX('Pliegos Tarifarios (Las Condes)'!$K:$K,MATCH($B3335,'Pliegos Tarifarios (Las Condes)'!$A:$A,0))</f>
        <v>723.17600000000004</v>
      </c>
      <c r="S3335" s="21">
        <f t="shared" si="156"/>
        <v>155817.52332519999</v>
      </c>
      <c r="T3335" s="21">
        <f t="shared" si="157"/>
        <v>29605.329431787999</v>
      </c>
      <c r="U3335" s="19">
        <v>0</v>
      </c>
      <c r="V3335" s="21">
        <f t="shared" si="158"/>
        <v>185422.852756988</v>
      </c>
    </row>
    <row r="3336" spans="1:22" x14ac:dyDescent="0.3">
      <c r="A3336" s="7" t="s">
        <v>147</v>
      </c>
      <c r="B3336" s="7">
        <v>8</v>
      </c>
      <c r="C3336" s="8" t="s">
        <v>186</v>
      </c>
      <c r="D3336" s="7" t="s">
        <v>556</v>
      </c>
      <c r="E3336" s="7" t="s">
        <v>121</v>
      </c>
      <c r="F3336" s="8" t="s">
        <v>557</v>
      </c>
      <c r="G3336" s="7" t="s">
        <v>16</v>
      </c>
      <c r="H3336" s="9">
        <v>803.51229999999998</v>
      </c>
      <c r="I3336" s="9">
        <v>2.1356000000000002</v>
      </c>
      <c r="J3336" s="9">
        <v>2.0971000000000002</v>
      </c>
      <c r="K3336" s="10">
        <v>0.98197227945308108</v>
      </c>
      <c r="L3336" s="9">
        <v>25.92</v>
      </c>
      <c r="M3336" s="19">
        <f>H3336*INDEX('Pliegos Tarifarios (Las Condes)'!$B:$B,MATCH($B3336,'Pliegos Tarifarios (Las Condes)'!$A:$A,0))</f>
        <v>105873.1911849</v>
      </c>
      <c r="N3336" s="19">
        <f>I3336*INDEX('Pliegos Tarifarios (Las Condes)'!$C:$C,MATCH($B3336,'Pliegos Tarifarios (Las Condes)'!$A:$A,0))</f>
        <v>7262.6908188000007</v>
      </c>
      <c r="O3336" s="19">
        <f>J3336*INDEX('Pliegos Tarifarios (Las Condes)'!$D:$D,MATCH($B3336,'Pliegos Tarifarios (Las Condes)'!$A:$A,0))</f>
        <v>30331.730900500002</v>
      </c>
      <c r="P3336" s="19">
        <f>H3336*INDEX('Pliegos Tarifarios (Las Condes)'!$E:$E,MATCH($B3336,'Pliegos Tarifarios (Las Condes)'!$A:$A,0))</f>
        <v>10464.9441952</v>
      </c>
      <c r="Q3336" s="19" cm="1">
        <f t="array" ref="Q3336">H3336*_xlfn.IFS(H3336&lt;=350,INDEX('Pliegos Tarifarios (Las Condes)'!$F:$F,MATCH($B3336,'Pliegos Tarifarios (Las Condes)'!$A:$A,0)),H3336&lt;=500,INDEX('Pliegos Tarifarios (Las Condes)'!$G:$G,MATCH($B3336,'Pliegos Tarifarios (Las Condes)'!$A:$A,0)),H3336&lt;=1000,INDEX('Pliegos Tarifarios (Las Condes)'!$H:$H,MATCH($B3336,'Pliegos Tarifarios (Las Condes)'!$A:$A,0)),H3336&lt;=5000,INDEX('Pliegos Tarifarios (Las Condes)'!$I:$I,MATCH($B3336,'Pliegos Tarifarios (Las Condes)'!$A:$A,0)),H3336&gt;5000,INDEX('Pliegos Tarifarios (Las Condes)'!$J:$J,MATCH($B3336,'Pliegos Tarifarios (Las Condes)'!$A:$A,0)))/1.19</f>
        <v>1884.5401926890761</v>
      </c>
      <c r="R3336" s="19">
        <f>INDEX('Pliegos Tarifarios (Las Condes)'!$K:$K,MATCH($B3336,'Pliegos Tarifarios (Las Condes)'!$A:$A,0))</f>
        <v>723.17600000000004</v>
      </c>
      <c r="S3336" s="21">
        <f t="shared" si="156"/>
        <v>156540.27329208908</v>
      </c>
      <c r="T3336" s="21">
        <f t="shared" si="157"/>
        <v>29742.651925496928</v>
      </c>
      <c r="U3336" s="19">
        <v>0</v>
      </c>
      <c r="V3336" s="21">
        <f t="shared" si="158"/>
        <v>186282.92521758602</v>
      </c>
    </row>
    <row r="3337" spans="1:22" x14ac:dyDescent="0.3">
      <c r="A3337" s="7" t="s">
        <v>147</v>
      </c>
      <c r="B3337" s="7">
        <v>8</v>
      </c>
      <c r="C3337" s="8" t="s">
        <v>186</v>
      </c>
      <c r="D3337" s="7" t="s">
        <v>558</v>
      </c>
      <c r="E3337" s="7" t="s">
        <v>121</v>
      </c>
      <c r="F3337" s="8" t="s">
        <v>559</v>
      </c>
      <c r="G3337" s="7" t="s">
        <v>16</v>
      </c>
      <c r="H3337" s="9">
        <v>802.33709999999996</v>
      </c>
      <c r="I3337" s="9">
        <v>2.1937000000000002</v>
      </c>
      <c r="J3337" s="9">
        <v>2.1699000000000002</v>
      </c>
      <c r="K3337" s="10">
        <v>0.98915074987464102</v>
      </c>
      <c r="L3337" s="9">
        <v>25.88</v>
      </c>
      <c r="M3337" s="19">
        <f>H3337*INDEX('Pliegos Tarifarios (Las Condes)'!$B:$B,MATCH($B3337,'Pliegos Tarifarios (Las Condes)'!$A:$A,0))</f>
        <v>105718.34330730001</v>
      </c>
      <c r="N3337" s="19">
        <f>I3337*INDEX('Pliegos Tarifarios (Las Condes)'!$C:$C,MATCH($B3337,'Pliegos Tarifarios (Las Condes)'!$A:$A,0))</f>
        <v>7460.2757301000011</v>
      </c>
      <c r="O3337" s="19">
        <f>J3337*INDEX('Pliegos Tarifarios (Las Condes)'!$D:$D,MATCH($B3337,'Pliegos Tarifarios (Las Condes)'!$A:$A,0))</f>
        <v>31384.684984500003</v>
      </c>
      <c r="P3337" s="19">
        <f>H3337*INDEX('Pliegos Tarifarios (Las Condes)'!$E:$E,MATCH($B3337,'Pliegos Tarifarios (Las Condes)'!$A:$A,0))</f>
        <v>10449.638390399999</v>
      </c>
      <c r="Q3337" s="19" cm="1">
        <f t="array" ref="Q3337">H3337*_xlfn.IFS(H3337&lt;=350,INDEX('Pliegos Tarifarios (Las Condes)'!$F:$F,MATCH($B3337,'Pliegos Tarifarios (Las Condes)'!$A:$A,0)),H3337&lt;=500,INDEX('Pliegos Tarifarios (Las Condes)'!$G:$G,MATCH($B3337,'Pliegos Tarifarios (Las Condes)'!$A:$A,0)),H3337&lt;=1000,INDEX('Pliegos Tarifarios (Las Condes)'!$H:$H,MATCH($B3337,'Pliegos Tarifarios (Las Condes)'!$A:$A,0)),H3337&lt;=5000,INDEX('Pliegos Tarifarios (Las Condes)'!$I:$I,MATCH($B3337,'Pliegos Tarifarios (Las Condes)'!$A:$A,0)),H3337&gt;5000,INDEX('Pliegos Tarifarios (Las Condes)'!$J:$J,MATCH($B3337,'Pliegos Tarifarios (Las Condes)'!$A:$A,0)))/1.19</f>
        <v>1881.7839042857147</v>
      </c>
      <c r="R3337" s="19">
        <f>INDEX('Pliegos Tarifarios (Las Condes)'!$K:$K,MATCH($B3337,'Pliegos Tarifarios (Las Condes)'!$A:$A,0))</f>
        <v>723.17600000000004</v>
      </c>
      <c r="S3337" s="21">
        <f t="shared" ref="S3337:S3400" si="159">SUM(M3337:R3337)</f>
        <v>157617.90231658574</v>
      </c>
      <c r="T3337" s="21">
        <f t="shared" ref="T3337:T3400" si="160">S3337*0.19</f>
        <v>29947.40144015129</v>
      </c>
      <c r="U3337" s="19">
        <v>0</v>
      </c>
      <c r="V3337" s="21">
        <f t="shared" ref="V3337:V3400" si="161">SUM(S3337:T3337)</f>
        <v>187565.30375673703</v>
      </c>
    </row>
    <row r="3338" spans="1:22" x14ac:dyDescent="0.3">
      <c r="A3338" s="7" t="s">
        <v>147</v>
      </c>
      <c r="B3338" s="7">
        <v>8</v>
      </c>
      <c r="C3338" s="8" t="s">
        <v>186</v>
      </c>
      <c r="D3338" s="7" t="s">
        <v>560</v>
      </c>
      <c r="E3338" s="7" t="s">
        <v>121</v>
      </c>
      <c r="F3338" s="8" t="s">
        <v>561</v>
      </c>
      <c r="G3338" s="7" t="s">
        <v>16</v>
      </c>
      <c r="H3338" s="9">
        <v>801.22839999999997</v>
      </c>
      <c r="I3338" s="9">
        <v>2.1248999999999998</v>
      </c>
      <c r="J3338" s="9">
        <v>2.0972</v>
      </c>
      <c r="K3338" s="10">
        <v>0.98696409242787908</v>
      </c>
      <c r="L3338" s="9">
        <v>25.85</v>
      </c>
      <c r="M3338" s="19">
        <f>H3338*INDEX('Pliegos Tarifarios (Las Condes)'!$B:$B,MATCH($B3338,'Pliegos Tarifarios (Las Condes)'!$A:$A,0))</f>
        <v>105572.2576692</v>
      </c>
      <c r="N3338" s="19">
        <f>I3338*INDEX('Pliegos Tarifarios (Las Condes)'!$C:$C,MATCH($B3338,'Pliegos Tarifarios (Las Condes)'!$A:$A,0))</f>
        <v>7226.3025476999992</v>
      </c>
      <c r="O3338" s="19">
        <f>J3338*INDEX('Pliegos Tarifarios (Las Condes)'!$D:$D,MATCH($B3338,'Pliegos Tarifarios (Las Condes)'!$A:$A,0))</f>
        <v>30333.177266000002</v>
      </c>
      <c r="P3338" s="19">
        <f>H3338*INDEX('Pliegos Tarifarios (Las Condes)'!$E:$E,MATCH($B3338,'Pliegos Tarifarios (Las Condes)'!$A:$A,0))</f>
        <v>10435.198681599999</v>
      </c>
      <c r="Q3338" s="19" cm="1">
        <f t="array" ref="Q3338">H3338*_xlfn.IFS(H3338&lt;=350,INDEX('Pliegos Tarifarios (Las Condes)'!$F:$F,MATCH($B3338,'Pliegos Tarifarios (Las Condes)'!$A:$A,0)),H3338&lt;=500,INDEX('Pliegos Tarifarios (Las Condes)'!$G:$G,MATCH($B3338,'Pliegos Tarifarios (Las Condes)'!$A:$A,0)),H3338&lt;=1000,INDEX('Pliegos Tarifarios (Las Condes)'!$H:$H,MATCH($B3338,'Pliegos Tarifarios (Las Condes)'!$A:$A,0)),H3338&lt;=5000,INDEX('Pliegos Tarifarios (Las Condes)'!$I:$I,MATCH($B3338,'Pliegos Tarifarios (Las Condes)'!$A:$A,0)),H3338&gt;5000,INDEX('Pliegos Tarifarios (Las Condes)'!$J:$J,MATCH($B3338,'Pliegos Tarifarios (Las Condes)'!$A:$A,0)))/1.19</f>
        <v>1879.1835835294119</v>
      </c>
      <c r="R3338" s="19">
        <f>INDEX('Pliegos Tarifarios (Las Condes)'!$K:$K,MATCH($B3338,'Pliegos Tarifarios (Las Condes)'!$A:$A,0))</f>
        <v>723.17600000000004</v>
      </c>
      <c r="S3338" s="21">
        <f t="shared" si="159"/>
        <v>156169.29574802943</v>
      </c>
      <c r="T3338" s="21">
        <f t="shared" si="160"/>
        <v>29672.166192125591</v>
      </c>
      <c r="U3338" s="19">
        <v>0</v>
      </c>
      <c r="V3338" s="21">
        <f t="shared" si="161"/>
        <v>185841.46194015502</v>
      </c>
    </row>
    <row r="3339" spans="1:22" x14ac:dyDescent="0.3">
      <c r="A3339" s="7" t="s">
        <v>147</v>
      </c>
      <c r="B3339" s="7">
        <v>8</v>
      </c>
      <c r="C3339" s="8" t="s">
        <v>186</v>
      </c>
      <c r="D3339" s="7" t="s">
        <v>562</v>
      </c>
      <c r="E3339" s="7" t="s">
        <v>121</v>
      </c>
      <c r="F3339" s="8" t="s">
        <v>563</v>
      </c>
      <c r="G3339" s="7" t="s">
        <v>16</v>
      </c>
      <c r="H3339" s="9">
        <v>803.20749999999998</v>
      </c>
      <c r="I3339" s="9">
        <v>2.1637</v>
      </c>
      <c r="J3339" s="9">
        <v>2.1637</v>
      </c>
      <c r="K3339" s="10">
        <v>1</v>
      </c>
      <c r="L3339" s="9">
        <v>25.91</v>
      </c>
      <c r="M3339" s="19">
        <f>H3339*INDEX('Pliegos Tarifarios (Las Condes)'!$B:$B,MATCH($B3339,'Pliegos Tarifarios (Las Condes)'!$A:$A,0))</f>
        <v>105833.0298225</v>
      </c>
      <c r="N3339" s="19">
        <f>I3339*INDEX('Pliegos Tarifarios (Las Condes)'!$C:$C,MATCH($B3339,'Pliegos Tarifarios (Las Condes)'!$A:$A,0))</f>
        <v>7358.2525401000003</v>
      </c>
      <c r="O3339" s="19">
        <f>J3339*INDEX('Pliegos Tarifarios (Las Condes)'!$D:$D,MATCH($B3339,'Pliegos Tarifarios (Las Condes)'!$A:$A,0))</f>
        <v>31295.010323500002</v>
      </c>
      <c r="P3339" s="19">
        <f>H3339*INDEX('Pliegos Tarifarios (Las Condes)'!$E:$E,MATCH($B3339,'Pliegos Tarifarios (Las Condes)'!$A:$A,0))</f>
        <v>10460.974479999999</v>
      </c>
      <c r="Q3339" s="19" cm="1">
        <f t="array" ref="Q3339">H3339*_xlfn.IFS(H3339&lt;=350,INDEX('Pliegos Tarifarios (Las Condes)'!$F:$F,MATCH($B3339,'Pliegos Tarifarios (Las Condes)'!$A:$A,0)),H3339&lt;=500,INDEX('Pliegos Tarifarios (Las Condes)'!$G:$G,MATCH($B3339,'Pliegos Tarifarios (Las Condes)'!$A:$A,0)),H3339&lt;=1000,INDEX('Pliegos Tarifarios (Las Condes)'!$H:$H,MATCH($B3339,'Pliegos Tarifarios (Las Condes)'!$A:$A,0)),H3339&lt;=5000,INDEX('Pliegos Tarifarios (Las Condes)'!$I:$I,MATCH($B3339,'Pliegos Tarifarios (Las Condes)'!$A:$A,0)),H3339&gt;5000,INDEX('Pliegos Tarifarios (Las Condes)'!$J:$J,MATCH($B3339,'Pliegos Tarifarios (Las Condes)'!$A:$A,0)))/1.19</f>
        <v>1883.8253214285717</v>
      </c>
      <c r="R3339" s="19">
        <f>INDEX('Pliegos Tarifarios (Las Condes)'!$K:$K,MATCH($B3339,'Pliegos Tarifarios (Las Condes)'!$A:$A,0))</f>
        <v>723.17600000000004</v>
      </c>
      <c r="S3339" s="21">
        <f t="shared" si="159"/>
        <v>157554.26848752858</v>
      </c>
      <c r="T3339" s="21">
        <f t="shared" si="160"/>
        <v>29935.311012630431</v>
      </c>
      <c r="U3339" s="19">
        <v>0</v>
      </c>
      <c r="V3339" s="21">
        <f t="shared" si="161"/>
        <v>187489.57950015902</v>
      </c>
    </row>
    <row r="3340" spans="1:22" x14ac:dyDescent="0.3">
      <c r="A3340" s="7" t="s">
        <v>147</v>
      </c>
      <c r="B3340" s="7">
        <v>8</v>
      </c>
      <c r="C3340" s="8" t="s">
        <v>186</v>
      </c>
      <c r="D3340" s="7" t="s">
        <v>564</v>
      </c>
      <c r="E3340" s="7" t="s">
        <v>121</v>
      </c>
      <c r="F3340" s="8" t="s">
        <v>565</v>
      </c>
      <c r="G3340" s="7" t="s">
        <v>16</v>
      </c>
      <c r="H3340" s="9">
        <v>803.19259999999997</v>
      </c>
      <c r="I3340" s="9">
        <v>2.1848000000000001</v>
      </c>
      <c r="J3340" s="9">
        <v>2.1286</v>
      </c>
      <c r="K3340" s="10">
        <v>0.97427682167704133</v>
      </c>
      <c r="L3340" s="9">
        <v>25.91</v>
      </c>
      <c r="M3340" s="19">
        <f>H3340*INDEX('Pliegos Tarifarios (Las Condes)'!$B:$B,MATCH($B3340,'Pliegos Tarifarios (Las Condes)'!$A:$A,0))</f>
        <v>105831.0665538</v>
      </c>
      <c r="N3340" s="19">
        <f>I3340*INDEX('Pliegos Tarifarios (Las Condes)'!$C:$C,MATCH($B3340,'Pliegos Tarifarios (Las Condes)'!$A:$A,0))</f>
        <v>7430.0088504000005</v>
      </c>
      <c r="O3340" s="19">
        <f>J3340*INDEX('Pliegos Tarifarios (Las Condes)'!$D:$D,MATCH($B3340,'Pliegos Tarifarios (Las Condes)'!$A:$A,0))</f>
        <v>30787.336033000003</v>
      </c>
      <c r="P3340" s="19">
        <f>H3340*INDEX('Pliegos Tarifarios (Las Condes)'!$E:$E,MATCH($B3340,'Pliegos Tarifarios (Las Condes)'!$A:$A,0))</f>
        <v>10460.780422399999</v>
      </c>
      <c r="Q3340" s="19" cm="1">
        <f t="array" ref="Q3340">H3340*_xlfn.IFS(H3340&lt;=350,INDEX('Pliegos Tarifarios (Las Condes)'!$F:$F,MATCH($B3340,'Pliegos Tarifarios (Las Condes)'!$A:$A,0)),H3340&lt;=500,INDEX('Pliegos Tarifarios (Las Condes)'!$G:$G,MATCH($B3340,'Pliegos Tarifarios (Las Condes)'!$A:$A,0)),H3340&lt;=1000,INDEX('Pliegos Tarifarios (Las Condes)'!$H:$H,MATCH($B3340,'Pliegos Tarifarios (Las Condes)'!$A:$A,0)),H3340&lt;=5000,INDEX('Pliegos Tarifarios (Las Condes)'!$I:$I,MATCH($B3340,'Pliegos Tarifarios (Las Condes)'!$A:$A,0)),H3340&gt;5000,INDEX('Pliegos Tarifarios (Las Condes)'!$J:$J,MATCH($B3340,'Pliegos Tarifarios (Las Condes)'!$A:$A,0)))/1.19</f>
        <v>1883.7903752941179</v>
      </c>
      <c r="R3340" s="19">
        <f>INDEX('Pliegos Tarifarios (Las Condes)'!$K:$K,MATCH($B3340,'Pliegos Tarifarios (Las Condes)'!$A:$A,0))</f>
        <v>723.17600000000004</v>
      </c>
      <c r="S3340" s="21">
        <f t="shared" si="159"/>
        <v>157116.15823489413</v>
      </c>
      <c r="T3340" s="21">
        <f t="shared" si="160"/>
        <v>29852.070064629886</v>
      </c>
      <c r="U3340" s="19">
        <v>0</v>
      </c>
      <c r="V3340" s="21">
        <f t="shared" si="161"/>
        <v>186968.22829952402</v>
      </c>
    </row>
    <row r="3341" spans="1:22" x14ac:dyDescent="0.3">
      <c r="A3341" s="7" t="s">
        <v>147</v>
      </c>
      <c r="B3341" s="7">
        <v>8</v>
      </c>
      <c r="C3341" s="8" t="s">
        <v>186</v>
      </c>
      <c r="D3341" s="7" t="s">
        <v>566</v>
      </c>
      <c r="E3341" s="7" t="s">
        <v>121</v>
      </c>
      <c r="F3341" s="8" t="s">
        <v>567</v>
      </c>
      <c r="G3341" s="7" t="s">
        <v>16</v>
      </c>
      <c r="H3341" s="9">
        <v>802.48239999999998</v>
      </c>
      <c r="I3341" s="9">
        <v>2.1682000000000001</v>
      </c>
      <c r="J3341" s="9">
        <v>2.1682000000000001</v>
      </c>
      <c r="K3341" s="10">
        <v>1</v>
      </c>
      <c r="L3341" s="9">
        <v>25.89</v>
      </c>
      <c r="M3341" s="19">
        <f>H3341*INDEX('Pliegos Tarifarios (Las Condes)'!$B:$B,MATCH($B3341,'Pliegos Tarifarios (Las Condes)'!$A:$A,0))</f>
        <v>105737.48847120001</v>
      </c>
      <c r="N3341" s="19">
        <f>I3341*INDEX('Pliegos Tarifarios (Las Condes)'!$C:$C,MATCH($B3341,'Pliegos Tarifarios (Las Condes)'!$A:$A,0))</f>
        <v>7373.5560186000012</v>
      </c>
      <c r="O3341" s="19">
        <f>J3341*INDEX('Pliegos Tarifarios (Las Condes)'!$D:$D,MATCH($B3341,'Pliegos Tarifarios (Las Condes)'!$A:$A,0))</f>
        <v>31360.096771000004</v>
      </c>
      <c r="P3341" s="19">
        <f>H3341*INDEX('Pliegos Tarifarios (Las Condes)'!$E:$E,MATCH($B3341,'Pliegos Tarifarios (Las Condes)'!$A:$A,0))</f>
        <v>10451.530777599999</v>
      </c>
      <c r="Q3341" s="19" cm="1">
        <f t="array" ref="Q3341">H3341*_xlfn.IFS(H3341&lt;=350,INDEX('Pliegos Tarifarios (Las Condes)'!$F:$F,MATCH($B3341,'Pliegos Tarifarios (Las Condes)'!$A:$A,0)),H3341&lt;=500,INDEX('Pliegos Tarifarios (Las Condes)'!$G:$G,MATCH($B3341,'Pliegos Tarifarios (Las Condes)'!$A:$A,0)),H3341&lt;=1000,INDEX('Pliegos Tarifarios (Las Condes)'!$H:$H,MATCH($B3341,'Pliegos Tarifarios (Las Condes)'!$A:$A,0)),H3341&lt;=5000,INDEX('Pliegos Tarifarios (Las Condes)'!$I:$I,MATCH($B3341,'Pliegos Tarifarios (Las Condes)'!$A:$A,0)),H3341&gt;5000,INDEX('Pliegos Tarifarios (Las Condes)'!$J:$J,MATCH($B3341,'Pliegos Tarifarios (Las Condes)'!$A:$A,0)))/1.19</f>
        <v>1882.1246877310925</v>
      </c>
      <c r="R3341" s="19">
        <f>INDEX('Pliegos Tarifarios (Las Condes)'!$K:$K,MATCH($B3341,'Pliegos Tarifarios (Las Condes)'!$A:$A,0))</f>
        <v>723.17600000000004</v>
      </c>
      <c r="S3341" s="21">
        <f t="shared" si="159"/>
        <v>157527.97272613112</v>
      </c>
      <c r="T3341" s="21">
        <f t="shared" si="160"/>
        <v>29930.314817964914</v>
      </c>
      <c r="U3341" s="19">
        <v>0</v>
      </c>
      <c r="V3341" s="21">
        <f t="shared" si="161"/>
        <v>187458.28754409603</v>
      </c>
    </row>
    <row r="3342" spans="1:22" x14ac:dyDescent="0.3">
      <c r="A3342" s="7" t="s">
        <v>147</v>
      </c>
      <c r="B3342" s="7">
        <v>8</v>
      </c>
      <c r="C3342" s="8" t="s">
        <v>186</v>
      </c>
      <c r="D3342" s="7" t="s">
        <v>568</v>
      </c>
      <c r="E3342" s="7" t="s">
        <v>121</v>
      </c>
      <c r="F3342" s="8" t="s">
        <v>569</v>
      </c>
      <c r="G3342" s="7" t="s">
        <v>16</v>
      </c>
      <c r="H3342" s="9">
        <v>801.70780000000002</v>
      </c>
      <c r="I3342" s="9">
        <v>2.2359</v>
      </c>
      <c r="J3342" s="9">
        <v>2.2359</v>
      </c>
      <c r="K3342" s="10">
        <v>1</v>
      </c>
      <c r="L3342" s="9">
        <v>25.86</v>
      </c>
      <c r="M3342" s="19">
        <f>H3342*INDEX('Pliegos Tarifarios (Las Condes)'!$B:$B,MATCH($B3342,'Pliegos Tarifarios (Las Condes)'!$A:$A,0))</f>
        <v>105635.42485140001</v>
      </c>
      <c r="N3342" s="19">
        <f>I3342*INDEX('Pliegos Tarifarios (Las Condes)'!$C:$C,MATCH($B3342,'Pliegos Tarifarios (Las Condes)'!$A:$A,0))</f>
        <v>7603.7883507000006</v>
      </c>
      <c r="O3342" s="19">
        <f>J3342*INDEX('Pliegos Tarifarios (Las Condes)'!$D:$D,MATCH($B3342,'Pliegos Tarifarios (Las Condes)'!$A:$A,0))</f>
        <v>32339.2862145</v>
      </c>
      <c r="P3342" s="19">
        <f>H3342*INDEX('Pliegos Tarifarios (Las Condes)'!$E:$E,MATCH($B3342,'Pliegos Tarifarios (Las Condes)'!$A:$A,0))</f>
        <v>10441.442387199999</v>
      </c>
      <c r="Q3342" s="19" cm="1">
        <f t="array" ref="Q3342">H3342*_xlfn.IFS(H3342&lt;=350,INDEX('Pliegos Tarifarios (Las Condes)'!$F:$F,MATCH($B3342,'Pliegos Tarifarios (Las Condes)'!$A:$A,0)),H3342&lt;=500,INDEX('Pliegos Tarifarios (Las Condes)'!$G:$G,MATCH($B3342,'Pliegos Tarifarios (Las Condes)'!$A:$A,0)),H3342&lt;=1000,INDEX('Pliegos Tarifarios (Las Condes)'!$H:$H,MATCH($B3342,'Pliegos Tarifarios (Las Condes)'!$A:$A,0)),H3342&lt;=5000,INDEX('Pliegos Tarifarios (Las Condes)'!$I:$I,MATCH($B3342,'Pliegos Tarifarios (Las Condes)'!$A:$A,0)),H3342&gt;5000,INDEX('Pliegos Tarifarios (Las Condes)'!$J:$J,MATCH($B3342,'Pliegos Tarifarios (Las Condes)'!$A:$A,0)))/1.19</f>
        <v>1880.3079578151267</v>
      </c>
      <c r="R3342" s="19">
        <f>INDEX('Pliegos Tarifarios (Las Condes)'!$K:$K,MATCH($B3342,'Pliegos Tarifarios (Las Condes)'!$A:$A,0))</f>
        <v>723.17600000000004</v>
      </c>
      <c r="S3342" s="21">
        <f t="shared" si="159"/>
        <v>158623.42576161513</v>
      </c>
      <c r="T3342" s="21">
        <f t="shared" si="160"/>
        <v>30138.450894706875</v>
      </c>
      <c r="U3342" s="19">
        <v>0</v>
      </c>
      <c r="V3342" s="21">
        <f t="shared" si="161"/>
        <v>188761.87665632201</v>
      </c>
    </row>
    <row r="3343" spans="1:22" x14ac:dyDescent="0.3">
      <c r="A3343" s="7" t="s">
        <v>147</v>
      </c>
      <c r="B3343" s="7">
        <v>8</v>
      </c>
      <c r="C3343" s="8" t="s">
        <v>186</v>
      </c>
      <c r="D3343" s="7" t="s">
        <v>570</v>
      </c>
      <c r="E3343" s="7" t="s">
        <v>121</v>
      </c>
      <c r="F3343" s="8" t="s">
        <v>571</v>
      </c>
      <c r="G3343" s="7" t="s">
        <v>16</v>
      </c>
      <c r="H3343" s="9">
        <v>802.88520000000005</v>
      </c>
      <c r="I3343" s="9">
        <v>2.1444999999999999</v>
      </c>
      <c r="J3343" s="9">
        <v>2.0649000000000002</v>
      </c>
      <c r="K3343" s="10">
        <v>0.96288179062718593</v>
      </c>
      <c r="L3343" s="9">
        <v>25.9</v>
      </c>
      <c r="M3343" s="19">
        <f>H3343*INDEX('Pliegos Tarifarios (Las Condes)'!$B:$B,MATCH($B3343,'Pliegos Tarifarios (Las Condes)'!$A:$A,0))</f>
        <v>105790.5626076</v>
      </c>
      <c r="N3343" s="19">
        <f>I3343*INDEX('Pliegos Tarifarios (Las Condes)'!$C:$C,MATCH($B3343,'Pliegos Tarifarios (Las Condes)'!$A:$A,0))</f>
        <v>7292.9576984999994</v>
      </c>
      <c r="O3343" s="19">
        <f>J3343*INDEX('Pliegos Tarifarios (Las Condes)'!$D:$D,MATCH($B3343,'Pliegos Tarifarios (Las Condes)'!$A:$A,0))</f>
        <v>29866.001209500006</v>
      </c>
      <c r="P3343" s="19">
        <f>H3343*INDEX('Pliegos Tarifarios (Las Condes)'!$E:$E,MATCH($B3343,'Pliegos Tarifarios (Las Condes)'!$A:$A,0))</f>
        <v>10456.776844800001</v>
      </c>
      <c r="Q3343" s="19" cm="1">
        <f t="array" ref="Q3343">H3343*_xlfn.IFS(H3343&lt;=350,INDEX('Pliegos Tarifarios (Las Condes)'!$F:$F,MATCH($B3343,'Pliegos Tarifarios (Las Condes)'!$A:$A,0)),H3343&lt;=500,INDEX('Pliegos Tarifarios (Las Condes)'!$G:$G,MATCH($B3343,'Pliegos Tarifarios (Las Condes)'!$A:$A,0)),H3343&lt;=1000,INDEX('Pliegos Tarifarios (Las Condes)'!$H:$H,MATCH($B3343,'Pliegos Tarifarios (Las Condes)'!$A:$A,0)),H3343&lt;=5000,INDEX('Pliegos Tarifarios (Las Condes)'!$I:$I,MATCH($B3343,'Pliegos Tarifarios (Las Condes)'!$A:$A,0)),H3343&gt;5000,INDEX('Pliegos Tarifarios (Las Condes)'!$J:$J,MATCH($B3343,'Pliegos Tarifarios (Las Condes)'!$A:$A,0)))/1.19</f>
        <v>1883.0694060504204</v>
      </c>
      <c r="R3343" s="19">
        <f>INDEX('Pliegos Tarifarios (Las Condes)'!$K:$K,MATCH($B3343,'Pliegos Tarifarios (Las Condes)'!$A:$A,0))</f>
        <v>723.17600000000004</v>
      </c>
      <c r="S3343" s="21">
        <f t="shared" si="159"/>
        <v>156012.54376645046</v>
      </c>
      <c r="T3343" s="21">
        <f t="shared" si="160"/>
        <v>29642.383315625586</v>
      </c>
      <c r="U3343" s="19">
        <v>0</v>
      </c>
      <c r="V3343" s="21">
        <f t="shared" si="161"/>
        <v>185654.92708207603</v>
      </c>
    </row>
    <row r="3344" spans="1:22" x14ac:dyDescent="0.3">
      <c r="A3344" s="7" t="s">
        <v>147</v>
      </c>
      <c r="B3344" s="7">
        <v>8</v>
      </c>
      <c r="C3344" s="8" t="s">
        <v>186</v>
      </c>
      <c r="D3344" s="7" t="s">
        <v>572</v>
      </c>
      <c r="E3344" s="7" t="s">
        <v>121</v>
      </c>
      <c r="F3344" s="8" t="s">
        <v>573</v>
      </c>
      <c r="G3344" s="7" t="s">
        <v>16</v>
      </c>
      <c r="H3344" s="9">
        <v>802.12929999999994</v>
      </c>
      <c r="I3344" s="9">
        <v>2.1432000000000002</v>
      </c>
      <c r="J3344" s="9">
        <v>2.1288</v>
      </c>
      <c r="K3344" s="10">
        <v>0.99328107502799545</v>
      </c>
      <c r="L3344" s="9">
        <v>25.88</v>
      </c>
      <c r="M3344" s="19">
        <f>H3344*INDEX('Pliegos Tarifarios (Las Condes)'!$B:$B,MATCH($B3344,'Pliegos Tarifarios (Las Condes)'!$A:$A,0))</f>
        <v>105690.9629559</v>
      </c>
      <c r="N3344" s="19">
        <f>I3344*INDEX('Pliegos Tarifarios (Las Condes)'!$C:$C,MATCH($B3344,'Pliegos Tarifarios (Las Condes)'!$A:$A,0))</f>
        <v>7288.5366936000009</v>
      </c>
      <c r="O3344" s="19">
        <f>J3344*INDEX('Pliegos Tarifarios (Las Condes)'!$D:$D,MATCH($B3344,'Pliegos Tarifarios (Las Condes)'!$A:$A,0))</f>
        <v>30790.228764000003</v>
      </c>
      <c r="P3344" s="19">
        <f>H3344*INDEX('Pliegos Tarifarios (Las Condes)'!$E:$E,MATCH($B3344,'Pliegos Tarifarios (Las Condes)'!$A:$A,0))</f>
        <v>10446.932003199998</v>
      </c>
      <c r="Q3344" s="19" cm="1">
        <f t="array" ref="Q3344">H3344*_xlfn.IFS(H3344&lt;=350,INDEX('Pliegos Tarifarios (Las Condes)'!$F:$F,MATCH($B3344,'Pliegos Tarifarios (Las Condes)'!$A:$A,0)),H3344&lt;=500,INDEX('Pliegos Tarifarios (Las Condes)'!$G:$G,MATCH($B3344,'Pliegos Tarifarios (Las Condes)'!$A:$A,0)),H3344&lt;=1000,INDEX('Pliegos Tarifarios (Las Condes)'!$H:$H,MATCH($B3344,'Pliegos Tarifarios (Las Condes)'!$A:$A,0)),H3344&lt;=5000,INDEX('Pliegos Tarifarios (Las Condes)'!$I:$I,MATCH($B3344,'Pliegos Tarifarios (Las Condes)'!$A:$A,0)),H3344&gt;5000,INDEX('Pliegos Tarifarios (Las Condes)'!$J:$J,MATCH($B3344,'Pliegos Tarifarios (Las Condes)'!$A:$A,0)))/1.19</f>
        <v>1881.2965347058826</v>
      </c>
      <c r="R3344" s="19">
        <f>INDEX('Pliegos Tarifarios (Las Condes)'!$K:$K,MATCH($B3344,'Pliegos Tarifarios (Las Condes)'!$A:$A,0))</f>
        <v>723.17600000000004</v>
      </c>
      <c r="S3344" s="21">
        <f t="shared" si="159"/>
        <v>156821.13295140589</v>
      </c>
      <c r="T3344" s="21">
        <f t="shared" si="160"/>
        <v>29796.015260767119</v>
      </c>
      <c r="U3344" s="19">
        <v>0</v>
      </c>
      <c r="V3344" s="21">
        <f t="shared" si="161"/>
        <v>186617.14821217302</v>
      </c>
    </row>
    <row r="3345" spans="1:22" x14ac:dyDescent="0.3">
      <c r="A3345" s="7" t="s">
        <v>147</v>
      </c>
      <c r="B3345" s="7">
        <v>8</v>
      </c>
      <c r="C3345" s="8" t="s">
        <v>186</v>
      </c>
      <c r="D3345" s="7" t="s">
        <v>574</v>
      </c>
      <c r="E3345" s="7" t="s">
        <v>121</v>
      </c>
      <c r="F3345" s="8" t="s">
        <v>575</v>
      </c>
      <c r="G3345" s="7" t="s">
        <v>16</v>
      </c>
      <c r="H3345" s="9">
        <v>803.31870000000004</v>
      </c>
      <c r="I3345" s="9">
        <v>2.1604000000000001</v>
      </c>
      <c r="J3345" s="9">
        <v>2.1604000000000001</v>
      </c>
      <c r="K3345" s="10">
        <v>1</v>
      </c>
      <c r="L3345" s="9">
        <v>25.91</v>
      </c>
      <c r="M3345" s="19">
        <f>H3345*INDEX('Pliegos Tarifarios (Las Condes)'!$B:$B,MATCH($B3345,'Pliegos Tarifarios (Las Condes)'!$A:$A,0))</f>
        <v>105847.68186810001</v>
      </c>
      <c r="N3345" s="19">
        <f>I3345*INDEX('Pliegos Tarifarios (Las Condes)'!$C:$C,MATCH($B3345,'Pliegos Tarifarios (Las Condes)'!$A:$A,0))</f>
        <v>7347.0299892000003</v>
      </c>
      <c r="O3345" s="19">
        <f>J3345*INDEX('Pliegos Tarifarios (Las Condes)'!$D:$D,MATCH($B3345,'Pliegos Tarifarios (Las Condes)'!$A:$A,0))</f>
        <v>31247.280262000004</v>
      </c>
      <c r="P3345" s="19">
        <f>H3345*INDEX('Pliegos Tarifarios (Las Condes)'!$E:$E,MATCH($B3345,'Pliegos Tarifarios (Las Condes)'!$A:$A,0))</f>
        <v>10462.4227488</v>
      </c>
      <c r="Q3345" s="19" cm="1">
        <f t="array" ref="Q3345">H3345*_xlfn.IFS(H3345&lt;=350,INDEX('Pliegos Tarifarios (Las Condes)'!$F:$F,MATCH($B3345,'Pliegos Tarifarios (Las Condes)'!$A:$A,0)),H3345&lt;=500,INDEX('Pliegos Tarifarios (Las Condes)'!$G:$G,MATCH($B3345,'Pliegos Tarifarios (Las Condes)'!$A:$A,0)),H3345&lt;=1000,INDEX('Pliegos Tarifarios (Las Condes)'!$H:$H,MATCH($B3345,'Pliegos Tarifarios (Las Condes)'!$A:$A,0)),H3345&lt;=5000,INDEX('Pliegos Tarifarios (Las Condes)'!$I:$I,MATCH($B3345,'Pliegos Tarifarios (Las Condes)'!$A:$A,0)),H3345&gt;5000,INDEX('Pliegos Tarifarios (Las Condes)'!$J:$J,MATCH($B3345,'Pliegos Tarifarios (Las Condes)'!$A:$A,0)))/1.19</f>
        <v>1884.086127478992</v>
      </c>
      <c r="R3345" s="19">
        <f>INDEX('Pliegos Tarifarios (Las Condes)'!$K:$K,MATCH($B3345,'Pliegos Tarifarios (Las Condes)'!$A:$A,0))</f>
        <v>723.17600000000004</v>
      </c>
      <c r="S3345" s="21">
        <f t="shared" si="159"/>
        <v>157511.67699557901</v>
      </c>
      <c r="T3345" s="21">
        <f t="shared" si="160"/>
        <v>29927.218629160012</v>
      </c>
      <c r="U3345" s="19">
        <v>0</v>
      </c>
      <c r="V3345" s="21">
        <f t="shared" si="161"/>
        <v>187438.89562473903</v>
      </c>
    </row>
    <row r="3346" spans="1:22" x14ac:dyDescent="0.3">
      <c r="A3346" s="7" t="s">
        <v>147</v>
      </c>
      <c r="B3346" s="7">
        <v>8</v>
      </c>
      <c r="C3346" s="8" t="s">
        <v>186</v>
      </c>
      <c r="D3346" s="7" t="s">
        <v>576</v>
      </c>
      <c r="E3346" s="7" t="s">
        <v>121</v>
      </c>
      <c r="F3346" s="8" t="s">
        <v>577</v>
      </c>
      <c r="G3346" s="7" t="s">
        <v>16</v>
      </c>
      <c r="H3346" s="9">
        <v>802.29880000000003</v>
      </c>
      <c r="I3346" s="9">
        <v>2.1554000000000002</v>
      </c>
      <c r="J3346" s="9">
        <v>2.1415999999999999</v>
      </c>
      <c r="K3346" s="10">
        <v>0.99359747610652305</v>
      </c>
      <c r="L3346" s="9">
        <v>25.88</v>
      </c>
      <c r="M3346" s="19">
        <f>H3346*INDEX('Pliegos Tarifarios (Las Condes)'!$B:$B,MATCH($B3346,'Pliegos Tarifarios (Las Condes)'!$A:$A,0))</f>
        <v>105713.29678440001</v>
      </c>
      <c r="N3346" s="19">
        <f>I3346*INDEX('Pliegos Tarifarios (Las Condes)'!$C:$C,MATCH($B3346,'Pliegos Tarifarios (Las Condes)'!$A:$A,0))</f>
        <v>7330.0261242000006</v>
      </c>
      <c r="O3346" s="19">
        <f>J3346*INDEX('Pliegos Tarifarios (Las Condes)'!$D:$D,MATCH($B3346,'Pliegos Tarifarios (Las Condes)'!$A:$A,0))</f>
        <v>30975.363548000001</v>
      </c>
      <c r="P3346" s="19">
        <f>H3346*INDEX('Pliegos Tarifarios (Las Condes)'!$E:$E,MATCH($B3346,'Pliegos Tarifarios (Las Condes)'!$A:$A,0))</f>
        <v>10449.139571199999</v>
      </c>
      <c r="Q3346" s="19" cm="1">
        <f t="array" ref="Q3346">H3346*_xlfn.IFS(H3346&lt;=350,INDEX('Pliegos Tarifarios (Las Condes)'!$F:$F,MATCH($B3346,'Pliegos Tarifarios (Las Condes)'!$A:$A,0)),H3346&lt;=500,INDEX('Pliegos Tarifarios (Las Condes)'!$G:$G,MATCH($B3346,'Pliegos Tarifarios (Las Condes)'!$A:$A,0)),H3346&lt;=1000,INDEX('Pliegos Tarifarios (Las Condes)'!$H:$H,MATCH($B3346,'Pliegos Tarifarios (Las Condes)'!$A:$A,0)),H3346&lt;=5000,INDEX('Pliegos Tarifarios (Las Condes)'!$I:$I,MATCH($B3346,'Pliegos Tarifarios (Las Condes)'!$A:$A,0)),H3346&gt;5000,INDEX('Pliegos Tarifarios (Las Condes)'!$J:$J,MATCH($B3346,'Pliegos Tarifarios (Las Condes)'!$A:$A,0)))/1.19</f>
        <v>1881.6940763025214</v>
      </c>
      <c r="R3346" s="19">
        <f>INDEX('Pliegos Tarifarios (Las Condes)'!$K:$K,MATCH($B3346,'Pliegos Tarifarios (Las Condes)'!$A:$A,0))</f>
        <v>723.17600000000004</v>
      </c>
      <c r="S3346" s="21">
        <f t="shared" si="159"/>
        <v>157072.69610410254</v>
      </c>
      <c r="T3346" s="21">
        <f t="shared" si="160"/>
        <v>29843.812259779483</v>
      </c>
      <c r="U3346" s="19">
        <v>0</v>
      </c>
      <c r="V3346" s="21">
        <f t="shared" si="161"/>
        <v>186916.50836388202</v>
      </c>
    </row>
    <row r="3347" spans="1:22" x14ac:dyDescent="0.3">
      <c r="A3347" s="7" t="s">
        <v>147</v>
      </c>
      <c r="B3347" s="7">
        <v>8</v>
      </c>
      <c r="C3347" s="8" t="s">
        <v>186</v>
      </c>
      <c r="D3347" s="7" t="s">
        <v>578</v>
      </c>
      <c r="E3347" s="7" t="s">
        <v>121</v>
      </c>
      <c r="F3347" s="8" t="s">
        <v>579</v>
      </c>
      <c r="G3347" s="7" t="s">
        <v>16</v>
      </c>
      <c r="H3347" s="9">
        <v>801.89930000000004</v>
      </c>
      <c r="I3347" s="9">
        <v>2.2122999999999999</v>
      </c>
      <c r="J3347" s="9">
        <v>2.2122999999999999</v>
      </c>
      <c r="K3347" s="10">
        <v>1</v>
      </c>
      <c r="L3347" s="9">
        <v>25.87</v>
      </c>
      <c r="M3347" s="19">
        <f>H3347*INDEX('Pliegos Tarifarios (Las Condes)'!$B:$B,MATCH($B3347,'Pliegos Tarifarios (Las Condes)'!$A:$A,0))</f>
        <v>105660.6574659</v>
      </c>
      <c r="N3347" s="19">
        <f>I3347*INDEX('Pliegos Tarifarios (Las Condes)'!$C:$C,MATCH($B3347,'Pliegos Tarifarios (Las Condes)'!$A:$A,0))</f>
        <v>7523.5301079000001</v>
      </c>
      <c r="O3347" s="19">
        <f>J3347*INDEX('Pliegos Tarifarios (Las Condes)'!$D:$D,MATCH($B3347,'Pliegos Tarifarios (Las Condes)'!$A:$A,0))</f>
        <v>31997.943956499999</v>
      </c>
      <c r="P3347" s="19">
        <f>H3347*INDEX('Pliegos Tarifarios (Las Condes)'!$E:$E,MATCH($B3347,'Pliegos Tarifarios (Las Condes)'!$A:$A,0))</f>
        <v>10443.936483199999</v>
      </c>
      <c r="Q3347" s="19" cm="1">
        <f t="array" ref="Q3347">H3347*_xlfn.IFS(H3347&lt;=350,INDEX('Pliegos Tarifarios (Las Condes)'!$F:$F,MATCH($B3347,'Pliegos Tarifarios (Las Condes)'!$A:$A,0)),H3347&lt;=500,INDEX('Pliegos Tarifarios (Las Condes)'!$G:$G,MATCH($B3347,'Pliegos Tarifarios (Las Condes)'!$A:$A,0)),H3347&lt;=1000,INDEX('Pliegos Tarifarios (Las Condes)'!$H:$H,MATCH($B3347,'Pliegos Tarifarios (Las Condes)'!$A:$A,0)),H3347&lt;=5000,INDEX('Pliegos Tarifarios (Las Condes)'!$I:$I,MATCH($B3347,'Pliegos Tarifarios (Las Condes)'!$A:$A,0)),H3347&gt;5000,INDEX('Pliegos Tarifarios (Las Condes)'!$J:$J,MATCH($B3347,'Pliegos Tarifarios (Las Condes)'!$A:$A,0)))/1.19</f>
        <v>1880.7570977310929</v>
      </c>
      <c r="R3347" s="19">
        <f>INDEX('Pliegos Tarifarios (Las Condes)'!$K:$K,MATCH($B3347,'Pliegos Tarifarios (Las Condes)'!$A:$A,0))</f>
        <v>723.17600000000004</v>
      </c>
      <c r="S3347" s="21">
        <f t="shared" si="159"/>
        <v>158230.0011112311</v>
      </c>
      <c r="T3347" s="21">
        <f t="shared" si="160"/>
        <v>30063.70021113391</v>
      </c>
      <c r="U3347" s="19">
        <v>0</v>
      </c>
      <c r="V3347" s="21">
        <f t="shared" si="161"/>
        <v>188293.70132236503</v>
      </c>
    </row>
    <row r="3348" spans="1:22" x14ac:dyDescent="0.3">
      <c r="A3348" s="7" t="s">
        <v>147</v>
      </c>
      <c r="B3348" s="7">
        <v>8</v>
      </c>
      <c r="C3348" s="8" t="s">
        <v>186</v>
      </c>
      <c r="D3348" s="7" t="s">
        <v>580</v>
      </c>
      <c r="E3348" s="7" t="s">
        <v>121</v>
      </c>
      <c r="F3348" s="8" t="s">
        <v>581</v>
      </c>
      <c r="G3348" s="7" t="s">
        <v>16</v>
      </c>
      <c r="H3348" s="9">
        <v>803.65440000000001</v>
      </c>
      <c r="I3348" s="9">
        <v>2.1663000000000001</v>
      </c>
      <c r="J3348" s="9">
        <v>2.1536</v>
      </c>
      <c r="K3348" s="10">
        <v>0.99413746941790138</v>
      </c>
      <c r="L3348" s="9">
        <v>25.92</v>
      </c>
      <c r="M3348" s="19">
        <f>H3348*INDEX('Pliegos Tarifarios (Las Condes)'!$B:$B,MATCH($B3348,'Pliegos Tarifarios (Las Condes)'!$A:$A,0))</f>
        <v>105891.91470720001</v>
      </c>
      <c r="N3348" s="19">
        <f>I3348*INDEX('Pliegos Tarifarios (Las Condes)'!$C:$C,MATCH($B3348,'Pliegos Tarifarios (Las Condes)'!$A:$A,0))</f>
        <v>7367.0945499000009</v>
      </c>
      <c r="O3348" s="19">
        <f>J3348*INDEX('Pliegos Tarifarios (Las Condes)'!$D:$D,MATCH($B3348,'Pliegos Tarifarios (Las Condes)'!$A:$A,0))</f>
        <v>31148.927408</v>
      </c>
      <c r="P3348" s="19">
        <f>H3348*INDEX('Pliegos Tarifarios (Las Condes)'!$E:$E,MATCH($B3348,'Pliegos Tarifarios (Las Condes)'!$A:$A,0))</f>
        <v>10466.7949056</v>
      </c>
      <c r="Q3348" s="19" cm="1">
        <f t="array" ref="Q3348">H3348*_xlfn.IFS(H3348&lt;=350,INDEX('Pliegos Tarifarios (Las Condes)'!$F:$F,MATCH($B3348,'Pliegos Tarifarios (Las Condes)'!$A:$A,0)),H3348&lt;=500,INDEX('Pliegos Tarifarios (Las Condes)'!$G:$G,MATCH($B3348,'Pliegos Tarifarios (Las Condes)'!$A:$A,0)),H3348&lt;=1000,INDEX('Pliegos Tarifarios (Las Condes)'!$H:$H,MATCH($B3348,'Pliegos Tarifarios (Las Condes)'!$A:$A,0)),H3348&lt;=5000,INDEX('Pliegos Tarifarios (Las Condes)'!$I:$I,MATCH($B3348,'Pliegos Tarifarios (Las Condes)'!$A:$A,0)),H3348&gt;5000,INDEX('Pliegos Tarifarios (Las Condes)'!$J:$J,MATCH($B3348,'Pliegos Tarifarios (Las Condes)'!$A:$A,0)))/1.19</f>
        <v>1884.8734709243699</v>
      </c>
      <c r="R3348" s="19">
        <f>INDEX('Pliegos Tarifarios (Las Condes)'!$K:$K,MATCH($B3348,'Pliegos Tarifarios (Las Condes)'!$A:$A,0))</f>
        <v>723.17600000000004</v>
      </c>
      <c r="S3348" s="21">
        <f t="shared" si="159"/>
        <v>157482.78104162434</v>
      </c>
      <c r="T3348" s="21">
        <f t="shared" si="160"/>
        <v>29921.728397908624</v>
      </c>
      <c r="U3348" s="19">
        <v>0</v>
      </c>
      <c r="V3348" s="21">
        <f t="shared" si="161"/>
        <v>187404.50943953297</v>
      </c>
    </row>
    <row r="3349" spans="1:22" x14ac:dyDescent="0.3">
      <c r="A3349" s="7" t="s">
        <v>147</v>
      </c>
      <c r="B3349" s="7">
        <v>8</v>
      </c>
      <c r="C3349" s="8" t="s">
        <v>186</v>
      </c>
      <c r="D3349" s="7" t="s">
        <v>582</v>
      </c>
      <c r="E3349" s="7" t="s">
        <v>121</v>
      </c>
      <c r="F3349" s="8" t="s">
        <v>583</v>
      </c>
      <c r="G3349" s="7" t="s">
        <v>16</v>
      </c>
      <c r="H3349" s="9">
        <v>802.02020000000005</v>
      </c>
      <c r="I3349" s="9">
        <v>2.173</v>
      </c>
      <c r="J3349" s="9">
        <v>2.1358999999999999</v>
      </c>
      <c r="K3349" s="10">
        <v>0.98292682926829267</v>
      </c>
      <c r="L3349" s="9">
        <v>25.87</v>
      </c>
      <c r="M3349" s="19">
        <f>H3349*INDEX('Pliegos Tarifarios (Las Condes)'!$B:$B,MATCH($B3349,'Pliegos Tarifarios (Las Condes)'!$A:$A,0))</f>
        <v>105676.58761260001</v>
      </c>
      <c r="N3349" s="19">
        <f>I3349*INDEX('Pliegos Tarifarios (Las Condes)'!$C:$C,MATCH($B3349,'Pliegos Tarifarios (Las Condes)'!$A:$A,0))</f>
        <v>7389.8797290000002</v>
      </c>
      <c r="O3349" s="19">
        <f>J3349*INDEX('Pliegos Tarifarios (Las Condes)'!$D:$D,MATCH($B3349,'Pliegos Tarifarios (Las Condes)'!$A:$A,0))</f>
        <v>30892.9207145</v>
      </c>
      <c r="P3349" s="19">
        <f>H3349*INDEX('Pliegos Tarifarios (Las Condes)'!$E:$E,MATCH($B3349,'Pliegos Tarifarios (Las Condes)'!$A:$A,0))</f>
        <v>10445.5110848</v>
      </c>
      <c r="Q3349" s="19" cm="1">
        <f t="array" ref="Q3349">H3349*_xlfn.IFS(H3349&lt;=350,INDEX('Pliegos Tarifarios (Las Condes)'!$F:$F,MATCH($B3349,'Pliegos Tarifarios (Las Condes)'!$A:$A,0)),H3349&lt;=500,INDEX('Pliegos Tarifarios (Las Condes)'!$G:$G,MATCH($B3349,'Pliegos Tarifarios (Las Condes)'!$A:$A,0)),H3349&lt;=1000,INDEX('Pliegos Tarifarios (Las Condes)'!$H:$H,MATCH($B3349,'Pliegos Tarifarios (Las Condes)'!$A:$A,0)),H3349&lt;=5000,INDEX('Pliegos Tarifarios (Las Condes)'!$I:$I,MATCH($B3349,'Pliegos Tarifarios (Las Condes)'!$A:$A,0)),H3349&gt;5000,INDEX('Pliegos Tarifarios (Las Condes)'!$J:$J,MATCH($B3349,'Pliegos Tarifarios (Las Condes)'!$A:$A,0)))/1.19</f>
        <v>1881.0406539495802</v>
      </c>
      <c r="R3349" s="19">
        <f>INDEX('Pliegos Tarifarios (Las Condes)'!$K:$K,MATCH($B3349,'Pliegos Tarifarios (Las Condes)'!$A:$A,0))</f>
        <v>723.17600000000004</v>
      </c>
      <c r="S3349" s="21">
        <f t="shared" si="159"/>
        <v>157009.11579484961</v>
      </c>
      <c r="T3349" s="21">
        <f t="shared" si="160"/>
        <v>29831.732001021428</v>
      </c>
      <c r="U3349" s="19">
        <v>0</v>
      </c>
      <c r="V3349" s="21">
        <f t="shared" si="161"/>
        <v>186840.84779587103</v>
      </c>
    </row>
    <row r="3350" spans="1:22" x14ac:dyDescent="0.3">
      <c r="A3350" s="7" t="s">
        <v>147</v>
      </c>
      <c r="B3350" s="7">
        <v>8</v>
      </c>
      <c r="C3350" s="8" t="s">
        <v>186</v>
      </c>
      <c r="D3350" s="7" t="s">
        <v>584</v>
      </c>
      <c r="E3350" s="7" t="s">
        <v>121</v>
      </c>
      <c r="F3350" s="8" t="s">
        <v>585</v>
      </c>
      <c r="G3350" s="7" t="s">
        <v>16</v>
      </c>
      <c r="H3350" s="9">
        <v>802.81949999999995</v>
      </c>
      <c r="I3350" s="9">
        <v>2.1219999999999999</v>
      </c>
      <c r="J3350" s="9">
        <v>2.1053999999999999</v>
      </c>
      <c r="K3350" s="10">
        <v>0.992177191328935</v>
      </c>
      <c r="L3350" s="9">
        <v>25.9</v>
      </c>
      <c r="M3350" s="19">
        <f>H3350*INDEX('Pliegos Tarifarios (Las Condes)'!$B:$B,MATCH($B3350,'Pliegos Tarifarios (Las Condes)'!$A:$A,0))</f>
        <v>105781.9057785</v>
      </c>
      <c r="N3350" s="19">
        <f>I3350*INDEX('Pliegos Tarifarios (Las Condes)'!$C:$C,MATCH($B3350,'Pliegos Tarifarios (Las Condes)'!$A:$A,0))</f>
        <v>7216.4403059999995</v>
      </c>
      <c r="O3350" s="19">
        <f>J3350*INDEX('Pliegos Tarifarios (Las Condes)'!$D:$D,MATCH($B3350,'Pliegos Tarifarios (Las Condes)'!$A:$A,0))</f>
        <v>30451.779236999999</v>
      </c>
      <c r="P3350" s="19">
        <f>H3350*INDEX('Pliegos Tarifarios (Las Condes)'!$E:$E,MATCH($B3350,'Pliegos Tarifarios (Las Condes)'!$A:$A,0))</f>
        <v>10455.921167999999</v>
      </c>
      <c r="Q3350" s="19" cm="1">
        <f t="array" ref="Q3350">H3350*_xlfn.IFS(H3350&lt;=350,INDEX('Pliegos Tarifarios (Las Condes)'!$F:$F,MATCH($B3350,'Pliegos Tarifarios (Las Condes)'!$A:$A,0)),H3350&lt;=500,INDEX('Pliegos Tarifarios (Las Condes)'!$G:$G,MATCH($B3350,'Pliegos Tarifarios (Las Condes)'!$A:$A,0)),H3350&lt;=1000,INDEX('Pliegos Tarifarios (Las Condes)'!$H:$H,MATCH($B3350,'Pliegos Tarifarios (Las Condes)'!$A:$A,0)),H3350&lt;=5000,INDEX('Pliegos Tarifarios (Las Condes)'!$I:$I,MATCH($B3350,'Pliegos Tarifarios (Las Condes)'!$A:$A,0)),H3350&gt;5000,INDEX('Pliegos Tarifarios (Las Condes)'!$J:$J,MATCH($B3350,'Pliegos Tarifarios (Las Condes)'!$A:$A,0)))/1.19</f>
        <v>1882.9153147058823</v>
      </c>
      <c r="R3350" s="19">
        <f>INDEX('Pliegos Tarifarios (Las Condes)'!$K:$K,MATCH($B3350,'Pliegos Tarifarios (Las Condes)'!$A:$A,0))</f>
        <v>723.17600000000004</v>
      </c>
      <c r="S3350" s="21">
        <f t="shared" si="159"/>
        <v>156512.13780420591</v>
      </c>
      <c r="T3350" s="21">
        <f t="shared" si="160"/>
        <v>29737.306182799122</v>
      </c>
      <c r="U3350" s="19">
        <v>0</v>
      </c>
      <c r="V3350" s="21">
        <f t="shared" si="161"/>
        <v>186249.44398700504</v>
      </c>
    </row>
    <row r="3351" spans="1:22" x14ac:dyDescent="0.3">
      <c r="A3351" s="7" t="s">
        <v>147</v>
      </c>
      <c r="B3351" s="7">
        <v>8</v>
      </c>
      <c r="C3351" s="8" t="s">
        <v>186</v>
      </c>
      <c r="D3351" s="7" t="s">
        <v>586</v>
      </c>
      <c r="E3351" s="7" t="s">
        <v>121</v>
      </c>
      <c r="F3351" s="8" t="s">
        <v>587</v>
      </c>
      <c r="G3351" s="7" t="s">
        <v>16</v>
      </c>
      <c r="H3351" s="9">
        <v>802.81299999999999</v>
      </c>
      <c r="I3351" s="9">
        <v>2.1795</v>
      </c>
      <c r="J3351" s="9">
        <v>2.1463999999999999</v>
      </c>
      <c r="K3351" s="10">
        <v>0.9848130305115852</v>
      </c>
      <c r="L3351" s="9">
        <v>25.9</v>
      </c>
      <c r="M3351" s="19">
        <f>H3351*INDEX('Pliegos Tarifarios (Las Condes)'!$B:$B,MATCH($B3351,'Pliegos Tarifarios (Las Condes)'!$A:$A,0))</f>
        <v>105781.049319</v>
      </c>
      <c r="N3351" s="19">
        <f>I3351*INDEX('Pliegos Tarifarios (Las Condes)'!$C:$C,MATCH($B3351,'Pliegos Tarifarios (Las Condes)'!$A:$A,0))</f>
        <v>7411.9847534999999</v>
      </c>
      <c r="O3351" s="19">
        <f>J3351*INDEX('Pliegos Tarifarios (Las Condes)'!$D:$D,MATCH($B3351,'Pliegos Tarifarios (Las Condes)'!$A:$A,0))</f>
        <v>31044.789091999999</v>
      </c>
      <c r="P3351" s="19">
        <f>H3351*INDEX('Pliegos Tarifarios (Las Condes)'!$E:$E,MATCH($B3351,'Pliegos Tarifarios (Las Condes)'!$A:$A,0))</f>
        <v>10455.836512</v>
      </c>
      <c r="Q3351" s="19" cm="1">
        <f t="array" ref="Q3351">H3351*_xlfn.IFS(H3351&lt;=350,INDEX('Pliegos Tarifarios (Las Condes)'!$F:$F,MATCH($B3351,'Pliegos Tarifarios (Las Condes)'!$A:$A,0)),H3351&lt;=500,INDEX('Pliegos Tarifarios (Las Condes)'!$G:$G,MATCH($B3351,'Pliegos Tarifarios (Las Condes)'!$A:$A,0)),H3351&lt;=1000,INDEX('Pliegos Tarifarios (Las Condes)'!$H:$H,MATCH($B3351,'Pliegos Tarifarios (Las Condes)'!$A:$A,0)),H3351&lt;=5000,INDEX('Pliegos Tarifarios (Las Condes)'!$I:$I,MATCH($B3351,'Pliegos Tarifarios (Las Condes)'!$A:$A,0)),H3351&gt;5000,INDEX('Pliegos Tarifarios (Las Condes)'!$J:$J,MATCH($B3351,'Pliegos Tarifarios (Las Condes)'!$A:$A,0)))/1.19</f>
        <v>1882.9000697478994</v>
      </c>
      <c r="R3351" s="19">
        <f>INDEX('Pliegos Tarifarios (Las Condes)'!$K:$K,MATCH($B3351,'Pliegos Tarifarios (Las Condes)'!$A:$A,0))</f>
        <v>723.17600000000004</v>
      </c>
      <c r="S3351" s="21">
        <f t="shared" si="159"/>
        <v>157299.73574624793</v>
      </c>
      <c r="T3351" s="21">
        <f t="shared" si="160"/>
        <v>29886.949791787105</v>
      </c>
      <c r="U3351" s="19">
        <v>0</v>
      </c>
      <c r="V3351" s="21">
        <f t="shared" si="161"/>
        <v>187186.68553803503</v>
      </c>
    </row>
    <row r="3352" spans="1:22" x14ac:dyDescent="0.3">
      <c r="A3352" s="7" t="s">
        <v>147</v>
      </c>
      <c r="B3352" s="7">
        <v>8</v>
      </c>
      <c r="C3352" s="8" t="s">
        <v>186</v>
      </c>
      <c r="D3352" s="7" t="s">
        <v>588</v>
      </c>
      <c r="E3352" s="7" t="s">
        <v>121</v>
      </c>
      <c r="F3352" s="8" t="s">
        <v>589</v>
      </c>
      <c r="G3352" s="7" t="s">
        <v>16</v>
      </c>
      <c r="H3352" s="9">
        <v>805.0566</v>
      </c>
      <c r="I3352" s="9">
        <v>2.1698</v>
      </c>
      <c r="J3352" s="9">
        <v>2.1137999999999999</v>
      </c>
      <c r="K3352" s="10">
        <v>0.9741911696930593</v>
      </c>
      <c r="L3352" s="9">
        <v>25.97</v>
      </c>
      <c r="M3352" s="19">
        <f>H3352*INDEX('Pliegos Tarifarios (Las Condes)'!$B:$B,MATCH($B3352,'Pliegos Tarifarios (Las Condes)'!$A:$A,0))</f>
        <v>106076.67278580001</v>
      </c>
      <c r="N3352" s="19">
        <f>I3352*INDEX('Pliegos Tarifarios (Las Condes)'!$C:$C,MATCH($B3352,'Pliegos Tarifarios (Las Condes)'!$A:$A,0))</f>
        <v>7378.9972554000005</v>
      </c>
      <c r="O3352" s="19">
        <f>J3352*INDEX('Pliegos Tarifarios (Las Condes)'!$D:$D,MATCH($B3352,'Pliegos Tarifarios (Las Condes)'!$A:$A,0))</f>
        <v>30573.273938999999</v>
      </c>
      <c r="P3352" s="19">
        <f>H3352*INDEX('Pliegos Tarifarios (Las Condes)'!$E:$E,MATCH($B3352,'Pliegos Tarifarios (Las Condes)'!$A:$A,0))</f>
        <v>10485.057158399999</v>
      </c>
      <c r="Q3352" s="19" cm="1">
        <f t="array" ref="Q3352">H3352*_xlfn.IFS(H3352&lt;=350,INDEX('Pliegos Tarifarios (Las Condes)'!$F:$F,MATCH($B3352,'Pliegos Tarifarios (Las Condes)'!$A:$A,0)),H3352&lt;=500,INDEX('Pliegos Tarifarios (Las Condes)'!$G:$G,MATCH($B3352,'Pliegos Tarifarios (Las Condes)'!$A:$A,0)),H3352&lt;=1000,INDEX('Pliegos Tarifarios (Las Condes)'!$H:$H,MATCH($B3352,'Pliegos Tarifarios (Las Condes)'!$A:$A,0)),H3352&lt;=5000,INDEX('Pliegos Tarifarios (Las Condes)'!$I:$I,MATCH($B3352,'Pliegos Tarifarios (Las Condes)'!$A:$A,0)),H3352&gt;5000,INDEX('Pliegos Tarifarios (Las Condes)'!$J:$J,MATCH($B3352,'Pliegos Tarifarios (Las Condes)'!$A:$A,0)))/1.19</f>
        <v>1888.1621601680677</v>
      </c>
      <c r="R3352" s="19">
        <f>INDEX('Pliegos Tarifarios (Las Condes)'!$K:$K,MATCH($B3352,'Pliegos Tarifarios (Las Condes)'!$A:$A,0))</f>
        <v>723.17600000000004</v>
      </c>
      <c r="S3352" s="21">
        <f t="shared" si="159"/>
        <v>157125.33929876809</v>
      </c>
      <c r="T3352" s="21">
        <f t="shared" si="160"/>
        <v>29853.814466765936</v>
      </c>
      <c r="U3352" s="19">
        <v>0</v>
      </c>
      <c r="V3352" s="21">
        <f t="shared" si="161"/>
        <v>186979.15376553402</v>
      </c>
    </row>
    <row r="3353" spans="1:22" x14ac:dyDescent="0.3">
      <c r="A3353" s="7" t="s">
        <v>147</v>
      </c>
      <c r="B3353" s="7">
        <v>8</v>
      </c>
      <c r="C3353" s="8" t="s">
        <v>186</v>
      </c>
      <c r="D3353" s="7" t="s">
        <v>590</v>
      </c>
      <c r="E3353" s="7" t="s">
        <v>121</v>
      </c>
      <c r="F3353" s="8" t="s">
        <v>591</v>
      </c>
      <c r="G3353" s="7" t="s">
        <v>16</v>
      </c>
      <c r="H3353" s="9">
        <v>803.27499999999998</v>
      </c>
      <c r="I3353" s="9">
        <v>2.1880999999999999</v>
      </c>
      <c r="J3353" s="9">
        <v>2.1187999999999998</v>
      </c>
      <c r="K3353" s="10">
        <v>0.96832868698871155</v>
      </c>
      <c r="L3353" s="9">
        <v>25.91</v>
      </c>
      <c r="M3353" s="19">
        <f>H3353*INDEX('Pliegos Tarifarios (Las Condes)'!$B:$B,MATCH($B3353,'Pliegos Tarifarios (Las Condes)'!$A:$A,0))</f>
        <v>105841.92382500001</v>
      </c>
      <c r="N3353" s="19">
        <f>I3353*INDEX('Pliegos Tarifarios (Las Condes)'!$C:$C,MATCH($B3353,'Pliegos Tarifarios (Las Condes)'!$A:$A,0))</f>
        <v>7441.2314013000005</v>
      </c>
      <c r="O3353" s="19">
        <f>J3353*INDEX('Pliegos Tarifarios (Las Condes)'!$D:$D,MATCH($B3353,'Pliegos Tarifarios (Las Condes)'!$A:$A,0))</f>
        <v>30645.592213999997</v>
      </c>
      <c r="P3353" s="19">
        <f>H3353*INDEX('Pliegos Tarifarios (Las Condes)'!$E:$E,MATCH($B3353,'Pliegos Tarifarios (Las Condes)'!$A:$A,0))</f>
        <v>10461.853599999999</v>
      </c>
      <c r="Q3353" s="19" cm="1">
        <f t="array" ref="Q3353">H3353*_xlfn.IFS(H3353&lt;=350,INDEX('Pliegos Tarifarios (Las Condes)'!$F:$F,MATCH($B3353,'Pliegos Tarifarios (Las Condes)'!$A:$A,0)),H3353&lt;=500,INDEX('Pliegos Tarifarios (Las Condes)'!$G:$G,MATCH($B3353,'Pliegos Tarifarios (Las Condes)'!$A:$A,0)),H3353&lt;=1000,INDEX('Pliegos Tarifarios (Las Condes)'!$H:$H,MATCH($B3353,'Pliegos Tarifarios (Las Condes)'!$A:$A,0)),H3353&lt;=5000,INDEX('Pliegos Tarifarios (Las Condes)'!$I:$I,MATCH($B3353,'Pliegos Tarifarios (Las Condes)'!$A:$A,0)),H3353&gt;5000,INDEX('Pliegos Tarifarios (Las Condes)'!$J:$J,MATCH($B3353,'Pliegos Tarifarios (Las Condes)'!$A:$A,0)))/1.19</f>
        <v>1883.9836344537819</v>
      </c>
      <c r="R3353" s="19">
        <f>INDEX('Pliegos Tarifarios (Las Condes)'!$K:$K,MATCH($B3353,'Pliegos Tarifarios (Las Condes)'!$A:$A,0))</f>
        <v>723.17600000000004</v>
      </c>
      <c r="S3353" s="21">
        <f t="shared" si="159"/>
        <v>156997.76067475381</v>
      </c>
      <c r="T3353" s="21">
        <f t="shared" si="160"/>
        <v>29829.574528203222</v>
      </c>
      <c r="U3353" s="19">
        <v>0</v>
      </c>
      <c r="V3353" s="21">
        <f t="shared" si="161"/>
        <v>186827.33520295704</v>
      </c>
    </row>
    <row r="3354" spans="1:22" x14ac:dyDescent="0.3">
      <c r="A3354" s="7" t="s">
        <v>147</v>
      </c>
      <c r="B3354" s="7">
        <v>8</v>
      </c>
      <c r="C3354" s="8" t="s">
        <v>186</v>
      </c>
      <c r="D3354" s="7" t="s">
        <v>592</v>
      </c>
      <c r="E3354" s="7" t="s">
        <v>121</v>
      </c>
      <c r="F3354" s="8" t="s">
        <v>593</v>
      </c>
      <c r="G3354" s="7" t="s">
        <v>16</v>
      </c>
      <c r="H3354" s="9">
        <v>804.32039999999995</v>
      </c>
      <c r="I3354" s="9">
        <v>2.1926000000000001</v>
      </c>
      <c r="J3354" s="9">
        <v>2.1686000000000001</v>
      </c>
      <c r="K3354" s="10">
        <v>0.98905409103347619</v>
      </c>
      <c r="L3354" s="9">
        <v>25.95</v>
      </c>
      <c r="M3354" s="19">
        <f>H3354*INDEX('Pliegos Tarifarios (Las Condes)'!$B:$B,MATCH($B3354,'Pliegos Tarifarios (Las Condes)'!$A:$A,0))</f>
        <v>105979.6688652</v>
      </c>
      <c r="N3354" s="19">
        <f>I3354*INDEX('Pliegos Tarifarios (Las Condes)'!$C:$C,MATCH($B3354,'Pliegos Tarifarios (Las Condes)'!$A:$A,0))</f>
        <v>7456.5348798000005</v>
      </c>
      <c r="O3354" s="19">
        <f>J3354*INDEX('Pliegos Tarifarios (Las Condes)'!$D:$D,MATCH($B3354,'Pliegos Tarifarios (Las Condes)'!$A:$A,0))</f>
        <v>31365.882233000004</v>
      </c>
      <c r="P3354" s="19">
        <f>H3354*INDEX('Pliegos Tarifarios (Las Condes)'!$E:$E,MATCH($B3354,'Pliegos Tarifarios (Las Condes)'!$A:$A,0))</f>
        <v>10475.468889599999</v>
      </c>
      <c r="Q3354" s="19" cm="1">
        <f t="array" ref="Q3354">H3354*_xlfn.IFS(H3354&lt;=350,INDEX('Pliegos Tarifarios (Las Condes)'!$F:$F,MATCH($B3354,'Pliegos Tarifarios (Las Condes)'!$A:$A,0)),H3354&lt;=500,INDEX('Pliegos Tarifarios (Las Condes)'!$G:$G,MATCH($B3354,'Pliegos Tarifarios (Las Condes)'!$A:$A,0)),H3354&lt;=1000,INDEX('Pliegos Tarifarios (Las Condes)'!$H:$H,MATCH($B3354,'Pliegos Tarifarios (Las Condes)'!$A:$A,0)),H3354&lt;=5000,INDEX('Pliegos Tarifarios (Las Condes)'!$I:$I,MATCH($B3354,'Pliegos Tarifarios (Las Condes)'!$A:$A,0)),H3354&gt;5000,INDEX('Pliegos Tarifarios (Las Condes)'!$J:$J,MATCH($B3354,'Pliegos Tarifarios (Las Condes)'!$A:$A,0)))/1.19</f>
        <v>1886.4354927731097</v>
      </c>
      <c r="R3354" s="19">
        <f>INDEX('Pliegos Tarifarios (Las Condes)'!$K:$K,MATCH($B3354,'Pliegos Tarifarios (Las Condes)'!$A:$A,0))</f>
        <v>723.17600000000004</v>
      </c>
      <c r="S3354" s="21">
        <f t="shared" si="159"/>
        <v>157887.16636037311</v>
      </c>
      <c r="T3354" s="21">
        <f t="shared" si="160"/>
        <v>29998.561608470893</v>
      </c>
      <c r="U3354" s="19">
        <v>0</v>
      </c>
      <c r="V3354" s="21">
        <f t="shared" si="161"/>
        <v>187885.727968844</v>
      </c>
    </row>
    <row r="3355" spans="1:22" x14ac:dyDescent="0.3">
      <c r="A3355" s="7" t="s">
        <v>147</v>
      </c>
      <c r="B3355" s="7">
        <v>8</v>
      </c>
      <c r="C3355" s="8" t="s">
        <v>186</v>
      </c>
      <c r="D3355" s="7" t="s">
        <v>594</v>
      </c>
      <c r="E3355" s="7" t="s">
        <v>121</v>
      </c>
      <c r="F3355" s="8" t="s">
        <v>595</v>
      </c>
      <c r="G3355" s="7" t="s">
        <v>16</v>
      </c>
      <c r="H3355" s="9">
        <v>802.3098</v>
      </c>
      <c r="I3355" s="9">
        <v>2.1579000000000002</v>
      </c>
      <c r="J3355" s="9">
        <v>2.1579000000000002</v>
      </c>
      <c r="K3355" s="10">
        <v>1</v>
      </c>
      <c r="L3355" s="9">
        <v>25.88</v>
      </c>
      <c r="M3355" s="19">
        <f>H3355*INDEX('Pliegos Tarifarios (Las Condes)'!$B:$B,MATCH($B3355,'Pliegos Tarifarios (Las Condes)'!$A:$A,0))</f>
        <v>105714.7461774</v>
      </c>
      <c r="N3355" s="19">
        <f>I3355*INDEX('Pliegos Tarifarios (Las Condes)'!$C:$C,MATCH($B3355,'Pliegos Tarifarios (Las Condes)'!$A:$A,0))</f>
        <v>7338.5280567000009</v>
      </c>
      <c r="O3355" s="19">
        <f>J3355*INDEX('Pliegos Tarifarios (Las Condes)'!$D:$D,MATCH($B3355,'Pliegos Tarifarios (Las Condes)'!$A:$A,0))</f>
        <v>31211.121124500005</v>
      </c>
      <c r="P3355" s="19">
        <f>H3355*INDEX('Pliegos Tarifarios (Las Condes)'!$E:$E,MATCH($B3355,'Pliegos Tarifarios (Las Condes)'!$A:$A,0))</f>
        <v>10449.2828352</v>
      </c>
      <c r="Q3355" s="19" cm="1">
        <f t="array" ref="Q3355">H3355*_xlfn.IFS(H3355&lt;=350,INDEX('Pliegos Tarifarios (Las Condes)'!$F:$F,MATCH($B3355,'Pliegos Tarifarios (Las Condes)'!$A:$A,0)),H3355&lt;=500,INDEX('Pliegos Tarifarios (Las Condes)'!$G:$G,MATCH($B3355,'Pliegos Tarifarios (Las Condes)'!$A:$A,0)),H3355&lt;=1000,INDEX('Pliegos Tarifarios (Las Condes)'!$H:$H,MATCH($B3355,'Pliegos Tarifarios (Las Condes)'!$A:$A,0)),H3355&lt;=5000,INDEX('Pliegos Tarifarios (Las Condes)'!$I:$I,MATCH($B3355,'Pliegos Tarifarios (Las Condes)'!$A:$A,0)),H3355&gt;5000,INDEX('Pliegos Tarifarios (Las Condes)'!$J:$J,MATCH($B3355,'Pliegos Tarifarios (Las Condes)'!$A:$A,0)))/1.19</f>
        <v>1881.719875462185</v>
      </c>
      <c r="R3355" s="19">
        <f>INDEX('Pliegos Tarifarios (Las Condes)'!$K:$K,MATCH($B3355,'Pliegos Tarifarios (Las Condes)'!$A:$A,0))</f>
        <v>723.17600000000004</v>
      </c>
      <c r="S3355" s="21">
        <f t="shared" si="159"/>
        <v>157318.57406926219</v>
      </c>
      <c r="T3355" s="21">
        <f t="shared" si="160"/>
        <v>29890.529073159818</v>
      </c>
      <c r="U3355" s="19">
        <v>0</v>
      </c>
      <c r="V3355" s="21">
        <f t="shared" si="161"/>
        <v>187209.10314242201</v>
      </c>
    </row>
    <row r="3356" spans="1:22" x14ac:dyDescent="0.3">
      <c r="A3356" s="7" t="s">
        <v>147</v>
      </c>
      <c r="B3356" s="7">
        <v>8</v>
      </c>
      <c r="C3356" s="8" t="s">
        <v>186</v>
      </c>
      <c r="D3356" s="7" t="s">
        <v>596</v>
      </c>
      <c r="E3356" s="7" t="s">
        <v>121</v>
      </c>
      <c r="F3356" s="8" t="s">
        <v>597</v>
      </c>
      <c r="G3356" s="7" t="s">
        <v>16</v>
      </c>
      <c r="H3356" s="9">
        <v>802.11410000000001</v>
      </c>
      <c r="I3356" s="9">
        <v>2.1425999999999998</v>
      </c>
      <c r="J3356" s="9">
        <v>2.1425999999999998</v>
      </c>
      <c r="K3356" s="10">
        <v>1</v>
      </c>
      <c r="L3356" s="9">
        <v>25.87</v>
      </c>
      <c r="M3356" s="19">
        <f>H3356*INDEX('Pliegos Tarifarios (Las Condes)'!$B:$B,MATCH($B3356,'Pliegos Tarifarios (Las Condes)'!$A:$A,0))</f>
        <v>105688.9601583</v>
      </c>
      <c r="N3356" s="19">
        <f>I3356*INDEX('Pliegos Tarifarios (Las Condes)'!$C:$C,MATCH($B3356,'Pliegos Tarifarios (Las Condes)'!$A:$A,0))</f>
        <v>7286.4962298</v>
      </c>
      <c r="O3356" s="19">
        <f>J3356*INDEX('Pliegos Tarifarios (Las Condes)'!$D:$D,MATCH($B3356,'Pliegos Tarifarios (Las Condes)'!$A:$A,0))</f>
        <v>30989.827203000001</v>
      </c>
      <c r="P3356" s="19">
        <f>H3356*INDEX('Pliegos Tarifarios (Las Condes)'!$E:$E,MATCH($B3356,'Pliegos Tarifarios (Las Condes)'!$A:$A,0))</f>
        <v>10446.7340384</v>
      </c>
      <c r="Q3356" s="19" cm="1">
        <f t="array" ref="Q3356">H3356*_xlfn.IFS(H3356&lt;=350,INDEX('Pliegos Tarifarios (Las Condes)'!$F:$F,MATCH($B3356,'Pliegos Tarifarios (Las Condes)'!$A:$A,0)),H3356&lt;=500,INDEX('Pliegos Tarifarios (Las Condes)'!$G:$G,MATCH($B3356,'Pliegos Tarifarios (Las Condes)'!$A:$A,0)),H3356&lt;=1000,INDEX('Pliegos Tarifarios (Las Condes)'!$H:$H,MATCH($B3356,'Pliegos Tarifarios (Las Condes)'!$A:$A,0)),H3356&lt;=5000,INDEX('Pliegos Tarifarios (Las Condes)'!$I:$I,MATCH($B3356,'Pliegos Tarifarios (Las Condes)'!$A:$A,0)),H3356&gt;5000,INDEX('Pliegos Tarifarios (Las Condes)'!$J:$J,MATCH($B3356,'Pliegos Tarifarios (Las Condes)'!$A:$A,0)))/1.19</f>
        <v>1881.2608849579835</v>
      </c>
      <c r="R3356" s="19">
        <f>INDEX('Pliegos Tarifarios (Las Condes)'!$K:$K,MATCH($B3356,'Pliegos Tarifarios (Las Condes)'!$A:$A,0))</f>
        <v>723.17600000000004</v>
      </c>
      <c r="S3356" s="21">
        <f t="shared" si="159"/>
        <v>157016.45451445799</v>
      </c>
      <c r="T3356" s="21">
        <f t="shared" si="160"/>
        <v>29833.12635774702</v>
      </c>
      <c r="U3356" s="19">
        <v>0</v>
      </c>
      <c r="V3356" s="21">
        <f t="shared" si="161"/>
        <v>186849.580872205</v>
      </c>
    </row>
    <row r="3357" spans="1:22" x14ac:dyDescent="0.3">
      <c r="A3357" s="7" t="s">
        <v>147</v>
      </c>
      <c r="B3357" s="7">
        <v>8</v>
      </c>
      <c r="C3357" s="8" t="s">
        <v>186</v>
      </c>
      <c r="D3357" s="7" t="s">
        <v>598</v>
      </c>
      <c r="E3357" s="7" t="s">
        <v>121</v>
      </c>
      <c r="F3357" s="8" t="s">
        <v>599</v>
      </c>
      <c r="G3357" s="7" t="s">
        <v>16</v>
      </c>
      <c r="H3357" s="9">
        <v>800.78800000000001</v>
      </c>
      <c r="I3357" s="9">
        <v>2.1732999999999998</v>
      </c>
      <c r="J3357" s="9">
        <v>2.1732999999999998</v>
      </c>
      <c r="K3357" s="10">
        <v>1</v>
      </c>
      <c r="L3357" s="9">
        <v>25.83</v>
      </c>
      <c r="M3357" s="19">
        <f>H3357*INDEX('Pliegos Tarifarios (Las Condes)'!$B:$B,MATCH($B3357,'Pliegos Tarifarios (Las Condes)'!$A:$A,0))</f>
        <v>105514.229244</v>
      </c>
      <c r="N3357" s="19">
        <f>I3357*INDEX('Pliegos Tarifarios (Las Condes)'!$C:$C,MATCH($B3357,'Pliegos Tarifarios (Las Condes)'!$A:$A,0))</f>
        <v>7390.8999608999993</v>
      </c>
      <c r="O3357" s="19">
        <f>J3357*INDEX('Pliegos Tarifarios (Las Condes)'!$D:$D,MATCH($B3357,'Pliegos Tarifarios (Las Condes)'!$A:$A,0))</f>
        <v>31433.861411499998</v>
      </c>
      <c r="P3357" s="19">
        <f>H3357*INDEX('Pliegos Tarifarios (Las Condes)'!$E:$E,MATCH($B3357,'Pliegos Tarifarios (Las Condes)'!$A:$A,0))</f>
        <v>10429.462911999999</v>
      </c>
      <c r="Q3357" s="19" cm="1">
        <f t="array" ref="Q3357">H3357*_xlfn.IFS(H3357&lt;=350,INDEX('Pliegos Tarifarios (Las Condes)'!$F:$F,MATCH($B3357,'Pliegos Tarifarios (Las Condes)'!$A:$A,0)),H3357&lt;=500,INDEX('Pliegos Tarifarios (Las Condes)'!$G:$G,MATCH($B3357,'Pliegos Tarifarios (Las Condes)'!$A:$A,0)),H3357&lt;=1000,INDEX('Pliegos Tarifarios (Las Condes)'!$H:$H,MATCH($B3357,'Pliegos Tarifarios (Las Condes)'!$A:$A,0)),H3357&lt;=5000,INDEX('Pliegos Tarifarios (Las Condes)'!$I:$I,MATCH($B3357,'Pliegos Tarifarios (Las Condes)'!$A:$A,0)),H3357&gt;5000,INDEX('Pliegos Tarifarios (Las Condes)'!$J:$J,MATCH($B3357,'Pliegos Tarifarios (Las Condes)'!$A:$A,0)))/1.19</f>
        <v>1878.150678991597</v>
      </c>
      <c r="R3357" s="19">
        <f>INDEX('Pliegos Tarifarios (Las Condes)'!$K:$K,MATCH($B3357,'Pliegos Tarifarios (Las Condes)'!$A:$A,0))</f>
        <v>723.17600000000004</v>
      </c>
      <c r="S3357" s="21">
        <f t="shared" si="159"/>
        <v>157369.7802073916</v>
      </c>
      <c r="T3357" s="21">
        <f t="shared" si="160"/>
        <v>29900.258239404404</v>
      </c>
      <c r="U3357" s="19">
        <v>0</v>
      </c>
      <c r="V3357" s="21">
        <f t="shared" si="161"/>
        <v>187270.03844679601</v>
      </c>
    </row>
    <row r="3358" spans="1:22" x14ac:dyDescent="0.3">
      <c r="A3358" s="7" t="s">
        <v>147</v>
      </c>
      <c r="B3358" s="7">
        <v>8</v>
      </c>
      <c r="C3358" s="8" t="s">
        <v>186</v>
      </c>
      <c r="D3358" s="7" t="s">
        <v>600</v>
      </c>
      <c r="E3358" s="7" t="s">
        <v>121</v>
      </c>
      <c r="F3358" s="8" t="s">
        <v>601</v>
      </c>
      <c r="G3358" s="7" t="s">
        <v>16</v>
      </c>
      <c r="H3358" s="9">
        <v>800.75409999999999</v>
      </c>
      <c r="I3358" s="9">
        <v>2.1899000000000002</v>
      </c>
      <c r="J3358" s="9">
        <v>2.1621000000000001</v>
      </c>
      <c r="K3358" s="10">
        <v>0.98730535640896844</v>
      </c>
      <c r="L3358" s="9">
        <v>25.83</v>
      </c>
      <c r="M3358" s="19">
        <f>H3358*INDEX('Pliegos Tarifarios (Las Condes)'!$B:$B,MATCH($B3358,'Pliegos Tarifarios (Las Condes)'!$A:$A,0))</f>
        <v>105509.76247830001</v>
      </c>
      <c r="N3358" s="19">
        <f>I3358*INDEX('Pliegos Tarifarios (Las Condes)'!$C:$C,MATCH($B3358,'Pliegos Tarifarios (Las Condes)'!$A:$A,0))</f>
        <v>7447.3527927000005</v>
      </c>
      <c r="O3358" s="19">
        <f>J3358*INDEX('Pliegos Tarifarios (Las Condes)'!$D:$D,MATCH($B3358,'Pliegos Tarifarios (Las Condes)'!$A:$A,0))</f>
        <v>31271.868475500003</v>
      </c>
      <c r="P3358" s="19">
        <f>H3358*INDEX('Pliegos Tarifarios (Las Condes)'!$E:$E,MATCH($B3358,'Pliegos Tarifarios (Las Condes)'!$A:$A,0))</f>
        <v>10429.021398399998</v>
      </c>
      <c r="Q3358" s="19" cm="1">
        <f t="array" ref="Q3358">H3358*_xlfn.IFS(H3358&lt;=350,INDEX('Pliegos Tarifarios (Las Condes)'!$F:$F,MATCH($B3358,'Pliegos Tarifarios (Las Condes)'!$A:$A,0)),H3358&lt;=500,INDEX('Pliegos Tarifarios (Las Condes)'!$G:$G,MATCH($B3358,'Pliegos Tarifarios (Las Condes)'!$A:$A,0)),H3358&lt;=1000,INDEX('Pliegos Tarifarios (Las Condes)'!$H:$H,MATCH($B3358,'Pliegos Tarifarios (Las Condes)'!$A:$A,0)),H3358&lt;=5000,INDEX('Pliegos Tarifarios (Las Condes)'!$I:$I,MATCH($B3358,'Pliegos Tarifarios (Las Condes)'!$A:$A,0)),H3358&gt;5000,INDEX('Pliegos Tarifarios (Las Condes)'!$J:$J,MATCH($B3358,'Pliegos Tarifarios (Las Condes)'!$A:$A,0)))/1.19</f>
        <v>1878.0711706722693</v>
      </c>
      <c r="R3358" s="19">
        <f>INDEX('Pliegos Tarifarios (Las Condes)'!$K:$K,MATCH($B3358,'Pliegos Tarifarios (Las Condes)'!$A:$A,0))</f>
        <v>723.17600000000004</v>
      </c>
      <c r="S3358" s="21">
        <f t="shared" si="159"/>
        <v>157259.25231557229</v>
      </c>
      <c r="T3358" s="21">
        <f t="shared" si="160"/>
        <v>29879.257939958734</v>
      </c>
      <c r="U3358" s="19">
        <v>0</v>
      </c>
      <c r="V3358" s="21">
        <f t="shared" si="161"/>
        <v>187138.51025553103</v>
      </c>
    </row>
    <row r="3359" spans="1:22" x14ac:dyDescent="0.3">
      <c r="A3359" s="7" t="s">
        <v>147</v>
      </c>
      <c r="B3359" s="7">
        <v>8</v>
      </c>
      <c r="C3359" s="8" t="s">
        <v>186</v>
      </c>
      <c r="D3359" s="7" t="s">
        <v>602</v>
      </c>
      <c r="E3359" s="7" t="s">
        <v>121</v>
      </c>
      <c r="F3359" s="8" t="s">
        <v>603</v>
      </c>
      <c r="G3359" s="7" t="s">
        <v>16</v>
      </c>
      <c r="H3359" s="9">
        <v>803.77620000000002</v>
      </c>
      <c r="I3359" s="9">
        <v>2.1877</v>
      </c>
      <c r="J3359" s="9">
        <v>2.1038999999999999</v>
      </c>
      <c r="K3359" s="10">
        <v>0.96169493074918855</v>
      </c>
      <c r="L3359" s="9">
        <v>25.93</v>
      </c>
      <c r="M3359" s="19">
        <f>H3359*INDEX('Pliegos Tarifarios (Las Condes)'!$B:$B,MATCH($B3359,'Pliegos Tarifarios (Las Condes)'!$A:$A,0))</f>
        <v>105907.96344060001</v>
      </c>
      <c r="N3359" s="19">
        <f>I3359*INDEX('Pliegos Tarifarios (Las Condes)'!$C:$C,MATCH($B3359,'Pliegos Tarifarios (Las Condes)'!$A:$A,0))</f>
        <v>7439.8710921000002</v>
      </c>
      <c r="O3359" s="19">
        <f>J3359*INDEX('Pliegos Tarifarios (Las Condes)'!$D:$D,MATCH($B3359,'Pliegos Tarifarios (Las Condes)'!$A:$A,0))</f>
        <v>30430.083754499999</v>
      </c>
      <c r="P3359" s="19">
        <f>H3359*INDEX('Pliegos Tarifarios (Las Condes)'!$E:$E,MATCH($B3359,'Pliegos Tarifarios (Las Condes)'!$A:$A,0))</f>
        <v>10468.381228799999</v>
      </c>
      <c r="Q3359" s="19" cm="1">
        <f t="array" ref="Q3359">H3359*_xlfn.IFS(H3359&lt;=350,INDEX('Pliegos Tarifarios (Las Condes)'!$F:$F,MATCH($B3359,'Pliegos Tarifarios (Las Condes)'!$A:$A,0)),H3359&lt;=500,INDEX('Pliegos Tarifarios (Las Condes)'!$G:$G,MATCH($B3359,'Pliegos Tarifarios (Las Condes)'!$A:$A,0)),H3359&lt;=1000,INDEX('Pliegos Tarifarios (Las Condes)'!$H:$H,MATCH($B3359,'Pliegos Tarifarios (Las Condes)'!$A:$A,0)),H3359&lt;=5000,INDEX('Pliegos Tarifarios (Las Condes)'!$I:$I,MATCH($B3359,'Pliegos Tarifarios (Las Condes)'!$A:$A,0)),H3359&gt;5000,INDEX('Pliegos Tarifarios (Las Condes)'!$J:$J,MATCH($B3359,'Pliegos Tarifarios (Las Condes)'!$A:$A,0)))/1.19</f>
        <v>1885.1591379831937</v>
      </c>
      <c r="R3359" s="19">
        <f>INDEX('Pliegos Tarifarios (Las Condes)'!$K:$K,MATCH($B3359,'Pliegos Tarifarios (Las Condes)'!$A:$A,0))</f>
        <v>723.17600000000004</v>
      </c>
      <c r="S3359" s="21">
        <f t="shared" si="159"/>
        <v>156854.6346539832</v>
      </c>
      <c r="T3359" s="21">
        <f t="shared" si="160"/>
        <v>29802.380584256807</v>
      </c>
      <c r="U3359" s="19">
        <v>0</v>
      </c>
      <c r="V3359" s="21">
        <f t="shared" si="161"/>
        <v>186657.01523824001</v>
      </c>
    </row>
    <row r="3360" spans="1:22" x14ac:dyDescent="0.3">
      <c r="A3360" s="7" t="s">
        <v>147</v>
      </c>
      <c r="B3360" s="7">
        <v>8</v>
      </c>
      <c r="C3360" s="8" t="s">
        <v>186</v>
      </c>
      <c r="D3360" s="7" t="s">
        <v>604</v>
      </c>
      <c r="E3360" s="7" t="s">
        <v>121</v>
      </c>
      <c r="F3360" s="8" t="s">
        <v>605</v>
      </c>
      <c r="G3360" s="7" t="s">
        <v>16</v>
      </c>
      <c r="H3360" s="9">
        <v>800.17840000000001</v>
      </c>
      <c r="I3360" s="9">
        <v>2.2067000000000001</v>
      </c>
      <c r="J3360" s="9">
        <v>2.2067000000000001</v>
      </c>
      <c r="K3360" s="10">
        <v>1</v>
      </c>
      <c r="L3360" s="9">
        <v>25.81</v>
      </c>
      <c r="M3360" s="19">
        <f>H3360*INDEX('Pliegos Tarifarios (Las Condes)'!$B:$B,MATCH($B3360,'Pliegos Tarifarios (Las Condes)'!$A:$A,0))</f>
        <v>105433.90651920001</v>
      </c>
      <c r="N3360" s="19">
        <f>I3360*INDEX('Pliegos Tarifarios (Las Condes)'!$C:$C,MATCH($B3360,'Pliegos Tarifarios (Las Condes)'!$A:$A,0))</f>
        <v>7504.4857791000004</v>
      </c>
      <c r="O3360" s="19">
        <f>J3360*INDEX('Pliegos Tarifarios (Las Condes)'!$D:$D,MATCH($B3360,'Pliegos Tarifarios (Las Condes)'!$A:$A,0))</f>
        <v>31916.947488500002</v>
      </c>
      <c r="P3360" s="19">
        <f>H3360*INDEX('Pliegos Tarifarios (Las Condes)'!$E:$E,MATCH($B3360,'Pliegos Tarifarios (Las Condes)'!$A:$A,0))</f>
        <v>10421.523481599999</v>
      </c>
      <c r="Q3360" s="19" cm="1">
        <f t="array" ref="Q3360">H3360*_xlfn.IFS(H3360&lt;=350,INDEX('Pliegos Tarifarios (Las Condes)'!$F:$F,MATCH($B3360,'Pliegos Tarifarios (Las Condes)'!$A:$A,0)),H3360&lt;=500,INDEX('Pliegos Tarifarios (Las Condes)'!$G:$G,MATCH($B3360,'Pliegos Tarifarios (Las Condes)'!$A:$A,0)),H3360&lt;=1000,INDEX('Pliegos Tarifarios (Las Condes)'!$H:$H,MATCH($B3360,'Pliegos Tarifarios (Las Condes)'!$A:$A,0)),H3360&lt;=5000,INDEX('Pliegos Tarifarios (Las Condes)'!$I:$I,MATCH($B3360,'Pliegos Tarifarios (Las Condes)'!$A:$A,0)),H3360&gt;5000,INDEX('Pliegos Tarifarios (Las Condes)'!$J:$J,MATCH($B3360,'Pliegos Tarifarios (Las Condes)'!$A:$A,0)))/1.19</f>
        <v>1876.7209364705889</v>
      </c>
      <c r="R3360" s="19">
        <f>INDEX('Pliegos Tarifarios (Las Condes)'!$K:$K,MATCH($B3360,'Pliegos Tarifarios (Las Condes)'!$A:$A,0))</f>
        <v>723.17600000000004</v>
      </c>
      <c r="S3360" s="21">
        <f t="shared" si="159"/>
        <v>157876.76020487057</v>
      </c>
      <c r="T3360" s="21">
        <f t="shared" si="160"/>
        <v>29996.584438925409</v>
      </c>
      <c r="U3360" s="19">
        <v>0</v>
      </c>
      <c r="V3360" s="21">
        <f t="shared" si="161"/>
        <v>187873.34464379598</v>
      </c>
    </row>
    <row r="3361" spans="1:22" x14ac:dyDescent="0.3">
      <c r="A3361" s="7" t="s">
        <v>147</v>
      </c>
      <c r="B3361" s="7">
        <v>8</v>
      </c>
      <c r="C3361" s="8" t="s">
        <v>186</v>
      </c>
      <c r="D3361" s="7" t="s">
        <v>606</v>
      </c>
      <c r="E3361" s="7" t="s">
        <v>121</v>
      </c>
      <c r="F3361" s="8" t="s">
        <v>607</v>
      </c>
      <c r="G3361" s="7" t="s">
        <v>16</v>
      </c>
      <c r="H3361" s="9">
        <v>801.97950000000003</v>
      </c>
      <c r="I3361" s="9">
        <v>2.1387</v>
      </c>
      <c r="J3361" s="9">
        <v>2.1044</v>
      </c>
      <c r="K3361" s="10">
        <v>0.98396222004021139</v>
      </c>
      <c r="L3361" s="9">
        <v>25.87</v>
      </c>
      <c r="M3361" s="19">
        <f>H3361*INDEX('Pliegos Tarifarios (Las Condes)'!$B:$B,MATCH($B3361,'Pliegos Tarifarios (Las Condes)'!$A:$A,0))</f>
        <v>105671.22485850001</v>
      </c>
      <c r="N3361" s="19">
        <f>I3361*INDEX('Pliegos Tarifarios (Las Condes)'!$C:$C,MATCH($B3361,'Pliegos Tarifarios (Las Condes)'!$A:$A,0))</f>
        <v>7273.2332151000001</v>
      </c>
      <c r="O3361" s="19">
        <f>J3361*INDEX('Pliegos Tarifarios (Las Condes)'!$D:$D,MATCH($B3361,'Pliegos Tarifarios (Las Condes)'!$A:$A,0))</f>
        <v>30437.315582000003</v>
      </c>
      <c r="P3361" s="19">
        <f>H3361*INDEX('Pliegos Tarifarios (Las Condes)'!$E:$E,MATCH($B3361,'Pliegos Tarifarios (Las Condes)'!$A:$A,0))</f>
        <v>10444.981007999999</v>
      </c>
      <c r="Q3361" s="19" cm="1">
        <f t="array" ref="Q3361">H3361*_xlfn.IFS(H3361&lt;=350,INDEX('Pliegos Tarifarios (Las Condes)'!$F:$F,MATCH($B3361,'Pliegos Tarifarios (Las Condes)'!$A:$A,0)),H3361&lt;=500,INDEX('Pliegos Tarifarios (Las Condes)'!$G:$G,MATCH($B3361,'Pliegos Tarifarios (Las Condes)'!$A:$A,0)),H3361&lt;=1000,INDEX('Pliegos Tarifarios (Las Condes)'!$H:$H,MATCH($B3361,'Pliegos Tarifarios (Las Condes)'!$A:$A,0)),H3361&lt;=5000,INDEX('Pliegos Tarifarios (Las Condes)'!$I:$I,MATCH($B3361,'Pliegos Tarifarios (Las Condes)'!$A:$A,0)),H3361&gt;5000,INDEX('Pliegos Tarifarios (Las Condes)'!$J:$J,MATCH($B3361,'Pliegos Tarifarios (Las Condes)'!$A:$A,0)))/1.19</f>
        <v>1880.9451970588241</v>
      </c>
      <c r="R3361" s="19">
        <f>INDEX('Pliegos Tarifarios (Las Condes)'!$K:$K,MATCH($B3361,'Pliegos Tarifarios (Las Condes)'!$A:$A,0))</f>
        <v>723.17600000000004</v>
      </c>
      <c r="S3361" s="21">
        <f t="shared" si="159"/>
        <v>156430.87586065882</v>
      </c>
      <c r="T3361" s="21">
        <f t="shared" si="160"/>
        <v>29721.866413525178</v>
      </c>
      <c r="U3361" s="19">
        <v>0</v>
      </c>
      <c r="V3361" s="21">
        <f t="shared" si="161"/>
        <v>186152.74227418401</v>
      </c>
    </row>
    <row r="3362" spans="1:22" x14ac:dyDescent="0.3">
      <c r="A3362" s="7" t="s">
        <v>147</v>
      </c>
      <c r="B3362" s="7">
        <v>8</v>
      </c>
      <c r="C3362" s="8" t="s">
        <v>186</v>
      </c>
      <c r="D3362" s="7" t="s">
        <v>608</v>
      </c>
      <c r="E3362" s="7" t="s">
        <v>121</v>
      </c>
      <c r="F3362" s="8" t="s">
        <v>609</v>
      </c>
      <c r="G3362" s="7" t="s">
        <v>16</v>
      </c>
      <c r="H3362" s="9">
        <v>803.27700000000004</v>
      </c>
      <c r="I3362" s="9">
        <v>2.1772</v>
      </c>
      <c r="J3362" s="9">
        <v>2.1598999999999999</v>
      </c>
      <c r="K3362" s="10">
        <v>0.99205401433033247</v>
      </c>
      <c r="L3362" s="9">
        <v>25.91</v>
      </c>
      <c r="M3362" s="19">
        <f>H3362*INDEX('Pliegos Tarifarios (Las Condes)'!$B:$B,MATCH($B3362,'Pliegos Tarifarios (Las Condes)'!$A:$A,0))</f>
        <v>105842.18735100002</v>
      </c>
      <c r="N3362" s="19">
        <f>I3362*INDEX('Pliegos Tarifarios (Las Condes)'!$C:$C,MATCH($B3362,'Pliegos Tarifarios (Las Condes)'!$A:$A,0))</f>
        <v>7404.1629756000002</v>
      </c>
      <c r="O3362" s="19">
        <f>J3362*INDEX('Pliegos Tarifarios (Las Condes)'!$D:$D,MATCH($B3362,'Pliegos Tarifarios (Las Condes)'!$A:$A,0))</f>
        <v>31240.0484345</v>
      </c>
      <c r="P3362" s="19">
        <f>H3362*INDEX('Pliegos Tarifarios (Las Condes)'!$E:$E,MATCH($B3362,'Pliegos Tarifarios (Las Condes)'!$A:$A,0))</f>
        <v>10461.879648</v>
      </c>
      <c r="Q3362" s="19" cm="1">
        <f t="array" ref="Q3362">H3362*_xlfn.IFS(H3362&lt;=350,INDEX('Pliegos Tarifarios (Las Condes)'!$F:$F,MATCH($B3362,'Pliegos Tarifarios (Las Condes)'!$A:$A,0)),H3362&lt;=500,INDEX('Pliegos Tarifarios (Las Condes)'!$G:$G,MATCH($B3362,'Pliegos Tarifarios (Las Condes)'!$A:$A,0)),H3362&lt;=1000,INDEX('Pliegos Tarifarios (Las Condes)'!$H:$H,MATCH($B3362,'Pliegos Tarifarios (Las Condes)'!$A:$A,0)),H3362&lt;=5000,INDEX('Pliegos Tarifarios (Las Condes)'!$I:$I,MATCH($B3362,'Pliegos Tarifarios (Las Condes)'!$A:$A,0)),H3362&gt;5000,INDEX('Pliegos Tarifarios (Las Condes)'!$J:$J,MATCH($B3362,'Pliegos Tarifarios (Las Condes)'!$A:$A,0)))/1.19</f>
        <v>1883.9883252100842</v>
      </c>
      <c r="R3362" s="19">
        <f>INDEX('Pliegos Tarifarios (Las Condes)'!$K:$K,MATCH($B3362,'Pliegos Tarifarios (Las Condes)'!$A:$A,0))</f>
        <v>723.17600000000004</v>
      </c>
      <c r="S3362" s="21">
        <f t="shared" si="159"/>
        <v>157555.44273431011</v>
      </c>
      <c r="T3362" s="21">
        <f t="shared" si="160"/>
        <v>29935.534119518921</v>
      </c>
      <c r="U3362" s="19">
        <v>0</v>
      </c>
      <c r="V3362" s="21">
        <f t="shared" si="161"/>
        <v>187490.97685382902</v>
      </c>
    </row>
    <row r="3363" spans="1:22" x14ac:dyDescent="0.3">
      <c r="A3363" s="7" t="s">
        <v>147</v>
      </c>
      <c r="B3363" s="7">
        <v>8</v>
      </c>
      <c r="C3363" s="8" t="s">
        <v>186</v>
      </c>
      <c r="D3363" s="7" t="s">
        <v>610</v>
      </c>
      <c r="E3363" s="7" t="s">
        <v>121</v>
      </c>
      <c r="F3363" s="8" t="s">
        <v>611</v>
      </c>
      <c r="G3363" s="7" t="s">
        <v>16</v>
      </c>
      <c r="H3363" s="9">
        <v>803.39869999999996</v>
      </c>
      <c r="I3363" s="9">
        <v>2.1995</v>
      </c>
      <c r="J3363" s="9">
        <v>2.1516999999999999</v>
      </c>
      <c r="K3363" s="10">
        <v>0.97826778813366666</v>
      </c>
      <c r="L3363" s="9">
        <v>25.92</v>
      </c>
      <c r="M3363" s="19">
        <f>H3363*INDEX('Pliegos Tarifarios (Las Condes)'!$B:$B,MATCH($B3363,'Pliegos Tarifarios (Las Condes)'!$A:$A,0))</f>
        <v>105858.2229081</v>
      </c>
      <c r="N3363" s="19">
        <f>I3363*INDEX('Pliegos Tarifarios (Las Condes)'!$C:$C,MATCH($B3363,'Pliegos Tarifarios (Las Condes)'!$A:$A,0))</f>
        <v>7480.0002135000004</v>
      </c>
      <c r="O3363" s="19">
        <f>J3363*INDEX('Pliegos Tarifarios (Las Condes)'!$D:$D,MATCH($B3363,'Pliegos Tarifarios (Las Condes)'!$A:$A,0))</f>
        <v>31121.4464635</v>
      </c>
      <c r="P3363" s="19">
        <f>H3363*INDEX('Pliegos Tarifarios (Las Condes)'!$E:$E,MATCH($B3363,'Pliegos Tarifarios (Las Condes)'!$A:$A,0))</f>
        <v>10463.464668799999</v>
      </c>
      <c r="Q3363" s="19" cm="1">
        <f t="array" ref="Q3363">H3363*_xlfn.IFS(H3363&lt;=350,INDEX('Pliegos Tarifarios (Las Condes)'!$F:$F,MATCH($B3363,'Pliegos Tarifarios (Las Condes)'!$A:$A,0)),H3363&lt;=500,INDEX('Pliegos Tarifarios (Las Condes)'!$G:$G,MATCH($B3363,'Pliegos Tarifarios (Las Condes)'!$A:$A,0)),H3363&lt;=1000,INDEX('Pliegos Tarifarios (Las Condes)'!$H:$H,MATCH($B3363,'Pliegos Tarifarios (Las Condes)'!$A:$A,0)),H3363&lt;=5000,INDEX('Pliegos Tarifarios (Las Condes)'!$I:$I,MATCH($B3363,'Pliegos Tarifarios (Las Condes)'!$A:$A,0)),H3363&gt;5000,INDEX('Pliegos Tarifarios (Las Condes)'!$J:$J,MATCH($B3363,'Pliegos Tarifarios (Las Condes)'!$A:$A,0)))/1.19</f>
        <v>1884.2737577310927</v>
      </c>
      <c r="R3363" s="19">
        <f>INDEX('Pliegos Tarifarios (Las Condes)'!$K:$K,MATCH($B3363,'Pliegos Tarifarios (Las Condes)'!$A:$A,0))</f>
        <v>723.17600000000004</v>
      </c>
      <c r="S3363" s="21">
        <f t="shared" si="159"/>
        <v>157530.58401163112</v>
      </c>
      <c r="T3363" s="21">
        <f t="shared" si="160"/>
        <v>29930.810962209911</v>
      </c>
      <c r="U3363" s="19">
        <v>0</v>
      </c>
      <c r="V3363" s="21">
        <f t="shared" si="161"/>
        <v>187461.39497384103</v>
      </c>
    </row>
    <row r="3364" spans="1:22" x14ac:dyDescent="0.3">
      <c r="A3364" s="7" t="s">
        <v>147</v>
      </c>
      <c r="B3364" s="7">
        <v>8</v>
      </c>
      <c r="C3364" s="8" t="s">
        <v>186</v>
      </c>
      <c r="D3364" s="7" t="s">
        <v>612</v>
      </c>
      <c r="E3364" s="7" t="s">
        <v>121</v>
      </c>
      <c r="F3364" s="8" t="s">
        <v>613</v>
      </c>
      <c r="G3364" s="7" t="s">
        <v>16</v>
      </c>
      <c r="H3364" s="9">
        <v>800.96680000000003</v>
      </c>
      <c r="I3364" s="9">
        <v>2.1774</v>
      </c>
      <c r="J3364" s="9">
        <v>2.1107999999999998</v>
      </c>
      <c r="K3364" s="10">
        <v>0.96941306144943495</v>
      </c>
      <c r="L3364" s="9">
        <v>25.84</v>
      </c>
      <c r="M3364" s="19">
        <f>H3364*INDEX('Pliegos Tarifarios (Las Condes)'!$B:$B,MATCH($B3364,'Pliegos Tarifarios (Las Condes)'!$A:$A,0))</f>
        <v>105537.7884684</v>
      </c>
      <c r="N3364" s="19">
        <f>I3364*INDEX('Pliegos Tarifarios (Las Condes)'!$C:$C,MATCH($B3364,'Pliegos Tarifarios (Las Condes)'!$A:$A,0))</f>
        <v>7404.8431301999999</v>
      </c>
      <c r="O3364" s="19">
        <f>J3364*INDEX('Pliegos Tarifarios (Las Condes)'!$D:$D,MATCH($B3364,'Pliegos Tarifarios (Las Condes)'!$A:$A,0))</f>
        <v>30529.882974</v>
      </c>
      <c r="P3364" s="19">
        <f>H3364*INDEX('Pliegos Tarifarios (Las Condes)'!$E:$E,MATCH($B3364,'Pliegos Tarifarios (Las Condes)'!$A:$A,0))</f>
        <v>10431.791603199999</v>
      </c>
      <c r="Q3364" s="19" cm="1">
        <f t="array" ref="Q3364">H3364*_xlfn.IFS(H3364&lt;=350,INDEX('Pliegos Tarifarios (Las Condes)'!$F:$F,MATCH($B3364,'Pliegos Tarifarios (Las Condes)'!$A:$A,0)),H3364&lt;=500,INDEX('Pliegos Tarifarios (Las Condes)'!$G:$G,MATCH($B3364,'Pliegos Tarifarios (Las Condes)'!$A:$A,0)),H3364&lt;=1000,INDEX('Pliegos Tarifarios (Las Condes)'!$H:$H,MATCH($B3364,'Pliegos Tarifarios (Las Condes)'!$A:$A,0)),H3364&lt;=5000,INDEX('Pliegos Tarifarios (Las Condes)'!$I:$I,MATCH($B3364,'Pliegos Tarifarios (Las Condes)'!$A:$A,0)),H3364&gt;5000,INDEX('Pliegos Tarifarios (Las Condes)'!$J:$J,MATCH($B3364,'Pliegos Tarifarios (Las Condes)'!$A:$A,0)))/1.19</f>
        <v>1878.5700326050426</v>
      </c>
      <c r="R3364" s="19">
        <f>INDEX('Pliegos Tarifarios (Las Condes)'!$K:$K,MATCH($B3364,'Pliegos Tarifarios (Las Condes)'!$A:$A,0))</f>
        <v>723.17600000000004</v>
      </c>
      <c r="S3364" s="21">
        <f t="shared" si="159"/>
        <v>156506.05220840502</v>
      </c>
      <c r="T3364" s="21">
        <f t="shared" si="160"/>
        <v>29736.149919596952</v>
      </c>
      <c r="U3364" s="19">
        <v>0</v>
      </c>
      <c r="V3364" s="21">
        <f t="shared" si="161"/>
        <v>186242.20212800195</v>
      </c>
    </row>
    <row r="3365" spans="1:22" x14ac:dyDescent="0.3">
      <c r="A3365" s="7" t="s">
        <v>147</v>
      </c>
      <c r="B3365" s="7">
        <v>8</v>
      </c>
      <c r="C3365" s="8" t="s">
        <v>186</v>
      </c>
      <c r="D3365" s="7" t="s">
        <v>614</v>
      </c>
      <c r="E3365" s="7" t="s">
        <v>121</v>
      </c>
      <c r="F3365" s="8" t="s">
        <v>615</v>
      </c>
      <c r="G3365" s="7" t="s">
        <v>16</v>
      </c>
      <c r="H3365" s="9">
        <v>802.92700000000002</v>
      </c>
      <c r="I3365" s="9">
        <v>2.1248999999999998</v>
      </c>
      <c r="J3365" s="9">
        <v>2.1248999999999998</v>
      </c>
      <c r="K3365" s="10">
        <v>1</v>
      </c>
      <c r="L3365" s="9">
        <v>25.9</v>
      </c>
      <c r="M3365" s="19">
        <f>H3365*INDEX('Pliegos Tarifarios (Las Condes)'!$B:$B,MATCH($B3365,'Pliegos Tarifarios (Las Condes)'!$A:$A,0))</f>
        <v>105796.070301</v>
      </c>
      <c r="N3365" s="19">
        <f>I3365*INDEX('Pliegos Tarifarios (Las Condes)'!$C:$C,MATCH($B3365,'Pliegos Tarifarios (Las Condes)'!$A:$A,0))</f>
        <v>7226.3025476999992</v>
      </c>
      <c r="O3365" s="19">
        <f>J3365*INDEX('Pliegos Tarifarios (Las Condes)'!$D:$D,MATCH($B3365,'Pliegos Tarifarios (Las Condes)'!$A:$A,0))</f>
        <v>30733.820509499998</v>
      </c>
      <c r="P3365" s="19">
        <f>H3365*INDEX('Pliegos Tarifarios (Las Condes)'!$E:$E,MATCH($B3365,'Pliegos Tarifarios (Las Condes)'!$A:$A,0))</f>
        <v>10457.321248</v>
      </c>
      <c r="Q3365" s="19" cm="1">
        <f t="array" ref="Q3365">H3365*_xlfn.IFS(H3365&lt;=350,INDEX('Pliegos Tarifarios (Las Condes)'!$F:$F,MATCH($B3365,'Pliegos Tarifarios (Las Condes)'!$A:$A,0)),H3365&lt;=500,INDEX('Pliegos Tarifarios (Las Condes)'!$G:$G,MATCH($B3365,'Pliegos Tarifarios (Las Condes)'!$A:$A,0)),H3365&lt;=1000,INDEX('Pliegos Tarifarios (Las Condes)'!$H:$H,MATCH($B3365,'Pliegos Tarifarios (Las Condes)'!$A:$A,0)),H3365&lt;=5000,INDEX('Pliegos Tarifarios (Las Condes)'!$I:$I,MATCH($B3365,'Pliegos Tarifarios (Las Condes)'!$A:$A,0)),H3365&gt;5000,INDEX('Pliegos Tarifarios (Las Condes)'!$J:$J,MATCH($B3365,'Pliegos Tarifarios (Las Condes)'!$A:$A,0)))/1.19</f>
        <v>1883.1674428571432</v>
      </c>
      <c r="R3365" s="19">
        <f>INDEX('Pliegos Tarifarios (Las Condes)'!$K:$K,MATCH($B3365,'Pliegos Tarifarios (Las Condes)'!$A:$A,0))</f>
        <v>723.17600000000004</v>
      </c>
      <c r="S3365" s="21">
        <f t="shared" si="159"/>
        <v>156819.85804905713</v>
      </c>
      <c r="T3365" s="21">
        <f t="shared" si="160"/>
        <v>29795.773029320855</v>
      </c>
      <c r="U3365" s="19">
        <v>0</v>
      </c>
      <c r="V3365" s="21">
        <f t="shared" si="161"/>
        <v>186615.63107837798</v>
      </c>
    </row>
    <row r="3366" spans="1:22" x14ac:dyDescent="0.3">
      <c r="A3366" s="7" t="s">
        <v>147</v>
      </c>
      <c r="B3366" s="7">
        <v>8</v>
      </c>
      <c r="C3366" s="8" t="s">
        <v>186</v>
      </c>
      <c r="D3366" s="7" t="s">
        <v>616</v>
      </c>
      <c r="E3366" s="7" t="s">
        <v>121</v>
      </c>
      <c r="F3366" s="8" t="s">
        <v>617</v>
      </c>
      <c r="G3366" s="7" t="s">
        <v>16</v>
      </c>
      <c r="H3366" s="9">
        <v>801.40940000000001</v>
      </c>
      <c r="I3366" s="9">
        <v>2.1454</v>
      </c>
      <c r="J3366" s="9">
        <v>2.13</v>
      </c>
      <c r="K3366" s="10">
        <v>0.99282185140300172</v>
      </c>
      <c r="L3366" s="9">
        <v>25.85</v>
      </c>
      <c r="M3366" s="19">
        <f>H3366*INDEX('Pliegos Tarifarios (Las Condes)'!$B:$B,MATCH($B3366,'Pliegos Tarifarios (Las Condes)'!$A:$A,0))</f>
        <v>105596.1067722</v>
      </c>
      <c r="N3366" s="19">
        <f>I3366*INDEX('Pliegos Tarifarios (Las Condes)'!$C:$C,MATCH($B3366,'Pliegos Tarifarios (Las Condes)'!$A:$A,0))</f>
        <v>7296.0183942000003</v>
      </c>
      <c r="O3366" s="19">
        <f>J3366*INDEX('Pliegos Tarifarios (Las Condes)'!$D:$D,MATCH($B3366,'Pliegos Tarifarios (Las Condes)'!$A:$A,0))</f>
        <v>30807.585149999999</v>
      </c>
      <c r="P3366" s="19">
        <f>H3366*INDEX('Pliegos Tarifarios (Las Condes)'!$E:$E,MATCH($B3366,'Pliegos Tarifarios (Las Condes)'!$A:$A,0))</f>
        <v>10437.556025599999</v>
      </c>
      <c r="Q3366" s="19" cm="1">
        <f t="array" ref="Q3366">H3366*_xlfn.IFS(H3366&lt;=350,INDEX('Pliegos Tarifarios (Las Condes)'!$F:$F,MATCH($B3366,'Pliegos Tarifarios (Las Condes)'!$A:$A,0)),H3366&lt;=500,INDEX('Pliegos Tarifarios (Las Condes)'!$G:$G,MATCH($B3366,'Pliegos Tarifarios (Las Condes)'!$A:$A,0)),H3366&lt;=1000,INDEX('Pliegos Tarifarios (Las Condes)'!$H:$H,MATCH($B3366,'Pliegos Tarifarios (Las Condes)'!$A:$A,0)),H3366&lt;=5000,INDEX('Pliegos Tarifarios (Las Condes)'!$I:$I,MATCH($B3366,'Pliegos Tarifarios (Las Condes)'!$A:$A,0)),H3366&gt;5000,INDEX('Pliegos Tarifarios (Las Condes)'!$J:$J,MATCH($B3366,'Pliegos Tarifarios (Las Condes)'!$A:$A,0)))/1.19</f>
        <v>1879.6080969747902</v>
      </c>
      <c r="R3366" s="19">
        <f>INDEX('Pliegos Tarifarios (Las Condes)'!$K:$K,MATCH($B3366,'Pliegos Tarifarios (Las Condes)'!$A:$A,0))</f>
        <v>723.17600000000004</v>
      </c>
      <c r="S3366" s="21">
        <f t="shared" si="159"/>
        <v>156740.05043897478</v>
      </c>
      <c r="T3366" s="21">
        <f t="shared" si="160"/>
        <v>29780.60958340521</v>
      </c>
      <c r="U3366" s="19">
        <v>0</v>
      </c>
      <c r="V3366" s="21">
        <f t="shared" si="161"/>
        <v>186520.66002238001</v>
      </c>
    </row>
    <row r="3367" spans="1:22" x14ac:dyDescent="0.3">
      <c r="A3367" s="7" t="s">
        <v>147</v>
      </c>
      <c r="B3367" s="7">
        <v>8</v>
      </c>
      <c r="C3367" s="8" t="s">
        <v>186</v>
      </c>
      <c r="D3367" s="7" t="s">
        <v>618</v>
      </c>
      <c r="E3367" s="7" t="s">
        <v>121</v>
      </c>
      <c r="F3367" s="8" t="s">
        <v>619</v>
      </c>
      <c r="G3367" s="7" t="s">
        <v>16</v>
      </c>
      <c r="H3367" s="9">
        <v>801.94439999999997</v>
      </c>
      <c r="I3367" s="9">
        <v>2.2273999999999998</v>
      </c>
      <c r="J3367" s="9">
        <v>2.12</v>
      </c>
      <c r="K3367" s="10">
        <v>0.95178234713118448</v>
      </c>
      <c r="L3367" s="9">
        <v>25.87</v>
      </c>
      <c r="M3367" s="19">
        <f>H3367*INDEX('Pliegos Tarifarios (Las Condes)'!$B:$B,MATCH($B3367,'Pliegos Tarifarios (Las Condes)'!$A:$A,0))</f>
        <v>105666.59997720001</v>
      </c>
      <c r="N3367" s="19">
        <f>I3367*INDEX('Pliegos Tarifarios (Las Condes)'!$C:$C,MATCH($B3367,'Pliegos Tarifarios (Las Condes)'!$A:$A,0))</f>
        <v>7574.8817801999994</v>
      </c>
      <c r="O3367" s="19">
        <f>J3367*INDEX('Pliegos Tarifarios (Las Condes)'!$D:$D,MATCH($B3367,'Pliegos Tarifarios (Las Condes)'!$A:$A,0))</f>
        <v>30662.948600000003</v>
      </c>
      <c r="P3367" s="19">
        <f>H3367*INDEX('Pliegos Tarifarios (Las Condes)'!$E:$E,MATCH($B3367,'Pliegos Tarifarios (Las Condes)'!$A:$A,0))</f>
        <v>10444.523865599998</v>
      </c>
      <c r="Q3367" s="19" cm="1">
        <f t="array" ref="Q3367">H3367*_xlfn.IFS(H3367&lt;=350,INDEX('Pliegos Tarifarios (Las Condes)'!$F:$F,MATCH($B3367,'Pliegos Tarifarios (Las Condes)'!$A:$A,0)),H3367&lt;=500,INDEX('Pliegos Tarifarios (Las Condes)'!$G:$G,MATCH($B3367,'Pliegos Tarifarios (Las Condes)'!$A:$A,0)),H3367&lt;=1000,INDEX('Pliegos Tarifarios (Las Condes)'!$H:$H,MATCH($B3367,'Pliegos Tarifarios (Las Condes)'!$A:$A,0)),H3367&lt;=5000,INDEX('Pliegos Tarifarios (Las Condes)'!$I:$I,MATCH($B3367,'Pliegos Tarifarios (Las Condes)'!$A:$A,0)),H3367&gt;5000,INDEX('Pliegos Tarifarios (Las Condes)'!$J:$J,MATCH($B3367,'Pliegos Tarifarios (Las Condes)'!$A:$A,0)))/1.19</f>
        <v>1880.8628742857145</v>
      </c>
      <c r="R3367" s="19">
        <f>INDEX('Pliegos Tarifarios (Las Condes)'!$K:$K,MATCH($B3367,'Pliegos Tarifarios (Las Condes)'!$A:$A,0))</f>
        <v>723.17600000000004</v>
      </c>
      <c r="S3367" s="21">
        <f t="shared" si="159"/>
        <v>156952.99309728574</v>
      </c>
      <c r="T3367" s="21">
        <f t="shared" si="160"/>
        <v>29821.068688484291</v>
      </c>
      <c r="U3367" s="19">
        <v>0</v>
      </c>
      <c r="V3367" s="21">
        <f t="shared" si="161"/>
        <v>186774.06178577003</v>
      </c>
    </row>
    <row r="3368" spans="1:22" x14ac:dyDescent="0.3">
      <c r="A3368" s="7" t="s">
        <v>147</v>
      </c>
      <c r="B3368" s="7">
        <v>8</v>
      </c>
      <c r="C3368" s="8" t="s">
        <v>186</v>
      </c>
      <c r="D3368" s="7" t="s">
        <v>620</v>
      </c>
      <c r="E3368" s="7" t="s">
        <v>121</v>
      </c>
      <c r="F3368" s="8" t="s">
        <v>621</v>
      </c>
      <c r="G3368" s="7" t="s">
        <v>16</v>
      </c>
      <c r="H3368" s="9">
        <v>802.29660000000001</v>
      </c>
      <c r="I3368" s="9">
        <v>2.1467999999999998</v>
      </c>
      <c r="J3368" s="9">
        <v>2.1415000000000002</v>
      </c>
      <c r="K3368" s="10">
        <v>0.99753120924166216</v>
      </c>
      <c r="L3368" s="9">
        <v>25.88</v>
      </c>
      <c r="M3368" s="19">
        <f>H3368*INDEX('Pliegos Tarifarios (Las Condes)'!$B:$B,MATCH($B3368,'Pliegos Tarifarios (Las Condes)'!$A:$A,0))</f>
        <v>105713.00690580001</v>
      </c>
      <c r="N3368" s="19">
        <f>I3368*INDEX('Pliegos Tarifarios (Las Condes)'!$C:$C,MATCH($B3368,'Pliegos Tarifarios (Las Condes)'!$A:$A,0))</f>
        <v>7300.7794764</v>
      </c>
      <c r="O3368" s="19">
        <f>J3368*INDEX('Pliegos Tarifarios (Las Condes)'!$D:$D,MATCH($B3368,'Pliegos Tarifarios (Las Condes)'!$A:$A,0))</f>
        <v>30973.917182500005</v>
      </c>
      <c r="P3368" s="19">
        <f>H3368*INDEX('Pliegos Tarifarios (Las Condes)'!$E:$E,MATCH($B3368,'Pliegos Tarifarios (Las Condes)'!$A:$A,0))</f>
        <v>10449.1109184</v>
      </c>
      <c r="Q3368" s="19" cm="1">
        <f t="array" ref="Q3368">H3368*_xlfn.IFS(H3368&lt;=350,INDEX('Pliegos Tarifarios (Las Condes)'!$F:$F,MATCH($B3368,'Pliegos Tarifarios (Las Condes)'!$A:$A,0)),H3368&lt;=500,INDEX('Pliegos Tarifarios (Las Condes)'!$G:$G,MATCH($B3368,'Pliegos Tarifarios (Las Condes)'!$A:$A,0)),H3368&lt;=1000,INDEX('Pliegos Tarifarios (Las Condes)'!$H:$H,MATCH($B3368,'Pliegos Tarifarios (Las Condes)'!$A:$A,0)),H3368&lt;=5000,INDEX('Pliegos Tarifarios (Las Condes)'!$I:$I,MATCH($B3368,'Pliegos Tarifarios (Las Condes)'!$A:$A,0)),H3368&gt;5000,INDEX('Pliegos Tarifarios (Las Condes)'!$J:$J,MATCH($B3368,'Pliegos Tarifarios (Las Condes)'!$A:$A,0)))/1.19</f>
        <v>1881.6889164705885</v>
      </c>
      <c r="R3368" s="19">
        <f>INDEX('Pliegos Tarifarios (Las Condes)'!$K:$K,MATCH($B3368,'Pliegos Tarifarios (Las Condes)'!$A:$A,0))</f>
        <v>723.17600000000004</v>
      </c>
      <c r="S3368" s="21">
        <f t="shared" si="159"/>
        <v>157041.6793995706</v>
      </c>
      <c r="T3368" s="21">
        <f t="shared" si="160"/>
        <v>29837.919085918413</v>
      </c>
      <c r="U3368" s="19">
        <v>0</v>
      </c>
      <c r="V3368" s="21">
        <f t="shared" si="161"/>
        <v>186879.598485489</v>
      </c>
    </row>
    <row r="3369" spans="1:22" x14ac:dyDescent="0.3">
      <c r="A3369" s="7" t="s">
        <v>147</v>
      </c>
      <c r="B3369" s="7">
        <v>8</v>
      </c>
      <c r="C3369" s="8" t="s">
        <v>186</v>
      </c>
      <c r="D3369" s="7" t="s">
        <v>622</v>
      </c>
      <c r="E3369" s="7" t="s">
        <v>121</v>
      </c>
      <c r="F3369" s="8" t="s">
        <v>623</v>
      </c>
      <c r="G3369" s="7" t="s">
        <v>16</v>
      </c>
      <c r="H3369" s="9">
        <v>802.3895</v>
      </c>
      <c r="I3369" s="9">
        <v>2.1947999999999999</v>
      </c>
      <c r="J3369" s="9">
        <v>2.1391</v>
      </c>
      <c r="K3369" s="10">
        <v>0.97462183342445785</v>
      </c>
      <c r="L3369" s="9">
        <v>25.88</v>
      </c>
      <c r="M3369" s="19">
        <f>H3369*INDEX('Pliegos Tarifarios (Las Condes)'!$B:$B,MATCH($B3369,'Pliegos Tarifarios (Las Condes)'!$A:$A,0))</f>
        <v>105725.24768850001</v>
      </c>
      <c r="N3369" s="19">
        <f>I3369*INDEX('Pliegos Tarifarios (Las Condes)'!$C:$C,MATCH($B3369,'Pliegos Tarifarios (Las Condes)'!$A:$A,0))</f>
        <v>7464.0165803999998</v>
      </c>
      <c r="O3369" s="19">
        <f>J3369*INDEX('Pliegos Tarifarios (Las Condes)'!$D:$D,MATCH($B3369,'Pliegos Tarifarios (Las Condes)'!$A:$A,0))</f>
        <v>30939.204410500002</v>
      </c>
      <c r="P3369" s="19">
        <f>H3369*INDEX('Pliegos Tarifarios (Las Condes)'!$E:$E,MATCH($B3369,'Pliegos Tarifarios (Las Condes)'!$A:$A,0))</f>
        <v>10450.320847999999</v>
      </c>
      <c r="Q3369" s="19" cm="1">
        <f t="array" ref="Q3369">H3369*_xlfn.IFS(H3369&lt;=350,INDEX('Pliegos Tarifarios (Las Condes)'!$F:$F,MATCH($B3369,'Pliegos Tarifarios (Las Condes)'!$A:$A,0)),H3369&lt;=500,INDEX('Pliegos Tarifarios (Las Condes)'!$G:$G,MATCH($B3369,'Pliegos Tarifarios (Las Condes)'!$A:$A,0)),H3369&lt;=1000,INDEX('Pliegos Tarifarios (Las Condes)'!$H:$H,MATCH($B3369,'Pliegos Tarifarios (Las Condes)'!$A:$A,0)),H3369&lt;=5000,INDEX('Pliegos Tarifarios (Las Condes)'!$I:$I,MATCH($B3369,'Pliegos Tarifarios (Las Condes)'!$A:$A,0)),H3369&gt;5000,INDEX('Pliegos Tarifarios (Las Condes)'!$J:$J,MATCH($B3369,'Pliegos Tarifarios (Las Condes)'!$A:$A,0)))/1.19</f>
        <v>1881.9068021008407</v>
      </c>
      <c r="R3369" s="19">
        <f>INDEX('Pliegos Tarifarios (Las Condes)'!$K:$K,MATCH($B3369,'Pliegos Tarifarios (Las Condes)'!$A:$A,0))</f>
        <v>723.17600000000004</v>
      </c>
      <c r="S3369" s="21">
        <f t="shared" si="159"/>
        <v>157183.87232950085</v>
      </c>
      <c r="T3369" s="21">
        <f t="shared" si="160"/>
        <v>29864.935742605161</v>
      </c>
      <c r="U3369" s="19">
        <v>0</v>
      </c>
      <c r="V3369" s="21">
        <f t="shared" si="161"/>
        <v>187048.80807210601</v>
      </c>
    </row>
    <row r="3370" spans="1:22" x14ac:dyDescent="0.3">
      <c r="A3370" s="7" t="s">
        <v>147</v>
      </c>
      <c r="B3370" s="7">
        <v>8</v>
      </c>
      <c r="C3370" s="8" t="s">
        <v>186</v>
      </c>
      <c r="D3370" s="7" t="s">
        <v>624</v>
      </c>
      <c r="E3370" s="7" t="s">
        <v>121</v>
      </c>
      <c r="F3370" s="8" t="s">
        <v>625</v>
      </c>
      <c r="G3370" s="7" t="s">
        <v>16</v>
      </c>
      <c r="H3370" s="9">
        <v>802.63160000000005</v>
      </c>
      <c r="I3370" s="9">
        <v>2.1444999999999999</v>
      </c>
      <c r="J3370" s="9">
        <v>2.1086</v>
      </c>
      <c r="K3370" s="10">
        <v>0.98325950104919568</v>
      </c>
      <c r="L3370" s="9">
        <v>25.89</v>
      </c>
      <c r="M3370" s="19">
        <f>H3370*INDEX('Pliegos Tarifarios (Las Condes)'!$B:$B,MATCH($B3370,'Pliegos Tarifarios (Las Condes)'!$A:$A,0))</f>
        <v>105757.14751080002</v>
      </c>
      <c r="N3370" s="19">
        <f>I3370*INDEX('Pliegos Tarifarios (Las Condes)'!$C:$C,MATCH($B3370,'Pliegos Tarifarios (Las Condes)'!$A:$A,0))</f>
        <v>7292.9576984999994</v>
      </c>
      <c r="O3370" s="19">
        <f>J3370*INDEX('Pliegos Tarifarios (Las Condes)'!$D:$D,MATCH($B3370,'Pliegos Tarifarios (Las Condes)'!$A:$A,0))</f>
        <v>30498.062933000001</v>
      </c>
      <c r="P3370" s="19">
        <f>H3370*INDEX('Pliegos Tarifarios (Las Condes)'!$E:$E,MATCH($B3370,'Pliegos Tarifarios (Las Condes)'!$A:$A,0))</f>
        <v>10453.4739584</v>
      </c>
      <c r="Q3370" s="19" cm="1">
        <f t="array" ref="Q3370">H3370*_xlfn.IFS(H3370&lt;=350,INDEX('Pliegos Tarifarios (Las Condes)'!$F:$F,MATCH($B3370,'Pliegos Tarifarios (Las Condes)'!$A:$A,0)),H3370&lt;=500,INDEX('Pliegos Tarifarios (Las Condes)'!$G:$G,MATCH($B3370,'Pliegos Tarifarios (Las Condes)'!$A:$A,0)),H3370&lt;=1000,INDEX('Pliegos Tarifarios (Las Condes)'!$H:$H,MATCH($B3370,'Pliegos Tarifarios (Las Condes)'!$A:$A,0)),H3370&lt;=5000,INDEX('Pliegos Tarifarios (Las Condes)'!$I:$I,MATCH($B3370,'Pliegos Tarifarios (Las Condes)'!$A:$A,0)),H3370&gt;5000,INDEX('Pliegos Tarifarios (Las Condes)'!$J:$J,MATCH($B3370,'Pliegos Tarifarios (Las Condes)'!$A:$A,0)))/1.19</f>
        <v>1882.4746181512612</v>
      </c>
      <c r="R3370" s="19">
        <f>INDEX('Pliegos Tarifarios (Las Condes)'!$K:$K,MATCH($B3370,'Pliegos Tarifarios (Las Condes)'!$A:$A,0))</f>
        <v>723.17600000000004</v>
      </c>
      <c r="S3370" s="21">
        <f t="shared" si="159"/>
        <v>156607.29271885127</v>
      </c>
      <c r="T3370" s="21">
        <f t="shared" si="160"/>
        <v>29755.385616581741</v>
      </c>
      <c r="U3370" s="19">
        <v>0</v>
      </c>
      <c r="V3370" s="21">
        <f t="shared" si="161"/>
        <v>186362.67833543301</v>
      </c>
    </row>
    <row r="3371" spans="1:22" x14ac:dyDescent="0.3">
      <c r="A3371" s="7" t="s">
        <v>147</v>
      </c>
      <c r="B3371" s="7">
        <v>8</v>
      </c>
      <c r="C3371" s="8" t="s">
        <v>186</v>
      </c>
      <c r="D3371" s="7" t="s">
        <v>626</v>
      </c>
      <c r="E3371" s="7" t="s">
        <v>121</v>
      </c>
      <c r="F3371" s="8" t="s">
        <v>627</v>
      </c>
      <c r="G3371" s="7" t="s">
        <v>16</v>
      </c>
      <c r="H3371" s="9">
        <v>802.24590000000001</v>
      </c>
      <c r="I3371" s="9">
        <v>2.1871999999999998</v>
      </c>
      <c r="J3371" s="9">
        <v>2.1829999999999998</v>
      </c>
      <c r="K3371" s="10">
        <v>0.9980797366495977</v>
      </c>
      <c r="L3371" s="9">
        <v>25.88</v>
      </c>
      <c r="M3371" s="19">
        <f>H3371*INDEX('Pliegos Tarifarios (Las Condes)'!$B:$B,MATCH($B3371,'Pliegos Tarifarios (Las Condes)'!$A:$A,0))</f>
        <v>105706.3265217</v>
      </c>
      <c r="N3371" s="19">
        <f>I3371*INDEX('Pliegos Tarifarios (Las Condes)'!$C:$C,MATCH($B3371,'Pliegos Tarifarios (Las Condes)'!$A:$A,0))</f>
        <v>7438.1707055999996</v>
      </c>
      <c r="O3371" s="19">
        <f>J3371*INDEX('Pliegos Tarifarios (Las Condes)'!$D:$D,MATCH($B3371,'Pliegos Tarifarios (Las Condes)'!$A:$A,0))</f>
        <v>31574.158864999998</v>
      </c>
      <c r="P3371" s="19">
        <f>H3371*INDEX('Pliegos Tarifarios (Las Condes)'!$E:$E,MATCH($B3371,'Pliegos Tarifarios (Las Condes)'!$A:$A,0))</f>
        <v>10448.4506016</v>
      </c>
      <c r="Q3371" s="19" cm="1">
        <f t="array" ref="Q3371">H3371*_xlfn.IFS(H3371&lt;=350,INDEX('Pliegos Tarifarios (Las Condes)'!$F:$F,MATCH($B3371,'Pliegos Tarifarios (Las Condes)'!$A:$A,0)),H3371&lt;=500,INDEX('Pliegos Tarifarios (Las Condes)'!$G:$G,MATCH($B3371,'Pliegos Tarifarios (Las Condes)'!$A:$A,0)),H3371&lt;=1000,INDEX('Pliegos Tarifarios (Las Condes)'!$H:$H,MATCH($B3371,'Pliegos Tarifarios (Las Condes)'!$A:$A,0)),H3371&lt;=5000,INDEX('Pliegos Tarifarios (Las Condes)'!$I:$I,MATCH($B3371,'Pliegos Tarifarios (Las Condes)'!$A:$A,0)),H3371&gt;5000,INDEX('Pliegos Tarifarios (Las Condes)'!$J:$J,MATCH($B3371,'Pliegos Tarifarios (Las Condes)'!$A:$A,0)))/1.19</f>
        <v>1881.5700057983195</v>
      </c>
      <c r="R3371" s="19">
        <f>INDEX('Pliegos Tarifarios (Las Condes)'!$K:$K,MATCH($B3371,'Pliegos Tarifarios (Las Condes)'!$A:$A,0))</f>
        <v>723.17600000000004</v>
      </c>
      <c r="S3371" s="21">
        <f t="shared" si="159"/>
        <v>157771.85269969833</v>
      </c>
      <c r="T3371" s="21">
        <f t="shared" si="160"/>
        <v>29976.652012942683</v>
      </c>
      <c r="U3371" s="19">
        <v>0</v>
      </c>
      <c r="V3371" s="21">
        <f t="shared" si="161"/>
        <v>187748.50471264101</v>
      </c>
    </row>
    <row r="3372" spans="1:22" x14ac:dyDescent="0.3">
      <c r="A3372" s="7" t="s">
        <v>147</v>
      </c>
      <c r="B3372" s="7">
        <v>8</v>
      </c>
      <c r="C3372" s="8" t="s">
        <v>186</v>
      </c>
      <c r="D3372" s="7" t="s">
        <v>628</v>
      </c>
      <c r="E3372" s="7" t="s">
        <v>121</v>
      </c>
      <c r="F3372" s="8" t="s">
        <v>629</v>
      </c>
      <c r="G3372" s="7" t="s">
        <v>16</v>
      </c>
      <c r="H3372" s="9">
        <v>803.83640000000003</v>
      </c>
      <c r="I3372" s="9">
        <v>2.1606999999999998</v>
      </c>
      <c r="J3372" s="9">
        <v>2.1606999999999998</v>
      </c>
      <c r="K3372" s="10">
        <v>1</v>
      </c>
      <c r="L3372" s="9">
        <v>25.93</v>
      </c>
      <c r="M3372" s="19">
        <f>H3372*INDEX('Pliegos Tarifarios (Las Condes)'!$B:$B,MATCH($B3372,'Pliegos Tarifarios (Las Condes)'!$A:$A,0))</f>
        <v>105915.8955732</v>
      </c>
      <c r="N3372" s="19">
        <f>I3372*INDEX('Pliegos Tarifarios (Las Condes)'!$C:$C,MATCH($B3372,'Pliegos Tarifarios (Las Condes)'!$A:$A,0))</f>
        <v>7348.0502210999994</v>
      </c>
      <c r="O3372" s="19">
        <f>J3372*INDEX('Pliegos Tarifarios (Las Condes)'!$D:$D,MATCH($B3372,'Pliegos Tarifarios (Las Condes)'!$A:$A,0))</f>
        <v>31251.6193585</v>
      </c>
      <c r="P3372" s="19">
        <f>H3372*INDEX('Pliegos Tarifarios (Las Condes)'!$E:$E,MATCH($B3372,'Pliegos Tarifarios (Las Condes)'!$A:$A,0))</f>
        <v>10469.1652736</v>
      </c>
      <c r="Q3372" s="19" cm="1">
        <f t="array" ref="Q3372">H3372*_xlfn.IFS(H3372&lt;=350,INDEX('Pliegos Tarifarios (Las Condes)'!$F:$F,MATCH($B3372,'Pliegos Tarifarios (Las Condes)'!$A:$A,0)),H3372&lt;=500,INDEX('Pliegos Tarifarios (Las Condes)'!$G:$G,MATCH($B3372,'Pliegos Tarifarios (Las Condes)'!$A:$A,0)),H3372&lt;=1000,INDEX('Pliegos Tarifarios (Las Condes)'!$H:$H,MATCH($B3372,'Pliegos Tarifarios (Las Condes)'!$A:$A,0)),H3372&lt;=5000,INDEX('Pliegos Tarifarios (Las Condes)'!$I:$I,MATCH($B3372,'Pliegos Tarifarios (Las Condes)'!$A:$A,0)),H3372&gt;5000,INDEX('Pliegos Tarifarios (Las Condes)'!$J:$J,MATCH($B3372,'Pliegos Tarifarios (Las Condes)'!$A:$A,0)))/1.19</f>
        <v>1885.3003297478995</v>
      </c>
      <c r="R3372" s="19">
        <f>INDEX('Pliegos Tarifarios (Las Condes)'!$K:$K,MATCH($B3372,'Pliegos Tarifarios (Las Condes)'!$A:$A,0))</f>
        <v>723.17600000000004</v>
      </c>
      <c r="S3372" s="21">
        <f t="shared" si="159"/>
        <v>157593.20675614791</v>
      </c>
      <c r="T3372" s="21">
        <f t="shared" si="160"/>
        <v>29942.709283668104</v>
      </c>
      <c r="U3372" s="19">
        <v>0</v>
      </c>
      <c r="V3372" s="21">
        <f t="shared" si="161"/>
        <v>187535.91603981602</v>
      </c>
    </row>
    <row r="3373" spans="1:22" x14ac:dyDescent="0.3">
      <c r="A3373" s="7" t="s">
        <v>147</v>
      </c>
      <c r="B3373" s="7">
        <v>8</v>
      </c>
      <c r="C3373" s="8" t="s">
        <v>186</v>
      </c>
      <c r="D3373" s="7" t="s">
        <v>630</v>
      </c>
      <c r="E3373" s="7" t="s">
        <v>121</v>
      </c>
      <c r="F3373" s="8" t="s">
        <v>631</v>
      </c>
      <c r="G3373" s="7" t="s">
        <v>16</v>
      </c>
      <c r="H3373" s="9">
        <v>803.50009999999997</v>
      </c>
      <c r="I3373" s="9">
        <v>2.1486999999999998</v>
      </c>
      <c r="J3373" s="9">
        <v>2.1373000000000002</v>
      </c>
      <c r="K3373" s="10">
        <v>0.99469446642155734</v>
      </c>
      <c r="L3373" s="9">
        <v>25.92</v>
      </c>
      <c r="M3373" s="19">
        <f>H3373*INDEX('Pliegos Tarifarios (Las Condes)'!$B:$B,MATCH($B3373,'Pliegos Tarifarios (Las Condes)'!$A:$A,0))</f>
        <v>105871.5836763</v>
      </c>
      <c r="N3373" s="19">
        <f>I3373*INDEX('Pliegos Tarifarios (Las Condes)'!$C:$C,MATCH($B3373,'Pliegos Tarifarios (Las Condes)'!$A:$A,0))</f>
        <v>7307.2409450999994</v>
      </c>
      <c r="O3373" s="19">
        <f>J3373*INDEX('Pliegos Tarifarios (Las Condes)'!$D:$D,MATCH($B3373,'Pliegos Tarifarios (Las Condes)'!$A:$A,0))</f>
        <v>30913.169831500003</v>
      </c>
      <c r="P3373" s="19">
        <f>H3373*INDEX('Pliegos Tarifarios (Las Condes)'!$E:$E,MATCH($B3373,'Pliegos Tarifarios (Las Condes)'!$A:$A,0))</f>
        <v>10464.7853024</v>
      </c>
      <c r="Q3373" s="19" cm="1">
        <f t="array" ref="Q3373">H3373*_xlfn.IFS(H3373&lt;=350,INDEX('Pliegos Tarifarios (Las Condes)'!$F:$F,MATCH($B3373,'Pliegos Tarifarios (Las Condes)'!$A:$A,0)),H3373&lt;=500,INDEX('Pliegos Tarifarios (Las Condes)'!$G:$G,MATCH($B3373,'Pliegos Tarifarios (Las Condes)'!$A:$A,0)),H3373&lt;=1000,INDEX('Pliegos Tarifarios (Las Condes)'!$H:$H,MATCH($B3373,'Pliegos Tarifarios (Las Condes)'!$A:$A,0)),H3373&lt;=5000,INDEX('Pliegos Tarifarios (Las Condes)'!$I:$I,MATCH($B3373,'Pliegos Tarifarios (Las Condes)'!$A:$A,0)),H3373&gt;5000,INDEX('Pliegos Tarifarios (Las Condes)'!$J:$J,MATCH($B3373,'Pliegos Tarifarios (Las Condes)'!$A:$A,0)))/1.19</f>
        <v>1884.5115790756304</v>
      </c>
      <c r="R3373" s="19">
        <f>INDEX('Pliegos Tarifarios (Las Condes)'!$K:$K,MATCH($B3373,'Pliegos Tarifarios (Las Condes)'!$A:$A,0))</f>
        <v>723.17600000000004</v>
      </c>
      <c r="S3373" s="21">
        <f t="shared" si="159"/>
        <v>157164.46733437563</v>
      </c>
      <c r="T3373" s="21">
        <f t="shared" si="160"/>
        <v>29861.248793531369</v>
      </c>
      <c r="U3373" s="19">
        <v>0</v>
      </c>
      <c r="V3373" s="21">
        <f t="shared" si="161"/>
        <v>187025.71612790698</v>
      </c>
    </row>
    <row r="3374" spans="1:22" x14ac:dyDescent="0.3">
      <c r="A3374" s="7" t="s">
        <v>147</v>
      </c>
      <c r="B3374" s="7">
        <v>8</v>
      </c>
      <c r="C3374" s="8" t="s">
        <v>186</v>
      </c>
      <c r="D3374" s="7" t="s">
        <v>632</v>
      </c>
      <c r="E3374" s="7" t="s">
        <v>121</v>
      </c>
      <c r="F3374" s="8" t="s">
        <v>633</v>
      </c>
      <c r="G3374" s="7" t="s">
        <v>16</v>
      </c>
      <c r="H3374" s="9">
        <v>803.46780000000001</v>
      </c>
      <c r="I3374" s="9">
        <v>2.2303000000000002</v>
      </c>
      <c r="J3374" s="9">
        <v>2.1768999999999998</v>
      </c>
      <c r="K3374" s="10">
        <v>0.9760570326861856</v>
      </c>
      <c r="L3374" s="9">
        <v>25.92</v>
      </c>
      <c r="M3374" s="19">
        <f>H3374*INDEX('Pliegos Tarifarios (Las Condes)'!$B:$B,MATCH($B3374,'Pliegos Tarifarios (Las Condes)'!$A:$A,0))</f>
        <v>105867.3277314</v>
      </c>
      <c r="N3374" s="19">
        <f>I3374*INDEX('Pliegos Tarifarios (Las Condes)'!$C:$C,MATCH($B3374,'Pliegos Tarifarios (Las Condes)'!$A:$A,0))</f>
        <v>7584.7440219000009</v>
      </c>
      <c r="O3374" s="19">
        <f>J3374*INDEX('Pliegos Tarifarios (Las Condes)'!$D:$D,MATCH($B3374,'Pliegos Tarifarios (Las Condes)'!$A:$A,0))</f>
        <v>31485.9305695</v>
      </c>
      <c r="P3374" s="19">
        <f>H3374*INDEX('Pliegos Tarifarios (Las Condes)'!$E:$E,MATCH($B3374,'Pliegos Tarifarios (Las Condes)'!$A:$A,0))</f>
        <v>10464.364627199999</v>
      </c>
      <c r="Q3374" s="19" cm="1">
        <f t="array" ref="Q3374">H3374*_xlfn.IFS(H3374&lt;=350,INDEX('Pliegos Tarifarios (Las Condes)'!$F:$F,MATCH($B3374,'Pliegos Tarifarios (Las Condes)'!$A:$A,0)),H3374&lt;=500,INDEX('Pliegos Tarifarios (Las Condes)'!$G:$G,MATCH($B3374,'Pliegos Tarifarios (Las Condes)'!$A:$A,0)),H3374&lt;=1000,INDEX('Pliegos Tarifarios (Las Condes)'!$H:$H,MATCH($B3374,'Pliegos Tarifarios (Las Condes)'!$A:$A,0)),H3374&lt;=5000,INDEX('Pliegos Tarifarios (Las Condes)'!$I:$I,MATCH($B3374,'Pliegos Tarifarios (Las Condes)'!$A:$A,0)),H3374&gt;5000,INDEX('Pliegos Tarifarios (Las Condes)'!$J:$J,MATCH($B3374,'Pliegos Tarifarios (Las Condes)'!$A:$A,0)))/1.19</f>
        <v>1884.435823361345</v>
      </c>
      <c r="R3374" s="19">
        <f>INDEX('Pliegos Tarifarios (Las Condes)'!$K:$K,MATCH($B3374,'Pliegos Tarifarios (Las Condes)'!$A:$A,0))</f>
        <v>723.17600000000004</v>
      </c>
      <c r="S3374" s="21">
        <f t="shared" si="159"/>
        <v>158009.97877336133</v>
      </c>
      <c r="T3374" s="21">
        <f t="shared" si="160"/>
        <v>30021.895966938653</v>
      </c>
      <c r="U3374" s="19">
        <v>0</v>
      </c>
      <c r="V3374" s="21">
        <f t="shared" si="161"/>
        <v>188031.8747403</v>
      </c>
    </row>
    <row r="3375" spans="1:22" x14ac:dyDescent="0.3">
      <c r="A3375" s="7" t="s">
        <v>147</v>
      </c>
      <c r="B3375" s="7">
        <v>8</v>
      </c>
      <c r="C3375" s="8" t="s">
        <v>186</v>
      </c>
      <c r="D3375" s="7" t="s">
        <v>634</v>
      </c>
      <c r="E3375" s="7" t="s">
        <v>121</v>
      </c>
      <c r="F3375" s="8" t="s">
        <v>635</v>
      </c>
      <c r="G3375" s="7" t="s">
        <v>16</v>
      </c>
      <c r="H3375" s="9">
        <v>803.03030000000001</v>
      </c>
      <c r="I3375" s="9">
        <v>2.1467000000000001</v>
      </c>
      <c r="J3375" s="9">
        <v>2.1467000000000001</v>
      </c>
      <c r="K3375" s="10">
        <v>1</v>
      </c>
      <c r="L3375" s="9">
        <v>25.9</v>
      </c>
      <c r="M3375" s="19">
        <f>H3375*INDEX('Pliegos Tarifarios (Las Condes)'!$B:$B,MATCH($B3375,'Pliegos Tarifarios (Las Condes)'!$A:$A,0))</f>
        <v>105809.6814189</v>
      </c>
      <c r="N3375" s="19">
        <f>I3375*INDEX('Pliegos Tarifarios (Las Condes)'!$C:$C,MATCH($B3375,'Pliegos Tarifarios (Las Condes)'!$A:$A,0))</f>
        <v>7300.4393991000006</v>
      </c>
      <c r="O3375" s="19">
        <f>J3375*INDEX('Pliegos Tarifarios (Las Condes)'!$D:$D,MATCH($B3375,'Pliegos Tarifarios (Las Condes)'!$A:$A,0))</f>
        <v>31049.128188500003</v>
      </c>
      <c r="P3375" s="19">
        <f>H3375*INDEX('Pliegos Tarifarios (Las Condes)'!$E:$E,MATCH($B3375,'Pliegos Tarifarios (Las Condes)'!$A:$A,0))</f>
        <v>10458.6666272</v>
      </c>
      <c r="Q3375" s="19" cm="1">
        <f t="array" ref="Q3375">H3375*_xlfn.IFS(H3375&lt;=350,INDEX('Pliegos Tarifarios (Las Condes)'!$F:$F,MATCH($B3375,'Pliegos Tarifarios (Las Condes)'!$A:$A,0)),H3375&lt;=500,INDEX('Pliegos Tarifarios (Las Condes)'!$G:$G,MATCH($B3375,'Pliegos Tarifarios (Las Condes)'!$A:$A,0)),H3375&lt;=1000,INDEX('Pliegos Tarifarios (Las Condes)'!$H:$H,MATCH($B3375,'Pliegos Tarifarios (Las Condes)'!$A:$A,0)),H3375&lt;=5000,INDEX('Pliegos Tarifarios (Las Condes)'!$I:$I,MATCH($B3375,'Pliegos Tarifarios (Las Condes)'!$A:$A,0)),H3375&gt;5000,INDEX('Pliegos Tarifarios (Las Condes)'!$J:$J,MATCH($B3375,'Pliegos Tarifarios (Las Condes)'!$A:$A,0)))/1.19</f>
        <v>1883.4097204201682</v>
      </c>
      <c r="R3375" s="19">
        <f>INDEX('Pliegos Tarifarios (Las Condes)'!$K:$K,MATCH($B3375,'Pliegos Tarifarios (Las Condes)'!$A:$A,0))</f>
        <v>723.17600000000004</v>
      </c>
      <c r="S3375" s="21">
        <f t="shared" si="159"/>
        <v>157224.50135412018</v>
      </c>
      <c r="T3375" s="21">
        <f t="shared" si="160"/>
        <v>29872.655257282833</v>
      </c>
      <c r="U3375" s="19">
        <v>0</v>
      </c>
      <c r="V3375" s="21">
        <f t="shared" si="161"/>
        <v>187097.15661140301</v>
      </c>
    </row>
    <row r="3376" spans="1:22" x14ac:dyDescent="0.3">
      <c r="A3376" s="7" t="s">
        <v>147</v>
      </c>
      <c r="B3376" s="7">
        <v>8</v>
      </c>
      <c r="C3376" s="8" t="s">
        <v>186</v>
      </c>
      <c r="D3376" s="7" t="s">
        <v>636</v>
      </c>
      <c r="E3376" s="7" t="s">
        <v>121</v>
      </c>
      <c r="F3376" s="8" t="s">
        <v>637</v>
      </c>
      <c r="G3376" s="7" t="s">
        <v>16</v>
      </c>
      <c r="H3376" s="9">
        <v>801.63570000000004</v>
      </c>
      <c r="I3376" s="9">
        <v>2.1446000000000001</v>
      </c>
      <c r="J3376" s="9">
        <v>2.1196999999999999</v>
      </c>
      <c r="K3376" s="10">
        <v>0.98838944325282097</v>
      </c>
      <c r="L3376" s="9">
        <v>25.86</v>
      </c>
      <c r="M3376" s="19">
        <f>H3376*INDEX('Pliegos Tarifarios (Las Condes)'!$B:$B,MATCH($B3376,'Pliegos Tarifarios (Las Condes)'!$A:$A,0))</f>
        <v>105625.92473910001</v>
      </c>
      <c r="N3376" s="19">
        <f>I3376*INDEX('Pliegos Tarifarios (Las Condes)'!$C:$C,MATCH($B3376,'Pliegos Tarifarios (Las Condes)'!$A:$A,0))</f>
        <v>7293.2977758000006</v>
      </c>
      <c r="O3376" s="19">
        <f>J3376*INDEX('Pliegos Tarifarios (Las Condes)'!$D:$D,MATCH($B3376,'Pliegos Tarifarios (Las Condes)'!$A:$A,0))</f>
        <v>30658.6095035</v>
      </c>
      <c r="P3376" s="19">
        <f>H3376*INDEX('Pliegos Tarifarios (Las Condes)'!$E:$E,MATCH($B3376,'Pliegos Tarifarios (Las Condes)'!$A:$A,0))</f>
        <v>10440.5033568</v>
      </c>
      <c r="Q3376" s="19" cm="1">
        <f t="array" ref="Q3376">H3376*_xlfn.IFS(H3376&lt;=350,INDEX('Pliegos Tarifarios (Las Condes)'!$F:$F,MATCH($B3376,'Pliegos Tarifarios (Las Condes)'!$A:$A,0)),H3376&lt;=500,INDEX('Pliegos Tarifarios (Las Condes)'!$G:$G,MATCH($B3376,'Pliegos Tarifarios (Las Condes)'!$A:$A,0)),H3376&lt;=1000,INDEX('Pliegos Tarifarios (Las Condes)'!$H:$H,MATCH($B3376,'Pliegos Tarifarios (Las Condes)'!$A:$A,0)),H3376&lt;=5000,INDEX('Pliegos Tarifarios (Las Condes)'!$I:$I,MATCH($B3376,'Pliegos Tarifarios (Las Condes)'!$A:$A,0)),H3376&gt;5000,INDEX('Pliegos Tarifarios (Las Condes)'!$J:$J,MATCH($B3376,'Pliegos Tarifarios (Las Condes)'!$A:$A,0)))/1.19</f>
        <v>1880.1388560504204</v>
      </c>
      <c r="R3376" s="19">
        <f>INDEX('Pliegos Tarifarios (Las Condes)'!$K:$K,MATCH($B3376,'Pliegos Tarifarios (Las Condes)'!$A:$A,0))</f>
        <v>723.17600000000004</v>
      </c>
      <c r="S3376" s="21">
        <f t="shared" si="159"/>
        <v>156621.65023125045</v>
      </c>
      <c r="T3376" s="21">
        <f t="shared" si="160"/>
        <v>29758.113543937587</v>
      </c>
      <c r="U3376" s="19">
        <v>0</v>
      </c>
      <c r="V3376" s="21">
        <f t="shared" si="161"/>
        <v>186379.76377518804</v>
      </c>
    </row>
    <row r="3377" spans="1:22" x14ac:dyDescent="0.3">
      <c r="A3377" s="7" t="s">
        <v>147</v>
      </c>
      <c r="B3377" s="7">
        <v>8</v>
      </c>
      <c r="C3377" s="8" t="s">
        <v>186</v>
      </c>
      <c r="D3377" s="7" t="s">
        <v>638</v>
      </c>
      <c r="E3377" s="7" t="s">
        <v>121</v>
      </c>
      <c r="F3377" s="8" t="s">
        <v>639</v>
      </c>
      <c r="G3377" s="7" t="s">
        <v>16</v>
      </c>
      <c r="H3377" s="9">
        <v>803.50130000000001</v>
      </c>
      <c r="I3377" s="9">
        <v>2.1566999999999998</v>
      </c>
      <c r="J3377" s="9">
        <v>2.1316000000000002</v>
      </c>
      <c r="K3377" s="10">
        <v>0.98836184912134295</v>
      </c>
      <c r="L3377" s="9">
        <v>25.92</v>
      </c>
      <c r="M3377" s="19">
        <f>H3377*INDEX('Pliegos Tarifarios (Las Condes)'!$B:$B,MATCH($B3377,'Pliegos Tarifarios (Las Condes)'!$A:$A,0))</f>
        <v>105871.7417919</v>
      </c>
      <c r="N3377" s="19">
        <f>I3377*INDEX('Pliegos Tarifarios (Las Condes)'!$C:$C,MATCH($B3377,'Pliegos Tarifarios (Las Condes)'!$A:$A,0))</f>
        <v>7334.4471291</v>
      </c>
      <c r="O3377" s="19">
        <f>J3377*INDEX('Pliegos Tarifarios (Las Condes)'!$D:$D,MATCH($B3377,'Pliegos Tarifarios (Las Condes)'!$A:$A,0))</f>
        <v>30830.726998000002</v>
      </c>
      <c r="P3377" s="19">
        <f>H3377*INDEX('Pliegos Tarifarios (Las Condes)'!$E:$E,MATCH($B3377,'Pliegos Tarifarios (Las Condes)'!$A:$A,0))</f>
        <v>10464.800931199999</v>
      </c>
      <c r="Q3377" s="19" cm="1">
        <f t="array" ref="Q3377">H3377*_xlfn.IFS(H3377&lt;=350,INDEX('Pliegos Tarifarios (Las Condes)'!$F:$F,MATCH($B3377,'Pliegos Tarifarios (Las Condes)'!$A:$A,0)),H3377&lt;=500,INDEX('Pliegos Tarifarios (Las Condes)'!$G:$G,MATCH($B3377,'Pliegos Tarifarios (Las Condes)'!$A:$A,0)),H3377&lt;=1000,INDEX('Pliegos Tarifarios (Las Condes)'!$H:$H,MATCH($B3377,'Pliegos Tarifarios (Las Condes)'!$A:$A,0)),H3377&lt;=5000,INDEX('Pliegos Tarifarios (Las Condes)'!$I:$I,MATCH($B3377,'Pliegos Tarifarios (Las Condes)'!$A:$A,0)),H3377&gt;5000,INDEX('Pliegos Tarifarios (Las Condes)'!$J:$J,MATCH($B3377,'Pliegos Tarifarios (Las Condes)'!$A:$A,0)))/1.19</f>
        <v>1884.514393529412</v>
      </c>
      <c r="R3377" s="19">
        <f>INDEX('Pliegos Tarifarios (Las Condes)'!$K:$K,MATCH($B3377,'Pliegos Tarifarios (Las Condes)'!$A:$A,0))</f>
        <v>723.17600000000004</v>
      </c>
      <c r="S3377" s="21">
        <f t="shared" si="159"/>
        <v>157109.40724372942</v>
      </c>
      <c r="T3377" s="21">
        <f t="shared" si="160"/>
        <v>29850.787376308592</v>
      </c>
      <c r="U3377" s="19">
        <v>0</v>
      </c>
      <c r="V3377" s="21">
        <f t="shared" si="161"/>
        <v>186960.194620038</v>
      </c>
    </row>
    <row r="3378" spans="1:22" x14ac:dyDescent="0.3">
      <c r="A3378" s="7" t="s">
        <v>147</v>
      </c>
      <c r="B3378" s="7">
        <v>8</v>
      </c>
      <c r="C3378" s="8" t="s">
        <v>186</v>
      </c>
      <c r="D3378" s="7" t="s">
        <v>640</v>
      </c>
      <c r="E3378" s="7" t="s">
        <v>121</v>
      </c>
      <c r="F3378" s="8" t="s">
        <v>641</v>
      </c>
      <c r="G3378" s="7" t="s">
        <v>16</v>
      </c>
      <c r="H3378" s="9">
        <v>802.56629999999996</v>
      </c>
      <c r="I3378" s="9">
        <v>2.1322000000000001</v>
      </c>
      <c r="J3378" s="9">
        <v>2.1177000000000001</v>
      </c>
      <c r="K3378" s="10">
        <v>0.99319951224087799</v>
      </c>
      <c r="L3378" s="9">
        <v>25.89</v>
      </c>
      <c r="M3378" s="19">
        <f>H3378*INDEX('Pliegos Tarifarios (Las Condes)'!$B:$B,MATCH($B3378,'Pliegos Tarifarios (Las Condes)'!$A:$A,0))</f>
        <v>105748.5433869</v>
      </c>
      <c r="N3378" s="19">
        <f>I3378*INDEX('Pliegos Tarifarios (Las Condes)'!$C:$C,MATCH($B3378,'Pliegos Tarifarios (Las Condes)'!$A:$A,0))</f>
        <v>7251.1281906000004</v>
      </c>
      <c r="O3378" s="19">
        <f>J3378*INDEX('Pliegos Tarifarios (Las Condes)'!$D:$D,MATCH($B3378,'Pliegos Tarifarios (Las Condes)'!$A:$A,0))</f>
        <v>30629.682193500004</v>
      </c>
      <c r="P3378" s="19">
        <f>H3378*INDEX('Pliegos Tarifarios (Las Condes)'!$E:$E,MATCH($B3378,'Pliegos Tarifarios (Las Condes)'!$A:$A,0))</f>
        <v>10452.623491199998</v>
      </c>
      <c r="Q3378" s="19" cm="1">
        <f t="array" ref="Q3378">H3378*_xlfn.IFS(H3378&lt;=350,INDEX('Pliegos Tarifarios (Las Condes)'!$F:$F,MATCH($B3378,'Pliegos Tarifarios (Las Condes)'!$A:$A,0)),H3378&lt;=500,INDEX('Pliegos Tarifarios (Las Condes)'!$G:$G,MATCH($B3378,'Pliegos Tarifarios (Las Condes)'!$A:$A,0)),H3378&lt;=1000,INDEX('Pliegos Tarifarios (Las Condes)'!$H:$H,MATCH($B3378,'Pliegos Tarifarios (Las Condes)'!$A:$A,0)),H3378&lt;=5000,INDEX('Pliegos Tarifarios (Las Condes)'!$I:$I,MATCH($B3378,'Pliegos Tarifarios (Las Condes)'!$A:$A,0)),H3378&gt;5000,INDEX('Pliegos Tarifarios (Las Condes)'!$J:$J,MATCH($B3378,'Pliegos Tarifarios (Las Condes)'!$A:$A,0)))/1.19</f>
        <v>1882.3214649579834</v>
      </c>
      <c r="R3378" s="19">
        <f>INDEX('Pliegos Tarifarios (Las Condes)'!$K:$K,MATCH($B3378,'Pliegos Tarifarios (Las Condes)'!$A:$A,0))</f>
        <v>723.17600000000004</v>
      </c>
      <c r="S3378" s="21">
        <f t="shared" si="159"/>
        <v>156687.474727158</v>
      </c>
      <c r="T3378" s="21">
        <f t="shared" si="160"/>
        <v>29770.620198160021</v>
      </c>
      <c r="U3378" s="19">
        <v>0</v>
      </c>
      <c r="V3378" s="21">
        <f t="shared" si="161"/>
        <v>186458.09492531803</v>
      </c>
    </row>
    <row r="3379" spans="1:22" x14ac:dyDescent="0.3">
      <c r="A3379" s="7" t="s">
        <v>147</v>
      </c>
      <c r="B3379" s="7">
        <v>8</v>
      </c>
      <c r="C3379" s="8" t="s">
        <v>186</v>
      </c>
      <c r="D3379" s="7" t="s">
        <v>642</v>
      </c>
      <c r="E3379" s="7" t="s">
        <v>121</v>
      </c>
      <c r="F3379" s="8" t="s">
        <v>643</v>
      </c>
      <c r="G3379" s="7" t="s">
        <v>16</v>
      </c>
      <c r="H3379" s="9">
        <v>803.52070000000003</v>
      </c>
      <c r="I3379" s="9">
        <v>2.1686999999999999</v>
      </c>
      <c r="J3379" s="9">
        <v>2.1686999999999999</v>
      </c>
      <c r="K3379" s="10">
        <v>1</v>
      </c>
      <c r="L3379" s="9">
        <v>25.92</v>
      </c>
      <c r="M3379" s="19">
        <f>H3379*INDEX('Pliegos Tarifarios (Las Condes)'!$B:$B,MATCH($B3379,'Pliegos Tarifarios (Las Condes)'!$A:$A,0))</f>
        <v>105874.29799410001</v>
      </c>
      <c r="N3379" s="19">
        <f>I3379*INDEX('Pliegos Tarifarios (Las Condes)'!$C:$C,MATCH($B3379,'Pliegos Tarifarios (Las Condes)'!$A:$A,0))</f>
        <v>7375.2564050999999</v>
      </c>
      <c r="O3379" s="19">
        <f>J3379*INDEX('Pliegos Tarifarios (Las Condes)'!$D:$D,MATCH($B3379,'Pliegos Tarifarios (Las Condes)'!$A:$A,0))</f>
        <v>31367.3285985</v>
      </c>
      <c r="P3379" s="19">
        <f>H3379*INDEX('Pliegos Tarifarios (Las Condes)'!$E:$E,MATCH($B3379,'Pliegos Tarifarios (Las Condes)'!$A:$A,0))</f>
        <v>10465.0535968</v>
      </c>
      <c r="Q3379" s="19" cm="1">
        <f t="array" ref="Q3379">H3379*_xlfn.IFS(H3379&lt;=350,INDEX('Pliegos Tarifarios (Las Condes)'!$F:$F,MATCH($B3379,'Pliegos Tarifarios (Las Condes)'!$A:$A,0)),H3379&lt;=500,INDEX('Pliegos Tarifarios (Las Condes)'!$G:$G,MATCH($B3379,'Pliegos Tarifarios (Las Condes)'!$A:$A,0)),H3379&lt;=1000,INDEX('Pliegos Tarifarios (Las Condes)'!$H:$H,MATCH($B3379,'Pliegos Tarifarios (Las Condes)'!$A:$A,0)),H3379&lt;=5000,INDEX('Pliegos Tarifarios (Las Condes)'!$I:$I,MATCH($B3379,'Pliegos Tarifarios (Las Condes)'!$A:$A,0)),H3379&gt;5000,INDEX('Pliegos Tarifarios (Las Condes)'!$J:$J,MATCH($B3379,'Pliegos Tarifarios (Las Condes)'!$A:$A,0)))/1.19</f>
        <v>1884.5598938655464</v>
      </c>
      <c r="R3379" s="19">
        <f>INDEX('Pliegos Tarifarios (Las Condes)'!$K:$K,MATCH($B3379,'Pliegos Tarifarios (Las Condes)'!$A:$A,0))</f>
        <v>723.17600000000004</v>
      </c>
      <c r="S3379" s="21">
        <f t="shared" si="159"/>
        <v>157689.67248836556</v>
      </c>
      <c r="T3379" s="21">
        <f t="shared" si="160"/>
        <v>29961.037772789456</v>
      </c>
      <c r="U3379" s="19">
        <v>0</v>
      </c>
      <c r="V3379" s="21">
        <f t="shared" si="161"/>
        <v>187650.71026115501</v>
      </c>
    </row>
    <row r="3380" spans="1:22" x14ac:dyDescent="0.3">
      <c r="A3380" s="7" t="s">
        <v>147</v>
      </c>
      <c r="B3380" s="7">
        <v>8</v>
      </c>
      <c r="C3380" s="8" t="s">
        <v>186</v>
      </c>
      <c r="D3380" s="7" t="s">
        <v>644</v>
      </c>
      <c r="E3380" s="7" t="s">
        <v>121</v>
      </c>
      <c r="F3380" s="8" t="s">
        <v>645</v>
      </c>
      <c r="G3380" s="7" t="s">
        <v>16</v>
      </c>
      <c r="H3380" s="9">
        <v>803.66</v>
      </c>
      <c r="I3380" s="9">
        <v>2.2549999999999999</v>
      </c>
      <c r="J3380" s="9">
        <v>2.1537000000000002</v>
      </c>
      <c r="K3380" s="10">
        <v>0.95507760532150787</v>
      </c>
      <c r="L3380" s="9">
        <v>25.92</v>
      </c>
      <c r="M3380" s="19">
        <f>H3380*INDEX('Pliegos Tarifarios (Las Condes)'!$B:$B,MATCH($B3380,'Pliegos Tarifarios (Las Condes)'!$A:$A,0))</f>
        <v>105892.65257999999</v>
      </c>
      <c r="N3380" s="19">
        <f>I3380*INDEX('Pliegos Tarifarios (Las Condes)'!$C:$C,MATCH($B3380,'Pliegos Tarifarios (Las Condes)'!$A:$A,0))</f>
        <v>7668.7431150000002</v>
      </c>
      <c r="O3380" s="19">
        <f>J3380*INDEX('Pliegos Tarifarios (Las Condes)'!$D:$D,MATCH($B3380,'Pliegos Tarifarios (Las Condes)'!$A:$A,0))</f>
        <v>31150.373773500003</v>
      </c>
      <c r="P3380" s="19">
        <f>H3380*INDEX('Pliegos Tarifarios (Las Condes)'!$E:$E,MATCH($B3380,'Pliegos Tarifarios (Las Condes)'!$A:$A,0))</f>
        <v>10466.867839999999</v>
      </c>
      <c r="Q3380" s="19" cm="1">
        <f t="array" ref="Q3380">H3380*_xlfn.IFS(H3380&lt;=350,INDEX('Pliegos Tarifarios (Las Condes)'!$F:$F,MATCH($B3380,'Pliegos Tarifarios (Las Condes)'!$A:$A,0)),H3380&lt;=500,INDEX('Pliegos Tarifarios (Las Condes)'!$G:$G,MATCH($B3380,'Pliegos Tarifarios (Las Condes)'!$A:$A,0)),H3380&lt;=1000,INDEX('Pliegos Tarifarios (Las Condes)'!$H:$H,MATCH($B3380,'Pliegos Tarifarios (Las Condes)'!$A:$A,0)),H3380&lt;=5000,INDEX('Pliegos Tarifarios (Las Condes)'!$I:$I,MATCH($B3380,'Pliegos Tarifarios (Las Condes)'!$A:$A,0)),H3380&gt;5000,INDEX('Pliegos Tarifarios (Las Condes)'!$J:$J,MATCH($B3380,'Pliegos Tarifarios (Las Condes)'!$A:$A,0)))/1.19</f>
        <v>1884.886605042017</v>
      </c>
      <c r="R3380" s="19">
        <f>INDEX('Pliegos Tarifarios (Las Condes)'!$K:$K,MATCH($B3380,'Pliegos Tarifarios (Las Condes)'!$A:$A,0))</f>
        <v>723.17600000000004</v>
      </c>
      <c r="S3380" s="21">
        <f t="shared" si="159"/>
        <v>157786.69991354199</v>
      </c>
      <c r="T3380" s="21">
        <f t="shared" si="160"/>
        <v>29979.472983572978</v>
      </c>
      <c r="U3380" s="19">
        <v>0</v>
      </c>
      <c r="V3380" s="21">
        <f t="shared" si="161"/>
        <v>187766.17289711497</v>
      </c>
    </row>
    <row r="3381" spans="1:22" x14ac:dyDescent="0.3">
      <c r="A3381" s="7" t="s">
        <v>147</v>
      </c>
      <c r="B3381" s="7">
        <v>8</v>
      </c>
      <c r="C3381" s="8" t="s">
        <v>186</v>
      </c>
      <c r="D3381" s="7" t="s">
        <v>646</v>
      </c>
      <c r="E3381" s="7" t="s">
        <v>121</v>
      </c>
      <c r="F3381" s="8" t="s">
        <v>647</v>
      </c>
      <c r="G3381" s="7" t="s">
        <v>16</v>
      </c>
      <c r="H3381" s="9">
        <v>803.31659999999999</v>
      </c>
      <c r="I3381" s="9">
        <v>2.1640999999999999</v>
      </c>
      <c r="J3381" s="9">
        <v>2.1640999999999999</v>
      </c>
      <c r="K3381" s="10">
        <v>1</v>
      </c>
      <c r="L3381" s="9">
        <v>25.91</v>
      </c>
      <c r="M3381" s="19">
        <f>H3381*INDEX('Pliegos Tarifarios (Las Condes)'!$B:$B,MATCH($B3381,'Pliegos Tarifarios (Las Condes)'!$A:$A,0))</f>
        <v>105847.40516580001</v>
      </c>
      <c r="N3381" s="19">
        <f>I3381*INDEX('Pliegos Tarifarios (Las Condes)'!$C:$C,MATCH($B3381,'Pliegos Tarifarios (Las Condes)'!$A:$A,0))</f>
        <v>7359.6128492999997</v>
      </c>
      <c r="O3381" s="19">
        <f>J3381*INDEX('Pliegos Tarifarios (Las Condes)'!$D:$D,MATCH($B3381,'Pliegos Tarifarios (Las Condes)'!$A:$A,0))</f>
        <v>31300.795785499999</v>
      </c>
      <c r="P3381" s="19">
        <f>H3381*INDEX('Pliegos Tarifarios (Las Condes)'!$E:$E,MATCH($B3381,'Pliegos Tarifarios (Las Condes)'!$A:$A,0))</f>
        <v>10462.3953984</v>
      </c>
      <c r="Q3381" s="19" cm="1">
        <f t="array" ref="Q3381">H3381*_xlfn.IFS(H3381&lt;=350,INDEX('Pliegos Tarifarios (Las Condes)'!$F:$F,MATCH($B3381,'Pliegos Tarifarios (Las Condes)'!$A:$A,0)),H3381&lt;=500,INDEX('Pliegos Tarifarios (Las Condes)'!$G:$G,MATCH($B3381,'Pliegos Tarifarios (Las Condes)'!$A:$A,0)),H3381&lt;=1000,INDEX('Pliegos Tarifarios (Las Condes)'!$H:$H,MATCH($B3381,'Pliegos Tarifarios (Las Condes)'!$A:$A,0)),H3381&lt;=5000,INDEX('Pliegos Tarifarios (Las Condes)'!$I:$I,MATCH($B3381,'Pliegos Tarifarios (Las Condes)'!$A:$A,0)),H3381&gt;5000,INDEX('Pliegos Tarifarios (Las Condes)'!$J:$J,MATCH($B3381,'Pliegos Tarifarios (Las Condes)'!$A:$A,0)))/1.19</f>
        <v>1884.081202184874</v>
      </c>
      <c r="R3381" s="19">
        <f>INDEX('Pliegos Tarifarios (Las Condes)'!$K:$K,MATCH($B3381,'Pliegos Tarifarios (Las Condes)'!$A:$A,0))</f>
        <v>723.17600000000004</v>
      </c>
      <c r="S3381" s="21">
        <f t="shared" si="159"/>
        <v>157577.46640118488</v>
      </c>
      <c r="T3381" s="21">
        <f t="shared" si="160"/>
        <v>29939.718616225127</v>
      </c>
      <c r="U3381" s="19">
        <v>0</v>
      </c>
      <c r="V3381" s="21">
        <f t="shared" si="161"/>
        <v>187517.18501741</v>
      </c>
    </row>
    <row r="3382" spans="1:22" x14ac:dyDescent="0.3">
      <c r="A3382" s="7" t="s">
        <v>147</v>
      </c>
      <c r="B3382" s="7">
        <v>8</v>
      </c>
      <c r="C3382" s="8" t="s">
        <v>186</v>
      </c>
      <c r="D3382" s="7" t="s">
        <v>648</v>
      </c>
      <c r="E3382" s="7" t="s">
        <v>121</v>
      </c>
      <c r="F3382" s="8" t="s">
        <v>649</v>
      </c>
      <c r="G3382" s="7" t="s">
        <v>16</v>
      </c>
      <c r="H3382" s="9">
        <v>803.33579999999995</v>
      </c>
      <c r="I3382" s="9">
        <v>2.1743999999999999</v>
      </c>
      <c r="J3382" s="9">
        <v>2.1545999999999998</v>
      </c>
      <c r="K3382" s="10">
        <v>0.99089403973509926</v>
      </c>
      <c r="L3382" s="9">
        <v>25.91</v>
      </c>
      <c r="M3382" s="19">
        <f>H3382*INDEX('Pliegos Tarifarios (Las Condes)'!$B:$B,MATCH($B3382,'Pliegos Tarifarios (Las Condes)'!$A:$A,0))</f>
        <v>105849.9350154</v>
      </c>
      <c r="N3382" s="19">
        <f>I3382*INDEX('Pliegos Tarifarios (Las Condes)'!$C:$C,MATCH($B3382,'Pliegos Tarifarios (Las Condes)'!$A:$A,0))</f>
        <v>7394.6408111999999</v>
      </c>
      <c r="O3382" s="19">
        <f>J3382*INDEX('Pliegos Tarifarios (Las Condes)'!$D:$D,MATCH($B3382,'Pliegos Tarifarios (Las Condes)'!$A:$A,0))</f>
        <v>31163.391062999999</v>
      </c>
      <c r="P3382" s="19">
        <f>H3382*INDEX('Pliegos Tarifarios (Las Condes)'!$E:$E,MATCH($B3382,'Pliegos Tarifarios (Las Condes)'!$A:$A,0))</f>
        <v>10462.645459199999</v>
      </c>
      <c r="Q3382" s="19" cm="1">
        <f t="array" ref="Q3382">H3382*_xlfn.IFS(H3382&lt;=350,INDEX('Pliegos Tarifarios (Las Condes)'!$F:$F,MATCH($B3382,'Pliegos Tarifarios (Las Condes)'!$A:$A,0)),H3382&lt;=500,INDEX('Pliegos Tarifarios (Las Condes)'!$G:$G,MATCH($B3382,'Pliegos Tarifarios (Las Condes)'!$A:$A,0)),H3382&lt;=1000,INDEX('Pliegos Tarifarios (Las Condes)'!$H:$H,MATCH($B3382,'Pliegos Tarifarios (Las Condes)'!$A:$A,0)),H3382&lt;=5000,INDEX('Pliegos Tarifarios (Las Condes)'!$I:$I,MATCH($B3382,'Pliegos Tarifarios (Las Condes)'!$A:$A,0)),H3382&gt;5000,INDEX('Pliegos Tarifarios (Las Condes)'!$J:$J,MATCH($B3382,'Pliegos Tarifarios (Las Condes)'!$A:$A,0)))/1.19</f>
        <v>1884.1262334453784</v>
      </c>
      <c r="R3382" s="19">
        <f>INDEX('Pliegos Tarifarios (Las Condes)'!$K:$K,MATCH($B3382,'Pliegos Tarifarios (Las Condes)'!$A:$A,0))</f>
        <v>723.17600000000004</v>
      </c>
      <c r="S3382" s="21">
        <f t="shared" si="159"/>
        <v>157477.91458224537</v>
      </c>
      <c r="T3382" s="21">
        <f t="shared" si="160"/>
        <v>29920.803770626622</v>
      </c>
      <c r="U3382" s="19">
        <v>0</v>
      </c>
      <c r="V3382" s="21">
        <f t="shared" si="161"/>
        <v>187398.71835287201</v>
      </c>
    </row>
    <row r="3383" spans="1:22" x14ac:dyDescent="0.3">
      <c r="A3383" s="7" t="s">
        <v>147</v>
      </c>
      <c r="B3383" s="7">
        <v>8</v>
      </c>
      <c r="C3383" s="8" t="s">
        <v>186</v>
      </c>
      <c r="D3383" s="7" t="s">
        <v>650</v>
      </c>
      <c r="E3383" s="7" t="s">
        <v>121</v>
      </c>
      <c r="F3383" s="8" t="s">
        <v>651</v>
      </c>
      <c r="G3383" s="7" t="s">
        <v>16</v>
      </c>
      <c r="H3383" s="9">
        <v>802.28880000000004</v>
      </c>
      <c r="I3383" s="9">
        <v>2.2181000000000002</v>
      </c>
      <c r="J3383" s="9">
        <v>2.2181000000000002</v>
      </c>
      <c r="K3383" s="10">
        <v>1</v>
      </c>
      <c r="L3383" s="9">
        <v>25.88</v>
      </c>
      <c r="M3383" s="19">
        <f>H3383*INDEX('Pliegos Tarifarios (Las Condes)'!$B:$B,MATCH($B3383,'Pliegos Tarifarios (Las Condes)'!$A:$A,0))</f>
        <v>105711.9791544</v>
      </c>
      <c r="N3383" s="19">
        <f>I3383*INDEX('Pliegos Tarifarios (Las Condes)'!$C:$C,MATCH($B3383,'Pliegos Tarifarios (Las Condes)'!$A:$A,0))</f>
        <v>7543.2545913000013</v>
      </c>
      <c r="O3383" s="19">
        <f>J3383*INDEX('Pliegos Tarifarios (Las Condes)'!$D:$D,MATCH($B3383,'Pliegos Tarifarios (Las Condes)'!$A:$A,0))</f>
        <v>32081.833155500004</v>
      </c>
      <c r="P3383" s="19">
        <f>H3383*INDEX('Pliegos Tarifarios (Las Condes)'!$E:$E,MATCH($B3383,'Pliegos Tarifarios (Las Condes)'!$A:$A,0))</f>
        <v>10449.009331199999</v>
      </c>
      <c r="Q3383" s="19" cm="1">
        <f t="array" ref="Q3383">H3383*_xlfn.IFS(H3383&lt;=350,INDEX('Pliegos Tarifarios (Las Condes)'!$F:$F,MATCH($B3383,'Pliegos Tarifarios (Las Condes)'!$A:$A,0)),H3383&lt;=500,INDEX('Pliegos Tarifarios (Las Condes)'!$G:$G,MATCH($B3383,'Pliegos Tarifarios (Las Condes)'!$A:$A,0)),H3383&lt;=1000,INDEX('Pliegos Tarifarios (Las Condes)'!$H:$H,MATCH($B3383,'Pliegos Tarifarios (Las Condes)'!$A:$A,0)),H3383&lt;=5000,INDEX('Pliegos Tarifarios (Las Condes)'!$I:$I,MATCH($B3383,'Pliegos Tarifarios (Las Condes)'!$A:$A,0)),H3383&gt;5000,INDEX('Pliegos Tarifarios (Las Condes)'!$J:$J,MATCH($B3383,'Pliegos Tarifarios (Las Condes)'!$A:$A,0)))/1.19</f>
        <v>1881.6706225210087</v>
      </c>
      <c r="R3383" s="19">
        <f>INDEX('Pliegos Tarifarios (Las Condes)'!$K:$K,MATCH($B3383,'Pliegos Tarifarios (Las Condes)'!$A:$A,0))</f>
        <v>723.17600000000004</v>
      </c>
      <c r="S3383" s="21">
        <f t="shared" si="159"/>
        <v>158390.92285492105</v>
      </c>
      <c r="T3383" s="21">
        <f t="shared" si="160"/>
        <v>30094.275342435001</v>
      </c>
      <c r="U3383" s="19">
        <v>0</v>
      </c>
      <c r="V3383" s="21">
        <f t="shared" si="161"/>
        <v>188485.19819735605</v>
      </c>
    </row>
    <row r="3384" spans="1:22" x14ac:dyDescent="0.3">
      <c r="A3384" s="7" t="s">
        <v>147</v>
      </c>
      <c r="B3384" s="7">
        <v>8</v>
      </c>
      <c r="C3384" s="8" t="s">
        <v>186</v>
      </c>
      <c r="D3384" s="7" t="s">
        <v>652</v>
      </c>
      <c r="E3384" s="7" t="s">
        <v>121</v>
      </c>
      <c r="F3384" s="8" t="s">
        <v>653</v>
      </c>
      <c r="G3384" s="7" t="s">
        <v>16</v>
      </c>
      <c r="H3384" s="9">
        <v>801.14009999999996</v>
      </c>
      <c r="I3384" s="9">
        <v>2.1819000000000002</v>
      </c>
      <c r="J3384" s="9">
        <v>2.1757</v>
      </c>
      <c r="K3384" s="10">
        <v>0.99715843989183728</v>
      </c>
      <c r="L3384" s="9">
        <v>25.84</v>
      </c>
      <c r="M3384" s="19">
        <f>H3384*INDEX('Pliegos Tarifarios (Las Condes)'!$B:$B,MATCH($B3384,'Pliegos Tarifarios (Las Condes)'!$A:$A,0))</f>
        <v>105560.62299629999</v>
      </c>
      <c r="N3384" s="19">
        <f>I3384*INDEX('Pliegos Tarifarios (Las Condes)'!$C:$C,MATCH($B3384,'Pliegos Tarifarios (Las Condes)'!$A:$A,0))</f>
        <v>7420.1466087000008</v>
      </c>
      <c r="O3384" s="19">
        <f>J3384*INDEX('Pliegos Tarifarios (Las Condes)'!$D:$D,MATCH($B3384,'Pliegos Tarifarios (Las Condes)'!$A:$A,0))</f>
        <v>31468.574183500001</v>
      </c>
      <c r="P3384" s="19">
        <f>H3384*INDEX('Pliegos Tarifarios (Las Condes)'!$E:$E,MATCH($B3384,'Pliegos Tarifarios (Las Condes)'!$A:$A,0))</f>
        <v>10434.048662399999</v>
      </c>
      <c r="Q3384" s="19" cm="1">
        <f t="array" ref="Q3384">H3384*_xlfn.IFS(H3384&lt;=350,INDEX('Pliegos Tarifarios (Las Condes)'!$F:$F,MATCH($B3384,'Pliegos Tarifarios (Las Condes)'!$A:$A,0)),H3384&lt;=500,INDEX('Pliegos Tarifarios (Las Condes)'!$G:$G,MATCH($B3384,'Pliegos Tarifarios (Las Condes)'!$A:$A,0)),H3384&lt;=1000,INDEX('Pliegos Tarifarios (Las Condes)'!$H:$H,MATCH($B3384,'Pliegos Tarifarios (Las Condes)'!$A:$A,0)),H3384&lt;=5000,INDEX('Pliegos Tarifarios (Las Condes)'!$I:$I,MATCH($B3384,'Pliegos Tarifarios (Las Condes)'!$A:$A,0)),H3384&gt;5000,INDEX('Pliegos Tarifarios (Las Condes)'!$J:$J,MATCH($B3384,'Pliegos Tarifarios (Las Condes)'!$A:$A,0)))/1.19</f>
        <v>1878.9764866386558</v>
      </c>
      <c r="R3384" s="19">
        <f>INDEX('Pliegos Tarifarios (Las Condes)'!$K:$K,MATCH($B3384,'Pliegos Tarifarios (Las Condes)'!$A:$A,0))</f>
        <v>723.17600000000004</v>
      </c>
      <c r="S3384" s="21">
        <f t="shared" si="159"/>
        <v>157485.54493753865</v>
      </c>
      <c r="T3384" s="21">
        <f t="shared" si="160"/>
        <v>29922.253538132343</v>
      </c>
      <c r="U3384" s="19">
        <v>0</v>
      </c>
      <c r="V3384" s="21">
        <f t="shared" si="161"/>
        <v>187407.79847567101</v>
      </c>
    </row>
    <row r="3385" spans="1:22" x14ac:dyDescent="0.3">
      <c r="A3385" s="7" t="s">
        <v>147</v>
      </c>
      <c r="B3385" s="7">
        <v>8</v>
      </c>
      <c r="C3385" s="8" t="s">
        <v>186</v>
      </c>
      <c r="D3385" s="7" t="s">
        <v>654</v>
      </c>
      <c r="E3385" s="7" t="s">
        <v>121</v>
      </c>
      <c r="F3385" s="8" t="s">
        <v>655</v>
      </c>
      <c r="G3385" s="7" t="s">
        <v>16</v>
      </c>
      <c r="H3385" s="9">
        <v>801.47080000000005</v>
      </c>
      <c r="I3385" s="9">
        <v>2.1339000000000001</v>
      </c>
      <c r="J3385" s="9">
        <v>2.1265999999999998</v>
      </c>
      <c r="K3385" s="10">
        <v>0.99657903369417489</v>
      </c>
      <c r="L3385" s="9">
        <v>25.85</v>
      </c>
      <c r="M3385" s="19">
        <f>H3385*INDEX('Pliegos Tarifarios (Las Condes)'!$B:$B,MATCH($B3385,'Pliegos Tarifarios (Las Condes)'!$A:$A,0))</f>
        <v>105604.19702040001</v>
      </c>
      <c r="N3385" s="19">
        <f>I3385*INDEX('Pliegos Tarifarios (Las Condes)'!$C:$C,MATCH($B3385,'Pliegos Tarifarios (Las Condes)'!$A:$A,0))</f>
        <v>7256.909504700001</v>
      </c>
      <c r="O3385" s="19">
        <f>J3385*INDEX('Pliegos Tarifarios (Las Condes)'!$D:$D,MATCH($B3385,'Pliegos Tarifarios (Las Condes)'!$A:$A,0))</f>
        <v>30758.408723</v>
      </c>
      <c r="P3385" s="19">
        <f>H3385*INDEX('Pliegos Tarifarios (Las Condes)'!$E:$E,MATCH($B3385,'Pliegos Tarifarios (Las Condes)'!$A:$A,0))</f>
        <v>10438.355699199999</v>
      </c>
      <c r="Q3385" s="19" cm="1">
        <f t="array" ref="Q3385">H3385*_xlfn.IFS(H3385&lt;=350,INDEX('Pliegos Tarifarios (Las Condes)'!$F:$F,MATCH($B3385,'Pliegos Tarifarios (Las Condes)'!$A:$A,0)),H3385&lt;=500,INDEX('Pliegos Tarifarios (Las Condes)'!$G:$G,MATCH($B3385,'Pliegos Tarifarios (Las Condes)'!$A:$A,0)),H3385&lt;=1000,INDEX('Pliegos Tarifarios (Las Condes)'!$H:$H,MATCH($B3385,'Pliegos Tarifarios (Las Condes)'!$A:$A,0)),H3385&lt;=5000,INDEX('Pliegos Tarifarios (Las Condes)'!$I:$I,MATCH($B3385,'Pliegos Tarifarios (Las Condes)'!$A:$A,0)),H3385&gt;5000,INDEX('Pliegos Tarifarios (Las Condes)'!$J:$J,MATCH($B3385,'Pliegos Tarifarios (Las Condes)'!$A:$A,0)))/1.19</f>
        <v>1879.7521031932779</v>
      </c>
      <c r="R3385" s="19">
        <f>INDEX('Pliegos Tarifarios (Las Condes)'!$K:$K,MATCH($B3385,'Pliegos Tarifarios (Las Condes)'!$A:$A,0))</f>
        <v>723.17600000000004</v>
      </c>
      <c r="S3385" s="21">
        <f t="shared" si="159"/>
        <v>156660.79905049331</v>
      </c>
      <c r="T3385" s="21">
        <f t="shared" si="160"/>
        <v>29765.551819593729</v>
      </c>
      <c r="U3385" s="19">
        <v>0</v>
      </c>
      <c r="V3385" s="21">
        <f t="shared" si="161"/>
        <v>186426.35087008704</v>
      </c>
    </row>
    <row r="3386" spans="1:22" x14ac:dyDescent="0.3">
      <c r="A3386" s="7" t="s">
        <v>147</v>
      </c>
      <c r="B3386" s="7">
        <v>8</v>
      </c>
      <c r="C3386" s="8" t="s">
        <v>186</v>
      </c>
      <c r="D3386" s="7" t="s">
        <v>656</v>
      </c>
      <c r="E3386" s="7" t="s">
        <v>121</v>
      </c>
      <c r="F3386" s="8" t="s">
        <v>657</v>
      </c>
      <c r="G3386" s="7" t="s">
        <v>16</v>
      </c>
      <c r="H3386" s="9">
        <v>805.38649999999996</v>
      </c>
      <c r="I3386" s="9">
        <v>2.1760999999999999</v>
      </c>
      <c r="J3386" s="9">
        <v>2.1295000000000002</v>
      </c>
      <c r="K3386" s="10">
        <v>0.97858554294379863</v>
      </c>
      <c r="L3386" s="9">
        <v>25.98</v>
      </c>
      <c r="M3386" s="19">
        <f>H3386*INDEX('Pliegos Tarifarios (Las Condes)'!$B:$B,MATCH($B3386,'Pliegos Tarifarios (Las Condes)'!$A:$A,0))</f>
        <v>106120.1413995</v>
      </c>
      <c r="N3386" s="19">
        <f>I3386*INDEX('Pliegos Tarifarios (Las Condes)'!$C:$C,MATCH($B3386,'Pliegos Tarifarios (Las Condes)'!$A:$A,0))</f>
        <v>7400.4221252999996</v>
      </c>
      <c r="O3386" s="19">
        <f>J3386*INDEX('Pliegos Tarifarios (Las Condes)'!$D:$D,MATCH($B3386,'Pliegos Tarifarios (Las Condes)'!$A:$A,0))</f>
        <v>30800.353322500003</v>
      </c>
      <c r="P3386" s="19">
        <f>H3386*INDEX('Pliegos Tarifarios (Las Condes)'!$E:$E,MATCH($B3386,'Pliegos Tarifarios (Las Condes)'!$A:$A,0))</f>
        <v>10489.353775999998</v>
      </c>
      <c r="Q3386" s="19" cm="1">
        <f t="array" ref="Q3386">H3386*_xlfn.IFS(H3386&lt;=350,INDEX('Pliegos Tarifarios (Las Condes)'!$F:$F,MATCH($B3386,'Pliegos Tarifarios (Las Condes)'!$A:$A,0)),H3386&lt;=500,INDEX('Pliegos Tarifarios (Las Condes)'!$G:$G,MATCH($B3386,'Pliegos Tarifarios (Las Condes)'!$A:$A,0)),H3386&lt;=1000,INDEX('Pliegos Tarifarios (Las Condes)'!$H:$H,MATCH($B3386,'Pliegos Tarifarios (Las Condes)'!$A:$A,0)),H3386&lt;=5000,INDEX('Pliegos Tarifarios (Las Condes)'!$I:$I,MATCH($B3386,'Pliegos Tarifarios (Las Condes)'!$A:$A,0)),H3386&gt;5000,INDEX('Pliegos Tarifarios (Las Condes)'!$J:$J,MATCH($B3386,'Pliegos Tarifarios (Las Condes)'!$A:$A,0)))/1.19</f>
        <v>1888.9359004201683</v>
      </c>
      <c r="R3386" s="19">
        <f>INDEX('Pliegos Tarifarios (Las Condes)'!$K:$K,MATCH($B3386,'Pliegos Tarifarios (Las Condes)'!$A:$A,0))</f>
        <v>723.17600000000004</v>
      </c>
      <c r="S3386" s="21">
        <f t="shared" si="159"/>
        <v>157422.38252372018</v>
      </c>
      <c r="T3386" s="21">
        <f t="shared" si="160"/>
        <v>29910.252679506833</v>
      </c>
      <c r="U3386" s="19">
        <v>0</v>
      </c>
      <c r="V3386" s="21">
        <f t="shared" si="161"/>
        <v>187332.63520322702</v>
      </c>
    </row>
    <row r="3387" spans="1:22" x14ac:dyDescent="0.3">
      <c r="A3387" s="7" t="s">
        <v>147</v>
      </c>
      <c r="B3387" s="7">
        <v>8</v>
      </c>
      <c r="C3387" s="8" t="s">
        <v>186</v>
      </c>
      <c r="D3387" s="7" t="s">
        <v>658</v>
      </c>
      <c r="E3387" s="7" t="s">
        <v>121</v>
      </c>
      <c r="F3387" s="8" t="s">
        <v>659</v>
      </c>
      <c r="G3387" s="7" t="s">
        <v>16</v>
      </c>
      <c r="H3387" s="9">
        <v>801.9556</v>
      </c>
      <c r="I3387" s="9">
        <v>2.1404000000000001</v>
      </c>
      <c r="J3387" s="9">
        <v>2.1284999999999998</v>
      </c>
      <c r="K3387" s="10">
        <v>0.99444029153429259</v>
      </c>
      <c r="L3387" s="9">
        <v>25.87</v>
      </c>
      <c r="M3387" s="19">
        <f>H3387*INDEX('Pliegos Tarifarios (Las Condes)'!$B:$B,MATCH($B3387,'Pliegos Tarifarios (Las Condes)'!$A:$A,0))</f>
        <v>105668.0757228</v>
      </c>
      <c r="N3387" s="19">
        <f>I3387*INDEX('Pliegos Tarifarios (Las Condes)'!$C:$C,MATCH($B3387,'Pliegos Tarifarios (Las Condes)'!$A:$A,0))</f>
        <v>7279.0145292000007</v>
      </c>
      <c r="O3387" s="19">
        <f>J3387*INDEX('Pliegos Tarifarios (Las Condes)'!$D:$D,MATCH($B3387,'Pliegos Tarifarios (Las Condes)'!$A:$A,0))</f>
        <v>30785.8896675</v>
      </c>
      <c r="P3387" s="19">
        <f>H3387*INDEX('Pliegos Tarifarios (Las Condes)'!$E:$E,MATCH($B3387,'Pliegos Tarifarios (Las Condes)'!$A:$A,0))</f>
        <v>10444.669734399999</v>
      </c>
      <c r="Q3387" s="19" cm="1">
        <f t="array" ref="Q3387">H3387*_xlfn.IFS(H3387&lt;=350,INDEX('Pliegos Tarifarios (Las Condes)'!$F:$F,MATCH($B3387,'Pliegos Tarifarios (Las Condes)'!$A:$A,0)),H3387&lt;=500,INDEX('Pliegos Tarifarios (Las Condes)'!$G:$G,MATCH($B3387,'Pliegos Tarifarios (Las Condes)'!$A:$A,0)),H3387&lt;=1000,INDEX('Pliegos Tarifarios (Las Condes)'!$H:$H,MATCH($B3387,'Pliegos Tarifarios (Las Condes)'!$A:$A,0)),H3387&lt;=5000,INDEX('Pliegos Tarifarios (Las Condes)'!$I:$I,MATCH($B3387,'Pliegos Tarifarios (Las Condes)'!$A:$A,0)),H3387&gt;5000,INDEX('Pliegos Tarifarios (Las Condes)'!$J:$J,MATCH($B3387,'Pliegos Tarifarios (Las Condes)'!$A:$A,0)))/1.19</f>
        <v>1880.8891425210086</v>
      </c>
      <c r="R3387" s="19">
        <f>INDEX('Pliegos Tarifarios (Las Condes)'!$K:$K,MATCH($B3387,'Pliegos Tarifarios (Las Condes)'!$A:$A,0))</f>
        <v>723.17600000000004</v>
      </c>
      <c r="S3387" s="21">
        <f t="shared" si="159"/>
        <v>156781.71479642103</v>
      </c>
      <c r="T3387" s="21">
        <f t="shared" si="160"/>
        <v>29788.525811319996</v>
      </c>
      <c r="U3387" s="19">
        <v>0</v>
      </c>
      <c r="V3387" s="21">
        <f t="shared" si="161"/>
        <v>186570.24060774103</v>
      </c>
    </row>
    <row r="3388" spans="1:22" x14ac:dyDescent="0.3">
      <c r="A3388" s="7" t="s">
        <v>147</v>
      </c>
      <c r="B3388" s="7">
        <v>8</v>
      </c>
      <c r="C3388" s="8" t="s">
        <v>186</v>
      </c>
      <c r="D3388" s="7" t="s">
        <v>660</v>
      </c>
      <c r="E3388" s="7" t="s">
        <v>121</v>
      </c>
      <c r="F3388" s="8" t="s">
        <v>661</v>
      </c>
      <c r="G3388" s="7" t="s">
        <v>16</v>
      </c>
      <c r="H3388" s="9">
        <v>803.62400000000002</v>
      </c>
      <c r="I3388" s="9">
        <v>2.2214999999999998</v>
      </c>
      <c r="J3388" s="9">
        <v>2.1539999999999999</v>
      </c>
      <c r="K3388" s="10">
        <v>0.96961512491559765</v>
      </c>
      <c r="L3388" s="9">
        <v>25.92</v>
      </c>
      <c r="M3388" s="19">
        <f>H3388*INDEX('Pliegos Tarifarios (Las Condes)'!$B:$B,MATCH($B3388,'Pliegos Tarifarios (Las Condes)'!$A:$A,0))</f>
        <v>105887.90911200001</v>
      </c>
      <c r="N3388" s="19">
        <f>I3388*INDEX('Pliegos Tarifarios (Las Condes)'!$C:$C,MATCH($B3388,'Pliegos Tarifarios (Las Condes)'!$A:$A,0))</f>
        <v>7554.8172194999997</v>
      </c>
      <c r="O3388" s="19">
        <f>J3388*INDEX('Pliegos Tarifarios (Las Condes)'!$D:$D,MATCH($B3388,'Pliegos Tarifarios (Las Condes)'!$A:$A,0))</f>
        <v>31154.712869999999</v>
      </c>
      <c r="P3388" s="19">
        <f>H3388*INDEX('Pliegos Tarifarios (Las Condes)'!$E:$E,MATCH($B3388,'Pliegos Tarifarios (Las Condes)'!$A:$A,0))</f>
        <v>10466.398976</v>
      </c>
      <c r="Q3388" s="19" cm="1">
        <f t="array" ref="Q3388">H3388*_xlfn.IFS(H3388&lt;=350,INDEX('Pliegos Tarifarios (Las Condes)'!$F:$F,MATCH($B3388,'Pliegos Tarifarios (Las Condes)'!$A:$A,0)),H3388&lt;=500,INDEX('Pliegos Tarifarios (Las Condes)'!$G:$G,MATCH($B3388,'Pliegos Tarifarios (Las Condes)'!$A:$A,0)),H3388&lt;=1000,INDEX('Pliegos Tarifarios (Las Condes)'!$H:$H,MATCH($B3388,'Pliegos Tarifarios (Las Condes)'!$A:$A,0)),H3388&lt;=5000,INDEX('Pliegos Tarifarios (Las Condes)'!$I:$I,MATCH($B3388,'Pliegos Tarifarios (Las Condes)'!$A:$A,0)),H3388&gt;5000,INDEX('Pliegos Tarifarios (Las Condes)'!$J:$J,MATCH($B3388,'Pliegos Tarifarios (Las Condes)'!$A:$A,0)))/1.19</f>
        <v>1884.8021714285719</v>
      </c>
      <c r="R3388" s="19">
        <f>INDEX('Pliegos Tarifarios (Las Condes)'!$K:$K,MATCH($B3388,'Pliegos Tarifarios (Las Condes)'!$A:$A,0))</f>
        <v>723.17600000000004</v>
      </c>
      <c r="S3388" s="21">
        <f t="shared" si="159"/>
        <v>157671.81634892858</v>
      </c>
      <c r="T3388" s="21">
        <f t="shared" si="160"/>
        <v>29957.64510629643</v>
      </c>
      <c r="U3388" s="19">
        <v>0</v>
      </c>
      <c r="V3388" s="21">
        <f t="shared" si="161"/>
        <v>187629.46145522501</v>
      </c>
    </row>
    <row r="3389" spans="1:22" x14ac:dyDescent="0.3">
      <c r="A3389" s="7" t="s">
        <v>147</v>
      </c>
      <c r="B3389" s="7">
        <v>8</v>
      </c>
      <c r="C3389" s="8" t="s">
        <v>186</v>
      </c>
      <c r="D3389" s="7" t="s">
        <v>662</v>
      </c>
      <c r="E3389" s="7" t="s">
        <v>121</v>
      </c>
      <c r="F3389" s="8" t="s">
        <v>663</v>
      </c>
      <c r="G3389" s="7" t="s">
        <v>16</v>
      </c>
      <c r="H3389" s="9">
        <v>802.62710000000004</v>
      </c>
      <c r="I3389" s="9">
        <v>2.2094</v>
      </c>
      <c r="J3389" s="9">
        <v>2.0731999999999999</v>
      </c>
      <c r="K3389" s="10">
        <v>0.93835430433601874</v>
      </c>
      <c r="L3389" s="9">
        <v>25.89</v>
      </c>
      <c r="M3389" s="19">
        <f>H3389*INDEX('Pliegos Tarifarios (Las Condes)'!$B:$B,MATCH($B3389,'Pliegos Tarifarios (Las Condes)'!$A:$A,0))</f>
        <v>105756.5545773</v>
      </c>
      <c r="N3389" s="19">
        <f>I3389*INDEX('Pliegos Tarifarios (Las Condes)'!$C:$C,MATCH($B3389,'Pliegos Tarifarios (Las Condes)'!$A:$A,0))</f>
        <v>7513.6678662000004</v>
      </c>
      <c r="O3389" s="19">
        <f>J3389*INDEX('Pliegos Tarifarios (Las Condes)'!$D:$D,MATCH($B3389,'Pliegos Tarifarios (Las Condes)'!$A:$A,0))</f>
        <v>29986.049546000002</v>
      </c>
      <c r="P3389" s="19">
        <f>H3389*INDEX('Pliegos Tarifarios (Las Condes)'!$E:$E,MATCH($B3389,'Pliegos Tarifarios (Las Condes)'!$A:$A,0))</f>
        <v>10453.415350400001</v>
      </c>
      <c r="Q3389" s="19" cm="1">
        <f t="array" ref="Q3389">H3389*_xlfn.IFS(H3389&lt;=350,INDEX('Pliegos Tarifarios (Las Condes)'!$F:$F,MATCH($B3389,'Pliegos Tarifarios (Las Condes)'!$A:$A,0)),H3389&lt;=500,INDEX('Pliegos Tarifarios (Las Condes)'!$G:$G,MATCH($B3389,'Pliegos Tarifarios (Las Condes)'!$A:$A,0)),H3389&lt;=1000,INDEX('Pliegos Tarifarios (Las Condes)'!$H:$H,MATCH($B3389,'Pliegos Tarifarios (Las Condes)'!$A:$A,0)),H3389&lt;=5000,INDEX('Pliegos Tarifarios (Las Condes)'!$I:$I,MATCH($B3389,'Pliegos Tarifarios (Las Condes)'!$A:$A,0)),H3389&gt;5000,INDEX('Pliegos Tarifarios (Las Condes)'!$J:$J,MATCH($B3389,'Pliegos Tarifarios (Las Condes)'!$A:$A,0)))/1.19</f>
        <v>1882.4640639495801</v>
      </c>
      <c r="R3389" s="19">
        <f>INDEX('Pliegos Tarifarios (Las Condes)'!$K:$K,MATCH($B3389,'Pliegos Tarifarios (Las Condes)'!$A:$A,0))</f>
        <v>723.17600000000004</v>
      </c>
      <c r="S3389" s="21">
        <f t="shared" si="159"/>
        <v>156315.3274038496</v>
      </c>
      <c r="T3389" s="21">
        <f t="shared" si="160"/>
        <v>29699.912206731424</v>
      </c>
      <c r="U3389" s="19">
        <v>0</v>
      </c>
      <c r="V3389" s="21">
        <f t="shared" si="161"/>
        <v>186015.23961058102</v>
      </c>
    </row>
    <row r="3390" spans="1:22" x14ac:dyDescent="0.3">
      <c r="A3390" s="7" t="s">
        <v>147</v>
      </c>
      <c r="B3390" s="7">
        <v>8</v>
      </c>
      <c r="C3390" s="8" t="s">
        <v>186</v>
      </c>
      <c r="D3390" s="7" t="s">
        <v>664</v>
      </c>
      <c r="E3390" s="7" t="s">
        <v>121</v>
      </c>
      <c r="F3390" s="8" t="s">
        <v>665</v>
      </c>
      <c r="G3390" s="7" t="s">
        <v>16</v>
      </c>
      <c r="H3390" s="9">
        <v>801.15099999999995</v>
      </c>
      <c r="I3390" s="9">
        <v>2.2000999999999999</v>
      </c>
      <c r="J3390" s="9">
        <v>2.2000999999999999</v>
      </c>
      <c r="K3390" s="10">
        <v>1</v>
      </c>
      <c r="L3390" s="9">
        <v>25.84</v>
      </c>
      <c r="M3390" s="19">
        <f>H3390*INDEX('Pliegos Tarifarios (Las Condes)'!$B:$B,MATCH($B3390,'Pliegos Tarifarios (Las Condes)'!$A:$A,0))</f>
        <v>105562.059213</v>
      </c>
      <c r="N3390" s="19">
        <f>I3390*INDEX('Pliegos Tarifarios (Las Condes)'!$C:$C,MATCH($B3390,'Pliegos Tarifarios (Las Condes)'!$A:$A,0))</f>
        <v>7482.0406773000004</v>
      </c>
      <c r="O3390" s="19">
        <f>J3390*INDEX('Pliegos Tarifarios (Las Condes)'!$D:$D,MATCH($B3390,'Pliegos Tarifarios (Las Condes)'!$A:$A,0))</f>
        <v>31821.487365500001</v>
      </c>
      <c r="P3390" s="19">
        <f>H3390*INDEX('Pliegos Tarifarios (Las Condes)'!$E:$E,MATCH($B3390,'Pliegos Tarifarios (Las Condes)'!$A:$A,0))</f>
        <v>10434.190623999999</v>
      </c>
      <c r="Q3390" s="19" cm="1">
        <f t="array" ref="Q3390">H3390*_xlfn.IFS(H3390&lt;=350,INDEX('Pliegos Tarifarios (Las Condes)'!$F:$F,MATCH($B3390,'Pliegos Tarifarios (Las Condes)'!$A:$A,0)),H3390&lt;=500,INDEX('Pliegos Tarifarios (Las Condes)'!$G:$G,MATCH($B3390,'Pliegos Tarifarios (Las Condes)'!$A:$A,0)),H3390&lt;=1000,INDEX('Pliegos Tarifarios (Las Condes)'!$H:$H,MATCH($B3390,'Pliegos Tarifarios (Las Condes)'!$A:$A,0)),H3390&lt;=5000,INDEX('Pliegos Tarifarios (Las Condes)'!$I:$I,MATCH($B3390,'Pliegos Tarifarios (Las Condes)'!$A:$A,0)),H3390&gt;5000,INDEX('Pliegos Tarifarios (Las Condes)'!$J:$J,MATCH($B3390,'Pliegos Tarifarios (Las Condes)'!$A:$A,0)))/1.19</f>
        <v>1879.0020512605045</v>
      </c>
      <c r="R3390" s="19">
        <f>INDEX('Pliegos Tarifarios (Las Condes)'!$K:$K,MATCH($B3390,'Pliegos Tarifarios (Las Condes)'!$A:$A,0))</f>
        <v>723.17600000000004</v>
      </c>
      <c r="S3390" s="21">
        <f t="shared" si="159"/>
        <v>157901.95593106051</v>
      </c>
      <c r="T3390" s="21">
        <f t="shared" si="160"/>
        <v>30001.371626901499</v>
      </c>
      <c r="U3390" s="19">
        <v>0</v>
      </c>
      <c r="V3390" s="21">
        <f t="shared" si="161"/>
        <v>187903.32755796201</v>
      </c>
    </row>
    <row r="3391" spans="1:22" x14ac:dyDescent="0.3">
      <c r="A3391" s="7" t="s">
        <v>147</v>
      </c>
      <c r="B3391" s="7">
        <v>8</v>
      </c>
      <c r="C3391" s="8" t="s">
        <v>186</v>
      </c>
      <c r="D3391" s="7" t="s">
        <v>666</v>
      </c>
      <c r="E3391" s="7" t="s">
        <v>121</v>
      </c>
      <c r="F3391" s="8" t="s">
        <v>667</v>
      </c>
      <c r="G3391" s="7" t="s">
        <v>16</v>
      </c>
      <c r="H3391" s="9">
        <v>801.30809999999997</v>
      </c>
      <c r="I3391" s="9">
        <v>2.2782</v>
      </c>
      <c r="J3391" s="9">
        <v>2.1421999999999999</v>
      </c>
      <c r="K3391" s="10">
        <v>0.94030374857343513</v>
      </c>
      <c r="L3391" s="9">
        <v>25.85</v>
      </c>
      <c r="M3391" s="19">
        <f>H3391*INDEX('Pliegos Tarifarios (Las Condes)'!$B:$B,MATCH($B3391,'Pliegos Tarifarios (Las Condes)'!$A:$A,0))</f>
        <v>105582.7591803</v>
      </c>
      <c r="N3391" s="19">
        <f>I3391*INDEX('Pliegos Tarifarios (Las Condes)'!$C:$C,MATCH($B3391,'Pliegos Tarifarios (Las Condes)'!$A:$A,0))</f>
        <v>7747.6410486000004</v>
      </c>
      <c r="O3391" s="19">
        <f>J3391*INDEX('Pliegos Tarifarios (Las Condes)'!$D:$D,MATCH($B3391,'Pliegos Tarifarios (Las Condes)'!$A:$A,0))</f>
        <v>30984.041741000001</v>
      </c>
      <c r="P3391" s="19">
        <f>H3391*INDEX('Pliegos Tarifarios (Las Condes)'!$E:$E,MATCH($B3391,'Pliegos Tarifarios (Las Condes)'!$A:$A,0))</f>
        <v>10436.236694399999</v>
      </c>
      <c r="Q3391" s="19" cm="1">
        <f t="array" ref="Q3391">H3391*_xlfn.IFS(H3391&lt;=350,INDEX('Pliegos Tarifarios (Las Condes)'!$F:$F,MATCH($B3391,'Pliegos Tarifarios (Las Condes)'!$A:$A,0)),H3391&lt;=500,INDEX('Pliegos Tarifarios (Las Condes)'!$G:$G,MATCH($B3391,'Pliegos Tarifarios (Las Condes)'!$A:$A,0)),H3391&lt;=1000,INDEX('Pliegos Tarifarios (Las Condes)'!$H:$H,MATCH($B3391,'Pliegos Tarifarios (Las Condes)'!$A:$A,0)),H3391&lt;=5000,INDEX('Pliegos Tarifarios (Las Condes)'!$I:$I,MATCH($B3391,'Pliegos Tarifarios (Las Condes)'!$A:$A,0)),H3391&gt;5000,INDEX('Pliegos Tarifarios (Las Condes)'!$J:$J,MATCH($B3391,'Pliegos Tarifarios (Las Condes)'!$A:$A,0)))/1.19</f>
        <v>1879.3705101680675</v>
      </c>
      <c r="R3391" s="19">
        <f>INDEX('Pliegos Tarifarios (Las Condes)'!$K:$K,MATCH($B3391,'Pliegos Tarifarios (Las Condes)'!$A:$A,0))</f>
        <v>723.17600000000004</v>
      </c>
      <c r="S3391" s="21">
        <f t="shared" si="159"/>
        <v>157353.22517446804</v>
      </c>
      <c r="T3391" s="21">
        <f t="shared" si="160"/>
        <v>29897.112783148928</v>
      </c>
      <c r="U3391" s="19">
        <v>0</v>
      </c>
      <c r="V3391" s="21">
        <f t="shared" si="161"/>
        <v>187250.33795761695</v>
      </c>
    </row>
    <row r="3392" spans="1:22" x14ac:dyDescent="0.3">
      <c r="A3392" s="7" t="s">
        <v>147</v>
      </c>
      <c r="B3392" s="7">
        <v>8</v>
      </c>
      <c r="C3392" s="8" t="s">
        <v>186</v>
      </c>
      <c r="D3392" s="7" t="s">
        <v>668</v>
      </c>
      <c r="E3392" s="7" t="s">
        <v>121</v>
      </c>
      <c r="F3392" s="8" t="s">
        <v>669</v>
      </c>
      <c r="G3392" s="7" t="s">
        <v>16</v>
      </c>
      <c r="H3392" s="9">
        <v>803.7903</v>
      </c>
      <c r="I3392" s="9">
        <v>2.1341000000000001</v>
      </c>
      <c r="J3392" s="9">
        <v>2.1080999999999999</v>
      </c>
      <c r="K3392" s="10">
        <v>0.98781687830935749</v>
      </c>
      <c r="L3392" s="9">
        <v>25.93</v>
      </c>
      <c r="M3392" s="19">
        <f>H3392*INDEX('Pliegos Tarifarios (Las Condes)'!$B:$B,MATCH($B3392,'Pliegos Tarifarios (Las Condes)'!$A:$A,0))</f>
        <v>105909.8212989</v>
      </c>
      <c r="N3392" s="19">
        <f>I3392*INDEX('Pliegos Tarifarios (Las Condes)'!$C:$C,MATCH($B3392,'Pliegos Tarifarios (Las Condes)'!$A:$A,0))</f>
        <v>7257.5896593000007</v>
      </c>
      <c r="O3392" s="19">
        <f>J3392*INDEX('Pliegos Tarifarios (Las Condes)'!$D:$D,MATCH($B3392,'Pliegos Tarifarios (Las Condes)'!$A:$A,0))</f>
        <v>30490.831105499998</v>
      </c>
      <c r="P3392" s="19">
        <f>H3392*INDEX('Pliegos Tarifarios (Las Condes)'!$E:$E,MATCH($B3392,'Pliegos Tarifarios (Las Condes)'!$A:$A,0))</f>
        <v>10468.564867199999</v>
      </c>
      <c r="Q3392" s="19" cm="1">
        <f t="array" ref="Q3392">H3392*_xlfn.IFS(H3392&lt;=350,INDEX('Pliegos Tarifarios (Las Condes)'!$F:$F,MATCH($B3392,'Pliegos Tarifarios (Las Condes)'!$A:$A,0)),H3392&lt;=500,INDEX('Pliegos Tarifarios (Las Condes)'!$G:$G,MATCH($B3392,'Pliegos Tarifarios (Las Condes)'!$A:$A,0)),H3392&lt;=1000,INDEX('Pliegos Tarifarios (Las Condes)'!$H:$H,MATCH($B3392,'Pliegos Tarifarios (Las Condes)'!$A:$A,0)),H3392&lt;=5000,INDEX('Pliegos Tarifarios (Las Condes)'!$I:$I,MATCH($B3392,'Pliegos Tarifarios (Las Condes)'!$A:$A,0)),H3392&gt;5000,INDEX('Pliegos Tarifarios (Las Condes)'!$J:$J,MATCH($B3392,'Pliegos Tarifarios (Las Condes)'!$A:$A,0)))/1.19</f>
        <v>1885.1922078151263</v>
      </c>
      <c r="R3392" s="19">
        <f>INDEX('Pliegos Tarifarios (Las Condes)'!$K:$K,MATCH($B3392,'Pliegos Tarifarios (Las Condes)'!$A:$A,0))</f>
        <v>723.17600000000004</v>
      </c>
      <c r="S3392" s="21">
        <f t="shared" si="159"/>
        <v>156735.17513871516</v>
      </c>
      <c r="T3392" s="21">
        <f t="shared" si="160"/>
        <v>29779.683276355881</v>
      </c>
      <c r="U3392" s="19">
        <v>0</v>
      </c>
      <c r="V3392" s="21">
        <f t="shared" si="161"/>
        <v>186514.85841507104</v>
      </c>
    </row>
    <row r="3393" spans="1:22" x14ac:dyDescent="0.3">
      <c r="A3393" s="7" t="s">
        <v>147</v>
      </c>
      <c r="B3393" s="7">
        <v>8</v>
      </c>
      <c r="C3393" s="8" t="s">
        <v>186</v>
      </c>
      <c r="D3393" s="7" t="s">
        <v>670</v>
      </c>
      <c r="E3393" s="7" t="s">
        <v>121</v>
      </c>
      <c r="F3393" s="8" t="s">
        <v>671</v>
      </c>
      <c r="G3393" s="7" t="s">
        <v>16</v>
      </c>
      <c r="H3393" s="9">
        <v>801.31949999999995</v>
      </c>
      <c r="I3393" s="9">
        <v>2.1429</v>
      </c>
      <c r="J3393" s="9">
        <v>2.1362999999999999</v>
      </c>
      <c r="K3393" s="10">
        <v>0.996920061598768</v>
      </c>
      <c r="L3393" s="9">
        <v>25.85</v>
      </c>
      <c r="M3393" s="19">
        <f>H3393*INDEX('Pliegos Tarifarios (Las Condes)'!$B:$B,MATCH($B3393,'Pliegos Tarifarios (Las Condes)'!$A:$A,0))</f>
        <v>105584.26127849999</v>
      </c>
      <c r="N3393" s="19">
        <f>I3393*INDEX('Pliegos Tarifarios (Las Condes)'!$C:$C,MATCH($B3393,'Pliegos Tarifarios (Las Condes)'!$A:$A,0))</f>
        <v>7287.5164617</v>
      </c>
      <c r="O3393" s="19">
        <f>J3393*INDEX('Pliegos Tarifarios (Las Condes)'!$D:$D,MATCH($B3393,'Pliegos Tarifarios (Las Condes)'!$A:$A,0))</f>
        <v>30898.7061765</v>
      </c>
      <c r="P3393" s="19">
        <f>H3393*INDEX('Pliegos Tarifarios (Las Condes)'!$E:$E,MATCH($B3393,'Pliegos Tarifarios (Las Condes)'!$A:$A,0))</f>
        <v>10436.385167999999</v>
      </c>
      <c r="Q3393" s="19" cm="1">
        <f t="array" ref="Q3393">H3393*_xlfn.IFS(H3393&lt;=350,INDEX('Pliegos Tarifarios (Las Condes)'!$F:$F,MATCH($B3393,'Pliegos Tarifarios (Las Condes)'!$A:$A,0)),H3393&lt;=500,INDEX('Pliegos Tarifarios (Las Condes)'!$G:$G,MATCH($B3393,'Pliegos Tarifarios (Las Condes)'!$A:$A,0)),H3393&lt;=1000,INDEX('Pliegos Tarifarios (Las Condes)'!$H:$H,MATCH($B3393,'Pliegos Tarifarios (Las Condes)'!$A:$A,0)),H3393&lt;=5000,INDEX('Pliegos Tarifarios (Las Condes)'!$I:$I,MATCH($B3393,'Pliegos Tarifarios (Las Condes)'!$A:$A,0)),H3393&gt;5000,INDEX('Pliegos Tarifarios (Las Condes)'!$J:$J,MATCH($B3393,'Pliegos Tarifarios (Las Condes)'!$A:$A,0)))/1.19</f>
        <v>1879.3972474789919</v>
      </c>
      <c r="R3393" s="19">
        <f>INDEX('Pliegos Tarifarios (Las Condes)'!$K:$K,MATCH($B3393,'Pliegos Tarifarios (Las Condes)'!$A:$A,0))</f>
        <v>723.17600000000004</v>
      </c>
      <c r="S3393" s="21">
        <f t="shared" si="159"/>
        <v>156809.44233217902</v>
      </c>
      <c r="T3393" s="21">
        <f t="shared" si="160"/>
        <v>29793.794043114016</v>
      </c>
      <c r="U3393" s="19">
        <v>0</v>
      </c>
      <c r="V3393" s="21">
        <f t="shared" si="161"/>
        <v>186603.23637529305</v>
      </c>
    </row>
    <row r="3394" spans="1:22" x14ac:dyDescent="0.3">
      <c r="A3394" s="7" t="s">
        <v>147</v>
      </c>
      <c r="B3394" s="7">
        <v>8</v>
      </c>
      <c r="C3394" s="8" t="s">
        <v>186</v>
      </c>
      <c r="D3394" s="7" t="s">
        <v>672</v>
      </c>
      <c r="E3394" s="7" t="s">
        <v>121</v>
      </c>
      <c r="F3394" s="8" t="s">
        <v>673</v>
      </c>
      <c r="G3394" s="7" t="s">
        <v>16</v>
      </c>
      <c r="H3394" s="9">
        <v>803.95799999999997</v>
      </c>
      <c r="I3394" s="9">
        <v>2.1836000000000002</v>
      </c>
      <c r="J3394" s="9">
        <v>2.1212</v>
      </c>
      <c r="K3394" s="10">
        <v>0.97142333760762034</v>
      </c>
      <c r="L3394" s="9">
        <v>25.93</v>
      </c>
      <c r="M3394" s="19">
        <f>H3394*INDEX('Pliegos Tarifarios (Las Condes)'!$B:$B,MATCH($B3394,'Pliegos Tarifarios (Las Condes)'!$A:$A,0))</f>
        <v>105931.917954</v>
      </c>
      <c r="N3394" s="19">
        <f>I3394*INDEX('Pliegos Tarifarios (Las Condes)'!$C:$C,MATCH($B3394,'Pliegos Tarifarios (Las Condes)'!$A:$A,0))</f>
        <v>7425.9279228000014</v>
      </c>
      <c r="O3394" s="19">
        <f>J3394*INDEX('Pliegos Tarifarios (Las Condes)'!$D:$D,MATCH($B3394,'Pliegos Tarifarios (Las Condes)'!$A:$A,0))</f>
        <v>30680.304986000003</v>
      </c>
      <c r="P3394" s="19">
        <f>H3394*INDEX('Pliegos Tarifarios (Las Condes)'!$E:$E,MATCH($B3394,'Pliegos Tarifarios (Las Condes)'!$A:$A,0))</f>
        <v>10470.748991999999</v>
      </c>
      <c r="Q3394" s="19" cm="1">
        <f t="array" ref="Q3394">H3394*_xlfn.IFS(H3394&lt;=350,INDEX('Pliegos Tarifarios (Las Condes)'!$F:$F,MATCH($B3394,'Pliegos Tarifarios (Las Condes)'!$A:$A,0)),H3394&lt;=500,INDEX('Pliegos Tarifarios (Las Condes)'!$G:$G,MATCH($B3394,'Pliegos Tarifarios (Las Condes)'!$A:$A,0)),H3394&lt;=1000,INDEX('Pliegos Tarifarios (Las Condes)'!$H:$H,MATCH($B3394,'Pliegos Tarifarios (Las Condes)'!$A:$A,0)),H3394&lt;=5000,INDEX('Pliegos Tarifarios (Las Condes)'!$I:$I,MATCH($B3394,'Pliegos Tarifarios (Las Condes)'!$A:$A,0)),H3394&gt;5000,INDEX('Pliegos Tarifarios (Las Condes)'!$J:$J,MATCH($B3394,'Pliegos Tarifarios (Las Condes)'!$A:$A,0)))/1.19</f>
        <v>1885.5855277310925</v>
      </c>
      <c r="R3394" s="19">
        <f>INDEX('Pliegos Tarifarios (Las Condes)'!$K:$K,MATCH($B3394,'Pliegos Tarifarios (Las Condes)'!$A:$A,0))</f>
        <v>723.17600000000004</v>
      </c>
      <c r="S3394" s="21">
        <f t="shared" si="159"/>
        <v>157117.66138253114</v>
      </c>
      <c r="T3394" s="21">
        <f t="shared" si="160"/>
        <v>29852.355662680915</v>
      </c>
      <c r="U3394" s="19">
        <v>0</v>
      </c>
      <c r="V3394" s="21">
        <f t="shared" si="161"/>
        <v>186970.01704521204</v>
      </c>
    </row>
    <row r="3395" spans="1:22" x14ac:dyDescent="0.3">
      <c r="A3395" s="7" t="s">
        <v>147</v>
      </c>
      <c r="B3395" s="7">
        <v>8</v>
      </c>
      <c r="C3395" s="8" t="s">
        <v>186</v>
      </c>
      <c r="D3395" s="7" t="s">
        <v>674</v>
      </c>
      <c r="E3395" s="7" t="s">
        <v>121</v>
      </c>
      <c r="F3395" s="8" t="s">
        <v>675</v>
      </c>
      <c r="G3395" s="7" t="s">
        <v>16</v>
      </c>
      <c r="H3395" s="9">
        <v>802.12519999999995</v>
      </c>
      <c r="I3395" s="9">
        <v>2.1915</v>
      </c>
      <c r="J3395" s="9">
        <v>2.1815000000000002</v>
      </c>
      <c r="K3395" s="10">
        <v>0.99543691535477996</v>
      </c>
      <c r="L3395" s="9">
        <v>25.88</v>
      </c>
      <c r="M3395" s="19">
        <f>H3395*INDEX('Pliegos Tarifarios (Las Condes)'!$B:$B,MATCH($B3395,'Pliegos Tarifarios (Las Condes)'!$A:$A,0))</f>
        <v>105690.4227276</v>
      </c>
      <c r="N3395" s="19">
        <f>I3395*INDEX('Pliegos Tarifarios (Las Condes)'!$C:$C,MATCH($B3395,'Pliegos Tarifarios (Las Condes)'!$A:$A,0))</f>
        <v>7452.7940295000008</v>
      </c>
      <c r="O3395" s="19">
        <f>J3395*INDEX('Pliegos Tarifarios (Las Condes)'!$D:$D,MATCH($B3395,'Pliegos Tarifarios (Las Condes)'!$A:$A,0))</f>
        <v>31552.463382500006</v>
      </c>
      <c r="P3395" s="19">
        <f>H3395*INDEX('Pliegos Tarifarios (Las Condes)'!$E:$E,MATCH($B3395,'Pliegos Tarifarios (Las Condes)'!$A:$A,0))</f>
        <v>10446.878604799998</v>
      </c>
      <c r="Q3395" s="19" cm="1">
        <f t="array" ref="Q3395">H3395*_xlfn.IFS(H3395&lt;=350,INDEX('Pliegos Tarifarios (Las Condes)'!$F:$F,MATCH($B3395,'Pliegos Tarifarios (Las Condes)'!$A:$A,0)),H3395&lt;=500,INDEX('Pliegos Tarifarios (Las Condes)'!$G:$G,MATCH($B3395,'Pliegos Tarifarios (Las Condes)'!$A:$A,0)),H3395&lt;=1000,INDEX('Pliegos Tarifarios (Las Condes)'!$H:$H,MATCH($B3395,'Pliegos Tarifarios (Las Condes)'!$A:$A,0)),H3395&lt;=5000,INDEX('Pliegos Tarifarios (Las Condes)'!$I:$I,MATCH($B3395,'Pliegos Tarifarios (Las Condes)'!$A:$A,0)),H3395&gt;5000,INDEX('Pliegos Tarifarios (Las Condes)'!$J:$J,MATCH($B3395,'Pliegos Tarifarios (Las Condes)'!$A:$A,0)))/1.19</f>
        <v>1881.2869186554624</v>
      </c>
      <c r="R3395" s="19">
        <f>INDEX('Pliegos Tarifarios (Las Condes)'!$K:$K,MATCH($B3395,'Pliegos Tarifarios (Las Condes)'!$A:$A,0))</f>
        <v>723.17600000000004</v>
      </c>
      <c r="S3395" s="21">
        <f t="shared" si="159"/>
        <v>157747.02166305549</v>
      </c>
      <c r="T3395" s="21">
        <f t="shared" si="160"/>
        <v>29971.934115980544</v>
      </c>
      <c r="U3395" s="19">
        <v>0</v>
      </c>
      <c r="V3395" s="21">
        <f t="shared" si="161"/>
        <v>187718.95577903604</v>
      </c>
    </row>
    <row r="3396" spans="1:22" x14ac:dyDescent="0.3">
      <c r="A3396" s="7" t="s">
        <v>147</v>
      </c>
      <c r="B3396" s="7">
        <v>8</v>
      </c>
      <c r="C3396" s="8" t="s">
        <v>186</v>
      </c>
      <c r="D3396" s="7" t="s">
        <v>676</v>
      </c>
      <c r="E3396" s="7" t="s">
        <v>121</v>
      </c>
      <c r="F3396" s="8" t="s">
        <v>677</v>
      </c>
      <c r="G3396" s="7" t="s">
        <v>16</v>
      </c>
      <c r="H3396" s="9">
        <v>802.82629999999995</v>
      </c>
      <c r="I3396" s="9">
        <v>2.1475</v>
      </c>
      <c r="J3396" s="9">
        <v>2.1000999999999999</v>
      </c>
      <c r="K3396" s="10">
        <v>0.97792782305005821</v>
      </c>
      <c r="L3396" s="9">
        <v>25.9</v>
      </c>
      <c r="M3396" s="19">
        <f>H3396*INDEX('Pliegos Tarifarios (Las Condes)'!$B:$B,MATCH($B3396,'Pliegos Tarifarios (Las Condes)'!$A:$A,0))</f>
        <v>105782.8017669</v>
      </c>
      <c r="N3396" s="19">
        <f>I3396*INDEX('Pliegos Tarifarios (Las Condes)'!$C:$C,MATCH($B3396,'Pliegos Tarifarios (Las Condes)'!$A:$A,0))</f>
        <v>7303.1600175000003</v>
      </c>
      <c r="O3396" s="19">
        <f>J3396*INDEX('Pliegos Tarifarios (Las Condes)'!$D:$D,MATCH($B3396,'Pliegos Tarifarios (Las Condes)'!$A:$A,0))</f>
        <v>30375.121865499998</v>
      </c>
      <c r="P3396" s="19">
        <f>H3396*INDEX('Pliegos Tarifarios (Las Condes)'!$E:$E,MATCH($B3396,'Pliegos Tarifarios (Las Condes)'!$A:$A,0))</f>
        <v>10456.009731199998</v>
      </c>
      <c r="Q3396" s="19" cm="1">
        <f t="array" ref="Q3396">H3396*_xlfn.IFS(H3396&lt;=350,INDEX('Pliegos Tarifarios (Las Condes)'!$F:$F,MATCH($B3396,'Pliegos Tarifarios (Las Condes)'!$A:$A,0)),H3396&lt;=500,INDEX('Pliegos Tarifarios (Las Condes)'!$G:$G,MATCH($B3396,'Pliegos Tarifarios (Las Condes)'!$A:$A,0)),H3396&lt;=1000,INDEX('Pliegos Tarifarios (Las Condes)'!$H:$H,MATCH($B3396,'Pliegos Tarifarios (Las Condes)'!$A:$A,0)),H3396&lt;=5000,INDEX('Pliegos Tarifarios (Las Condes)'!$I:$I,MATCH($B3396,'Pliegos Tarifarios (Las Condes)'!$A:$A,0)),H3396&gt;5000,INDEX('Pliegos Tarifarios (Las Condes)'!$J:$J,MATCH($B3396,'Pliegos Tarifarios (Las Condes)'!$A:$A,0)))/1.19</f>
        <v>1882.9312632773112</v>
      </c>
      <c r="R3396" s="19">
        <f>INDEX('Pliegos Tarifarios (Las Condes)'!$K:$K,MATCH($B3396,'Pliegos Tarifarios (Las Condes)'!$A:$A,0))</f>
        <v>723.17600000000004</v>
      </c>
      <c r="S3396" s="21">
        <f t="shared" si="159"/>
        <v>156523.2006443773</v>
      </c>
      <c r="T3396" s="21">
        <f t="shared" si="160"/>
        <v>29739.408122431687</v>
      </c>
      <c r="U3396" s="19">
        <v>0</v>
      </c>
      <c r="V3396" s="21">
        <f t="shared" si="161"/>
        <v>186262.60876680899</v>
      </c>
    </row>
    <row r="3397" spans="1:22" x14ac:dyDescent="0.3">
      <c r="A3397" s="7" t="s">
        <v>147</v>
      </c>
      <c r="B3397" s="7">
        <v>8</v>
      </c>
      <c r="C3397" s="8" t="s">
        <v>186</v>
      </c>
      <c r="D3397" s="7" t="s">
        <v>678</v>
      </c>
      <c r="E3397" s="7" t="s">
        <v>121</v>
      </c>
      <c r="F3397" s="8" t="s">
        <v>679</v>
      </c>
      <c r="G3397" s="7" t="s">
        <v>16</v>
      </c>
      <c r="H3397" s="9">
        <v>803.51059999999995</v>
      </c>
      <c r="I3397" s="9">
        <v>2.1760999999999999</v>
      </c>
      <c r="J3397" s="9">
        <v>2.0844</v>
      </c>
      <c r="K3397" s="10">
        <v>0.95786039244520016</v>
      </c>
      <c r="L3397" s="9">
        <v>25.92</v>
      </c>
      <c r="M3397" s="19">
        <f>H3397*INDEX('Pliegos Tarifarios (Las Condes)'!$B:$B,MATCH($B3397,'Pliegos Tarifarios (Las Condes)'!$A:$A,0))</f>
        <v>105872.96718779999</v>
      </c>
      <c r="N3397" s="19">
        <f>I3397*INDEX('Pliegos Tarifarios (Las Condes)'!$C:$C,MATCH($B3397,'Pliegos Tarifarios (Las Condes)'!$A:$A,0))</f>
        <v>7400.4221252999996</v>
      </c>
      <c r="O3397" s="19">
        <f>J3397*INDEX('Pliegos Tarifarios (Las Condes)'!$D:$D,MATCH($B3397,'Pliegos Tarifarios (Las Condes)'!$A:$A,0))</f>
        <v>30148.042482000001</v>
      </c>
      <c r="P3397" s="19">
        <f>H3397*INDEX('Pliegos Tarifarios (Las Condes)'!$E:$E,MATCH($B3397,'Pliegos Tarifarios (Las Condes)'!$A:$A,0))</f>
        <v>10464.922054399998</v>
      </c>
      <c r="Q3397" s="19" cm="1">
        <f t="array" ref="Q3397">H3397*_xlfn.IFS(H3397&lt;=350,INDEX('Pliegos Tarifarios (Las Condes)'!$F:$F,MATCH($B3397,'Pliegos Tarifarios (Las Condes)'!$A:$A,0)),H3397&lt;=500,INDEX('Pliegos Tarifarios (Las Condes)'!$G:$G,MATCH($B3397,'Pliegos Tarifarios (Las Condes)'!$A:$A,0)),H3397&lt;=1000,INDEX('Pliegos Tarifarios (Las Condes)'!$H:$H,MATCH($B3397,'Pliegos Tarifarios (Las Condes)'!$A:$A,0)),H3397&lt;=5000,INDEX('Pliegos Tarifarios (Las Condes)'!$I:$I,MATCH($B3397,'Pliegos Tarifarios (Las Condes)'!$A:$A,0)),H3397&gt;5000,INDEX('Pliegos Tarifarios (Las Condes)'!$J:$J,MATCH($B3397,'Pliegos Tarifarios (Las Condes)'!$A:$A,0)))/1.19</f>
        <v>1884.5362055462188</v>
      </c>
      <c r="R3397" s="19">
        <f>INDEX('Pliegos Tarifarios (Las Condes)'!$K:$K,MATCH($B3397,'Pliegos Tarifarios (Las Condes)'!$A:$A,0))</f>
        <v>723.17600000000004</v>
      </c>
      <c r="S3397" s="21">
        <f t="shared" si="159"/>
        <v>156494.06605504622</v>
      </c>
      <c r="T3397" s="21">
        <f t="shared" si="160"/>
        <v>29733.872550458782</v>
      </c>
      <c r="U3397" s="19">
        <v>0</v>
      </c>
      <c r="V3397" s="21">
        <f t="shared" si="161"/>
        <v>186227.93860550501</v>
      </c>
    </row>
    <row r="3398" spans="1:22" x14ac:dyDescent="0.3">
      <c r="A3398" s="7" t="s">
        <v>147</v>
      </c>
      <c r="B3398" s="7">
        <v>8</v>
      </c>
      <c r="C3398" s="8" t="s">
        <v>186</v>
      </c>
      <c r="D3398" s="7" t="s">
        <v>680</v>
      </c>
      <c r="E3398" s="7" t="s">
        <v>121</v>
      </c>
      <c r="F3398" s="8" t="s">
        <v>681</v>
      </c>
      <c r="G3398" s="7" t="s">
        <v>16</v>
      </c>
      <c r="H3398" s="9">
        <v>802.08460000000002</v>
      </c>
      <c r="I3398" s="9">
        <v>2.1894999999999998</v>
      </c>
      <c r="J3398" s="9">
        <v>2.1894999999999998</v>
      </c>
      <c r="K3398" s="10">
        <v>1</v>
      </c>
      <c r="L3398" s="9">
        <v>25.87</v>
      </c>
      <c r="M3398" s="19">
        <f>H3398*INDEX('Pliegos Tarifarios (Las Condes)'!$B:$B,MATCH($B3398,'Pliegos Tarifarios (Las Condes)'!$A:$A,0))</f>
        <v>105685.07314980001</v>
      </c>
      <c r="N3398" s="19">
        <f>I3398*INDEX('Pliegos Tarifarios (Las Condes)'!$C:$C,MATCH($B3398,'Pliegos Tarifarios (Las Condes)'!$A:$A,0))</f>
        <v>7445.9924834999993</v>
      </c>
      <c r="O3398" s="19">
        <f>J3398*INDEX('Pliegos Tarifarios (Las Condes)'!$D:$D,MATCH($B3398,'Pliegos Tarifarios (Las Condes)'!$A:$A,0))</f>
        <v>31668.172622499998</v>
      </c>
      <c r="P3398" s="19">
        <f>H3398*INDEX('Pliegos Tarifarios (Las Condes)'!$E:$E,MATCH($B3398,'Pliegos Tarifarios (Las Condes)'!$A:$A,0))</f>
        <v>10446.3498304</v>
      </c>
      <c r="Q3398" s="19" cm="1">
        <f t="array" ref="Q3398">H3398*_xlfn.IFS(H3398&lt;=350,INDEX('Pliegos Tarifarios (Las Condes)'!$F:$F,MATCH($B3398,'Pliegos Tarifarios (Las Condes)'!$A:$A,0)),H3398&lt;=500,INDEX('Pliegos Tarifarios (Las Condes)'!$G:$G,MATCH($B3398,'Pliegos Tarifarios (Las Condes)'!$A:$A,0)),H3398&lt;=1000,INDEX('Pliegos Tarifarios (Las Condes)'!$H:$H,MATCH($B3398,'Pliegos Tarifarios (Las Condes)'!$A:$A,0)),H3398&lt;=5000,INDEX('Pliegos Tarifarios (Las Condes)'!$I:$I,MATCH($B3398,'Pliegos Tarifarios (Las Condes)'!$A:$A,0)),H3398&gt;5000,INDEX('Pliegos Tarifarios (Las Condes)'!$J:$J,MATCH($B3398,'Pliegos Tarifarios (Las Condes)'!$A:$A,0)))/1.19</f>
        <v>1881.1916963025214</v>
      </c>
      <c r="R3398" s="19">
        <f>INDEX('Pliegos Tarifarios (Las Condes)'!$K:$K,MATCH($B3398,'Pliegos Tarifarios (Las Condes)'!$A:$A,0))</f>
        <v>723.17600000000004</v>
      </c>
      <c r="S3398" s="21">
        <f t="shared" si="159"/>
        <v>157849.95578250254</v>
      </c>
      <c r="T3398" s="21">
        <f t="shared" si="160"/>
        <v>29991.491598675482</v>
      </c>
      <c r="U3398" s="19">
        <v>0</v>
      </c>
      <c r="V3398" s="21">
        <f t="shared" si="161"/>
        <v>187841.44738117803</v>
      </c>
    </row>
    <row r="3399" spans="1:22" x14ac:dyDescent="0.3">
      <c r="A3399" s="7" t="s">
        <v>147</v>
      </c>
      <c r="B3399" s="7">
        <v>8</v>
      </c>
      <c r="C3399" s="8" t="s">
        <v>186</v>
      </c>
      <c r="D3399" s="7" t="s">
        <v>682</v>
      </c>
      <c r="E3399" s="7" t="s">
        <v>121</v>
      </c>
      <c r="F3399" s="8" t="s">
        <v>683</v>
      </c>
      <c r="G3399" s="7" t="s">
        <v>16</v>
      </c>
      <c r="H3399" s="9">
        <v>800.81970000000001</v>
      </c>
      <c r="I3399" s="9">
        <v>2.1459999999999999</v>
      </c>
      <c r="J3399" s="9">
        <v>2.105</v>
      </c>
      <c r="K3399" s="10">
        <v>0.98089468779123956</v>
      </c>
      <c r="L3399" s="9">
        <v>25.83</v>
      </c>
      <c r="M3399" s="19">
        <f>H3399*INDEX('Pliegos Tarifarios (Las Condes)'!$B:$B,MATCH($B3399,'Pliegos Tarifarios (Las Condes)'!$A:$A,0))</f>
        <v>105518.40613110001</v>
      </c>
      <c r="N3399" s="19">
        <f>I3399*INDEX('Pliegos Tarifarios (Las Condes)'!$C:$C,MATCH($B3399,'Pliegos Tarifarios (Las Condes)'!$A:$A,0))</f>
        <v>7298.0588580000003</v>
      </c>
      <c r="O3399" s="19">
        <f>J3399*INDEX('Pliegos Tarifarios (Las Condes)'!$D:$D,MATCH($B3399,'Pliegos Tarifarios (Las Condes)'!$A:$A,0))</f>
        <v>30445.993775000003</v>
      </c>
      <c r="P3399" s="19">
        <f>H3399*INDEX('Pliegos Tarifarios (Las Condes)'!$E:$E,MATCH($B3399,'Pliegos Tarifarios (Las Condes)'!$A:$A,0))</f>
        <v>10429.8757728</v>
      </c>
      <c r="Q3399" s="19" cm="1">
        <f t="array" ref="Q3399">H3399*_xlfn.IFS(H3399&lt;=350,INDEX('Pliegos Tarifarios (Las Condes)'!$F:$F,MATCH($B3399,'Pliegos Tarifarios (Las Condes)'!$A:$A,0)),H3399&lt;=500,INDEX('Pliegos Tarifarios (Las Condes)'!$G:$G,MATCH($B3399,'Pliegos Tarifarios (Las Condes)'!$A:$A,0)),H3399&lt;=1000,INDEX('Pliegos Tarifarios (Las Condes)'!$H:$H,MATCH($B3399,'Pliegos Tarifarios (Las Condes)'!$A:$A,0)),H3399&lt;=5000,INDEX('Pliegos Tarifarios (Las Condes)'!$I:$I,MATCH($B3399,'Pliegos Tarifarios (Las Condes)'!$A:$A,0)),H3399&gt;5000,INDEX('Pliegos Tarifarios (Las Condes)'!$J:$J,MATCH($B3399,'Pliegos Tarifarios (Las Condes)'!$A:$A,0)))/1.19</f>
        <v>1878.2250274789919</v>
      </c>
      <c r="R3399" s="19">
        <f>INDEX('Pliegos Tarifarios (Las Condes)'!$K:$K,MATCH($B3399,'Pliegos Tarifarios (Las Condes)'!$A:$A,0))</f>
        <v>723.17600000000004</v>
      </c>
      <c r="S3399" s="21">
        <f t="shared" si="159"/>
        <v>156293.73556437902</v>
      </c>
      <c r="T3399" s="21">
        <f t="shared" si="160"/>
        <v>29695.809757232015</v>
      </c>
      <c r="U3399" s="19">
        <v>0</v>
      </c>
      <c r="V3399" s="21">
        <f t="shared" si="161"/>
        <v>185989.54532161105</v>
      </c>
    </row>
    <row r="3400" spans="1:22" x14ac:dyDescent="0.3">
      <c r="A3400" s="7" t="s">
        <v>147</v>
      </c>
      <c r="B3400" s="7">
        <v>8</v>
      </c>
      <c r="C3400" s="8" t="s">
        <v>186</v>
      </c>
      <c r="D3400" s="7" t="s">
        <v>684</v>
      </c>
      <c r="E3400" s="7" t="s">
        <v>121</v>
      </c>
      <c r="F3400" s="8" t="s">
        <v>685</v>
      </c>
      <c r="G3400" s="7" t="s">
        <v>16</v>
      </c>
      <c r="H3400" s="9">
        <v>802.82830000000001</v>
      </c>
      <c r="I3400" s="9">
        <v>2.2517</v>
      </c>
      <c r="J3400" s="9">
        <v>2.1911</v>
      </c>
      <c r="K3400" s="10">
        <v>0.97308700093262868</v>
      </c>
      <c r="L3400" s="9">
        <v>25.9</v>
      </c>
      <c r="M3400" s="19">
        <f>H3400*INDEX('Pliegos Tarifarios (Las Condes)'!$B:$B,MATCH($B3400,'Pliegos Tarifarios (Las Condes)'!$A:$A,0))</f>
        <v>105783.06529290001</v>
      </c>
      <c r="N3400" s="19">
        <f>I3400*INDEX('Pliegos Tarifarios (Las Condes)'!$C:$C,MATCH($B3400,'Pliegos Tarifarios (Las Condes)'!$A:$A,0))</f>
        <v>7657.5205641000002</v>
      </c>
      <c r="O3400" s="19">
        <f>J3400*INDEX('Pliegos Tarifarios (Las Condes)'!$D:$D,MATCH($B3400,'Pliegos Tarifarios (Las Condes)'!$A:$A,0))</f>
        <v>31691.314470500001</v>
      </c>
      <c r="P3400" s="19">
        <f>H3400*INDEX('Pliegos Tarifarios (Las Condes)'!$E:$E,MATCH($B3400,'Pliegos Tarifarios (Las Condes)'!$A:$A,0))</f>
        <v>10456.0357792</v>
      </c>
      <c r="Q3400" s="19" cm="1">
        <f t="array" ref="Q3400">H3400*_xlfn.IFS(H3400&lt;=350,INDEX('Pliegos Tarifarios (Las Condes)'!$F:$F,MATCH($B3400,'Pliegos Tarifarios (Las Condes)'!$A:$A,0)),H3400&lt;=500,INDEX('Pliegos Tarifarios (Las Condes)'!$G:$G,MATCH($B3400,'Pliegos Tarifarios (Las Condes)'!$A:$A,0)),H3400&lt;=1000,INDEX('Pliegos Tarifarios (Las Condes)'!$H:$H,MATCH($B3400,'Pliegos Tarifarios (Las Condes)'!$A:$A,0)),H3400&lt;=5000,INDEX('Pliegos Tarifarios (Las Condes)'!$I:$I,MATCH($B3400,'Pliegos Tarifarios (Las Condes)'!$A:$A,0)),H3400&gt;5000,INDEX('Pliegos Tarifarios (Las Condes)'!$J:$J,MATCH($B3400,'Pliegos Tarifarios (Las Condes)'!$A:$A,0)))/1.19</f>
        <v>1882.9359540336138</v>
      </c>
      <c r="R3400" s="19">
        <f>INDEX('Pliegos Tarifarios (Las Condes)'!$K:$K,MATCH($B3400,'Pliegos Tarifarios (Las Condes)'!$A:$A,0))</f>
        <v>723.17600000000004</v>
      </c>
      <c r="S3400" s="21">
        <f t="shared" si="159"/>
        <v>158194.04806073362</v>
      </c>
      <c r="T3400" s="21">
        <f t="shared" si="160"/>
        <v>30056.869131539388</v>
      </c>
      <c r="U3400" s="19">
        <v>0</v>
      </c>
      <c r="V3400" s="21">
        <f t="shared" si="161"/>
        <v>188250.91719227302</v>
      </c>
    </row>
    <row r="3401" spans="1:22" x14ac:dyDescent="0.3">
      <c r="A3401" s="7" t="s">
        <v>147</v>
      </c>
      <c r="B3401" s="7">
        <v>8</v>
      </c>
      <c r="C3401" s="8" t="s">
        <v>186</v>
      </c>
      <c r="D3401" s="7" t="s">
        <v>686</v>
      </c>
      <c r="E3401" s="7" t="s">
        <v>121</v>
      </c>
      <c r="F3401" s="8" t="s">
        <v>687</v>
      </c>
      <c r="G3401" s="7" t="s">
        <v>16</v>
      </c>
      <c r="H3401" s="9">
        <v>803.51480000000004</v>
      </c>
      <c r="I3401" s="9">
        <v>2.198</v>
      </c>
      <c r="J3401" s="9">
        <v>2.1282000000000001</v>
      </c>
      <c r="K3401" s="10">
        <v>0.96824385805277535</v>
      </c>
      <c r="L3401" s="9">
        <v>25.92</v>
      </c>
      <c r="M3401" s="19">
        <f>H3401*INDEX('Pliegos Tarifarios (Las Condes)'!$B:$B,MATCH($B3401,'Pliegos Tarifarios (Las Condes)'!$A:$A,0))</f>
        <v>105873.5205924</v>
      </c>
      <c r="N3401" s="19">
        <f>I3401*INDEX('Pliegos Tarifarios (Las Condes)'!$C:$C,MATCH($B3401,'Pliegos Tarifarios (Las Condes)'!$A:$A,0))</f>
        <v>7474.8990540000004</v>
      </c>
      <c r="O3401" s="19">
        <f>J3401*INDEX('Pliegos Tarifarios (Las Condes)'!$D:$D,MATCH($B3401,'Pliegos Tarifarios (Las Condes)'!$A:$A,0))</f>
        <v>30781.550571000003</v>
      </c>
      <c r="P3401" s="19">
        <f>H3401*INDEX('Pliegos Tarifarios (Las Condes)'!$E:$E,MATCH($B3401,'Pliegos Tarifarios (Las Condes)'!$A:$A,0))</f>
        <v>10464.976755199999</v>
      </c>
      <c r="Q3401" s="19" cm="1">
        <f t="array" ref="Q3401">H3401*_xlfn.IFS(H3401&lt;=350,INDEX('Pliegos Tarifarios (Las Condes)'!$F:$F,MATCH($B3401,'Pliegos Tarifarios (Las Condes)'!$A:$A,0)),H3401&lt;=500,INDEX('Pliegos Tarifarios (Las Condes)'!$G:$G,MATCH($B3401,'Pliegos Tarifarios (Las Condes)'!$A:$A,0)),H3401&lt;=1000,INDEX('Pliegos Tarifarios (Las Condes)'!$H:$H,MATCH($B3401,'Pliegos Tarifarios (Las Condes)'!$A:$A,0)),H3401&lt;=5000,INDEX('Pliegos Tarifarios (Las Condes)'!$I:$I,MATCH($B3401,'Pliegos Tarifarios (Las Condes)'!$A:$A,0)),H3401&gt;5000,INDEX('Pliegos Tarifarios (Las Condes)'!$J:$J,MATCH($B3401,'Pliegos Tarifarios (Las Condes)'!$A:$A,0)))/1.19</f>
        <v>1884.5460561344544</v>
      </c>
      <c r="R3401" s="19">
        <f>INDEX('Pliegos Tarifarios (Las Condes)'!$K:$K,MATCH($B3401,'Pliegos Tarifarios (Las Condes)'!$A:$A,0))</f>
        <v>723.17600000000004</v>
      </c>
      <c r="S3401" s="21">
        <f t="shared" ref="S3401:S3464" si="162">SUM(M3401:R3401)</f>
        <v>157202.66902873447</v>
      </c>
      <c r="T3401" s="21">
        <f t="shared" ref="T3401:T3464" si="163">S3401*0.19</f>
        <v>29868.50711545955</v>
      </c>
      <c r="U3401" s="19">
        <v>0</v>
      </c>
      <c r="V3401" s="21">
        <f t="shared" ref="V3401:V3464" si="164">SUM(S3401:T3401)</f>
        <v>187071.17614419403</v>
      </c>
    </row>
    <row r="3402" spans="1:22" x14ac:dyDescent="0.3">
      <c r="A3402" s="7" t="s">
        <v>147</v>
      </c>
      <c r="B3402" s="7">
        <v>8</v>
      </c>
      <c r="C3402" s="8" t="s">
        <v>186</v>
      </c>
      <c r="D3402" s="7" t="s">
        <v>688</v>
      </c>
      <c r="E3402" s="7" t="s">
        <v>121</v>
      </c>
      <c r="F3402" s="8" t="s">
        <v>689</v>
      </c>
      <c r="G3402" s="7" t="s">
        <v>16</v>
      </c>
      <c r="H3402" s="9">
        <v>804.82489999999996</v>
      </c>
      <c r="I3402" s="9">
        <v>2.1890000000000001</v>
      </c>
      <c r="J3402" s="9">
        <v>2.1131000000000002</v>
      </c>
      <c r="K3402" s="10">
        <v>0.96532663316582923</v>
      </c>
      <c r="L3402" s="9">
        <v>25.96</v>
      </c>
      <c r="M3402" s="19">
        <f>H3402*INDEX('Pliegos Tarifarios (Las Condes)'!$B:$B,MATCH($B3402,'Pliegos Tarifarios (Las Condes)'!$A:$A,0))</f>
        <v>106046.1432987</v>
      </c>
      <c r="N3402" s="19">
        <f>I3402*INDEX('Pliegos Tarifarios (Las Condes)'!$C:$C,MATCH($B3402,'Pliegos Tarifarios (Las Condes)'!$A:$A,0))</f>
        <v>7444.2920970000005</v>
      </c>
      <c r="O3402" s="19">
        <f>J3402*INDEX('Pliegos Tarifarios (Las Condes)'!$D:$D,MATCH($B3402,'Pliegos Tarifarios (Las Condes)'!$A:$A,0))</f>
        <v>30563.149380500003</v>
      </c>
      <c r="P3402" s="19">
        <f>H3402*INDEX('Pliegos Tarifarios (Las Condes)'!$E:$E,MATCH($B3402,'Pliegos Tarifarios (Las Condes)'!$A:$A,0))</f>
        <v>10482.039497599999</v>
      </c>
      <c r="Q3402" s="19" cm="1">
        <f t="array" ref="Q3402">H3402*_xlfn.IFS(H3402&lt;=350,INDEX('Pliegos Tarifarios (Las Condes)'!$F:$F,MATCH($B3402,'Pliegos Tarifarios (Las Condes)'!$A:$A,0)),H3402&lt;=500,INDEX('Pliegos Tarifarios (Las Condes)'!$G:$G,MATCH($B3402,'Pliegos Tarifarios (Las Condes)'!$A:$A,0)),H3402&lt;=1000,INDEX('Pliegos Tarifarios (Las Condes)'!$H:$H,MATCH($B3402,'Pliegos Tarifarios (Las Condes)'!$A:$A,0)),H3402&lt;=5000,INDEX('Pliegos Tarifarios (Las Condes)'!$I:$I,MATCH($B3402,'Pliegos Tarifarios (Las Condes)'!$A:$A,0)),H3402&gt;5000,INDEX('Pliegos Tarifarios (Las Condes)'!$J:$J,MATCH($B3402,'Pliegos Tarifarios (Las Condes)'!$A:$A,0)))/1.19</f>
        <v>1887.6187360504205</v>
      </c>
      <c r="R3402" s="19">
        <f>INDEX('Pliegos Tarifarios (Las Condes)'!$K:$K,MATCH($B3402,'Pliegos Tarifarios (Las Condes)'!$A:$A,0))</f>
        <v>723.17600000000004</v>
      </c>
      <c r="S3402" s="21">
        <f t="shared" si="162"/>
        <v>157146.41900985042</v>
      </c>
      <c r="T3402" s="21">
        <f t="shared" si="163"/>
        <v>29857.819611871579</v>
      </c>
      <c r="U3402" s="19">
        <v>0</v>
      </c>
      <c r="V3402" s="21">
        <f t="shared" si="164"/>
        <v>187004.238621722</v>
      </c>
    </row>
    <row r="3403" spans="1:22" x14ac:dyDescent="0.3">
      <c r="A3403" s="7" t="s">
        <v>147</v>
      </c>
      <c r="B3403" s="7">
        <v>8</v>
      </c>
      <c r="C3403" s="8" t="s">
        <v>186</v>
      </c>
      <c r="D3403" s="7" t="s">
        <v>690</v>
      </c>
      <c r="E3403" s="7" t="s">
        <v>121</v>
      </c>
      <c r="F3403" s="8" t="s">
        <v>691</v>
      </c>
      <c r="G3403" s="7" t="s">
        <v>16</v>
      </c>
      <c r="H3403" s="9">
        <v>803.19039999999995</v>
      </c>
      <c r="I3403" s="9">
        <v>2.1263999999999998</v>
      </c>
      <c r="J3403" s="9">
        <v>2.1015999999999999</v>
      </c>
      <c r="K3403" s="10">
        <v>0.98833709556057192</v>
      </c>
      <c r="L3403" s="9">
        <v>25.91</v>
      </c>
      <c r="M3403" s="19">
        <f>H3403*INDEX('Pliegos Tarifarios (Las Condes)'!$B:$B,MATCH($B3403,'Pliegos Tarifarios (Las Condes)'!$A:$A,0))</f>
        <v>105830.7766752</v>
      </c>
      <c r="N3403" s="19">
        <f>I3403*INDEX('Pliegos Tarifarios (Las Condes)'!$C:$C,MATCH($B3403,'Pliegos Tarifarios (Las Condes)'!$A:$A,0))</f>
        <v>7231.4037072000001</v>
      </c>
      <c r="O3403" s="19">
        <f>J3403*INDEX('Pliegos Tarifarios (Las Condes)'!$D:$D,MATCH($B3403,'Pliegos Tarifarios (Las Condes)'!$A:$A,0))</f>
        <v>30396.817348</v>
      </c>
      <c r="P3403" s="19">
        <f>H3403*INDEX('Pliegos Tarifarios (Las Condes)'!$E:$E,MATCH($B3403,'Pliegos Tarifarios (Las Condes)'!$A:$A,0))</f>
        <v>10460.7517696</v>
      </c>
      <c r="Q3403" s="19" cm="1">
        <f t="array" ref="Q3403">H3403*_xlfn.IFS(H3403&lt;=350,INDEX('Pliegos Tarifarios (Las Condes)'!$F:$F,MATCH($B3403,'Pliegos Tarifarios (Las Condes)'!$A:$A,0)),H3403&lt;=500,INDEX('Pliegos Tarifarios (Las Condes)'!$G:$G,MATCH($B3403,'Pliegos Tarifarios (Las Condes)'!$A:$A,0)),H3403&lt;=1000,INDEX('Pliegos Tarifarios (Las Condes)'!$H:$H,MATCH($B3403,'Pliegos Tarifarios (Las Condes)'!$A:$A,0)),H3403&lt;=5000,INDEX('Pliegos Tarifarios (Las Condes)'!$I:$I,MATCH($B3403,'Pliegos Tarifarios (Las Condes)'!$A:$A,0)),H3403&gt;5000,INDEX('Pliegos Tarifarios (Las Condes)'!$J:$J,MATCH($B3403,'Pliegos Tarifarios (Las Condes)'!$A:$A,0)))/1.19</f>
        <v>1883.7852154621851</v>
      </c>
      <c r="R3403" s="19">
        <f>INDEX('Pliegos Tarifarios (Las Condes)'!$K:$K,MATCH($B3403,'Pliegos Tarifarios (Las Condes)'!$A:$A,0))</f>
        <v>723.17600000000004</v>
      </c>
      <c r="S3403" s="21">
        <f t="shared" si="162"/>
        <v>156526.71071546219</v>
      </c>
      <c r="T3403" s="21">
        <f t="shared" si="163"/>
        <v>29740.075035937818</v>
      </c>
      <c r="U3403" s="19">
        <v>0</v>
      </c>
      <c r="V3403" s="21">
        <f t="shared" si="164"/>
        <v>186266.78575140002</v>
      </c>
    </row>
    <row r="3404" spans="1:22" x14ac:dyDescent="0.3">
      <c r="A3404" s="7" t="s">
        <v>147</v>
      </c>
      <c r="B3404" s="7">
        <v>8</v>
      </c>
      <c r="C3404" s="8" t="s">
        <v>186</v>
      </c>
      <c r="D3404" s="7" t="s">
        <v>692</v>
      </c>
      <c r="E3404" s="7" t="s">
        <v>121</v>
      </c>
      <c r="F3404" s="8" t="s">
        <v>693</v>
      </c>
      <c r="G3404" s="7" t="s">
        <v>16</v>
      </c>
      <c r="H3404" s="9">
        <v>801.67280000000005</v>
      </c>
      <c r="I3404" s="9">
        <v>2.1535000000000002</v>
      </c>
      <c r="J3404" s="9">
        <v>2.1535000000000002</v>
      </c>
      <c r="K3404" s="10">
        <v>1</v>
      </c>
      <c r="L3404" s="9">
        <v>25.86</v>
      </c>
      <c r="M3404" s="19">
        <f>H3404*INDEX('Pliegos Tarifarios (Las Condes)'!$B:$B,MATCH($B3404,'Pliegos Tarifarios (Las Condes)'!$A:$A,0))</f>
        <v>105630.81314640002</v>
      </c>
      <c r="N3404" s="19">
        <f>I3404*INDEX('Pliegos Tarifarios (Las Condes)'!$C:$C,MATCH($B3404,'Pliegos Tarifarios (Las Condes)'!$A:$A,0))</f>
        <v>7323.5646555000012</v>
      </c>
      <c r="O3404" s="19">
        <f>J3404*INDEX('Pliegos Tarifarios (Las Condes)'!$D:$D,MATCH($B3404,'Pliegos Tarifarios (Las Condes)'!$A:$A,0))</f>
        <v>31147.481042500003</v>
      </c>
      <c r="P3404" s="19">
        <f>H3404*INDEX('Pliegos Tarifarios (Las Condes)'!$E:$E,MATCH($B3404,'Pliegos Tarifarios (Las Condes)'!$A:$A,0))</f>
        <v>10440.9865472</v>
      </c>
      <c r="Q3404" s="19" cm="1">
        <f t="array" ref="Q3404">H3404*_xlfn.IFS(H3404&lt;=350,INDEX('Pliegos Tarifarios (Las Condes)'!$F:$F,MATCH($B3404,'Pliegos Tarifarios (Las Condes)'!$A:$A,0)),H3404&lt;=500,INDEX('Pliegos Tarifarios (Las Condes)'!$G:$G,MATCH($B3404,'Pliegos Tarifarios (Las Condes)'!$A:$A,0)),H3404&lt;=1000,INDEX('Pliegos Tarifarios (Las Condes)'!$H:$H,MATCH($B3404,'Pliegos Tarifarios (Las Condes)'!$A:$A,0)),H3404&lt;=5000,INDEX('Pliegos Tarifarios (Las Condes)'!$I:$I,MATCH($B3404,'Pliegos Tarifarios (Las Condes)'!$A:$A,0)),H3404&gt;5000,INDEX('Pliegos Tarifarios (Las Condes)'!$J:$J,MATCH($B3404,'Pliegos Tarifarios (Las Condes)'!$A:$A,0)))/1.19</f>
        <v>1880.2258695798323</v>
      </c>
      <c r="R3404" s="19">
        <f>INDEX('Pliegos Tarifarios (Las Condes)'!$K:$K,MATCH($B3404,'Pliegos Tarifarios (Las Condes)'!$A:$A,0))</f>
        <v>723.17600000000004</v>
      </c>
      <c r="S3404" s="21">
        <f t="shared" si="162"/>
        <v>157146.24726117987</v>
      </c>
      <c r="T3404" s="21">
        <f t="shared" si="163"/>
        <v>29857.786979624176</v>
      </c>
      <c r="U3404" s="19">
        <v>0</v>
      </c>
      <c r="V3404" s="21">
        <f t="shared" si="164"/>
        <v>187004.03424080406</v>
      </c>
    </row>
    <row r="3405" spans="1:22" x14ac:dyDescent="0.3">
      <c r="A3405" s="7" t="s">
        <v>147</v>
      </c>
      <c r="B3405" s="7">
        <v>8</v>
      </c>
      <c r="C3405" s="8" t="s">
        <v>186</v>
      </c>
      <c r="D3405" s="7" t="s">
        <v>694</v>
      </c>
      <c r="E3405" s="7" t="s">
        <v>121</v>
      </c>
      <c r="F3405" s="8" t="s">
        <v>695</v>
      </c>
      <c r="G3405" s="7" t="s">
        <v>16</v>
      </c>
      <c r="H3405" s="9">
        <v>801.92319999999995</v>
      </c>
      <c r="I3405" s="9">
        <v>2.1318999999999999</v>
      </c>
      <c r="J3405" s="9">
        <v>2.1318999999999999</v>
      </c>
      <c r="K3405" s="10">
        <v>1</v>
      </c>
      <c r="L3405" s="9">
        <v>25.87</v>
      </c>
      <c r="M3405" s="19">
        <f>H3405*INDEX('Pliegos Tarifarios (Las Condes)'!$B:$B,MATCH($B3405,'Pliegos Tarifarios (Las Condes)'!$A:$A,0))</f>
        <v>105663.80660159999</v>
      </c>
      <c r="N3405" s="19">
        <f>I3405*INDEX('Pliegos Tarifarios (Las Condes)'!$C:$C,MATCH($B3405,'Pliegos Tarifarios (Las Condes)'!$A:$A,0))</f>
        <v>7250.1079587000004</v>
      </c>
      <c r="O3405" s="19">
        <f>J3405*INDEX('Pliegos Tarifarios (Las Condes)'!$D:$D,MATCH($B3405,'Pliegos Tarifarios (Las Condes)'!$A:$A,0))</f>
        <v>30835.066094500002</v>
      </c>
      <c r="P3405" s="19">
        <f>H3405*INDEX('Pliegos Tarifarios (Las Condes)'!$E:$E,MATCH($B3405,'Pliegos Tarifarios (Las Condes)'!$A:$A,0))</f>
        <v>10444.247756799999</v>
      </c>
      <c r="Q3405" s="19" cm="1">
        <f t="array" ref="Q3405">H3405*_xlfn.IFS(H3405&lt;=350,INDEX('Pliegos Tarifarios (Las Condes)'!$F:$F,MATCH($B3405,'Pliegos Tarifarios (Las Condes)'!$A:$A,0)),H3405&lt;=500,INDEX('Pliegos Tarifarios (Las Condes)'!$G:$G,MATCH($B3405,'Pliegos Tarifarios (Las Condes)'!$A:$A,0)),H3405&lt;=1000,INDEX('Pliegos Tarifarios (Las Condes)'!$H:$H,MATCH($B3405,'Pliegos Tarifarios (Las Condes)'!$A:$A,0)),H3405&lt;=5000,INDEX('Pliegos Tarifarios (Las Condes)'!$I:$I,MATCH($B3405,'Pliegos Tarifarios (Las Condes)'!$A:$A,0)),H3405&gt;5000,INDEX('Pliegos Tarifarios (Las Condes)'!$J:$J,MATCH($B3405,'Pliegos Tarifarios (Las Condes)'!$A:$A,0)))/1.19</f>
        <v>1880.813152268908</v>
      </c>
      <c r="R3405" s="19">
        <f>INDEX('Pliegos Tarifarios (Las Condes)'!$K:$K,MATCH($B3405,'Pliegos Tarifarios (Las Condes)'!$A:$A,0))</f>
        <v>723.17600000000004</v>
      </c>
      <c r="S3405" s="21">
        <f t="shared" si="162"/>
        <v>156797.21756386891</v>
      </c>
      <c r="T3405" s="21">
        <f t="shared" si="163"/>
        <v>29791.471337135092</v>
      </c>
      <c r="U3405" s="19">
        <v>0</v>
      </c>
      <c r="V3405" s="21">
        <f t="shared" si="164"/>
        <v>186588.688901004</v>
      </c>
    </row>
    <row r="3406" spans="1:22" x14ac:dyDescent="0.3">
      <c r="A3406" s="7" t="s">
        <v>147</v>
      </c>
      <c r="B3406" s="7">
        <v>8</v>
      </c>
      <c r="C3406" s="8" t="s">
        <v>186</v>
      </c>
      <c r="D3406" s="7" t="s">
        <v>696</v>
      </c>
      <c r="E3406" s="7" t="s">
        <v>121</v>
      </c>
      <c r="F3406" s="8" t="s">
        <v>697</v>
      </c>
      <c r="G3406" s="7" t="s">
        <v>16</v>
      </c>
      <c r="H3406" s="9">
        <v>802.81790000000001</v>
      </c>
      <c r="I3406" s="9">
        <v>2.1760000000000002</v>
      </c>
      <c r="J3406" s="9">
        <v>2.1760000000000002</v>
      </c>
      <c r="K3406" s="10">
        <v>1</v>
      </c>
      <c r="L3406" s="9">
        <v>25.9</v>
      </c>
      <c r="M3406" s="19">
        <f>H3406*INDEX('Pliegos Tarifarios (Las Condes)'!$B:$B,MATCH($B3406,'Pliegos Tarifarios (Las Condes)'!$A:$A,0))</f>
        <v>105781.69495770001</v>
      </c>
      <c r="N3406" s="19">
        <f>I3406*INDEX('Pliegos Tarifarios (Las Condes)'!$C:$C,MATCH($B3406,'Pliegos Tarifarios (Las Condes)'!$A:$A,0))</f>
        <v>7400.0820480000011</v>
      </c>
      <c r="O3406" s="19">
        <f>J3406*INDEX('Pliegos Tarifarios (Las Condes)'!$D:$D,MATCH($B3406,'Pliegos Tarifarios (Las Condes)'!$A:$A,0))</f>
        <v>31472.913280000004</v>
      </c>
      <c r="P3406" s="19">
        <f>H3406*INDEX('Pliegos Tarifarios (Las Condes)'!$E:$E,MATCH($B3406,'Pliegos Tarifarios (Las Condes)'!$A:$A,0))</f>
        <v>10455.900329599999</v>
      </c>
      <c r="Q3406" s="19" cm="1">
        <f t="array" ref="Q3406">H3406*_xlfn.IFS(H3406&lt;=350,INDEX('Pliegos Tarifarios (Las Condes)'!$F:$F,MATCH($B3406,'Pliegos Tarifarios (Las Condes)'!$A:$A,0)),H3406&lt;=500,INDEX('Pliegos Tarifarios (Las Condes)'!$G:$G,MATCH($B3406,'Pliegos Tarifarios (Las Condes)'!$A:$A,0)),H3406&lt;=1000,INDEX('Pliegos Tarifarios (Las Condes)'!$H:$H,MATCH($B3406,'Pliegos Tarifarios (Las Condes)'!$A:$A,0)),H3406&lt;=5000,INDEX('Pliegos Tarifarios (Las Condes)'!$I:$I,MATCH($B3406,'Pliegos Tarifarios (Las Condes)'!$A:$A,0)),H3406&gt;5000,INDEX('Pliegos Tarifarios (Las Condes)'!$J:$J,MATCH($B3406,'Pliegos Tarifarios (Las Condes)'!$A:$A,0)))/1.19</f>
        <v>1882.9115621008407</v>
      </c>
      <c r="R3406" s="19">
        <f>INDEX('Pliegos Tarifarios (Las Condes)'!$K:$K,MATCH($B3406,'Pliegos Tarifarios (Las Condes)'!$A:$A,0))</f>
        <v>723.17600000000004</v>
      </c>
      <c r="S3406" s="21">
        <f t="shared" si="162"/>
        <v>157716.67817740084</v>
      </c>
      <c r="T3406" s="21">
        <f t="shared" si="163"/>
        <v>29966.16885370616</v>
      </c>
      <c r="U3406" s="19">
        <v>0</v>
      </c>
      <c r="V3406" s="21">
        <f t="shared" si="164"/>
        <v>187682.847031107</v>
      </c>
    </row>
    <row r="3407" spans="1:22" x14ac:dyDescent="0.3">
      <c r="A3407" s="7" t="s">
        <v>147</v>
      </c>
      <c r="B3407" s="7">
        <v>8</v>
      </c>
      <c r="C3407" s="8" t="s">
        <v>186</v>
      </c>
      <c r="D3407" s="7" t="s">
        <v>698</v>
      </c>
      <c r="E3407" s="7" t="s">
        <v>121</v>
      </c>
      <c r="F3407" s="8" t="s">
        <v>699</v>
      </c>
      <c r="G3407" s="7" t="s">
        <v>16</v>
      </c>
      <c r="H3407" s="9">
        <v>802.95740000000001</v>
      </c>
      <c r="I3407" s="9">
        <v>2.1663000000000001</v>
      </c>
      <c r="J3407" s="9">
        <v>2.1456</v>
      </c>
      <c r="K3407" s="10">
        <v>0.99044453676776067</v>
      </c>
      <c r="L3407" s="9">
        <v>25.9</v>
      </c>
      <c r="M3407" s="19">
        <f>H3407*INDEX('Pliegos Tarifarios (Las Condes)'!$B:$B,MATCH($B3407,'Pliegos Tarifarios (Las Condes)'!$A:$A,0))</f>
        <v>105800.07589620001</v>
      </c>
      <c r="N3407" s="19">
        <f>I3407*INDEX('Pliegos Tarifarios (Las Condes)'!$C:$C,MATCH($B3407,'Pliegos Tarifarios (Las Condes)'!$A:$A,0))</f>
        <v>7367.0945499000009</v>
      </c>
      <c r="O3407" s="19">
        <f>J3407*INDEX('Pliegos Tarifarios (Las Condes)'!$D:$D,MATCH($B3407,'Pliegos Tarifarios (Las Condes)'!$A:$A,0))</f>
        <v>31033.218167999999</v>
      </c>
      <c r="P3407" s="19">
        <f>H3407*INDEX('Pliegos Tarifarios (Las Condes)'!$E:$E,MATCH($B3407,'Pliegos Tarifarios (Las Condes)'!$A:$A,0))</f>
        <v>10457.7171776</v>
      </c>
      <c r="Q3407" s="19" cm="1">
        <f t="array" ref="Q3407">H3407*_xlfn.IFS(H3407&lt;=350,INDEX('Pliegos Tarifarios (Las Condes)'!$F:$F,MATCH($B3407,'Pliegos Tarifarios (Las Condes)'!$A:$A,0)),H3407&lt;=500,INDEX('Pliegos Tarifarios (Las Condes)'!$G:$G,MATCH($B3407,'Pliegos Tarifarios (Las Condes)'!$A:$A,0)),H3407&lt;=1000,INDEX('Pliegos Tarifarios (Las Condes)'!$H:$H,MATCH($B3407,'Pliegos Tarifarios (Las Condes)'!$A:$A,0)),H3407&lt;=5000,INDEX('Pliegos Tarifarios (Las Condes)'!$I:$I,MATCH($B3407,'Pliegos Tarifarios (Las Condes)'!$A:$A,0)),H3407&gt;5000,INDEX('Pliegos Tarifarios (Las Condes)'!$J:$J,MATCH($B3407,'Pliegos Tarifarios (Las Condes)'!$A:$A,0)))/1.19</f>
        <v>1883.2387423529415</v>
      </c>
      <c r="R3407" s="19">
        <f>INDEX('Pliegos Tarifarios (Las Condes)'!$K:$K,MATCH($B3407,'Pliegos Tarifarios (Las Condes)'!$A:$A,0))</f>
        <v>723.17600000000004</v>
      </c>
      <c r="S3407" s="21">
        <f t="shared" si="162"/>
        <v>157264.52053405292</v>
      </c>
      <c r="T3407" s="21">
        <f t="shared" si="163"/>
        <v>29880.258901470057</v>
      </c>
      <c r="U3407" s="19">
        <v>0</v>
      </c>
      <c r="V3407" s="21">
        <f t="shared" si="164"/>
        <v>187144.77943552297</v>
      </c>
    </row>
    <row r="3408" spans="1:22" x14ac:dyDescent="0.3">
      <c r="A3408" s="7" t="s">
        <v>147</v>
      </c>
      <c r="B3408" s="7">
        <v>8</v>
      </c>
      <c r="C3408" s="8" t="s">
        <v>186</v>
      </c>
      <c r="D3408" s="7" t="s">
        <v>700</v>
      </c>
      <c r="E3408" s="7" t="s">
        <v>121</v>
      </c>
      <c r="F3408" s="8" t="s">
        <v>701</v>
      </c>
      <c r="G3408" s="7" t="s">
        <v>16</v>
      </c>
      <c r="H3408" s="9">
        <v>802.39099999999996</v>
      </c>
      <c r="I3408" s="9">
        <v>2.1438999999999999</v>
      </c>
      <c r="J3408" s="9">
        <v>2.113</v>
      </c>
      <c r="K3408" s="10">
        <v>0.98558701431969775</v>
      </c>
      <c r="L3408" s="9">
        <v>25.88</v>
      </c>
      <c r="M3408" s="19">
        <f>H3408*INDEX('Pliegos Tarifarios (Las Condes)'!$B:$B,MATCH($B3408,'Pliegos Tarifarios (Las Condes)'!$A:$A,0))</f>
        <v>105725.445333</v>
      </c>
      <c r="N3408" s="19">
        <f>I3408*INDEX('Pliegos Tarifarios (Las Condes)'!$C:$C,MATCH($B3408,'Pliegos Tarifarios (Las Condes)'!$A:$A,0))</f>
        <v>7290.9172347000003</v>
      </c>
      <c r="O3408" s="19">
        <f>J3408*INDEX('Pliegos Tarifarios (Las Condes)'!$D:$D,MATCH($B3408,'Pliegos Tarifarios (Las Condes)'!$A:$A,0))</f>
        <v>30561.703015000003</v>
      </c>
      <c r="P3408" s="19">
        <f>H3408*INDEX('Pliegos Tarifarios (Las Condes)'!$E:$E,MATCH($B3408,'Pliegos Tarifarios (Las Condes)'!$A:$A,0))</f>
        <v>10450.340383999999</v>
      </c>
      <c r="Q3408" s="19" cm="1">
        <f t="array" ref="Q3408">H3408*_xlfn.IFS(H3408&lt;=350,INDEX('Pliegos Tarifarios (Las Condes)'!$F:$F,MATCH($B3408,'Pliegos Tarifarios (Las Condes)'!$A:$A,0)),H3408&lt;=500,INDEX('Pliegos Tarifarios (Las Condes)'!$G:$G,MATCH($B3408,'Pliegos Tarifarios (Las Condes)'!$A:$A,0)),H3408&lt;=1000,INDEX('Pliegos Tarifarios (Las Condes)'!$H:$H,MATCH($B3408,'Pliegos Tarifarios (Las Condes)'!$A:$A,0)),H3408&lt;=5000,INDEX('Pliegos Tarifarios (Las Condes)'!$I:$I,MATCH($B3408,'Pliegos Tarifarios (Las Condes)'!$A:$A,0)),H3408&gt;5000,INDEX('Pliegos Tarifarios (Las Condes)'!$J:$J,MATCH($B3408,'Pliegos Tarifarios (Las Condes)'!$A:$A,0)))/1.19</f>
        <v>1881.9103201680673</v>
      </c>
      <c r="R3408" s="19">
        <f>INDEX('Pliegos Tarifarios (Las Condes)'!$K:$K,MATCH($B3408,'Pliegos Tarifarios (Las Condes)'!$A:$A,0))</f>
        <v>723.17600000000004</v>
      </c>
      <c r="S3408" s="21">
        <f t="shared" si="162"/>
        <v>156633.49228686807</v>
      </c>
      <c r="T3408" s="21">
        <f t="shared" si="163"/>
        <v>29760.363534504933</v>
      </c>
      <c r="U3408" s="19">
        <v>0</v>
      </c>
      <c r="V3408" s="21">
        <f t="shared" si="164"/>
        <v>186393.855821373</v>
      </c>
    </row>
    <row r="3409" spans="1:22" x14ac:dyDescent="0.3">
      <c r="A3409" s="7" t="s">
        <v>147</v>
      </c>
      <c r="B3409" s="7">
        <v>8</v>
      </c>
      <c r="C3409" s="8" t="s">
        <v>186</v>
      </c>
      <c r="D3409" s="7" t="s">
        <v>702</v>
      </c>
      <c r="E3409" s="7" t="s">
        <v>121</v>
      </c>
      <c r="F3409" s="8" t="s">
        <v>703</v>
      </c>
      <c r="G3409" s="7" t="s">
        <v>16</v>
      </c>
      <c r="H3409" s="9">
        <v>801.85789999999997</v>
      </c>
      <c r="I3409" s="9">
        <v>2.1692999999999998</v>
      </c>
      <c r="J3409" s="9">
        <v>2.1341000000000001</v>
      </c>
      <c r="K3409" s="10">
        <v>0.98377356751025691</v>
      </c>
      <c r="L3409" s="9">
        <v>25.87</v>
      </c>
      <c r="M3409" s="19">
        <f>H3409*INDEX('Pliegos Tarifarios (Las Condes)'!$B:$B,MATCH($B3409,'Pliegos Tarifarios (Las Condes)'!$A:$A,0))</f>
        <v>105655.2024777</v>
      </c>
      <c r="N3409" s="19">
        <f>I3409*INDEX('Pliegos Tarifarios (Las Condes)'!$C:$C,MATCH($B3409,'Pliegos Tarifarios (Las Condes)'!$A:$A,0))</f>
        <v>7377.2968688999999</v>
      </c>
      <c r="O3409" s="19">
        <f>J3409*INDEX('Pliegos Tarifarios (Las Condes)'!$D:$D,MATCH($B3409,'Pliegos Tarifarios (Las Condes)'!$A:$A,0))</f>
        <v>30866.886135500004</v>
      </c>
      <c r="P3409" s="19">
        <f>H3409*INDEX('Pliegos Tarifarios (Las Condes)'!$E:$E,MATCH($B3409,'Pliegos Tarifarios (Las Condes)'!$A:$A,0))</f>
        <v>10443.3972896</v>
      </c>
      <c r="Q3409" s="19" cm="1">
        <f t="array" ref="Q3409">H3409*_xlfn.IFS(H3409&lt;=350,INDEX('Pliegos Tarifarios (Las Condes)'!$F:$F,MATCH($B3409,'Pliegos Tarifarios (Las Condes)'!$A:$A,0)),H3409&lt;=500,INDEX('Pliegos Tarifarios (Las Condes)'!$G:$G,MATCH($B3409,'Pliegos Tarifarios (Las Condes)'!$A:$A,0)),H3409&lt;=1000,INDEX('Pliegos Tarifarios (Las Condes)'!$H:$H,MATCH($B3409,'Pliegos Tarifarios (Las Condes)'!$A:$A,0)),H3409&lt;=5000,INDEX('Pliegos Tarifarios (Las Condes)'!$I:$I,MATCH($B3409,'Pliegos Tarifarios (Las Condes)'!$A:$A,0)),H3409&gt;5000,INDEX('Pliegos Tarifarios (Las Condes)'!$J:$J,MATCH($B3409,'Pliegos Tarifarios (Las Condes)'!$A:$A,0)))/1.19</f>
        <v>1880.6599990756306</v>
      </c>
      <c r="R3409" s="19">
        <f>INDEX('Pliegos Tarifarios (Las Condes)'!$K:$K,MATCH($B3409,'Pliegos Tarifarios (Las Condes)'!$A:$A,0))</f>
        <v>723.17600000000004</v>
      </c>
      <c r="S3409" s="21">
        <f t="shared" si="162"/>
        <v>156946.61877077565</v>
      </c>
      <c r="T3409" s="21">
        <f t="shared" si="163"/>
        <v>29819.857566447372</v>
      </c>
      <c r="U3409" s="19">
        <v>0</v>
      </c>
      <c r="V3409" s="21">
        <f t="shared" si="164"/>
        <v>186766.47633722302</v>
      </c>
    </row>
    <row r="3410" spans="1:22" x14ac:dyDescent="0.3">
      <c r="A3410" s="7" t="s">
        <v>147</v>
      </c>
      <c r="B3410" s="7">
        <v>8</v>
      </c>
      <c r="C3410" s="8" t="s">
        <v>186</v>
      </c>
      <c r="D3410" s="7" t="s">
        <v>704</v>
      </c>
      <c r="E3410" s="7" t="s">
        <v>121</v>
      </c>
      <c r="F3410" s="8" t="s">
        <v>705</v>
      </c>
      <c r="G3410" s="7" t="s">
        <v>16</v>
      </c>
      <c r="H3410" s="9">
        <v>802.61500000000001</v>
      </c>
      <c r="I3410" s="9">
        <v>2.137</v>
      </c>
      <c r="J3410" s="9">
        <v>2.1154000000000002</v>
      </c>
      <c r="K3410" s="10">
        <v>0.98989237248479189</v>
      </c>
      <c r="L3410" s="9">
        <v>25.89</v>
      </c>
      <c r="M3410" s="19">
        <f>H3410*INDEX('Pliegos Tarifarios (Las Condes)'!$B:$B,MATCH($B3410,'Pliegos Tarifarios (Las Condes)'!$A:$A,0))</f>
        <v>105754.96024500001</v>
      </c>
      <c r="N3410" s="19">
        <f>I3410*INDEX('Pliegos Tarifarios (Las Condes)'!$C:$C,MATCH($B3410,'Pliegos Tarifarios (Las Condes)'!$A:$A,0))</f>
        <v>7267.4519010000004</v>
      </c>
      <c r="O3410" s="19">
        <f>J3410*INDEX('Pliegos Tarifarios (Las Condes)'!$D:$D,MATCH($B3410,'Pliegos Tarifarios (Las Condes)'!$A:$A,0))</f>
        <v>30596.415787000005</v>
      </c>
      <c r="P3410" s="19">
        <f>H3410*INDEX('Pliegos Tarifarios (Las Condes)'!$E:$E,MATCH($B3410,'Pliegos Tarifarios (Las Condes)'!$A:$A,0))</f>
        <v>10453.257759999999</v>
      </c>
      <c r="Q3410" s="19" cm="1">
        <f t="array" ref="Q3410">H3410*_xlfn.IFS(H3410&lt;=350,INDEX('Pliegos Tarifarios (Las Condes)'!$F:$F,MATCH($B3410,'Pliegos Tarifarios (Las Condes)'!$A:$A,0)),H3410&lt;=500,INDEX('Pliegos Tarifarios (Las Condes)'!$G:$G,MATCH($B3410,'Pliegos Tarifarios (Las Condes)'!$A:$A,0)),H3410&lt;=1000,INDEX('Pliegos Tarifarios (Las Condes)'!$H:$H,MATCH($B3410,'Pliegos Tarifarios (Las Condes)'!$A:$A,0)),H3410&lt;=5000,INDEX('Pliegos Tarifarios (Las Condes)'!$I:$I,MATCH($B3410,'Pliegos Tarifarios (Las Condes)'!$A:$A,0)),H3410&gt;5000,INDEX('Pliegos Tarifarios (Las Condes)'!$J:$J,MATCH($B3410,'Pliegos Tarifarios (Las Condes)'!$A:$A,0)))/1.19</f>
        <v>1882.4356848739501</v>
      </c>
      <c r="R3410" s="19">
        <f>INDEX('Pliegos Tarifarios (Las Condes)'!$K:$K,MATCH($B3410,'Pliegos Tarifarios (Las Condes)'!$A:$A,0))</f>
        <v>723.17600000000004</v>
      </c>
      <c r="S3410" s="21">
        <f t="shared" si="162"/>
        <v>156677.69737787399</v>
      </c>
      <c r="T3410" s="21">
        <f t="shared" si="163"/>
        <v>29768.76250179606</v>
      </c>
      <c r="U3410" s="19">
        <v>0</v>
      </c>
      <c r="V3410" s="21">
        <f t="shared" si="164"/>
        <v>186446.45987967006</v>
      </c>
    </row>
    <row r="3411" spans="1:22" x14ac:dyDescent="0.3">
      <c r="A3411" s="7" t="s">
        <v>147</v>
      </c>
      <c r="B3411" s="7">
        <v>8</v>
      </c>
      <c r="C3411" s="8" t="s">
        <v>186</v>
      </c>
      <c r="D3411" s="7" t="s">
        <v>706</v>
      </c>
      <c r="E3411" s="7" t="s">
        <v>121</v>
      </c>
      <c r="F3411" s="8" t="s">
        <v>707</v>
      </c>
      <c r="G3411" s="7" t="s">
        <v>16</v>
      </c>
      <c r="H3411" s="9">
        <v>803.49120000000005</v>
      </c>
      <c r="I3411" s="9">
        <v>2.1454</v>
      </c>
      <c r="J3411" s="9">
        <v>2.1334</v>
      </c>
      <c r="K3411" s="10">
        <v>0.99440663745688451</v>
      </c>
      <c r="L3411" s="9">
        <v>25.92</v>
      </c>
      <c r="M3411" s="19">
        <f>H3411*INDEX('Pliegos Tarifarios (Las Condes)'!$B:$B,MATCH($B3411,'Pliegos Tarifarios (Las Condes)'!$A:$A,0))</f>
        <v>105870.41098560001</v>
      </c>
      <c r="N3411" s="19">
        <f>I3411*INDEX('Pliegos Tarifarios (Las Condes)'!$C:$C,MATCH($B3411,'Pliegos Tarifarios (Las Condes)'!$A:$A,0))</f>
        <v>7296.0183942000003</v>
      </c>
      <c r="O3411" s="19">
        <f>J3411*INDEX('Pliegos Tarifarios (Las Condes)'!$D:$D,MATCH($B3411,'Pliegos Tarifarios (Las Condes)'!$A:$A,0))</f>
        <v>30856.761577000001</v>
      </c>
      <c r="P3411" s="19">
        <f>H3411*INDEX('Pliegos Tarifarios (Las Condes)'!$E:$E,MATCH($B3411,'Pliegos Tarifarios (Las Condes)'!$A:$A,0))</f>
        <v>10464.669388799999</v>
      </c>
      <c r="Q3411" s="19" cm="1">
        <f t="array" ref="Q3411">H3411*_xlfn.IFS(H3411&lt;=350,INDEX('Pliegos Tarifarios (Las Condes)'!$F:$F,MATCH($B3411,'Pliegos Tarifarios (Las Condes)'!$A:$A,0)),H3411&lt;=500,INDEX('Pliegos Tarifarios (Las Condes)'!$G:$G,MATCH($B3411,'Pliegos Tarifarios (Las Condes)'!$A:$A,0)),H3411&lt;=1000,INDEX('Pliegos Tarifarios (Las Condes)'!$H:$H,MATCH($B3411,'Pliegos Tarifarios (Las Condes)'!$A:$A,0)),H3411&lt;=5000,INDEX('Pliegos Tarifarios (Las Condes)'!$I:$I,MATCH($B3411,'Pliegos Tarifarios (Las Condes)'!$A:$A,0)),H3411&gt;5000,INDEX('Pliegos Tarifarios (Las Condes)'!$J:$J,MATCH($B3411,'Pliegos Tarifarios (Las Condes)'!$A:$A,0)))/1.19</f>
        <v>1884.4907052100843</v>
      </c>
      <c r="R3411" s="19">
        <f>INDEX('Pliegos Tarifarios (Las Condes)'!$K:$K,MATCH($B3411,'Pliegos Tarifarios (Las Condes)'!$A:$A,0))</f>
        <v>723.17600000000004</v>
      </c>
      <c r="S3411" s="21">
        <f t="shared" si="162"/>
        <v>157095.52705081008</v>
      </c>
      <c r="T3411" s="21">
        <f t="shared" si="163"/>
        <v>29848.150139653917</v>
      </c>
      <c r="U3411" s="19">
        <v>0</v>
      </c>
      <c r="V3411" s="21">
        <f t="shared" si="164"/>
        <v>186943.67719046399</v>
      </c>
    </row>
    <row r="3412" spans="1:22" x14ac:dyDescent="0.3">
      <c r="A3412" s="7" t="s">
        <v>147</v>
      </c>
      <c r="B3412" s="7">
        <v>8</v>
      </c>
      <c r="C3412" s="8" t="s">
        <v>186</v>
      </c>
      <c r="D3412" s="7" t="s">
        <v>708</v>
      </c>
      <c r="E3412" s="7" t="s">
        <v>121</v>
      </c>
      <c r="F3412" s="8" t="s">
        <v>709</v>
      </c>
      <c r="G3412" s="7" t="s">
        <v>16</v>
      </c>
      <c r="H3412" s="9">
        <v>801.7414</v>
      </c>
      <c r="I3412" s="9">
        <v>2.2067000000000001</v>
      </c>
      <c r="J3412" s="9">
        <v>2.1332</v>
      </c>
      <c r="K3412" s="10">
        <v>0.96669234603706888</v>
      </c>
      <c r="L3412" s="9">
        <v>25.86</v>
      </c>
      <c r="M3412" s="19">
        <f>H3412*INDEX('Pliegos Tarifarios (Las Condes)'!$B:$B,MATCH($B3412,'Pliegos Tarifarios (Las Condes)'!$A:$A,0))</f>
        <v>105639.8520882</v>
      </c>
      <c r="N3412" s="19">
        <f>I3412*INDEX('Pliegos Tarifarios (Las Condes)'!$C:$C,MATCH($B3412,'Pliegos Tarifarios (Las Condes)'!$A:$A,0))</f>
        <v>7504.4857791000004</v>
      </c>
      <c r="O3412" s="19">
        <f>J3412*INDEX('Pliegos Tarifarios (Las Condes)'!$D:$D,MATCH($B3412,'Pliegos Tarifarios (Las Condes)'!$A:$A,0))</f>
        <v>30853.868846000001</v>
      </c>
      <c r="P3412" s="19">
        <f>H3412*INDEX('Pliegos Tarifarios (Las Condes)'!$E:$E,MATCH($B3412,'Pliegos Tarifarios (Las Condes)'!$A:$A,0))</f>
        <v>10441.8799936</v>
      </c>
      <c r="Q3412" s="19" cm="1">
        <f t="array" ref="Q3412">H3412*_xlfn.IFS(H3412&lt;=350,INDEX('Pliegos Tarifarios (Las Condes)'!$F:$F,MATCH($B3412,'Pliegos Tarifarios (Las Condes)'!$A:$A,0)),H3412&lt;=500,INDEX('Pliegos Tarifarios (Las Condes)'!$G:$G,MATCH($B3412,'Pliegos Tarifarios (Las Condes)'!$A:$A,0)),H3412&lt;=1000,INDEX('Pliegos Tarifarios (Las Condes)'!$H:$H,MATCH($B3412,'Pliegos Tarifarios (Las Condes)'!$A:$A,0)),H3412&lt;=5000,INDEX('Pliegos Tarifarios (Las Condes)'!$I:$I,MATCH($B3412,'Pliegos Tarifarios (Las Condes)'!$A:$A,0)),H3412&gt;5000,INDEX('Pliegos Tarifarios (Las Condes)'!$J:$J,MATCH($B3412,'Pliegos Tarifarios (Las Condes)'!$A:$A,0)))/1.19</f>
        <v>1880.3867625210087</v>
      </c>
      <c r="R3412" s="19">
        <f>INDEX('Pliegos Tarifarios (Las Condes)'!$K:$K,MATCH($B3412,'Pliegos Tarifarios (Las Condes)'!$A:$A,0))</f>
        <v>723.17600000000004</v>
      </c>
      <c r="S3412" s="21">
        <f t="shared" si="162"/>
        <v>157043.64946942098</v>
      </c>
      <c r="T3412" s="21">
        <f t="shared" si="163"/>
        <v>29838.293399189988</v>
      </c>
      <c r="U3412" s="19">
        <v>0</v>
      </c>
      <c r="V3412" s="21">
        <f t="shared" si="164"/>
        <v>186881.94286861096</v>
      </c>
    </row>
    <row r="3413" spans="1:22" x14ac:dyDescent="0.3">
      <c r="A3413" s="7" t="s">
        <v>147</v>
      </c>
      <c r="B3413" s="7">
        <v>8</v>
      </c>
      <c r="C3413" s="8" t="s">
        <v>186</v>
      </c>
      <c r="D3413" s="7" t="s">
        <v>710</v>
      </c>
      <c r="E3413" s="7" t="s">
        <v>121</v>
      </c>
      <c r="F3413" s="8" t="s">
        <v>711</v>
      </c>
      <c r="G3413" s="7" t="s">
        <v>16</v>
      </c>
      <c r="H3413" s="9">
        <v>803.04269999999997</v>
      </c>
      <c r="I3413" s="9">
        <v>2.1810999999999998</v>
      </c>
      <c r="J3413" s="9">
        <v>2.145</v>
      </c>
      <c r="K3413" s="10">
        <v>0.98344871853651838</v>
      </c>
      <c r="L3413" s="9">
        <v>25.9</v>
      </c>
      <c r="M3413" s="19">
        <f>H3413*INDEX('Pliegos Tarifarios (Las Condes)'!$B:$B,MATCH($B3413,'Pliegos Tarifarios (Las Condes)'!$A:$A,0))</f>
        <v>105811.3152801</v>
      </c>
      <c r="N3413" s="19">
        <f>I3413*INDEX('Pliegos Tarifarios (Las Condes)'!$C:$C,MATCH($B3413,'Pliegos Tarifarios (Las Condes)'!$A:$A,0))</f>
        <v>7417.4259902999993</v>
      </c>
      <c r="O3413" s="19">
        <f>J3413*INDEX('Pliegos Tarifarios (Las Condes)'!$D:$D,MATCH($B3413,'Pliegos Tarifarios (Las Condes)'!$A:$A,0))</f>
        <v>31024.539975000003</v>
      </c>
      <c r="P3413" s="19">
        <f>H3413*INDEX('Pliegos Tarifarios (Las Condes)'!$E:$E,MATCH($B3413,'Pliegos Tarifarios (Las Condes)'!$A:$A,0))</f>
        <v>10458.828124799998</v>
      </c>
      <c r="Q3413" s="19" cm="1">
        <f t="array" ref="Q3413">H3413*_xlfn.IFS(H3413&lt;=350,INDEX('Pliegos Tarifarios (Las Condes)'!$F:$F,MATCH($B3413,'Pliegos Tarifarios (Las Condes)'!$A:$A,0)),H3413&lt;=500,INDEX('Pliegos Tarifarios (Las Condes)'!$G:$G,MATCH($B3413,'Pliegos Tarifarios (Las Condes)'!$A:$A,0)),H3413&lt;=1000,INDEX('Pliegos Tarifarios (Las Condes)'!$H:$H,MATCH($B3413,'Pliegos Tarifarios (Las Condes)'!$A:$A,0)),H3413&lt;=5000,INDEX('Pliegos Tarifarios (Las Condes)'!$I:$I,MATCH($B3413,'Pliegos Tarifarios (Las Condes)'!$A:$A,0)),H3413&gt;5000,INDEX('Pliegos Tarifarios (Las Condes)'!$J:$J,MATCH($B3413,'Pliegos Tarifarios (Las Condes)'!$A:$A,0)))/1.19</f>
        <v>1883.4388031092442</v>
      </c>
      <c r="R3413" s="19">
        <f>INDEX('Pliegos Tarifarios (Las Condes)'!$K:$K,MATCH($B3413,'Pliegos Tarifarios (Las Condes)'!$A:$A,0))</f>
        <v>723.17600000000004</v>
      </c>
      <c r="S3413" s="21">
        <f t="shared" si="162"/>
        <v>157318.72417330925</v>
      </c>
      <c r="T3413" s="21">
        <f t="shared" si="163"/>
        <v>29890.557592928759</v>
      </c>
      <c r="U3413" s="19">
        <v>0</v>
      </c>
      <c r="V3413" s="21">
        <f t="shared" si="164"/>
        <v>187209.28176623801</v>
      </c>
    </row>
    <row r="3414" spans="1:22" x14ac:dyDescent="0.3">
      <c r="A3414" s="7" t="s">
        <v>147</v>
      </c>
      <c r="B3414" s="7">
        <v>8</v>
      </c>
      <c r="C3414" s="8" t="s">
        <v>186</v>
      </c>
      <c r="D3414" s="7" t="s">
        <v>712</v>
      </c>
      <c r="E3414" s="7" t="s">
        <v>121</v>
      </c>
      <c r="F3414" s="8" t="s">
        <v>713</v>
      </c>
      <c r="G3414" s="7" t="s">
        <v>16</v>
      </c>
      <c r="H3414" s="9">
        <v>804.58749999999998</v>
      </c>
      <c r="I3414" s="9">
        <v>2.1484999999999999</v>
      </c>
      <c r="J3414" s="9">
        <v>2.1360999999999999</v>
      </c>
      <c r="K3414" s="10">
        <v>0.99422853153362811</v>
      </c>
      <c r="L3414" s="9">
        <v>25.95</v>
      </c>
      <c r="M3414" s="19">
        <f>H3414*INDEX('Pliegos Tarifarios (Las Condes)'!$B:$B,MATCH($B3414,'Pliegos Tarifarios (Las Condes)'!$A:$A,0))</f>
        <v>106014.86276250001</v>
      </c>
      <c r="N3414" s="19">
        <f>I3414*INDEX('Pliegos Tarifarios (Las Condes)'!$C:$C,MATCH($B3414,'Pliegos Tarifarios (Las Condes)'!$A:$A,0))</f>
        <v>7306.5607904999997</v>
      </c>
      <c r="O3414" s="19">
        <f>J3414*INDEX('Pliegos Tarifarios (Las Condes)'!$D:$D,MATCH($B3414,'Pliegos Tarifarios (Las Condes)'!$A:$A,0))</f>
        <v>30895.8134455</v>
      </c>
      <c r="P3414" s="19">
        <f>H3414*INDEX('Pliegos Tarifarios (Las Condes)'!$E:$E,MATCH($B3414,'Pliegos Tarifarios (Las Condes)'!$A:$A,0))</f>
        <v>10478.9476</v>
      </c>
      <c r="Q3414" s="19" cm="1">
        <f t="array" ref="Q3414">H3414*_xlfn.IFS(H3414&lt;=350,INDEX('Pliegos Tarifarios (Las Condes)'!$F:$F,MATCH($B3414,'Pliegos Tarifarios (Las Condes)'!$A:$A,0)),H3414&lt;=500,INDEX('Pliegos Tarifarios (Las Condes)'!$G:$G,MATCH($B3414,'Pliegos Tarifarios (Las Condes)'!$A:$A,0)),H3414&lt;=1000,INDEX('Pliegos Tarifarios (Las Condes)'!$H:$H,MATCH($B3414,'Pliegos Tarifarios (Las Condes)'!$A:$A,0)),H3414&lt;=5000,INDEX('Pliegos Tarifarios (Las Condes)'!$I:$I,MATCH($B3414,'Pliegos Tarifarios (Las Condes)'!$A:$A,0)),H3414&gt;5000,INDEX('Pliegos Tarifarios (Las Condes)'!$J:$J,MATCH($B3414,'Pliegos Tarifarios (Las Condes)'!$A:$A,0)))/1.19</f>
        <v>1887.0619432773112</v>
      </c>
      <c r="R3414" s="19">
        <f>INDEX('Pliegos Tarifarios (Las Condes)'!$K:$K,MATCH($B3414,'Pliegos Tarifarios (Las Condes)'!$A:$A,0))</f>
        <v>723.17600000000004</v>
      </c>
      <c r="S3414" s="21">
        <f t="shared" si="162"/>
        <v>157306.42254177734</v>
      </c>
      <c r="T3414" s="21">
        <f t="shared" si="163"/>
        <v>29888.220282937695</v>
      </c>
      <c r="U3414" s="19">
        <v>0</v>
      </c>
      <c r="V3414" s="21">
        <f t="shared" si="164"/>
        <v>187194.64282471503</v>
      </c>
    </row>
    <row r="3415" spans="1:22" x14ac:dyDescent="0.3">
      <c r="A3415" s="7" t="s">
        <v>147</v>
      </c>
      <c r="B3415" s="7">
        <v>8</v>
      </c>
      <c r="C3415" s="8" t="s">
        <v>186</v>
      </c>
      <c r="D3415" s="7" t="s">
        <v>714</v>
      </c>
      <c r="E3415" s="7" t="s">
        <v>121</v>
      </c>
      <c r="F3415" s="8" t="s">
        <v>715</v>
      </c>
      <c r="G3415" s="7" t="s">
        <v>16</v>
      </c>
      <c r="H3415" s="9">
        <v>802.54430000000002</v>
      </c>
      <c r="I3415" s="9">
        <v>2.1596000000000002</v>
      </c>
      <c r="J3415" s="9">
        <v>2.1177999999999999</v>
      </c>
      <c r="K3415" s="10">
        <v>0.98064456380811249</v>
      </c>
      <c r="L3415" s="9">
        <v>25.89</v>
      </c>
      <c r="M3415" s="19">
        <f>H3415*INDEX('Pliegos Tarifarios (Las Condes)'!$B:$B,MATCH($B3415,'Pliegos Tarifarios (Las Condes)'!$A:$A,0))</f>
        <v>105745.64460090001</v>
      </c>
      <c r="N3415" s="19">
        <f>I3415*INDEX('Pliegos Tarifarios (Las Condes)'!$C:$C,MATCH($B3415,'Pliegos Tarifarios (Las Condes)'!$A:$A,0))</f>
        <v>7344.3093708000006</v>
      </c>
      <c r="O3415" s="19">
        <f>J3415*INDEX('Pliegos Tarifarios (Las Condes)'!$D:$D,MATCH($B3415,'Pliegos Tarifarios (Las Condes)'!$A:$A,0))</f>
        <v>30631.128559000001</v>
      </c>
      <c r="P3415" s="19">
        <f>H3415*INDEX('Pliegos Tarifarios (Las Condes)'!$E:$E,MATCH($B3415,'Pliegos Tarifarios (Las Condes)'!$A:$A,0))</f>
        <v>10452.336963199999</v>
      </c>
      <c r="Q3415" s="19" cm="1">
        <f t="array" ref="Q3415">H3415*_xlfn.IFS(H3415&lt;=350,INDEX('Pliegos Tarifarios (Las Condes)'!$F:$F,MATCH($B3415,'Pliegos Tarifarios (Las Condes)'!$A:$A,0)),H3415&lt;=500,INDEX('Pliegos Tarifarios (Las Condes)'!$G:$G,MATCH($B3415,'Pliegos Tarifarios (Las Condes)'!$A:$A,0)),H3415&lt;=1000,INDEX('Pliegos Tarifarios (Las Condes)'!$H:$H,MATCH($B3415,'Pliegos Tarifarios (Las Condes)'!$A:$A,0)),H3415&lt;=5000,INDEX('Pliegos Tarifarios (Las Condes)'!$I:$I,MATCH($B3415,'Pliegos Tarifarios (Las Condes)'!$A:$A,0)),H3415&gt;5000,INDEX('Pliegos Tarifarios (Las Condes)'!$J:$J,MATCH($B3415,'Pliegos Tarifarios (Las Condes)'!$A:$A,0)))/1.19</f>
        <v>1882.2698666386557</v>
      </c>
      <c r="R3415" s="19">
        <f>INDEX('Pliegos Tarifarios (Las Condes)'!$K:$K,MATCH($B3415,'Pliegos Tarifarios (Las Condes)'!$A:$A,0))</f>
        <v>723.17600000000004</v>
      </c>
      <c r="S3415" s="21">
        <f t="shared" si="162"/>
        <v>156778.86536053865</v>
      </c>
      <c r="T3415" s="21">
        <f t="shared" si="163"/>
        <v>29787.984418502343</v>
      </c>
      <c r="U3415" s="19">
        <v>0</v>
      </c>
      <c r="V3415" s="21">
        <f t="shared" si="164"/>
        <v>186566.84977904099</v>
      </c>
    </row>
    <row r="3416" spans="1:22" x14ac:dyDescent="0.3">
      <c r="A3416" s="7" t="s">
        <v>147</v>
      </c>
      <c r="B3416" s="7">
        <v>8</v>
      </c>
      <c r="C3416" s="8" t="s">
        <v>186</v>
      </c>
      <c r="D3416" s="7" t="s">
        <v>716</v>
      </c>
      <c r="E3416" s="7" t="s">
        <v>121</v>
      </c>
      <c r="F3416" s="8" t="s">
        <v>717</v>
      </c>
      <c r="G3416" s="7" t="s">
        <v>16</v>
      </c>
      <c r="H3416" s="9">
        <v>801.88630000000001</v>
      </c>
      <c r="I3416" s="9">
        <v>2.2050000000000001</v>
      </c>
      <c r="J3416" s="9">
        <v>2.2050000000000001</v>
      </c>
      <c r="K3416" s="10">
        <v>1</v>
      </c>
      <c r="L3416" s="9">
        <v>25.87</v>
      </c>
      <c r="M3416" s="19">
        <f>H3416*INDEX('Pliegos Tarifarios (Las Condes)'!$B:$B,MATCH($B3416,'Pliegos Tarifarios (Las Condes)'!$A:$A,0))</f>
        <v>105658.94454690001</v>
      </c>
      <c r="N3416" s="19">
        <f>I3416*INDEX('Pliegos Tarifarios (Las Condes)'!$C:$C,MATCH($B3416,'Pliegos Tarifarios (Las Condes)'!$A:$A,0))</f>
        <v>7498.7044650000007</v>
      </c>
      <c r="O3416" s="19">
        <f>J3416*INDEX('Pliegos Tarifarios (Las Condes)'!$D:$D,MATCH($B3416,'Pliegos Tarifarios (Las Condes)'!$A:$A,0))</f>
        <v>31892.359275000003</v>
      </c>
      <c r="P3416" s="19">
        <f>H3416*INDEX('Pliegos Tarifarios (Las Condes)'!$E:$E,MATCH($B3416,'Pliegos Tarifarios (Las Condes)'!$A:$A,0))</f>
        <v>10443.767171199999</v>
      </c>
      <c r="Q3416" s="19" cm="1">
        <f t="array" ref="Q3416">H3416*_xlfn.IFS(H3416&lt;=350,INDEX('Pliegos Tarifarios (Las Condes)'!$F:$F,MATCH($B3416,'Pliegos Tarifarios (Las Condes)'!$A:$A,0)),H3416&lt;=500,INDEX('Pliegos Tarifarios (Las Condes)'!$G:$G,MATCH($B3416,'Pliegos Tarifarios (Las Condes)'!$A:$A,0)),H3416&lt;=1000,INDEX('Pliegos Tarifarios (Las Condes)'!$H:$H,MATCH($B3416,'Pliegos Tarifarios (Las Condes)'!$A:$A,0)),H3416&lt;=5000,INDEX('Pliegos Tarifarios (Las Condes)'!$I:$I,MATCH($B3416,'Pliegos Tarifarios (Las Condes)'!$A:$A,0)),H3416&gt;5000,INDEX('Pliegos Tarifarios (Las Condes)'!$J:$J,MATCH($B3416,'Pliegos Tarifarios (Las Condes)'!$A:$A,0)))/1.19</f>
        <v>1880.7266078151263</v>
      </c>
      <c r="R3416" s="19">
        <f>INDEX('Pliegos Tarifarios (Las Condes)'!$K:$K,MATCH($B3416,'Pliegos Tarifarios (Las Condes)'!$A:$A,0))</f>
        <v>723.17600000000004</v>
      </c>
      <c r="S3416" s="21">
        <f t="shared" si="162"/>
        <v>158097.67806591513</v>
      </c>
      <c r="T3416" s="21">
        <f t="shared" si="163"/>
        <v>30038.558832523875</v>
      </c>
      <c r="U3416" s="19">
        <v>0</v>
      </c>
      <c r="V3416" s="21">
        <f t="shared" si="164"/>
        <v>188136.23689843901</v>
      </c>
    </row>
    <row r="3417" spans="1:22" x14ac:dyDescent="0.3">
      <c r="A3417" s="7" t="s">
        <v>147</v>
      </c>
      <c r="B3417" s="7">
        <v>8</v>
      </c>
      <c r="C3417" s="8" t="s">
        <v>186</v>
      </c>
      <c r="D3417" s="7" t="s">
        <v>718</v>
      </c>
      <c r="E3417" s="7" t="s">
        <v>121</v>
      </c>
      <c r="F3417" s="8" t="s">
        <v>719</v>
      </c>
      <c r="G3417" s="7" t="s">
        <v>16</v>
      </c>
      <c r="H3417" s="9">
        <v>801.3143</v>
      </c>
      <c r="I3417" s="9">
        <v>2.1901999999999999</v>
      </c>
      <c r="J3417" s="9">
        <v>2.1720999999999999</v>
      </c>
      <c r="K3417" s="10">
        <v>0.99173591452835352</v>
      </c>
      <c r="L3417" s="9">
        <v>25.85</v>
      </c>
      <c r="M3417" s="19">
        <f>H3417*INDEX('Pliegos Tarifarios (Las Condes)'!$B:$B,MATCH($B3417,'Pliegos Tarifarios (Las Condes)'!$A:$A,0))</f>
        <v>105583.5761109</v>
      </c>
      <c r="N3417" s="19">
        <f>I3417*INDEX('Pliegos Tarifarios (Las Condes)'!$C:$C,MATCH($B3417,'Pliegos Tarifarios (Las Condes)'!$A:$A,0))</f>
        <v>7448.3730246000005</v>
      </c>
      <c r="O3417" s="19">
        <f>J3417*INDEX('Pliegos Tarifarios (Las Condes)'!$D:$D,MATCH($B3417,'Pliegos Tarifarios (Las Condes)'!$A:$A,0))</f>
        <v>31416.505025499999</v>
      </c>
      <c r="P3417" s="19">
        <f>H3417*INDEX('Pliegos Tarifarios (Las Condes)'!$E:$E,MATCH($B3417,'Pliegos Tarifarios (Las Condes)'!$A:$A,0))</f>
        <v>10436.3174432</v>
      </c>
      <c r="Q3417" s="19" cm="1">
        <f t="array" ref="Q3417">H3417*_xlfn.IFS(H3417&lt;=350,INDEX('Pliegos Tarifarios (Las Condes)'!$F:$F,MATCH($B3417,'Pliegos Tarifarios (Las Condes)'!$A:$A,0)),H3417&lt;=500,INDEX('Pliegos Tarifarios (Las Condes)'!$G:$G,MATCH($B3417,'Pliegos Tarifarios (Las Condes)'!$A:$A,0)),H3417&lt;=1000,INDEX('Pliegos Tarifarios (Las Condes)'!$H:$H,MATCH($B3417,'Pliegos Tarifarios (Las Condes)'!$A:$A,0)),H3417&lt;=5000,INDEX('Pliegos Tarifarios (Las Condes)'!$I:$I,MATCH($B3417,'Pliegos Tarifarios (Las Condes)'!$A:$A,0)),H3417&gt;5000,INDEX('Pliegos Tarifarios (Las Condes)'!$J:$J,MATCH($B3417,'Pliegos Tarifarios (Las Condes)'!$A:$A,0)))/1.19</f>
        <v>1879.3850515126055</v>
      </c>
      <c r="R3417" s="19">
        <f>INDEX('Pliegos Tarifarios (Las Condes)'!$K:$K,MATCH($B3417,'Pliegos Tarifarios (Las Condes)'!$A:$A,0))</f>
        <v>723.17600000000004</v>
      </c>
      <c r="S3417" s="21">
        <f t="shared" si="162"/>
        <v>157487.33265571261</v>
      </c>
      <c r="T3417" s="21">
        <f t="shared" si="163"/>
        <v>29922.593204585395</v>
      </c>
      <c r="U3417" s="19">
        <v>0</v>
      </c>
      <c r="V3417" s="21">
        <f t="shared" si="164"/>
        <v>187409.92586029801</v>
      </c>
    </row>
    <row r="3418" spans="1:22" x14ac:dyDescent="0.3">
      <c r="A3418" s="7" t="s">
        <v>147</v>
      </c>
      <c r="B3418" s="7">
        <v>8</v>
      </c>
      <c r="C3418" s="8" t="s">
        <v>186</v>
      </c>
      <c r="D3418" s="7" t="s">
        <v>720</v>
      </c>
      <c r="E3418" s="7" t="s">
        <v>121</v>
      </c>
      <c r="F3418" s="8" t="s">
        <v>721</v>
      </c>
      <c r="G3418" s="7" t="s">
        <v>16</v>
      </c>
      <c r="H3418" s="9">
        <v>802.17700000000002</v>
      </c>
      <c r="I3418" s="9">
        <v>2.1530999999999998</v>
      </c>
      <c r="J3418" s="9">
        <v>2.0914000000000001</v>
      </c>
      <c r="K3418" s="10">
        <v>0.97134364404811679</v>
      </c>
      <c r="L3418" s="9">
        <v>25.88</v>
      </c>
      <c r="M3418" s="19">
        <f>H3418*INDEX('Pliegos Tarifarios (Las Condes)'!$B:$B,MATCH($B3418,'Pliegos Tarifarios (Las Condes)'!$A:$A,0))</f>
        <v>105697.248051</v>
      </c>
      <c r="N3418" s="19">
        <f>I3418*INDEX('Pliegos Tarifarios (Las Condes)'!$C:$C,MATCH($B3418,'Pliegos Tarifarios (Las Condes)'!$A:$A,0))</f>
        <v>7322.2043463</v>
      </c>
      <c r="O3418" s="19">
        <f>J3418*INDEX('Pliegos Tarifarios (Las Condes)'!$D:$D,MATCH($B3418,'Pliegos Tarifarios (Las Condes)'!$A:$A,0))</f>
        <v>30249.288067000005</v>
      </c>
      <c r="P3418" s="19">
        <f>H3418*INDEX('Pliegos Tarifarios (Las Condes)'!$E:$E,MATCH($B3418,'Pliegos Tarifarios (Las Condes)'!$A:$A,0))</f>
        <v>10447.553248</v>
      </c>
      <c r="Q3418" s="19" cm="1">
        <f t="array" ref="Q3418">H3418*_xlfn.IFS(H3418&lt;=350,INDEX('Pliegos Tarifarios (Las Condes)'!$F:$F,MATCH($B3418,'Pliegos Tarifarios (Las Condes)'!$A:$A,0)),H3418&lt;=500,INDEX('Pliegos Tarifarios (Las Condes)'!$G:$G,MATCH($B3418,'Pliegos Tarifarios (Las Condes)'!$A:$A,0)),H3418&lt;=1000,INDEX('Pliegos Tarifarios (Las Condes)'!$H:$H,MATCH($B3418,'Pliegos Tarifarios (Las Condes)'!$A:$A,0)),H3418&lt;=5000,INDEX('Pliegos Tarifarios (Las Condes)'!$I:$I,MATCH($B3418,'Pliegos Tarifarios (Las Condes)'!$A:$A,0)),H3418&gt;5000,INDEX('Pliegos Tarifarios (Las Condes)'!$J:$J,MATCH($B3418,'Pliegos Tarifarios (Las Condes)'!$A:$A,0)))/1.19</f>
        <v>1881.4084092436979</v>
      </c>
      <c r="R3418" s="19">
        <f>INDEX('Pliegos Tarifarios (Las Condes)'!$K:$K,MATCH($B3418,'Pliegos Tarifarios (Las Condes)'!$A:$A,0))</f>
        <v>723.17600000000004</v>
      </c>
      <c r="S3418" s="21">
        <f t="shared" si="162"/>
        <v>156320.87812154373</v>
      </c>
      <c r="T3418" s="21">
        <f t="shared" si="163"/>
        <v>29700.966843093309</v>
      </c>
      <c r="U3418" s="19">
        <v>0</v>
      </c>
      <c r="V3418" s="21">
        <f t="shared" si="164"/>
        <v>186021.84496463704</v>
      </c>
    </row>
    <row r="3419" spans="1:22" x14ac:dyDescent="0.3">
      <c r="A3419" s="7" t="s">
        <v>147</v>
      </c>
      <c r="B3419" s="7">
        <v>8</v>
      </c>
      <c r="C3419" s="8" t="s">
        <v>186</v>
      </c>
      <c r="D3419" s="7" t="s">
        <v>722</v>
      </c>
      <c r="E3419" s="7" t="s">
        <v>121</v>
      </c>
      <c r="F3419" s="8" t="s">
        <v>723</v>
      </c>
      <c r="G3419" s="7" t="s">
        <v>16</v>
      </c>
      <c r="H3419" s="9">
        <v>802.74429999999995</v>
      </c>
      <c r="I3419" s="9">
        <v>2.161</v>
      </c>
      <c r="J3419" s="9">
        <v>2.1396999999999999</v>
      </c>
      <c r="K3419" s="10">
        <v>0.99014345210550669</v>
      </c>
      <c r="L3419" s="9">
        <v>25.89</v>
      </c>
      <c r="M3419" s="19">
        <f>H3419*INDEX('Pliegos Tarifarios (Las Condes)'!$B:$B,MATCH($B3419,'Pliegos Tarifarios (Las Condes)'!$A:$A,0))</f>
        <v>105771.9972009</v>
      </c>
      <c r="N3419" s="19">
        <f>I3419*INDEX('Pliegos Tarifarios (Las Condes)'!$C:$C,MATCH($B3419,'Pliegos Tarifarios (Las Condes)'!$A:$A,0))</f>
        <v>7349.0704530000003</v>
      </c>
      <c r="O3419" s="19">
        <f>J3419*INDEX('Pliegos Tarifarios (Las Condes)'!$D:$D,MATCH($B3419,'Pliegos Tarifarios (Las Condes)'!$A:$A,0))</f>
        <v>30947.882603500002</v>
      </c>
      <c r="P3419" s="19">
        <f>H3419*INDEX('Pliegos Tarifarios (Las Condes)'!$E:$E,MATCH($B3419,'Pliegos Tarifarios (Las Condes)'!$A:$A,0))</f>
        <v>10454.941763199999</v>
      </c>
      <c r="Q3419" s="19" cm="1">
        <f t="array" ref="Q3419">H3419*_xlfn.IFS(H3419&lt;=350,INDEX('Pliegos Tarifarios (Las Condes)'!$F:$F,MATCH($B3419,'Pliegos Tarifarios (Las Condes)'!$A:$A,0)),H3419&lt;=500,INDEX('Pliegos Tarifarios (Las Condes)'!$G:$G,MATCH($B3419,'Pliegos Tarifarios (Las Condes)'!$A:$A,0)),H3419&lt;=1000,INDEX('Pliegos Tarifarios (Las Condes)'!$H:$H,MATCH($B3419,'Pliegos Tarifarios (Las Condes)'!$A:$A,0)),H3419&lt;=5000,INDEX('Pliegos Tarifarios (Las Condes)'!$I:$I,MATCH($B3419,'Pliegos Tarifarios (Las Condes)'!$A:$A,0)),H3419&gt;5000,INDEX('Pliegos Tarifarios (Las Condes)'!$J:$J,MATCH($B3419,'Pliegos Tarifarios (Las Condes)'!$A:$A,0)))/1.19</f>
        <v>1882.7389422689077</v>
      </c>
      <c r="R3419" s="19">
        <f>INDEX('Pliegos Tarifarios (Las Condes)'!$K:$K,MATCH($B3419,'Pliegos Tarifarios (Las Condes)'!$A:$A,0))</f>
        <v>723.17600000000004</v>
      </c>
      <c r="S3419" s="21">
        <f t="shared" si="162"/>
        <v>157129.80696286896</v>
      </c>
      <c r="T3419" s="21">
        <f t="shared" si="163"/>
        <v>29854.663322945104</v>
      </c>
      <c r="U3419" s="19">
        <v>0</v>
      </c>
      <c r="V3419" s="21">
        <f t="shared" si="164"/>
        <v>186984.47028581405</v>
      </c>
    </row>
    <row r="3420" spans="1:22" x14ac:dyDescent="0.3">
      <c r="A3420" s="7" t="s">
        <v>147</v>
      </c>
      <c r="B3420" s="7">
        <v>8</v>
      </c>
      <c r="C3420" s="8" t="s">
        <v>186</v>
      </c>
      <c r="D3420" s="7" t="s">
        <v>724</v>
      </c>
      <c r="E3420" s="7" t="s">
        <v>121</v>
      </c>
      <c r="F3420" s="8" t="s">
        <v>725</v>
      </c>
      <c r="G3420" s="7" t="s">
        <v>16</v>
      </c>
      <c r="H3420" s="9">
        <v>802.15710000000001</v>
      </c>
      <c r="I3420" s="9">
        <v>2.1694</v>
      </c>
      <c r="J3420" s="9">
        <v>2.1694</v>
      </c>
      <c r="K3420" s="10">
        <v>1</v>
      </c>
      <c r="L3420" s="9">
        <v>25.88</v>
      </c>
      <c r="M3420" s="19">
        <f>H3420*INDEX('Pliegos Tarifarios (Las Condes)'!$B:$B,MATCH($B3420,'Pliegos Tarifarios (Las Condes)'!$A:$A,0))</f>
        <v>105694.6259673</v>
      </c>
      <c r="N3420" s="19">
        <f>I3420*INDEX('Pliegos Tarifarios (Las Condes)'!$C:$C,MATCH($B3420,'Pliegos Tarifarios (Las Condes)'!$A:$A,0))</f>
        <v>7377.6369462000002</v>
      </c>
      <c r="O3420" s="19">
        <f>J3420*INDEX('Pliegos Tarifarios (Las Condes)'!$D:$D,MATCH($B3420,'Pliegos Tarifarios (Las Condes)'!$A:$A,0))</f>
        <v>31377.453157</v>
      </c>
      <c r="P3420" s="19">
        <f>H3420*INDEX('Pliegos Tarifarios (Las Condes)'!$E:$E,MATCH($B3420,'Pliegos Tarifarios (Las Condes)'!$A:$A,0))</f>
        <v>10447.294070399999</v>
      </c>
      <c r="Q3420" s="19" cm="1">
        <f t="array" ref="Q3420">H3420*_xlfn.IFS(H3420&lt;=350,INDEX('Pliegos Tarifarios (Las Condes)'!$F:$F,MATCH($B3420,'Pliegos Tarifarios (Las Condes)'!$A:$A,0)),H3420&lt;=500,INDEX('Pliegos Tarifarios (Las Condes)'!$G:$G,MATCH($B3420,'Pliegos Tarifarios (Las Condes)'!$A:$A,0)),H3420&lt;=1000,INDEX('Pliegos Tarifarios (Las Condes)'!$H:$H,MATCH($B3420,'Pliegos Tarifarios (Las Condes)'!$A:$A,0)),H3420&lt;=5000,INDEX('Pliegos Tarifarios (Las Condes)'!$I:$I,MATCH($B3420,'Pliegos Tarifarios (Las Condes)'!$A:$A,0)),H3420&gt;5000,INDEX('Pliegos Tarifarios (Las Condes)'!$J:$J,MATCH($B3420,'Pliegos Tarifarios (Las Condes)'!$A:$A,0)))/1.19</f>
        <v>1881.3617362184877</v>
      </c>
      <c r="R3420" s="19">
        <f>INDEX('Pliegos Tarifarios (Las Condes)'!$K:$K,MATCH($B3420,'Pliegos Tarifarios (Las Condes)'!$A:$A,0))</f>
        <v>723.17600000000004</v>
      </c>
      <c r="S3420" s="21">
        <f t="shared" si="162"/>
        <v>157501.54787711849</v>
      </c>
      <c r="T3420" s="21">
        <f t="shared" si="163"/>
        <v>29925.294096652513</v>
      </c>
      <c r="U3420" s="19">
        <v>0</v>
      </c>
      <c r="V3420" s="21">
        <f t="shared" si="164"/>
        <v>187426.84197377099</v>
      </c>
    </row>
    <row r="3421" spans="1:22" x14ac:dyDescent="0.3">
      <c r="A3421" s="7" t="s">
        <v>147</v>
      </c>
      <c r="B3421" s="7">
        <v>8</v>
      </c>
      <c r="C3421" s="8" t="s">
        <v>186</v>
      </c>
      <c r="D3421" s="7" t="s">
        <v>726</v>
      </c>
      <c r="E3421" s="7" t="s">
        <v>121</v>
      </c>
      <c r="F3421" s="8" t="s">
        <v>727</v>
      </c>
      <c r="G3421" s="7" t="s">
        <v>16</v>
      </c>
      <c r="H3421" s="9">
        <v>802.44629999999995</v>
      </c>
      <c r="I3421" s="9">
        <v>2.1507999999999998</v>
      </c>
      <c r="J3421" s="9">
        <v>2.1507999999999998</v>
      </c>
      <c r="K3421" s="10">
        <v>1</v>
      </c>
      <c r="L3421" s="9">
        <v>25.89</v>
      </c>
      <c r="M3421" s="19">
        <f>H3421*INDEX('Pliegos Tarifarios (Las Condes)'!$B:$B,MATCH($B3421,'Pliegos Tarifarios (Las Condes)'!$A:$A,0))</f>
        <v>105732.7318269</v>
      </c>
      <c r="N3421" s="19">
        <f>I3421*INDEX('Pliegos Tarifarios (Las Condes)'!$C:$C,MATCH($B3421,'Pliegos Tarifarios (Las Condes)'!$A:$A,0))</f>
        <v>7314.3825683999994</v>
      </c>
      <c r="O3421" s="19">
        <f>J3421*INDEX('Pliegos Tarifarios (Las Condes)'!$D:$D,MATCH($B3421,'Pliegos Tarifarios (Las Condes)'!$A:$A,0))</f>
        <v>31108.429173999997</v>
      </c>
      <c r="P3421" s="19">
        <f>H3421*INDEX('Pliegos Tarifarios (Las Condes)'!$E:$E,MATCH($B3421,'Pliegos Tarifarios (Las Condes)'!$A:$A,0))</f>
        <v>10451.060611199999</v>
      </c>
      <c r="Q3421" s="19" cm="1">
        <f t="array" ref="Q3421">H3421*_xlfn.IFS(H3421&lt;=350,INDEX('Pliegos Tarifarios (Las Condes)'!$F:$F,MATCH($B3421,'Pliegos Tarifarios (Las Condes)'!$A:$A,0)),H3421&lt;=500,INDEX('Pliegos Tarifarios (Las Condes)'!$G:$G,MATCH($B3421,'Pliegos Tarifarios (Las Condes)'!$A:$A,0)),H3421&lt;=1000,INDEX('Pliegos Tarifarios (Las Condes)'!$H:$H,MATCH($B3421,'Pliegos Tarifarios (Las Condes)'!$A:$A,0)),H3421&lt;=5000,INDEX('Pliegos Tarifarios (Las Condes)'!$I:$I,MATCH($B3421,'Pliegos Tarifarios (Las Condes)'!$A:$A,0)),H3421&gt;5000,INDEX('Pliegos Tarifarios (Las Condes)'!$J:$J,MATCH($B3421,'Pliegos Tarifarios (Las Condes)'!$A:$A,0)))/1.19</f>
        <v>1882.0400195798322</v>
      </c>
      <c r="R3421" s="19">
        <f>INDEX('Pliegos Tarifarios (Las Condes)'!$K:$K,MATCH($B3421,'Pliegos Tarifarios (Las Condes)'!$A:$A,0))</f>
        <v>723.17600000000004</v>
      </c>
      <c r="S3421" s="21">
        <f t="shared" si="162"/>
        <v>157211.82020007985</v>
      </c>
      <c r="T3421" s="21">
        <f t="shared" si="163"/>
        <v>29870.245838015173</v>
      </c>
      <c r="U3421" s="19">
        <v>0</v>
      </c>
      <c r="V3421" s="21">
        <f t="shared" si="164"/>
        <v>187082.06603809501</v>
      </c>
    </row>
    <row r="3422" spans="1:22" x14ac:dyDescent="0.3">
      <c r="A3422" s="7" t="s">
        <v>147</v>
      </c>
      <c r="B3422" s="7">
        <v>8</v>
      </c>
      <c r="C3422" s="8" t="s">
        <v>186</v>
      </c>
      <c r="D3422" s="7" t="s">
        <v>728</v>
      </c>
      <c r="E3422" s="7" t="s">
        <v>121</v>
      </c>
      <c r="F3422" s="8" t="s">
        <v>729</v>
      </c>
      <c r="G3422" s="7" t="s">
        <v>16</v>
      </c>
      <c r="H3422" s="9">
        <v>802.82830000000001</v>
      </c>
      <c r="I3422" s="9">
        <v>2.1979000000000002</v>
      </c>
      <c r="J3422" s="9">
        <v>2.1232000000000002</v>
      </c>
      <c r="K3422" s="10">
        <v>0.96601301242094728</v>
      </c>
      <c r="L3422" s="9">
        <v>25.9</v>
      </c>
      <c r="M3422" s="19">
        <f>H3422*INDEX('Pliegos Tarifarios (Las Condes)'!$B:$B,MATCH($B3422,'Pliegos Tarifarios (Las Condes)'!$A:$A,0))</f>
        <v>105783.06529290001</v>
      </c>
      <c r="N3422" s="19">
        <f>I3422*INDEX('Pliegos Tarifarios (Las Condes)'!$C:$C,MATCH($B3422,'Pliegos Tarifarios (Las Condes)'!$A:$A,0))</f>
        <v>7474.558976700001</v>
      </c>
      <c r="O3422" s="19">
        <f>J3422*INDEX('Pliegos Tarifarios (Las Condes)'!$D:$D,MATCH($B3422,'Pliegos Tarifarios (Las Condes)'!$A:$A,0))</f>
        <v>30709.232296000006</v>
      </c>
      <c r="P3422" s="19">
        <f>H3422*INDEX('Pliegos Tarifarios (Las Condes)'!$E:$E,MATCH($B3422,'Pliegos Tarifarios (Las Condes)'!$A:$A,0))</f>
        <v>10456.0357792</v>
      </c>
      <c r="Q3422" s="19" cm="1">
        <f t="array" ref="Q3422">H3422*_xlfn.IFS(H3422&lt;=350,INDEX('Pliegos Tarifarios (Las Condes)'!$F:$F,MATCH($B3422,'Pliegos Tarifarios (Las Condes)'!$A:$A,0)),H3422&lt;=500,INDEX('Pliegos Tarifarios (Las Condes)'!$G:$G,MATCH($B3422,'Pliegos Tarifarios (Las Condes)'!$A:$A,0)),H3422&lt;=1000,INDEX('Pliegos Tarifarios (Las Condes)'!$H:$H,MATCH($B3422,'Pliegos Tarifarios (Las Condes)'!$A:$A,0)),H3422&lt;=5000,INDEX('Pliegos Tarifarios (Las Condes)'!$I:$I,MATCH($B3422,'Pliegos Tarifarios (Las Condes)'!$A:$A,0)),H3422&gt;5000,INDEX('Pliegos Tarifarios (Las Condes)'!$J:$J,MATCH($B3422,'Pliegos Tarifarios (Las Condes)'!$A:$A,0)))/1.19</f>
        <v>1882.9359540336138</v>
      </c>
      <c r="R3422" s="19">
        <f>INDEX('Pliegos Tarifarios (Las Condes)'!$K:$K,MATCH($B3422,'Pliegos Tarifarios (Las Condes)'!$A:$A,0))</f>
        <v>723.17600000000004</v>
      </c>
      <c r="S3422" s="21">
        <f t="shared" si="162"/>
        <v>157029.00429883364</v>
      </c>
      <c r="T3422" s="21">
        <f t="shared" si="163"/>
        <v>29835.510816778391</v>
      </c>
      <c r="U3422" s="19">
        <v>0</v>
      </c>
      <c r="V3422" s="21">
        <f t="shared" si="164"/>
        <v>186864.51511561201</v>
      </c>
    </row>
    <row r="3423" spans="1:22" x14ac:dyDescent="0.3">
      <c r="A3423" s="7" t="s">
        <v>147</v>
      </c>
      <c r="B3423" s="7">
        <v>8</v>
      </c>
      <c r="C3423" s="8" t="s">
        <v>186</v>
      </c>
      <c r="D3423" s="7" t="s">
        <v>730</v>
      </c>
      <c r="E3423" s="7" t="s">
        <v>121</v>
      </c>
      <c r="F3423" s="8" t="s">
        <v>731</v>
      </c>
      <c r="G3423" s="7" t="s">
        <v>16</v>
      </c>
      <c r="H3423" s="9">
        <v>802.55780000000004</v>
      </c>
      <c r="I3423" s="9">
        <v>2.1842999999999999</v>
      </c>
      <c r="J3423" s="9">
        <v>2.1842999999999999</v>
      </c>
      <c r="K3423" s="10">
        <v>1</v>
      </c>
      <c r="L3423" s="9">
        <v>25.89</v>
      </c>
      <c r="M3423" s="19">
        <f>H3423*INDEX('Pliegos Tarifarios (Las Condes)'!$B:$B,MATCH($B3423,'Pliegos Tarifarios (Las Condes)'!$A:$A,0))</f>
        <v>105747.42340140001</v>
      </c>
      <c r="N3423" s="19">
        <f>I3423*INDEX('Pliegos Tarifarios (Las Condes)'!$C:$C,MATCH($B3423,'Pliegos Tarifarios (Las Condes)'!$A:$A,0))</f>
        <v>7428.3084638999999</v>
      </c>
      <c r="O3423" s="19">
        <f>J3423*INDEX('Pliegos Tarifarios (Las Condes)'!$D:$D,MATCH($B3423,'Pliegos Tarifarios (Las Condes)'!$A:$A,0))</f>
        <v>31592.961616500001</v>
      </c>
      <c r="P3423" s="19">
        <f>H3423*INDEX('Pliegos Tarifarios (Las Condes)'!$E:$E,MATCH($B3423,'Pliegos Tarifarios (Las Condes)'!$A:$A,0))</f>
        <v>10452.512787199999</v>
      </c>
      <c r="Q3423" s="19" cm="1">
        <f t="array" ref="Q3423">H3423*_xlfn.IFS(H3423&lt;=350,INDEX('Pliegos Tarifarios (Las Condes)'!$F:$F,MATCH($B3423,'Pliegos Tarifarios (Las Condes)'!$A:$A,0)),H3423&lt;=500,INDEX('Pliegos Tarifarios (Las Condes)'!$G:$G,MATCH($B3423,'Pliegos Tarifarios (Las Condes)'!$A:$A,0)),H3423&lt;=1000,INDEX('Pliegos Tarifarios (Las Condes)'!$H:$H,MATCH($B3423,'Pliegos Tarifarios (Las Condes)'!$A:$A,0)),H3423&lt;=5000,INDEX('Pliegos Tarifarios (Las Condes)'!$I:$I,MATCH($B3423,'Pliegos Tarifarios (Las Condes)'!$A:$A,0)),H3423&gt;5000,INDEX('Pliegos Tarifarios (Las Condes)'!$J:$J,MATCH($B3423,'Pliegos Tarifarios (Las Condes)'!$A:$A,0)))/1.19</f>
        <v>1882.301529243698</v>
      </c>
      <c r="R3423" s="19">
        <f>INDEX('Pliegos Tarifarios (Las Condes)'!$K:$K,MATCH($B3423,'Pliegos Tarifarios (Las Condes)'!$A:$A,0))</f>
        <v>723.17600000000004</v>
      </c>
      <c r="S3423" s="21">
        <f t="shared" si="162"/>
        <v>157826.6837982437</v>
      </c>
      <c r="T3423" s="21">
        <f t="shared" si="163"/>
        <v>29987.069921666302</v>
      </c>
      <c r="U3423" s="19">
        <v>0</v>
      </c>
      <c r="V3423" s="21">
        <f t="shared" si="164"/>
        <v>187813.75371990999</v>
      </c>
    </row>
    <row r="3424" spans="1:22" x14ac:dyDescent="0.3">
      <c r="A3424" s="7" t="s">
        <v>147</v>
      </c>
      <c r="B3424" s="7">
        <v>8</v>
      </c>
      <c r="C3424" s="8" t="s">
        <v>186</v>
      </c>
      <c r="D3424" s="7" t="s">
        <v>732</v>
      </c>
      <c r="E3424" s="7" t="s">
        <v>121</v>
      </c>
      <c r="F3424" s="8" t="s">
        <v>733</v>
      </c>
      <c r="G3424" s="7" t="s">
        <v>16</v>
      </c>
      <c r="H3424" s="9">
        <v>802.09220000000005</v>
      </c>
      <c r="I3424" s="9">
        <v>2.1494</v>
      </c>
      <c r="J3424" s="9">
        <v>2.1204000000000001</v>
      </c>
      <c r="K3424" s="10">
        <v>0.98650786265934687</v>
      </c>
      <c r="L3424" s="9">
        <v>25.87</v>
      </c>
      <c r="M3424" s="19">
        <f>H3424*INDEX('Pliegos Tarifarios (Las Condes)'!$B:$B,MATCH($B3424,'Pliegos Tarifarios (Las Condes)'!$A:$A,0))</f>
        <v>105686.07454860001</v>
      </c>
      <c r="N3424" s="19">
        <f>I3424*INDEX('Pliegos Tarifarios (Las Condes)'!$C:$C,MATCH($B3424,'Pliegos Tarifarios (Las Condes)'!$A:$A,0))</f>
        <v>7309.6214862000006</v>
      </c>
      <c r="O3424" s="19">
        <f>J3424*INDEX('Pliegos Tarifarios (Las Condes)'!$D:$D,MATCH($B3424,'Pliegos Tarifarios (Las Condes)'!$A:$A,0))</f>
        <v>30668.734062000003</v>
      </c>
      <c r="P3424" s="19">
        <f>H3424*INDEX('Pliegos Tarifarios (Las Condes)'!$E:$E,MATCH($B3424,'Pliegos Tarifarios (Las Condes)'!$A:$A,0))</f>
        <v>10446.448812799999</v>
      </c>
      <c r="Q3424" s="19" cm="1">
        <f t="array" ref="Q3424">H3424*_xlfn.IFS(H3424&lt;=350,INDEX('Pliegos Tarifarios (Las Condes)'!$F:$F,MATCH($B3424,'Pliegos Tarifarios (Las Condes)'!$A:$A,0)),H3424&lt;=500,INDEX('Pliegos Tarifarios (Las Condes)'!$G:$G,MATCH($B3424,'Pliegos Tarifarios (Las Condes)'!$A:$A,0)),H3424&lt;=1000,INDEX('Pliegos Tarifarios (Las Condes)'!$H:$H,MATCH($B3424,'Pliegos Tarifarios (Las Condes)'!$A:$A,0)),H3424&lt;=5000,INDEX('Pliegos Tarifarios (Las Condes)'!$I:$I,MATCH($B3424,'Pliegos Tarifarios (Las Condes)'!$A:$A,0)),H3424&gt;5000,INDEX('Pliegos Tarifarios (Las Condes)'!$J:$J,MATCH($B3424,'Pliegos Tarifarios (Las Condes)'!$A:$A,0)))/1.19</f>
        <v>1881.2095211764711</v>
      </c>
      <c r="R3424" s="19">
        <f>INDEX('Pliegos Tarifarios (Las Condes)'!$K:$K,MATCH($B3424,'Pliegos Tarifarios (Las Condes)'!$A:$A,0))</f>
        <v>723.17600000000004</v>
      </c>
      <c r="S3424" s="21">
        <f t="shared" si="162"/>
        <v>156715.2644307765</v>
      </c>
      <c r="T3424" s="21">
        <f t="shared" si="163"/>
        <v>29775.900241847536</v>
      </c>
      <c r="U3424" s="19">
        <v>0</v>
      </c>
      <c r="V3424" s="21">
        <f t="shared" si="164"/>
        <v>186491.16467262403</v>
      </c>
    </row>
    <row r="3425" spans="1:22" x14ac:dyDescent="0.3">
      <c r="A3425" s="7" t="s">
        <v>147</v>
      </c>
      <c r="B3425" s="7">
        <v>8</v>
      </c>
      <c r="C3425" s="8" t="s">
        <v>186</v>
      </c>
      <c r="D3425" s="7" t="s">
        <v>734</v>
      </c>
      <c r="E3425" s="7" t="s">
        <v>121</v>
      </c>
      <c r="F3425" s="8" t="s">
        <v>735</v>
      </c>
      <c r="G3425" s="7" t="s">
        <v>16</v>
      </c>
      <c r="H3425" s="9">
        <v>799.84259999999995</v>
      </c>
      <c r="I3425" s="9">
        <v>2.1930000000000001</v>
      </c>
      <c r="J3425" s="9">
        <v>2.1177999999999999</v>
      </c>
      <c r="K3425" s="10">
        <v>0.96570907432740527</v>
      </c>
      <c r="L3425" s="9">
        <v>25.8</v>
      </c>
      <c r="M3425" s="19">
        <f>H3425*INDEX('Pliegos Tarifarios (Las Condes)'!$B:$B,MATCH($B3425,'Pliegos Tarifarios (Las Condes)'!$A:$A,0))</f>
        <v>105389.6605038</v>
      </c>
      <c r="N3425" s="19">
        <f>I3425*INDEX('Pliegos Tarifarios (Las Condes)'!$C:$C,MATCH($B3425,'Pliegos Tarifarios (Las Condes)'!$A:$A,0))</f>
        <v>7457.8951890000008</v>
      </c>
      <c r="O3425" s="19">
        <f>J3425*INDEX('Pliegos Tarifarios (Las Condes)'!$D:$D,MATCH($B3425,'Pliegos Tarifarios (Las Condes)'!$A:$A,0))</f>
        <v>30631.128559000001</v>
      </c>
      <c r="P3425" s="19">
        <f>H3425*INDEX('Pliegos Tarifarios (Las Condes)'!$E:$E,MATCH($B3425,'Pliegos Tarifarios (Las Condes)'!$A:$A,0))</f>
        <v>10417.150022399999</v>
      </c>
      <c r="Q3425" s="19" cm="1">
        <f t="array" ref="Q3425">H3425*_xlfn.IFS(H3425&lt;=350,INDEX('Pliegos Tarifarios (Las Condes)'!$F:$F,MATCH($B3425,'Pliegos Tarifarios (Las Condes)'!$A:$A,0)),H3425&lt;=500,INDEX('Pliegos Tarifarios (Las Condes)'!$G:$G,MATCH($B3425,'Pliegos Tarifarios (Las Condes)'!$A:$A,0)),H3425&lt;=1000,INDEX('Pliegos Tarifarios (Las Condes)'!$H:$H,MATCH($B3425,'Pliegos Tarifarios (Las Condes)'!$A:$A,0)),H3425&lt;=5000,INDEX('Pliegos Tarifarios (Las Condes)'!$I:$I,MATCH($B3425,'Pliegos Tarifarios (Las Condes)'!$A:$A,0)),H3425&gt;5000,INDEX('Pliegos Tarifarios (Las Condes)'!$J:$J,MATCH($B3425,'Pliegos Tarifarios (Las Condes)'!$A:$A,0)))/1.19</f>
        <v>1875.9333584873953</v>
      </c>
      <c r="R3425" s="19">
        <f>INDEX('Pliegos Tarifarios (Las Condes)'!$K:$K,MATCH($B3425,'Pliegos Tarifarios (Las Condes)'!$A:$A,0))</f>
        <v>723.17600000000004</v>
      </c>
      <c r="S3425" s="21">
        <f t="shared" si="162"/>
        <v>156494.94363268738</v>
      </c>
      <c r="T3425" s="21">
        <f t="shared" si="163"/>
        <v>29734.039290210603</v>
      </c>
      <c r="U3425" s="19">
        <v>0</v>
      </c>
      <c r="V3425" s="21">
        <f t="shared" si="164"/>
        <v>186228.98292289799</v>
      </c>
    </row>
    <row r="3426" spans="1:22" x14ac:dyDescent="0.3">
      <c r="A3426" s="7" t="s">
        <v>147</v>
      </c>
      <c r="B3426" s="7">
        <v>8</v>
      </c>
      <c r="C3426" s="8" t="s">
        <v>186</v>
      </c>
      <c r="D3426" s="7" t="s">
        <v>736</v>
      </c>
      <c r="E3426" s="7" t="s">
        <v>121</v>
      </c>
      <c r="F3426" s="8" t="s">
        <v>737</v>
      </c>
      <c r="G3426" s="7" t="s">
        <v>16</v>
      </c>
      <c r="H3426" s="9">
        <v>802.40160000000003</v>
      </c>
      <c r="I3426" s="9">
        <v>2.1644000000000001</v>
      </c>
      <c r="J3426" s="9">
        <v>2.1497000000000002</v>
      </c>
      <c r="K3426" s="10">
        <v>0.99320827943078915</v>
      </c>
      <c r="L3426" s="9">
        <v>25.88</v>
      </c>
      <c r="M3426" s="19">
        <f>H3426*INDEX('Pliegos Tarifarios (Las Condes)'!$B:$B,MATCH($B3426,'Pliegos Tarifarios (Las Condes)'!$A:$A,0))</f>
        <v>105726.8420208</v>
      </c>
      <c r="N3426" s="19">
        <f>I3426*INDEX('Pliegos Tarifarios (Las Condes)'!$C:$C,MATCH($B3426,'Pliegos Tarifarios (Las Condes)'!$A:$A,0))</f>
        <v>7360.6330812000006</v>
      </c>
      <c r="O3426" s="19">
        <f>J3426*INDEX('Pliegos Tarifarios (Las Condes)'!$D:$D,MATCH($B3426,'Pliegos Tarifarios (Las Condes)'!$A:$A,0))</f>
        <v>31092.519153500005</v>
      </c>
      <c r="P3426" s="19">
        <f>H3426*INDEX('Pliegos Tarifarios (Las Condes)'!$E:$E,MATCH($B3426,'Pliegos Tarifarios (Las Condes)'!$A:$A,0))</f>
        <v>10450.4784384</v>
      </c>
      <c r="Q3426" s="19" cm="1">
        <f t="array" ref="Q3426">H3426*_xlfn.IFS(H3426&lt;=350,INDEX('Pliegos Tarifarios (Las Condes)'!$F:$F,MATCH($B3426,'Pliegos Tarifarios (Las Condes)'!$A:$A,0)),H3426&lt;=500,INDEX('Pliegos Tarifarios (Las Condes)'!$G:$G,MATCH($B3426,'Pliegos Tarifarios (Las Condes)'!$A:$A,0)),H3426&lt;=1000,INDEX('Pliegos Tarifarios (Las Condes)'!$H:$H,MATCH($B3426,'Pliegos Tarifarios (Las Condes)'!$A:$A,0)),H3426&lt;=5000,INDEX('Pliegos Tarifarios (Las Condes)'!$I:$I,MATCH($B3426,'Pliegos Tarifarios (Las Condes)'!$A:$A,0)),H3426&gt;5000,INDEX('Pliegos Tarifarios (Las Condes)'!$J:$J,MATCH($B3426,'Pliegos Tarifarios (Las Condes)'!$A:$A,0)))/1.19</f>
        <v>1881.9351811764709</v>
      </c>
      <c r="R3426" s="19">
        <f>INDEX('Pliegos Tarifarios (Las Condes)'!$K:$K,MATCH($B3426,'Pliegos Tarifarios (Las Condes)'!$A:$A,0))</f>
        <v>723.17600000000004</v>
      </c>
      <c r="S3426" s="21">
        <f t="shared" si="162"/>
        <v>157235.58387507647</v>
      </c>
      <c r="T3426" s="21">
        <f t="shared" si="163"/>
        <v>29874.760936264531</v>
      </c>
      <c r="U3426" s="19">
        <v>0</v>
      </c>
      <c r="V3426" s="21">
        <f t="shared" si="164"/>
        <v>187110.344811341</v>
      </c>
    </row>
    <row r="3427" spans="1:22" x14ac:dyDescent="0.3">
      <c r="A3427" s="7" t="s">
        <v>147</v>
      </c>
      <c r="B3427" s="7">
        <v>8</v>
      </c>
      <c r="C3427" s="8" t="s">
        <v>186</v>
      </c>
      <c r="D3427" s="7" t="s">
        <v>738</v>
      </c>
      <c r="E3427" s="7" t="s">
        <v>121</v>
      </c>
      <c r="F3427" s="8" t="s">
        <v>739</v>
      </c>
      <c r="G3427" s="7" t="s">
        <v>16</v>
      </c>
      <c r="H3427" s="9">
        <v>800.21420000000001</v>
      </c>
      <c r="I3427" s="9">
        <v>2.1507000000000001</v>
      </c>
      <c r="J3427" s="9">
        <v>2.1417000000000002</v>
      </c>
      <c r="K3427" s="10">
        <v>0.99581531594364625</v>
      </c>
      <c r="L3427" s="9">
        <v>25.81</v>
      </c>
      <c r="M3427" s="19">
        <f>H3427*INDEX('Pliegos Tarifarios (Las Condes)'!$B:$B,MATCH($B3427,'Pliegos Tarifarios (Las Condes)'!$A:$A,0))</f>
        <v>105438.62363460001</v>
      </c>
      <c r="N3427" s="19">
        <f>I3427*INDEX('Pliegos Tarifarios (Las Condes)'!$C:$C,MATCH($B3427,'Pliegos Tarifarios (Las Condes)'!$A:$A,0))</f>
        <v>7314.0424911000009</v>
      </c>
      <c r="O3427" s="19">
        <f>J3427*INDEX('Pliegos Tarifarios (Las Condes)'!$D:$D,MATCH($B3427,'Pliegos Tarifarios (Las Condes)'!$A:$A,0))</f>
        <v>30976.809913500005</v>
      </c>
      <c r="P3427" s="19">
        <f>H3427*INDEX('Pliegos Tarifarios (Las Condes)'!$E:$E,MATCH($B3427,'Pliegos Tarifarios (Las Condes)'!$A:$A,0))</f>
        <v>10421.9897408</v>
      </c>
      <c r="Q3427" s="19" cm="1">
        <f t="array" ref="Q3427">H3427*_xlfn.IFS(H3427&lt;=350,INDEX('Pliegos Tarifarios (Las Condes)'!$F:$F,MATCH($B3427,'Pliegos Tarifarios (Las Condes)'!$A:$A,0)),H3427&lt;=500,INDEX('Pliegos Tarifarios (Las Condes)'!$G:$G,MATCH($B3427,'Pliegos Tarifarios (Las Condes)'!$A:$A,0)),H3427&lt;=1000,INDEX('Pliegos Tarifarios (Las Condes)'!$H:$H,MATCH($B3427,'Pliegos Tarifarios (Las Condes)'!$A:$A,0)),H3427&lt;=5000,INDEX('Pliegos Tarifarios (Las Condes)'!$I:$I,MATCH($B3427,'Pliegos Tarifarios (Las Condes)'!$A:$A,0)),H3427&gt;5000,INDEX('Pliegos Tarifarios (Las Condes)'!$J:$J,MATCH($B3427,'Pliegos Tarifarios (Las Condes)'!$A:$A,0)))/1.19</f>
        <v>1876.8049010084037</v>
      </c>
      <c r="R3427" s="19">
        <f>INDEX('Pliegos Tarifarios (Las Condes)'!$K:$K,MATCH($B3427,'Pliegos Tarifarios (Las Condes)'!$A:$A,0))</f>
        <v>723.17600000000004</v>
      </c>
      <c r="S3427" s="21">
        <f t="shared" si="162"/>
        <v>156751.44668100841</v>
      </c>
      <c r="T3427" s="21">
        <f t="shared" si="163"/>
        <v>29782.7748693916</v>
      </c>
      <c r="U3427" s="19">
        <v>0</v>
      </c>
      <c r="V3427" s="21">
        <f t="shared" si="164"/>
        <v>186534.22155040002</v>
      </c>
    </row>
    <row r="3428" spans="1:22" x14ac:dyDescent="0.3">
      <c r="A3428" s="7" t="s">
        <v>147</v>
      </c>
      <c r="B3428" s="7">
        <v>8</v>
      </c>
      <c r="C3428" s="8" t="s">
        <v>186</v>
      </c>
      <c r="D3428" s="7" t="s">
        <v>740</v>
      </c>
      <c r="E3428" s="7" t="s">
        <v>121</v>
      </c>
      <c r="F3428" s="8" t="s">
        <v>741</v>
      </c>
      <c r="G3428" s="7" t="s">
        <v>16</v>
      </c>
      <c r="H3428" s="9">
        <v>804.03430000000003</v>
      </c>
      <c r="I3428" s="9">
        <v>2.1983999999999999</v>
      </c>
      <c r="J3428" s="9">
        <v>2.1084000000000001</v>
      </c>
      <c r="K3428" s="10">
        <v>0.9590611353711791</v>
      </c>
      <c r="L3428" s="9">
        <v>25.94</v>
      </c>
      <c r="M3428" s="19">
        <f>H3428*INDEX('Pliegos Tarifarios (Las Condes)'!$B:$B,MATCH($B3428,'Pliegos Tarifarios (Las Condes)'!$A:$A,0))</f>
        <v>105941.97147090001</v>
      </c>
      <c r="N3428" s="19">
        <f>I3428*INDEX('Pliegos Tarifarios (Las Condes)'!$C:$C,MATCH($B3428,'Pliegos Tarifarios (Las Condes)'!$A:$A,0))</f>
        <v>7476.2593631999998</v>
      </c>
      <c r="O3428" s="19">
        <f>J3428*INDEX('Pliegos Tarifarios (Las Condes)'!$D:$D,MATCH($B3428,'Pliegos Tarifarios (Las Condes)'!$A:$A,0))</f>
        <v>30495.170202000001</v>
      </c>
      <c r="P3428" s="19">
        <f>H3428*INDEX('Pliegos Tarifarios (Las Condes)'!$E:$E,MATCH($B3428,'Pliegos Tarifarios (Las Condes)'!$A:$A,0))</f>
        <v>10471.742723199999</v>
      </c>
      <c r="Q3428" s="19" cm="1">
        <f t="array" ref="Q3428">H3428*_xlfn.IFS(H3428&lt;=350,INDEX('Pliegos Tarifarios (Las Condes)'!$F:$F,MATCH($B3428,'Pliegos Tarifarios (Las Condes)'!$A:$A,0)),H3428&lt;=500,INDEX('Pliegos Tarifarios (Las Condes)'!$G:$G,MATCH($B3428,'Pliegos Tarifarios (Las Condes)'!$A:$A,0)),H3428&lt;=1000,INDEX('Pliegos Tarifarios (Las Condes)'!$H:$H,MATCH($B3428,'Pliegos Tarifarios (Las Condes)'!$A:$A,0)),H3428&lt;=5000,INDEX('Pliegos Tarifarios (Las Condes)'!$I:$I,MATCH($B3428,'Pliegos Tarifarios (Las Condes)'!$A:$A,0)),H3428&gt;5000,INDEX('Pliegos Tarifarios (Las Condes)'!$J:$J,MATCH($B3428,'Pliegos Tarifarios (Las Condes)'!$A:$A,0)))/1.19</f>
        <v>1885.7644800840339</v>
      </c>
      <c r="R3428" s="19">
        <f>INDEX('Pliegos Tarifarios (Las Condes)'!$K:$K,MATCH($B3428,'Pliegos Tarifarios (Las Condes)'!$A:$A,0))</f>
        <v>723.17600000000004</v>
      </c>
      <c r="S3428" s="21">
        <f t="shared" si="162"/>
        <v>156994.08423938407</v>
      </c>
      <c r="T3428" s="21">
        <f t="shared" si="163"/>
        <v>29828.876005482973</v>
      </c>
      <c r="U3428" s="19">
        <v>0</v>
      </c>
      <c r="V3428" s="21">
        <f t="shared" si="164"/>
        <v>186822.96024486705</v>
      </c>
    </row>
    <row r="3429" spans="1:22" x14ac:dyDescent="0.3">
      <c r="A3429" s="7" t="s">
        <v>147</v>
      </c>
      <c r="B3429" s="7">
        <v>8</v>
      </c>
      <c r="C3429" s="8" t="s">
        <v>186</v>
      </c>
      <c r="D3429" s="7" t="s">
        <v>742</v>
      </c>
      <c r="E3429" s="7" t="s">
        <v>121</v>
      </c>
      <c r="F3429" s="8" t="s">
        <v>743</v>
      </c>
      <c r="G3429" s="7" t="s">
        <v>16</v>
      </c>
      <c r="H3429" s="9">
        <v>802.31640000000004</v>
      </c>
      <c r="I3429" s="9">
        <v>2.1823999999999999</v>
      </c>
      <c r="J3429" s="9">
        <v>2.1823999999999999</v>
      </c>
      <c r="K3429" s="10">
        <v>1</v>
      </c>
      <c r="L3429" s="9">
        <v>25.88</v>
      </c>
      <c r="M3429" s="19">
        <f>H3429*INDEX('Pliegos Tarifarios (Las Condes)'!$B:$B,MATCH($B3429,'Pliegos Tarifarios (Las Condes)'!$A:$A,0))</f>
        <v>105715.61581320001</v>
      </c>
      <c r="N3429" s="19">
        <f>I3429*INDEX('Pliegos Tarifarios (Las Condes)'!$C:$C,MATCH($B3429,'Pliegos Tarifarios (Las Condes)'!$A:$A,0))</f>
        <v>7421.8469951999996</v>
      </c>
      <c r="O3429" s="19">
        <f>J3429*INDEX('Pliegos Tarifarios (Las Condes)'!$D:$D,MATCH($B3429,'Pliegos Tarifarios (Las Condes)'!$A:$A,0))</f>
        <v>31565.480672000002</v>
      </c>
      <c r="P3429" s="19">
        <f>H3429*INDEX('Pliegos Tarifarios (Las Condes)'!$E:$E,MATCH($B3429,'Pliegos Tarifarios (Las Condes)'!$A:$A,0))</f>
        <v>10449.368793600001</v>
      </c>
      <c r="Q3429" s="19" cm="1">
        <f t="array" ref="Q3429">H3429*_xlfn.IFS(H3429&lt;=350,INDEX('Pliegos Tarifarios (Las Condes)'!$F:$F,MATCH($B3429,'Pliegos Tarifarios (Las Condes)'!$A:$A,0)),H3429&lt;=500,INDEX('Pliegos Tarifarios (Las Condes)'!$G:$G,MATCH($B3429,'Pliegos Tarifarios (Las Condes)'!$A:$A,0)),H3429&lt;=1000,INDEX('Pliegos Tarifarios (Las Condes)'!$H:$H,MATCH($B3429,'Pliegos Tarifarios (Las Condes)'!$A:$A,0)),H3429&lt;=5000,INDEX('Pliegos Tarifarios (Las Condes)'!$I:$I,MATCH($B3429,'Pliegos Tarifarios (Las Condes)'!$A:$A,0)),H3429&gt;5000,INDEX('Pliegos Tarifarios (Las Condes)'!$J:$J,MATCH($B3429,'Pliegos Tarifarios (Las Condes)'!$A:$A,0)))/1.19</f>
        <v>1881.7353549579836</v>
      </c>
      <c r="R3429" s="19">
        <f>INDEX('Pliegos Tarifarios (Las Condes)'!$K:$K,MATCH($B3429,'Pliegos Tarifarios (Las Condes)'!$A:$A,0))</f>
        <v>723.17600000000004</v>
      </c>
      <c r="S3429" s="21">
        <f t="shared" si="162"/>
        <v>157757.22362895802</v>
      </c>
      <c r="T3429" s="21">
        <f t="shared" si="163"/>
        <v>29973.872489502024</v>
      </c>
      <c r="U3429" s="19">
        <v>0</v>
      </c>
      <c r="V3429" s="21">
        <f t="shared" si="164"/>
        <v>187731.09611846003</v>
      </c>
    </row>
    <row r="3430" spans="1:22" x14ac:dyDescent="0.3">
      <c r="A3430" s="7" t="s">
        <v>147</v>
      </c>
      <c r="B3430" s="7">
        <v>8</v>
      </c>
      <c r="C3430" s="8" t="s">
        <v>186</v>
      </c>
      <c r="D3430" s="7" t="s">
        <v>744</v>
      </c>
      <c r="E3430" s="7" t="s">
        <v>121</v>
      </c>
      <c r="F3430" s="8" t="s">
        <v>745</v>
      </c>
      <c r="G3430" s="7" t="s">
        <v>16</v>
      </c>
      <c r="H3430" s="9">
        <v>803.53579999999999</v>
      </c>
      <c r="I3430" s="9">
        <v>2.1798999999999999</v>
      </c>
      <c r="J3430" s="9">
        <v>2.1798999999999999</v>
      </c>
      <c r="K3430" s="10">
        <v>1</v>
      </c>
      <c r="L3430" s="9">
        <v>25.92</v>
      </c>
      <c r="M3430" s="19">
        <f>H3430*INDEX('Pliegos Tarifarios (Las Condes)'!$B:$B,MATCH($B3430,'Pliegos Tarifarios (Las Condes)'!$A:$A,0))</f>
        <v>105876.2876154</v>
      </c>
      <c r="N3430" s="19">
        <f>I3430*INDEX('Pliegos Tarifarios (Las Condes)'!$C:$C,MATCH($B3430,'Pliegos Tarifarios (Las Condes)'!$A:$A,0))</f>
        <v>7413.3450627000002</v>
      </c>
      <c r="O3430" s="19">
        <f>J3430*INDEX('Pliegos Tarifarios (Las Condes)'!$D:$D,MATCH($B3430,'Pliegos Tarifarios (Las Condes)'!$A:$A,0))</f>
        <v>31529.321534499999</v>
      </c>
      <c r="P3430" s="19">
        <f>H3430*INDEX('Pliegos Tarifarios (Las Condes)'!$E:$E,MATCH($B3430,'Pliegos Tarifarios (Las Condes)'!$A:$A,0))</f>
        <v>10465.2502592</v>
      </c>
      <c r="Q3430" s="19" cm="1">
        <f t="array" ref="Q3430">H3430*_xlfn.IFS(H3430&lt;=350,INDEX('Pliegos Tarifarios (Las Condes)'!$F:$F,MATCH($B3430,'Pliegos Tarifarios (Las Condes)'!$A:$A,0)),H3430&lt;=500,INDEX('Pliegos Tarifarios (Las Condes)'!$G:$G,MATCH($B3430,'Pliegos Tarifarios (Las Condes)'!$A:$A,0)),H3430&lt;=1000,INDEX('Pliegos Tarifarios (Las Condes)'!$H:$H,MATCH($B3430,'Pliegos Tarifarios (Las Condes)'!$A:$A,0)),H3430&lt;=5000,INDEX('Pliegos Tarifarios (Las Condes)'!$I:$I,MATCH($B3430,'Pliegos Tarifarios (Las Condes)'!$A:$A,0)),H3430&gt;5000,INDEX('Pliegos Tarifarios (Las Condes)'!$J:$J,MATCH($B3430,'Pliegos Tarifarios (Las Condes)'!$A:$A,0)))/1.19</f>
        <v>1884.5953090756307</v>
      </c>
      <c r="R3430" s="19">
        <f>INDEX('Pliegos Tarifarios (Las Condes)'!$K:$K,MATCH($B3430,'Pliegos Tarifarios (Las Condes)'!$A:$A,0))</f>
        <v>723.17600000000004</v>
      </c>
      <c r="S3430" s="21">
        <f t="shared" si="162"/>
        <v>157891.97578087563</v>
      </c>
      <c r="T3430" s="21">
        <f t="shared" si="163"/>
        <v>29999.475398366369</v>
      </c>
      <c r="U3430" s="19">
        <v>0</v>
      </c>
      <c r="V3430" s="21">
        <f t="shared" si="164"/>
        <v>187891.45117924199</v>
      </c>
    </row>
    <row r="3431" spans="1:22" x14ac:dyDescent="0.3">
      <c r="A3431" s="7" t="s">
        <v>147</v>
      </c>
      <c r="B3431" s="7">
        <v>8</v>
      </c>
      <c r="C3431" s="8" t="s">
        <v>186</v>
      </c>
      <c r="D3431" s="7" t="s">
        <v>746</v>
      </c>
      <c r="E3431" s="7" t="s">
        <v>121</v>
      </c>
      <c r="F3431" s="8" t="s">
        <v>747</v>
      </c>
      <c r="G3431" s="7" t="s">
        <v>16</v>
      </c>
      <c r="H3431" s="9">
        <v>805.09220000000005</v>
      </c>
      <c r="I3431" s="9">
        <v>2.1543999999999999</v>
      </c>
      <c r="J3431" s="9">
        <v>2.1267999999999998</v>
      </c>
      <c r="K3431" s="10">
        <v>0.98718900854066094</v>
      </c>
      <c r="L3431" s="9">
        <v>25.97</v>
      </c>
      <c r="M3431" s="19">
        <f>H3431*INDEX('Pliegos Tarifarios (Las Condes)'!$B:$B,MATCH($B3431,'Pliegos Tarifarios (Las Condes)'!$A:$A,0))</f>
        <v>106081.36354860001</v>
      </c>
      <c r="N3431" s="19">
        <f>I3431*INDEX('Pliegos Tarifarios (Las Condes)'!$C:$C,MATCH($B3431,'Pliegos Tarifarios (Las Condes)'!$A:$A,0))</f>
        <v>7326.6253512000003</v>
      </c>
      <c r="O3431" s="19">
        <f>J3431*INDEX('Pliegos Tarifarios (Las Condes)'!$D:$D,MATCH($B3431,'Pliegos Tarifarios (Las Condes)'!$A:$A,0))</f>
        <v>30761.301453999997</v>
      </c>
      <c r="P3431" s="19">
        <f>H3431*INDEX('Pliegos Tarifarios (Las Condes)'!$E:$E,MATCH($B3431,'Pliegos Tarifarios (Las Condes)'!$A:$A,0))</f>
        <v>10485.520812799999</v>
      </c>
      <c r="Q3431" s="19" cm="1">
        <f t="array" ref="Q3431">H3431*_xlfn.IFS(H3431&lt;=350,INDEX('Pliegos Tarifarios (Las Condes)'!$F:$F,MATCH($B3431,'Pliegos Tarifarios (Las Condes)'!$A:$A,0)),H3431&lt;=500,INDEX('Pliegos Tarifarios (Las Condes)'!$G:$G,MATCH($B3431,'Pliegos Tarifarios (Las Condes)'!$A:$A,0)),H3431&lt;=1000,INDEX('Pliegos Tarifarios (Las Condes)'!$H:$H,MATCH($B3431,'Pliegos Tarifarios (Las Condes)'!$A:$A,0)),H3431&lt;=5000,INDEX('Pliegos Tarifarios (Las Condes)'!$I:$I,MATCH($B3431,'Pliegos Tarifarios (Las Condes)'!$A:$A,0)),H3431&gt;5000,INDEX('Pliegos Tarifarios (Las Condes)'!$J:$J,MATCH($B3431,'Pliegos Tarifarios (Las Condes)'!$A:$A,0)))/1.19</f>
        <v>1888.2456556302527</v>
      </c>
      <c r="R3431" s="19">
        <f>INDEX('Pliegos Tarifarios (Las Condes)'!$K:$K,MATCH($B3431,'Pliegos Tarifarios (Las Condes)'!$A:$A,0))</f>
        <v>723.17600000000004</v>
      </c>
      <c r="S3431" s="21">
        <f t="shared" si="162"/>
        <v>157266.23282223026</v>
      </c>
      <c r="T3431" s="21">
        <f t="shared" si="163"/>
        <v>29880.584236223749</v>
      </c>
      <c r="U3431" s="19">
        <v>0</v>
      </c>
      <c r="V3431" s="21">
        <f t="shared" si="164"/>
        <v>187146.81705845401</v>
      </c>
    </row>
    <row r="3432" spans="1:22" x14ac:dyDescent="0.3">
      <c r="A3432" s="7" t="s">
        <v>147</v>
      </c>
      <c r="B3432" s="7">
        <v>8</v>
      </c>
      <c r="C3432" s="8" t="s">
        <v>186</v>
      </c>
      <c r="D3432" s="7" t="s">
        <v>748</v>
      </c>
      <c r="E3432" s="7" t="s">
        <v>121</v>
      </c>
      <c r="F3432" s="8" t="s">
        <v>749</v>
      </c>
      <c r="G3432" s="7" t="s">
        <v>16</v>
      </c>
      <c r="H3432" s="9">
        <v>804.12249999999995</v>
      </c>
      <c r="I3432" s="9">
        <v>2.1667999999999998</v>
      </c>
      <c r="J3432" s="9">
        <v>2.1560000000000001</v>
      </c>
      <c r="K3432" s="10">
        <v>0.99501569134207135</v>
      </c>
      <c r="L3432" s="9">
        <v>25.94</v>
      </c>
      <c r="M3432" s="19">
        <f>H3432*INDEX('Pliegos Tarifarios (Las Condes)'!$B:$B,MATCH($B3432,'Pliegos Tarifarios (Las Condes)'!$A:$A,0))</f>
        <v>105953.59296749999</v>
      </c>
      <c r="N3432" s="19">
        <f>I3432*INDEX('Pliegos Tarifarios (Las Condes)'!$C:$C,MATCH($B3432,'Pliegos Tarifarios (Las Condes)'!$A:$A,0))</f>
        <v>7368.7949363999996</v>
      </c>
      <c r="O3432" s="19">
        <f>J3432*INDEX('Pliegos Tarifarios (Las Condes)'!$D:$D,MATCH($B3432,'Pliegos Tarifarios (Las Condes)'!$A:$A,0))</f>
        <v>31183.640180000002</v>
      </c>
      <c r="P3432" s="19">
        <f>H3432*INDEX('Pliegos Tarifarios (Las Condes)'!$E:$E,MATCH($B3432,'Pliegos Tarifarios (Las Condes)'!$A:$A,0))</f>
        <v>10472.891439999999</v>
      </c>
      <c r="Q3432" s="19" cm="1">
        <f t="array" ref="Q3432">H3432*_xlfn.IFS(H3432&lt;=350,INDEX('Pliegos Tarifarios (Las Condes)'!$F:$F,MATCH($B3432,'Pliegos Tarifarios (Las Condes)'!$A:$A,0)),H3432&lt;=500,INDEX('Pliegos Tarifarios (Las Condes)'!$G:$G,MATCH($B3432,'Pliegos Tarifarios (Las Condes)'!$A:$A,0)),H3432&lt;=1000,INDEX('Pliegos Tarifarios (Las Condes)'!$H:$H,MATCH($B3432,'Pliegos Tarifarios (Las Condes)'!$A:$A,0)),H3432&lt;=5000,INDEX('Pliegos Tarifarios (Las Condes)'!$I:$I,MATCH($B3432,'Pliegos Tarifarios (Las Condes)'!$A:$A,0)),H3432&gt;5000,INDEX('Pliegos Tarifarios (Las Condes)'!$J:$J,MATCH($B3432,'Pliegos Tarifarios (Las Condes)'!$A:$A,0)))/1.19</f>
        <v>1885.9713424369752</v>
      </c>
      <c r="R3432" s="19">
        <f>INDEX('Pliegos Tarifarios (Las Condes)'!$K:$K,MATCH($B3432,'Pliegos Tarifarios (Las Condes)'!$A:$A,0))</f>
        <v>723.17600000000004</v>
      </c>
      <c r="S3432" s="21">
        <f t="shared" si="162"/>
        <v>157588.06686633697</v>
      </c>
      <c r="T3432" s="21">
        <f t="shared" si="163"/>
        <v>29941.732704604026</v>
      </c>
      <c r="U3432" s="19">
        <v>0</v>
      </c>
      <c r="V3432" s="21">
        <f t="shared" si="164"/>
        <v>187529.79957094099</v>
      </c>
    </row>
    <row r="3433" spans="1:22" x14ac:dyDescent="0.3">
      <c r="A3433" s="7" t="s">
        <v>147</v>
      </c>
      <c r="B3433" s="7">
        <v>8</v>
      </c>
      <c r="C3433" s="8" t="s">
        <v>186</v>
      </c>
      <c r="D3433" s="7" t="s">
        <v>750</v>
      </c>
      <c r="E3433" s="7" t="s">
        <v>121</v>
      </c>
      <c r="F3433" s="8" t="s">
        <v>751</v>
      </c>
      <c r="G3433" s="7" t="s">
        <v>16</v>
      </c>
      <c r="H3433" s="9">
        <v>803.96349999999995</v>
      </c>
      <c r="I3433" s="9">
        <v>2.1631999999999998</v>
      </c>
      <c r="J3433" s="9">
        <v>2.1562999999999999</v>
      </c>
      <c r="K3433" s="10">
        <v>0.99681028106508884</v>
      </c>
      <c r="L3433" s="9">
        <v>25.93</v>
      </c>
      <c r="M3433" s="19">
        <f>H3433*INDEX('Pliegos Tarifarios (Las Condes)'!$B:$B,MATCH($B3433,'Pliegos Tarifarios (Las Condes)'!$A:$A,0))</f>
        <v>105932.6426505</v>
      </c>
      <c r="N3433" s="19">
        <f>I3433*INDEX('Pliegos Tarifarios (Las Condes)'!$C:$C,MATCH($B3433,'Pliegos Tarifarios (Las Condes)'!$A:$A,0))</f>
        <v>7356.5521535999997</v>
      </c>
      <c r="O3433" s="19">
        <f>J3433*INDEX('Pliegos Tarifarios (Las Condes)'!$D:$D,MATCH($B3433,'Pliegos Tarifarios (Las Condes)'!$A:$A,0))</f>
        <v>31187.979276499998</v>
      </c>
      <c r="P3433" s="19">
        <f>H3433*INDEX('Pliegos Tarifarios (Las Condes)'!$E:$E,MATCH($B3433,'Pliegos Tarifarios (Las Condes)'!$A:$A,0))</f>
        <v>10470.820623999998</v>
      </c>
      <c r="Q3433" s="19" cm="1">
        <f t="array" ref="Q3433">H3433*_xlfn.IFS(H3433&lt;=350,INDEX('Pliegos Tarifarios (Las Condes)'!$F:$F,MATCH($B3433,'Pliegos Tarifarios (Las Condes)'!$A:$A,0)),H3433&lt;=500,INDEX('Pliegos Tarifarios (Las Condes)'!$G:$G,MATCH($B3433,'Pliegos Tarifarios (Las Condes)'!$A:$A,0)),H3433&lt;=1000,INDEX('Pliegos Tarifarios (Las Condes)'!$H:$H,MATCH($B3433,'Pliegos Tarifarios (Las Condes)'!$A:$A,0)),H3433&lt;=5000,INDEX('Pliegos Tarifarios (Las Condes)'!$I:$I,MATCH($B3433,'Pliegos Tarifarios (Las Condes)'!$A:$A,0)),H3433&gt;5000,INDEX('Pliegos Tarifarios (Las Condes)'!$J:$J,MATCH($B3433,'Pliegos Tarifarios (Las Condes)'!$A:$A,0)))/1.19</f>
        <v>1885.5984273109248</v>
      </c>
      <c r="R3433" s="19">
        <f>INDEX('Pliegos Tarifarios (Las Condes)'!$K:$K,MATCH($B3433,'Pliegos Tarifarios (Las Condes)'!$A:$A,0))</f>
        <v>723.17600000000004</v>
      </c>
      <c r="S3433" s="21">
        <f t="shared" si="162"/>
        <v>157556.76913191093</v>
      </c>
      <c r="T3433" s="21">
        <f t="shared" si="163"/>
        <v>29935.786135063077</v>
      </c>
      <c r="U3433" s="19">
        <v>0</v>
      </c>
      <c r="V3433" s="21">
        <f t="shared" si="164"/>
        <v>187492.555266974</v>
      </c>
    </row>
    <row r="3434" spans="1:22" x14ac:dyDescent="0.3">
      <c r="A3434" s="7" t="s">
        <v>147</v>
      </c>
      <c r="B3434" s="7">
        <v>8</v>
      </c>
      <c r="C3434" s="8" t="s">
        <v>186</v>
      </c>
      <c r="D3434" s="7" t="s">
        <v>752</v>
      </c>
      <c r="E3434" s="7" t="s">
        <v>121</v>
      </c>
      <c r="F3434" s="8" t="s">
        <v>753</v>
      </c>
      <c r="G3434" s="7" t="s">
        <v>16</v>
      </c>
      <c r="H3434" s="9">
        <v>804.96730000000002</v>
      </c>
      <c r="I3434" s="9">
        <v>2.1993</v>
      </c>
      <c r="J3434" s="9">
        <v>2.1006</v>
      </c>
      <c r="K3434" s="10">
        <v>0.95512208429954981</v>
      </c>
      <c r="L3434" s="9">
        <v>25.97</v>
      </c>
      <c r="M3434" s="19">
        <f>H3434*INDEX('Pliegos Tarifarios (Las Condes)'!$B:$B,MATCH($B3434,'Pliegos Tarifarios (Las Condes)'!$A:$A,0))</f>
        <v>106064.9063499</v>
      </c>
      <c r="N3434" s="19">
        <f>I3434*INDEX('Pliegos Tarifarios (Las Condes)'!$C:$C,MATCH($B3434,'Pliegos Tarifarios (Las Condes)'!$A:$A,0))</f>
        <v>7479.3200589000007</v>
      </c>
      <c r="O3434" s="19">
        <f>J3434*INDEX('Pliegos Tarifarios (Las Condes)'!$D:$D,MATCH($B3434,'Pliegos Tarifarios (Las Condes)'!$A:$A,0))</f>
        <v>30382.353693000001</v>
      </c>
      <c r="P3434" s="19">
        <f>H3434*INDEX('Pliegos Tarifarios (Las Condes)'!$E:$E,MATCH($B3434,'Pliegos Tarifarios (Las Condes)'!$A:$A,0))</f>
        <v>10483.894115199999</v>
      </c>
      <c r="Q3434" s="19" cm="1">
        <f t="array" ref="Q3434">H3434*_xlfn.IFS(H3434&lt;=350,INDEX('Pliegos Tarifarios (Las Condes)'!$F:$F,MATCH($B3434,'Pliegos Tarifarios (Las Condes)'!$A:$A,0)),H3434&lt;=500,INDEX('Pliegos Tarifarios (Las Condes)'!$G:$G,MATCH($B3434,'Pliegos Tarifarios (Las Condes)'!$A:$A,0)),H3434&lt;=1000,INDEX('Pliegos Tarifarios (Las Condes)'!$H:$H,MATCH($B3434,'Pliegos Tarifarios (Las Condes)'!$A:$A,0)),H3434&lt;=5000,INDEX('Pliegos Tarifarios (Las Condes)'!$I:$I,MATCH($B3434,'Pliegos Tarifarios (Las Condes)'!$A:$A,0)),H3434&gt;5000,INDEX('Pliegos Tarifarios (Las Condes)'!$J:$J,MATCH($B3434,'Pliegos Tarifarios (Las Condes)'!$A:$A,0)))/1.19</f>
        <v>1887.95271789916</v>
      </c>
      <c r="R3434" s="19">
        <f>INDEX('Pliegos Tarifarios (Las Condes)'!$K:$K,MATCH($B3434,'Pliegos Tarifarios (Las Condes)'!$A:$A,0))</f>
        <v>723.17600000000004</v>
      </c>
      <c r="S3434" s="21">
        <f t="shared" si="162"/>
        <v>157021.60293489919</v>
      </c>
      <c r="T3434" s="21">
        <f t="shared" si="163"/>
        <v>29834.104557630846</v>
      </c>
      <c r="U3434" s="19">
        <v>0</v>
      </c>
      <c r="V3434" s="21">
        <f t="shared" si="164"/>
        <v>186855.70749253003</v>
      </c>
    </row>
    <row r="3435" spans="1:22" x14ac:dyDescent="0.3">
      <c r="A3435" s="7" t="s">
        <v>147</v>
      </c>
      <c r="B3435" s="7">
        <v>8</v>
      </c>
      <c r="C3435" s="8" t="s">
        <v>186</v>
      </c>
      <c r="D3435" s="7" t="s">
        <v>754</v>
      </c>
      <c r="E3435" s="7" t="s">
        <v>121</v>
      </c>
      <c r="F3435" s="8" t="s">
        <v>755</v>
      </c>
      <c r="G3435" s="7" t="s">
        <v>16</v>
      </c>
      <c r="H3435" s="9">
        <v>801.30290000000002</v>
      </c>
      <c r="I3435" s="9">
        <v>2.1793999999999998</v>
      </c>
      <c r="J3435" s="9">
        <v>2.1219000000000001</v>
      </c>
      <c r="K3435" s="10">
        <v>0.9736165917224926</v>
      </c>
      <c r="L3435" s="9">
        <v>25.85</v>
      </c>
      <c r="M3435" s="19">
        <f>H3435*INDEX('Pliegos Tarifarios (Las Condes)'!$B:$B,MATCH($B3435,'Pliegos Tarifarios (Las Condes)'!$A:$A,0))</f>
        <v>105582.0740127</v>
      </c>
      <c r="N3435" s="19">
        <f>I3435*INDEX('Pliegos Tarifarios (Las Condes)'!$C:$C,MATCH($B3435,'Pliegos Tarifarios (Las Condes)'!$A:$A,0))</f>
        <v>7411.6446761999996</v>
      </c>
      <c r="O3435" s="19">
        <f>J3435*INDEX('Pliegos Tarifarios (Las Condes)'!$D:$D,MATCH($B3435,'Pliegos Tarifarios (Las Condes)'!$A:$A,0))</f>
        <v>30690.429544500003</v>
      </c>
      <c r="P3435" s="19">
        <f>H3435*INDEX('Pliegos Tarifarios (Las Condes)'!$E:$E,MATCH($B3435,'Pliegos Tarifarios (Las Condes)'!$A:$A,0))</f>
        <v>10436.168969599999</v>
      </c>
      <c r="Q3435" s="19" cm="1">
        <f t="array" ref="Q3435">H3435*_xlfn.IFS(H3435&lt;=350,INDEX('Pliegos Tarifarios (Las Condes)'!$F:$F,MATCH($B3435,'Pliegos Tarifarios (Las Condes)'!$A:$A,0)),H3435&lt;=500,INDEX('Pliegos Tarifarios (Las Condes)'!$G:$G,MATCH($B3435,'Pliegos Tarifarios (Las Condes)'!$A:$A,0)),H3435&lt;=1000,INDEX('Pliegos Tarifarios (Las Condes)'!$H:$H,MATCH($B3435,'Pliegos Tarifarios (Las Condes)'!$A:$A,0)),H3435&lt;=5000,INDEX('Pliegos Tarifarios (Las Condes)'!$I:$I,MATCH($B3435,'Pliegos Tarifarios (Las Condes)'!$A:$A,0)),H3435&gt;5000,INDEX('Pliegos Tarifarios (Las Condes)'!$J:$J,MATCH($B3435,'Pliegos Tarifarios (Las Condes)'!$A:$A,0)))/1.19</f>
        <v>1879.3583142016812</v>
      </c>
      <c r="R3435" s="19">
        <f>INDEX('Pliegos Tarifarios (Las Condes)'!$K:$K,MATCH($B3435,'Pliegos Tarifarios (Las Condes)'!$A:$A,0))</f>
        <v>723.17600000000004</v>
      </c>
      <c r="S3435" s="21">
        <f t="shared" si="162"/>
        <v>156722.85151720169</v>
      </c>
      <c r="T3435" s="21">
        <f t="shared" si="163"/>
        <v>29777.341788268321</v>
      </c>
      <c r="U3435" s="19">
        <v>0</v>
      </c>
      <c r="V3435" s="21">
        <f t="shared" si="164"/>
        <v>186500.19330547002</v>
      </c>
    </row>
    <row r="3436" spans="1:22" x14ac:dyDescent="0.3">
      <c r="A3436" s="7" t="s">
        <v>147</v>
      </c>
      <c r="B3436" s="7">
        <v>8</v>
      </c>
      <c r="C3436" s="8" t="s">
        <v>186</v>
      </c>
      <c r="D3436" s="7" t="s">
        <v>756</v>
      </c>
      <c r="E3436" s="7" t="s">
        <v>121</v>
      </c>
      <c r="F3436" s="8" t="s">
        <v>757</v>
      </c>
      <c r="G3436" s="7" t="s">
        <v>16</v>
      </c>
      <c r="H3436" s="9">
        <v>802.93579999999997</v>
      </c>
      <c r="I3436" s="9">
        <v>2.1625000000000001</v>
      </c>
      <c r="J3436" s="9">
        <v>2.1625000000000001</v>
      </c>
      <c r="K3436" s="10">
        <v>1</v>
      </c>
      <c r="L3436" s="9">
        <v>25.9</v>
      </c>
      <c r="M3436" s="19">
        <f>H3436*INDEX('Pliegos Tarifarios (Las Condes)'!$B:$B,MATCH($B3436,'Pliegos Tarifarios (Las Condes)'!$A:$A,0))</f>
        <v>105797.2298154</v>
      </c>
      <c r="N3436" s="19">
        <f>I3436*INDEX('Pliegos Tarifarios (Las Condes)'!$C:$C,MATCH($B3436,'Pliegos Tarifarios (Las Condes)'!$A:$A,0))</f>
        <v>7354.1716125000003</v>
      </c>
      <c r="O3436" s="19">
        <f>J3436*INDEX('Pliegos Tarifarios (Las Condes)'!$D:$D,MATCH($B3436,'Pliegos Tarifarios (Las Condes)'!$A:$A,0))</f>
        <v>31277.653937500003</v>
      </c>
      <c r="P3436" s="19">
        <f>H3436*INDEX('Pliegos Tarifarios (Las Condes)'!$E:$E,MATCH($B3436,'Pliegos Tarifarios (Las Condes)'!$A:$A,0))</f>
        <v>10457.435859199999</v>
      </c>
      <c r="Q3436" s="19" cm="1">
        <f t="array" ref="Q3436">H3436*_xlfn.IFS(H3436&lt;=350,INDEX('Pliegos Tarifarios (Las Condes)'!$F:$F,MATCH($B3436,'Pliegos Tarifarios (Las Condes)'!$A:$A,0)),H3436&lt;=500,INDEX('Pliegos Tarifarios (Las Condes)'!$G:$G,MATCH($B3436,'Pliegos Tarifarios (Las Condes)'!$A:$A,0)),H3436&lt;=1000,INDEX('Pliegos Tarifarios (Las Condes)'!$H:$H,MATCH($B3436,'Pliegos Tarifarios (Las Condes)'!$A:$A,0)),H3436&lt;=5000,INDEX('Pliegos Tarifarios (Las Condes)'!$I:$I,MATCH($B3436,'Pliegos Tarifarios (Las Condes)'!$A:$A,0)),H3436&gt;5000,INDEX('Pliegos Tarifarios (Las Condes)'!$J:$J,MATCH($B3436,'Pliegos Tarifarios (Las Condes)'!$A:$A,0)))/1.19</f>
        <v>1883.1880821848742</v>
      </c>
      <c r="R3436" s="19">
        <f>INDEX('Pliegos Tarifarios (Las Condes)'!$K:$K,MATCH($B3436,'Pliegos Tarifarios (Las Condes)'!$A:$A,0))</f>
        <v>723.17600000000004</v>
      </c>
      <c r="S3436" s="21">
        <f t="shared" si="162"/>
        <v>157492.85530678488</v>
      </c>
      <c r="T3436" s="21">
        <f t="shared" si="163"/>
        <v>29923.642508289129</v>
      </c>
      <c r="U3436" s="19">
        <v>0</v>
      </c>
      <c r="V3436" s="21">
        <f t="shared" si="164"/>
        <v>187416.49781507402</v>
      </c>
    </row>
    <row r="3437" spans="1:22" x14ac:dyDescent="0.3">
      <c r="A3437" s="7" t="s">
        <v>147</v>
      </c>
      <c r="B3437" s="7">
        <v>8</v>
      </c>
      <c r="C3437" s="8" t="s">
        <v>186</v>
      </c>
      <c r="D3437" s="7" t="s">
        <v>758</v>
      </c>
      <c r="E3437" s="7" t="s">
        <v>121</v>
      </c>
      <c r="F3437" s="8" t="s">
        <v>759</v>
      </c>
      <c r="G3437" s="7" t="s">
        <v>16</v>
      </c>
      <c r="H3437" s="9">
        <v>802.35709999999995</v>
      </c>
      <c r="I3437" s="9">
        <v>2.2254999999999998</v>
      </c>
      <c r="J3437" s="9">
        <v>2.1585999999999999</v>
      </c>
      <c r="K3437" s="10">
        <v>0.96993933947427546</v>
      </c>
      <c r="L3437" s="9">
        <v>25.88</v>
      </c>
      <c r="M3437" s="19">
        <f>H3437*INDEX('Pliegos Tarifarios (Las Condes)'!$B:$B,MATCH($B3437,'Pliegos Tarifarios (Las Condes)'!$A:$A,0))</f>
        <v>105720.9785673</v>
      </c>
      <c r="N3437" s="19">
        <f>I3437*INDEX('Pliegos Tarifarios (Las Condes)'!$C:$C,MATCH($B3437,'Pliegos Tarifarios (Las Condes)'!$A:$A,0))</f>
        <v>7568.4203115</v>
      </c>
      <c r="O3437" s="19">
        <f>J3437*INDEX('Pliegos Tarifarios (Las Condes)'!$D:$D,MATCH($B3437,'Pliegos Tarifarios (Las Condes)'!$A:$A,0))</f>
        <v>31221.245683000001</v>
      </c>
      <c r="P3437" s="19">
        <f>H3437*INDEX('Pliegos Tarifarios (Las Condes)'!$E:$E,MATCH($B3437,'Pliegos Tarifarios (Las Condes)'!$A:$A,0))</f>
        <v>10449.898870399998</v>
      </c>
      <c r="Q3437" s="19" cm="1">
        <f t="array" ref="Q3437">H3437*_xlfn.IFS(H3437&lt;=350,INDEX('Pliegos Tarifarios (Las Condes)'!$F:$F,MATCH($B3437,'Pliegos Tarifarios (Las Condes)'!$A:$A,0)),H3437&lt;=500,INDEX('Pliegos Tarifarios (Las Condes)'!$G:$G,MATCH($B3437,'Pliegos Tarifarios (Las Condes)'!$A:$A,0)),H3437&lt;=1000,INDEX('Pliegos Tarifarios (Las Condes)'!$H:$H,MATCH($B3437,'Pliegos Tarifarios (Las Condes)'!$A:$A,0)),H3437&lt;=5000,INDEX('Pliegos Tarifarios (Las Condes)'!$I:$I,MATCH($B3437,'Pliegos Tarifarios (Las Condes)'!$A:$A,0)),H3437&gt;5000,INDEX('Pliegos Tarifarios (Las Condes)'!$J:$J,MATCH($B3437,'Pliegos Tarifarios (Las Condes)'!$A:$A,0)))/1.19</f>
        <v>1881.8308118487396</v>
      </c>
      <c r="R3437" s="19">
        <f>INDEX('Pliegos Tarifarios (Las Condes)'!$K:$K,MATCH($B3437,'Pliegos Tarifarios (Las Condes)'!$A:$A,0))</f>
        <v>723.17600000000004</v>
      </c>
      <c r="S3437" s="21">
        <f t="shared" si="162"/>
        <v>157565.55024404876</v>
      </c>
      <c r="T3437" s="21">
        <f t="shared" si="163"/>
        <v>29937.454546369267</v>
      </c>
      <c r="U3437" s="19">
        <v>0</v>
      </c>
      <c r="V3437" s="21">
        <f t="shared" si="164"/>
        <v>187503.00479041802</v>
      </c>
    </row>
    <row r="3438" spans="1:22" x14ac:dyDescent="0.3">
      <c r="A3438" s="7" t="s">
        <v>147</v>
      </c>
      <c r="B3438" s="7">
        <v>8</v>
      </c>
      <c r="C3438" s="8" t="s">
        <v>186</v>
      </c>
      <c r="D3438" s="7" t="s">
        <v>760</v>
      </c>
      <c r="E3438" s="7" t="s">
        <v>121</v>
      </c>
      <c r="F3438" s="8" t="s">
        <v>761</v>
      </c>
      <c r="G3438" s="7" t="s">
        <v>16</v>
      </c>
      <c r="H3438" s="9">
        <v>803.96969999999999</v>
      </c>
      <c r="I3438" s="9">
        <v>2.1998000000000002</v>
      </c>
      <c r="J3438" s="9">
        <v>2.1467999999999998</v>
      </c>
      <c r="K3438" s="10">
        <v>0.97590690062732954</v>
      </c>
      <c r="L3438" s="9">
        <v>25.93</v>
      </c>
      <c r="M3438" s="19">
        <f>H3438*INDEX('Pliegos Tarifarios (Las Condes)'!$B:$B,MATCH($B3438,'Pliegos Tarifarios (Las Condes)'!$A:$A,0))</f>
        <v>105933.4595811</v>
      </c>
      <c r="N3438" s="19">
        <f>I3438*INDEX('Pliegos Tarifarios (Las Condes)'!$C:$C,MATCH($B3438,'Pliegos Tarifarios (Las Condes)'!$A:$A,0))</f>
        <v>7481.0204454000013</v>
      </c>
      <c r="O3438" s="19">
        <f>J3438*INDEX('Pliegos Tarifarios (Las Condes)'!$D:$D,MATCH($B3438,'Pliegos Tarifarios (Las Condes)'!$A:$A,0))</f>
        <v>31050.574553999999</v>
      </c>
      <c r="P3438" s="19">
        <f>H3438*INDEX('Pliegos Tarifarios (Las Condes)'!$E:$E,MATCH($B3438,'Pliegos Tarifarios (Las Condes)'!$A:$A,0))</f>
        <v>10470.901372799999</v>
      </c>
      <c r="Q3438" s="19" cm="1">
        <f t="array" ref="Q3438">H3438*_xlfn.IFS(H3438&lt;=350,INDEX('Pliegos Tarifarios (Las Condes)'!$F:$F,MATCH($B3438,'Pliegos Tarifarios (Las Condes)'!$A:$A,0)),H3438&lt;=500,INDEX('Pliegos Tarifarios (Las Condes)'!$G:$G,MATCH($B3438,'Pliegos Tarifarios (Las Condes)'!$A:$A,0)),H3438&lt;=1000,INDEX('Pliegos Tarifarios (Las Condes)'!$H:$H,MATCH($B3438,'Pliegos Tarifarios (Las Condes)'!$A:$A,0)),H3438&lt;=5000,INDEX('Pliegos Tarifarios (Las Condes)'!$I:$I,MATCH($B3438,'Pliegos Tarifarios (Las Condes)'!$A:$A,0)),H3438&gt;5000,INDEX('Pliegos Tarifarios (Las Condes)'!$J:$J,MATCH($B3438,'Pliegos Tarifarios (Las Condes)'!$A:$A,0)))/1.19</f>
        <v>1885.6129686554623</v>
      </c>
      <c r="R3438" s="19">
        <f>INDEX('Pliegos Tarifarios (Las Condes)'!$K:$K,MATCH($B3438,'Pliegos Tarifarios (Las Condes)'!$A:$A,0))</f>
        <v>723.17600000000004</v>
      </c>
      <c r="S3438" s="21">
        <f t="shared" si="162"/>
        <v>157544.74492195545</v>
      </c>
      <c r="T3438" s="21">
        <f t="shared" si="163"/>
        <v>29933.501535171537</v>
      </c>
      <c r="U3438" s="19">
        <v>0</v>
      </c>
      <c r="V3438" s="21">
        <f t="shared" si="164"/>
        <v>187478.24645712698</v>
      </c>
    </row>
    <row r="3439" spans="1:22" x14ac:dyDescent="0.3">
      <c r="A3439" s="7" t="s">
        <v>147</v>
      </c>
      <c r="B3439" s="7">
        <v>8</v>
      </c>
      <c r="C3439" s="8" t="s">
        <v>186</v>
      </c>
      <c r="D3439" s="7" t="s">
        <v>762</v>
      </c>
      <c r="E3439" s="7" t="s">
        <v>121</v>
      </c>
      <c r="F3439" s="8" t="s">
        <v>763</v>
      </c>
      <c r="G3439" s="7" t="s">
        <v>16</v>
      </c>
      <c r="H3439" s="9">
        <v>801.71469999999999</v>
      </c>
      <c r="I3439" s="9">
        <v>2.1446000000000001</v>
      </c>
      <c r="J3439" s="9">
        <v>2.1215999999999999</v>
      </c>
      <c r="K3439" s="10">
        <v>0.98927538934999526</v>
      </c>
      <c r="L3439" s="9">
        <v>25.86</v>
      </c>
      <c r="M3439" s="19">
        <f>H3439*INDEX('Pliegos Tarifarios (Las Condes)'!$B:$B,MATCH($B3439,'Pliegos Tarifarios (Las Condes)'!$A:$A,0))</f>
        <v>105636.33401610001</v>
      </c>
      <c r="N3439" s="19">
        <f>I3439*INDEX('Pliegos Tarifarios (Las Condes)'!$C:$C,MATCH($B3439,'Pliegos Tarifarios (Las Condes)'!$A:$A,0))</f>
        <v>7293.2977758000006</v>
      </c>
      <c r="O3439" s="19">
        <f>J3439*INDEX('Pliegos Tarifarios (Las Condes)'!$D:$D,MATCH($B3439,'Pliegos Tarifarios (Las Condes)'!$A:$A,0))</f>
        <v>30686.090447999999</v>
      </c>
      <c r="P3439" s="19">
        <f>H3439*INDEX('Pliegos Tarifarios (Las Condes)'!$E:$E,MATCH($B3439,'Pliegos Tarifarios (Las Condes)'!$A:$A,0))</f>
        <v>10441.5322528</v>
      </c>
      <c r="Q3439" s="19" cm="1">
        <f t="array" ref="Q3439">H3439*_xlfn.IFS(H3439&lt;=350,INDEX('Pliegos Tarifarios (Las Condes)'!$F:$F,MATCH($B3439,'Pliegos Tarifarios (Las Condes)'!$A:$A,0)),H3439&lt;=500,INDEX('Pliegos Tarifarios (Las Condes)'!$G:$G,MATCH($B3439,'Pliegos Tarifarios (Las Condes)'!$A:$A,0)),H3439&lt;=1000,INDEX('Pliegos Tarifarios (Las Condes)'!$H:$H,MATCH($B3439,'Pliegos Tarifarios (Las Condes)'!$A:$A,0)),H3439&lt;=5000,INDEX('Pliegos Tarifarios (Las Condes)'!$I:$I,MATCH($B3439,'Pliegos Tarifarios (Las Condes)'!$A:$A,0)),H3439&gt;5000,INDEX('Pliegos Tarifarios (Las Condes)'!$J:$J,MATCH($B3439,'Pliegos Tarifarios (Las Condes)'!$A:$A,0)))/1.19</f>
        <v>1880.3241409243701</v>
      </c>
      <c r="R3439" s="19">
        <f>INDEX('Pliegos Tarifarios (Las Condes)'!$K:$K,MATCH($B3439,'Pliegos Tarifarios (Las Condes)'!$A:$A,0))</f>
        <v>723.17600000000004</v>
      </c>
      <c r="S3439" s="21">
        <f t="shared" si="162"/>
        <v>156660.7546336244</v>
      </c>
      <c r="T3439" s="21">
        <f t="shared" si="163"/>
        <v>29765.543380388637</v>
      </c>
      <c r="U3439" s="19">
        <v>0</v>
      </c>
      <c r="V3439" s="21">
        <f t="shared" si="164"/>
        <v>186426.29801401304</v>
      </c>
    </row>
    <row r="3440" spans="1:22" x14ac:dyDescent="0.3">
      <c r="A3440" s="7" t="s">
        <v>147</v>
      </c>
      <c r="B3440" s="7">
        <v>8</v>
      </c>
      <c r="C3440" s="8" t="s">
        <v>186</v>
      </c>
      <c r="D3440" s="7" t="s">
        <v>764</v>
      </c>
      <c r="E3440" s="7" t="s">
        <v>121</v>
      </c>
      <c r="F3440" s="8" t="s">
        <v>765</v>
      </c>
      <c r="G3440" s="7" t="s">
        <v>16</v>
      </c>
      <c r="H3440" s="9">
        <v>802.71199999999999</v>
      </c>
      <c r="I3440" s="9">
        <v>2.2189999999999999</v>
      </c>
      <c r="J3440" s="9">
        <v>2.1499000000000001</v>
      </c>
      <c r="K3440" s="10">
        <v>0.96885984677782799</v>
      </c>
      <c r="L3440" s="9">
        <v>25.89</v>
      </c>
      <c r="M3440" s="19">
        <f>H3440*INDEX('Pliegos Tarifarios (Las Condes)'!$B:$B,MATCH($B3440,'Pliegos Tarifarios (Las Condes)'!$A:$A,0))</f>
        <v>105767.74125600001</v>
      </c>
      <c r="N3440" s="19">
        <f>I3440*INDEX('Pliegos Tarifarios (Las Condes)'!$C:$C,MATCH($B3440,'Pliegos Tarifarios (Las Condes)'!$A:$A,0))</f>
        <v>7546.3152869999994</v>
      </c>
      <c r="O3440" s="19">
        <f>J3440*INDEX('Pliegos Tarifarios (Las Condes)'!$D:$D,MATCH($B3440,'Pliegos Tarifarios (Las Condes)'!$A:$A,0))</f>
        <v>31095.411884500005</v>
      </c>
      <c r="P3440" s="19">
        <f>H3440*INDEX('Pliegos Tarifarios (Las Condes)'!$E:$E,MATCH($B3440,'Pliegos Tarifarios (Las Condes)'!$A:$A,0))</f>
        <v>10454.521088</v>
      </c>
      <c r="Q3440" s="19" cm="1">
        <f t="array" ref="Q3440">H3440*_xlfn.IFS(H3440&lt;=350,INDEX('Pliegos Tarifarios (Las Condes)'!$F:$F,MATCH($B3440,'Pliegos Tarifarios (Las Condes)'!$A:$A,0)),H3440&lt;=500,INDEX('Pliegos Tarifarios (Las Condes)'!$G:$G,MATCH($B3440,'Pliegos Tarifarios (Las Condes)'!$A:$A,0)),H3440&lt;=1000,INDEX('Pliegos Tarifarios (Las Condes)'!$H:$H,MATCH($B3440,'Pliegos Tarifarios (Las Condes)'!$A:$A,0)),H3440&lt;=5000,INDEX('Pliegos Tarifarios (Las Condes)'!$I:$I,MATCH($B3440,'Pliegos Tarifarios (Las Condes)'!$A:$A,0)),H3440&gt;5000,INDEX('Pliegos Tarifarios (Las Condes)'!$J:$J,MATCH($B3440,'Pliegos Tarifarios (Las Condes)'!$A:$A,0)))/1.19</f>
        <v>1882.6631865546219</v>
      </c>
      <c r="R3440" s="19">
        <f>INDEX('Pliegos Tarifarios (Las Condes)'!$K:$K,MATCH($B3440,'Pliegos Tarifarios (Las Condes)'!$A:$A,0))</f>
        <v>723.17600000000004</v>
      </c>
      <c r="S3440" s="21">
        <f t="shared" si="162"/>
        <v>157469.82870205466</v>
      </c>
      <c r="T3440" s="21">
        <f t="shared" si="163"/>
        <v>29919.267453390385</v>
      </c>
      <c r="U3440" s="19">
        <v>0</v>
      </c>
      <c r="V3440" s="21">
        <f t="shared" si="164"/>
        <v>187389.09615544503</v>
      </c>
    </row>
    <row r="3441" spans="1:22" x14ac:dyDescent="0.3">
      <c r="A3441" s="7" t="s">
        <v>147</v>
      </c>
      <c r="B3441" s="7">
        <v>8</v>
      </c>
      <c r="C3441" s="8" t="s">
        <v>186</v>
      </c>
      <c r="D3441" s="7" t="s">
        <v>766</v>
      </c>
      <c r="E3441" s="7" t="s">
        <v>121</v>
      </c>
      <c r="F3441" s="8" t="s">
        <v>767</v>
      </c>
      <c r="G3441" s="7" t="s">
        <v>16</v>
      </c>
      <c r="H3441" s="9">
        <v>802.54870000000005</v>
      </c>
      <c r="I3441" s="9">
        <v>2.1892</v>
      </c>
      <c r="J3441" s="9">
        <v>2.1892</v>
      </c>
      <c r="K3441" s="10">
        <v>1</v>
      </c>
      <c r="L3441" s="9">
        <v>25.89</v>
      </c>
      <c r="M3441" s="19">
        <f>H3441*INDEX('Pliegos Tarifarios (Las Condes)'!$B:$B,MATCH($B3441,'Pliegos Tarifarios (Las Condes)'!$A:$A,0))</f>
        <v>105746.22435810001</v>
      </c>
      <c r="N3441" s="19">
        <f>I3441*INDEX('Pliegos Tarifarios (Las Condes)'!$C:$C,MATCH($B3441,'Pliegos Tarifarios (Las Condes)'!$A:$A,0))</f>
        <v>7444.9722516000002</v>
      </c>
      <c r="O3441" s="19">
        <f>J3441*INDEX('Pliegos Tarifarios (Las Condes)'!$D:$D,MATCH($B3441,'Pliegos Tarifarios (Las Condes)'!$A:$A,0))</f>
        <v>31663.833526000002</v>
      </c>
      <c r="P3441" s="19">
        <f>H3441*INDEX('Pliegos Tarifarios (Las Condes)'!$E:$E,MATCH($B3441,'Pliegos Tarifarios (Las Condes)'!$A:$A,0))</f>
        <v>10452.394268800001</v>
      </c>
      <c r="Q3441" s="19" cm="1">
        <f t="array" ref="Q3441">H3441*_xlfn.IFS(H3441&lt;=350,INDEX('Pliegos Tarifarios (Las Condes)'!$F:$F,MATCH($B3441,'Pliegos Tarifarios (Las Condes)'!$A:$A,0)),H3441&lt;=500,INDEX('Pliegos Tarifarios (Las Condes)'!$G:$G,MATCH($B3441,'Pliegos Tarifarios (Las Condes)'!$A:$A,0)),H3441&lt;=1000,INDEX('Pliegos Tarifarios (Las Condes)'!$H:$H,MATCH($B3441,'Pliegos Tarifarios (Las Condes)'!$A:$A,0)),H3441&lt;=5000,INDEX('Pliegos Tarifarios (Las Condes)'!$I:$I,MATCH($B3441,'Pliegos Tarifarios (Las Condes)'!$A:$A,0)),H3441&gt;5000,INDEX('Pliegos Tarifarios (Las Condes)'!$J:$J,MATCH($B3441,'Pliegos Tarifarios (Las Condes)'!$A:$A,0)))/1.19</f>
        <v>1882.2801863025215</v>
      </c>
      <c r="R3441" s="19">
        <f>INDEX('Pliegos Tarifarios (Las Condes)'!$K:$K,MATCH($B3441,'Pliegos Tarifarios (Las Condes)'!$A:$A,0))</f>
        <v>723.17600000000004</v>
      </c>
      <c r="S3441" s="21">
        <f t="shared" si="162"/>
        <v>157912.88059080255</v>
      </c>
      <c r="T3441" s="21">
        <f t="shared" si="163"/>
        <v>30003.447312252487</v>
      </c>
      <c r="U3441" s="19">
        <v>0</v>
      </c>
      <c r="V3441" s="21">
        <f t="shared" si="164"/>
        <v>187916.32790305503</v>
      </c>
    </row>
    <row r="3442" spans="1:22" x14ac:dyDescent="0.3">
      <c r="A3442" s="7" t="s">
        <v>147</v>
      </c>
      <c r="B3442" s="7">
        <v>8</v>
      </c>
      <c r="C3442" s="8" t="s">
        <v>186</v>
      </c>
      <c r="D3442" s="7" t="s">
        <v>768</v>
      </c>
      <c r="E3442" s="7" t="s">
        <v>121</v>
      </c>
      <c r="F3442" s="8" t="s">
        <v>769</v>
      </c>
      <c r="G3442" s="7" t="s">
        <v>16</v>
      </c>
      <c r="H3442" s="9">
        <v>803.07780000000002</v>
      </c>
      <c r="I3442" s="9">
        <v>2.1873</v>
      </c>
      <c r="J3442" s="9">
        <v>2.1873</v>
      </c>
      <c r="K3442" s="10">
        <v>1</v>
      </c>
      <c r="L3442" s="9">
        <v>25.91</v>
      </c>
      <c r="M3442" s="19">
        <f>H3442*INDEX('Pliegos Tarifarios (Las Condes)'!$B:$B,MATCH($B3442,'Pliegos Tarifarios (Las Condes)'!$A:$A,0))</f>
        <v>105815.94016140001</v>
      </c>
      <c r="N3442" s="19">
        <f>I3442*INDEX('Pliegos Tarifarios (Las Condes)'!$C:$C,MATCH($B3442,'Pliegos Tarifarios (Las Condes)'!$A:$A,0))</f>
        <v>7438.5107829000008</v>
      </c>
      <c r="O3442" s="19">
        <f>J3442*INDEX('Pliegos Tarifarios (Las Condes)'!$D:$D,MATCH($B3442,'Pliegos Tarifarios (Las Condes)'!$A:$A,0))</f>
        <v>31636.352581500003</v>
      </c>
      <c r="P3442" s="19">
        <f>H3442*INDEX('Pliegos Tarifarios (Las Condes)'!$E:$E,MATCH($B3442,'Pliegos Tarifarios (Las Condes)'!$A:$A,0))</f>
        <v>10459.285267199999</v>
      </c>
      <c r="Q3442" s="19" cm="1">
        <f t="array" ref="Q3442">H3442*_xlfn.IFS(H3442&lt;=350,INDEX('Pliegos Tarifarios (Las Condes)'!$F:$F,MATCH($B3442,'Pliegos Tarifarios (Las Condes)'!$A:$A,0)),H3442&lt;=500,INDEX('Pliegos Tarifarios (Las Condes)'!$G:$G,MATCH($B3442,'Pliegos Tarifarios (Las Condes)'!$A:$A,0)),H3442&lt;=1000,INDEX('Pliegos Tarifarios (Las Condes)'!$H:$H,MATCH($B3442,'Pliegos Tarifarios (Las Condes)'!$A:$A,0)),H3442&lt;=5000,INDEX('Pliegos Tarifarios (Las Condes)'!$I:$I,MATCH($B3442,'Pliegos Tarifarios (Las Condes)'!$A:$A,0)),H3442&gt;5000,INDEX('Pliegos Tarifarios (Las Condes)'!$J:$J,MATCH($B3442,'Pliegos Tarifarios (Las Condes)'!$A:$A,0)))/1.19</f>
        <v>1883.5211258823533</v>
      </c>
      <c r="R3442" s="19">
        <f>INDEX('Pliegos Tarifarios (Las Condes)'!$K:$K,MATCH($B3442,'Pliegos Tarifarios (Las Condes)'!$A:$A,0))</f>
        <v>723.17600000000004</v>
      </c>
      <c r="S3442" s="21">
        <f t="shared" si="162"/>
        <v>157956.78591888235</v>
      </c>
      <c r="T3442" s="21">
        <f t="shared" si="163"/>
        <v>30011.789324587648</v>
      </c>
      <c r="U3442" s="19">
        <v>0</v>
      </c>
      <c r="V3442" s="21">
        <f t="shared" si="164"/>
        <v>187968.57524347</v>
      </c>
    </row>
    <row r="3443" spans="1:22" x14ac:dyDescent="0.3">
      <c r="A3443" s="7" t="s">
        <v>147</v>
      </c>
      <c r="B3443" s="7">
        <v>8</v>
      </c>
      <c r="C3443" s="8" t="s">
        <v>186</v>
      </c>
      <c r="D3443" s="7" t="s">
        <v>770</v>
      </c>
      <c r="E3443" s="7" t="s">
        <v>121</v>
      </c>
      <c r="F3443" s="8" t="s">
        <v>771</v>
      </c>
      <c r="G3443" s="7" t="s">
        <v>16</v>
      </c>
      <c r="H3443" s="9">
        <v>803.42909999999995</v>
      </c>
      <c r="I3443" s="9">
        <v>2.1433</v>
      </c>
      <c r="J3443" s="9">
        <v>2.1433</v>
      </c>
      <c r="K3443" s="10">
        <v>1</v>
      </c>
      <c r="L3443" s="9">
        <v>25.92</v>
      </c>
      <c r="M3443" s="19">
        <f>H3443*INDEX('Pliegos Tarifarios (Las Condes)'!$B:$B,MATCH($B3443,'Pliegos Tarifarios (Las Condes)'!$A:$A,0))</f>
        <v>105862.22850329999</v>
      </c>
      <c r="N3443" s="19">
        <f>I3443*INDEX('Pliegos Tarifarios (Las Condes)'!$C:$C,MATCH($B3443,'Pliegos Tarifarios (Las Condes)'!$A:$A,0))</f>
        <v>7288.8767709000003</v>
      </c>
      <c r="O3443" s="19">
        <f>J3443*INDEX('Pliegos Tarifarios (Las Condes)'!$D:$D,MATCH($B3443,'Pliegos Tarifarios (Las Condes)'!$A:$A,0))</f>
        <v>30999.9517615</v>
      </c>
      <c r="P3443" s="19">
        <f>H3443*INDEX('Pliegos Tarifarios (Las Condes)'!$E:$E,MATCH($B3443,'Pliegos Tarifarios (Las Condes)'!$A:$A,0))</f>
        <v>10463.860598399999</v>
      </c>
      <c r="Q3443" s="19" cm="1">
        <f t="array" ref="Q3443">H3443*_xlfn.IFS(H3443&lt;=350,INDEX('Pliegos Tarifarios (Las Condes)'!$F:$F,MATCH($B3443,'Pliegos Tarifarios (Las Condes)'!$A:$A,0)),H3443&lt;=500,INDEX('Pliegos Tarifarios (Las Condes)'!$G:$G,MATCH($B3443,'Pliegos Tarifarios (Las Condes)'!$A:$A,0)),H3443&lt;=1000,INDEX('Pliegos Tarifarios (Las Condes)'!$H:$H,MATCH($B3443,'Pliegos Tarifarios (Las Condes)'!$A:$A,0)),H3443&lt;=5000,INDEX('Pliegos Tarifarios (Las Condes)'!$I:$I,MATCH($B3443,'Pliegos Tarifarios (Las Condes)'!$A:$A,0)),H3443&gt;5000,INDEX('Pliegos Tarifarios (Las Condes)'!$J:$J,MATCH($B3443,'Pliegos Tarifarios (Las Condes)'!$A:$A,0)))/1.19</f>
        <v>1884.345057226891</v>
      </c>
      <c r="R3443" s="19">
        <f>INDEX('Pliegos Tarifarios (Las Condes)'!$K:$K,MATCH($B3443,'Pliegos Tarifarios (Las Condes)'!$A:$A,0))</f>
        <v>723.17600000000004</v>
      </c>
      <c r="S3443" s="21">
        <f t="shared" si="162"/>
        <v>157222.43869132688</v>
      </c>
      <c r="T3443" s="21">
        <f t="shared" si="163"/>
        <v>29872.263351352107</v>
      </c>
      <c r="U3443" s="19">
        <v>0</v>
      </c>
      <c r="V3443" s="21">
        <f t="shared" si="164"/>
        <v>187094.70204267898</v>
      </c>
    </row>
    <row r="3444" spans="1:22" x14ac:dyDescent="0.3">
      <c r="A3444" s="7" t="s">
        <v>147</v>
      </c>
      <c r="B3444" s="7">
        <v>8</v>
      </c>
      <c r="C3444" s="8" t="s">
        <v>186</v>
      </c>
      <c r="D3444" s="7" t="s">
        <v>772</v>
      </c>
      <c r="E3444" s="7" t="s">
        <v>121</v>
      </c>
      <c r="F3444" s="8" t="s">
        <v>773</v>
      </c>
      <c r="G3444" s="7" t="s">
        <v>16</v>
      </c>
      <c r="H3444" s="9">
        <v>802.39359999999999</v>
      </c>
      <c r="I3444" s="9">
        <v>2.1882999999999999</v>
      </c>
      <c r="J3444" s="9">
        <v>2.1596000000000002</v>
      </c>
      <c r="K3444" s="10">
        <v>0.98688479641731042</v>
      </c>
      <c r="L3444" s="9">
        <v>25.88</v>
      </c>
      <c r="M3444" s="19">
        <f>H3444*INDEX('Pliegos Tarifarios (Las Condes)'!$B:$B,MATCH($B3444,'Pliegos Tarifarios (Las Condes)'!$A:$A,0))</f>
        <v>105725.78791680001</v>
      </c>
      <c r="N3444" s="19">
        <f>I3444*INDEX('Pliegos Tarifarios (Las Condes)'!$C:$C,MATCH($B3444,'Pliegos Tarifarios (Las Condes)'!$A:$A,0))</f>
        <v>7441.9115559000002</v>
      </c>
      <c r="O3444" s="19">
        <f>J3444*INDEX('Pliegos Tarifarios (Las Condes)'!$D:$D,MATCH($B3444,'Pliegos Tarifarios (Las Condes)'!$A:$A,0))</f>
        <v>31235.709338000004</v>
      </c>
      <c r="P3444" s="19">
        <f>H3444*INDEX('Pliegos Tarifarios (Las Condes)'!$E:$E,MATCH($B3444,'Pliegos Tarifarios (Las Condes)'!$A:$A,0))</f>
        <v>10450.374246399999</v>
      </c>
      <c r="Q3444" s="19" cm="1">
        <f t="array" ref="Q3444">H3444*_xlfn.IFS(H3444&lt;=350,INDEX('Pliegos Tarifarios (Las Condes)'!$F:$F,MATCH($B3444,'Pliegos Tarifarios (Las Condes)'!$A:$A,0)),H3444&lt;=500,INDEX('Pliegos Tarifarios (Las Condes)'!$G:$G,MATCH($B3444,'Pliegos Tarifarios (Las Condes)'!$A:$A,0)),H3444&lt;=1000,INDEX('Pliegos Tarifarios (Las Condes)'!$H:$H,MATCH($B3444,'Pliegos Tarifarios (Las Condes)'!$A:$A,0)),H3444&lt;=5000,INDEX('Pliegos Tarifarios (Las Condes)'!$I:$I,MATCH($B3444,'Pliegos Tarifarios (Las Condes)'!$A:$A,0)),H3444&gt;5000,INDEX('Pliegos Tarifarios (Las Condes)'!$J:$J,MATCH($B3444,'Pliegos Tarifarios (Las Condes)'!$A:$A,0)))/1.19</f>
        <v>1881.9164181512608</v>
      </c>
      <c r="R3444" s="19">
        <f>INDEX('Pliegos Tarifarios (Las Condes)'!$K:$K,MATCH($B3444,'Pliegos Tarifarios (Las Condes)'!$A:$A,0))</f>
        <v>723.17600000000004</v>
      </c>
      <c r="S3444" s="21">
        <f t="shared" si="162"/>
        <v>157458.87547525129</v>
      </c>
      <c r="T3444" s="21">
        <f t="shared" si="163"/>
        <v>29917.186340297747</v>
      </c>
      <c r="U3444" s="19">
        <v>0</v>
      </c>
      <c r="V3444" s="21">
        <f t="shared" si="164"/>
        <v>187376.06181554904</v>
      </c>
    </row>
    <row r="3445" spans="1:22" x14ac:dyDescent="0.3">
      <c r="A3445" s="7" t="s">
        <v>147</v>
      </c>
      <c r="B3445" s="7">
        <v>8</v>
      </c>
      <c r="C3445" s="8" t="s">
        <v>186</v>
      </c>
      <c r="D3445" s="7" t="s">
        <v>774</v>
      </c>
      <c r="E3445" s="7" t="s">
        <v>121</v>
      </c>
      <c r="F3445" s="8" t="s">
        <v>775</v>
      </c>
      <c r="G3445" s="7" t="s">
        <v>16</v>
      </c>
      <c r="H3445" s="9">
        <v>803.49249999999995</v>
      </c>
      <c r="I3445" s="9">
        <v>2.1694</v>
      </c>
      <c r="J3445" s="9">
        <v>2.1168</v>
      </c>
      <c r="K3445" s="10">
        <v>0.97575366460772561</v>
      </c>
      <c r="L3445" s="9">
        <v>25.92</v>
      </c>
      <c r="M3445" s="19">
        <f>H3445*INDEX('Pliegos Tarifarios (Las Condes)'!$B:$B,MATCH($B3445,'Pliegos Tarifarios (Las Condes)'!$A:$A,0))</f>
        <v>105870.5822775</v>
      </c>
      <c r="N3445" s="19">
        <f>I3445*INDEX('Pliegos Tarifarios (Las Condes)'!$C:$C,MATCH($B3445,'Pliegos Tarifarios (Las Condes)'!$A:$A,0))</f>
        <v>7377.6369462000002</v>
      </c>
      <c r="O3445" s="19">
        <f>J3445*INDEX('Pliegos Tarifarios (Las Condes)'!$D:$D,MATCH($B3445,'Pliegos Tarifarios (Las Condes)'!$A:$A,0))</f>
        <v>30616.664904000001</v>
      </c>
      <c r="P3445" s="19">
        <f>H3445*INDEX('Pliegos Tarifarios (Las Condes)'!$E:$E,MATCH($B3445,'Pliegos Tarifarios (Las Condes)'!$A:$A,0))</f>
        <v>10464.686319999999</v>
      </c>
      <c r="Q3445" s="19" cm="1">
        <f t="array" ref="Q3445">H3445*_xlfn.IFS(H3445&lt;=350,INDEX('Pliegos Tarifarios (Las Condes)'!$F:$F,MATCH($B3445,'Pliegos Tarifarios (Las Condes)'!$A:$A,0)),H3445&lt;=500,INDEX('Pliegos Tarifarios (Las Condes)'!$G:$G,MATCH($B3445,'Pliegos Tarifarios (Las Condes)'!$A:$A,0)),H3445&lt;=1000,INDEX('Pliegos Tarifarios (Las Condes)'!$H:$H,MATCH($B3445,'Pliegos Tarifarios (Las Condes)'!$A:$A,0)),H3445&lt;=5000,INDEX('Pliegos Tarifarios (Las Condes)'!$I:$I,MATCH($B3445,'Pliegos Tarifarios (Las Condes)'!$A:$A,0)),H3445&gt;5000,INDEX('Pliegos Tarifarios (Las Condes)'!$J:$J,MATCH($B3445,'Pliegos Tarifarios (Las Condes)'!$A:$A,0)))/1.19</f>
        <v>1884.493754201681</v>
      </c>
      <c r="R3445" s="19">
        <f>INDEX('Pliegos Tarifarios (Las Condes)'!$K:$K,MATCH($B3445,'Pliegos Tarifarios (Las Condes)'!$A:$A,0))</f>
        <v>723.17600000000004</v>
      </c>
      <c r="S3445" s="21">
        <f t="shared" si="162"/>
        <v>156937.2402019017</v>
      </c>
      <c r="T3445" s="21">
        <f t="shared" si="163"/>
        <v>29818.075638361322</v>
      </c>
      <c r="U3445" s="19">
        <v>0</v>
      </c>
      <c r="V3445" s="21">
        <f t="shared" si="164"/>
        <v>186755.31584026304</v>
      </c>
    </row>
    <row r="3446" spans="1:22" x14ac:dyDescent="0.3">
      <c r="A3446" s="7" t="s">
        <v>147</v>
      </c>
      <c r="B3446" s="7">
        <v>8</v>
      </c>
      <c r="C3446" s="8" t="s">
        <v>186</v>
      </c>
      <c r="D3446" s="7" t="s">
        <v>776</v>
      </c>
      <c r="E3446" s="7" t="s">
        <v>121</v>
      </c>
      <c r="F3446" s="8" t="s">
        <v>777</v>
      </c>
      <c r="G3446" s="7" t="s">
        <v>16</v>
      </c>
      <c r="H3446" s="9">
        <v>802.60910000000001</v>
      </c>
      <c r="I3446" s="9">
        <v>2.1911</v>
      </c>
      <c r="J3446" s="9">
        <v>2.1911</v>
      </c>
      <c r="K3446" s="10">
        <v>1</v>
      </c>
      <c r="L3446" s="9">
        <v>25.89</v>
      </c>
      <c r="M3446" s="19">
        <f>H3446*INDEX('Pliegos Tarifarios (Las Condes)'!$B:$B,MATCH($B3446,'Pliegos Tarifarios (Las Condes)'!$A:$A,0))</f>
        <v>105754.1828433</v>
      </c>
      <c r="N3446" s="19">
        <f>I3446*INDEX('Pliegos Tarifarios (Las Condes)'!$C:$C,MATCH($B3446,'Pliegos Tarifarios (Las Condes)'!$A:$A,0))</f>
        <v>7451.4337203000005</v>
      </c>
      <c r="O3446" s="19">
        <f>J3446*INDEX('Pliegos Tarifarios (Las Condes)'!$D:$D,MATCH($B3446,'Pliegos Tarifarios (Las Condes)'!$A:$A,0))</f>
        <v>31691.314470500001</v>
      </c>
      <c r="P3446" s="19">
        <f>H3446*INDEX('Pliegos Tarifarios (Las Condes)'!$E:$E,MATCH($B3446,'Pliegos Tarifarios (Las Condes)'!$A:$A,0))</f>
        <v>10453.180918399999</v>
      </c>
      <c r="Q3446" s="19" cm="1">
        <f t="array" ref="Q3446">H3446*_xlfn.IFS(H3446&lt;=350,INDEX('Pliegos Tarifarios (Las Condes)'!$F:$F,MATCH($B3446,'Pliegos Tarifarios (Las Condes)'!$A:$A,0)),H3446&lt;=500,INDEX('Pliegos Tarifarios (Las Condes)'!$G:$G,MATCH($B3446,'Pliegos Tarifarios (Las Condes)'!$A:$A,0)),H3446&lt;=1000,INDEX('Pliegos Tarifarios (Las Condes)'!$H:$H,MATCH($B3446,'Pliegos Tarifarios (Las Condes)'!$A:$A,0)),H3446&lt;=5000,INDEX('Pliegos Tarifarios (Las Condes)'!$I:$I,MATCH($B3446,'Pliegos Tarifarios (Las Condes)'!$A:$A,0)),H3446&gt;5000,INDEX('Pliegos Tarifarios (Las Condes)'!$J:$J,MATCH($B3446,'Pliegos Tarifarios (Las Condes)'!$A:$A,0)))/1.19</f>
        <v>1882.4218471428576</v>
      </c>
      <c r="R3446" s="19">
        <f>INDEX('Pliegos Tarifarios (Las Condes)'!$K:$K,MATCH($B3446,'Pliegos Tarifarios (Las Condes)'!$A:$A,0))</f>
        <v>723.17600000000004</v>
      </c>
      <c r="S3446" s="21">
        <f t="shared" si="162"/>
        <v>157955.70979964288</v>
      </c>
      <c r="T3446" s="21">
        <f t="shared" si="163"/>
        <v>30011.584861932148</v>
      </c>
      <c r="U3446" s="19">
        <v>0</v>
      </c>
      <c r="V3446" s="21">
        <f t="shared" si="164"/>
        <v>187967.29466157503</v>
      </c>
    </row>
    <row r="3447" spans="1:22" x14ac:dyDescent="0.3">
      <c r="A3447" s="7" t="s">
        <v>147</v>
      </c>
      <c r="B3447" s="7">
        <v>8</v>
      </c>
      <c r="C3447" s="8" t="s">
        <v>186</v>
      </c>
      <c r="D3447" s="7" t="s">
        <v>778</v>
      </c>
      <c r="E3447" s="7" t="s">
        <v>121</v>
      </c>
      <c r="F3447" s="8" t="s">
        <v>779</v>
      </c>
      <c r="G3447" s="7" t="s">
        <v>16</v>
      </c>
      <c r="H3447" s="9">
        <v>800.45920000000001</v>
      </c>
      <c r="I3447" s="9">
        <v>2.1499000000000001</v>
      </c>
      <c r="J3447" s="9">
        <v>2.1499000000000001</v>
      </c>
      <c r="K3447" s="10">
        <v>1</v>
      </c>
      <c r="L3447" s="9">
        <v>25.82</v>
      </c>
      <c r="M3447" s="19">
        <f>H3447*INDEX('Pliegos Tarifarios (Las Condes)'!$B:$B,MATCH($B3447,'Pliegos Tarifarios (Las Condes)'!$A:$A,0))</f>
        <v>105470.9055696</v>
      </c>
      <c r="N3447" s="19">
        <f>I3447*INDEX('Pliegos Tarifarios (Las Condes)'!$C:$C,MATCH($B3447,'Pliegos Tarifarios (Las Condes)'!$A:$A,0))</f>
        <v>7311.3218727000012</v>
      </c>
      <c r="O3447" s="19">
        <f>J3447*INDEX('Pliegos Tarifarios (Las Condes)'!$D:$D,MATCH($B3447,'Pliegos Tarifarios (Las Condes)'!$A:$A,0))</f>
        <v>31095.411884500005</v>
      </c>
      <c r="P3447" s="19">
        <f>H3447*INDEX('Pliegos Tarifarios (Las Condes)'!$E:$E,MATCH($B3447,'Pliegos Tarifarios (Las Condes)'!$A:$A,0))</f>
        <v>10425.1806208</v>
      </c>
      <c r="Q3447" s="19" cm="1">
        <f t="array" ref="Q3447">H3447*_xlfn.IFS(H3447&lt;=350,INDEX('Pliegos Tarifarios (Las Condes)'!$F:$F,MATCH($B3447,'Pliegos Tarifarios (Las Condes)'!$A:$A,0)),H3447&lt;=500,INDEX('Pliegos Tarifarios (Las Condes)'!$G:$G,MATCH($B3447,'Pliegos Tarifarios (Las Condes)'!$A:$A,0)),H3447&lt;=1000,INDEX('Pliegos Tarifarios (Las Condes)'!$H:$H,MATCH($B3447,'Pliegos Tarifarios (Las Condes)'!$A:$A,0)),H3447&lt;=5000,INDEX('Pliegos Tarifarios (Las Condes)'!$I:$I,MATCH($B3447,'Pliegos Tarifarios (Las Condes)'!$A:$A,0)),H3447&gt;5000,INDEX('Pliegos Tarifarios (Las Condes)'!$J:$J,MATCH($B3447,'Pliegos Tarifarios (Las Condes)'!$A:$A,0)))/1.19</f>
        <v>1877.3795186554623</v>
      </c>
      <c r="R3447" s="19">
        <f>INDEX('Pliegos Tarifarios (Las Condes)'!$K:$K,MATCH($B3447,'Pliegos Tarifarios (Las Condes)'!$A:$A,0))</f>
        <v>723.17600000000004</v>
      </c>
      <c r="S3447" s="21">
        <f t="shared" si="162"/>
        <v>156903.37546625547</v>
      </c>
      <c r="T3447" s="21">
        <f t="shared" si="163"/>
        <v>29811.641338588539</v>
      </c>
      <c r="U3447" s="19">
        <v>0</v>
      </c>
      <c r="V3447" s="21">
        <f t="shared" si="164"/>
        <v>186715.01680484402</v>
      </c>
    </row>
    <row r="3448" spans="1:22" x14ac:dyDescent="0.3">
      <c r="A3448" s="7" t="s">
        <v>147</v>
      </c>
      <c r="B3448" s="7">
        <v>8</v>
      </c>
      <c r="C3448" s="8" t="s">
        <v>186</v>
      </c>
      <c r="D3448" s="7" t="s">
        <v>780</v>
      </c>
      <c r="E3448" s="7" t="s">
        <v>121</v>
      </c>
      <c r="F3448" s="8" t="s">
        <v>781</v>
      </c>
      <c r="G3448" s="7" t="s">
        <v>16</v>
      </c>
      <c r="H3448" s="9">
        <v>802.65449999999998</v>
      </c>
      <c r="I3448" s="9">
        <v>2.1362000000000001</v>
      </c>
      <c r="J3448" s="9">
        <v>2.1122999999999998</v>
      </c>
      <c r="K3448" s="10">
        <v>0.98881190899728477</v>
      </c>
      <c r="L3448" s="9">
        <v>25.89</v>
      </c>
      <c r="M3448" s="19">
        <f>H3448*INDEX('Pliegos Tarifarios (Las Condes)'!$B:$B,MATCH($B3448,'Pliegos Tarifarios (Las Condes)'!$A:$A,0))</f>
        <v>105760.16488350001</v>
      </c>
      <c r="N3448" s="19">
        <f>I3448*INDEX('Pliegos Tarifarios (Las Condes)'!$C:$C,MATCH($B3448,'Pliegos Tarifarios (Las Condes)'!$A:$A,0))</f>
        <v>7264.7312826000007</v>
      </c>
      <c r="O3448" s="19">
        <f>J3448*INDEX('Pliegos Tarifarios (Las Condes)'!$D:$D,MATCH($B3448,'Pliegos Tarifarios (Las Condes)'!$A:$A,0))</f>
        <v>30551.578456499999</v>
      </c>
      <c r="P3448" s="19">
        <f>H3448*INDEX('Pliegos Tarifarios (Las Condes)'!$E:$E,MATCH($B3448,'Pliegos Tarifarios (Las Condes)'!$A:$A,0))</f>
        <v>10453.772207999998</v>
      </c>
      <c r="Q3448" s="19" cm="1">
        <f t="array" ref="Q3448">H3448*_xlfn.IFS(H3448&lt;=350,INDEX('Pliegos Tarifarios (Las Condes)'!$F:$F,MATCH($B3448,'Pliegos Tarifarios (Las Condes)'!$A:$A,0)),H3448&lt;=500,INDEX('Pliegos Tarifarios (Las Condes)'!$G:$G,MATCH($B3448,'Pliegos Tarifarios (Las Condes)'!$A:$A,0)),H3448&lt;=1000,INDEX('Pliegos Tarifarios (Las Condes)'!$H:$H,MATCH($B3448,'Pliegos Tarifarios (Las Condes)'!$A:$A,0)),H3448&lt;=5000,INDEX('Pliegos Tarifarios (Las Condes)'!$I:$I,MATCH($B3448,'Pliegos Tarifarios (Las Condes)'!$A:$A,0)),H3448&gt;5000,INDEX('Pliegos Tarifarios (Las Condes)'!$J:$J,MATCH($B3448,'Pliegos Tarifarios (Las Condes)'!$A:$A,0)))/1.19</f>
        <v>1882.5283273109246</v>
      </c>
      <c r="R3448" s="19">
        <f>INDEX('Pliegos Tarifarios (Las Condes)'!$K:$K,MATCH($B3448,'Pliegos Tarifarios (Las Condes)'!$A:$A,0))</f>
        <v>723.17600000000004</v>
      </c>
      <c r="S3448" s="21">
        <f t="shared" si="162"/>
        <v>156635.95115791095</v>
      </c>
      <c r="T3448" s="21">
        <f t="shared" si="163"/>
        <v>29760.830720003083</v>
      </c>
      <c r="U3448" s="19">
        <v>0</v>
      </c>
      <c r="V3448" s="21">
        <f t="shared" si="164"/>
        <v>186396.78187791404</v>
      </c>
    </row>
    <row r="3449" spans="1:22" x14ac:dyDescent="0.3">
      <c r="A3449" s="7" t="s">
        <v>147</v>
      </c>
      <c r="B3449" s="7">
        <v>8</v>
      </c>
      <c r="C3449" s="8" t="s">
        <v>186</v>
      </c>
      <c r="D3449" s="7" t="s">
        <v>782</v>
      </c>
      <c r="E3449" s="7" t="s">
        <v>121</v>
      </c>
      <c r="F3449" s="8" t="s">
        <v>783</v>
      </c>
      <c r="G3449" s="7" t="s">
        <v>16</v>
      </c>
      <c r="H3449" s="9">
        <v>802.27380000000005</v>
      </c>
      <c r="I3449" s="9">
        <v>2.1941999999999999</v>
      </c>
      <c r="J3449" s="9">
        <v>2.1583000000000001</v>
      </c>
      <c r="K3449" s="10">
        <v>0.98363868380275277</v>
      </c>
      <c r="L3449" s="9">
        <v>25.88</v>
      </c>
      <c r="M3449" s="19">
        <f>H3449*INDEX('Pliegos Tarifarios (Las Condes)'!$B:$B,MATCH($B3449,'Pliegos Tarifarios (Las Condes)'!$A:$A,0))</f>
        <v>105710.00270940001</v>
      </c>
      <c r="N3449" s="19">
        <f>I3449*INDEX('Pliegos Tarifarios (Las Condes)'!$C:$C,MATCH($B3449,'Pliegos Tarifarios (Las Condes)'!$A:$A,0))</f>
        <v>7461.9761165999998</v>
      </c>
      <c r="O3449" s="19">
        <f>J3449*INDEX('Pliegos Tarifarios (Las Condes)'!$D:$D,MATCH($B3449,'Pliegos Tarifarios (Las Condes)'!$A:$A,0))</f>
        <v>31216.906586500005</v>
      </c>
      <c r="P3449" s="19">
        <f>H3449*INDEX('Pliegos Tarifarios (Las Condes)'!$E:$E,MATCH($B3449,'Pliegos Tarifarios (Las Condes)'!$A:$A,0))</f>
        <v>10448.813971199999</v>
      </c>
      <c r="Q3449" s="19" cm="1">
        <f t="array" ref="Q3449">H3449*_xlfn.IFS(H3449&lt;=350,INDEX('Pliegos Tarifarios (Las Condes)'!$F:$F,MATCH($B3449,'Pliegos Tarifarios (Las Condes)'!$A:$A,0)),H3449&lt;=500,INDEX('Pliegos Tarifarios (Las Condes)'!$G:$G,MATCH($B3449,'Pliegos Tarifarios (Las Condes)'!$A:$A,0)),H3449&lt;=1000,INDEX('Pliegos Tarifarios (Las Condes)'!$H:$H,MATCH($B3449,'Pliegos Tarifarios (Las Condes)'!$A:$A,0)),H3449&lt;=5000,INDEX('Pliegos Tarifarios (Las Condes)'!$I:$I,MATCH($B3449,'Pliegos Tarifarios (Las Condes)'!$A:$A,0)),H3449&gt;5000,INDEX('Pliegos Tarifarios (Las Condes)'!$J:$J,MATCH($B3449,'Pliegos Tarifarios (Las Condes)'!$A:$A,0)))/1.19</f>
        <v>1881.6354418487399</v>
      </c>
      <c r="R3449" s="19">
        <f>INDEX('Pliegos Tarifarios (Las Condes)'!$K:$K,MATCH($B3449,'Pliegos Tarifarios (Las Condes)'!$A:$A,0))</f>
        <v>723.17600000000004</v>
      </c>
      <c r="S3449" s="21">
        <f t="shared" si="162"/>
        <v>157442.51082554876</v>
      </c>
      <c r="T3449" s="21">
        <f t="shared" si="163"/>
        <v>29914.077056854265</v>
      </c>
      <c r="U3449" s="19">
        <v>0</v>
      </c>
      <c r="V3449" s="21">
        <f t="shared" si="164"/>
        <v>187356.58788240302</v>
      </c>
    </row>
    <row r="3450" spans="1:22" x14ac:dyDescent="0.3">
      <c r="A3450" s="7" t="s">
        <v>147</v>
      </c>
      <c r="B3450" s="7">
        <v>8</v>
      </c>
      <c r="C3450" s="8" t="s">
        <v>186</v>
      </c>
      <c r="D3450" s="7" t="s">
        <v>784</v>
      </c>
      <c r="E3450" s="7" t="s">
        <v>121</v>
      </c>
      <c r="F3450" s="8" t="s">
        <v>785</v>
      </c>
      <c r="G3450" s="7" t="s">
        <v>16</v>
      </c>
      <c r="H3450" s="9">
        <v>802.85440000000006</v>
      </c>
      <c r="I3450" s="9">
        <v>2.1587999999999998</v>
      </c>
      <c r="J3450" s="9">
        <v>2.1383999999999999</v>
      </c>
      <c r="K3450" s="10">
        <v>0.99055030572540304</v>
      </c>
      <c r="L3450" s="9">
        <v>25.9</v>
      </c>
      <c r="M3450" s="19">
        <f>H3450*INDEX('Pliegos Tarifarios (Las Condes)'!$B:$B,MATCH($B3450,'Pliegos Tarifarios (Las Condes)'!$A:$A,0))</f>
        <v>105786.50430720001</v>
      </c>
      <c r="N3450" s="19">
        <f>I3450*INDEX('Pliegos Tarifarios (Las Condes)'!$C:$C,MATCH($B3450,'Pliegos Tarifarios (Las Condes)'!$A:$A,0))</f>
        <v>7341.5887524</v>
      </c>
      <c r="O3450" s="19">
        <f>J3450*INDEX('Pliegos Tarifarios (Las Condes)'!$D:$D,MATCH($B3450,'Pliegos Tarifarios (Las Condes)'!$A:$A,0))</f>
        <v>30929.079851999999</v>
      </c>
      <c r="P3450" s="19">
        <f>H3450*INDEX('Pliegos Tarifarios (Las Condes)'!$E:$E,MATCH($B3450,'Pliegos Tarifarios (Las Condes)'!$A:$A,0))</f>
        <v>10456.375705599999</v>
      </c>
      <c r="Q3450" s="19" cm="1">
        <f t="array" ref="Q3450">H3450*_xlfn.IFS(H3450&lt;=350,INDEX('Pliegos Tarifarios (Las Condes)'!$F:$F,MATCH($B3450,'Pliegos Tarifarios (Las Condes)'!$A:$A,0)),H3450&lt;=500,INDEX('Pliegos Tarifarios (Las Condes)'!$G:$G,MATCH($B3450,'Pliegos Tarifarios (Las Condes)'!$A:$A,0)),H3450&lt;=1000,INDEX('Pliegos Tarifarios (Las Condes)'!$H:$H,MATCH($B3450,'Pliegos Tarifarios (Las Condes)'!$A:$A,0)),H3450&lt;=5000,INDEX('Pliegos Tarifarios (Las Condes)'!$I:$I,MATCH($B3450,'Pliegos Tarifarios (Las Condes)'!$A:$A,0)),H3450&gt;5000,INDEX('Pliegos Tarifarios (Las Condes)'!$J:$J,MATCH($B3450,'Pliegos Tarifarios (Las Condes)'!$A:$A,0)))/1.19</f>
        <v>1882.9971684033617</v>
      </c>
      <c r="R3450" s="19">
        <f>INDEX('Pliegos Tarifarios (Las Condes)'!$K:$K,MATCH($B3450,'Pliegos Tarifarios (Las Condes)'!$A:$A,0))</f>
        <v>723.17600000000004</v>
      </c>
      <c r="S3450" s="21">
        <f t="shared" si="162"/>
        <v>157119.72178560335</v>
      </c>
      <c r="T3450" s="21">
        <f t="shared" si="163"/>
        <v>29852.747139264637</v>
      </c>
      <c r="U3450" s="19">
        <v>0</v>
      </c>
      <c r="V3450" s="21">
        <f t="shared" si="164"/>
        <v>186972.46892486798</v>
      </c>
    </row>
    <row r="3451" spans="1:22" x14ac:dyDescent="0.3">
      <c r="A3451" s="7" t="s">
        <v>147</v>
      </c>
      <c r="B3451" s="7">
        <v>8</v>
      </c>
      <c r="C3451" s="8" t="s">
        <v>186</v>
      </c>
      <c r="D3451" s="7" t="s">
        <v>786</v>
      </c>
      <c r="E3451" s="7" t="s">
        <v>121</v>
      </c>
      <c r="F3451" s="8" t="s">
        <v>787</v>
      </c>
      <c r="G3451" s="7" t="s">
        <v>16</v>
      </c>
      <c r="H3451" s="9">
        <v>802.26080000000002</v>
      </c>
      <c r="I3451" s="9">
        <v>2.2063999999999999</v>
      </c>
      <c r="J3451" s="9">
        <v>2.1070000000000002</v>
      </c>
      <c r="K3451" s="10">
        <v>0.9549492385786803</v>
      </c>
      <c r="L3451" s="9">
        <v>25.88</v>
      </c>
      <c r="M3451" s="19">
        <f>H3451*INDEX('Pliegos Tarifarios (Las Condes)'!$B:$B,MATCH($B3451,'Pliegos Tarifarios (Las Condes)'!$A:$A,0))</f>
        <v>105708.28979040001</v>
      </c>
      <c r="N3451" s="19">
        <f>I3451*INDEX('Pliegos Tarifarios (Las Condes)'!$C:$C,MATCH($B3451,'Pliegos Tarifarios (Las Condes)'!$A:$A,0))</f>
        <v>7503.4655472000004</v>
      </c>
      <c r="O3451" s="19">
        <f>J3451*INDEX('Pliegos Tarifarios (Las Condes)'!$D:$D,MATCH($B3451,'Pliegos Tarifarios (Las Condes)'!$A:$A,0))</f>
        <v>30474.921085000005</v>
      </c>
      <c r="P3451" s="19">
        <f>H3451*INDEX('Pliegos Tarifarios (Las Condes)'!$E:$E,MATCH($B3451,'Pliegos Tarifarios (Las Condes)'!$A:$A,0))</f>
        <v>10448.644659199999</v>
      </c>
      <c r="Q3451" s="19" cm="1">
        <f t="array" ref="Q3451">H3451*_xlfn.IFS(H3451&lt;=350,INDEX('Pliegos Tarifarios (Las Condes)'!$F:$F,MATCH($B3451,'Pliegos Tarifarios (Las Condes)'!$A:$A,0)),H3451&lt;=500,INDEX('Pliegos Tarifarios (Las Condes)'!$G:$G,MATCH($B3451,'Pliegos Tarifarios (Las Condes)'!$A:$A,0)),H3451&lt;=1000,INDEX('Pliegos Tarifarios (Las Condes)'!$H:$H,MATCH($B3451,'Pliegos Tarifarios (Las Condes)'!$A:$A,0)),H3451&lt;=5000,INDEX('Pliegos Tarifarios (Las Condes)'!$I:$I,MATCH($B3451,'Pliegos Tarifarios (Las Condes)'!$A:$A,0)),H3451&gt;5000,INDEX('Pliegos Tarifarios (Las Condes)'!$J:$J,MATCH($B3451,'Pliegos Tarifarios (Las Condes)'!$A:$A,0)))/1.19</f>
        <v>1881.6049519327732</v>
      </c>
      <c r="R3451" s="19">
        <f>INDEX('Pliegos Tarifarios (Las Condes)'!$K:$K,MATCH($B3451,'Pliegos Tarifarios (Las Condes)'!$A:$A,0))</f>
        <v>723.17600000000004</v>
      </c>
      <c r="S3451" s="21">
        <f t="shared" si="162"/>
        <v>156740.10203373281</v>
      </c>
      <c r="T3451" s="21">
        <f t="shared" si="163"/>
        <v>29780.619386409235</v>
      </c>
      <c r="U3451" s="19">
        <v>0</v>
      </c>
      <c r="V3451" s="21">
        <f t="shared" si="164"/>
        <v>186520.72142014204</v>
      </c>
    </row>
    <row r="3452" spans="1:22" x14ac:dyDescent="0.3">
      <c r="A3452" s="7" t="s">
        <v>147</v>
      </c>
      <c r="B3452" s="7">
        <v>8</v>
      </c>
      <c r="C3452" s="8" t="s">
        <v>186</v>
      </c>
      <c r="D3452" s="7" t="s">
        <v>788</v>
      </c>
      <c r="E3452" s="7" t="s">
        <v>121</v>
      </c>
      <c r="F3452" s="8" t="s">
        <v>789</v>
      </c>
      <c r="G3452" s="7" t="s">
        <v>16</v>
      </c>
      <c r="H3452" s="9">
        <v>802.91899999999998</v>
      </c>
      <c r="I3452" s="9">
        <v>2.1638999999999999</v>
      </c>
      <c r="J3452" s="9">
        <v>2.1638999999999999</v>
      </c>
      <c r="K3452" s="10">
        <v>1</v>
      </c>
      <c r="L3452" s="9">
        <v>25.9</v>
      </c>
      <c r="M3452" s="19">
        <f>H3452*INDEX('Pliegos Tarifarios (Las Condes)'!$B:$B,MATCH($B3452,'Pliegos Tarifarios (Las Condes)'!$A:$A,0))</f>
        <v>105795.016197</v>
      </c>
      <c r="N3452" s="19">
        <f>I3452*INDEX('Pliegos Tarifarios (Las Condes)'!$C:$C,MATCH($B3452,'Pliegos Tarifarios (Las Condes)'!$A:$A,0))</f>
        <v>7358.9326947</v>
      </c>
      <c r="O3452" s="19">
        <f>J3452*INDEX('Pliegos Tarifarios (Las Condes)'!$D:$D,MATCH($B3452,'Pliegos Tarifarios (Las Condes)'!$A:$A,0))</f>
        <v>31297.903054499999</v>
      </c>
      <c r="P3452" s="19">
        <f>H3452*INDEX('Pliegos Tarifarios (Las Condes)'!$E:$E,MATCH($B3452,'Pliegos Tarifarios (Las Condes)'!$A:$A,0))</f>
        <v>10457.217056</v>
      </c>
      <c r="Q3452" s="19" cm="1">
        <f t="array" ref="Q3452">H3452*_xlfn.IFS(H3452&lt;=350,INDEX('Pliegos Tarifarios (Las Condes)'!$F:$F,MATCH($B3452,'Pliegos Tarifarios (Las Condes)'!$A:$A,0)),H3452&lt;=500,INDEX('Pliegos Tarifarios (Las Condes)'!$G:$G,MATCH($B3452,'Pliegos Tarifarios (Las Condes)'!$A:$A,0)),H3452&lt;=1000,INDEX('Pliegos Tarifarios (Las Condes)'!$H:$H,MATCH($B3452,'Pliegos Tarifarios (Las Condes)'!$A:$A,0)),H3452&lt;=5000,INDEX('Pliegos Tarifarios (Las Condes)'!$I:$I,MATCH($B3452,'Pliegos Tarifarios (Las Condes)'!$A:$A,0)),H3452&gt;5000,INDEX('Pliegos Tarifarios (Las Condes)'!$J:$J,MATCH($B3452,'Pliegos Tarifarios (Las Condes)'!$A:$A,0)))/1.19</f>
        <v>1883.1486798319331</v>
      </c>
      <c r="R3452" s="19">
        <f>INDEX('Pliegos Tarifarios (Las Condes)'!$K:$K,MATCH($B3452,'Pliegos Tarifarios (Las Condes)'!$A:$A,0))</f>
        <v>723.17600000000004</v>
      </c>
      <c r="S3452" s="21">
        <f t="shared" si="162"/>
        <v>157515.39368203195</v>
      </c>
      <c r="T3452" s="21">
        <f t="shared" si="163"/>
        <v>29927.924799586071</v>
      </c>
      <c r="U3452" s="19">
        <v>0</v>
      </c>
      <c r="V3452" s="21">
        <f t="shared" si="164"/>
        <v>187443.31848161801</v>
      </c>
    </row>
    <row r="3453" spans="1:22" x14ac:dyDescent="0.3">
      <c r="A3453" s="7" t="s">
        <v>147</v>
      </c>
      <c r="B3453" s="7">
        <v>8</v>
      </c>
      <c r="C3453" s="8" t="s">
        <v>186</v>
      </c>
      <c r="D3453" s="7" t="s">
        <v>790</v>
      </c>
      <c r="E3453" s="7" t="s">
        <v>121</v>
      </c>
      <c r="F3453" s="8" t="s">
        <v>791</v>
      </c>
      <c r="G3453" s="7" t="s">
        <v>16</v>
      </c>
      <c r="H3453" s="9">
        <v>802.45389999999998</v>
      </c>
      <c r="I3453" s="9">
        <v>2.1993</v>
      </c>
      <c r="J3453" s="9">
        <v>2.1993</v>
      </c>
      <c r="K3453" s="10">
        <v>1</v>
      </c>
      <c r="L3453" s="9">
        <v>25.89</v>
      </c>
      <c r="M3453" s="19">
        <f>H3453*INDEX('Pliegos Tarifarios (Las Condes)'!$B:$B,MATCH($B3453,'Pliegos Tarifarios (Las Condes)'!$A:$A,0))</f>
        <v>105733.73322569999</v>
      </c>
      <c r="N3453" s="19">
        <f>I3453*INDEX('Pliegos Tarifarios (Las Condes)'!$C:$C,MATCH($B3453,'Pliegos Tarifarios (Las Condes)'!$A:$A,0))</f>
        <v>7479.3200589000007</v>
      </c>
      <c r="O3453" s="19">
        <f>J3453*INDEX('Pliegos Tarifarios (Las Condes)'!$D:$D,MATCH($B3453,'Pliegos Tarifarios (Las Condes)'!$A:$A,0))</f>
        <v>31809.916441500001</v>
      </c>
      <c r="P3453" s="19">
        <f>H3453*INDEX('Pliegos Tarifarios (Las Condes)'!$E:$E,MATCH($B3453,'Pliegos Tarifarios (Las Condes)'!$A:$A,0))</f>
        <v>10451.159593599999</v>
      </c>
      <c r="Q3453" s="19" cm="1">
        <f t="array" ref="Q3453">H3453*_xlfn.IFS(H3453&lt;=350,INDEX('Pliegos Tarifarios (Las Condes)'!$F:$F,MATCH($B3453,'Pliegos Tarifarios (Las Condes)'!$A:$A,0)),H3453&lt;=500,INDEX('Pliegos Tarifarios (Las Condes)'!$G:$G,MATCH($B3453,'Pliegos Tarifarios (Las Condes)'!$A:$A,0)),H3453&lt;=1000,INDEX('Pliegos Tarifarios (Las Condes)'!$H:$H,MATCH($B3453,'Pliegos Tarifarios (Las Condes)'!$A:$A,0)),H3453&lt;=5000,INDEX('Pliegos Tarifarios (Las Condes)'!$I:$I,MATCH($B3453,'Pliegos Tarifarios (Las Condes)'!$A:$A,0)),H3453&gt;5000,INDEX('Pliegos Tarifarios (Las Condes)'!$J:$J,MATCH($B3453,'Pliegos Tarifarios (Las Condes)'!$A:$A,0)))/1.19</f>
        <v>1882.0578444537816</v>
      </c>
      <c r="R3453" s="19">
        <f>INDEX('Pliegos Tarifarios (Las Condes)'!$K:$K,MATCH($B3453,'Pliegos Tarifarios (Las Condes)'!$A:$A,0))</f>
        <v>723.17600000000004</v>
      </c>
      <c r="S3453" s="21">
        <f t="shared" si="162"/>
        <v>158079.36316415379</v>
      </c>
      <c r="T3453" s="21">
        <f t="shared" si="163"/>
        <v>30035.07900118922</v>
      </c>
      <c r="U3453" s="19">
        <v>0</v>
      </c>
      <c r="V3453" s="21">
        <f t="shared" si="164"/>
        <v>188114.442165343</v>
      </c>
    </row>
    <row r="3454" spans="1:22" x14ac:dyDescent="0.3">
      <c r="A3454" s="7" t="s">
        <v>147</v>
      </c>
      <c r="B3454" s="7">
        <v>8</v>
      </c>
      <c r="C3454" s="8" t="s">
        <v>186</v>
      </c>
      <c r="D3454" s="7" t="s">
        <v>792</v>
      </c>
      <c r="E3454" s="7" t="s">
        <v>121</v>
      </c>
      <c r="F3454" s="8" t="s">
        <v>793</v>
      </c>
      <c r="G3454" s="7" t="s">
        <v>16</v>
      </c>
      <c r="H3454" s="9">
        <v>804.99279999999999</v>
      </c>
      <c r="I3454" s="9">
        <v>2.1364000000000001</v>
      </c>
      <c r="J3454" s="9">
        <v>2.1351</v>
      </c>
      <c r="K3454" s="10">
        <v>0.99939149971915364</v>
      </c>
      <c r="L3454" s="9">
        <v>25.97</v>
      </c>
      <c r="M3454" s="19">
        <f>H3454*INDEX('Pliegos Tarifarios (Las Condes)'!$B:$B,MATCH($B3454,'Pliegos Tarifarios (Las Condes)'!$A:$A,0))</f>
        <v>106068.26630640001</v>
      </c>
      <c r="N3454" s="19">
        <f>I3454*INDEX('Pliegos Tarifarios (Las Condes)'!$C:$C,MATCH($B3454,'Pliegos Tarifarios (Las Condes)'!$A:$A,0))</f>
        <v>7265.4114372000004</v>
      </c>
      <c r="O3454" s="19">
        <f>J3454*INDEX('Pliegos Tarifarios (Las Condes)'!$D:$D,MATCH($B3454,'Pliegos Tarifarios (Las Condes)'!$A:$A,0))</f>
        <v>30881.3497905</v>
      </c>
      <c r="P3454" s="19">
        <f>H3454*INDEX('Pliegos Tarifarios (Las Condes)'!$E:$E,MATCH($B3454,'Pliegos Tarifarios (Las Condes)'!$A:$A,0))</f>
        <v>10484.226227199999</v>
      </c>
      <c r="Q3454" s="19" cm="1">
        <f t="array" ref="Q3454">H3454*_xlfn.IFS(H3454&lt;=350,INDEX('Pliegos Tarifarios (Las Condes)'!$F:$F,MATCH($B3454,'Pliegos Tarifarios (Las Condes)'!$A:$A,0)),H3454&lt;=500,INDEX('Pliegos Tarifarios (Las Condes)'!$G:$G,MATCH($B3454,'Pliegos Tarifarios (Las Condes)'!$A:$A,0)),H3454&lt;=1000,INDEX('Pliegos Tarifarios (Las Condes)'!$H:$H,MATCH($B3454,'Pliegos Tarifarios (Las Condes)'!$A:$A,0)),H3454&lt;=5000,INDEX('Pliegos Tarifarios (Las Condes)'!$I:$I,MATCH($B3454,'Pliegos Tarifarios (Las Condes)'!$A:$A,0)),H3454&gt;5000,INDEX('Pliegos Tarifarios (Las Condes)'!$J:$J,MATCH($B3454,'Pliegos Tarifarios (Las Condes)'!$A:$A,0)))/1.19</f>
        <v>1888.0125250420169</v>
      </c>
      <c r="R3454" s="19">
        <f>INDEX('Pliegos Tarifarios (Las Condes)'!$K:$K,MATCH($B3454,'Pliegos Tarifarios (Las Condes)'!$A:$A,0))</f>
        <v>723.17600000000004</v>
      </c>
      <c r="S3454" s="21">
        <f t="shared" si="162"/>
        <v>157310.44228634206</v>
      </c>
      <c r="T3454" s="21">
        <f t="shared" si="163"/>
        <v>29888.984034404992</v>
      </c>
      <c r="U3454" s="19">
        <v>0</v>
      </c>
      <c r="V3454" s="21">
        <f t="shared" si="164"/>
        <v>187199.42632074706</v>
      </c>
    </row>
    <row r="3455" spans="1:22" x14ac:dyDescent="0.3">
      <c r="A3455" s="7" t="s">
        <v>147</v>
      </c>
      <c r="B3455" s="7">
        <v>8</v>
      </c>
      <c r="C3455" s="8" t="s">
        <v>186</v>
      </c>
      <c r="D3455" s="7" t="s">
        <v>794</v>
      </c>
      <c r="E3455" s="7" t="s">
        <v>121</v>
      </c>
      <c r="F3455" s="8" t="s">
        <v>795</v>
      </c>
      <c r="G3455" s="7" t="s">
        <v>16</v>
      </c>
      <c r="H3455" s="9">
        <v>803.95650000000001</v>
      </c>
      <c r="I3455" s="9">
        <v>2.2231999999999998</v>
      </c>
      <c r="J3455" s="9">
        <v>2.1595</v>
      </c>
      <c r="K3455" s="10">
        <v>0.9713476070528968</v>
      </c>
      <c r="L3455" s="9">
        <v>25.93</v>
      </c>
      <c r="M3455" s="19">
        <f>H3455*INDEX('Pliegos Tarifarios (Las Condes)'!$B:$B,MATCH($B3455,'Pliegos Tarifarios (Las Condes)'!$A:$A,0))</f>
        <v>105931.7203095</v>
      </c>
      <c r="N3455" s="19">
        <f>I3455*INDEX('Pliegos Tarifarios (Las Condes)'!$C:$C,MATCH($B3455,'Pliegos Tarifarios (Las Condes)'!$A:$A,0))</f>
        <v>7560.5985335999994</v>
      </c>
      <c r="O3455" s="19">
        <f>J3455*INDEX('Pliegos Tarifarios (Las Condes)'!$D:$D,MATCH($B3455,'Pliegos Tarifarios (Las Condes)'!$A:$A,0))</f>
        <v>31234.262972500001</v>
      </c>
      <c r="P3455" s="19">
        <f>H3455*INDEX('Pliegos Tarifarios (Las Condes)'!$E:$E,MATCH($B3455,'Pliegos Tarifarios (Las Condes)'!$A:$A,0))</f>
        <v>10470.729455999999</v>
      </c>
      <c r="Q3455" s="19" cm="1">
        <f t="array" ref="Q3455">H3455*_xlfn.IFS(H3455&lt;=350,INDEX('Pliegos Tarifarios (Las Condes)'!$F:$F,MATCH($B3455,'Pliegos Tarifarios (Las Condes)'!$A:$A,0)),H3455&lt;=500,INDEX('Pliegos Tarifarios (Las Condes)'!$G:$G,MATCH($B3455,'Pliegos Tarifarios (Las Condes)'!$A:$A,0)),H3455&lt;=1000,INDEX('Pliegos Tarifarios (Las Condes)'!$H:$H,MATCH($B3455,'Pliegos Tarifarios (Las Condes)'!$A:$A,0)),H3455&lt;=5000,INDEX('Pliegos Tarifarios (Las Condes)'!$I:$I,MATCH($B3455,'Pliegos Tarifarios (Las Condes)'!$A:$A,0)),H3455&gt;5000,INDEX('Pliegos Tarifarios (Las Condes)'!$J:$J,MATCH($B3455,'Pliegos Tarifarios (Las Condes)'!$A:$A,0)))/1.19</f>
        <v>1885.5820096638658</v>
      </c>
      <c r="R3455" s="19">
        <f>INDEX('Pliegos Tarifarios (Las Condes)'!$K:$K,MATCH($B3455,'Pliegos Tarifarios (Las Condes)'!$A:$A,0))</f>
        <v>723.17600000000004</v>
      </c>
      <c r="S3455" s="21">
        <f t="shared" si="162"/>
        <v>157806.06928126386</v>
      </c>
      <c r="T3455" s="21">
        <f t="shared" si="163"/>
        <v>29983.153163440133</v>
      </c>
      <c r="U3455" s="19">
        <v>0</v>
      </c>
      <c r="V3455" s="21">
        <f t="shared" si="164"/>
        <v>187789.22244470398</v>
      </c>
    </row>
    <row r="3456" spans="1:22" x14ac:dyDescent="0.3">
      <c r="A3456" s="7" t="s">
        <v>147</v>
      </c>
      <c r="B3456" s="7">
        <v>8</v>
      </c>
      <c r="C3456" s="8" t="s">
        <v>186</v>
      </c>
      <c r="D3456" s="7" t="s">
        <v>796</v>
      </c>
      <c r="E3456" s="7" t="s">
        <v>121</v>
      </c>
      <c r="F3456" s="8" t="s">
        <v>797</v>
      </c>
      <c r="G3456" s="7" t="s">
        <v>16</v>
      </c>
      <c r="H3456" s="9">
        <v>802.29110000000003</v>
      </c>
      <c r="I3456" s="9">
        <v>2.2637</v>
      </c>
      <c r="J3456" s="9">
        <v>2.2637</v>
      </c>
      <c r="K3456" s="10">
        <v>1</v>
      </c>
      <c r="L3456" s="9">
        <v>25.88</v>
      </c>
      <c r="M3456" s="19">
        <f>H3456*INDEX('Pliegos Tarifarios (Las Condes)'!$B:$B,MATCH($B3456,'Pliegos Tarifarios (Las Condes)'!$A:$A,0))</f>
        <v>105712.28220930001</v>
      </c>
      <c r="N3456" s="19">
        <f>I3456*INDEX('Pliegos Tarifarios (Las Condes)'!$C:$C,MATCH($B3456,'Pliegos Tarifarios (Las Condes)'!$A:$A,0))</f>
        <v>7698.3298401000002</v>
      </c>
      <c r="O3456" s="19">
        <f>J3456*INDEX('Pliegos Tarifarios (Las Condes)'!$D:$D,MATCH($B3456,'Pliegos Tarifarios (Las Condes)'!$A:$A,0))</f>
        <v>32741.375823500002</v>
      </c>
      <c r="P3456" s="19">
        <f>H3456*INDEX('Pliegos Tarifarios (Las Condes)'!$E:$E,MATCH($B3456,'Pliegos Tarifarios (Las Condes)'!$A:$A,0))</f>
        <v>10449.0392864</v>
      </c>
      <c r="Q3456" s="19" cm="1">
        <f t="array" ref="Q3456">H3456*_xlfn.IFS(H3456&lt;=350,INDEX('Pliegos Tarifarios (Las Condes)'!$F:$F,MATCH($B3456,'Pliegos Tarifarios (Las Condes)'!$A:$A,0)),H3456&lt;=500,INDEX('Pliegos Tarifarios (Las Condes)'!$G:$G,MATCH($B3456,'Pliegos Tarifarios (Las Condes)'!$A:$A,0)),H3456&lt;=1000,INDEX('Pliegos Tarifarios (Las Condes)'!$H:$H,MATCH($B3456,'Pliegos Tarifarios (Las Condes)'!$A:$A,0)),H3456&lt;=5000,INDEX('Pliegos Tarifarios (Las Condes)'!$I:$I,MATCH($B3456,'Pliegos Tarifarios (Las Condes)'!$A:$A,0)),H3456&gt;5000,INDEX('Pliegos Tarifarios (Las Condes)'!$J:$J,MATCH($B3456,'Pliegos Tarifarios (Las Condes)'!$A:$A,0)))/1.19</f>
        <v>1881.6760168907567</v>
      </c>
      <c r="R3456" s="19">
        <f>INDEX('Pliegos Tarifarios (Las Condes)'!$K:$K,MATCH($B3456,'Pliegos Tarifarios (Las Condes)'!$A:$A,0))</f>
        <v>723.17600000000004</v>
      </c>
      <c r="S3456" s="21">
        <f t="shared" si="162"/>
        <v>159205.87917619079</v>
      </c>
      <c r="T3456" s="21">
        <f t="shared" si="163"/>
        <v>30249.11704347625</v>
      </c>
      <c r="U3456" s="19">
        <v>0</v>
      </c>
      <c r="V3456" s="21">
        <f t="shared" si="164"/>
        <v>189454.99621966705</v>
      </c>
    </row>
    <row r="3457" spans="1:22" x14ac:dyDescent="0.3">
      <c r="A3457" s="7" t="s">
        <v>147</v>
      </c>
      <c r="B3457" s="7">
        <v>8</v>
      </c>
      <c r="C3457" s="8" t="s">
        <v>186</v>
      </c>
      <c r="D3457" s="7" t="s">
        <v>798</v>
      </c>
      <c r="E3457" s="7" t="s">
        <v>121</v>
      </c>
      <c r="F3457" s="8" t="s">
        <v>799</v>
      </c>
      <c r="G3457" s="7" t="s">
        <v>16</v>
      </c>
      <c r="H3457" s="9">
        <v>801.99869999999999</v>
      </c>
      <c r="I3457" s="9">
        <v>2.1286999999999998</v>
      </c>
      <c r="J3457" s="9">
        <v>2.0891999999999999</v>
      </c>
      <c r="K3457" s="10">
        <v>0.98144407384788845</v>
      </c>
      <c r="L3457" s="9">
        <v>25.87</v>
      </c>
      <c r="M3457" s="19">
        <f>H3457*INDEX('Pliegos Tarifarios (Las Condes)'!$B:$B,MATCH($B3457,'Pliegos Tarifarios (Las Condes)'!$A:$A,0))</f>
        <v>105673.75470810001</v>
      </c>
      <c r="N3457" s="19">
        <f>I3457*INDEX('Pliegos Tarifarios (Las Condes)'!$C:$C,MATCH($B3457,'Pliegos Tarifarios (Las Condes)'!$A:$A,0))</f>
        <v>7239.2254850999998</v>
      </c>
      <c r="O3457" s="19">
        <f>J3457*INDEX('Pliegos Tarifarios (Las Condes)'!$D:$D,MATCH($B3457,'Pliegos Tarifarios (Las Condes)'!$A:$A,0))</f>
        <v>30217.468026000002</v>
      </c>
      <c r="P3457" s="19">
        <f>H3457*INDEX('Pliegos Tarifarios (Las Condes)'!$E:$E,MATCH($B3457,'Pliegos Tarifarios (Las Condes)'!$A:$A,0))</f>
        <v>10445.2310688</v>
      </c>
      <c r="Q3457" s="19" cm="1">
        <f t="array" ref="Q3457">H3457*_xlfn.IFS(H3457&lt;=350,INDEX('Pliegos Tarifarios (Las Condes)'!$F:$F,MATCH($B3457,'Pliegos Tarifarios (Las Condes)'!$A:$A,0)),H3457&lt;=500,INDEX('Pliegos Tarifarios (Las Condes)'!$G:$G,MATCH($B3457,'Pliegos Tarifarios (Las Condes)'!$A:$A,0)),H3457&lt;=1000,INDEX('Pliegos Tarifarios (Las Condes)'!$H:$H,MATCH($B3457,'Pliegos Tarifarios (Las Condes)'!$A:$A,0)),H3457&lt;=5000,INDEX('Pliegos Tarifarios (Las Condes)'!$I:$I,MATCH($B3457,'Pliegos Tarifarios (Las Condes)'!$A:$A,0)),H3457&gt;5000,INDEX('Pliegos Tarifarios (Las Condes)'!$J:$J,MATCH($B3457,'Pliegos Tarifarios (Las Condes)'!$A:$A,0)))/1.19</f>
        <v>1880.990228319328</v>
      </c>
      <c r="R3457" s="19">
        <f>INDEX('Pliegos Tarifarios (Las Condes)'!$K:$K,MATCH($B3457,'Pliegos Tarifarios (Las Condes)'!$A:$A,0))</f>
        <v>723.17600000000004</v>
      </c>
      <c r="S3457" s="21">
        <f t="shared" si="162"/>
        <v>156179.84551631936</v>
      </c>
      <c r="T3457" s="21">
        <f t="shared" si="163"/>
        <v>29674.170648100677</v>
      </c>
      <c r="U3457" s="19">
        <v>0</v>
      </c>
      <c r="V3457" s="21">
        <f t="shared" si="164"/>
        <v>185854.01616442003</v>
      </c>
    </row>
    <row r="3458" spans="1:22" x14ac:dyDescent="0.3">
      <c r="A3458" s="7" t="s">
        <v>147</v>
      </c>
      <c r="B3458" s="7">
        <v>8</v>
      </c>
      <c r="C3458" s="8" t="s">
        <v>186</v>
      </c>
      <c r="D3458" s="7" t="s">
        <v>800</v>
      </c>
      <c r="E3458" s="7" t="s">
        <v>121</v>
      </c>
      <c r="F3458" s="8" t="s">
        <v>801</v>
      </c>
      <c r="G3458" s="7" t="s">
        <v>16</v>
      </c>
      <c r="H3458" s="9">
        <v>802.02499999999998</v>
      </c>
      <c r="I3458" s="9">
        <v>2.1650999999999998</v>
      </c>
      <c r="J3458" s="9">
        <v>2.1181000000000001</v>
      </c>
      <c r="K3458" s="10">
        <v>0.97829199575077375</v>
      </c>
      <c r="L3458" s="9">
        <v>25.87</v>
      </c>
      <c r="M3458" s="19">
        <f>H3458*INDEX('Pliegos Tarifarios (Las Condes)'!$B:$B,MATCH($B3458,'Pliegos Tarifarios (Las Condes)'!$A:$A,0))</f>
        <v>105677.220075</v>
      </c>
      <c r="N3458" s="19">
        <f>I3458*INDEX('Pliegos Tarifarios (Las Condes)'!$C:$C,MATCH($B3458,'Pliegos Tarifarios (Las Condes)'!$A:$A,0))</f>
        <v>7363.0136223</v>
      </c>
      <c r="O3458" s="19">
        <f>J3458*INDEX('Pliegos Tarifarios (Las Condes)'!$D:$D,MATCH($B3458,'Pliegos Tarifarios (Las Condes)'!$A:$A,0))</f>
        <v>30635.467655500004</v>
      </c>
      <c r="P3458" s="19">
        <f>H3458*INDEX('Pliegos Tarifarios (Las Condes)'!$E:$E,MATCH($B3458,'Pliegos Tarifarios (Las Condes)'!$A:$A,0))</f>
        <v>10445.5736</v>
      </c>
      <c r="Q3458" s="19" cm="1">
        <f t="array" ref="Q3458">H3458*_xlfn.IFS(H3458&lt;=350,INDEX('Pliegos Tarifarios (Las Condes)'!$F:$F,MATCH($B3458,'Pliegos Tarifarios (Las Condes)'!$A:$A,0)),H3458&lt;=500,INDEX('Pliegos Tarifarios (Las Condes)'!$G:$G,MATCH($B3458,'Pliegos Tarifarios (Las Condes)'!$A:$A,0)),H3458&lt;=1000,INDEX('Pliegos Tarifarios (Las Condes)'!$H:$H,MATCH($B3458,'Pliegos Tarifarios (Las Condes)'!$A:$A,0)),H3458&lt;=5000,INDEX('Pliegos Tarifarios (Las Condes)'!$I:$I,MATCH($B3458,'Pliegos Tarifarios (Las Condes)'!$A:$A,0)),H3458&gt;5000,INDEX('Pliegos Tarifarios (Las Condes)'!$J:$J,MATCH($B3458,'Pliegos Tarifarios (Las Condes)'!$A:$A,0)))/1.19</f>
        <v>1881.0519117647063</v>
      </c>
      <c r="R3458" s="19">
        <f>INDEX('Pliegos Tarifarios (Las Condes)'!$K:$K,MATCH($B3458,'Pliegos Tarifarios (Las Condes)'!$A:$A,0))</f>
        <v>723.17600000000004</v>
      </c>
      <c r="S3458" s="21">
        <f t="shared" si="162"/>
        <v>156725.50286456474</v>
      </c>
      <c r="T3458" s="21">
        <f t="shared" si="163"/>
        <v>29777.8455442673</v>
      </c>
      <c r="U3458" s="19">
        <v>0</v>
      </c>
      <c r="V3458" s="21">
        <f t="shared" si="164"/>
        <v>186503.34840883204</v>
      </c>
    </row>
    <row r="3459" spans="1:22" x14ac:dyDescent="0.3">
      <c r="A3459" s="7" t="s">
        <v>147</v>
      </c>
      <c r="B3459" s="7">
        <v>8</v>
      </c>
      <c r="C3459" s="8" t="s">
        <v>186</v>
      </c>
      <c r="D3459" s="7" t="s">
        <v>802</v>
      </c>
      <c r="E3459" s="7" t="s">
        <v>121</v>
      </c>
      <c r="F3459" s="8" t="s">
        <v>803</v>
      </c>
      <c r="G3459" s="7" t="s">
        <v>16</v>
      </c>
      <c r="H3459" s="9">
        <v>802.9434</v>
      </c>
      <c r="I3459" s="9">
        <v>2.1867999999999999</v>
      </c>
      <c r="J3459" s="9">
        <v>2.1867999999999999</v>
      </c>
      <c r="K3459" s="10">
        <v>1</v>
      </c>
      <c r="L3459" s="9">
        <v>25.9</v>
      </c>
      <c r="M3459" s="19">
        <f>H3459*INDEX('Pliegos Tarifarios (Las Condes)'!$B:$B,MATCH($B3459,'Pliegos Tarifarios (Las Condes)'!$A:$A,0))</f>
        <v>105798.2312142</v>
      </c>
      <c r="N3459" s="19">
        <f>I3459*INDEX('Pliegos Tarifarios (Las Condes)'!$C:$C,MATCH($B3459,'Pliegos Tarifarios (Las Condes)'!$A:$A,0))</f>
        <v>7436.8103964000002</v>
      </c>
      <c r="O3459" s="19">
        <f>J3459*INDEX('Pliegos Tarifarios (Las Condes)'!$D:$D,MATCH($B3459,'Pliegos Tarifarios (Las Condes)'!$A:$A,0))</f>
        <v>31629.120754</v>
      </c>
      <c r="P3459" s="19">
        <f>H3459*INDEX('Pliegos Tarifarios (Las Condes)'!$E:$E,MATCH($B3459,'Pliegos Tarifarios (Las Condes)'!$A:$A,0))</f>
        <v>10457.5348416</v>
      </c>
      <c r="Q3459" s="19" cm="1">
        <f t="array" ref="Q3459">H3459*_xlfn.IFS(H3459&lt;=350,INDEX('Pliegos Tarifarios (Las Condes)'!$F:$F,MATCH($B3459,'Pliegos Tarifarios (Las Condes)'!$A:$A,0)),H3459&lt;=500,INDEX('Pliegos Tarifarios (Las Condes)'!$G:$G,MATCH($B3459,'Pliegos Tarifarios (Las Condes)'!$A:$A,0)),H3459&lt;=1000,INDEX('Pliegos Tarifarios (Las Condes)'!$H:$H,MATCH($B3459,'Pliegos Tarifarios (Las Condes)'!$A:$A,0)),H3459&lt;=5000,INDEX('Pliegos Tarifarios (Las Condes)'!$I:$I,MATCH($B3459,'Pliegos Tarifarios (Las Condes)'!$A:$A,0)),H3459&gt;5000,INDEX('Pliegos Tarifarios (Las Condes)'!$J:$J,MATCH($B3459,'Pliegos Tarifarios (Las Condes)'!$A:$A,0)))/1.19</f>
        <v>1883.2059070588241</v>
      </c>
      <c r="R3459" s="19">
        <f>INDEX('Pliegos Tarifarios (Las Condes)'!$K:$K,MATCH($B3459,'Pliegos Tarifarios (Las Condes)'!$A:$A,0))</f>
        <v>723.17600000000004</v>
      </c>
      <c r="S3459" s="21">
        <f t="shared" si="162"/>
        <v>157928.07911325881</v>
      </c>
      <c r="T3459" s="21">
        <f t="shared" si="163"/>
        <v>30006.335031519175</v>
      </c>
      <c r="U3459" s="19">
        <v>0</v>
      </c>
      <c r="V3459" s="21">
        <f t="shared" si="164"/>
        <v>187934.41414477798</v>
      </c>
    </row>
    <row r="3460" spans="1:22" x14ac:dyDescent="0.3">
      <c r="A3460" s="7" t="s">
        <v>147</v>
      </c>
      <c r="B3460" s="7">
        <v>8</v>
      </c>
      <c r="C3460" s="8" t="s">
        <v>186</v>
      </c>
      <c r="D3460" s="7" t="s">
        <v>804</v>
      </c>
      <c r="E3460" s="7" t="s">
        <v>121</v>
      </c>
      <c r="F3460" s="8" t="s">
        <v>805</v>
      </c>
      <c r="G3460" s="7" t="s">
        <v>16</v>
      </c>
      <c r="H3460" s="9">
        <v>802.91359999999997</v>
      </c>
      <c r="I3460" s="9">
        <v>2.1898</v>
      </c>
      <c r="J3460" s="9">
        <v>2.1898</v>
      </c>
      <c r="K3460" s="10">
        <v>1</v>
      </c>
      <c r="L3460" s="9">
        <v>25.9</v>
      </c>
      <c r="M3460" s="19">
        <f>H3460*INDEX('Pliegos Tarifarios (Las Condes)'!$B:$B,MATCH($B3460,'Pliegos Tarifarios (Las Condes)'!$A:$A,0))</f>
        <v>105794.30467680001</v>
      </c>
      <c r="N3460" s="19">
        <f>I3460*INDEX('Pliegos Tarifarios (Las Condes)'!$C:$C,MATCH($B3460,'Pliegos Tarifarios (Las Condes)'!$A:$A,0))</f>
        <v>7447.0127154000002</v>
      </c>
      <c r="O3460" s="19">
        <f>J3460*INDEX('Pliegos Tarifarios (Las Condes)'!$D:$D,MATCH($B3460,'Pliegos Tarifarios (Las Condes)'!$A:$A,0))</f>
        <v>31672.511719000002</v>
      </c>
      <c r="P3460" s="19">
        <f>H3460*INDEX('Pliegos Tarifarios (Las Condes)'!$E:$E,MATCH($B3460,'Pliegos Tarifarios (Las Condes)'!$A:$A,0))</f>
        <v>10457.146726399998</v>
      </c>
      <c r="Q3460" s="19" cm="1">
        <f t="array" ref="Q3460">H3460*_xlfn.IFS(H3460&lt;=350,INDEX('Pliegos Tarifarios (Las Condes)'!$F:$F,MATCH($B3460,'Pliegos Tarifarios (Las Condes)'!$A:$A,0)),H3460&lt;=500,INDEX('Pliegos Tarifarios (Las Condes)'!$G:$G,MATCH($B3460,'Pliegos Tarifarios (Las Condes)'!$A:$A,0)),H3460&lt;=1000,INDEX('Pliegos Tarifarios (Las Condes)'!$H:$H,MATCH($B3460,'Pliegos Tarifarios (Las Condes)'!$A:$A,0)),H3460&lt;=5000,INDEX('Pliegos Tarifarios (Las Condes)'!$I:$I,MATCH($B3460,'Pliegos Tarifarios (Las Condes)'!$A:$A,0)),H3460&gt;5000,INDEX('Pliegos Tarifarios (Las Condes)'!$J:$J,MATCH($B3460,'Pliegos Tarifarios (Las Condes)'!$A:$A,0)))/1.19</f>
        <v>1883.1360147899161</v>
      </c>
      <c r="R3460" s="19">
        <f>INDEX('Pliegos Tarifarios (Las Condes)'!$K:$K,MATCH($B3460,'Pliegos Tarifarios (Las Condes)'!$A:$A,0))</f>
        <v>723.17600000000004</v>
      </c>
      <c r="S3460" s="21">
        <f t="shared" si="162"/>
        <v>157977.28785238994</v>
      </c>
      <c r="T3460" s="21">
        <f t="shared" si="163"/>
        <v>30015.684691954088</v>
      </c>
      <c r="U3460" s="19">
        <v>0</v>
      </c>
      <c r="V3460" s="21">
        <f t="shared" si="164"/>
        <v>187992.97254434403</v>
      </c>
    </row>
    <row r="3461" spans="1:22" x14ac:dyDescent="0.3">
      <c r="A3461" s="7" t="s">
        <v>147</v>
      </c>
      <c r="B3461" s="7">
        <v>8</v>
      </c>
      <c r="C3461" s="8" t="s">
        <v>186</v>
      </c>
      <c r="D3461" s="7" t="s">
        <v>806</v>
      </c>
      <c r="E3461" s="7" t="s">
        <v>121</v>
      </c>
      <c r="F3461" s="8" t="s">
        <v>807</v>
      </c>
      <c r="G3461" s="7" t="s">
        <v>16</v>
      </c>
      <c r="H3461" s="9">
        <v>803.65170000000001</v>
      </c>
      <c r="I3461" s="9">
        <v>2.1549</v>
      </c>
      <c r="J3461" s="9">
        <v>2.1360000000000001</v>
      </c>
      <c r="K3461" s="10">
        <v>0.99122929138243077</v>
      </c>
      <c r="L3461" s="9">
        <v>25.92</v>
      </c>
      <c r="M3461" s="19">
        <f>H3461*INDEX('Pliegos Tarifarios (Las Condes)'!$B:$B,MATCH($B3461,'Pliegos Tarifarios (Las Condes)'!$A:$A,0))</f>
        <v>105891.5589471</v>
      </c>
      <c r="N3461" s="19">
        <f>I3461*INDEX('Pliegos Tarifarios (Las Condes)'!$C:$C,MATCH($B3461,'Pliegos Tarifarios (Las Condes)'!$A:$A,0))</f>
        <v>7328.3257377</v>
      </c>
      <c r="O3461" s="19">
        <f>J3461*INDEX('Pliegos Tarifarios (Las Condes)'!$D:$D,MATCH($B3461,'Pliegos Tarifarios (Las Condes)'!$A:$A,0))</f>
        <v>30894.367080000004</v>
      </c>
      <c r="P3461" s="19">
        <f>H3461*INDEX('Pliegos Tarifarios (Las Condes)'!$E:$E,MATCH($B3461,'Pliegos Tarifarios (Las Condes)'!$A:$A,0))</f>
        <v>10466.7597408</v>
      </c>
      <c r="Q3461" s="19" cm="1">
        <f t="array" ref="Q3461">H3461*_xlfn.IFS(H3461&lt;=350,INDEX('Pliegos Tarifarios (Las Condes)'!$F:$F,MATCH($B3461,'Pliegos Tarifarios (Las Condes)'!$A:$A,0)),H3461&lt;=500,INDEX('Pliegos Tarifarios (Las Condes)'!$G:$G,MATCH($B3461,'Pliegos Tarifarios (Las Condes)'!$A:$A,0)),H3461&lt;=1000,INDEX('Pliegos Tarifarios (Las Condes)'!$H:$H,MATCH($B3461,'Pliegos Tarifarios (Las Condes)'!$A:$A,0)),H3461&lt;=5000,INDEX('Pliegos Tarifarios (Las Condes)'!$I:$I,MATCH($B3461,'Pliegos Tarifarios (Las Condes)'!$A:$A,0)),H3461&gt;5000,INDEX('Pliegos Tarifarios (Las Condes)'!$J:$J,MATCH($B3461,'Pliegos Tarifarios (Las Condes)'!$A:$A,0)))/1.19</f>
        <v>1884.8671384033614</v>
      </c>
      <c r="R3461" s="19">
        <f>INDEX('Pliegos Tarifarios (Las Condes)'!$K:$K,MATCH($B3461,'Pliegos Tarifarios (Las Condes)'!$A:$A,0))</f>
        <v>723.17600000000004</v>
      </c>
      <c r="S3461" s="21">
        <f t="shared" si="162"/>
        <v>157189.05464400336</v>
      </c>
      <c r="T3461" s="21">
        <f t="shared" si="163"/>
        <v>29865.92038236064</v>
      </c>
      <c r="U3461" s="19">
        <v>0</v>
      </c>
      <c r="V3461" s="21">
        <f t="shared" si="164"/>
        <v>187054.975026364</v>
      </c>
    </row>
    <row r="3462" spans="1:22" x14ac:dyDescent="0.3">
      <c r="A3462" s="7" t="s">
        <v>147</v>
      </c>
      <c r="B3462" s="7">
        <v>8</v>
      </c>
      <c r="C3462" s="8" t="s">
        <v>186</v>
      </c>
      <c r="D3462" s="7" t="s">
        <v>808</v>
      </c>
      <c r="E3462" s="7" t="s">
        <v>121</v>
      </c>
      <c r="F3462" s="8" t="s">
        <v>809</v>
      </c>
      <c r="G3462" s="7" t="s">
        <v>16</v>
      </c>
      <c r="H3462" s="9">
        <v>804.8972</v>
      </c>
      <c r="I3462" s="9">
        <v>2.1698</v>
      </c>
      <c r="J3462" s="9">
        <v>2.1318999999999999</v>
      </c>
      <c r="K3462" s="10">
        <v>0.98253295234583826</v>
      </c>
      <c r="L3462" s="9">
        <v>25.96</v>
      </c>
      <c r="M3462" s="19">
        <f>H3462*INDEX('Pliegos Tarifarios (Las Condes)'!$B:$B,MATCH($B3462,'Pliegos Tarifarios (Las Condes)'!$A:$A,0))</f>
        <v>106055.6697636</v>
      </c>
      <c r="N3462" s="19">
        <f>I3462*INDEX('Pliegos Tarifarios (Las Condes)'!$C:$C,MATCH($B3462,'Pliegos Tarifarios (Las Condes)'!$A:$A,0))</f>
        <v>7378.9972554000005</v>
      </c>
      <c r="O3462" s="19">
        <f>J3462*INDEX('Pliegos Tarifarios (Las Condes)'!$D:$D,MATCH($B3462,'Pliegos Tarifarios (Las Condes)'!$A:$A,0))</f>
        <v>30835.066094500002</v>
      </c>
      <c r="P3462" s="19">
        <f>H3462*INDEX('Pliegos Tarifarios (Las Condes)'!$E:$E,MATCH($B3462,'Pliegos Tarifarios (Las Condes)'!$A:$A,0))</f>
        <v>10482.9811328</v>
      </c>
      <c r="Q3462" s="19" cm="1">
        <f t="array" ref="Q3462">H3462*_xlfn.IFS(H3462&lt;=350,INDEX('Pliegos Tarifarios (Las Condes)'!$F:$F,MATCH($B3462,'Pliegos Tarifarios (Las Condes)'!$A:$A,0)),H3462&lt;=500,INDEX('Pliegos Tarifarios (Las Condes)'!$G:$G,MATCH($B3462,'Pliegos Tarifarios (Las Condes)'!$A:$A,0)),H3462&lt;=1000,INDEX('Pliegos Tarifarios (Las Condes)'!$H:$H,MATCH($B3462,'Pliegos Tarifarios (Las Condes)'!$A:$A,0)),H3462&lt;=5000,INDEX('Pliegos Tarifarios (Las Condes)'!$I:$I,MATCH($B3462,'Pliegos Tarifarios (Las Condes)'!$A:$A,0)),H3462&gt;5000,INDEX('Pliegos Tarifarios (Las Condes)'!$J:$J,MATCH($B3462,'Pliegos Tarifarios (Las Condes)'!$A:$A,0)))/1.19</f>
        <v>1887.7883068907565</v>
      </c>
      <c r="R3462" s="19">
        <f>INDEX('Pliegos Tarifarios (Las Condes)'!$K:$K,MATCH($B3462,'Pliegos Tarifarios (Las Condes)'!$A:$A,0))</f>
        <v>723.17600000000004</v>
      </c>
      <c r="S3462" s="21">
        <f t="shared" si="162"/>
        <v>157363.67855319075</v>
      </c>
      <c r="T3462" s="21">
        <f t="shared" si="163"/>
        <v>29899.098925106242</v>
      </c>
      <c r="U3462" s="19">
        <v>0</v>
      </c>
      <c r="V3462" s="21">
        <f t="shared" si="164"/>
        <v>187262.77747829701</v>
      </c>
    </row>
    <row r="3463" spans="1:22" x14ac:dyDescent="0.3">
      <c r="A3463" s="7" t="s">
        <v>147</v>
      </c>
      <c r="B3463" s="7">
        <v>8</v>
      </c>
      <c r="C3463" s="8" t="s">
        <v>186</v>
      </c>
      <c r="D3463" s="7" t="s">
        <v>810</v>
      </c>
      <c r="E3463" s="7" t="s">
        <v>121</v>
      </c>
      <c r="F3463" s="8" t="s">
        <v>811</v>
      </c>
      <c r="G3463" s="7" t="s">
        <v>16</v>
      </c>
      <c r="H3463" s="9">
        <v>803.33889999999997</v>
      </c>
      <c r="I3463" s="9">
        <v>2.1604000000000001</v>
      </c>
      <c r="J3463" s="9">
        <v>2.1381000000000001</v>
      </c>
      <c r="K3463" s="10">
        <v>0.98967783743751159</v>
      </c>
      <c r="L3463" s="9">
        <v>25.91</v>
      </c>
      <c r="M3463" s="19">
        <f>H3463*INDEX('Pliegos Tarifarios (Las Condes)'!$B:$B,MATCH($B3463,'Pliegos Tarifarios (Las Condes)'!$A:$A,0))</f>
        <v>105850.3434807</v>
      </c>
      <c r="N3463" s="19">
        <f>I3463*INDEX('Pliegos Tarifarios (Las Condes)'!$C:$C,MATCH($B3463,'Pliegos Tarifarios (Las Condes)'!$A:$A,0))</f>
        <v>7347.0299892000003</v>
      </c>
      <c r="O3463" s="19">
        <f>J3463*INDEX('Pliegos Tarifarios (Las Condes)'!$D:$D,MATCH($B3463,'Pliegos Tarifarios (Las Condes)'!$A:$A,0))</f>
        <v>30924.740755500003</v>
      </c>
      <c r="P3463" s="19">
        <f>H3463*INDEX('Pliegos Tarifarios (Las Condes)'!$E:$E,MATCH($B3463,'Pliegos Tarifarios (Las Condes)'!$A:$A,0))</f>
        <v>10462.685833599999</v>
      </c>
      <c r="Q3463" s="19" cm="1">
        <f t="array" ref="Q3463">H3463*_xlfn.IFS(H3463&lt;=350,INDEX('Pliegos Tarifarios (Las Condes)'!$F:$F,MATCH($B3463,'Pliegos Tarifarios (Las Condes)'!$A:$A,0)),H3463&lt;=500,INDEX('Pliegos Tarifarios (Las Condes)'!$G:$G,MATCH($B3463,'Pliegos Tarifarios (Las Condes)'!$A:$A,0)),H3463&lt;=1000,INDEX('Pliegos Tarifarios (Las Condes)'!$H:$H,MATCH($B3463,'Pliegos Tarifarios (Las Condes)'!$A:$A,0)),H3463&lt;=5000,INDEX('Pliegos Tarifarios (Las Condes)'!$I:$I,MATCH($B3463,'Pliegos Tarifarios (Las Condes)'!$A:$A,0)),H3463&gt;5000,INDEX('Pliegos Tarifarios (Las Condes)'!$J:$J,MATCH($B3463,'Pliegos Tarifarios (Las Condes)'!$A:$A,0)))/1.19</f>
        <v>1884.1335041176474</v>
      </c>
      <c r="R3463" s="19">
        <f>INDEX('Pliegos Tarifarios (Las Condes)'!$K:$K,MATCH($B3463,'Pliegos Tarifarios (Las Condes)'!$A:$A,0))</f>
        <v>723.17600000000004</v>
      </c>
      <c r="S3463" s="21">
        <f t="shared" si="162"/>
        <v>157192.10956311764</v>
      </c>
      <c r="T3463" s="21">
        <f t="shared" si="163"/>
        <v>29866.500816992353</v>
      </c>
      <c r="U3463" s="19">
        <v>0</v>
      </c>
      <c r="V3463" s="21">
        <f t="shared" si="164"/>
        <v>187058.61038010998</v>
      </c>
    </row>
    <row r="3464" spans="1:22" x14ac:dyDescent="0.3">
      <c r="A3464" s="7" t="s">
        <v>147</v>
      </c>
      <c r="B3464" s="7">
        <v>8</v>
      </c>
      <c r="C3464" s="8" t="s">
        <v>186</v>
      </c>
      <c r="D3464" s="7" t="s">
        <v>812</v>
      </c>
      <c r="E3464" s="7" t="s">
        <v>121</v>
      </c>
      <c r="F3464" s="8" t="s">
        <v>813</v>
      </c>
      <c r="G3464" s="7" t="s">
        <v>16</v>
      </c>
      <c r="H3464" s="9">
        <v>802.49680000000001</v>
      </c>
      <c r="I3464" s="9">
        <v>2.2038000000000002</v>
      </c>
      <c r="J3464" s="9">
        <v>2.1555</v>
      </c>
      <c r="K3464" s="10">
        <v>0.978083310645249</v>
      </c>
      <c r="L3464" s="9">
        <v>25.89</v>
      </c>
      <c r="M3464" s="19">
        <f>H3464*INDEX('Pliegos Tarifarios (Las Condes)'!$B:$B,MATCH($B3464,'Pliegos Tarifarios (Las Condes)'!$A:$A,0))</f>
        <v>105739.38585840001</v>
      </c>
      <c r="N3464" s="19">
        <f>I3464*INDEX('Pliegos Tarifarios (Las Condes)'!$C:$C,MATCH($B3464,'Pliegos Tarifarios (Las Condes)'!$A:$A,0))</f>
        <v>7494.6235374000007</v>
      </c>
      <c r="O3464" s="19">
        <f>J3464*INDEX('Pliegos Tarifarios (Las Condes)'!$D:$D,MATCH($B3464,'Pliegos Tarifarios (Las Condes)'!$A:$A,0))</f>
        <v>31176.408352500002</v>
      </c>
      <c r="P3464" s="19">
        <f>H3464*INDEX('Pliegos Tarifarios (Las Condes)'!$E:$E,MATCH($B3464,'Pliegos Tarifarios (Las Condes)'!$A:$A,0))</f>
        <v>10451.718323199999</v>
      </c>
      <c r="Q3464" s="19" cm="1">
        <f t="array" ref="Q3464">H3464*_xlfn.IFS(H3464&lt;=350,INDEX('Pliegos Tarifarios (Las Condes)'!$F:$F,MATCH($B3464,'Pliegos Tarifarios (Las Condes)'!$A:$A,0)),H3464&lt;=500,INDEX('Pliegos Tarifarios (Las Condes)'!$G:$G,MATCH($B3464,'Pliegos Tarifarios (Las Condes)'!$A:$A,0)),H3464&lt;=1000,INDEX('Pliegos Tarifarios (Las Condes)'!$H:$H,MATCH($B3464,'Pliegos Tarifarios (Las Condes)'!$A:$A,0)),H3464&lt;=5000,INDEX('Pliegos Tarifarios (Las Condes)'!$I:$I,MATCH($B3464,'Pliegos Tarifarios (Las Condes)'!$A:$A,0)),H3464&gt;5000,INDEX('Pliegos Tarifarios (Las Condes)'!$J:$J,MATCH($B3464,'Pliegos Tarifarios (Las Condes)'!$A:$A,0)))/1.19</f>
        <v>1882.1584611764708</v>
      </c>
      <c r="R3464" s="19">
        <f>INDEX('Pliegos Tarifarios (Las Condes)'!$K:$K,MATCH($B3464,'Pliegos Tarifarios (Las Condes)'!$A:$A,0))</f>
        <v>723.17600000000004</v>
      </c>
      <c r="S3464" s="21">
        <f t="shared" si="162"/>
        <v>157467.4705326765</v>
      </c>
      <c r="T3464" s="21">
        <f t="shared" si="163"/>
        <v>29918.819401208533</v>
      </c>
      <c r="U3464" s="19">
        <v>0</v>
      </c>
      <c r="V3464" s="21">
        <f t="shared" si="164"/>
        <v>187386.28993388504</v>
      </c>
    </row>
    <row r="3465" spans="1:22" x14ac:dyDescent="0.3">
      <c r="A3465" s="7" t="s">
        <v>147</v>
      </c>
      <c r="B3465" s="7">
        <v>8</v>
      </c>
      <c r="C3465" s="8" t="s">
        <v>186</v>
      </c>
      <c r="D3465" s="7" t="s">
        <v>814</v>
      </c>
      <c r="E3465" s="7" t="s">
        <v>121</v>
      </c>
      <c r="F3465" s="8" t="s">
        <v>815</v>
      </c>
      <c r="G3465" s="7" t="s">
        <v>16</v>
      </c>
      <c r="H3465" s="9">
        <v>800.00260000000003</v>
      </c>
      <c r="I3465" s="9">
        <v>2.2172000000000001</v>
      </c>
      <c r="J3465" s="9">
        <v>2.2172000000000001</v>
      </c>
      <c r="K3465" s="10">
        <v>1</v>
      </c>
      <c r="L3465" s="9">
        <v>25.81</v>
      </c>
      <c r="M3465" s="19">
        <f>H3465*INDEX('Pliegos Tarifarios (Las Condes)'!$B:$B,MATCH($B3465,'Pliegos Tarifarios (Las Condes)'!$A:$A,0))</f>
        <v>105410.74258380001</v>
      </c>
      <c r="N3465" s="19">
        <f>I3465*INDEX('Pliegos Tarifarios (Las Condes)'!$C:$C,MATCH($B3465,'Pliegos Tarifarios (Las Condes)'!$A:$A,0))</f>
        <v>7540.1938956000004</v>
      </c>
      <c r="O3465" s="19">
        <f>J3465*INDEX('Pliegos Tarifarios (Las Condes)'!$D:$D,MATCH($B3465,'Pliegos Tarifarios (Las Condes)'!$A:$A,0))</f>
        <v>32068.815866000001</v>
      </c>
      <c r="P3465" s="19">
        <f>H3465*INDEX('Pliegos Tarifarios (Las Condes)'!$E:$E,MATCH($B3465,'Pliegos Tarifarios (Las Condes)'!$A:$A,0))</f>
        <v>10419.2338624</v>
      </c>
      <c r="Q3465" s="19" cm="1">
        <f t="array" ref="Q3465">H3465*_xlfn.IFS(H3465&lt;=350,INDEX('Pliegos Tarifarios (Las Condes)'!$F:$F,MATCH($B3465,'Pliegos Tarifarios (Las Condes)'!$A:$A,0)),H3465&lt;=500,INDEX('Pliegos Tarifarios (Las Condes)'!$G:$G,MATCH($B3465,'Pliegos Tarifarios (Las Condes)'!$A:$A,0)),H3465&lt;=1000,INDEX('Pliegos Tarifarios (Las Condes)'!$H:$H,MATCH($B3465,'Pliegos Tarifarios (Las Condes)'!$A:$A,0)),H3465&lt;=5000,INDEX('Pliegos Tarifarios (Las Condes)'!$I:$I,MATCH($B3465,'Pliegos Tarifarios (Las Condes)'!$A:$A,0)),H3465&gt;5000,INDEX('Pliegos Tarifarios (Las Condes)'!$J:$J,MATCH($B3465,'Pliegos Tarifarios (Las Condes)'!$A:$A,0)))/1.19</f>
        <v>1876.3086189915971</v>
      </c>
      <c r="R3465" s="19">
        <f>INDEX('Pliegos Tarifarios (Las Condes)'!$K:$K,MATCH($B3465,'Pliegos Tarifarios (Las Condes)'!$A:$A,0))</f>
        <v>723.17600000000004</v>
      </c>
      <c r="S3465" s="21">
        <f t="shared" ref="S3465:S3528" si="165">SUM(M3465:R3465)</f>
        <v>158038.4708267916</v>
      </c>
      <c r="T3465" s="21">
        <f t="shared" ref="T3465:T3528" si="166">S3465*0.19</f>
        <v>30027.309457090403</v>
      </c>
      <c r="U3465" s="19">
        <v>0</v>
      </c>
      <c r="V3465" s="21">
        <f t="shared" ref="V3465:V3528" si="167">SUM(S3465:T3465)</f>
        <v>188065.78028388199</v>
      </c>
    </row>
    <row r="3466" spans="1:22" x14ac:dyDescent="0.3">
      <c r="A3466" s="7" t="s">
        <v>147</v>
      </c>
      <c r="B3466" s="7">
        <v>8</v>
      </c>
      <c r="C3466" s="8" t="s">
        <v>186</v>
      </c>
      <c r="D3466" s="7" t="s">
        <v>816</v>
      </c>
      <c r="E3466" s="7" t="s">
        <v>121</v>
      </c>
      <c r="F3466" s="8" t="s">
        <v>817</v>
      </c>
      <c r="G3466" s="7" t="s">
        <v>16</v>
      </c>
      <c r="H3466" s="9">
        <v>802.43719999999996</v>
      </c>
      <c r="I3466" s="9">
        <v>2.1315</v>
      </c>
      <c r="J3466" s="9">
        <v>2.1315</v>
      </c>
      <c r="K3466" s="10">
        <v>1</v>
      </c>
      <c r="L3466" s="9">
        <v>25.89</v>
      </c>
      <c r="M3466" s="19">
        <f>H3466*INDEX('Pliegos Tarifarios (Las Condes)'!$B:$B,MATCH($B3466,'Pliegos Tarifarios (Las Condes)'!$A:$A,0))</f>
        <v>105731.53278359999</v>
      </c>
      <c r="N3466" s="19">
        <f>I3466*INDEX('Pliegos Tarifarios (Las Condes)'!$C:$C,MATCH($B3466,'Pliegos Tarifarios (Las Condes)'!$A:$A,0))</f>
        <v>7248.7476495000001</v>
      </c>
      <c r="O3466" s="19">
        <f>J3466*INDEX('Pliegos Tarifarios (Las Condes)'!$D:$D,MATCH($B3466,'Pliegos Tarifarios (Las Condes)'!$A:$A,0))</f>
        <v>30829.280632500002</v>
      </c>
      <c r="P3466" s="19">
        <f>H3466*INDEX('Pliegos Tarifarios (Las Condes)'!$E:$E,MATCH($B3466,'Pliegos Tarifarios (Las Condes)'!$A:$A,0))</f>
        <v>10450.942092799998</v>
      </c>
      <c r="Q3466" s="19" cm="1">
        <f t="array" ref="Q3466">H3466*_xlfn.IFS(H3466&lt;=350,INDEX('Pliegos Tarifarios (Las Condes)'!$F:$F,MATCH($B3466,'Pliegos Tarifarios (Las Condes)'!$A:$A,0)),H3466&lt;=500,INDEX('Pliegos Tarifarios (Las Condes)'!$G:$G,MATCH($B3466,'Pliegos Tarifarios (Las Condes)'!$A:$A,0)),H3466&lt;=1000,INDEX('Pliegos Tarifarios (Las Condes)'!$H:$H,MATCH($B3466,'Pliegos Tarifarios (Las Condes)'!$A:$A,0)),H3466&lt;=5000,INDEX('Pliegos Tarifarios (Las Condes)'!$I:$I,MATCH($B3466,'Pliegos Tarifarios (Las Condes)'!$A:$A,0)),H3466&gt;5000,INDEX('Pliegos Tarifarios (Las Condes)'!$J:$J,MATCH($B3466,'Pliegos Tarifarios (Las Condes)'!$A:$A,0)))/1.19</f>
        <v>1882.0186766386557</v>
      </c>
      <c r="R3466" s="19">
        <f>INDEX('Pliegos Tarifarios (Las Condes)'!$K:$K,MATCH($B3466,'Pliegos Tarifarios (Las Condes)'!$A:$A,0))</f>
        <v>723.17600000000004</v>
      </c>
      <c r="S3466" s="21">
        <f t="shared" si="165"/>
        <v>156865.69783503865</v>
      </c>
      <c r="T3466" s="21">
        <f t="shared" si="166"/>
        <v>29804.482588657345</v>
      </c>
      <c r="U3466" s="19">
        <v>0</v>
      </c>
      <c r="V3466" s="21">
        <f t="shared" si="167"/>
        <v>186670.180423696</v>
      </c>
    </row>
    <row r="3467" spans="1:22" x14ac:dyDescent="0.3">
      <c r="A3467" s="7" t="s">
        <v>147</v>
      </c>
      <c r="B3467" s="7">
        <v>8</v>
      </c>
      <c r="C3467" s="8" t="s">
        <v>186</v>
      </c>
      <c r="D3467" s="7" t="s">
        <v>818</v>
      </c>
      <c r="E3467" s="7" t="s">
        <v>121</v>
      </c>
      <c r="F3467" s="8" t="s">
        <v>819</v>
      </c>
      <c r="G3467" s="7" t="s">
        <v>16</v>
      </c>
      <c r="H3467" s="9">
        <v>803.6069</v>
      </c>
      <c r="I3467" s="9">
        <v>2.2692999999999999</v>
      </c>
      <c r="J3467" s="9">
        <v>2.1646000000000001</v>
      </c>
      <c r="K3467" s="10">
        <v>0.95386242453620063</v>
      </c>
      <c r="L3467" s="9">
        <v>25.92</v>
      </c>
      <c r="M3467" s="19">
        <f>H3467*INDEX('Pliegos Tarifarios (Las Condes)'!$B:$B,MATCH($B3467,'Pliegos Tarifarios (Las Condes)'!$A:$A,0))</f>
        <v>105885.65596470001</v>
      </c>
      <c r="N3467" s="19">
        <f>I3467*INDEX('Pliegos Tarifarios (Las Condes)'!$C:$C,MATCH($B3467,'Pliegos Tarifarios (Las Condes)'!$A:$A,0))</f>
        <v>7717.3741688999999</v>
      </c>
      <c r="O3467" s="19">
        <f>J3467*INDEX('Pliegos Tarifarios (Las Condes)'!$D:$D,MATCH($B3467,'Pliegos Tarifarios (Las Condes)'!$A:$A,0))</f>
        <v>31308.027613000002</v>
      </c>
      <c r="P3467" s="19">
        <f>H3467*INDEX('Pliegos Tarifarios (Las Condes)'!$E:$E,MATCH($B3467,'Pliegos Tarifarios (Las Condes)'!$A:$A,0))</f>
        <v>10466.176265599999</v>
      </c>
      <c r="Q3467" s="19" cm="1">
        <f t="array" ref="Q3467">H3467*_xlfn.IFS(H3467&lt;=350,INDEX('Pliegos Tarifarios (Las Condes)'!$F:$F,MATCH($B3467,'Pliegos Tarifarios (Las Condes)'!$A:$A,0)),H3467&lt;=500,INDEX('Pliegos Tarifarios (Las Condes)'!$G:$G,MATCH($B3467,'Pliegos Tarifarios (Las Condes)'!$A:$A,0)),H3467&lt;=1000,INDEX('Pliegos Tarifarios (Las Condes)'!$H:$H,MATCH($B3467,'Pliegos Tarifarios (Las Condes)'!$A:$A,0)),H3467&lt;=5000,INDEX('Pliegos Tarifarios (Las Condes)'!$I:$I,MATCH($B3467,'Pliegos Tarifarios (Las Condes)'!$A:$A,0)),H3467&gt;5000,INDEX('Pliegos Tarifarios (Las Condes)'!$J:$J,MATCH($B3467,'Pliegos Tarifarios (Las Condes)'!$A:$A,0)))/1.19</f>
        <v>1884.7620654621853</v>
      </c>
      <c r="R3467" s="19">
        <f>INDEX('Pliegos Tarifarios (Las Condes)'!$K:$K,MATCH($B3467,'Pliegos Tarifarios (Las Condes)'!$A:$A,0))</f>
        <v>723.17600000000004</v>
      </c>
      <c r="S3467" s="21">
        <f t="shared" si="165"/>
        <v>157985.1720776622</v>
      </c>
      <c r="T3467" s="21">
        <f t="shared" si="166"/>
        <v>30017.182694755818</v>
      </c>
      <c r="U3467" s="19">
        <v>0</v>
      </c>
      <c r="V3467" s="21">
        <f t="shared" si="167"/>
        <v>188002.35477241801</v>
      </c>
    </row>
    <row r="3468" spans="1:22" x14ac:dyDescent="0.3">
      <c r="A3468" s="7" t="s">
        <v>147</v>
      </c>
      <c r="B3468" s="7">
        <v>8</v>
      </c>
      <c r="C3468" s="8" t="s">
        <v>186</v>
      </c>
      <c r="D3468" s="7" t="s">
        <v>820</v>
      </c>
      <c r="E3468" s="7" t="s">
        <v>121</v>
      </c>
      <c r="F3468" s="8" t="s">
        <v>821</v>
      </c>
      <c r="G3468" s="7" t="s">
        <v>16</v>
      </c>
      <c r="H3468" s="9">
        <v>802.94100000000003</v>
      </c>
      <c r="I3468" s="9">
        <v>2.1857000000000002</v>
      </c>
      <c r="J3468" s="9">
        <v>2.1448</v>
      </c>
      <c r="K3468" s="10">
        <v>0.98128745939515938</v>
      </c>
      <c r="L3468" s="9">
        <v>25.9</v>
      </c>
      <c r="M3468" s="19">
        <f>H3468*INDEX('Pliegos Tarifarios (Las Condes)'!$B:$B,MATCH($B3468,'Pliegos Tarifarios (Las Condes)'!$A:$A,0))</f>
        <v>105797.91498300001</v>
      </c>
      <c r="N3468" s="19">
        <f>I3468*INDEX('Pliegos Tarifarios (Las Condes)'!$C:$C,MATCH($B3468,'Pliegos Tarifarios (Las Condes)'!$A:$A,0))</f>
        <v>7433.0695461000014</v>
      </c>
      <c r="O3468" s="19">
        <f>J3468*INDEX('Pliegos Tarifarios (Las Condes)'!$D:$D,MATCH($B3468,'Pliegos Tarifarios (Las Condes)'!$A:$A,0))</f>
        <v>31021.647244000003</v>
      </c>
      <c r="P3468" s="19">
        <f>H3468*INDEX('Pliegos Tarifarios (Las Condes)'!$E:$E,MATCH($B3468,'Pliegos Tarifarios (Las Condes)'!$A:$A,0))</f>
        <v>10457.503584</v>
      </c>
      <c r="Q3468" s="19" cm="1">
        <f t="array" ref="Q3468">H3468*_xlfn.IFS(H3468&lt;=350,INDEX('Pliegos Tarifarios (Las Condes)'!$F:$F,MATCH($B3468,'Pliegos Tarifarios (Las Condes)'!$A:$A,0)),H3468&lt;=500,INDEX('Pliegos Tarifarios (Las Condes)'!$G:$G,MATCH($B3468,'Pliegos Tarifarios (Las Condes)'!$A:$A,0)),H3468&lt;=1000,INDEX('Pliegos Tarifarios (Las Condes)'!$H:$H,MATCH($B3468,'Pliegos Tarifarios (Las Condes)'!$A:$A,0)),H3468&lt;=5000,INDEX('Pliegos Tarifarios (Las Condes)'!$I:$I,MATCH($B3468,'Pliegos Tarifarios (Las Condes)'!$A:$A,0)),H3468&gt;5000,INDEX('Pliegos Tarifarios (Las Condes)'!$J:$J,MATCH($B3468,'Pliegos Tarifarios (Las Condes)'!$A:$A,0)))/1.19</f>
        <v>1883.200278151261</v>
      </c>
      <c r="R3468" s="19">
        <f>INDEX('Pliegos Tarifarios (Las Condes)'!$K:$K,MATCH($B3468,'Pliegos Tarifarios (Las Condes)'!$A:$A,0))</f>
        <v>723.17600000000004</v>
      </c>
      <c r="S3468" s="21">
        <f t="shared" si="165"/>
        <v>157316.51163525126</v>
      </c>
      <c r="T3468" s="21">
        <f t="shared" si="166"/>
        <v>29890.13721069774</v>
      </c>
      <c r="U3468" s="19">
        <v>0</v>
      </c>
      <c r="V3468" s="21">
        <f t="shared" si="167"/>
        <v>187206.64884594901</v>
      </c>
    </row>
    <row r="3469" spans="1:22" x14ac:dyDescent="0.3">
      <c r="A3469" s="7" t="s">
        <v>147</v>
      </c>
      <c r="B3469" s="7">
        <v>8</v>
      </c>
      <c r="C3469" s="8" t="s">
        <v>186</v>
      </c>
      <c r="D3469" s="7" t="s">
        <v>822</v>
      </c>
      <c r="E3469" s="7" t="s">
        <v>121</v>
      </c>
      <c r="F3469" s="8" t="s">
        <v>823</v>
      </c>
      <c r="G3469" s="7" t="s">
        <v>16</v>
      </c>
      <c r="H3469" s="9">
        <v>802.90610000000004</v>
      </c>
      <c r="I3469" s="9">
        <v>2.1739000000000002</v>
      </c>
      <c r="J3469" s="9">
        <v>2.129</v>
      </c>
      <c r="K3469" s="10">
        <v>0.97934587607525636</v>
      </c>
      <c r="L3469" s="9">
        <v>25.9</v>
      </c>
      <c r="M3469" s="19">
        <f>H3469*INDEX('Pliegos Tarifarios (Las Condes)'!$B:$B,MATCH($B3469,'Pliegos Tarifarios (Las Condes)'!$A:$A,0))</f>
        <v>105793.3164543</v>
      </c>
      <c r="N3469" s="19">
        <f>I3469*INDEX('Pliegos Tarifarios (Las Condes)'!$C:$C,MATCH($B3469,'Pliegos Tarifarios (Las Condes)'!$A:$A,0))</f>
        <v>7392.9404247000011</v>
      </c>
      <c r="O3469" s="19">
        <f>J3469*INDEX('Pliegos Tarifarios (Las Condes)'!$D:$D,MATCH($B3469,'Pliegos Tarifarios (Las Condes)'!$A:$A,0))</f>
        <v>30793.121495000003</v>
      </c>
      <c r="P3469" s="19">
        <f>H3469*INDEX('Pliegos Tarifarios (Las Condes)'!$E:$E,MATCH($B3469,'Pliegos Tarifarios (Las Condes)'!$A:$A,0))</f>
        <v>10457.049046399999</v>
      </c>
      <c r="Q3469" s="19" cm="1">
        <f t="array" ref="Q3469">H3469*_xlfn.IFS(H3469&lt;=350,INDEX('Pliegos Tarifarios (Las Condes)'!$F:$F,MATCH($B3469,'Pliegos Tarifarios (Las Condes)'!$A:$A,0)),H3469&lt;=500,INDEX('Pliegos Tarifarios (Las Condes)'!$G:$G,MATCH($B3469,'Pliegos Tarifarios (Las Condes)'!$A:$A,0)),H3469&lt;=1000,INDEX('Pliegos Tarifarios (Las Condes)'!$H:$H,MATCH($B3469,'Pliegos Tarifarios (Las Condes)'!$A:$A,0)),H3469&lt;=5000,INDEX('Pliegos Tarifarios (Las Condes)'!$I:$I,MATCH($B3469,'Pliegos Tarifarios (Las Condes)'!$A:$A,0)),H3469&gt;5000,INDEX('Pliegos Tarifarios (Las Condes)'!$J:$J,MATCH($B3469,'Pliegos Tarifarios (Las Condes)'!$A:$A,0)))/1.19</f>
        <v>1883.1184244537819</v>
      </c>
      <c r="R3469" s="19">
        <f>INDEX('Pliegos Tarifarios (Las Condes)'!$K:$K,MATCH($B3469,'Pliegos Tarifarios (Las Condes)'!$A:$A,0))</f>
        <v>723.17600000000004</v>
      </c>
      <c r="S3469" s="21">
        <f t="shared" si="165"/>
        <v>157042.7218448538</v>
      </c>
      <c r="T3469" s="21">
        <f t="shared" si="166"/>
        <v>29838.117150522223</v>
      </c>
      <c r="U3469" s="19">
        <v>0</v>
      </c>
      <c r="V3469" s="21">
        <f t="shared" si="167"/>
        <v>186880.83899537602</v>
      </c>
    </row>
    <row r="3470" spans="1:22" x14ac:dyDescent="0.3">
      <c r="A3470" s="7" t="s">
        <v>147</v>
      </c>
      <c r="B3470" s="7">
        <v>8</v>
      </c>
      <c r="C3470" s="8" t="s">
        <v>186</v>
      </c>
      <c r="D3470" s="7" t="s">
        <v>824</v>
      </c>
      <c r="E3470" s="7" t="s">
        <v>121</v>
      </c>
      <c r="F3470" s="8" t="s">
        <v>825</v>
      </c>
      <c r="G3470" s="7" t="s">
        <v>16</v>
      </c>
      <c r="H3470" s="9">
        <v>804.14689999999996</v>
      </c>
      <c r="I3470" s="9">
        <v>2.1775000000000002</v>
      </c>
      <c r="J3470" s="9">
        <v>2.1699000000000002</v>
      </c>
      <c r="K3470" s="10">
        <v>0.99650975889781856</v>
      </c>
      <c r="L3470" s="9">
        <v>25.94</v>
      </c>
      <c r="M3470" s="19">
        <f>H3470*INDEX('Pliegos Tarifarios (Las Condes)'!$B:$B,MATCH($B3470,'Pliegos Tarifarios (Las Condes)'!$A:$A,0))</f>
        <v>105956.8079847</v>
      </c>
      <c r="N3470" s="19">
        <f>I3470*INDEX('Pliegos Tarifarios (Las Condes)'!$C:$C,MATCH($B3470,'Pliegos Tarifarios (Las Condes)'!$A:$A,0))</f>
        <v>7405.1832075000011</v>
      </c>
      <c r="O3470" s="19">
        <f>J3470*INDEX('Pliegos Tarifarios (Las Condes)'!$D:$D,MATCH($B3470,'Pliegos Tarifarios (Las Condes)'!$A:$A,0))</f>
        <v>31384.684984500003</v>
      </c>
      <c r="P3470" s="19">
        <f>H3470*INDEX('Pliegos Tarifarios (Las Condes)'!$E:$E,MATCH($B3470,'Pliegos Tarifarios (Las Condes)'!$A:$A,0))</f>
        <v>10473.2092256</v>
      </c>
      <c r="Q3470" s="19" cm="1">
        <f t="array" ref="Q3470">H3470*_xlfn.IFS(H3470&lt;=350,INDEX('Pliegos Tarifarios (Las Condes)'!$F:$F,MATCH($B3470,'Pliegos Tarifarios (Las Condes)'!$A:$A,0)),H3470&lt;=500,INDEX('Pliegos Tarifarios (Las Condes)'!$G:$G,MATCH($B3470,'Pliegos Tarifarios (Las Condes)'!$A:$A,0)),H3470&lt;=1000,INDEX('Pliegos Tarifarios (Las Condes)'!$H:$H,MATCH($B3470,'Pliegos Tarifarios (Las Condes)'!$A:$A,0)),H3470&lt;=5000,INDEX('Pliegos Tarifarios (Las Condes)'!$I:$I,MATCH($B3470,'Pliegos Tarifarios (Las Condes)'!$A:$A,0)),H3470&gt;5000,INDEX('Pliegos Tarifarios (Las Condes)'!$J:$J,MATCH($B3470,'Pliegos Tarifarios (Las Condes)'!$A:$A,0)))/1.19</f>
        <v>1886.0285696638657</v>
      </c>
      <c r="R3470" s="19">
        <f>INDEX('Pliegos Tarifarios (Las Condes)'!$K:$K,MATCH($B3470,'Pliegos Tarifarios (Las Condes)'!$A:$A,0))</f>
        <v>723.17600000000004</v>
      </c>
      <c r="S3470" s="21">
        <f t="shared" si="165"/>
        <v>157829.0899719639</v>
      </c>
      <c r="T3470" s="21">
        <f t="shared" si="166"/>
        <v>29987.52709467314</v>
      </c>
      <c r="U3470" s="19">
        <v>0</v>
      </c>
      <c r="V3470" s="21">
        <f t="shared" si="167"/>
        <v>187816.61706663703</v>
      </c>
    </row>
    <row r="3471" spans="1:22" x14ac:dyDescent="0.3">
      <c r="A3471" s="7" t="s">
        <v>147</v>
      </c>
      <c r="B3471" s="7">
        <v>8</v>
      </c>
      <c r="C3471" s="8" t="s">
        <v>186</v>
      </c>
      <c r="D3471" s="7" t="s">
        <v>826</v>
      </c>
      <c r="E3471" s="7" t="s">
        <v>121</v>
      </c>
      <c r="F3471" s="8" t="s">
        <v>827</v>
      </c>
      <c r="G3471" s="7" t="s">
        <v>16</v>
      </c>
      <c r="H3471" s="9">
        <v>803.21379999999999</v>
      </c>
      <c r="I3471" s="9">
        <v>2.1882000000000001</v>
      </c>
      <c r="J3471" s="9">
        <v>2.1882000000000001</v>
      </c>
      <c r="K3471" s="10">
        <v>1</v>
      </c>
      <c r="L3471" s="9">
        <v>25.91</v>
      </c>
      <c r="M3471" s="19">
        <f>H3471*INDEX('Pliegos Tarifarios (Las Condes)'!$B:$B,MATCH($B3471,'Pliegos Tarifarios (Las Condes)'!$A:$A,0))</f>
        <v>105833.8599294</v>
      </c>
      <c r="N3471" s="19">
        <f>I3471*INDEX('Pliegos Tarifarios (Las Condes)'!$C:$C,MATCH($B3471,'Pliegos Tarifarios (Las Condes)'!$A:$A,0))</f>
        <v>7441.5714786000008</v>
      </c>
      <c r="O3471" s="19">
        <f>J3471*INDEX('Pliegos Tarifarios (Las Condes)'!$D:$D,MATCH($B3471,'Pliegos Tarifarios (Las Condes)'!$A:$A,0))</f>
        <v>31649.369871000003</v>
      </c>
      <c r="P3471" s="19">
        <f>H3471*INDEX('Pliegos Tarifarios (Las Condes)'!$E:$E,MATCH($B3471,'Pliegos Tarifarios (Las Condes)'!$A:$A,0))</f>
        <v>10461.0565312</v>
      </c>
      <c r="Q3471" s="19" cm="1">
        <f t="array" ref="Q3471">H3471*_xlfn.IFS(H3471&lt;=350,INDEX('Pliegos Tarifarios (Las Condes)'!$F:$F,MATCH($B3471,'Pliegos Tarifarios (Las Condes)'!$A:$A,0)),H3471&lt;=500,INDEX('Pliegos Tarifarios (Las Condes)'!$G:$G,MATCH($B3471,'Pliegos Tarifarios (Las Condes)'!$A:$A,0)),H3471&lt;=1000,INDEX('Pliegos Tarifarios (Las Condes)'!$H:$H,MATCH($B3471,'Pliegos Tarifarios (Las Condes)'!$A:$A,0)),H3471&lt;=5000,INDEX('Pliegos Tarifarios (Las Condes)'!$I:$I,MATCH($B3471,'Pliegos Tarifarios (Las Condes)'!$A:$A,0)),H3471&gt;5000,INDEX('Pliegos Tarifarios (Las Condes)'!$J:$J,MATCH($B3471,'Pliegos Tarifarios (Las Condes)'!$A:$A,0)))/1.19</f>
        <v>1883.8400973109244</v>
      </c>
      <c r="R3471" s="19">
        <f>INDEX('Pliegos Tarifarios (Las Condes)'!$K:$K,MATCH($B3471,'Pliegos Tarifarios (Las Condes)'!$A:$A,0))</f>
        <v>723.17600000000004</v>
      </c>
      <c r="S3471" s="21">
        <f t="shared" si="165"/>
        <v>157992.87390751095</v>
      </c>
      <c r="T3471" s="21">
        <f t="shared" si="166"/>
        <v>30018.646042427081</v>
      </c>
      <c r="U3471" s="19">
        <v>0</v>
      </c>
      <c r="V3471" s="21">
        <f t="shared" si="167"/>
        <v>188011.51994993803</v>
      </c>
    </row>
    <row r="3472" spans="1:22" x14ac:dyDescent="0.3">
      <c r="A3472" s="7" t="s">
        <v>147</v>
      </c>
      <c r="B3472" s="7">
        <v>8</v>
      </c>
      <c r="C3472" s="8" t="s">
        <v>186</v>
      </c>
      <c r="D3472" s="7" t="s">
        <v>828</v>
      </c>
      <c r="E3472" s="7" t="s">
        <v>121</v>
      </c>
      <c r="F3472" s="8" t="s">
        <v>829</v>
      </c>
      <c r="G3472" s="7" t="s">
        <v>16</v>
      </c>
      <c r="H3472" s="9">
        <v>803.58360000000005</v>
      </c>
      <c r="I3472" s="9">
        <v>2.2099000000000002</v>
      </c>
      <c r="J3472" s="9">
        <v>2.1214</v>
      </c>
      <c r="K3472" s="10">
        <v>0.95995293904701562</v>
      </c>
      <c r="L3472" s="9">
        <v>25.92</v>
      </c>
      <c r="M3472" s="19">
        <f>H3472*INDEX('Pliegos Tarifarios (Las Condes)'!$B:$B,MATCH($B3472,'Pliegos Tarifarios (Las Condes)'!$A:$A,0))</f>
        <v>105882.58588680001</v>
      </c>
      <c r="N3472" s="19">
        <f>I3472*INDEX('Pliegos Tarifarios (Las Condes)'!$C:$C,MATCH($B3472,'Pliegos Tarifarios (Las Condes)'!$A:$A,0))</f>
        <v>7515.368252700001</v>
      </c>
      <c r="O3472" s="19">
        <f>J3472*INDEX('Pliegos Tarifarios (Las Condes)'!$D:$D,MATCH($B3472,'Pliegos Tarifarios (Las Condes)'!$A:$A,0))</f>
        <v>30683.197716999999</v>
      </c>
      <c r="P3472" s="19">
        <f>H3472*INDEX('Pliegos Tarifarios (Las Condes)'!$E:$E,MATCH($B3472,'Pliegos Tarifarios (Las Condes)'!$A:$A,0))</f>
        <v>10465.872806400001</v>
      </c>
      <c r="Q3472" s="19" cm="1">
        <f t="array" ref="Q3472">H3472*_xlfn.IFS(H3472&lt;=350,INDEX('Pliegos Tarifarios (Las Condes)'!$F:$F,MATCH($B3472,'Pliegos Tarifarios (Las Condes)'!$A:$A,0)),H3472&lt;=500,INDEX('Pliegos Tarifarios (Las Condes)'!$G:$G,MATCH($B3472,'Pliegos Tarifarios (Las Condes)'!$A:$A,0)),H3472&lt;=1000,INDEX('Pliegos Tarifarios (Las Condes)'!$H:$H,MATCH($B3472,'Pliegos Tarifarios (Las Condes)'!$A:$A,0)),H3472&lt;=5000,INDEX('Pliegos Tarifarios (Las Condes)'!$I:$I,MATCH($B3472,'Pliegos Tarifarios (Las Condes)'!$A:$A,0)),H3472&gt;5000,INDEX('Pliegos Tarifarios (Las Condes)'!$J:$J,MATCH($B3472,'Pliegos Tarifarios (Las Condes)'!$A:$A,0)))/1.19</f>
        <v>1884.7074181512608</v>
      </c>
      <c r="R3472" s="19">
        <f>INDEX('Pliegos Tarifarios (Las Condes)'!$K:$K,MATCH($B3472,'Pliegos Tarifarios (Las Condes)'!$A:$A,0))</f>
        <v>723.17600000000004</v>
      </c>
      <c r="S3472" s="21">
        <f t="shared" si="165"/>
        <v>157154.90808105128</v>
      </c>
      <c r="T3472" s="21">
        <f t="shared" si="166"/>
        <v>29859.432535399745</v>
      </c>
      <c r="U3472" s="19">
        <v>0</v>
      </c>
      <c r="V3472" s="21">
        <f t="shared" si="167"/>
        <v>187014.34061645102</v>
      </c>
    </row>
    <row r="3473" spans="1:22" x14ac:dyDescent="0.3">
      <c r="A3473" s="7" t="s">
        <v>147</v>
      </c>
      <c r="B3473" s="7">
        <v>8</v>
      </c>
      <c r="C3473" s="8" t="s">
        <v>186</v>
      </c>
      <c r="D3473" s="7" t="s">
        <v>830</v>
      </c>
      <c r="E3473" s="7" t="s">
        <v>121</v>
      </c>
      <c r="F3473" s="8" t="s">
        <v>831</v>
      </c>
      <c r="G3473" s="7" t="s">
        <v>16</v>
      </c>
      <c r="H3473" s="9">
        <v>802.04150000000004</v>
      </c>
      <c r="I3473" s="9">
        <v>2.2248999999999999</v>
      </c>
      <c r="J3473" s="9">
        <v>2.1252</v>
      </c>
      <c r="K3473" s="10">
        <v>0.95518899725830375</v>
      </c>
      <c r="L3473" s="9">
        <v>25.87</v>
      </c>
      <c r="M3473" s="19">
        <f>H3473*INDEX('Pliegos Tarifarios (Las Condes)'!$B:$B,MATCH($B3473,'Pliegos Tarifarios (Las Condes)'!$A:$A,0))</f>
        <v>105679.39416450002</v>
      </c>
      <c r="N3473" s="19">
        <f>I3473*INDEX('Pliegos Tarifarios (Las Condes)'!$C:$C,MATCH($B3473,'Pliegos Tarifarios (Las Condes)'!$A:$A,0))</f>
        <v>7566.3798477</v>
      </c>
      <c r="O3473" s="19">
        <f>J3473*INDEX('Pliegos Tarifarios (Las Condes)'!$D:$D,MATCH($B3473,'Pliegos Tarifarios (Las Condes)'!$A:$A,0))</f>
        <v>30738.159606000001</v>
      </c>
      <c r="P3473" s="19">
        <f>H3473*INDEX('Pliegos Tarifarios (Las Condes)'!$E:$E,MATCH($B3473,'Pliegos Tarifarios (Las Condes)'!$A:$A,0))</f>
        <v>10445.788495999999</v>
      </c>
      <c r="Q3473" s="19" cm="1">
        <f t="array" ref="Q3473">H3473*_xlfn.IFS(H3473&lt;=350,INDEX('Pliegos Tarifarios (Las Condes)'!$F:$F,MATCH($B3473,'Pliegos Tarifarios (Las Condes)'!$A:$A,0)),H3473&lt;=500,INDEX('Pliegos Tarifarios (Las Condes)'!$G:$G,MATCH($B3473,'Pliegos Tarifarios (Las Condes)'!$A:$A,0)),H3473&lt;=1000,INDEX('Pliegos Tarifarios (Las Condes)'!$H:$H,MATCH($B3473,'Pliegos Tarifarios (Las Condes)'!$A:$A,0)),H3473&lt;=5000,INDEX('Pliegos Tarifarios (Las Condes)'!$I:$I,MATCH($B3473,'Pliegos Tarifarios (Las Condes)'!$A:$A,0)),H3473&gt;5000,INDEX('Pliegos Tarifarios (Las Condes)'!$J:$J,MATCH($B3473,'Pliegos Tarifarios (Las Condes)'!$A:$A,0)))/1.19</f>
        <v>1881.0906105042022</v>
      </c>
      <c r="R3473" s="19">
        <f>INDEX('Pliegos Tarifarios (Las Condes)'!$K:$K,MATCH($B3473,'Pliegos Tarifarios (Las Condes)'!$A:$A,0))</f>
        <v>723.17600000000004</v>
      </c>
      <c r="S3473" s="21">
        <f t="shared" si="165"/>
        <v>157033.98872470422</v>
      </c>
      <c r="T3473" s="21">
        <f t="shared" si="166"/>
        <v>29836.457857693804</v>
      </c>
      <c r="U3473" s="19">
        <v>0</v>
      </c>
      <c r="V3473" s="21">
        <f t="shared" si="167"/>
        <v>186870.44658239803</v>
      </c>
    </row>
    <row r="3474" spans="1:22" x14ac:dyDescent="0.3">
      <c r="A3474" s="7" t="s">
        <v>147</v>
      </c>
      <c r="B3474" s="7">
        <v>8</v>
      </c>
      <c r="C3474" s="8" t="s">
        <v>186</v>
      </c>
      <c r="D3474" s="7" t="s">
        <v>832</v>
      </c>
      <c r="E3474" s="7" t="s">
        <v>121</v>
      </c>
      <c r="F3474" s="8" t="s">
        <v>833</v>
      </c>
      <c r="G3474" s="7" t="s">
        <v>16</v>
      </c>
      <c r="H3474" s="9">
        <v>801.9932</v>
      </c>
      <c r="I3474" s="9">
        <v>2.2307000000000001</v>
      </c>
      <c r="J3474" s="9">
        <v>2.1566000000000001</v>
      </c>
      <c r="K3474" s="10">
        <v>0.96678172770879089</v>
      </c>
      <c r="L3474" s="9">
        <v>25.87</v>
      </c>
      <c r="M3474" s="19">
        <f>H3474*INDEX('Pliegos Tarifarios (Las Condes)'!$B:$B,MATCH($B3474,'Pliegos Tarifarios (Las Condes)'!$A:$A,0))</f>
        <v>105673.0300116</v>
      </c>
      <c r="N3474" s="19">
        <f>I3474*INDEX('Pliegos Tarifarios (Las Condes)'!$C:$C,MATCH($B3474,'Pliegos Tarifarios (Las Condes)'!$A:$A,0))</f>
        <v>7586.1043311000003</v>
      </c>
      <c r="O3474" s="19">
        <f>J3474*INDEX('Pliegos Tarifarios (Las Condes)'!$D:$D,MATCH($B3474,'Pliegos Tarifarios (Las Condes)'!$A:$A,0))</f>
        <v>31192.318373000002</v>
      </c>
      <c r="P3474" s="19">
        <f>H3474*INDEX('Pliegos Tarifarios (Las Condes)'!$E:$E,MATCH($B3474,'Pliegos Tarifarios (Las Condes)'!$A:$A,0))</f>
        <v>10445.159436799999</v>
      </c>
      <c r="Q3474" s="19" cm="1">
        <f t="array" ref="Q3474">H3474*_xlfn.IFS(H3474&lt;=350,INDEX('Pliegos Tarifarios (Las Condes)'!$F:$F,MATCH($B3474,'Pliegos Tarifarios (Las Condes)'!$A:$A,0)),H3474&lt;=500,INDEX('Pliegos Tarifarios (Las Condes)'!$G:$G,MATCH($B3474,'Pliegos Tarifarios (Las Condes)'!$A:$A,0)),H3474&lt;=1000,INDEX('Pliegos Tarifarios (Las Condes)'!$H:$H,MATCH($B3474,'Pliegos Tarifarios (Las Condes)'!$A:$A,0)),H3474&lt;=5000,INDEX('Pliegos Tarifarios (Las Condes)'!$I:$I,MATCH($B3474,'Pliegos Tarifarios (Las Condes)'!$A:$A,0)),H3474&gt;5000,INDEX('Pliegos Tarifarios (Las Condes)'!$J:$J,MATCH($B3474,'Pliegos Tarifarios (Las Condes)'!$A:$A,0)))/1.19</f>
        <v>1880.9773287394962</v>
      </c>
      <c r="R3474" s="19">
        <f>INDEX('Pliegos Tarifarios (Las Condes)'!$K:$K,MATCH($B3474,'Pliegos Tarifarios (Las Condes)'!$A:$A,0))</f>
        <v>723.17600000000004</v>
      </c>
      <c r="S3474" s="21">
        <f t="shared" si="165"/>
        <v>157500.7654812395</v>
      </c>
      <c r="T3474" s="21">
        <f t="shared" si="166"/>
        <v>29925.145441435507</v>
      </c>
      <c r="U3474" s="19">
        <v>0</v>
      </c>
      <c r="V3474" s="21">
        <f t="shared" si="167"/>
        <v>187425.91092267502</v>
      </c>
    </row>
    <row r="3475" spans="1:22" x14ac:dyDescent="0.3">
      <c r="A3475" s="7" t="s">
        <v>147</v>
      </c>
      <c r="B3475" s="7">
        <v>8</v>
      </c>
      <c r="C3475" s="8" t="s">
        <v>186</v>
      </c>
      <c r="D3475" s="7" t="s">
        <v>834</v>
      </c>
      <c r="E3475" s="7" t="s">
        <v>121</v>
      </c>
      <c r="F3475" s="8" t="s">
        <v>835</v>
      </c>
      <c r="G3475" s="7" t="s">
        <v>16</v>
      </c>
      <c r="H3475" s="9">
        <v>803.22130000000004</v>
      </c>
      <c r="I3475" s="9">
        <v>2.1701999999999999</v>
      </c>
      <c r="J3475" s="9">
        <v>2.1349999999999998</v>
      </c>
      <c r="K3475" s="10">
        <v>0.98378029674684353</v>
      </c>
      <c r="L3475" s="9">
        <v>25.91</v>
      </c>
      <c r="M3475" s="19">
        <f>H3475*INDEX('Pliegos Tarifarios (Las Condes)'!$B:$B,MATCH($B3475,'Pliegos Tarifarios (Las Condes)'!$A:$A,0))</f>
        <v>105834.84815190001</v>
      </c>
      <c r="N3475" s="19">
        <f>I3475*INDEX('Pliegos Tarifarios (Las Condes)'!$C:$C,MATCH($B3475,'Pliegos Tarifarios (Las Condes)'!$A:$A,0))</f>
        <v>7380.3575645999999</v>
      </c>
      <c r="O3475" s="19">
        <f>J3475*INDEX('Pliegos Tarifarios (Las Condes)'!$D:$D,MATCH($B3475,'Pliegos Tarifarios (Las Condes)'!$A:$A,0))</f>
        <v>30879.903424999997</v>
      </c>
      <c r="P3475" s="19">
        <f>H3475*INDEX('Pliegos Tarifarios (Las Condes)'!$E:$E,MATCH($B3475,'Pliegos Tarifarios (Las Condes)'!$A:$A,0))</f>
        <v>10461.154211200001</v>
      </c>
      <c r="Q3475" s="19" cm="1">
        <f t="array" ref="Q3475">H3475*_xlfn.IFS(H3475&lt;=350,INDEX('Pliegos Tarifarios (Las Condes)'!$F:$F,MATCH($B3475,'Pliegos Tarifarios (Las Condes)'!$A:$A,0)),H3475&lt;=500,INDEX('Pliegos Tarifarios (Las Condes)'!$G:$G,MATCH($B3475,'Pliegos Tarifarios (Las Condes)'!$A:$A,0)),H3475&lt;=1000,INDEX('Pliegos Tarifarios (Las Condes)'!$H:$H,MATCH($B3475,'Pliegos Tarifarios (Las Condes)'!$A:$A,0)),H3475&lt;=5000,INDEX('Pliegos Tarifarios (Las Condes)'!$I:$I,MATCH($B3475,'Pliegos Tarifarios (Las Condes)'!$A:$A,0)),H3475&gt;5000,INDEX('Pliegos Tarifarios (Las Condes)'!$J:$J,MATCH($B3475,'Pliegos Tarifarios (Las Condes)'!$A:$A,0)))/1.19</f>
        <v>1883.8576876470595</v>
      </c>
      <c r="R3475" s="19">
        <f>INDEX('Pliegos Tarifarios (Las Condes)'!$K:$K,MATCH($B3475,'Pliegos Tarifarios (Las Condes)'!$A:$A,0))</f>
        <v>723.17600000000004</v>
      </c>
      <c r="S3475" s="21">
        <f t="shared" si="165"/>
        <v>157163.29704034704</v>
      </c>
      <c r="T3475" s="21">
        <f t="shared" si="166"/>
        <v>29861.026437665936</v>
      </c>
      <c r="U3475" s="19">
        <v>0</v>
      </c>
      <c r="V3475" s="21">
        <f t="shared" si="167"/>
        <v>187024.32347801299</v>
      </c>
    </row>
    <row r="3476" spans="1:22" x14ac:dyDescent="0.3">
      <c r="A3476" s="7" t="s">
        <v>147</v>
      </c>
      <c r="B3476" s="7">
        <v>8</v>
      </c>
      <c r="C3476" s="8" t="s">
        <v>186</v>
      </c>
      <c r="D3476" s="7" t="s">
        <v>836</v>
      </c>
      <c r="E3476" s="7" t="s">
        <v>121</v>
      </c>
      <c r="F3476" s="8" t="s">
        <v>837</v>
      </c>
      <c r="G3476" s="7" t="s">
        <v>16</v>
      </c>
      <c r="H3476" s="9">
        <v>802.85699999999997</v>
      </c>
      <c r="I3476" s="9">
        <v>2.1341999999999999</v>
      </c>
      <c r="J3476" s="9">
        <v>2.1309</v>
      </c>
      <c r="K3476" s="10">
        <v>0.99845375316277774</v>
      </c>
      <c r="L3476" s="9">
        <v>25.9</v>
      </c>
      <c r="M3476" s="19">
        <f>H3476*INDEX('Pliegos Tarifarios (Las Condes)'!$B:$B,MATCH($B3476,'Pliegos Tarifarios (Las Condes)'!$A:$A,0))</f>
        <v>105786.84689099999</v>
      </c>
      <c r="N3476" s="19">
        <f>I3476*INDEX('Pliegos Tarifarios (Las Condes)'!$C:$C,MATCH($B3476,'Pliegos Tarifarios (Las Condes)'!$A:$A,0))</f>
        <v>7257.9297366000001</v>
      </c>
      <c r="O3476" s="19">
        <f>J3476*INDEX('Pliegos Tarifarios (Las Condes)'!$D:$D,MATCH($B3476,'Pliegos Tarifarios (Las Condes)'!$A:$A,0))</f>
        <v>30820.602439500002</v>
      </c>
      <c r="P3476" s="19">
        <f>H3476*INDEX('Pliegos Tarifarios (Las Condes)'!$E:$E,MATCH($B3476,'Pliegos Tarifarios (Las Condes)'!$A:$A,0))</f>
        <v>10456.409567999999</v>
      </c>
      <c r="Q3476" s="19" cm="1">
        <f t="array" ref="Q3476">H3476*_xlfn.IFS(H3476&lt;=350,INDEX('Pliegos Tarifarios (Las Condes)'!$F:$F,MATCH($B3476,'Pliegos Tarifarios (Las Condes)'!$A:$A,0)),H3476&lt;=500,INDEX('Pliegos Tarifarios (Las Condes)'!$G:$G,MATCH($B3476,'Pliegos Tarifarios (Las Condes)'!$A:$A,0)),H3476&lt;=1000,INDEX('Pliegos Tarifarios (Las Condes)'!$H:$H,MATCH($B3476,'Pliegos Tarifarios (Las Condes)'!$A:$A,0)),H3476&lt;=5000,INDEX('Pliegos Tarifarios (Las Condes)'!$I:$I,MATCH($B3476,'Pliegos Tarifarios (Las Condes)'!$A:$A,0)),H3476&gt;5000,INDEX('Pliegos Tarifarios (Las Condes)'!$J:$J,MATCH($B3476,'Pliegos Tarifarios (Las Condes)'!$A:$A,0)))/1.19</f>
        <v>1883.003266386555</v>
      </c>
      <c r="R3476" s="19">
        <f>INDEX('Pliegos Tarifarios (Las Condes)'!$K:$K,MATCH($B3476,'Pliegos Tarifarios (Las Condes)'!$A:$A,0))</f>
        <v>723.17600000000004</v>
      </c>
      <c r="S3476" s="21">
        <f t="shared" si="165"/>
        <v>156927.96790148655</v>
      </c>
      <c r="T3476" s="21">
        <f t="shared" si="166"/>
        <v>29816.313901282447</v>
      </c>
      <c r="U3476" s="19">
        <v>0</v>
      </c>
      <c r="V3476" s="21">
        <f t="shared" si="167"/>
        <v>186744.28180276899</v>
      </c>
    </row>
    <row r="3477" spans="1:22" x14ac:dyDescent="0.3">
      <c r="A3477" s="7" t="s">
        <v>147</v>
      </c>
      <c r="B3477" s="7">
        <v>8</v>
      </c>
      <c r="C3477" s="8" t="s">
        <v>186</v>
      </c>
      <c r="D3477" s="7" t="s">
        <v>838</v>
      </c>
      <c r="E3477" s="7" t="s">
        <v>121</v>
      </c>
      <c r="F3477" s="8" t="s">
        <v>839</v>
      </c>
      <c r="G3477" s="7" t="s">
        <v>16</v>
      </c>
      <c r="H3477" s="9">
        <v>802.31020000000001</v>
      </c>
      <c r="I3477" s="9">
        <v>2.1520000000000001</v>
      </c>
      <c r="J3477" s="9">
        <v>2.1520000000000001</v>
      </c>
      <c r="K3477" s="10">
        <v>1</v>
      </c>
      <c r="L3477" s="9">
        <v>25.88</v>
      </c>
      <c r="M3477" s="19">
        <f>H3477*INDEX('Pliegos Tarifarios (Las Condes)'!$B:$B,MATCH($B3477,'Pliegos Tarifarios (Las Condes)'!$A:$A,0))</f>
        <v>105714.79888260001</v>
      </c>
      <c r="N3477" s="19">
        <f>I3477*INDEX('Pliegos Tarifarios (Las Condes)'!$C:$C,MATCH($B3477,'Pliegos Tarifarios (Las Condes)'!$A:$A,0))</f>
        <v>7318.4634960000003</v>
      </c>
      <c r="O3477" s="19">
        <f>J3477*INDEX('Pliegos Tarifarios (Las Condes)'!$D:$D,MATCH($B3477,'Pliegos Tarifarios (Las Condes)'!$A:$A,0))</f>
        <v>31125.785560000004</v>
      </c>
      <c r="P3477" s="19">
        <f>H3477*INDEX('Pliegos Tarifarios (Las Condes)'!$E:$E,MATCH($B3477,'Pliegos Tarifarios (Las Condes)'!$A:$A,0))</f>
        <v>10449.2880448</v>
      </c>
      <c r="Q3477" s="19" cm="1">
        <f t="array" ref="Q3477">H3477*_xlfn.IFS(H3477&lt;=350,INDEX('Pliegos Tarifarios (Las Condes)'!$F:$F,MATCH($B3477,'Pliegos Tarifarios (Las Condes)'!$A:$A,0)),H3477&lt;=500,INDEX('Pliegos Tarifarios (Las Condes)'!$G:$G,MATCH($B3477,'Pliegos Tarifarios (Las Condes)'!$A:$A,0)),H3477&lt;=1000,INDEX('Pliegos Tarifarios (Las Condes)'!$H:$H,MATCH($B3477,'Pliegos Tarifarios (Las Condes)'!$A:$A,0)),H3477&lt;=5000,INDEX('Pliegos Tarifarios (Las Condes)'!$I:$I,MATCH($B3477,'Pliegos Tarifarios (Las Condes)'!$A:$A,0)),H3477&gt;5000,INDEX('Pliegos Tarifarios (Las Condes)'!$J:$J,MATCH($B3477,'Pliegos Tarifarios (Las Condes)'!$A:$A,0)))/1.19</f>
        <v>1881.7208136134457</v>
      </c>
      <c r="R3477" s="19">
        <f>INDEX('Pliegos Tarifarios (Las Condes)'!$K:$K,MATCH($B3477,'Pliegos Tarifarios (Las Condes)'!$A:$A,0))</f>
        <v>723.17600000000004</v>
      </c>
      <c r="S3477" s="21">
        <f t="shared" si="165"/>
        <v>157213.23279701345</v>
      </c>
      <c r="T3477" s="21">
        <f t="shared" si="166"/>
        <v>29870.514231432557</v>
      </c>
      <c r="U3477" s="19">
        <v>0</v>
      </c>
      <c r="V3477" s="21">
        <f t="shared" si="167"/>
        <v>187083.747028446</v>
      </c>
    </row>
    <row r="3478" spans="1:22" x14ac:dyDescent="0.3">
      <c r="A3478" s="7" t="s">
        <v>147</v>
      </c>
      <c r="B3478" s="7">
        <v>8</v>
      </c>
      <c r="C3478" s="8" t="s">
        <v>186</v>
      </c>
      <c r="D3478" s="7" t="s">
        <v>840</v>
      </c>
      <c r="E3478" s="7" t="s">
        <v>121</v>
      </c>
      <c r="F3478" s="8" t="s">
        <v>841</v>
      </c>
      <c r="G3478" s="7" t="s">
        <v>16</v>
      </c>
      <c r="H3478" s="9">
        <v>801.95870000000002</v>
      </c>
      <c r="I3478" s="9">
        <v>2.1844999999999999</v>
      </c>
      <c r="J3478" s="9">
        <v>2.1193</v>
      </c>
      <c r="K3478" s="10">
        <v>0.97015335317006179</v>
      </c>
      <c r="L3478" s="9">
        <v>25.87</v>
      </c>
      <c r="M3478" s="19">
        <f>H3478*INDEX('Pliegos Tarifarios (Las Condes)'!$B:$B,MATCH($B3478,'Pliegos Tarifarios (Las Condes)'!$A:$A,0))</f>
        <v>105668.4841881</v>
      </c>
      <c r="N3478" s="19">
        <f>I3478*INDEX('Pliegos Tarifarios (Las Condes)'!$C:$C,MATCH($B3478,'Pliegos Tarifarios (Las Condes)'!$A:$A,0))</f>
        <v>7428.9886184999996</v>
      </c>
      <c r="O3478" s="19">
        <f>J3478*INDEX('Pliegos Tarifarios (Las Condes)'!$D:$D,MATCH($B3478,'Pliegos Tarifarios (Las Condes)'!$A:$A,0))</f>
        <v>30652.8240415</v>
      </c>
      <c r="P3478" s="19">
        <f>H3478*INDEX('Pliegos Tarifarios (Las Condes)'!$E:$E,MATCH($B3478,'Pliegos Tarifarios (Las Condes)'!$A:$A,0))</f>
        <v>10444.7101088</v>
      </c>
      <c r="Q3478" s="19" cm="1">
        <f t="array" ref="Q3478">H3478*_xlfn.IFS(H3478&lt;=350,INDEX('Pliegos Tarifarios (Las Condes)'!$F:$F,MATCH($B3478,'Pliegos Tarifarios (Las Condes)'!$A:$A,0)),H3478&lt;=500,INDEX('Pliegos Tarifarios (Las Condes)'!$G:$G,MATCH($B3478,'Pliegos Tarifarios (Las Condes)'!$A:$A,0)),H3478&lt;=1000,INDEX('Pliegos Tarifarios (Las Condes)'!$H:$H,MATCH($B3478,'Pliegos Tarifarios (Las Condes)'!$A:$A,0)),H3478&lt;=5000,INDEX('Pliegos Tarifarios (Las Condes)'!$I:$I,MATCH($B3478,'Pliegos Tarifarios (Las Condes)'!$A:$A,0)),H3478&gt;5000,INDEX('Pliegos Tarifarios (Las Condes)'!$J:$J,MATCH($B3478,'Pliegos Tarifarios (Las Condes)'!$A:$A,0)))/1.19</f>
        <v>1880.8964131932778</v>
      </c>
      <c r="R3478" s="19">
        <f>INDEX('Pliegos Tarifarios (Las Condes)'!$K:$K,MATCH($B3478,'Pliegos Tarifarios (Las Condes)'!$A:$A,0))</f>
        <v>723.17600000000004</v>
      </c>
      <c r="S3478" s="21">
        <f t="shared" si="165"/>
        <v>156799.0793700933</v>
      </c>
      <c r="T3478" s="21">
        <f t="shared" si="166"/>
        <v>29791.825080317729</v>
      </c>
      <c r="U3478" s="19">
        <v>0</v>
      </c>
      <c r="V3478" s="21">
        <f t="shared" si="167"/>
        <v>186590.90445041104</v>
      </c>
    </row>
    <row r="3479" spans="1:22" x14ac:dyDescent="0.3">
      <c r="A3479" s="7" t="s">
        <v>147</v>
      </c>
      <c r="B3479" s="7">
        <v>8</v>
      </c>
      <c r="C3479" s="8" t="s">
        <v>186</v>
      </c>
      <c r="D3479" s="7" t="s">
        <v>842</v>
      </c>
      <c r="E3479" s="7" t="s">
        <v>121</v>
      </c>
      <c r="F3479" s="8" t="s">
        <v>843</v>
      </c>
      <c r="G3479" s="7" t="s">
        <v>16</v>
      </c>
      <c r="H3479" s="9">
        <v>801.23059999999998</v>
      </c>
      <c r="I3479" s="9">
        <v>2.1909000000000001</v>
      </c>
      <c r="J3479" s="9">
        <v>2.1166</v>
      </c>
      <c r="K3479" s="10">
        <v>0.96608699621160254</v>
      </c>
      <c r="L3479" s="9">
        <v>25.85</v>
      </c>
      <c r="M3479" s="19">
        <f>H3479*INDEX('Pliegos Tarifarios (Las Condes)'!$B:$B,MATCH($B3479,'Pliegos Tarifarios (Las Condes)'!$A:$A,0))</f>
        <v>105572.5475478</v>
      </c>
      <c r="N3479" s="19">
        <f>I3479*INDEX('Pliegos Tarifarios (Las Condes)'!$C:$C,MATCH($B3479,'Pliegos Tarifarios (Las Condes)'!$A:$A,0))</f>
        <v>7450.7535657000008</v>
      </c>
      <c r="O3479" s="19">
        <f>J3479*INDEX('Pliegos Tarifarios (Las Condes)'!$D:$D,MATCH($B3479,'Pliegos Tarifarios (Las Condes)'!$A:$A,0))</f>
        <v>30613.772173000001</v>
      </c>
      <c r="P3479" s="19">
        <f>H3479*INDEX('Pliegos Tarifarios (Las Condes)'!$E:$E,MATCH($B3479,'Pliegos Tarifarios (Las Condes)'!$A:$A,0))</f>
        <v>10435.227334399999</v>
      </c>
      <c r="Q3479" s="19" cm="1">
        <f t="array" ref="Q3479">H3479*_xlfn.IFS(H3479&lt;=350,INDEX('Pliegos Tarifarios (Las Condes)'!$F:$F,MATCH($B3479,'Pliegos Tarifarios (Las Condes)'!$A:$A,0)),H3479&lt;=500,INDEX('Pliegos Tarifarios (Las Condes)'!$G:$G,MATCH($B3479,'Pliegos Tarifarios (Las Condes)'!$A:$A,0)),H3479&lt;=1000,INDEX('Pliegos Tarifarios (Las Condes)'!$H:$H,MATCH($B3479,'Pliegos Tarifarios (Las Condes)'!$A:$A,0)),H3479&lt;=5000,INDEX('Pliegos Tarifarios (Las Condes)'!$I:$I,MATCH($B3479,'Pliegos Tarifarios (Las Condes)'!$A:$A,0)),H3479&gt;5000,INDEX('Pliegos Tarifarios (Las Condes)'!$J:$J,MATCH($B3479,'Pliegos Tarifarios (Las Condes)'!$A:$A,0)))/1.19</f>
        <v>1879.1887433613449</v>
      </c>
      <c r="R3479" s="19">
        <f>INDEX('Pliegos Tarifarios (Las Condes)'!$K:$K,MATCH($B3479,'Pliegos Tarifarios (Las Condes)'!$A:$A,0))</f>
        <v>723.17600000000004</v>
      </c>
      <c r="S3479" s="21">
        <f t="shared" si="165"/>
        <v>156674.66536426137</v>
      </c>
      <c r="T3479" s="21">
        <f t="shared" si="166"/>
        <v>29768.186419209662</v>
      </c>
      <c r="U3479" s="19">
        <v>0</v>
      </c>
      <c r="V3479" s="21">
        <f t="shared" si="167"/>
        <v>186442.85178347104</v>
      </c>
    </row>
    <row r="3480" spans="1:22" x14ac:dyDescent="0.3">
      <c r="A3480" s="7" t="s">
        <v>147</v>
      </c>
      <c r="B3480" s="7">
        <v>8</v>
      </c>
      <c r="C3480" s="8" t="s">
        <v>186</v>
      </c>
      <c r="D3480" s="7" t="s">
        <v>844</v>
      </c>
      <c r="E3480" s="7" t="s">
        <v>121</v>
      </c>
      <c r="F3480" s="8" t="s">
        <v>845</v>
      </c>
      <c r="G3480" s="7" t="s">
        <v>16</v>
      </c>
      <c r="H3480" s="9">
        <v>800.95609999999999</v>
      </c>
      <c r="I3480" s="9">
        <v>2.2231999999999998</v>
      </c>
      <c r="J3480" s="9">
        <v>2.1415000000000002</v>
      </c>
      <c r="K3480" s="10">
        <v>0.96325116948542655</v>
      </c>
      <c r="L3480" s="9">
        <v>25.84</v>
      </c>
      <c r="M3480" s="19">
        <f>H3480*INDEX('Pliegos Tarifarios (Las Condes)'!$B:$B,MATCH($B3480,'Pliegos Tarifarios (Las Condes)'!$A:$A,0))</f>
        <v>105536.3786043</v>
      </c>
      <c r="N3480" s="19">
        <f>I3480*INDEX('Pliegos Tarifarios (Las Condes)'!$C:$C,MATCH($B3480,'Pliegos Tarifarios (Las Condes)'!$A:$A,0))</f>
        <v>7560.5985335999994</v>
      </c>
      <c r="O3480" s="19">
        <f>J3480*INDEX('Pliegos Tarifarios (Las Condes)'!$D:$D,MATCH($B3480,'Pliegos Tarifarios (Las Condes)'!$A:$A,0))</f>
        <v>30973.917182500005</v>
      </c>
      <c r="P3480" s="19">
        <f>H3480*INDEX('Pliegos Tarifarios (Las Condes)'!$E:$E,MATCH($B3480,'Pliegos Tarifarios (Las Condes)'!$A:$A,0))</f>
        <v>10431.652246399999</v>
      </c>
      <c r="Q3480" s="19" cm="1">
        <f t="array" ref="Q3480">H3480*_xlfn.IFS(H3480&lt;=350,INDEX('Pliegos Tarifarios (Las Condes)'!$F:$F,MATCH($B3480,'Pliegos Tarifarios (Las Condes)'!$A:$A,0)),H3480&lt;=500,INDEX('Pliegos Tarifarios (Las Condes)'!$G:$G,MATCH($B3480,'Pliegos Tarifarios (Las Condes)'!$A:$A,0)),H3480&lt;=1000,INDEX('Pliegos Tarifarios (Las Condes)'!$H:$H,MATCH($B3480,'Pliegos Tarifarios (Las Condes)'!$A:$A,0)),H3480&lt;=5000,INDEX('Pliegos Tarifarios (Las Condes)'!$I:$I,MATCH($B3480,'Pliegos Tarifarios (Las Condes)'!$A:$A,0)),H3480&gt;5000,INDEX('Pliegos Tarifarios (Las Condes)'!$J:$J,MATCH($B3480,'Pliegos Tarifarios (Las Condes)'!$A:$A,0)))/1.19</f>
        <v>1878.544937058824</v>
      </c>
      <c r="R3480" s="19">
        <f>INDEX('Pliegos Tarifarios (Las Condes)'!$K:$K,MATCH($B3480,'Pliegos Tarifarios (Las Condes)'!$A:$A,0))</f>
        <v>723.17600000000004</v>
      </c>
      <c r="S3480" s="21">
        <f t="shared" si="165"/>
        <v>157104.26750385881</v>
      </c>
      <c r="T3480" s="21">
        <f t="shared" si="166"/>
        <v>29849.810825733173</v>
      </c>
      <c r="U3480" s="19">
        <v>0</v>
      </c>
      <c r="V3480" s="21">
        <f t="shared" si="167"/>
        <v>186954.07832959198</v>
      </c>
    </row>
    <row r="3481" spans="1:22" x14ac:dyDescent="0.3">
      <c r="A3481" s="7" t="s">
        <v>147</v>
      </c>
      <c r="B3481" s="7">
        <v>8</v>
      </c>
      <c r="C3481" s="8" t="s">
        <v>186</v>
      </c>
      <c r="D3481" s="7" t="s">
        <v>846</v>
      </c>
      <c r="E3481" s="7" t="s">
        <v>121</v>
      </c>
      <c r="F3481" s="8" t="s">
        <v>847</v>
      </c>
      <c r="G3481" s="7" t="s">
        <v>16</v>
      </c>
      <c r="H3481" s="9">
        <v>802.31730000000005</v>
      </c>
      <c r="I3481" s="9">
        <v>2.1606000000000001</v>
      </c>
      <c r="J3481" s="9">
        <v>2.0676999999999999</v>
      </c>
      <c r="K3481" s="10">
        <v>0.95700268443950742</v>
      </c>
      <c r="L3481" s="9">
        <v>25.88</v>
      </c>
      <c r="M3481" s="19">
        <f>H3481*INDEX('Pliegos Tarifarios (Las Condes)'!$B:$B,MATCH($B3481,'Pliegos Tarifarios (Las Condes)'!$A:$A,0))</f>
        <v>105715.73439990001</v>
      </c>
      <c r="N3481" s="19">
        <f>I3481*INDEX('Pliegos Tarifarios (Las Condes)'!$C:$C,MATCH($B3481,'Pliegos Tarifarios (Las Condes)'!$A:$A,0))</f>
        <v>7347.7101438000009</v>
      </c>
      <c r="O3481" s="19">
        <f>J3481*INDEX('Pliegos Tarifarios (Las Condes)'!$D:$D,MATCH($B3481,'Pliegos Tarifarios (Las Condes)'!$A:$A,0))</f>
        <v>29906.499443500001</v>
      </c>
      <c r="P3481" s="19">
        <f>H3481*INDEX('Pliegos Tarifarios (Las Condes)'!$E:$E,MATCH($B3481,'Pliegos Tarifarios (Las Condes)'!$A:$A,0))</f>
        <v>10449.3805152</v>
      </c>
      <c r="Q3481" s="19" cm="1">
        <f t="array" ref="Q3481">H3481*_xlfn.IFS(H3481&lt;=350,INDEX('Pliegos Tarifarios (Las Condes)'!$F:$F,MATCH($B3481,'Pliegos Tarifarios (Las Condes)'!$A:$A,0)),H3481&lt;=500,INDEX('Pliegos Tarifarios (Las Condes)'!$G:$G,MATCH($B3481,'Pliegos Tarifarios (Las Condes)'!$A:$A,0)),H3481&lt;=1000,INDEX('Pliegos Tarifarios (Las Condes)'!$H:$H,MATCH($B3481,'Pliegos Tarifarios (Las Condes)'!$A:$A,0)),H3481&lt;=5000,INDEX('Pliegos Tarifarios (Las Condes)'!$I:$I,MATCH($B3481,'Pliegos Tarifarios (Las Condes)'!$A:$A,0)),H3481&gt;5000,INDEX('Pliegos Tarifarios (Las Condes)'!$J:$J,MATCH($B3481,'Pliegos Tarifarios (Las Condes)'!$A:$A,0)))/1.19</f>
        <v>1881.73746579832</v>
      </c>
      <c r="R3481" s="19">
        <f>INDEX('Pliegos Tarifarios (Las Condes)'!$K:$K,MATCH($B3481,'Pliegos Tarifarios (Las Condes)'!$A:$A,0))</f>
        <v>723.17600000000004</v>
      </c>
      <c r="S3481" s="21">
        <f t="shared" si="165"/>
        <v>156024.23796819834</v>
      </c>
      <c r="T3481" s="21">
        <f t="shared" si="166"/>
        <v>29644.605213957686</v>
      </c>
      <c r="U3481" s="19">
        <v>0</v>
      </c>
      <c r="V3481" s="21">
        <f t="shared" si="167"/>
        <v>185668.84318215604</v>
      </c>
    </row>
    <row r="3482" spans="1:22" x14ac:dyDescent="0.3">
      <c r="A3482" s="7" t="s">
        <v>147</v>
      </c>
      <c r="B3482" s="7">
        <v>8</v>
      </c>
      <c r="C3482" s="8" t="s">
        <v>186</v>
      </c>
      <c r="D3482" s="7" t="s">
        <v>848</v>
      </c>
      <c r="E3482" s="7" t="s">
        <v>121</v>
      </c>
      <c r="F3482" s="8" t="s">
        <v>849</v>
      </c>
      <c r="G3482" s="7" t="s">
        <v>16</v>
      </c>
      <c r="H3482" s="9">
        <v>805.52300000000002</v>
      </c>
      <c r="I3482" s="9">
        <v>2.1985000000000001</v>
      </c>
      <c r="J3482" s="9">
        <v>2.1358000000000001</v>
      </c>
      <c r="K3482" s="10">
        <v>0.97148055492381169</v>
      </c>
      <c r="L3482" s="9">
        <v>25.98</v>
      </c>
      <c r="M3482" s="19">
        <f>H3482*INDEX('Pliegos Tarifarios (Las Condes)'!$B:$B,MATCH($B3482,'Pliegos Tarifarios (Las Condes)'!$A:$A,0))</f>
        <v>106138.127049</v>
      </c>
      <c r="N3482" s="19">
        <f>I3482*INDEX('Pliegos Tarifarios (Las Condes)'!$C:$C,MATCH($B3482,'Pliegos Tarifarios (Las Condes)'!$A:$A,0))</f>
        <v>7476.599440500001</v>
      </c>
      <c r="O3482" s="19">
        <f>J3482*INDEX('Pliegos Tarifarios (Las Condes)'!$D:$D,MATCH($B3482,'Pliegos Tarifarios (Las Condes)'!$A:$A,0))</f>
        <v>30891.474349000004</v>
      </c>
      <c r="P3482" s="19">
        <f>H3482*INDEX('Pliegos Tarifarios (Las Condes)'!$E:$E,MATCH($B3482,'Pliegos Tarifarios (Las Condes)'!$A:$A,0))</f>
        <v>10491.131551999999</v>
      </c>
      <c r="Q3482" s="19" cm="1">
        <f t="array" ref="Q3482">H3482*_xlfn.IFS(H3482&lt;=350,INDEX('Pliegos Tarifarios (Las Condes)'!$F:$F,MATCH($B3482,'Pliegos Tarifarios (Las Condes)'!$A:$A,0)),H3482&lt;=500,INDEX('Pliegos Tarifarios (Las Condes)'!$G:$G,MATCH($B3482,'Pliegos Tarifarios (Las Condes)'!$A:$A,0)),H3482&lt;=1000,INDEX('Pliegos Tarifarios (Las Condes)'!$H:$H,MATCH($B3482,'Pliegos Tarifarios (Las Condes)'!$A:$A,0)),H3482&lt;=5000,INDEX('Pliegos Tarifarios (Las Condes)'!$I:$I,MATCH($B3482,'Pliegos Tarifarios (Las Condes)'!$A:$A,0)),H3482&gt;5000,INDEX('Pliegos Tarifarios (Las Condes)'!$J:$J,MATCH($B3482,'Pliegos Tarifarios (Las Condes)'!$A:$A,0)))/1.19</f>
        <v>1889.2560445378156</v>
      </c>
      <c r="R3482" s="19">
        <f>INDEX('Pliegos Tarifarios (Las Condes)'!$K:$K,MATCH($B3482,'Pliegos Tarifarios (Las Condes)'!$A:$A,0))</f>
        <v>723.17600000000004</v>
      </c>
      <c r="S3482" s="21">
        <f t="shared" si="165"/>
        <v>157609.76443503783</v>
      </c>
      <c r="T3482" s="21">
        <f t="shared" si="166"/>
        <v>29945.855242657188</v>
      </c>
      <c r="U3482" s="19">
        <v>0</v>
      </c>
      <c r="V3482" s="21">
        <f t="shared" si="167"/>
        <v>187555.61967769501</v>
      </c>
    </row>
    <row r="3483" spans="1:22" x14ac:dyDescent="0.3">
      <c r="A3483" s="7" t="s">
        <v>147</v>
      </c>
      <c r="B3483" s="7">
        <v>8</v>
      </c>
      <c r="C3483" s="8" t="s">
        <v>186</v>
      </c>
      <c r="D3483" s="7" t="s">
        <v>850</v>
      </c>
      <c r="E3483" s="7" t="s">
        <v>121</v>
      </c>
      <c r="F3483" s="8" t="s">
        <v>851</v>
      </c>
      <c r="G3483" s="7" t="s">
        <v>16</v>
      </c>
      <c r="H3483" s="9">
        <v>801.68809999999996</v>
      </c>
      <c r="I3483" s="9">
        <v>2.2130999999999998</v>
      </c>
      <c r="J3483" s="9">
        <v>2.1080000000000001</v>
      </c>
      <c r="K3483" s="10">
        <v>0.95251005377072895</v>
      </c>
      <c r="L3483" s="9">
        <v>25.86</v>
      </c>
      <c r="M3483" s="19">
        <f>H3483*INDEX('Pliegos Tarifarios (Las Condes)'!$B:$B,MATCH($B3483,'Pliegos Tarifarios (Las Condes)'!$A:$A,0))</f>
        <v>105632.8291203</v>
      </c>
      <c r="N3483" s="19">
        <f>I3483*INDEX('Pliegos Tarifarios (Las Condes)'!$C:$C,MATCH($B3483,'Pliegos Tarifarios (Las Condes)'!$A:$A,0))</f>
        <v>7526.2507262999998</v>
      </c>
      <c r="O3483" s="19">
        <f>J3483*INDEX('Pliegos Tarifarios (Las Condes)'!$D:$D,MATCH($B3483,'Pliegos Tarifarios (Las Condes)'!$A:$A,0))</f>
        <v>30489.384740000001</v>
      </c>
      <c r="P3483" s="19">
        <f>H3483*INDEX('Pliegos Tarifarios (Las Condes)'!$E:$E,MATCH($B3483,'Pliegos Tarifarios (Las Condes)'!$A:$A,0))</f>
        <v>10441.185814399998</v>
      </c>
      <c r="Q3483" s="19" cm="1">
        <f t="array" ref="Q3483">H3483*_xlfn.IFS(H3483&lt;=350,INDEX('Pliegos Tarifarios (Las Condes)'!$F:$F,MATCH($B3483,'Pliegos Tarifarios (Las Condes)'!$A:$A,0)),H3483&lt;=500,INDEX('Pliegos Tarifarios (Las Condes)'!$G:$G,MATCH($B3483,'Pliegos Tarifarios (Las Condes)'!$A:$A,0)),H3483&lt;=1000,INDEX('Pliegos Tarifarios (Las Condes)'!$H:$H,MATCH($B3483,'Pliegos Tarifarios (Las Condes)'!$A:$A,0)),H3483&lt;=5000,INDEX('Pliegos Tarifarios (Las Condes)'!$I:$I,MATCH($B3483,'Pliegos Tarifarios (Las Condes)'!$A:$A,0)),H3483&gt;5000,INDEX('Pliegos Tarifarios (Las Condes)'!$J:$J,MATCH($B3483,'Pliegos Tarifarios (Las Condes)'!$A:$A,0)))/1.19</f>
        <v>1880.2617538655463</v>
      </c>
      <c r="R3483" s="19">
        <f>INDEX('Pliegos Tarifarios (Las Condes)'!$K:$K,MATCH($B3483,'Pliegos Tarifarios (Las Condes)'!$A:$A,0))</f>
        <v>723.17600000000004</v>
      </c>
      <c r="S3483" s="21">
        <f t="shared" si="165"/>
        <v>156693.08815486555</v>
      </c>
      <c r="T3483" s="21">
        <f t="shared" si="166"/>
        <v>29771.686749424454</v>
      </c>
      <c r="U3483" s="19">
        <v>0</v>
      </c>
      <c r="V3483" s="21">
        <f t="shared" si="167"/>
        <v>186464.77490429001</v>
      </c>
    </row>
    <row r="3484" spans="1:22" x14ac:dyDescent="0.3">
      <c r="A3484" s="7" t="s">
        <v>147</v>
      </c>
      <c r="B3484" s="7">
        <v>8</v>
      </c>
      <c r="C3484" s="8" t="s">
        <v>186</v>
      </c>
      <c r="D3484" s="7" t="s">
        <v>852</v>
      </c>
      <c r="E3484" s="7" t="s">
        <v>121</v>
      </c>
      <c r="F3484" s="8" t="s">
        <v>853</v>
      </c>
      <c r="G3484" s="7" t="s">
        <v>16</v>
      </c>
      <c r="H3484" s="9">
        <v>802.94169999999997</v>
      </c>
      <c r="I3484" s="9">
        <v>2.1732999999999998</v>
      </c>
      <c r="J3484" s="9">
        <v>2.1067</v>
      </c>
      <c r="K3484" s="10">
        <v>0.96935535821101559</v>
      </c>
      <c r="L3484" s="9">
        <v>25.9</v>
      </c>
      <c r="M3484" s="19">
        <f>H3484*INDEX('Pliegos Tarifarios (Las Condes)'!$B:$B,MATCH($B3484,'Pliegos Tarifarios (Las Condes)'!$A:$A,0))</f>
        <v>105798.00721710001</v>
      </c>
      <c r="N3484" s="19">
        <f>I3484*INDEX('Pliegos Tarifarios (Las Condes)'!$C:$C,MATCH($B3484,'Pliegos Tarifarios (Las Condes)'!$A:$A,0))</f>
        <v>7390.8999608999993</v>
      </c>
      <c r="O3484" s="19">
        <f>J3484*INDEX('Pliegos Tarifarios (Las Condes)'!$D:$D,MATCH($B3484,'Pliegos Tarifarios (Las Condes)'!$A:$A,0))</f>
        <v>30470.581988500002</v>
      </c>
      <c r="P3484" s="19">
        <f>H3484*INDEX('Pliegos Tarifarios (Las Condes)'!$E:$E,MATCH($B3484,'Pliegos Tarifarios (Las Condes)'!$A:$A,0))</f>
        <v>10457.512700799998</v>
      </c>
      <c r="Q3484" s="19" cm="1">
        <f t="array" ref="Q3484">H3484*_xlfn.IFS(H3484&lt;=350,INDEX('Pliegos Tarifarios (Las Condes)'!$F:$F,MATCH($B3484,'Pliegos Tarifarios (Las Condes)'!$A:$A,0)),H3484&lt;=500,INDEX('Pliegos Tarifarios (Las Condes)'!$G:$G,MATCH($B3484,'Pliegos Tarifarios (Las Condes)'!$A:$A,0)),H3484&lt;=1000,INDEX('Pliegos Tarifarios (Las Condes)'!$H:$H,MATCH($B3484,'Pliegos Tarifarios (Las Condes)'!$A:$A,0)),H3484&lt;=5000,INDEX('Pliegos Tarifarios (Las Condes)'!$I:$I,MATCH($B3484,'Pliegos Tarifarios (Las Condes)'!$A:$A,0)),H3484&gt;5000,INDEX('Pliegos Tarifarios (Las Condes)'!$J:$J,MATCH($B3484,'Pliegos Tarifarios (Las Condes)'!$A:$A,0)))/1.19</f>
        <v>1883.2019199159668</v>
      </c>
      <c r="R3484" s="19">
        <f>INDEX('Pliegos Tarifarios (Las Condes)'!$K:$K,MATCH($B3484,'Pliegos Tarifarios (Las Condes)'!$A:$A,0))</f>
        <v>723.17600000000004</v>
      </c>
      <c r="S3484" s="21">
        <f t="shared" si="165"/>
        <v>156723.37978721599</v>
      </c>
      <c r="T3484" s="21">
        <f t="shared" si="166"/>
        <v>29777.442159571037</v>
      </c>
      <c r="U3484" s="19">
        <v>0</v>
      </c>
      <c r="V3484" s="21">
        <f t="shared" si="167"/>
        <v>186500.82194678704</v>
      </c>
    </row>
    <row r="3485" spans="1:22" x14ac:dyDescent="0.3">
      <c r="A3485" s="7" t="s">
        <v>147</v>
      </c>
      <c r="B3485" s="7">
        <v>8</v>
      </c>
      <c r="C3485" s="8" t="s">
        <v>186</v>
      </c>
      <c r="D3485" s="7" t="s">
        <v>854</v>
      </c>
      <c r="E3485" s="7" t="s">
        <v>121</v>
      </c>
      <c r="F3485" s="8" t="s">
        <v>855</v>
      </c>
      <c r="G3485" s="7" t="s">
        <v>16</v>
      </c>
      <c r="H3485" s="9">
        <v>803.23050000000001</v>
      </c>
      <c r="I3485" s="9">
        <v>2.1528999999999998</v>
      </c>
      <c r="J3485" s="9">
        <v>2.1394000000000002</v>
      </c>
      <c r="K3485" s="10">
        <v>0.99372938826698887</v>
      </c>
      <c r="L3485" s="9">
        <v>25.91</v>
      </c>
      <c r="M3485" s="19">
        <f>H3485*INDEX('Pliegos Tarifarios (Las Condes)'!$B:$B,MATCH($B3485,'Pliegos Tarifarios (Las Condes)'!$A:$A,0))</f>
        <v>105836.0603715</v>
      </c>
      <c r="N3485" s="19">
        <f>I3485*INDEX('Pliegos Tarifarios (Las Condes)'!$C:$C,MATCH($B3485,'Pliegos Tarifarios (Las Condes)'!$A:$A,0))</f>
        <v>7321.5241916999994</v>
      </c>
      <c r="O3485" s="19">
        <f>J3485*INDEX('Pliegos Tarifarios (Las Condes)'!$D:$D,MATCH($B3485,'Pliegos Tarifarios (Las Condes)'!$A:$A,0))</f>
        <v>30943.543507000006</v>
      </c>
      <c r="P3485" s="19">
        <f>H3485*INDEX('Pliegos Tarifarios (Las Condes)'!$E:$E,MATCH($B3485,'Pliegos Tarifarios (Las Condes)'!$A:$A,0))</f>
        <v>10461.274031999999</v>
      </c>
      <c r="Q3485" s="19" cm="1">
        <f t="array" ref="Q3485">H3485*_xlfn.IFS(H3485&lt;=350,INDEX('Pliegos Tarifarios (Las Condes)'!$F:$F,MATCH($B3485,'Pliegos Tarifarios (Las Condes)'!$A:$A,0)),H3485&lt;=500,INDEX('Pliegos Tarifarios (Las Condes)'!$G:$G,MATCH($B3485,'Pliegos Tarifarios (Las Condes)'!$A:$A,0)),H3485&lt;=1000,INDEX('Pliegos Tarifarios (Las Condes)'!$H:$H,MATCH($B3485,'Pliegos Tarifarios (Las Condes)'!$A:$A,0)),H3485&lt;=5000,INDEX('Pliegos Tarifarios (Las Condes)'!$I:$I,MATCH($B3485,'Pliegos Tarifarios (Las Condes)'!$A:$A,0)),H3485&gt;5000,INDEX('Pliegos Tarifarios (Las Condes)'!$J:$J,MATCH($B3485,'Pliegos Tarifarios (Las Condes)'!$A:$A,0)))/1.19</f>
        <v>1883.8792651260508</v>
      </c>
      <c r="R3485" s="19">
        <f>INDEX('Pliegos Tarifarios (Las Condes)'!$K:$K,MATCH($B3485,'Pliegos Tarifarios (Las Condes)'!$A:$A,0))</f>
        <v>723.17600000000004</v>
      </c>
      <c r="S3485" s="21">
        <f t="shared" si="165"/>
        <v>157169.45736732605</v>
      </c>
      <c r="T3485" s="21">
        <f t="shared" si="166"/>
        <v>29862.19689979195</v>
      </c>
      <c r="U3485" s="19">
        <v>0</v>
      </c>
      <c r="V3485" s="21">
        <f t="shared" si="167"/>
        <v>187031.65426711799</v>
      </c>
    </row>
    <row r="3486" spans="1:22" x14ac:dyDescent="0.3">
      <c r="A3486" s="7" t="s">
        <v>147</v>
      </c>
      <c r="B3486" s="7">
        <v>8</v>
      </c>
      <c r="C3486" s="8" t="s">
        <v>186</v>
      </c>
      <c r="D3486" s="7" t="s">
        <v>856</v>
      </c>
      <c r="E3486" s="7" t="s">
        <v>121</v>
      </c>
      <c r="F3486" s="8" t="s">
        <v>857</v>
      </c>
      <c r="G3486" s="7" t="s">
        <v>16</v>
      </c>
      <c r="H3486" s="9">
        <v>802.95169999999996</v>
      </c>
      <c r="I3486" s="9">
        <v>2.145</v>
      </c>
      <c r="J3486" s="9">
        <v>2.1320000000000001</v>
      </c>
      <c r="K3486" s="10">
        <v>0.99393939393939401</v>
      </c>
      <c r="L3486" s="9">
        <v>25.9</v>
      </c>
      <c r="M3486" s="19">
        <f>H3486*INDEX('Pliegos Tarifarios (Las Condes)'!$B:$B,MATCH($B3486,'Pliegos Tarifarios (Las Condes)'!$A:$A,0))</f>
        <v>105799.3248471</v>
      </c>
      <c r="N3486" s="19">
        <f>I3486*INDEX('Pliegos Tarifarios (Las Condes)'!$C:$C,MATCH($B3486,'Pliegos Tarifarios (Las Condes)'!$A:$A,0))</f>
        <v>7294.658085</v>
      </c>
      <c r="O3486" s="19">
        <f>J3486*INDEX('Pliegos Tarifarios (Las Condes)'!$D:$D,MATCH($B3486,'Pliegos Tarifarios (Las Condes)'!$A:$A,0))</f>
        <v>30836.512460000002</v>
      </c>
      <c r="P3486" s="19">
        <f>H3486*INDEX('Pliegos Tarifarios (Las Condes)'!$E:$E,MATCH($B3486,'Pliegos Tarifarios (Las Condes)'!$A:$A,0))</f>
        <v>10457.642940799999</v>
      </c>
      <c r="Q3486" s="19" cm="1">
        <f t="array" ref="Q3486">H3486*_xlfn.IFS(H3486&lt;=350,INDEX('Pliegos Tarifarios (Las Condes)'!$F:$F,MATCH($B3486,'Pliegos Tarifarios (Las Condes)'!$A:$A,0)),H3486&lt;=500,INDEX('Pliegos Tarifarios (Las Condes)'!$G:$G,MATCH($B3486,'Pliegos Tarifarios (Las Condes)'!$A:$A,0)),H3486&lt;=1000,INDEX('Pliegos Tarifarios (Las Condes)'!$H:$H,MATCH($B3486,'Pliegos Tarifarios (Las Condes)'!$A:$A,0)),H3486&lt;=5000,INDEX('Pliegos Tarifarios (Las Condes)'!$I:$I,MATCH($B3486,'Pliegos Tarifarios (Las Condes)'!$A:$A,0)),H3486&gt;5000,INDEX('Pliegos Tarifarios (Las Condes)'!$J:$J,MATCH($B3486,'Pliegos Tarifarios (Las Condes)'!$A:$A,0)))/1.19</f>
        <v>1883.2253736974792</v>
      </c>
      <c r="R3486" s="19">
        <f>INDEX('Pliegos Tarifarios (Las Condes)'!$K:$K,MATCH($B3486,'Pliegos Tarifarios (Las Condes)'!$A:$A,0))</f>
        <v>723.17600000000004</v>
      </c>
      <c r="S3486" s="21">
        <f t="shared" si="165"/>
        <v>156994.53970659748</v>
      </c>
      <c r="T3486" s="21">
        <f t="shared" si="166"/>
        <v>29828.962544253522</v>
      </c>
      <c r="U3486" s="19">
        <v>0</v>
      </c>
      <c r="V3486" s="21">
        <f t="shared" si="167"/>
        <v>186823.50225085102</v>
      </c>
    </row>
    <row r="3487" spans="1:22" x14ac:dyDescent="0.3">
      <c r="A3487" s="7" t="s">
        <v>147</v>
      </c>
      <c r="B3487" s="7">
        <v>8</v>
      </c>
      <c r="C3487" s="8" t="s">
        <v>186</v>
      </c>
      <c r="D3487" s="7" t="s">
        <v>858</v>
      </c>
      <c r="E3487" s="7" t="s">
        <v>121</v>
      </c>
      <c r="F3487" s="8" t="s">
        <v>859</v>
      </c>
      <c r="G3487" s="7" t="s">
        <v>16</v>
      </c>
      <c r="H3487" s="9">
        <v>803.81330000000003</v>
      </c>
      <c r="I3487" s="9">
        <v>2.1629</v>
      </c>
      <c r="J3487" s="9">
        <v>2.1404999999999998</v>
      </c>
      <c r="K3487" s="10">
        <v>0.98964353414397332</v>
      </c>
      <c r="L3487" s="9">
        <v>25.93</v>
      </c>
      <c r="M3487" s="19">
        <f>H3487*INDEX('Pliegos Tarifarios (Las Condes)'!$B:$B,MATCH($B3487,'Pliegos Tarifarios (Las Condes)'!$A:$A,0))</f>
        <v>105912.8518479</v>
      </c>
      <c r="N3487" s="19">
        <f>I3487*INDEX('Pliegos Tarifarios (Las Condes)'!$C:$C,MATCH($B3487,'Pliegos Tarifarios (Las Condes)'!$A:$A,0))</f>
        <v>7355.5319217000006</v>
      </c>
      <c r="O3487" s="19">
        <f>J3487*INDEX('Pliegos Tarifarios (Las Condes)'!$D:$D,MATCH($B3487,'Pliegos Tarifarios (Las Condes)'!$A:$A,0))</f>
        <v>30959.453527499998</v>
      </c>
      <c r="P3487" s="19">
        <f>H3487*INDEX('Pliegos Tarifarios (Las Condes)'!$E:$E,MATCH($B3487,'Pliegos Tarifarios (Las Condes)'!$A:$A,0))</f>
        <v>10468.864419199999</v>
      </c>
      <c r="Q3487" s="19" cm="1">
        <f t="array" ref="Q3487">H3487*_xlfn.IFS(H3487&lt;=350,INDEX('Pliegos Tarifarios (Las Condes)'!$F:$F,MATCH($B3487,'Pliegos Tarifarios (Las Condes)'!$A:$A,0)),H3487&lt;=500,INDEX('Pliegos Tarifarios (Las Condes)'!$G:$G,MATCH($B3487,'Pliegos Tarifarios (Las Condes)'!$A:$A,0)),H3487&lt;=1000,INDEX('Pliegos Tarifarios (Las Condes)'!$H:$H,MATCH($B3487,'Pliegos Tarifarios (Las Condes)'!$A:$A,0)),H3487&lt;=5000,INDEX('Pliegos Tarifarios (Las Condes)'!$I:$I,MATCH($B3487,'Pliegos Tarifarios (Las Condes)'!$A:$A,0)),H3487&gt;5000,INDEX('Pliegos Tarifarios (Las Condes)'!$J:$J,MATCH($B3487,'Pliegos Tarifarios (Las Condes)'!$A:$A,0)))/1.19</f>
        <v>1885.2461515126056</v>
      </c>
      <c r="R3487" s="19">
        <f>INDEX('Pliegos Tarifarios (Las Condes)'!$K:$K,MATCH($B3487,'Pliegos Tarifarios (Las Condes)'!$A:$A,0))</f>
        <v>723.17600000000004</v>
      </c>
      <c r="S3487" s="21">
        <f t="shared" si="165"/>
        <v>157305.12386781262</v>
      </c>
      <c r="T3487" s="21">
        <f t="shared" si="166"/>
        <v>29887.973534884401</v>
      </c>
      <c r="U3487" s="19">
        <v>0</v>
      </c>
      <c r="V3487" s="21">
        <f t="shared" si="167"/>
        <v>187193.09740269702</v>
      </c>
    </row>
    <row r="3488" spans="1:22" x14ac:dyDescent="0.3">
      <c r="A3488" s="7" t="s">
        <v>147</v>
      </c>
      <c r="B3488" s="7">
        <v>8</v>
      </c>
      <c r="C3488" s="8" t="s">
        <v>186</v>
      </c>
      <c r="D3488" s="7" t="s">
        <v>860</v>
      </c>
      <c r="E3488" s="7" t="s">
        <v>121</v>
      </c>
      <c r="F3488" s="8" t="s">
        <v>861</v>
      </c>
      <c r="G3488" s="7" t="s">
        <v>16</v>
      </c>
      <c r="H3488" s="9">
        <v>803.42460000000005</v>
      </c>
      <c r="I3488" s="9">
        <v>2.1882000000000001</v>
      </c>
      <c r="J3488" s="9">
        <v>2.1882000000000001</v>
      </c>
      <c r="K3488" s="10">
        <v>1</v>
      </c>
      <c r="L3488" s="9">
        <v>25.92</v>
      </c>
      <c r="M3488" s="19">
        <f>H3488*INDEX('Pliegos Tarifarios (Las Condes)'!$B:$B,MATCH($B3488,'Pliegos Tarifarios (Las Condes)'!$A:$A,0))</f>
        <v>105861.63556980001</v>
      </c>
      <c r="N3488" s="19">
        <f>I3488*INDEX('Pliegos Tarifarios (Las Condes)'!$C:$C,MATCH($B3488,'Pliegos Tarifarios (Las Condes)'!$A:$A,0))</f>
        <v>7441.5714786000008</v>
      </c>
      <c r="O3488" s="19">
        <f>J3488*INDEX('Pliegos Tarifarios (Las Condes)'!$D:$D,MATCH($B3488,'Pliegos Tarifarios (Las Condes)'!$A:$A,0))</f>
        <v>31649.369871000003</v>
      </c>
      <c r="P3488" s="19">
        <f>H3488*INDEX('Pliegos Tarifarios (Las Condes)'!$E:$E,MATCH($B3488,'Pliegos Tarifarios (Las Condes)'!$A:$A,0))</f>
        <v>10463.801990399999</v>
      </c>
      <c r="Q3488" s="19" cm="1">
        <f t="array" ref="Q3488">H3488*_xlfn.IFS(H3488&lt;=350,INDEX('Pliegos Tarifarios (Las Condes)'!$F:$F,MATCH($B3488,'Pliegos Tarifarios (Las Condes)'!$A:$A,0)),H3488&lt;=500,INDEX('Pliegos Tarifarios (Las Condes)'!$G:$G,MATCH($B3488,'Pliegos Tarifarios (Las Condes)'!$A:$A,0)),H3488&lt;=1000,INDEX('Pliegos Tarifarios (Las Condes)'!$H:$H,MATCH($B3488,'Pliegos Tarifarios (Las Condes)'!$A:$A,0)),H3488&lt;=5000,INDEX('Pliegos Tarifarios (Las Condes)'!$I:$I,MATCH($B3488,'Pliegos Tarifarios (Las Condes)'!$A:$A,0)),H3488&gt;5000,INDEX('Pliegos Tarifarios (Las Condes)'!$J:$J,MATCH($B3488,'Pliegos Tarifarios (Las Condes)'!$A:$A,0)))/1.19</f>
        <v>1884.3345030252103</v>
      </c>
      <c r="R3488" s="19">
        <f>INDEX('Pliegos Tarifarios (Las Condes)'!$K:$K,MATCH($B3488,'Pliegos Tarifarios (Las Condes)'!$A:$A,0))</f>
        <v>723.17600000000004</v>
      </c>
      <c r="S3488" s="21">
        <f t="shared" si="165"/>
        <v>158023.88941282526</v>
      </c>
      <c r="T3488" s="21">
        <f t="shared" si="166"/>
        <v>30024.538988436798</v>
      </c>
      <c r="U3488" s="19">
        <v>0</v>
      </c>
      <c r="V3488" s="21">
        <f t="shared" si="167"/>
        <v>188048.42840126206</v>
      </c>
    </row>
    <row r="3489" spans="1:22" x14ac:dyDescent="0.3">
      <c r="A3489" s="7" t="s">
        <v>147</v>
      </c>
      <c r="B3489" s="7">
        <v>8</v>
      </c>
      <c r="C3489" s="8" t="s">
        <v>186</v>
      </c>
      <c r="D3489" s="7" t="s">
        <v>862</v>
      </c>
      <c r="E3489" s="7" t="s">
        <v>121</v>
      </c>
      <c r="F3489" s="8" t="s">
        <v>863</v>
      </c>
      <c r="G3489" s="7" t="s">
        <v>16</v>
      </c>
      <c r="H3489" s="9">
        <v>801.13639999999998</v>
      </c>
      <c r="I3489" s="9">
        <v>2.2141000000000002</v>
      </c>
      <c r="J3489" s="9">
        <v>2.2141000000000002</v>
      </c>
      <c r="K3489" s="10">
        <v>1</v>
      </c>
      <c r="L3489" s="9">
        <v>25.84</v>
      </c>
      <c r="M3489" s="19">
        <f>H3489*INDEX('Pliegos Tarifarios (Las Condes)'!$B:$B,MATCH($B3489,'Pliegos Tarifarios (Las Condes)'!$A:$A,0))</f>
        <v>105560.1354732</v>
      </c>
      <c r="N3489" s="19">
        <f>I3489*INDEX('Pliegos Tarifarios (Las Condes)'!$C:$C,MATCH($B3489,'Pliegos Tarifarios (Las Condes)'!$A:$A,0))</f>
        <v>7529.651499300001</v>
      </c>
      <c r="O3489" s="19">
        <f>J3489*INDEX('Pliegos Tarifarios (Las Condes)'!$D:$D,MATCH($B3489,'Pliegos Tarifarios (Las Condes)'!$A:$A,0))</f>
        <v>32023.978535500006</v>
      </c>
      <c r="P3489" s="19">
        <f>H3489*INDEX('Pliegos Tarifarios (Las Condes)'!$E:$E,MATCH($B3489,'Pliegos Tarifarios (Las Condes)'!$A:$A,0))</f>
        <v>10434.000473599999</v>
      </c>
      <c r="Q3489" s="19" cm="1">
        <f t="array" ref="Q3489">H3489*_xlfn.IFS(H3489&lt;=350,INDEX('Pliegos Tarifarios (Las Condes)'!$F:$F,MATCH($B3489,'Pliegos Tarifarios (Las Condes)'!$A:$A,0)),H3489&lt;=500,INDEX('Pliegos Tarifarios (Las Condes)'!$G:$G,MATCH($B3489,'Pliegos Tarifarios (Las Condes)'!$A:$A,0)),H3489&lt;=1000,INDEX('Pliegos Tarifarios (Las Condes)'!$H:$H,MATCH($B3489,'Pliegos Tarifarios (Las Condes)'!$A:$A,0)),H3489&lt;=5000,INDEX('Pliegos Tarifarios (Las Condes)'!$I:$I,MATCH($B3489,'Pliegos Tarifarios (Las Condes)'!$A:$A,0)),H3489&gt;5000,INDEX('Pliegos Tarifarios (Las Condes)'!$J:$J,MATCH($B3489,'Pliegos Tarifarios (Las Condes)'!$A:$A,0)))/1.19</f>
        <v>1878.9678087394961</v>
      </c>
      <c r="R3489" s="19">
        <f>INDEX('Pliegos Tarifarios (Las Condes)'!$K:$K,MATCH($B3489,'Pliegos Tarifarios (Las Condes)'!$A:$A,0))</f>
        <v>723.17600000000004</v>
      </c>
      <c r="S3489" s="21">
        <f t="shared" si="165"/>
        <v>158149.9097903395</v>
      </c>
      <c r="T3489" s="21">
        <f t="shared" si="166"/>
        <v>30048.482860164506</v>
      </c>
      <c r="U3489" s="19">
        <v>0</v>
      </c>
      <c r="V3489" s="21">
        <f t="shared" si="167"/>
        <v>188198.39265050401</v>
      </c>
    </row>
    <row r="3490" spans="1:22" x14ac:dyDescent="0.3">
      <c r="A3490" s="7" t="s">
        <v>147</v>
      </c>
      <c r="B3490" s="7">
        <v>8</v>
      </c>
      <c r="C3490" s="8" t="s">
        <v>186</v>
      </c>
      <c r="D3490" s="7" t="s">
        <v>864</v>
      </c>
      <c r="E3490" s="7" t="s">
        <v>121</v>
      </c>
      <c r="F3490" s="8" t="s">
        <v>865</v>
      </c>
      <c r="G3490" s="7" t="s">
        <v>16</v>
      </c>
      <c r="H3490" s="9">
        <v>804.98400000000004</v>
      </c>
      <c r="I3490" s="9">
        <v>2.1269</v>
      </c>
      <c r="J3490" s="9">
        <v>2.1059000000000001</v>
      </c>
      <c r="K3490" s="10">
        <v>0.99012647515162922</v>
      </c>
      <c r="L3490" s="9">
        <v>25.97</v>
      </c>
      <c r="M3490" s="19">
        <f>H3490*INDEX('Pliegos Tarifarios (Las Condes)'!$B:$B,MATCH($B3490,'Pliegos Tarifarios (Las Condes)'!$A:$A,0))</f>
        <v>106067.10679200001</v>
      </c>
      <c r="N3490" s="19">
        <f>I3490*INDEX('Pliegos Tarifarios (Las Condes)'!$C:$C,MATCH($B3490,'Pliegos Tarifarios (Las Condes)'!$A:$A,0))</f>
        <v>7233.1040937000007</v>
      </c>
      <c r="O3490" s="19">
        <f>J3490*INDEX('Pliegos Tarifarios (Las Condes)'!$D:$D,MATCH($B3490,'Pliegos Tarifarios (Las Condes)'!$A:$A,0))</f>
        <v>30459.011064500002</v>
      </c>
      <c r="P3490" s="19">
        <f>H3490*INDEX('Pliegos Tarifarios (Las Condes)'!$E:$E,MATCH($B3490,'Pliegos Tarifarios (Las Condes)'!$A:$A,0))</f>
        <v>10484.111616</v>
      </c>
      <c r="Q3490" s="19" cm="1">
        <f t="array" ref="Q3490">H3490*_xlfn.IFS(H3490&lt;=350,INDEX('Pliegos Tarifarios (Las Condes)'!$F:$F,MATCH($B3490,'Pliegos Tarifarios (Las Condes)'!$A:$A,0)),H3490&lt;=500,INDEX('Pliegos Tarifarios (Las Condes)'!$G:$G,MATCH($B3490,'Pliegos Tarifarios (Las Condes)'!$A:$A,0)),H3490&lt;=1000,INDEX('Pliegos Tarifarios (Las Condes)'!$H:$H,MATCH($B3490,'Pliegos Tarifarios (Las Condes)'!$A:$A,0)),H3490&lt;=5000,INDEX('Pliegos Tarifarios (Las Condes)'!$I:$I,MATCH($B3490,'Pliegos Tarifarios (Las Condes)'!$A:$A,0)),H3490&gt;5000,INDEX('Pliegos Tarifarios (Las Condes)'!$J:$J,MATCH($B3490,'Pliegos Tarifarios (Las Condes)'!$A:$A,0)))/1.19</f>
        <v>1887.9918857142864</v>
      </c>
      <c r="R3490" s="19">
        <f>INDEX('Pliegos Tarifarios (Las Condes)'!$K:$K,MATCH($B3490,'Pliegos Tarifarios (Las Condes)'!$A:$A,0))</f>
        <v>723.17600000000004</v>
      </c>
      <c r="S3490" s="21">
        <f t="shared" si="165"/>
        <v>156854.50145191432</v>
      </c>
      <c r="T3490" s="21">
        <f t="shared" si="166"/>
        <v>29802.35527586372</v>
      </c>
      <c r="U3490" s="19">
        <v>0</v>
      </c>
      <c r="V3490" s="21">
        <f t="shared" si="167"/>
        <v>186656.85672777804</v>
      </c>
    </row>
    <row r="3491" spans="1:22" x14ac:dyDescent="0.3">
      <c r="A3491" s="7" t="s">
        <v>147</v>
      </c>
      <c r="B3491" s="7">
        <v>8</v>
      </c>
      <c r="C3491" s="8" t="s">
        <v>186</v>
      </c>
      <c r="D3491" s="7" t="s">
        <v>866</v>
      </c>
      <c r="E3491" s="7" t="s">
        <v>121</v>
      </c>
      <c r="F3491" s="8" t="s">
        <v>867</v>
      </c>
      <c r="G3491" s="7" t="s">
        <v>16</v>
      </c>
      <c r="H3491" s="9">
        <v>803.62559999999996</v>
      </c>
      <c r="I3491" s="9">
        <v>2.1888000000000001</v>
      </c>
      <c r="J3491" s="9">
        <v>2.1332</v>
      </c>
      <c r="K3491" s="10">
        <v>0.97459795321637421</v>
      </c>
      <c r="L3491" s="9">
        <v>25.92</v>
      </c>
      <c r="M3491" s="19">
        <f>H3491*INDEX('Pliegos Tarifarios (Las Condes)'!$B:$B,MATCH($B3491,'Pliegos Tarifarios (Las Condes)'!$A:$A,0))</f>
        <v>105888.11993279999</v>
      </c>
      <c r="N3491" s="19">
        <f>I3491*INDEX('Pliegos Tarifarios (Las Condes)'!$C:$C,MATCH($B3491,'Pliegos Tarifarios (Las Condes)'!$A:$A,0))</f>
        <v>7443.6119424000008</v>
      </c>
      <c r="O3491" s="19">
        <f>J3491*INDEX('Pliegos Tarifarios (Las Condes)'!$D:$D,MATCH($B3491,'Pliegos Tarifarios (Las Condes)'!$A:$A,0))</f>
        <v>30853.868846000001</v>
      </c>
      <c r="P3491" s="19">
        <f>H3491*INDEX('Pliegos Tarifarios (Las Condes)'!$E:$E,MATCH($B3491,'Pliegos Tarifarios (Las Condes)'!$A:$A,0))</f>
        <v>10466.419814399998</v>
      </c>
      <c r="Q3491" s="19" cm="1">
        <f t="array" ref="Q3491">H3491*_xlfn.IFS(H3491&lt;=350,INDEX('Pliegos Tarifarios (Las Condes)'!$F:$F,MATCH($B3491,'Pliegos Tarifarios (Las Condes)'!$A:$A,0)),H3491&lt;=500,INDEX('Pliegos Tarifarios (Las Condes)'!$G:$G,MATCH($B3491,'Pliegos Tarifarios (Las Condes)'!$A:$A,0)),H3491&lt;=1000,INDEX('Pliegos Tarifarios (Las Condes)'!$H:$H,MATCH($B3491,'Pliegos Tarifarios (Las Condes)'!$A:$A,0)),H3491&lt;=5000,INDEX('Pliegos Tarifarios (Las Condes)'!$I:$I,MATCH($B3491,'Pliegos Tarifarios (Las Condes)'!$A:$A,0)),H3491&gt;5000,INDEX('Pliegos Tarifarios (Las Condes)'!$J:$J,MATCH($B3491,'Pliegos Tarifarios (Las Condes)'!$A:$A,0)))/1.19</f>
        <v>1884.8059240336136</v>
      </c>
      <c r="R3491" s="19">
        <f>INDEX('Pliegos Tarifarios (Las Condes)'!$K:$K,MATCH($B3491,'Pliegos Tarifarios (Las Condes)'!$A:$A,0))</f>
        <v>723.17600000000004</v>
      </c>
      <c r="S3491" s="21">
        <f t="shared" si="165"/>
        <v>157260.0024596336</v>
      </c>
      <c r="T3491" s="21">
        <f t="shared" si="166"/>
        <v>29879.400467330386</v>
      </c>
      <c r="U3491" s="19">
        <v>0</v>
      </c>
      <c r="V3491" s="21">
        <f t="shared" si="167"/>
        <v>187139.40292696399</v>
      </c>
    </row>
    <row r="3492" spans="1:22" x14ac:dyDescent="0.3">
      <c r="A3492" s="7" t="s">
        <v>147</v>
      </c>
      <c r="B3492" s="7">
        <v>8</v>
      </c>
      <c r="C3492" s="8" t="s">
        <v>186</v>
      </c>
      <c r="D3492" s="7" t="s">
        <v>868</v>
      </c>
      <c r="E3492" s="7" t="s">
        <v>121</v>
      </c>
      <c r="F3492" s="8" t="s">
        <v>869</v>
      </c>
      <c r="G3492" s="7" t="s">
        <v>16</v>
      </c>
      <c r="H3492" s="9">
        <v>803.09439999999995</v>
      </c>
      <c r="I3492" s="9">
        <v>2.17</v>
      </c>
      <c r="J3492" s="9">
        <v>2.17</v>
      </c>
      <c r="K3492" s="10">
        <v>1</v>
      </c>
      <c r="L3492" s="9">
        <v>25.91</v>
      </c>
      <c r="M3492" s="19">
        <f>H3492*INDEX('Pliegos Tarifarios (Las Condes)'!$B:$B,MATCH($B3492,'Pliegos Tarifarios (Las Condes)'!$A:$A,0))</f>
        <v>105818.1274272</v>
      </c>
      <c r="N3492" s="19">
        <f>I3492*INDEX('Pliegos Tarifarios (Las Condes)'!$C:$C,MATCH($B3492,'Pliegos Tarifarios (Las Condes)'!$A:$A,0))</f>
        <v>7379.6774100000002</v>
      </c>
      <c r="O3492" s="19">
        <f>J3492*INDEX('Pliegos Tarifarios (Las Condes)'!$D:$D,MATCH($B3492,'Pliegos Tarifarios (Las Condes)'!$A:$A,0))</f>
        <v>31386.13135</v>
      </c>
      <c r="P3492" s="19">
        <f>H3492*INDEX('Pliegos Tarifarios (Las Condes)'!$E:$E,MATCH($B3492,'Pliegos Tarifarios (Las Condes)'!$A:$A,0))</f>
        <v>10459.501465599998</v>
      </c>
      <c r="Q3492" s="19" cm="1">
        <f t="array" ref="Q3492">H3492*_xlfn.IFS(H3492&lt;=350,INDEX('Pliegos Tarifarios (Las Condes)'!$F:$F,MATCH($B3492,'Pliegos Tarifarios (Las Condes)'!$A:$A,0)),H3492&lt;=500,INDEX('Pliegos Tarifarios (Las Condes)'!$G:$G,MATCH($B3492,'Pliegos Tarifarios (Las Condes)'!$A:$A,0)),H3492&lt;=1000,INDEX('Pliegos Tarifarios (Las Condes)'!$H:$H,MATCH($B3492,'Pliegos Tarifarios (Las Condes)'!$A:$A,0)),H3492&lt;=5000,INDEX('Pliegos Tarifarios (Las Condes)'!$I:$I,MATCH($B3492,'Pliegos Tarifarios (Las Condes)'!$A:$A,0)),H3492&gt;5000,INDEX('Pliegos Tarifarios (Las Condes)'!$J:$J,MATCH($B3492,'Pliegos Tarifarios (Las Condes)'!$A:$A,0)))/1.19</f>
        <v>1883.560059159664</v>
      </c>
      <c r="R3492" s="19">
        <f>INDEX('Pliegos Tarifarios (Las Condes)'!$K:$K,MATCH($B3492,'Pliegos Tarifarios (Las Condes)'!$A:$A,0))</f>
        <v>723.17600000000004</v>
      </c>
      <c r="S3492" s="21">
        <f t="shared" si="165"/>
        <v>157650.17371195968</v>
      </c>
      <c r="T3492" s="21">
        <f t="shared" si="166"/>
        <v>29953.53300527234</v>
      </c>
      <c r="U3492" s="19">
        <v>0</v>
      </c>
      <c r="V3492" s="21">
        <f t="shared" si="167"/>
        <v>187603.70671723201</v>
      </c>
    </row>
    <row r="3493" spans="1:22" x14ac:dyDescent="0.3">
      <c r="A3493" s="7" t="s">
        <v>147</v>
      </c>
      <c r="B3493" s="7">
        <v>8</v>
      </c>
      <c r="C3493" s="8" t="s">
        <v>186</v>
      </c>
      <c r="D3493" s="7" t="s">
        <v>870</v>
      </c>
      <c r="E3493" s="7" t="s">
        <v>121</v>
      </c>
      <c r="F3493" s="8" t="s">
        <v>871</v>
      </c>
      <c r="G3493" s="7" t="s">
        <v>16</v>
      </c>
      <c r="H3493" s="9">
        <v>803.07920000000001</v>
      </c>
      <c r="I3493" s="9">
        <v>2.1438999999999999</v>
      </c>
      <c r="J3493" s="9">
        <v>2.1438999999999999</v>
      </c>
      <c r="K3493" s="10">
        <v>1</v>
      </c>
      <c r="L3493" s="9">
        <v>25.91</v>
      </c>
      <c r="M3493" s="19">
        <f>H3493*INDEX('Pliegos Tarifarios (Las Condes)'!$B:$B,MATCH($B3493,'Pliegos Tarifarios (Las Condes)'!$A:$A,0))</f>
        <v>105816.1246296</v>
      </c>
      <c r="N3493" s="19">
        <f>I3493*INDEX('Pliegos Tarifarios (Las Condes)'!$C:$C,MATCH($B3493,'Pliegos Tarifarios (Las Condes)'!$A:$A,0))</f>
        <v>7290.9172347000003</v>
      </c>
      <c r="O3493" s="19">
        <f>J3493*INDEX('Pliegos Tarifarios (Las Condes)'!$D:$D,MATCH($B3493,'Pliegos Tarifarios (Las Condes)'!$A:$A,0))</f>
        <v>31008.6299545</v>
      </c>
      <c r="P3493" s="19">
        <f>H3493*INDEX('Pliegos Tarifarios (Las Condes)'!$E:$E,MATCH($B3493,'Pliegos Tarifarios (Las Condes)'!$A:$A,0))</f>
        <v>10459.303500799999</v>
      </c>
      <c r="Q3493" s="19" cm="1">
        <f t="array" ref="Q3493">H3493*_xlfn.IFS(H3493&lt;=350,INDEX('Pliegos Tarifarios (Las Condes)'!$F:$F,MATCH($B3493,'Pliegos Tarifarios (Las Condes)'!$A:$A,0)),H3493&lt;=500,INDEX('Pliegos Tarifarios (Las Condes)'!$G:$G,MATCH($B3493,'Pliegos Tarifarios (Las Condes)'!$A:$A,0)),H3493&lt;=1000,INDEX('Pliegos Tarifarios (Las Condes)'!$H:$H,MATCH($B3493,'Pliegos Tarifarios (Las Condes)'!$A:$A,0)),H3493&lt;=5000,INDEX('Pliegos Tarifarios (Las Condes)'!$I:$I,MATCH($B3493,'Pliegos Tarifarios (Las Condes)'!$A:$A,0)),H3493&gt;5000,INDEX('Pliegos Tarifarios (Las Condes)'!$J:$J,MATCH($B3493,'Pliegos Tarifarios (Las Condes)'!$A:$A,0)))/1.19</f>
        <v>1883.5244094117652</v>
      </c>
      <c r="R3493" s="19">
        <f>INDEX('Pliegos Tarifarios (Las Condes)'!$K:$K,MATCH($B3493,'Pliegos Tarifarios (Las Condes)'!$A:$A,0))</f>
        <v>723.17600000000004</v>
      </c>
      <c r="S3493" s="21">
        <f t="shared" si="165"/>
        <v>157181.67572901177</v>
      </c>
      <c r="T3493" s="21">
        <f t="shared" si="166"/>
        <v>29864.518388512235</v>
      </c>
      <c r="U3493" s="19">
        <v>0</v>
      </c>
      <c r="V3493" s="21">
        <f t="shared" si="167"/>
        <v>187046.19411752399</v>
      </c>
    </row>
    <row r="3494" spans="1:22" x14ac:dyDescent="0.3">
      <c r="A3494" s="7" t="s">
        <v>147</v>
      </c>
      <c r="B3494" s="7">
        <v>8</v>
      </c>
      <c r="C3494" s="8" t="s">
        <v>186</v>
      </c>
      <c r="D3494" s="7" t="s">
        <v>872</v>
      </c>
      <c r="E3494" s="7" t="s">
        <v>121</v>
      </c>
      <c r="F3494" s="8" t="s">
        <v>873</v>
      </c>
      <c r="G3494" s="7" t="s">
        <v>16</v>
      </c>
      <c r="H3494" s="9">
        <v>803.87180000000001</v>
      </c>
      <c r="I3494" s="9">
        <v>2.1808000000000001</v>
      </c>
      <c r="J3494" s="9">
        <v>2.1577000000000002</v>
      </c>
      <c r="K3494" s="10">
        <v>0.98940755685986803</v>
      </c>
      <c r="L3494" s="9">
        <v>25.93</v>
      </c>
      <c r="M3494" s="19">
        <f>H3494*INDEX('Pliegos Tarifarios (Las Condes)'!$B:$B,MATCH($B3494,'Pliegos Tarifarios (Las Condes)'!$A:$A,0))</f>
        <v>105920.5599834</v>
      </c>
      <c r="N3494" s="19">
        <f>I3494*INDEX('Pliegos Tarifarios (Las Condes)'!$C:$C,MATCH($B3494,'Pliegos Tarifarios (Las Condes)'!$A:$A,0))</f>
        <v>7416.4057584000002</v>
      </c>
      <c r="O3494" s="19">
        <f>J3494*INDEX('Pliegos Tarifarios (Las Condes)'!$D:$D,MATCH($B3494,'Pliegos Tarifarios (Las Condes)'!$A:$A,0))</f>
        <v>31208.228393500005</v>
      </c>
      <c r="P3494" s="19">
        <f>H3494*INDEX('Pliegos Tarifarios (Las Condes)'!$E:$E,MATCH($B3494,'Pliegos Tarifarios (Las Condes)'!$A:$A,0))</f>
        <v>10469.6263232</v>
      </c>
      <c r="Q3494" s="19" cm="1">
        <f t="array" ref="Q3494">H3494*_xlfn.IFS(H3494&lt;=350,INDEX('Pliegos Tarifarios (Las Condes)'!$F:$F,MATCH($B3494,'Pliegos Tarifarios (Las Condes)'!$A:$A,0)),H3494&lt;=500,INDEX('Pliegos Tarifarios (Las Condes)'!$G:$G,MATCH($B3494,'Pliegos Tarifarios (Las Condes)'!$A:$A,0)),H3494&lt;=1000,INDEX('Pliegos Tarifarios (Las Condes)'!$H:$H,MATCH($B3494,'Pliegos Tarifarios (Las Condes)'!$A:$A,0)),H3494&lt;=5000,INDEX('Pliegos Tarifarios (Las Condes)'!$I:$I,MATCH($B3494,'Pliegos Tarifarios (Las Condes)'!$A:$A,0)),H3494&gt;5000,INDEX('Pliegos Tarifarios (Las Condes)'!$J:$J,MATCH($B3494,'Pliegos Tarifarios (Las Condes)'!$A:$A,0)))/1.19</f>
        <v>1885.3833561344541</v>
      </c>
      <c r="R3494" s="19">
        <f>INDEX('Pliegos Tarifarios (Las Condes)'!$K:$K,MATCH($B3494,'Pliegos Tarifarios (Las Condes)'!$A:$A,0))</f>
        <v>723.17600000000004</v>
      </c>
      <c r="S3494" s="21">
        <f t="shared" si="165"/>
        <v>157623.37981463448</v>
      </c>
      <c r="T3494" s="21">
        <f t="shared" si="166"/>
        <v>29948.44216478055</v>
      </c>
      <c r="U3494" s="19">
        <v>0</v>
      </c>
      <c r="V3494" s="21">
        <f t="shared" si="167"/>
        <v>187571.82197941502</v>
      </c>
    </row>
    <row r="3495" spans="1:22" x14ac:dyDescent="0.3">
      <c r="A3495" s="7" t="s">
        <v>147</v>
      </c>
      <c r="B3495" s="7">
        <v>8</v>
      </c>
      <c r="C3495" s="8" t="s">
        <v>186</v>
      </c>
      <c r="D3495" s="7" t="s">
        <v>874</v>
      </c>
      <c r="E3495" s="7" t="s">
        <v>121</v>
      </c>
      <c r="F3495" s="8" t="s">
        <v>875</v>
      </c>
      <c r="G3495" s="7" t="s">
        <v>16</v>
      </c>
      <c r="H3495" s="9">
        <v>803.47050000000002</v>
      </c>
      <c r="I3495" s="9">
        <v>2.1150000000000002</v>
      </c>
      <c r="J3495" s="9">
        <v>2.1150000000000002</v>
      </c>
      <c r="K3495" s="10">
        <v>1</v>
      </c>
      <c r="L3495" s="9">
        <v>25.92</v>
      </c>
      <c r="M3495" s="19">
        <f>H3495*INDEX('Pliegos Tarifarios (Las Condes)'!$B:$B,MATCH($B3495,'Pliegos Tarifarios (Las Condes)'!$A:$A,0))</f>
        <v>105867.68349150001</v>
      </c>
      <c r="N3495" s="19">
        <f>I3495*INDEX('Pliegos Tarifarios (Las Condes)'!$C:$C,MATCH($B3495,'Pliegos Tarifarios (Las Condes)'!$A:$A,0))</f>
        <v>7192.6348950000011</v>
      </c>
      <c r="O3495" s="19">
        <f>J3495*INDEX('Pliegos Tarifarios (Las Condes)'!$D:$D,MATCH($B3495,'Pliegos Tarifarios (Las Condes)'!$A:$A,0))</f>
        <v>30590.630325000006</v>
      </c>
      <c r="P3495" s="19">
        <f>H3495*INDEX('Pliegos Tarifarios (Las Condes)'!$E:$E,MATCH($B3495,'Pliegos Tarifarios (Las Condes)'!$A:$A,0))</f>
        <v>10464.399792</v>
      </c>
      <c r="Q3495" s="19" cm="1">
        <f t="array" ref="Q3495">H3495*_xlfn.IFS(H3495&lt;=350,INDEX('Pliegos Tarifarios (Las Condes)'!$F:$F,MATCH($B3495,'Pliegos Tarifarios (Las Condes)'!$A:$A,0)),H3495&lt;=500,INDEX('Pliegos Tarifarios (Las Condes)'!$G:$G,MATCH($B3495,'Pliegos Tarifarios (Las Condes)'!$A:$A,0)),H3495&lt;=1000,INDEX('Pliegos Tarifarios (Las Condes)'!$H:$H,MATCH($B3495,'Pliegos Tarifarios (Las Condes)'!$A:$A,0)),H3495&lt;=5000,INDEX('Pliegos Tarifarios (Las Condes)'!$I:$I,MATCH($B3495,'Pliegos Tarifarios (Las Condes)'!$A:$A,0)),H3495&gt;5000,INDEX('Pliegos Tarifarios (Las Condes)'!$J:$J,MATCH($B3495,'Pliegos Tarifarios (Las Condes)'!$A:$A,0)))/1.19</f>
        <v>1884.4421558823533</v>
      </c>
      <c r="R3495" s="19">
        <f>INDEX('Pliegos Tarifarios (Las Condes)'!$K:$K,MATCH($B3495,'Pliegos Tarifarios (Las Condes)'!$A:$A,0))</f>
        <v>723.17600000000004</v>
      </c>
      <c r="S3495" s="21">
        <f t="shared" si="165"/>
        <v>156722.96665938239</v>
      </c>
      <c r="T3495" s="21">
        <f t="shared" si="166"/>
        <v>29777.363665282654</v>
      </c>
      <c r="U3495" s="19">
        <v>0</v>
      </c>
      <c r="V3495" s="21">
        <f t="shared" si="167"/>
        <v>186500.33032466506</v>
      </c>
    </row>
    <row r="3496" spans="1:22" x14ac:dyDescent="0.3">
      <c r="A3496" s="7" t="s">
        <v>147</v>
      </c>
      <c r="B3496" s="7">
        <v>8</v>
      </c>
      <c r="C3496" s="8" t="s">
        <v>186</v>
      </c>
      <c r="D3496" s="7" t="s">
        <v>876</v>
      </c>
      <c r="E3496" s="7" t="s">
        <v>121</v>
      </c>
      <c r="F3496" s="8" t="s">
        <v>877</v>
      </c>
      <c r="G3496" s="7" t="s">
        <v>16</v>
      </c>
      <c r="H3496" s="9">
        <v>802.34389999999996</v>
      </c>
      <c r="I3496" s="9">
        <v>2.1616</v>
      </c>
      <c r="J3496" s="9">
        <v>2.1052</v>
      </c>
      <c r="K3496" s="10">
        <v>0.97390821613619538</v>
      </c>
      <c r="L3496" s="9">
        <v>25.88</v>
      </c>
      <c r="M3496" s="19">
        <f>H3496*INDEX('Pliegos Tarifarios (Las Condes)'!$B:$B,MATCH($B3496,'Pliegos Tarifarios (Las Condes)'!$A:$A,0))</f>
        <v>105719.2392957</v>
      </c>
      <c r="N3496" s="19">
        <f>I3496*INDEX('Pliegos Tarifarios (Las Condes)'!$C:$C,MATCH($B3496,'Pliegos Tarifarios (Las Condes)'!$A:$A,0))</f>
        <v>7351.1109168000003</v>
      </c>
      <c r="O3496" s="19">
        <f>J3496*INDEX('Pliegos Tarifarios (Las Condes)'!$D:$D,MATCH($B3496,'Pliegos Tarifarios (Las Condes)'!$A:$A,0))</f>
        <v>30448.886506000003</v>
      </c>
      <c r="P3496" s="19">
        <f>H3496*INDEX('Pliegos Tarifarios (Las Condes)'!$E:$E,MATCH($B3496,'Pliegos Tarifarios (Las Condes)'!$A:$A,0))</f>
        <v>10449.726953599999</v>
      </c>
      <c r="Q3496" s="19" cm="1">
        <f t="array" ref="Q3496">H3496*_xlfn.IFS(H3496&lt;=350,INDEX('Pliegos Tarifarios (Las Condes)'!$F:$F,MATCH($B3496,'Pliegos Tarifarios (Las Condes)'!$A:$A,0)),H3496&lt;=500,INDEX('Pliegos Tarifarios (Las Condes)'!$G:$G,MATCH($B3496,'Pliegos Tarifarios (Las Condes)'!$A:$A,0)),H3496&lt;=1000,INDEX('Pliegos Tarifarios (Las Condes)'!$H:$H,MATCH($B3496,'Pliegos Tarifarios (Las Condes)'!$A:$A,0)),H3496&lt;=5000,INDEX('Pliegos Tarifarios (Las Condes)'!$I:$I,MATCH($B3496,'Pliegos Tarifarios (Las Condes)'!$A:$A,0)),H3496&gt;5000,INDEX('Pliegos Tarifarios (Las Condes)'!$J:$J,MATCH($B3496,'Pliegos Tarifarios (Las Condes)'!$A:$A,0)))/1.19</f>
        <v>1881.7998528571432</v>
      </c>
      <c r="R3496" s="19">
        <f>INDEX('Pliegos Tarifarios (Las Condes)'!$K:$K,MATCH($B3496,'Pliegos Tarifarios (Las Condes)'!$A:$A,0))</f>
        <v>723.17600000000004</v>
      </c>
      <c r="S3496" s="21">
        <f t="shared" si="165"/>
        <v>156573.93952495715</v>
      </c>
      <c r="T3496" s="21">
        <f t="shared" si="166"/>
        <v>29749.04850974186</v>
      </c>
      <c r="U3496" s="19">
        <v>0</v>
      </c>
      <c r="V3496" s="21">
        <f t="shared" si="167"/>
        <v>186322.98803469902</v>
      </c>
    </row>
    <row r="3497" spans="1:22" x14ac:dyDescent="0.3">
      <c r="A3497" s="7" t="s">
        <v>147</v>
      </c>
      <c r="B3497" s="7">
        <v>8</v>
      </c>
      <c r="C3497" s="8" t="s">
        <v>186</v>
      </c>
      <c r="D3497" s="7" t="s">
        <v>878</v>
      </c>
      <c r="E3497" s="7" t="s">
        <v>121</v>
      </c>
      <c r="F3497" s="8" t="s">
        <v>879</v>
      </c>
      <c r="G3497" s="7" t="s">
        <v>16</v>
      </c>
      <c r="H3497" s="9">
        <v>802.78570000000002</v>
      </c>
      <c r="I3497" s="9">
        <v>2.2391000000000001</v>
      </c>
      <c r="J3497" s="9">
        <v>2.1053999999999999</v>
      </c>
      <c r="K3497" s="10">
        <v>0.94028850877584735</v>
      </c>
      <c r="L3497" s="9">
        <v>25.9</v>
      </c>
      <c r="M3497" s="19">
        <f>H3497*INDEX('Pliegos Tarifarios (Las Condes)'!$B:$B,MATCH($B3497,'Pliegos Tarifarios (Las Condes)'!$A:$A,0))</f>
        <v>105777.4521891</v>
      </c>
      <c r="N3497" s="19">
        <f>I3497*INDEX('Pliegos Tarifarios (Las Condes)'!$C:$C,MATCH($B3497,'Pliegos Tarifarios (Las Condes)'!$A:$A,0))</f>
        <v>7614.6708243000003</v>
      </c>
      <c r="O3497" s="19">
        <f>J3497*INDEX('Pliegos Tarifarios (Las Condes)'!$D:$D,MATCH($B3497,'Pliegos Tarifarios (Las Condes)'!$A:$A,0))</f>
        <v>30451.779236999999</v>
      </c>
      <c r="P3497" s="19">
        <f>H3497*INDEX('Pliegos Tarifarios (Las Condes)'!$E:$E,MATCH($B3497,'Pliegos Tarifarios (Las Condes)'!$A:$A,0))</f>
        <v>10455.4809568</v>
      </c>
      <c r="Q3497" s="19" cm="1">
        <f t="array" ref="Q3497">H3497*_xlfn.IFS(H3497&lt;=350,INDEX('Pliegos Tarifarios (Las Condes)'!$F:$F,MATCH($B3497,'Pliegos Tarifarios (Las Condes)'!$A:$A,0)),H3497&lt;=500,INDEX('Pliegos Tarifarios (Las Condes)'!$G:$G,MATCH($B3497,'Pliegos Tarifarios (Las Condes)'!$A:$A,0)),H3497&lt;=1000,INDEX('Pliegos Tarifarios (Las Condes)'!$H:$H,MATCH($B3497,'Pliegos Tarifarios (Las Condes)'!$A:$A,0)),H3497&lt;=5000,INDEX('Pliegos Tarifarios (Las Condes)'!$I:$I,MATCH($B3497,'Pliegos Tarifarios (Las Condes)'!$A:$A,0)),H3497&gt;5000,INDEX('Pliegos Tarifarios (Las Condes)'!$J:$J,MATCH($B3497,'Pliegos Tarifarios (Las Condes)'!$A:$A,0)))/1.19</f>
        <v>1882.8360409243701</v>
      </c>
      <c r="R3497" s="19">
        <f>INDEX('Pliegos Tarifarios (Las Condes)'!$K:$K,MATCH($B3497,'Pliegos Tarifarios (Las Condes)'!$A:$A,0))</f>
        <v>723.17600000000004</v>
      </c>
      <c r="S3497" s="21">
        <f t="shared" si="165"/>
        <v>156905.39524812438</v>
      </c>
      <c r="T3497" s="21">
        <f t="shared" si="166"/>
        <v>29812.025097143633</v>
      </c>
      <c r="U3497" s="19">
        <v>0</v>
      </c>
      <c r="V3497" s="21">
        <f t="shared" si="167"/>
        <v>186717.42034526801</v>
      </c>
    </row>
    <row r="3498" spans="1:22" x14ac:dyDescent="0.3">
      <c r="A3498" s="7" t="s">
        <v>147</v>
      </c>
      <c r="B3498" s="7">
        <v>8</v>
      </c>
      <c r="C3498" s="8" t="s">
        <v>186</v>
      </c>
      <c r="D3498" s="7" t="s">
        <v>880</v>
      </c>
      <c r="E3498" s="7" t="s">
        <v>121</v>
      </c>
      <c r="F3498" s="8" t="s">
        <v>881</v>
      </c>
      <c r="G3498" s="7" t="s">
        <v>16</v>
      </c>
      <c r="H3498" s="9">
        <v>803.39</v>
      </c>
      <c r="I3498" s="9">
        <v>2.1616</v>
      </c>
      <c r="J3498" s="9">
        <v>2.1616</v>
      </c>
      <c r="K3498" s="10">
        <v>1</v>
      </c>
      <c r="L3498" s="9">
        <v>25.92</v>
      </c>
      <c r="M3498" s="19">
        <f>H3498*INDEX('Pliegos Tarifarios (Las Condes)'!$B:$B,MATCH($B3498,'Pliegos Tarifarios (Las Condes)'!$A:$A,0))</f>
        <v>105857.07657</v>
      </c>
      <c r="N3498" s="19">
        <f>I3498*INDEX('Pliegos Tarifarios (Las Condes)'!$C:$C,MATCH($B3498,'Pliegos Tarifarios (Las Condes)'!$A:$A,0))</f>
        <v>7351.1109168000003</v>
      </c>
      <c r="O3498" s="19">
        <f>J3498*INDEX('Pliegos Tarifarios (Las Condes)'!$D:$D,MATCH($B3498,'Pliegos Tarifarios (Las Condes)'!$A:$A,0))</f>
        <v>31264.636648</v>
      </c>
      <c r="P3498" s="19">
        <f>H3498*INDEX('Pliegos Tarifarios (Las Condes)'!$E:$E,MATCH($B3498,'Pliegos Tarifarios (Las Condes)'!$A:$A,0))</f>
        <v>10463.351359999999</v>
      </c>
      <c r="Q3498" s="19" cm="1">
        <f t="array" ref="Q3498">H3498*_xlfn.IFS(H3498&lt;=350,INDEX('Pliegos Tarifarios (Las Condes)'!$F:$F,MATCH($B3498,'Pliegos Tarifarios (Las Condes)'!$A:$A,0)),H3498&lt;=500,INDEX('Pliegos Tarifarios (Las Condes)'!$G:$G,MATCH($B3498,'Pliegos Tarifarios (Las Condes)'!$A:$A,0)),H3498&lt;=1000,INDEX('Pliegos Tarifarios (Las Condes)'!$H:$H,MATCH($B3498,'Pliegos Tarifarios (Las Condes)'!$A:$A,0)),H3498&lt;=5000,INDEX('Pliegos Tarifarios (Las Condes)'!$I:$I,MATCH($B3498,'Pliegos Tarifarios (Las Condes)'!$A:$A,0)),H3498&gt;5000,INDEX('Pliegos Tarifarios (Las Condes)'!$J:$J,MATCH($B3498,'Pliegos Tarifarios (Las Condes)'!$A:$A,0)))/1.19</f>
        <v>1884.2533529411769</v>
      </c>
      <c r="R3498" s="19">
        <f>INDEX('Pliegos Tarifarios (Las Condes)'!$K:$K,MATCH($B3498,'Pliegos Tarifarios (Las Condes)'!$A:$A,0))</f>
        <v>723.17600000000004</v>
      </c>
      <c r="S3498" s="21">
        <f t="shared" si="165"/>
        <v>157543.6048477412</v>
      </c>
      <c r="T3498" s="21">
        <f t="shared" si="166"/>
        <v>29933.284921070826</v>
      </c>
      <c r="U3498" s="19">
        <v>0</v>
      </c>
      <c r="V3498" s="21">
        <f t="shared" si="167"/>
        <v>187476.88976881202</v>
      </c>
    </row>
    <row r="3499" spans="1:22" x14ac:dyDescent="0.3">
      <c r="A3499" s="7" t="s">
        <v>147</v>
      </c>
      <c r="B3499" s="7">
        <v>8</v>
      </c>
      <c r="C3499" s="8" t="s">
        <v>186</v>
      </c>
      <c r="D3499" s="7" t="s">
        <v>882</v>
      </c>
      <c r="E3499" s="7" t="s">
        <v>121</v>
      </c>
      <c r="F3499" s="8" t="s">
        <v>883</v>
      </c>
      <c r="G3499" s="7" t="s">
        <v>16</v>
      </c>
      <c r="H3499" s="9">
        <v>803.04169999999999</v>
      </c>
      <c r="I3499" s="9">
        <v>2.1526999999999998</v>
      </c>
      <c r="J3499" s="9">
        <v>2.1179000000000001</v>
      </c>
      <c r="K3499" s="10">
        <v>0.98383425465694252</v>
      </c>
      <c r="L3499" s="9">
        <v>25.9</v>
      </c>
      <c r="M3499" s="19">
        <f>H3499*INDEX('Pliegos Tarifarios (Las Condes)'!$B:$B,MATCH($B3499,'Pliegos Tarifarios (Las Condes)'!$A:$A,0))</f>
        <v>105811.1835171</v>
      </c>
      <c r="N3499" s="19">
        <f>I3499*INDEX('Pliegos Tarifarios (Las Condes)'!$C:$C,MATCH($B3499,'Pliegos Tarifarios (Las Condes)'!$A:$A,0))</f>
        <v>7320.8440370999997</v>
      </c>
      <c r="O3499" s="19">
        <f>J3499*INDEX('Pliegos Tarifarios (Las Condes)'!$D:$D,MATCH($B3499,'Pliegos Tarifarios (Las Condes)'!$A:$A,0))</f>
        <v>30632.574924500004</v>
      </c>
      <c r="P3499" s="19">
        <f>H3499*INDEX('Pliegos Tarifarios (Las Condes)'!$E:$E,MATCH($B3499,'Pliegos Tarifarios (Las Condes)'!$A:$A,0))</f>
        <v>10458.815100799999</v>
      </c>
      <c r="Q3499" s="19" cm="1">
        <f t="array" ref="Q3499">H3499*_xlfn.IFS(H3499&lt;=350,INDEX('Pliegos Tarifarios (Las Condes)'!$F:$F,MATCH($B3499,'Pliegos Tarifarios (Las Condes)'!$A:$A,0)),H3499&lt;=500,INDEX('Pliegos Tarifarios (Las Condes)'!$G:$G,MATCH($B3499,'Pliegos Tarifarios (Las Condes)'!$A:$A,0)),H3499&lt;=1000,INDEX('Pliegos Tarifarios (Las Condes)'!$H:$H,MATCH($B3499,'Pliegos Tarifarios (Las Condes)'!$A:$A,0)),H3499&lt;=5000,INDEX('Pliegos Tarifarios (Las Condes)'!$I:$I,MATCH($B3499,'Pliegos Tarifarios (Las Condes)'!$A:$A,0)),H3499&gt;5000,INDEX('Pliegos Tarifarios (Las Condes)'!$J:$J,MATCH($B3499,'Pliegos Tarifarios (Las Condes)'!$A:$A,0)))/1.19</f>
        <v>1883.436457731093</v>
      </c>
      <c r="R3499" s="19">
        <f>INDEX('Pliegos Tarifarios (Las Condes)'!$K:$K,MATCH($B3499,'Pliegos Tarifarios (Las Condes)'!$A:$A,0))</f>
        <v>723.17600000000004</v>
      </c>
      <c r="S3499" s="21">
        <f t="shared" si="165"/>
        <v>156830.0300372311</v>
      </c>
      <c r="T3499" s="21">
        <f t="shared" si="166"/>
        <v>29797.70570707391</v>
      </c>
      <c r="U3499" s="19">
        <v>0</v>
      </c>
      <c r="V3499" s="21">
        <f t="shared" si="167"/>
        <v>186627.73574430501</v>
      </c>
    </row>
    <row r="3500" spans="1:22" x14ac:dyDescent="0.3">
      <c r="A3500" s="7" t="s">
        <v>147</v>
      </c>
      <c r="B3500" s="7">
        <v>8</v>
      </c>
      <c r="C3500" s="8" t="s">
        <v>186</v>
      </c>
      <c r="D3500" s="7" t="s">
        <v>884</v>
      </c>
      <c r="E3500" s="7" t="s">
        <v>121</v>
      </c>
      <c r="F3500" s="8" t="s">
        <v>885</v>
      </c>
      <c r="G3500" s="7" t="s">
        <v>16</v>
      </c>
      <c r="H3500" s="9">
        <v>803.32180000000005</v>
      </c>
      <c r="I3500" s="9">
        <v>2.2021999999999999</v>
      </c>
      <c r="J3500" s="9">
        <v>2.2021999999999999</v>
      </c>
      <c r="K3500" s="10">
        <v>1</v>
      </c>
      <c r="L3500" s="9">
        <v>25.91</v>
      </c>
      <c r="M3500" s="19">
        <f>H3500*INDEX('Pliegos Tarifarios (Las Condes)'!$B:$B,MATCH($B3500,'Pliegos Tarifarios (Las Condes)'!$A:$A,0))</f>
        <v>105848.09033340002</v>
      </c>
      <c r="N3500" s="19">
        <f>I3500*INDEX('Pliegos Tarifarios (Las Condes)'!$C:$C,MATCH($B3500,'Pliegos Tarifarios (Las Condes)'!$A:$A,0))</f>
        <v>7489.1823006000004</v>
      </c>
      <c r="O3500" s="19">
        <f>J3500*INDEX('Pliegos Tarifarios (Las Condes)'!$D:$D,MATCH($B3500,'Pliegos Tarifarios (Las Condes)'!$A:$A,0))</f>
        <v>31851.861041</v>
      </c>
      <c r="P3500" s="19">
        <f>H3500*INDEX('Pliegos Tarifarios (Las Condes)'!$E:$E,MATCH($B3500,'Pliegos Tarifarios (Las Condes)'!$A:$A,0))</f>
        <v>10462.463123199999</v>
      </c>
      <c r="Q3500" s="19" cm="1">
        <f t="array" ref="Q3500">H3500*_xlfn.IFS(H3500&lt;=350,INDEX('Pliegos Tarifarios (Las Condes)'!$F:$F,MATCH($B3500,'Pliegos Tarifarios (Las Condes)'!$A:$A,0)),H3500&lt;=500,INDEX('Pliegos Tarifarios (Las Condes)'!$G:$G,MATCH($B3500,'Pliegos Tarifarios (Las Condes)'!$A:$A,0)),H3500&lt;=1000,INDEX('Pliegos Tarifarios (Las Condes)'!$H:$H,MATCH($B3500,'Pliegos Tarifarios (Las Condes)'!$A:$A,0)),H3500&lt;=5000,INDEX('Pliegos Tarifarios (Las Condes)'!$I:$I,MATCH($B3500,'Pliegos Tarifarios (Las Condes)'!$A:$A,0)),H3500&gt;5000,INDEX('Pliegos Tarifarios (Las Condes)'!$J:$J,MATCH($B3500,'Pliegos Tarifarios (Las Condes)'!$A:$A,0)))/1.19</f>
        <v>1884.0933981512608</v>
      </c>
      <c r="R3500" s="19">
        <f>INDEX('Pliegos Tarifarios (Las Condes)'!$K:$K,MATCH($B3500,'Pliegos Tarifarios (Las Condes)'!$A:$A,0))</f>
        <v>723.17600000000004</v>
      </c>
      <c r="S3500" s="21">
        <f t="shared" si="165"/>
        <v>158258.86619635127</v>
      </c>
      <c r="T3500" s="21">
        <f t="shared" si="166"/>
        <v>30069.184577306743</v>
      </c>
      <c r="U3500" s="19">
        <v>0</v>
      </c>
      <c r="V3500" s="21">
        <f t="shared" si="167"/>
        <v>188328.050773658</v>
      </c>
    </row>
    <row r="3501" spans="1:22" x14ac:dyDescent="0.3">
      <c r="A3501" s="7" t="s">
        <v>147</v>
      </c>
      <c r="B3501" s="7">
        <v>8</v>
      </c>
      <c r="C3501" s="8" t="s">
        <v>186</v>
      </c>
      <c r="D3501" s="7" t="s">
        <v>886</v>
      </c>
      <c r="E3501" s="7" t="s">
        <v>121</v>
      </c>
      <c r="F3501" s="8" t="s">
        <v>887</v>
      </c>
      <c r="G3501" s="7" t="s">
        <v>16</v>
      </c>
      <c r="H3501" s="9">
        <v>802.67219999999998</v>
      </c>
      <c r="I3501" s="9">
        <v>2.1665999999999999</v>
      </c>
      <c r="J3501" s="9">
        <v>2.1665999999999999</v>
      </c>
      <c r="K3501" s="10">
        <v>1</v>
      </c>
      <c r="L3501" s="9">
        <v>25.89</v>
      </c>
      <c r="M3501" s="19">
        <f>H3501*INDEX('Pliegos Tarifarios (Las Condes)'!$B:$B,MATCH($B3501,'Pliegos Tarifarios (Las Condes)'!$A:$A,0))</f>
        <v>105762.49708859999</v>
      </c>
      <c r="N3501" s="19">
        <f>I3501*INDEX('Pliegos Tarifarios (Las Condes)'!$C:$C,MATCH($B3501,'Pliegos Tarifarios (Las Condes)'!$A:$A,0))</f>
        <v>7368.1147817999999</v>
      </c>
      <c r="O3501" s="19">
        <f>J3501*INDEX('Pliegos Tarifarios (Las Condes)'!$D:$D,MATCH($B3501,'Pliegos Tarifarios (Las Condes)'!$A:$A,0))</f>
        <v>31336.954923000001</v>
      </c>
      <c r="P3501" s="19">
        <f>H3501*INDEX('Pliegos Tarifarios (Las Condes)'!$E:$E,MATCH($B3501,'Pliegos Tarifarios (Las Condes)'!$A:$A,0))</f>
        <v>10454.0027328</v>
      </c>
      <c r="Q3501" s="19" cm="1">
        <f t="array" ref="Q3501">H3501*_xlfn.IFS(H3501&lt;=350,INDEX('Pliegos Tarifarios (Las Condes)'!$F:$F,MATCH($B3501,'Pliegos Tarifarios (Las Condes)'!$A:$A,0)),H3501&lt;=500,INDEX('Pliegos Tarifarios (Las Condes)'!$G:$G,MATCH($B3501,'Pliegos Tarifarios (Las Condes)'!$A:$A,0)),H3501&lt;=1000,INDEX('Pliegos Tarifarios (Las Condes)'!$H:$H,MATCH($B3501,'Pliegos Tarifarios (Las Condes)'!$A:$A,0)),H3501&lt;=5000,INDEX('Pliegos Tarifarios (Las Condes)'!$I:$I,MATCH($B3501,'Pliegos Tarifarios (Las Condes)'!$A:$A,0)),H3501&gt;5000,INDEX('Pliegos Tarifarios (Las Condes)'!$J:$J,MATCH($B3501,'Pliegos Tarifarios (Las Condes)'!$A:$A,0)))/1.19</f>
        <v>1882.5698405042021</v>
      </c>
      <c r="R3501" s="19">
        <f>INDEX('Pliegos Tarifarios (Las Condes)'!$K:$K,MATCH($B3501,'Pliegos Tarifarios (Las Condes)'!$A:$A,0))</f>
        <v>723.17600000000004</v>
      </c>
      <c r="S3501" s="21">
        <f t="shared" si="165"/>
        <v>157527.31536670422</v>
      </c>
      <c r="T3501" s="21">
        <f t="shared" si="166"/>
        <v>29930.189919673801</v>
      </c>
      <c r="U3501" s="19">
        <v>0</v>
      </c>
      <c r="V3501" s="21">
        <f t="shared" si="167"/>
        <v>187457.50528637803</v>
      </c>
    </row>
    <row r="3502" spans="1:22" x14ac:dyDescent="0.3">
      <c r="A3502" s="7" t="s">
        <v>147</v>
      </c>
      <c r="B3502" s="7">
        <v>8</v>
      </c>
      <c r="C3502" s="8" t="s">
        <v>186</v>
      </c>
      <c r="D3502" s="7" t="s">
        <v>888</v>
      </c>
      <c r="E3502" s="7" t="s">
        <v>121</v>
      </c>
      <c r="F3502" s="8" t="s">
        <v>889</v>
      </c>
      <c r="G3502" s="7" t="s">
        <v>16</v>
      </c>
      <c r="H3502" s="9">
        <v>803.23689999999999</v>
      </c>
      <c r="I3502" s="9">
        <v>2.1589999999999998</v>
      </c>
      <c r="J3502" s="9">
        <v>2.1589999999999998</v>
      </c>
      <c r="K3502" s="10">
        <v>1</v>
      </c>
      <c r="L3502" s="9">
        <v>25.91</v>
      </c>
      <c r="M3502" s="19">
        <f>H3502*INDEX('Pliegos Tarifarios (Las Condes)'!$B:$B,MATCH($B3502,'Pliegos Tarifarios (Las Condes)'!$A:$A,0))</f>
        <v>105836.9036547</v>
      </c>
      <c r="N3502" s="19">
        <f>I3502*INDEX('Pliegos Tarifarios (Las Condes)'!$C:$C,MATCH($B3502,'Pliegos Tarifarios (Las Condes)'!$A:$A,0))</f>
        <v>7342.2689069999997</v>
      </c>
      <c r="O3502" s="19">
        <f>J3502*INDEX('Pliegos Tarifarios (Las Condes)'!$D:$D,MATCH($B3502,'Pliegos Tarifarios (Las Condes)'!$A:$A,0))</f>
        <v>31227.031144999997</v>
      </c>
      <c r="P3502" s="19">
        <f>H3502*INDEX('Pliegos Tarifarios (Las Condes)'!$E:$E,MATCH($B3502,'Pliegos Tarifarios (Las Condes)'!$A:$A,0))</f>
        <v>10461.357385599998</v>
      </c>
      <c r="Q3502" s="19" cm="1">
        <f t="array" ref="Q3502">H3502*_xlfn.IFS(H3502&lt;=350,INDEX('Pliegos Tarifarios (Las Condes)'!$F:$F,MATCH($B3502,'Pliegos Tarifarios (Las Condes)'!$A:$A,0)),H3502&lt;=500,INDEX('Pliegos Tarifarios (Las Condes)'!$G:$G,MATCH($B3502,'Pliegos Tarifarios (Las Condes)'!$A:$A,0)),H3502&lt;=1000,INDEX('Pliegos Tarifarios (Las Condes)'!$H:$H,MATCH($B3502,'Pliegos Tarifarios (Las Condes)'!$A:$A,0)),H3502&lt;=5000,INDEX('Pliegos Tarifarios (Las Condes)'!$I:$I,MATCH($B3502,'Pliegos Tarifarios (Las Condes)'!$A:$A,0)),H3502&gt;5000,INDEX('Pliegos Tarifarios (Las Condes)'!$J:$J,MATCH($B3502,'Pliegos Tarifarios (Las Condes)'!$A:$A,0)))/1.19</f>
        <v>1883.894275546219</v>
      </c>
      <c r="R3502" s="19">
        <f>INDEX('Pliegos Tarifarios (Las Condes)'!$K:$K,MATCH($B3502,'Pliegos Tarifarios (Las Condes)'!$A:$A,0))</f>
        <v>723.17600000000004</v>
      </c>
      <c r="S3502" s="21">
        <f t="shared" si="165"/>
        <v>157474.63136784622</v>
      </c>
      <c r="T3502" s="21">
        <f t="shared" si="166"/>
        <v>29920.179959890782</v>
      </c>
      <c r="U3502" s="19">
        <v>0</v>
      </c>
      <c r="V3502" s="21">
        <f t="shared" si="167"/>
        <v>187394.811327737</v>
      </c>
    </row>
    <row r="3503" spans="1:22" x14ac:dyDescent="0.3">
      <c r="A3503" s="7" t="s">
        <v>147</v>
      </c>
      <c r="B3503" s="7">
        <v>8</v>
      </c>
      <c r="C3503" s="8" t="s">
        <v>186</v>
      </c>
      <c r="D3503" s="7" t="s">
        <v>890</v>
      </c>
      <c r="E3503" s="7" t="s">
        <v>121</v>
      </c>
      <c r="F3503" s="8" t="s">
        <v>891</v>
      </c>
      <c r="G3503" s="7" t="s">
        <v>16</v>
      </c>
      <c r="H3503" s="9">
        <v>802.09829999999999</v>
      </c>
      <c r="I3503" s="9">
        <v>2.15</v>
      </c>
      <c r="J3503" s="9">
        <v>2.15</v>
      </c>
      <c r="K3503" s="10">
        <v>1</v>
      </c>
      <c r="L3503" s="9">
        <v>25.87</v>
      </c>
      <c r="M3503" s="19">
        <f>H3503*INDEX('Pliegos Tarifarios (Las Condes)'!$B:$B,MATCH($B3503,'Pliegos Tarifarios (Las Condes)'!$A:$A,0))</f>
        <v>105686.8783029</v>
      </c>
      <c r="N3503" s="19">
        <f>I3503*INDEX('Pliegos Tarifarios (Las Condes)'!$C:$C,MATCH($B3503,'Pliegos Tarifarios (Las Condes)'!$A:$A,0))</f>
        <v>7311.6619499999997</v>
      </c>
      <c r="O3503" s="19">
        <f>J3503*INDEX('Pliegos Tarifarios (Las Condes)'!$D:$D,MATCH($B3503,'Pliegos Tarifarios (Las Condes)'!$A:$A,0))</f>
        <v>31096.858250000001</v>
      </c>
      <c r="P3503" s="19">
        <f>H3503*INDEX('Pliegos Tarifarios (Las Condes)'!$E:$E,MATCH($B3503,'Pliegos Tarifarios (Las Condes)'!$A:$A,0))</f>
        <v>10446.528259199999</v>
      </c>
      <c r="Q3503" s="19" cm="1">
        <f t="array" ref="Q3503">H3503*_xlfn.IFS(H3503&lt;=350,INDEX('Pliegos Tarifarios (Las Condes)'!$F:$F,MATCH($B3503,'Pliegos Tarifarios (Las Condes)'!$A:$A,0)),H3503&lt;=500,INDEX('Pliegos Tarifarios (Las Condes)'!$G:$G,MATCH($B3503,'Pliegos Tarifarios (Las Condes)'!$A:$A,0)),H3503&lt;=1000,INDEX('Pliegos Tarifarios (Las Condes)'!$H:$H,MATCH($B3503,'Pliegos Tarifarios (Las Condes)'!$A:$A,0)),H3503&lt;=5000,INDEX('Pliegos Tarifarios (Las Condes)'!$I:$I,MATCH($B3503,'Pliegos Tarifarios (Las Condes)'!$A:$A,0)),H3503&gt;5000,INDEX('Pliegos Tarifarios (Las Condes)'!$J:$J,MATCH($B3503,'Pliegos Tarifarios (Las Condes)'!$A:$A,0)))/1.19</f>
        <v>1881.2238279831934</v>
      </c>
      <c r="R3503" s="19">
        <f>INDEX('Pliegos Tarifarios (Las Condes)'!$K:$K,MATCH($B3503,'Pliegos Tarifarios (Las Condes)'!$A:$A,0))</f>
        <v>723.17600000000004</v>
      </c>
      <c r="S3503" s="21">
        <f t="shared" si="165"/>
        <v>157146.32659008319</v>
      </c>
      <c r="T3503" s="21">
        <f t="shared" si="166"/>
        <v>29857.802052115807</v>
      </c>
      <c r="U3503" s="19">
        <v>0</v>
      </c>
      <c r="V3503" s="21">
        <f t="shared" si="167"/>
        <v>187004.12864219901</v>
      </c>
    </row>
    <row r="3504" spans="1:22" x14ac:dyDescent="0.3">
      <c r="A3504" s="7" t="s">
        <v>147</v>
      </c>
      <c r="B3504" s="7">
        <v>8</v>
      </c>
      <c r="C3504" s="8" t="s">
        <v>186</v>
      </c>
      <c r="D3504" s="7" t="s">
        <v>892</v>
      </c>
      <c r="E3504" s="7" t="s">
        <v>121</v>
      </c>
      <c r="F3504" s="8" t="s">
        <v>893</v>
      </c>
      <c r="G3504" s="7" t="s">
        <v>16</v>
      </c>
      <c r="H3504" s="9">
        <v>802.70600000000002</v>
      </c>
      <c r="I3504" s="9">
        <v>2.1316000000000002</v>
      </c>
      <c r="J3504" s="9">
        <v>2.1316000000000002</v>
      </c>
      <c r="K3504" s="10">
        <v>1</v>
      </c>
      <c r="L3504" s="9">
        <v>25.89</v>
      </c>
      <c r="M3504" s="19">
        <f>H3504*INDEX('Pliegos Tarifarios (Las Condes)'!$B:$B,MATCH($B3504,'Pliegos Tarifarios (Las Condes)'!$A:$A,0))</f>
        <v>105766.95067800001</v>
      </c>
      <c r="N3504" s="19">
        <f>I3504*INDEX('Pliegos Tarifarios (Las Condes)'!$C:$C,MATCH($B3504,'Pliegos Tarifarios (Las Condes)'!$A:$A,0))</f>
        <v>7249.0877268000013</v>
      </c>
      <c r="O3504" s="19">
        <f>J3504*INDEX('Pliegos Tarifarios (Las Condes)'!$D:$D,MATCH($B3504,'Pliegos Tarifarios (Las Condes)'!$A:$A,0))</f>
        <v>30830.726998000002</v>
      </c>
      <c r="P3504" s="19">
        <f>H3504*INDEX('Pliegos Tarifarios (Las Condes)'!$E:$E,MATCH($B3504,'Pliegos Tarifarios (Las Condes)'!$A:$A,0))</f>
        <v>10454.442944</v>
      </c>
      <c r="Q3504" s="19" cm="1">
        <f t="array" ref="Q3504">H3504*_xlfn.IFS(H3504&lt;=350,INDEX('Pliegos Tarifarios (Las Condes)'!$F:$F,MATCH($B3504,'Pliegos Tarifarios (Las Condes)'!$A:$A,0)),H3504&lt;=500,INDEX('Pliegos Tarifarios (Las Condes)'!$G:$G,MATCH($B3504,'Pliegos Tarifarios (Las Condes)'!$A:$A,0)),H3504&lt;=1000,INDEX('Pliegos Tarifarios (Las Condes)'!$H:$H,MATCH($B3504,'Pliegos Tarifarios (Las Condes)'!$A:$A,0)),H3504&lt;=5000,INDEX('Pliegos Tarifarios (Las Condes)'!$I:$I,MATCH($B3504,'Pliegos Tarifarios (Las Condes)'!$A:$A,0)),H3504&gt;5000,INDEX('Pliegos Tarifarios (Las Condes)'!$J:$J,MATCH($B3504,'Pliegos Tarifarios (Las Condes)'!$A:$A,0)))/1.19</f>
        <v>1882.6491142857146</v>
      </c>
      <c r="R3504" s="19">
        <f>INDEX('Pliegos Tarifarios (Las Condes)'!$K:$K,MATCH($B3504,'Pliegos Tarifarios (Las Condes)'!$A:$A,0))</f>
        <v>723.17600000000004</v>
      </c>
      <c r="S3504" s="21">
        <f t="shared" si="165"/>
        <v>156907.03346108575</v>
      </c>
      <c r="T3504" s="21">
        <f t="shared" si="166"/>
        <v>29812.336357606295</v>
      </c>
      <c r="U3504" s="19">
        <v>0</v>
      </c>
      <c r="V3504" s="21">
        <f t="shared" si="167"/>
        <v>186719.36981869204</v>
      </c>
    </row>
    <row r="3505" spans="1:22" x14ac:dyDescent="0.3">
      <c r="A3505" s="7" t="s">
        <v>147</v>
      </c>
      <c r="B3505" s="7">
        <v>8</v>
      </c>
      <c r="C3505" s="8" t="s">
        <v>186</v>
      </c>
      <c r="D3505" s="7" t="s">
        <v>894</v>
      </c>
      <c r="E3505" s="7" t="s">
        <v>121</v>
      </c>
      <c r="F3505" s="8" t="s">
        <v>895</v>
      </c>
      <c r="G3505" s="7" t="s">
        <v>16</v>
      </c>
      <c r="H3505" s="9">
        <v>802.29300000000001</v>
      </c>
      <c r="I3505" s="9">
        <v>2.1480999999999999</v>
      </c>
      <c r="J3505" s="9">
        <v>2.1158000000000001</v>
      </c>
      <c r="K3505" s="10">
        <v>0.98496345607746394</v>
      </c>
      <c r="L3505" s="9">
        <v>25.88</v>
      </c>
      <c r="M3505" s="19">
        <f>H3505*INDEX('Pliegos Tarifarios (Las Condes)'!$B:$B,MATCH($B3505,'Pliegos Tarifarios (Las Condes)'!$A:$A,0))</f>
        <v>105712.532559</v>
      </c>
      <c r="N3505" s="19">
        <f>I3505*INDEX('Pliegos Tarifarios (Las Condes)'!$C:$C,MATCH($B3505,'Pliegos Tarifarios (Las Condes)'!$A:$A,0))</f>
        <v>7305.2004813000003</v>
      </c>
      <c r="O3505" s="19">
        <f>J3505*INDEX('Pliegos Tarifarios (Las Condes)'!$D:$D,MATCH($B3505,'Pliegos Tarifarios (Las Condes)'!$A:$A,0))</f>
        <v>30602.201249000002</v>
      </c>
      <c r="P3505" s="19">
        <f>H3505*INDEX('Pliegos Tarifarios (Las Condes)'!$E:$E,MATCH($B3505,'Pliegos Tarifarios (Las Condes)'!$A:$A,0))</f>
        <v>10449.064032</v>
      </c>
      <c r="Q3505" s="19" cm="1">
        <f t="array" ref="Q3505">H3505*_xlfn.IFS(H3505&lt;=350,INDEX('Pliegos Tarifarios (Las Condes)'!$F:$F,MATCH($B3505,'Pliegos Tarifarios (Las Condes)'!$A:$A,0)),H3505&lt;=500,INDEX('Pliegos Tarifarios (Las Condes)'!$G:$G,MATCH($B3505,'Pliegos Tarifarios (Las Condes)'!$A:$A,0)),H3505&lt;=1000,INDEX('Pliegos Tarifarios (Las Condes)'!$H:$H,MATCH($B3505,'Pliegos Tarifarios (Las Condes)'!$A:$A,0)),H3505&lt;=5000,INDEX('Pliegos Tarifarios (Las Condes)'!$I:$I,MATCH($B3505,'Pliegos Tarifarios (Las Condes)'!$A:$A,0)),H3505&gt;5000,INDEX('Pliegos Tarifarios (Las Condes)'!$J:$J,MATCH($B3505,'Pliegos Tarifarios (Las Condes)'!$A:$A,0)))/1.19</f>
        <v>1881.6804731092443</v>
      </c>
      <c r="R3505" s="19">
        <f>INDEX('Pliegos Tarifarios (Las Condes)'!$K:$K,MATCH($B3505,'Pliegos Tarifarios (Las Condes)'!$A:$A,0))</f>
        <v>723.17600000000004</v>
      </c>
      <c r="S3505" s="21">
        <f t="shared" si="165"/>
        <v>156673.85479440924</v>
      </c>
      <c r="T3505" s="21">
        <f t="shared" si="166"/>
        <v>29768.032410937758</v>
      </c>
      <c r="U3505" s="19">
        <v>0</v>
      </c>
      <c r="V3505" s="21">
        <f t="shared" si="167"/>
        <v>186441.88720534701</v>
      </c>
    </row>
    <row r="3506" spans="1:22" x14ac:dyDescent="0.3">
      <c r="A3506" s="7" t="s">
        <v>147</v>
      </c>
      <c r="B3506" s="7">
        <v>8</v>
      </c>
      <c r="C3506" s="8" t="s">
        <v>186</v>
      </c>
      <c r="D3506" s="7" t="s">
        <v>896</v>
      </c>
      <c r="E3506" s="7" t="s">
        <v>121</v>
      </c>
      <c r="F3506" s="8" t="s">
        <v>897</v>
      </c>
      <c r="G3506" s="7" t="s">
        <v>16</v>
      </c>
      <c r="H3506" s="9">
        <v>803.76340000000005</v>
      </c>
      <c r="I3506" s="9">
        <v>2.1817000000000002</v>
      </c>
      <c r="J3506" s="9">
        <v>2.1194000000000002</v>
      </c>
      <c r="K3506" s="10">
        <v>0.97144428656552229</v>
      </c>
      <c r="L3506" s="9">
        <v>25.93</v>
      </c>
      <c r="M3506" s="19">
        <f>H3506*INDEX('Pliegos Tarifarios (Las Condes)'!$B:$B,MATCH($B3506,'Pliegos Tarifarios (Las Condes)'!$A:$A,0))</f>
        <v>105906.2768742</v>
      </c>
      <c r="N3506" s="19">
        <f>I3506*INDEX('Pliegos Tarifarios (Las Condes)'!$C:$C,MATCH($B3506,'Pliegos Tarifarios (Las Condes)'!$A:$A,0))</f>
        <v>7419.4664541000011</v>
      </c>
      <c r="O3506" s="19">
        <f>J3506*INDEX('Pliegos Tarifarios (Las Condes)'!$D:$D,MATCH($B3506,'Pliegos Tarifarios (Las Condes)'!$A:$A,0))</f>
        <v>30654.270407000004</v>
      </c>
      <c r="P3506" s="19">
        <f>H3506*INDEX('Pliegos Tarifarios (Las Condes)'!$E:$E,MATCH($B3506,'Pliegos Tarifarios (Las Condes)'!$A:$A,0))</f>
        <v>10468.214521600001</v>
      </c>
      <c r="Q3506" s="19" cm="1">
        <f t="array" ref="Q3506">H3506*_xlfn.IFS(H3506&lt;=350,INDEX('Pliegos Tarifarios (Las Condes)'!$F:$F,MATCH($B3506,'Pliegos Tarifarios (Las Condes)'!$A:$A,0)),H3506&lt;=500,INDEX('Pliegos Tarifarios (Las Condes)'!$G:$G,MATCH($B3506,'Pliegos Tarifarios (Las Condes)'!$A:$A,0)),H3506&lt;=1000,INDEX('Pliegos Tarifarios (Las Condes)'!$H:$H,MATCH($B3506,'Pliegos Tarifarios (Las Condes)'!$A:$A,0)),H3506&lt;=5000,INDEX('Pliegos Tarifarios (Las Condes)'!$I:$I,MATCH($B3506,'Pliegos Tarifarios (Las Condes)'!$A:$A,0)),H3506&gt;5000,INDEX('Pliegos Tarifarios (Las Condes)'!$J:$J,MATCH($B3506,'Pliegos Tarifarios (Las Condes)'!$A:$A,0)))/1.19</f>
        <v>1885.1291171428575</v>
      </c>
      <c r="R3506" s="19">
        <f>INDEX('Pliegos Tarifarios (Las Condes)'!$K:$K,MATCH($B3506,'Pliegos Tarifarios (Las Condes)'!$A:$A,0))</f>
        <v>723.17600000000004</v>
      </c>
      <c r="S3506" s="21">
        <f t="shared" si="165"/>
        <v>157056.53337404283</v>
      </c>
      <c r="T3506" s="21">
        <f t="shared" si="166"/>
        <v>29840.74134106814</v>
      </c>
      <c r="U3506" s="19">
        <v>0</v>
      </c>
      <c r="V3506" s="21">
        <f t="shared" si="167"/>
        <v>186897.27471511098</v>
      </c>
    </row>
    <row r="3507" spans="1:22" x14ac:dyDescent="0.3">
      <c r="A3507" s="7" t="s">
        <v>147</v>
      </c>
      <c r="B3507" s="7">
        <v>8</v>
      </c>
      <c r="C3507" s="8" t="s">
        <v>186</v>
      </c>
      <c r="D3507" s="7" t="s">
        <v>898</v>
      </c>
      <c r="E3507" s="7" t="s">
        <v>121</v>
      </c>
      <c r="F3507" s="8" t="s">
        <v>899</v>
      </c>
      <c r="G3507" s="7" t="s">
        <v>16</v>
      </c>
      <c r="H3507" s="9">
        <v>801.94100000000003</v>
      </c>
      <c r="I3507" s="9">
        <v>2.1665000000000001</v>
      </c>
      <c r="J3507" s="9">
        <v>2.1665000000000001</v>
      </c>
      <c r="K3507" s="10">
        <v>1</v>
      </c>
      <c r="L3507" s="9">
        <v>25.87</v>
      </c>
      <c r="M3507" s="19">
        <f>H3507*INDEX('Pliegos Tarifarios (Las Condes)'!$B:$B,MATCH($B3507,'Pliegos Tarifarios (Las Condes)'!$A:$A,0))</f>
        <v>105666.151983</v>
      </c>
      <c r="N3507" s="19">
        <f>I3507*INDEX('Pliegos Tarifarios (Las Condes)'!$C:$C,MATCH($B3507,'Pliegos Tarifarios (Las Condes)'!$A:$A,0))</f>
        <v>7367.7747045000006</v>
      </c>
      <c r="O3507" s="19">
        <f>J3507*INDEX('Pliegos Tarifarios (Las Condes)'!$D:$D,MATCH($B3507,'Pliegos Tarifarios (Las Condes)'!$A:$A,0))</f>
        <v>31335.508557500001</v>
      </c>
      <c r="P3507" s="19">
        <f>H3507*INDEX('Pliegos Tarifarios (Las Condes)'!$E:$E,MATCH($B3507,'Pliegos Tarifarios (Las Condes)'!$A:$A,0))</f>
        <v>10444.479584000001</v>
      </c>
      <c r="Q3507" s="19" cm="1">
        <f t="array" ref="Q3507">H3507*_xlfn.IFS(H3507&lt;=350,INDEX('Pliegos Tarifarios (Las Condes)'!$F:$F,MATCH($B3507,'Pliegos Tarifarios (Las Condes)'!$A:$A,0)),H3507&lt;=500,INDEX('Pliegos Tarifarios (Las Condes)'!$G:$G,MATCH($B3507,'Pliegos Tarifarios (Las Condes)'!$A:$A,0)),H3507&lt;=1000,INDEX('Pliegos Tarifarios (Las Condes)'!$H:$H,MATCH($B3507,'Pliegos Tarifarios (Las Condes)'!$A:$A,0)),H3507&lt;=5000,INDEX('Pliegos Tarifarios (Las Condes)'!$I:$I,MATCH($B3507,'Pliegos Tarifarios (Las Condes)'!$A:$A,0)),H3507&gt;5000,INDEX('Pliegos Tarifarios (Las Condes)'!$J:$J,MATCH($B3507,'Pliegos Tarifarios (Las Condes)'!$A:$A,0)))/1.19</f>
        <v>1880.8549000000003</v>
      </c>
      <c r="R3507" s="19">
        <f>INDEX('Pliegos Tarifarios (Las Condes)'!$K:$K,MATCH($B3507,'Pliegos Tarifarios (Las Condes)'!$A:$A,0))</f>
        <v>723.17600000000004</v>
      </c>
      <c r="S3507" s="21">
        <f t="shared" si="165"/>
        <v>157417.94572900003</v>
      </c>
      <c r="T3507" s="21">
        <f t="shared" si="166"/>
        <v>29909.409688510004</v>
      </c>
      <c r="U3507" s="19">
        <v>0</v>
      </c>
      <c r="V3507" s="21">
        <f t="shared" si="167"/>
        <v>187327.35541751003</v>
      </c>
    </row>
    <row r="3508" spans="1:22" x14ac:dyDescent="0.3">
      <c r="A3508" s="7" t="s">
        <v>147</v>
      </c>
      <c r="B3508" s="7">
        <v>8</v>
      </c>
      <c r="C3508" s="8" t="s">
        <v>186</v>
      </c>
      <c r="D3508" s="7" t="s">
        <v>900</v>
      </c>
      <c r="E3508" s="7" t="s">
        <v>121</v>
      </c>
      <c r="F3508" s="8" t="s">
        <v>901</v>
      </c>
      <c r="G3508" s="7" t="s">
        <v>16</v>
      </c>
      <c r="H3508" s="9">
        <v>801.56010000000003</v>
      </c>
      <c r="I3508" s="9">
        <v>2.1817000000000002</v>
      </c>
      <c r="J3508" s="9">
        <v>2.1294</v>
      </c>
      <c r="K3508" s="10">
        <v>0.9760278681761928</v>
      </c>
      <c r="L3508" s="9">
        <v>25.86</v>
      </c>
      <c r="M3508" s="19">
        <f>H3508*INDEX('Pliegos Tarifarios (Las Condes)'!$B:$B,MATCH($B3508,'Pliegos Tarifarios (Las Condes)'!$A:$A,0))</f>
        <v>105615.96345630001</v>
      </c>
      <c r="N3508" s="19">
        <f>I3508*INDEX('Pliegos Tarifarios (Las Condes)'!$C:$C,MATCH($B3508,'Pliegos Tarifarios (Las Condes)'!$A:$A,0))</f>
        <v>7419.4664541000011</v>
      </c>
      <c r="O3508" s="19">
        <f>J3508*INDEX('Pliegos Tarifarios (Las Condes)'!$D:$D,MATCH($B3508,'Pliegos Tarifarios (Las Condes)'!$A:$A,0))</f>
        <v>30798.906956999999</v>
      </c>
      <c r="P3508" s="19">
        <f>H3508*INDEX('Pliegos Tarifarios (Las Condes)'!$E:$E,MATCH($B3508,'Pliegos Tarifarios (Las Condes)'!$A:$A,0))</f>
        <v>10439.5187424</v>
      </c>
      <c r="Q3508" s="19" cm="1">
        <f t="array" ref="Q3508">H3508*_xlfn.IFS(H3508&lt;=350,INDEX('Pliegos Tarifarios (Las Condes)'!$F:$F,MATCH($B3508,'Pliegos Tarifarios (Las Condes)'!$A:$A,0)),H3508&lt;=500,INDEX('Pliegos Tarifarios (Las Condes)'!$G:$G,MATCH($B3508,'Pliegos Tarifarios (Las Condes)'!$A:$A,0)),H3508&lt;=1000,INDEX('Pliegos Tarifarios (Las Condes)'!$H:$H,MATCH($B3508,'Pliegos Tarifarios (Las Condes)'!$A:$A,0)),H3508&lt;=5000,INDEX('Pliegos Tarifarios (Las Condes)'!$I:$I,MATCH($B3508,'Pliegos Tarifarios (Las Condes)'!$A:$A,0)),H3508&gt;5000,INDEX('Pliegos Tarifarios (Las Condes)'!$J:$J,MATCH($B3508,'Pliegos Tarifarios (Las Condes)'!$A:$A,0)))/1.19</f>
        <v>1879.9615454621851</v>
      </c>
      <c r="R3508" s="19">
        <f>INDEX('Pliegos Tarifarios (Las Condes)'!$K:$K,MATCH($B3508,'Pliegos Tarifarios (Las Condes)'!$A:$A,0))</f>
        <v>723.17600000000004</v>
      </c>
      <c r="S3508" s="21">
        <f t="shared" si="165"/>
        <v>156876.9931552622</v>
      </c>
      <c r="T3508" s="21">
        <f t="shared" si="166"/>
        <v>29806.628699499819</v>
      </c>
      <c r="U3508" s="19">
        <v>0</v>
      </c>
      <c r="V3508" s="21">
        <f t="shared" si="167"/>
        <v>186683.62185476202</v>
      </c>
    </row>
    <row r="3509" spans="1:22" x14ac:dyDescent="0.3">
      <c r="A3509" s="7" t="s">
        <v>147</v>
      </c>
      <c r="B3509" s="7">
        <v>8</v>
      </c>
      <c r="C3509" s="8" t="s">
        <v>186</v>
      </c>
      <c r="D3509" s="7" t="s">
        <v>902</v>
      </c>
      <c r="E3509" s="7" t="s">
        <v>121</v>
      </c>
      <c r="F3509" s="8" t="s">
        <v>903</v>
      </c>
      <c r="G3509" s="7" t="s">
        <v>16</v>
      </c>
      <c r="H3509" s="9">
        <v>799.01229999999998</v>
      </c>
      <c r="I3509" s="9">
        <v>2.2330000000000001</v>
      </c>
      <c r="J3509" s="9">
        <v>2.2330000000000001</v>
      </c>
      <c r="K3509" s="10">
        <v>1</v>
      </c>
      <c r="L3509" s="9">
        <v>25.77</v>
      </c>
      <c r="M3509" s="19">
        <f>H3509*INDEX('Pliegos Tarifarios (Las Condes)'!$B:$B,MATCH($B3509,'Pliegos Tarifarios (Las Condes)'!$A:$A,0))</f>
        <v>105280.2576849</v>
      </c>
      <c r="N3509" s="19">
        <f>I3509*INDEX('Pliegos Tarifarios (Las Condes)'!$C:$C,MATCH($B3509,'Pliegos Tarifarios (Las Condes)'!$A:$A,0))</f>
        <v>7593.9261090000009</v>
      </c>
      <c r="O3509" s="19">
        <f>J3509*INDEX('Pliegos Tarifarios (Las Condes)'!$D:$D,MATCH($B3509,'Pliegos Tarifarios (Las Condes)'!$A:$A,0))</f>
        <v>32297.341615000001</v>
      </c>
      <c r="P3509" s="19">
        <f>H3509*INDEX('Pliegos Tarifarios (Las Condes)'!$E:$E,MATCH($B3509,'Pliegos Tarifarios (Las Condes)'!$A:$A,0))</f>
        <v>10406.3361952</v>
      </c>
      <c r="Q3509" s="19" cm="1">
        <f t="array" ref="Q3509">H3509*_xlfn.IFS(H3509&lt;=350,INDEX('Pliegos Tarifarios (Las Condes)'!$F:$F,MATCH($B3509,'Pliegos Tarifarios (Las Condes)'!$A:$A,0)),H3509&lt;=500,INDEX('Pliegos Tarifarios (Las Condes)'!$G:$G,MATCH($B3509,'Pliegos Tarifarios (Las Condes)'!$A:$A,0)),H3509&lt;=1000,INDEX('Pliegos Tarifarios (Las Condes)'!$H:$H,MATCH($B3509,'Pliegos Tarifarios (Las Condes)'!$A:$A,0)),H3509&lt;=5000,INDEX('Pliegos Tarifarios (Las Condes)'!$I:$I,MATCH($B3509,'Pliegos Tarifarios (Las Condes)'!$A:$A,0)),H3509&gt;5000,INDEX('Pliegos Tarifarios (Las Condes)'!$J:$J,MATCH($B3509,'Pliegos Tarifarios (Las Condes)'!$A:$A,0)))/1.19</f>
        <v>1873.9859910084035</v>
      </c>
      <c r="R3509" s="19">
        <f>INDEX('Pliegos Tarifarios (Las Condes)'!$K:$K,MATCH($B3509,'Pliegos Tarifarios (Las Condes)'!$A:$A,0))</f>
        <v>723.17600000000004</v>
      </c>
      <c r="S3509" s="21">
        <f t="shared" si="165"/>
        <v>158175.02359510845</v>
      </c>
      <c r="T3509" s="21">
        <f t="shared" si="166"/>
        <v>30053.254483070607</v>
      </c>
      <c r="U3509" s="19">
        <v>0</v>
      </c>
      <c r="V3509" s="21">
        <f t="shared" si="167"/>
        <v>188228.27807817905</v>
      </c>
    </row>
    <row r="3510" spans="1:22" x14ac:dyDescent="0.3">
      <c r="A3510" s="7" t="s">
        <v>147</v>
      </c>
      <c r="B3510" s="7">
        <v>8</v>
      </c>
      <c r="C3510" s="8" t="s">
        <v>186</v>
      </c>
      <c r="D3510" s="7" t="s">
        <v>904</v>
      </c>
      <c r="E3510" s="7" t="s">
        <v>121</v>
      </c>
      <c r="F3510" s="8" t="s">
        <v>905</v>
      </c>
      <c r="G3510" s="7" t="s">
        <v>16</v>
      </c>
      <c r="H3510" s="9">
        <v>802.32429999999999</v>
      </c>
      <c r="I3510" s="9">
        <v>2.1686999999999999</v>
      </c>
      <c r="J3510" s="9">
        <v>2.1105999999999998</v>
      </c>
      <c r="K3510" s="10">
        <v>0.97320975699727941</v>
      </c>
      <c r="L3510" s="9">
        <v>25.88</v>
      </c>
      <c r="M3510" s="19">
        <f>H3510*INDEX('Pliegos Tarifarios (Las Condes)'!$B:$B,MATCH($B3510,'Pliegos Tarifarios (Las Condes)'!$A:$A,0))</f>
        <v>105716.6567409</v>
      </c>
      <c r="N3510" s="19">
        <f>I3510*INDEX('Pliegos Tarifarios (Las Condes)'!$C:$C,MATCH($B3510,'Pliegos Tarifarios (Las Condes)'!$A:$A,0))</f>
        <v>7375.2564050999999</v>
      </c>
      <c r="O3510" s="19">
        <f>J3510*INDEX('Pliegos Tarifarios (Las Condes)'!$D:$D,MATCH($B3510,'Pliegos Tarifarios (Las Condes)'!$A:$A,0))</f>
        <v>30526.990243</v>
      </c>
      <c r="P3510" s="19">
        <f>H3510*INDEX('Pliegos Tarifarios (Las Condes)'!$E:$E,MATCH($B3510,'Pliegos Tarifarios (Las Condes)'!$A:$A,0))</f>
        <v>10449.471683199999</v>
      </c>
      <c r="Q3510" s="19" cm="1">
        <f t="array" ref="Q3510">H3510*_xlfn.IFS(H3510&lt;=350,INDEX('Pliegos Tarifarios (Las Condes)'!$F:$F,MATCH($B3510,'Pliegos Tarifarios (Las Condes)'!$A:$A,0)),H3510&lt;=500,INDEX('Pliegos Tarifarios (Las Condes)'!$G:$G,MATCH($B3510,'Pliegos Tarifarios (Las Condes)'!$A:$A,0)),H3510&lt;=1000,INDEX('Pliegos Tarifarios (Las Condes)'!$H:$H,MATCH($B3510,'Pliegos Tarifarios (Las Condes)'!$A:$A,0)),H3510&lt;=5000,INDEX('Pliegos Tarifarios (Las Condes)'!$I:$I,MATCH($B3510,'Pliegos Tarifarios (Las Condes)'!$A:$A,0)),H3510&gt;5000,INDEX('Pliegos Tarifarios (Las Condes)'!$J:$J,MATCH($B3510,'Pliegos Tarifarios (Las Condes)'!$A:$A,0)))/1.19</f>
        <v>1881.7538834453785</v>
      </c>
      <c r="R3510" s="19">
        <f>INDEX('Pliegos Tarifarios (Las Condes)'!$K:$K,MATCH($B3510,'Pliegos Tarifarios (Las Condes)'!$A:$A,0))</f>
        <v>723.17600000000004</v>
      </c>
      <c r="S3510" s="21">
        <f t="shared" si="165"/>
        <v>156673.30495564538</v>
      </c>
      <c r="T3510" s="21">
        <f t="shared" si="166"/>
        <v>29767.927941572623</v>
      </c>
      <c r="U3510" s="19">
        <v>0</v>
      </c>
      <c r="V3510" s="21">
        <f t="shared" si="167"/>
        <v>186441.232897218</v>
      </c>
    </row>
    <row r="3511" spans="1:22" x14ac:dyDescent="0.3">
      <c r="A3511" s="7" t="s">
        <v>147</v>
      </c>
      <c r="B3511" s="7">
        <v>8</v>
      </c>
      <c r="C3511" s="8" t="s">
        <v>186</v>
      </c>
      <c r="D3511" s="7" t="s">
        <v>906</v>
      </c>
      <c r="E3511" s="7" t="s">
        <v>121</v>
      </c>
      <c r="F3511" s="8" t="s">
        <v>907</v>
      </c>
      <c r="G3511" s="7" t="s">
        <v>16</v>
      </c>
      <c r="H3511" s="9">
        <v>803.13379999999995</v>
      </c>
      <c r="I3511" s="9">
        <v>2.1713</v>
      </c>
      <c r="J3511" s="9">
        <v>2.1713</v>
      </c>
      <c r="K3511" s="10">
        <v>1</v>
      </c>
      <c r="L3511" s="9">
        <v>25.91</v>
      </c>
      <c r="M3511" s="19">
        <f>H3511*INDEX('Pliegos Tarifarios (Las Condes)'!$B:$B,MATCH($B3511,'Pliegos Tarifarios (Las Condes)'!$A:$A,0))</f>
        <v>105823.3188894</v>
      </c>
      <c r="N3511" s="19">
        <f>I3511*INDEX('Pliegos Tarifarios (Las Condes)'!$C:$C,MATCH($B3511,'Pliegos Tarifarios (Las Condes)'!$A:$A,0))</f>
        <v>7384.0984149000005</v>
      </c>
      <c r="O3511" s="19">
        <f>J3511*INDEX('Pliegos Tarifarios (Las Condes)'!$D:$D,MATCH($B3511,'Pliegos Tarifarios (Las Condes)'!$A:$A,0))</f>
        <v>31404.934101500003</v>
      </c>
      <c r="P3511" s="19">
        <f>H3511*INDEX('Pliegos Tarifarios (Las Condes)'!$E:$E,MATCH($B3511,'Pliegos Tarifarios (Las Condes)'!$A:$A,0))</f>
        <v>10460.014611199998</v>
      </c>
      <c r="Q3511" s="19" cm="1">
        <f t="array" ref="Q3511">H3511*_xlfn.IFS(H3511&lt;=350,INDEX('Pliegos Tarifarios (Las Condes)'!$F:$F,MATCH($B3511,'Pliegos Tarifarios (Las Condes)'!$A:$A,0)),H3511&lt;=500,INDEX('Pliegos Tarifarios (Las Condes)'!$G:$G,MATCH($B3511,'Pliegos Tarifarios (Las Condes)'!$A:$A,0)),H3511&lt;=1000,INDEX('Pliegos Tarifarios (Las Condes)'!$H:$H,MATCH($B3511,'Pliegos Tarifarios (Las Condes)'!$A:$A,0)),H3511&lt;=5000,INDEX('Pliegos Tarifarios (Las Condes)'!$I:$I,MATCH($B3511,'Pliegos Tarifarios (Las Condes)'!$A:$A,0)),H3511&gt;5000,INDEX('Pliegos Tarifarios (Las Condes)'!$J:$J,MATCH($B3511,'Pliegos Tarifarios (Las Condes)'!$A:$A,0)))/1.19</f>
        <v>1883.652467058824</v>
      </c>
      <c r="R3511" s="19">
        <f>INDEX('Pliegos Tarifarios (Las Condes)'!$K:$K,MATCH($B3511,'Pliegos Tarifarios (Las Condes)'!$A:$A,0))</f>
        <v>723.17600000000004</v>
      </c>
      <c r="S3511" s="21">
        <f t="shared" si="165"/>
        <v>157679.19448405883</v>
      </c>
      <c r="T3511" s="21">
        <f t="shared" si="166"/>
        <v>29959.046951971177</v>
      </c>
      <c r="U3511" s="19">
        <v>0</v>
      </c>
      <c r="V3511" s="21">
        <f t="shared" si="167"/>
        <v>187638.24143603002</v>
      </c>
    </row>
    <row r="3512" spans="1:22" x14ac:dyDescent="0.3">
      <c r="A3512" s="7" t="s">
        <v>147</v>
      </c>
      <c r="B3512" s="7">
        <v>8</v>
      </c>
      <c r="C3512" s="8" t="s">
        <v>186</v>
      </c>
      <c r="D3512" s="7" t="s">
        <v>908</v>
      </c>
      <c r="E3512" s="7" t="s">
        <v>121</v>
      </c>
      <c r="F3512" s="8" t="s">
        <v>909</v>
      </c>
      <c r="G3512" s="7" t="s">
        <v>16</v>
      </c>
      <c r="H3512" s="9">
        <v>804.13570000000004</v>
      </c>
      <c r="I3512" s="9">
        <v>2.2031000000000001</v>
      </c>
      <c r="J3512" s="9">
        <v>2.149</v>
      </c>
      <c r="K3512" s="10">
        <v>0.97544369297807632</v>
      </c>
      <c r="L3512" s="9">
        <v>25.94</v>
      </c>
      <c r="M3512" s="19">
        <f>H3512*INDEX('Pliegos Tarifarios (Las Condes)'!$B:$B,MATCH($B3512,'Pliegos Tarifarios (Las Condes)'!$A:$A,0))</f>
        <v>105955.33223910001</v>
      </c>
      <c r="N3512" s="19">
        <f>I3512*INDEX('Pliegos Tarifarios (Las Condes)'!$C:$C,MATCH($B3512,'Pliegos Tarifarios (Las Condes)'!$A:$A,0))</f>
        <v>7492.2429963000004</v>
      </c>
      <c r="O3512" s="19">
        <f>J3512*INDEX('Pliegos Tarifarios (Las Condes)'!$D:$D,MATCH($B3512,'Pliegos Tarifarios (Las Condes)'!$A:$A,0))</f>
        <v>31082.394595000002</v>
      </c>
      <c r="P3512" s="19">
        <f>H3512*INDEX('Pliegos Tarifarios (Las Condes)'!$E:$E,MATCH($B3512,'Pliegos Tarifarios (Las Condes)'!$A:$A,0))</f>
        <v>10473.063356799999</v>
      </c>
      <c r="Q3512" s="19" cm="1">
        <f t="array" ref="Q3512">H3512*_xlfn.IFS(H3512&lt;=350,INDEX('Pliegos Tarifarios (Las Condes)'!$F:$F,MATCH($B3512,'Pliegos Tarifarios (Las Condes)'!$A:$A,0)),H3512&lt;=500,INDEX('Pliegos Tarifarios (Las Condes)'!$G:$G,MATCH($B3512,'Pliegos Tarifarios (Las Condes)'!$A:$A,0)),H3512&lt;=1000,INDEX('Pliegos Tarifarios (Las Condes)'!$H:$H,MATCH($B3512,'Pliegos Tarifarios (Las Condes)'!$A:$A,0)),H3512&lt;=5000,INDEX('Pliegos Tarifarios (Las Condes)'!$I:$I,MATCH($B3512,'Pliegos Tarifarios (Las Condes)'!$A:$A,0)),H3512&gt;5000,INDEX('Pliegos Tarifarios (Las Condes)'!$J:$J,MATCH($B3512,'Pliegos Tarifarios (Las Condes)'!$A:$A,0)))/1.19</f>
        <v>1886.0023014285721</v>
      </c>
      <c r="R3512" s="19">
        <f>INDEX('Pliegos Tarifarios (Las Condes)'!$K:$K,MATCH($B3512,'Pliegos Tarifarios (Las Condes)'!$A:$A,0))</f>
        <v>723.17600000000004</v>
      </c>
      <c r="S3512" s="21">
        <f t="shared" si="165"/>
        <v>157612.21148862861</v>
      </c>
      <c r="T3512" s="21">
        <f t="shared" si="166"/>
        <v>29946.320182839438</v>
      </c>
      <c r="U3512" s="19">
        <v>0</v>
      </c>
      <c r="V3512" s="21">
        <f t="shared" si="167"/>
        <v>187558.53167146805</v>
      </c>
    </row>
    <row r="3513" spans="1:22" x14ac:dyDescent="0.3">
      <c r="A3513" s="7" t="s">
        <v>147</v>
      </c>
      <c r="B3513" s="7">
        <v>8</v>
      </c>
      <c r="C3513" s="8" t="s">
        <v>186</v>
      </c>
      <c r="D3513" s="7" t="s">
        <v>910</v>
      </c>
      <c r="E3513" s="7" t="s">
        <v>121</v>
      </c>
      <c r="F3513" s="8" t="s">
        <v>911</v>
      </c>
      <c r="G3513" s="7" t="s">
        <v>16</v>
      </c>
      <c r="H3513" s="9">
        <v>802.18989999999997</v>
      </c>
      <c r="I3513" s="9">
        <v>2.1583999999999999</v>
      </c>
      <c r="J3513" s="9">
        <v>2.1457000000000002</v>
      </c>
      <c r="K3513" s="10">
        <v>0.99411601186063769</v>
      </c>
      <c r="L3513" s="9">
        <v>25.88</v>
      </c>
      <c r="M3513" s="19">
        <f>H3513*INDEX('Pliegos Tarifarios (Las Condes)'!$B:$B,MATCH($B3513,'Pliegos Tarifarios (Las Condes)'!$A:$A,0))</f>
        <v>105698.9477937</v>
      </c>
      <c r="N3513" s="19">
        <f>I3513*INDEX('Pliegos Tarifarios (Las Condes)'!$C:$C,MATCH($B3513,'Pliegos Tarifarios (Las Condes)'!$A:$A,0))</f>
        <v>7340.2284431999997</v>
      </c>
      <c r="O3513" s="19">
        <f>J3513*INDEX('Pliegos Tarifarios (Las Condes)'!$D:$D,MATCH($B3513,'Pliegos Tarifarios (Las Condes)'!$A:$A,0))</f>
        <v>31034.664533500003</v>
      </c>
      <c r="P3513" s="19">
        <f>H3513*INDEX('Pliegos Tarifarios (Las Condes)'!$E:$E,MATCH($B3513,'Pliegos Tarifarios (Las Condes)'!$A:$A,0))</f>
        <v>10447.721257599998</v>
      </c>
      <c r="Q3513" s="19" cm="1">
        <f t="array" ref="Q3513">H3513*_xlfn.IFS(H3513&lt;=350,INDEX('Pliegos Tarifarios (Las Condes)'!$F:$F,MATCH($B3513,'Pliegos Tarifarios (Las Condes)'!$A:$A,0)),H3513&lt;=500,INDEX('Pliegos Tarifarios (Las Condes)'!$G:$G,MATCH($B3513,'Pliegos Tarifarios (Las Condes)'!$A:$A,0)),H3513&lt;=1000,INDEX('Pliegos Tarifarios (Las Condes)'!$H:$H,MATCH($B3513,'Pliegos Tarifarios (Las Condes)'!$A:$A,0)),H3513&lt;=5000,INDEX('Pliegos Tarifarios (Las Condes)'!$I:$I,MATCH($B3513,'Pliegos Tarifarios (Las Condes)'!$A:$A,0)),H3513&gt;5000,INDEX('Pliegos Tarifarios (Las Condes)'!$J:$J,MATCH($B3513,'Pliegos Tarifarios (Las Condes)'!$A:$A,0)))/1.19</f>
        <v>1881.4386646218488</v>
      </c>
      <c r="R3513" s="19">
        <f>INDEX('Pliegos Tarifarios (Las Condes)'!$K:$K,MATCH($B3513,'Pliegos Tarifarios (Las Condes)'!$A:$A,0))</f>
        <v>723.17600000000004</v>
      </c>
      <c r="S3513" s="21">
        <f t="shared" si="165"/>
        <v>157126.17669262187</v>
      </c>
      <c r="T3513" s="21">
        <f t="shared" si="166"/>
        <v>29853.973571598155</v>
      </c>
      <c r="U3513" s="19">
        <v>0</v>
      </c>
      <c r="V3513" s="21">
        <f t="shared" si="167"/>
        <v>186980.15026422002</v>
      </c>
    </row>
    <row r="3514" spans="1:22" x14ac:dyDescent="0.3">
      <c r="A3514" s="7" t="s">
        <v>147</v>
      </c>
      <c r="B3514" s="7">
        <v>8</v>
      </c>
      <c r="C3514" s="8" t="s">
        <v>186</v>
      </c>
      <c r="D3514" s="7" t="s">
        <v>912</v>
      </c>
      <c r="E3514" s="7" t="s">
        <v>121</v>
      </c>
      <c r="F3514" s="8" t="s">
        <v>913</v>
      </c>
      <c r="G3514" s="7" t="s">
        <v>16</v>
      </c>
      <c r="H3514" s="9">
        <v>804.19349999999997</v>
      </c>
      <c r="I3514" s="9">
        <v>2.1680000000000001</v>
      </c>
      <c r="J3514" s="9">
        <v>2.1459999999999999</v>
      </c>
      <c r="K3514" s="10">
        <v>0.9898523985239851</v>
      </c>
      <c r="L3514" s="9">
        <v>25.94</v>
      </c>
      <c r="M3514" s="19">
        <f>H3514*INDEX('Pliegos Tarifarios (Las Condes)'!$B:$B,MATCH($B3514,'Pliegos Tarifarios (Las Condes)'!$A:$A,0))</f>
        <v>105962.9481405</v>
      </c>
      <c r="N3514" s="19">
        <f>I3514*INDEX('Pliegos Tarifarios (Las Condes)'!$C:$C,MATCH($B3514,'Pliegos Tarifarios (Las Condes)'!$A:$A,0))</f>
        <v>7372.8758640000005</v>
      </c>
      <c r="O3514" s="19">
        <f>J3514*INDEX('Pliegos Tarifarios (Las Condes)'!$D:$D,MATCH($B3514,'Pliegos Tarifarios (Las Condes)'!$A:$A,0))</f>
        <v>31039.003629999999</v>
      </c>
      <c r="P3514" s="19">
        <f>H3514*INDEX('Pliegos Tarifarios (Las Condes)'!$E:$E,MATCH($B3514,'Pliegos Tarifarios (Las Condes)'!$A:$A,0))</f>
        <v>10473.816143999999</v>
      </c>
      <c r="Q3514" s="19" cm="1">
        <f t="array" ref="Q3514">H3514*_xlfn.IFS(H3514&lt;=350,INDEX('Pliegos Tarifarios (Las Condes)'!$F:$F,MATCH($B3514,'Pliegos Tarifarios (Las Condes)'!$A:$A,0)),H3514&lt;=500,INDEX('Pliegos Tarifarios (Las Condes)'!$G:$G,MATCH($B3514,'Pliegos Tarifarios (Las Condes)'!$A:$A,0)),H3514&lt;=1000,INDEX('Pliegos Tarifarios (Las Condes)'!$H:$H,MATCH($B3514,'Pliegos Tarifarios (Las Condes)'!$A:$A,0)),H3514&lt;=5000,INDEX('Pliegos Tarifarios (Las Condes)'!$I:$I,MATCH($B3514,'Pliegos Tarifarios (Las Condes)'!$A:$A,0)),H3514&gt;5000,INDEX('Pliegos Tarifarios (Las Condes)'!$J:$J,MATCH($B3514,'Pliegos Tarifarios (Las Condes)'!$A:$A,0)))/1.19</f>
        <v>1886.1378642857146</v>
      </c>
      <c r="R3514" s="19">
        <f>INDEX('Pliegos Tarifarios (Las Condes)'!$K:$K,MATCH($B3514,'Pliegos Tarifarios (Las Condes)'!$A:$A,0))</f>
        <v>723.17600000000004</v>
      </c>
      <c r="S3514" s="21">
        <f t="shared" si="165"/>
        <v>157457.95764278571</v>
      </c>
      <c r="T3514" s="21">
        <f t="shared" si="166"/>
        <v>29917.011952129284</v>
      </c>
      <c r="U3514" s="19">
        <v>0</v>
      </c>
      <c r="V3514" s="21">
        <f t="shared" si="167"/>
        <v>187374.96959491499</v>
      </c>
    </row>
    <row r="3515" spans="1:22" x14ac:dyDescent="0.3">
      <c r="A3515" s="7" t="s">
        <v>147</v>
      </c>
      <c r="B3515" s="7">
        <v>8</v>
      </c>
      <c r="C3515" s="8" t="s">
        <v>186</v>
      </c>
      <c r="D3515" s="7" t="s">
        <v>914</v>
      </c>
      <c r="E3515" s="7" t="s">
        <v>121</v>
      </c>
      <c r="F3515" s="8" t="s">
        <v>915</v>
      </c>
      <c r="G3515" s="7" t="s">
        <v>16</v>
      </c>
      <c r="H3515" s="9">
        <v>801.97860000000003</v>
      </c>
      <c r="I3515" s="9">
        <v>2.2039</v>
      </c>
      <c r="J3515" s="9">
        <v>2.1724000000000001</v>
      </c>
      <c r="K3515" s="10">
        <v>0.98570715549707344</v>
      </c>
      <c r="L3515" s="9">
        <v>25.87</v>
      </c>
      <c r="M3515" s="19">
        <f>H3515*INDEX('Pliegos Tarifarios (Las Condes)'!$B:$B,MATCH($B3515,'Pliegos Tarifarios (Las Condes)'!$A:$A,0))</f>
        <v>105671.1062718</v>
      </c>
      <c r="N3515" s="19">
        <f>I3515*INDEX('Pliegos Tarifarios (Las Condes)'!$C:$C,MATCH($B3515,'Pliegos Tarifarios (Las Condes)'!$A:$A,0))</f>
        <v>7494.9636147000001</v>
      </c>
      <c r="O3515" s="19">
        <f>J3515*INDEX('Pliegos Tarifarios (Las Condes)'!$D:$D,MATCH($B3515,'Pliegos Tarifarios (Las Condes)'!$A:$A,0))</f>
        <v>31420.844122000002</v>
      </c>
      <c r="P3515" s="19">
        <f>H3515*INDEX('Pliegos Tarifarios (Las Condes)'!$E:$E,MATCH($B3515,'Pliegos Tarifarios (Las Condes)'!$A:$A,0))</f>
        <v>10444.969286399999</v>
      </c>
      <c r="Q3515" s="19" cm="1">
        <f t="array" ref="Q3515">H3515*_xlfn.IFS(H3515&lt;=350,INDEX('Pliegos Tarifarios (Las Condes)'!$F:$F,MATCH($B3515,'Pliegos Tarifarios (Las Condes)'!$A:$A,0)),H3515&lt;=500,INDEX('Pliegos Tarifarios (Las Condes)'!$G:$G,MATCH($B3515,'Pliegos Tarifarios (Las Condes)'!$A:$A,0)),H3515&lt;=1000,INDEX('Pliegos Tarifarios (Las Condes)'!$H:$H,MATCH($B3515,'Pliegos Tarifarios (Las Condes)'!$A:$A,0)),H3515&lt;=5000,INDEX('Pliegos Tarifarios (Las Condes)'!$I:$I,MATCH($B3515,'Pliegos Tarifarios (Las Condes)'!$A:$A,0)),H3515&gt;5000,INDEX('Pliegos Tarifarios (Las Condes)'!$J:$J,MATCH($B3515,'Pliegos Tarifarios (Las Condes)'!$A:$A,0)))/1.19</f>
        <v>1880.9430862184877</v>
      </c>
      <c r="R3515" s="19">
        <f>INDEX('Pliegos Tarifarios (Las Condes)'!$K:$K,MATCH($B3515,'Pliegos Tarifarios (Las Condes)'!$A:$A,0))</f>
        <v>723.17600000000004</v>
      </c>
      <c r="S3515" s="21">
        <f t="shared" si="165"/>
        <v>157636.00238111851</v>
      </c>
      <c r="T3515" s="21">
        <f t="shared" si="166"/>
        <v>29950.840452412518</v>
      </c>
      <c r="U3515" s="19">
        <v>0</v>
      </c>
      <c r="V3515" s="21">
        <f t="shared" si="167"/>
        <v>187586.84283353103</v>
      </c>
    </row>
    <row r="3516" spans="1:22" x14ac:dyDescent="0.3">
      <c r="A3516" s="7" t="s">
        <v>147</v>
      </c>
      <c r="B3516" s="7">
        <v>8</v>
      </c>
      <c r="C3516" s="8" t="s">
        <v>186</v>
      </c>
      <c r="D3516" s="7" t="s">
        <v>916</v>
      </c>
      <c r="E3516" s="7" t="s">
        <v>121</v>
      </c>
      <c r="F3516" s="8" t="s">
        <v>917</v>
      </c>
      <c r="G3516" s="7" t="s">
        <v>16</v>
      </c>
      <c r="H3516" s="9">
        <v>800.5829</v>
      </c>
      <c r="I3516" s="9">
        <v>2.1686000000000001</v>
      </c>
      <c r="J3516" s="9">
        <v>2.1099000000000001</v>
      </c>
      <c r="K3516" s="10">
        <v>0.97293184543023148</v>
      </c>
      <c r="L3516" s="9">
        <v>25.83</v>
      </c>
      <c r="M3516" s="19">
        <f>H3516*INDEX('Pliegos Tarifarios (Las Condes)'!$B:$B,MATCH($B3516,'Pliegos Tarifarios (Las Condes)'!$A:$A,0))</f>
        <v>105487.20465270001</v>
      </c>
      <c r="N3516" s="19">
        <f>I3516*INDEX('Pliegos Tarifarios (Las Condes)'!$C:$C,MATCH($B3516,'Pliegos Tarifarios (Las Condes)'!$A:$A,0))</f>
        <v>7374.9163278000005</v>
      </c>
      <c r="O3516" s="19">
        <f>J3516*INDEX('Pliegos Tarifarios (Las Condes)'!$D:$D,MATCH($B3516,'Pliegos Tarifarios (Las Condes)'!$A:$A,0))</f>
        <v>30516.865684500004</v>
      </c>
      <c r="P3516" s="19">
        <f>H3516*INDEX('Pliegos Tarifarios (Las Condes)'!$E:$E,MATCH($B3516,'Pliegos Tarifarios (Las Condes)'!$A:$A,0))</f>
        <v>10426.791689599999</v>
      </c>
      <c r="Q3516" s="19" cm="1">
        <f t="array" ref="Q3516">H3516*_xlfn.IFS(H3516&lt;=350,INDEX('Pliegos Tarifarios (Las Condes)'!$F:$F,MATCH($B3516,'Pliegos Tarifarios (Las Condes)'!$A:$A,0)),H3516&lt;=500,INDEX('Pliegos Tarifarios (Las Condes)'!$G:$G,MATCH($B3516,'Pliegos Tarifarios (Las Condes)'!$A:$A,0)),H3516&lt;=1000,INDEX('Pliegos Tarifarios (Las Condes)'!$H:$H,MATCH($B3516,'Pliegos Tarifarios (Las Condes)'!$A:$A,0)),H3516&lt;=5000,INDEX('Pliegos Tarifarios (Las Condes)'!$I:$I,MATCH($B3516,'Pliegos Tarifarios (Las Condes)'!$A:$A,0)),H3516&gt;5000,INDEX('Pliegos Tarifarios (Las Condes)'!$J:$J,MATCH($B3516,'Pliegos Tarifarios (Las Condes)'!$A:$A,0)))/1.19</f>
        <v>1877.6696419327734</v>
      </c>
      <c r="R3516" s="19">
        <f>INDEX('Pliegos Tarifarios (Las Condes)'!$K:$K,MATCH($B3516,'Pliegos Tarifarios (Las Condes)'!$A:$A,0))</f>
        <v>723.17600000000004</v>
      </c>
      <c r="S3516" s="21">
        <f t="shared" si="165"/>
        <v>156406.62399653278</v>
      </c>
      <c r="T3516" s="21">
        <f t="shared" si="166"/>
        <v>29717.25855934123</v>
      </c>
      <c r="U3516" s="19">
        <v>0</v>
      </c>
      <c r="V3516" s="21">
        <f t="shared" si="167"/>
        <v>186123.88255587401</v>
      </c>
    </row>
    <row r="3517" spans="1:22" x14ac:dyDescent="0.3">
      <c r="A3517" s="7" t="s">
        <v>147</v>
      </c>
      <c r="B3517" s="7">
        <v>8</v>
      </c>
      <c r="C3517" s="8" t="s">
        <v>186</v>
      </c>
      <c r="D3517" s="7" t="s">
        <v>918</v>
      </c>
      <c r="E3517" s="7" t="s">
        <v>121</v>
      </c>
      <c r="F3517" s="8" t="s">
        <v>919</v>
      </c>
      <c r="G3517" s="7" t="s">
        <v>16</v>
      </c>
      <c r="H3517" s="9">
        <v>801.31960000000004</v>
      </c>
      <c r="I3517" s="9">
        <v>2.2212999999999998</v>
      </c>
      <c r="J3517" s="9">
        <v>2.2212999999999998</v>
      </c>
      <c r="K3517" s="10">
        <v>1</v>
      </c>
      <c r="L3517" s="9">
        <v>25.85</v>
      </c>
      <c r="M3517" s="19">
        <f>H3517*INDEX('Pliegos Tarifarios (Las Condes)'!$B:$B,MATCH($B3517,'Pliegos Tarifarios (Las Condes)'!$A:$A,0))</f>
        <v>105584.2744548</v>
      </c>
      <c r="N3517" s="19">
        <f>I3517*INDEX('Pliegos Tarifarios (Las Condes)'!$C:$C,MATCH($B3517,'Pliegos Tarifarios (Las Condes)'!$A:$A,0))</f>
        <v>7554.1370649</v>
      </c>
      <c r="O3517" s="19">
        <f>J3517*INDEX('Pliegos Tarifarios (Las Condes)'!$D:$D,MATCH($B3517,'Pliegos Tarifarios (Las Condes)'!$A:$A,0))</f>
        <v>32128.116851499999</v>
      </c>
      <c r="P3517" s="19">
        <f>H3517*INDEX('Pliegos Tarifarios (Las Condes)'!$E:$E,MATCH($B3517,'Pliegos Tarifarios (Las Condes)'!$A:$A,0))</f>
        <v>10436.386470400001</v>
      </c>
      <c r="Q3517" s="19" cm="1">
        <f t="array" ref="Q3517">H3517*_xlfn.IFS(H3517&lt;=350,INDEX('Pliegos Tarifarios (Las Condes)'!$F:$F,MATCH($B3517,'Pliegos Tarifarios (Las Condes)'!$A:$A,0)),H3517&lt;=500,INDEX('Pliegos Tarifarios (Las Condes)'!$G:$G,MATCH($B3517,'Pliegos Tarifarios (Las Condes)'!$A:$A,0)),H3517&lt;=1000,INDEX('Pliegos Tarifarios (Las Condes)'!$H:$H,MATCH($B3517,'Pliegos Tarifarios (Las Condes)'!$A:$A,0)),H3517&lt;=5000,INDEX('Pliegos Tarifarios (Las Condes)'!$I:$I,MATCH($B3517,'Pliegos Tarifarios (Las Condes)'!$A:$A,0)),H3517&gt;5000,INDEX('Pliegos Tarifarios (Las Condes)'!$J:$J,MATCH($B3517,'Pliegos Tarifarios (Las Condes)'!$A:$A,0)))/1.19</f>
        <v>1879.3974820168071</v>
      </c>
      <c r="R3517" s="19">
        <f>INDEX('Pliegos Tarifarios (Las Condes)'!$K:$K,MATCH($B3517,'Pliegos Tarifarios (Las Condes)'!$A:$A,0))</f>
        <v>723.17600000000004</v>
      </c>
      <c r="S3517" s="21">
        <f t="shared" si="165"/>
        <v>158305.4883236168</v>
      </c>
      <c r="T3517" s="21">
        <f t="shared" si="166"/>
        <v>30078.042781487191</v>
      </c>
      <c r="U3517" s="19">
        <v>0</v>
      </c>
      <c r="V3517" s="21">
        <f t="shared" si="167"/>
        <v>188383.53110510399</v>
      </c>
    </row>
    <row r="3518" spans="1:22" x14ac:dyDescent="0.3">
      <c r="A3518" s="7" t="s">
        <v>147</v>
      </c>
      <c r="B3518" s="7">
        <v>8</v>
      </c>
      <c r="C3518" s="8" t="s">
        <v>186</v>
      </c>
      <c r="D3518" s="7" t="s">
        <v>920</v>
      </c>
      <c r="E3518" s="7" t="s">
        <v>121</v>
      </c>
      <c r="F3518" s="8" t="s">
        <v>921</v>
      </c>
      <c r="G3518" s="7" t="s">
        <v>16</v>
      </c>
      <c r="H3518" s="9">
        <v>801.90539999999999</v>
      </c>
      <c r="I3518" s="9">
        <v>2.1476000000000002</v>
      </c>
      <c r="J3518" s="9">
        <v>2.1476000000000002</v>
      </c>
      <c r="K3518" s="10">
        <v>1</v>
      </c>
      <c r="L3518" s="9">
        <v>25.87</v>
      </c>
      <c r="M3518" s="19">
        <f>H3518*INDEX('Pliegos Tarifarios (Las Condes)'!$B:$B,MATCH($B3518,'Pliegos Tarifarios (Las Condes)'!$A:$A,0))</f>
        <v>105661.4612202</v>
      </c>
      <c r="N3518" s="19">
        <f>I3518*INDEX('Pliegos Tarifarios (Las Condes)'!$C:$C,MATCH($B3518,'Pliegos Tarifarios (Las Condes)'!$A:$A,0))</f>
        <v>7303.5000948000006</v>
      </c>
      <c r="O3518" s="19">
        <f>J3518*INDEX('Pliegos Tarifarios (Las Condes)'!$D:$D,MATCH($B3518,'Pliegos Tarifarios (Las Condes)'!$A:$A,0))</f>
        <v>31062.145478000002</v>
      </c>
      <c r="P3518" s="19">
        <f>H3518*INDEX('Pliegos Tarifarios (Las Condes)'!$E:$E,MATCH($B3518,'Pliegos Tarifarios (Las Condes)'!$A:$A,0))</f>
        <v>10444.015929599998</v>
      </c>
      <c r="Q3518" s="19" cm="1">
        <f t="array" ref="Q3518">H3518*_xlfn.IFS(H3518&lt;=350,INDEX('Pliegos Tarifarios (Las Condes)'!$F:$F,MATCH($B3518,'Pliegos Tarifarios (Las Condes)'!$A:$A,0)),H3518&lt;=500,INDEX('Pliegos Tarifarios (Las Condes)'!$G:$G,MATCH($B3518,'Pliegos Tarifarios (Las Condes)'!$A:$A,0)),H3518&lt;=1000,INDEX('Pliegos Tarifarios (Las Condes)'!$H:$H,MATCH($B3518,'Pliegos Tarifarios (Las Condes)'!$A:$A,0)),H3518&lt;=5000,INDEX('Pliegos Tarifarios (Las Condes)'!$I:$I,MATCH($B3518,'Pliegos Tarifarios (Las Condes)'!$A:$A,0)),H3518&gt;5000,INDEX('Pliegos Tarifarios (Las Condes)'!$J:$J,MATCH($B3518,'Pliegos Tarifarios (Las Condes)'!$A:$A,0)))/1.19</f>
        <v>1880.7714045378157</v>
      </c>
      <c r="R3518" s="19">
        <f>INDEX('Pliegos Tarifarios (Las Condes)'!$K:$K,MATCH($B3518,'Pliegos Tarifarios (Las Condes)'!$A:$A,0))</f>
        <v>723.17600000000004</v>
      </c>
      <c r="S3518" s="21">
        <f t="shared" si="165"/>
        <v>157075.07012713779</v>
      </c>
      <c r="T3518" s="21">
        <f t="shared" si="166"/>
        <v>29844.263324156182</v>
      </c>
      <c r="U3518" s="19">
        <v>0</v>
      </c>
      <c r="V3518" s="21">
        <f t="shared" si="167"/>
        <v>186919.33345129396</v>
      </c>
    </row>
    <row r="3519" spans="1:22" x14ac:dyDescent="0.3">
      <c r="A3519" s="7" t="s">
        <v>147</v>
      </c>
      <c r="B3519" s="7">
        <v>8</v>
      </c>
      <c r="C3519" s="8" t="s">
        <v>186</v>
      </c>
      <c r="D3519" s="7" t="s">
        <v>922</v>
      </c>
      <c r="E3519" s="7" t="s">
        <v>121</v>
      </c>
      <c r="F3519" s="8" t="s">
        <v>923</v>
      </c>
      <c r="G3519" s="7" t="s">
        <v>16</v>
      </c>
      <c r="H3519" s="9">
        <v>801.21960000000001</v>
      </c>
      <c r="I3519" s="9">
        <v>2.1764999999999999</v>
      </c>
      <c r="J3519" s="9">
        <v>2.1764999999999999</v>
      </c>
      <c r="K3519" s="10">
        <v>1</v>
      </c>
      <c r="L3519" s="9">
        <v>25.85</v>
      </c>
      <c r="M3519" s="19">
        <f>H3519*INDEX('Pliegos Tarifarios (Las Condes)'!$B:$B,MATCH($B3519,'Pliegos Tarifarios (Las Condes)'!$A:$A,0))</f>
        <v>105571.09815480001</v>
      </c>
      <c r="N3519" s="19">
        <f>I3519*INDEX('Pliegos Tarifarios (Las Condes)'!$C:$C,MATCH($B3519,'Pliegos Tarifarios (Las Condes)'!$A:$A,0))</f>
        <v>7401.7824344999999</v>
      </c>
      <c r="O3519" s="19">
        <f>J3519*INDEX('Pliegos Tarifarios (Las Condes)'!$D:$D,MATCH($B3519,'Pliegos Tarifarios (Las Condes)'!$A:$A,0))</f>
        <v>31480.1451075</v>
      </c>
      <c r="P3519" s="19">
        <f>H3519*INDEX('Pliegos Tarifarios (Las Condes)'!$E:$E,MATCH($B3519,'Pliegos Tarifarios (Las Condes)'!$A:$A,0))</f>
        <v>10435.0840704</v>
      </c>
      <c r="Q3519" s="19" cm="1">
        <f t="array" ref="Q3519">H3519*_xlfn.IFS(H3519&lt;=350,INDEX('Pliegos Tarifarios (Las Condes)'!$F:$F,MATCH($B3519,'Pliegos Tarifarios (Las Condes)'!$A:$A,0)),H3519&lt;=500,INDEX('Pliegos Tarifarios (Las Condes)'!$G:$G,MATCH($B3519,'Pliegos Tarifarios (Las Condes)'!$A:$A,0)),H3519&lt;=1000,INDEX('Pliegos Tarifarios (Las Condes)'!$H:$H,MATCH($B3519,'Pliegos Tarifarios (Las Condes)'!$A:$A,0)),H3519&lt;=5000,INDEX('Pliegos Tarifarios (Las Condes)'!$I:$I,MATCH($B3519,'Pliegos Tarifarios (Las Condes)'!$A:$A,0)),H3519&gt;5000,INDEX('Pliegos Tarifarios (Las Condes)'!$J:$J,MATCH($B3519,'Pliegos Tarifarios (Las Condes)'!$A:$A,0)))/1.19</f>
        <v>1879.1629442016813</v>
      </c>
      <c r="R3519" s="19">
        <f>INDEX('Pliegos Tarifarios (Las Condes)'!$K:$K,MATCH($B3519,'Pliegos Tarifarios (Las Condes)'!$A:$A,0))</f>
        <v>723.17600000000004</v>
      </c>
      <c r="S3519" s="21">
        <f t="shared" si="165"/>
        <v>157490.4487114017</v>
      </c>
      <c r="T3519" s="21">
        <f t="shared" si="166"/>
        <v>29923.185255166321</v>
      </c>
      <c r="U3519" s="19">
        <v>0</v>
      </c>
      <c r="V3519" s="21">
        <f t="shared" si="167"/>
        <v>187413.63396656801</v>
      </c>
    </row>
    <row r="3520" spans="1:22" x14ac:dyDescent="0.3">
      <c r="A3520" s="7" t="s">
        <v>147</v>
      </c>
      <c r="B3520" s="7">
        <v>8</v>
      </c>
      <c r="C3520" s="8" t="s">
        <v>186</v>
      </c>
      <c r="D3520" s="7" t="s">
        <v>924</v>
      </c>
      <c r="E3520" s="7" t="s">
        <v>121</v>
      </c>
      <c r="F3520" s="8" t="s">
        <v>925</v>
      </c>
      <c r="G3520" s="7" t="s">
        <v>16</v>
      </c>
      <c r="H3520" s="9">
        <v>800.6848</v>
      </c>
      <c r="I3520" s="9">
        <v>2.1573000000000002</v>
      </c>
      <c r="J3520" s="9">
        <v>2.1547999999999998</v>
      </c>
      <c r="K3520" s="10">
        <v>0.9988411440226207</v>
      </c>
      <c r="L3520" s="9">
        <v>25.83</v>
      </c>
      <c r="M3520" s="19">
        <f>H3520*INDEX('Pliegos Tarifarios (Las Condes)'!$B:$B,MATCH($B3520,'Pliegos Tarifarios (Las Condes)'!$A:$A,0))</f>
        <v>105500.6313024</v>
      </c>
      <c r="N3520" s="19">
        <f>I3520*INDEX('Pliegos Tarifarios (Las Condes)'!$C:$C,MATCH($B3520,'Pliegos Tarifarios (Las Condes)'!$A:$A,0))</f>
        <v>7336.4875929000009</v>
      </c>
      <c r="O3520" s="19">
        <f>J3520*INDEX('Pliegos Tarifarios (Las Condes)'!$D:$D,MATCH($B3520,'Pliegos Tarifarios (Las Condes)'!$A:$A,0))</f>
        <v>31166.283793999999</v>
      </c>
      <c r="P3520" s="19">
        <f>H3520*INDEX('Pliegos Tarifarios (Las Condes)'!$E:$E,MATCH($B3520,'Pliegos Tarifarios (Las Condes)'!$A:$A,0))</f>
        <v>10428.118835199999</v>
      </c>
      <c r="Q3520" s="19" cm="1">
        <f t="array" ref="Q3520">H3520*_xlfn.IFS(H3520&lt;=350,INDEX('Pliegos Tarifarios (Las Condes)'!$F:$F,MATCH($B3520,'Pliegos Tarifarios (Las Condes)'!$A:$A,0)),H3520&lt;=500,INDEX('Pliegos Tarifarios (Las Condes)'!$G:$G,MATCH($B3520,'Pliegos Tarifarios (Las Condes)'!$A:$A,0)),H3520&lt;=1000,INDEX('Pliegos Tarifarios (Las Condes)'!$H:$H,MATCH($B3520,'Pliegos Tarifarios (Las Condes)'!$A:$A,0)),H3520&lt;=5000,INDEX('Pliegos Tarifarios (Las Condes)'!$I:$I,MATCH($B3520,'Pliegos Tarifarios (Las Condes)'!$A:$A,0)),H3520&gt;5000,INDEX('Pliegos Tarifarios (Las Condes)'!$J:$J,MATCH($B3520,'Pliegos Tarifarios (Las Condes)'!$A:$A,0)))/1.19</f>
        <v>1877.9086359663868</v>
      </c>
      <c r="R3520" s="19">
        <f>INDEX('Pliegos Tarifarios (Las Condes)'!$K:$K,MATCH($B3520,'Pliegos Tarifarios (Las Condes)'!$A:$A,0))</f>
        <v>723.17600000000004</v>
      </c>
      <c r="S3520" s="21">
        <f t="shared" si="165"/>
        <v>157032.60616046638</v>
      </c>
      <c r="T3520" s="21">
        <f t="shared" si="166"/>
        <v>29836.195170488612</v>
      </c>
      <c r="U3520" s="19">
        <v>0</v>
      </c>
      <c r="V3520" s="21">
        <f t="shared" si="167"/>
        <v>186868.801330955</v>
      </c>
    </row>
    <row r="3521" spans="1:22" x14ac:dyDescent="0.3">
      <c r="A3521" s="7" t="s">
        <v>147</v>
      </c>
      <c r="B3521" s="7">
        <v>8</v>
      </c>
      <c r="C3521" s="8" t="s">
        <v>186</v>
      </c>
      <c r="D3521" s="7" t="s">
        <v>926</v>
      </c>
      <c r="E3521" s="7" t="s">
        <v>121</v>
      </c>
      <c r="F3521" s="8" t="s">
        <v>927</v>
      </c>
      <c r="G3521" s="7" t="s">
        <v>16</v>
      </c>
      <c r="H3521" s="9">
        <v>801.68240000000003</v>
      </c>
      <c r="I3521" s="9">
        <v>2.1381999999999999</v>
      </c>
      <c r="J3521" s="9">
        <v>2.1381999999999999</v>
      </c>
      <c r="K3521" s="10">
        <v>1</v>
      </c>
      <c r="L3521" s="9">
        <v>25.86</v>
      </c>
      <c r="M3521" s="19">
        <f>H3521*INDEX('Pliegos Tarifarios (Las Condes)'!$B:$B,MATCH($B3521,'Pliegos Tarifarios (Las Condes)'!$A:$A,0))</f>
        <v>105632.07807120001</v>
      </c>
      <c r="N3521" s="19">
        <f>I3521*INDEX('Pliegos Tarifarios (Las Condes)'!$C:$C,MATCH($B3521,'Pliegos Tarifarios (Las Condes)'!$A:$A,0))</f>
        <v>7271.5328285999994</v>
      </c>
      <c r="O3521" s="19">
        <f>J3521*INDEX('Pliegos Tarifarios (Las Condes)'!$D:$D,MATCH($B3521,'Pliegos Tarifarios (Las Condes)'!$A:$A,0))</f>
        <v>30926.187120999999</v>
      </c>
      <c r="P3521" s="19">
        <f>H3521*INDEX('Pliegos Tarifarios (Las Condes)'!$E:$E,MATCH($B3521,'Pliegos Tarifarios (Las Condes)'!$A:$A,0))</f>
        <v>10441.111577600001</v>
      </c>
      <c r="Q3521" s="19" cm="1">
        <f t="array" ref="Q3521">H3521*_xlfn.IFS(H3521&lt;=350,INDEX('Pliegos Tarifarios (Las Condes)'!$F:$F,MATCH($B3521,'Pliegos Tarifarios (Las Condes)'!$A:$A,0)),H3521&lt;=500,INDEX('Pliegos Tarifarios (Las Condes)'!$G:$G,MATCH($B3521,'Pliegos Tarifarios (Las Condes)'!$A:$A,0)),H3521&lt;=1000,INDEX('Pliegos Tarifarios (Las Condes)'!$H:$H,MATCH($B3521,'Pliegos Tarifarios (Las Condes)'!$A:$A,0)),H3521&lt;=5000,INDEX('Pliegos Tarifarios (Las Condes)'!$I:$I,MATCH($B3521,'Pliegos Tarifarios (Las Condes)'!$A:$A,0)),H3521&gt;5000,INDEX('Pliegos Tarifarios (Las Condes)'!$J:$J,MATCH($B3521,'Pliegos Tarifarios (Las Condes)'!$A:$A,0)))/1.19</f>
        <v>1880.2483852100845</v>
      </c>
      <c r="R3521" s="19">
        <f>INDEX('Pliegos Tarifarios (Las Condes)'!$K:$K,MATCH($B3521,'Pliegos Tarifarios (Las Condes)'!$A:$A,0))</f>
        <v>723.17600000000004</v>
      </c>
      <c r="S3521" s="21">
        <f t="shared" si="165"/>
        <v>156874.33398361012</v>
      </c>
      <c r="T3521" s="21">
        <f t="shared" si="166"/>
        <v>29806.123456885922</v>
      </c>
      <c r="U3521" s="19">
        <v>0</v>
      </c>
      <c r="V3521" s="21">
        <f t="shared" si="167"/>
        <v>186680.45744049604</v>
      </c>
    </row>
    <row r="3522" spans="1:22" x14ac:dyDescent="0.3">
      <c r="A3522" s="7" t="s">
        <v>147</v>
      </c>
      <c r="B3522" s="7">
        <v>8</v>
      </c>
      <c r="C3522" s="8" t="s">
        <v>186</v>
      </c>
      <c r="D3522" s="7" t="s">
        <v>928</v>
      </c>
      <c r="E3522" s="7" t="s">
        <v>121</v>
      </c>
      <c r="F3522" s="8" t="s">
        <v>929</v>
      </c>
      <c r="G3522" s="7" t="s">
        <v>16</v>
      </c>
      <c r="H3522" s="9">
        <v>803.48019999999997</v>
      </c>
      <c r="I3522" s="9">
        <v>2.1518000000000002</v>
      </c>
      <c r="J3522" s="9">
        <v>2.1406999999999998</v>
      </c>
      <c r="K3522" s="10">
        <v>0.99484152802305037</v>
      </c>
      <c r="L3522" s="9">
        <v>25.92</v>
      </c>
      <c r="M3522" s="19">
        <f>H3522*INDEX('Pliegos Tarifarios (Las Condes)'!$B:$B,MATCH($B3522,'Pliegos Tarifarios (Las Condes)'!$A:$A,0))</f>
        <v>105868.9615926</v>
      </c>
      <c r="N3522" s="19">
        <f>I3522*INDEX('Pliegos Tarifarios (Las Condes)'!$C:$C,MATCH($B3522,'Pliegos Tarifarios (Las Condes)'!$A:$A,0))</f>
        <v>7317.7833414000006</v>
      </c>
      <c r="O3522" s="19">
        <f>J3522*INDEX('Pliegos Tarifarios (Las Condes)'!$D:$D,MATCH($B3522,'Pliegos Tarifarios (Las Condes)'!$A:$A,0))</f>
        <v>30962.346258499998</v>
      </c>
      <c r="P3522" s="19">
        <f>H3522*INDEX('Pliegos Tarifarios (Las Condes)'!$E:$E,MATCH($B3522,'Pliegos Tarifarios (Las Condes)'!$A:$A,0))</f>
        <v>10464.526124799999</v>
      </c>
      <c r="Q3522" s="19" cm="1">
        <f t="array" ref="Q3522">H3522*_xlfn.IFS(H3522&lt;=350,INDEX('Pliegos Tarifarios (Las Condes)'!$F:$F,MATCH($B3522,'Pliegos Tarifarios (Las Condes)'!$A:$A,0)),H3522&lt;=500,INDEX('Pliegos Tarifarios (Las Condes)'!$G:$G,MATCH($B3522,'Pliegos Tarifarios (Las Condes)'!$A:$A,0)),H3522&lt;=1000,INDEX('Pliegos Tarifarios (Las Condes)'!$H:$H,MATCH($B3522,'Pliegos Tarifarios (Las Condes)'!$A:$A,0)),H3522&lt;=5000,INDEX('Pliegos Tarifarios (Las Condes)'!$I:$I,MATCH($B3522,'Pliegos Tarifarios (Las Condes)'!$A:$A,0)),H3522&gt;5000,INDEX('Pliegos Tarifarios (Las Condes)'!$J:$J,MATCH($B3522,'Pliegos Tarifarios (Las Condes)'!$A:$A,0)))/1.19</f>
        <v>1884.4649060504205</v>
      </c>
      <c r="R3522" s="19">
        <f>INDEX('Pliegos Tarifarios (Las Condes)'!$K:$K,MATCH($B3522,'Pliegos Tarifarios (Las Condes)'!$A:$A,0))</f>
        <v>723.17600000000004</v>
      </c>
      <c r="S3522" s="21">
        <f t="shared" si="165"/>
        <v>157221.25822335042</v>
      </c>
      <c r="T3522" s="21">
        <f t="shared" si="166"/>
        <v>29872.039062436579</v>
      </c>
      <c r="U3522" s="19">
        <v>0</v>
      </c>
      <c r="V3522" s="21">
        <f t="shared" si="167"/>
        <v>187093.297285787</v>
      </c>
    </row>
    <row r="3523" spans="1:22" x14ac:dyDescent="0.3">
      <c r="A3523" s="7" t="s">
        <v>147</v>
      </c>
      <c r="B3523" s="7">
        <v>8</v>
      </c>
      <c r="C3523" s="8" t="s">
        <v>186</v>
      </c>
      <c r="D3523" s="7" t="s">
        <v>930</v>
      </c>
      <c r="E3523" s="7" t="s">
        <v>121</v>
      </c>
      <c r="F3523" s="8" t="s">
        <v>931</v>
      </c>
      <c r="G3523" s="7" t="s">
        <v>16</v>
      </c>
      <c r="H3523" s="9">
        <v>803.86249999999995</v>
      </c>
      <c r="I3523" s="9">
        <v>2.1939000000000002</v>
      </c>
      <c r="J3523" s="9">
        <v>2.1131000000000002</v>
      </c>
      <c r="K3523" s="10">
        <v>0.96317060941701993</v>
      </c>
      <c r="L3523" s="9">
        <v>25.93</v>
      </c>
      <c r="M3523" s="19">
        <f>H3523*INDEX('Pliegos Tarifarios (Las Condes)'!$B:$B,MATCH($B3523,'Pliegos Tarifarios (Las Condes)'!$A:$A,0))</f>
        <v>105919.33458749999</v>
      </c>
      <c r="N3523" s="19">
        <f>I3523*INDEX('Pliegos Tarifarios (Las Condes)'!$C:$C,MATCH($B3523,'Pliegos Tarifarios (Las Condes)'!$A:$A,0))</f>
        <v>7460.9558847000008</v>
      </c>
      <c r="O3523" s="19">
        <f>J3523*INDEX('Pliegos Tarifarios (Las Condes)'!$D:$D,MATCH($B3523,'Pliegos Tarifarios (Las Condes)'!$A:$A,0))</f>
        <v>30563.149380500003</v>
      </c>
      <c r="P3523" s="19">
        <f>H3523*INDEX('Pliegos Tarifarios (Las Condes)'!$E:$E,MATCH($B3523,'Pliegos Tarifarios (Las Condes)'!$A:$A,0))</f>
        <v>10469.5052</v>
      </c>
      <c r="Q3523" s="19" cm="1">
        <f t="array" ref="Q3523">H3523*_xlfn.IFS(H3523&lt;=350,INDEX('Pliegos Tarifarios (Las Condes)'!$F:$F,MATCH($B3523,'Pliegos Tarifarios (Las Condes)'!$A:$A,0)),H3523&lt;=500,INDEX('Pliegos Tarifarios (Las Condes)'!$G:$G,MATCH($B3523,'Pliegos Tarifarios (Las Condes)'!$A:$A,0)),H3523&lt;=1000,INDEX('Pliegos Tarifarios (Las Condes)'!$H:$H,MATCH($B3523,'Pliegos Tarifarios (Las Condes)'!$A:$A,0)),H3523&lt;=5000,INDEX('Pliegos Tarifarios (Las Condes)'!$I:$I,MATCH($B3523,'Pliegos Tarifarios (Las Condes)'!$A:$A,0)),H3523&gt;5000,INDEX('Pliegos Tarifarios (Las Condes)'!$J:$J,MATCH($B3523,'Pliegos Tarifarios (Las Condes)'!$A:$A,0)))/1.19</f>
        <v>1885.3615441176473</v>
      </c>
      <c r="R3523" s="19">
        <f>INDEX('Pliegos Tarifarios (Las Condes)'!$K:$K,MATCH($B3523,'Pliegos Tarifarios (Las Condes)'!$A:$A,0))</f>
        <v>723.17600000000004</v>
      </c>
      <c r="S3523" s="21">
        <f t="shared" si="165"/>
        <v>157021.48259681766</v>
      </c>
      <c r="T3523" s="21">
        <f t="shared" si="166"/>
        <v>29834.081693395354</v>
      </c>
      <c r="U3523" s="19">
        <v>0</v>
      </c>
      <c r="V3523" s="21">
        <f t="shared" si="167"/>
        <v>186855.56429021302</v>
      </c>
    </row>
    <row r="3524" spans="1:22" x14ac:dyDescent="0.3">
      <c r="A3524" s="7" t="s">
        <v>147</v>
      </c>
      <c r="B3524" s="7">
        <v>8</v>
      </c>
      <c r="C3524" s="8" t="s">
        <v>186</v>
      </c>
      <c r="D3524" s="7" t="s">
        <v>932</v>
      </c>
      <c r="E3524" s="7" t="s">
        <v>121</v>
      </c>
      <c r="F3524" s="8" t="s">
        <v>933</v>
      </c>
      <c r="G3524" s="7" t="s">
        <v>16</v>
      </c>
      <c r="H3524" s="9">
        <v>802.13390000000004</v>
      </c>
      <c r="I3524" s="9">
        <v>2.2038000000000002</v>
      </c>
      <c r="J3524" s="9">
        <v>2.1114000000000002</v>
      </c>
      <c r="K3524" s="10">
        <v>0.95807242036482443</v>
      </c>
      <c r="L3524" s="9">
        <v>25.88</v>
      </c>
      <c r="M3524" s="19">
        <f>H3524*INDEX('Pliegos Tarifarios (Las Condes)'!$B:$B,MATCH($B3524,'Pliegos Tarifarios (Las Condes)'!$A:$A,0))</f>
        <v>105691.56906570001</v>
      </c>
      <c r="N3524" s="19">
        <f>I3524*INDEX('Pliegos Tarifarios (Las Condes)'!$C:$C,MATCH($B3524,'Pliegos Tarifarios (Las Condes)'!$A:$A,0))</f>
        <v>7494.6235374000007</v>
      </c>
      <c r="O3524" s="19">
        <f>J3524*INDEX('Pliegos Tarifarios (Las Condes)'!$D:$D,MATCH($B3524,'Pliegos Tarifarios (Las Condes)'!$A:$A,0))</f>
        <v>30538.561167000003</v>
      </c>
      <c r="P3524" s="19">
        <f>H3524*INDEX('Pliegos Tarifarios (Las Condes)'!$E:$E,MATCH($B3524,'Pliegos Tarifarios (Las Condes)'!$A:$A,0))</f>
        <v>10446.991913599999</v>
      </c>
      <c r="Q3524" s="19" cm="1">
        <f t="array" ref="Q3524">H3524*_xlfn.IFS(H3524&lt;=350,INDEX('Pliegos Tarifarios (Las Condes)'!$F:$F,MATCH($B3524,'Pliegos Tarifarios (Las Condes)'!$A:$A,0)),H3524&lt;=500,INDEX('Pliegos Tarifarios (Las Condes)'!$G:$G,MATCH($B3524,'Pliegos Tarifarios (Las Condes)'!$A:$A,0)),H3524&lt;=1000,INDEX('Pliegos Tarifarios (Las Condes)'!$H:$H,MATCH($B3524,'Pliegos Tarifarios (Las Condes)'!$A:$A,0)),H3524&lt;=5000,INDEX('Pliegos Tarifarios (Las Condes)'!$I:$I,MATCH($B3524,'Pliegos Tarifarios (Las Condes)'!$A:$A,0)),H3524&gt;5000,INDEX('Pliegos Tarifarios (Las Condes)'!$J:$J,MATCH($B3524,'Pliegos Tarifarios (Las Condes)'!$A:$A,0)))/1.19</f>
        <v>1881.3073234453786</v>
      </c>
      <c r="R3524" s="19">
        <f>INDEX('Pliegos Tarifarios (Las Condes)'!$K:$K,MATCH($B3524,'Pliegos Tarifarios (Las Condes)'!$A:$A,0))</f>
        <v>723.17600000000004</v>
      </c>
      <c r="S3524" s="21">
        <f t="shared" si="165"/>
        <v>156776.22900714542</v>
      </c>
      <c r="T3524" s="21">
        <f t="shared" si="166"/>
        <v>29787.48351135763</v>
      </c>
      <c r="U3524" s="19">
        <v>0</v>
      </c>
      <c r="V3524" s="21">
        <f t="shared" si="167"/>
        <v>186563.71251850305</v>
      </c>
    </row>
    <row r="3525" spans="1:22" x14ac:dyDescent="0.3">
      <c r="A3525" s="7" t="s">
        <v>147</v>
      </c>
      <c r="B3525" s="7">
        <v>8</v>
      </c>
      <c r="C3525" s="8" t="s">
        <v>186</v>
      </c>
      <c r="D3525" s="7" t="s">
        <v>934</v>
      </c>
      <c r="E3525" s="7" t="s">
        <v>121</v>
      </c>
      <c r="F3525" s="8" t="s">
        <v>935</v>
      </c>
      <c r="G3525" s="7" t="s">
        <v>16</v>
      </c>
      <c r="H3525" s="9">
        <v>800.50160000000005</v>
      </c>
      <c r="I3525" s="9">
        <v>2.1551999999999998</v>
      </c>
      <c r="J3525" s="9">
        <v>2.1446999999999998</v>
      </c>
      <c r="K3525" s="10">
        <v>0.99512806236080176</v>
      </c>
      <c r="L3525" s="9">
        <v>25.82</v>
      </c>
      <c r="M3525" s="19">
        <f>H3525*INDEX('Pliegos Tarifarios (Las Condes)'!$B:$B,MATCH($B3525,'Pliegos Tarifarios (Las Condes)'!$A:$A,0))</f>
        <v>105476.49232080001</v>
      </c>
      <c r="N3525" s="19">
        <f>I3525*INDEX('Pliegos Tarifarios (Las Condes)'!$C:$C,MATCH($B3525,'Pliegos Tarifarios (Las Condes)'!$A:$A,0))</f>
        <v>7329.3459696</v>
      </c>
      <c r="O3525" s="19">
        <f>J3525*INDEX('Pliegos Tarifarios (Las Condes)'!$D:$D,MATCH($B3525,'Pliegos Tarifarios (Las Condes)'!$A:$A,0))</f>
        <v>31020.2008785</v>
      </c>
      <c r="P3525" s="19">
        <f>H3525*INDEX('Pliegos Tarifarios (Las Condes)'!$E:$E,MATCH($B3525,'Pliegos Tarifarios (Las Condes)'!$A:$A,0))</f>
        <v>10425.732838399999</v>
      </c>
      <c r="Q3525" s="19" cm="1">
        <f t="array" ref="Q3525">H3525*_xlfn.IFS(H3525&lt;=350,INDEX('Pliegos Tarifarios (Las Condes)'!$F:$F,MATCH($B3525,'Pliegos Tarifarios (Las Condes)'!$A:$A,0)),H3525&lt;=500,INDEX('Pliegos Tarifarios (Las Condes)'!$G:$G,MATCH($B3525,'Pliegos Tarifarios (Las Condes)'!$A:$A,0)),H3525&lt;=1000,INDEX('Pliegos Tarifarios (Las Condes)'!$H:$H,MATCH($B3525,'Pliegos Tarifarios (Las Condes)'!$A:$A,0)),H3525&lt;=5000,INDEX('Pliegos Tarifarios (Las Condes)'!$I:$I,MATCH($B3525,'Pliegos Tarifarios (Las Condes)'!$A:$A,0)),H3525&gt;5000,INDEX('Pliegos Tarifarios (Las Condes)'!$J:$J,MATCH($B3525,'Pliegos Tarifarios (Las Condes)'!$A:$A,0)))/1.19</f>
        <v>1877.4789626890758</v>
      </c>
      <c r="R3525" s="19">
        <f>INDEX('Pliegos Tarifarios (Las Condes)'!$K:$K,MATCH($B3525,'Pliegos Tarifarios (Las Condes)'!$A:$A,0))</f>
        <v>723.17600000000004</v>
      </c>
      <c r="S3525" s="21">
        <f t="shared" si="165"/>
        <v>156852.42696998912</v>
      </c>
      <c r="T3525" s="21">
        <f t="shared" si="166"/>
        <v>29801.961124297934</v>
      </c>
      <c r="U3525" s="19">
        <v>0</v>
      </c>
      <c r="V3525" s="21">
        <f t="shared" si="167"/>
        <v>186654.38809428705</v>
      </c>
    </row>
    <row r="3526" spans="1:22" x14ac:dyDescent="0.3">
      <c r="A3526" s="7" t="s">
        <v>147</v>
      </c>
      <c r="B3526" s="7">
        <v>8</v>
      </c>
      <c r="C3526" s="8" t="s">
        <v>186</v>
      </c>
      <c r="D3526" s="7" t="s">
        <v>936</v>
      </c>
      <c r="E3526" s="7" t="s">
        <v>121</v>
      </c>
      <c r="F3526" s="8" t="s">
        <v>937</v>
      </c>
      <c r="G3526" s="7" t="s">
        <v>16</v>
      </c>
      <c r="H3526" s="9">
        <v>802.44460000000004</v>
      </c>
      <c r="I3526" s="9">
        <v>2.1753999999999998</v>
      </c>
      <c r="J3526" s="9">
        <v>2.0988000000000002</v>
      </c>
      <c r="K3526" s="10">
        <v>0.96478808494989443</v>
      </c>
      <c r="L3526" s="9">
        <v>25.89</v>
      </c>
      <c r="M3526" s="19">
        <f>H3526*INDEX('Pliegos Tarifarios (Las Condes)'!$B:$B,MATCH($B3526,'Pliegos Tarifarios (Las Condes)'!$A:$A,0))</f>
        <v>105732.50782980002</v>
      </c>
      <c r="N3526" s="19">
        <f>I3526*INDEX('Pliegos Tarifarios (Las Condes)'!$C:$C,MATCH($B3526,'Pliegos Tarifarios (Las Condes)'!$A:$A,0))</f>
        <v>7398.0415841999993</v>
      </c>
      <c r="O3526" s="19">
        <f>J3526*INDEX('Pliegos Tarifarios (Las Condes)'!$D:$D,MATCH($B3526,'Pliegos Tarifarios (Las Condes)'!$A:$A,0))</f>
        <v>30356.319114000005</v>
      </c>
      <c r="P3526" s="19">
        <f>H3526*INDEX('Pliegos Tarifarios (Las Condes)'!$E:$E,MATCH($B3526,'Pliegos Tarifarios (Las Condes)'!$A:$A,0))</f>
        <v>10451.038470399999</v>
      </c>
      <c r="Q3526" s="19" cm="1">
        <f t="array" ref="Q3526">H3526*_xlfn.IFS(H3526&lt;=350,INDEX('Pliegos Tarifarios (Las Condes)'!$F:$F,MATCH($B3526,'Pliegos Tarifarios (Las Condes)'!$A:$A,0)),H3526&lt;=500,INDEX('Pliegos Tarifarios (Las Condes)'!$G:$G,MATCH($B3526,'Pliegos Tarifarios (Las Condes)'!$A:$A,0)),H3526&lt;=1000,INDEX('Pliegos Tarifarios (Las Condes)'!$H:$H,MATCH($B3526,'Pliegos Tarifarios (Las Condes)'!$A:$A,0)),H3526&lt;=5000,INDEX('Pliegos Tarifarios (Las Condes)'!$I:$I,MATCH($B3526,'Pliegos Tarifarios (Las Condes)'!$A:$A,0)),H3526&gt;5000,INDEX('Pliegos Tarifarios (Las Condes)'!$J:$J,MATCH($B3526,'Pliegos Tarifarios (Las Condes)'!$A:$A,0)))/1.19</f>
        <v>1882.0360324369753</v>
      </c>
      <c r="R3526" s="19">
        <f>INDEX('Pliegos Tarifarios (Las Condes)'!$K:$K,MATCH($B3526,'Pliegos Tarifarios (Las Condes)'!$A:$A,0))</f>
        <v>723.17600000000004</v>
      </c>
      <c r="S3526" s="21">
        <f t="shared" si="165"/>
        <v>156543.119030837</v>
      </c>
      <c r="T3526" s="21">
        <f t="shared" si="166"/>
        <v>29743.192615859029</v>
      </c>
      <c r="U3526" s="19">
        <v>0</v>
      </c>
      <c r="V3526" s="21">
        <f t="shared" si="167"/>
        <v>186286.31164669603</v>
      </c>
    </row>
    <row r="3527" spans="1:22" x14ac:dyDescent="0.3">
      <c r="A3527" s="7" t="s">
        <v>147</v>
      </c>
      <c r="B3527" s="7">
        <v>8</v>
      </c>
      <c r="C3527" s="8" t="s">
        <v>186</v>
      </c>
      <c r="D3527" s="7" t="s">
        <v>938</v>
      </c>
      <c r="E3527" s="7" t="s">
        <v>121</v>
      </c>
      <c r="F3527" s="8" t="s">
        <v>939</v>
      </c>
      <c r="G3527" s="7" t="s">
        <v>16</v>
      </c>
      <c r="H3527" s="9">
        <v>802.49159999999995</v>
      </c>
      <c r="I3527" s="9">
        <v>2.1789999999999998</v>
      </c>
      <c r="J3527" s="9">
        <v>2.1366000000000001</v>
      </c>
      <c r="K3527" s="10">
        <v>0.98054153281321721</v>
      </c>
      <c r="L3527" s="9">
        <v>25.89</v>
      </c>
      <c r="M3527" s="19">
        <f>H3527*INDEX('Pliegos Tarifarios (Las Condes)'!$B:$B,MATCH($B3527,'Pliegos Tarifarios (Las Condes)'!$A:$A,0))</f>
        <v>105738.7006908</v>
      </c>
      <c r="N3527" s="19">
        <f>I3527*INDEX('Pliegos Tarifarios (Las Condes)'!$C:$C,MATCH($B3527,'Pliegos Tarifarios (Las Condes)'!$A:$A,0))</f>
        <v>7410.2843669999993</v>
      </c>
      <c r="O3527" s="19">
        <f>J3527*INDEX('Pliegos Tarifarios (Las Condes)'!$D:$D,MATCH($B3527,'Pliegos Tarifarios (Las Condes)'!$A:$A,0))</f>
        <v>30903.045273000003</v>
      </c>
      <c r="P3527" s="19">
        <f>H3527*INDEX('Pliegos Tarifarios (Las Condes)'!$E:$E,MATCH($B3527,'Pliegos Tarifarios (Las Condes)'!$A:$A,0))</f>
        <v>10451.650598399998</v>
      </c>
      <c r="Q3527" s="19" cm="1">
        <f t="array" ref="Q3527">H3527*_xlfn.IFS(H3527&lt;=350,INDEX('Pliegos Tarifarios (Las Condes)'!$F:$F,MATCH($B3527,'Pliegos Tarifarios (Las Condes)'!$A:$A,0)),H3527&lt;=500,INDEX('Pliegos Tarifarios (Las Condes)'!$G:$G,MATCH($B3527,'Pliegos Tarifarios (Las Condes)'!$A:$A,0)),H3527&lt;=1000,INDEX('Pliegos Tarifarios (Las Condes)'!$H:$H,MATCH($B3527,'Pliegos Tarifarios (Las Condes)'!$A:$A,0)),H3527&lt;=5000,INDEX('Pliegos Tarifarios (Las Condes)'!$I:$I,MATCH($B3527,'Pliegos Tarifarios (Las Condes)'!$A:$A,0)),H3527&gt;5000,INDEX('Pliegos Tarifarios (Las Condes)'!$J:$J,MATCH($B3527,'Pliegos Tarifarios (Las Condes)'!$A:$A,0)))/1.19</f>
        <v>1882.1462652100845</v>
      </c>
      <c r="R3527" s="19">
        <f>INDEX('Pliegos Tarifarios (Las Condes)'!$K:$K,MATCH($B3527,'Pliegos Tarifarios (Las Condes)'!$A:$A,0))</f>
        <v>723.17600000000004</v>
      </c>
      <c r="S3527" s="21">
        <f t="shared" si="165"/>
        <v>157109.00319441012</v>
      </c>
      <c r="T3527" s="21">
        <f t="shared" si="166"/>
        <v>29850.710606937922</v>
      </c>
      <c r="U3527" s="19">
        <v>0</v>
      </c>
      <c r="V3527" s="21">
        <f t="shared" si="167"/>
        <v>186959.71380134806</v>
      </c>
    </row>
    <row r="3528" spans="1:22" x14ac:dyDescent="0.3">
      <c r="A3528" s="7" t="s">
        <v>147</v>
      </c>
      <c r="B3528" s="7">
        <v>8</v>
      </c>
      <c r="C3528" s="8" t="s">
        <v>186</v>
      </c>
      <c r="D3528" s="7" t="s">
        <v>940</v>
      </c>
      <c r="E3528" s="7" t="s">
        <v>121</v>
      </c>
      <c r="F3528" s="8" t="s">
        <v>941</v>
      </c>
      <c r="G3528" s="7" t="s">
        <v>16</v>
      </c>
      <c r="H3528" s="9">
        <v>800.54359999999997</v>
      </c>
      <c r="I3528" s="9">
        <v>2.1880000000000002</v>
      </c>
      <c r="J3528" s="9">
        <v>2.1880000000000002</v>
      </c>
      <c r="K3528" s="10">
        <v>1</v>
      </c>
      <c r="L3528" s="9">
        <v>25.82</v>
      </c>
      <c r="M3528" s="19">
        <f>H3528*INDEX('Pliegos Tarifarios (Las Condes)'!$B:$B,MATCH($B3528,'Pliegos Tarifarios (Las Condes)'!$A:$A,0))</f>
        <v>105482.0263668</v>
      </c>
      <c r="N3528" s="19">
        <f>I3528*INDEX('Pliegos Tarifarios (Las Condes)'!$C:$C,MATCH($B3528,'Pliegos Tarifarios (Las Condes)'!$A:$A,0))</f>
        <v>7440.8913240000011</v>
      </c>
      <c r="O3528" s="19">
        <f>J3528*INDEX('Pliegos Tarifarios (Las Condes)'!$D:$D,MATCH($B3528,'Pliegos Tarifarios (Las Condes)'!$A:$A,0))</f>
        <v>31646.477140000003</v>
      </c>
      <c r="P3528" s="19">
        <f>H3528*INDEX('Pliegos Tarifarios (Las Condes)'!$E:$E,MATCH($B3528,'Pliegos Tarifarios (Las Condes)'!$A:$A,0))</f>
        <v>10426.279846399999</v>
      </c>
      <c r="Q3528" s="19" cm="1">
        <f t="array" ref="Q3528">H3528*_xlfn.IFS(H3528&lt;=350,INDEX('Pliegos Tarifarios (Las Condes)'!$F:$F,MATCH($B3528,'Pliegos Tarifarios (Las Condes)'!$A:$A,0)),H3528&lt;=500,INDEX('Pliegos Tarifarios (Las Condes)'!$G:$G,MATCH($B3528,'Pliegos Tarifarios (Las Condes)'!$A:$A,0)),H3528&lt;=1000,INDEX('Pliegos Tarifarios (Las Condes)'!$H:$H,MATCH($B3528,'Pliegos Tarifarios (Las Condes)'!$A:$A,0)),H3528&lt;=5000,INDEX('Pliegos Tarifarios (Las Condes)'!$I:$I,MATCH($B3528,'Pliegos Tarifarios (Las Condes)'!$A:$A,0)),H3528&gt;5000,INDEX('Pliegos Tarifarios (Las Condes)'!$J:$J,MATCH($B3528,'Pliegos Tarifarios (Las Condes)'!$A:$A,0)))/1.19</f>
        <v>1877.5774685714287</v>
      </c>
      <c r="R3528" s="19">
        <f>INDEX('Pliegos Tarifarios (Las Condes)'!$K:$K,MATCH($B3528,'Pliegos Tarifarios (Las Condes)'!$A:$A,0))</f>
        <v>723.17600000000004</v>
      </c>
      <c r="S3528" s="21">
        <f t="shared" si="165"/>
        <v>157596.42814577144</v>
      </c>
      <c r="T3528" s="21">
        <f t="shared" si="166"/>
        <v>29943.321347696572</v>
      </c>
      <c r="U3528" s="19">
        <v>0</v>
      </c>
      <c r="V3528" s="21">
        <f t="shared" si="167"/>
        <v>187539.749493468</v>
      </c>
    </row>
    <row r="3529" spans="1:22" x14ac:dyDescent="0.3">
      <c r="A3529" s="7" t="s">
        <v>147</v>
      </c>
      <c r="B3529" s="7">
        <v>8</v>
      </c>
      <c r="C3529" s="8" t="s">
        <v>186</v>
      </c>
      <c r="D3529" s="7" t="s">
        <v>942</v>
      </c>
      <c r="E3529" s="7" t="s">
        <v>121</v>
      </c>
      <c r="F3529" s="8" t="s">
        <v>943</v>
      </c>
      <c r="G3529" s="7" t="s">
        <v>16</v>
      </c>
      <c r="H3529" s="9">
        <v>802.46870000000001</v>
      </c>
      <c r="I3529" s="9">
        <v>2.1642000000000001</v>
      </c>
      <c r="J3529" s="9">
        <v>2.1406999999999998</v>
      </c>
      <c r="K3529" s="10">
        <v>0.98914148415118741</v>
      </c>
      <c r="L3529" s="9">
        <v>25.89</v>
      </c>
      <c r="M3529" s="19">
        <f>H3529*INDEX('Pliegos Tarifarios (Las Condes)'!$B:$B,MATCH($B3529,'Pliegos Tarifarios (Las Condes)'!$A:$A,0))</f>
        <v>105735.68331810001</v>
      </c>
      <c r="N3529" s="19">
        <f>I3529*INDEX('Pliegos Tarifarios (Las Condes)'!$C:$C,MATCH($B3529,'Pliegos Tarifarios (Las Condes)'!$A:$A,0))</f>
        <v>7359.9529266000009</v>
      </c>
      <c r="O3529" s="19">
        <f>J3529*INDEX('Pliegos Tarifarios (Las Condes)'!$D:$D,MATCH($B3529,'Pliegos Tarifarios (Las Condes)'!$A:$A,0))</f>
        <v>30962.346258499998</v>
      </c>
      <c r="P3529" s="19">
        <f>H3529*INDEX('Pliegos Tarifarios (Las Condes)'!$E:$E,MATCH($B3529,'Pliegos Tarifarios (Las Condes)'!$A:$A,0))</f>
        <v>10451.352348799999</v>
      </c>
      <c r="Q3529" s="19" cm="1">
        <f t="array" ref="Q3529">H3529*_xlfn.IFS(H3529&lt;=350,INDEX('Pliegos Tarifarios (Las Condes)'!$F:$F,MATCH($B3529,'Pliegos Tarifarios (Las Condes)'!$A:$A,0)),H3529&lt;=500,INDEX('Pliegos Tarifarios (Las Condes)'!$G:$G,MATCH($B3529,'Pliegos Tarifarios (Las Condes)'!$A:$A,0)),H3529&lt;=1000,INDEX('Pliegos Tarifarios (Las Condes)'!$H:$H,MATCH($B3529,'Pliegos Tarifarios (Las Condes)'!$A:$A,0)),H3529&lt;=5000,INDEX('Pliegos Tarifarios (Las Condes)'!$I:$I,MATCH($B3529,'Pliegos Tarifarios (Las Condes)'!$A:$A,0)),H3529&gt;5000,INDEX('Pliegos Tarifarios (Las Condes)'!$J:$J,MATCH($B3529,'Pliegos Tarifarios (Las Condes)'!$A:$A,0)))/1.19</f>
        <v>1882.0925560504206</v>
      </c>
      <c r="R3529" s="19">
        <f>INDEX('Pliegos Tarifarios (Las Condes)'!$K:$K,MATCH($B3529,'Pliegos Tarifarios (Las Condes)'!$A:$A,0))</f>
        <v>723.17600000000004</v>
      </c>
      <c r="S3529" s="21">
        <f t="shared" ref="S3529:S3592" si="168">SUM(M3529:R3529)</f>
        <v>157114.60340805043</v>
      </c>
      <c r="T3529" s="21">
        <f t="shared" ref="T3529:T3592" si="169">S3529*0.19</f>
        <v>29851.774647529583</v>
      </c>
      <c r="U3529" s="19">
        <v>0</v>
      </c>
      <c r="V3529" s="21">
        <f t="shared" ref="V3529:V3592" si="170">SUM(S3529:T3529)</f>
        <v>186966.37805558002</v>
      </c>
    </row>
    <row r="3530" spans="1:22" x14ac:dyDescent="0.3">
      <c r="A3530" s="7" t="s">
        <v>147</v>
      </c>
      <c r="B3530" s="7">
        <v>8</v>
      </c>
      <c r="C3530" s="8" t="s">
        <v>186</v>
      </c>
      <c r="D3530" s="7" t="s">
        <v>944</v>
      </c>
      <c r="E3530" s="7" t="s">
        <v>121</v>
      </c>
      <c r="F3530" s="8" t="s">
        <v>945</v>
      </c>
      <c r="G3530" s="7" t="s">
        <v>16</v>
      </c>
      <c r="H3530" s="9">
        <v>804.65700000000004</v>
      </c>
      <c r="I3530" s="9">
        <v>2.1375000000000002</v>
      </c>
      <c r="J3530" s="9">
        <v>2.1246</v>
      </c>
      <c r="K3530" s="10">
        <v>0.99396491228070172</v>
      </c>
      <c r="L3530" s="9">
        <v>25.96</v>
      </c>
      <c r="M3530" s="19">
        <f>H3530*INDEX('Pliegos Tarifarios (Las Condes)'!$B:$B,MATCH($B3530,'Pliegos Tarifarios (Las Condes)'!$A:$A,0))</f>
        <v>106024.02029100001</v>
      </c>
      <c r="N3530" s="19">
        <f>I3530*INDEX('Pliegos Tarifarios (Las Condes)'!$C:$C,MATCH($B3530,'Pliegos Tarifarios (Las Condes)'!$A:$A,0))</f>
        <v>7269.152287500001</v>
      </c>
      <c r="O3530" s="19">
        <f>J3530*INDEX('Pliegos Tarifarios (Las Condes)'!$D:$D,MATCH($B3530,'Pliegos Tarifarios (Las Condes)'!$A:$A,0))</f>
        <v>30729.481413000001</v>
      </c>
      <c r="P3530" s="19">
        <f>H3530*INDEX('Pliegos Tarifarios (Las Condes)'!$E:$E,MATCH($B3530,'Pliegos Tarifarios (Las Condes)'!$A:$A,0))</f>
        <v>10479.852768000001</v>
      </c>
      <c r="Q3530" s="19" cm="1">
        <f t="array" ref="Q3530">H3530*_xlfn.IFS(H3530&lt;=350,INDEX('Pliegos Tarifarios (Las Condes)'!$F:$F,MATCH($B3530,'Pliegos Tarifarios (Las Condes)'!$A:$A,0)),H3530&lt;=500,INDEX('Pliegos Tarifarios (Las Condes)'!$G:$G,MATCH($B3530,'Pliegos Tarifarios (Las Condes)'!$A:$A,0)),H3530&lt;=1000,INDEX('Pliegos Tarifarios (Las Condes)'!$H:$H,MATCH($B3530,'Pliegos Tarifarios (Las Condes)'!$A:$A,0)),H3530&lt;=5000,INDEX('Pliegos Tarifarios (Las Condes)'!$I:$I,MATCH($B3530,'Pliegos Tarifarios (Las Condes)'!$A:$A,0)),H3530&gt;5000,INDEX('Pliegos Tarifarios (Las Condes)'!$J:$J,MATCH($B3530,'Pliegos Tarifarios (Las Condes)'!$A:$A,0)))/1.19</f>
        <v>1887.2249470588238</v>
      </c>
      <c r="R3530" s="19">
        <f>INDEX('Pliegos Tarifarios (Las Condes)'!$K:$K,MATCH($B3530,'Pliegos Tarifarios (Las Condes)'!$A:$A,0))</f>
        <v>723.17600000000004</v>
      </c>
      <c r="S3530" s="21">
        <f t="shared" si="168"/>
        <v>157112.90770655885</v>
      </c>
      <c r="T3530" s="21">
        <f t="shared" si="169"/>
        <v>29851.45246424618</v>
      </c>
      <c r="U3530" s="19">
        <v>0</v>
      </c>
      <c r="V3530" s="21">
        <f t="shared" si="170"/>
        <v>186964.36017080504</v>
      </c>
    </row>
    <row r="3531" spans="1:22" x14ac:dyDescent="0.3">
      <c r="A3531" s="7" t="s">
        <v>147</v>
      </c>
      <c r="B3531" s="7">
        <v>8</v>
      </c>
      <c r="C3531" s="8" t="s">
        <v>186</v>
      </c>
      <c r="D3531" s="7" t="s">
        <v>946</v>
      </c>
      <c r="E3531" s="7" t="s">
        <v>121</v>
      </c>
      <c r="F3531" s="8" t="s">
        <v>947</v>
      </c>
      <c r="G3531" s="7" t="s">
        <v>16</v>
      </c>
      <c r="H3531" s="9">
        <v>803.55449999999996</v>
      </c>
      <c r="I3531" s="9">
        <v>2.1105999999999998</v>
      </c>
      <c r="J3531" s="9">
        <v>2.1105999999999998</v>
      </c>
      <c r="K3531" s="10">
        <v>1</v>
      </c>
      <c r="L3531" s="9">
        <v>25.92</v>
      </c>
      <c r="M3531" s="19">
        <f>H3531*INDEX('Pliegos Tarifarios (Las Condes)'!$B:$B,MATCH($B3531,'Pliegos Tarifarios (Las Condes)'!$A:$A,0))</f>
        <v>105878.75158349999</v>
      </c>
      <c r="N3531" s="19">
        <f>I3531*INDEX('Pliegos Tarifarios (Las Condes)'!$C:$C,MATCH($B3531,'Pliegos Tarifarios (Las Condes)'!$A:$A,0))</f>
        <v>7177.6714937999996</v>
      </c>
      <c r="O3531" s="19">
        <f>J3531*INDEX('Pliegos Tarifarios (Las Condes)'!$D:$D,MATCH($B3531,'Pliegos Tarifarios (Las Condes)'!$A:$A,0))</f>
        <v>30526.990243</v>
      </c>
      <c r="P3531" s="19">
        <f>H3531*INDEX('Pliegos Tarifarios (Las Condes)'!$E:$E,MATCH($B3531,'Pliegos Tarifarios (Las Condes)'!$A:$A,0))</f>
        <v>10465.493807999999</v>
      </c>
      <c r="Q3531" s="19" cm="1">
        <f t="array" ref="Q3531">H3531*_xlfn.IFS(H3531&lt;=350,INDEX('Pliegos Tarifarios (Las Condes)'!$F:$F,MATCH($B3531,'Pliegos Tarifarios (Las Condes)'!$A:$A,0)),H3531&lt;=500,INDEX('Pliegos Tarifarios (Las Condes)'!$G:$G,MATCH($B3531,'Pliegos Tarifarios (Las Condes)'!$A:$A,0)),H3531&lt;=1000,INDEX('Pliegos Tarifarios (Las Condes)'!$H:$H,MATCH($B3531,'Pliegos Tarifarios (Las Condes)'!$A:$A,0)),H3531&lt;=5000,INDEX('Pliegos Tarifarios (Las Condes)'!$I:$I,MATCH($B3531,'Pliegos Tarifarios (Las Condes)'!$A:$A,0)),H3531&gt;5000,INDEX('Pliegos Tarifarios (Las Condes)'!$J:$J,MATCH($B3531,'Pliegos Tarifarios (Las Condes)'!$A:$A,0)))/1.19</f>
        <v>1884.6391676470589</v>
      </c>
      <c r="R3531" s="19">
        <f>INDEX('Pliegos Tarifarios (Las Condes)'!$K:$K,MATCH($B3531,'Pliegos Tarifarios (Las Condes)'!$A:$A,0))</f>
        <v>723.17600000000004</v>
      </c>
      <c r="S3531" s="21">
        <f t="shared" si="168"/>
        <v>156656.72229594705</v>
      </c>
      <c r="T3531" s="21">
        <f t="shared" si="169"/>
        <v>29764.77723622994</v>
      </c>
      <c r="U3531" s="19">
        <v>0</v>
      </c>
      <c r="V3531" s="21">
        <f t="shared" si="170"/>
        <v>186421.499532177</v>
      </c>
    </row>
    <row r="3532" spans="1:22" x14ac:dyDescent="0.3">
      <c r="A3532" s="7" t="s">
        <v>147</v>
      </c>
      <c r="B3532" s="7">
        <v>8</v>
      </c>
      <c r="C3532" s="8" t="s">
        <v>186</v>
      </c>
      <c r="D3532" s="7" t="s">
        <v>948</v>
      </c>
      <c r="E3532" s="7" t="s">
        <v>121</v>
      </c>
      <c r="F3532" s="8" t="s">
        <v>949</v>
      </c>
      <c r="G3532" s="7" t="s">
        <v>16</v>
      </c>
      <c r="H3532" s="9">
        <v>803.12099999999998</v>
      </c>
      <c r="I3532" s="9">
        <v>2.1945999999999999</v>
      </c>
      <c r="J3532" s="9">
        <v>2.1556999999999999</v>
      </c>
      <c r="K3532" s="10">
        <v>0.98227467420030989</v>
      </c>
      <c r="L3532" s="9">
        <v>25.91</v>
      </c>
      <c r="M3532" s="19">
        <f>H3532*INDEX('Pliegos Tarifarios (Las Condes)'!$B:$B,MATCH($B3532,'Pliegos Tarifarios (Las Condes)'!$A:$A,0))</f>
        <v>105821.632323</v>
      </c>
      <c r="N3532" s="19">
        <f>I3532*INDEX('Pliegos Tarifarios (Las Condes)'!$C:$C,MATCH($B3532,'Pliegos Tarifarios (Las Condes)'!$A:$A,0))</f>
        <v>7463.3364258000001</v>
      </c>
      <c r="O3532" s="19">
        <f>J3532*INDEX('Pliegos Tarifarios (Las Condes)'!$D:$D,MATCH($B3532,'Pliegos Tarifarios (Las Condes)'!$A:$A,0))</f>
        <v>31179.301083500002</v>
      </c>
      <c r="P3532" s="19">
        <f>H3532*INDEX('Pliegos Tarifarios (Las Condes)'!$E:$E,MATCH($B3532,'Pliegos Tarifarios (Las Condes)'!$A:$A,0))</f>
        <v>10459.847903999998</v>
      </c>
      <c r="Q3532" s="19" cm="1">
        <f t="array" ref="Q3532">H3532*_xlfn.IFS(H3532&lt;=350,INDEX('Pliegos Tarifarios (Las Condes)'!$F:$F,MATCH($B3532,'Pliegos Tarifarios (Las Condes)'!$A:$A,0)),H3532&lt;=500,INDEX('Pliegos Tarifarios (Las Condes)'!$G:$G,MATCH($B3532,'Pliegos Tarifarios (Las Condes)'!$A:$A,0)),H3532&lt;=1000,INDEX('Pliegos Tarifarios (Las Condes)'!$H:$H,MATCH($B3532,'Pliegos Tarifarios (Las Condes)'!$A:$A,0)),H3532&lt;=5000,INDEX('Pliegos Tarifarios (Las Condes)'!$I:$I,MATCH($B3532,'Pliegos Tarifarios (Las Condes)'!$A:$A,0)),H3532&gt;5000,INDEX('Pliegos Tarifarios (Las Condes)'!$J:$J,MATCH($B3532,'Pliegos Tarifarios (Las Condes)'!$A:$A,0)))/1.19</f>
        <v>1883.6224462184878</v>
      </c>
      <c r="R3532" s="19">
        <f>INDEX('Pliegos Tarifarios (Las Condes)'!$K:$K,MATCH($B3532,'Pliegos Tarifarios (Las Condes)'!$A:$A,0))</f>
        <v>723.17600000000004</v>
      </c>
      <c r="S3532" s="21">
        <f t="shared" si="168"/>
        <v>157530.91618251847</v>
      </c>
      <c r="T3532" s="21">
        <f t="shared" si="169"/>
        <v>29930.874074678512</v>
      </c>
      <c r="U3532" s="19">
        <v>0</v>
      </c>
      <c r="V3532" s="21">
        <f t="shared" si="170"/>
        <v>187461.79025719699</v>
      </c>
    </row>
    <row r="3533" spans="1:22" x14ac:dyDescent="0.3">
      <c r="A3533" s="7" t="s">
        <v>147</v>
      </c>
      <c r="B3533" s="7">
        <v>8</v>
      </c>
      <c r="C3533" s="8" t="s">
        <v>186</v>
      </c>
      <c r="D3533" s="7" t="s">
        <v>950</v>
      </c>
      <c r="E3533" s="7" t="s">
        <v>121</v>
      </c>
      <c r="F3533" s="8" t="s">
        <v>951</v>
      </c>
      <c r="G3533" s="7" t="s">
        <v>16</v>
      </c>
      <c r="H3533" s="9">
        <v>803.22439999999995</v>
      </c>
      <c r="I3533" s="9">
        <v>2.218</v>
      </c>
      <c r="J3533" s="9">
        <v>2.218</v>
      </c>
      <c r="K3533" s="10">
        <v>1</v>
      </c>
      <c r="L3533" s="9">
        <v>25.91</v>
      </c>
      <c r="M3533" s="19">
        <f>H3533*INDEX('Pliegos Tarifarios (Las Condes)'!$B:$B,MATCH($B3533,'Pliegos Tarifarios (Las Condes)'!$A:$A,0))</f>
        <v>105835.25661719999</v>
      </c>
      <c r="N3533" s="19">
        <f>I3533*INDEX('Pliegos Tarifarios (Las Condes)'!$C:$C,MATCH($B3533,'Pliegos Tarifarios (Las Condes)'!$A:$A,0))</f>
        <v>7542.9145140000001</v>
      </c>
      <c r="O3533" s="19">
        <f>J3533*INDEX('Pliegos Tarifarios (Las Condes)'!$D:$D,MATCH($B3533,'Pliegos Tarifarios (Las Condes)'!$A:$A,0))</f>
        <v>32080.38679</v>
      </c>
      <c r="P3533" s="19">
        <f>H3533*INDEX('Pliegos Tarifarios (Las Condes)'!$E:$E,MATCH($B3533,'Pliegos Tarifarios (Las Condes)'!$A:$A,0))</f>
        <v>10461.194585599998</v>
      </c>
      <c r="Q3533" s="19" cm="1">
        <f t="array" ref="Q3533">H3533*_xlfn.IFS(H3533&lt;=350,INDEX('Pliegos Tarifarios (Las Condes)'!$F:$F,MATCH($B3533,'Pliegos Tarifarios (Las Condes)'!$A:$A,0)),H3533&lt;=500,INDEX('Pliegos Tarifarios (Las Condes)'!$G:$G,MATCH($B3533,'Pliegos Tarifarios (Las Condes)'!$A:$A,0)),H3533&lt;=1000,INDEX('Pliegos Tarifarios (Las Condes)'!$H:$H,MATCH($B3533,'Pliegos Tarifarios (Las Condes)'!$A:$A,0)),H3533&lt;=5000,INDEX('Pliegos Tarifarios (Las Condes)'!$I:$I,MATCH($B3533,'Pliegos Tarifarios (Las Condes)'!$A:$A,0)),H3533&gt;5000,INDEX('Pliegos Tarifarios (Las Condes)'!$J:$J,MATCH($B3533,'Pliegos Tarifarios (Las Condes)'!$A:$A,0)))/1.19</f>
        <v>1883.8649583193278</v>
      </c>
      <c r="R3533" s="19">
        <f>INDEX('Pliegos Tarifarios (Las Condes)'!$K:$K,MATCH($B3533,'Pliegos Tarifarios (Las Condes)'!$A:$A,0))</f>
        <v>723.17600000000004</v>
      </c>
      <c r="S3533" s="21">
        <f t="shared" si="168"/>
        <v>158526.79346511932</v>
      </c>
      <c r="T3533" s="21">
        <f t="shared" si="169"/>
        <v>30120.090758372673</v>
      </c>
      <c r="U3533" s="19">
        <v>0</v>
      </c>
      <c r="V3533" s="21">
        <f t="shared" si="170"/>
        <v>188646.884223492</v>
      </c>
    </row>
    <row r="3534" spans="1:22" x14ac:dyDescent="0.3">
      <c r="A3534" s="7" t="s">
        <v>147</v>
      </c>
      <c r="B3534" s="7">
        <v>8</v>
      </c>
      <c r="C3534" s="8" t="s">
        <v>186</v>
      </c>
      <c r="D3534" s="7" t="s">
        <v>952</v>
      </c>
      <c r="E3534" s="7" t="s">
        <v>121</v>
      </c>
      <c r="F3534" s="8" t="s">
        <v>953</v>
      </c>
      <c r="G3534" s="7" t="s">
        <v>16</v>
      </c>
      <c r="H3534" s="9">
        <v>804.2287</v>
      </c>
      <c r="I3534" s="9">
        <v>2.2208000000000001</v>
      </c>
      <c r="J3534" s="9">
        <v>2.1326000000000001</v>
      </c>
      <c r="K3534" s="10">
        <v>0.96028458213256485</v>
      </c>
      <c r="L3534" s="9">
        <v>25.94</v>
      </c>
      <c r="M3534" s="19">
        <f>H3534*INDEX('Pliegos Tarifarios (Las Condes)'!$B:$B,MATCH($B3534,'Pliegos Tarifarios (Las Condes)'!$A:$A,0))</f>
        <v>105967.58619810001</v>
      </c>
      <c r="N3534" s="19">
        <f>I3534*INDEX('Pliegos Tarifarios (Las Condes)'!$C:$C,MATCH($B3534,'Pliegos Tarifarios (Las Condes)'!$A:$A,0))</f>
        <v>7552.4366784000003</v>
      </c>
      <c r="O3534" s="19">
        <f>J3534*INDEX('Pliegos Tarifarios (Las Condes)'!$D:$D,MATCH($B3534,'Pliegos Tarifarios (Las Condes)'!$A:$A,0))</f>
        <v>30845.190653000001</v>
      </c>
      <c r="P3534" s="19">
        <f>H3534*INDEX('Pliegos Tarifarios (Las Condes)'!$E:$E,MATCH($B3534,'Pliegos Tarifarios (Las Condes)'!$A:$A,0))</f>
        <v>10474.274588799999</v>
      </c>
      <c r="Q3534" s="19" cm="1">
        <f t="array" ref="Q3534">H3534*_xlfn.IFS(H3534&lt;=350,INDEX('Pliegos Tarifarios (Las Condes)'!$F:$F,MATCH($B3534,'Pliegos Tarifarios (Las Condes)'!$A:$A,0)),H3534&lt;=500,INDEX('Pliegos Tarifarios (Las Condes)'!$G:$G,MATCH($B3534,'Pliegos Tarifarios (Las Condes)'!$A:$A,0)),H3534&lt;=1000,INDEX('Pliegos Tarifarios (Las Condes)'!$H:$H,MATCH($B3534,'Pliegos Tarifarios (Las Condes)'!$A:$A,0)),H3534&lt;=5000,INDEX('Pliegos Tarifarios (Las Condes)'!$I:$I,MATCH($B3534,'Pliegos Tarifarios (Las Condes)'!$A:$A,0)),H3534&gt;5000,INDEX('Pliegos Tarifarios (Las Condes)'!$J:$J,MATCH($B3534,'Pliegos Tarifarios (Las Condes)'!$A:$A,0)))/1.19</f>
        <v>1886.220421596639</v>
      </c>
      <c r="R3534" s="19">
        <f>INDEX('Pliegos Tarifarios (Las Condes)'!$K:$K,MATCH($B3534,'Pliegos Tarifarios (Las Condes)'!$A:$A,0))</f>
        <v>723.17600000000004</v>
      </c>
      <c r="S3534" s="21">
        <f t="shared" si="168"/>
        <v>157448.88453989665</v>
      </c>
      <c r="T3534" s="21">
        <f t="shared" si="169"/>
        <v>29915.288062580363</v>
      </c>
      <c r="U3534" s="19">
        <v>0</v>
      </c>
      <c r="V3534" s="21">
        <f t="shared" si="170"/>
        <v>187364.17260247702</v>
      </c>
    </row>
    <row r="3535" spans="1:22" x14ac:dyDescent="0.3">
      <c r="A3535" s="7" t="s">
        <v>147</v>
      </c>
      <c r="B3535" s="7">
        <v>8</v>
      </c>
      <c r="C3535" s="8" t="s">
        <v>186</v>
      </c>
      <c r="D3535" s="7" t="s">
        <v>954</v>
      </c>
      <c r="E3535" s="7" t="s">
        <v>121</v>
      </c>
      <c r="F3535" s="8" t="s">
        <v>955</v>
      </c>
      <c r="G3535" s="7" t="s">
        <v>16</v>
      </c>
      <c r="H3535" s="9">
        <v>800.67359999999996</v>
      </c>
      <c r="I3535" s="9">
        <v>2.1261999999999999</v>
      </c>
      <c r="J3535" s="9">
        <v>2.1107999999999998</v>
      </c>
      <c r="K3535" s="10">
        <v>0.99275703132348792</v>
      </c>
      <c r="L3535" s="9">
        <v>25.83</v>
      </c>
      <c r="M3535" s="19">
        <f>H3535*INDEX('Pliegos Tarifarios (Las Condes)'!$B:$B,MATCH($B3535,'Pliegos Tarifarios (Las Condes)'!$A:$A,0))</f>
        <v>105499.1555568</v>
      </c>
      <c r="N3535" s="19">
        <f>I3535*INDEX('Pliegos Tarifarios (Las Condes)'!$C:$C,MATCH($B3535,'Pliegos Tarifarios (Las Condes)'!$A:$A,0))</f>
        <v>7230.7235525999995</v>
      </c>
      <c r="O3535" s="19">
        <f>J3535*INDEX('Pliegos Tarifarios (Las Condes)'!$D:$D,MATCH($B3535,'Pliegos Tarifarios (Las Condes)'!$A:$A,0))</f>
        <v>30529.882974</v>
      </c>
      <c r="P3535" s="19">
        <f>H3535*INDEX('Pliegos Tarifarios (Las Condes)'!$E:$E,MATCH($B3535,'Pliegos Tarifarios (Las Condes)'!$A:$A,0))</f>
        <v>10427.972966399999</v>
      </c>
      <c r="Q3535" s="19" cm="1">
        <f t="array" ref="Q3535">H3535*_xlfn.IFS(H3535&lt;=350,INDEX('Pliegos Tarifarios (Las Condes)'!$F:$F,MATCH($B3535,'Pliegos Tarifarios (Las Condes)'!$A:$A,0)),H3535&lt;=500,INDEX('Pliegos Tarifarios (Las Condes)'!$G:$G,MATCH($B3535,'Pliegos Tarifarios (Las Condes)'!$A:$A,0)),H3535&lt;=1000,INDEX('Pliegos Tarifarios (Las Condes)'!$H:$H,MATCH($B3535,'Pliegos Tarifarios (Las Condes)'!$A:$A,0)),H3535&lt;=5000,INDEX('Pliegos Tarifarios (Las Condes)'!$I:$I,MATCH($B3535,'Pliegos Tarifarios (Las Condes)'!$A:$A,0)),H3535&gt;5000,INDEX('Pliegos Tarifarios (Las Condes)'!$J:$J,MATCH($B3535,'Pliegos Tarifarios (Las Condes)'!$A:$A,0)))/1.19</f>
        <v>1877.8823677310927</v>
      </c>
      <c r="R3535" s="19">
        <f>INDEX('Pliegos Tarifarios (Las Condes)'!$K:$K,MATCH($B3535,'Pliegos Tarifarios (Las Condes)'!$A:$A,0))</f>
        <v>723.17600000000004</v>
      </c>
      <c r="S3535" s="21">
        <f t="shared" si="168"/>
        <v>156288.79341753112</v>
      </c>
      <c r="T3535" s="21">
        <f t="shared" si="169"/>
        <v>29694.870749330912</v>
      </c>
      <c r="U3535" s="19">
        <v>0</v>
      </c>
      <c r="V3535" s="21">
        <f t="shared" si="170"/>
        <v>185983.66416686203</v>
      </c>
    </row>
    <row r="3536" spans="1:22" x14ac:dyDescent="0.3">
      <c r="A3536" s="7" t="s">
        <v>147</v>
      </c>
      <c r="B3536" s="7">
        <v>8</v>
      </c>
      <c r="C3536" s="8" t="s">
        <v>186</v>
      </c>
      <c r="D3536" s="7" t="s">
        <v>956</v>
      </c>
      <c r="E3536" s="7" t="s">
        <v>121</v>
      </c>
      <c r="F3536" s="8" t="s">
        <v>957</v>
      </c>
      <c r="G3536" s="7" t="s">
        <v>16</v>
      </c>
      <c r="H3536" s="9">
        <v>802.93799999999999</v>
      </c>
      <c r="I3536" s="9">
        <v>2.1720999999999999</v>
      </c>
      <c r="J3536" s="9">
        <v>2.1074000000000002</v>
      </c>
      <c r="K3536" s="10">
        <v>0.9702131577735833</v>
      </c>
      <c r="L3536" s="9">
        <v>25.9</v>
      </c>
      <c r="M3536" s="19">
        <f>H3536*INDEX('Pliegos Tarifarios (Las Condes)'!$B:$B,MATCH($B3536,'Pliegos Tarifarios (Las Condes)'!$A:$A,0))</f>
        <v>105797.519694</v>
      </c>
      <c r="N3536" s="19">
        <f>I3536*INDEX('Pliegos Tarifarios (Las Condes)'!$C:$C,MATCH($B3536,'Pliegos Tarifarios (Las Condes)'!$A:$A,0))</f>
        <v>7386.8190333000002</v>
      </c>
      <c r="O3536" s="19">
        <f>J3536*INDEX('Pliegos Tarifarios (Las Condes)'!$D:$D,MATCH($B3536,'Pliegos Tarifarios (Las Condes)'!$A:$A,0))</f>
        <v>30480.706547000005</v>
      </c>
      <c r="P3536" s="19">
        <f>H3536*INDEX('Pliegos Tarifarios (Las Condes)'!$E:$E,MATCH($B3536,'Pliegos Tarifarios (Las Condes)'!$A:$A,0))</f>
        <v>10457.464511999999</v>
      </c>
      <c r="Q3536" s="19" cm="1">
        <f t="array" ref="Q3536">H3536*_xlfn.IFS(H3536&lt;=350,INDEX('Pliegos Tarifarios (Las Condes)'!$F:$F,MATCH($B3536,'Pliegos Tarifarios (Las Condes)'!$A:$A,0)),H3536&lt;=500,INDEX('Pliegos Tarifarios (Las Condes)'!$G:$G,MATCH($B3536,'Pliegos Tarifarios (Las Condes)'!$A:$A,0)),H3536&lt;=1000,INDEX('Pliegos Tarifarios (Las Condes)'!$H:$H,MATCH($B3536,'Pliegos Tarifarios (Las Condes)'!$A:$A,0)),H3536&lt;=5000,INDEX('Pliegos Tarifarios (Las Condes)'!$I:$I,MATCH($B3536,'Pliegos Tarifarios (Las Condes)'!$A:$A,0)),H3536&gt;5000,INDEX('Pliegos Tarifarios (Las Condes)'!$J:$J,MATCH($B3536,'Pliegos Tarifarios (Las Condes)'!$A:$A,0)))/1.19</f>
        <v>1883.1932420168071</v>
      </c>
      <c r="R3536" s="19">
        <f>INDEX('Pliegos Tarifarios (Las Condes)'!$K:$K,MATCH($B3536,'Pliegos Tarifarios (Las Condes)'!$A:$A,0))</f>
        <v>723.17600000000004</v>
      </c>
      <c r="S3536" s="21">
        <f t="shared" si="168"/>
        <v>156728.87902831682</v>
      </c>
      <c r="T3536" s="21">
        <f t="shared" si="169"/>
        <v>29778.487015380197</v>
      </c>
      <c r="U3536" s="19">
        <v>0</v>
      </c>
      <c r="V3536" s="21">
        <f t="shared" si="170"/>
        <v>186507.36604369702</v>
      </c>
    </row>
    <row r="3537" spans="1:22" x14ac:dyDescent="0.3">
      <c r="A3537" s="7" t="s">
        <v>147</v>
      </c>
      <c r="B3537" s="7">
        <v>8</v>
      </c>
      <c r="C3537" s="8" t="s">
        <v>186</v>
      </c>
      <c r="D3537" s="7" t="s">
        <v>958</v>
      </c>
      <c r="E3537" s="7" t="s">
        <v>121</v>
      </c>
      <c r="F3537" s="8" t="s">
        <v>959</v>
      </c>
      <c r="G3537" s="7" t="s">
        <v>16</v>
      </c>
      <c r="H3537" s="9">
        <v>802.84979999999996</v>
      </c>
      <c r="I3537" s="9">
        <v>2.1821999999999999</v>
      </c>
      <c r="J3537" s="9">
        <v>2.1271</v>
      </c>
      <c r="K3537" s="10">
        <v>0.97475025203922649</v>
      </c>
      <c r="L3537" s="9">
        <v>25.9</v>
      </c>
      <c r="M3537" s="19">
        <f>H3537*INDEX('Pliegos Tarifarios (Las Condes)'!$B:$B,MATCH($B3537,'Pliegos Tarifarios (Las Condes)'!$A:$A,0))</f>
        <v>105785.89819740001</v>
      </c>
      <c r="N3537" s="19">
        <f>I3537*INDEX('Pliegos Tarifarios (Las Condes)'!$C:$C,MATCH($B3537,'Pliegos Tarifarios (Las Condes)'!$A:$A,0))</f>
        <v>7421.1668405999999</v>
      </c>
      <c r="O3537" s="19">
        <f>J3537*INDEX('Pliegos Tarifarios (Las Condes)'!$D:$D,MATCH($B3537,'Pliegos Tarifarios (Las Condes)'!$A:$A,0))</f>
        <v>30765.6405505</v>
      </c>
      <c r="P3537" s="19">
        <f>H3537*INDEX('Pliegos Tarifarios (Las Condes)'!$E:$E,MATCH($B3537,'Pliegos Tarifarios (Las Condes)'!$A:$A,0))</f>
        <v>10456.315795199998</v>
      </c>
      <c r="Q3537" s="19" cm="1">
        <f t="array" ref="Q3537">H3537*_xlfn.IFS(H3537&lt;=350,INDEX('Pliegos Tarifarios (Las Condes)'!$F:$F,MATCH($B3537,'Pliegos Tarifarios (Las Condes)'!$A:$A,0)),H3537&lt;=500,INDEX('Pliegos Tarifarios (Las Condes)'!$G:$G,MATCH($B3537,'Pliegos Tarifarios (Las Condes)'!$A:$A,0)),H3537&lt;=1000,INDEX('Pliegos Tarifarios (Las Condes)'!$H:$H,MATCH($B3537,'Pliegos Tarifarios (Las Condes)'!$A:$A,0)),H3537&lt;=5000,INDEX('Pliegos Tarifarios (Las Condes)'!$I:$I,MATCH($B3537,'Pliegos Tarifarios (Las Condes)'!$A:$A,0)),H3537&gt;5000,INDEX('Pliegos Tarifarios (Las Condes)'!$J:$J,MATCH($B3537,'Pliegos Tarifarios (Las Condes)'!$A:$A,0)))/1.19</f>
        <v>1882.9863796638658</v>
      </c>
      <c r="R3537" s="19">
        <f>INDEX('Pliegos Tarifarios (Las Condes)'!$K:$K,MATCH($B3537,'Pliegos Tarifarios (Las Condes)'!$A:$A,0))</f>
        <v>723.17600000000004</v>
      </c>
      <c r="S3537" s="21">
        <f t="shared" si="168"/>
        <v>157035.18376336389</v>
      </c>
      <c r="T3537" s="21">
        <f t="shared" si="169"/>
        <v>29836.684915039139</v>
      </c>
      <c r="U3537" s="19">
        <v>0</v>
      </c>
      <c r="V3537" s="21">
        <f t="shared" si="170"/>
        <v>186871.86867840303</v>
      </c>
    </row>
    <row r="3538" spans="1:22" x14ac:dyDescent="0.3">
      <c r="A3538" s="7" t="s">
        <v>147</v>
      </c>
      <c r="B3538" s="7">
        <v>8</v>
      </c>
      <c r="C3538" s="8" t="s">
        <v>186</v>
      </c>
      <c r="D3538" s="7" t="s">
        <v>960</v>
      </c>
      <c r="E3538" s="7" t="s">
        <v>121</v>
      </c>
      <c r="F3538" s="8" t="s">
        <v>961</v>
      </c>
      <c r="G3538" s="7" t="s">
        <v>16</v>
      </c>
      <c r="H3538" s="9">
        <v>803.08219999999994</v>
      </c>
      <c r="I3538" s="9">
        <v>2.1930999999999998</v>
      </c>
      <c r="J3538" s="9">
        <v>2.1930999999999998</v>
      </c>
      <c r="K3538" s="10">
        <v>1</v>
      </c>
      <c r="L3538" s="9">
        <v>25.91</v>
      </c>
      <c r="M3538" s="19">
        <f>H3538*INDEX('Pliegos Tarifarios (Las Condes)'!$B:$B,MATCH($B3538,'Pliegos Tarifarios (Las Condes)'!$A:$A,0))</f>
        <v>105816.5199186</v>
      </c>
      <c r="N3538" s="19">
        <f>I3538*INDEX('Pliegos Tarifarios (Las Condes)'!$C:$C,MATCH($B3538,'Pliegos Tarifarios (Las Condes)'!$A:$A,0))</f>
        <v>7458.2352663000001</v>
      </c>
      <c r="O3538" s="19">
        <f>J3538*INDEX('Pliegos Tarifarios (Las Condes)'!$D:$D,MATCH($B3538,'Pliegos Tarifarios (Las Condes)'!$A:$A,0))</f>
        <v>31720.2417805</v>
      </c>
      <c r="P3538" s="19">
        <f>H3538*INDEX('Pliegos Tarifarios (Las Condes)'!$E:$E,MATCH($B3538,'Pliegos Tarifarios (Las Condes)'!$A:$A,0))</f>
        <v>10459.342572799998</v>
      </c>
      <c r="Q3538" s="19" cm="1">
        <f t="array" ref="Q3538">H3538*_xlfn.IFS(H3538&lt;=350,INDEX('Pliegos Tarifarios (Las Condes)'!$F:$F,MATCH($B3538,'Pliegos Tarifarios (Las Condes)'!$A:$A,0)),H3538&lt;=500,INDEX('Pliegos Tarifarios (Las Condes)'!$G:$G,MATCH($B3538,'Pliegos Tarifarios (Las Condes)'!$A:$A,0)),H3538&lt;=1000,INDEX('Pliegos Tarifarios (Las Condes)'!$H:$H,MATCH($B3538,'Pliegos Tarifarios (Las Condes)'!$A:$A,0)),H3538&lt;=5000,INDEX('Pliegos Tarifarios (Las Condes)'!$I:$I,MATCH($B3538,'Pliegos Tarifarios (Las Condes)'!$A:$A,0)),H3538&gt;5000,INDEX('Pliegos Tarifarios (Las Condes)'!$J:$J,MATCH($B3538,'Pliegos Tarifarios (Las Condes)'!$A:$A,0)))/1.19</f>
        <v>1883.5314455462187</v>
      </c>
      <c r="R3538" s="19">
        <f>INDEX('Pliegos Tarifarios (Las Condes)'!$K:$K,MATCH($B3538,'Pliegos Tarifarios (Las Condes)'!$A:$A,0))</f>
        <v>723.17600000000004</v>
      </c>
      <c r="S3538" s="21">
        <f t="shared" si="168"/>
        <v>158061.04698374623</v>
      </c>
      <c r="T3538" s="21">
        <f t="shared" si="169"/>
        <v>30031.598926911785</v>
      </c>
      <c r="U3538" s="19">
        <v>0</v>
      </c>
      <c r="V3538" s="21">
        <f t="shared" si="170"/>
        <v>188092.645910658</v>
      </c>
    </row>
    <row r="3539" spans="1:22" x14ac:dyDescent="0.3">
      <c r="A3539" s="7" t="s">
        <v>147</v>
      </c>
      <c r="B3539" s="7">
        <v>8</v>
      </c>
      <c r="C3539" s="8" t="s">
        <v>186</v>
      </c>
      <c r="D3539" s="7" t="s">
        <v>962</v>
      </c>
      <c r="E3539" s="7" t="s">
        <v>121</v>
      </c>
      <c r="F3539" s="8" t="s">
        <v>963</v>
      </c>
      <c r="G3539" s="7" t="s">
        <v>16</v>
      </c>
      <c r="H3539" s="9">
        <v>802.25120000000004</v>
      </c>
      <c r="I3539" s="9">
        <v>2.2201</v>
      </c>
      <c r="J3539" s="9">
        <v>2.1354000000000002</v>
      </c>
      <c r="K3539" s="10">
        <v>0.9618485653799379</v>
      </c>
      <c r="L3539" s="9">
        <v>25.88</v>
      </c>
      <c r="M3539" s="19">
        <f>H3539*INDEX('Pliegos Tarifarios (Las Condes)'!$B:$B,MATCH($B3539,'Pliegos Tarifarios (Las Condes)'!$A:$A,0))</f>
        <v>105707.0248656</v>
      </c>
      <c r="N3539" s="19">
        <f>I3539*INDEX('Pliegos Tarifarios (Las Condes)'!$C:$C,MATCH($B3539,'Pliegos Tarifarios (Las Condes)'!$A:$A,0))</f>
        <v>7550.0561373</v>
      </c>
      <c r="O3539" s="19">
        <f>J3539*INDEX('Pliegos Tarifarios (Las Condes)'!$D:$D,MATCH($B3539,'Pliegos Tarifarios (Las Condes)'!$A:$A,0))</f>
        <v>30885.688887000004</v>
      </c>
      <c r="P3539" s="19">
        <f>H3539*INDEX('Pliegos Tarifarios (Las Condes)'!$E:$E,MATCH($B3539,'Pliegos Tarifarios (Las Condes)'!$A:$A,0))</f>
        <v>10448.519628800001</v>
      </c>
      <c r="Q3539" s="19" cm="1">
        <f t="array" ref="Q3539">H3539*_xlfn.IFS(H3539&lt;=350,INDEX('Pliegos Tarifarios (Las Condes)'!$F:$F,MATCH($B3539,'Pliegos Tarifarios (Las Condes)'!$A:$A,0)),H3539&lt;=500,INDEX('Pliegos Tarifarios (Las Condes)'!$G:$G,MATCH($B3539,'Pliegos Tarifarios (Las Condes)'!$A:$A,0)),H3539&lt;=1000,INDEX('Pliegos Tarifarios (Las Condes)'!$H:$H,MATCH($B3539,'Pliegos Tarifarios (Las Condes)'!$A:$A,0)),H3539&lt;=5000,INDEX('Pliegos Tarifarios (Las Condes)'!$I:$I,MATCH($B3539,'Pliegos Tarifarios (Las Condes)'!$A:$A,0)),H3539&gt;5000,INDEX('Pliegos Tarifarios (Las Condes)'!$J:$J,MATCH($B3539,'Pliegos Tarifarios (Las Condes)'!$A:$A,0)))/1.19</f>
        <v>1881.5824363025215</v>
      </c>
      <c r="R3539" s="19">
        <f>INDEX('Pliegos Tarifarios (Las Condes)'!$K:$K,MATCH($B3539,'Pliegos Tarifarios (Las Condes)'!$A:$A,0))</f>
        <v>723.17600000000004</v>
      </c>
      <c r="S3539" s="21">
        <f t="shared" si="168"/>
        <v>157196.04795500252</v>
      </c>
      <c r="T3539" s="21">
        <f t="shared" si="169"/>
        <v>29867.249111450477</v>
      </c>
      <c r="U3539" s="19">
        <v>0</v>
      </c>
      <c r="V3539" s="21">
        <f t="shared" si="170"/>
        <v>187063.297066453</v>
      </c>
    </row>
    <row r="3540" spans="1:22" x14ac:dyDescent="0.3">
      <c r="A3540" s="7" t="s">
        <v>147</v>
      </c>
      <c r="B3540" s="7">
        <v>8</v>
      </c>
      <c r="C3540" s="8" t="s">
        <v>186</v>
      </c>
      <c r="D3540" s="7" t="s">
        <v>964</v>
      </c>
      <c r="E3540" s="7" t="s">
        <v>121</v>
      </c>
      <c r="F3540" s="8" t="s">
        <v>965</v>
      </c>
      <c r="G3540" s="7" t="s">
        <v>16</v>
      </c>
      <c r="H3540" s="9">
        <v>803.09299999999996</v>
      </c>
      <c r="I3540" s="9">
        <v>2.1631</v>
      </c>
      <c r="J3540" s="9">
        <v>2.1381000000000001</v>
      </c>
      <c r="K3540" s="10">
        <v>0.98844251305996034</v>
      </c>
      <c r="L3540" s="9">
        <v>25.91</v>
      </c>
      <c r="M3540" s="19">
        <f>H3540*INDEX('Pliegos Tarifarios (Las Condes)'!$B:$B,MATCH($B3540,'Pliegos Tarifarios (Las Condes)'!$A:$A,0))</f>
        <v>105817.94295899999</v>
      </c>
      <c r="N3540" s="19">
        <f>I3540*INDEX('Pliegos Tarifarios (Las Condes)'!$C:$C,MATCH($B3540,'Pliegos Tarifarios (Las Condes)'!$A:$A,0))</f>
        <v>7356.2120763000003</v>
      </c>
      <c r="O3540" s="19">
        <f>J3540*INDEX('Pliegos Tarifarios (Las Condes)'!$D:$D,MATCH($B3540,'Pliegos Tarifarios (Las Condes)'!$A:$A,0))</f>
        <v>30924.740755500003</v>
      </c>
      <c r="P3540" s="19">
        <f>H3540*INDEX('Pliegos Tarifarios (Las Condes)'!$E:$E,MATCH($B3540,'Pliegos Tarifarios (Las Condes)'!$A:$A,0))</f>
        <v>10459.483231999999</v>
      </c>
      <c r="Q3540" s="19" cm="1">
        <f t="array" ref="Q3540">H3540*_xlfn.IFS(H3540&lt;=350,INDEX('Pliegos Tarifarios (Las Condes)'!$F:$F,MATCH($B3540,'Pliegos Tarifarios (Las Condes)'!$A:$A,0)),H3540&lt;=500,INDEX('Pliegos Tarifarios (Las Condes)'!$G:$G,MATCH($B3540,'Pliegos Tarifarios (Las Condes)'!$A:$A,0)),H3540&lt;=1000,INDEX('Pliegos Tarifarios (Las Condes)'!$H:$H,MATCH($B3540,'Pliegos Tarifarios (Las Condes)'!$A:$A,0)),H3540&lt;=5000,INDEX('Pliegos Tarifarios (Las Condes)'!$I:$I,MATCH($B3540,'Pliegos Tarifarios (Las Condes)'!$A:$A,0)),H3540&gt;5000,INDEX('Pliegos Tarifarios (Las Condes)'!$J:$J,MATCH($B3540,'Pliegos Tarifarios (Las Condes)'!$A:$A,0)))/1.19</f>
        <v>1883.5567756302523</v>
      </c>
      <c r="R3540" s="19">
        <f>INDEX('Pliegos Tarifarios (Las Condes)'!$K:$K,MATCH($B3540,'Pliegos Tarifarios (Las Condes)'!$A:$A,0))</f>
        <v>723.17600000000004</v>
      </c>
      <c r="S3540" s="21">
        <f t="shared" si="168"/>
        <v>157165.11179843024</v>
      </c>
      <c r="T3540" s="21">
        <f t="shared" si="169"/>
        <v>29861.371241701745</v>
      </c>
      <c r="U3540" s="19">
        <v>0</v>
      </c>
      <c r="V3540" s="21">
        <f t="shared" si="170"/>
        <v>187026.48304013198</v>
      </c>
    </row>
    <row r="3541" spans="1:22" x14ac:dyDescent="0.3">
      <c r="A3541" s="7" t="s">
        <v>147</v>
      </c>
      <c r="B3541" s="7">
        <v>8</v>
      </c>
      <c r="C3541" s="8" t="s">
        <v>186</v>
      </c>
      <c r="D3541" s="7" t="s">
        <v>966</v>
      </c>
      <c r="E3541" s="7" t="s">
        <v>121</v>
      </c>
      <c r="F3541" s="8" t="s">
        <v>967</v>
      </c>
      <c r="G3541" s="7" t="s">
        <v>16</v>
      </c>
      <c r="H3541" s="9">
        <v>803.36919999999998</v>
      </c>
      <c r="I3541" s="9">
        <v>2.2223999999999999</v>
      </c>
      <c r="J3541" s="9">
        <v>2.1352000000000002</v>
      </c>
      <c r="K3541" s="10">
        <v>0.96076313894888421</v>
      </c>
      <c r="L3541" s="9">
        <v>25.92</v>
      </c>
      <c r="M3541" s="19">
        <f>H3541*INDEX('Pliegos Tarifarios (Las Condes)'!$B:$B,MATCH($B3541,'Pliegos Tarifarios (Las Condes)'!$A:$A,0))</f>
        <v>105854.3358996</v>
      </c>
      <c r="N3541" s="19">
        <f>I3541*INDEX('Pliegos Tarifarios (Las Condes)'!$C:$C,MATCH($B3541,'Pliegos Tarifarios (Las Condes)'!$A:$A,0))</f>
        <v>7557.8779151999997</v>
      </c>
      <c r="O3541" s="19">
        <f>J3541*INDEX('Pliegos Tarifarios (Las Condes)'!$D:$D,MATCH($B3541,'Pliegos Tarifarios (Las Condes)'!$A:$A,0))</f>
        <v>30882.796156000004</v>
      </c>
      <c r="P3541" s="19">
        <f>H3541*INDEX('Pliegos Tarifarios (Las Condes)'!$E:$E,MATCH($B3541,'Pliegos Tarifarios (Las Condes)'!$A:$A,0))</f>
        <v>10463.0804608</v>
      </c>
      <c r="Q3541" s="19" cm="1">
        <f t="array" ref="Q3541">H3541*_xlfn.IFS(H3541&lt;=350,INDEX('Pliegos Tarifarios (Las Condes)'!$F:$F,MATCH($B3541,'Pliegos Tarifarios (Las Condes)'!$A:$A,0)),H3541&lt;=500,INDEX('Pliegos Tarifarios (Las Condes)'!$G:$G,MATCH($B3541,'Pliegos Tarifarios (Las Condes)'!$A:$A,0)),H3541&lt;=1000,INDEX('Pliegos Tarifarios (Las Condes)'!$H:$H,MATCH($B3541,'Pliegos Tarifarios (Las Condes)'!$A:$A,0)),H3541&lt;=5000,INDEX('Pliegos Tarifarios (Las Condes)'!$I:$I,MATCH($B3541,'Pliegos Tarifarios (Las Condes)'!$A:$A,0)),H3541&gt;5000,INDEX('Pliegos Tarifarios (Las Condes)'!$J:$J,MATCH($B3541,'Pliegos Tarifarios (Las Condes)'!$A:$A,0)))/1.19</f>
        <v>1884.2045690756306</v>
      </c>
      <c r="R3541" s="19">
        <f>INDEX('Pliegos Tarifarios (Las Condes)'!$K:$K,MATCH($B3541,'Pliegos Tarifarios (Las Condes)'!$A:$A,0))</f>
        <v>723.17600000000004</v>
      </c>
      <c r="S3541" s="21">
        <f t="shared" si="168"/>
        <v>157365.47100067566</v>
      </c>
      <c r="T3541" s="21">
        <f t="shared" si="169"/>
        <v>29899.439490128378</v>
      </c>
      <c r="U3541" s="19">
        <v>0</v>
      </c>
      <c r="V3541" s="21">
        <f t="shared" si="170"/>
        <v>187264.91049080403</v>
      </c>
    </row>
    <row r="3542" spans="1:22" x14ac:dyDescent="0.3">
      <c r="A3542" s="7" t="s">
        <v>147</v>
      </c>
      <c r="B3542" s="7">
        <v>8</v>
      </c>
      <c r="C3542" s="8" t="s">
        <v>186</v>
      </c>
      <c r="D3542" s="7" t="s">
        <v>968</v>
      </c>
      <c r="E3542" s="7" t="s">
        <v>121</v>
      </c>
      <c r="F3542" s="8" t="s">
        <v>969</v>
      </c>
      <c r="G3542" s="7" t="s">
        <v>16</v>
      </c>
      <c r="H3542" s="9">
        <v>803.01710000000003</v>
      </c>
      <c r="I3542" s="9">
        <v>2.1770999999999998</v>
      </c>
      <c r="J3542" s="9">
        <v>2.1408999999999998</v>
      </c>
      <c r="K3542" s="10">
        <v>0.9833723760966423</v>
      </c>
      <c r="L3542" s="9">
        <v>25.9</v>
      </c>
      <c r="M3542" s="19">
        <f>H3542*INDEX('Pliegos Tarifarios (Las Condes)'!$B:$B,MATCH($B3542,'Pliegos Tarifarios (Las Condes)'!$A:$A,0))</f>
        <v>105807.94214730001</v>
      </c>
      <c r="N3542" s="19">
        <f>I3542*INDEX('Pliegos Tarifarios (Las Condes)'!$C:$C,MATCH($B3542,'Pliegos Tarifarios (Las Condes)'!$A:$A,0))</f>
        <v>7403.8228982999999</v>
      </c>
      <c r="O3542" s="19">
        <f>J3542*INDEX('Pliegos Tarifarios (Las Condes)'!$D:$D,MATCH($B3542,'Pliegos Tarifarios (Las Condes)'!$A:$A,0))</f>
        <v>30965.238989499998</v>
      </c>
      <c r="P3542" s="19">
        <f>H3542*INDEX('Pliegos Tarifarios (Las Condes)'!$E:$E,MATCH($B3542,'Pliegos Tarifarios (Las Condes)'!$A:$A,0))</f>
        <v>10458.4947104</v>
      </c>
      <c r="Q3542" s="19" cm="1">
        <f t="array" ref="Q3542">H3542*_xlfn.IFS(H3542&lt;=350,INDEX('Pliegos Tarifarios (Las Condes)'!$F:$F,MATCH($B3542,'Pliegos Tarifarios (Las Condes)'!$A:$A,0)),H3542&lt;=500,INDEX('Pliegos Tarifarios (Las Condes)'!$G:$G,MATCH($B3542,'Pliegos Tarifarios (Las Condes)'!$A:$A,0)),H3542&lt;=1000,INDEX('Pliegos Tarifarios (Las Condes)'!$H:$H,MATCH($B3542,'Pliegos Tarifarios (Las Condes)'!$A:$A,0)),H3542&lt;=5000,INDEX('Pliegos Tarifarios (Las Condes)'!$I:$I,MATCH($B3542,'Pliegos Tarifarios (Las Condes)'!$A:$A,0)),H3542&gt;5000,INDEX('Pliegos Tarifarios (Las Condes)'!$J:$J,MATCH($B3542,'Pliegos Tarifarios (Las Condes)'!$A:$A,0)))/1.19</f>
        <v>1883.3787614285718</v>
      </c>
      <c r="R3542" s="19">
        <f>INDEX('Pliegos Tarifarios (Las Condes)'!$K:$K,MATCH($B3542,'Pliegos Tarifarios (Las Condes)'!$A:$A,0))</f>
        <v>723.17600000000004</v>
      </c>
      <c r="S3542" s="21">
        <f t="shared" si="168"/>
        <v>157242.05350692861</v>
      </c>
      <c r="T3542" s="21">
        <f t="shared" si="169"/>
        <v>29875.990166316438</v>
      </c>
      <c r="U3542" s="19">
        <v>0</v>
      </c>
      <c r="V3542" s="21">
        <f t="shared" si="170"/>
        <v>187118.04367324506</v>
      </c>
    </row>
    <row r="3543" spans="1:22" x14ac:dyDescent="0.3">
      <c r="A3543" s="7" t="s">
        <v>147</v>
      </c>
      <c r="B3543" s="7">
        <v>8</v>
      </c>
      <c r="C3543" s="8" t="s">
        <v>186</v>
      </c>
      <c r="D3543" s="7" t="s">
        <v>970</v>
      </c>
      <c r="E3543" s="7" t="s">
        <v>121</v>
      </c>
      <c r="F3543" s="8" t="s">
        <v>971</v>
      </c>
      <c r="G3543" s="7" t="s">
        <v>16</v>
      </c>
      <c r="H3543" s="9">
        <v>801.98059999999998</v>
      </c>
      <c r="I3543" s="9">
        <v>2.1457999999999999</v>
      </c>
      <c r="J3543" s="9">
        <v>2.1457999999999999</v>
      </c>
      <c r="K3543" s="10">
        <v>1</v>
      </c>
      <c r="L3543" s="9">
        <v>25.87</v>
      </c>
      <c r="M3543" s="19">
        <f>H3543*INDEX('Pliegos Tarifarios (Las Condes)'!$B:$B,MATCH($B3543,'Pliegos Tarifarios (Las Condes)'!$A:$A,0))</f>
        <v>105671.3697978</v>
      </c>
      <c r="N3543" s="19">
        <f>I3543*INDEX('Pliegos Tarifarios (Las Condes)'!$C:$C,MATCH($B3543,'Pliegos Tarifarios (Las Condes)'!$A:$A,0))</f>
        <v>7297.3787033999997</v>
      </c>
      <c r="O3543" s="19">
        <f>J3543*INDEX('Pliegos Tarifarios (Las Condes)'!$D:$D,MATCH($B3543,'Pliegos Tarifarios (Las Condes)'!$A:$A,0))</f>
        <v>31036.110898999999</v>
      </c>
      <c r="P3543" s="19">
        <f>H3543*INDEX('Pliegos Tarifarios (Las Condes)'!$E:$E,MATCH($B3543,'Pliegos Tarifarios (Las Condes)'!$A:$A,0))</f>
        <v>10444.995334399999</v>
      </c>
      <c r="Q3543" s="19" cm="1">
        <f t="array" ref="Q3543">H3543*_xlfn.IFS(H3543&lt;=350,INDEX('Pliegos Tarifarios (Las Condes)'!$F:$F,MATCH($B3543,'Pliegos Tarifarios (Las Condes)'!$A:$A,0)),H3543&lt;=500,INDEX('Pliegos Tarifarios (Las Condes)'!$G:$G,MATCH($B3543,'Pliegos Tarifarios (Las Condes)'!$A:$A,0)),H3543&lt;=1000,INDEX('Pliegos Tarifarios (Las Condes)'!$H:$H,MATCH($B3543,'Pliegos Tarifarios (Las Condes)'!$A:$A,0)),H3543&lt;=5000,INDEX('Pliegos Tarifarios (Las Condes)'!$I:$I,MATCH($B3543,'Pliegos Tarifarios (Las Condes)'!$A:$A,0)),H3543&gt;5000,INDEX('Pliegos Tarifarios (Las Condes)'!$J:$J,MATCH($B3543,'Pliegos Tarifarios (Las Condes)'!$A:$A,0)))/1.19</f>
        <v>1880.94777697479</v>
      </c>
      <c r="R3543" s="19">
        <f>INDEX('Pliegos Tarifarios (Las Condes)'!$K:$K,MATCH($B3543,'Pliegos Tarifarios (Las Condes)'!$A:$A,0))</f>
        <v>723.17600000000004</v>
      </c>
      <c r="S3543" s="21">
        <f t="shared" si="168"/>
        <v>157053.97851157479</v>
      </c>
      <c r="T3543" s="21">
        <f t="shared" si="169"/>
        <v>29840.255917199211</v>
      </c>
      <c r="U3543" s="19">
        <v>0</v>
      </c>
      <c r="V3543" s="21">
        <f t="shared" si="170"/>
        <v>186894.23442877401</v>
      </c>
    </row>
    <row r="3544" spans="1:22" x14ac:dyDescent="0.3">
      <c r="A3544" s="7" t="s">
        <v>147</v>
      </c>
      <c r="B3544" s="7">
        <v>8</v>
      </c>
      <c r="C3544" s="8" t="s">
        <v>186</v>
      </c>
      <c r="D3544" s="7" t="s">
        <v>972</v>
      </c>
      <c r="E3544" s="7" t="s">
        <v>121</v>
      </c>
      <c r="F3544" s="8" t="s">
        <v>973</v>
      </c>
      <c r="G3544" s="7" t="s">
        <v>16</v>
      </c>
      <c r="H3544" s="9">
        <v>802.81590000000006</v>
      </c>
      <c r="I3544" s="9">
        <v>2.2035</v>
      </c>
      <c r="J3544" s="9">
        <v>2.2035</v>
      </c>
      <c r="K3544" s="10">
        <v>1</v>
      </c>
      <c r="L3544" s="9">
        <v>25.9</v>
      </c>
      <c r="M3544" s="19">
        <f>H3544*INDEX('Pliegos Tarifarios (Las Condes)'!$B:$B,MATCH($B3544,'Pliegos Tarifarios (Las Condes)'!$A:$A,0))</f>
        <v>105781.43143170001</v>
      </c>
      <c r="N3544" s="19">
        <f>I3544*INDEX('Pliegos Tarifarios (Las Condes)'!$C:$C,MATCH($B3544,'Pliegos Tarifarios (Las Condes)'!$A:$A,0))</f>
        <v>7493.6033055000007</v>
      </c>
      <c r="O3544" s="19">
        <f>J3544*INDEX('Pliegos Tarifarios (Las Condes)'!$D:$D,MATCH($B3544,'Pliegos Tarifarios (Las Condes)'!$A:$A,0))</f>
        <v>31870.663792500003</v>
      </c>
      <c r="P3544" s="19">
        <f>H3544*INDEX('Pliegos Tarifarios (Las Condes)'!$E:$E,MATCH($B3544,'Pliegos Tarifarios (Las Condes)'!$A:$A,0))</f>
        <v>10455.874281599999</v>
      </c>
      <c r="Q3544" s="19" cm="1">
        <f t="array" ref="Q3544">H3544*_xlfn.IFS(H3544&lt;=350,INDEX('Pliegos Tarifarios (Las Condes)'!$F:$F,MATCH($B3544,'Pliegos Tarifarios (Las Condes)'!$A:$A,0)),H3544&lt;=500,INDEX('Pliegos Tarifarios (Las Condes)'!$G:$G,MATCH($B3544,'Pliegos Tarifarios (Las Condes)'!$A:$A,0)),H3544&lt;=1000,INDEX('Pliegos Tarifarios (Las Condes)'!$H:$H,MATCH($B3544,'Pliegos Tarifarios (Las Condes)'!$A:$A,0)),H3544&lt;=5000,INDEX('Pliegos Tarifarios (Las Condes)'!$I:$I,MATCH($B3544,'Pliegos Tarifarios (Las Condes)'!$A:$A,0)),H3544&gt;5000,INDEX('Pliegos Tarifarios (Las Condes)'!$J:$J,MATCH($B3544,'Pliegos Tarifarios (Las Condes)'!$A:$A,0)))/1.19</f>
        <v>1882.9068713445383</v>
      </c>
      <c r="R3544" s="19">
        <f>INDEX('Pliegos Tarifarios (Las Condes)'!$K:$K,MATCH($B3544,'Pliegos Tarifarios (Las Condes)'!$A:$A,0))</f>
        <v>723.17600000000004</v>
      </c>
      <c r="S3544" s="21">
        <f t="shared" si="168"/>
        <v>158207.65568264457</v>
      </c>
      <c r="T3544" s="21">
        <f t="shared" si="169"/>
        <v>30059.454579702469</v>
      </c>
      <c r="U3544" s="19">
        <v>0</v>
      </c>
      <c r="V3544" s="21">
        <f t="shared" si="170"/>
        <v>188267.11026234704</v>
      </c>
    </row>
    <row r="3545" spans="1:22" x14ac:dyDescent="0.3">
      <c r="A3545" s="7" t="s">
        <v>147</v>
      </c>
      <c r="B3545" s="7">
        <v>8</v>
      </c>
      <c r="C3545" s="8" t="s">
        <v>186</v>
      </c>
      <c r="D3545" s="7" t="s">
        <v>974</v>
      </c>
      <c r="E3545" s="7" t="s">
        <v>121</v>
      </c>
      <c r="F3545" s="8" t="s">
        <v>975</v>
      </c>
      <c r="G3545" s="7" t="s">
        <v>16</v>
      </c>
      <c r="H3545" s="9">
        <v>801.20579999999995</v>
      </c>
      <c r="I3545" s="9">
        <v>2.1888000000000001</v>
      </c>
      <c r="J3545" s="9">
        <v>2.1888000000000001</v>
      </c>
      <c r="K3545" s="10">
        <v>1</v>
      </c>
      <c r="L3545" s="9">
        <v>25.85</v>
      </c>
      <c r="M3545" s="19">
        <f>H3545*INDEX('Pliegos Tarifarios (Las Condes)'!$B:$B,MATCH($B3545,'Pliegos Tarifarios (Las Condes)'!$A:$A,0))</f>
        <v>105569.27982539999</v>
      </c>
      <c r="N3545" s="19">
        <f>I3545*INDEX('Pliegos Tarifarios (Las Condes)'!$C:$C,MATCH($B3545,'Pliegos Tarifarios (Las Condes)'!$A:$A,0))</f>
        <v>7443.6119424000008</v>
      </c>
      <c r="O3545" s="19">
        <f>J3545*INDEX('Pliegos Tarifarios (Las Condes)'!$D:$D,MATCH($B3545,'Pliegos Tarifarios (Las Condes)'!$A:$A,0))</f>
        <v>31658.048064000002</v>
      </c>
      <c r="P3545" s="19">
        <f>H3545*INDEX('Pliegos Tarifarios (Las Condes)'!$E:$E,MATCH($B3545,'Pliegos Tarifarios (Las Condes)'!$A:$A,0))</f>
        <v>10434.904339199999</v>
      </c>
      <c r="Q3545" s="19" cm="1">
        <f t="array" ref="Q3545">H3545*_xlfn.IFS(H3545&lt;=350,INDEX('Pliegos Tarifarios (Las Condes)'!$F:$F,MATCH($B3545,'Pliegos Tarifarios (Las Condes)'!$A:$A,0)),H3545&lt;=500,INDEX('Pliegos Tarifarios (Las Condes)'!$G:$G,MATCH($B3545,'Pliegos Tarifarios (Las Condes)'!$A:$A,0)),H3545&lt;=1000,INDEX('Pliegos Tarifarios (Las Condes)'!$H:$H,MATCH($B3545,'Pliegos Tarifarios (Las Condes)'!$A:$A,0)),H3545&lt;=5000,INDEX('Pliegos Tarifarios (Las Condes)'!$I:$I,MATCH($B3545,'Pliegos Tarifarios (Las Condes)'!$A:$A,0)),H3545&gt;5000,INDEX('Pliegos Tarifarios (Las Condes)'!$J:$J,MATCH($B3545,'Pliegos Tarifarios (Las Condes)'!$A:$A,0)))/1.19</f>
        <v>1879.1305779831935</v>
      </c>
      <c r="R3545" s="19">
        <f>INDEX('Pliegos Tarifarios (Las Condes)'!$K:$K,MATCH($B3545,'Pliegos Tarifarios (Las Condes)'!$A:$A,0))</f>
        <v>723.17600000000004</v>
      </c>
      <c r="S3545" s="21">
        <f t="shared" si="168"/>
        <v>157708.1507489832</v>
      </c>
      <c r="T3545" s="21">
        <f t="shared" si="169"/>
        <v>29964.548642306807</v>
      </c>
      <c r="U3545" s="19">
        <v>0</v>
      </c>
      <c r="V3545" s="21">
        <f t="shared" si="170"/>
        <v>187672.69939129002</v>
      </c>
    </row>
    <row r="3546" spans="1:22" x14ac:dyDescent="0.3">
      <c r="A3546" s="7" t="s">
        <v>147</v>
      </c>
      <c r="B3546" s="7">
        <v>8</v>
      </c>
      <c r="C3546" s="8" t="s">
        <v>186</v>
      </c>
      <c r="D3546" s="7" t="s">
        <v>976</v>
      </c>
      <c r="E3546" s="7" t="s">
        <v>121</v>
      </c>
      <c r="F3546" s="8" t="s">
        <v>977</v>
      </c>
      <c r="G3546" s="7" t="s">
        <v>16</v>
      </c>
      <c r="H3546" s="9">
        <v>804.01649999999995</v>
      </c>
      <c r="I3546" s="9">
        <v>2.1650999999999998</v>
      </c>
      <c r="J3546" s="9">
        <v>2.1084999999999998</v>
      </c>
      <c r="K3546" s="10">
        <v>0.97385802041476144</v>
      </c>
      <c r="L3546" s="9">
        <v>25.94</v>
      </c>
      <c r="M3546" s="19">
        <f>H3546*INDEX('Pliegos Tarifarios (Las Condes)'!$B:$B,MATCH($B3546,'Pliegos Tarifarios (Las Condes)'!$A:$A,0))</f>
        <v>105939.6260895</v>
      </c>
      <c r="N3546" s="19">
        <f>I3546*INDEX('Pliegos Tarifarios (Las Condes)'!$C:$C,MATCH($B3546,'Pliegos Tarifarios (Las Condes)'!$A:$A,0))</f>
        <v>7363.0136223</v>
      </c>
      <c r="O3546" s="19">
        <f>J3546*INDEX('Pliegos Tarifarios (Las Condes)'!$D:$D,MATCH($B3546,'Pliegos Tarifarios (Las Condes)'!$A:$A,0))</f>
        <v>30496.616567499997</v>
      </c>
      <c r="P3546" s="19">
        <f>H3546*INDEX('Pliegos Tarifarios (Las Condes)'!$E:$E,MATCH($B3546,'Pliegos Tarifarios (Las Condes)'!$A:$A,0))</f>
        <v>10471.510895999998</v>
      </c>
      <c r="Q3546" s="19" cm="1">
        <f t="array" ref="Q3546">H3546*_xlfn.IFS(H3546&lt;=350,INDEX('Pliegos Tarifarios (Las Condes)'!$F:$F,MATCH($B3546,'Pliegos Tarifarios (Las Condes)'!$A:$A,0)),H3546&lt;=500,INDEX('Pliegos Tarifarios (Las Condes)'!$G:$G,MATCH($B3546,'Pliegos Tarifarios (Las Condes)'!$A:$A,0)),H3546&lt;=1000,INDEX('Pliegos Tarifarios (Las Condes)'!$H:$H,MATCH($B3546,'Pliegos Tarifarios (Las Condes)'!$A:$A,0)),H3546&lt;=5000,INDEX('Pliegos Tarifarios (Las Condes)'!$I:$I,MATCH($B3546,'Pliegos Tarifarios (Las Condes)'!$A:$A,0)),H3546&gt;5000,INDEX('Pliegos Tarifarios (Las Condes)'!$J:$J,MATCH($B3546,'Pliegos Tarifarios (Las Condes)'!$A:$A,0)))/1.19</f>
        <v>1885.7227323529416</v>
      </c>
      <c r="R3546" s="19">
        <f>INDEX('Pliegos Tarifarios (Las Condes)'!$K:$K,MATCH($B3546,'Pliegos Tarifarios (Las Condes)'!$A:$A,0))</f>
        <v>723.17600000000004</v>
      </c>
      <c r="S3546" s="21">
        <f t="shared" si="168"/>
        <v>156879.66590765293</v>
      </c>
      <c r="T3546" s="21">
        <f t="shared" si="169"/>
        <v>29807.136522454057</v>
      </c>
      <c r="U3546" s="19">
        <v>0</v>
      </c>
      <c r="V3546" s="21">
        <f t="shared" si="170"/>
        <v>186686.802430107</v>
      </c>
    </row>
    <row r="3547" spans="1:22" x14ac:dyDescent="0.3">
      <c r="A3547" s="7" t="s">
        <v>147</v>
      </c>
      <c r="B3547" s="7">
        <v>8</v>
      </c>
      <c r="C3547" s="8" t="s">
        <v>186</v>
      </c>
      <c r="D3547" s="7" t="s">
        <v>978</v>
      </c>
      <c r="E3547" s="7" t="s">
        <v>121</v>
      </c>
      <c r="F3547" s="8" t="s">
        <v>979</v>
      </c>
      <c r="G3547" s="7" t="s">
        <v>16</v>
      </c>
      <c r="H3547" s="9">
        <v>800.36080000000004</v>
      </c>
      <c r="I3547" s="9">
        <v>2.1680999999999999</v>
      </c>
      <c r="J3547" s="9">
        <v>2.1680999999999999</v>
      </c>
      <c r="K3547" s="10">
        <v>1</v>
      </c>
      <c r="L3547" s="9">
        <v>25.82</v>
      </c>
      <c r="M3547" s="19">
        <f>H3547*INDEX('Pliegos Tarifarios (Las Condes)'!$B:$B,MATCH($B3547,'Pliegos Tarifarios (Las Condes)'!$A:$A,0))</f>
        <v>105457.94009040001</v>
      </c>
      <c r="N3547" s="19">
        <f>I3547*INDEX('Pliegos Tarifarios (Las Condes)'!$C:$C,MATCH($B3547,'Pliegos Tarifarios (Las Condes)'!$A:$A,0))</f>
        <v>7373.2159412999999</v>
      </c>
      <c r="O3547" s="19">
        <f>J3547*INDEX('Pliegos Tarifarios (Las Condes)'!$D:$D,MATCH($B3547,'Pliegos Tarifarios (Las Condes)'!$A:$A,0))</f>
        <v>31358.6504055</v>
      </c>
      <c r="P3547" s="19">
        <f>H3547*INDEX('Pliegos Tarifarios (Las Condes)'!$E:$E,MATCH($B3547,'Pliegos Tarifarios (Las Condes)'!$A:$A,0))</f>
        <v>10423.899059199999</v>
      </c>
      <c r="Q3547" s="19" cm="1">
        <f t="array" ref="Q3547">H3547*_xlfn.IFS(H3547&lt;=350,INDEX('Pliegos Tarifarios (Las Condes)'!$F:$F,MATCH($B3547,'Pliegos Tarifarios (Las Condes)'!$A:$A,0)),H3547&lt;=500,INDEX('Pliegos Tarifarios (Las Condes)'!$G:$G,MATCH($B3547,'Pliegos Tarifarios (Las Condes)'!$A:$A,0)),H3547&lt;=1000,INDEX('Pliegos Tarifarios (Las Condes)'!$H:$H,MATCH($B3547,'Pliegos Tarifarios (Las Condes)'!$A:$A,0)),H3547&lt;=5000,INDEX('Pliegos Tarifarios (Las Condes)'!$I:$I,MATCH($B3547,'Pliegos Tarifarios (Las Condes)'!$A:$A,0)),H3547&gt;5000,INDEX('Pliegos Tarifarios (Las Condes)'!$J:$J,MATCH($B3547,'Pliegos Tarifarios (Las Condes)'!$A:$A,0)))/1.19</f>
        <v>1877.1487334453786</v>
      </c>
      <c r="R3547" s="19">
        <f>INDEX('Pliegos Tarifarios (Las Condes)'!$K:$K,MATCH($B3547,'Pliegos Tarifarios (Las Condes)'!$A:$A,0))</f>
        <v>723.17600000000004</v>
      </c>
      <c r="S3547" s="21">
        <f t="shared" si="168"/>
        <v>157214.0302298454</v>
      </c>
      <c r="T3547" s="21">
        <f t="shared" si="169"/>
        <v>29870.665743670626</v>
      </c>
      <c r="U3547" s="19">
        <v>0</v>
      </c>
      <c r="V3547" s="21">
        <f t="shared" si="170"/>
        <v>187084.69597351603</v>
      </c>
    </row>
    <row r="3548" spans="1:22" x14ac:dyDescent="0.3">
      <c r="A3548" s="7" t="s">
        <v>147</v>
      </c>
      <c r="B3548" s="7">
        <v>8</v>
      </c>
      <c r="C3548" s="8" t="s">
        <v>186</v>
      </c>
      <c r="D3548" s="7" t="s">
        <v>980</v>
      </c>
      <c r="E3548" s="7" t="s">
        <v>121</v>
      </c>
      <c r="F3548" s="8" t="s">
        <v>981</v>
      </c>
      <c r="G3548" s="7" t="s">
        <v>16</v>
      </c>
      <c r="H3548" s="9">
        <v>802.76369999999997</v>
      </c>
      <c r="I3548" s="9">
        <v>2.157</v>
      </c>
      <c r="J3548" s="9">
        <v>2.1086999999999998</v>
      </c>
      <c r="K3548" s="10">
        <v>0.97760778859527109</v>
      </c>
      <c r="L3548" s="9">
        <v>25.9</v>
      </c>
      <c r="M3548" s="19">
        <f>H3548*INDEX('Pliegos Tarifarios (Las Condes)'!$B:$B,MATCH($B3548,'Pliegos Tarifarios (Las Condes)'!$A:$A,0))</f>
        <v>105774.5534031</v>
      </c>
      <c r="N3548" s="19">
        <f>I3548*INDEX('Pliegos Tarifarios (Las Condes)'!$C:$C,MATCH($B3548,'Pliegos Tarifarios (Las Condes)'!$A:$A,0))</f>
        <v>7335.467361</v>
      </c>
      <c r="O3548" s="19">
        <f>J3548*INDEX('Pliegos Tarifarios (Las Condes)'!$D:$D,MATCH($B3548,'Pliegos Tarifarios (Las Condes)'!$A:$A,0))</f>
        <v>30499.509298499997</v>
      </c>
      <c r="P3548" s="19">
        <f>H3548*INDEX('Pliegos Tarifarios (Las Condes)'!$E:$E,MATCH($B3548,'Pliegos Tarifarios (Las Condes)'!$A:$A,0))</f>
        <v>10455.1944288</v>
      </c>
      <c r="Q3548" s="19" cm="1">
        <f t="array" ref="Q3548">H3548*_xlfn.IFS(H3548&lt;=350,INDEX('Pliegos Tarifarios (Las Condes)'!$F:$F,MATCH($B3548,'Pliegos Tarifarios (Las Condes)'!$A:$A,0)),H3548&lt;=500,INDEX('Pliegos Tarifarios (Las Condes)'!$G:$G,MATCH($B3548,'Pliegos Tarifarios (Las Condes)'!$A:$A,0)),H3548&lt;=1000,INDEX('Pliegos Tarifarios (Las Condes)'!$H:$H,MATCH($B3548,'Pliegos Tarifarios (Las Condes)'!$A:$A,0)),H3548&lt;=5000,INDEX('Pliegos Tarifarios (Las Condes)'!$I:$I,MATCH($B3548,'Pliegos Tarifarios (Las Condes)'!$A:$A,0)),H3548&gt;5000,INDEX('Pliegos Tarifarios (Las Condes)'!$J:$J,MATCH($B3548,'Pliegos Tarifarios (Las Condes)'!$A:$A,0)))/1.19</f>
        <v>1882.7844426050422</v>
      </c>
      <c r="R3548" s="19">
        <f>INDEX('Pliegos Tarifarios (Las Condes)'!$K:$K,MATCH($B3548,'Pliegos Tarifarios (Las Condes)'!$A:$A,0))</f>
        <v>723.17600000000004</v>
      </c>
      <c r="S3548" s="21">
        <f t="shared" si="168"/>
        <v>156670.68493400505</v>
      </c>
      <c r="T3548" s="21">
        <f t="shared" si="169"/>
        <v>29767.43013746096</v>
      </c>
      <c r="U3548" s="19">
        <v>0</v>
      </c>
      <c r="V3548" s="21">
        <f t="shared" si="170"/>
        <v>186438.11507146602</v>
      </c>
    </row>
    <row r="3549" spans="1:22" x14ac:dyDescent="0.3">
      <c r="A3549" s="7" t="s">
        <v>147</v>
      </c>
      <c r="B3549" s="7">
        <v>8</v>
      </c>
      <c r="C3549" s="8" t="s">
        <v>186</v>
      </c>
      <c r="D3549" s="7" t="s">
        <v>982</v>
      </c>
      <c r="E3549" s="7" t="s">
        <v>121</v>
      </c>
      <c r="F3549" s="8" t="s">
        <v>983</v>
      </c>
      <c r="G3549" s="7" t="s">
        <v>16</v>
      </c>
      <c r="H3549" s="9">
        <v>804.28560000000004</v>
      </c>
      <c r="I3549" s="9">
        <v>2.1551999999999998</v>
      </c>
      <c r="J3549" s="9">
        <v>2.1200999999999999</v>
      </c>
      <c r="K3549" s="10">
        <v>0.98371380846325174</v>
      </c>
      <c r="L3549" s="9">
        <v>25.94</v>
      </c>
      <c r="M3549" s="19">
        <f>H3549*INDEX('Pliegos Tarifarios (Las Condes)'!$B:$B,MATCH($B3549,'Pliegos Tarifarios (Las Condes)'!$A:$A,0))</f>
        <v>105975.0835128</v>
      </c>
      <c r="N3549" s="19">
        <f>I3549*INDEX('Pliegos Tarifarios (Las Condes)'!$C:$C,MATCH($B3549,'Pliegos Tarifarios (Las Condes)'!$A:$A,0))</f>
        <v>7329.3459696</v>
      </c>
      <c r="O3549" s="19">
        <f>J3549*INDEX('Pliegos Tarifarios (Las Condes)'!$D:$D,MATCH($B3549,'Pliegos Tarifarios (Las Condes)'!$A:$A,0))</f>
        <v>30664.3949655</v>
      </c>
      <c r="P3549" s="19">
        <f>H3549*INDEX('Pliegos Tarifarios (Las Condes)'!$E:$E,MATCH($B3549,'Pliegos Tarifarios (Las Condes)'!$A:$A,0))</f>
        <v>10475.0156544</v>
      </c>
      <c r="Q3549" s="19" cm="1">
        <f t="array" ref="Q3549">H3549*_xlfn.IFS(H3549&lt;=350,INDEX('Pliegos Tarifarios (Las Condes)'!$F:$F,MATCH($B3549,'Pliegos Tarifarios (Las Condes)'!$A:$A,0)),H3549&lt;=500,INDEX('Pliegos Tarifarios (Las Condes)'!$G:$G,MATCH($B3549,'Pliegos Tarifarios (Las Condes)'!$A:$A,0)),H3549&lt;=1000,INDEX('Pliegos Tarifarios (Las Condes)'!$H:$H,MATCH($B3549,'Pliegos Tarifarios (Las Condes)'!$A:$A,0)),H3549&lt;=5000,INDEX('Pliegos Tarifarios (Las Condes)'!$I:$I,MATCH($B3549,'Pliegos Tarifarios (Las Condes)'!$A:$A,0)),H3549&gt;5000,INDEX('Pliegos Tarifarios (Las Condes)'!$J:$J,MATCH($B3549,'Pliegos Tarifarios (Las Condes)'!$A:$A,0)))/1.19</f>
        <v>1886.3538736134458</v>
      </c>
      <c r="R3549" s="19">
        <f>INDEX('Pliegos Tarifarios (Las Condes)'!$K:$K,MATCH($B3549,'Pliegos Tarifarios (Las Condes)'!$A:$A,0))</f>
        <v>723.17600000000004</v>
      </c>
      <c r="S3549" s="21">
        <f t="shared" si="168"/>
        <v>157053.36997591343</v>
      </c>
      <c r="T3549" s="21">
        <f t="shared" si="169"/>
        <v>29840.140295423553</v>
      </c>
      <c r="U3549" s="19">
        <v>0</v>
      </c>
      <c r="V3549" s="21">
        <f t="shared" si="170"/>
        <v>186893.510271337</v>
      </c>
    </row>
    <row r="3550" spans="1:22" x14ac:dyDescent="0.3">
      <c r="A3550" s="7" t="s">
        <v>147</v>
      </c>
      <c r="B3550" s="7">
        <v>8</v>
      </c>
      <c r="C3550" s="8" t="s">
        <v>186</v>
      </c>
      <c r="D3550" s="7" t="s">
        <v>984</v>
      </c>
      <c r="E3550" s="7" t="s">
        <v>121</v>
      </c>
      <c r="F3550" s="8" t="s">
        <v>985</v>
      </c>
      <c r="G3550" s="7" t="s">
        <v>16</v>
      </c>
      <c r="H3550" s="9">
        <v>804.86779999999999</v>
      </c>
      <c r="I3550" s="9">
        <v>2.1661999999999999</v>
      </c>
      <c r="J3550" s="9">
        <v>2.1421999999999999</v>
      </c>
      <c r="K3550" s="10">
        <v>0.98892069061028531</v>
      </c>
      <c r="L3550" s="9">
        <v>25.96</v>
      </c>
      <c r="M3550" s="19">
        <f>H3550*INDEX('Pliegos Tarifarios (Las Condes)'!$B:$B,MATCH($B3550,'Pliegos Tarifarios (Las Condes)'!$A:$A,0))</f>
        <v>106051.7959314</v>
      </c>
      <c r="N3550" s="19">
        <f>I3550*INDEX('Pliegos Tarifarios (Las Condes)'!$C:$C,MATCH($B3550,'Pliegos Tarifarios (Las Condes)'!$A:$A,0))</f>
        <v>7366.7544725999996</v>
      </c>
      <c r="O3550" s="19">
        <f>J3550*INDEX('Pliegos Tarifarios (Las Condes)'!$D:$D,MATCH($B3550,'Pliegos Tarifarios (Las Condes)'!$A:$A,0))</f>
        <v>30984.041741000001</v>
      </c>
      <c r="P3550" s="19">
        <f>H3550*INDEX('Pliegos Tarifarios (Las Condes)'!$E:$E,MATCH($B3550,'Pliegos Tarifarios (Las Condes)'!$A:$A,0))</f>
        <v>10482.598227199998</v>
      </c>
      <c r="Q3550" s="19" cm="1">
        <f t="array" ref="Q3550">H3550*_xlfn.IFS(H3550&lt;=350,INDEX('Pliegos Tarifarios (Las Condes)'!$F:$F,MATCH($B3550,'Pliegos Tarifarios (Las Condes)'!$A:$A,0)),H3550&lt;=500,INDEX('Pliegos Tarifarios (Las Condes)'!$G:$G,MATCH($B3550,'Pliegos Tarifarios (Las Condes)'!$A:$A,0)),H3550&lt;=1000,INDEX('Pliegos Tarifarios (Las Condes)'!$H:$H,MATCH($B3550,'Pliegos Tarifarios (Las Condes)'!$A:$A,0)),H3550&lt;=5000,INDEX('Pliegos Tarifarios (Las Condes)'!$I:$I,MATCH($B3550,'Pliegos Tarifarios (Las Condes)'!$A:$A,0)),H3550&gt;5000,INDEX('Pliegos Tarifarios (Las Condes)'!$J:$J,MATCH($B3550,'Pliegos Tarifarios (Las Condes)'!$A:$A,0)))/1.19</f>
        <v>1887.7193527731097</v>
      </c>
      <c r="R3550" s="19">
        <f>INDEX('Pliegos Tarifarios (Las Condes)'!$K:$K,MATCH($B3550,'Pliegos Tarifarios (Las Condes)'!$A:$A,0))</f>
        <v>723.17600000000004</v>
      </c>
      <c r="S3550" s="21">
        <f t="shared" si="168"/>
        <v>157496.08572497312</v>
      </c>
      <c r="T3550" s="21">
        <f t="shared" si="169"/>
        <v>29924.256287744895</v>
      </c>
      <c r="U3550" s="19">
        <v>0</v>
      </c>
      <c r="V3550" s="21">
        <f t="shared" si="170"/>
        <v>187420.34201271803</v>
      </c>
    </row>
    <row r="3551" spans="1:22" x14ac:dyDescent="0.3">
      <c r="A3551" s="7" t="s">
        <v>147</v>
      </c>
      <c r="B3551" s="7">
        <v>8</v>
      </c>
      <c r="C3551" s="8" t="s">
        <v>186</v>
      </c>
      <c r="D3551" s="7" t="s">
        <v>986</v>
      </c>
      <c r="E3551" s="7" t="s">
        <v>121</v>
      </c>
      <c r="F3551" s="8" t="s">
        <v>987</v>
      </c>
      <c r="G3551" s="7" t="s">
        <v>16</v>
      </c>
      <c r="H3551" s="9">
        <v>804.29060000000004</v>
      </c>
      <c r="I3551" s="9">
        <v>2.2094999999999998</v>
      </c>
      <c r="J3551" s="9">
        <v>2.1499000000000001</v>
      </c>
      <c r="K3551" s="10">
        <v>0.97302557139624368</v>
      </c>
      <c r="L3551" s="9">
        <v>25.94</v>
      </c>
      <c r="M3551" s="19">
        <f>H3551*INDEX('Pliegos Tarifarios (Las Condes)'!$B:$B,MATCH($B3551,'Pliegos Tarifarios (Las Condes)'!$A:$A,0))</f>
        <v>105975.74232780001</v>
      </c>
      <c r="N3551" s="19">
        <f>I3551*INDEX('Pliegos Tarifarios (Las Condes)'!$C:$C,MATCH($B3551,'Pliegos Tarifarios (Las Condes)'!$A:$A,0))</f>
        <v>7514.0079434999998</v>
      </c>
      <c r="O3551" s="19">
        <f>J3551*INDEX('Pliegos Tarifarios (Las Condes)'!$D:$D,MATCH($B3551,'Pliegos Tarifarios (Las Condes)'!$A:$A,0))</f>
        <v>31095.411884500005</v>
      </c>
      <c r="P3551" s="19">
        <f>H3551*INDEX('Pliegos Tarifarios (Las Condes)'!$E:$E,MATCH($B3551,'Pliegos Tarifarios (Las Condes)'!$A:$A,0))</f>
        <v>10475.080774399999</v>
      </c>
      <c r="Q3551" s="19" cm="1">
        <f t="array" ref="Q3551">H3551*_xlfn.IFS(H3551&lt;=350,INDEX('Pliegos Tarifarios (Las Condes)'!$F:$F,MATCH($B3551,'Pliegos Tarifarios (Las Condes)'!$A:$A,0)),H3551&lt;=500,INDEX('Pliegos Tarifarios (Las Condes)'!$G:$G,MATCH($B3551,'Pliegos Tarifarios (Las Condes)'!$A:$A,0)),H3551&lt;=1000,INDEX('Pliegos Tarifarios (Las Condes)'!$H:$H,MATCH($B3551,'Pliegos Tarifarios (Las Condes)'!$A:$A,0)),H3551&lt;=5000,INDEX('Pliegos Tarifarios (Las Condes)'!$I:$I,MATCH($B3551,'Pliegos Tarifarios (Las Condes)'!$A:$A,0)),H3551&gt;5000,INDEX('Pliegos Tarifarios (Las Condes)'!$J:$J,MATCH($B3551,'Pliegos Tarifarios (Las Condes)'!$A:$A,0)))/1.19</f>
        <v>1886.3656005042021</v>
      </c>
      <c r="R3551" s="19">
        <f>INDEX('Pliegos Tarifarios (Las Condes)'!$K:$K,MATCH($B3551,'Pliegos Tarifarios (Las Condes)'!$A:$A,0))</f>
        <v>723.17600000000004</v>
      </c>
      <c r="S3551" s="21">
        <f t="shared" si="168"/>
        <v>157669.78453070423</v>
      </c>
      <c r="T3551" s="21">
        <f t="shared" si="169"/>
        <v>29957.259060833803</v>
      </c>
      <c r="U3551" s="19">
        <v>0</v>
      </c>
      <c r="V3551" s="21">
        <f t="shared" si="170"/>
        <v>187627.04359153804</v>
      </c>
    </row>
    <row r="3552" spans="1:22" x14ac:dyDescent="0.3">
      <c r="A3552" s="7" t="s">
        <v>147</v>
      </c>
      <c r="B3552" s="7">
        <v>8</v>
      </c>
      <c r="C3552" s="8" t="s">
        <v>186</v>
      </c>
      <c r="D3552" s="7" t="s">
        <v>988</v>
      </c>
      <c r="E3552" s="7" t="s">
        <v>121</v>
      </c>
      <c r="F3552" s="8" t="s">
        <v>989</v>
      </c>
      <c r="G3552" s="7" t="s">
        <v>16</v>
      </c>
      <c r="H3552" s="9">
        <v>802.83420000000001</v>
      </c>
      <c r="I3552" s="9">
        <v>2.1511999999999998</v>
      </c>
      <c r="J3552" s="9">
        <v>2.1093999999999999</v>
      </c>
      <c r="K3552" s="10">
        <v>0.98056898475269627</v>
      </c>
      <c r="L3552" s="9">
        <v>25.9</v>
      </c>
      <c r="M3552" s="19">
        <f>H3552*INDEX('Pliegos Tarifarios (Las Condes)'!$B:$B,MATCH($B3552,'Pliegos Tarifarios (Las Condes)'!$A:$A,0))</f>
        <v>105783.84269460001</v>
      </c>
      <c r="N3552" s="19">
        <f>I3552*INDEX('Pliegos Tarifarios (Las Condes)'!$C:$C,MATCH($B3552,'Pliegos Tarifarios (Las Condes)'!$A:$A,0))</f>
        <v>7315.7428775999997</v>
      </c>
      <c r="O3552" s="19">
        <f>J3552*INDEX('Pliegos Tarifarios (Las Condes)'!$D:$D,MATCH($B3552,'Pliegos Tarifarios (Las Condes)'!$A:$A,0))</f>
        <v>30509.633857000001</v>
      </c>
      <c r="P3552" s="19">
        <f>H3552*INDEX('Pliegos Tarifarios (Las Condes)'!$E:$E,MATCH($B3552,'Pliegos Tarifarios (Las Condes)'!$A:$A,0))</f>
        <v>10456.112620799999</v>
      </c>
      <c r="Q3552" s="19" cm="1">
        <f t="array" ref="Q3552">H3552*_xlfn.IFS(H3552&lt;=350,INDEX('Pliegos Tarifarios (Las Condes)'!$F:$F,MATCH($B3552,'Pliegos Tarifarios (Las Condes)'!$A:$A,0)),H3552&lt;=500,INDEX('Pliegos Tarifarios (Las Condes)'!$G:$G,MATCH($B3552,'Pliegos Tarifarios (Las Condes)'!$A:$A,0)),H3552&lt;=1000,INDEX('Pliegos Tarifarios (Las Condes)'!$H:$H,MATCH($B3552,'Pliegos Tarifarios (Las Condes)'!$A:$A,0)),H3552&lt;=5000,INDEX('Pliegos Tarifarios (Las Condes)'!$I:$I,MATCH($B3552,'Pliegos Tarifarios (Las Condes)'!$A:$A,0)),H3552&gt;5000,INDEX('Pliegos Tarifarios (Las Condes)'!$J:$J,MATCH($B3552,'Pliegos Tarifarios (Las Condes)'!$A:$A,0)))/1.19</f>
        <v>1882.9497917647063</v>
      </c>
      <c r="R3552" s="19">
        <f>INDEX('Pliegos Tarifarios (Las Condes)'!$K:$K,MATCH($B3552,'Pliegos Tarifarios (Las Condes)'!$A:$A,0))</f>
        <v>723.17600000000004</v>
      </c>
      <c r="S3552" s="21">
        <f t="shared" si="168"/>
        <v>156671.45784176473</v>
      </c>
      <c r="T3552" s="21">
        <f t="shared" si="169"/>
        <v>29767.5769899353</v>
      </c>
      <c r="U3552" s="19">
        <v>0</v>
      </c>
      <c r="V3552" s="21">
        <f t="shared" si="170"/>
        <v>186439.03483170003</v>
      </c>
    </row>
    <row r="3553" spans="1:22" x14ac:dyDescent="0.3">
      <c r="A3553" s="7" t="s">
        <v>147</v>
      </c>
      <c r="B3553" s="7">
        <v>8</v>
      </c>
      <c r="C3553" s="8" t="s">
        <v>186</v>
      </c>
      <c r="D3553" s="7" t="s">
        <v>990</v>
      </c>
      <c r="E3553" s="7" t="s">
        <v>121</v>
      </c>
      <c r="F3553" s="8" t="s">
        <v>991</v>
      </c>
      <c r="G3553" s="7" t="s">
        <v>16</v>
      </c>
      <c r="H3553" s="9">
        <v>802.62729999999999</v>
      </c>
      <c r="I3553" s="9">
        <v>2.1728999999999998</v>
      </c>
      <c r="J3553" s="9">
        <v>2.1728999999999998</v>
      </c>
      <c r="K3553" s="10">
        <v>1</v>
      </c>
      <c r="L3553" s="9">
        <v>25.89</v>
      </c>
      <c r="M3553" s="19">
        <f>H3553*INDEX('Pliegos Tarifarios (Las Condes)'!$B:$B,MATCH($B3553,'Pliegos Tarifarios (Las Condes)'!$A:$A,0))</f>
        <v>105756.58092990001</v>
      </c>
      <c r="N3553" s="19">
        <f>I3553*INDEX('Pliegos Tarifarios (Las Condes)'!$C:$C,MATCH($B3553,'Pliegos Tarifarios (Las Condes)'!$A:$A,0))</f>
        <v>7389.5396516999999</v>
      </c>
      <c r="O3553" s="19">
        <f>J3553*INDEX('Pliegos Tarifarios (Las Condes)'!$D:$D,MATCH($B3553,'Pliegos Tarifarios (Las Condes)'!$A:$A,0))</f>
        <v>31428.075949499998</v>
      </c>
      <c r="P3553" s="19">
        <f>H3553*INDEX('Pliegos Tarifarios (Las Condes)'!$E:$E,MATCH($B3553,'Pliegos Tarifarios (Las Condes)'!$A:$A,0))</f>
        <v>10453.417955199999</v>
      </c>
      <c r="Q3553" s="19" cm="1">
        <f t="array" ref="Q3553">H3553*_xlfn.IFS(H3553&lt;=350,INDEX('Pliegos Tarifarios (Las Condes)'!$F:$F,MATCH($B3553,'Pliegos Tarifarios (Las Condes)'!$A:$A,0)),H3553&lt;=500,INDEX('Pliegos Tarifarios (Las Condes)'!$G:$G,MATCH($B3553,'Pliegos Tarifarios (Las Condes)'!$A:$A,0)),H3553&lt;=1000,INDEX('Pliegos Tarifarios (Las Condes)'!$H:$H,MATCH($B3553,'Pliegos Tarifarios (Las Condes)'!$A:$A,0)),H3553&lt;=5000,INDEX('Pliegos Tarifarios (Las Condes)'!$I:$I,MATCH($B3553,'Pliegos Tarifarios (Las Condes)'!$A:$A,0)),H3553&gt;5000,INDEX('Pliegos Tarifarios (Las Condes)'!$J:$J,MATCH($B3553,'Pliegos Tarifarios (Las Condes)'!$A:$A,0)))/1.19</f>
        <v>1882.4645330252104</v>
      </c>
      <c r="R3553" s="19">
        <f>INDEX('Pliegos Tarifarios (Las Condes)'!$K:$K,MATCH($B3553,'Pliegos Tarifarios (Las Condes)'!$A:$A,0))</f>
        <v>723.17600000000004</v>
      </c>
      <c r="S3553" s="21">
        <f t="shared" si="168"/>
        <v>157633.25501932527</v>
      </c>
      <c r="T3553" s="21">
        <f t="shared" si="169"/>
        <v>29950.3184536718</v>
      </c>
      <c r="U3553" s="19">
        <v>0</v>
      </c>
      <c r="V3553" s="21">
        <f t="shared" si="170"/>
        <v>187583.57347299706</v>
      </c>
    </row>
    <row r="3554" spans="1:22" x14ac:dyDescent="0.3">
      <c r="A3554" s="7" t="s">
        <v>147</v>
      </c>
      <c r="B3554" s="7">
        <v>8</v>
      </c>
      <c r="C3554" s="8" t="s">
        <v>186</v>
      </c>
      <c r="D3554" s="7" t="s">
        <v>992</v>
      </c>
      <c r="E3554" s="7" t="s">
        <v>121</v>
      </c>
      <c r="F3554" s="8" t="s">
        <v>993</v>
      </c>
      <c r="G3554" s="7" t="s">
        <v>16</v>
      </c>
      <c r="H3554" s="9">
        <v>804.27269999999999</v>
      </c>
      <c r="I3554" s="9">
        <v>2.2263999999999999</v>
      </c>
      <c r="J3554" s="9">
        <v>2.1297000000000001</v>
      </c>
      <c r="K3554" s="10">
        <v>0.95656665468918445</v>
      </c>
      <c r="L3554" s="9">
        <v>25.94</v>
      </c>
      <c r="M3554" s="19">
        <f>H3554*INDEX('Pliegos Tarifarios (Las Condes)'!$B:$B,MATCH($B3554,'Pliegos Tarifarios (Las Condes)'!$A:$A,0))</f>
        <v>105973.3837701</v>
      </c>
      <c r="N3554" s="19">
        <f>I3554*INDEX('Pliegos Tarifarios (Las Condes)'!$C:$C,MATCH($B3554,'Pliegos Tarifarios (Las Condes)'!$A:$A,0))</f>
        <v>7571.4810072</v>
      </c>
      <c r="O3554" s="19">
        <f>J3554*INDEX('Pliegos Tarifarios (Las Condes)'!$D:$D,MATCH($B3554,'Pliegos Tarifarios (Las Condes)'!$A:$A,0))</f>
        <v>30803.246053500003</v>
      </c>
      <c r="P3554" s="19">
        <f>H3554*INDEX('Pliegos Tarifarios (Las Condes)'!$E:$E,MATCH($B3554,'Pliegos Tarifarios (Las Condes)'!$A:$A,0))</f>
        <v>10474.847644799998</v>
      </c>
      <c r="Q3554" s="19" cm="1">
        <f t="array" ref="Q3554">H3554*_xlfn.IFS(H3554&lt;=350,INDEX('Pliegos Tarifarios (Las Condes)'!$F:$F,MATCH($B3554,'Pliegos Tarifarios (Las Condes)'!$A:$A,0)),H3554&lt;=500,INDEX('Pliegos Tarifarios (Las Condes)'!$G:$G,MATCH($B3554,'Pliegos Tarifarios (Las Condes)'!$A:$A,0)),H3554&lt;=1000,INDEX('Pliegos Tarifarios (Las Condes)'!$H:$H,MATCH($B3554,'Pliegos Tarifarios (Las Condes)'!$A:$A,0)),H3554&lt;=5000,INDEX('Pliegos Tarifarios (Las Condes)'!$I:$I,MATCH($B3554,'Pliegos Tarifarios (Las Condes)'!$A:$A,0)),H3554&gt;5000,INDEX('Pliegos Tarifarios (Las Condes)'!$J:$J,MATCH($B3554,'Pliegos Tarifarios (Las Condes)'!$A:$A,0)))/1.19</f>
        <v>1886.3236182352944</v>
      </c>
      <c r="R3554" s="19">
        <f>INDEX('Pliegos Tarifarios (Las Condes)'!$K:$K,MATCH($B3554,'Pliegos Tarifarios (Las Condes)'!$A:$A,0))</f>
        <v>723.17600000000004</v>
      </c>
      <c r="S3554" s="21">
        <f t="shared" si="168"/>
        <v>157432.4580938353</v>
      </c>
      <c r="T3554" s="21">
        <f t="shared" si="169"/>
        <v>29912.167037828709</v>
      </c>
      <c r="U3554" s="19">
        <v>0</v>
      </c>
      <c r="V3554" s="21">
        <f t="shared" si="170"/>
        <v>187344.62513166401</v>
      </c>
    </row>
    <row r="3555" spans="1:22" x14ac:dyDescent="0.3">
      <c r="A3555" s="7" t="s">
        <v>147</v>
      </c>
      <c r="B3555" s="7">
        <v>8</v>
      </c>
      <c r="C3555" s="8" t="s">
        <v>186</v>
      </c>
      <c r="D3555" s="7" t="s">
        <v>994</v>
      </c>
      <c r="E3555" s="7" t="s">
        <v>121</v>
      </c>
      <c r="F3555" s="8" t="s">
        <v>995</v>
      </c>
      <c r="G3555" s="7" t="s">
        <v>16</v>
      </c>
      <c r="H3555" s="9">
        <v>801.6739</v>
      </c>
      <c r="I3555" s="9">
        <v>2.1623000000000001</v>
      </c>
      <c r="J3555" s="9">
        <v>2.1623000000000001</v>
      </c>
      <c r="K3555" s="10">
        <v>1</v>
      </c>
      <c r="L3555" s="9">
        <v>25.86</v>
      </c>
      <c r="M3555" s="19">
        <f>H3555*INDEX('Pliegos Tarifarios (Las Condes)'!$B:$B,MATCH($B3555,'Pliegos Tarifarios (Las Condes)'!$A:$A,0))</f>
        <v>105630.95808570001</v>
      </c>
      <c r="N3555" s="19">
        <f>I3555*INDEX('Pliegos Tarifarios (Las Condes)'!$C:$C,MATCH($B3555,'Pliegos Tarifarios (Las Condes)'!$A:$A,0))</f>
        <v>7353.4914579000006</v>
      </c>
      <c r="O3555" s="19">
        <f>J3555*INDEX('Pliegos Tarifarios (Las Condes)'!$D:$D,MATCH($B3555,'Pliegos Tarifarios (Las Condes)'!$A:$A,0))</f>
        <v>31274.761206500003</v>
      </c>
      <c r="P3555" s="19">
        <f>H3555*INDEX('Pliegos Tarifarios (Las Condes)'!$E:$E,MATCH($B3555,'Pliegos Tarifarios (Las Condes)'!$A:$A,0))</f>
        <v>10441.0008736</v>
      </c>
      <c r="Q3555" s="19" cm="1">
        <f t="array" ref="Q3555">H3555*_xlfn.IFS(H3555&lt;=350,INDEX('Pliegos Tarifarios (Las Condes)'!$F:$F,MATCH($B3555,'Pliegos Tarifarios (Las Condes)'!$A:$A,0)),H3555&lt;=500,INDEX('Pliegos Tarifarios (Las Condes)'!$G:$G,MATCH($B3555,'Pliegos Tarifarios (Las Condes)'!$A:$A,0)),H3555&lt;=1000,INDEX('Pliegos Tarifarios (Las Condes)'!$H:$H,MATCH($B3555,'Pliegos Tarifarios (Las Condes)'!$A:$A,0)),H3555&lt;=5000,INDEX('Pliegos Tarifarios (Las Condes)'!$I:$I,MATCH($B3555,'Pliegos Tarifarios (Las Condes)'!$A:$A,0)),H3555&gt;5000,INDEX('Pliegos Tarifarios (Las Condes)'!$J:$J,MATCH($B3555,'Pliegos Tarifarios (Las Condes)'!$A:$A,0)))/1.19</f>
        <v>1880.2284494957987</v>
      </c>
      <c r="R3555" s="19">
        <f>INDEX('Pliegos Tarifarios (Las Condes)'!$K:$K,MATCH($B3555,'Pliegos Tarifarios (Las Condes)'!$A:$A,0))</f>
        <v>723.17600000000004</v>
      </c>
      <c r="S3555" s="21">
        <f t="shared" si="168"/>
        <v>157303.61607319582</v>
      </c>
      <c r="T3555" s="21">
        <f t="shared" si="169"/>
        <v>29887.687053907208</v>
      </c>
      <c r="U3555" s="19">
        <v>0</v>
      </c>
      <c r="V3555" s="21">
        <f t="shared" si="170"/>
        <v>187191.30312710302</v>
      </c>
    </row>
    <row r="3556" spans="1:22" x14ac:dyDescent="0.3">
      <c r="A3556" s="7" t="s">
        <v>147</v>
      </c>
      <c r="B3556" s="7">
        <v>8</v>
      </c>
      <c r="C3556" s="8" t="s">
        <v>186</v>
      </c>
      <c r="D3556" s="7" t="s">
        <v>996</v>
      </c>
      <c r="E3556" s="7" t="s">
        <v>121</v>
      </c>
      <c r="F3556" s="8" t="s">
        <v>997</v>
      </c>
      <c r="G3556" s="7" t="s">
        <v>16</v>
      </c>
      <c r="H3556" s="9">
        <v>803.33939999999996</v>
      </c>
      <c r="I3556" s="9">
        <v>2.1490999999999998</v>
      </c>
      <c r="J3556" s="9">
        <v>2.1490999999999998</v>
      </c>
      <c r="K3556" s="10">
        <v>1</v>
      </c>
      <c r="L3556" s="9">
        <v>25.91</v>
      </c>
      <c r="M3556" s="19">
        <f>H3556*INDEX('Pliegos Tarifarios (Las Condes)'!$B:$B,MATCH($B3556,'Pliegos Tarifarios (Las Condes)'!$A:$A,0))</f>
        <v>105850.40936219999</v>
      </c>
      <c r="N3556" s="19">
        <f>I3556*INDEX('Pliegos Tarifarios (Las Condes)'!$C:$C,MATCH($B3556,'Pliegos Tarifarios (Las Condes)'!$A:$A,0))</f>
        <v>7308.6012542999997</v>
      </c>
      <c r="O3556" s="19">
        <f>J3556*INDEX('Pliegos Tarifarios (Las Condes)'!$D:$D,MATCH($B3556,'Pliegos Tarifarios (Las Condes)'!$A:$A,0))</f>
        <v>31083.840960499998</v>
      </c>
      <c r="P3556" s="19">
        <f>H3556*INDEX('Pliegos Tarifarios (Las Condes)'!$E:$E,MATCH($B3556,'Pliegos Tarifarios (Las Condes)'!$A:$A,0))</f>
        <v>10462.692345599999</v>
      </c>
      <c r="Q3556" s="19" cm="1">
        <f t="array" ref="Q3556">H3556*_xlfn.IFS(H3556&lt;=350,INDEX('Pliegos Tarifarios (Las Condes)'!$F:$F,MATCH($B3556,'Pliegos Tarifarios (Las Condes)'!$A:$A,0)),H3556&lt;=500,INDEX('Pliegos Tarifarios (Las Condes)'!$G:$G,MATCH($B3556,'Pliegos Tarifarios (Las Condes)'!$A:$A,0)),H3556&lt;=1000,INDEX('Pliegos Tarifarios (Las Condes)'!$H:$H,MATCH($B3556,'Pliegos Tarifarios (Las Condes)'!$A:$A,0)),H3556&lt;=5000,INDEX('Pliegos Tarifarios (Las Condes)'!$I:$I,MATCH($B3556,'Pliegos Tarifarios (Las Condes)'!$A:$A,0)),H3556&gt;5000,INDEX('Pliegos Tarifarios (Las Condes)'!$J:$J,MATCH($B3556,'Pliegos Tarifarios (Las Condes)'!$A:$A,0)))/1.19</f>
        <v>1884.1346768067231</v>
      </c>
      <c r="R3556" s="19">
        <f>INDEX('Pliegos Tarifarios (Las Condes)'!$K:$K,MATCH($B3556,'Pliegos Tarifarios (Las Condes)'!$A:$A,0))</f>
        <v>723.17600000000004</v>
      </c>
      <c r="S3556" s="21">
        <f t="shared" si="168"/>
        <v>157312.85459940671</v>
      </c>
      <c r="T3556" s="21">
        <f t="shared" si="169"/>
        <v>29889.442373887276</v>
      </c>
      <c r="U3556" s="19">
        <v>0</v>
      </c>
      <c r="V3556" s="21">
        <f t="shared" si="170"/>
        <v>187202.296973294</v>
      </c>
    </row>
    <row r="3557" spans="1:22" x14ac:dyDescent="0.3">
      <c r="A3557" s="7" t="s">
        <v>147</v>
      </c>
      <c r="B3557" s="7">
        <v>8</v>
      </c>
      <c r="C3557" s="8" t="s">
        <v>186</v>
      </c>
      <c r="D3557" s="7" t="s">
        <v>998</v>
      </c>
      <c r="E3557" s="7" t="s">
        <v>121</v>
      </c>
      <c r="F3557" s="8" t="s">
        <v>999</v>
      </c>
      <c r="G3557" s="7" t="s">
        <v>16</v>
      </c>
      <c r="H3557" s="9">
        <v>802.47720000000004</v>
      </c>
      <c r="I3557" s="9">
        <v>2.1775000000000002</v>
      </c>
      <c r="J3557" s="9">
        <v>2.1480999999999999</v>
      </c>
      <c r="K3557" s="10">
        <v>0.9864982778415613</v>
      </c>
      <c r="L3557" s="9">
        <v>25.89</v>
      </c>
      <c r="M3557" s="19">
        <f>H3557*INDEX('Pliegos Tarifarios (Las Condes)'!$B:$B,MATCH($B3557,'Pliegos Tarifarios (Las Condes)'!$A:$A,0))</f>
        <v>105736.80330360001</v>
      </c>
      <c r="N3557" s="19">
        <f>I3557*INDEX('Pliegos Tarifarios (Las Condes)'!$C:$C,MATCH($B3557,'Pliegos Tarifarios (Las Condes)'!$A:$A,0))</f>
        <v>7405.1832075000011</v>
      </c>
      <c r="O3557" s="19">
        <f>J3557*INDEX('Pliegos Tarifarios (Las Condes)'!$D:$D,MATCH($B3557,'Pliegos Tarifarios (Las Condes)'!$A:$A,0))</f>
        <v>31069.377305499998</v>
      </c>
      <c r="P3557" s="19">
        <f>H3557*INDEX('Pliegos Tarifarios (Las Condes)'!$E:$E,MATCH($B3557,'Pliegos Tarifarios (Las Condes)'!$A:$A,0))</f>
        <v>10451.4630528</v>
      </c>
      <c r="Q3557" s="19" cm="1">
        <f t="array" ref="Q3557">H3557*_xlfn.IFS(H3557&lt;=350,INDEX('Pliegos Tarifarios (Las Condes)'!$F:$F,MATCH($B3557,'Pliegos Tarifarios (Las Condes)'!$A:$A,0)),H3557&lt;=500,INDEX('Pliegos Tarifarios (Las Condes)'!$G:$G,MATCH($B3557,'Pliegos Tarifarios (Las Condes)'!$A:$A,0)),H3557&lt;=1000,INDEX('Pliegos Tarifarios (Las Condes)'!$H:$H,MATCH($B3557,'Pliegos Tarifarios (Las Condes)'!$A:$A,0)),H3557&lt;=5000,INDEX('Pliegos Tarifarios (Las Condes)'!$I:$I,MATCH($B3557,'Pliegos Tarifarios (Las Condes)'!$A:$A,0)),H3557&gt;5000,INDEX('Pliegos Tarifarios (Las Condes)'!$J:$J,MATCH($B3557,'Pliegos Tarifarios (Las Condes)'!$A:$A,0)))/1.19</f>
        <v>1882.1124917647062</v>
      </c>
      <c r="R3557" s="19">
        <f>INDEX('Pliegos Tarifarios (Las Condes)'!$K:$K,MATCH($B3557,'Pliegos Tarifarios (Las Condes)'!$A:$A,0))</f>
        <v>723.17600000000004</v>
      </c>
      <c r="S3557" s="21">
        <f t="shared" si="168"/>
        <v>157268.11536116473</v>
      </c>
      <c r="T3557" s="21">
        <f t="shared" si="169"/>
        <v>29880.941918621298</v>
      </c>
      <c r="U3557" s="19">
        <v>0</v>
      </c>
      <c r="V3557" s="21">
        <f t="shared" si="170"/>
        <v>187149.05727978604</v>
      </c>
    </row>
    <row r="3558" spans="1:22" x14ac:dyDescent="0.3">
      <c r="A3558" s="7" t="s">
        <v>147</v>
      </c>
      <c r="B3558" s="7">
        <v>8</v>
      </c>
      <c r="C3558" s="8" t="s">
        <v>186</v>
      </c>
      <c r="D3558" s="7" t="s">
        <v>1000</v>
      </c>
      <c r="E3558" s="7" t="s">
        <v>121</v>
      </c>
      <c r="F3558" s="8" t="s">
        <v>1001</v>
      </c>
      <c r="G3558" s="7" t="s">
        <v>16</v>
      </c>
      <c r="H3558" s="9">
        <v>801.47050000000002</v>
      </c>
      <c r="I3558" s="9">
        <v>2.2568999999999999</v>
      </c>
      <c r="J3558" s="9">
        <v>2.2568999999999999</v>
      </c>
      <c r="K3558" s="10">
        <v>1</v>
      </c>
      <c r="L3558" s="9">
        <v>25.85</v>
      </c>
      <c r="M3558" s="19">
        <f>H3558*INDEX('Pliegos Tarifarios (Las Condes)'!$B:$B,MATCH($B3558,'Pliegos Tarifarios (Las Condes)'!$A:$A,0))</f>
        <v>105604.15749150001</v>
      </c>
      <c r="N3558" s="19">
        <f>I3558*INDEX('Pliegos Tarifarios (Las Condes)'!$C:$C,MATCH($B3558,'Pliegos Tarifarios (Las Condes)'!$A:$A,0))</f>
        <v>7675.2045836999996</v>
      </c>
      <c r="O3558" s="19">
        <f>J3558*INDEX('Pliegos Tarifarios (Las Condes)'!$D:$D,MATCH($B3558,'Pliegos Tarifarios (Las Condes)'!$A:$A,0))</f>
        <v>32643.022969500002</v>
      </c>
      <c r="P3558" s="19">
        <f>H3558*INDEX('Pliegos Tarifarios (Las Condes)'!$E:$E,MATCH($B3558,'Pliegos Tarifarios (Las Condes)'!$A:$A,0))</f>
        <v>10438.351791999999</v>
      </c>
      <c r="Q3558" s="19" cm="1">
        <f t="array" ref="Q3558">H3558*_xlfn.IFS(H3558&lt;=350,INDEX('Pliegos Tarifarios (Las Condes)'!$F:$F,MATCH($B3558,'Pliegos Tarifarios (Las Condes)'!$A:$A,0)),H3558&lt;=500,INDEX('Pliegos Tarifarios (Las Condes)'!$G:$G,MATCH($B3558,'Pliegos Tarifarios (Las Condes)'!$A:$A,0)),H3558&lt;=1000,INDEX('Pliegos Tarifarios (Las Condes)'!$H:$H,MATCH($B3558,'Pliegos Tarifarios (Las Condes)'!$A:$A,0)),H3558&lt;=5000,INDEX('Pliegos Tarifarios (Las Condes)'!$I:$I,MATCH($B3558,'Pliegos Tarifarios (Las Condes)'!$A:$A,0)),H3558&gt;5000,INDEX('Pliegos Tarifarios (Las Condes)'!$J:$J,MATCH($B3558,'Pliegos Tarifarios (Las Condes)'!$A:$A,0)))/1.19</f>
        <v>1879.7513995798324</v>
      </c>
      <c r="R3558" s="19">
        <f>INDEX('Pliegos Tarifarios (Las Condes)'!$K:$K,MATCH($B3558,'Pliegos Tarifarios (Las Condes)'!$A:$A,0))</f>
        <v>723.17600000000004</v>
      </c>
      <c r="S3558" s="21">
        <f t="shared" si="168"/>
        <v>158963.66423627984</v>
      </c>
      <c r="T3558" s="21">
        <f t="shared" si="169"/>
        <v>30203.096204893172</v>
      </c>
      <c r="U3558" s="19">
        <v>0</v>
      </c>
      <c r="V3558" s="21">
        <f t="shared" si="170"/>
        <v>189166.76044117301</v>
      </c>
    </row>
    <row r="3559" spans="1:22" x14ac:dyDescent="0.3">
      <c r="A3559" s="7" t="s">
        <v>147</v>
      </c>
      <c r="B3559" s="7">
        <v>8</v>
      </c>
      <c r="C3559" s="8" t="s">
        <v>186</v>
      </c>
      <c r="D3559" s="7" t="s">
        <v>1002</v>
      </c>
      <c r="E3559" s="7" t="s">
        <v>121</v>
      </c>
      <c r="F3559" s="8" t="s">
        <v>1003</v>
      </c>
      <c r="G3559" s="7" t="s">
        <v>16</v>
      </c>
      <c r="H3559" s="9">
        <v>802.45320000000004</v>
      </c>
      <c r="I3559" s="9">
        <v>2.169</v>
      </c>
      <c r="J3559" s="9">
        <v>2.169</v>
      </c>
      <c r="K3559" s="10">
        <v>1</v>
      </c>
      <c r="L3559" s="9">
        <v>25.89</v>
      </c>
      <c r="M3559" s="19">
        <f>H3559*INDEX('Pliegos Tarifarios (Las Condes)'!$B:$B,MATCH($B3559,'Pliegos Tarifarios (Las Condes)'!$A:$A,0))</f>
        <v>105733.64099160001</v>
      </c>
      <c r="N3559" s="19">
        <f>I3559*INDEX('Pliegos Tarifarios (Las Condes)'!$C:$C,MATCH($B3559,'Pliegos Tarifarios (Las Condes)'!$A:$A,0))</f>
        <v>7376.2766370000008</v>
      </c>
      <c r="O3559" s="19">
        <f>J3559*INDEX('Pliegos Tarifarios (Las Condes)'!$D:$D,MATCH($B3559,'Pliegos Tarifarios (Las Condes)'!$A:$A,0))</f>
        <v>31371.667695000004</v>
      </c>
      <c r="P3559" s="19">
        <f>H3559*INDEX('Pliegos Tarifarios (Las Condes)'!$E:$E,MATCH($B3559,'Pliegos Tarifarios (Las Condes)'!$A:$A,0))</f>
        <v>10451.1504768</v>
      </c>
      <c r="Q3559" s="19" cm="1">
        <f t="array" ref="Q3559">H3559*_xlfn.IFS(H3559&lt;=350,INDEX('Pliegos Tarifarios (Las Condes)'!$F:$F,MATCH($B3559,'Pliegos Tarifarios (Las Condes)'!$A:$A,0)),H3559&lt;=500,INDEX('Pliegos Tarifarios (Las Condes)'!$G:$G,MATCH($B3559,'Pliegos Tarifarios (Las Condes)'!$A:$A,0)),H3559&lt;=1000,INDEX('Pliegos Tarifarios (Las Condes)'!$H:$H,MATCH($B3559,'Pliegos Tarifarios (Las Condes)'!$A:$A,0)),H3559&lt;=5000,INDEX('Pliegos Tarifarios (Las Condes)'!$I:$I,MATCH($B3559,'Pliegos Tarifarios (Las Condes)'!$A:$A,0)),H3559&gt;5000,INDEX('Pliegos Tarifarios (Las Condes)'!$J:$J,MATCH($B3559,'Pliegos Tarifarios (Las Condes)'!$A:$A,0)))/1.19</f>
        <v>1882.0562026890759</v>
      </c>
      <c r="R3559" s="19">
        <f>INDEX('Pliegos Tarifarios (Las Condes)'!$K:$K,MATCH($B3559,'Pliegos Tarifarios (Las Condes)'!$A:$A,0))</f>
        <v>723.17600000000004</v>
      </c>
      <c r="S3559" s="21">
        <f t="shared" si="168"/>
        <v>157537.96800308907</v>
      </c>
      <c r="T3559" s="21">
        <f t="shared" si="169"/>
        <v>29932.213920586924</v>
      </c>
      <c r="U3559" s="19">
        <v>0</v>
      </c>
      <c r="V3559" s="21">
        <f t="shared" si="170"/>
        <v>187470.18192367599</v>
      </c>
    </row>
    <row r="3560" spans="1:22" x14ac:dyDescent="0.3">
      <c r="A3560" s="7" t="s">
        <v>147</v>
      </c>
      <c r="B3560" s="7">
        <v>8</v>
      </c>
      <c r="C3560" s="8" t="s">
        <v>186</v>
      </c>
      <c r="D3560" s="7" t="s">
        <v>1004</v>
      </c>
      <c r="E3560" s="7" t="s">
        <v>121</v>
      </c>
      <c r="F3560" s="8" t="s">
        <v>1005</v>
      </c>
      <c r="G3560" s="7" t="s">
        <v>16</v>
      </c>
      <c r="H3560" s="9">
        <v>801.56579999999997</v>
      </c>
      <c r="I3560" s="9">
        <v>2.1665999999999999</v>
      </c>
      <c r="J3560" s="9">
        <v>2.1379999999999999</v>
      </c>
      <c r="K3560" s="10">
        <v>0.98679959383365645</v>
      </c>
      <c r="L3560" s="9">
        <v>25.86</v>
      </c>
      <c r="M3560" s="19">
        <f>H3560*INDEX('Pliegos Tarifarios (Las Condes)'!$B:$B,MATCH($B3560,'Pliegos Tarifarios (Las Condes)'!$A:$A,0))</f>
        <v>105616.7145054</v>
      </c>
      <c r="N3560" s="19">
        <f>I3560*INDEX('Pliegos Tarifarios (Las Condes)'!$C:$C,MATCH($B3560,'Pliegos Tarifarios (Las Condes)'!$A:$A,0))</f>
        <v>7368.1147817999999</v>
      </c>
      <c r="O3560" s="19">
        <f>J3560*INDEX('Pliegos Tarifarios (Las Condes)'!$D:$D,MATCH($B3560,'Pliegos Tarifarios (Las Condes)'!$A:$A,0))</f>
        <v>30923.294389999999</v>
      </c>
      <c r="P3560" s="19">
        <f>H3560*INDEX('Pliegos Tarifarios (Las Condes)'!$E:$E,MATCH($B3560,'Pliegos Tarifarios (Las Condes)'!$A:$A,0))</f>
        <v>10439.592979199999</v>
      </c>
      <c r="Q3560" s="19" cm="1">
        <f t="array" ref="Q3560">H3560*_xlfn.IFS(H3560&lt;=350,INDEX('Pliegos Tarifarios (Las Condes)'!$F:$F,MATCH($B3560,'Pliegos Tarifarios (Las Condes)'!$A:$A,0)),H3560&lt;=500,INDEX('Pliegos Tarifarios (Las Condes)'!$G:$G,MATCH($B3560,'Pliegos Tarifarios (Las Condes)'!$A:$A,0)),H3560&lt;=1000,INDEX('Pliegos Tarifarios (Las Condes)'!$H:$H,MATCH($B3560,'Pliegos Tarifarios (Las Condes)'!$A:$A,0)),H3560&lt;=5000,INDEX('Pliegos Tarifarios (Las Condes)'!$I:$I,MATCH($B3560,'Pliegos Tarifarios (Las Condes)'!$A:$A,0)),H3560&gt;5000,INDEX('Pliegos Tarifarios (Las Condes)'!$J:$J,MATCH($B3560,'Pliegos Tarifarios (Las Condes)'!$A:$A,0)))/1.19</f>
        <v>1879.9749141176471</v>
      </c>
      <c r="R3560" s="19">
        <f>INDEX('Pliegos Tarifarios (Las Condes)'!$K:$K,MATCH($B3560,'Pliegos Tarifarios (Las Condes)'!$A:$A,0))</f>
        <v>723.17600000000004</v>
      </c>
      <c r="S3560" s="21">
        <f t="shared" si="168"/>
        <v>156950.86757051767</v>
      </c>
      <c r="T3560" s="21">
        <f t="shared" si="169"/>
        <v>29820.664838398359</v>
      </c>
      <c r="U3560" s="19">
        <v>0</v>
      </c>
      <c r="V3560" s="21">
        <f t="shared" si="170"/>
        <v>186771.53240891604</v>
      </c>
    </row>
    <row r="3561" spans="1:22" x14ac:dyDescent="0.3">
      <c r="A3561" s="7" t="s">
        <v>147</v>
      </c>
      <c r="B3561" s="7">
        <v>8</v>
      </c>
      <c r="C3561" s="8" t="s">
        <v>186</v>
      </c>
      <c r="D3561" s="7" t="s">
        <v>1006</v>
      </c>
      <c r="E3561" s="7" t="s">
        <v>121</v>
      </c>
      <c r="F3561" s="8" t="s">
        <v>1007</v>
      </c>
      <c r="G3561" s="7" t="s">
        <v>16</v>
      </c>
      <c r="H3561" s="9">
        <v>803.41549999999995</v>
      </c>
      <c r="I3561" s="9">
        <v>2.1781000000000001</v>
      </c>
      <c r="J3561" s="9">
        <v>2.1781000000000001</v>
      </c>
      <c r="K3561" s="10">
        <v>1</v>
      </c>
      <c r="L3561" s="9">
        <v>25.92</v>
      </c>
      <c r="M3561" s="19">
        <f>H3561*INDEX('Pliegos Tarifarios (Las Condes)'!$B:$B,MATCH($B3561,'Pliegos Tarifarios (Las Condes)'!$A:$A,0))</f>
        <v>105860.43652649999</v>
      </c>
      <c r="N3561" s="19">
        <f>I3561*INDEX('Pliegos Tarifarios (Las Condes)'!$C:$C,MATCH($B3561,'Pliegos Tarifarios (Las Condes)'!$A:$A,0))</f>
        <v>7407.2236713000011</v>
      </c>
      <c r="O3561" s="19">
        <f>J3561*INDEX('Pliegos Tarifarios (Las Condes)'!$D:$D,MATCH($B3561,'Pliegos Tarifarios (Las Condes)'!$A:$A,0))</f>
        <v>31503.286955500003</v>
      </c>
      <c r="P3561" s="19">
        <f>H3561*INDEX('Pliegos Tarifarios (Las Condes)'!$E:$E,MATCH($B3561,'Pliegos Tarifarios (Las Condes)'!$A:$A,0))</f>
        <v>10463.683471999999</v>
      </c>
      <c r="Q3561" s="19" cm="1">
        <f t="array" ref="Q3561">H3561*_xlfn.IFS(H3561&lt;=350,INDEX('Pliegos Tarifarios (Las Condes)'!$F:$F,MATCH($B3561,'Pliegos Tarifarios (Las Condes)'!$A:$A,0)),H3561&lt;=500,INDEX('Pliegos Tarifarios (Las Condes)'!$G:$G,MATCH($B3561,'Pliegos Tarifarios (Las Condes)'!$A:$A,0)),H3561&lt;=1000,INDEX('Pliegos Tarifarios (Las Condes)'!$H:$H,MATCH($B3561,'Pliegos Tarifarios (Las Condes)'!$A:$A,0)),H3561&lt;=5000,INDEX('Pliegos Tarifarios (Las Condes)'!$I:$I,MATCH($B3561,'Pliegos Tarifarios (Las Condes)'!$A:$A,0)),H3561&gt;5000,INDEX('Pliegos Tarifarios (Las Condes)'!$J:$J,MATCH($B3561,'Pliegos Tarifarios (Las Condes)'!$A:$A,0)))/1.19</f>
        <v>1884.3131600840338</v>
      </c>
      <c r="R3561" s="19">
        <f>INDEX('Pliegos Tarifarios (Las Condes)'!$K:$K,MATCH($B3561,'Pliegos Tarifarios (Las Condes)'!$A:$A,0))</f>
        <v>723.17600000000004</v>
      </c>
      <c r="S3561" s="21">
        <f t="shared" si="168"/>
        <v>157842.11978538404</v>
      </c>
      <c r="T3561" s="21">
        <f t="shared" si="169"/>
        <v>29990.002759222967</v>
      </c>
      <c r="U3561" s="19">
        <v>0</v>
      </c>
      <c r="V3561" s="21">
        <f t="shared" si="170"/>
        <v>187832.122544607</v>
      </c>
    </row>
    <row r="3562" spans="1:22" x14ac:dyDescent="0.3">
      <c r="A3562" s="7" t="s">
        <v>147</v>
      </c>
      <c r="B3562" s="7">
        <v>8</v>
      </c>
      <c r="C3562" s="8" t="s">
        <v>186</v>
      </c>
      <c r="D3562" s="7" t="s">
        <v>1008</v>
      </c>
      <c r="E3562" s="7" t="s">
        <v>121</v>
      </c>
      <c r="F3562" s="8" t="s">
        <v>1009</v>
      </c>
      <c r="G3562" s="7" t="s">
        <v>16</v>
      </c>
      <c r="H3562" s="9">
        <v>803.12300000000005</v>
      </c>
      <c r="I3562" s="9">
        <v>2.2254999999999998</v>
      </c>
      <c r="J3562" s="9">
        <v>2.1057000000000001</v>
      </c>
      <c r="K3562" s="10">
        <v>0.94616940013480133</v>
      </c>
      <c r="L3562" s="9">
        <v>25.91</v>
      </c>
      <c r="M3562" s="19">
        <f>H3562*INDEX('Pliegos Tarifarios (Las Condes)'!$B:$B,MATCH($B3562,'Pliegos Tarifarios (Las Condes)'!$A:$A,0))</f>
        <v>105821.89584900001</v>
      </c>
      <c r="N3562" s="19">
        <f>I3562*INDEX('Pliegos Tarifarios (Las Condes)'!$C:$C,MATCH($B3562,'Pliegos Tarifarios (Las Condes)'!$A:$A,0))</f>
        <v>7568.4203115</v>
      </c>
      <c r="O3562" s="19">
        <f>J3562*INDEX('Pliegos Tarifarios (Las Condes)'!$D:$D,MATCH($B3562,'Pliegos Tarifarios (Las Condes)'!$A:$A,0))</f>
        <v>30456.118333500002</v>
      </c>
      <c r="P3562" s="19">
        <f>H3562*INDEX('Pliegos Tarifarios (Las Condes)'!$E:$E,MATCH($B3562,'Pliegos Tarifarios (Las Condes)'!$A:$A,0))</f>
        <v>10459.873952</v>
      </c>
      <c r="Q3562" s="19" cm="1">
        <f t="array" ref="Q3562">H3562*_xlfn.IFS(H3562&lt;=350,INDEX('Pliegos Tarifarios (Las Condes)'!$F:$F,MATCH($B3562,'Pliegos Tarifarios (Las Condes)'!$A:$A,0)),H3562&lt;=500,INDEX('Pliegos Tarifarios (Las Condes)'!$G:$G,MATCH($B3562,'Pliegos Tarifarios (Las Condes)'!$A:$A,0)),H3562&lt;=1000,INDEX('Pliegos Tarifarios (Las Condes)'!$H:$H,MATCH($B3562,'Pliegos Tarifarios (Las Condes)'!$A:$A,0)),H3562&lt;=5000,INDEX('Pliegos Tarifarios (Las Condes)'!$I:$I,MATCH($B3562,'Pliegos Tarifarios (Las Condes)'!$A:$A,0)),H3562&gt;5000,INDEX('Pliegos Tarifarios (Las Condes)'!$J:$J,MATCH($B3562,'Pliegos Tarifarios (Las Condes)'!$A:$A,0)))/1.19</f>
        <v>1883.6271369747906</v>
      </c>
      <c r="R3562" s="19">
        <f>INDEX('Pliegos Tarifarios (Las Condes)'!$K:$K,MATCH($B3562,'Pliegos Tarifarios (Las Condes)'!$A:$A,0))</f>
        <v>723.17600000000004</v>
      </c>
      <c r="S3562" s="21">
        <f t="shared" si="168"/>
        <v>156913.11158297482</v>
      </c>
      <c r="T3562" s="21">
        <f t="shared" si="169"/>
        <v>29813.491200765216</v>
      </c>
      <c r="U3562" s="19">
        <v>0</v>
      </c>
      <c r="V3562" s="21">
        <f t="shared" si="170"/>
        <v>186726.60278374003</v>
      </c>
    </row>
    <row r="3563" spans="1:22" x14ac:dyDescent="0.3">
      <c r="A3563" s="7" t="s">
        <v>147</v>
      </c>
      <c r="B3563" s="7">
        <v>8</v>
      </c>
      <c r="C3563" s="8" t="s">
        <v>186</v>
      </c>
      <c r="D3563" s="7" t="s">
        <v>1010</v>
      </c>
      <c r="E3563" s="7" t="s">
        <v>121</v>
      </c>
      <c r="F3563" s="8" t="s">
        <v>1011</v>
      </c>
      <c r="G3563" s="7" t="s">
        <v>16</v>
      </c>
      <c r="H3563" s="9">
        <v>801.76729999999998</v>
      </c>
      <c r="I3563" s="9">
        <v>2.1657999999999999</v>
      </c>
      <c r="J3563" s="9">
        <v>2.1070000000000002</v>
      </c>
      <c r="K3563" s="10">
        <v>0.97285067873303177</v>
      </c>
      <c r="L3563" s="9">
        <v>25.86</v>
      </c>
      <c r="M3563" s="19">
        <f>H3563*INDEX('Pliegos Tarifarios (Las Condes)'!$B:$B,MATCH($B3563,'Pliegos Tarifarios (Las Condes)'!$A:$A,0))</f>
        <v>105643.2647499</v>
      </c>
      <c r="N3563" s="19">
        <f>I3563*INDEX('Pliegos Tarifarios (Las Condes)'!$C:$C,MATCH($B3563,'Pliegos Tarifarios (Las Condes)'!$A:$A,0))</f>
        <v>7365.3941634000003</v>
      </c>
      <c r="O3563" s="19">
        <f>J3563*INDEX('Pliegos Tarifarios (Las Condes)'!$D:$D,MATCH($B3563,'Pliegos Tarifarios (Las Condes)'!$A:$A,0))</f>
        <v>30474.921085000005</v>
      </c>
      <c r="P3563" s="19">
        <f>H3563*INDEX('Pliegos Tarifarios (Las Condes)'!$E:$E,MATCH($B3563,'Pliegos Tarifarios (Las Condes)'!$A:$A,0))</f>
        <v>10442.2173152</v>
      </c>
      <c r="Q3563" s="19" cm="1">
        <f t="array" ref="Q3563">H3563*_xlfn.IFS(H3563&lt;=350,INDEX('Pliegos Tarifarios (Las Condes)'!$F:$F,MATCH($B3563,'Pliegos Tarifarios (Las Condes)'!$A:$A,0)),H3563&lt;=500,INDEX('Pliegos Tarifarios (Las Condes)'!$G:$G,MATCH($B3563,'Pliegos Tarifarios (Las Condes)'!$A:$A,0)),H3563&lt;=1000,INDEX('Pliegos Tarifarios (Las Condes)'!$H:$H,MATCH($B3563,'Pliegos Tarifarios (Las Condes)'!$A:$A,0)),H3563&lt;=5000,INDEX('Pliegos Tarifarios (Las Condes)'!$I:$I,MATCH($B3563,'Pliegos Tarifarios (Las Condes)'!$A:$A,0)),H3563&gt;5000,INDEX('Pliegos Tarifarios (Las Condes)'!$J:$J,MATCH($B3563,'Pliegos Tarifarios (Las Condes)'!$A:$A,0)))/1.19</f>
        <v>1880.4475078151263</v>
      </c>
      <c r="R3563" s="19">
        <f>INDEX('Pliegos Tarifarios (Las Condes)'!$K:$K,MATCH($B3563,'Pliegos Tarifarios (Las Condes)'!$A:$A,0))</f>
        <v>723.17600000000004</v>
      </c>
      <c r="S3563" s="21">
        <f t="shared" si="168"/>
        <v>156529.42082131511</v>
      </c>
      <c r="T3563" s="21">
        <f t="shared" si="169"/>
        <v>29740.589956049873</v>
      </c>
      <c r="U3563" s="19">
        <v>0</v>
      </c>
      <c r="V3563" s="21">
        <f t="shared" si="170"/>
        <v>186270.01077736498</v>
      </c>
    </row>
    <row r="3564" spans="1:22" x14ac:dyDescent="0.3">
      <c r="A3564" s="7" t="s">
        <v>147</v>
      </c>
      <c r="B3564" s="7">
        <v>8</v>
      </c>
      <c r="C3564" s="8" t="s">
        <v>186</v>
      </c>
      <c r="D3564" s="7" t="s">
        <v>1012</v>
      </c>
      <c r="E3564" s="7" t="s">
        <v>121</v>
      </c>
      <c r="F3564" s="8" t="s">
        <v>1013</v>
      </c>
      <c r="G3564" s="7" t="s">
        <v>16</v>
      </c>
      <c r="H3564" s="9">
        <v>802.70479999999998</v>
      </c>
      <c r="I3564" s="9">
        <v>2.1772</v>
      </c>
      <c r="J3564" s="9">
        <v>2.1772</v>
      </c>
      <c r="K3564" s="10">
        <v>1</v>
      </c>
      <c r="L3564" s="9">
        <v>25.89</v>
      </c>
      <c r="M3564" s="19">
        <f>H3564*INDEX('Pliegos Tarifarios (Las Condes)'!$B:$B,MATCH($B3564,'Pliegos Tarifarios (Las Condes)'!$A:$A,0))</f>
        <v>105766.79256240001</v>
      </c>
      <c r="N3564" s="19">
        <f>I3564*INDEX('Pliegos Tarifarios (Las Condes)'!$C:$C,MATCH($B3564,'Pliegos Tarifarios (Las Condes)'!$A:$A,0))</f>
        <v>7404.1629756000002</v>
      </c>
      <c r="O3564" s="19">
        <f>J3564*INDEX('Pliegos Tarifarios (Las Condes)'!$D:$D,MATCH($B3564,'Pliegos Tarifarios (Las Condes)'!$A:$A,0))</f>
        <v>31490.269666</v>
      </c>
      <c r="P3564" s="19">
        <f>H3564*INDEX('Pliegos Tarifarios (Las Condes)'!$E:$E,MATCH($B3564,'Pliegos Tarifarios (Las Condes)'!$A:$A,0))</f>
        <v>10454.427315199999</v>
      </c>
      <c r="Q3564" s="19" cm="1">
        <f t="array" ref="Q3564">H3564*_xlfn.IFS(H3564&lt;=350,INDEX('Pliegos Tarifarios (Las Condes)'!$F:$F,MATCH($B3564,'Pliegos Tarifarios (Las Condes)'!$A:$A,0)),H3564&lt;=500,INDEX('Pliegos Tarifarios (Las Condes)'!$G:$G,MATCH($B3564,'Pliegos Tarifarios (Las Condes)'!$A:$A,0)),H3564&lt;=1000,INDEX('Pliegos Tarifarios (Las Condes)'!$H:$H,MATCH($B3564,'Pliegos Tarifarios (Las Condes)'!$A:$A,0)),H3564&lt;=5000,INDEX('Pliegos Tarifarios (Las Condes)'!$I:$I,MATCH($B3564,'Pliegos Tarifarios (Las Condes)'!$A:$A,0)),H3564&gt;5000,INDEX('Pliegos Tarifarios (Las Condes)'!$J:$J,MATCH($B3564,'Pliegos Tarifarios (Las Condes)'!$A:$A,0)))/1.19</f>
        <v>1882.646299831933</v>
      </c>
      <c r="R3564" s="19">
        <f>INDEX('Pliegos Tarifarios (Las Condes)'!$K:$K,MATCH($B3564,'Pliegos Tarifarios (Las Condes)'!$A:$A,0))</f>
        <v>723.17600000000004</v>
      </c>
      <c r="S3564" s="21">
        <f t="shared" si="168"/>
        <v>157721.47481903198</v>
      </c>
      <c r="T3564" s="21">
        <f t="shared" si="169"/>
        <v>29967.080215616075</v>
      </c>
      <c r="U3564" s="19">
        <v>0</v>
      </c>
      <c r="V3564" s="21">
        <f t="shared" si="170"/>
        <v>187688.55503464804</v>
      </c>
    </row>
    <row r="3565" spans="1:22" x14ac:dyDescent="0.3">
      <c r="A3565" s="7" t="s">
        <v>147</v>
      </c>
      <c r="B3565" s="7">
        <v>8</v>
      </c>
      <c r="C3565" s="8" t="s">
        <v>186</v>
      </c>
      <c r="D3565" s="7" t="s">
        <v>1014</v>
      </c>
      <c r="E3565" s="7" t="s">
        <v>121</v>
      </c>
      <c r="F3565" s="8" t="s">
        <v>1015</v>
      </c>
      <c r="G3565" s="7" t="s">
        <v>16</v>
      </c>
      <c r="H3565" s="9">
        <v>804.28510000000006</v>
      </c>
      <c r="I3565" s="9">
        <v>2.1433</v>
      </c>
      <c r="J3565" s="9">
        <v>2.1406000000000001</v>
      </c>
      <c r="K3565" s="10">
        <v>0.99874026034619512</v>
      </c>
      <c r="L3565" s="9">
        <v>25.94</v>
      </c>
      <c r="M3565" s="19">
        <f>H3565*INDEX('Pliegos Tarifarios (Las Condes)'!$B:$B,MATCH($B3565,'Pliegos Tarifarios (Las Condes)'!$A:$A,0))</f>
        <v>105975.01763130001</v>
      </c>
      <c r="N3565" s="19">
        <f>I3565*INDEX('Pliegos Tarifarios (Las Condes)'!$C:$C,MATCH($B3565,'Pliegos Tarifarios (Las Condes)'!$A:$A,0))</f>
        <v>7288.8767709000003</v>
      </c>
      <c r="O3565" s="19">
        <f>J3565*INDEX('Pliegos Tarifarios (Las Condes)'!$D:$D,MATCH($B3565,'Pliegos Tarifarios (Las Condes)'!$A:$A,0))</f>
        <v>30960.899893000002</v>
      </c>
      <c r="P3565" s="19">
        <f>H3565*INDEX('Pliegos Tarifarios (Las Condes)'!$E:$E,MATCH($B3565,'Pliegos Tarifarios (Las Condes)'!$A:$A,0))</f>
        <v>10475.0091424</v>
      </c>
      <c r="Q3565" s="19" cm="1">
        <f t="array" ref="Q3565">H3565*_xlfn.IFS(H3565&lt;=350,INDEX('Pliegos Tarifarios (Las Condes)'!$F:$F,MATCH($B3565,'Pliegos Tarifarios (Las Condes)'!$A:$A,0)),H3565&lt;=500,INDEX('Pliegos Tarifarios (Las Condes)'!$G:$G,MATCH($B3565,'Pliegos Tarifarios (Las Condes)'!$A:$A,0)),H3565&lt;=1000,INDEX('Pliegos Tarifarios (Las Condes)'!$H:$H,MATCH($B3565,'Pliegos Tarifarios (Las Condes)'!$A:$A,0)),H3565&lt;=5000,INDEX('Pliegos Tarifarios (Las Condes)'!$I:$I,MATCH($B3565,'Pliegos Tarifarios (Las Condes)'!$A:$A,0)),H3565&gt;5000,INDEX('Pliegos Tarifarios (Las Condes)'!$J:$J,MATCH($B3565,'Pliegos Tarifarios (Las Condes)'!$A:$A,0)))/1.19</f>
        <v>1886.3527009243703</v>
      </c>
      <c r="R3565" s="19">
        <f>INDEX('Pliegos Tarifarios (Las Condes)'!$K:$K,MATCH($B3565,'Pliegos Tarifarios (Las Condes)'!$A:$A,0))</f>
        <v>723.17600000000004</v>
      </c>
      <c r="S3565" s="21">
        <f t="shared" si="168"/>
        <v>157309.33213852439</v>
      </c>
      <c r="T3565" s="21">
        <f t="shared" si="169"/>
        <v>29888.773106319633</v>
      </c>
      <c r="U3565" s="19">
        <v>0</v>
      </c>
      <c r="V3565" s="21">
        <f t="shared" si="170"/>
        <v>187198.10524484402</v>
      </c>
    </row>
    <row r="3566" spans="1:22" x14ac:dyDescent="0.3">
      <c r="A3566" s="7" t="s">
        <v>147</v>
      </c>
      <c r="B3566" s="7">
        <v>8</v>
      </c>
      <c r="C3566" s="8" t="s">
        <v>186</v>
      </c>
      <c r="D3566" s="7" t="s">
        <v>1016</v>
      </c>
      <c r="E3566" s="7" t="s">
        <v>121</v>
      </c>
      <c r="F3566" s="8" t="s">
        <v>1017</v>
      </c>
      <c r="G3566" s="7" t="s">
        <v>16</v>
      </c>
      <c r="H3566" s="9">
        <v>803.21420000000001</v>
      </c>
      <c r="I3566" s="9">
        <v>2.1806999999999999</v>
      </c>
      <c r="J3566" s="9">
        <v>2.1095999999999999</v>
      </c>
      <c r="K3566" s="10">
        <v>0.96739579034255063</v>
      </c>
      <c r="L3566" s="9">
        <v>25.91</v>
      </c>
      <c r="M3566" s="19">
        <f>H3566*INDEX('Pliegos Tarifarios (Las Condes)'!$B:$B,MATCH($B3566,'Pliegos Tarifarios (Las Condes)'!$A:$A,0))</f>
        <v>105833.91263460001</v>
      </c>
      <c r="N3566" s="19">
        <f>I3566*INDEX('Pliegos Tarifarios (Las Condes)'!$C:$C,MATCH($B3566,'Pliegos Tarifarios (Las Condes)'!$A:$A,0))</f>
        <v>7416.0656810999999</v>
      </c>
      <c r="O3566" s="19">
        <f>J3566*INDEX('Pliegos Tarifarios (Las Condes)'!$D:$D,MATCH($B3566,'Pliegos Tarifarios (Las Condes)'!$A:$A,0))</f>
        <v>30512.526588000001</v>
      </c>
      <c r="P3566" s="19">
        <f>H3566*INDEX('Pliegos Tarifarios (Las Condes)'!$E:$E,MATCH($B3566,'Pliegos Tarifarios (Las Condes)'!$A:$A,0))</f>
        <v>10461.0617408</v>
      </c>
      <c r="Q3566" s="19" cm="1">
        <f t="array" ref="Q3566">H3566*_xlfn.IFS(H3566&lt;=350,INDEX('Pliegos Tarifarios (Las Condes)'!$F:$F,MATCH($B3566,'Pliegos Tarifarios (Las Condes)'!$A:$A,0)),H3566&lt;=500,INDEX('Pliegos Tarifarios (Las Condes)'!$G:$G,MATCH($B3566,'Pliegos Tarifarios (Las Condes)'!$A:$A,0)),H3566&lt;=1000,INDEX('Pliegos Tarifarios (Las Condes)'!$H:$H,MATCH($B3566,'Pliegos Tarifarios (Las Condes)'!$A:$A,0)),H3566&lt;=5000,INDEX('Pliegos Tarifarios (Las Condes)'!$I:$I,MATCH($B3566,'Pliegos Tarifarios (Las Condes)'!$A:$A,0)),H3566&gt;5000,INDEX('Pliegos Tarifarios (Las Condes)'!$J:$J,MATCH($B3566,'Pliegos Tarifarios (Las Condes)'!$A:$A,0)))/1.19</f>
        <v>1883.8410354621851</v>
      </c>
      <c r="R3566" s="19">
        <f>INDEX('Pliegos Tarifarios (Las Condes)'!$K:$K,MATCH($B3566,'Pliegos Tarifarios (Las Condes)'!$A:$A,0))</f>
        <v>723.17600000000004</v>
      </c>
      <c r="S3566" s="21">
        <f t="shared" si="168"/>
        <v>156830.5836799622</v>
      </c>
      <c r="T3566" s="21">
        <f t="shared" si="169"/>
        <v>29797.81089919282</v>
      </c>
      <c r="U3566" s="19">
        <v>0</v>
      </c>
      <c r="V3566" s="21">
        <f t="shared" si="170"/>
        <v>186628.39457915502</v>
      </c>
    </row>
    <row r="3567" spans="1:22" x14ac:dyDescent="0.3">
      <c r="A3567" s="7" t="s">
        <v>147</v>
      </c>
      <c r="B3567" s="7">
        <v>8</v>
      </c>
      <c r="C3567" s="8" t="s">
        <v>186</v>
      </c>
      <c r="D3567" s="7" t="s">
        <v>1018</v>
      </c>
      <c r="E3567" s="7" t="s">
        <v>121</v>
      </c>
      <c r="F3567" s="8" t="s">
        <v>1019</v>
      </c>
      <c r="G3567" s="7" t="s">
        <v>16</v>
      </c>
      <c r="H3567" s="9">
        <v>802.1404</v>
      </c>
      <c r="I3567" s="9">
        <v>2.1564999999999999</v>
      </c>
      <c r="J3567" s="9">
        <v>2.1168999999999998</v>
      </c>
      <c r="K3567" s="10">
        <v>0.98163691166241596</v>
      </c>
      <c r="L3567" s="9">
        <v>25.88</v>
      </c>
      <c r="M3567" s="19">
        <f>H3567*INDEX('Pliegos Tarifarios (Las Condes)'!$B:$B,MATCH($B3567,'Pliegos Tarifarios (Las Condes)'!$A:$A,0))</f>
        <v>105692.4255252</v>
      </c>
      <c r="N3567" s="19">
        <f>I3567*INDEX('Pliegos Tarifarios (Las Condes)'!$C:$C,MATCH($B3567,'Pliegos Tarifarios (Las Condes)'!$A:$A,0))</f>
        <v>7333.7669744999994</v>
      </c>
      <c r="O3567" s="19">
        <f>J3567*INDEX('Pliegos Tarifarios (Las Condes)'!$D:$D,MATCH($B3567,'Pliegos Tarifarios (Las Condes)'!$A:$A,0))</f>
        <v>30618.111269499997</v>
      </c>
      <c r="P3567" s="19">
        <f>H3567*INDEX('Pliegos Tarifarios (Las Condes)'!$E:$E,MATCH($B3567,'Pliegos Tarifarios (Las Condes)'!$A:$A,0))</f>
        <v>10447.0765696</v>
      </c>
      <c r="Q3567" s="19" cm="1">
        <f t="array" ref="Q3567">H3567*_xlfn.IFS(H3567&lt;=350,INDEX('Pliegos Tarifarios (Las Condes)'!$F:$F,MATCH($B3567,'Pliegos Tarifarios (Las Condes)'!$A:$A,0)),H3567&lt;=500,INDEX('Pliegos Tarifarios (Las Condes)'!$G:$G,MATCH($B3567,'Pliegos Tarifarios (Las Condes)'!$A:$A,0)),H3567&lt;=1000,INDEX('Pliegos Tarifarios (Las Condes)'!$H:$H,MATCH($B3567,'Pliegos Tarifarios (Las Condes)'!$A:$A,0)),H3567&lt;=5000,INDEX('Pliegos Tarifarios (Las Condes)'!$I:$I,MATCH($B3567,'Pliegos Tarifarios (Las Condes)'!$A:$A,0)),H3567&gt;5000,INDEX('Pliegos Tarifarios (Las Condes)'!$J:$J,MATCH($B3567,'Pliegos Tarifarios (Las Condes)'!$A:$A,0)))/1.19</f>
        <v>1881.3225684033616</v>
      </c>
      <c r="R3567" s="19">
        <f>INDEX('Pliegos Tarifarios (Las Condes)'!$K:$K,MATCH($B3567,'Pliegos Tarifarios (Las Condes)'!$A:$A,0))</f>
        <v>723.17600000000004</v>
      </c>
      <c r="S3567" s="21">
        <f t="shared" si="168"/>
        <v>156695.87890720335</v>
      </c>
      <c r="T3567" s="21">
        <f t="shared" si="169"/>
        <v>29772.216992368638</v>
      </c>
      <c r="U3567" s="19">
        <v>0</v>
      </c>
      <c r="V3567" s="21">
        <f t="shared" si="170"/>
        <v>186468.09589957198</v>
      </c>
    </row>
    <row r="3568" spans="1:22" x14ac:dyDescent="0.3">
      <c r="A3568" s="7" t="s">
        <v>147</v>
      </c>
      <c r="B3568" s="7">
        <v>8</v>
      </c>
      <c r="C3568" s="8" t="s">
        <v>186</v>
      </c>
      <c r="D3568" s="7" t="s">
        <v>1020</v>
      </c>
      <c r="E3568" s="7" t="s">
        <v>121</v>
      </c>
      <c r="F3568" s="8" t="s">
        <v>1021</v>
      </c>
      <c r="G3568" s="7" t="s">
        <v>16</v>
      </c>
      <c r="H3568" s="9">
        <v>804.68209999999999</v>
      </c>
      <c r="I3568" s="9">
        <v>2.1612</v>
      </c>
      <c r="J3568" s="9">
        <v>2.1583000000000001</v>
      </c>
      <c r="K3568" s="10">
        <v>0.99865815287803072</v>
      </c>
      <c r="L3568" s="9">
        <v>25.96</v>
      </c>
      <c r="M3568" s="19">
        <f>H3568*INDEX('Pliegos Tarifarios (Las Condes)'!$B:$B,MATCH($B3568,'Pliegos Tarifarios (Las Condes)'!$A:$A,0))</f>
        <v>106027.3275423</v>
      </c>
      <c r="N3568" s="19">
        <f>I3568*INDEX('Pliegos Tarifarios (Las Condes)'!$C:$C,MATCH($B3568,'Pliegos Tarifarios (Las Condes)'!$A:$A,0))</f>
        <v>7349.7506076</v>
      </c>
      <c r="O3568" s="19">
        <f>J3568*INDEX('Pliegos Tarifarios (Las Condes)'!$D:$D,MATCH($B3568,'Pliegos Tarifarios (Las Condes)'!$A:$A,0))</f>
        <v>31216.906586500005</v>
      </c>
      <c r="P3568" s="19">
        <f>H3568*INDEX('Pliegos Tarifarios (Las Condes)'!$E:$E,MATCH($B3568,'Pliegos Tarifarios (Las Condes)'!$A:$A,0))</f>
        <v>10480.179670399999</v>
      </c>
      <c r="Q3568" s="19" cm="1">
        <f t="array" ref="Q3568">H3568*_xlfn.IFS(H3568&lt;=350,INDEX('Pliegos Tarifarios (Las Condes)'!$F:$F,MATCH($B3568,'Pliegos Tarifarios (Las Condes)'!$A:$A,0)),H3568&lt;=500,INDEX('Pliegos Tarifarios (Las Condes)'!$G:$G,MATCH($B3568,'Pliegos Tarifarios (Las Condes)'!$A:$A,0)),H3568&lt;=1000,INDEX('Pliegos Tarifarios (Las Condes)'!$H:$H,MATCH($B3568,'Pliegos Tarifarios (Las Condes)'!$A:$A,0)),H3568&lt;=5000,INDEX('Pliegos Tarifarios (Las Condes)'!$I:$I,MATCH($B3568,'Pliegos Tarifarios (Las Condes)'!$A:$A,0)),H3568&gt;5000,INDEX('Pliegos Tarifarios (Las Condes)'!$J:$J,MATCH($B3568,'Pliegos Tarifarios (Las Condes)'!$A:$A,0)))/1.19</f>
        <v>1887.2838160504205</v>
      </c>
      <c r="R3568" s="19">
        <f>INDEX('Pliegos Tarifarios (Las Condes)'!$K:$K,MATCH($B3568,'Pliegos Tarifarios (Las Condes)'!$A:$A,0))</f>
        <v>723.17600000000004</v>
      </c>
      <c r="S3568" s="21">
        <f t="shared" si="168"/>
        <v>157684.62422285043</v>
      </c>
      <c r="T3568" s="21">
        <f t="shared" si="169"/>
        <v>29960.078602341582</v>
      </c>
      <c r="U3568" s="19">
        <v>0</v>
      </c>
      <c r="V3568" s="21">
        <f t="shared" si="170"/>
        <v>187644.70282519201</v>
      </c>
    </row>
    <row r="3569" spans="1:22" x14ac:dyDescent="0.3">
      <c r="A3569" s="7" t="s">
        <v>147</v>
      </c>
      <c r="B3569" s="7">
        <v>8</v>
      </c>
      <c r="C3569" s="8" t="s">
        <v>186</v>
      </c>
      <c r="D3569" s="7" t="s">
        <v>1022</v>
      </c>
      <c r="E3569" s="7" t="s">
        <v>121</v>
      </c>
      <c r="F3569" s="8" t="s">
        <v>1023</v>
      </c>
      <c r="G3569" s="7" t="s">
        <v>16</v>
      </c>
      <c r="H3569" s="9">
        <v>802.81190000000004</v>
      </c>
      <c r="I3569" s="9">
        <v>2.1541999999999999</v>
      </c>
      <c r="J3569" s="9">
        <v>2.0851000000000002</v>
      </c>
      <c r="K3569" s="10">
        <v>0.96792312691486415</v>
      </c>
      <c r="L3569" s="9">
        <v>25.9</v>
      </c>
      <c r="M3569" s="19">
        <f>H3569*INDEX('Pliegos Tarifarios (Las Condes)'!$B:$B,MATCH($B3569,'Pliegos Tarifarios (Las Condes)'!$A:$A,0))</f>
        <v>105780.9043797</v>
      </c>
      <c r="N3569" s="19">
        <f>I3569*INDEX('Pliegos Tarifarios (Las Condes)'!$C:$C,MATCH($B3569,'Pliegos Tarifarios (Las Condes)'!$A:$A,0))</f>
        <v>7325.9451965999997</v>
      </c>
      <c r="O3569" s="19">
        <f>J3569*INDEX('Pliegos Tarifarios (Las Condes)'!$D:$D,MATCH($B3569,'Pliegos Tarifarios (Las Condes)'!$A:$A,0))</f>
        <v>30158.167040500004</v>
      </c>
      <c r="P3569" s="19">
        <f>H3569*INDEX('Pliegos Tarifarios (Las Condes)'!$E:$E,MATCH($B3569,'Pliegos Tarifarios (Las Condes)'!$A:$A,0))</f>
        <v>10455.8221856</v>
      </c>
      <c r="Q3569" s="19" cm="1">
        <f t="array" ref="Q3569">H3569*_xlfn.IFS(H3569&lt;=350,INDEX('Pliegos Tarifarios (Las Condes)'!$F:$F,MATCH($B3569,'Pliegos Tarifarios (Las Condes)'!$A:$A,0)),H3569&lt;=500,INDEX('Pliegos Tarifarios (Las Condes)'!$G:$G,MATCH($B3569,'Pliegos Tarifarios (Las Condes)'!$A:$A,0)),H3569&lt;=1000,INDEX('Pliegos Tarifarios (Las Condes)'!$H:$H,MATCH($B3569,'Pliegos Tarifarios (Las Condes)'!$A:$A,0)),H3569&lt;=5000,INDEX('Pliegos Tarifarios (Las Condes)'!$I:$I,MATCH($B3569,'Pliegos Tarifarios (Las Condes)'!$A:$A,0)),H3569&gt;5000,INDEX('Pliegos Tarifarios (Las Condes)'!$J:$J,MATCH($B3569,'Pliegos Tarifarios (Las Condes)'!$A:$A,0)))/1.19</f>
        <v>1882.8974898319334</v>
      </c>
      <c r="R3569" s="19">
        <f>INDEX('Pliegos Tarifarios (Las Condes)'!$K:$K,MATCH($B3569,'Pliegos Tarifarios (Las Condes)'!$A:$A,0))</f>
        <v>723.17600000000004</v>
      </c>
      <c r="S3569" s="21">
        <f t="shared" si="168"/>
        <v>156326.91229223195</v>
      </c>
      <c r="T3569" s="21">
        <f t="shared" si="169"/>
        <v>29702.113335524071</v>
      </c>
      <c r="U3569" s="19">
        <v>0</v>
      </c>
      <c r="V3569" s="21">
        <f t="shared" si="170"/>
        <v>186029.02562775603</v>
      </c>
    </row>
    <row r="3570" spans="1:22" x14ac:dyDescent="0.3">
      <c r="A3570" s="7" t="s">
        <v>147</v>
      </c>
      <c r="B3570" s="7">
        <v>8</v>
      </c>
      <c r="C3570" s="8" t="s">
        <v>186</v>
      </c>
      <c r="D3570" s="7" t="s">
        <v>1024</v>
      </c>
      <c r="E3570" s="7" t="s">
        <v>121</v>
      </c>
      <c r="F3570" s="8" t="s">
        <v>1025</v>
      </c>
      <c r="G3570" s="7" t="s">
        <v>16</v>
      </c>
      <c r="H3570" s="9">
        <v>802.38900000000001</v>
      </c>
      <c r="I3570" s="9">
        <v>2.1642999999999999</v>
      </c>
      <c r="J3570" s="9">
        <v>2.1642999999999999</v>
      </c>
      <c r="K3570" s="10">
        <v>1</v>
      </c>
      <c r="L3570" s="9">
        <v>25.88</v>
      </c>
      <c r="M3570" s="19">
        <f>H3570*INDEX('Pliegos Tarifarios (Las Condes)'!$B:$B,MATCH($B3570,'Pliegos Tarifarios (Las Condes)'!$A:$A,0))</f>
        <v>105725.181807</v>
      </c>
      <c r="N3570" s="19">
        <f>I3570*INDEX('Pliegos Tarifarios (Las Condes)'!$C:$C,MATCH($B3570,'Pliegos Tarifarios (Las Condes)'!$A:$A,0))</f>
        <v>7360.2930039000003</v>
      </c>
      <c r="O3570" s="19">
        <f>J3570*INDEX('Pliegos Tarifarios (Las Condes)'!$D:$D,MATCH($B3570,'Pliegos Tarifarios (Las Condes)'!$A:$A,0))</f>
        <v>31303.688516499999</v>
      </c>
      <c r="P3570" s="19">
        <f>H3570*INDEX('Pliegos Tarifarios (Las Condes)'!$E:$E,MATCH($B3570,'Pliegos Tarifarios (Las Condes)'!$A:$A,0))</f>
        <v>10450.314335999999</v>
      </c>
      <c r="Q3570" s="19" cm="1">
        <f t="array" ref="Q3570">H3570*_xlfn.IFS(H3570&lt;=350,INDEX('Pliegos Tarifarios (Las Condes)'!$F:$F,MATCH($B3570,'Pliegos Tarifarios (Las Condes)'!$A:$A,0)),H3570&lt;=500,INDEX('Pliegos Tarifarios (Las Condes)'!$G:$G,MATCH($B3570,'Pliegos Tarifarios (Las Condes)'!$A:$A,0)),H3570&lt;=1000,INDEX('Pliegos Tarifarios (Las Condes)'!$H:$H,MATCH($B3570,'Pliegos Tarifarios (Las Condes)'!$A:$A,0)),H3570&lt;=5000,INDEX('Pliegos Tarifarios (Las Condes)'!$I:$I,MATCH($B3570,'Pliegos Tarifarios (Las Condes)'!$A:$A,0)),H3570&gt;5000,INDEX('Pliegos Tarifarios (Las Condes)'!$J:$J,MATCH($B3570,'Pliegos Tarifarios (Las Condes)'!$A:$A,0)))/1.19</f>
        <v>1881.9056294117649</v>
      </c>
      <c r="R3570" s="19">
        <f>INDEX('Pliegos Tarifarios (Las Condes)'!$K:$K,MATCH($B3570,'Pliegos Tarifarios (Las Condes)'!$A:$A,0))</f>
        <v>723.17600000000004</v>
      </c>
      <c r="S3570" s="21">
        <f t="shared" si="168"/>
        <v>157444.55929281178</v>
      </c>
      <c r="T3570" s="21">
        <f t="shared" si="169"/>
        <v>29914.466265634241</v>
      </c>
      <c r="U3570" s="19">
        <v>0</v>
      </c>
      <c r="V3570" s="21">
        <f t="shared" si="170"/>
        <v>187359.02555844601</v>
      </c>
    </row>
    <row r="3571" spans="1:22" x14ac:dyDescent="0.3">
      <c r="A3571" s="7" t="s">
        <v>147</v>
      </c>
      <c r="B3571" s="7">
        <v>8</v>
      </c>
      <c r="C3571" s="8" t="s">
        <v>186</v>
      </c>
      <c r="D3571" s="7" t="s">
        <v>1026</v>
      </c>
      <c r="E3571" s="7" t="s">
        <v>121</v>
      </c>
      <c r="F3571" s="8" t="s">
        <v>1027</v>
      </c>
      <c r="G3571" s="7" t="s">
        <v>16</v>
      </c>
      <c r="H3571" s="9">
        <v>804.92729999999995</v>
      </c>
      <c r="I3571" s="9">
        <v>2.1551999999999998</v>
      </c>
      <c r="J3571" s="9">
        <v>2.1419000000000001</v>
      </c>
      <c r="K3571" s="10">
        <v>0.99382887899034911</v>
      </c>
      <c r="L3571" s="9">
        <v>25.97</v>
      </c>
      <c r="M3571" s="19">
        <f>H3571*INDEX('Pliegos Tarifarios (Las Condes)'!$B:$B,MATCH($B3571,'Pliegos Tarifarios (Las Condes)'!$A:$A,0))</f>
        <v>106059.6358299</v>
      </c>
      <c r="N3571" s="19">
        <f>I3571*INDEX('Pliegos Tarifarios (Las Condes)'!$C:$C,MATCH($B3571,'Pliegos Tarifarios (Las Condes)'!$A:$A,0))</f>
        <v>7329.3459696</v>
      </c>
      <c r="O3571" s="19">
        <f>J3571*INDEX('Pliegos Tarifarios (Las Condes)'!$D:$D,MATCH($B3571,'Pliegos Tarifarios (Las Condes)'!$A:$A,0))</f>
        <v>30979.702644500005</v>
      </c>
      <c r="P3571" s="19">
        <f>H3571*INDEX('Pliegos Tarifarios (Las Condes)'!$E:$E,MATCH($B3571,'Pliegos Tarifarios (Las Condes)'!$A:$A,0))</f>
        <v>10483.373155199999</v>
      </c>
      <c r="Q3571" s="19" cm="1">
        <f t="array" ref="Q3571">H3571*_xlfn.IFS(H3571&lt;=350,INDEX('Pliegos Tarifarios (Las Condes)'!$F:$F,MATCH($B3571,'Pliegos Tarifarios (Las Condes)'!$A:$A,0)),H3571&lt;=500,INDEX('Pliegos Tarifarios (Las Condes)'!$G:$G,MATCH($B3571,'Pliegos Tarifarios (Las Condes)'!$A:$A,0)),H3571&lt;=1000,INDEX('Pliegos Tarifarios (Las Condes)'!$H:$H,MATCH($B3571,'Pliegos Tarifarios (Las Condes)'!$A:$A,0)),H3571&lt;=5000,INDEX('Pliegos Tarifarios (Las Condes)'!$I:$I,MATCH($B3571,'Pliegos Tarifarios (Las Condes)'!$A:$A,0)),H3571&gt;5000,INDEX('Pliegos Tarifarios (Las Condes)'!$J:$J,MATCH($B3571,'Pliegos Tarifarios (Las Condes)'!$A:$A,0)))/1.19</f>
        <v>1887.8589027731095</v>
      </c>
      <c r="R3571" s="19">
        <f>INDEX('Pliegos Tarifarios (Las Condes)'!$K:$K,MATCH($B3571,'Pliegos Tarifarios (Las Condes)'!$A:$A,0))</f>
        <v>723.17600000000004</v>
      </c>
      <c r="S3571" s="21">
        <f t="shared" si="168"/>
        <v>157463.09250197315</v>
      </c>
      <c r="T3571" s="21">
        <f t="shared" si="169"/>
        <v>29917.9875753749</v>
      </c>
      <c r="U3571" s="19">
        <v>0</v>
      </c>
      <c r="V3571" s="21">
        <f t="shared" si="170"/>
        <v>187381.08007734804</v>
      </c>
    </row>
    <row r="3572" spans="1:22" x14ac:dyDescent="0.3">
      <c r="A3572" s="3" t="s">
        <v>148</v>
      </c>
      <c r="B3572" s="3">
        <v>9</v>
      </c>
      <c r="C3572" s="4" t="s">
        <v>186</v>
      </c>
      <c r="D3572" s="3" t="s">
        <v>187</v>
      </c>
      <c r="E3572" s="3" t="s">
        <v>14</v>
      </c>
      <c r="F3572" s="4" t="s">
        <v>15</v>
      </c>
      <c r="G3572" s="3" t="s">
        <v>16</v>
      </c>
      <c r="H3572" s="5">
        <v>81827.072700000004</v>
      </c>
      <c r="I3572" s="5">
        <v>231.0258</v>
      </c>
      <c r="J3572" s="5">
        <v>226.78479999999999</v>
      </c>
      <c r="K3572" s="6">
        <v>0.98164274293174181</v>
      </c>
      <c r="L3572" s="5">
        <v>2639.58</v>
      </c>
      <c r="M3572" s="19">
        <f>H3572*INDEX('Pliegos Tarifarios (Las Condes)'!$B:$B,MATCH($B3572,'Pliegos Tarifarios (Las Condes)'!$A:$A,0))</f>
        <v>10781780.580170101</v>
      </c>
      <c r="N3572" s="19">
        <f>I3572*INDEX('Pliegos Tarifarios (Las Condes)'!$C:$C,MATCH($B3572,'Pliegos Tarifarios (Las Condes)'!$A:$A,0))</f>
        <v>795264.50083020004</v>
      </c>
      <c r="O3572" s="19">
        <f>J3572*INDEX('Pliegos Tarifarios (Las Condes)'!$D:$D,MATCH($B3572,'Pliegos Tarifarios (Las Condes)'!$A:$A,0))</f>
        <v>3291131.4067631997</v>
      </c>
      <c r="P3572" s="19">
        <f>H3572*INDEX('Pliegos Tarifarios (Las Condes)'!$E:$E,MATCH($B3572,'Pliegos Tarifarios (Las Condes)'!$A:$A,0))</f>
        <v>1065715.7948447999</v>
      </c>
      <c r="Q3572" s="19" cm="1">
        <f t="array" ref="Q3572">H3572*_xlfn.IFS(H3572&lt;=350,INDEX('Pliegos Tarifarios (Las Condes)'!$F:$F,MATCH($B3572,'Pliegos Tarifarios (Las Condes)'!$A:$A,0)),H3572&lt;=500,INDEX('Pliegos Tarifarios (Las Condes)'!$G:$G,MATCH($B3572,'Pliegos Tarifarios (Las Condes)'!$A:$A,0)),H3572&lt;=1000,INDEX('Pliegos Tarifarios (Las Condes)'!$H:$H,MATCH($B3572,'Pliegos Tarifarios (Las Condes)'!$A:$A,0)),H3572&lt;=5000,INDEX('Pliegos Tarifarios (Las Condes)'!$I:$I,MATCH($B3572,'Pliegos Tarifarios (Las Condes)'!$A:$A,0)),H3572&gt;5000,INDEX('Pliegos Tarifarios (Las Condes)'!$J:$J,MATCH($B3572,'Pliegos Tarifarios (Las Condes)'!$A:$A,0)))/1.19</f>
        <v>268516.57049873954</v>
      </c>
      <c r="R3572" s="19">
        <f>INDEX('Pliegos Tarifarios (Las Condes)'!$K:$K,MATCH($B3572,'Pliegos Tarifarios (Las Condes)'!$A:$A,0))</f>
        <v>729.50400000000002</v>
      </c>
      <c r="S3572" s="21">
        <f t="shared" si="168"/>
        <v>16203138.357107041</v>
      </c>
      <c r="T3572" s="21">
        <f t="shared" si="169"/>
        <v>3078596.287850338</v>
      </c>
      <c r="U3572" s="19">
        <v>0</v>
      </c>
      <c r="V3572" s="21">
        <f t="shared" si="170"/>
        <v>19281734.644957379</v>
      </c>
    </row>
    <row r="3573" spans="1:22" x14ac:dyDescent="0.3">
      <c r="A3573" s="3" t="s">
        <v>148</v>
      </c>
      <c r="B3573" s="3">
        <v>9</v>
      </c>
      <c r="C3573" s="4" t="s">
        <v>186</v>
      </c>
      <c r="D3573" s="3" t="s">
        <v>188</v>
      </c>
      <c r="E3573" s="3" t="s">
        <v>18</v>
      </c>
      <c r="F3573" s="4" t="s">
        <v>189</v>
      </c>
      <c r="G3573" s="3" t="s">
        <v>16</v>
      </c>
      <c r="H3573" s="5">
        <v>13576.590700000001</v>
      </c>
      <c r="I3573" s="5">
        <v>38.156999999999996</v>
      </c>
      <c r="J3573" s="5">
        <v>37.351999999999997</v>
      </c>
      <c r="K3573" s="6">
        <v>0.97890295358649793</v>
      </c>
      <c r="L3573" s="5">
        <v>437.95</v>
      </c>
      <c r="M3573" s="19">
        <f>H3573*INDEX('Pliegos Tarifarios (Las Condes)'!$B:$B,MATCH($B3573,'Pliegos Tarifarios (Las Condes)'!$A:$A,0))</f>
        <v>1788892.3204041002</v>
      </c>
      <c r="N3573" s="19">
        <f>I3573*INDEX('Pliegos Tarifarios (Las Condes)'!$C:$C,MATCH($B3573,'Pliegos Tarifarios (Las Condes)'!$A:$A,0))</f>
        <v>131348.56608299998</v>
      </c>
      <c r="O3573" s="19">
        <f>J3573*INDEX('Pliegos Tarifarios (Las Condes)'!$D:$D,MATCH($B3573,'Pliegos Tarifarios (Las Condes)'!$A:$A,0))</f>
        <v>542057.22916799993</v>
      </c>
      <c r="P3573" s="19">
        <f>H3573*INDEX('Pliegos Tarifarios (Las Condes)'!$E:$E,MATCH($B3573,'Pliegos Tarifarios (Las Condes)'!$A:$A,0))</f>
        <v>176821.5172768</v>
      </c>
      <c r="Q3573" s="19" cm="1">
        <f t="array" ref="Q3573">H3573*_xlfn.IFS(H3573&lt;=350,INDEX('Pliegos Tarifarios (Las Condes)'!$F:$F,MATCH($B3573,'Pliegos Tarifarios (Las Condes)'!$A:$A,0)),H3573&lt;=500,INDEX('Pliegos Tarifarios (Las Condes)'!$G:$G,MATCH($B3573,'Pliegos Tarifarios (Las Condes)'!$A:$A,0)),H3573&lt;=1000,INDEX('Pliegos Tarifarios (Las Condes)'!$H:$H,MATCH($B3573,'Pliegos Tarifarios (Las Condes)'!$A:$A,0)),H3573&lt;=5000,INDEX('Pliegos Tarifarios (Las Condes)'!$I:$I,MATCH($B3573,'Pliegos Tarifarios (Las Condes)'!$A:$A,0)),H3573&gt;5000,INDEX('Pliegos Tarifarios (Las Condes)'!$J:$J,MATCH($B3573,'Pliegos Tarifarios (Las Condes)'!$A:$A,0)))/1.19</f>
        <v>44551.753515546225</v>
      </c>
      <c r="R3573" s="19">
        <f>INDEX('Pliegos Tarifarios (Las Condes)'!$K:$K,MATCH($B3573,'Pliegos Tarifarios (Las Condes)'!$A:$A,0))</f>
        <v>729.50400000000002</v>
      </c>
      <c r="S3573" s="21">
        <f t="shared" si="168"/>
        <v>2684400.8904474466</v>
      </c>
      <c r="T3573" s="21">
        <f t="shared" si="169"/>
        <v>510036.16918501485</v>
      </c>
      <c r="U3573" s="19">
        <v>0</v>
      </c>
      <c r="V3573" s="21">
        <f t="shared" si="170"/>
        <v>3194437.0596324615</v>
      </c>
    </row>
    <row r="3574" spans="1:22" x14ac:dyDescent="0.3">
      <c r="A3574" s="3" t="s">
        <v>148</v>
      </c>
      <c r="B3574" s="3">
        <v>9</v>
      </c>
      <c r="C3574" s="4" t="s">
        <v>186</v>
      </c>
      <c r="D3574" s="3" t="s">
        <v>190</v>
      </c>
      <c r="E3574" s="3" t="s">
        <v>18</v>
      </c>
      <c r="F3574" s="4" t="s">
        <v>191</v>
      </c>
      <c r="G3574" s="3" t="s">
        <v>16</v>
      </c>
      <c r="H3574" s="5">
        <v>10906.134</v>
      </c>
      <c r="I3574" s="5">
        <v>30.540400000000002</v>
      </c>
      <c r="J3574" s="5">
        <v>29.945599999999999</v>
      </c>
      <c r="K3574" s="6">
        <v>0.98052415816426752</v>
      </c>
      <c r="L3574" s="5">
        <v>351.81</v>
      </c>
      <c r="M3574" s="19">
        <f>H3574*INDEX('Pliegos Tarifarios (Las Condes)'!$B:$B,MATCH($B3574,'Pliegos Tarifarios (Las Condes)'!$A:$A,0))</f>
        <v>1437024.9342420001</v>
      </c>
      <c r="N3574" s="19">
        <f>I3574*INDEX('Pliegos Tarifarios (Las Condes)'!$C:$C,MATCH($B3574,'Pliegos Tarifarios (Las Condes)'!$A:$A,0))</f>
        <v>105129.7991876</v>
      </c>
      <c r="O3574" s="19">
        <f>J3574*INDEX('Pliegos Tarifarios (Las Condes)'!$D:$D,MATCH($B3574,'Pliegos Tarifarios (Las Condes)'!$A:$A,0))</f>
        <v>434574.55991039996</v>
      </c>
      <c r="P3574" s="19">
        <f>H3574*INDEX('Pliegos Tarifarios (Las Condes)'!$E:$E,MATCH($B3574,'Pliegos Tarifarios (Las Condes)'!$A:$A,0))</f>
        <v>142041.48921599999</v>
      </c>
      <c r="Q3574" s="19" cm="1">
        <f t="array" ref="Q3574">H3574*_xlfn.IFS(H3574&lt;=350,INDEX('Pliegos Tarifarios (Las Condes)'!$F:$F,MATCH($B3574,'Pliegos Tarifarios (Las Condes)'!$A:$A,0)),H3574&lt;=500,INDEX('Pliegos Tarifarios (Las Condes)'!$G:$G,MATCH($B3574,'Pliegos Tarifarios (Las Condes)'!$A:$A,0)),H3574&lt;=1000,INDEX('Pliegos Tarifarios (Las Condes)'!$H:$H,MATCH($B3574,'Pliegos Tarifarios (Las Condes)'!$A:$A,0)),H3574&lt;=5000,INDEX('Pliegos Tarifarios (Las Condes)'!$I:$I,MATCH($B3574,'Pliegos Tarifarios (Las Condes)'!$A:$A,0)),H3574&gt;5000,INDEX('Pliegos Tarifarios (Las Condes)'!$J:$J,MATCH($B3574,'Pliegos Tarifarios (Las Condes)'!$A:$A,0)))/1.19</f>
        <v>35788.616193277318</v>
      </c>
      <c r="R3574" s="19">
        <f>INDEX('Pliegos Tarifarios (Las Condes)'!$K:$K,MATCH($B3574,'Pliegos Tarifarios (Las Condes)'!$A:$A,0))</f>
        <v>729.50400000000002</v>
      </c>
      <c r="S3574" s="21">
        <f t="shared" si="168"/>
        <v>2155288.9027492772</v>
      </c>
      <c r="T3574" s="21">
        <f t="shared" si="169"/>
        <v>409504.89152236265</v>
      </c>
      <c r="U3574" s="19">
        <v>0</v>
      </c>
      <c r="V3574" s="21">
        <f t="shared" si="170"/>
        <v>2564793.79427164</v>
      </c>
    </row>
    <row r="3575" spans="1:22" x14ac:dyDescent="0.3">
      <c r="A3575" s="3" t="s">
        <v>148</v>
      </c>
      <c r="B3575" s="3">
        <v>9</v>
      </c>
      <c r="C3575" s="4" t="s">
        <v>186</v>
      </c>
      <c r="D3575" s="3" t="s">
        <v>192</v>
      </c>
      <c r="E3575" s="3" t="s">
        <v>18</v>
      </c>
      <c r="F3575" s="4" t="s">
        <v>23</v>
      </c>
      <c r="G3575" s="3" t="s">
        <v>16</v>
      </c>
      <c r="H3575" s="5">
        <v>10896.7698</v>
      </c>
      <c r="I3575" s="5">
        <v>30.296700000000001</v>
      </c>
      <c r="J3575" s="5">
        <v>29.903300000000002</v>
      </c>
      <c r="K3575" s="6">
        <v>0.98701508745176869</v>
      </c>
      <c r="L3575" s="5">
        <v>351.51</v>
      </c>
      <c r="M3575" s="19">
        <f>H3575*INDEX('Pliegos Tarifarios (Las Condes)'!$B:$B,MATCH($B3575,'Pliegos Tarifarios (Las Condes)'!$A:$A,0))</f>
        <v>1435791.0791573999</v>
      </c>
      <c r="N3575" s="19">
        <f>I3575*INDEX('Pliegos Tarifarios (Las Condes)'!$C:$C,MATCH($B3575,'Pliegos Tarifarios (Las Condes)'!$A:$A,0))</f>
        <v>104290.9060473</v>
      </c>
      <c r="O3575" s="19">
        <f>J3575*INDEX('Pliegos Tarifarios (Las Condes)'!$D:$D,MATCH($B3575,'Pliegos Tarifarios (Las Condes)'!$A:$A,0))</f>
        <v>433960.6966422</v>
      </c>
      <c r="P3575" s="19">
        <f>H3575*INDEX('Pliegos Tarifarios (Las Condes)'!$E:$E,MATCH($B3575,'Pliegos Tarifarios (Las Condes)'!$A:$A,0))</f>
        <v>141919.52987519998</v>
      </c>
      <c r="Q3575" s="19" cm="1">
        <f t="array" ref="Q3575">H3575*_xlfn.IFS(H3575&lt;=350,INDEX('Pliegos Tarifarios (Las Condes)'!$F:$F,MATCH($B3575,'Pliegos Tarifarios (Las Condes)'!$A:$A,0)),H3575&lt;=500,INDEX('Pliegos Tarifarios (Las Condes)'!$G:$G,MATCH($B3575,'Pliegos Tarifarios (Las Condes)'!$A:$A,0)),H3575&lt;=1000,INDEX('Pliegos Tarifarios (Las Condes)'!$H:$H,MATCH($B3575,'Pliegos Tarifarios (Las Condes)'!$A:$A,0)),H3575&lt;=5000,INDEX('Pliegos Tarifarios (Las Condes)'!$I:$I,MATCH($B3575,'Pliegos Tarifarios (Las Condes)'!$A:$A,0)),H3575&gt;5000,INDEX('Pliegos Tarifarios (Las Condes)'!$J:$J,MATCH($B3575,'Pliegos Tarifarios (Las Condes)'!$A:$A,0)))/1.19</f>
        <v>35757.887452941177</v>
      </c>
      <c r="R3575" s="19">
        <f>INDEX('Pliegos Tarifarios (Las Condes)'!$K:$K,MATCH($B3575,'Pliegos Tarifarios (Las Condes)'!$A:$A,0))</f>
        <v>729.50400000000002</v>
      </c>
      <c r="S3575" s="21">
        <f t="shared" si="168"/>
        <v>2152449.6031750413</v>
      </c>
      <c r="T3575" s="21">
        <f t="shared" si="169"/>
        <v>408965.42460325785</v>
      </c>
      <c r="U3575" s="19">
        <v>0</v>
      </c>
      <c r="V3575" s="21">
        <f t="shared" si="170"/>
        <v>2561415.0277782991</v>
      </c>
    </row>
    <row r="3576" spans="1:22" x14ac:dyDescent="0.3">
      <c r="A3576" s="3" t="s">
        <v>148</v>
      </c>
      <c r="B3576" s="3">
        <v>9</v>
      </c>
      <c r="C3576" s="4" t="s">
        <v>186</v>
      </c>
      <c r="D3576" s="3" t="s">
        <v>193</v>
      </c>
      <c r="E3576" s="3" t="s">
        <v>18</v>
      </c>
      <c r="F3576" s="4" t="s">
        <v>25</v>
      </c>
      <c r="G3576" s="3" t="s">
        <v>16</v>
      </c>
      <c r="H3576" s="5">
        <v>9817.8765000000003</v>
      </c>
      <c r="I3576" s="5">
        <v>27.499500000000001</v>
      </c>
      <c r="J3576" s="5">
        <v>26.940300000000001</v>
      </c>
      <c r="K3576" s="6">
        <v>0.97966508481972392</v>
      </c>
      <c r="L3576" s="5">
        <v>316.70999999999998</v>
      </c>
      <c r="M3576" s="19">
        <f>H3576*INDEX('Pliegos Tarifarios (Las Condes)'!$B:$B,MATCH($B3576,'Pliegos Tarifarios (Las Condes)'!$A:$A,0))</f>
        <v>1293632.8612695001</v>
      </c>
      <c r="N3576" s="19">
        <f>I3576*INDEX('Pliegos Tarifarios (Las Condes)'!$C:$C,MATCH($B3576,'Pliegos Tarifarios (Las Condes)'!$A:$A,0))</f>
        <v>94662.051340500009</v>
      </c>
      <c r="O3576" s="19">
        <f>J3576*INDEX('Pliegos Tarifarios (Las Condes)'!$D:$D,MATCH($B3576,'Pliegos Tarifarios (Las Condes)'!$A:$A,0))</f>
        <v>390961.24360019999</v>
      </c>
      <c r="P3576" s="19">
        <f>H3576*INDEX('Pliegos Tarifarios (Las Condes)'!$E:$E,MATCH($B3576,'Pliegos Tarifarios (Las Condes)'!$A:$A,0))</f>
        <v>127868.02353599999</v>
      </c>
      <c r="Q3576" s="19" cm="1">
        <f t="array" ref="Q3576">H3576*_xlfn.IFS(H3576&lt;=350,INDEX('Pliegos Tarifarios (Las Condes)'!$F:$F,MATCH($B3576,'Pliegos Tarifarios (Las Condes)'!$A:$A,0)),H3576&lt;=500,INDEX('Pliegos Tarifarios (Las Condes)'!$G:$G,MATCH($B3576,'Pliegos Tarifarios (Las Condes)'!$A:$A,0)),H3576&lt;=1000,INDEX('Pliegos Tarifarios (Las Condes)'!$H:$H,MATCH($B3576,'Pliegos Tarifarios (Las Condes)'!$A:$A,0)),H3576&lt;=5000,INDEX('Pliegos Tarifarios (Las Condes)'!$I:$I,MATCH($B3576,'Pliegos Tarifarios (Las Condes)'!$A:$A,0)),H3576&gt;5000,INDEX('Pliegos Tarifarios (Las Condes)'!$J:$J,MATCH($B3576,'Pliegos Tarifarios (Las Condes)'!$A:$A,0)))/1.19</f>
        <v>32217.485489495804</v>
      </c>
      <c r="R3576" s="19">
        <f>INDEX('Pliegos Tarifarios (Las Condes)'!$K:$K,MATCH($B3576,'Pliegos Tarifarios (Las Condes)'!$A:$A,0))</f>
        <v>729.50400000000002</v>
      </c>
      <c r="S3576" s="21">
        <f t="shared" si="168"/>
        <v>1940071.1692356956</v>
      </c>
      <c r="T3576" s="21">
        <f t="shared" si="169"/>
        <v>368613.5221547822</v>
      </c>
      <c r="U3576" s="19">
        <v>0</v>
      </c>
      <c r="V3576" s="21">
        <f t="shared" si="170"/>
        <v>2308684.6913904781</v>
      </c>
    </row>
    <row r="3577" spans="1:22" x14ac:dyDescent="0.3">
      <c r="A3577" s="3" t="s">
        <v>148</v>
      </c>
      <c r="B3577" s="3">
        <v>9</v>
      </c>
      <c r="C3577" s="4" t="s">
        <v>186</v>
      </c>
      <c r="D3577" s="3" t="s">
        <v>194</v>
      </c>
      <c r="E3577" s="3" t="s">
        <v>18</v>
      </c>
      <c r="F3577" s="4" t="s">
        <v>27</v>
      </c>
      <c r="G3577" s="3" t="s">
        <v>16</v>
      </c>
      <c r="H3577" s="5">
        <v>6527.0394999999999</v>
      </c>
      <c r="I3577" s="5">
        <v>18.457699999999999</v>
      </c>
      <c r="J3577" s="5">
        <v>17.883299999999998</v>
      </c>
      <c r="K3577" s="6">
        <v>0.96888019634082245</v>
      </c>
      <c r="L3577" s="5">
        <v>210.55</v>
      </c>
      <c r="M3577" s="19">
        <f>H3577*INDEX('Pliegos Tarifarios (Las Condes)'!$B:$B,MATCH($B3577,'Pliegos Tarifarios (Las Condes)'!$A:$A,0))</f>
        <v>860022.30563850002</v>
      </c>
      <c r="N3577" s="19">
        <f>I3577*INDEX('Pliegos Tarifarios (Las Condes)'!$C:$C,MATCH($B3577,'Pliegos Tarifarios (Las Condes)'!$A:$A,0))</f>
        <v>63537.291406299999</v>
      </c>
      <c r="O3577" s="19">
        <f>J3577*INDEX('Pliegos Tarifarios (Las Condes)'!$D:$D,MATCH($B3577,'Pliegos Tarifarios (Las Condes)'!$A:$A,0))</f>
        <v>259524.84596219996</v>
      </c>
      <c r="P3577" s="19">
        <f>H3577*INDEX('Pliegos Tarifarios (Las Condes)'!$E:$E,MATCH($B3577,'Pliegos Tarifarios (Las Condes)'!$A:$A,0))</f>
        <v>85008.162447999988</v>
      </c>
      <c r="Q3577" s="19" cm="1">
        <f t="array" ref="Q3577">H3577*_xlfn.IFS(H3577&lt;=350,INDEX('Pliegos Tarifarios (Las Condes)'!$F:$F,MATCH($B3577,'Pliegos Tarifarios (Las Condes)'!$A:$A,0)),H3577&lt;=500,INDEX('Pliegos Tarifarios (Las Condes)'!$G:$G,MATCH($B3577,'Pliegos Tarifarios (Las Condes)'!$A:$A,0)),H3577&lt;=1000,INDEX('Pliegos Tarifarios (Las Condes)'!$H:$H,MATCH($B3577,'Pliegos Tarifarios (Las Condes)'!$A:$A,0)),H3577&lt;=5000,INDEX('Pliegos Tarifarios (Las Condes)'!$I:$I,MATCH($B3577,'Pliegos Tarifarios (Las Condes)'!$A:$A,0)),H3577&gt;5000,INDEX('Pliegos Tarifarios (Las Condes)'!$J:$J,MATCH($B3577,'Pliegos Tarifarios (Las Condes)'!$A:$A,0)))/1.19</f>
        <v>21418.562392857144</v>
      </c>
      <c r="R3577" s="19">
        <f>INDEX('Pliegos Tarifarios (Las Condes)'!$K:$K,MATCH($B3577,'Pliegos Tarifarios (Las Condes)'!$A:$A,0))</f>
        <v>729.50400000000002</v>
      </c>
      <c r="S3577" s="21">
        <f t="shared" si="168"/>
        <v>1290240.6718478571</v>
      </c>
      <c r="T3577" s="21">
        <f t="shared" si="169"/>
        <v>245145.72765109284</v>
      </c>
      <c r="U3577" s="19">
        <v>0</v>
      </c>
      <c r="V3577" s="21">
        <f t="shared" si="170"/>
        <v>1535386.39949895</v>
      </c>
    </row>
    <row r="3578" spans="1:22" x14ac:dyDescent="0.3">
      <c r="A3578" s="3" t="s">
        <v>148</v>
      </c>
      <c r="B3578" s="3">
        <v>9</v>
      </c>
      <c r="C3578" s="4" t="s">
        <v>186</v>
      </c>
      <c r="D3578" s="3" t="s">
        <v>195</v>
      </c>
      <c r="E3578" s="3" t="s">
        <v>18</v>
      </c>
      <c r="F3578" s="4" t="s">
        <v>29</v>
      </c>
      <c r="G3578" s="3" t="s">
        <v>30</v>
      </c>
      <c r="H3578" s="5">
        <v>2172.4906999999998</v>
      </c>
      <c r="I3578" s="5">
        <v>5.9665999999999997</v>
      </c>
      <c r="J3578" s="5">
        <v>5.8798000000000004</v>
      </c>
      <c r="K3578" s="6">
        <v>0.98545235142292109</v>
      </c>
      <c r="L3578" s="5">
        <v>70.08</v>
      </c>
      <c r="M3578" s="19">
        <f>H3578*INDEX('Pliegos Tarifarios (Las Condes)'!$B:$B,MATCH($B3578,'Pliegos Tarifarios (Las Condes)'!$A:$A,0))</f>
        <v>286253.89210409997</v>
      </c>
      <c r="N3578" s="19">
        <f>I3578*INDEX('Pliegos Tarifarios (Las Condes)'!$C:$C,MATCH($B3578,'Pliegos Tarifarios (Las Condes)'!$A:$A,0))</f>
        <v>20538.940545399997</v>
      </c>
      <c r="O3578" s="19">
        <f>J3578*INDEX('Pliegos Tarifarios (Las Condes)'!$D:$D,MATCH($B3578,'Pliegos Tarifarios (Las Condes)'!$A:$A,0))</f>
        <v>85328.445493200008</v>
      </c>
      <c r="P3578" s="19">
        <f>H3578*INDEX('Pliegos Tarifarios (Las Condes)'!$E:$E,MATCH($B3578,'Pliegos Tarifarios (Las Condes)'!$A:$A,0))</f>
        <v>28294.518876799997</v>
      </c>
      <c r="Q3578" s="19" cm="1">
        <f t="array" ref="Q3578">H3578*_xlfn.IFS(H3578&lt;=350,INDEX('Pliegos Tarifarios (Las Condes)'!$F:$F,MATCH($B3578,'Pliegos Tarifarios (Las Condes)'!$A:$A,0)),H3578&lt;=500,INDEX('Pliegos Tarifarios (Las Condes)'!$G:$G,MATCH($B3578,'Pliegos Tarifarios (Las Condes)'!$A:$A,0)),H3578&lt;=1000,INDEX('Pliegos Tarifarios (Las Condes)'!$H:$H,MATCH($B3578,'Pliegos Tarifarios (Las Condes)'!$A:$A,0)),H3578&lt;=5000,INDEX('Pliegos Tarifarios (Las Condes)'!$I:$I,MATCH($B3578,'Pliegos Tarifarios (Las Condes)'!$A:$A,0)),H3578&gt;5000,INDEX('Pliegos Tarifarios (Las Condes)'!$J:$J,MATCH($B3578,'Pliegos Tarifarios (Las Condes)'!$A:$A,0)))/1.19</f>
        <v>6519.2977224369743</v>
      </c>
      <c r="R3578" s="19">
        <f>INDEX('Pliegos Tarifarios (Las Condes)'!$K:$K,MATCH($B3578,'Pliegos Tarifarios (Las Condes)'!$A:$A,0))</f>
        <v>729.50400000000002</v>
      </c>
      <c r="S3578" s="21">
        <f t="shared" si="168"/>
        <v>427664.59874193696</v>
      </c>
      <c r="T3578" s="21">
        <f t="shared" si="169"/>
        <v>81256.273760968019</v>
      </c>
      <c r="U3578" s="19">
        <v>0</v>
      </c>
      <c r="V3578" s="21">
        <f t="shared" si="170"/>
        <v>508920.87250290497</v>
      </c>
    </row>
    <row r="3579" spans="1:22" x14ac:dyDescent="0.3">
      <c r="A3579" s="3" t="s">
        <v>148</v>
      </c>
      <c r="B3579" s="3">
        <v>9</v>
      </c>
      <c r="C3579" s="4" t="s">
        <v>186</v>
      </c>
      <c r="D3579" s="3" t="s">
        <v>196</v>
      </c>
      <c r="E3579" s="3" t="s">
        <v>18</v>
      </c>
      <c r="F3579" s="4" t="s">
        <v>32</v>
      </c>
      <c r="G3579" s="3" t="s">
        <v>16</v>
      </c>
      <c r="H3579" s="5">
        <v>6538.4234999999999</v>
      </c>
      <c r="I3579" s="5">
        <v>18.9678</v>
      </c>
      <c r="J3579" s="5">
        <v>17.640999999999998</v>
      </c>
      <c r="K3579" s="6">
        <v>0.93004987399698424</v>
      </c>
      <c r="L3579" s="5">
        <v>210.92</v>
      </c>
      <c r="M3579" s="19">
        <f>H3579*INDEX('Pliegos Tarifarios (Las Condes)'!$B:$B,MATCH($B3579,'Pliegos Tarifarios (Las Condes)'!$A:$A,0))</f>
        <v>861522.29563050007</v>
      </c>
      <c r="N3579" s="19">
        <f>I3579*INDEX('Pliegos Tarifarios (Las Condes)'!$C:$C,MATCH($B3579,'Pliegos Tarifarios (Las Condes)'!$A:$A,0))</f>
        <v>65293.218328200004</v>
      </c>
      <c r="O3579" s="19">
        <f>J3579*INDEX('Pliegos Tarifarios (Las Condes)'!$D:$D,MATCH($B3579,'Pliegos Tarifarios (Las Condes)'!$A:$A,0))</f>
        <v>256008.55589399996</v>
      </c>
      <c r="P3579" s="19">
        <f>H3579*INDEX('Pliegos Tarifarios (Las Condes)'!$E:$E,MATCH($B3579,'Pliegos Tarifarios (Las Condes)'!$A:$A,0))</f>
        <v>85156.427663999988</v>
      </c>
      <c r="Q3579" s="19" cm="1">
        <f t="array" ref="Q3579">H3579*_xlfn.IFS(H3579&lt;=350,INDEX('Pliegos Tarifarios (Las Condes)'!$F:$F,MATCH($B3579,'Pliegos Tarifarios (Las Condes)'!$A:$A,0)),H3579&lt;=500,INDEX('Pliegos Tarifarios (Las Condes)'!$G:$G,MATCH($B3579,'Pliegos Tarifarios (Las Condes)'!$A:$A,0)),H3579&lt;=1000,INDEX('Pliegos Tarifarios (Las Condes)'!$H:$H,MATCH($B3579,'Pliegos Tarifarios (Las Condes)'!$A:$A,0)),H3579&lt;=5000,INDEX('Pliegos Tarifarios (Las Condes)'!$I:$I,MATCH($B3579,'Pliegos Tarifarios (Las Condes)'!$A:$A,0)),H3579&gt;5000,INDEX('Pliegos Tarifarios (Las Condes)'!$J:$J,MATCH($B3579,'Pliegos Tarifarios (Las Condes)'!$A:$A,0)))/1.19</f>
        <v>21455.919132352941</v>
      </c>
      <c r="R3579" s="19">
        <f>INDEX('Pliegos Tarifarios (Las Condes)'!$K:$K,MATCH($B3579,'Pliegos Tarifarios (Las Condes)'!$A:$A,0))</f>
        <v>729.50400000000002</v>
      </c>
      <c r="S3579" s="21">
        <f t="shared" si="168"/>
        <v>1290165.9206490531</v>
      </c>
      <c r="T3579" s="21">
        <f t="shared" si="169"/>
        <v>245131.52492332007</v>
      </c>
      <c r="U3579" s="19">
        <v>0</v>
      </c>
      <c r="V3579" s="21">
        <f t="shared" si="170"/>
        <v>1535297.4455723732</v>
      </c>
    </row>
    <row r="3580" spans="1:22" x14ac:dyDescent="0.3">
      <c r="A3580" s="3" t="s">
        <v>148</v>
      </c>
      <c r="B3580" s="3">
        <v>9</v>
      </c>
      <c r="C3580" s="4" t="s">
        <v>186</v>
      </c>
      <c r="D3580" s="3" t="s">
        <v>197</v>
      </c>
      <c r="E3580" s="3" t="s">
        <v>34</v>
      </c>
      <c r="F3580" s="4" t="s">
        <v>35</v>
      </c>
      <c r="G3580" s="3" t="s">
        <v>30</v>
      </c>
      <c r="H3580" s="5">
        <v>2721.6556</v>
      </c>
      <c r="I3580" s="5">
        <v>7.9006999999999996</v>
      </c>
      <c r="J3580" s="5">
        <v>7.4398999999999997</v>
      </c>
      <c r="K3580" s="6">
        <v>0.94167605402052978</v>
      </c>
      <c r="L3580" s="5">
        <v>87.8</v>
      </c>
      <c r="M3580" s="19">
        <f>H3580*INDEX('Pliegos Tarifarios (Las Condes)'!$B:$B,MATCH($B3580,'Pliegos Tarifarios (Las Condes)'!$A:$A,0))</f>
        <v>358613.50682280003</v>
      </c>
      <c r="N3580" s="19">
        <f>I3580*INDEX('Pliegos Tarifarios (Las Condes)'!$C:$C,MATCH($B3580,'Pliegos Tarifarios (Las Condes)'!$A:$A,0))</f>
        <v>27196.729723299999</v>
      </c>
      <c r="O3580" s="19">
        <f>J3580*INDEX('Pliegos Tarifarios (Las Condes)'!$D:$D,MATCH($B3580,'Pliegos Tarifarios (Las Condes)'!$A:$A,0))</f>
        <v>107968.82574659999</v>
      </c>
      <c r="P3580" s="19">
        <f>H3580*INDEX('Pliegos Tarifarios (Las Condes)'!$E:$E,MATCH($B3580,'Pliegos Tarifarios (Las Condes)'!$A:$A,0))</f>
        <v>35446.842534399999</v>
      </c>
      <c r="Q3580" s="19" cm="1">
        <f t="array" ref="Q3580">H3580*_xlfn.IFS(H3580&lt;=350,INDEX('Pliegos Tarifarios (Las Condes)'!$F:$F,MATCH($B3580,'Pliegos Tarifarios (Las Condes)'!$A:$A,0)),H3580&lt;=500,INDEX('Pliegos Tarifarios (Las Condes)'!$G:$G,MATCH($B3580,'Pliegos Tarifarios (Las Condes)'!$A:$A,0)),H3580&lt;=1000,INDEX('Pliegos Tarifarios (Las Condes)'!$H:$H,MATCH($B3580,'Pliegos Tarifarios (Las Condes)'!$A:$A,0)),H3580&lt;=5000,INDEX('Pliegos Tarifarios (Las Condes)'!$I:$I,MATCH($B3580,'Pliegos Tarifarios (Las Condes)'!$A:$A,0)),H3580&gt;5000,INDEX('Pliegos Tarifarios (Las Condes)'!$J:$J,MATCH($B3580,'Pliegos Tarifarios (Las Condes)'!$A:$A,0)))/1.19</f>
        <v>8167.2539055462184</v>
      </c>
      <c r="R3580" s="19">
        <f>INDEX('Pliegos Tarifarios (Las Condes)'!$K:$K,MATCH($B3580,'Pliegos Tarifarios (Las Condes)'!$A:$A,0))</f>
        <v>729.50400000000002</v>
      </c>
      <c r="S3580" s="21">
        <f t="shared" si="168"/>
        <v>538122.66273264622</v>
      </c>
      <c r="T3580" s="21">
        <f t="shared" si="169"/>
        <v>102243.30591920279</v>
      </c>
      <c r="U3580" s="19">
        <v>0</v>
      </c>
      <c r="V3580" s="21">
        <f t="shared" si="170"/>
        <v>640365.96865184896</v>
      </c>
    </row>
    <row r="3581" spans="1:22" x14ac:dyDescent="0.3">
      <c r="A3581" s="3" t="s">
        <v>148</v>
      </c>
      <c r="B3581" s="3">
        <v>9</v>
      </c>
      <c r="C3581" s="4" t="s">
        <v>186</v>
      </c>
      <c r="D3581" s="3" t="s">
        <v>198</v>
      </c>
      <c r="E3581" s="3" t="s">
        <v>34</v>
      </c>
      <c r="F3581" s="4" t="s">
        <v>37</v>
      </c>
      <c r="G3581" s="3" t="s">
        <v>30</v>
      </c>
      <c r="H3581" s="5">
        <v>2175.8746000000001</v>
      </c>
      <c r="I3581" s="5">
        <v>6.3353999999999999</v>
      </c>
      <c r="J3581" s="5">
        <v>6.1932</v>
      </c>
      <c r="K3581" s="6">
        <v>0.97755469267923101</v>
      </c>
      <c r="L3581" s="5">
        <v>70.19</v>
      </c>
      <c r="M3581" s="19">
        <f>H3581*INDEX('Pliegos Tarifarios (Las Condes)'!$B:$B,MATCH($B3581,'Pliegos Tarifarios (Las Condes)'!$A:$A,0))</f>
        <v>286699.76491980004</v>
      </c>
      <c r="N3581" s="19">
        <f>I3581*INDEX('Pliegos Tarifarios (Las Condes)'!$C:$C,MATCH($B3581,'Pliegos Tarifarios (Las Condes)'!$A:$A,0))</f>
        <v>21808.4677926</v>
      </c>
      <c r="O3581" s="19">
        <f>J3581*INDEX('Pliegos Tarifarios (Las Condes)'!$D:$D,MATCH($B3581,'Pliegos Tarifarios (Las Condes)'!$A:$A,0))</f>
        <v>89876.548288799997</v>
      </c>
      <c r="P3581" s="19">
        <f>H3581*INDEX('Pliegos Tarifarios (Las Condes)'!$E:$E,MATCH($B3581,'Pliegos Tarifarios (Las Condes)'!$A:$A,0))</f>
        <v>28338.590790399998</v>
      </c>
      <c r="Q3581" s="19" cm="1">
        <f t="array" ref="Q3581">H3581*_xlfn.IFS(H3581&lt;=350,INDEX('Pliegos Tarifarios (Las Condes)'!$F:$F,MATCH($B3581,'Pliegos Tarifarios (Las Condes)'!$A:$A,0)),H3581&lt;=500,INDEX('Pliegos Tarifarios (Las Condes)'!$G:$G,MATCH($B3581,'Pliegos Tarifarios (Las Condes)'!$A:$A,0)),H3581&lt;=1000,INDEX('Pliegos Tarifarios (Las Condes)'!$H:$H,MATCH($B3581,'Pliegos Tarifarios (Las Condes)'!$A:$A,0)),H3581&lt;=5000,INDEX('Pliegos Tarifarios (Las Condes)'!$I:$I,MATCH($B3581,'Pliegos Tarifarios (Las Condes)'!$A:$A,0)),H3581&gt;5000,INDEX('Pliegos Tarifarios (Las Condes)'!$J:$J,MATCH($B3581,'Pliegos Tarifarios (Las Condes)'!$A:$A,0)))/1.19</f>
        <v>6529.4522660504199</v>
      </c>
      <c r="R3581" s="19">
        <f>INDEX('Pliegos Tarifarios (Las Condes)'!$K:$K,MATCH($B3581,'Pliegos Tarifarios (Las Condes)'!$A:$A,0))</f>
        <v>729.50400000000002</v>
      </c>
      <c r="S3581" s="21">
        <f t="shared" si="168"/>
        <v>433982.32805765048</v>
      </c>
      <c r="T3581" s="21">
        <f t="shared" si="169"/>
        <v>82456.642330953589</v>
      </c>
      <c r="U3581" s="19">
        <v>0</v>
      </c>
      <c r="V3581" s="21">
        <f t="shared" si="170"/>
        <v>516438.9703886041</v>
      </c>
    </row>
    <row r="3582" spans="1:22" x14ac:dyDescent="0.3">
      <c r="A3582" s="3" t="s">
        <v>148</v>
      </c>
      <c r="B3582" s="3">
        <v>9</v>
      </c>
      <c r="C3582" s="4" t="s">
        <v>186</v>
      </c>
      <c r="D3582" s="3" t="s">
        <v>199</v>
      </c>
      <c r="E3582" s="3" t="s">
        <v>34</v>
      </c>
      <c r="F3582" s="4" t="s">
        <v>39</v>
      </c>
      <c r="G3582" s="3" t="s">
        <v>30</v>
      </c>
      <c r="H3582" s="5">
        <v>2175.3220000000001</v>
      </c>
      <c r="I3582" s="5">
        <v>6.0881999999999996</v>
      </c>
      <c r="J3582" s="5">
        <v>5.9028999999999998</v>
      </c>
      <c r="K3582" s="6">
        <v>0.96956407476758322</v>
      </c>
      <c r="L3582" s="5">
        <v>70.17</v>
      </c>
      <c r="M3582" s="19">
        <f>H3582*INDEX('Pliegos Tarifarios (Las Condes)'!$B:$B,MATCH($B3582,'Pliegos Tarifarios (Las Condes)'!$A:$A,0))</f>
        <v>286626.95268600003</v>
      </c>
      <c r="N3582" s="19">
        <f>I3582*INDEX('Pliegos Tarifarios (Las Condes)'!$C:$C,MATCH($B3582,'Pliegos Tarifarios (Las Condes)'!$A:$A,0))</f>
        <v>20957.5265358</v>
      </c>
      <c r="O3582" s="19">
        <f>J3582*INDEX('Pliegos Tarifarios (Las Condes)'!$D:$D,MATCH($B3582,'Pliegos Tarifarios (Las Condes)'!$A:$A,0))</f>
        <v>85663.675788599998</v>
      </c>
      <c r="P3582" s="19">
        <f>H3582*INDEX('Pliegos Tarifarios (Las Condes)'!$E:$E,MATCH($B3582,'Pliegos Tarifarios (Las Condes)'!$A:$A,0))</f>
        <v>28331.393727999999</v>
      </c>
      <c r="Q3582" s="19" cm="1">
        <f t="array" ref="Q3582">H3582*_xlfn.IFS(H3582&lt;=350,INDEX('Pliegos Tarifarios (Las Condes)'!$F:$F,MATCH($B3582,'Pliegos Tarifarios (Las Condes)'!$A:$A,0)),H3582&lt;=500,INDEX('Pliegos Tarifarios (Las Condes)'!$G:$G,MATCH($B3582,'Pliegos Tarifarios (Las Condes)'!$A:$A,0)),H3582&lt;=1000,INDEX('Pliegos Tarifarios (Las Condes)'!$H:$H,MATCH($B3582,'Pliegos Tarifarios (Las Condes)'!$A:$A,0)),H3582&lt;=5000,INDEX('Pliegos Tarifarios (Las Condes)'!$I:$I,MATCH($B3582,'Pliegos Tarifarios (Las Condes)'!$A:$A,0)),H3582&gt;5000,INDEX('Pliegos Tarifarios (Las Condes)'!$J:$J,MATCH($B3582,'Pliegos Tarifarios (Las Condes)'!$A:$A,0)))/1.19</f>
        <v>6527.7940016806724</v>
      </c>
      <c r="R3582" s="19">
        <f>INDEX('Pliegos Tarifarios (Las Condes)'!$K:$K,MATCH($B3582,'Pliegos Tarifarios (Las Condes)'!$A:$A,0))</f>
        <v>729.50400000000002</v>
      </c>
      <c r="S3582" s="21">
        <f t="shared" si="168"/>
        <v>428836.84674008074</v>
      </c>
      <c r="T3582" s="21">
        <f t="shared" si="169"/>
        <v>81479.000880615349</v>
      </c>
      <c r="U3582" s="19">
        <v>0</v>
      </c>
      <c r="V3582" s="21">
        <f t="shared" si="170"/>
        <v>510315.84762069606</v>
      </c>
    </row>
    <row r="3583" spans="1:22" x14ac:dyDescent="0.3">
      <c r="A3583" s="3" t="s">
        <v>148</v>
      </c>
      <c r="B3583" s="3">
        <v>9</v>
      </c>
      <c r="C3583" s="4" t="s">
        <v>186</v>
      </c>
      <c r="D3583" s="3" t="s">
        <v>200</v>
      </c>
      <c r="E3583" s="3" t="s">
        <v>34</v>
      </c>
      <c r="F3583" s="4" t="s">
        <v>41</v>
      </c>
      <c r="G3583" s="3" t="s">
        <v>30</v>
      </c>
      <c r="H3583" s="5">
        <v>1630.7582</v>
      </c>
      <c r="I3583" s="5">
        <v>4.6348000000000003</v>
      </c>
      <c r="J3583" s="5">
        <v>4.4581999999999997</v>
      </c>
      <c r="K3583" s="6">
        <v>0.96189695348235082</v>
      </c>
      <c r="L3583" s="5">
        <v>52.61</v>
      </c>
      <c r="M3583" s="19">
        <f>H3583*INDEX('Pliegos Tarifarios (Las Condes)'!$B:$B,MATCH($B3583,'Pliegos Tarifarios (Las Condes)'!$A:$A,0))</f>
        <v>214873.5927066</v>
      </c>
      <c r="N3583" s="19">
        <f>I3583*INDEX('Pliegos Tarifarios (Las Condes)'!$C:$C,MATCH($B3583,'Pliegos Tarifarios (Las Condes)'!$A:$A,0))</f>
        <v>15954.4601012</v>
      </c>
      <c r="O3583" s="19">
        <f>J3583*INDEX('Pliegos Tarifarios (Las Condes)'!$D:$D,MATCH($B3583,'Pliegos Tarifarios (Las Condes)'!$A:$A,0))</f>
        <v>64697.995798799995</v>
      </c>
      <c r="P3583" s="19">
        <f>H3583*INDEX('Pliegos Tarifarios (Las Condes)'!$E:$E,MATCH($B3583,'Pliegos Tarifarios (Las Condes)'!$A:$A,0))</f>
        <v>21238.994796799998</v>
      </c>
      <c r="Q3583" s="19" cm="1">
        <f t="array" ref="Q3583">H3583*_xlfn.IFS(H3583&lt;=350,INDEX('Pliegos Tarifarios (Las Condes)'!$F:$F,MATCH($B3583,'Pliegos Tarifarios (Las Condes)'!$A:$A,0)),H3583&lt;=500,INDEX('Pliegos Tarifarios (Las Condes)'!$G:$G,MATCH($B3583,'Pliegos Tarifarios (Las Condes)'!$A:$A,0)),H3583&lt;=1000,INDEX('Pliegos Tarifarios (Las Condes)'!$H:$H,MATCH($B3583,'Pliegos Tarifarios (Las Condes)'!$A:$A,0)),H3583&lt;=5000,INDEX('Pliegos Tarifarios (Las Condes)'!$I:$I,MATCH($B3583,'Pliegos Tarifarios (Las Condes)'!$A:$A,0)),H3583&gt;5000,INDEX('Pliegos Tarifarios (Las Condes)'!$J:$J,MATCH($B3583,'Pliegos Tarifarios (Las Condes)'!$A:$A,0)))/1.19</f>
        <v>4893.6449850420167</v>
      </c>
      <c r="R3583" s="19">
        <f>INDEX('Pliegos Tarifarios (Las Condes)'!$K:$K,MATCH($B3583,'Pliegos Tarifarios (Las Condes)'!$A:$A,0))</f>
        <v>729.50400000000002</v>
      </c>
      <c r="S3583" s="21">
        <f t="shared" si="168"/>
        <v>322388.19238844205</v>
      </c>
      <c r="T3583" s="21">
        <f t="shared" si="169"/>
        <v>61253.756553803993</v>
      </c>
      <c r="U3583" s="19">
        <v>0</v>
      </c>
      <c r="V3583" s="21">
        <f t="shared" si="170"/>
        <v>383641.94894224603</v>
      </c>
    </row>
    <row r="3584" spans="1:22" x14ac:dyDescent="0.3">
      <c r="A3584" s="3" t="s">
        <v>148</v>
      </c>
      <c r="B3584" s="3">
        <v>9</v>
      </c>
      <c r="C3584" s="4" t="s">
        <v>186</v>
      </c>
      <c r="D3584" s="3" t="s">
        <v>201</v>
      </c>
      <c r="E3584" s="3" t="s">
        <v>34</v>
      </c>
      <c r="F3584" s="4" t="s">
        <v>43</v>
      </c>
      <c r="G3584" s="3" t="s">
        <v>30</v>
      </c>
      <c r="H3584" s="5">
        <v>1632.3839</v>
      </c>
      <c r="I3584" s="5">
        <v>4.6220999999999997</v>
      </c>
      <c r="J3584" s="5">
        <v>4.5564999999999998</v>
      </c>
      <c r="K3584" s="6">
        <v>0.98580731702040203</v>
      </c>
      <c r="L3584" s="5">
        <v>52.66</v>
      </c>
      <c r="M3584" s="19">
        <f>H3584*INDEX('Pliegos Tarifarios (Las Condes)'!$B:$B,MATCH($B3584,'Pliegos Tarifarios (Las Condes)'!$A:$A,0))</f>
        <v>215087.79981570001</v>
      </c>
      <c r="N3584" s="19">
        <f>I3584*INDEX('Pliegos Tarifarios (Las Condes)'!$C:$C,MATCH($B3584,'Pliegos Tarifarios (Las Condes)'!$A:$A,0))</f>
        <v>15910.742649899999</v>
      </c>
      <c r="O3584" s="19">
        <f>J3584*INDEX('Pliegos Tarifarios (Las Condes)'!$D:$D,MATCH($B3584,'Pliegos Tarifarios (Las Condes)'!$A:$A,0))</f>
        <v>66124.538570999997</v>
      </c>
      <c r="P3584" s="19">
        <f>H3584*INDEX('Pliegos Tarifarios (Las Condes)'!$E:$E,MATCH($B3584,'Pliegos Tarifarios (Las Condes)'!$A:$A,0))</f>
        <v>21260.167913599998</v>
      </c>
      <c r="Q3584" s="19" cm="1">
        <f t="array" ref="Q3584">H3584*_xlfn.IFS(H3584&lt;=350,INDEX('Pliegos Tarifarios (Las Condes)'!$F:$F,MATCH($B3584,'Pliegos Tarifarios (Las Condes)'!$A:$A,0)),H3584&lt;=500,INDEX('Pliegos Tarifarios (Las Condes)'!$G:$G,MATCH($B3584,'Pliegos Tarifarios (Las Condes)'!$A:$A,0)),H3584&lt;=1000,INDEX('Pliegos Tarifarios (Las Condes)'!$H:$H,MATCH($B3584,'Pliegos Tarifarios (Las Condes)'!$A:$A,0)),H3584&lt;=5000,INDEX('Pliegos Tarifarios (Las Condes)'!$I:$I,MATCH($B3584,'Pliegos Tarifarios (Las Condes)'!$A:$A,0)),H3584&gt;5000,INDEX('Pliegos Tarifarios (Las Condes)'!$J:$J,MATCH($B3584,'Pliegos Tarifarios (Las Condes)'!$A:$A,0)))/1.19</f>
        <v>4898.5234511764711</v>
      </c>
      <c r="R3584" s="19">
        <f>INDEX('Pliegos Tarifarios (Las Condes)'!$K:$K,MATCH($B3584,'Pliegos Tarifarios (Las Condes)'!$A:$A,0))</f>
        <v>729.50400000000002</v>
      </c>
      <c r="S3584" s="21">
        <f t="shared" si="168"/>
        <v>324011.27640137647</v>
      </c>
      <c r="T3584" s="21">
        <f t="shared" si="169"/>
        <v>61562.142516261527</v>
      </c>
      <c r="U3584" s="19">
        <v>0</v>
      </c>
      <c r="V3584" s="21">
        <f t="shared" si="170"/>
        <v>385573.41891763802</v>
      </c>
    </row>
    <row r="3585" spans="1:22" x14ac:dyDescent="0.3">
      <c r="A3585" s="3" t="s">
        <v>148</v>
      </c>
      <c r="B3585" s="3">
        <v>9</v>
      </c>
      <c r="C3585" s="4" t="s">
        <v>186</v>
      </c>
      <c r="D3585" s="3" t="s">
        <v>202</v>
      </c>
      <c r="E3585" s="3" t="s">
        <v>34</v>
      </c>
      <c r="F3585" s="4" t="s">
        <v>45</v>
      </c>
      <c r="G3585" s="3" t="s">
        <v>30</v>
      </c>
      <c r="H3585" s="5">
        <v>1633.6121000000001</v>
      </c>
      <c r="I3585" s="5">
        <v>4.7198000000000002</v>
      </c>
      <c r="J3585" s="5">
        <v>4.6582999999999997</v>
      </c>
      <c r="K3585" s="6">
        <v>0.98696978685537506</v>
      </c>
      <c r="L3585" s="5">
        <v>52.7</v>
      </c>
      <c r="M3585" s="19">
        <f>H3585*INDEX('Pliegos Tarifarios (Las Condes)'!$B:$B,MATCH($B3585,'Pliegos Tarifarios (Las Condes)'!$A:$A,0))</f>
        <v>215249.63113230001</v>
      </c>
      <c r="N3585" s="19">
        <f>I3585*INDEX('Pliegos Tarifarios (Las Condes)'!$C:$C,MATCH($B3585,'Pliegos Tarifarios (Las Condes)'!$A:$A,0))</f>
        <v>16247.057216200001</v>
      </c>
      <c r="O3585" s="19">
        <f>J3585*INDEX('Pliegos Tarifarios (Las Condes)'!$D:$D,MATCH($B3585,'Pliegos Tarifarios (Las Condes)'!$A:$A,0))</f>
        <v>67601.873812199992</v>
      </c>
      <c r="P3585" s="19">
        <f>H3585*INDEX('Pliegos Tarifarios (Las Condes)'!$E:$E,MATCH($B3585,'Pliegos Tarifarios (Las Condes)'!$A:$A,0))</f>
        <v>21276.1639904</v>
      </c>
      <c r="Q3585" s="19" cm="1">
        <f t="array" ref="Q3585">H3585*_xlfn.IFS(H3585&lt;=350,INDEX('Pliegos Tarifarios (Las Condes)'!$F:$F,MATCH($B3585,'Pliegos Tarifarios (Las Condes)'!$A:$A,0)),H3585&lt;=500,INDEX('Pliegos Tarifarios (Las Condes)'!$G:$G,MATCH($B3585,'Pliegos Tarifarios (Las Condes)'!$A:$A,0)),H3585&lt;=1000,INDEX('Pliegos Tarifarios (Las Condes)'!$H:$H,MATCH($B3585,'Pliegos Tarifarios (Las Condes)'!$A:$A,0)),H3585&lt;=5000,INDEX('Pliegos Tarifarios (Las Condes)'!$I:$I,MATCH($B3585,'Pliegos Tarifarios (Las Condes)'!$A:$A,0)),H3585&gt;5000,INDEX('Pliegos Tarifarios (Las Condes)'!$J:$J,MATCH($B3585,'Pliegos Tarifarios (Las Condes)'!$A:$A,0)))/1.19</f>
        <v>4902.209083277311</v>
      </c>
      <c r="R3585" s="19">
        <f>INDEX('Pliegos Tarifarios (Las Condes)'!$K:$K,MATCH($B3585,'Pliegos Tarifarios (Las Condes)'!$A:$A,0))</f>
        <v>729.50400000000002</v>
      </c>
      <c r="S3585" s="21">
        <f t="shared" si="168"/>
        <v>326006.43923437729</v>
      </c>
      <c r="T3585" s="21">
        <f t="shared" si="169"/>
        <v>61941.22345453169</v>
      </c>
      <c r="U3585" s="19">
        <v>0</v>
      </c>
      <c r="V3585" s="21">
        <f t="shared" si="170"/>
        <v>387947.66268890898</v>
      </c>
    </row>
    <row r="3586" spans="1:22" x14ac:dyDescent="0.3">
      <c r="A3586" s="3" t="s">
        <v>148</v>
      </c>
      <c r="B3586" s="3">
        <v>9</v>
      </c>
      <c r="C3586" s="4" t="s">
        <v>186</v>
      </c>
      <c r="D3586" s="3" t="s">
        <v>203</v>
      </c>
      <c r="E3586" s="3" t="s">
        <v>47</v>
      </c>
      <c r="F3586" s="4" t="s">
        <v>48</v>
      </c>
      <c r="G3586" s="3" t="s">
        <v>30</v>
      </c>
      <c r="H3586" s="5">
        <v>1636.8151</v>
      </c>
      <c r="I3586" s="5">
        <v>4.6859999999999999</v>
      </c>
      <c r="J3586" s="5">
        <v>4.4416000000000002</v>
      </c>
      <c r="K3586" s="6">
        <v>0.94784464361929155</v>
      </c>
      <c r="L3586" s="5">
        <v>52.8</v>
      </c>
      <c r="M3586" s="19">
        <f>H3586*INDEX('Pliegos Tarifarios (Las Condes)'!$B:$B,MATCH($B3586,'Pliegos Tarifarios (Las Condes)'!$A:$A,0))</f>
        <v>215671.66802130002</v>
      </c>
      <c r="N3586" s="19">
        <f>I3586*INDEX('Pliegos Tarifarios (Las Condes)'!$C:$C,MATCH($B3586,'Pliegos Tarifarios (Las Condes)'!$A:$A,0))</f>
        <v>16130.706834000001</v>
      </c>
      <c r="O3586" s="19">
        <f>J3586*INDEX('Pliegos Tarifarios (Las Condes)'!$D:$D,MATCH($B3586,'Pliegos Tarifarios (Las Condes)'!$A:$A,0))</f>
        <v>64457.094374400003</v>
      </c>
      <c r="P3586" s="19">
        <f>H3586*INDEX('Pliegos Tarifarios (Las Condes)'!$E:$E,MATCH($B3586,'Pliegos Tarifarios (Las Condes)'!$A:$A,0))</f>
        <v>21317.879862399997</v>
      </c>
      <c r="Q3586" s="19" cm="1">
        <f t="array" ref="Q3586">H3586*_xlfn.IFS(H3586&lt;=350,INDEX('Pliegos Tarifarios (Las Condes)'!$F:$F,MATCH($B3586,'Pliegos Tarifarios (Las Condes)'!$A:$A,0)),H3586&lt;=500,INDEX('Pliegos Tarifarios (Las Condes)'!$G:$G,MATCH($B3586,'Pliegos Tarifarios (Las Condes)'!$A:$A,0)),H3586&lt;=1000,INDEX('Pliegos Tarifarios (Las Condes)'!$H:$H,MATCH($B3586,'Pliegos Tarifarios (Las Condes)'!$A:$A,0)),H3586&lt;=5000,INDEX('Pliegos Tarifarios (Las Condes)'!$I:$I,MATCH($B3586,'Pliegos Tarifarios (Las Condes)'!$A:$A,0)),H3586&gt;5000,INDEX('Pliegos Tarifarios (Las Condes)'!$J:$J,MATCH($B3586,'Pliegos Tarifarios (Las Condes)'!$A:$A,0)))/1.19</f>
        <v>4911.8207748739496</v>
      </c>
      <c r="R3586" s="19">
        <f>INDEX('Pliegos Tarifarios (Las Condes)'!$K:$K,MATCH($B3586,'Pliegos Tarifarios (Las Condes)'!$A:$A,0))</f>
        <v>729.50400000000002</v>
      </c>
      <c r="S3586" s="21">
        <f t="shared" si="168"/>
        <v>323218.67386697402</v>
      </c>
      <c r="T3586" s="21">
        <f t="shared" si="169"/>
        <v>61411.548034725063</v>
      </c>
      <c r="U3586" s="19">
        <v>0</v>
      </c>
      <c r="V3586" s="21">
        <f t="shared" si="170"/>
        <v>384630.22190169909</v>
      </c>
    </row>
    <row r="3587" spans="1:22" x14ac:dyDescent="0.3">
      <c r="A3587" s="3" t="s">
        <v>148</v>
      </c>
      <c r="B3587" s="3">
        <v>9</v>
      </c>
      <c r="C3587" s="4" t="s">
        <v>186</v>
      </c>
      <c r="D3587" s="3" t="s">
        <v>204</v>
      </c>
      <c r="E3587" s="3" t="s">
        <v>47</v>
      </c>
      <c r="F3587" s="4" t="s">
        <v>50</v>
      </c>
      <c r="G3587" s="3" t="s">
        <v>30</v>
      </c>
      <c r="H3587" s="5">
        <v>1631.9684</v>
      </c>
      <c r="I3587" s="5">
        <v>4.5162000000000004</v>
      </c>
      <c r="J3587" s="5">
        <v>4.4177</v>
      </c>
      <c r="K3587" s="6">
        <v>0.97818962844869572</v>
      </c>
      <c r="L3587" s="5">
        <v>52.64</v>
      </c>
      <c r="M3587" s="19">
        <f>H3587*INDEX('Pliegos Tarifarios (Las Condes)'!$B:$B,MATCH($B3587,'Pliegos Tarifarios (Las Condes)'!$A:$A,0))</f>
        <v>215033.05228920002</v>
      </c>
      <c r="N3587" s="19">
        <f>I3587*INDEX('Pliegos Tarifarios (Las Condes)'!$C:$C,MATCH($B3587,'Pliegos Tarifarios (Las Condes)'!$A:$A,0))</f>
        <v>15546.201067800001</v>
      </c>
      <c r="O3587" s="19">
        <f>J3587*INDEX('Pliegos Tarifarios (Las Condes)'!$D:$D,MATCH($B3587,'Pliegos Tarifarios (Las Condes)'!$A:$A,0))</f>
        <v>64110.254371800002</v>
      </c>
      <c r="P3587" s="19">
        <f>H3587*INDEX('Pliegos Tarifarios (Las Condes)'!$E:$E,MATCH($B3587,'Pliegos Tarifarios (Las Condes)'!$A:$A,0))</f>
        <v>21254.756441599999</v>
      </c>
      <c r="Q3587" s="19" cm="1">
        <f t="array" ref="Q3587">H3587*_xlfn.IFS(H3587&lt;=350,INDEX('Pliegos Tarifarios (Las Condes)'!$F:$F,MATCH($B3587,'Pliegos Tarifarios (Las Condes)'!$A:$A,0)),H3587&lt;=500,INDEX('Pliegos Tarifarios (Las Condes)'!$G:$G,MATCH($B3587,'Pliegos Tarifarios (Las Condes)'!$A:$A,0)),H3587&lt;=1000,INDEX('Pliegos Tarifarios (Las Condes)'!$H:$H,MATCH($B3587,'Pliegos Tarifarios (Las Condes)'!$A:$A,0)),H3587&lt;=5000,INDEX('Pliegos Tarifarios (Las Condes)'!$I:$I,MATCH($B3587,'Pliegos Tarifarios (Las Condes)'!$A:$A,0)),H3587&gt;5000,INDEX('Pliegos Tarifarios (Las Condes)'!$J:$J,MATCH($B3587,'Pliegos Tarifarios (Las Condes)'!$A:$A,0)))/1.19</f>
        <v>4897.2766020168065</v>
      </c>
      <c r="R3587" s="19">
        <f>INDEX('Pliegos Tarifarios (Las Condes)'!$K:$K,MATCH($B3587,'Pliegos Tarifarios (Las Condes)'!$A:$A,0))</f>
        <v>729.50400000000002</v>
      </c>
      <c r="S3587" s="21">
        <f t="shared" si="168"/>
        <v>321571.04477241682</v>
      </c>
      <c r="T3587" s="21">
        <f t="shared" si="169"/>
        <v>61098.498506759199</v>
      </c>
      <c r="U3587" s="19">
        <v>0</v>
      </c>
      <c r="V3587" s="21">
        <f t="shared" si="170"/>
        <v>382669.543279176</v>
      </c>
    </row>
    <row r="3588" spans="1:22" x14ac:dyDescent="0.3">
      <c r="A3588" s="3" t="s">
        <v>148</v>
      </c>
      <c r="B3588" s="3">
        <v>9</v>
      </c>
      <c r="C3588" s="4" t="s">
        <v>186</v>
      </c>
      <c r="D3588" s="3" t="s">
        <v>205</v>
      </c>
      <c r="E3588" s="3" t="s">
        <v>52</v>
      </c>
      <c r="F3588" s="4" t="s">
        <v>53</v>
      </c>
      <c r="G3588" s="3" t="s">
        <v>30</v>
      </c>
      <c r="H3588" s="5">
        <v>1633.1251999999999</v>
      </c>
      <c r="I3588" s="5">
        <v>4.6154999999999999</v>
      </c>
      <c r="J3588" s="5">
        <v>4.6154999999999999</v>
      </c>
      <c r="K3588" s="6">
        <v>1</v>
      </c>
      <c r="L3588" s="5">
        <v>52.68</v>
      </c>
      <c r="M3588" s="19">
        <f>H3588*INDEX('Pliegos Tarifarios (Las Condes)'!$B:$B,MATCH($B3588,'Pliegos Tarifarios (Las Condes)'!$A:$A,0))</f>
        <v>215185.47572760002</v>
      </c>
      <c r="N3588" s="19">
        <f>I3588*INDEX('Pliegos Tarifarios (Las Condes)'!$C:$C,MATCH($B3588,'Pliegos Tarifarios (Las Condes)'!$A:$A,0))</f>
        <v>15888.023344499999</v>
      </c>
      <c r="O3588" s="19">
        <f>J3588*INDEX('Pliegos Tarifarios (Las Condes)'!$D:$D,MATCH($B3588,'Pliegos Tarifarios (Las Condes)'!$A:$A,0))</f>
        <v>66980.754476999995</v>
      </c>
      <c r="P3588" s="19">
        <f>H3588*INDEX('Pliegos Tarifarios (Las Condes)'!$E:$E,MATCH($B3588,'Pliegos Tarifarios (Las Condes)'!$A:$A,0))</f>
        <v>21269.8226048</v>
      </c>
      <c r="Q3588" s="19" cm="1">
        <f t="array" ref="Q3588">H3588*_xlfn.IFS(H3588&lt;=350,INDEX('Pliegos Tarifarios (Las Condes)'!$F:$F,MATCH($B3588,'Pliegos Tarifarios (Las Condes)'!$A:$A,0)),H3588&lt;=500,INDEX('Pliegos Tarifarios (Las Condes)'!$G:$G,MATCH($B3588,'Pliegos Tarifarios (Las Condes)'!$A:$A,0)),H3588&lt;=1000,INDEX('Pliegos Tarifarios (Las Condes)'!$H:$H,MATCH($B3588,'Pliegos Tarifarios (Las Condes)'!$A:$A,0)),H3588&lt;=5000,INDEX('Pliegos Tarifarios (Las Condes)'!$I:$I,MATCH($B3588,'Pliegos Tarifarios (Las Condes)'!$A:$A,0)),H3588&gt;5000,INDEX('Pliegos Tarifarios (Las Condes)'!$J:$J,MATCH($B3588,'Pliegos Tarifarios (Las Condes)'!$A:$A,0)))/1.19</f>
        <v>4900.7479741176467</v>
      </c>
      <c r="R3588" s="19">
        <f>INDEX('Pliegos Tarifarios (Las Condes)'!$K:$K,MATCH($B3588,'Pliegos Tarifarios (Las Condes)'!$A:$A,0))</f>
        <v>729.50400000000002</v>
      </c>
      <c r="S3588" s="21">
        <f t="shared" si="168"/>
        <v>324954.32812801766</v>
      </c>
      <c r="T3588" s="21">
        <f t="shared" si="169"/>
        <v>61741.322344323358</v>
      </c>
      <c r="U3588" s="19">
        <v>0</v>
      </c>
      <c r="V3588" s="21">
        <f t="shared" si="170"/>
        <v>386695.65047234099</v>
      </c>
    </row>
    <row r="3589" spans="1:22" x14ac:dyDescent="0.3">
      <c r="A3589" s="3" t="s">
        <v>148</v>
      </c>
      <c r="B3589" s="3">
        <v>9</v>
      </c>
      <c r="C3589" s="4" t="s">
        <v>186</v>
      </c>
      <c r="D3589" s="3" t="s">
        <v>206</v>
      </c>
      <c r="E3589" s="3" t="s">
        <v>55</v>
      </c>
      <c r="F3589" s="4" t="s">
        <v>56</v>
      </c>
      <c r="G3589" s="3" t="s">
        <v>30</v>
      </c>
      <c r="H3589" s="5">
        <v>1087.0455999999999</v>
      </c>
      <c r="I3589" s="5">
        <v>2.9990000000000001</v>
      </c>
      <c r="J3589" s="5">
        <v>2.9990000000000001</v>
      </c>
      <c r="K3589" s="6">
        <v>1</v>
      </c>
      <c r="L3589" s="5">
        <v>35.07</v>
      </c>
      <c r="M3589" s="19">
        <f>H3589*INDEX('Pliegos Tarifarios (Las Condes)'!$B:$B,MATCH($B3589,'Pliegos Tarifarios (Las Condes)'!$A:$A,0))</f>
        <v>143232.38939279999</v>
      </c>
      <c r="N3589" s="19">
        <f>I3589*INDEX('Pliegos Tarifarios (Las Condes)'!$C:$C,MATCH($B3589,'Pliegos Tarifarios (Las Condes)'!$A:$A,0))</f>
        <v>10323.514681000001</v>
      </c>
      <c r="O3589" s="19">
        <f>J3589*INDEX('Pliegos Tarifarios (Las Condes)'!$D:$D,MATCH($B3589,'Pliegos Tarifarios (Las Condes)'!$A:$A,0))</f>
        <v>43521.889866000005</v>
      </c>
      <c r="P3589" s="19">
        <f>H3589*INDEX('Pliegos Tarifarios (Las Condes)'!$E:$E,MATCH($B3589,'Pliegos Tarifarios (Las Condes)'!$A:$A,0))</f>
        <v>14157.681894399999</v>
      </c>
      <c r="Q3589" s="19" cm="1">
        <f t="array" ref="Q3589">H3589*_xlfn.IFS(H3589&lt;=350,INDEX('Pliegos Tarifarios (Las Condes)'!$F:$F,MATCH($B3589,'Pliegos Tarifarios (Las Condes)'!$A:$A,0)),H3589&lt;=500,INDEX('Pliegos Tarifarios (Las Condes)'!$G:$G,MATCH($B3589,'Pliegos Tarifarios (Las Condes)'!$A:$A,0)),H3589&lt;=1000,INDEX('Pliegos Tarifarios (Las Condes)'!$H:$H,MATCH($B3589,'Pliegos Tarifarios (Las Condes)'!$A:$A,0)),H3589&lt;=5000,INDEX('Pliegos Tarifarios (Las Condes)'!$I:$I,MATCH($B3589,'Pliegos Tarifarios (Las Condes)'!$A:$A,0)),H3589&gt;5000,INDEX('Pliegos Tarifarios (Las Condes)'!$J:$J,MATCH($B3589,'Pliegos Tarifarios (Las Condes)'!$A:$A,0)))/1.19</f>
        <v>3262.0502836974788</v>
      </c>
      <c r="R3589" s="19">
        <f>INDEX('Pliegos Tarifarios (Las Condes)'!$K:$K,MATCH($B3589,'Pliegos Tarifarios (Las Condes)'!$A:$A,0))</f>
        <v>729.50400000000002</v>
      </c>
      <c r="S3589" s="21">
        <f t="shared" si="168"/>
        <v>215227.03011789749</v>
      </c>
      <c r="T3589" s="21">
        <f t="shared" si="169"/>
        <v>40893.135722400526</v>
      </c>
      <c r="U3589" s="19">
        <v>0</v>
      </c>
      <c r="V3589" s="21">
        <f t="shared" si="170"/>
        <v>256120.16584029802</v>
      </c>
    </row>
    <row r="3590" spans="1:22" x14ac:dyDescent="0.3">
      <c r="A3590" s="3" t="s">
        <v>148</v>
      </c>
      <c r="B3590" s="3">
        <v>9</v>
      </c>
      <c r="C3590" s="4" t="s">
        <v>186</v>
      </c>
      <c r="D3590" s="3" t="s">
        <v>207</v>
      </c>
      <c r="E3590" s="3" t="s">
        <v>58</v>
      </c>
      <c r="F3590" s="4" t="s">
        <v>59</v>
      </c>
      <c r="G3590" s="3" t="s">
        <v>30</v>
      </c>
      <c r="H3590" s="5">
        <v>1088.5341000000001</v>
      </c>
      <c r="I3590" s="5">
        <v>3.0318999999999998</v>
      </c>
      <c r="J3590" s="5">
        <v>3.0032000000000001</v>
      </c>
      <c r="K3590" s="6">
        <v>0.99053398858801422</v>
      </c>
      <c r="L3590" s="5">
        <v>35.11</v>
      </c>
      <c r="M3590" s="19">
        <f>H3590*INDEX('Pliegos Tarifarios (Las Condes)'!$B:$B,MATCH($B3590,'Pliegos Tarifarios (Las Condes)'!$A:$A,0))</f>
        <v>143428.5186183</v>
      </c>
      <c r="N3590" s="19">
        <f>I3590*INDEX('Pliegos Tarifarios (Las Condes)'!$C:$C,MATCH($B3590,'Pliegos Tarifarios (Las Condes)'!$A:$A,0))</f>
        <v>10436.7669761</v>
      </c>
      <c r="O3590" s="19">
        <f>J3590*INDEX('Pliegos Tarifarios (Las Condes)'!$D:$D,MATCH($B3590,'Pliegos Tarifarios (Las Condes)'!$A:$A,0))</f>
        <v>43582.840828799999</v>
      </c>
      <c r="P3590" s="19">
        <f>H3590*INDEX('Pliegos Tarifarios (Las Condes)'!$E:$E,MATCH($B3590,'Pliegos Tarifarios (Las Condes)'!$A:$A,0))</f>
        <v>14177.0681184</v>
      </c>
      <c r="Q3590" s="19" cm="1">
        <f t="array" ref="Q3590">H3590*_xlfn.IFS(H3590&lt;=350,INDEX('Pliegos Tarifarios (Las Condes)'!$F:$F,MATCH($B3590,'Pliegos Tarifarios (Las Condes)'!$A:$A,0)),H3590&lt;=500,INDEX('Pliegos Tarifarios (Las Condes)'!$G:$G,MATCH($B3590,'Pliegos Tarifarios (Las Condes)'!$A:$A,0)),H3590&lt;=1000,INDEX('Pliegos Tarifarios (Las Condes)'!$H:$H,MATCH($B3590,'Pliegos Tarifarios (Las Condes)'!$A:$A,0)),H3590&lt;=5000,INDEX('Pliegos Tarifarios (Las Condes)'!$I:$I,MATCH($B3590,'Pliegos Tarifarios (Las Condes)'!$A:$A,0)),H3590&gt;5000,INDEX('Pliegos Tarifarios (Las Condes)'!$J:$J,MATCH($B3590,'Pliegos Tarifarios (Las Condes)'!$A:$A,0)))/1.19</f>
        <v>3266.5170345378151</v>
      </c>
      <c r="R3590" s="19">
        <f>INDEX('Pliegos Tarifarios (Las Condes)'!$K:$K,MATCH($B3590,'Pliegos Tarifarios (Las Condes)'!$A:$A,0))</f>
        <v>729.50400000000002</v>
      </c>
      <c r="S3590" s="21">
        <f t="shared" si="168"/>
        <v>215621.21557613782</v>
      </c>
      <c r="T3590" s="21">
        <f t="shared" si="169"/>
        <v>40968.030959466189</v>
      </c>
      <c r="U3590" s="19">
        <v>0</v>
      </c>
      <c r="V3590" s="21">
        <f t="shared" si="170"/>
        <v>256589.246535604</v>
      </c>
    </row>
    <row r="3591" spans="1:22" x14ac:dyDescent="0.3">
      <c r="A3591" s="3" t="s">
        <v>148</v>
      </c>
      <c r="B3591" s="3">
        <v>9</v>
      </c>
      <c r="C3591" s="4" t="s">
        <v>186</v>
      </c>
      <c r="D3591" s="3" t="s">
        <v>208</v>
      </c>
      <c r="E3591" s="3" t="s">
        <v>61</v>
      </c>
      <c r="F3591" s="4" t="s">
        <v>62</v>
      </c>
      <c r="G3591" s="3" t="s">
        <v>30</v>
      </c>
      <c r="H3591" s="5">
        <v>1088.0744999999999</v>
      </c>
      <c r="I3591" s="5">
        <v>3.0625</v>
      </c>
      <c r="J3591" s="5">
        <v>2.9874000000000001</v>
      </c>
      <c r="K3591" s="6">
        <v>0.97547755102040823</v>
      </c>
      <c r="L3591" s="5">
        <v>35.1</v>
      </c>
      <c r="M3591" s="19">
        <f>H3591*INDEX('Pliegos Tarifarios (Las Condes)'!$B:$B,MATCH($B3591,'Pliegos Tarifarios (Las Condes)'!$A:$A,0))</f>
        <v>143367.96034349999</v>
      </c>
      <c r="N3591" s="19">
        <f>I3591*INDEX('Pliegos Tarifarios (Las Condes)'!$C:$C,MATCH($B3591,'Pliegos Tarifarios (Las Condes)'!$A:$A,0))</f>
        <v>10542.1019375</v>
      </c>
      <c r="O3591" s="19">
        <f>J3591*INDEX('Pliegos Tarifarios (Las Condes)'!$D:$D,MATCH($B3591,'Pliegos Tarifarios (Las Condes)'!$A:$A,0))</f>
        <v>43353.549111599998</v>
      </c>
      <c r="P3591" s="19">
        <f>H3591*INDEX('Pliegos Tarifarios (Las Condes)'!$E:$E,MATCH($B3591,'Pliegos Tarifarios (Las Condes)'!$A:$A,0))</f>
        <v>14171.082287999998</v>
      </c>
      <c r="Q3591" s="19" cm="1">
        <f t="array" ref="Q3591">H3591*_xlfn.IFS(H3591&lt;=350,INDEX('Pliegos Tarifarios (Las Condes)'!$F:$F,MATCH($B3591,'Pliegos Tarifarios (Las Condes)'!$A:$A,0)),H3591&lt;=500,INDEX('Pliegos Tarifarios (Las Condes)'!$G:$G,MATCH($B3591,'Pliegos Tarifarios (Las Condes)'!$A:$A,0)),H3591&lt;=1000,INDEX('Pliegos Tarifarios (Las Condes)'!$H:$H,MATCH($B3591,'Pliegos Tarifarios (Las Condes)'!$A:$A,0)),H3591&lt;=5000,INDEX('Pliegos Tarifarios (Las Condes)'!$I:$I,MATCH($B3591,'Pliegos Tarifarios (Las Condes)'!$A:$A,0)),H3591&gt;5000,INDEX('Pliegos Tarifarios (Las Condes)'!$J:$J,MATCH($B3591,'Pliegos Tarifarios (Las Condes)'!$A:$A,0)))/1.19</f>
        <v>3265.1378483193275</v>
      </c>
      <c r="R3591" s="19">
        <f>INDEX('Pliegos Tarifarios (Las Condes)'!$K:$K,MATCH($B3591,'Pliegos Tarifarios (Las Condes)'!$A:$A,0))</f>
        <v>729.50400000000002</v>
      </c>
      <c r="S3591" s="21">
        <f t="shared" si="168"/>
        <v>215429.33552891933</v>
      </c>
      <c r="T3591" s="21">
        <f t="shared" si="169"/>
        <v>40931.573750494674</v>
      </c>
      <c r="U3591" s="19">
        <v>0</v>
      </c>
      <c r="V3591" s="21">
        <f t="shared" si="170"/>
        <v>256360.90927941399</v>
      </c>
    </row>
    <row r="3592" spans="1:22" x14ac:dyDescent="0.3">
      <c r="A3592" s="3" t="s">
        <v>148</v>
      </c>
      <c r="B3592" s="3">
        <v>9</v>
      </c>
      <c r="C3592" s="4" t="s">
        <v>186</v>
      </c>
      <c r="D3592" s="3" t="s">
        <v>209</v>
      </c>
      <c r="E3592" s="3" t="s">
        <v>34</v>
      </c>
      <c r="F3592" s="4" t="s">
        <v>64</v>
      </c>
      <c r="G3592" s="3" t="s">
        <v>30</v>
      </c>
      <c r="H3592" s="5">
        <v>2177.1741999999999</v>
      </c>
      <c r="I3592" s="5">
        <v>5.9627999999999997</v>
      </c>
      <c r="J3592" s="5">
        <v>5.9627999999999997</v>
      </c>
      <c r="K3592" s="6">
        <v>1</v>
      </c>
      <c r="L3592" s="5">
        <v>70.23</v>
      </c>
      <c r="M3592" s="19">
        <f>H3592*INDEX('Pliegos Tarifarios (Las Condes)'!$B:$B,MATCH($B3592,'Pliegos Tarifarios (Las Condes)'!$A:$A,0))</f>
        <v>286871.00411460001</v>
      </c>
      <c r="N3592" s="19">
        <f>I3592*INDEX('Pliegos Tarifarios (Las Condes)'!$C:$C,MATCH($B3592,'Pliegos Tarifarios (Las Condes)'!$A:$A,0))</f>
        <v>20525.859733199999</v>
      </c>
      <c r="O3592" s="19">
        <f>J3592*INDEX('Pliegos Tarifarios (Las Condes)'!$D:$D,MATCH($B3592,'Pliegos Tarifarios (Las Condes)'!$A:$A,0))</f>
        <v>86532.952615199989</v>
      </c>
      <c r="P3592" s="19">
        <f>H3592*INDEX('Pliegos Tarifarios (Las Condes)'!$E:$E,MATCH($B3592,'Pliegos Tarifarios (Las Condes)'!$A:$A,0))</f>
        <v>28355.516780799997</v>
      </c>
      <c r="Q3592" s="19" cm="1">
        <f t="array" ref="Q3592">H3592*_xlfn.IFS(H3592&lt;=350,INDEX('Pliegos Tarifarios (Las Condes)'!$F:$F,MATCH($B3592,'Pliegos Tarifarios (Las Condes)'!$A:$A,0)),H3592&lt;=500,INDEX('Pliegos Tarifarios (Las Condes)'!$G:$G,MATCH($B3592,'Pliegos Tarifarios (Las Condes)'!$A:$A,0)),H3592&lt;=1000,INDEX('Pliegos Tarifarios (Las Condes)'!$H:$H,MATCH($B3592,'Pliegos Tarifarios (Las Condes)'!$A:$A,0)),H3592&lt;=5000,INDEX('Pliegos Tarifarios (Las Condes)'!$I:$I,MATCH($B3592,'Pliegos Tarifarios (Las Condes)'!$A:$A,0)),H3592&gt;5000,INDEX('Pliegos Tarifarios (Las Condes)'!$J:$J,MATCH($B3592,'Pliegos Tarifarios (Las Condes)'!$A:$A,0)))/1.19</f>
        <v>6533.3521581512605</v>
      </c>
      <c r="R3592" s="19">
        <f>INDEX('Pliegos Tarifarios (Las Condes)'!$K:$K,MATCH($B3592,'Pliegos Tarifarios (Las Condes)'!$A:$A,0))</f>
        <v>729.50400000000002</v>
      </c>
      <c r="S3592" s="21">
        <f t="shared" si="168"/>
        <v>429548.18940195133</v>
      </c>
      <c r="T3592" s="21">
        <f t="shared" si="169"/>
        <v>81614.155986370752</v>
      </c>
      <c r="U3592" s="19">
        <v>0</v>
      </c>
      <c r="V3592" s="21">
        <f t="shared" si="170"/>
        <v>511162.34538832208</v>
      </c>
    </row>
    <row r="3593" spans="1:22" x14ac:dyDescent="0.3">
      <c r="A3593" s="3" t="s">
        <v>148</v>
      </c>
      <c r="B3593" s="3">
        <v>9</v>
      </c>
      <c r="C3593" s="4" t="s">
        <v>186</v>
      </c>
      <c r="D3593" s="3" t="s">
        <v>210</v>
      </c>
      <c r="E3593" s="3" t="s">
        <v>34</v>
      </c>
      <c r="F3593" s="4" t="s">
        <v>66</v>
      </c>
      <c r="G3593" s="3" t="s">
        <v>30</v>
      </c>
      <c r="H3593" s="5">
        <v>2185.0895999999998</v>
      </c>
      <c r="I3593" s="5">
        <v>6.1467000000000001</v>
      </c>
      <c r="J3593" s="5">
        <v>6.1467000000000001</v>
      </c>
      <c r="K3593" s="6">
        <v>1</v>
      </c>
      <c r="L3593" s="5">
        <v>70.489999999999995</v>
      </c>
      <c r="M3593" s="19">
        <f>H3593*INDEX('Pliegos Tarifarios (Las Condes)'!$B:$B,MATCH($B3593,'Pliegos Tarifarios (Las Condes)'!$A:$A,0))</f>
        <v>287913.96096479998</v>
      </c>
      <c r="N3593" s="19">
        <f>I3593*INDEX('Pliegos Tarifarios (Las Condes)'!$C:$C,MATCH($B3593,'Pliegos Tarifarios (Las Condes)'!$A:$A,0))</f>
        <v>21158.902197300002</v>
      </c>
      <c r="O3593" s="19">
        <f>J3593*INDEX('Pliegos Tarifarios (Las Condes)'!$D:$D,MATCH($B3593,'Pliegos Tarifarios (Las Condes)'!$A:$A,0))</f>
        <v>89201.7340578</v>
      </c>
      <c r="P3593" s="19">
        <f>H3593*INDEX('Pliegos Tarifarios (Las Condes)'!$E:$E,MATCH($B3593,'Pliegos Tarifarios (Las Condes)'!$A:$A,0))</f>
        <v>28458.606950399997</v>
      </c>
      <c r="Q3593" s="19" cm="1">
        <f t="array" ref="Q3593">H3593*_xlfn.IFS(H3593&lt;=350,INDEX('Pliegos Tarifarios (Las Condes)'!$F:$F,MATCH($B3593,'Pliegos Tarifarios (Las Condes)'!$A:$A,0)),H3593&lt;=500,INDEX('Pliegos Tarifarios (Las Condes)'!$G:$G,MATCH($B3593,'Pliegos Tarifarios (Las Condes)'!$A:$A,0)),H3593&lt;=1000,INDEX('Pliegos Tarifarios (Las Condes)'!$H:$H,MATCH($B3593,'Pliegos Tarifarios (Las Condes)'!$A:$A,0)),H3593&lt;=5000,INDEX('Pliegos Tarifarios (Las Condes)'!$I:$I,MATCH($B3593,'Pliegos Tarifarios (Las Condes)'!$A:$A,0)),H3593&gt;5000,INDEX('Pliegos Tarifarios (Las Condes)'!$J:$J,MATCH($B3593,'Pliegos Tarifarios (Las Condes)'!$A:$A,0)))/1.19</f>
        <v>6557.1050097478983</v>
      </c>
      <c r="R3593" s="19">
        <f>INDEX('Pliegos Tarifarios (Las Condes)'!$K:$K,MATCH($B3593,'Pliegos Tarifarios (Las Condes)'!$A:$A,0))</f>
        <v>729.50400000000002</v>
      </c>
      <c r="S3593" s="21">
        <f t="shared" ref="S3593:S3656" si="171">SUM(M3593:R3593)</f>
        <v>434019.8131800479</v>
      </c>
      <c r="T3593" s="21">
        <f t="shared" ref="T3593:T3656" si="172">S3593*0.19</f>
        <v>82463.764504209103</v>
      </c>
      <c r="U3593" s="19">
        <v>0</v>
      </c>
      <c r="V3593" s="21">
        <f t="shared" ref="V3593:V3656" si="173">SUM(S3593:T3593)</f>
        <v>516483.577684257</v>
      </c>
    </row>
    <row r="3594" spans="1:22" x14ac:dyDescent="0.3">
      <c r="A3594" s="3" t="s">
        <v>148</v>
      </c>
      <c r="B3594" s="3">
        <v>9</v>
      </c>
      <c r="C3594" s="4" t="s">
        <v>186</v>
      </c>
      <c r="D3594" s="3" t="s">
        <v>211</v>
      </c>
      <c r="E3594" s="3" t="s">
        <v>34</v>
      </c>
      <c r="F3594" s="4" t="s">
        <v>68</v>
      </c>
      <c r="G3594" s="3" t="s">
        <v>30</v>
      </c>
      <c r="H3594" s="5">
        <v>2177.3611999999998</v>
      </c>
      <c r="I3594" s="5">
        <v>5.9980000000000002</v>
      </c>
      <c r="J3594" s="5">
        <v>5.9775</v>
      </c>
      <c r="K3594" s="6">
        <v>0.99658219406468818</v>
      </c>
      <c r="L3594" s="5">
        <v>70.239999999999995</v>
      </c>
      <c r="M3594" s="19">
        <f>H3594*INDEX('Pliegos Tarifarios (Las Condes)'!$B:$B,MATCH($B3594,'Pliegos Tarifarios (Las Condes)'!$A:$A,0))</f>
        <v>286895.64379559999</v>
      </c>
      <c r="N3594" s="19">
        <f>I3594*INDEX('Pliegos Tarifarios (Las Condes)'!$C:$C,MATCH($B3594,'Pliegos Tarifarios (Las Condes)'!$A:$A,0))</f>
        <v>20647.029362000001</v>
      </c>
      <c r="O3594" s="19">
        <f>J3594*INDEX('Pliegos Tarifarios (Las Condes)'!$D:$D,MATCH($B3594,'Pliegos Tarifarios (Las Condes)'!$A:$A,0))</f>
        <v>86746.280985000005</v>
      </c>
      <c r="P3594" s="19">
        <f>H3594*INDEX('Pliegos Tarifarios (Las Condes)'!$E:$E,MATCH($B3594,'Pliegos Tarifarios (Las Condes)'!$A:$A,0))</f>
        <v>28357.952268799996</v>
      </c>
      <c r="Q3594" s="19" cm="1">
        <f t="array" ref="Q3594">H3594*_xlfn.IFS(H3594&lt;=350,INDEX('Pliegos Tarifarios (Las Condes)'!$F:$F,MATCH($B3594,'Pliegos Tarifarios (Las Condes)'!$A:$A,0)),H3594&lt;=500,INDEX('Pliegos Tarifarios (Las Condes)'!$G:$G,MATCH($B3594,'Pliegos Tarifarios (Las Condes)'!$A:$A,0)),H3594&lt;=1000,INDEX('Pliegos Tarifarios (Las Condes)'!$H:$H,MATCH($B3594,'Pliegos Tarifarios (Las Condes)'!$A:$A,0)),H3594&lt;=5000,INDEX('Pliegos Tarifarios (Las Condes)'!$I:$I,MATCH($B3594,'Pliegos Tarifarios (Las Condes)'!$A:$A,0)),H3594&gt;5000,INDEX('Pliegos Tarifarios (Las Condes)'!$J:$J,MATCH($B3594,'Pliegos Tarifarios (Las Condes)'!$A:$A,0)))/1.19</f>
        <v>6533.9133152941167</v>
      </c>
      <c r="R3594" s="19">
        <f>INDEX('Pliegos Tarifarios (Las Condes)'!$K:$K,MATCH($B3594,'Pliegos Tarifarios (Las Condes)'!$A:$A,0))</f>
        <v>729.50400000000002</v>
      </c>
      <c r="S3594" s="21">
        <f t="shared" si="171"/>
        <v>429910.32372669416</v>
      </c>
      <c r="T3594" s="21">
        <f t="shared" si="172"/>
        <v>81682.961508071894</v>
      </c>
      <c r="U3594" s="19">
        <v>0</v>
      </c>
      <c r="V3594" s="21">
        <f t="shared" si="173"/>
        <v>511593.28523476608</v>
      </c>
    </row>
    <row r="3595" spans="1:22" x14ac:dyDescent="0.3">
      <c r="A3595" s="3" t="s">
        <v>148</v>
      </c>
      <c r="B3595" s="3">
        <v>9</v>
      </c>
      <c r="C3595" s="4" t="s">
        <v>186</v>
      </c>
      <c r="D3595" s="3" t="s">
        <v>212</v>
      </c>
      <c r="E3595" s="3" t="s">
        <v>70</v>
      </c>
      <c r="F3595" s="4" t="s">
        <v>71</v>
      </c>
      <c r="G3595" s="3" t="s">
        <v>30</v>
      </c>
      <c r="H3595" s="5">
        <v>2718.5428000000002</v>
      </c>
      <c r="I3595" s="5">
        <v>7.6478999999999999</v>
      </c>
      <c r="J3595" s="5">
        <v>7.6478999999999999</v>
      </c>
      <c r="K3595" s="6">
        <v>1</v>
      </c>
      <c r="L3595" s="5">
        <v>87.69</v>
      </c>
      <c r="M3595" s="19">
        <f>H3595*INDEX('Pliegos Tarifarios (Las Condes)'!$B:$B,MATCH($B3595,'Pliegos Tarifarios (Las Condes)'!$A:$A,0))</f>
        <v>358203.35495640006</v>
      </c>
      <c r="N3595" s="19">
        <f>I3595*INDEX('Pliegos Tarifarios (Las Condes)'!$C:$C,MATCH($B3595,'Pliegos Tarifarios (Las Condes)'!$A:$A,0))</f>
        <v>26326.511480099998</v>
      </c>
      <c r="O3595" s="19">
        <f>J3595*INDEX('Pliegos Tarifarios (Las Condes)'!$D:$D,MATCH($B3595,'Pliegos Tarifarios (Las Condes)'!$A:$A,0))</f>
        <v>110987.3496186</v>
      </c>
      <c r="P3595" s="19">
        <f>H3595*INDEX('Pliegos Tarifarios (Las Condes)'!$E:$E,MATCH($B3595,'Pliegos Tarifarios (Las Condes)'!$A:$A,0))</f>
        <v>35406.3014272</v>
      </c>
      <c r="Q3595" s="19" cm="1">
        <f t="array" ref="Q3595">H3595*_xlfn.IFS(H3595&lt;=350,INDEX('Pliegos Tarifarios (Las Condes)'!$F:$F,MATCH($B3595,'Pliegos Tarifarios (Las Condes)'!$A:$A,0)),H3595&lt;=500,INDEX('Pliegos Tarifarios (Las Condes)'!$G:$G,MATCH($B3595,'Pliegos Tarifarios (Las Condes)'!$A:$A,0)),H3595&lt;=1000,INDEX('Pliegos Tarifarios (Las Condes)'!$H:$H,MATCH($B3595,'Pliegos Tarifarios (Las Condes)'!$A:$A,0)),H3595&lt;=5000,INDEX('Pliegos Tarifarios (Las Condes)'!$I:$I,MATCH($B3595,'Pliegos Tarifarios (Las Condes)'!$A:$A,0)),H3595&gt;5000,INDEX('Pliegos Tarifarios (Las Condes)'!$J:$J,MATCH($B3595,'Pliegos Tarifarios (Las Condes)'!$A:$A,0)))/1.19</f>
        <v>8157.9128897478995</v>
      </c>
      <c r="R3595" s="19">
        <f>INDEX('Pliegos Tarifarios (Las Condes)'!$K:$K,MATCH($B3595,'Pliegos Tarifarios (Las Condes)'!$A:$A,0))</f>
        <v>729.50400000000002</v>
      </c>
      <c r="S3595" s="21">
        <f t="shared" si="171"/>
        <v>539810.93437204789</v>
      </c>
      <c r="T3595" s="21">
        <f t="shared" si="172"/>
        <v>102564.0775306891</v>
      </c>
      <c r="U3595" s="19">
        <v>0</v>
      </c>
      <c r="V3595" s="21">
        <f t="shared" si="173"/>
        <v>642375.01190273697</v>
      </c>
    </row>
    <row r="3596" spans="1:22" x14ac:dyDescent="0.3">
      <c r="A3596" s="3" t="s">
        <v>148</v>
      </c>
      <c r="B3596" s="3">
        <v>9</v>
      </c>
      <c r="C3596" s="4" t="s">
        <v>186</v>
      </c>
      <c r="D3596" s="3" t="s">
        <v>213</v>
      </c>
      <c r="E3596" s="3" t="s">
        <v>73</v>
      </c>
      <c r="F3596" s="4" t="s">
        <v>74</v>
      </c>
      <c r="G3596" s="3" t="s">
        <v>16</v>
      </c>
      <c r="H3596" s="5">
        <v>4355.7939999999999</v>
      </c>
      <c r="I3596" s="5">
        <v>12.0969</v>
      </c>
      <c r="J3596" s="5">
        <v>11.915100000000001</v>
      </c>
      <c r="K3596" s="6">
        <v>0.98497135629789456</v>
      </c>
      <c r="L3596" s="5">
        <v>140.51</v>
      </c>
      <c r="M3596" s="19">
        <f>H3596*INDEX('Pliegos Tarifarios (Las Condes)'!$B:$B,MATCH($B3596,'Pliegos Tarifarios (Las Condes)'!$A:$A,0))</f>
        <v>573932.48482200003</v>
      </c>
      <c r="N3596" s="19">
        <f>I3596*INDEX('Pliegos Tarifarios (Las Condes)'!$C:$C,MATCH($B3596,'Pliegos Tarifarios (Las Condes)'!$A:$A,0))</f>
        <v>41641.3887111</v>
      </c>
      <c r="O3596" s="19">
        <f>J3596*INDEX('Pliegos Tarifarios (Las Condes)'!$D:$D,MATCH($B3596,'Pliegos Tarifarios (Las Condes)'!$A:$A,0))</f>
        <v>172913.52782340001</v>
      </c>
      <c r="P3596" s="19">
        <f>H3596*INDEX('Pliegos Tarifarios (Las Condes)'!$E:$E,MATCH($B3596,'Pliegos Tarifarios (Las Condes)'!$A:$A,0))</f>
        <v>56729.861055999994</v>
      </c>
      <c r="Q3596" s="19" cm="1">
        <f t="array" ref="Q3596">H3596*_xlfn.IFS(H3596&lt;=350,INDEX('Pliegos Tarifarios (Las Condes)'!$F:$F,MATCH($B3596,'Pliegos Tarifarios (Las Condes)'!$A:$A,0)),H3596&lt;=500,INDEX('Pliegos Tarifarios (Las Condes)'!$G:$G,MATCH($B3596,'Pliegos Tarifarios (Las Condes)'!$A:$A,0)),H3596&lt;=1000,INDEX('Pliegos Tarifarios (Las Condes)'!$H:$H,MATCH($B3596,'Pliegos Tarifarios (Las Condes)'!$A:$A,0)),H3596&lt;=5000,INDEX('Pliegos Tarifarios (Las Condes)'!$I:$I,MATCH($B3596,'Pliegos Tarifarios (Las Condes)'!$A:$A,0)),H3596&gt;5000,INDEX('Pliegos Tarifarios (Las Condes)'!$J:$J,MATCH($B3596,'Pliegos Tarifarios (Las Condes)'!$A:$A,0)))/1.19</f>
        <v>13071.042331092436</v>
      </c>
      <c r="R3596" s="19">
        <f>INDEX('Pliegos Tarifarios (Las Condes)'!$K:$K,MATCH($B3596,'Pliegos Tarifarios (Las Condes)'!$A:$A,0))</f>
        <v>729.50400000000002</v>
      </c>
      <c r="S3596" s="21">
        <f t="shared" si="171"/>
        <v>859017.80874359235</v>
      </c>
      <c r="T3596" s="21">
        <f t="shared" si="172"/>
        <v>163213.38366128254</v>
      </c>
      <c r="U3596" s="19">
        <v>0</v>
      </c>
      <c r="V3596" s="21">
        <f t="shared" si="173"/>
        <v>1022231.1924048748</v>
      </c>
    </row>
    <row r="3597" spans="1:22" x14ac:dyDescent="0.3">
      <c r="A3597" s="3" t="s">
        <v>148</v>
      </c>
      <c r="B3597" s="3">
        <v>9</v>
      </c>
      <c r="C3597" s="4" t="s">
        <v>186</v>
      </c>
      <c r="D3597" s="3" t="s">
        <v>214</v>
      </c>
      <c r="E3597" s="3" t="s">
        <v>73</v>
      </c>
      <c r="F3597" s="4" t="s">
        <v>76</v>
      </c>
      <c r="G3597" s="3" t="s">
        <v>16</v>
      </c>
      <c r="H3597" s="5">
        <v>3262.3593999999998</v>
      </c>
      <c r="I3597" s="5">
        <v>8.9896999999999991</v>
      </c>
      <c r="J3597" s="5">
        <v>8.8391999999999999</v>
      </c>
      <c r="K3597" s="6">
        <v>0.98325861819638039</v>
      </c>
      <c r="L3597" s="5">
        <v>105.24</v>
      </c>
      <c r="M3597" s="19">
        <f>H3597*INDEX('Pliegos Tarifarios (Las Condes)'!$B:$B,MATCH($B3597,'Pliegos Tarifarios (Las Condes)'!$A:$A,0))</f>
        <v>429858.26162220002</v>
      </c>
      <c r="N3597" s="19">
        <f>I3597*INDEX('Pliegos Tarifarios (Las Condes)'!$C:$C,MATCH($B3597,'Pliegos Tarifarios (Las Condes)'!$A:$A,0))</f>
        <v>30945.415114299998</v>
      </c>
      <c r="O3597" s="19">
        <f>J3597*INDEX('Pliegos Tarifarios (Las Condes)'!$D:$D,MATCH($B3597,'Pliegos Tarifarios (Las Condes)'!$A:$A,0))</f>
        <v>128275.6548528</v>
      </c>
      <c r="P3597" s="19">
        <f>H3597*INDEX('Pliegos Tarifarios (Las Condes)'!$E:$E,MATCH($B3597,'Pliegos Tarifarios (Las Condes)'!$A:$A,0))</f>
        <v>42488.968825599994</v>
      </c>
      <c r="Q3597" s="19" cm="1">
        <f t="array" ref="Q3597">H3597*_xlfn.IFS(H3597&lt;=350,INDEX('Pliegos Tarifarios (Las Condes)'!$F:$F,MATCH($B3597,'Pliegos Tarifarios (Las Condes)'!$A:$A,0)),H3597&lt;=500,INDEX('Pliegos Tarifarios (Las Condes)'!$G:$G,MATCH($B3597,'Pliegos Tarifarios (Las Condes)'!$A:$A,0)),H3597&lt;=1000,INDEX('Pliegos Tarifarios (Las Condes)'!$H:$H,MATCH($B3597,'Pliegos Tarifarios (Las Condes)'!$A:$A,0)),H3597&lt;=5000,INDEX('Pliegos Tarifarios (Las Condes)'!$I:$I,MATCH($B3597,'Pliegos Tarifarios (Las Condes)'!$A:$A,0)),H3597&gt;5000,INDEX('Pliegos Tarifarios (Las Condes)'!$J:$J,MATCH($B3597,'Pliegos Tarifarios (Las Condes)'!$A:$A,0)))/1.19</f>
        <v>9789.8196784873944</v>
      </c>
      <c r="R3597" s="19">
        <f>INDEX('Pliegos Tarifarios (Las Condes)'!$K:$K,MATCH($B3597,'Pliegos Tarifarios (Las Condes)'!$A:$A,0))</f>
        <v>729.50400000000002</v>
      </c>
      <c r="S3597" s="21">
        <f t="shared" si="171"/>
        <v>642087.62409338728</v>
      </c>
      <c r="T3597" s="21">
        <f t="shared" si="172"/>
        <v>121996.64857774359</v>
      </c>
      <c r="U3597" s="19">
        <v>0</v>
      </c>
      <c r="V3597" s="21">
        <f t="shared" si="173"/>
        <v>764084.27267113084</v>
      </c>
    </row>
    <row r="3598" spans="1:22" x14ac:dyDescent="0.3">
      <c r="A3598" s="3" t="s">
        <v>148</v>
      </c>
      <c r="B3598" s="3">
        <v>9</v>
      </c>
      <c r="C3598" s="4" t="s">
        <v>186</v>
      </c>
      <c r="D3598" s="3" t="s">
        <v>215</v>
      </c>
      <c r="E3598" s="3" t="s">
        <v>78</v>
      </c>
      <c r="F3598" s="4" t="s">
        <v>79</v>
      </c>
      <c r="G3598" s="3" t="s">
        <v>16</v>
      </c>
      <c r="H3598" s="5">
        <v>5437.0293000000001</v>
      </c>
      <c r="I3598" s="5">
        <v>14.926600000000001</v>
      </c>
      <c r="J3598" s="5">
        <v>14.8276</v>
      </c>
      <c r="K3598" s="6">
        <v>0.99336754518778558</v>
      </c>
      <c r="L3598" s="5">
        <v>175.39</v>
      </c>
      <c r="M3598" s="19">
        <f>H3598*INDEX('Pliegos Tarifarios (Las Condes)'!$B:$B,MATCH($B3598,'Pliegos Tarifarios (Las Condes)'!$A:$A,0))</f>
        <v>716399.29165590007</v>
      </c>
      <c r="N3598" s="19">
        <f>I3598*INDEX('Pliegos Tarifarios (Las Condes)'!$C:$C,MATCH($B3598,'Pliegos Tarifarios (Las Condes)'!$A:$A,0))</f>
        <v>51382.118785400002</v>
      </c>
      <c r="O3598" s="19">
        <f>J3598*INDEX('Pliegos Tarifarios (Las Condes)'!$D:$D,MATCH($B3598,'Pliegos Tarifarios (Las Condes)'!$A:$A,0))</f>
        <v>215180.11809840001</v>
      </c>
      <c r="P3598" s="19">
        <f>H3598*INDEX('Pliegos Tarifarios (Las Condes)'!$E:$E,MATCH($B3598,'Pliegos Tarifarios (Las Condes)'!$A:$A,0))</f>
        <v>70811.869603200001</v>
      </c>
      <c r="Q3598" s="19" cm="1">
        <f t="array" ref="Q3598">H3598*_xlfn.IFS(H3598&lt;=350,INDEX('Pliegos Tarifarios (Las Condes)'!$F:$F,MATCH($B3598,'Pliegos Tarifarios (Las Condes)'!$A:$A,0)),H3598&lt;=500,INDEX('Pliegos Tarifarios (Las Condes)'!$G:$G,MATCH($B3598,'Pliegos Tarifarios (Las Condes)'!$A:$A,0)),H3598&lt;=1000,INDEX('Pliegos Tarifarios (Las Condes)'!$H:$H,MATCH($B3598,'Pliegos Tarifarios (Las Condes)'!$A:$A,0)),H3598&lt;=5000,INDEX('Pliegos Tarifarios (Las Condes)'!$I:$I,MATCH($B3598,'Pliegos Tarifarios (Las Condes)'!$A:$A,0)),H3598&gt;5000,INDEX('Pliegos Tarifarios (Las Condes)'!$J:$J,MATCH($B3598,'Pliegos Tarifarios (Las Condes)'!$A:$A,0)))/1.19</f>
        <v>17841.680181932774</v>
      </c>
      <c r="R3598" s="19">
        <f>INDEX('Pliegos Tarifarios (Las Condes)'!$K:$K,MATCH($B3598,'Pliegos Tarifarios (Las Condes)'!$A:$A,0))</f>
        <v>729.50400000000002</v>
      </c>
      <c r="S3598" s="21">
        <f t="shared" si="171"/>
        <v>1072344.5823248331</v>
      </c>
      <c r="T3598" s="21">
        <f t="shared" si="172"/>
        <v>203745.4706417183</v>
      </c>
      <c r="U3598" s="19">
        <v>0</v>
      </c>
      <c r="V3598" s="21">
        <f t="shared" si="173"/>
        <v>1276090.0529665514</v>
      </c>
    </row>
    <row r="3599" spans="1:22" x14ac:dyDescent="0.3">
      <c r="A3599" s="3" t="s">
        <v>148</v>
      </c>
      <c r="B3599" s="3">
        <v>9</v>
      </c>
      <c r="C3599" s="4" t="s">
        <v>186</v>
      </c>
      <c r="D3599" s="3" t="s">
        <v>216</v>
      </c>
      <c r="E3599" s="3" t="s">
        <v>78</v>
      </c>
      <c r="F3599" s="4" t="s">
        <v>81</v>
      </c>
      <c r="G3599" s="3" t="s">
        <v>16</v>
      </c>
      <c r="H3599" s="5">
        <v>4339.4951000000001</v>
      </c>
      <c r="I3599" s="5">
        <v>11.972099999999999</v>
      </c>
      <c r="J3599" s="5">
        <v>11.773300000000001</v>
      </c>
      <c r="K3599" s="6">
        <v>0.98339472607144962</v>
      </c>
      <c r="L3599" s="5">
        <v>139.97999999999999</v>
      </c>
      <c r="M3599" s="19">
        <f>H3599*INDEX('Pliegos Tarifarios (Las Condes)'!$B:$B,MATCH($B3599,'Pliegos Tarifarios (Las Condes)'!$A:$A,0))</f>
        <v>571784.89286130003</v>
      </c>
      <c r="N3599" s="19">
        <f>I3599*INDEX('Pliegos Tarifarios (Las Condes)'!$C:$C,MATCH($B3599,'Pliegos Tarifarios (Las Condes)'!$A:$A,0))</f>
        <v>41211.787299899996</v>
      </c>
      <c r="O3599" s="19">
        <f>J3599*INDEX('Pliegos Tarifarios (Las Condes)'!$D:$D,MATCH($B3599,'Pliegos Tarifarios (Las Condes)'!$A:$A,0))</f>
        <v>170855.7072222</v>
      </c>
      <c r="P3599" s="19">
        <f>H3599*INDEX('Pliegos Tarifarios (Las Condes)'!$E:$E,MATCH($B3599,'Pliegos Tarifarios (Las Condes)'!$A:$A,0))</f>
        <v>56517.584182399994</v>
      </c>
      <c r="Q3599" s="19" cm="1">
        <f t="array" ref="Q3599">H3599*_xlfn.IFS(H3599&lt;=350,INDEX('Pliegos Tarifarios (Las Condes)'!$F:$F,MATCH($B3599,'Pliegos Tarifarios (Las Condes)'!$A:$A,0)),H3599&lt;=500,INDEX('Pliegos Tarifarios (Las Condes)'!$G:$G,MATCH($B3599,'Pliegos Tarifarios (Las Condes)'!$A:$A,0)),H3599&lt;=1000,INDEX('Pliegos Tarifarios (Las Condes)'!$H:$H,MATCH($B3599,'Pliegos Tarifarios (Las Condes)'!$A:$A,0)),H3599&lt;=5000,INDEX('Pliegos Tarifarios (Las Condes)'!$I:$I,MATCH($B3599,'Pliegos Tarifarios (Las Condes)'!$A:$A,0)),H3599&gt;5000,INDEX('Pliegos Tarifarios (Las Condes)'!$J:$J,MATCH($B3599,'Pliegos Tarifarios (Las Condes)'!$A:$A,0)))/1.19</f>
        <v>13022.131934537814</v>
      </c>
      <c r="R3599" s="19">
        <f>INDEX('Pliegos Tarifarios (Las Condes)'!$K:$K,MATCH($B3599,'Pliegos Tarifarios (Las Condes)'!$A:$A,0))</f>
        <v>729.50400000000002</v>
      </c>
      <c r="S3599" s="21">
        <f t="shared" si="171"/>
        <v>854121.60750033776</v>
      </c>
      <c r="T3599" s="21">
        <f t="shared" si="172"/>
        <v>162283.10542506419</v>
      </c>
      <c r="U3599" s="19">
        <v>0</v>
      </c>
      <c r="V3599" s="21">
        <f t="shared" si="173"/>
        <v>1016404.712925402</v>
      </c>
    </row>
    <row r="3600" spans="1:22" x14ac:dyDescent="0.3">
      <c r="A3600" s="3" t="s">
        <v>148</v>
      </c>
      <c r="B3600" s="3">
        <v>9</v>
      </c>
      <c r="C3600" s="4" t="s">
        <v>186</v>
      </c>
      <c r="D3600" s="3" t="s">
        <v>217</v>
      </c>
      <c r="E3600" s="3" t="s">
        <v>78</v>
      </c>
      <c r="F3600" s="4" t="s">
        <v>83</v>
      </c>
      <c r="G3600" s="3" t="s">
        <v>16</v>
      </c>
      <c r="H3600" s="5">
        <v>4357.6099999999997</v>
      </c>
      <c r="I3600" s="5">
        <v>12.0901</v>
      </c>
      <c r="J3600" s="5">
        <v>12.0901</v>
      </c>
      <c r="K3600" s="6">
        <v>1</v>
      </c>
      <c r="L3600" s="5">
        <v>140.57</v>
      </c>
      <c r="M3600" s="19">
        <f>H3600*INDEX('Pliegos Tarifarios (Las Condes)'!$B:$B,MATCH($B3600,'Pliegos Tarifarios (Las Condes)'!$A:$A,0))</f>
        <v>574171.76642999996</v>
      </c>
      <c r="N3600" s="19">
        <f>I3600*INDEX('Pliegos Tarifarios (Las Condes)'!$C:$C,MATCH($B3600,'Pliegos Tarifarios (Las Condes)'!$A:$A,0))</f>
        <v>41617.980941900001</v>
      </c>
      <c r="O3600" s="19">
        <f>J3600*INDEX('Pliegos Tarifarios (Las Condes)'!$D:$D,MATCH($B3600,'Pliegos Tarifarios (Las Condes)'!$A:$A,0))</f>
        <v>175453.1512734</v>
      </c>
      <c r="P3600" s="19">
        <f>H3600*INDEX('Pliegos Tarifarios (Las Condes)'!$E:$E,MATCH($B3600,'Pliegos Tarifarios (Las Condes)'!$A:$A,0))</f>
        <v>56753.512639999994</v>
      </c>
      <c r="Q3600" s="19" cm="1">
        <f t="array" ref="Q3600">H3600*_xlfn.IFS(H3600&lt;=350,INDEX('Pliegos Tarifarios (Las Condes)'!$F:$F,MATCH($B3600,'Pliegos Tarifarios (Las Condes)'!$A:$A,0)),H3600&lt;=500,INDEX('Pliegos Tarifarios (Las Condes)'!$G:$G,MATCH($B3600,'Pliegos Tarifarios (Las Condes)'!$A:$A,0)),H3600&lt;=1000,INDEX('Pliegos Tarifarios (Las Condes)'!$H:$H,MATCH($B3600,'Pliegos Tarifarios (Las Condes)'!$A:$A,0)),H3600&lt;=5000,INDEX('Pliegos Tarifarios (Las Condes)'!$I:$I,MATCH($B3600,'Pliegos Tarifarios (Las Condes)'!$A:$A,0)),H3600&gt;5000,INDEX('Pliegos Tarifarios (Las Condes)'!$J:$J,MATCH($B3600,'Pliegos Tarifarios (Las Condes)'!$A:$A,0)))/1.19</f>
        <v>13076.491857142855</v>
      </c>
      <c r="R3600" s="19">
        <f>INDEX('Pliegos Tarifarios (Las Condes)'!$K:$K,MATCH($B3600,'Pliegos Tarifarios (Las Condes)'!$A:$A,0))</f>
        <v>729.50400000000002</v>
      </c>
      <c r="S3600" s="21">
        <f t="shared" si="171"/>
        <v>861802.40714244277</v>
      </c>
      <c r="T3600" s="21">
        <f t="shared" si="172"/>
        <v>163742.45735706412</v>
      </c>
      <c r="U3600" s="19">
        <v>0</v>
      </c>
      <c r="V3600" s="21">
        <f t="shared" si="173"/>
        <v>1025544.8644995069</v>
      </c>
    </row>
    <row r="3601" spans="1:22" x14ac:dyDescent="0.3">
      <c r="A3601" s="3" t="s">
        <v>148</v>
      </c>
      <c r="B3601" s="3">
        <v>9</v>
      </c>
      <c r="C3601" s="4" t="s">
        <v>186</v>
      </c>
      <c r="D3601" s="3" t="s">
        <v>218</v>
      </c>
      <c r="E3601" s="3" t="s">
        <v>78</v>
      </c>
      <c r="F3601" s="4" t="s">
        <v>85</v>
      </c>
      <c r="G3601" s="3" t="s">
        <v>16</v>
      </c>
      <c r="H3601" s="5">
        <v>4363.5703999999996</v>
      </c>
      <c r="I3601" s="5">
        <v>12.0486</v>
      </c>
      <c r="J3601" s="5">
        <v>12.0486</v>
      </c>
      <c r="K3601" s="6">
        <v>1</v>
      </c>
      <c r="L3601" s="5">
        <v>140.76</v>
      </c>
      <c r="M3601" s="19">
        <f>H3601*INDEX('Pliegos Tarifarios (Las Condes)'!$B:$B,MATCH($B3601,'Pliegos Tarifarios (Las Condes)'!$A:$A,0))</f>
        <v>574957.12661519996</v>
      </c>
      <c r="N3601" s="19">
        <f>I3601*INDEX('Pliegos Tarifarios (Las Condes)'!$C:$C,MATCH($B3601,'Pliegos Tarifarios (Las Condes)'!$A:$A,0))</f>
        <v>41475.124703400004</v>
      </c>
      <c r="O3601" s="19">
        <f>J3601*INDEX('Pliegos Tarifarios (Las Condes)'!$D:$D,MATCH($B3601,'Pliegos Tarifarios (Las Condes)'!$A:$A,0))</f>
        <v>174850.89771240001</v>
      </c>
      <c r="P3601" s="19">
        <f>H3601*INDEX('Pliegos Tarifarios (Las Condes)'!$E:$E,MATCH($B3601,'Pliegos Tarifarios (Las Condes)'!$A:$A,0))</f>
        <v>56831.140889599992</v>
      </c>
      <c r="Q3601" s="19" cm="1">
        <f t="array" ref="Q3601">H3601*_xlfn.IFS(H3601&lt;=350,INDEX('Pliegos Tarifarios (Las Condes)'!$F:$F,MATCH($B3601,'Pliegos Tarifarios (Las Condes)'!$A:$A,0)),H3601&lt;=500,INDEX('Pliegos Tarifarios (Las Condes)'!$G:$G,MATCH($B3601,'Pliegos Tarifarios (Las Condes)'!$A:$A,0)),H3601&lt;=1000,INDEX('Pliegos Tarifarios (Las Condes)'!$H:$H,MATCH($B3601,'Pliegos Tarifarios (Las Condes)'!$A:$A,0)),H3601&lt;=5000,INDEX('Pliegos Tarifarios (Las Condes)'!$I:$I,MATCH($B3601,'Pliegos Tarifarios (Las Condes)'!$A:$A,0)),H3601&gt;5000,INDEX('Pliegos Tarifarios (Las Condes)'!$J:$J,MATCH($B3601,'Pliegos Tarifarios (Las Condes)'!$A:$A,0)))/1.19</f>
        <v>13094.378065882351</v>
      </c>
      <c r="R3601" s="19">
        <f>INDEX('Pliegos Tarifarios (Las Condes)'!$K:$K,MATCH($B3601,'Pliegos Tarifarios (Las Condes)'!$A:$A,0))</f>
        <v>729.50400000000002</v>
      </c>
      <c r="S3601" s="21">
        <f t="shared" si="171"/>
        <v>861938.17198648234</v>
      </c>
      <c r="T3601" s="21">
        <f t="shared" si="172"/>
        <v>163768.25267743165</v>
      </c>
      <c r="U3601" s="19">
        <v>0</v>
      </c>
      <c r="V3601" s="21">
        <f t="shared" si="173"/>
        <v>1025706.424663914</v>
      </c>
    </row>
    <row r="3602" spans="1:22" x14ac:dyDescent="0.3">
      <c r="A3602" s="3" t="s">
        <v>148</v>
      </c>
      <c r="B3602" s="3">
        <v>9</v>
      </c>
      <c r="C3602" s="4" t="s">
        <v>186</v>
      </c>
      <c r="D3602" s="3" t="s">
        <v>219</v>
      </c>
      <c r="E3602" s="3" t="s">
        <v>78</v>
      </c>
      <c r="F3602" s="4" t="s">
        <v>87</v>
      </c>
      <c r="G3602" s="3" t="s">
        <v>16</v>
      </c>
      <c r="H3602" s="5">
        <v>4363.4322000000002</v>
      </c>
      <c r="I3602" s="5">
        <v>12.3743</v>
      </c>
      <c r="J3602" s="5">
        <v>12.275499999999999</v>
      </c>
      <c r="K3602" s="6">
        <v>0.99201570997955435</v>
      </c>
      <c r="L3602" s="5">
        <v>140.76</v>
      </c>
      <c r="M3602" s="19">
        <f>H3602*INDEX('Pliegos Tarifarios (Las Condes)'!$B:$B,MATCH($B3602,'Pliegos Tarifarios (Las Condes)'!$A:$A,0))</f>
        <v>574938.91696860001</v>
      </c>
      <c r="N3602" s="19">
        <f>I3602*INDEX('Pliegos Tarifarios (Las Condes)'!$C:$C,MATCH($B3602,'Pliegos Tarifarios (Las Condes)'!$A:$A,0))</f>
        <v>42596.288001699999</v>
      </c>
      <c r="O3602" s="19">
        <f>J3602*INDEX('Pliegos Tarifarios (Las Condes)'!$D:$D,MATCH($B3602,'Pliegos Tarifarios (Las Condes)'!$A:$A,0))</f>
        <v>178143.70091699998</v>
      </c>
      <c r="P3602" s="19">
        <f>H3602*INDEX('Pliegos Tarifarios (Las Condes)'!$E:$E,MATCH($B3602,'Pliegos Tarifarios (Las Condes)'!$A:$A,0))</f>
        <v>56829.340972799997</v>
      </c>
      <c r="Q3602" s="19" cm="1">
        <f t="array" ref="Q3602">H3602*_xlfn.IFS(H3602&lt;=350,INDEX('Pliegos Tarifarios (Las Condes)'!$F:$F,MATCH($B3602,'Pliegos Tarifarios (Las Condes)'!$A:$A,0)),H3602&lt;=500,INDEX('Pliegos Tarifarios (Las Condes)'!$G:$G,MATCH($B3602,'Pliegos Tarifarios (Las Condes)'!$A:$A,0)),H3602&lt;=1000,INDEX('Pliegos Tarifarios (Las Condes)'!$H:$H,MATCH($B3602,'Pliegos Tarifarios (Las Condes)'!$A:$A,0)),H3602&lt;=5000,INDEX('Pliegos Tarifarios (Las Condes)'!$I:$I,MATCH($B3602,'Pliegos Tarifarios (Las Condes)'!$A:$A,0)),H3602&gt;5000,INDEX('Pliegos Tarifarios (Las Condes)'!$J:$J,MATCH($B3602,'Pliegos Tarifarios (Las Condes)'!$A:$A,0)))/1.19</f>
        <v>13093.963349747899</v>
      </c>
      <c r="R3602" s="19">
        <f>INDEX('Pliegos Tarifarios (Las Condes)'!$K:$K,MATCH($B3602,'Pliegos Tarifarios (Las Condes)'!$A:$A,0))</f>
        <v>729.50400000000002</v>
      </c>
      <c r="S3602" s="21">
        <f t="shared" si="171"/>
        <v>866331.71420984785</v>
      </c>
      <c r="T3602" s="21">
        <f t="shared" si="172"/>
        <v>164603.0256998711</v>
      </c>
      <c r="U3602" s="19">
        <v>0</v>
      </c>
      <c r="V3602" s="21">
        <f t="shared" si="173"/>
        <v>1030934.739909719</v>
      </c>
    </row>
    <row r="3603" spans="1:22" x14ac:dyDescent="0.3">
      <c r="A3603" s="3" t="s">
        <v>148</v>
      </c>
      <c r="B3603" s="3">
        <v>9</v>
      </c>
      <c r="C3603" s="4" t="s">
        <v>186</v>
      </c>
      <c r="D3603" s="3" t="s">
        <v>220</v>
      </c>
      <c r="E3603" s="3" t="s">
        <v>78</v>
      </c>
      <c r="F3603" s="4" t="s">
        <v>89</v>
      </c>
      <c r="G3603" s="3" t="s">
        <v>16</v>
      </c>
      <c r="H3603" s="5">
        <v>5438.4597000000003</v>
      </c>
      <c r="I3603" s="5">
        <v>15.521699999999999</v>
      </c>
      <c r="J3603" s="5">
        <v>15.231</v>
      </c>
      <c r="K3603" s="6">
        <v>0.98127138135642367</v>
      </c>
      <c r="L3603" s="5">
        <v>175.43</v>
      </c>
      <c r="M3603" s="19">
        <f>H3603*INDEX('Pliegos Tarifarios (Las Condes)'!$B:$B,MATCH($B3603,'Pliegos Tarifarios (Las Condes)'!$A:$A,0))</f>
        <v>716587.76545110007</v>
      </c>
      <c r="N3603" s="19">
        <f>I3603*INDEX('Pliegos Tarifarios (Las Condes)'!$C:$C,MATCH($B3603,'Pliegos Tarifarios (Las Condes)'!$A:$A,0))</f>
        <v>53430.642822299997</v>
      </c>
      <c r="O3603" s="19">
        <f>J3603*INDEX('Pliegos Tarifarios (Las Condes)'!$D:$D,MATCH($B3603,'Pliegos Tarifarios (Las Condes)'!$A:$A,0))</f>
        <v>221034.31295399999</v>
      </c>
      <c r="P3603" s="19">
        <f>H3603*INDEX('Pliegos Tarifarios (Las Condes)'!$E:$E,MATCH($B3603,'Pliegos Tarifarios (Las Condes)'!$A:$A,0))</f>
        <v>70830.499132800003</v>
      </c>
      <c r="Q3603" s="19" cm="1">
        <f t="array" ref="Q3603">H3603*_xlfn.IFS(H3603&lt;=350,INDEX('Pliegos Tarifarios (Las Condes)'!$F:$F,MATCH($B3603,'Pliegos Tarifarios (Las Condes)'!$A:$A,0)),H3603&lt;=500,INDEX('Pliegos Tarifarios (Las Condes)'!$G:$G,MATCH($B3603,'Pliegos Tarifarios (Las Condes)'!$A:$A,0)),H3603&lt;=1000,INDEX('Pliegos Tarifarios (Las Condes)'!$H:$H,MATCH($B3603,'Pliegos Tarifarios (Las Condes)'!$A:$A,0)),H3603&lt;=5000,INDEX('Pliegos Tarifarios (Las Condes)'!$I:$I,MATCH($B3603,'Pliegos Tarifarios (Las Condes)'!$A:$A,0)),H3603&gt;5000,INDEX('Pliegos Tarifarios (Las Condes)'!$J:$J,MATCH($B3603,'Pliegos Tarifarios (Las Condes)'!$A:$A,0)))/1.19</f>
        <v>17846.374057563025</v>
      </c>
      <c r="R3603" s="19">
        <f>INDEX('Pliegos Tarifarios (Las Condes)'!$K:$K,MATCH($B3603,'Pliegos Tarifarios (Las Condes)'!$A:$A,0))</f>
        <v>729.50400000000002</v>
      </c>
      <c r="S3603" s="21">
        <f t="shared" si="171"/>
        <v>1080459.0984177629</v>
      </c>
      <c r="T3603" s="21">
        <f t="shared" si="172"/>
        <v>205287.22869937494</v>
      </c>
      <c r="U3603" s="19">
        <v>0</v>
      </c>
      <c r="V3603" s="21">
        <f t="shared" si="173"/>
        <v>1285746.3271171378</v>
      </c>
    </row>
    <row r="3604" spans="1:22" x14ac:dyDescent="0.3">
      <c r="A3604" s="3" t="s">
        <v>148</v>
      </c>
      <c r="B3604" s="3">
        <v>9</v>
      </c>
      <c r="C3604" s="4" t="s">
        <v>186</v>
      </c>
      <c r="D3604" s="3" t="s">
        <v>221</v>
      </c>
      <c r="E3604" s="3" t="s">
        <v>91</v>
      </c>
      <c r="F3604" s="4" t="s">
        <v>92</v>
      </c>
      <c r="G3604" s="3" t="s">
        <v>16</v>
      </c>
      <c r="H3604" s="5">
        <v>4362.9903000000004</v>
      </c>
      <c r="I3604" s="5">
        <v>12.0761</v>
      </c>
      <c r="J3604" s="5">
        <v>11.8477</v>
      </c>
      <c r="K3604" s="6">
        <v>0.98108660908737089</v>
      </c>
      <c r="L3604" s="5">
        <v>140.74</v>
      </c>
      <c r="M3604" s="19">
        <f>H3604*INDEX('Pliegos Tarifarios (Las Condes)'!$B:$B,MATCH($B3604,'Pliegos Tarifarios (Las Condes)'!$A:$A,0))</f>
        <v>574880.69089890004</v>
      </c>
      <c r="N3604" s="19">
        <f>I3604*INDEX('Pliegos Tarifarios (Las Condes)'!$C:$C,MATCH($B3604,'Pliegos Tarifarios (Las Condes)'!$A:$A,0))</f>
        <v>41569.788475900001</v>
      </c>
      <c r="O3604" s="19">
        <f>J3604*INDEX('Pliegos Tarifarios (Las Condes)'!$D:$D,MATCH($B3604,'Pliegos Tarifarios (Las Condes)'!$A:$A,0))</f>
        <v>171935.4099918</v>
      </c>
      <c r="P3604" s="19">
        <f>H3604*INDEX('Pliegos Tarifarios (Las Condes)'!$E:$E,MATCH($B3604,'Pliegos Tarifarios (Las Condes)'!$A:$A,0))</f>
        <v>56823.585667200001</v>
      </c>
      <c r="Q3604" s="19" cm="1">
        <f t="array" ref="Q3604">H3604*_xlfn.IFS(H3604&lt;=350,INDEX('Pliegos Tarifarios (Las Condes)'!$F:$F,MATCH($B3604,'Pliegos Tarifarios (Las Condes)'!$A:$A,0)),H3604&lt;=500,INDEX('Pliegos Tarifarios (Las Condes)'!$G:$G,MATCH($B3604,'Pliegos Tarifarios (Las Condes)'!$A:$A,0)),H3604&lt;=1000,INDEX('Pliegos Tarifarios (Las Condes)'!$H:$H,MATCH($B3604,'Pliegos Tarifarios (Las Condes)'!$A:$A,0)),H3604&lt;=5000,INDEX('Pliegos Tarifarios (Las Condes)'!$I:$I,MATCH($B3604,'Pliegos Tarifarios (Las Condes)'!$A:$A,0)),H3604&gt;5000,INDEX('Pliegos Tarifarios (Las Condes)'!$J:$J,MATCH($B3604,'Pliegos Tarifarios (Las Condes)'!$A:$A,0)))/1.19</f>
        <v>13092.637278403363</v>
      </c>
      <c r="R3604" s="19">
        <f>INDEX('Pliegos Tarifarios (Las Condes)'!$K:$K,MATCH($B3604,'Pliegos Tarifarios (Las Condes)'!$A:$A,0))</f>
        <v>729.50400000000002</v>
      </c>
      <c r="S3604" s="21">
        <f t="shared" si="171"/>
        <v>859031.61631220335</v>
      </c>
      <c r="T3604" s="21">
        <f t="shared" si="172"/>
        <v>163216.00709931864</v>
      </c>
      <c r="U3604" s="19">
        <v>0</v>
      </c>
      <c r="V3604" s="21">
        <f t="shared" si="173"/>
        <v>1022247.623411522</v>
      </c>
    </row>
    <row r="3605" spans="1:22" x14ac:dyDescent="0.3">
      <c r="A3605" s="3" t="s">
        <v>148</v>
      </c>
      <c r="B3605" s="3">
        <v>9</v>
      </c>
      <c r="C3605" s="4" t="s">
        <v>186</v>
      </c>
      <c r="D3605" s="3" t="s">
        <v>222</v>
      </c>
      <c r="E3605" s="3" t="s">
        <v>94</v>
      </c>
      <c r="F3605" s="4" t="s">
        <v>95</v>
      </c>
      <c r="G3605" s="3" t="s">
        <v>16</v>
      </c>
      <c r="H3605" s="5">
        <v>3261.1698999999999</v>
      </c>
      <c r="I3605" s="5">
        <v>9.1000999999999994</v>
      </c>
      <c r="J3605" s="5">
        <v>9.0721000000000007</v>
      </c>
      <c r="K3605" s="6">
        <v>0.99692311073504702</v>
      </c>
      <c r="L3605" s="5">
        <v>105.2</v>
      </c>
      <c r="M3605" s="19">
        <f>H3605*INDEX('Pliegos Tarifarios (Las Condes)'!$B:$B,MATCH($B3605,'Pliegos Tarifarios (Las Condes)'!$A:$A,0))</f>
        <v>429701.52953370003</v>
      </c>
      <c r="N3605" s="19">
        <f>I3605*INDEX('Pliegos Tarifarios (Las Condes)'!$C:$C,MATCH($B3605,'Pliegos Tarifarios (Las Condes)'!$A:$A,0))</f>
        <v>31325.447131899997</v>
      </c>
      <c r="O3605" s="19">
        <f>J3605*INDEX('Pliegos Tarifarios (Las Condes)'!$D:$D,MATCH($B3605,'Pliegos Tarifarios (Las Condes)'!$A:$A,0))</f>
        <v>131655.53086140001</v>
      </c>
      <c r="P3605" s="19">
        <f>H3605*INDEX('Pliegos Tarifarios (Las Condes)'!$E:$E,MATCH($B3605,'Pliegos Tarifarios (Las Condes)'!$A:$A,0))</f>
        <v>42473.476777599994</v>
      </c>
      <c r="Q3605" s="19" cm="1">
        <f t="array" ref="Q3605">H3605*_xlfn.IFS(H3605&lt;=350,INDEX('Pliegos Tarifarios (Las Condes)'!$F:$F,MATCH($B3605,'Pliegos Tarifarios (Las Condes)'!$A:$A,0)),H3605&lt;=500,INDEX('Pliegos Tarifarios (Las Condes)'!$G:$G,MATCH($B3605,'Pliegos Tarifarios (Las Condes)'!$A:$A,0)),H3605&lt;=1000,INDEX('Pliegos Tarifarios (Las Condes)'!$H:$H,MATCH($B3605,'Pliegos Tarifarios (Las Condes)'!$A:$A,0)),H3605&lt;=5000,INDEX('Pliegos Tarifarios (Las Condes)'!$I:$I,MATCH($B3605,'Pliegos Tarifarios (Las Condes)'!$A:$A,0)),H3605&gt;5000,INDEX('Pliegos Tarifarios (Las Condes)'!$J:$J,MATCH($B3605,'Pliegos Tarifarios (Las Condes)'!$A:$A,0)))/1.19</f>
        <v>9786.2501789075632</v>
      </c>
      <c r="R3605" s="19">
        <f>INDEX('Pliegos Tarifarios (Las Condes)'!$K:$K,MATCH($B3605,'Pliegos Tarifarios (Las Condes)'!$A:$A,0))</f>
        <v>729.50400000000002</v>
      </c>
      <c r="S3605" s="21">
        <f t="shared" si="171"/>
        <v>645671.73848350754</v>
      </c>
      <c r="T3605" s="21">
        <f t="shared" si="172"/>
        <v>122677.63031186644</v>
      </c>
      <c r="U3605" s="19">
        <v>0</v>
      </c>
      <c r="V3605" s="21">
        <f t="shared" si="173"/>
        <v>768349.36879537394</v>
      </c>
    </row>
    <row r="3606" spans="1:22" x14ac:dyDescent="0.3">
      <c r="A3606" s="3" t="s">
        <v>148</v>
      </c>
      <c r="B3606" s="3">
        <v>9</v>
      </c>
      <c r="C3606" s="4" t="s">
        <v>186</v>
      </c>
      <c r="D3606" s="3" t="s">
        <v>223</v>
      </c>
      <c r="E3606" s="3" t="s">
        <v>91</v>
      </c>
      <c r="F3606" s="4" t="s">
        <v>97</v>
      </c>
      <c r="G3606" s="3" t="s">
        <v>16</v>
      </c>
      <c r="H3606" s="5">
        <v>3266.0466000000001</v>
      </c>
      <c r="I3606" s="5">
        <v>8.9901</v>
      </c>
      <c r="J3606" s="5">
        <v>8.9901</v>
      </c>
      <c r="K3606" s="6">
        <v>1</v>
      </c>
      <c r="L3606" s="5">
        <v>105.36</v>
      </c>
      <c r="M3606" s="19">
        <f>H3606*INDEX('Pliegos Tarifarios (Las Condes)'!$B:$B,MATCH($B3606,'Pliegos Tarifarios (Las Condes)'!$A:$A,0))</f>
        <v>430344.09815580002</v>
      </c>
      <c r="N3606" s="19">
        <f>I3606*INDEX('Pliegos Tarifarios (Las Condes)'!$C:$C,MATCH($B3606,'Pliegos Tarifarios (Las Condes)'!$A:$A,0))</f>
        <v>30946.7920419</v>
      </c>
      <c r="O3606" s="19">
        <f>J3606*INDEX('Pliegos Tarifarios (Las Condes)'!$D:$D,MATCH($B3606,'Pliegos Tarifarios (Las Condes)'!$A:$A,0))</f>
        <v>130465.5358734</v>
      </c>
      <c r="P3606" s="19">
        <f>H3606*INDEX('Pliegos Tarifarios (Las Condes)'!$E:$E,MATCH($B3606,'Pliegos Tarifarios (Las Condes)'!$A:$A,0))</f>
        <v>42536.990918399999</v>
      </c>
      <c r="Q3606" s="19" cm="1">
        <f t="array" ref="Q3606">H3606*_xlfn.IFS(H3606&lt;=350,INDEX('Pliegos Tarifarios (Las Condes)'!$F:$F,MATCH($B3606,'Pliegos Tarifarios (Las Condes)'!$A:$A,0)),H3606&lt;=500,INDEX('Pliegos Tarifarios (Las Condes)'!$G:$G,MATCH($B3606,'Pliegos Tarifarios (Las Condes)'!$A:$A,0)),H3606&lt;=1000,INDEX('Pliegos Tarifarios (Las Condes)'!$H:$H,MATCH($B3606,'Pliegos Tarifarios (Las Condes)'!$A:$A,0)),H3606&lt;=5000,INDEX('Pliegos Tarifarios (Las Condes)'!$I:$I,MATCH($B3606,'Pliegos Tarifarios (Las Condes)'!$A:$A,0)),H3606&gt;5000,INDEX('Pliegos Tarifarios (Las Condes)'!$J:$J,MATCH($B3606,'Pliegos Tarifarios (Las Condes)'!$A:$A,0)))/1.19</f>
        <v>9800.8843769747891</v>
      </c>
      <c r="R3606" s="19">
        <f>INDEX('Pliegos Tarifarios (Las Condes)'!$K:$K,MATCH($B3606,'Pliegos Tarifarios (Las Condes)'!$A:$A,0))</f>
        <v>729.50400000000002</v>
      </c>
      <c r="S3606" s="21">
        <f t="shared" si="171"/>
        <v>644823.80536647479</v>
      </c>
      <c r="T3606" s="21">
        <f t="shared" si="172"/>
        <v>122516.52301963021</v>
      </c>
      <c r="U3606" s="19">
        <v>0</v>
      </c>
      <c r="V3606" s="21">
        <f t="shared" si="173"/>
        <v>767340.32838610501</v>
      </c>
    </row>
    <row r="3607" spans="1:22" x14ac:dyDescent="0.3">
      <c r="A3607" s="3" t="s">
        <v>148</v>
      </c>
      <c r="B3607" s="3">
        <v>9</v>
      </c>
      <c r="C3607" s="4" t="s">
        <v>186</v>
      </c>
      <c r="D3607" s="3" t="s">
        <v>224</v>
      </c>
      <c r="E3607" s="3" t="s">
        <v>99</v>
      </c>
      <c r="F3607" s="4" t="s">
        <v>100</v>
      </c>
      <c r="G3607" s="3" t="s">
        <v>16</v>
      </c>
      <c r="H3607" s="5">
        <v>16339.054599999999</v>
      </c>
      <c r="I3607" s="5">
        <v>46.362200000000001</v>
      </c>
      <c r="J3607" s="5">
        <v>45.627600000000001</v>
      </c>
      <c r="K3607" s="6">
        <v>0.98415519539624952</v>
      </c>
      <c r="L3607" s="5">
        <v>527.07000000000005</v>
      </c>
      <c r="M3607" s="19">
        <f>H3607*INDEX('Pliegos Tarifarios (Las Condes)'!$B:$B,MATCH($B3607,'Pliegos Tarifarios (Las Condes)'!$A:$A,0))</f>
        <v>2152882.8512598001</v>
      </c>
      <c r="N3607" s="19">
        <f>I3607*INDEX('Pliegos Tarifarios (Las Condes)'!$C:$C,MATCH($B3607,'Pliegos Tarifarios (Las Condes)'!$A:$A,0))</f>
        <v>159593.48194180001</v>
      </c>
      <c r="O3607" s="19">
        <f>J3607*INDEX('Pliegos Tarifarios (Las Condes)'!$D:$D,MATCH($B3607,'Pliegos Tarifarios (Las Condes)'!$A:$A,0))</f>
        <v>662153.84529840003</v>
      </c>
      <c r="P3607" s="19">
        <f>H3607*INDEX('Pliegos Tarifarios (Las Condes)'!$E:$E,MATCH($B3607,'Pliegos Tarifarios (Las Condes)'!$A:$A,0))</f>
        <v>212799.84711039998</v>
      </c>
      <c r="Q3607" s="19" cm="1">
        <f t="array" ref="Q3607">H3607*_xlfn.IFS(H3607&lt;=350,INDEX('Pliegos Tarifarios (Las Condes)'!$F:$F,MATCH($B3607,'Pliegos Tarifarios (Las Condes)'!$A:$A,0)),H3607&lt;=500,INDEX('Pliegos Tarifarios (Las Condes)'!$G:$G,MATCH($B3607,'Pliegos Tarifarios (Las Condes)'!$A:$A,0)),H3607&lt;=1000,INDEX('Pliegos Tarifarios (Las Condes)'!$H:$H,MATCH($B3607,'Pliegos Tarifarios (Las Condes)'!$A:$A,0)),H3607&lt;=5000,INDEX('Pliegos Tarifarios (Las Condes)'!$I:$I,MATCH($B3607,'Pliegos Tarifarios (Las Condes)'!$A:$A,0)),H3607&gt;5000,INDEX('Pliegos Tarifarios (Las Condes)'!$J:$J,MATCH($B3607,'Pliegos Tarifarios (Las Condes)'!$A:$A,0)))/1.19</f>
        <v>53616.813624369752</v>
      </c>
      <c r="R3607" s="19">
        <f>INDEX('Pliegos Tarifarios (Las Condes)'!$K:$K,MATCH($B3607,'Pliegos Tarifarios (Las Condes)'!$A:$A,0))</f>
        <v>729.50400000000002</v>
      </c>
      <c r="S3607" s="21">
        <f t="shared" si="171"/>
        <v>3241776.3432347705</v>
      </c>
      <c r="T3607" s="21">
        <f t="shared" si="172"/>
        <v>615937.50521460641</v>
      </c>
      <c r="U3607" s="19">
        <v>0</v>
      </c>
      <c r="V3607" s="21">
        <f t="shared" si="173"/>
        <v>3857713.8484493769</v>
      </c>
    </row>
    <row r="3608" spans="1:22" x14ac:dyDescent="0.3">
      <c r="A3608" s="3" t="s">
        <v>148</v>
      </c>
      <c r="B3608" s="3">
        <v>9</v>
      </c>
      <c r="C3608" s="4" t="s">
        <v>186</v>
      </c>
      <c r="D3608" s="3" t="s">
        <v>225</v>
      </c>
      <c r="E3608" s="3" t="s">
        <v>102</v>
      </c>
      <c r="F3608" s="4" t="s">
        <v>103</v>
      </c>
      <c r="G3608" s="3" t="s">
        <v>16</v>
      </c>
      <c r="H3608" s="5">
        <v>6533.2750999999998</v>
      </c>
      <c r="I3608" s="5">
        <v>17.965</v>
      </c>
      <c r="J3608" s="5">
        <v>17.959900000000001</v>
      </c>
      <c r="K3608" s="6">
        <v>0.99971611466740895</v>
      </c>
      <c r="L3608" s="5">
        <v>210.75</v>
      </c>
      <c r="M3608" s="19">
        <f>H3608*INDEX('Pliegos Tarifarios (Las Condes)'!$B:$B,MATCH($B3608,'Pliegos Tarifarios (Las Condes)'!$A:$A,0))</f>
        <v>860843.92700130004</v>
      </c>
      <c r="N3608" s="19">
        <f>I3608*INDEX('Pliegos Tarifarios (Las Condes)'!$C:$C,MATCH($B3608,'Pliegos Tarifarios (Las Condes)'!$A:$A,0))</f>
        <v>61841.260835000001</v>
      </c>
      <c r="O3608" s="19">
        <f>J3608*INDEX('Pliegos Tarifarios (Las Condes)'!$D:$D,MATCH($B3608,'Pliegos Tarifarios (Las Condes)'!$A:$A,0))</f>
        <v>260636.47542660002</v>
      </c>
      <c r="P3608" s="19">
        <f>H3608*INDEX('Pliegos Tarifarios (Las Condes)'!$E:$E,MATCH($B3608,'Pliegos Tarifarios (Las Condes)'!$A:$A,0))</f>
        <v>85089.374902399999</v>
      </c>
      <c r="Q3608" s="19" cm="1">
        <f t="array" ref="Q3608">H3608*_xlfn.IFS(H3608&lt;=350,INDEX('Pliegos Tarifarios (Las Condes)'!$F:$F,MATCH($B3608,'Pliegos Tarifarios (Las Condes)'!$A:$A,0)),H3608&lt;=500,INDEX('Pliegos Tarifarios (Las Condes)'!$G:$G,MATCH($B3608,'Pliegos Tarifarios (Las Condes)'!$A:$A,0)),H3608&lt;=1000,INDEX('Pliegos Tarifarios (Las Condes)'!$H:$H,MATCH($B3608,'Pliegos Tarifarios (Las Condes)'!$A:$A,0)),H3608&lt;=5000,INDEX('Pliegos Tarifarios (Las Condes)'!$I:$I,MATCH($B3608,'Pliegos Tarifarios (Las Condes)'!$A:$A,0)),H3608&gt;5000,INDEX('Pliegos Tarifarios (Las Condes)'!$J:$J,MATCH($B3608,'Pliegos Tarifarios (Las Condes)'!$A:$A,0)))/1.19</f>
        <v>21439.024592857146</v>
      </c>
      <c r="R3608" s="19">
        <f>INDEX('Pliegos Tarifarios (Las Condes)'!$K:$K,MATCH($B3608,'Pliegos Tarifarios (Las Condes)'!$A:$A,0))</f>
        <v>729.50400000000002</v>
      </c>
      <c r="S3608" s="21">
        <f t="shared" si="171"/>
        <v>1290579.566758157</v>
      </c>
      <c r="T3608" s="21">
        <f t="shared" si="172"/>
        <v>245210.11768404982</v>
      </c>
      <c r="U3608" s="19">
        <v>0</v>
      </c>
      <c r="V3608" s="21">
        <f t="shared" si="173"/>
        <v>1535789.6844422068</v>
      </c>
    </row>
    <row r="3609" spans="1:22" x14ac:dyDescent="0.3">
      <c r="A3609" s="3" t="s">
        <v>148</v>
      </c>
      <c r="B3609" s="3">
        <v>9</v>
      </c>
      <c r="C3609" s="4" t="s">
        <v>186</v>
      </c>
      <c r="D3609" s="3" t="s">
        <v>226</v>
      </c>
      <c r="E3609" s="3" t="s">
        <v>105</v>
      </c>
      <c r="F3609" s="4" t="s">
        <v>106</v>
      </c>
      <c r="G3609" s="3" t="s">
        <v>30</v>
      </c>
      <c r="H3609" s="5">
        <v>2181.46</v>
      </c>
      <c r="I3609" s="5">
        <v>6.0998999999999999</v>
      </c>
      <c r="J3609" s="5">
        <v>6.0998999999999999</v>
      </c>
      <c r="K3609" s="6">
        <v>1</v>
      </c>
      <c r="L3609" s="5">
        <v>70.37</v>
      </c>
      <c r="M3609" s="19">
        <f>H3609*INDEX('Pliegos Tarifarios (Las Condes)'!$B:$B,MATCH($B3609,'Pliegos Tarifarios (Las Condes)'!$A:$A,0))</f>
        <v>287435.71398</v>
      </c>
      <c r="N3609" s="19">
        <f>I3609*INDEX('Pliegos Tarifarios (Las Condes)'!$C:$C,MATCH($B3609,'Pliegos Tarifarios (Las Condes)'!$A:$A,0))</f>
        <v>20997.801668100001</v>
      </c>
      <c r="O3609" s="19">
        <f>J3609*INDEX('Pliegos Tarifarios (Las Condes)'!$D:$D,MATCH($B3609,'Pliegos Tarifarios (Las Condes)'!$A:$A,0))</f>
        <v>88522.566186600001</v>
      </c>
      <c r="P3609" s="19">
        <f>H3609*INDEX('Pliegos Tarifarios (Las Condes)'!$E:$E,MATCH($B3609,'Pliegos Tarifarios (Las Condes)'!$A:$A,0))</f>
        <v>28411.335039999998</v>
      </c>
      <c r="Q3609" s="19" cm="1">
        <f t="array" ref="Q3609">H3609*_xlfn.IFS(H3609&lt;=350,INDEX('Pliegos Tarifarios (Las Condes)'!$F:$F,MATCH($B3609,'Pliegos Tarifarios (Las Condes)'!$A:$A,0)),H3609&lt;=500,INDEX('Pliegos Tarifarios (Las Condes)'!$G:$G,MATCH($B3609,'Pliegos Tarifarios (Las Condes)'!$A:$A,0)),H3609&lt;=1000,INDEX('Pliegos Tarifarios (Las Condes)'!$H:$H,MATCH($B3609,'Pliegos Tarifarios (Las Condes)'!$A:$A,0)),H3609&lt;=5000,INDEX('Pliegos Tarifarios (Las Condes)'!$I:$I,MATCH($B3609,'Pliegos Tarifarios (Las Condes)'!$A:$A,0)),H3609&gt;5000,INDEX('Pliegos Tarifarios (Las Condes)'!$J:$J,MATCH($B3609,'Pliegos Tarifarios (Las Condes)'!$A:$A,0)))/1.19</f>
        <v>6546.2131596638656</v>
      </c>
      <c r="R3609" s="19">
        <f>INDEX('Pliegos Tarifarios (Las Condes)'!$K:$K,MATCH($B3609,'Pliegos Tarifarios (Las Condes)'!$A:$A,0))</f>
        <v>729.50400000000002</v>
      </c>
      <c r="S3609" s="21">
        <f t="shared" si="171"/>
        <v>432643.1340343639</v>
      </c>
      <c r="T3609" s="21">
        <f t="shared" si="172"/>
        <v>82202.195466529141</v>
      </c>
      <c r="U3609" s="19">
        <v>0</v>
      </c>
      <c r="V3609" s="21">
        <f t="shared" si="173"/>
        <v>514845.32950089301</v>
      </c>
    </row>
    <row r="3610" spans="1:22" x14ac:dyDescent="0.3">
      <c r="A3610" s="3" t="s">
        <v>148</v>
      </c>
      <c r="B3610" s="3">
        <v>9</v>
      </c>
      <c r="C3610" s="4" t="s">
        <v>186</v>
      </c>
      <c r="D3610" s="3" t="s">
        <v>227</v>
      </c>
      <c r="E3610" s="3" t="s">
        <v>105</v>
      </c>
      <c r="F3610" s="4" t="s">
        <v>108</v>
      </c>
      <c r="G3610" s="3" t="s">
        <v>30</v>
      </c>
      <c r="H3610" s="5">
        <v>2178.9434000000001</v>
      </c>
      <c r="I3610" s="5">
        <v>6.0768000000000004</v>
      </c>
      <c r="J3610" s="5">
        <v>6.0768000000000004</v>
      </c>
      <c r="K3610" s="6">
        <v>1</v>
      </c>
      <c r="L3610" s="5">
        <v>70.290000000000006</v>
      </c>
      <c r="M3610" s="19">
        <f>H3610*INDEX('Pliegos Tarifarios (Las Condes)'!$B:$B,MATCH($B3610,'Pliegos Tarifarios (Las Condes)'!$A:$A,0))</f>
        <v>287104.11921420001</v>
      </c>
      <c r="N3610" s="19">
        <f>I3610*INDEX('Pliegos Tarifarios (Las Condes)'!$C:$C,MATCH($B3610,'Pliegos Tarifarios (Las Condes)'!$A:$A,0))</f>
        <v>20918.284099200002</v>
      </c>
      <c r="O3610" s="19">
        <f>J3610*INDEX('Pliegos Tarifarios (Las Condes)'!$D:$D,MATCH($B3610,'Pliegos Tarifarios (Las Condes)'!$A:$A,0))</f>
        <v>88187.335891200011</v>
      </c>
      <c r="P3610" s="19">
        <f>H3610*INDEX('Pliegos Tarifarios (Las Condes)'!$E:$E,MATCH($B3610,'Pliegos Tarifarios (Las Condes)'!$A:$A,0))</f>
        <v>28378.558841599999</v>
      </c>
      <c r="Q3610" s="19" cm="1">
        <f t="array" ref="Q3610">H3610*_xlfn.IFS(H3610&lt;=350,INDEX('Pliegos Tarifarios (Las Condes)'!$F:$F,MATCH($B3610,'Pliegos Tarifarios (Las Condes)'!$A:$A,0)),H3610&lt;=500,INDEX('Pliegos Tarifarios (Las Condes)'!$G:$G,MATCH($B3610,'Pliegos Tarifarios (Las Condes)'!$A:$A,0)),H3610&lt;=1000,INDEX('Pliegos Tarifarios (Las Condes)'!$H:$H,MATCH($B3610,'Pliegos Tarifarios (Las Condes)'!$A:$A,0)),H3610&lt;=5000,INDEX('Pliegos Tarifarios (Las Condes)'!$I:$I,MATCH($B3610,'Pliegos Tarifarios (Las Condes)'!$A:$A,0)),H3610&gt;5000,INDEX('Pliegos Tarifarios (Las Condes)'!$J:$J,MATCH($B3610,'Pliegos Tarifarios (Las Condes)'!$A:$A,0)))/1.19</f>
        <v>6538.6612448739497</v>
      </c>
      <c r="R3610" s="19">
        <f>INDEX('Pliegos Tarifarios (Las Condes)'!$K:$K,MATCH($B3610,'Pliegos Tarifarios (Las Condes)'!$A:$A,0))</f>
        <v>729.50400000000002</v>
      </c>
      <c r="S3610" s="21">
        <f t="shared" si="171"/>
        <v>431856.46329107397</v>
      </c>
      <c r="T3610" s="21">
        <f t="shared" si="172"/>
        <v>82052.728025304052</v>
      </c>
      <c r="U3610" s="19">
        <v>0</v>
      </c>
      <c r="V3610" s="21">
        <f t="shared" si="173"/>
        <v>513909.19131637801</v>
      </c>
    </row>
    <row r="3611" spans="1:22" x14ac:dyDescent="0.3">
      <c r="A3611" s="3" t="s">
        <v>148</v>
      </c>
      <c r="B3611" s="3">
        <v>9</v>
      </c>
      <c r="C3611" s="4" t="s">
        <v>186</v>
      </c>
      <c r="D3611" s="3" t="s">
        <v>228</v>
      </c>
      <c r="E3611" s="3" t="s">
        <v>110</v>
      </c>
      <c r="F3611" s="4" t="s">
        <v>111</v>
      </c>
      <c r="G3611" s="3" t="s">
        <v>30</v>
      </c>
      <c r="H3611" s="5">
        <v>1088.2295999999999</v>
      </c>
      <c r="I3611" s="5">
        <v>3.0224000000000002</v>
      </c>
      <c r="J3611" s="5">
        <v>2.9662000000000002</v>
      </c>
      <c r="K3611" s="6">
        <v>0.98140550555849659</v>
      </c>
      <c r="L3611" s="5">
        <v>35.1</v>
      </c>
      <c r="M3611" s="19">
        <f>H3611*INDEX('Pliegos Tarifarios (Las Condes)'!$B:$B,MATCH($B3611,'Pliegos Tarifarios (Las Condes)'!$A:$A,0))</f>
        <v>143388.39678479999</v>
      </c>
      <c r="N3611" s="19">
        <f>I3611*INDEX('Pliegos Tarifarios (Las Condes)'!$C:$C,MATCH($B3611,'Pliegos Tarifarios (Las Condes)'!$A:$A,0))</f>
        <v>10404.064945600001</v>
      </c>
      <c r="O3611" s="19">
        <f>J3611*INDEX('Pliegos Tarifarios (Las Condes)'!$D:$D,MATCH($B3611,'Pliegos Tarifarios (Las Condes)'!$A:$A,0))</f>
        <v>43045.891870800006</v>
      </c>
      <c r="P3611" s="19">
        <f>H3611*INDEX('Pliegos Tarifarios (Las Condes)'!$E:$E,MATCH($B3611,'Pliegos Tarifarios (Las Condes)'!$A:$A,0))</f>
        <v>14173.102310399998</v>
      </c>
      <c r="Q3611" s="19" cm="1">
        <f t="array" ref="Q3611">H3611*_xlfn.IFS(H3611&lt;=350,INDEX('Pliegos Tarifarios (Las Condes)'!$F:$F,MATCH($B3611,'Pliegos Tarifarios (Las Condes)'!$A:$A,0)),H3611&lt;=500,INDEX('Pliegos Tarifarios (Las Condes)'!$G:$G,MATCH($B3611,'Pliegos Tarifarios (Las Condes)'!$A:$A,0)),H3611&lt;=1000,INDEX('Pliegos Tarifarios (Las Condes)'!$H:$H,MATCH($B3611,'Pliegos Tarifarios (Las Condes)'!$A:$A,0)),H3611&lt;=5000,INDEX('Pliegos Tarifarios (Las Condes)'!$I:$I,MATCH($B3611,'Pliegos Tarifarios (Las Condes)'!$A:$A,0)),H3611&gt;5000,INDEX('Pliegos Tarifarios (Las Condes)'!$J:$J,MATCH($B3611,'Pliegos Tarifarios (Las Condes)'!$A:$A,0)))/1.19</f>
        <v>3265.603278655462</v>
      </c>
      <c r="R3611" s="19">
        <f>INDEX('Pliegos Tarifarios (Las Condes)'!$K:$K,MATCH($B3611,'Pliegos Tarifarios (Las Condes)'!$A:$A,0))</f>
        <v>729.50400000000002</v>
      </c>
      <c r="S3611" s="21">
        <f t="shared" si="171"/>
        <v>215006.56319025543</v>
      </c>
      <c r="T3611" s="21">
        <f t="shared" si="172"/>
        <v>40851.247006148529</v>
      </c>
      <c r="U3611" s="19">
        <v>0</v>
      </c>
      <c r="V3611" s="21">
        <f t="shared" si="173"/>
        <v>255857.81019640397</v>
      </c>
    </row>
    <row r="3612" spans="1:22" x14ac:dyDescent="0.3">
      <c r="A3612" s="3" t="s">
        <v>148</v>
      </c>
      <c r="B3612" s="3">
        <v>9</v>
      </c>
      <c r="C3612" s="4" t="s">
        <v>186</v>
      </c>
      <c r="D3612" s="3" t="s">
        <v>229</v>
      </c>
      <c r="E3612" s="3" t="s">
        <v>113</v>
      </c>
      <c r="F3612" s="4" t="s">
        <v>114</v>
      </c>
      <c r="G3612" s="3" t="s">
        <v>30</v>
      </c>
      <c r="H3612" s="5">
        <v>1629.49</v>
      </c>
      <c r="I3612" s="5">
        <v>4.6387</v>
      </c>
      <c r="J3612" s="5">
        <v>4.6387</v>
      </c>
      <c r="K3612" s="6">
        <v>1</v>
      </c>
      <c r="L3612" s="5">
        <v>52.56</v>
      </c>
      <c r="M3612" s="19">
        <f>H3612*INDEX('Pliegos Tarifarios (Las Condes)'!$B:$B,MATCH($B3612,'Pliegos Tarifarios (Las Condes)'!$A:$A,0))</f>
        <v>214706.49087000001</v>
      </c>
      <c r="N3612" s="19">
        <f>I3612*INDEX('Pliegos Tarifarios (Las Condes)'!$C:$C,MATCH($B3612,'Pliegos Tarifarios (Las Condes)'!$A:$A,0))</f>
        <v>15967.885145300001</v>
      </c>
      <c r="O3612" s="19">
        <f>J3612*INDEX('Pliegos Tarifarios (Las Condes)'!$D:$D,MATCH($B3612,'Pliegos Tarifarios (Las Condes)'!$A:$A,0))</f>
        <v>67317.435985799995</v>
      </c>
      <c r="P3612" s="19">
        <f>H3612*INDEX('Pliegos Tarifarios (Las Condes)'!$E:$E,MATCH($B3612,'Pliegos Tarifarios (Las Condes)'!$A:$A,0))</f>
        <v>21222.477759999998</v>
      </c>
      <c r="Q3612" s="19" cm="1">
        <f t="array" ref="Q3612">H3612*_xlfn.IFS(H3612&lt;=350,INDEX('Pliegos Tarifarios (Las Condes)'!$F:$F,MATCH($B3612,'Pliegos Tarifarios (Las Condes)'!$A:$A,0)),H3612&lt;=500,INDEX('Pliegos Tarifarios (Las Condes)'!$G:$G,MATCH($B3612,'Pliegos Tarifarios (Las Condes)'!$A:$A,0)),H3612&lt;=1000,INDEX('Pliegos Tarifarios (Las Condes)'!$H:$H,MATCH($B3612,'Pliegos Tarifarios (Las Condes)'!$A:$A,0)),H3612&lt;=5000,INDEX('Pliegos Tarifarios (Las Condes)'!$I:$I,MATCH($B3612,'Pliegos Tarifarios (Las Condes)'!$A:$A,0)),H3612&gt;5000,INDEX('Pliegos Tarifarios (Las Condes)'!$J:$J,MATCH($B3612,'Pliegos Tarifarios (Las Condes)'!$A:$A,0)))/1.19</f>
        <v>4889.8393193277307</v>
      </c>
      <c r="R3612" s="19">
        <f>INDEX('Pliegos Tarifarios (Las Condes)'!$K:$K,MATCH($B3612,'Pliegos Tarifarios (Las Condes)'!$A:$A,0))</f>
        <v>729.50400000000002</v>
      </c>
      <c r="S3612" s="21">
        <f t="shared" si="171"/>
        <v>324833.63308042777</v>
      </c>
      <c r="T3612" s="21">
        <f t="shared" si="172"/>
        <v>61718.390285281275</v>
      </c>
      <c r="U3612" s="19">
        <v>0</v>
      </c>
      <c r="V3612" s="21">
        <f t="shared" si="173"/>
        <v>386552.02336570906</v>
      </c>
    </row>
    <row r="3613" spans="1:22" x14ac:dyDescent="0.3">
      <c r="A3613" s="3" t="s">
        <v>148</v>
      </c>
      <c r="B3613" s="3">
        <v>9</v>
      </c>
      <c r="C3613" s="4" t="s">
        <v>186</v>
      </c>
      <c r="D3613" s="3" t="s">
        <v>230</v>
      </c>
      <c r="E3613" s="3" t="s">
        <v>116</v>
      </c>
      <c r="F3613" s="4" t="s">
        <v>117</v>
      </c>
      <c r="G3613" s="3" t="s">
        <v>30</v>
      </c>
      <c r="H3613" s="5">
        <v>271.84230000000002</v>
      </c>
      <c r="I3613" s="5">
        <v>0.76519999999999999</v>
      </c>
      <c r="J3613" s="5">
        <v>0.76519999999999999</v>
      </c>
      <c r="K3613" s="6">
        <v>1</v>
      </c>
      <c r="L3613" s="5">
        <v>8.77</v>
      </c>
      <c r="M3613" s="19">
        <f>H3613*INDEX('Pliegos Tarifarios (Las Condes)'!$B:$B,MATCH($B3613,'Pliegos Tarifarios (Las Condes)'!$A:$A,0))</f>
        <v>35818.756974900003</v>
      </c>
      <c r="N3613" s="19">
        <f>I3613*INDEX('Pliegos Tarifarios (Las Condes)'!$C:$C,MATCH($B3613,'Pliegos Tarifarios (Las Condes)'!$A:$A,0))</f>
        <v>2634.0624988</v>
      </c>
      <c r="O3613" s="19">
        <f>J3613*INDEX('Pliegos Tarifarios (Las Condes)'!$D:$D,MATCH($B3613,'Pliegos Tarifarios (Las Condes)'!$A:$A,0))</f>
        <v>11104.6849368</v>
      </c>
      <c r="P3613" s="19">
        <f>H3613*INDEX('Pliegos Tarifarios (Las Condes)'!$E:$E,MATCH($B3613,'Pliegos Tarifarios (Las Condes)'!$A:$A,0))</f>
        <v>3540.4741152000001</v>
      </c>
      <c r="Q3613" s="19" cm="1">
        <f t="array" ref="Q3613">H3613*_xlfn.IFS(H3613&lt;=350,INDEX('Pliegos Tarifarios (Las Condes)'!$F:$F,MATCH($B3613,'Pliegos Tarifarios (Las Condes)'!$A:$A,0)),H3613&lt;=500,INDEX('Pliegos Tarifarios (Las Condes)'!$G:$G,MATCH($B3613,'Pliegos Tarifarios (Las Condes)'!$A:$A,0)),H3613&lt;=1000,INDEX('Pliegos Tarifarios (Las Condes)'!$H:$H,MATCH($B3613,'Pliegos Tarifarios (Las Condes)'!$A:$A,0)),H3613&lt;=5000,INDEX('Pliegos Tarifarios (Las Condes)'!$I:$I,MATCH($B3613,'Pliegos Tarifarios (Las Condes)'!$A:$A,0)),H3613&gt;5000,INDEX('Pliegos Tarifarios (Las Condes)'!$J:$J,MATCH($B3613,'Pliegos Tarifarios (Las Condes)'!$A:$A,0)))/1.19</f>
        <v>179.09610352941181</v>
      </c>
      <c r="R3613" s="19">
        <f>INDEX('Pliegos Tarifarios (Las Condes)'!$K:$K,MATCH($B3613,'Pliegos Tarifarios (Las Condes)'!$A:$A,0))</f>
        <v>729.50400000000002</v>
      </c>
      <c r="S3613" s="21">
        <f t="shared" si="171"/>
        <v>54006.578629229407</v>
      </c>
      <c r="T3613" s="21">
        <f t="shared" si="172"/>
        <v>10261.249939553587</v>
      </c>
      <c r="U3613" s="19">
        <v>0</v>
      </c>
      <c r="V3613" s="21">
        <f t="shared" si="173"/>
        <v>64267.828568782992</v>
      </c>
    </row>
    <row r="3614" spans="1:22" x14ac:dyDescent="0.3">
      <c r="A3614" s="3" t="s">
        <v>148</v>
      </c>
      <c r="B3614" s="3">
        <v>9</v>
      </c>
      <c r="C3614" s="4" t="s">
        <v>186</v>
      </c>
      <c r="D3614" s="3" t="s">
        <v>231</v>
      </c>
      <c r="E3614" s="3" t="s">
        <v>116</v>
      </c>
      <c r="F3614" s="4" t="s">
        <v>119</v>
      </c>
      <c r="G3614" s="3" t="s">
        <v>30</v>
      </c>
      <c r="H3614" s="5">
        <v>272.25790000000001</v>
      </c>
      <c r="I3614" s="5">
        <v>0.77370000000000005</v>
      </c>
      <c r="J3614" s="5">
        <v>0.77370000000000005</v>
      </c>
      <c r="K3614" s="6">
        <v>1</v>
      </c>
      <c r="L3614" s="5">
        <v>8.7799999999999994</v>
      </c>
      <c r="M3614" s="19">
        <f>H3614*INDEX('Pliegos Tarifarios (Las Condes)'!$B:$B,MATCH($B3614,'Pliegos Tarifarios (Las Condes)'!$A:$A,0))</f>
        <v>35873.517677700002</v>
      </c>
      <c r="N3614" s="19">
        <f>I3614*INDEX('Pliegos Tarifarios (Las Condes)'!$C:$C,MATCH($B3614,'Pliegos Tarifarios (Las Condes)'!$A:$A,0))</f>
        <v>2663.3222103000003</v>
      </c>
      <c r="O3614" s="19">
        <f>J3614*INDEX('Pliegos Tarifarios (Las Condes)'!$D:$D,MATCH($B3614,'Pliegos Tarifarios (Las Condes)'!$A:$A,0))</f>
        <v>11228.038075800001</v>
      </c>
      <c r="P3614" s="19">
        <f>H3614*INDEX('Pliegos Tarifarios (Las Condes)'!$E:$E,MATCH($B3614,'Pliegos Tarifarios (Las Condes)'!$A:$A,0))</f>
        <v>3545.8868895999999</v>
      </c>
      <c r="Q3614" s="19" cm="1">
        <f t="array" ref="Q3614">H3614*_xlfn.IFS(H3614&lt;=350,INDEX('Pliegos Tarifarios (Las Condes)'!$F:$F,MATCH($B3614,'Pliegos Tarifarios (Las Condes)'!$A:$A,0)),H3614&lt;=500,INDEX('Pliegos Tarifarios (Las Condes)'!$G:$G,MATCH($B3614,'Pliegos Tarifarios (Las Condes)'!$A:$A,0)),H3614&lt;=1000,INDEX('Pliegos Tarifarios (Las Condes)'!$H:$H,MATCH($B3614,'Pliegos Tarifarios (Las Condes)'!$A:$A,0)),H3614&lt;=5000,INDEX('Pliegos Tarifarios (Las Condes)'!$I:$I,MATCH($B3614,'Pliegos Tarifarios (Las Condes)'!$A:$A,0)),H3614&gt;5000,INDEX('Pliegos Tarifarios (Las Condes)'!$J:$J,MATCH($B3614,'Pliegos Tarifarios (Las Condes)'!$A:$A,0)))/1.19</f>
        <v>179.36991058823531</v>
      </c>
      <c r="R3614" s="19">
        <f>INDEX('Pliegos Tarifarios (Las Condes)'!$K:$K,MATCH($B3614,'Pliegos Tarifarios (Las Condes)'!$A:$A,0))</f>
        <v>729.50400000000002</v>
      </c>
      <c r="S3614" s="21">
        <f t="shared" si="171"/>
        <v>54219.638763988238</v>
      </c>
      <c r="T3614" s="21">
        <f t="shared" si="172"/>
        <v>10301.731365157766</v>
      </c>
      <c r="U3614" s="19">
        <v>0</v>
      </c>
      <c r="V3614" s="21">
        <f t="shared" si="173"/>
        <v>64521.370129146002</v>
      </c>
    </row>
    <row r="3615" spans="1:22" x14ac:dyDescent="0.3">
      <c r="A3615" s="3" t="s">
        <v>148</v>
      </c>
      <c r="B3615" s="3">
        <v>9</v>
      </c>
      <c r="C3615" s="4" t="s">
        <v>186</v>
      </c>
      <c r="D3615" s="3" t="s">
        <v>232</v>
      </c>
      <c r="E3615" s="3" t="s">
        <v>121</v>
      </c>
      <c r="F3615" s="4" t="s">
        <v>122</v>
      </c>
      <c r="G3615" s="3" t="s">
        <v>30</v>
      </c>
      <c r="H3615" s="5">
        <v>272.62049999999999</v>
      </c>
      <c r="I3615" s="5">
        <v>0.76280000000000003</v>
      </c>
      <c r="J3615" s="5">
        <v>0.74450000000000005</v>
      </c>
      <c r="K3615" s="6">
        <v>0.9760094389092816</v>
      </c>
      <c r="L3615" s="5">
        <v>8.7899999999999991</v>
      </c>
      <c r="M3615" s="19">
        <f>H3615*INDEX('Pliegos Tarifarios (Las Condes)'!$B:$B,MATCH($B3615,'Pliegos Tarifarios (Las Condes)'!$A:$A,0))</f>
        <v>35921.294941500004</v>
      </c>
      <c r="N3615" s="19">
        <f>I3615*INDEX('Pliegos Tarifarios (Las Condes)'!$C:$C,MATCH($B3615,'Pliegos Tarifarios (Las Condes)'!$A:$A,0))</f>
        <v>2625.8009332000001</v>
      </c>
      <c r="O3615" s="19">
        <f>J3615*INDEX('Pliegos Tarifarios (Las Condes)'!$D:$D,MATCH($B3615,'Pliegos Tarifarios (Las Condes)'!$A:$A,0))</f>
        <v>10804.283763000001</v>
      </c>
      <c r="P3615" s="19">
        <f>H3615*INDEX('Pliegos Tarifarios (Las Condes)'!$E:$E,MATCH($B3615,'Pliegos Tarifarios (Las Condes)'!$A:$A,0))</f>
        <v>3550.6093919999998</v>
      </c>
      <c r="Q3615" s="19" cm="1">
        <f t="array" ref="Q3615">H3615*_xlfn.IFS(H3615&lt;=350,INDEX('Pliegos Tarifarios (Las Condes)'!$F:$F,MATCH($B3615,'Pliegos Tarifarios (Las Condes)'!$A:$A,0)),H3615&lt;=500,INDEX('Pliegos Tarifarios (Las Condes)'!$G:$G,MATCH($B3615,'Pliegos Tarifarios (Las Condes)'!$A:$A,0)),H3615&lt;=1000,INDEX('Pliegos Tarifarios (Las Condes)'!$H:$H,MATCH($B3615,'Pliegos Tarifarios (Las Condes)'!$A:$A,0)),H3615&lt;=5000,INDEX('Pliegos Tarifarios (Las Condes)'!$I:$I,MATCH($B3615,'Pliegos Tarifarios (Las Condes)'!$A:$A,0)),H3615&gt;5000,INDEX('Pliegos Tarifarios (Las Condes)'!$J:$J,MATCH($B3615,'Pliegos Tarifarios (Las Condes)'!$A:$A,0)))/1.19</f>
        <v>179.60880000000003</v>
      </c>
      <c r="R3615" s="19">
        <f>INDEX('Pliegos Tarifarios (Las Condes)'!$K:$K,MATCH($B3615,'Pliegos Tarifarios (Las Condes)'!$A:$A,0))</f>
        <v>729.50400000000002</v>
      </c>
      <c r="S3615" s="21">
        <f t="shared" si="171"/>
        <v>53811.101829700005</v>
      </c>
      <c r="T3615" s="21">
        <f t="shared" si="172"/>
        <v>10224.109347643001</v>
      </c>
      <c r="U3615" s="19">
        <v>0</v>
      </c>
      <c r="V3615" s="21">
        <f t="shared" si="173"/>
        <v>64035.211177343008</v>
      </c>
    </row>
    <row r="3616" spans="1:22" x14ac:dyDescent="0.3">
      <c r="A3616" s="3" t="s">
        <v>148</v>
      </c>
      <c r="B3616" s="3">
        <v>9</v>
      </c>
      <c r="C3616" s="4" t="s">
        <v>186</v>
      </c>
      <c r="D3616" s="3" t="s">
        <v>233</v>
      </c>
      <c r="E3616" s="3" t="s">
        <v>121</v>
      </c>
      <c r="F3616" s="4" t="s">
        <v>124</v>
      </c>
      <c r="G3616" s="3" t="s">
        <v>30</v>
      </c>
      <c r="H3616" s="5">
        <v>271.86250000000001</v>
      </c>
      <c r="I3616" s="5">
        <v>0.75390000000000001</v>
      </c>
      <c r="J3616" s="5">
        <v>0.75390000000000001</v>
      </c>
      <c r="K3616" s="6">
        <v>1</v>
      </c>
      <c r="L3616" s="5">
        <v>8.77</v>
      </c>
      <c r="M3616" s="19">
        <f>H3616*INDEX('Pliegos Tarifarios (Las Condes)'!$B:$B,MATCH($B3616,'Pliegos Tarifarios (Las Condes)'!$A:$A,0))</f>
        <v>35821.418587500004</v>
      </c>
      <c r="N3616" s="19">
        <f>I3616*INDEX('Pliegos Tarifarios (Las Condes)'!$C:$C,MATCH($B3616,'Pliegos Tarifarios (Las Condes)'!$A:$A,0))</f>
        <v>2595.1642941</v>
      </c>
      <c r="O3616" s="19">
        <f>J3616*INDEX('Pliegos Tarifarios (Las Condes)'!$D:$D,MATCH($B3616,'Pliegos Tarifarios (Las Condes)'!$A:$A,0))</f>
        <v>10940.697822600001</v>
      </c>
      <c r="P3616" s="19">
        <f>H3616*INDEX('Pliegos Tarifarios (Las Condes)'!$E:$E,MATCH($B3616,'Pliegos Tarifarios (Las Condes)'!$A:$A,0))</f>
        <v>3540.7372</v>
      </c>
      <c r="Q3616" s="19" cm="1">
        <f t="array" ref="Q3616">H3616*_xlfn.IFS(H3616&lt;=350,INDEX('Pliegos Tarifarios (Las Condes)'!$F:$F,MATCH($B3616,'Pliegos Tarifarios (Las Condes)'!$A:$A,0)),H3616&lt;=500,INDEX('Pliegos Tarifarios (Las Condes)'!$G:$G,MATCH($B3616,'Pliegos Tarifarios (Las Condes)'!$A:$A,0)),H3616&lt;=1000,INDEX('Pliegos Tarifarios (Las Condes)'!$H:$H,MATCH($B3616,'Pliegos Tarifarios (Las Condes)'!$A:$A,0)),H3616&lt;=5000,INDEX('Pliegos Tarifarios (Las Condes)'!$I:$I,MATCH($B3616,'Pliegos Tarifarios (Las Condes)'!$A:$A,0)),H3616&gt;5000,INDEX('Pliegos Tarifarios (Las Condes)'!$J:$J,MATCH($B3616,'Pliegos Tarifarios (Las Condes)'!$A:$A,0)))/1.19</f>
        <v>179.1094117647059</v>
      </c>
      <c r="R3616" s="19">
        <f>INDEX('Pliegos Tarifarios (Las Condes)'!$K:$K,MATCH($B3616,'Pliegos Tarifarios (Las Condes)'!$A:$A,0))</f>
        <v>729.50400000000002</v>
      </c>
      <c r="S3616" s="21">
        <f t="shared" si="171"/>
        <v>53806.631315964718</v>
      </c>
      <c r="T3616" s="21">
        <f t="shared" si="172"/>
        <v>10223.259950033296</v>
      </c>
      <c r="U3616" s="19">
        <v>0</v>
      </c>
      <c r="V3616" s="21">
        <f t="shared" si="173"/>
        <v>64029.891265998012</v>
      </c>
    </row>
    <row r="3617" spans="1:22" x14ac:dyDescent="0.3">
      <c r="A3617" s="3" t="s">
        <v>148</v>
      </c>
      <c r="B3617" s="3">
        <v>9</v>
      </c>
      <c r="C3617" s="4" t="s">
        <v>186</v>
      </c>
      <c r="D3617" s="3" t="s">
        <v>234</v>
      </c>
      <c r="E3617" s="3" t="s">
        <v>121</v>
      </c>
      <c r="F3617" s="4" t="s">
        <v>126</v>
      </c>
      <c r="G3617" s="3" t="s">
        <v>30</v>
      </c>
      <c r="H3617" s="5">
        <v>271.78390000000002</v>
      </c>
      <c r="I3617" s="5">
        <v>0.78520000000000001</v>
      </c>
      <c r="J3617" s="5">
        <v>0.73499999999999999</v>
      </c>
      <c r="K3617" s="6">
        <v>0.93606724401426389</v>
      </c>
      <c r="L3617" s="5">
        <v>8.77</v>
      </c>
      <c r="M3617" s="19">
        <f>H3617*INDEX('Pliegos Tarifarios (Las Condes)'!$B:$B,MATCH($B3617,'Pliegos Tarifarios (Las Condes)'!$A:$A,0))</f>
        <v>35811.062015700001</v>
      </c>
      <c r="N3617" s="19">
        <f>I3617*INDEX('Pliegos Tarifarios (Las Condes)'!$C:$C,MATCH($B3617,'Pliegos Tarifarios (Las Condes)'!$A:$A,0))</f>
        <v>2702.9088787999999</v>
      </c>
      <c r="O3617" s="19">
        <f>J3617*INDEX('Pliegos Tarifarios (Las Condes)'!$D:$D,MATCH($B3617,'Pliegos Tarifarios (Las Condes)'!$A:$A,0))</f>
        <v>10666.41849</v>
      </c>
      <c r="P3617" s="19">
        <f>H3617*INDEX('Pliegos Tarifarios (Las Condes)'!$E:$E,MATCH($B3617,'Pliegos Tarifarios (Las Condes)'!$A:$A,0))</f>
        <v>3539.7135136000002</v>
      </c>
      <c r="Q3617" s="19" cm="1">
        <f t="array" ref="Q3617">H3617*_xlfn.IFS(H3617&lt;=350,INDEX('Pliegos Tarifarios (Las Condes)'!$F:$F,MATCH($B3617,'Pliegos Tarifarios (Las Condes)'!$A:$A,0)),H3617&lt;=500,INDEX('Pliegos Tarifarios (Las Condes)'!$G:$G,MATCH($B3617,'Pliegos Tarifarios (Las Condes)'!$A:$A,0)),H3617&lt;=1000,INDEX('Pliegos Tarifarios (Las Condes)'!$H:$H,MATCH($B3617,'Pliegos Tarifarios (Las Condes)'!$A:$A,0)),H3617&lt;=5000,INDEX('Pliegos Tarifarios (Las Condes)'!$I:$I,MATCH($B3617,'Pliegos Tarifarios (Las Condes)'!$A:$A,0)),H3617&gt;5000,INDEX('Pliegos Tarifarios (Las Condes)'!$J:$J,MATCH($B3617,'Pliegos Tarifarios (Las Condes)'!$A:$A,0)))/1.19</f>
        <v>179.05762823529415</v>
      </c>
      <c r="R3617" s="19">
        <f>INDEX('Pliegos Tarifarios (Las Condes)'!$K:$K,MATCH($B3617,'Pliegos Tarifarios (Las Condes)'!$A:$A,0))</f>
        <v>729.50400000000002</v>
      </c>
      <c r="S3617" s="21">
        <f t="shared" si="171"/>
        <v>53628.664526335291</v>
      </c>
      <c r="T3617" s="21">
        <f t="shared" si="172"/>
        <v>10189.446260003706</v>
      </c>
      <c r="U3617" s="19">
        <v>0</v>
      </c>
      <c r="V3617" s="21">
        <f t="shared" si="173"/>
        <v>63818.110786338999</v>
      </c>
    </row>
    <row r="3618" spans="1:22" x14ac:dyDescent="0.3">
      <c r="A3618" s="3" t="s">
        <v>148</v>
      </c>
      <c r="B3618" s="3">
        <v>9</v>
      </c>
      <c r="C3618" s="4" t="s">
        <v>186</v>
      </c>
      <c r="D3618" s="3" t="s">
        <v>235</v>
      </c>
      <c r="E3618" s="3" t="s">
        <v>121</v>
      </c>
      <c r="F3618" s="4" t="s">
        <v>128</v>
      </c>
      <c r="G3618" s="3" t="s">
        <v>30</v>
      </c>
      <c r="H3618" s="5">
        <v>271.82089999999999</v>
      </c>
      <c r="I3618" s="5">
        <v>0.76649999999999996</v>
      </c>
      <c r="J3618" s="5">
        <v>0.76470000000000005</v>
      </c>
      <c r="K3618" s="6">
        <v>0.99765166340508815</v>
      </c>
      <c r="L3618" s="5">
        <v>8.77</v>
      </c>
      <c r="M3618" s="19">
        <f>H3618*INDEX('Pliegos Tarifarios (Las Condes)'!$B:$B,MATCH($B3618,'Pliegos Tarifarios (Las Condes)'!$A:$A,0))</f>
        <v>35815.937246699999</v>
      </c>
      <c r="N3618" s="19">
        <f>I3618*INDEX('Pliegos Tarifarios (Las Condes)'!$C:$C,MATCH($B3618,'Pliegos Tarifarios (Las Condes)'!$A:$A,0))</f>
        <v>2638.5375134999999</v>
      </c>
      <c r="O3618" s="19">
        <f>J3618*INDEX('Pliegos Tarifarios (Las Condes)'!$D:$D,MATCH($B3618,'Pliegos Tarifarios (Las Condes)'!$A:$A,0))</f>
        <v>11097.4288698</v>
      </c>
      <c r="P3618" s="19">
        <f>H3618*INDEX('Pliegos Tarifarios (Las Condes)'!$E:$E,MATCH($B3618,'Pliegos Tarifarios (Las Condes)'!$A:$A,0))</f>
        <v>3540.1954015999995</v>
      </c>
      <c r="Q3618" s="19" cm="1">
        <f t="array" ref="Q3618">H3618*_xlfn.IFS(H3618&lt;=350,INDEX('Pliegos Tarifarios (Las Condes)'!$F:$F,MATCH($B3618,'Pliegos Tarifarios (Las Condes)'!$A:$A,0)),H3618&lt;=500,INDEX('Pliegos Tarifarios (Las Condes)'!$G:$G,MATCH($B3618,'Pliegos Tarifarios (Las Condes)'!$A:$A,0)),H3618&lt;=1000,INDEX('Pliegos Tarifarios (Las Condes)'!$H:$H,MATCH($B3618,'Pliegos Tarifarios (Las Condes)'!$A:$A,0)),H3618&lt;=5000,INDEX('Pliegos Tarifarios (Las Condes)'!$I:$I,MATCH($B3618,'Pliegos Tarifarios (Las Condes)'!$A:$A,0)),H3618&gt;5000,INDEX('Pliegos Tarifarios (Las Condes)'!$J:$J,MATCH($B3618,'Pliegos Tarifarios (Las Condes)'!$A:$A,0)))/1.19</f>
        <v>179.08200470588235</v>
      </c>
      <c r="R3618" s="19">
        <f>INDEX('Pliegos Tarifarios (Las Condes)'!$K:$K,MATCH($B3618,'Pliegos Tarifarios (Las Condes)'!$A:$A,0))</f>
        <v>729.50400000000002</v>
      </c>
      <c r="S3618" s="21">
        <f t="shared" si="171"/>
        <v>54000.685036305884</v>
      </c>
      <c r="T3618" s="21">
        <f t="shared" si="172"/>
        <v>10260.130156898118</v>
      </c>
      <c r="U3618" s="19">
        <v>0</v>
      </c>
      <c r="V3618" s="21">
        <f t="shared" si="173"/>
        <v>64260.815193204005</v>
      </c>
    </row>
    <row r="3619" spans="1:22" x14ac:dyDescent="0.3">
      <c r="A3619" s="3" t="s">
        <v>148</v>
      </c>
      <c r="B3619" s="3">
        <v>9</v>
      </c>
      <c r="C3619" s="4" t="s">
        <v>186</v>
      </c>
      <c r="D3619" s="3" t="s">
        <v>236</v>
      </c>
      <c r="E3619" s="3" t="s">
        <v>121</v>
      </c>
      <c r="F3619" s="4" t="s">
        <v>130</v>
      </c>
      <c r="G3619" s="3" t="s">
        <v>30</v>
      </c>
      <c r="H3619" s="5">
        <v>272.89760000000001</v>
      </c>
      <c r="I3619" s="5">
        <v>0.76749999999999996</v>
      </c>
      <c r="J3619" s="5">
        <v>0.73580000000000001</v>
      </c>
      <c r="K3619" s="6">
        <v>0.95869706840390889</v>
      </c>
      <c r="L3619" s="5">
        <v>8.8000000000000007</v>
      </c>
      <c r="M3619" s="19">
        <f>H3619*INDEX('Pliegos Tarifarios (Las Condes)'!$B:$B,MATCH($B3619,'Pliegos Tarifarios (Las Condes)'!$A:$A,0))</f>
        <v>35957.806468800001</v>
      </c>
      <c r="N3619" s="19">
        <f>I3619*INDEX('Pliegos Tarifarios (Las Condes)'!$C:$C,MATCH($B3619,'Pliegos Tarifarios (Las Condes)'!$A:$A,0))</f>
        <v>2641.9798324999997</v>
      </c>
      <c r="O3619" s="19">
        <f>J3619*INDEX('Pliegos Tarifarios (Las Condes)'!$D:$D,MATCH($B3619,'Pliegos Tarifarios (Las Condes)'!$A:$A,0))</f>
        <v>10678.028197199999</v>
      </c>
      <c r="P3619" s="19">
        <f>H3619*INDEX('Pliegos Tarifarios (Las Condes)'!$E:$E,MATCH($B3619,'Pliegos Tarifarios (Las Condes)'!$A:$A,0))</f>
        <v>3554.2183424</v>
      </c>
      <c r="Q3619" s="19" cm="1">
        <f t="array" ref="Q3619">H3619*_xlfn.IFS(H3619&lt;=350,INDEX('Pliegos Tarifarios (Las Condes)'!$F:$F,MATCH($B3619,'Pliegos Tarifarios (Las Condes)'!$A:$A,0)),H3619&lt;=500,INDEX('Pliegos Tarifarios (Las Condes)'!$G:$G,MATCH($B3619,'Pliegos Tarifarios (Las Condes)'!$A:$A,0)),H3619&lt;=1000,INDEX('Pliegos Tarifarios (Las Condes)'!$H:$H,MATCH($B3619,'Pliegos Tarifarios (Las Condes)'!$A:$A,0)),H3619&lt;=5000,INDEX('Pliegos Tarifarios (Las Condes)'!$I:$I,MATCH($B3619,'Pliegos Tarifarios (Las Condes)'!$A:$A,0)),H3619&gt;5000,INDEX('Pliegos Tarifarios (Las Condes)'!$J:$J,MATCH($B3619,'Pliegos Tarifarios (Las Condes)'!$A:$A,0)))/1.19</f>
        <v>179.79136000000003</v>
      </c>
      <c r="R3619" s="19">
        <f>INDEX('Pliegos Tarifarios (Las Condes)'!$K:$K,MATCH($B3619,'Pliegos Tarifarios (Las Condes)'!$A:$A,0))</f>
        <v>729.50400000000002</v>
      </c>
      <c r="S3619" s="21">
        <f t="shared" si="171"/>
        <v>53741.32820090001</v>
      </c>
      <c r="T3619" s="21">
        <f t="shared" si="172"/>
        <v>10210.852358171001</v>
      </c>
      <c r="U3619" s="19">
        <v>0</v>
      </c>
      <c r="V3619" s="21">
        <f t="shared" si="173"/>
        <v>63952.180559071014</v>
      </c>
    </row>
    <row r="3620" spans="1:22" x14ac:dyDescent="0.3">
      <c r="A3620" s="3" t="s">
        <v>148</v>
      </c>
      <c r="B3620" s="3">
        <v>9</v>
      </c>
      <c r="C3620" s="4" t="s">
        <v>186</v>
      </c>
      <c r="D3620" s="3" t="s">
        <v>237</v>
      </c>
      <c r="E3620" s="3" t="s">
        <v>121</v>
      </c>
      <c r="F3620" s="4" t="s">
        <v>132</v>
      </c>
      <c r="G3620" s="3" t="s">
        <v>30</v>
      </c>
      <c r="H3620" s="5">
        <v>272.22590000000002</v>
      </c>
      <c r="I3620" s="5">
        <v>0.75019999999999998</v>
      </c>
      <c r="J3620" s="5">
        <v>0.74860000000000004</v>
      </c>
      <c r="K3620" s="6">
        <v>0.99786723540389233</v>
      </c>
      <c r="L3620" s="5">
        <v>8.7799999999999994</v>
      </c>
      <c r="M3620" s="19">
        <f>H3620*INDEX('Pliegos Tarifarios (Las Condes)'!$B:$B,MATCH($B3620,'Pliegos Tarifarios (Las Condes)'!$A:$A,0))</f>
        <v>35869.301261700006</v>
      </c>
      <c r="N3620" s="19">
        <f>I3620*INDEX('Pliegos Tarifarios (Las Condes)'!$C:$C,MATCH($B3620,'Pliegos Tarifarios (Las Condes)'!$A:$A,0))</f>
        <v>2582.4277137999998</v>
      </c>
      <c r="O3620" s="19">
        <f>J3620*INDEX('Pliegos Tarifarios (Las Condes)'!$D:$D,MATCH($B3620,'Pliegos Tarifarios (Las Condes)'!$A:$A,0))</f>
        <v>10863.783512400001</v>
      </c>
      <c r="P3620" s="19">
        <f>H3620*INDEX('Pliegos Tarifarios (Las Condes)'!$E:$E,MATCH($B3620,'Pliegos Tarifarios (Las Condes)'!$A:$A,0))</f>
        <v>3545.4701215999999</v>
      </c>
      <c r="Q3620" s="19" cm="1">
        <f t="array" ref="Q3620">H3620*_xlfn.IFS(H3620&lt;=350,INDEX('Pliegos Tarifarios (Las Condes)'!$F:$F,MATCH($B3620,'Pliegos Tarifarios (Las Condes)'!$A:$A,0)),H3620&lt;=500,INDEX('Pliegos Tarifarios (Las Condes)'!$G:$G,MATCH($B3620,'Pliegos Tarifarios (Las Condes)'!$A:$A,0)),H3620&lt;=1000,INDEX('Pliegos Tarifarios (Las Condes)'!$H:$H,MATCH($B3620,'Pliegos Tarifarios (Las Condes)'!$A:$A,0)),H3620&lt;=5000,INDEX('Pliegos Tarifarios (Las Condes)'!$I:$I,MATCH($B3620,'Pliegos Tarifarios (Las Condes)'!$A:$A,0)),H3620&gt;5000,INDEX('Pliegos Tarifarios (Las Condes)'!$J:$J,MATCH($B3620,'Pliegos Tarifarios (Las Condes)'!$A:$A,0)))/1.19</f>
        <v>179.34882823529415</v>
      </c>
      <c r="R3620" s="19">
        <f>INDEX('Pliegos Tarifarios (Las Condes)'!$K:$K,MATCH($B3620,'Pliegos Tarifarios (Las Condes)'!$A:$A,0))</f>
        <v>729.50400000000002</v>
      </c>
      <c r="S3620" s="21">
        <f t="shared" si="171"/>
        <v>53769.835437735303</v>
      </c>
      <c r="T3620" s="21">
        <f t="shared" si="172"/>
        <v>10216.268733169707</v>
      </c>
      <c r="U3620" s="19">
        <v>0</v>
      </c>
      <c r="V3620" s="21">
        <f t="shared" si="173"/>
        <v>63986.104170905011</v>
      </c>
    </row>
    <row r="3621" spans="1:22" x14ac:dyDescent="0.3">
      <c r="A3621" s="3" t="s">
        <v>148</v>
      </c>
      <c r="B3621" s="3">
        <v>9</v>
      </c>
      <c r="C3621" s="4" t="s">
        <v>186</v>
      </c>
      <c r="D3621" s="3" t="s">
        <v>238</v>
      </c>
      <c r="E3621" s="3" t="s">
        <v>121</v>
      </c>
      <c r="F3621" s="4" t="s">
        <v>134</v>
      </c>
      <c r="G3621" s="3" t="s">
        <v>30</v>
      </c>
      <c r="H3621" s="5">
        <v>271.95499999999998</v>
      </c>
      <c r="I3621" s="5">
        <v>0.75490000000000002</v>
      </c>
      <c r="J3621" s="5">
        <v>0.75490000000000002</v>
      </c>
      <c r="K3621" s="6">
        <v>1</v>
      </c>
      <c r="L3621" s="5">
        <v>8.77</v>
      </c>
      <c r="M3621" s="19">
        <f>H3621*INDEX('Pliegos Tarifarios (Las Condes)'!$B:$B,MATCH($B3621,'Pliegos Tarifarios (Las Condes)'!$A:$A,0))</f>
        <v>35833.606664999999</v>
      </c>
      <c r="N3621" s="19">
        <f>I3621*INDEX('Pliegos Tarifarios (Las Condes)'!$C:$C,MATCH($B3621,'Pliegos Tarifarios (Las Condes)'!$A:$A,0))</f>
        <v>2598.6066131000002</v>
      </c>
      <c r="O3621" s="19">
        <f>J3621*INDEX('Pliegos Tarifarios (Las Condes)'!$D:$D,MATCH($B3621,'Pliegos Tarifarios (Las Condes)'!$A:$A,0))</f>
        <v>10955.2099566</v>
      </c>
      <c r="P3621" s="19">
        <f>H3621*INDEX('Pliegos Tarifarios (Las Condes)'!$E:$E,MATCH($B3621,'Pliegos Tarifarios (Las Condes)'!$A:$A,0))</f>
        <v>3541.9419199999998</v>
      </c>
      <c r="Q3621" s="19" cm="1">
        <f t="array" ref="Q3621">H3621*_xlfn.IFS(H3621&lt;=350,INDEX('Pliegos Tarifarios (Las Condes)'!$F:$F,MATCH($B3621,'Pliegos Tarifarios (Las Condes)'!$A:$A,0)),H3621&lt;=500,INDEX('Pliegos Tarifarios (Las Condes)'!$G:$G,MATCH($B3621,'Pliegos Tarifarios (Las Condes)'!$A:$A,0)),H3621&lt;=1000,INDEX('Pliegos Tarifarios (Las Condes)'!$H:$H,MATCH($B3621,'Pliegos Tarifarios (Las Condes)'!$A:$A,0)),H3621&lt;=5000,INDEX('Pliegos Tarifarios (Las Condes)'!$I:$I,MATCH($B3621,'Pliegos Tarifarios (Las Condes)'!$A:$A,0)),H3621&gt;5000,INDEX('Pliegos Tarifarios (Las Condes)'!$J:$J,MATCH($B3621,'Pliegos Tarifarios (Las Condes)'!$A:$A,0)))/1.19</f>
        <v>179.17035294117647</v>
      </c>
      <c r="R3621" s="19">
        <f>INDEX('Pliegos Tarifarios (Las Condes)'!$K:$K,MATCH($B3621,'Pliegos Tarifarios (Las Condes)'!$A:$A,0))</f>
        <v>729.50400000000002</v>
      </c>
      <c r="S3621" s="21">
        <f t="shared" si="171"/>
        <v>53838.039507641166</v>
      </c>
      <c r="T3621" s="21">
        <f t="shared" si="172"/>
        <v>10229.227506451822</v>
      </c>
      <c r="U3621" s="19">
        <v>0</v>
      </c>
      <c r="V3621" s="21">
        <f t="shared" si="173"/>
        <v>64067.267014092984</v>
      </c>
    </row>
    <row r="3622" spans="1:22" x14ac:dyDescent="0.3">
      <c r="A3622" s="3" t="s">
        <v>148</v>
      </c>
      <c r="B3622" s="3">
        <v>9</v>
      </c>
      <c r="C3622" s="4" t="s">
        <v>186</v>
      </c>
      <c r="D3622" s="3" t="s">
        <v>239</v>
      </c>
      <c r="E3622" s="3" t="s">
        <v>121</v>
      </c>
      <c r="F3622" s="4" t="s">
        <v>136</v>
      </c>
      <c r="G3622" s="3" t="s">
        <v>30</v>
      </c>
      <c r="H3622" s="5">
        <v>271.74939999999998</v>
      </c>
      <c r="I3622" s="5">
        <v>0.77170000000000005</v>
      </c>
      <c r="J3622" s="5">
        <v>0.75929999999999997</v>
      </c>
      <c r="K3622" s="6">
        <v>0.9839315796293896</v>
      </c>
      <c r="L3622" s="5">
        <v>8.77</v>
      </c>
      <c r="M3622" s="19">
        <f>H3622*INDEX('Pliegos Tarifarios (Las Condes)'!$B:$B,MATCH($B3622,'Pliegos Tarifarios (Las Condes)'!$A:$A,0))</f>
        <v>35806.516192199997</v>
      </c>
      <c r="N3622" s="19">
        <f>I3622*INDEX('Pliegos Tarifarios (Las Condes)'!$C:$C,MATCH($B3622,'Pliegos Tarifarios (Las Condes)'!$A:$A,0))</f>
        <v>2656.4375723000003</v>
      </c>
      <c r="O3622" s="19">
        <f>J3622*INDEX('Pliegos Tarifarios (Las Condes)'!$D:$D,MATCH($B3622,'Pliegos Tarifarios (Las Condes)'!$A:$A,0))</f>
        <v>11019.063346200001</v>
      </c>
      <c r="P3622" s="19">
        <f>H3622*INDEX('Pliegos Tarifarios (Las Condes)'!$E:$E,MATCH($B3622,'Pliegos Tarifarios (Las Condes)'!$A:$A,0))</f>
        <v>3539.2641855999996</v>
      </c>
      <c r="Q3622" s="19" cm="1">
        <f t="array" ref="Q3622">H3622*_xlfn.IFS(H3622&lt;=350,INDEX('Pliegos Tarifarios (Las Condes)'!$F:$F,MATCH($B3622,'Pliegos Tarifarios (Las Condes)'!$A:$A,0)),H3622&lt;=500,INDEX('Pliegos Tarifarios (Las Condes)'!$G:$G,MATCH($B3622,'Pliegos Tarifarios (Las Condes)'!$A:$A,0)),H3622&lt;=1000,INDEX('Pliegos Tarifarios (Las Condes)'!$H:$H,MATCH($B3622,'Pliegos Tarifarios (Las Condes)'!$A:$A,0)),H3622&lt;=5000,INDEX('Pliegos Tarifarios (Las Condes)'!$I:$I,MATCH($B3622,'Pliegos Tarifarios (Las Condes)'!$A:$A,0)),H3622&gt;5000,INDEX('Pliegos Tarifarios (Las Condes)'!$J:$J,MATCH($B3622,'Pliegos Tarifarios (Las Condes)'!$A:$A,0)))/1.19</f>
        <v>179.0348988235294</v>
      </c>
      <c r="R3622" s="19">
        <f>INDEX('Pliegos Tarifarios (Las Condes)'!$K:$K,MATCH($B3622,'Pliegos Tarifarios (Las Condes)'!$A:$A,0))</f>
        <v>729.50400000000002</v>
      </c>
      <c r="S3622" s="21">
        <f t="shared" si="171"/>
        <v>53929.820195123517</v>
      </c>
      <c r="T3622" s="21">
        <f t="shared" si="172"/>
        <v>10246.665837073468</v>
      </c>
      <c r="U3622" s="19">
        <v>0</v>
      </c>
      <c r="V3622" s="21">
        <f t="shared" si="173"/>
        <v>64176.486032196983</v>
      </c>
    </row>
    <row r="3623" spans="1:22" x14ac:dyDescent="0.3">
      <c r="A3623" s="3" t="s">
        <v>148</v>
      </c>
      <c r="B3623" s="3">
        <v>9</v>
      </c>
      <c r="C3623" s="4" t="s">
        <v>186</v>
      </c>
      <c r="D3623" s="3" t="s">
        <v>240</v>
      </c>
      <c r="E3623" s="3" t="s">
        <v>121</v>
      </c>
      <c r="F3623" s="4" t="s">
        <v>138</v>
      </c>
      <c r="G3623" s="3" t="s">
        <v>30</v>
      </c>
      <c r="H3623" s="5">
        <v>272.38099999999997</v>
      </c>
      <c r="I3623" s="5">
        <v>0.76419999999999999</v>
      </c>
      <c r="J3623" s="5">
        <v>0.76419999999999999</v>
      </c>
      <c r="K3623" s="6">
        <v>1</v>
      </c>
      <c r="L3623" s="5">
        <v>8.7899999999999991</v>
      </c>
      <c r="M3623" s="19">
        <f>H3623*INDEX('Pliegos Tarifarios (Las Condes)'!$B:$B,MATCH($B3623,'Pliegos Tarifarios (Las Condes)'!$A:$A,0))</f>
        <v>35889.737702999999</v>
      </c>
      <c r="N3623" s="19">
        <f>I3623*INDEX('Pliegos Tarifarios (Las Condes)'!$C:$C,MATCH($B3623,'Pliegos Tarifarios (Las Condes)'!$A:$A,0))</f>
        <v>2630.6201797999997</v>
      </c>
      <c r="O3623" s="19">
        <f>J3623*INDEX('Pliegos Tarifarios (Las Condes)'!$D:$D,MATCH($B3623,'Pliegos Tarifarios (Las Condes)'!$A:$A,0))</f>
        <v>11090.1728028</v>
      </c>
      <c r="P3623" s="19">
        <f>H3623*INDEX('Pliegos Tarifarios (Las Condes)'!$E:$E,MATCH($B3623,'Pliegos Tarifarios (Las Condes)'!$A:$A,0))</f>
        <v>3547.4901439999994</v>
      </c>
      <c r="Q3623" s="19" cm="1">
        <f t="array" ref="Q3623">H3623*_xlfn.IFS(H3623&lt;=350,INDEX('Pliegos Tarifarios (Las Condes)'!$F:$F,MATCH($B3623,'Pliegos Tarifarios (Las Condes)'!$A:$A,0)),H3623&lt;=500,INDEX('Pliegos Tarifarios (Las Condes)'!$G:$G,MATCH($B3623,'Pliegos Tarifarios (Las Condes)'!$A:$A,0)),H3623&lt;=1000,INDEX('Pliegos Tarifarios (Las Condes)'!$H:$H,MATCH($B3623,'Pliegos Tarifarios (Las Condes)'!$A:$A,0)),H3623&lt;=5000,INDEX('Pliegos Tarifarios (Las Condes)'!$I:$I,MATCH($B3623,'Pliegos Tarifarios (Las Condes)'!$A:$A,0)),H3623&gt;5000,INDEX('Pliegos Tarifarios (Las Condes)'!$J:$J,MATCH($B3623,'Pliegos Tarifarios (Las Condes)'!$A:$A,0)))/1.19</f>
        <v>179.45101176470587</v>
      </c>
      <c r="R3623" s="19">
        <f>INDEX('Pliegos Tarifarios (Las Condes)'!$K:$K,MATCH($B3623,'Pliegos Tarifarios (Las Condes)'!$A:$A,0))</f>
        <v>729.50400000000002</v>
      </c>
      <c r="S3623" s="21">
        <f t="shared" si="171"/>
        <v>54066.9758413647</v>
      </c>
      <c r="T3623" s="21">
        <f t="shared" si="172"/>
        <v>10272.725409859293</v>
      </c>
      <c r="U3623" s="19">
        <v>0</v>
      </c>
      <c r="V3623" s="21">
        <f t="shared" si="173"/>
        <v>64339.701251223989</v>
      </c>
    </row>
    <row r="3624" spans="1:22" x14ac:dyDescent="0.3">
      <c r="A3624" s="3" t="s">
        <v>148</v>
      </c>
      <c r="B3624" s="3">
        <v>9</v>
      </c>
      <c r="C3624" s="4" t="s">
        <v>186</v>
      </c>
      <c r="D3624" s="3" t="s">
        <v>241</v>
      </c>
      <c r="E3624" s="3" t="s">
        <v>121</v>
      </c>
      <c r="F3624" s="4" t="s">
        <v>140</v>
      </c>
      <c r="G3624" s="3" t="s">
        <v>30</v>
      </c>
      <c r="H3624" s="5">
        <v>272.7165</v>
      </c>
      <c r="I3624" s="5">
        <v>0.76180000000000003</v>
      </c>
      <c r="J3624" s="5">
        <v>0.76180000000000003</v>
      </c>
      <c r="K3624" s="6">
        <v>1</v>
      </c>
      <c r="L3624" s="5">
        <v>8.8000000000000007</v>
      </c>
      <c r="M3624" s="19">
        <f>H3624*INDEX('Pliegos Tarifarios (Las Condes)'!$B:$B,MATCH($B3624,'Pliegos Tarifarios (Las Condes)'!$A:$A,0))</f>
        <v>35933.944189499998</v>
      </c>
      <c r="N3624" s="19">
        <f>I3624*INDEX('Pliegos Tarifarios (Las Condes)'!$C:$C,MATCH($B3624,'Pliegos Tarifarios (Las Condes)'!$A:$A,0))</f>
        <v>2622.3586141999999</v>
      </c>
      <c r="O3624" s="19">
        <f>J3624*INDEX('Pliegos Tarifarios (Las Condes)'!$D:$D,MATCH($B3624,'Pliegos Tarifarios (Las Condes)'!$A:$A,0))</f>
        <v>11055.3436812</v>
      </c>
      <c r="P3624" s="19">
        <f>H3624*INDEX('Pliegos Tarifarios (Las Condes)'!$E:$E,MATCH($B3624,'Pliegos Tarifarios (Las Condes)'!$A:$A,0))</f>
        <v>3551.8596959999995</v>
      </c>
      <c r="Q3624" s="19" cm="1">
        <f t="array" ref="Q3624">H3624*_xlfn.IFS(H3624&lt;=350,INDEX('Pliegos Tarifarios (Las Condes)'!$F:$F,MATCH($B3624,'Pliegos Tarifarios (Las Condes)'!$A:$A,0)),H3624&lt;=500,INDEX('Pliegos Tarifarios (Las Condes)'!$G:$G,MATCH($B3624,'Pliegos Tarifarios (Las Condes)'!$A:$A,0)),H3624&lt;=1000,INDEX('Pliegos Tarifarios (Las Condes)'!$H:$H,MATCH($B3624,'Pliegos Tarifarios (Las Condes)'!$A:$A,0)),H3624&lt;=5000,INDEX('Pliegos Tarifarios (Las Condes)'!$I:$I,MATCH($B3624,'Pliegos Tarifarios (Las Condes)'!$A:$A,0)),H3624&gt;5000,INDEX('Pliegos Tarifarios (Las Condes)'!$J:$J,MATCH($B3624,'Pliegos Tarifarios (Las Condes)'!$A:$A,0)))/1.19</f>
        <v>179.67204705882355</v>
      </c>
      <c r="R3624" s="19">
        <f>INDEX('Pliegos Tarifarios (Las Condes)'!$K:$K,MATCH($B3624,'Pliegos Tarifarios (Las Condes)'!$A:$A,0))</f>
        <v>729.50400000000002</v>
      </c>
      <c r="S3624" s="21">
        <f t="shared" si="171"/>
        <v>54072.682227958823</v>
      </c>
      <c r="T3624" s="21">
        <f t="shared" si="172"/>
        <v>10273.809623312176</v>
      </c>
      <c r="U3624" s="19">
        <v>0</v>
      </c>
      <c r="V3624" s="21">
        <f t="shared" si="173"/>
        <v>64346.491851270999</v>
      </c>
    </row>
    <row r="3625" spans="1:22" x14ac:dyDescent="0.3">
      <c r="A3625" s="3" t="s">
        <v>148</v>
      </c>
      <c r="B3625" s="3">
        <v>9</v>
      </c>
      <c r="C3625" s="4" t="s">
        <v>186</v>
      </c>
      <c r="D3625" s="3" t="s">
        <v>242</v>
      </c>
      <c r="E3625" s="3" t="s">
        <v>121</v>
      </c>
      <c r="F3625" s="4" t="s">
        <v>243</v>
      </c>
      <c r="G3625" s="3" t="s">
        <v>30</v>
      </c>
      <c r="H3625" s="5">
        <v>271.69650000000001</v>
      </c>
      <c r="I3625" s="5">
        <v>0.7621</v>
      </c>
      <c r="J3625" s="5">
        <v>0.75149999999999995</v>
      </c>
      <c r="K3625" s="6">
        <v>0.98609106416480774</v>
      </c>
      <c r="L3625" s="5">
        <v>8.76</v>
      </c>
      <c r="M3625" s="19">
        <f>H3625*INDEX('Pliegos Tarifarios (Las Condes)'!$B:$B,MATCH($B3625,'Pliegos Tarifarios (Las Condes)'!$A:$A,0))</f>
        <v>35799.545929500004</v>
      </c>
      <c r="N3625" s="19">
        <f>I3625*INDEX('Pliegos Tarifarios (Las Condes)'!$C:$C,MATCH($B3625,'Pliegos Tarifarios (Las Condes)'!$A:$A,0))</f>
        <v>2623.3913099000001</v>
      </c>
      <c r="O3625" s="19">
        <f>J3625*INDEX('Pliegos Tarifarios (Las Condes)'!$D:$D,MATCH($B3625,'Pliegos Tarifarios (Las Condes)'!$A:$A,0))</f>
        <v>10905.868700999999</v>
      </c>
      <c r="P3625" s="19">
        <f>H3625*INDEX('Pliegos Tarifarios (Las Condes)'!$E:$E,MATCH($B3625,'Pliegos Tarifarios (Las Condes)'!$A:$A,0))</f>
        <v>3538.5752159999997</v>
      </c>
      <c r="Q3625" s="19" cm="1">
        <f t="array" ref="Q3625">H3625*_xlfn.IFS(H3625&lt;=350,INDEX('Pliegos Tarifarios (Las Condes)'!$F:$F,MATCH($B3625,'Pliegos Tarifarios (Las Condes)'!$A:$A,0)),H3625&lt;=500,INDEX('Pliegos Tarifarios (Las Condes)'!$G:$G,MATCH($B3625,'Pliegos Tarifarios (Las Condes)'!$A:$A,0)),H3625&lt;=1000,INDEX('Pliegos Tarifarios (Las Condes)'!$H:$H,MATCH($B3625,'Pliegos Tarifarios (Las Condes)'!$A:$A,0)),H3625&lt;=5000,INDEX('Pliegos Tarifarios (Las Condes)'!$I:$I,MATCH($B3625,'Pliegos Tarifarios (Las Condes)'!$A:$A,0)),H3625&gt;5000,INDEX('Pliegos Tarifarios (Las Condes)'!$J:$J,MATCH($B3625,'Pliegos Tarifarios (Las Condes)'!$A:$A,0)))/1.19</f>
        <v>179.00004705882355</v>
      </c>
      <c r="R3625" s="19">
        <f>INDEX('Pliegos Tarifarios (Las Condes)'!$K:$K,MATCH($B3625,'Pliegos Tarifarios (Las Condes)'!$A:$A,0))</f>
        <v>729.50400000000002</v>
      </c>
      <c r="S3625" s="21">
        <f t="shared" si="171"/>
        <v>53775.88520345882</v>
      </c>
      <c r="T3625" s="21">
        <f t="shared" si="172"/>
        <v>10217.418188657175</v>
      </c>
      <c r="U3625" s="19">
        <v>0</v>
      </c>
      <c r="V3625" s="21">
        <f t="shared" si="173"/>
        <v>63993.303392115995</v>
      </c>
    </row>
    <row r="3626" spans="1:22" x14ac:dyDescent="0.3">
      <c r="A3626" s="3" t="s">
        <v>148</v>
      </c>
      <c r="B3626" s="3">
        <v>9</v>
      </c>
      <c r="C3626" s="4" t="s">
        <v>186</v>
      </c>
      <c r="D3626" s="3" t="s">
        <v>244</v>
      </c>
      <c r="E3626" s="3" t="s">
        <v>121</v>
      </c>
      <c r="F3626" s="4" t="s">
        <v>245</v>
      </c>
      <c r="G3626" s="3" t="s">
        <v>30</v>
      </c>
      <c r="H3626" s="5">
        <v>271.79020000000003</v>
      </c>
      <c r="I3626" s="5">
        <v>0.74929999999999997</v>
      </c>
      <c r="J3626" s="5">
        <v>0.7389</v>
      </c>
      <c r="K3626" s="6">
        <v>0.98612037902041916</v>
      </c>
      <c r="L3626" s="5">
        <v>8.77</v>
      </c>
      <c r="M3626" s="19">
        <f>H3626*INDEX('Pliegos Tarifarios (Las Condes)'!$B:$B,MATCH($B3626,'Pliegos Tarifarios (Las Condes)'!$A:$A,0))</f>
        <v>35811.892122600002</v>
      </c>
      <c r="N3626" s="19">
        <f>I3626*INDEX('Pliegos Tarifarios (Las Condes)'!$C:$C,MATCH($B3626,'Pliegos Tarifarios (Las Condes)'!$A:$A,0))</f>
        <v>2579.3296267000001</v>
      </c>
      <c r="O3626" s="19">
        <f>J3626*INDEX('Pliegos Tarifarios (Las Condes)'!$D:$D,MATCH($B3626,'Pliegos Tarifarios (Las Condes)'!$A:$A,0))</f>
        <v>10723.015812600001</v>
      </c>
      <c r="P3626" s="19">
        <f>H3626*INDEX('Pliegos Tarifarios (Las Condes)'!$E:$E,MATCH($B3626,'Pliegos Tarifarios (Las Condes)'!$A:$A,0))</f>
        <v>3539.7955648000002</v>
      </c>
      <c r="Q3626" s="19" cm="1">
        <f t="array" ref="Q3626">H3626*_xlfn.IFS(H3626&lt;=350,INDEX('Pliegos Tarifarios (Las Condes)'!$F:$F,MATCH($B3626,'Pliegos Tarifarios (Las Condes)'!$A:$A,0)),H3626&lt;=500,INDEX('Pliegos Tarifarios (Las Condes)'!$G:$G,MATCH($B3626,'Pliegos Tarifarios (Las Condes)'!$A:$A,0)),H3626&lt;=1000,INDEX('Pliegos Tarifarios (Las Condes)'!$H:$H,MATCH($B3626,'Pliegos Tarifarios (Las Condes)'!$A:$A,0)),H3626&lt;=5000,INDEX('Pliegos Tarifarios (Las Condes)'!$I:$I,MATCH($B3626,'Pliegos Tarifarios (Las Condes)'!$A:$A,0)),H3626&gt;5000,INDEX('Pliegos Tarifarios (Las Condes)'!$J:$J,MATCH($B3626,'Pliegos Tarifarios (Las Condes)'!$A:$A,0)))/1.19</f>
        <v>179.06177882352947</v>
      </c>
      <c r="R3626" s="19">
        <f>INDEX('Pliegos Tarifarios (Las Condes)'!$K:$K,MATCH($B3626,'Pliegos Tarifarios (Las Condes)'!$A:$A,0))</f>
        <v>729.50400000000002</v>
      </c>
      <c r="S3626" s="21">
        <f t="shared" si="171"/>
        <v>53562.598905523533</v>
      </c>
      <c r="T3626" s="21">
        <f t="shared" si="172"/>
        <v>10176.893792049472</v>
      </c>
      <c r="U3626" s="19">
        <v>0</v>
      </c>
      <c r="V3626" s="21">
        <f t="shared" si="173"/>
        <v>63739.492697573005</v>
      </c>
    </row>
    <row r="3627" spans="1:22" x14ac:dyDescent="0.3">
      <c r="A3627" s="3" t="s">
        <v>148</v>
      </c>
      <c r="B3627" s="3">
        <v>9</v>
      </c>
      <c r="C3627" s="4" t="s">
        <v>186</v>
      </c>
      <c r="D3627" s="3" t="s">
        <v>246</v>
      </c>
      <c r="E3627" s="3" t="s">
        <v>121</v>
      </c>
      <c r="F3627" s="4" t="s">
        <v>247</v>
      </c>
      <c r="G3627" s="3" t="s">
        <v>30</v>
      </c>
      <c r="H3627" s="5">
        <v>272.42270000000002</v>
      </c>
      <c r="I3627" s="5">
        <v>0.77829999999999999</v>
      </c>
      <c r="J3627" s="5">
        <v>0.75680000000000003</v>
      </c>
      <c r="K3627" s="6">
        <v>0.97237569060773488</v>
      </c>
      <c r="L3627" s="5">
        <v>8.7899999999999991</v>
      </c>
      <c r="M3627" s="19">
        <f>H3627*INDEX('Pliegos Tarifarios (Las Condes)'!$B:$B,MATCH($B3627,'Pliegos Tarifarios (Las Condes)'!$A:$A,0))</f>
        <v>35895.232220100006</v>
      </c>
      <c r="N3627" s="19">
        <f>I3627*INDEX('Pliegos Tarifarios (Las Condes)'!$C:$C,MATCH($B3627,'Pliegos Tarifarios (Las Condes)'!$A:$A,0))</f>
        <v>2679.1568776999998</v>
      </c>
      <c r="O3627" s="19">
        <f>J3627*INDEX('Pliegos Tarifarios (Las Condes)'!$D:$D,MATCH($B3627,'Pliegos Tarifarios (Las Condes)'!$A:$A,0))</f>
        <v>10982.783011200001</v>
      </c>
      <c r="P3627" s="19">
        <f>H3627*INDEX('Pliegos Tarifarios (Las Condes)'!$E:$E,MATCH($B3627,'Pliegos Tarifarios (Las Condes)'!$A:$A,0))</f>
        <v>3548.0332447999999</v>
      </c>
      <c r="Q3627" s="19" cm="1">
        <f t="array" ref="Q3627">H3627*_xlfn.IFS(H3627&lt;=350,INDEX('Pliegos Tarifarios (Las Condes)'!$F:$F,MATCH($B3627,'Pliegos Tarifarios (Las Condes)'!$A:$A,0)),H3627&lt;=500,INDEX('Pliegos Tarifarios (Las Condes)'!$G:$G,MATCH($B3627,'Pliegos Tarifarios (Las Condes)'!$A:$A,0)),H3627&lt;=1000,INDEX('Pliegos Tarifarios (Las Condes)'!$H:$H,MATCH($B3627,'Pliegos Tarifarios (Las Condes)'!$A:$A,0)),H3627&lt;=5000,INDEX('Pliegos Tarifarios (Las Condes)'!$I:$I,MATCH($B3627,'Pliegos Tarifarios (Las Condes)'!$A:$A,0)),H3627&gt;5000,INDEX('Pliegos Tarifarios (Las Condes)'!$J:$J,MATCH($B3627,'Pliegos Tarifarios (Las Condes)'!$A:$A,0)))/1.19</f>
        <v>179.47848470588238</v>
      </c>
      <c r="R3627" s="19">
        <f>INDEX('Pliegos Tarifarios (Las Condes)'!$K:$K,MATCH($B3627,'Pliegos Tarifarios (Las Condes)'!$A:$A,0))</f>
        <v>729.50400000000002</v>
      </c>
      <c r="S3627" s="21">
        <f t="shared" si="171"/>
        <v>54014.187838505888</v>
      </c>
      <c r="T3627" s="21">
        <f t="shared" si="172"/>
        <v>10262.695689316119</v>
      </c>
      <c r="U3627" s="19">
        <v>0</v>
      </c>
      <c r="V3627" s="21">
        <f t="shared" si="173"/>
        <v>64276.883527822007</v>
      </c>
    </row>
    <row r="3628" spans="1:22" x14ac:dyDescent="0.3">
      <c r="A3628" s="3" t="s">
        <v>148</v>
      </c>
      <c r="B3628" s="3">
        <v>9</v>
      </c>
      <c r="C3628" s="4" t="s">
        <v>186</v>
      </c>
      <c r="D3628" s="3" t="s">
        <v>248</v>
      </c>
      <c r="E3628" s="3" t="s">
        <v>121</v>
      </c>
      <c r="F3628" s="4" t="s">
        <v>249</v>
      </c>
      <c r="G3628" s="3" t="s">
        <v>30</v>
      </c>
      <c r="H3628" s="5">
        <v>271.99079999999998</v>
      </c>
      <c r="I3628" s="5">
        <v>0.76400000000000001</v>
      </c>
      <c r="J3628" s="5">
        <v>0.74629999999999996</v>
      </c>
      <c r="K3628" s="6">
        <v>0.97683246073298424</v>
      </c>
      <c r="L3628" s="5">
        <v>8.77</v>
      </c>
      <c r="M3628" s="19">
        <f>H3628*INDEX('Pliegos Tarifarios (Las Condes)'!$B:$B,MATCH($B3628,'Pliegos Tarifarios (Las Condes)'!$A:$A,0))</f>
        <v>35838.323780400002</v>
      </c>
      <c r="N3628" s="19">
        <f>I3628*INDEX('Pliegos Tarifarios (Las Condes)'!$C:$C,MATCH($B3628,'Pliegos Tarifarios (Las Condes)'!$A:$A,0))</f>
        <v>2629.9317160000001</v>
      </c>
      <c r="O3628" s="19">
        <f>J3628*INDEX('Pliegos Tarifarios (Las Condes)'!$D:$D,MATCH($B3628,'Pliegos Tarifarios (Las Condes)'!$A:$A,0))</f>
        <v>10830.405604199999</v>
      </c>
      <c r="P3628" s="19">
        <f>H3628*INDEX('Pliegos Tarifarios (Las Condes)'!$E:$E,MATCH($B3628,'Pliegos Tarifarios (Las Condes)'!$A:$A,0))</f>
        <v>3542.4081791999993</v>
      </c>
      <c r="Q3628" s="19" cm="1">
        <f t="array" ref="Q3628">H3628*_xlfn.IFS(H3628&lt;=350,INDEX('Pliegos Tarifarios (Las Condes)'!$F:$F,MATCH($B3628,'Pliegos Tarifarios (Las Condes)'!$A:$A,0)),H3628&lt;=500,INDEX('Pliegos Tarifarios (Las Condes)'!$G:$G,MATCH($B3628,'Pliegos Tarifarios (Las Condes)'!$A:$A,0)),H3628&lt;=1000,INDEX('Pliegos Tarifarios (Las Condes)'!$H:$H,MATCH($B3628,'Pliegos Tarifarios (Las Condes)'!$A:$A,0)),H3628&lt;=5000,INDEX('Pliegos Tarifarios (Las Condes)'!$I:$I,MATCH($B3628,'Pliegos Tarifarios (Las Condes)'!$A:$A,0)),H3628&gt;5000,INDEX('Pliegos Tarifarios (Las Condes)'!$J:$J,MATCH($B3628,'Pliegos Tarifarios (Las Condes)'!$A:$A,0)))/1.19</f>
        <v>179.19393882352941</v>
      </c>
      <c r="R3628" s="19">
        <f>INDEX('Pliegos Tarifarios (Las Condes)'!$K:$K,MATCH($B3628,'Pliegos Tarifarios (Las Condes)'!$A:$A,0))</f>
        <v>729.50400000000002</v>
      </c>
      <c r="S3628" s="21">
        <f t="shared" si="171"/>
        <v>53749.767218623529</v>
      </c>
      <c r="T3628" s="21">
        <f t="shared" si="172"/>
        <v>10212.455771538471</v>
      </c>
      <c r="U3628" s="19">
        <v>0</v>
      </c>
      <c r="V3628" s="21">
        <f t="shared" si="173"/>
        <v>63962.222990162001</v>
      </c>
    </row>
    <row r="3629" spans="1:22" x14ac:dyDescent="0.3">
      <c r="A3629" s="3" t="s">
        <v>148</v>
      </c>
      <c r="B3629" s="3">
        <v>9</v>
      </c>
      <c r="C3629" s="4" t="s">
        <v>186</v>
      </c>
      <c r="D3629" s="3" t="s">
        <v>250</v>
      </c>
      <c r="E3629" s="3" t="s">
        <v>121</v>
      </c>
      <c r="F3629" s="4" t="s">
        <v>251</v>
      </c>
      <c r="G3629" s="3" t="s">
        <v>30</v>
      </c>
      <c r="H3629" s="5">
        <v>272.19990000000001</v>
      </c>
      <c r="I3629" s="5">
        <v>0.76380000000000003</v>
      </c>
      <c r="J3629" s="5">
        <v>0.76380000000000003</v>
      </c>
      <c r="K3629" s="6">
        <v>1</v>
      </c>
      <c r="L3629" s="5">
        <v>8.7799999999999994</v>
      </c>
      <c r="M3629" s="19">
        <f>H3629*INDEX('Pliegos Tarifarios (Las Condes)'!$B:$B,MATCH($B3629,'Pliegos Tarifarios (Las Condes)'!$A:$A,0))</f>
        <v>35865.875423700003</v>
      </c>
      <c r="N3629" s="19">
        <f>I3629*INDEX('Pliegos Tarifarios (Las Condes)'!$C:$C,MATCH($B3629,'Pliegos Tarifarios (Las Condes)'!$A:$A,0))</f>
        <v>2629.2432521999999</v>
      </c>
      <c r="O3629" s="19">
        <f>J3629*INDEX('Pliegos Tarifarios (Las Condes)'!$D:$D,MATCH($B3629,'Pliegos Tarifarios (Las Condes)'!$A:$A,0))</f>
        <v>11084.367949200001</v>
      </c>
      <c r="P3629" s="19">
        <f>H3629*INDEX('Pliegos Tarifarios (Las Condes)'!$E:$E,MATCH($B3629,'Pliegos Tarifarios (Las Condes)'!$A:$A,0))</f>
        <v>3545.1314975999999</v>
      </c>
      <c r="Q3629" s="19" cm="1">
        <f t="array" ref="Q3629">H3629*_xlfn.IFS(H3629&lt;=350,INDEX('Pliegos Tarifarios (Las Condes)'!$F:$F,MATCH($B3629,'Pliegos Tarifarios (Las Condes)'!$A:$A,0)),H3629&lt;=500,INDEX('Pliegos Tarifarios (Las Condes)'!$G:$G,MATCH($B3629,'Pliegos Tarifarios (Las Condes)'!$A:$A,0)),H3629&lt;=1000,INDEX('Pliegos Tarifarios (Las Condes)'!$H:$H,MATCH($B3629,'Pliegos Tarifarios (Las Condes)'!$A:$A,0)),H3629&lt;=5000,INDEX('Pliegos Tarifarios (Las Condes)'!$I:$I,MATCH($B3629,'Pliegos Tarifarios (Las Condes)'!$A:$A,0)),H3629&gt;5000,INDEX('Pliegos Tarifarios (Las Condes)'!$J:$J,MATCH($B3629,'Pliegos Tarifarios (Las Condes)'!$A:$A,0)))/1.19</f>
        <v>179.33169882352942</v>
      </c>
      <c r="R3629" s="19">
        <f>INDEX('Pliegos Tarifarios (Las Condes)'!$K:$K,MATCH($B3629,'Pliegos Tarifarios (Las Condes)'!$A:$A,0))</f>
        <v>729.50400000000002</v>
      </c>
      <c r="S3629" s="21">
        <f t="shared" si="171"/>
        <v>54033.453821523537</v>
      </c>
      <c r="T3629" s="21">
        <f t="shared" si="172"/>
        <v>10266.356226089472</v>
      </c>
      <c r="U3629" s="19">
        <v>0</v>
      </c>
      <c r="V3629" s="21">
        <f t="shared" si="173"/>
        <v>64299.810047613006</v>
      </c>
    </row>
    <row r="3630" spans="1:22" x14ac:dyDescent="0.3">
      <c r="A3630" s="3" t="s">
        <v>148</v>
      </c>
      <c r="B3630" s="3">
        <v>9</v>
      </c>
      <c r="C3630" s="4" t="s">
        <v>186</v>
      </c>
      <c r="D3630" s="3" t="s">
        <v>252</v>
      </c>
      <c r="E3630" s="3" t="s">
        <v>121</v>
      </c>
      <c r="F3630" s="4" t="s">
        <v>253</v>
      </c>
      <c r="G3630" s="3" t="s">
        <v>30</v>
      </c>
      <c r="H3630" s="5">
        <v>272.4289</v>
      </c>
      <c r="I3630" s="5">
        <v>0.76439999999999997</v>
      </c>
      <c r="J3630" s="5">
        <v>0.76439999999999997</v>
      </c>
      <c r="K3630" s="6">
        <v>1</v>
      </c>
      <c r="L3630" s="5">
        <v>8.7899999999999991</v>
      </c>
      <c r="M3630" s="19">
        <f>H3630*INDEX('Pliegos Tarifarios (Las Condes)'!$B:$B,MATCH($B3630,'Pliegos Tarifarios (Las Condes)'!$A:$A,0))</f>
        <v>35896.049150700004</v>
      </c>
      <c r="N3630" s="19">
        <f>I3630*INDEX('Pliegos Tarifarios (Las Condes)'!$C:$C,MATCH($B3630,'Pliegos Tarifarios (Las Condes)'!$A:$A,0))</f>
        <v>2631.3086435999999</v>
      </c>
      <c r="O3630" s="19">
        <f>J3630*INDEX('Pliegos Tarifarios (Las Condes)'!$D:$D,MATCH($B3630,'Pliegos Tarifarios (Las Condes)'!$A:$A,0))</f>
        <v>11093.075229599999</v>
      </c>
      <c r="P3630" s="19">
        <f>H3630*INDEX('Pliegos Tarifarios (Las Condes)'!$E:$E,MATCH($B3630,'Pliegos Tarifarios (Las Condes)'!$A:$A,0))</f>
        <v>3548.1139936</v>
      </c>
      <c r="Q3630" s="19" cm="1">
        <f t="array" ref="Q3630">H3630*_xlfn.IFS(H3630&lt;=350,INDEX('Pliegos Tarifarios (Las Condes)'!$F:$F,MATCH($B3630,'Pliegos Tarifarios (Las Condes)'!$A:$A,0)),H3630&lt;=500,INDEX('Pliegos Tarifarios (Las Condes)'!$G:$G,MATCH($B3630,'Pliegos Tarifarios (Las Condes)'!$A:$A,0)),H3630&lt;=1000,INDEX('Pliegos Tarifarios (Las Condes)'!$H:$H,MATCH($B3630,'Pliegos Tarifarios (Las Condes)'!$A:$A,0)),H3630&lt;=5000,INDEX('Pliegos Tarifarios (Las Condes)'!$I:$I,MATCH($B3630,'Pliegos Tarifarios (Las Condes)'!$A:$A,0)),H3630&gt;5000,INDEX('Pliegos Tarifarios (Las Condes)'!$J:$J,MATCH($B3630,'Pliegos Tarifarios (Las Condes)'!$A:$A,0)))/1.19</f>
        <v>179.48256941176473</v>
      </c>
      <c r="R3630" s="19">
        <f>INDEX('Pliegos Tarifarios (Las Condes)'!$K:$K,MATCH($B3630,'Pliegos Tarifarios (Las Condes)'!$A:$A,0))</f>
        <v>729.50400000000002</v>
      </c>
      <c r="S3630" s="21">
        <f t="shared" si="171"/>
        <v>54077.533586911777</v>
      </c>
      <c r="T3630" s="21">
        <f t="shared" si="172"/>
        <v>10274.731381513238</v>
      </c>
      <c r="U3630" s="19">
        <v>0</v>
      </c>
      <c r="V3630" s="21">
        <f t="shared" si="173"/>
        <v>64352.264968425014</v>
      </c>
    </row>
    <row r="3631" spans="1:22" x14ac:dyDescent="0.3">
      <c r="A3631" s="3" t="s">
        <v>148</v>
      </c>
      <c r="B3631" s="3">
        <v>9</v>
      </c>
      <c r="C3631" s="4" t="s">
        <v>186</v>
      </c>
      <c r="D3631" s="3" t="s">
        <v>254</v>
      </c>
      <c r="E3631" s="3" t="s">
        <v>121</v>
      </c>
      <c r="F3631" s="4" t="s">
        <v>255</v>
      </c>
      <c r="G3631" s="3" t="s">
        <v>30</v>
      </c>
      <c r="H3631" s="5">
        <v>271.8098</v>
      </c>
      <c r="I3631" s="5">
        <v>0.76729999999999998</v>
      </c>
      <c r="J3631" s="5">
        <v>0.76729999999999998</v>
      </c>
      <c r="K3631" s="6">
        <v>1</v>
      </c>
      <c r="L3631" s="5">
        <v>8.77</v>
      </c>
      <c r="M3631" s="19">
        <f>H3631*INDEX('Pliegos Tarifarios (Las Condes)'!$B:$B,MATCH($B3631,'Pliegos Tarifarios (Las Condes)'!$A:$A,0))</f>
        <v>35814.474677400001</v>
      </c>
      <c r="N3631" s="19">
        <f>I3631*INDEX('Pliegos Tarifarios (Las Condes)'!$C:$C,MATCH($B3631,'Pliegos Tarifarios (Las Condes)'!$A:$A,0))</f>
        <v>2641.2913687</v>
      </c>
      <c r="O3631" s="19">
        <f>J3631*INDEX('Pliegos Tarifarios (Las Condes)'!$D:$D,MATCH($B3631,'Pliegos Tarifarios (Las Condes)'!$A:$A,0))</f>
        <v>11135.160418199999</v>
      </c>
      <c r="P3631" s="19">
        <f>H3631*INDEX('Pliegos Tarifarios (Las Condes)'!$E:$E,MATCH($B3631,'Pliegos Tarifarios (Las Condes)'!$A:$A,0))</f>
        <v>3540.0508351999997</v>
      </c>
      <c r="Q3631" s="19" cm="1">
        <f t="array" ref="Q3631">H3631*_xlfn.IFS(H3631&lt;=350,INDEX('Pliegos Tarifarios (Las Condes)'!$F:$F,MATCH($B3631,'Pliegos Tarifarios (Las Condes)'!$A:$A,0)),H3631&lt;=500,INDEX('Pliegos Tarifarios (Las Condes)'!$G:$G,MATCH($B3631,'Pliegos Tarifarios (Las Condes)'!$A:$A,0)),H3631&lt;=1000,INDEX('Pliegos Tarifarios (Las Condes)'!$H:$H,MATCH($B3631,'Pliegos Tarifarios (Las Condes)'!$A:$A,0)),H3631&lt;=5000,INDEX('Pliegos Tarifarios (Las Condes)'!$I:$I,MATCH($B3631,'Pliegos Tarifarios (Las Condes)'!$A:$A,0)),H3631&gt;5000,INDEX('Pliegos Tarifarios (Las Condes)'!$J:$J,MATCH($B3631,'Pliegos Tarifarios (Las Condes)'!$A:$A,0)))/1.19</f>
        <v>179.0746917647059</v>
      </c>
      <c r="R3631" s="19">
        <f>INDEX('Pliegos Tarifarios (Las Condes)'!$K:$K,MATCH($B3631,'Pliegos Tarifarios (Las Condes)'!$A:$A,0))</f>
        <v>729.50400000000002</v>
      </c>
      <c r="S3631" s="21">
        <f t="shared" si="171"/>
        <v>54039.555991264715</v>
      </c>
      <c r="T3631" s="21">
        <f t="shared" si="172"/>
        <v>10267.515638340295</v>
      </c>
      <c r="U3631" s="19">
        <v>0</v>
      </c>
      <c r="V3631" s="21">
        <f t="shared" si="173"/>
        <v>64307.071629605009</v>
      </c>
    </row>
    <row r="3632" spans="1:22" x14ac:dyDescent="0.3">
      <c r="A3632" s="3" t="s">
        <v>148</v>
      </c>
      <c r="B3632" s="3">
        <v>9</v>
      </c>
      <c r="C3632" s="4" t="s">
        <v>186</v>
      </c>
      <c r="D3632" s="3" t="s">
        <v>256</v>
      </c>
      <c r="E3632" s="3" t="s">
        <v>121</v>
      </c>
      <c r="F3632" s="4" t="s">
        <v>257</v>
      </c>
      <c r="G3632" s="3" t="s">
        <v>30</v>
      </c>
      <c r="H3632" s="5">
        <v>272.2688</v>
      </c>
      <c r="I3632" s="5">
        <v>0.75180000000000002</v>
      </c>
      <c r="J3632" s="5">
        <v>0.74280000000000002</v>
      </c>
      <c r="K3632" s="6">
        <v>0.98802873104549083</v>
      </c>
      <c r="L3632" s="5">
        <v>8.7799999999999994</v>
      </c>
      <c r="M3632" s="19">
        <f>H3632*INDEX('Pliegos Tarifarios (Las Condes)'!$B:$B,MATCH($B3632,'Pliegos Tarifarios (Las Condes)'!$A:$A,0))</f>
        <v>35874.953894400001</v>
      </c>
      <c r="N3632" s="19">
        <f>I3632*INDEX('Pliegos Tarifarios (Las Condes)'!$C:$C,MATCH($B3632,'Pliegos Tarifarios (Las Condes)'!$A:$A,0))</f>
        <v>2587.9354241999999</v>
      </c>
      <c r="O3632" s="19">
        <f>J3632*INDEX('Pliegos Tarifarios (Las Condes)'!$D:$D,MATCH($B3632,'Pliegos Tarifarios (Las Condes)'!$A:$A,0))</f>
        <v>10779.613135200001</v>
      </c>
      <c r="P3632" s="19">
        <f>H3632*INDEX('Pliegos Tarifarios (Las Condes)'!$E:$E,MATCH($B3632,'Pliegos Tarifarios (Las Condes)'!$A:$A,0))</f>
        <v>3546.0288511999997</v>
      </c>
      <c r="Q3632" s="19" cm="1">
        <f t="array" ref="Q3632">H3632*_xlfn.IFS(H3632&lt;=350,INDEX('Pliegos Tarifarios (Las Condes)'!$F:$F,MATCH($B3632,'Pliegos Tarifarios (Las Condes)'!$A:$A,0)),H3632&lt;=500,INDEX('Pliegos Tarifarios (Las Condes)'!$G:$G,MATCH($B3632,'Pliegos Tarifarios (Las Condes)'!$A:$A,0)),H3632&lt;=1000,INDEX('Pliegos Tarifarios (Las Condes)'!$H:$H,MATCH($B3632,'Pliegos Tarifarios (Las Condes)'!$A:$A,0)),H3632&lt;=5000,INDEX('Pliegos Tarifarios (Las Condes)'!$I:$I,MATCH($B3632,'Pliegos Tarifarios (Las Condes)'!$A:$A,0)),H3632&gt;5000,INDEX('Pliegos Tarifarios (Las Condes)'!$J:$J,MATCH($B3632,'Pliegos Tarifarios (Las Condes)'!$A:$A,0)))/1.19</f>
        <v>179.37709176470588</v>
      </c>
      <c r="R3632" s="19">
        <f>INDEX('Pliegos Tarifarios (Las Condes)'!$K:$K,MATCH($B3632,'Pliegos Tarifarios (Las Condes)'!$A:$A,0))</f>
        <v>729.50400000000002</v>
      </c>
      <c r="S3632" s="21">
        <f t="shared" si="171"/>
        <v>53697.412396764703</v>
      </c>
      <c r="T3632" s="21">
        <f t="shared" si="172"/>
        <v>10202.508355385293</v>
      </c>
      <c r="U3632" s="19">
        <v>0</v>
      </c>
      <c r="V3632" s="21">
        <f t="shared" si="173"/>
        <v>63899.920752149992</v>
      </c>
    </row>
    <row r="3633" spans="1:22" x14ac:dyDescent="0.3">
      <c r="A3633" s="3" t="s">
        <v>148</v>
      </c>
      <c r="B3633" s="3">
        <v>9</v>
      </c>
      <c r="C3633" s="4" t="s">
        <v>186</v>
      </c>
      <c r="D3633" s="3" t="s">
        <v>258</v>
      </c>
      <c r="E3633" s="3" t="s">
        <v>121</v>
      </c>
      <c r="F3633" s="4" t="s">
        <v>259</v>
      </c>
      <c r="G3633" s="3" t="s">
        <v>30</v>
      </c>
      <c r="H3633" s="5">
        <v>273.02460000000002</v>
      </c>
      <c r="I3633" s="5">
        <v>0.77659999999999996</v>
      </c>
      <c r="J3633" s="5">
        <v>0.77659999999999996</v>
      </c>
      <c r="K3633" s="6">
        <v>1</v>
      </c>
      <c r="L3633" s="5">
        <v>8.81</v>
      </c>
      <c r="M3633" s="19">
        <f>H3633*INDEX('Pliegos Tarifarios (Las Condes)'!$B:$B,MATCH($B3633,'Pliegos Tarifarios (Las Condes)'!$A:$A,0))</f>
        <v>35974.540369800001</v>
      </c>
      <c r="N3633" s="19">
        <f>I3633*INDEX('Pliegos Tarifarios (Las Condes)'!$C:$C,MATCH($B3633,'Pliegos Tarifarios (Las Condes)'!$A:$A,0))</f>
        <v>2673.3049354</v>
      </c>
      <c r="O3633" s="19">
        <f>J3633*INDEX('Pliegos Tarifarios (Las Condes)'!$D:$D,MATCH($B3633,'Pliegos Tarifarios (Las Condes)'!$A:$A,0))</f>
        <v>11270.123264399999</v>
      </c>
      <c r="P3633" s="19">
        <f>H3633*INDEX('Pliegos Tarifarios (Las Condes)'!$E:$E,MATCH($B3633,'Pliegos Tarifarios (Las Condes)'!$A:$A,0))</f>
        <v>3555.8723903999999</v>
      </c>
      <c r="Q3633" s="19" cm="1">
        <f t="array" ref="Q3633">H3633*_xlfn.IFS(H3633&lt;=350,INDEX('Pliegos Tarifarios (Las Condes)'!$F:$F,MATCH($B3633,'Pliegos Tarifarios (Las Condes)'!$A:$A,0)),H3633&lt;=500,INDEX('Pliegos Tarifarios (Las Condes)'!$G:$G,MATCH($B3633,'Pliegos Tarifarios (Las Condes)'!$A:$A,0)),H3633&lt;=1000,INDEX('Pliegos Tarifarios (Las Condes)'!$H:$H,MATCH($B3633,'Pliegos Tarifarios (Las Condes)'!$A:$A,0)),H3633&lt;=5000,INDEX('Pliegos Tarifarios (Las Condes)'!$I:$I,MATCH($B3633,'Pliegos Tarifarios (Las Condes)'!$A:$A,0)),H3633&gt;5000,INDEX('Pliegos Tarifarios (Las Condes)'!$J:$J,MATCH($B3633,'Pliegos Tarifarios (Las Condes)'!$A:$A,0)))/1.19</f>
        <v>179.87503058823535</v>
      </c>
      <c r="R3633" s="19">
        <f>INDEX('Pliegos Tarifarios (Las Condes)'!$K:$K,MATCH($B3633,'Pliegos Tarifarios (Las Condes)'!$A:$A,0))</f>
        <v>729.50400000000002</v>
      </c>
      <c r="S3633" s="21">
        <f t="shared" si="171"/>
        <v>54383.219990588237</v>
      </c>
      <c r="T3633" s="21">
        <f t="shared" si="172"/>
        <v>10332.811798211766</v>
      </c>
      <c r="U3633" s="19">
        <v>0</v>
      </c>
      <c r="V3633" s="21">
        <f t="shared" si="173"/>
        <v>64716.031788799999</v>
      </c>
    </row>
    <row r="3634" spans="1:22" x14ac:dyDescent="0.3">
      <c r="A3634" s="3" t="s">
        <v>148</v>
      </c>
      <c r="B3634" s="3">
        <v>9</v>
      </c>
      <c r="C3634" s="4" t="s">
        <v>186</v>
      </c>
      <c r="D3634" s="3" t="s">
        <v>260</v>
      </c>
      <c r="E3634" s="3" t="s">
        <v>121</v>
      </c>
      <c r="F3634" s="4" t="s">
        <v>261</v>
      </c>
      <c r="G3634" s="3" t="s">
        <v>30</v>
      </c>
      <c r="H3634" s="5">
        <v>272.44959999999998</v>
      </c>
      <c r="I3634" s="5">
        <v>0.76280000000000003</v>
      </c>
      <c r="J3634" s="5">
        <v>0.76019999999999999</v>
      </c>
      <c r="K3634" s="6">
        <v>0.9965915049816465</v>
      </c>
      <c r="L3634" s="5">
        <v>8.7899999999999991</v>
      </c>
      <c r="M3634" s="19">
        <f>H3634*INDEX('Pliegos Tarifarios (Las Condes)'!$B:$B,MATCH($B3634,'Pliegos Tarifarios (Las Condes)'!$A:$A,0))</f>
        <v>35898.776644799997</v>
      </c>
      <c r="N3634" s="19">
        <f>I3634*INDEX('Pliegos Tarifarios (Las Condes)'!$C:$C,MATCH($B3634,'Pliegos Tarifarios (Las Condes)'!$A:$A,0))</f>
        <v>2625.8009332000001</v>
      </c>
      <c r="O3634" s="19">
        <f>J3634*INDEX('Pliegos Tarifarios (Las Condes)'!$D:$D,MATCH($B3634,'Pliegos Tarifarios (Las Condes)'!$A:$A,0))</f>
        <v>11032.1242668</v>
      </c>
      <c r="P3634" s="19">
        <f>H3634*INDEX('Pliegos Tarifarios (Las Condes)'!$E:$E,MATCH($B3634,'Pliegos Tarifarios (Las Condes)'!$A:$A,0))</f>
        <v>3548.3835903999993</v>
      </c>
      <c r="Q3634" s="19" cm="1">
        <f t="array" ref="Q3634">H3634*_xlfn.IFS(H3634&lt;=350,INDEX('Pliegos Tarifarios (Las Condes)'!$F:$F,MATCH($B3634,'Pliegos Tarifarios (Las Condes)'!$A:$A,0)),H3634&lt;=500,INDEX('Pliegos Tarifarios (Las Condes)'!$G:$G,MATCH($B3634,'Pliegos Tarifarios (Las Condes)'!$A:$A,0)),H3634&lt;=1000,INDEX('Pliegos Tarifarios (Las Condes)'!$H:$H,MATCH($B3634,'Pliegos Tarifarios (Las Condes)'!$A:$A,0)),H3634&lt;=5000,INDEX('Pliegos Tarifarios (Las Condes)'!$I:$I,MATCH($B3634,'Pliegos Tarifarios (Las Condes)'!$A:$A,0)),H3634&gt;5000,INDEX('Pliegos Tarifarios (Las Condes)'!$J:$J,MATCH($B3634,'Pliegos Tarifarios (Las Condes)'!$A:$A,0)))/1.19</f>
        <v>179.49620705882353</v>
      </c>
      <c r="R3634" s="19">
        <f>INDEX('Pliegos Tarifarios (Las Condes)'!$K:$K,MATCH($B3634,'Pliegos Tarifarios (Las Condes)'!$A:$A,0))</f>
        <v>729.50400000000002</v>
      </c>
      <c r="S3634" s="21">
        <f t="shared" si="171"/>
        <v>54014.085642258819</v>
      </c>
      <c r="T3634" s="21">
        <f t="shared" si="172"/>
        <v>10262.676272029175</v>
      </c>
      <c r="U3634" s="19">
        <v>0</v>
      </c>
      <c r="V3634" s="21">
        <f t="shared" si="173"/>
        <v>64276.761914287992</v>
      </c>
    </row>
    <row r="3635" spans="1:22" x14ac:dyDescent="0.3">
      <c r="A3635" s="3" t="s">
        <v>148</v>
      </c>
      <c r="B3635" s="3">
        <v>9</v>
      </c>
      <c r="C3635" s="4" t="s">
        <v>186</v>
      </c>
      <c r="D3635" s="3" t="s">
        <v>262</v>
      </c>
      <c r="E3635" s="3" t="s">
        <v>121</v>
      </c>
      <c r="F3635" s="4" t="s">
        <v>263</v>
      </c>
      <c r="G3635" s="3" t="s">
        <v>16</v>
      </c>
      <c r="H3635" s="5">
        <v>2234.4895000000001</v>
      </c>
      <c r="I3635" s="5">
        <v>6.4043000000000001</v>
      </c>
      <c r="J3635" s="5">
        <v>6.2813999999999997</v>
      </c>
      <c r="K3635" s="6">
        <v>0.98080976843683143</v>
      </c>
      <c r="L3635" s="5">
        <v>72.08</v>
      </c>
      <c r="M3635" s="19">
        <f>H3635*INDEX('Pliegos Tarifarios (Las Condes)'!$B:$B,MATCH($B3635,'Pliegos Tarifarios (Las Condes)'!$A:$A,0))</f>
        <v>294423.03998850001</v>
      </c>
      <c r="N3635" s="19">
        <f>I3635*INDEX('Pliegos Tarifarios (Las Condes)'!$C:$C,MATCH($B3635,'Pliegos Tarifarios (Las Condes)'!$A:$A,0))</f>
        <v>22045.643571699999</v>
      </c>
      <c r="O3635" s="19">
        <f>J3635*INDEX('Pliegos Tarifarios (Las Condes)'!$D:$D,MATCH($B3635,'Pliegos Tarifarios (Las Condes)'!$A:$A,0))</f>
        <v>91156.518507599991</v>
      </c>
      <c r="P3635" s="19">
        <f>H3635*INDEX('Pliegos Tarifarios (Las Condes)'!$E:$E,MATCH($B3635,'Pliegos Tarifarios (Las Condes)'!$A:$A,0))</f>
        <v>29101.991247999998</v>
      </c>
      <c r="Q3635" s="19" cm="1">
        <f t="array" ref="Q3635">H3635*_xlfn.IFS(H3635&lt;=350,INDEX('Pliegos Tarifarios (Las Condes)'!$F:$F,MATCH($B3635,'Pliegos Tarifarios (Las Condes)'!$A:$A,0)),H3635&lt;=500,INDEX('Pliegos Tarifarios (Las Condes)'!$G:$G,MATCH($B3635,'Pliegos Tarifarios (Las Condes)'!$A:$A,0)),H3635&lt;=1000,INDEX('Pliegos Tarifarios (Las Condes)'!$H:$H,MATCH($B3635,'Pliegos Tarifarios (Las Condes)'!$A:$A,0)),H3635&lt;=5000,INDEX('Pliegos Tarifarios (Las Condes)'!$I:$I,MATCH($B3635,'Pliegos Tarifarios (Las Condes)'!$A:$A,0)),H3635&gt;5000,INDEX('Pliegos Tarifarios (Las Condes)'!$J:$J,MATCH($B3635,'Pliegos Tarifarios (Las Condes)'!$A:$A,0)))/1.19</f>
        <v>6705.3462222689077</v>
      </c>
      <c r="R3635" s="19">
        <f>INDEX('Pliegos Tarifarios (Las Condes)'!$K:$K,MATCH($B3635,'Pliegos Tarifarios (Las Condes)'!$A:$A,0))</f>
        <v>729.50400000000002</v>
      </c>
      <c r="S3635" s="21">
        <f t="shared" si="171"/>
        <v>444162.04353806895</v>
      </c>
      <c r="T3635" s="21">
        <f t="shared" si="172"/>
        <v>84390.788272233098</v>
      </c>
      <c r="U3635" s="19">
        <v>0</v>
      </c>
      <c r="V3635" s="21">
        <f t="shared" si="173"/>
        <v>528552.8318103021</v>
      </c>
    </row>
    <row r="3636" spans="1:22" x14ac:dyDescent="0.3">
      <c r="A3636" s="3" t="s">
        <v>148</v>
      </c>
      <c r="B3636" s="3">
        <v>9</v>
      </c>
      <c r="C3636" s="4" t="s">
        <v>186</v>
      </c>
      <c r="D3636" s="3" t="s">
        <v>264</v>
      </c>
      <c r="E3636" s="3" t="s">
        <v>121</v>
      </c>
      <c r="F3636" s="4" t="s">
        <v>265</v>
      </c>
      <c r="G3636" s="3" t="s">
        <v>16</v>
      </c>
      <c r="H3636" s="5">
        <v>2244.8737999999998</v>
      </c>
      <c r="I3636" s="5">
        <v>6.3674999999999997</v>
      </c>
      <c r="J3636" s="5">
        <v>6.2008000000000001</v>
      </c>
      <c r="K3636" s="6">
        <v>0.97382018060463293</v>
      </c>
      <c r="L3636" s="5">
        <v>72.42</v>
      </c>
      <c r="M3636" s="19">
        <f>H3636*INDEX('Pliegos Tarifarios (Las Condes)'!$B:$B,MATCH($B3636,'Pliegos Tarifarios (Las Condes)'!$A:$A,0))</f>
        <v>295791.30650940002</v>
      </c>
      <c r="N3636" s="19">
        <f>I3636*INDEX('Pliegos Tarifarios (Las Condes)'!$C:$C,MATCH($B3636,'Pliegos Tarifarios (Las Condes)'!$A:$A,0))</f>
        <v>21918.966232499999</v>
      </c>
      <c r="O3636" s="19">
        <f>J3636*INDEX('Pliegos Tarifarios (Las Condes)'!$D:$D,MATCH($B3636,'Pliegos Tarifarios (Las Condes)'!$A:$A,0))</f>
        <v>89986.840507200002</v>
      </c>
      <c r="P3636" s="19">
        <f>H3636*INDEX('Pliegos Tarifarios (Las Condes)'!$E:$E,MATCH($B3636,'Pliegos Tarifarios (Las Condes)'!$A:$A,0))</f>
        <v>29237.236371199997</v>
      </c>
      <c r="Q3636" s="19" cm="1">
        <f t="array" ref="Q3636">H3636*_xlfn.IFS(H3636&lt;=350,INDEX('Pliegos Tarifarios (Las Condes)'!$F:$F,MATCH($B3636,'Pliegos Tarifarios (Las Condes)'!$A:$A,0)),H3636&lt;=500,INDEX('Pliegos Tarifarios (Las Condes)'!$G:$G,MATCH($B3636,'Pliegos Tarifarios (Las Condes)'!$A:$A,0)),H3636&lt;=1000,INDEX('Pliegos Tarifarios (Las Condes)'!$H:$H,MATCH($B3636,'Pliegos Tarifarios (Las Condes)'!$A:$A,0)),H3636&lt;=5000,INDEX('Pliegos Tarifarios (Las Condes)'!$I:$I,MATCH($B3636,'Pliegos Tarifarios (Las Condes)'!$A:$A,0)),H3636&gt;5000,INDEX('Pliegos Tarifarios (Las Condes)'!$J:$J,MATCH($B3636,'Pliegos Tarifarios (Las Condes)'!$A:$A,0)))/1.19</f>
        <v>6736.5078485714275</v>
      </c>
      <c r="R3636" s="19">
        <f>INDEX('Pliegos Tarifarios (Las Condes)'!$K:$K,MATCH($B3636,'Pliegos Tarifarios (Las Condes)'!$A:$A,0))</f>
        <v>729.50400000000002</v>
      </c>
      <c r="S3636" s="21">
        <f t="shared" si="171"/>
        <v>444400.36146887142</v>
      </c>
      <c r="T3636" s="21">
        <f t="shared" si="172"/>
        <v>84436.068679085569</v>
      </c>
      <c r="U3636" s="19">
        <v>0</v>
      </c>
      <c r="V3636" s="21">
        <f t="shared" si="173"/>
        <v>528836.43014795694</v>
      </c>
    </row>
    <row r="3637" spans="1:22" x14ac:dyDescent="0.3">
      <c r="A3637" s="3" t="s">
        <v>148</v>
      </c>
      <c r="B3637" s="3">
        <v>9</v>
      </c>
      <c r="C3637" s="4" t="s">
        <v>186</v>
      </c>
      <c r="D3637" s="3" t="s">
        <v>266</v>
      </c>
      <c r="E3637" s="3" t="s">
        <v>121</v>
      </c>
      <c r="F3637" s="4" t="s">
        <v>267</v>
      </c>
      <c r="G3637" s="3" t="s">
        <v>16</v>
      </c>
      <c r="H3637" s="5">
        <v>2241.7112999999999</v>
      </c>
      <c r="I3637" s="5">
        <v>6.3967999999999998</v>
      </c>
      <c r="J3637" s="5">
        <v>6.2186000000000003</v>
      </c>
      <c r="K3637" s="6">
        <v>0.97214232116058041</v>
      </c>
      <c r="L3637" s="5">
        <v>72.31</v>
      </c>
      <c r="M3637" s="19">
        <f>H3637*INDEX('Pliegos Tarifarios (Las Condes)'!$B:$B,MATCH($B3637,'Pliegos Tarifarios (Las Condes)'!$A:$A,0))</f>
        <v>295374.60602190002</v>
      </c>
      <c r="N3637" s="19">
        <f>I3637*INDEX('Pliegos Tarifarios (Las Condes)'!$C:$C,MATCH($B3637,'Pliegos Tarifarios (Las Condes)'!$A:$A,0))</f>
        <v>22019.826179199998</v>
      </c>
      <c r="O3637" s="19">
        <f>J3637*INDEX('Pliegos Tarifarios (Las Condes)'!$D:$D,MATCH($B3637,'Pliegos Tarifarios (Las Condes)'!$A:$A,0))</f>
        <v>90245.156492400012</v>
      </c>
      <c r="P3637" s="19">
        <f>H3637*INDEX('Pliegos Tarifarios (Las Condes)'!$E:$E,MATCH($B3637,'Pliegos Tarifarios (Las Condes)'!$A:$A,0))</f>
        <v>29196.047971199998</v>
      </c>
      <c r="Q3637" s="19" cm="1">
        <f t="array" ref="Q3637">H3637*_xlfn.IFS(H3637&lt;=350,INDEX('Pliegos Tarifarios (Las Condes)'!$F:$F,MATCH($B3637,'Pliegos Tarifarios (Las Condes)'!$A:$A,0)),H3637&lt;=500,INDEX('Pliegos Tarifarios (Las Condes)'!$G:$G,MATCH($B3637,'Pliegos Tarifarios (Las Condes)'!$A:$A,0)),H3637&lt;=1000,INDEX('Pliegos Tarifarios (Las Condes)'!$H:$H,MATCH($B3637,'Pliegos Tarifarios (Las Condes)'!$A:$A,0)),H3637&lt;=5000,INDEX('Pliegos Tarifarios (Las Condes)'!$I:$I,MATCH($B3637,'Pliegos Tarifarios (Las Condes)'!$A:$A,0)),H3637&gt;5000,INDEX('Pliegos Tarifarios (Las Condes)'!$J:$J,MATCH($B3637,'Pliegos Tarifarios (Las Condes)'!$A:$A,0)))/1.19</f>
        <v>6727.0176910084028</v>
      </c>
      <c r="R3637" s="19">
        <f>INDEX('Pliegos Tarifarios (Las Condes)'!$K:$K,MATCH($B3637,'Pliegos Tarifarios (Las Condes)'!$A:$A,0))</f>
        <v>729.50400000000002</v>
      </c>
      <c r="S3637" s="21">
        <f t="shared" si="171"/>
        <v>444292.15835570847</v>
      </c>
      <c r="T3637" s="21">
        <f t="shared" si="172"/>
        <v>84415.510087584611</v>
      </c>
      <c r="U3637" s="19">
        <v>0</v>
      </c>
      <c r="V3637" s="21">
        <f t="shared" si="173"/>
        <v>528707.66844329308</v>
      </c>
    </row>
    <row r="3638" spans="1:22" x14ac:dyDescent="0.3">
      <c r="A3638" s="3" t="s">
        <v>148</v>
      </c>
      <c r="B3638" s="3">
        <v>9</v>
      </c>
      <c r="C3638" s="4" t="s">
        <v>186</v>
      </c>
      <c r="D3638" s="3" t="s">
        <v>268</v>
      </c>
      <c r="E3638" s="3" t="s">
        <v>121</v>
      </c>
      <c r="F3638" s="4" t="s">
        <v>269</v>
      </c>
      <c r="G3638" s="3" t="s">
        <v>16</v>
      </c>
      <c r="H3638" s="5">
        <v>746.44169999999997</v>
      </c>
      <c r="I3638" s="5">
        <v>2.1221000000000001</v>
      </c>
      <c r="J3638" s="5">
        <v>2.0868000000000002</v>
      </c>
      <c r="K3638" s="6">
        <v>0.98336553414070971</v>
      </c>
      <c r="L3638" s="5">
        <v>24.08</v>
      </c>
      <c r="M3638" s="19">
        <f>H3638*INDEX('Pliegos Tarifarios (Las Condes)'!$B:$B,MATCH($B3638,'Pliegos Tarifarios (Las Condes)'!$A:$A,0))</f>
        <v>98353.397717100001</v>
      </c>
      <c r="N3638" s="19">
        <f>I3638*INDEX('Pliegos Tarifarios (Las Condes)'!$C:$C,MATCH($B3638,'Pliegos Tarifarios (Las Condes)'!$A:$A,0))</f>
        <v>7304.9451499000006</v>
      </c>
      <c r="O3638" s="19">
        <f>J3638*INDEX('Pliegos Tarifarios (Las Condes)'!$D:$D,MATCH($B3638,'Pliegos Tarifarios (Las Condes)'!$A:$A,0))</f>
        <v>30283.921231200002</v>
      </c>
      <c r="P3638" s="19">
        <f>H3638*INDEX('Pliegos Tarifarios (Las Condes)'!$E:$E,MATCH($B3638,'Pliegos Tarifarios (Las Condes)'!$A:$A,0))</f>
        <v>9721.6567007999984</v>
      </c>
      <c r="Q3638" s="19" cm="1">
        <f t="array" ref="Q3638">H3638*_xlfn.IFS(H3638&lt;=350,INDEX('Pliegos Tarifarios (Las Condes)'!$F:$F,MATCH($B3638,'Pliegos Tarifarios (Las Condes)'!$A:$A,0)),H3638&lt;=500,INDEX('Pliegos Tarifarios (Las Condes)'!$G:$G,MATCH($B3638,'Pliegos Tarifarios (Las Condes)'!$A:$A,0)),H3638&lt;=1000,INDEX('Pliegos Tarifarios (Las Condes)'!$H:$H,MATCH($B3638,'Pliegos Tarifarios (Las Condes)'!$A:$A,0)),H3638&lt;=5000,INDEX('Pliegos Tarifarios (Las Condes)'!$I:$I,MATCH($B3638,'Pliegos Tarifarios (Las Condes)'!$A:$A,0)),H3638&gt;5000,INDEX('Pliegos Tarifarios (Las Condes)'!$J:$J,MATCH($B3638,'Pliegos Tarifarios (Las Condes)'!$A:$A,0)))/1.19</f>
        <v>1750.6880543697482</v>
      </c>
      <c r="R3638" s="19">
        <f>INDEX('Pliegos Tarifarios (Las Condes)'!$K:$K,MATCH($B3638,'Pliegos Tarifarios (Las Condes)'!$A:$A,0))</f>
        <v>729.50400000000002</v>
      </c>
      <c r="S3638" s="21">
        <f t="shared" si="171"/>
        <v>148144.11285336976</v>
      </c>
      <c r="T3638" s="21">
        <f t="shared" si="172"/>
        <v>28147.381442140257</v>
      </c>
      <c r="U3638" s="19">
        <v>0</v>
      </c>
      <c r="V3638" s="21">
        <f t="shared" si="173"/>
        <v>176291.49429551003</v>
      </c>
    </row>
    <row r="3639" spans="1:22" x14ac:dyDescent="0.3">
      <c r="A3639" s="3" t="s">
        <v>148</v>
      </c>
      <c r="B3639" s="3">
        <v>9</v>
      </c>
      <c r="C3639" s="4" t="s">
        <v>186</v>
      </c>
      <c r="D3639" s="3" t="s">
        <v>270</v>
      </c>
      <c r="E3639" s="3" t="s">
        <v>121</v>
      </c>
      <c r="F3639" s="4" t="s">
        <v>271</v>
      </c>
      <c r="G3639" s="3" t="s">
        <v>16</v>
      </c>
      <c r="H3639" s="5">
        <v>747.6884</v>
      </c>
      <c r="I3639" s="5">
        <v>2.1053000000000002</v>
      </c>
      <c r="J3639" s="5">
        <v>2.1053000000000002</v>
      </c>
      <c r="K3639" s="6">
        <v>1</v>
      </c>
      <c r="L3639" s="5">
        <v>24.12</v>
      </c>
      <c r="M3639" s="19">
        <f>H3639*INDEX('Pliegos Tarifarios (Las Condes)'!$B:$B,MATCH($B3639,'Pliegos Tarifarios (Las Condes)'!$A:$A,0))</f>
        <v>98517.666649200008</v>
      </c>
      <c r="N3639" s="19">
        <f>I3639*INDEX('Pliegos Tarifarios (Las Condes)'!$C:$C,MATCH($B3639,'Pliegos Tarifarios (Las Condes)'!$A:$A,0))</f>
        <v>7247.1141907000001</v>
      </c>
      <c r="O3639" s="19">
        <f>J3639*INDEX('Pliegos Tarifarios (Las Condes)'!$D:$D,MATCH($B3639,'Pliegos Tarifarios (Las Condes)'!$A:$A,0))</f>
        <v>30552.395710200002</v>
      </c>
      <c r="P3639" s="19">
        <f>H3639*INDEX('Pliegos Tarifarios (Las Condes)'!$E:$E,MATCH($B3639,'Pliegos Tarifarios (Las Condes)'!$A:$A,0))</f>
        <v>9737.8937215999995</v>
      </c>
      <c r="Q3639" s="19" cm="1">
        <f t="array" ref="Q3639">H3639*_xlfn.IFS(H3639&lt;=350,INDEX('Pliegos Tarifarios (Las Condes)'!$F:$F,MATCH($B3639,'Pliegos Tarifarios (Las Condes)'!$A:$A,0)),H3639&lt;=500,INDEX('Pliegos Tarifarios (Las Condes)'!$G:$G,MATCH($B3639,'Pliegos Tarifarios (Las Condes)'!$A:$A,0)),H3639&lt;=1000,INDEX('Pliegos Tarifarios (Las Condes)'!$H:$H,MATCH($B3639,'Pliegos Tarifarios (Las Condes)'!$A:$A,0)),H3639&lt;=5000,INDEX('Pliegos Tarifarios (Las Condes)'!$I:$I,MATCH($B3639,'Pliegos Tarifarios (Las Condes)'!$A:$A,0)),H3639&gt;5000,INDEX('Pliegos Tarifarios (Las Condes)'!$J:$J,MATCH($B3639,'Pliegos Tarifarios (Las Condes)'!$A:$A,0)))/1.19</f>
        <v>1753.6120373109245</v>
      </c>
      <c r="R3639" s="19">
        <f>INDEX('Pliegos Tarifarios (Las Condes)'!$K:$K,MATCH($B3639,'Pliegos Tarifarios (Las Condes)'!$A:$A,0))</f>
        <v>729.50400000000002</v>
      </c>
      <c r="S3639" s="21">
        <f t="shared" si="171"/>
        <v>148538.18630901093</v>
      </c>
      <c r="T3639" s="21">
        <f t="shared" si="172"/>
        <v>28222.255398712077</v>
      </c>
      <c r="U3639" s="19">
        <v>0</v>
      </c>
      <c r="V3639" s="21">
        <f t="shared" si="173"/>
        <v>176760.44170772302</v>
      </c>
    </row>
    <row r="3640" spans="1:22" x14ac:dyDescent="0.3">
      <c r="A3640" s="3" t="s">
        <v>148</v>
      </c>
      <c r="B3640" s="3">
        <v>9</v>
      </c>
      <c r="C3640" s="4" t="s">
        <v>186</v>
      </c>
      <c r="D3640" s="3" t="s">
        <v>272</v>
      </c>
      <c r="E3640" s="3" t="s">
        <v>121</v>
      </c>
      <c r="F3640" s="4" t="s">
        <v>273</v>
      </c>
      <c r="G3640" s="3" t="s">
        <v>16</v>
      </c>
      <c r="H3640" s="5">
        <v>745.84979999999996</v>
      </c>
      <c r="I3640" s="5">
        <v>2.0779000000000001</v>
      </c>
      <c r="J3640" s="5">
        <v>2.0779000000000001</v>
      </c>
      <c r="K3640" s="6">
        <v>1</v>
      </c>
      <c r="L3640" s="5">
        <v>24.06</v>
      </c>
      <c r="M3640" s="19">
        <f>H3640*INDEX('Pliegos Tarifarios (Las Condes)'!$B:$B,MATCH($B3640,'Pliegos Tarifarios (Las Condes)'!$A:$A,0))</f>
        <v>98275.407197399996</v>
      </c>
      <c r="N3640" s="19">
        <f>I3640*INDEX('Pliegos Tarifarios (Las Condes)'!$C:$C,MATCH($B3640,'Pliegos Tarifarios (Las Condes)'!$A:$A,0))</f>
        <v>7152.7946501000006</v>
      </c>
      <c r="O3640" s="19">
        <f>J3640*INDEX('Pliegos Tarifarios (Las Condes)'!$D:$D,MATCH($B3640,'Pliegos Tarifarios (Las Condes)'!$A:$A,0))</f>
        <v>30154.7632386</v>
      </c>
      <c r="P3640" s="19">
        <f>H3640*INDEX('Pliegos Tarifarios (Las Condes)'!$E:$E,MATCH($B3640,'Pliegos Tarifarios (Las Condes)'!$A:$A,0))</f>
        <v>9713.9477951999979</v>
      </c>
      <c r="Q3640" s="19" cm="1">
        <f t="array" ref="Q3640">H3640*_xlfn.IFS(H3640&lt;=350,INDEX('Pliegos Tarifarios (Las Condes)'!$F:$F,MATCH($B3640,'Pliegos Tarifarios (Las Condes)'!$A:$A,0)),H3640&lt;=500,INDEX('Pliegos Tarifarios (Las Condes)'!$G:$G,MATCH($B3640,'Pliegos Tarifarios (Las Condes)'!$A:$A,0)),H3640&lt;=1000,INDEX('Pliegos Tarifarios (Las Condes)'!$H:$H,MATCH($B3640,'Pliegos Tarifarios (Las Condes)'!$A:$A,0)),H3640&lt;=5000,INDEX('Pliegos Tarifarios (Las Condes)'!$I:$I,MATCH($B3640,'Pliegos Tarifarios (Las Condes)'!$A:$A,0)),H3640&gt;5000,INDEX('Pliegos Tarifarios (Las Condes)'!$J:$J,MATCH($B3640,'Pliegos Tarifarios (Las Condes)'!$A:$A,0)))/1.19</f>
        <v>1749.2998250420171</v>
      </c>
      <c r="R3640" s="19">
        <f>INDEX('Pliegos Tarifarios (Las Condes)'!$K:$K,MATCH($B3640,'Pliegos Tarifarios (Las Condes)'!$A:$A,0))</f>
        <v>729.50400000000002</v>
      </c>
      <c r="S3640" s="21">
        <f t="shared" si="171"/>
        <v>147775.71670634198</v>
      </c>
      <c r="T3640" s="21">
        <f t="shared" si="172"/>
        <v>28077.386174204978</v>
      </c>
      <c r="U3640" s="19">
        <v>0</v>
      </c>
      <c r="V3640" s="21">
        <f t="shared" si="173"/>
        <v>175853.10288054694</v>
      </c>
    </row>
    <row r="3641" spans="1:22" x14ac:dyDescent="0.3">
      <c r="A3641" s="3" t="s">
        <v>148</v>
      </c>
      <c r="B3641" s="3">
        <v>9</v>
      </c>
      <c r="C3641" s="4" t="s">
        <v>186</v>
      </c>
      <c r="D3641" s="3" t="s">
        <v>274</v>
      </c>
      <c r="E3641" s="3" t="s">
        <v>121</v>
      </c>
      <c r="F3641" s="4" t="s">
        <v>275</v>
      </c>
      <c r="G3641" s="3" t="s">
        <v>16</v>
      </c>
      <c r="H3641" s="5">
        <v>746.97320000000002</v>
      </c>
      <c r="I3641" s="5">
        <v>2.0911</v>
      </c>
      <c r="J3641" s="5">
        <v>2.0243000000000002</v>
      </c>
      <c r="K3641" s="6">
        <v>0.96805509062216066</v>
      </c>
      <c r="L3641" s="5">
        <v>24.1</v>
      </c>
      <c r="M3641" s="19">
        <f>H3641*INDEX('Pliegos Tarifarios (Las Condes)'!$B:$B,MATCH($B3641,'Pliegos Tarifarios (Las Condes)'!$A:$A,0))</f>
        <v>98423.429751600008</v>
      </c>
      <c r="N3641" s="19">
        <f>I3641*INDEX('Pliegos Tarifarios (Las Condes)'!$C:$C,MATCH($B3641,'Pliegos Tarifarios (Las Condes)'!$A:$A,0))</f>
        <v>7198.2332608999996</v>
      </c>
      <c r="O3641" s="19">
        <f>J3641*INDEX('Pliegos Tarifarios (Las Condes)'!$D:$D,MATCH($B3641,'Pliegos Tarifarios (Las Condes)'!$A:$A,0))</f>
        <v>29376.912856200004</v>
      </c>
      <c r="P3641" s="19">
        <f>H3641*INDEX('Pliegos Tarifarios (Las Condes)'!$E:$E,MATCH($B3641,'Pliegos Tarifarios (Las Condes)'!$A:$A,0))</f>
        <v>9728.5789568</v>
      </c>
      <c r="Q3641" s="19" cm="1">
        <f t="array" ref="Q3641">H3641*_xlfn.IFS(H3641&lt;=350,INDEX('Pliegos Tarifarios (Las Condes)'!$F:$F,MATCH($B3641,'Pliegos Tarifarios (Las Condes)'!$A:$A,0)),H3641&lt;=500,INDEX('Pliegos Tarifarios (Las Condes)'!$G:$G,MATCH($B3641,'Pliegos Tarifarios (Las Condes)'!$A:$A,0)),H3641&lt;=1000,INDEX('Pliegos Tarifarios (Las Condes)'!$H:$H,MATCH($B3641,'Pliegos Tarifarios (Las Condes)'!$A:$A,0)),H3641&lt;=5000,INDEX('Pliegos Tarifarios (Las Condes)'!$I:$I,MATCH($B3641,'Pliegos Tarifarios (Las Condes)'!$A:$A,0)),H3641&gt;5000,INDEX('Pliegos Tarifarios (Las Condes)'!$J:$J,MATCH($B3641,'Pliegos Tarifarios (Las Condes)'!$A:$A,0)))/1.19</f>
        <v>1751.934622857143</v>
      </c>
      <c r="R3641" s="19">
        <f>INDEX('Pliegos Tarifarios (Las Condes)'!$K:$K,MATCH($B3641,'Pliegos Tarifarios (Las Condes)'!$A:$A,0))</f>
        <v>729.50400000000002</v>
      </c>
      <c r="S3641" s="21">
        <f t="shared" si="171"/>
        <v>147208.59344835713</v>
      </c>
      <c r="T3641" s="21">
        <f t="shared" si="172"/>
        <v>27969.632755187857</v>
      </c>
      <c r="U3641" s="19">
        <v>0</v>
      </c>
      <c r="V3641" s="21">
        <f t="shared" si="173"/>
        <v>175178.226203545</v>
      </c>
    </row>
    <row r="3642" spans="1:22" x14ac:dyDescent="0.3">
      <c r="A3642" s="3" t="s">
        <v>148</v>
      </c>
      <c r="B3642" s="3">
        <v>9</v>
      </c>
      <c r="C3642" s="4" t="s">
        <v>186</v>
      </c>
      <c r="D3642" s="3" t="s">
        <v>276</v>
      </c>
      <c r="E3642" s="3" t="s">
        <v>121</v>
      </c>
      <c r="F3642" s="4" t="s">
        <v>277</v>
      </c>
      <c r="G3642" s="3" t="s">
        <v>16</v>
      </c>
      <c r="H3642" s="5">
        <v>747.43460000000005</v>
      </c>
      <c r="I3642" s="5">
        <v>2.101</v>
      </c>
      <c r="J3642" s="5">
        <v>2.101</v>
      </c>
      <c r="K3642" s="6">
        <v>1</v>
      </c>
      <c r="L3642" s="5">
        <v>24.11</v>
      </c>
      <c r="M3642" s="19">
        <f>H3642*INDEX('Pliegos Tarifarios (Las Condes)'!$B:$B,MATCH($B3642,'Pliegos Tarifarios (Las Condes)'!$A:$A,0))</f>
        <v>98484.225199800014</v>
      </c>
      <c r="N3642" s="19">
        <f>I3642*INDEX('Pliegos Tarifarios (Las Condes)'!$C:$C,MATCH($B3642,'Pliegos Tarifarios (Las Condes)'!$A:$A,0))</f>
        <v>7232.3122189999995</v>
      </c>
      <c r="O3642" s="19">
        <f>J3642*INDEX('Pliegos Tarifarios (Las Condes)'!$D:$D,MATCH($B3642,'Pliegos Tarifarios (Las Condes)'!$A:$A,0))</f>
        <v>30489.993534000001</v>
      </c>
      <c r="P3642" s="19">
        <f>H3642*INDEX('Pliegos Tarifarios (Las Condes)'!$E:$E,MATCH($B3642,'Pliegos Tarifarios (Las Condes)'!$A:$A,0))</f>
        <v>9734.5882304000006</v>
      </c>
      <c r="Q3642" s="19" cm="1">
        <f t="array" ref="Q3642">H3642*_xlfn.IFS(H3642&lt;=350,INDEX('Pliegos Tarifarios (Las Condes)'!$F:$F,MATCH($B3642,'Pliegos Tarifarios (Las Condes)'!$A:$A,0)),H3642&lt;=500,INDEX('Pliegos Tarifarios (Las Condes)'!$G:$G,MATCH($B3642,'Pliegos Tarifarios (Las Condes)'!$A:$A,0)),H3642&lt;=1000,INDEX('Pliegos Tarifarios (Las Condes)'!$H:$H,MATCH($B3642,'Pliegos Tarifarios (Las Condes)'!$A:$A,0)),H3642&lt;=5000,INDEX('Pliegos Tarifarios (Las Condes)'!$I:$I,MATCH($B3642,'Pliegos Tarifarios (Las Condes)'!$A:$A,0)),H3642&gt;5000,INDEX('Pliegos Tarifarios (Las Condes)'!$J:$J,MATCH($B3642,'Pliegos Tarifarios (Las Condes)'!$A:$A,0)))/1.19</f>
        <v>1753.0167803361348</v>
      </c>
      <c r="R3642" s="19">
        <f>INDEX('Pliegos Tarifarios (Las Condes)'!$K:$K,MATCH($B3642,'Pliegos Tarifarios (Las Condes)'!$A:$A,0))</f>
        <v>729.50400000000002</v>
      </c>
      <c r="S3642" s="21">
        <f t="shared" si="171"/>
        <v>148423.63996353612</v>
      </c>
      <c r="T3642" s="21">
        <f t="shared" si="172"/>
        <v>28200.491593071863</v>
      </c>
      <c r="U3642" s="19">
        <v>0</v>
      </c>
      <c r="V3642" s="21">
        <f t="shared" si="173"/>
        <v>176624.13155660799</v>
      </c>
    </row>
    <row r="3643" spans="1:22" x14ac:dyDescent="0.3">
      <c r="A3643" s="3" t="s">
        <v>148</v>
      </c>
      <c r="B3643" s="3">
        <v>9</v>
      </c>
      <c r="C3643" s="4" t="s">
        <v>186</v>
      </c>
      <c r="D3643" s="3" t="s">
        <v>278</v>
      </c>
      <c r="E3643" s="3" t="s">
        <v>121</v>
      </c>
      <c r="F3643" s="4" t="s">
        <v>279</v>
      </c>
      <c r="G3643" s="3" t="s">
        <v>16</v>
      </c>
      <c r="H3643" s="5">
        <v>746.17200000000003</v>
      </c>
      <c r="I3643" s="5">
        <v>2.1004999999999998</v>
      </c>
      <c r="J3643" s="5">
        <v>2.0485000000000002</v>
      </c>
      <c r="K3643" s="6">
        <v>0.97524398952630342</v>
      </c>
      <c r="L3643" s="5">
        <v>24.07</v>
      </c>
      <c r="M3643" s="19">
        <f>H3643*INDEX('Pliegos Tarifarios (Las Condes)'!$B:$B,MATCH($B3643,'Pliegos Tarifarios (Las Condes)'!$A:$A,0))</f>
        <v>98317.861236000012</v>
      </c>
      <c r="N3643" s="19">
        <f>I3643*INDEX('Pliegos Tarifarios (Las Condes)'!$C:$C,MATCH($B3643,'Pliegos Tarifarios (Las Condes)'!$A:$A,0))</f>
        <v>7230.5910594999996</v>
      </c>
      <c r="O3643" s="19">
        <f>J3643*INDEX('Pliegos Tarifarios (Las Condes)'!$D:$D,MATCH($B3643,'Pliegos Tarifarios (Las Condes)'!$A:$A,0))</f>
        <v>29728.106499000001</v>
      </c>
      <c r="P3643" s="19">
        <f>H3643*INDEX('Pliegos Tarifarios (Las Condes)'!$E:$E,MATCH($B3643,'Pliegos Tarifarios (Las Condes)'!$A:$A,0))</f>
        <v>9718.1441279999999</v>
      </c>
      <c r="Q3643" s="19" cm="1">
        <f t="array" ref="Q3643">H3643*_xlfn.IFS(H3643&lt;=350,INDEX('Pliegos Tarifarios (Las Condes)'!$F:$F,MATCH($B3643,'Pliegos Tarifarios (Las Condes)'!$A:$A,0)),H3643&lt;=500,INDEX('Pliegos Tarifarios (Las Condes)'!$G:$G,MATCH($B3643,'Pliegos Tarifarios (Las Condes)'!$A:$A,0)),H3643&lt;=1000,INDEX('Pliegos Tarifarios (Las Condes)'!$H:$H,MATCH($B3643,'Pliegos Tarifarios (Las Condes)'!$A:$A,0)),H3643&lt;=5000,INDEX('Pliegos Tarifarios (Las Condes)'!$I:$I,MATCH($B3643,'Pliegos Tarifarios (Las Condes)'!$A:$A,0)),H3643&gt;5000,INDEX('Pliegos Tarifarios (Las Condes)'!$J:$J,MATCH($B3643,'Pliegos Tarifarios (Las Condes)'!$A:$A,0)))/1.19</f>
        <v>1750.0555058823531</v>
      </c>
      <c r="R3643" s="19">
        <f>INDEX('Pliegos Tarifarios (Las Condes)'!$K:$K,MATCH($B3643,'Pliegos Tarifarios (Las Condes)'!$A:$A,0))</f>
        <v>729.50400000000002</v>
      </c>
      <c r="S3643" s="21">
        <f t="shared" si="171"/>
        <v>147474.26242838238</v>
      </c>
      <c r="T3643" s="21">
        <f t="shared" si="172"/>
        <v>28020.109861392652</v>
      </c>
      <c r="U3643" s="19">
        <v>0</v>
      </c>
      <c r="V3643" s="21">
        <f t="shared" si="173"/>
        <v>175494.37228977503</v>
      </c>
    </row>
    <row r="3644" spans="1:22" x14ac:dyDescent="0.3">
      <c r="A3644" s="3" t="s">
        <v>148</v>
      </c>
      <c r="B3644" s="3">
        <v>9</v>
      </c>
      <c r="C3644" s="4" t="s">
        <v>186</v>
      </c>
      <c r="D3644" s="3" t="s">
        <v>280</v>
      </c>
      <c r="E3644" s="3" t="s">
        <v>121</v>
      </c>
      <c r="F3644" s="4" t="s">
        <v>281</v>
      </c>
      <c r="G3644" s="3" t="s">
        <v>16</v>
      </c>
      <c r="H3644" s="5">
        <v>744.00959999999998</v>
      </c>
      <c r="I3644" s="5">
        <v>2.0569999999999999</v>
      </c>
      <c r="J3644" s="5">
        <v>2.0215000000000001</v>
      </c>
      <c r="K3644" s="6">
        <v>0.98274185707340789</v>
      </c>
      <c r="L3644" s="5">
        <v>24</v>
      </c>
      <c r="M3644" s="19">
        <f>H3644*INDEX('Pliegos Tarifarios (Las Condes)'!$B:$B,MATCH($B3644,'Pliegos Tarifarios (Las Condes)'!$A:$A,0))</f>
        <v>98032.9369248</v>
      </c>
      <c r="N3644" s="19">
        <f>I3644*INDEX('Pliegos Tarifarios (Las Condes)'!$C:$C,MATCH($B3644,'Pliegos Tarifarios (Las Condes)'!$A:$A,0))</f>
        <v>7080.8501829999996</v>
      </c>
      <c r="O3644" s="19">
        <f>J3644*INDEX('Pliegos Tarifarios (Las Condes)'!$D:$D,MATCH($B3644,'Pliegos Tarifarios (Las Condes)'!$A:$A,0))</f>
        <v>29336.278881000002</v>
      </c>
      <c r="P3644" s="19">
        <f>H3644*INDEX('Pliegos Tarifarios (Las Condes)'!$E:$E,MATCH($B3644,'Pliegos Tarifarios (Las Condes)'!$A:$A,0))</f>
        <v>9689.9810303999984</v>
      </c>
      <c r="Q3644" s="19" cm="1">
        <f t="array" ref="Q3644">H3644*_xlfn.IFS(H3644&lt;=350,INDEX('Pliegos Tarifarios (Las Condes)'!$F:$F,MATCH($B3644,'Pliegos Tarifarios (Las Condes)'!$A:$A,0)),H3644&lt;=500,INDEX('Pliegos Tarifarios (Las Condes)'!$G:$G,MATCH($B3644,'Pliegos Tarifarios (Las Condes)'!$A:$A,0)),H3644&lt;=1000,INDEX('Pliegos Tarifarios (Las Condes)'!$H:$H,MATCH($B3644,'Pliegos Tarifarios (Las Condes)'!$A:$A,0)),H3644&lt;=5000,INDEX('Pliegos Tarifarios (Las Condes)'!$I:$I,MATCH($B3644,'Pliegos Tarifarios (Las Condes)'!$A:$A,0)),H3644&gt;5000,INDEX('Pliegos Tarifarios (Las Condes)'!$J:$J,MATCH($B3644,'Pliegos Tarifarios (Las Condes)'!$A:$A,0)))/1.19</f>
        <v>1744.9838601680676</v>
      </c>
      <c r="R3644" s="19">
        <f>INDEX('Pliegos Tarifarios (Las Condes)'!$K:$K,MATCH($B3644,'Pliegos Tarifarios (Las Condes)'!$A:$A,0))</f>
        <v>729.50400000000002</v>
      </c>
      <c r="S3644" s="21">
        <f t="shared" si="171"/>
        <v>146614.53487936806</v>
      </c>
      <c r="T3644" s="21">
        <f t="shared" si="172"/>
        <v>27856.761627079934</v>
      </c>
      <c r="U3644" s="19">
        <v>0</v>
      </c>
      <c r="V3644" s="21">
        <f t="shared" si="173"/>
        <v>174471.29650644801</v>
      </c>
    </row>
    <row r="3645" spans="1:22" x14ac:dyDescent="0.3">
      <c r="A3645" s="3" t="s">
        <v>148</v>
      </c>
      <c r="B3645" s="3">
        <v>9</v>
      </c>
      <c r="C3645" s="4" t="s">
        <v>186</v>
      </c>
      <c r="D3645" s="3" t="s">
        <v>282</v>
      </c>
      <c r="E3645" s="3" t="s">
        <v>121</v>
      </c>
      <c r="F3645" s="4" t="s">
        <v>283</v>
      </c>
      <c r="G3645" s="3" t="s">
        <v>16</v>
      </c>
      <c r="H3645" s="5">
        <v>743.64170000000001</v>
      </c>
      <c r="I3645" s="5">
        <v>2.0611000000000002</v>
      </c>
      <c r="J3645" s="5">
        <v>2.0497000000000001</v>
      </c>
      <c r="K3645" s="6">
        <v>0.99446897287855995</v>
      </c>
      <c r="L3645" s="5">
        <v>23.99</v>
      </c>
      <c r="M3645" s="19">
        <f>H3645*INDEX('Pliegos Tarifarios (Las Condes)'!$B:$B,MATCH($B3645,'Pliegos Tarifarios (Las Condes)'!$A:$A,0))</f>
        <v>97984.461317100009</v>
      </c>
      <c r="N3645" s="19">
        <f>I3645*INDEX('Pliegos Tarifarios (Las Condes)'!$C:$C,MATCH($B3645,'Pliegos Tarifarios (Las Condes)'!$A:$A,0))</f>
        <v>7094.9636909000001</v>
      </c>
      <c r="O3645" s="19">
        <f>J3645*INDEX('Pliegos Tarifarios (Las Condes)'!$D:$D,MATCH($B3645,'Pliegos Tarifarios (Las Condes)'!$A:$A,0))</f>
        <v>29745.521059800001</v>
      </c>
      <c r="P3645" s="19">
        <f>H3645*INDEX('Pliegos Tarifarios (Las Condes)'!$E:$E,MATCH($B3645,'Pliegos Tarifarios (Las Condes)'!$A:$A,0))</f>
        <v>9685.1895007999992</v>
      </c>
      <c r="Q3645" s="19" cm="1">
        <f t="array" ref="Q3645">H3645*_xlfn.IFS(H3645&lt;=350,INDEX('Pliegos Tarifarios (Las Condes)'!$F:$F,MATCH($B3645,'Pliegos Tarifarios (Las Condes)'!$A:$A,0)),H3645&lt;=500,INDEX('Pliegos Tarifarios (Las Condes)'!$G:$G,MATCH($B3645,'Pliegos Tarifarios (Las Condes)'!$A:$A,0)),H3645&lt;=1000,INDEX('Pliegos Tarifarios (Las Condes)'!$H:$H,MATCH($B3645,'Pliegos Tarifarios (Las Condes)'!$A:$A,0)),H3645&lt;=5000,INDEX('Pliegos Tarifarios (Las Condes)'!$I:$I,MATCH($B3645,'Pliegos Tarifarios (Las Condes)'!$A:$A,0)),H3645&gt;5000,INDEX('Pliegos Tarifarios (Las Condes)'!$J:$J,MATCH($B3645,'Pliegos Tarifarios (Las Condes)'!$A:$A,0)))/1.19</f>
        <v>1744.1209955462189</v>
      </c>
      <c r="R3645" s="19">
        <f>INDEX('Pliegos Tarifarios (Las Condes)'!$K:$K,MATCH($B3645,'Pliegos Tarifarios (Las Condes)'!$A:$A,0))</f>
        <v>729.50400000000002</v>
      </c>
      <c r="S3645" s="21">
        <f t="shared" si="171"/>
        <v>146983.76056414624</v>
      </c>
      <c r="T3645" s="21">
        <f t="shared" si="172"/>
        <v>27926.914507187787</v>
      </c>
      <c r="U3645" s="19">
        <v>0</v>
      </c>
      <c r="V3645" s="21">
        <f t="shared" si="173"/>
        <v>174910.67507133403</v>
      </c>
    </row>
    <row r="3646" spans="1:22" x14ac:dyDescent="0.3">
      <c r="A3646" s="3" t="s">
        <v>148</v>
      </c>
      <c r="B3646" s="3">
        <v>9</v>
      </c>
      <c r="C3646" s="4" t="s">
        <v>186</v>
      </c>
      <c r="D3646" s="3" t="s">
        <v>284</v>
      </c>
      <c r="E3646" s="3" t="s">
        <v>121</v>
      </c>
      <c r="F3646" s="4" t="s">
        <v>285</v>
      </c>
      <c r="G3646" s="3" t="s">
        <v>16</v>
      </c>
      <c r="H3646" s="5">
        <v>746.54169999999999</v>
      </c>
      <c r="I3646" s="5">
        <v>2.0537999999999998</v>
      </c>
      <c r="J3646" s="5">
        <v>2.0537999999999998</v>
      </c>
      <c r="K3646" s="6">
        <v>1</v>
      </c>
      <c r="L3646" s="5">
        <v>24.08</v>
      </c>
      <c r="M3646" s="19">
        <f>H3646*INDEX('Pliegos Tarifarios (Las Condes)'!$B:$B,MATCH($B3646,'Pliegos Tarifarios (Las Condes)'!$A:$A,0))</f>
        <v>98366.574017100007</v>
      </c>
      <c r="N3646" s="19">
        <f>I3646*INDEX('Pliegos Tarifarios (Las Condes)'!$C:$C,MATCH($B3646,'Pliegos Tarifarios (Las Condes)'!$A:$A,0))</f>
        <v>7069.8347621999992</v>
      </c>
      <c r="O3646" s="19">
        <f>J3646*INDEX('Pliegos Tarifarios (Las Condes)'!$D:$D,MATCH($B3646,'Pliegos Tarifarios (Las Condes)'!$A:$A,0))</f>
        <v>29805.020809199999</v>
      </c>
      <c r="P3646" s="19">
        <f>H3646*INDEX('Pliegos Tarifarios (Las Condes)'!$E:$E,MATCH($B3646,'Pliegos Tarifarios (Las Condes)'!$A:$A,0))</f>
        <v>9722.9591007999989</v>
      </c>
      <c r="Q3646" s="19" cm="1">
        <f t="array" ref="Q3646">H3646*_xlfn.IFS(H3646&lt;=350,INDEX('Pliegos Tarifarios (Las Condes)'!$F:$F,MATCH($B3646,'Pliegos Tarifarios (Las Condes)'!$A:$A,0)),H3646&lt;=500,INDEX('Pliegos Tarifarios (Las Condes)'!$G:$G,MATCH($B3646,'Pliegos Tarifarios (Las Condes)'!$A:$A,0)),H3646&lt;=1000,INDEX('Pliegos Tarifarios (Las Condes)'!$H:$H,MATCH($B3646,'Pliegos Tarifarios (Las Condes)'!$A:$A,0)),H3646&lt;=5000,INDEX('Pliegos Tarifarios (Las Condes)'!$I:$I,MATCH($B3646,'Pliegos Tarifarios (Las Condes)'!$A:$A,0)),H3646&gt;5000,INDEX('Pliegos Tarifarios (Las Condes)'!$J:$J,MATCH($B3646,'Pliegos Tarifarios (Las Condes)'!$A:$A,0)))/1.19</f>
        <v>1750.922592184874</v>
      </c>
      <c r="R3646" s="19">
        <f>INDEX('Pliegos Tarifarios (Las Condes)'!$K:$K,MATCH($B3646,'Pliegos Tarifarios (Las Condes)'!$A:$A,0))</f>
        <v>729.50400000000002</v>
      </c>
      <c r="S3646" s="21">
        <f t="shared" si="171"/>
        <v>147444.81528148486</v>
      </c>
      <c r="T3646" s="21">
        <f t="shared" si="172"/>
        <v>28014.514903482122</v>
      </c>
      <c r="U3646" s="19">
        <v>0</v>
      </c>
      <c r="V3646" s="21">
        <f t="shared" si="173"/>
        <v>175459.33018496697</v>
      </c>
    </row>
    <row r="3647" spans="1:22" x14ac:dyDescent="0.3">
      <c r="A3647" s="3" t="s">
        <v>148</v>
      </c>
      <c r="B3647" s="3">
        <v>9</v>
      </c>
      <c r="C3647" s="4" t="s">
        <v>186</v>
      </c>
      <c r="D3647" s="3" t="s">
        <v>286</v>
      </c>
      <c r="E3647" s="3" t="s">
        <v>121</v>
      </c>
      <c r="F3647" s="4" t="s">
        <v>287</v>
      </c>
      <c r="G3647" s="3" t="s">
        <v>16</v>
      </c>
      <c r="H3647" s="5">
        <v>746.88</v>
      </c>
      <c r="I3647" s="5">
        <v>2.0973999999999999</v>
      </c>
      <c r="J3647" s="5">
        <v>2.0876000000000001</v>
      </c>
      <c r="K3647" s="6">
        <v>0.99532754839324888</v>
      </c>
      <c r="L3647" s="5">
        <v>24.09</v>
      </c>
      <c r="M3647" s="19">
        <f>H3647*INDEX('Pliegos Tarifarios (Las Condes)'!$B:$B,MATCH($B3647,'Pliegos Tarifarios (Las Condes)'!$A:$A,0))</f>
        <v>98411.149440000008</v>
      </c>
      <c r="N3647" s="19">
        <f>I3647*INDEX('Pliegos Tarifarios (Las Condes)'!$C:$C,MATCH($B3647,'Pliegos Tarifarios (Las Condes)'!$A:$A,0))</f>
        <v>7219.9198705999997</v>
      </c>
      <c r="O3647" s="19">
        <f>J3647*INDEX('Pliegos Tarifarios (Las Condes)'!$D:$D,MATCH($B3647,'Pliegos Tarifarios (Las Condes)'!$A:$A,0))</f>
        <v>30295.530938400003</v>
      </c>
      <c r="P3647" s="19">
        <f>H3647*INDEX('Pliegos Tarifarios (Las Condes)'!$E:$E,MATCH($B3647,'Pliegos Tarifarios (Las Condes)'!$A:$A,0))</f>
        <v>9727.3651199999986</v>
      </c>
      <c r="Q3647" s="19" cm="1">
        <f t="array" ref="Q3647">H3647*_xlfn.IFS(H3647&lt;=350,INDEX('Pliegos Tarifarios (Las Condes)'!$F:$F,MATCH($B3647,'Pliegos Tarifarios (Las Condes)'!$A:$A,0)),H3647&lt;=500,INDEX('Pliegos Tarifarios (Las Condes)'!$G:$G,MATCH($B3647,'Pliegos Tarifarios (Las Condes)'!$A:$A,0)),H3647&lt;=1000,INDEX('Pliegos Tarifarios (Las Condes)'!$H:$H,MATCH($B3647,'Pliegos Tarifarios (Las Condes)'!$A:$A,0)),H3647&lt;=5000,INDEX('Pliegos Tarifarios (Las Condes)'!$I:$I,MATCH($B3647,'Pliegos Tarifarios (Las Condes)'!$A:$A,0)),H3647&gt;5000,INDEX('Pliegos Tarifarios (Las Condes)'!$J:$J,MATCH($B3647,'Pliegos Tarifarios (Las Condes)'!$A:$A,0)))/1.19</f>
        <v>1751.7160336134457</v>
      </c>
      <c r="R3647" s="19">
        <f>INDEX('Pliegos Tarifarios (Las Condes)'!$K:$K,MATCH($B3647,'Pliegos Tarifarios (Las Condes)'!$A:$A,0))</f>
        <v>729.50400000000002</v>
      </c>
      <c r="S3647" s="21">
        <f t="shared" si="171"/>
        <v>148135.18540261345</v>
      </c>
      <c r="T3647" s="21">
        <f t="shared" si="172"/>
        <v>28145.685226496556</v>
      </c>
      <c r="U3647" s="19">
        <v>0</v>
      </c>
      <c r="V3647" s="21">
        <f t="shared" si="173"/>
        <v>176280.87062911002</v>
      </c>
    </row>
    <row r="3648" spans="1:22" x14ac:dyDescent="0.3">
      <c r="A3648" s="3" t="s">
        <v>148</v>
      </c>
      <c r="B3648" s="3">
        <v>9</v>
      </c>
      <c r="C3648" s="4" t="s">
        <v>186</v>
      </c>
      <c r="D3648" s="3" t="s">
        <v>288</v>
      </c>
      <c r="E3648" s="3" t="s">
        <v>121</v>
      </c>
      <c r="F3648" s="4" t="s">
        <v>289</v>
      </c>
      <c r="G3648" s="3" t="s">
        <v>16</v>
      </c>
      <c r="H3648" s="5">
        <v>744.47410000000002</v>
      </c>
      <c r="I3648" s="5">
        <v>2.1448999999999998</v>
      </c>
      <c r="J3648" s="5">
        <v>2.1331000000000002</v>
      </c>
      <c r="K3648" s="6">
        <v>0.99449857802228558</v>
      </c>
      <c r="L3648" s="5">
        <v>24.02</v>
      </c>
      <c r="M3648" s="19">
        <f>H3648*INDEX('Pliegos Tarifarios (Las Condes)'!$B:$B,MATCH($B3648,'Pliegos Tarifarios (Las Condes)'!$A:$A,0))</f>
        <v>98094.140838300009</v>
      </c>
      <c r="N3648" s="19">
        <f>I3648*INDEX('Pliegos Tarifarios (Las Condes)'!$C:$C,MATCH($B3648,'Pliegos Tarifarios (Las Condes)'!$A:$A,0))</f>
        <v>7383.4300230999988</v>
      </c>
      <c r="O3648" s="19">
        <f>J3648*INDEX('Pliegos Tarifarios (Las Condes)'!$D:$D,MATCH($B3648,'Pliegos Tarifarios (Las Condes)'!$A:$A,0))</f>
        <v>30955.833035400003</v>
      </c>
      <c r="P3648" s="19">
        <f>H3648*INDEX('Pliegos Tarifarios (Las Condes)'!$E:$E,MATCH($B3648,'Pliegos Tarifarios (Las Condes)'!$A:$A,0))</f>
        <v>9696.0306784000004</v>
      </c>
      <c r="Q3648" s="19" cm="1">
        <f t="array" ref="Q3648">H3648*_xlfn.IFS(H3648&lt;=350,INDEX('Pliegos Tarifarios (Las Condes)'!$F:$F,MATCH($B3648,'Pliegos Tarifarios (Las Condes)'!$A:$A,0)),H3648&lt;=500,INDEX('Pliegos Tarifarios (Las Condes)'!$G:$G,MATCH($B3648,'Pliegos Tarifarios (Las Condes)'!$A:$A,0)),H3648&lt;=1000,INDEX('Pliegos Tarifarios (Las Condes)'!$H:$H,MATCH($B3648,'Pliegos Tarifarios (Las Condes)'!$A:$A,0)),H3648&lt;=5000,INDEX('Pliegos Tarifarios (Las Condes)'!$I:$I,MATCH($B3648,'Pliegos Tarifarios (Las Condes)'!$A:$A,0)),H3648&gt;5000,INDEX('Pliegos Tarifarios (Las Condes)'!$J:$J,MATCH($B3648,'Pliegos Tarifarios (Las Condes)'!$A:$A,0)))/1.19</f>
        <v>1746.0732883193282</v>
      </c>
      <c r="R3648" s="19">
        <f>INDEX('Pliegos Tarifarios (Las Condes)'!$K:$K,MATCH($B3648,'Pliegos Tarifarios (Las Condes)'!$A:$A,0))</f>
        <v>729.50400000000002</v>
      </c>
      <c r="S3648" s="21">
        <f t="shared" si="171"/>
        <v>148605.01186351935</v>
      </c>
      <c r="T3648" s="21">
        <f t="shared" si="172"/>
        <v>28234.952254068678</v>
      </c>
      <c r="U3648" s="19">
        <v>0</v>
      </c>
      <c r="V3648" s="21">
        <f t="shared" si="173"/>
        <v>176839.96411758804</v>
      </c>
    </row>
    <row r="3649" spans="1:22" x14ac:dyDescent="0.3">
      <c r="A3649" s="3" t="s">
        <v>148</v>
      </c>
      <c r="B3649" s="3">
        <v>9</v>
      </c>
      <c r="C3649" s="4" t="s">
        <v>186</v>
      </c>
      <c r="D3649" s="3" t="s">
        <v>290</v>
      </c>
      <c r="E3649" s="3" t="s">
        <v>121</v>
      </c>
      <c r="F3649" s="4" t="s">
        <v>291</v>
      </c>
      <c r="G3649" s="3" t="s">
        <v>16</v>
      </c>
      <c r="H3649" s="5">
        <v>744.39400000000001</v>
      </c>
      <c r="I3649" s="5">
        <v>2.0405000000000002</v>
      </c>
      <c r="J3649" s="5">
        <v>2.0405000000000002</v>
      </c>
      <c r="K3649" s="6">
        <v>1</v>
      </c>
      <c r="L3649" s="5">
        <v>24.01</v>
      </c>
      <c r="M3649" s="19">
        <f>H3649*INDEX('Pliegos Tarifarios (Las Condes)'!$B:$B,MATCH($B3649,'Pliegos Tarifarios (Las Condes)'!$A:$A,0))</f>
        <v>98083.586622000003</v>
      </c>
      <c r="N3649" s="19">
        <f>I3649*INDEX('Pliegos Tarifarios (Las Condes)'!$C:$C,MATCH($B3649,'Pliegos Tarifarios (Las Condes)'!$A:$A,0))</f>
        <v>7024.0519195000006</v>
      </c>
      <c r="O3649" s="19">
        <f>J3649*INDEX('Pliegos Tarifarios (Las Condes)'!$D:$D,MATCH($B3649,'Pliegos Tarifarios (Las Condes)'!$A:$A,0))</f>
        <v>29612.009427000005</v>
      </c>
      <c r="P3649" s="19">
        <f>H3649*INDEX('Pliegos Tarifarios (Las Condes)'!$E:$E,MATCH($B3649,'Pliegos Tarifarios (Las Condes)'!$A:$A,0))</f>
        <v>9694.9874559999989</v>
      </c>
      <c r="Q3649" s="19" cm="1">
        <f t="array" ref="Q3649">H3649*_xlfn.IFS(H3649&lt;=350,INDEX('Pliegos Tarifarios (Las Condes)'!$F:$F,MATCH($B3649,'Pliegos Tarifarios (Las Condes)'!$A:$A,0)),H3649&lt;=500,INDEX('Pliegos Tarifarios (Las Condes)'!$G:$G,MATCH($B3649,'Pliegos Tarifarios (Las Condes)'!$A:$A,0)),H3649&lt;=1000,INDEX('Pliegos Tarifarios (Las Condes)'!$H:$H,MATCH($B3649,'Pliegos Tarifarios (Las Condes)'!$A:$A,0)),H3649&lt;=5000,INDEX('Pliegos Tarifarios (Las Condes)'!$I:$I,MATCH($B3649,'Pliegos Tarifarios (Las Condes)'!$A:$A,0)),H3649&gt;5000,INDEX('Pliegos Tarifarios (Las Condes)'!$J:$J,MATCH($B3649,'Pliegos Tarifarios (Las Condes)'!$A:$A,0)))/1.19</f>
        <v>1745.8854235294123</v>
      </c>
      <c r="R3649" s="19">
        <f>INDEX('Pliegos Tarifarios (Las Condes)'!$K:$K,MATCH($B3649,'Pliegos Tarifarios (Las Condes)'!$A:$A,0))</f>
        <v>729.50400000000002</v>
      </c>
      <c r="S3649" s="21">
        <f t="shared" si="171"/>
        <v>146890.0248480294</v>
      </c>
      <c r="T3649" s="21">
        <f t="shared" si="172"/>
        <v>27909.104721125586</v>
      </c>
      <c r="U3649" s="19">
        <v>0</v>
      </c>
      <c r="V3649" s="21">
        <f t="shared" si="173"/>
        <v>174799.12956915499</v>
      </c>
    </row>
    <row r="3650" spans="1:22" x14ac:dyDescent="0.3">
      <c r="A3650" s="3" t="s">
        <v>148</v>
      </c>
      <c r="B3650" s="3">
        <v>9</v>
      </c>
      <c r="C3650" s="4" t="s">
        <v>186</v>
      </c>
      <c r="D3650" s="3" t="s">
        <v>292</v>
      </c>
      <c r="E3650" s="3" t="s">
        <v>121</v>
      </c>
      <c r="F3650" s="4" t="s">
        <v>293</v>
      </c>
      <c r="G3650" s="3" t="s">
        <v>16</v>
      </c>
      <c r="H3650" s="5">
        <v>743.5616</v>
      </c>
      <c r="I3650" s="5">
        <v>2.1678999999999999</v>
      </c>
      <c r="J3650" s="5">
        <v>2.0743</v>
      </c>
      <c r="K3650" s="6">
        <v>0.95682457677937183</v>
      </c>
      <c r="L3650" s="5">
        <v>23.99</v>
      </c>
      <c r="M3650" s="19">
        <f>H3650*INDEX('Pliegos Tarifarios (Las Condes)'!$B:$B,MATCH($B3650,'Pliegos Tarifarios (Las Condes)'!$A:$A,0))</f>
        <v>97973.907100800003</v>
      </c>
      <c r="N3650" s="19">
        <f>I3650*INDEX('Pliegos Tarifarios (Las Condes)'!$C:$C,MATCH($B3650,'Pliegos Tarifarios (Las Condes)'!$A:$A,0))</f>
        <v>7462.6033600999999</v>
      </c>
      <c r="O3650" s="19">
        <f>J3650*INDEX('Pliegos Tarifarios (Las Condes)'!$D:$D,MATCH($B3650,'Pliegos Tarifarios (Las Condes)'!$A:$A,0))</f>
        <v>30102.519556200001</v>
      </c>
      <c r="P3650" s="19">
        <f>H3650*INDEX('Pliegos Tarifarios (Las Condes)'!$E:$E,MATCH($B3650,'Pliegos Tarifarios (Las Condes)'!$A:$A,0))</f>
        <v>9684.1462783999996</v>
      </c>
      <c r="Q3650" s="19" cm="1">
        <f t="array" ref="Q3650">H3650*_xlfn.IFS(H3650&lt;=350,INDEX('Pliegos Tarifarios (Las Condes)'!$F:$F,MATCH($B3650,'Pliegos Tarifarios (Las Condes)'!$A:$A,0)),H3650&lt;=500,INDEX('Pliegos Tarifarios (Las Condes)'!$G:$G,MATCH($B3650,'Pliegos Tarifarios (Las Condes)'!$A:$A,0)),H3650&lt;=1000,INDEX('Pliegos Tarifarios (Las Condes)'!$H:$H,MATCH($B3650,'Pliegos Tarifarios (Las Condes)'!$A:$A,0)),H3650&lt;=5000,INDEX('Pliegos Tarifarios (Las Condes)'!$I:$I,MATCH($B3650,'Pliegos Tarifarios (Las Condes)'!$A:$A,0)),H3650&gt;5000,INDEX('Pliegos Tarifarios (Las Condes)'!$J:$J,MATCH($B3650,'Pliegos Tarifarios (Las Condes)'!$A:$A,0)))/1.19</f>
        <v>1743.9331307563029</v>
      </c>
      <c r="R3650" s="19">
        <f>INDEX('Pliegos Tarifarios (Las Condes)'!$K:$K,MATCH($B3650,'Pliegos Tarifarios (Las Condes)'!$A:$A,0))</f>
        <v>729.50400000000002</v>
      </c>
      <c r="S3650" s="21">
        <f t="shared" si="171"/>
        <v>147696.61342625628</v>
      </c>
      <c r="T3650" s="21">
        <f t="shared" si="172"/>
        <v>28062.356550988694</v>
      </c>
      <c r="U3650" s="19">
        <v>0</v>
      </c>
      <c r="V3650" s="21">
        <f t="shared" si="173"/>
        <v>175758.96997724497</v>
      </c>
    </row>
    <row r="3651" spans="1:22" x14ac:dyDescent="0.3">
      <c r="A3651" s="3" t="s">
        <v>148</v>
      </c>
      <c r="B3651" s="3">
        <v>9</v>
      </c>
      <c r="C3651" s="4" t="s">
        <v>186</v>
      </c>
      <c r="D3651" s="3" t="s">
        <v>294</v>
      </c>
      <c r="E3651" s="3" t="s">
        <v>121</v>
      </c>
      <c r="F3651" s="4" t="s">
        <v>295</v>
      </c>
      <c r="G3651" s="3" t="s">
        <v>16</v>
      </c>
      <c r="H3651" s="5">
        <v>749.04129999999998</v>
      </c>
      <c r="I3651" s="5">
        <v>2.109</v>
      </c>
      <c r="J3651" s="5">
        <v>2.0226999999999999</v>
      </c>
      <c r="K3651" s="6">
        <v>0.95908013276434323</v>
      </c>
      <c r="L3651" s="5">
        <v>24.16</v>
      </c>
      <c r="M3651" s="19">
        <f>H3651*INDEX('Pliegos Tarifarios (Las Condes)'!$B:$B,MATCH($B3651,'Pliegos Tarifarios (Las Condes)'!$A:$A,0))</f>
        <v>98695.928811899998</v>
      </c>
      <c r="N3651" s="19">
        <f>I3651*INDEX('Pliegos Tarifarios (Las Condes)'!$C:$C,MATCH($B3651,'Pliegos Tarifarios (Las Condes)'!$A:$A,0))</f>
        <v>7259.8507709999994</v>
      </c>
      <c r="O3651" s="19">
        <f>J3651*INDEX('Pliegos Tarifarios (Las Condes)'!$D:$D,MATCH($B3651,'Pliegos Tarifarios (Las Condes)'!$A:$A,0))</f>
        <v>29353.693441799998</v>
      </c>
      <c r="P3651" s="19">
        <f>H3651*INDEX('Pliegos Tarifarios (Las Condes)'!$E:$E,MATCH($B3651,'Pliegos Tarifarios (Las Condes)'!$A:$A,0))</f>
        <v>9755.5138911999984</v>
      </c>
      <c r="Q3651" s="19" cm="1">
        <f t="array" ref="Q3651">H3651*_xlfn.IFS(H3651&lt;=350,INDEX('Pliegos Tarifarios (Las Condes)'!$F:$F,MATCH($B3651,'Pliegos Tarifarios (Las Condes)'!$A:$A,0)),H3651&lt;=500,INDEX('Pliegos Tarifarios (Las Condes)'!$G:$G,MATCH($B3651,'Pliegos Tarifarios (Las Condes)'!$A:$A,0)),H3651&lt;=1000,INDEX('Pliegos Tarifarios (Las Condes)'!$H:$H,MATCH($B3651,'Pliegos Tarifarios (Las Condes)'!$A:$A,0)),H3651&lt;=5000,INDEX('Pliegos Tarifarios (Las Condes)'!$I:$I,MATCH($B3651,'Pliegos Tarifarios (Las Condes)'!$A:$A,0)),H3651&gt;5000,INDEX('Pliegos Tarifarios (Las Condes)'!$J:$J,MATCH($B3651,'Pliegos Tarifarios (Las Condes)'!$A:$A,0)))/1.19</f>
        <v>1756.785099411765</v>
      </c>
      <c r="R3651" s="19">
        <f>INDEX('Pliegos Tarifarios (Las Condes)'!$K:$K,MATCH($B3651,'Pliegos Tarifarios (Las Condes)'!$A:$A,0))</f>
        <v>729.50400000000002</v>
      </c>
      <c r="S3651" s="21">
        <f t="shared" si="171"/>
        <v>147551.27601531174</v>
      </c>
      <c r="T3651" s="21">
        <f t="shared" si="172"/>
        <v>28034.742442909232</v>
      </c>
      <c r="U3651" s="19">
        <v>0</v>
      </c>
      <c r="V3651" s="21">
        <f t="shared" si="173"/>
        <v>175586.01845822096</v>
      </c>
    </row>
    <row r="3652" spans="1:22" x14ac:dyDescent="0.3">
      <c r="A3652" s="3" t="s">
        <v>148</v>
      </c>
      <c r="B3652" s="3">
        <v>9</v>
      </c>
      <c r="C3652" s="4" t="s">
        <v>186</v>
      </c>
      <c r="D3652" s="3" t="s">
        <v>296</v>
      </c>
      <c r="E3652" s="3" t="s">
        <v>121</v>
      </c>
      <c r="F3652" s="4" t="s">
        <v>297</v>
      </c>
      <c r="G3652" s="3" t="s">
        <v>16</v>
      </c>
      <c r="H3652" s="5">
        <v>747.41930000000002</v>
      </c>
      <c r="I3652" s="5">
        <v>2.0733000000000001</v>
      </c>
      <c r="J3652" s="5">
        <v>2.0733000000000001</v>
      </c>
      <c r="K3652" s="6">
        <v>1</v>
      </c>
      <c r="L3652" s="5">
        <v>24.11</v>
      </c>
      <c r="M3652" s="19">
        <f>H3652*INDEX('Pliegos Tarifarios (Las Condes)'!$B:$B,MATCH($B3652,'Pliegos Tarifarios (Las Condes)'!$A:$A,0))</f>
        <v>98482.209225900006</v>
      </c>
      <c r="N3652" s="19">
        <f>I3652*INDEX('Pliegos Tarifarios (Las Condes)'!$C:$C,MATCH($B3652,'Pliegos Tarifarios (Las Condes)'!$A:$A,0))</f>
        <v>7136.9599827000002</v>
      </c>
      <c r="O3652" s="19">
        <f>J3652*INDEX('Pliegos Tarifarios (Las Condes)'!$D:$D,MATCH($B3652,'Pliegos Tarifarios (Las Condes)'!$A:$A,0))</f>
        <v>30088.0074222</v>
      </c>
      <c r="P3652" s="19">
        <f>H3652*INDEX('Pliegos Tarifarios (Las Condes)'!$E:$E,MATCH($B3652,'Pliegos Tarifarios (Las Condes)'!$A:$A,0))</f>
        <v>9734.3889631999991</v>
      </c>
      <c r="Q3652" s="19" cm="1">
        <f t="array" ref="Q3652">H3652*_xlfn.IFS(H3652&lt;=350,INDEX('Pliegos Tarifarios (Las Condes)'!$F:$F,MATCH($B3652,'Pliegos Tarifarios (Las Condes)'!$A:$A,0)),H3652&lt;=500,INDEX('Pliegos Tarifarios (Las Condes)'!$G:$G,MATCH($B3652,'Pliegos Tarifarios (Las Condes)'!$A:$A,0)),H3652&lt;=1000,INDEX('Pliegos Tarifarios (Las Condes)'!$H:$H,MATCH($B3652,'Pliegos Tarifarios (Las Condes)'!$A:$A,0)),H3652&lt;=5000,INDEX('Pliegos Tarifarios (Las Condes)'!$I:$I,MATCH($B3652,'Pliegos Tarifarios (Las Condes)'!$A:$A,0)),H3652&gt;5000,INDEX('Pliegos Tarifarios (Las Condes)'!$J:$J,MATCH($B3652,'Pliegos Tarifarios (Las Condes)'!$A:$A,0)))/1.19</f>
        <v>1752.9808960504206</v>
      </c>
      <c r="R3652" s="19">
        <f>INDEX('Pliegos Tarifarios (Las Condes)'!$K:$K,MATCH($B3652,'Pliegos Tarifarios (Las Condes)'!$A:$A,0))</f>
        <v>729.50400000000002</v>
      </c>
      <c r="S3652" s="21">
        <f t="shared" si="171"/>
        <v>147924.05049005043</v>
      </c>
      <c r="T3652" s="21">
        <f t="shared" si="172"/>
        <v>28105.569593109583</v>
      </c>
      <c r="U3652" s="19">
        <v>0</v>
      </c>
      <c r="V3652" s="21">
        <f t="shared" si="173"/>
        <v>176029.62008316</v>
      </c>
    </row>
    <row r="3653" spans="1:22" x14ac:dyDescent="0.3">
      <c r="A3653" s="3" t="s">
        <v>148</v>
      </c>
      <c r="B3653" s="3">
        <v>9</v>
      </c>
      <c r="C3653" s="4" t="s">
        <v>186</v>
      </c>
      <c r="D3653" s="3" t="s">
        <v>298</v>
      </c>
      <c r="E3653" s="3" t="s">
        <v>121</v>
      </c>
      <c r="F3653" s="4" t="s">
        <v>299</v>
      </c>
      <c r="G3653" s="3" t="s">
        <v>16</v>
      </c>
      <c r="H3653" s="5">
        <v>747.02350000000001</v>
      </c>
      <c r="I3653" s="5">
        <v>2.1171000000000002</v>
      </c>
      <c r="J3653" s="5">
        <v>2.0476999999999999</v>
      </c>
      <c r="K3653" s="6">
        <v>0.96721930943271439</v>
      </c>
      <c r="L3653" s="5">
        <v>24.1</v>
      </c>
      <c r="M3653" s="19">
        <f>H3653*INDEX('Pliegos Tarifarios (Las Condes)'!$B:$B,MATCH($B3653,'Pliegos Tarifarios (Las Condes)'!$A:$A,0))</f>
        <v>98430.057430500005</v>
      </c>
      <c r="N3653" s="19">
        <f>I3653*INDEX('Pliegos Tarifarios (Las Condes)'!$C:$C,MATCH($B3653,'Pliegos Tarifarios (Las Condes)'!$A:$A,0))</f>
        <v>7287.7335549000009</v>
      </c>
      <c r="O3653" s="19">
        <f>J3653*INDEX('Pliegos Tarifarios (Las Condes)'!$D:$D,MATCH($B3653,'Pliegos Tarifarios (Las Condes)'!$A:$A,0))</f>
        <v>29716.496791799997</v>
      </c>
      <c r="P3653" s="19">
        <f>H3653*INDEX('Pliegos Tarifarios (Las Condes)'!$E:$E,MATCH($B3653,'Pliegos Tarifarios (Las Condes)'!$A:$A,0))</f>
        <v>9729.2340640000002</v>
      </c>
      <c r="Q3653" s="19" cm="1">
        <f t="array" ref="Q3653">H3653*_xlfn.IFS(H3653&lt;=350,INDEX('Pliegos Tarifarios (Las Condes)'!$F:$F,MATCH($B3653,'Pliegos Tarifarios (Las Condes)'!$A:$A,0)),H3653&lt;=500,INDEX('Pliegos Tarifarios (Las Condes)'!$G:$G,MATCH($B3653,'Pliegos Tarifarios (Las Condes)'!$A:$A,0)),H3653&lt;=1000,INDEX('Pliegos Tarifarios (Las Condes)'!$H:$H,MATCH($B3653,'Pliegos Tarifarios (Las Condes)'!$A:$A,0)),H3653&lt;=5000,INDEX('Pliegos Tarifarios (Las Condes)'!$I:$I,MATCH($B3653,'Pliegos Tarifarios (Las Condes)'!$A:$A,0)),H3653&gt;5000,INDEX('Pliegos Tarifarios (Las Condes)'!$J:$J,MATCH($B3653,'Pliegos Tarifarios (Las Condes)'!$A:$A,0)))/1.19</f>
        <v>1752.0525953781519</v>
      </c>
      <c r="R3653" s="19">
        <f>INDEX('Pliegos Tarifarios (Las Condes)'!$K:$K,MATCH($B3653,'Pliegos Tarifarios (Las Condes)'!$A:$A,0))</f>
        <v>729.50400000000002</v>
      </c>
      <c r="S3653" s="21">
        <f t="shared" si="171"/>
        <v>147645.07843657813</v>
      </c>
      <c r="T3653" s="21">
        <f t="shared" si="172"/>
        <v>28052.564902949845</v>
      </c>
      <c r="U3653" s="19">
        <v>0</v>
      </c>
      <c r="V3653" s="21">
        <f t="shared" si="173"/>
        <v>175697.64333952797</v>
      </c>
    </row>
    <row r="3654" spans="1:22" x14ac:dyDescent="0.3">
      <c r="A3654" s="3" t="s">
        <v>148</v>
      </c>
      <c r="B3654" s="3">
        <v>9</v>
      </c>
      <c r="C3654" s="4" t="s">
        <v>186</v>
      </c>
      <c r="D3654" s="3" t="s">
        <v>300</v>
      </c>
      <c r="E3654" s="3" t="s">
        <v>121</v>
      </c>
      <c r="F3654" s="4" t="s">
        <v>301</v>
      </c>
      <c r="G3654" s="3" t="s">
        <v>16</v>
      </c>
      <c r="H3654" s="5">
        <v>745.76179999999999</v>
      </c>
      <c r="I3654" s="5">
        <v>2.1320000000000001</v>
      </c>
      <c r="J3654" s="5">
        <v>2.1320000000000001</v>
      </c>
      <c r="K3654" s="6">
        <v>1</v>
      </c>
      <c r="L3654" s="5">
        <v>24.06</v>
      </c>
      <c r="M3654" s="19">
        <f>H3654*INDEX('Pliegos Tarifarios (Las Condes)'!$B:$B,MATCH($B3654,'Pliegos Tarifarios (Las Condes)'!$A:$A,0))</f>
        <v>98263.812053400005</v>
      </c>
      <c r="N3654" s="19">
        <f>I3654*INDEX('Pliegos Tarifarios (Las Condes)'!$C:$C,MATCH($B3654,'Pliegos Tarifarios (Las Condes)'!$A:$A,0))</f>
        <v>7339.0241080000005</v>
      </c>
      <c r="O3654" s="19">
        <f>J3654*INDEX('Pliegos Tarifarios (Las Condes)'!$D:$D,MATCH($B3654,'Pliegos Tarifarios (Las Condes)'!$A:$A,0))</f>
        <v>30939.869688000002</v>
      </c>
      <c r="P3654" s="19">
        <f>H3654*INDEX('Pliegos Tarifarios (Las Condes)'!$E:$E,MATCH($B3654,'Pliegos Tarifarios (Las Condes)'!$A:$A,0))</f>
        <v>9712.8016831999994</v>
      </c>
      <c r="Q3654" s="19" cm="1">
        <f t="array" ref="Q3654">H3654*_xlfn.IFS(H3654&lt;=350,INDEX('Pliegos Tarifarios (Las Condes)'!$F:$F,MATCH($B3654,'Pliegos Tarifarios (Las Condes)'!$A:$A,0)),H3654&lt;=500,INDEX('Pliegos Tarifarios (Las Condes)'!$G:$G,MATCH($B3654,'Pliegos Tarifarios (Las Condes)'!$A:$A,0)),H3654&lt;=1000,INDEX('Pliegos Tarifarios (Las Condes)'!$H:$H,MATCH($B3654,'Pliegos Tarifarios (Las Condes)'!$A:$A,0)),H3654&lt;=5000,INDEX('Pliegos Tarifarios (Las Condes)'!$I:$I,MATCH($B3654,'Pliegos Tarifarios (Las Condes)'!$A:$A,0)),H3654&gt;5000,INDEX('Pliegos Tarifarios (Las Condes)'!$J:$J,MATCH($B3654,'Pliegos Tarifarios (Las Condes)'!$A:$A,0)))/1.19</f>
        <v>1749.0934317647061</v>
      </c>
      <c r="R3654" s="19">
        <f>INDEX('Pliegos Tarifarios (Las Condes)'!$K:$K,MATCH($B3654,'Pliegos Tarifarios (Las Condes)'!$A:$A,0))</f>
        <v>729.50400000000002</v>
      </c>
      <c r="S3654" s="21">
        <f t="shared" si="171"/>
        <v>148734.1049643647</v>
      </c>
      <c r="T3654" s="21">
        <f t="shared" si="172"/>
        <v>28259.479943229293</v>
      </c>
      <c r="U3654" s="19">
        <v>0</v>
      </c>
      <c r="V3654" s="21">
        <f t="shared" si="173"/>
        <v>176993.58490759399</v>
      </c>
    </row>
    <row r="3655" spans="1:22" x14ac:dyDescent="0.3">
      <c r="A3655" s="3" t="s">
        <v>148</v>
      </c>
      <c r="B3655" s="3">
        <v>9</v>
      </c>
      <c r="C3655" s="4" t="s">
        <v>186</v>
      </c>
      <c r="D3655" s="3" t="s">
        <v>302</v>
      </c>
      <c r="E3655" s="3" t="s">
        <v>121</v>
      </c>
      <c r="F3655" s="4" t="s">
        <v>303</v>
      </c>
      <c r="G3655" s="3" t="s">
        <v>16</v>
      </c>
      <c r="H3655" s="5">
        <v>748.98649999999998</v>
      </c>
      <c r="I3655" s="5">
        <v>2.0754000000000001</v>
      </c>
      <c r="J3655" s="5">
        <v>2.0754000000000001</v>
      </c>
      <c r="K3655" s="6">
        <v>1</v>
      </c>
      <c r="L3655" s="5">
        <v>24.16</v>
      </c>
      <c r="M3655" s="19">
        <f>H3655*INDEX('Pliegos Tarifarios (Las Condes)'!$B:$B,MATCH($B3655,'Pliegos Tarifarios (Las Condes)'!$A:$A,0))</f>
        <v>98688.708199500004</v>
      </c>
      <c r="N3655" s="19">
        <f>I3655*INDEX('Pliegos Tarifarios (Las Condes)'!$C:$C,MATCH($B3655,'Pliegos Tarifarios (Las Condes)'!$A:$A,0))</f>
        <v>7144.1888526000002</v>
      </c>
      <c r="O3655" s="19">
        <f>J3655*INDEX('Pliegos Tarifarios (Las Condes)'!$D:$D,MATCH($B3655,'Pliegos Tarifarios (Las Condes)'!$A:$A,0))</f>
        <v>30118.482903600001</v>
      </c>
      <c r="P3655" s="19">
        <f>H3655*INDEX('Pliegos Tarifarios (Las Condes)'!$E:$E,MATCH($B3655,'Pliegos Tarifarios (Las Condes)'!$A:$A,0))</f>
        <v>9754.8001759999988</v>
      </c>
      <c r="Q3655" s="19" cm="1">
        <f t="array" ref="Q3655">H3655*_xlfn.IFS(H3655&lt;=350,INDEX('Pliegos Tarifarios (Las Condes)'!$F:$F,MATCH($B3655,'Pliegos Tarifarios (Las Condes)'!$A:$A,0)),H3655&lt;=500,INDEX('Pliegos Tarifarios (Las Condes)'!$G:$G,MATCH($B3655,'Pliegos Tarifarios (Las Condes)'!$A:$A,0)),H3655&lt;=1000,INDEX('Pliegos Tarifarios (Las Condes)'!$H:$H,MATCH($B3655,'Pliegos Tarifarios (Las Condes)'!$A:$A,0)),H3655&lt;=5000,INDEX('Pliegos Tarifarios (Las Condes)'!$I:$I,MATCH($B3655,'Pliegos Tarifarios (Las Condes)'!$A:$A,0)),H3655&gt;5000,INDEX('Pliegos Tarifarios (Las Condes)'!$J:$J,MATCH($B3655,'Pliegos Tarifarios (Las Condes)'!$A:$A,0)))/1.19</f>
        <v>1756.656572689076</v>
      </c>
      <c r="R3655" s="19">
        <f>INDEX('Pliegos Tarifarios (Las Condes)'!$K:$K,MATCH($B3655,'Pliegos Tarifarios (Las Condes)'!$A:$A,0))</f>
        <v>729.50400000000002</v>
      </c>
      <c r="S3655" s="21">
        <f t="shared" si="171"/>
        <v>148192.34070438906</v>
      </c>
      <c r="T3655" s="21">
        <f t="shared" si="172"/>
        <v>28156.544733833922</v>
      </c>
      <c r="U3655" s="19">
        <v>0</v>
      </c>
      <c r="V3655" s="21">
        <f t="shared" si="173"/>
        <v>176348.88543822299</v>
      </c>
    </row>
    <row r="3656" spans="1:22" x14ac:dyDescent="0.3">
      <c r="A3656" s="3" t="s">
        <v>148</v>
      </c>
      <c r="B3656" s="3">
        <v>9</v>
      </c>
      <c r="C3656" s="4" t="s">
        <v>186</v>
      </c>
      <c r="D3656" s="3" t="s">
        <v>304</v>
      </c>
      <c r="E3656" s="3" t="s">
        <v>121</v>
      </c>
      <c r="F3656" s="4" t="s">
        <v>305</v>
      </c>
      <c r="G3656" s="3" t="s">
        <v>16</v>
      </c>
      <c r="H3656" s="5">
        <v>746.72969999999998</v>
      </c>
      <c r="I3656" s="5">
        <v>2.0859999999999999</v>
      </c>
      <c r="J3656" s="5">
        <v>2.0598999999999998</v>
      </c>
      <c r="K3656" s="6">
        <v>0.98748801534036434</v>
      </c>
      <c r="L3656" s="5">
        <v>24.09</v>
      </c>
      <c r="M3656" s="19">
        <f>H3656*INDEX('Pliegos Tarifarios (Las Condes)'!$B:$B,MATCH($B3656,'Pliegos Tarifarios (Las Condes)'!$A:$A,0))</f>
        <v>98391.345461100005</v>
      </c>
      <c r="N3656" s="19">
        <f>I3656*INDEX('Pliegos Tarifarios (Las Condes)'!$C:$C,MATCH($B3656,'Pliegos Tarifarios (Las Condes)'!$A:$A,0))</f>
        <v>7180.6774339999993</v>
      </c>
      <c r="O3656" s="19">
        <f>J3656*INDEX('Pliegos Tarifarios (Las Condes)'!$D:$D,MATCH($B3656,'Pliegos Tarifarios (Las Condes)'!$A:$A,0))</f>
        <v>29893.544826599998</v>
      </c>
      <c r="P3656" s="19">
        <f>H3656*INDEX('Pliegos Tarifarios (Las Condes)'!$E:$E,MATCH($B3656,'Pliegos Tarifarios (Las Condes)'!$A:$A,0))</f>
        <v>9725.4076127999997</v>
      </c>
      <c r="Q3656" s="19" cm="1">
        <f t="array" ref="Q3656">H3656*_xlfn.IFS(H3656&lt;=350,INDEX('Pliegos Tarifarios (Las Condes)'!$F:$F,MATCH($B3656,'Pliegos Tarifarios (Las Condes)'!$A:$A,0)),H3656&lt;=500,INDEX('Pliegos Tarifarios (Las Condes)'!$G:$G,MATCH($B3656,'Pliegos Tarifarios (Las Condes)'!$A:$A,0)),H3656&lt;=1000,INDEX('Pliegos Tarifarios (Las Condes)'!$H:$H,MATCH($B3656,'Pliegos Tarifarios (Las Condes)'!$A:$A,0)),H3656&lt;=5000,INDEX('Pliegos Tarifarios (Las Condes)'!$I:$I,MATCH($B3656,'Pliegos Tarifarios (Las Condes)'!$A:$A,0)),H3656&gt;5000,INDEX('Pliegos Tarifarios (Las Condes)'!$J:$J,MATCH($B3656,'Pliegos Tarifarios (Las Condes)'!$A:$A,0)))/1.19</f>
        <v>1751.3635232773111</v>
      </c>
      <c r="R3656" s="19">
        <f>INDEX('Pliegos Tarifarios (Las Condes)'!$K:$K,MATCH($B3656,'Pliegos Tarifarios (Las Condes)'!$A:$A,0))</f>
        <v>729.50400000000002</v>
      </c>
      <c r="S3656" s="21">
        <f t="shared" si="171"/>
        <v>147671.84285777729</v>
      </c>
      <c r="T3656" s="21">
        <f t="shared" si="172"/>
        <v>28057.650142977684</v>
      </c>
      <c r="U3656" s="19">
        <v>0</v>
      </c>
      <c r="V3656" s="21">
        <f t="shared" si="173"/>
        <v>175729.49300075497</v>
      </c>
    </row>
    <row r="3657" spans="1:22" x14ac:dyDescent="0.3">
      <c r="A3657" s="3" t="s">
        <v>148</v>
      </c>
      <c r="B3657" s="3">
        <v>9</v>
      </c>
      <c r="C3657" s="4" t="s">
        <v>186</v>
      </c>
      <c r="D3657" s="3" t="s">
        <v>306</v>
      </c>
      <c r="E3657" s="3" t="s">
        <v>121</v>
      </c>
      <c r="F3657" s="4" t="s">
        <v>307</v>
      </c>
      <c r="G3657" s="3" t="s">
        <v>16</v>
      </c>
      <c r="H3657" s="5">
        <v>746.20630000000006</v>
      </c>
      <c r="I3657" s="5">
        <v>2.1107</v>
      </c>
      <c r="J3657" s="5">
        <v>2.0421999999999998</v>
      </c>
      <c r="K3657" s="6">
        <v>0.96754631165016336</v>
      </c>
      <c r="L3657" s="5">
        <v>24.07</v>
      </c>
      <c r="M3657" s="19">
        <f>H3657*INDEX('Pliegos Tarifarios (Las Condes)'!$B:$B,MATCH($B3657,'Pliegos Tarifarios (Las Condes)'!$A:$A,0))</f>
        <v>98322.380706900018</v>
      </c>
      <c r="N3657" s="19">
        <f>I3657*INDEX('Pliegos Tarifarios (Las Condes)'!$C:$C,MATCH($B3657,'Pliegos Tarifarios (Las Condes)'!$A:$A,0))</f>
        <v>7265.7027133000001</v>
      </c>
      <c r="O3657" s="19">
        <f>J3657*INDEX('Pliegos Tarifarios (Las Condes)'!$D:$D,MATCH($B3657,'Pliegos Tarifarios (Las Condes)'!$A:$A,0))</f>
        <v>29636.680054799996</v>
      </c>
      <c r="P3657" s="19">
        <f>H3657*INDEX('Pliegos Tarifarios (Las Condes)'!$E:$E,MATCH($B3657,'Pliegos Tarifarios (Las Condes)'!$A:$A,0))</f>
        <v>9718.5908512000005</v>
      </c>
      <c r="Q3657" s="19" cm="1">
        <f t="array" ref="Q3657">H3657*_xlfn.IFS(H3657&lt;=350,INDEX('Pliegos Tarifarios (Las Condes)'!$F:$F,MATCH($B3657,'Pliegos Tarifarios (Las Condes)'!$A:$A,0)),H3657&lt;=500,INDEX('Pliegos Tarifarios (Las Condes)'!$G:$G,MATCH($B3657,'Pliegos Tarifarios (Las Condes)'!$A:$A,0)),H3657&lt;=1000,INDEX('Pliegos Tarifarios (Las Condes)'!$H:$H,MATCH($B3657,'Pliegos Tarifarios (Las Condes)'!$A:$A,0)),H3657&lt;=5000,INDEX('Pliegos Tarifarios (Las Condes)'!$I:$I,MATCH($B3657,'Pliegos Tarifarios (Las Condes)'!$A:$A,0)),H3657&gt;5000,INDEX('Pliegos Tarifarios (Las Condes)'!$J:$J,MATCH($B3657,'Pliegos Tarifarios (Las Condes)'!$A:$A,0)))/1.19</f>
        <v>1750.1359523529416</v>
      </c>
      <c r="R3657" s="19">
        <f>INDEX('Pliegos Tarifarios (Las Condes)'!$K:$K,MATCH($B3657,'Pliegos Tarifarios (Las Condes)'!$A:$A,0))</f>
        <v>729.50400000000002</v>
      </c>
      <c r="S3657" s="21">
        <f t="shared" ref="S3657:S3720" si="174">SUM(M3657:R3657)</f>
        <v>147422.99427855294</v>
      </c>
      <c r="T3657" s="21">
        <f t="shared" ref="T3657:T3720" si="175">S3657*0.19</f>
        <v>28010.36891292506</v>
      </c>
      <c r="U3657" s="19">
        <v>0</v>
      </c>
      <c r="V3657" s="21">
        <f t="shared" ref="V3657:V3720" si="176">SUM(S3657:T3657)</f>
        <v>175433.36319147801</v>
      </c>
    </row>
    <row r="3658" spans="1:22" x14ac:dyDescent="0.3">
      <c r="A3658" s="3" t="s">
        <v>148</v>
      </c>
      <c r="B3658" s="3">
        <v>9</v>
      </c>
      <c r="C3658" s="4" t="s">
        <v>186</v>
      </c>
      <c r="D3658" s="3" t="s">
        <v>308</v>
      </c>
      <c r="E3658" s="3" t="s">
        <v>121</v>
      </c>
      <c r="F3658" s="4" t="s">
        <v>309</v>
      </c>
      <c r="G3658" s="3" t="s">
        <v>16</v>
      </c>
      <c r="H3658" s="5">
        <v>745.2047</v>
      </c>
      <c r="I3658" s="5">
        <v>2.0897999999999999</v>
      </c>
      <c r="J3658" s="5">
        <v>2.0285000000000002</v>
      </c>
      <c r="K3658" s="6">
        <v>0.97066704947841909</v>
      </c>
      <c r="L3658" s="5">
        <v>24.04</v>
      </c>
      <c r="M3658" s="19">
        <f>H3658*INDEX('Pliegos Tarifarios (Las Condes)'!$B:$B,MATCH($B3658,'Pliegos Tarifarios (Las Condes)'!$A:$A,0))</f>
        <v>98190.406886099998</v>
      </c>
      <c r="N3658" s="19">
        <f>I3658*INDEX('Pliegos Tarifarios (Las Condes)'!$C:$C,MATCH($B3658,'Pliegos Tarifarios (Las Condes)'!$A:$A,0))</f>
        <v>7193.7582461999991</v>
      </c>
      <c r="O3658" s="19">
        <f>J3658*INDEX('Pliegos Tarifarios (Las Condes)'!$D:$D,MATCH($B3658,'Pliegos Tarifarios (Las Condes)'!$A:$A,0))</f>
        <v>29437.863819000002</v>
      </c>
      <c r="P3658" s="19">
        <f>H3658*INDEX('Pliegos Tarifarios (Las Condes)'!$E:$E,MATCH($B3658,'Pliegos Tarifarios (Las Condes)'!$A:$A,0))</f>
        <v>9705.5460127999995</v>
      </c>
      <c r="Q3658" s="19" cm="1">
        <f t="array" ref="Q3658">H3658*_xlfn.IFS(H3658&lt;=350,INDEX('Pliegos Tarifarios (Las Condes)'!$F:$F,MATCH($B3658,'Pliegos Tarifarios (Las Condes)'!$A:$A,0)),H3658&lt;=500,INDEX('Pliegos Tarifarios (Las Condes)'!$G:$G,MATCH($B3658,'Pliegos Tarifarios (Las Condes)'!$A:$A,0)),H3658&lt;=1000,INDEX('Pliegos Tarifarios (Las Condes)'!$H:$H,MATCH($B3658,'Pliegos Tarifarios (Las Condes)'!$A:$A,0)),H3658&lt;=5000,INDEX('Pliegos Tarifarios (Las Condes)'!$I:$I,MATCH($B3658,'Pliegos Tarifarios (Las Condes)'!$A:$A,0)),H3658&gt;5000,INDEX('Pliegos Tarifarios (Las Condes)'!$J:$J,MATCH($B3658,'Pliegos Tarifarios (Las Condes)'!$A:$A,0)))/1.19</f>
        <v>1747.7868215966389</v>
      </c>
      <c r="R3658" s="19">
        <f>INDEX('Pliegos Tarifarios (Las Condes)'!$K:$K,MATCH($B3658,'Pliegos Tarifarios (Las Condes)'!$A:$A,0))</f>
        <v>729.50400000000002</v>
      </c>
      <c r="S3658" s="21">
        <f t="shared" si="174"/>
        <v>147004.86578569663</v>
      </c>
      <c r="T3658" s="21">
        <f t="shared" si="175"/>
        <v>27930.924499282359</v>
      </c>
      <c r="U3658" s="19">
        <v>0</v>
      </c>
      <c r="V3658" s="21">
        <f t="shared" si="176"/>
        <v>174935.79028497898</v>
      </c>
    </row>
    <row r="3659" spans="1:22" x14ac:dyDescent="0.3">
      <c r="A3659" s="3" t="s">
        <v>148</v>
      </c>
      <c r="B3659" s="3">
        <v>9</v>
      </c>
      <c r="C3659" s="4" t="s">
        <v>186</v>
      </c>
      <c r="D3659" s="3" t="s">
        <v>310</v>
      </c>
      <c r="E3659" s="3" t="s">
        <v>121</v>
      </c>
      <c r="F3659" s="4" t="s">
        <v>311</v>
      </c>
      <c r="G3659" s="3" t="s">
        <v>16</v>
      </c>
      <c r="H3659" s="5">
        <v>747.72400000000005</v>
      </c>
      <c r="I3659" s="5">
        <v>2.0802999999999998</v>
      </c>
      <c r="J3659" s="5">
        <v>2.0055000000000001</v>
      </c>
      <c r="K3659" s="6">
        <v>0.96404364755083416</v>
      </c>
      <c r="L3659" s="5">
        <v>24.12</v>
      </c>
      <c r="M3659" s="19">
        <f>H3659*INDEX('Pliegos Tarifarios (Las Condes)'!$B:$B,MATCH($B3659,'Pliegos Tarifarios (Las Condes)'!$A:$A,0))</f>
        <v>98522.357412000012</v>
      </c>
      <c r="N3659" s="19">
        <f>I3659*INDEX('Pliegos Tarifarios (Las Condes)'!$C:$C,MATCH($B3659,'Pliegos Tarifarios (Las Condes)'!$A:$A,0))</f>
        <v>7161.0562156999995</v>
      </c>
      <c r="O3659" s="19">
        <f>J3659*INDEX('Pliegos Tarifarios (Las Condes)'!$D:$D,MATCH($B3659,'Pliegos Tarifarios (Las Condes)'!$A:$A,0))</f>
        <v>29104.084737000001</v>
      </c>
      <c r="P3659" s="19">
        <f>H3659*INDEX('Pliegos Tarifarios (Las Condes)'!$E:$E,MATCH($B3659,'Pliegos Tarifarios (Las Condes)'!$A:$A,0))</f>
        <v>9738.3573759999999</v>
      </c>
      <c r="Q3659" s="19" cm="1">
        <f t="array" ref="Q3659">H3659*_xlfn.IFS(H3659&lt;=350,INDEX('Pliegos Tarifarios (Las Condes)'!$F:$F,MATCH($B3659,'Pliegos Tarifarios (Las Condes)'!$A:$A,0)),H3659&lt;=500,INDEX('Pliegos Tarifarios (Las Condes)'!$G:$G,MATCH($B3659,'Pliegos Tarifarios (Las Condes)'!$A:$A,0)),H3659&lt;=1000,INDEX('Pliegos Tarifarios (Las Condes)'!$H:$H,MATCH($B3659,'Pliegos Tarifarios (Las Condes)'!$A:$A,0)),H3659&lt;=5000,INDEX('Pliegos Tarifarios (Las Condes)'!$I:$I,MATCH($B3659,'Pliegos Tarifarios (Las Condes)'!$A:$A,0)),H3659&gt;5000,INDEX('Pliegos Tarifarios (Las Condes)'!$J:$J,MATCH($B3659,'Pliegos Tarifarios (Las Condes)'!$A:$A,0)))/1.19</f>
        <v>1753.6955327731098</v>
      </c>
      <c r="R3659" s="19">
        <f>INDEX('Pliegos Tarifarios (Las Condes)'!$K:$K,MATCH($B3659,'Pliegos Tarifarios (Las Condes)'!$A:$A,0))</f>
        <v>729.50400000000002</v>
      </c>
      <c r="S3659" s="21">
        <f t="shared" si="174"/>
        <v>147009.05527347309</v>
      </c>
      <c r="T3659" s="21">
        <f t="shared" si="175"/>
        <v>27931.720501959888</v>
      </c>
      <c r="U3659" s="19">
        <v>0</v>
      </c>
      <c r="V3659" s="21">
        <f t="shared" si="176"/>
        <v>174940.77577543297</v>
      </c>
    </row>
    <row r="3660" spans="1:22" x14ac:dyDescent="0.3">
      <c r="A3660" s="3" t="s">
        <v>148</v>
      </c>
      <c r="B3660" s="3">
        <v>9</v>
      </c>
      <c r="C3660" s="4" t="s">
        <v>186</v>
      </c>
      <c r="D3660" s="3" t="s">
        <v>312</v>
      </c>
      <c r="E3660" s="3" t="s">
        <v>121</v>
      </c>
      <c r="F3660" s="4" t="s">
        <v>313</v>
      </c>
      <c r="G3660" s="3" t="s">
        <v>16</v>
      </c>
      <c r="H3660" s="5">
        <v>743.54669999999999</v>
      </c>
      <c r="I3660" s="5">
        <v>2.0949</v>
      </c>
      <c r="J3660" s="5">
        <v>2.0609999999999999</v>
      </c>
      <c r="K3660" s="6">
        <v>0.98381784333381062</v>
      </c>
      <c r="L3660" s="5">
        <v>23.99</v>
      </c>
      <c r="M3660" s="19">
        <f>H3660*INDEX('Pliegos Tarifarios (Las Condes)'!$B:$B,MATCH($B3660,'Pliegos Tarifarios (Las Condes)'!$A:$A,0))</f>
        <v>97971.943832100005</v>
      </c>
      <c r="N3660" s="19">
        <f>I3660*INDEX('Pliegos Tarifarios (Las Condes)'!$C:$C,MATCH($B3660,'Pliegos Tarifarios (Las Condes)'!$A:$A,0))</f>
        <v>7211.3140731000003</v>
      </c>
      <c r="O3660" s="19">
        <f>J3660*INDEX('Pliegos Tarifarios (Las Condes)'!$D:$D,MATCH($B3660,'Pliegos Tarifarios (Las Condes)'!$A:$A,0))</f>
        <v>29909.508173999999</v>
      </c>
      <c r="P3660" s="19">
        <f>H3660*INDEX('Pliegos Tarifarios (Las Condes)'!$E:$E,MATCH($B3660,'Pliegos Tarifarios (Las Condes)'!$A:$A,0))</f>
        <v>9683.9522207999998</v>
      </c>
      <c r="Q3660" s="19" cm="1">
        <f t="array" ref="Q3660">H3660*_xlfn.IFS(H3660&lt;=350,INDEX('Pliegos Tarifarios (Las Condes)'!$F:$F,MATCH($B3660,'Pliegos Tarifarios (Las Condes)'!$A:$A,0)),H3660&lt;=500,INDEX('Pliegos Tarifarios (Las Condes)'!$G:$G,MATCH($B3660,'Pliegos Tarifarios (Las Condes)'!$A:$A,0)),H3660&lt;=1000,INDEX('Pliegos Tarifarios (Las Condes)'!$H:$H,MATCH($B3660,'Pliegos Tarifarios (Las Condes)'!$A:$A,0)),H3660&lt;=5000,INDEX('Pliegos Tarifarios (Las Condes)'!$I:$I,MATCH($B3660,'Pliegos Tarifarios (Las Condes)'!$A:$A,0)),H3660&gt;5000,INDEX('Pliegos Tarifarios (Las Condes)'!$J:$J,MATCH($B3660,'Pliegos Tarifarios (Las Condes)'!$A:$A,0)))/1.19</f>
        <v>1743.8981846218492</v>
      </c>
      <c r="R3660" s="19">
        <f>INDEX('Pliegos Tarifarios (Las Condes)'!$K:$K,MATCH($B3660,'Pliegos Tarifarios (Las Condes)'!$A:$A,0))</f>
        <v>729.50400000000002</v>
      </c>
      <c r="S3660" s="21">
        <f t="shared" si="174"/>
        <v>147250.12048462185</v>
      </c>
      <c r="T3660" s="21">
        <f t="shared" si="175"/>
        <v>27977.522892078152</v>
      </c>
      <c r="U3660" s="19">
        <v>0</v>
      </c>
      <c r="V3660" s="21">
        <f t="shared" si="176"/>
        <v>175227.6433767</v>
      </c>
    </row>
    <row r="3661" spans="1:22" x14ac:dyDescent="0.3">
      <c r="A3661" s="3" t="s">
        <v>148</v>
      </c>
      <c r="B3661" s="3">
        <v>9</v>
      </c>
      <c r="C3661" s="4" t="s">
        <v>186</v>
      </c>
      <c r="D3661" s="3" t="s">
        <v>314</v>
      </c>
      <c r="E3661" s="3" t="s">
        <v>121</v>
      </c>
      <c r="F3661" s="4" t="s">
        <v>315</v>
      </c>
      <c r="G3661" s="3" t="s">
        <v>16</v>
      </c>
      <c r="H3661" s="5">
        <v>746.14490000000001</v>
      </c>
      <c r="I3661" s="5">
        <v>2.0884999999999998</v>
      </c>
      <c r="J3661" s="5">
        <v>2.0884999999999998</v>
      </c>
      <c r="K3661" s="6">
        <v>1</v>
      </c>
      <c r="L3661" s="5">
        <v>24.07</v>
      </c>
      <c r="M3661" s="19">
        <f>H3661*INDEX('Pliegos Tarifarios (Las Condes)'!$B:$B,MATCH($B3661,'Pliegos Tarifarios (Las Condes)'!$A:$A,0))</f>
        <v>98314.290458700008</v>
      </c>
      <c r="N3661" s="19">
        <f>I3661*INDEX('Pliegos Tarifarios (Las Condes)'!$C:$C,MATCH($B3661,'Pliegos Tarifarios (Las Condes)'!$A:$A,0))</f>
        <v>7189.2832314999996</v>
      </c>
      <c r="O3661" s="19">
        <f>J3661*INDEX('Pliegos Tarifarios (Las Condes)'!$D:$D,MATCH($B3661,'Pliegos Tarifarios (Las Condes)'!$A:$A,0))</f>
        <v>30308.591858999996</v>
      </c>
      <c r="P3661" s="19">
        <f>H3661*INDEX('Pliegos Tarifarios (Las Condes)'!$E:$E,MATCH($B3661,'Pliegos Tarifarios (Las Condes)'!$A:$A,0))</f>
        <v>9717.7911776000001</v>
      </c>
      <c r="Q3661" s="19" cm="1">
        <f t="array" ref="Q3661">H3661*_xlfn.IFS(H3661&lt;=350,INDEX('Pliegos Tarifarios (Las Condes)'!$F:$F,MATCH($B3661,'Pliegos Tarifarios (Las Condes)'!$A:$A,0)),H3661&lt;=500,INDEX('Pliegos Tarifarios (Las Condes)'!$G:$G,MATCH($B3661,'Pliegos Tarifarios (Las Condes)'!$A:$A,0)),H3661&lt;=1000,INDEX('Pliegos Tarifarios (Las Condes)'!$H:$H,MATCH($B3661,'Pliegos Tarifarios (Las Condes)'!$A:$A,0)),H3661&lt;=5000,INDEX('Pliegos Tarifarios (Las Condes)'!$I:$I,MATCH($B3661,'Pliegos Tarifarios (Las Condes)'!$A:$A,0)),H3661&gt;5000,INDEX('Pliegos Tarifarios (Las Condes)'!$J:$J,MATCH($B3661,'Pliegos Tarifarios (Las Condes)'!$A:$A,0)))/1.19</f>
        <v>1749.9919461344541</v>
      </c>
      <c r="R3661" s="19">
        <f>INDEX('Pliegos Tarifarios (Las Condes)'!$K:$K,MATCH($B3661,'Pliegos Tarifarios (Las Condes)'!$A:$A,0))</f>
        <v>729.50400000000002</v>
      </c>
      <c r="S3661" s="21">
        <f t="shared" si="174"/>
        <v>148009.45267293445</v>
      </c>
      <c r="T3661" s="21">
        <f t="shared" si="175"/>
        <v>28121.796007857545</v>
      </c>
      <c r="U3661" s="19">
        <v>0</v>
      </c>
      <c r="V3661" s="21">
        <f t="shared" si="176"/>
        <v>176131.24868079199</v>
      </c>
    </row>
    <row r="3662" spans="1:22" x14ac:dyDescent="0.3">
      <c r="A3662" s="3" t="s">
        <v>148</v>
      </c>
      <c r="B3662" s="3">
        <v>9</v>
      </c>
      <c r="C3662" s="4" t="s">
        <v>186</v>
      </c>
      <c r="D3662" s="3" t="s">
        <v>316</v>
      </c>
      <c r="E3662" s="3" t="s">
        <v>121</v>
      </c>
      <c r="F3662" s="4" t="s">
        <v>317</v>
      </c>
      <c r="G3662" s="3" t="s">
        <v>16</v>
      </c>
      <c r="H3662" s="5">
        <v>745.90539999999999</v>
      </c>
      <c r="I3662" s="5">
        <v>2.0653000000000001</v>
      </c>
      <c r="J3662" s="5">
        <v>2.0653000000000001</v>
      </c>
      <c r="K3662" s="6">
        <v>1</v>
      </c>
      <c r="L3662" s="5">
        <v>24.06</v>
      </c>
      <c r="M3662" s="19">
        <f>H3662*INDEX('Pliegos Tarifarios (Las Condes)'!$B:$B,MATCH($B3662,'Pliegos Tarifarios (Las Condes)'!$A:$A,0))</f>
        <v>98282.733220199996</v>
      </c>
      <c r="N3662" s="19">
        <f>I3662*INDEX('Pliegos Tarifarios (Las Condes)'!$C:$C,MATCH($B3662,'Pliegos Tarifarios (Las Condes)'!$A:$A,0))</f>
        <v>7109.4214307000002</v>
      </c>
      <c r="O3662" s="19">
        <f>J3662*INDEX('Pliegos Tarifarios (Las Condes)'!$D:$D,MATCH($B3662,'Pliegos Tarifarios (Las Condes)'!$A:$A,0))</f>
        <v>29971.910350200003</v>
      </c>
      <c r="P3662" s="19">
        <f>H3662*INDEX('Pliegos Tarifarios (Las Condes)'!$E:$E,MATCH($B3662,'Pliegos Tarifarios (Las Condes)'!$A:$A,0))</f>
        <v>9714.6719295999992</v>
      </c>
      <c r="Q3662" s="19" cm="1">
        <f t="array" ref="Q3662">H3662*_xlfn.IFS(H3662&lt;=350,INDEX('Pliegos Tarifarios (Las Condes)'!$F:$F,MATCH($B3662,'Pliegos Tarifarios (Las Condes)'!$A:$A,0)),H3662&lt;=500,INDEX('Pliegos Tarifarios (Las Condes)'!$G:$G,MATCH($B3662,'Pliegos Tarifarios (Las Condes)'!$A:$A,0)),H3662&lt;=1000,INDEX('Pliegos Tarifarios (Las Condes)'!$H:$H,MATCH($B3662,'Pliegos Tarifarios (Las Condes)'!$A:$A,0)),H3662&lt;=5000,INDEX('Pliegos Tarifarios (Las Condes)'!$I:$I,MATCH($B3662,'Pliegos Tarifarios (Las Condes)'!$A:$A,0)),H3662&gt;5000,INDEX('Pliegos Tarifarios (Las Condes)'!$J:$J,MATCH($B3662,'Pliegos Tarifarios (Las Condes)'!$A:$A,0)))/1.19</f>
        <v>1749.4302280672271</v>
      </c>
      <c r="R3662" s="19">
        <f>INDEX('Pliegos Tarifarios (Las Condes)'!$K:$K,MATCH($B3662,'Pliegos Tarifarios (Las Condes)'!$A:$A,0))</f>
        <v>729.50400000000002</v>
      </c>
      <c r="S3662" s="21">
        <f t="shared" si="174"/>
        <v>147557.67115876719</v>
      </c>
      <c r="T3662" s="21">
        <f t="shared" si="175"/>
        <v>28035.957520165764</v>
      </c>
      <c r="U3662" s="19">
        <v>0</v>
      </c>
      <c r="V3662" s="21">
        <f t="shared" si="176"/>
        <v>175593.62867893296</v>
      </c>
    </row>
    <row r="3663" spans="1:22" x14ac:dyDescent="0.3">
      <c r="A3663" s="3" t="s">
        <v>148</v>
      </c>
      <c r="B3663" s="3">
        <v>9</v>
      </c>
      <c r="C3663" s="4" t="s">
        <v>186</v>
      </c>
      <c r="D3663" s="3" t="s">
        <v>318</v>
      </c>
      <c r="E3663" s="3" t="s">
        <v>121</v>
      </c>
      <c r="F3663" s="4" t="s">
        <v>319</v>
      </c>
      <c r="G3663" s="3" t="s">
        <v>16</v>
      </c>
      <c r="H3663" s="5">
        <v>747.38800000000003</v>
      </c>
      <c r="I3663" s="5">
        <v>2.0642</v>
      </c>
      <c r="J3663" s="5">
        <v>2.0642</v>
      </c>
      <c r="K3663" s="6">
        <v>1</v>
      </c>
      <c r="L3663" s="5">
        <v>24.11</v>
      </c>
      <c r="M3663" s="19">
        <f>H3663*INDEX('Pliegos Tarifarios (Las Condes)'!$B:$B,MATCH($B3663,'Pliegos Tarifarios (Las Condes)'!$A:$A,0))</f>
        <v>98478.085044000007</v>
      </c>
      <c r="N3663" s="19">
        <f>I3663*INDEX('Pliegos Tarifarios (Las Condes)'!$C:$C,MATCH($B3663,'Pliegos Tarifarios (Las Condes)'!$A:$A,0))</f>
        <v>7105.6348797999999</v>
      </c>
      <c r="O3663" s="19">
        <f>J3663*INDEX('Pliegos Tarifarios (Las Condes)'!$D:$D,MATCH($B3663,'Pliegos Tarifarios (Las Condes)'!$A:$A,0))</f>
        <v>29955.9470028</v>
      </c>
      <c r="P3663" s="19">
        <f>H3663*INDEX('Pliegos Tarifarios (Las Condes)'!$E:$E,MATCH($B3663,'Pliegos Tarifarios (Las Condes)'!$A:$A,0))</f>
        <v>9733.9813119999999</v>
      </c>
      <c r="Q3663" s="19" cm="1">
        <f t="array" ref="Q3663">H3663*_xlfn.IFS(H3663&lt;=350,INDEX('Pliegos Tarifarios (Las Condes)'!$F:$F,MATCH($B3663,'Pliegos Tarifarios (Las Condes)'!$A:$A,0)),H3663&lt;=500,INDEX('Pliegos Tarifarios (Las Condes)'!$G:$G,MATCH($B3663,'Pliegos Tarifarios (Las Condes)'!$A:$A,0)),H3663&lt;=1000,INDEX('Pliegos Tarifarios (Las Condes)'!$H:$H,MATCH($B3663,'Pliegos Tarifarios (Las Condes)'!$A:$A,0)),H3663&lt;=5000,INDEX('Pliegos Tarifarios (Las Condes)'!$I:$I,MATCH($B3663,'Pliegos Tarifarios (Las Condes)'!$A:$A,0)),H3663&gt;5000,INDEX('Pliegos Tarifarios (Las Condes)'!$J:$J,MATCH($B3663,'Pliegos Tarifarios (Las Condes)'!$A:$A,0)))/1.19</f>
        <v>1752.9074857142859</v>
      </c>
      <c r="R3663" s="19">
        <f>INDEX('Pliegos Tarifarios (Las Condes)'!$K:$K,MATCH($B3663,'Pliegos Tarifarios (Las Condes)'!$A:$A,0))</f>
        <v>729.50400000000002</v>
      </c>
      <c r="S3663" s="21">
        <f t="shared" si="174"/>
        <v>147756.05972431428</v>
      </c>
      <c r="T3663" s="21">
        <f t="shared" si="175"/>
        <v>28073.651347619714</v>
      </c>
      <c r="U3663" s="19">
        <v>0</v>
      </c>
      <c r="V3663" s="21">
        <f t="shared" si="176"/>
        <v>175829.711071934</v>
      </c>
    </row>
    <row r="3664" spans="1:22" x14ac:dyDescent="0.3">
      <c r="A3664" s="3" t="s">
        <v>148</v>
      </c>
      <c r="B3664" s="3">
        <v>9</v>
      </c>
      <c r="C3664" s="4" t="s">
        <v>186</v>
      </c>
      <c r="D3664" s="3" t="s">
        <v>320</v>
      </c>
      <c r="E3664" s="3" t="s">
        <v>121</v>
      </c>
      <c r="F3664" s="4" t="s">
        <v>321</v>
      </c>
      <c r="G3664" s="3" t="s">
        <v>16</v>
      </c>
      <c r="H3664" s="5">
        <v>746.17550000000006</v>
      </c>
      <c r="I3664" s="5">
        <v>2.0914000000000001</v>
      </c>
      <c r="J3664" s="5">
        <v>2.0426000000000002</v>
      </c>
      <c r="K3664" s="6">
        <v>0.97666634790092766</v>
      </c>
      <c r="L3664" s="5">
        <v>24.07</v>
      </c>
      <c r="M3664" s="19">
        <f>H3664*INDEX('Pliegos Tarifarios (Las Condes)'!$B:$B,MATCH($B3664,'Pliegos Tarifarios (Las Condes)'!$A:$A,0))</f>
        <v>98318.32240650001</v>
      </c>
      <c r="N3664" s="19">
        <f>I3664*INDEX('Pliegos Tarifarios (Las Condes)'!$C:$C,MATCH($B3664,'Pliegos Tarifarios (Las Condes)'!$A:$A,0))</f>
        <v>7199.2659566000002</v>
      </c>
      <c r="O3664" s="19">
        <f>J3664*INDEX('Pliegos Tarifarios (Las Condes)'!$D:$D,MATCH($B3664,'Pliegos Tarifarios (Las Condes)'!$A:$A,0))</f>
        <v>29642.484908400002</v>
      </c>
      <c r="P3664" s="19">
        <f>H3664*INDEX('Pliegos Tarifarios (Las Condes)'!$E:$E,MATCH($B3664,'Pliegos Tarifarios (Las Condes)'!$A:$A,0))</f>
        <v>9718.1897119999994</v>
      </c>
      <c r="Q3664" s="19" cm="1">
        <f t="array" ref="Q3664">H3664*_xlfn.IFS(H3664&lt;=350,INDEX('Pliegos Tarifarios (Las Condes)'!$F:$F,MATCH($B3664,'Pliegos Tarifarios (Las Condes)'!$A:$A,0)),H3664&lt;=500,INDEX('Pliegos Tarifarios (Las Condes)'!$G:$G,MATCH($B3664,'Pliegos Tarifarios (Las Condes)'!$A:$A,0)),H3664&lt;=1000,INDEX('Pliegos Tarifarios (Las Condes)'!$H:$H,MATCH($B3664,'Pliegos Tarifarios (Las Condes)'!$A:$A,0)),H3664&lt;=5000,INDEX('Pliegos Tarifarios (Las Condes)'!$I:$I,MATCH($B3664,'Pliegos Tarifarios (Las Condes)'!$A:$A,0)),H3664&gt;5000,INDEX('Pliegos Tarifarios (Las Condes)'!$J:$J,MATCH($B3664,'Pliegos Tarifarios (Las Condes)'!$A:$A,0)))/1.19</f>
        <v>1750.0637147058831</v>
      </c>
      <c r="R3664" s="19">
        <f>INDEX('Pliegos Tarifarios (Las Condes)'!$K:$K,MATCH($B3664,'Pliegos Tarifarios (Las Condes)'!$A:$A,0))</f>
        <v>729.50400000000002</v>
      </c>
      <c r="S3664" s="21">
        <f t="shared" si="174"/>
        <v>147357.83069820586</v>
      </c>
      <c r="T3664" s="21">
        <f t="shared" si="175"/>
        <v>27997.987832659113</v>
      </c>
      <c r="U3664" s="19">
        <v>0</v>
      </c>
      <c r="V3664" s="21">
        <f t="shared" si="176"/>
        <v>175355.81853086496</v>
      </c>
    </row>
    <row r="3665" spans="1:22" x14ac:dyDescent="0.3">
      <c r="A3665" s="3" t="s">
        <v>148</v>
      </c>
      <c r="B3665" s="3">
        <v>9</v>
      </c>
      <c r="C3665" s="4" t="s">
        <v>186</v>
      </c>
      <c r="D3665" s="3" t="s">
        <v>322</v>
      </c>
      <c r="E3665" s="3" t="s">
        <v>121</v>
      </c>
      <c r="F3665" s="4" t="s">
        <v>323</v>
      </c>
      <c r="G3665" s="3" t="s">
        <v>16</v>
      </c>
      <c r="H3665" s="5">
        <v>745.77940000000001</v>
      </c>
      <c r="I3665" s="5">
        <v>2.0884999999999998</v>
      </c>
      <c r="J3665" s="5">
        <v>2.0630999999999999</v>
      </c>
      <c r="K3665" s="6">
        <v>0.98783816135982772</v>
      </c>
      <c r="L3665" s="5">
        <v>24.06</v>
      </c>
      <c r="M3665" s="19">
        <f>H3665*INDEX('Pliegos Tarifarios (Las Condes)'!$B:$B,MATCH($B3665,'Pliegos Tarifarios (Las Condes)'!$A:$A,0))</f>
        <v>98266.131082200009</v>
      </c>
      <c r="N3665" s="19">
        <f>I3665*INDEX('Pliegos Tarifarios (Las Condes)'!$C:$C,MATCH($B3665,'Pliegos Tarifarios (Las Condes)'!$A:$A,0))</f>
        <v>7189.2832314999996</v>
      </c>
      <c r="O3665" s="19">
        <f>J3665*INDEX('Pliegos Tarifarios (Las Condes)'!$D:$D,MATCH($B3665,'Pliegos Tarifarios (Las Condes)'!$A:$A,0))</f>
        <v>29939.983655399999</v>
      </c>
      <c r="P3665" s="19">
        <f>H3665*INDEX('Pliegos Tarifarios (Las Condes)'!$E:$E,MATCH($B3665,'Pliegos Tarifarios (Las Condes)'!$A:$A,0))</f>
        <v>9713.0309055999987</v>
      </c>
      <c r="Q3665" s="19" cm="1">
        <f t="array" ref="Q3665">H3665*_xlfn.IFS(H3665&lt;=350,INDEX('Pliegos Tarifarios (Las Condes)'!$F:$F,MATCH($B3665,'Pliegos Tarifarios (Las Condes)'!$A:$A,0)),H3665&lt;=500,INDEX('Pliegos Tarifarios (Las Condes)'!$G:$G,MATCH($B3665,'Pliegos Tarifarios (Las Condes)'!$A:$A,0)),H3665&lt;=1000,INDEX('Pliegos Tarifarios (Las Condes)'!$H:$H,MATCH($B3665,'Pliegos Tarifarios (Las Condes)'!$A:$A,0)),H3665&lt;=5000,INDEX('Pliegos Tarifarios (Las Condes)'!$I:$I,MATCH($B3665,'Pliegos Tarifarios (Las Condes)'!$A:$A,0)),H3665&gt;5000,INDEX('Pliegos Tarifarios (Las Condes)'!$J:$J,MATCH($B3665,'Pliegos Tarifarios (Las Condes)'!$A:$A,0)))/1.19</f>
        <v>1749.1347104201682</v>
      </c>
      <c r="R3665" s="19">
        <f>INDEX('Pliegos Tarifarios (Las Condes)'!$K:$K,MATCH($B3665,'Pliegos Tarifarios (Las Condes)'!$A:$A,0))</f>
        <v>729.50400000000002</v>
      </c>
      <c r="S3665" s="21">
        <f t="shared" si="174"/>
        <v>147587.06758512015</v>
      </c>
      <c r="T3665" s="21">
        <f t="shared" si="175"/>
        <v>28041.542841172828</v>
      </c>
      <c r="U3665" s="19">
        <v>0</v>
      </c>
      <c r="V3665" s="21">
        <f t="shared" si="176"/>
        <v>175628.61042629299</v>
      </c>
    </row>
    <row r="3666" spans="1:22" x14ac:dyDescent="0.3">
      <c r="A3666" s="3" t="s">
        <v>148</v>
      </c>
      <c r="B3666" s="3">
        <v>9</v>
      </c>
      <c r="C3666" s="4" t="s">
        <v>186</v>
      </c>
      <c r="D3666" s="3" t="s">
        <v>324</v>
      </c>
      <c r="E3666" s="3" t="s">
        <v>121</v>
      </c>
      <c r="F3666" s="4" t="s">
        <v>325</v>
      </c>
      <c r="G3666" s="3" t="s">
        <v>16</v>
      </c>
      <c r="H3666" s="5">
        <v>746.80799999999999</v>
      </c>
      <c r="I3666" s="5">
        <v>2.0834999999999999</v>
      </c>
      <c r="J3666" s="5">
        <v>2.0463</v>
      </c>
      <c r="K3666" s="6">
        <v>0.98214542836573082</v>
      </c>
      <c r="L3666" s="5">
        <v>24.09</v>
      </c>
      <c r="M3666" s="19">
        <f>H3666*INDEX('Pliegos Tarifarios (Las Condes)'!$B:$B,MATCH($B3666,'Pliegos Tarifarios (Las Condes)'!$A:$A,0))</f>
        <v>98401.662504000007</v>
      </c>
      <c r="N3666" s="19">
        <f>I3666*INDEX('Pliegos Tarifarios (Las Condes)'!$C:$C,MATCH($B3666,'Pliegos Tarifarios (Las Condes)'!$A:$A,0))</f>
        <v>7172.0716364999998</v>
      </c>
      <c r="O3666" s="19">
        <f>J3666*INDEX('Pliegos Tarifarios (Las Condes)'!$D:$D,MATCH($B3666,'Pliegos Tarifarios (Las Condes)'!$A:$A,0))</f>
        <v>29696.179804200001</v>
      </c>
      <c r="P3666" s="19">
        <f>H3666*INDEX('Pliegos Tarifarios (Las Condes)'!$E:$E,MATCH($B3666,'Pliegos Tarifarios (Las Condes)'!$A:$A,0))</f>
        <v>9726.4273919999996</v>
      </c>
      <c r="Q3666" s="19" cm="1">
        <f t="array" ref="Q3666">H3666*_xlfn.IFS(H3666&lt;=350,INDEX('Pliegos Tarifarios (Las Condes)'!$F:$F,MATCH($B3666,'Pliegos Tarifarios (Las Condes)'!$A:$A,0)),H3666&lt;=500,INDEX('Pliegos Tarifarios (Las Condes)'!$G:$G,MATCH($B3666,'Pliegos Tarifarios (Las Condes)'!$A:$A,0)),H3666&lt;=1000,INDEX('Pliegos Tarifarios (Las Condes)'!$H:$H,MATCH($B3666,'Pliegos Tarifarios (Las Condes)'!$A:$A,0)),H3666&lt;=5000,INDEX('Pliegos Tarifarios (Las Condes)'!$I:$I,MATCH($B3666,'Pliegos Tarifarios (Las Condes)'!$A:$A,0)),H3666&gt;5000,INDEX('Pliegos Tarifarios (Las Condes)'!$J:$J,MATCH($B3666,'Pliegos Tarifarios (Las Condes)'!$A:$A,0)))/1.19</f>
        <v>1751.5471663865551</v>
      </c>
      <c r="R3666" s="19">
        <f>INDEX('Pliegos Tarifarios (Las Condes)'!$K:$K,MATCH($B3666,'Pliegos Tarifarios (Las Condes)'!$A:$A,0))</f>
        <v>729.50400000000002</v>
      </c>
      <c r="S3666" s="21">
        <f t="shared" si="174"/>
        <v>147477.39250308656</v>
      </c>
      <c r="T3666" s="21">
        <f t="shared" si="175"/>
        <v>28020.704575586449</v>
      </c>
      <c r="U3666" s="19">
        <v>0</v>
      </c>
      <c r="V3666" s="21">
        <f t="shared" si="176"/>
        <v>175498.09707867302</v>
      </c>
    </row>
    <row r="3667" spans="1:22" x14ac:dyDescent="0.3">
      <c r="A3667" s="3" t="s">
        <v>148</v>
      </c>
      <c r="B3667" s="3">
        <v>9</v>
      </c>
      <c r="C3667" s="4" t="s">
        <v>186</v>
      </c>
      <c r="D3667" s="3" t="s">
        <v>326</v>
      </c>
      <c r="E3667" s="3" t="s">
        <v>121</v>
      </c>
      <c r="F3667" s="4" t="s">
        <v>327</v>
      </c>
      <c r="G3667" s="3" t="s">
        <v>16</v>
      </c>
      <c r="H3667" s="5">
        <v>745.82339999999999</v>
      </c>
      <c r="I3667" s="5">
        <v>2.0621</v>
      </c>
      <c r="J3667" s="5">
        <v>2.0548000000000002</v>
      </c>
      <c r="K3667" s="6">
        <v>0.99645991949953938</v>
      </c>
      <c r="L3667" s="5">
        <v>24.06</v>
      </c>
      <c r="M3667" s="19">
        <f>H3667*INDEX('Pliegos Tarifarios (Las Condes)'!$B:$B,MATCH($B3667,'Pliegos Tarifarios (Las Condes)'!$A:$A,0))</f>
        <v>98271.928654200005</v>
      </c>
      <c r="N3667" s="19">
        <f>I3667*INDEX('Pliegos Tarifarios (Las Condes)'!$C:$C,MATCH($B3667,'Pliegos Tarifarios (Las Condes)'!$A:$A,0))</f>
        <v>7098.4060098999998</v>
      </c>
      <c r="O3667" s="19">
        <f>J3667*INDEX('Pliegos Tarifarios (Las Condes)'!$D:$D,MATCH($B3667,'Pliegos Tarifarios (Las Condes)'!$A:$A,0))</f>
        <v>29819.532943200004</v>
      </c>
      <c r="P3667" s="19">
        <f>H3667*INDEX('Pliegos Tarifarios (Las Condes)'!$E:$E,MATCH($B3667,'Pliegos Tarifarios (Las Condes)'!$A:$A,0))</f>
        <v>9713.6039615999998</v>
      </c>
      <c r="Q3667" s="19" cm="1">
        <f t="array" ref="Q3667">H3667*_xlfn.IFS(H3667&lt;=350,INDEX('Pliegos Tarifarios (Las Condes)'!$F:$F,MATCH($B3667,'Pliegos Tarifarios (Las Condes)'!$A:$A,0)),H3667&lt;=500,INDEX('Pliegos Tarifarios (Las Condes)'!$G:$G,MATCH($B3667,'Pliegos Tarifarios (Las Condes)'!$A:$A,0)),H3667&lt;=1000,INDEX('Pliegos Tarifarios (Las Condes)'!$H:$H,MATCH($B3667,'Pliegos Tarifarios (Las Condes)'!$A:$A,0)),H3667&lt;=5000,INDEX('Pliegos Tarifarios (Las Condes)'!$I:$I,MATCH($B3667,'Pliegos Tarifarios (Las Condes)'!$A:$A,0)),H3667&gt;5000,INDEX('Pliegos Tarifarios (Las Condes)'!$J:$J,MATCH($B3667,'Pliegos Tarifarios (Las Condes)'!$A:$A,0)))/1.19</f>
        <v>1749.2379070588238</v>
      </c>
      <c r="R3667" s="19">
        <f>INDEX('Pliegos Tarifarios (Las Condes)'!$K:$K,MATCH($B3667,'Pliegos Tarifarios (Las Condes)'!$A:$A,0))</f>
        <v>729.50400000000002</v>
      </c>
      <c r="S3667" s="21">
        <f t="shared" si="174"/>
        <v>147382.21347595882</v>
      </c>
      <c r="T3667" s="21">
        <f t="shared" si="175"/>
        <v>28002.620560432177</v>
      </c>
      <c r="U3667" s="19">
        <v>0</v>
      </c>
      <c r="V3667" s="21">
        <f t="shared" si="176"/>
        <v>175384.834036391</v>
      </c>
    </row>
    <row r="3668" spans="1:22" x14ac:dyDescent="0.3">
      <c r="A3668" s="3" t="s">
        <v>148</v>
      </c>
      <c r="B3668" s="3">
        <v>9</v>
      </c>
      <c r="C3668" s="4" t="s">
        <v>186</v>
      </c>
      <c r="D3668" s="3" t="s">
        <v>328</v>
      </c>
      <c r="E3668" s="3" t="s">
        <v>121</v>
      </c>
      <c r="F3668" s="4" t="s">
        <v>329</v>
      </c>
      <c r="G3668" s="3" t="s">
        <v>16</v>
      </c>
      <c r="H3668" s="5">
        <v>744.48630000000003</v>
      </c>
      <c r="I3668" s="5">
        <v>2.0766</v>
      </c>
      <c r="J3668" s="5">
        <v>2.0766</v>
      </c>
      <c r="K3668" s="6">
        <v>1</v>
      </c>
      <c r="L3668" s="5">
        <v>24.02</v>
      </c>
      <c r="M3668" s="19">
        <f>H3668*INDEX('Pliegos Tarifarios (Las Condes)'!$B:$B,MATCH($B3668,'Pliegos Tarifarios (Las Condes)'!$A:$A,0))</f>
        <v>98095.748346900014</v>
      </c>
      <c r="N3668" s="19">
        <f>I3668*INDEX('Pliegos Tarifarios (Las Condes)'!$C:$C,MATCH($B3668,'Pliegos Tarifarios (Las Condes)'!$A:$A,0))</f>
        <v>7148.3196354000002</v>
      </c>
      <c r="O3668" s="19">
        <f>J3668*INDEX('Pliegos Tarifarios (Las Condes)'!$D:$D,MATCH($B3668,'Pliegos Tarifarios (Las Condes)'!$A:$A,0))</f>
        <v>30135.897464400001</v>
      </c>
      <c r="P3668" s="19">
        <f>H3668*INDEX('Pliegos Tarifarios (Las Condes)'!$E:$E,MATCH($B3668,'Pliegos Tarifarios (Las Condes)'!$A:$A,0))</f>
        <v>9696.1895712000005</v>
      </c>
      <c r="Q3668" s="19" cm="1">
        <f t="array" ref="Q3668">H3668*_xlfn.IFS(H3668&lt;=350,INDEX('Pliegos Tarifarios (Las Condes)'!$F:$F,MATCH($B3668,'Pliegos Tarifarios (Las Condes)'!$A:$A,0)),H3668&lt;=500,INDEX('Pliegos Tarifarios (Las Condes)'!$G:$G,MATCH($B3668,'Pliegos Tarifarios (Las Condes)'!$A:$A,0)),H3668&lt;=1000,INDEX('Pliegos Tarifarios (Las Condes)'!$H:$H,MATCH($B3668,'Pliegos Tarifarios (Las Condes)'!$A:$A,0)),H3668&lt;=5000,INDEX('Pliegos Tarifarios (Las Condes)'!$I:$I,MATCH($B3668,'Pliegos Tarifarios (Las Condes)'!$A:$A,0)),H3668&gt;5000,INDEX('Pliegos Tarifarios (Las Condes)'!$J:$J,MATCH($B3668,'Pliegos Tarifarios (Las Condes)'!$A:$A,0)))/1.19</f>
        <v>1746.1019019327734</v>
      </c>
      <c r="R3668" s="19">
        <f>INDEX('Pliegos Tarifarios (Las Condes)'!$K:$K,MATCH($B3668,'Pliegos Tarifarios (Las Condes)'!$A:$A,0))</f>
        <v>729.50400000000002</v>
      </c>
      <c r="S3668" s="21">
        <f t="shared" si="174"/>
        <v>147551.76091983277</v>
      </c>
      <c r="T3668" s="21">
        <f t="shared" si="175"/>
        <v>28034.834574768225</v>
      </c>
      <c r="U3668" s="19">
        <v>0</v>
      </c>
      <c r="V3668" s="21">
        <f t="shared" si="176"/>
        <v>175586.595494601</v>
      </c>
    </row>
    <row r="3669" spans="1:22" x14ac:dyDescent="0.3">
      <c r="A3669" s="3" t="s">
        <v>148</v>
      </c>
      <c r="B3669" s="3">
        <v>9</v>
      </c>
      <c r="C3669" s="4" t="s">
        <v>186</v>
      </c>
      <c r="D3669" s="3" t="s">
        <v>330</v>
      </c>
      <c r="E3669" s="3" t="s">
        <v>121</v>
      </c>
      <c r="F3669" s="4" t="s">
        <v>331</v>
      </c>
      <c r="G3669" s="3" t="s">
        <v>16</v>
      </c>
      <c r="H3669" s="5">
        <v>744.61099999999999</v>
      </c>
      <c r="I3669" s="5">
        <v>2.0848</v>
      </c>
      <c r="J3669" s="5">
        <v>2.0608</v>
      </c>
      <c r="K3669" s="6">
        <v>0.98848810437452028</v>
      </c>
      <c r="L3669" s="5">
        <v>24.02</v>
      </c>
      <c r="M3669" s="19">
        <f>H3669*INDEX('Pliegos Tarifarios (Las Condes)'!$B:$B,MATCH($B3669,'Pliegos Tarifarios (Las Condes)'!$A:$A,0))</f>
        <v>98112.179193000004</v>
      </c>
      <c r="N3669" s="19">
        <f>I3669*INDEX('Pliegos Tarifarios (Las Condes)'!$C:$C,MATCH($B3669,'Pliegos Tarifarios (Las Condes)'!$A:$A,0))</f>
        <v>7176.5466512000003</v>
      </c>
      <c r="O3669" s="19">
        <f>J3669*INDEX('Pliegos Tarifarios (Las Condes)'!$D:$D,MATCH($B3669,'Pliegos Tarifarios (Las Condes)'!$A:$A,0))</f>
        <v>29906.605747199999</v>
      </c>
      <c r="P3669" s="19">
        <f>H3669*INDEX('Pliegos Tarifarios (Las Condes)'!$E:$E,MATCH($B3669,'Pliegos Tarifarios (Las Condes)'!$A:$A,0))</f>
        <v>9697.8136639999993</v>
      </c>
      <c r="Q3669" s="19" cm="1">
        <f t="array" ref="Q3669">H3669*_xlfn.IFS(H3669&lt;=350,INDEX('Pliegos Tarifarios (Las Condes)'!$F:$F,MATCH($B3669,'Pliegos Tarifarios (Las Condes)'!$A:$A,0)),H3669&lt;=500,INDEX('Pliegos Tarifarios (Las Condes)'!$G:$G,MATCH($B3669,'Pliegos Tarifarios (Las Condes)'!$A:$A,0)),H3669&lt;=1000,INDEX('Pliegos Tarifarios (Las Condes)'!$H:$H,MATCH($B3669,'Pliegos Tarifarios (Las Condes)'!$A:$A,0)),H3669&lt;=5000,INDEX('Pliegos Tarifarios (Las Condes)'!$I:$I,MATCH($B3669,'Pliegos Tarifarios (Las Condes)'!$A:$A,0)),H3669&gt;5000,INDEX('Pliegos Tarifarios (Las Condes)'!$J:$J,MATCH($B3669,'Pliegos Tarifarios (Las Condes)'!$A:$A,0)))/1.19</f>
        <v>1746.3943705882357</v>
      </c>
      <c r="R3669" s="19">
        <f>INDEX('Pliegos Tarifarios (Las Condes)'!$K:$K,MATCH($B3669,'Pliegos Tarifarios (Las Condes)'!$A:$A,0))</f>
        <v>729.50400000000002</v>
      </c>
      <c r="S3669" s="21">
        <f t="shared" si="174"/>
        <v>147369.04362598821</v>
      </c>
      <c r="T3669" s="21">
        <f t="shared" si="175"/>
        <v>28000.11828893776</v>
      </c>
      <c r="U3669" s="19">
        <v>0</v>
      </c>
      <c r="V3669" s="21">
        <f t="shared" si="176"/>
        <v>175369.16191492596</v>
      </c>
    </row>
    <row r="3670" spans="1:22" x14ac:dyDescent="0.3">
      <c r="A3670" s="3" t="s">
        <v>148</v>
      </c>
      <c r="B3670" s="3">
        <v>9</v>
      </c>
      <c r="C3670" s="4" t="s">
        <v>186</v>
      </c>
      <c r="D3670" s="3" t="s">
        <v>332</v>
      </c>
      <c r="E3670" s="3" t="s">
        <v>121</v>
      </c>
      <c r="F3670" s="4" t="s">
        <v>333</v>
      </c>
      <c r="G3670" s="3" t="s">
        <v>16</v>
      </c>
      <c r="H3670" s="5">
        <v>746.73209999999995</v>
      </c>
      <c r="I3670" s="5">
        <v>2.0531999999999999</v>
      </c>
      <c r="J3670" s="5">
        <v>2.0093999999999999</v>
      </c>
      <c r="K3670" s="6">
        <v>0.97866744593804789</v>
      </c>
      <c r="L3670" s="5">
        <v>24.09</v>
      </c>
      <c r="M3670" s="19">
        <f>H3670*INDEX('Pliegos Tarifarios (Las Condes)'!$B:$B,MATCH($B3670,'Pliegos Tarifarios (Las Condes)'!$A:$A,0))</f>
        <v>98391.661692299997</v>
      </c>
      <c r="N3670" s="19">
        <f>I3670*INDEX('Pliegos Tarifarios (Las Condes)'!$C:$C,MATCH($B3670,'Pliegos Tarifarios (Las Condes)'!$A:$A,0))</f>
        <v>7067.7693707999997</v>
      </c>
      <c r="O3670" s="19">
        <f>J3670*INDEX('Pliegos Tarifarios (Las Condes)'!$D:$D,MATCH($B3670,'Pliegos Tarifarios (Las Condes)'!$A:$A,0))</f>
        <v>29160.682059599996</v>
      </c>
      <c r="P3670" s="19">
        <f>H3670*INDEX('Pliegos Tarifarios (Las Condes)'!$E:$E,MATCH($B3670,'Pliegos Tarifarios (Las Condes)'!$A:$A,0))</f>
        <v>9725.4388703999994</v>
      </c>
      <c r="Q3670" s="19" cm="1">
        <f t="array" ref="Q3670">H3670*_xlfn.IFS(H3670&lt;=350,INDEX('Pliegos Tarifarios (Las Condes)'!$F:$F,MATCH($B3670,'Pliegos Tarifarios (Las Condes)'!$A:$A,0)),H3670&lt;=500,INDEX('Pliegos Tarifarios (Las Condes)'!$G:$G,MATCH($B3670,'Pliegos Tarifarios (Las Condes)'!$A:$A,0)),H3670&lt;=1000,INDEX('Pliegos Tarifarios (Las Condes)'!$H:$H,MATCH($B3670,'Pliegos Tarifarios (Las Condes)'!$A:$A,0)),H3670&lt;=5000,INDEX('Pliegos Tarifarios (Las Condes)'!$I:$I,MATCH($B3670,'Pliegos Tarifarios (Las Condes)'!$A:$A,0)),H3670&gt;5000,INDEX('Pliegos Tarifarios (Las Condes)'!$J:$J,MATCH($B3670,'Pliegos Tarifarios (Las Condes)'!$A:$A,0)))/1.19</f>
        <v>1751.3691521848741</v>
      </c>
      <c r="R3670" s="19">
        <f>INDEX('Pliegos Tarifarios (Las Condes)'!$K:$K,MATCH($B3670,'Pliegos Tarifarios (Las Condes)'!$A:$A,0))</f>
        <v>729.50400000000002</v>
      </c>
      <c r="S3670" s="21">
        <f t="shared" si="174"/>
        <v>146826.42514528483</v>
      </c>
      <c r="T3670" s="21">
        <f t="shared" si="175"/>
        <v>27897.020777604117</v>
      </c>
      <c r="U3670" s="19">
        <v>0</v>
      </c>
      <c r="V3670" s="21">
        <f t="shared" si="176"/>
        <v>174723.44592288893</v>
      </c>
    </row>
    <row r="3671" spans="1:22" x14ac:dyDescent="0.3">
      <c r="A3671" s="3" t="s">
        <v>148</v>
      </c>
      <c r="B3671" s="3">
        <v>9</v>
      </c>
      <c r="C3671" s="4" t="s">
        <v>186</v>
      </c>
      <c r="D3671" s="3" t="s">
        <v>334</v>
      </c>
      <c r="E3671" s="3" t="s">
        <v>121</v>
      </c>
      <c r="F3671" s="4" t="s">
        <v>335</v>
      </c>
      <c r="G3671" s="3" t="s">
        <v>16</v>
      </c>
      <c r="H3671" s="5">
        <v>744.90110000000004</v>
      </c>
      <c r="I3671" s="5">
        <v>2.1015999999999999</v>
      </c>
      <c r="J3671" s="5">
        <v>2.0962999999999998</v>
      </c>
      <c r="K3671" s="6">
        <v>0.99747811191473157</v>
      </c>
      <c r="L3671" s="5">
        <v>24.03</v>
      </c>
      <c r="M3671" s="19">
        <f>H3671*INDEX('Pliegos Tarifarios (Las Condes)'!$B:$B,MATCH($B3671,'Pliegos Tarifarios (Las Condes)'!$A:$A,0))</f>
        <v>98150.403639300013</v>
      </c>
      <c r="N3671" s="19">
        <f>I3671*INDEX('Pliegos Tarifarios (Las Condes)'!$C:$C,MATCH($B3671,'Pliegos Tarifarios (Las Condes)'!$A:$A,0))</f>
        <v>7234.3776103999999</v>
      </c>
      <c r="O3671" s="19">
        <f>J3671*INDEX('Pliegos Tarifarios (Las Condes)'!$D:$D,MATCH($B3671,'Pliegos Tarifarios (Las Condes)'!$A:$A,0))</f>
        <v>30421.786504199998</v>
      </c>
      <c r="P3671" s="19">
        <f>H3671*INDEX('Pliegos Tarifarios (Las Condes)'!$E:$E,MATCH($B3671,'Pliegos Tarifarios (Las Condes)'!$A:$A,0))</f>
        <v>9701.5919264000004</v>
      </c>
      <c r="Q3671" s="19" cm="1">
        <f t="array" ref="Q3671">H3671*_xlfn.IFS(H3671&lt;=350,INDEX('Pliegos Tarifarios (Las Condes)'!$F:$F,MATCH($B3671,'Pliegos Tarifarios (Las Condes)'!$A:$A,0)),H3671&lt;=500,INDEX('Pliegos Tarifarios (Las Condes)'!$G:$G,MATCH($B3671,'Pliegos Tarifarios (Las Condes)'!$A:$A,0)),H3671&lt;=1000,INDEX('Pliegos Tarifarios (Las Condes)'!$H:$H,MATCH($B3671,'Pliegos Tarifarios (Las Condes)'!$A:$A,0)),H3671&lt;=5000,INDEX('Pliegos Tarifarios (Las Condes)'!$I:$I,MATCH($B3671,'Pliegos Tarifarios (Las Condes)'!$A:$A,0)),H3671&gt;5000,INDEX('Pliegos Tarifarios (Las Condes)'!$J:$J,MATCH($B3671,'Pliegos Tarifarios (Las Condes)'!$A:$A,0)))/1.19</f>
        <v>1747.0747647899163</v>
      </c>
      <c r="R3671" s="19">
        <f>INDEX('Pliegos Tarifarios (Las Condes)'!$K:$K,MATCH($B3671,'Pliegos Tarifarios (Las Condes)'!$A:$A,0))</f>
        <v>729.50400000000002</v>
      </c>
      <c r="S3671" s="21">
        <f t="shared" si="174"/>
        <v>147984.73844508993</v>
      </c>
      <c r="T3671" s="21">
        <f t="shared" si="175"/>
        <v>28117.100304567088</v>
      </c>
      <c r="U3671" s="19">
        <v>0</v>
      </c>
      <c r="V3671" s="21">
        <f t="shared" si="176"/>
        <v>176101.83874965701</v>
      </c>
    </row>
    <row r="3672" spans="1:22" x14ac:dyDescent="0.3">
      <c r="A3672" s="3" t="s">
        <v>148</v>
      </c>
      <c r="B3672" s="3">
        <v>9</v>
      </c>
      <c r="C3672" s="4" t="s">
        <v>186</v>
      </c>
      <c r="D3672" s="3" t="s">
        <v>336</v>
      </c>
      <c r="E3672" s="3" t="s">
        <v>121</v>
      </c>
      <c r="F3672" s="4" t="s">
        <v>337</v>
      </c>
      <c r="G3672" s="3" t="s">
        <v>16</v>
      </c>
      <c r="H3672" s="5">
        <v>744.49810000000002</v>
      </c>
      <c r="I3672" s="5">
        <v>2.0897000000000001</v>
      </c>
      <c r="J3672" s="5">
        <v>2.0680999999999998</v>
      </c>
      <c r="K3672" s="6">
        <v>0.98966358807484311</v>
      </c>
      <c r="L3672" s="5">
        <v>24.02</v>
      </c>
      <c r="M3672" s="19">
        <f>H3672*INDEX('Pliegos Tarifarios (Las Condes)'!$B:$B,MATCH($B3672,'Pliegos Tarifarios (Las Condes)'!$A:$A,0))</f>
        <v>98097.303150300009</v>
      </c>
      <c r="N3672" s="19">
        <f>I3672*INDEX('Pliegos Tarifarios (Las Condes)'!$C:$C,MATCH($B3672,'Pliegos Tarifarios (Las Condes)'!$A:$A,0))</f>
        <v>7193.4140143000004</v>
      </c>
      <c r="O3672" s="19">
        <f>J3672*INDEX('Pliegos Tarifarios (Las Condes)'!$D:$D,MATCH($B3672,'Pliegos Tarifarios (Las Condes)'!$A:$A,0))</f>
        <v>30012.544325399998</v>
      </c>
      <c r="P3672" s="19">
        <f>H3672*INDEX('Pliegos Tarifarios (Las Condes)'!$E:$E,MATCH($B3672,'Pliegos Tarifarios (Las Condes)'!$A:$A,0))</f>
        <v>9696.3432543999988</v>
      </c>
      <c r="Q3672" s="19" cm="1">
        <f t="array" ref="Q3672">H3672*_xlfn.IFS(H3672&lt;=350,INDEX('Pliegos Tarifarios (Las Condes)'!$F:$F,MATCH($B3672,'Pliegos Tarifarios (Las Condes)'!$A:$A,0)),H3672&lt;=500,INDEX('Pliegos Tarifarios (Las Condes)'!$G:$G,MATCH($B3672,'Pliegos Tarifarios (Las Condes)'!$A:$A,0)),H3672&lt;=1000,INDEX('Pliegos Tarifarios (Las Condes)'!$H:$H,MATCH($B3672,'Pliegos Tarifarios (Las Condes)'!$A:$A,0)),H3672&lt;=5000,INDEX('Pliegos Tarifarios (Las Condes)'!$I:$I,MATCH($B3672,'Pliegos Tarifarios (Las Condes)'!$A:$A,0)),H3672&gt;5000,INDEX('Pliegos Tarifarios (Las Condes)'!$J:$J,MATCH($B3672,'Pliegos Tarifarios (Las Condes)'!$A:$A,0)))/1.19</f>
        <v>1746.1295773949585</v>
      </c>
      <c r="R3672" s="19">
        <f>INDEX('Pliegos Tarifarios (Las Condes)'!$K:$K,MATCH($B3672,'Pliegos Tarifarios (Las Condes)'!$A:$A,0))</f>
        <v>729.50400000000002</v>
      </c>
      <c r="S3672" s="21">
        <f t="shared" si="174"/>
        <v>147475.23832179495</v>
      </c>
      <c r="T3672" s="21">
        <f t="shared" si="175"/>
        <v>28020.295281141043</v>
      </c>
      <c r="U3672" s="19">
        <v>0</v>
      </c>
      <c r="V3672" s="21">
        <f t="shared" si="176"/>
        <v>175495.53360293599</v>
      </c>
    </row>
    <row r="3673" spans="1:22" x14ac:dyDescent="0.3">
      <c r="A3673" s="3" t="s">
        <v>148</v>
      </c>
      <c r="B3673" s="3">
        <v>9</v>
      </c>
      <c r="C3673" s="4" t="s">
        <v>186</v>
      </c>
      <c r="D3673" s="3" t="s">
        <v>338</v>
      </c>
      <c r="E3673" s="3" t="s">
        <v>121</v>
      </c>
      <c r="F3673" s="4" t="s">
        <v>339</v>
      </c>
      <c r="G3673" s="3" t="s">
        <v>16</v>
      </c>
      <c r="H3673" s="5">
        <v>745.71259999999995</v>
      </c>
      <c r="I3673" s="5">
        <v>2.0804999999999998</v>
      </c>
      <c r="J3673" s="5">
        <v>2.0804999999999998</v>
      </c>
      <c r="K3673" s="6">
        <v>1</v>
      </c>
      <c r="L3673" s="5">
        <v>24.06</v>
      </c>
      <c r="M3673" s="19">
        <f>H3673*INDEX('Pliegos Tarifarios (Las Condes)'!$B:$B,MATCH($B3673,'Pliegos Tarifarios (Las Condes)'!$A:$A,0))</f>
        <v>98257.329313800001</v>
      </c>
      <c r="N3673" s="19">
        <f>I3673*INDEX('Pliegos Tarifarios (Las Condes)'!$C:$C,MATCH($B3673,'Pliegos Tarifarios (Las Condes)'!$A:$A,0))</f>
        <v>7161.7446794999996</v>
      </c>
      <c r="O3673" s="19">
        <f>J3673*INDEX('Pliegos Tarifarios (Las Condes)'!$D:$D,MATCH($B3673,'Pliegos Tarifarios (Las Condes)'!$A:$A,0))</f>
        <v>30192.494786999996</v>
      </c>
      <c r="P3673" s="19">
        <f>H3673*INDEX('Pliegos Tarifarios (Las Condes)'!$E:$E,MATCH($B3673,'Pliegos Tarifarios (Las Condes)'!$A:$A,0))</f>
        <v>9712.160902399999</v>
      </c>
      <c r="Q3673" s="19" cm="1">
        <f t="array" ref="Q3673">H3673*_xlfn.IFS(H3673&lt;=350,INDEX('Pliegos Tarifarios (Las Condes)'!$F:$F,MATCH($B3673,'Pliegos Tarifarios (Las Condes)'!$A:$A,0)),H3673&lt;=500,INDEX('Pliegos Tarifarios (Las Condes)'!$G:$G,MATCH($B3673,'Pliegos Tarifarios (Las Condes)'!$A:$A,0)),H3673&lt;=1000,INDEX('Pliegos Tarifarios (Las Condes)'!$H:$H,MATCH($B3673,'Pliegos Tarifarios (Las Condes)'!$A:$A,0)),H3673&lt;=5000,INDEX('Pliegos Tarifarios (Las Condes)'!$I:$I,MATCH($B3673,'Pliegos Tarifarios (Las Condes)'!$A:$A,0)),H3673&gt;5000,INDEX('Pliegos Tarifarios (Las Condes)'!$J:$J,MATCH($B3673,'Pliegos Tarifarios (Las Condes)'!$A:$A,0)))/1.19</f>
        <v>1748.9780391596641</v>
      </c>
      <c r="R3673" s="19">
        <f>INDEX('Pliegos Tarifarios (Las Condes)'!$K:$K,MATCH($B3673,'Pliegos Tarifarios (Las Condes)'!$A:$A,0))</f>
        <v>729.50400000000002</v>
      </c>
      <c r="S3673" s="21">
        <f t="shared" si="174"/>
        <v>147802.21172185967</v>
      </c>
      <c r="T3673" s="21">
        <f t="shared" si="175"/>
        <v>28082.420227153336</v>
      </c>
      <c r="U3673" s="19">
        <v>0</v>
      </c>
      <c r="V3673" s="21">
        <f t="shared" si="176"/>
        <v>175884.63194901301</v>
      </c>
    </row>
    <row r="3674" spans="1:22" x14ac:dyDescent="0.3">
      <c r="A3674" s="3" t="s">
        <v>148</v>
      </c>
      <c r="B3674" s="3">
        <v>9</v>
      </c>
      <c r="C3674" s="4" t="s">
        <v>186</v>
      </c>
      <c r="D3674" s="3" t="s">
        <v>340</v>
      </c>
      <c r="E3674" s="3" t="s">
        <v>121</v>
      </c>
      <c r="F3674" s="4" t="s">
        <v>341</v>
      </c>
      <c r="G3674" s="3" t="s">
        <v>16</v>
      </c>
      <c r="H3674" s="5">
        <v>744.48860000000002</v>
      </c>
      <c r="I3674" s="5">
        <v>2.0718999999999999</v>
      </c>
      <c r="J3674" s="5">
        <v>2.0506000000000002</v>
      </c>
      <c r="K3674" s="6">
        <v>0.98971958106086222</v>
      </c>
      <c r="L3674" s="5">
        <v>24.02</v>
      </c>
      <c r="M3674" s="19">
        <f>H3674*INDEX('Pliegos Tarifarios (Las Condes)'!$B:$B,MATCH($B3674,'Pliegos Tarifarios (Las Condes)'!$A:$A,0))</f>
        <v>98096.05140180001</v>
      </c>
      <c r="N3674" s="19">
        <f>I3674*INDEX('Pliegos Tarifarios (Las Condes)'!$C:$C,MATCH($B3674,'Pliegos Tarifarios (Las Condes)'!$A:$A,0))</f>
        <v>7132.1407360999992</v>
      </c>
      <c r="O3674" s="19">
        <f>J3674*INDEX('Pliegos Tarifarios (Las Condes)'!$D:$D,MATCH($B3674,'Pliegos Tarifarios (Las Condes)'!$A:$A,0))</f>
        <v>29758.581980400002</v>
      </c>
      <c r="P3674" s="19">
        <f>H3674*INDEX('Pliegos Tarifarios (Las Condes)'!$E:$E,MATCH($B3674,'Pliegos Tarifarios (Las Condes)'!$A:$A,0))</f>
        <v>9696.2195264000002</v>
      </c>
      <c r="Q3674" s="19" cm="1">
        <f t="array" ref="Q3674">H3674*_xlfn.IFS(H3674&lt;=350,INDEX('Pliegos Tarifarios (Las Condes)'!$F:$F,MATCH($B3674,'Pliegos Tarifarios (Las Condes)'!$A:$A,0)),H3674&lt;=500,INDEX('Pliegos Tarifarios (Las Condes)'!$G:$G,MATCH($B3674,'Pliegos Tarifarios (Las Condes)'!$A:$A,0)),H3674&lt;=1000,INDEX('Pliegos Tarifarios (Las Condes)'!$H:$H,MATCH($B3674,'Pliegos Tarifarios (Las Condes)'!$A:$A,0)),H3674&lt;=5000,INDEX('Pliegos Tarifarios (Las Condes)'!$I:$I,MATCH($B3674,'Pliegos Tarifarios (Las Condes)'!$A:$A,0)),H3674&gt;5000,INDEX('Pliegos Tarifarios (Las Condes)'!$J:$J,MATCH($B3674,'Pliegos Tarifarios (Las Condes)'!$A:$A,0)))/1.19</f>
        <v>1746.1072963025215</v>
      </c>
      <c r="R3674" s="19">
        <f>INDEX('Pliegos Tarifarios (Las Condes)'!$K:$K,MATCH($B3674,'Pliegos Tarifarios (Las Condes)'!$A:$A,0))</f>
        <v>729.50400000000002</v>
      </c>
      <c r="S3674" s="21">
        <f t="shared" si="174"/>
        <v>147158.6049410025</v>
      </c>
      <c r="T3674" s="21">
        <f t="shared" si="175"/>
        <v>27960.134938790474</v>
      </c>
      <c r="U3674" s="19">
        <v>0</v>
      </c>
      <c r="V3674" s="21">
        <f t="shared" si="176"/>
        <v>175118.73987979296</v>
      </c>
    </row>
    <row r="3675" spans="1:22" x14ac:dyDescent="0.3">
      <c r="A3675" s="3" t="s">
        <v>148</v>
      </c>
      <c r="B3675" s="3">
        <v>9</v>
      </c>
      <c r="C3675" s="4" t="s">
        <v>186</v>
      </c>
      <c r="D3675" s="3" t="s">
        <v>342</v>
      </c>
      <c r="E3675" s="3" t="s">
        <v>121</v>
      </c>
      <c r="F3675" s="4" t="s">
        <v>343</v>
      </c>
      <c r="G3675" s="3" t="s">
        <v>16</v>
      </c>
      <c r="H3675" s="5">
        <v>744.327</v>
      </c>
      <c r="I3675" s="5">
        <v>2.1232000000000002</v>
      </c>
      <c r="J3675" s="5">
        <v>2.0177</v>
      </c>
      <c r="K3675" s="6">
        <v>0.95031085154483796</v>
      </c>
      <c r="L3675" s="5">
        <v>24.01</v>
      </c>
      <c r="M3675" s="19">
        <f>H3675*INDEX('Pliegos Tarifarios (Las Condes)'!$B:$B,MATCH($B3675,'Pliegos Tarifarios (Las Condes)'!$A:$A,0))</f>
        <v>98074.758501000004</v>
      </c>
      <c r="N3675" s="19">
        <f>I3675*INDEX('Pliegos Tarifarios (Las Condes)'!$C:$C,MATCH($B3675,'Pliegos Tarifarios (Las Condes)'!$A:$A,0))</f>
        <v>7308.7317008000009</v>
      </c>
      <c r="O3675" s="19">
        <f>J3675*INDEX('Pliegos Tarifarios (Las Condes)'!$D:$D,MATCH($B3675,'Pliegos Tarifarios (Las Condes)'!$A:$A,0))</f>
        <v>29281.132771799999</v>
      </c>
      <c r="P3675" s="19">
        <f>H3675*INDEX('Pliegos Tarifarios (Las Condes)'!$E:$E,MATCH($B3675,'Pliegos Tarifarios (Las Condes)'!$A:$A,0))</f>
        <v>9694.1148479999993</v>
      </c>
      <c r="Q3675" s="19" cm="1">
        <f t="array" ref="Q3675">H3675*_xlfn.IFS(H3675&lt;=350,INDEX('Pliegos Tarifarios (Las Condes)'!$F:$F,MATCH($B3675,'Pliegos Tarifarios (Las Condes)'!$A:$A,0)),H3675&lt;=500,INDEX('Pliegos Tarifarios (Las Condes)'!$G:$G,MATCH($B3675,'Pliegos Tarifarios (Las Condes)'!$A:$A,0)),H3675&lt;=1000,INDEX('Pliegos Tarifarios (Las Condes)'!$H:$H,MATCH($B3675,'Pliegos Tarifarios (Las Condes)'!$A:$A,0)),H3675&lt;=5000,INDEX('Pliegos Tarifarios (Las Condes)'!$I:$I,MATCH($B3675,'Pliegos Tarifarios (Las Condes)'!$A:$A,0)),H3675&gt;5000,INDEX('Pliegos Tarifarios (Las Condes)'!$J:$J,MATCH($B3675,'Pliegos Tarifarios (Las Condes)'!$A:$A,0)))/1.19</f>
        <v>1745.7282831932775</v>
      </c>
      <c r="R3675" s="19">
        <f>INDEX('Pliegos Tarifarios (Las Condes)'!$K:$K,MATCH($B3675,'Pliegos Tarifarios (Las Condes)'!$A:$A,0))</f>
        <v>729.50400000000002</v>
      </c>
      <c r="S3675" s="21">
        <f t="shared" si="174"/>
        <v>146833.97010479326</v>
      </c>
      <c r="T3675" s="21">
        <f t="shared" si="175"/>
        <v>27898.454319910721</v>
      </c>
      <c r="U3675" s="19">
        <v>0</v>
      </c>
      <c r="V3675" s="21">
        <f t="shared" si="176"/>
        <v>174732.42442470399</v>
      </c>
    </row>
    <row r="3676" spans="1:22" x14ac:dyDescent="0.3">
      <c r="A3676" s="3" t="s">
        <v>148</v>
      </c>
      <c r="B3676" s="3">
        <v>9</v>
      </c>
      <c r="C3676" s="4" t="s">
        <v>186</v>
      </c>
      <c r="D3676" s="3" t="s">
        <v>344</v>
      </c>
      <c r="E3676" s="3" t="s">
        <v>121</v>
      </c>
      <c r="F3676" s="4" t="s">
        <v>345</v>
      </c>
      <c r="G3676" s="3" t="s">
        <v>16</v>
      </c>
      <c r="H3676" s="5">
        <v>744.73059999999998</v>
      </c>
      <c r="I3676" s="5">
        <v>2.0973999999999999</v>
      </c>
      <c r="J3676" s="5">
        <v>2.0493999999999999</v>
      </c>
      <c r="K3676" s="6">
        <v>0.97711452274244304</v>
      </c>
      <c r="L3676" s="5">
        <v>24.02</v>
      </c>
      <c r="M3676" s="19">
        <f>H3676*INDEX('Pliegos Tarifarios (Las Condes)'!$B:$B,MATCH($B3676,'Pliegos Tarifarios (Las Condes)'!$A:$A,0))</f>
        <v>98127.938047799995</v>
      </c>
      <c r="N3676" s="19">
        <f>I3676*INDEX('Pliegos Tarifarios (Las Condes)'!$C:$C,MATCH($B3676,'Pliegos Tarifarios (Las Condes)'!$A:$A,0))</f>
        <v>7219.9198705999997</v>
      </c>
      <c r="O3676" s="19">
        <f>J3676*INDEX('Pliegos Tarifarios (Las Condes)'!$D:$D,MATCH($B3676,'Pliegos Tarifarios (Las Condes)'!$A:$A,0))</f>
        <v>29741.167419599999</v>
      </c>
      <c r="P3676" s="19">
        <f>H3676*INDEX('Pliegos Tarifarios (Las Condes)'!$E:$E,MATCH($B3676,'Pliegos Tarifarios (Las Condes)'!$A:$A,0))</f>
        <v>9699.3713343999989</v>
      </c>
      <c r="Q3676" s="19" cm="1">
        <f t="array" ref="Q3676">H3676*_xlfn.IFS(H3676&lt;=350,INDEX('Pliegos Tarifarios (Las Condes)'!$F:$F,MATCH($B3676,'Pliegos Tarifarios (Las Condes)'!$A:$A,0)),H3676&lt;=500,INDEX('Pliegos Tarifarios (Las Condes)'!$G:$G,MATCH($B3676,'Pliegos Tarifarios (Las Condes)'!$A:$A,0)),H3676&lt;=1000,INDEX('Pliegos Tarifarios (Las Condes)'!$H:$H,MATCH($B3676,'Pliegos Tarifarios (Las Condes)'!$A:$A,0)),H3676&lt;=5000,INDEX('Pliegos Tarifarios (Las Condes)'!$I:$I,MATCH($B3676,'Pliegos Tarifarios (Las Condes)'!$A:$A,0)),H3676&gt;5000,INDEX('Pliegos Tarifarios (Las Condes)'!$J:$J,MATCH($B3676,'Pliegos Tarifarios (Las Condes)'!$A:$A,0)))/1.19</f>
        <v>1746.6748778151264</v>
      </c>
      <c r="R3676" s="19">
        <f>INDEX('Pliegos Tarifarios (Las Condes)'!$K:$K,MATCH($B3676,'Pliegos Tarifarios (Las Condes)'!$A:$A,0))</f>
        <v>729.50400000000002</v>
      </c>
      <c r="S3676" s="21">
        <f t="shared" si="174"/>
        <v>147264.57555021512</v>
      </c>
      <c r="T3676" s="21">
        <f t="shared" si="175"/>
        <v>27980.269354540873</v>
      </c>
      <c r="U3676" s="19">
        <v>0</v>
      </c>
      <c r="V3676" s="21">
        <f t="shared" si="176"/>
        <v>175244.844904756</v>
      </c>
    </row>
    <row r="3677" spans="1:22" x14ac:dyDescent="0.3">
      <c r="A3677" s="3" t="s">
        <v>148</v>
      </c>
      <c r="B3677" s="3">
        <v>9</v>
      </c>
      <c r="C3677" s="4" t="s">
        <v>186</v>
      </c>
      <c r="D3677" s="3" t="s">
        <v>346</v>
      </c>
      <c r="E3677" s="3" t="s">
        <v>121</v>
      </c>
      <c r="F3677" s="4" t="s">
        <v>347</v>
      </c>
      <c r="G3677" s="3" t="s">
        <v>16</v>
      </c>
      <c r="H3677" s="5">
        <v>744.54290000000003</v>
      </c>
      <c r="I3677" s="5">
        <v>2.1166999999999998</v>
      </c>
      <c r="J3677" s="5">
        <v>2.1166999999999998</v>
      </c>
      <c r="K3677" s="6">
        <v>1</v>
      </c>
      <c r="L3677" s="5">
        <v>24.02</v>
      </c>
      <c r="M3677" s="19">
        <f>H3677*INDEX('Pliegos Tarifarios (Las Condes)'!$B:$B,MATCH($B3677,'Pliegos Tarifarios (Las Condes)'!$A:$A,0))</f>
        <v>98103.206132700012</v>
      </c>
      <c r="N3677" s="19">
        <f>I3677*INDEX('Pliegos Tarifarios (Las Condes)'!$C:$C,MATCH($B3677,'Pliegos Tarifarios (Las Condes)'!$A:$A,0))</f>
        <v>7286.3566272999997</v>
      </c>
      <c r="O3677" s="19">
        <f>J3677*INDEX('Pliegos Tarifarios (Las Condes)'!$D:$D,MATCH($B3677,'Pliegos Tarifarios (Las Condes)'!$A:$A,0))</f>
        <v>30717.834037799996</v>
      </c>
      <c r="P3677" s="19">
        <f>H3677*INDEX('Pliegos Tarifarios (Las Condes)'!$E:$E,MATCH($B3677,'Pliegos Tarifarios (Las Condes)'!$A:$A,0))</f>
        <v>9696.9267295999998</v>
      </c>
      <c r="Q3677" s="19" cm="1">
        <f t="array" ref="Q3677">H3677*_xlfn.IFS(H3677&lt;=350,INDEX('Pliegos Tarifarios (Las Condes)'!$F:$F,MATCH($B3677,'Pliegos Tarifarios (Las Condes)'!$A:$A,0)),H3677&lt;=500,INDEX('Pliegos Tarifarios (Las Condes)'!$G:$G,MATCH($B3677,'Pliegos Tarifarios (Las Condes)'!$A:$A,0)),H3677&lt;=1000,INDEX('Pliegos Tarifarios (Las Condes)'!$H:$H,MATCH($B3677,'Pliegos Tarifarios (Las Condes)'!$A:$A,0)),H3677&lt;=5000,INDEX('Pliegos Tarifarios (Las Condes)'!$I:$I,MATCH($B3677,'Pliegos Tarifarios (Las Condes)'!$A:$A,0)),H3677&gt;5000,INDEX('Pliegos Tarifarios (Las Condes)'!$J:$J,MATCH($B3677,'Pliegos Tarifarios (Las Condes)'!$A:$A,0)))/1.19</f>
        <v>1746.234650336135</v>
      </c>
      <c r="R3677" s="19">
        <f>INDEX('Pliegos Tarifarios (Las Condes)'!$K:$K,MATCH($B3677,'Pliegos Tarifarios (Las Condes)'!$A:$A,0))</f>
        <v>729.50400000000002</v>
      </c>
      <c r="S3677" s="21">
        <f t="shared" si="174"/>
        <v>148280.06217773614</v>
      </c>
      <c r="T3677" s="21">
        <f t="shared" si="175"/>
        <v>28173.211813769867</v>
      </c>
      <c r="U3677" s="19">
        <v>0</v>
      </c>
      <c r="V3677" s="21">
        <f t="shared" si="176"/>
        <v>176453.27399150599</v>
      </c>
    </row>
    <row r="3678" spans="1:22" x14ac:dyDescent="0.3">
      <c r="A3678" s="3" t="s">
        <v>148</v>
      </c>
      <c r="B3678" s="3">
        <v>9</v>
      </c>
      <c r="C3678" s="4" t="s">
        <v>186</v>
      </c>
      <c r="D3678" s="3" t="s">
        <v>348</v>
      </c>
      <c r="E3678" s="3" t="s">
        <v>121</v>
      </c>
      <c r="F3678" s="4" t="s">
        <v>349</v>
      </c>
      <c r="G3678" s="3" t="s">
        <v>16</v>
      </c>
      <c r="H3678" s="5">
        <v>745.20860000000005</v>
      </c>
      <c r="I3678" s="5">
        <v>2.0461999999999998</v>
      </c>
      <c r="J3678" s="5">
        <v>2.0335999999999999</v>
      </c>
      <c r="K3678" s="6">
        <v>0.99384224415990619</v>
      </c>
      <c r="L3678" s="5">
        <v>24.04</v>
      </c>
      <c r="M3678" s="19">
        <f>H3678*INDEX('Pliegos Tarifarios (Las Condes)'!$B:$B,MATCH($B3678,'Pliegos Tarifarios (Las Condes)'!$A:$A,0))</f>
        <v>98190.920761800007</v>
      </c>
      <c r="N3678" s="19">
        <f>I3678*INDEX('Pliegos Tarifarios (Las Condes)'!$C:$C,MATCH($B3678,'Pliegos Tarifarios (Las Condes)'!$A:$A,0))</f>
        <v>7043.6731377999995</v>
      </c>
      <c r="O3678" s="19">
        <f>J3678*INDEX('Pliegos Tarifarios (Las Condes)'!$D:$D,MATCH($B3678,'Pliegos Tarifarios (Las Condes)'!$A:$A,0))</f>
        <v>29511.875702399997</v>
      </c>
      <c r="P3678" s="19">
        <f>H3678*INDEX('Pliegos Tarifarios (Las Condes)'!$E:$E,MATCH($B3678,'Pliegos Tarifarios (Las Condes)'!$A:$A,0))</f>
        <v>9705.5968064000008</v>
      </c>
      <c r="Q3678" s="19" cm="1">
        <f t="array" ref="Q3678">H3678*_xlfn.IFS(H3678&lt;=350,INDEX('Pliegos Tarifarios (Las Condes)'!$F:$F,MATCH($B3678,'Pliegos Tarifarios (Las Condes)'!$A:$A,0)),H3678&lt;=500,INDEX('Pliegos Tarifarios (Las Condes)'!$G:$G,MATCH($B3678,'Pliegos Tarifarios (Las Condes)'!$A:$A,0)),H3678&lt;=1000,INDEX('Pliegos Tarifarios (Las Condes)'!$H:$H,MATCH($B3678,'Pliegos Tarifarios (Las Condes)'!$A:$A,0)),H3678&lt;=5000,INDEX('Pliegos Tarifarios (Las Condes)'!$I:$I,MATCH($B3678,'Pliegos Tarifarios (Las Condes)'!$A:$A,0)),H3678&gt;5000,INDEX('Pliegos Tarifarios (Las Condes)'!$J:$J,MATCH($B3678,'Pliegos Tarifarios (Las Condes)'!$A:$A,0)))/1.19</f>
        <v>1747.7959685714291</v>
      </c>
      <c r="R3678" s="19">
        <f>INDEX('Pliegos Tarifarios (Las Condes)'!$K:$K,MATCH($B3678,'Pliegos Tarifarios (Las Condes)'!$A:$A,0))</f>
        <v>729.50400000000002</v>
      </c>
      <c r="S3678" s="21">
        <f t="shared" si="174"/>
        <v>146929.36637697139</v>
      </c>
      <c r="T3678" s="21">
        <f t="shared" si="175"/>
        <v>27916.579611624566</v>
      </c>
      <c r="U3678" s="19">
        <v>0</v>
      </c>
      <c r="V3678" s="21">
        <f t="shared" si="176"/>
        <v>174845.94598859595</v>
      </c>
    </row>
    <row r="3679" spans="1:22" x14ac:dyDescent="0.3">
      <c r="A3679" s="3" t="s">
        <v>148</v>
      </c>
      <c r="B3679" s="3">
        <v>9</v>
      </c>
      <c r="C3679" s="4" t="s">
        <v>186</v>
      </c>
      <c r="D3679" s="3" t="s">
        <v>350</v>
      </c>
      <c r="E3679" s="3" t="s">
        <v>121</v>
      </c>
      <c r="F3679" s="4" t="s">
        <v>351</v>
      </c>
      <c r="G3679" s="3" t="s">
        <v>16</v>
      </c>
      <c r="H3679" s="5">
        <v>746.52139999999997</v>
      </c>
      <c r="I3679" s="5">
        <v>2.1234999999999999</v>
      </c>
      <c r="J3679" s="5">
        <v>2.0767000000000002</v>
      </c>
      <c r="K3679" s="6">
        <v>0.97796091358606085</v>
      </c>
      <c r="L3679" s="5">
        <v>24.08</v>
      </c>
      <c r="M3679" s="19">
        <f>H3679*INDEX('Pliegos Tarifarios (Las Condes)'!$B:$B,MATCH($B3679,'Pliegos Tarifarios (Las Condes)'!$A:$A,0))</f>
        <v>98363.899228199996</v>
      </c>
      <c r="N3679" s="19">
        <f>I3679*INDEX('Pliegos Tarifarios (Las Condes)'!$C:$C,MATCH($B3679,'Pliegos Tarifarios (Las Condes)'!$A:$A,0))</f>
        <v>7309.7643964999997</v>
      </c>
      <c r="O3679" s="19">
        <f>J3679*INDEX('Pliegos Tarifarios (Las Condes)'!$D:$D,MATCH($B3679,'Pliegos Tarifarios (Las Condes)'!$A:$A,0))</f>
        <v>30137.348677800004</v>
      </c>
      <c r="P3679" s="19">
        <f>H3679*INDEX('Pliegos Tarifarios (Las Condes)'!$E:$E,MATCH($B3679,'Pliegos Tarifarios (Las Condes)'!$A:$A,0))</f>
        <v>9722.6947135999999</v>
      </c>
      <c r="Q3679" s="19" cm="1">
        <f t="array" ref="Q3679">H3679*_xlfn.IFS(H3679&lt;=350,INDEX('Pliegos Tarifarios (Las Condes)'!$F:$F,MATCH($B3679,'Pliegos Tarifarios (Las Condes)'!$A:$A,0)),H3679&lt;=500,INDEX('Pliegos Tarifarios (Las Condes)'!$G:$G,MATCH($B3679,'Pliegos Tarifarios (Las Condes)'!$A:$A,0)),H3679&lt;=1000,INDEX('Pliegos Tarifarios (Las Condes)'!$H:$H,MATCH($B3679,'Pliegos Tarifarios (Las Condes)'!$A:$A,0)),H3679&lt;=5000,INDEX('Pliegos Tarifarios (Las Condes)'!$I:$I,MATCH($B3679,'Pliegos Tarifarios (Las Condes)'!$A:$A,0)),H3679&gt;5000,INDEX('Pliegos Tarifarios (Las Condes)'!$J:$J,MATCH($B3679,'Pliegos Tarifarios (Las Condes)'!$A:$A,0)))/1.19</f>
        <v>1750.8749810084034</v>
      </c>
      <c r="R3679" s="19">
        <f>INDEX('Pliegos Tarifarios (Las Condes)'!$K:$K,MATCH($B3679,'Pliegos Tarifarios (Las Condes)'!$A:$A,0))</f>
        <v>729.50400000000002</v>
      </c>
      <c r="S3679" s="21">
        <f t="shared" si="174"/>
        <v>148014.0859971084</v>
      </c>
      <c r="T3679" s="21">
        <f t="shared" si="175"/>
        <v>28122.676339450598</v>
      </c>
      <c r="U3679" s="19">
        <v>0</v>
      </c>
      <c r="V3679" s="21">
        <f t="shared" si="176"/>
        <v>176136.76233655901</v>
      </c>
    </row>
    <row r="3680" spans="1:22" x14ac:dyDescent="0.3">
      <c r="A3680" s="3" t="s">
        <v>148</v>
      </c>
      <c r="B3680" s="3">
        <v>9</v>
      </c>
      <c r="C3680" s="4" t="s">
        <v>186</v>
      </c>
      <c r="D3680" s="3" t="s">
        <v>352</v>
      </c>
      <c r="E3680" s="3" t="s">
        <v>121</v>
      </c>
      <c r="F3680" s="4" t="s">
        <v>353</v>
      </c>
      <c r="G3680" s="3" t="s">
        <v>16</v>
      </c>
      <c r="H3680" s="5">
        <v>748.11739999999998</v>
      </c>
      <c r="I3680" s="5">
        <v>2.0926999999999998</v>
      </c>
      <c r="J3680" s="5">
        <v>2.0491999999999999</v>
      </c>
      <c r="K3680" s="6">
        <v>0.97921345630047318</v>
      </c>
      <c r="L3680" s="5">
        <v>24.13</v>
      </c>
      <c r="M3680" s="19">
        <f>H3680*INDEX('Pliegos Tarifarios (Las Condes)'!$B:$B,MATCH($B3680,'Pliegos Tarifarios (Las Condes)'!$A:$A,0))</f>
        <v>98574.192976200007</v>
      </c>
      <c r="N3680" s="19">
        <f>I3680*INDEX('Pliegos Tarifarios (Las Condes)'!$C:$C,MATCH($B3680,'Pliegos Tarifarios (Las Condes)'!$A:$A,0))</f>
        <v>7203.7409712999988</v>
      </c>
      <c r="O3680" s="19">
        <f>J3680*INDEX('Pliegos Tarifarios (Las Condes)'!$D:$D,MATCH($B3680,'Pliegos Tarifarios (Las Condes)'!$A:$A,0))</f>
        <v>29738.264992799999</v>
      </c>
      <c r="P3680" s="19">
        <f>H3680*INDEX('Pliegos Tarifarios (Las Condes)'!$E:$E,MATCH($B3680,'Pliegos Tarifarios (Las Condes)'!$A:$A,0))</f>
        <v>9743.4810175999992</v>
      </c>
      <c r="Q3680" s="19" cm="1">
        <f t="array" ref="Q3680">H3680*_xlfn.IFS(H3680&lt;=350,INDEX('Pliegos Tarifarios (Las Condes)'!$F:$F,MATCH($B3680,'Pliegos Tarifarios (Las Condes)'!$A:$A,0)),H3680&lt;=500,INDEX('Pliegos Tarifarios (Las Condes)'!$G:$G,MATCH($B3680,'Pliegos Tarifarios (Las Condes)'!$A:$A,0)),H3680&lt;=1000,INDEX('Pliegos Tarifarios (Las Condes)'!$H:$H,MATCH($B3680,'Pliegos Tarifarios (Las Condes)'!$A:$A,0)),H3680&lt;=5000,INDEX('Pliegos Tarifarios (Las Condes)'!$I:$I,MATCH($B3680,'Pliegos Tarifarios (Las Condes)'!$A:$A,0)),H3680&gt;5000,INDEX('Pliegos Tarifarios (Las Condes)'!$J:$J,MATCH($B3680,'Pliegos Tarifarios (Las Condes)'!$A:$A,0)))/1.19</f>
        <v>1754.6182045378152</v>
      </c>
      <c r="R3680" s="19">
        <f>INDEX('Pliegos Tarifarios (Las Condes)'!$K:$K,MATCH($B3680,'Pliegos Tarifarios (Las Condes)'!$A:$A,0))</f>
        <v>729.50400000000002</v>
      </c>
      <c r="S3680" s="21">
        <f t="shared" si="174"/>
        <v>147743.80216243779</v>
      </c>
      <c r="T3680" s="21">
        <f t="shared" si="175"/>
        <v>28071.32241086318</v>
      </c>
      <c r="U3680" s="19">
        <v>0</v>
      </c>
      <c r="V3680" s="21">
        <f t="shared" si="176"/>
        <v>175815.12457330097</v>
      </c>
    </row>
    <row r="3681" spans="1:22" x14ac:dyDescent="0.3">
      <c r="A3681" s="3" t="s">
        <v>148</v>
      </c>
      <c r="B3681" s="3">
        <v>9</v>
      </c>
      <c r="C3681" s="4" t="s">
        <v>186</v>
      </c>
      <c r="D3681" s="3" t="s">
        <v>354</v>
      </c>
      <c r="E3681" s="3" t="s">
        <v>121</v>
      </c>
      <c r="F3681" s="4" t="s">
        <v>355</v>
      </c>
      <c r="G3681" s="3" t="s">
        <v>16</v>
      </c>
      <c r="H3681" s="5">
        <v>746.55250000000001</v>
      </c>
      <c r="I3681" s="5">
        <v>2.0922000000000001</v>
      </c>
      <c r="J3681" s="5">
        <v>2.08</v>
      </c>
      <c r="K3681" s="6">
        <v>0.99416881751266606</v>
      </c>
      <c r="L3681" s="5">
        <v>24.08</v>
      </c>
      <c r="M3681" s="19">
        <f>H3681*INDEX('Pliegos Tarifarios (Las Condes)'!$B:$B,MATCH($B3681,'Pliegos Tarifarios (Las Condes)'!$A:$A,0))</f>
        <v>98367.997057500004</v>
      </c>
      <c r="N3681" s="19">
        <f>I3681*INDEX('Pliegos Tarifarios (Las Condes)'!$C:$C,MATCH($B3681,'Pliegos Tarifarios (Las Condes)'!$A:$A,0))</f>
        <v>7202.0198117999998</v>
      </c>
      <c r="O3681" s="19">
        <f>J3681*INDEX('Pliegos Tarifarios (Las Condes)'!$D:$D,MATCH($B3681,'Pliegos Tarifarios (Las Condes)'!$A:$A,0))</f>
        <v>30185.238720000001</v>
      </c>
      <c r="P3681" s="19">
        <f>H3681*INDEX('Pliegos Tarifarios (Las Condes)'!$E:$E,MATCH($B3681,'Pliegos Tarifarios (Las Condes)'!$A:$A,0))</f>
        <v>9723.0997599999992</v>
      </c>
      <c r="Q3681" s="19" cm="1">
        <f t="array" ref="Q3681">H3681*_xlfn.IFS(H3681&lt;=350,INDEX('Pliegos Tarifarios (Las Condes)'!$F:$F,MATCH($B3681,'Pliegos Tarifarios (Las Condes)'!$A:$A,0)),H3681&lt;=500,INDEX('Pliegos Tarifarios (Las Condes)'!$G:$G,MATCH($B3681,'Pliegos Tarifarios (Las Condes)'!$A:$A,0)),H3681&lt;=1000,INDEX('Pliegos Tarifarios (Las Condes)'!$H:$H,MATCH($B3681,'Pliegos Tarifarios (Las Condes)'!$A:$A,0)),H3681&lt;=5000,INDEX('Pliegos Tarifarios (Las Condes)'!$I:$I,MATCH($B3681,'Pliegos Tarifarios (Las Condes)'!$A:$A,0)),H3681&gt;5000,INDEX('Pliegos Tarifarios (Las Condes)'!$J:$J,MATCH($B3681,'Pliegos Tarifarios (Las Condes)'!$A:$A,0)))/1.19</f>
        <v>1750.9479222689079</v>
      </c>
      <c r="R3681" s="19">
        <f>INDEX('Pliegos Tarifarios (Las Condes)'!$K:$K,MATCH($B3681,'Pliegos Tarifarios (Las Condes)'!$A:$A,0))</f>
        <v>729.50400000000002</v>
      </c>
      <c r="S3681" s="21">
        <f t="shared" si="174"/>
        <v>147958.80727156892</v>
      </c>
      <c r="T3681" s="21">
        <f t="shared" si="175"/>
        <v>28112.173381598095</v>
      </c>
      <c r="U3681" s="19">
        <v>0</v>
      </c>
      <c r="V3681" s="21">
        <f t="shared" si="176"/>
        <v>176070.980653167</v>
      </c>
    </row>
    <row r="3682" spans="1:22" x14ac:dyDescent="0.3">
      <c r="A3682" s="3" t="s">
        <v>148</v>
      </c>
      <c r="B3682" s="3">
        <v>9</v>
      </c>
      <c r="C3682" s="4" t="s">
        <v>186</v>
      </c>
      <c r="D3682" s="3" t="s">
        <v>356</v>
      </c>
      <c r="E3682" s="3" t="s">
        <v>121</v>
      </c>
      <c r="F3682" s="4" t="s">
        <v>357</v>
      </c>
      <c r="G3682" s="3" t="s">
        <v>16</v>
      </c>
      <c r="H3682" s="5">
        <v>746.46130000000005</v>
      </c>
      <c r="I3682" s="5">
        <v>2.0354999999999999</v>
      </c>
      <c r="J3682" s="5">
        <v>2.0320999999999998</v>
      </c>
      <c r="K3682" s="6">
        <v>0.99832964873495456</v>
      </c>
      <c r="L3682" s="5">
        <v>24.08</v>
      </c>
      <c r="M3682" s="19">
        <f>H3682*INDEX('Pliegos Tarifarios (Las Condes)'!$B:$B,MATCH($B3682,'Pliegos Tarifarios (Las Condes)'!$A:$A,0))</f>
        <v>98355.980271900014</v>
      </c>
      <c r="N3682" s="19">
        <f>I3682*INDEX('Pliegos Tarifarios (Las Condes)'!$C:$C,MATCH($B3682,'Pliegos Tarifarios (Las Condes)'!$A:$A,0))</f>
        <v>7006.840324499999</v>
      </c>
      <c r="O3682" s="19">
        <f>J3682*INDEX('Pliegos Tarifarios (Las Condes)'!$D:$D,MATCH($B3682,'Pliegos Tarifarios (Las Condes)'!$A:$A,0))</f>
        <v>29490.107501399998</v>
      </c>
      <c r="P3682" s="19">
        <f>H3682*INDEX('Pliegos Tarifarios (Las Condes)'!$E:$E,MATCH($B3682,'Pliegos Tarifarios (Las Condes)'!$A:$A,0))</f>
        <v>9721.9119711999992</v>
      </c>
      <c r="Q3682" s="19" cm="1">
        <f t="array" ref="Q3682">H3682*_xlfn.IFS(H3682&lt;=350,INDEX('Pliegos Tarifarios (Las Condes)'!$F:$F,MATCH($B3682,'Pliegos Tarifarios (Las Condes)'!$A:$A,0)),H3682&lt;=500,INDEX('Pliegos Tarifarios (Las Condes)'!$G:$G,MATCH($B3682,'Pliegos Tarifarios (Las Condes)'!$A:$A,0)),H3682&lt;=1000,INDEX('Pliegos Tarifarios (Las Condes)'!$H:$H,MATCH($B3682,'Pliegos Tarifarios (Las Condes)'!$A:$A,0)),H3682&lt;=5000,INDEX('Pliegos Tarifarios (Las Condes)'!$I:$I,MATCH($B3682,'Pliegos Tarifarios (Las Condes)'!$A:$A,0)),H3682&gt;5000,INDEX('Pliegos Tarifarios (Las Condes)'!$J:$J,MATCH($B3682,'Pliegos Tarifarios (Las Condes)'!$A:$A,0)))/1.19</f>
        <v>1750.7340237815133</v>
      </c>
      <c r="R3682" s="19">
        <f>INDEX('Pliegos Tarifarios (Las Condes)'!$K:$K,MATCH($B3682,'Pliegos Tarifarios (Las Condes)'!$A:$A,0))</f>
        <v>729.50400000000002</v>
      </c>
      <c r="S3682" s="21">
        <f t="shared" si="174"/>
        <v>147055.07809278151</v>
      </c>
      <c r="T3682" s="21">
        <f t="shared" si="175"/>
        <v>27940.464837628486</v>
      </c>
      <c r="U3682" s="19">
        <v>0</v>
      </c>
      <c r="V3682" s="21">
        <f t="shared" si="176"/>
        <v>174995.54293040998</v>
      </c>
    </row>
    <row r="3683" spans="1:22" x14ac:dyDescent="0.3">
      <c r="A3683" s="3" t="s">
        <v>148</v>
      </c>
      <c r="B3683" s="3">
        <v>9</v>
      </c>
      <c r="C3683" s="4" t="s">
        <v>186</v>
      </c>
      <c r="D3683" s="3" t="s">
        <v>358</v>
      </c>
      <c r="E3683" s="3" t="s">
        <v>121</v>
      </c>
      <c r="F3683" s="4" t="s">
        <v>359</v>
      </c>
      <c r="G3683" s="3" t="s">
        <v>16</v>
      </c>
      <c r="H3683" s="5">
        <v>746.46489999999994</v>
      </c>
      <c r="I3683" s="5">
        <v>2.1057000000000001</v>
      </c>
      <c r="J3683" s="5">
        <v>2.0299</v>
      </c>
      <c r="K3683" s="6">
        <v>0.96400246948758128</v>
      </c>
      <c r="L3683" s="5">
        <v>24.08</v>
      </c>
      <c r="M3683" s="19">
        <f>H3683*INDEX('Pliegos Tarifarios (Las Condes)'!$B:$B,MATCH($B3683,'Pliegos Tarifarios (Las Condes)'!$A:$A,0))</f>
        <v>98356.454618699994</v>
      </c>
      <c r="N3683" s="19">
        <f>I3683*INDEX('Pliegos Tarifarios (Las Condes)'!$C:$C,MATCH($B3683,'Pliegos Tarifarios (Las Condes)'!$A:$A,0))</f>
        <v>7248.4911183000004</v>
      </c>
      <c r="O3683" s="19">
        <f>J3683*INDEX('Pliegos Tarifarios (Las Condes)'!$D:$D,MATCH($B3683,'Pliegos Tarifarios (Las Condes)'!$A:$A,0))</f>
        <v>29458.180806600001</v>
      </c>
      <c r="P3683" s="19">
        <f>H3683*INDEX('Pliegos Tarifarios (Las Condes)'!$E:$E,MATCH($B3683,'Pliegos Tarifarios (Las Condes)'!$A:$A,0))</f>
        <v>9721.9588575999987</v>
      </c>
      <c r="Q3683" s="19" cm="1">
        <f t="array" ref="Q3683">H3683*_xlfn.IFS(H3683&lt;=350,INDEX('Pliegos Tarifarios (Las Condes)'!$F:$F,MATCH($B3683,'Pliegos Tarifarios (Las Condes)'!$A:$A,0)),H3683&lt;=500,INDEX('Pliegos Tarifarios (Las Condes)'!$G:$G,MATCH($B3683,'Pliegos Tarifarios (Las Condes)'!$A:$A,0)),H3683&lt;=1000,INDEX('Pliegos Tarifarios (Las Condes)'!$H:$H,MATCH($B3683,'Pliegos Tarifarios (Las Condes)'!$A:$A,0)),H3683&lt;=5000,INDEX('Pliegos Tarifarios (Las Condes)'!$I:$I,MATCH($B3683,'Pliegos Tarifarios (Las Condes)'!$A:$A,0)),H3683&gt;5000,INDEX('Pliegos Tarifarios (Las Condes)'!$J:$J,MATCH($B3683,'Pliegos Tarifarios (Las Condes)'!$A:$A,0)))/1.19</f>
        <v>1750.7424671428571</v>
      </c>
      <c r="R3683" s="19">
        <f>INDEX('Pliegos Tarifarios (Las Condes)'!$K:$K,MATCH($B3683,'Pliegos Tarifarios (Las Condes)'!$A:$A,0))</f>
        <v>729.50400000000002</v>
      </c>
      <c r="S3683" s="21">
        <f t="shared" si="174"/>
        <v>147265.33186834282</v>
      </c>
      <c r="T3683" s="21">
        <f t="shared" si="175"/>
        <v>27980.413054985136</v>
      </c>
      <c r="U3683" s="19">
        <v>0</v>
      </c>
      <c r="V3683" s="21">
        <f t="shared" si="176"/>
        <v>175245.74492332796</v>
      </c>
    </row>
    <row r="3684" spans="1:22" x14ac:dyDescent="0.3">
      <c r="A3684" s="3" t="s">
        <v>148</v>
      </c>
      <c r="B3684" s="3">
        <v>9</v>
      </c>
      <c r="C3684" s="4" t="s">
        <v>186</v>
      </c>
      <c r="D3684" s="3" t="s">
        <v>360</v>
      </c>
      <c r="E3684" s="3" t="s">
        <v>121</v>
      </c>
      <c r="F3684" s="4" t="s">
        <v>361</v>
      </c>
      <c r="G3684" s="3" t="s">
        <v>16</v>
      </c>
      <c r="H3684" s="5">
        <v>746.20249999999999</v>
      </c>
      <c r="I3684" s="5">
        <v>2.1118000000000001</v>
      </c>
      <c r="J3684" s="5">
        <v>2.0749</v>
      </c>
      <c r="K3684" s="6">
        <v>0.98252675442750248</v>
      </c>
      <c r="L3684" s="5">
        <v>24.07</v>
      </c>
      <c r="M3684" s="19">
        <f>H3684*INDEX('Pliegos Tarifarios (Las Condes)'!$B:$B,MATCH($B3684,'Pliegos Tarifarios (Las Condes)'!$A:$A,0))</f>
        <v>98321.880007500004</v>
      </c>
      <c r="N3684" s="19">
        <f>I3684*INDEX('Pliegos Tarifarios (Las Condes)'!$C:$C,MATCH($B3684,'Pliegos Tarifarios (Las Condes)'!$A:$A,0))</f>
        <v>7269.4892642000004</v>
      </c>
      <c r="O3684" s="19">
        <f>J3684*INDEX('Pliegos Tarifarios (Las Condes)'!$D:$D,MATCH($B3684,'Pliegos Tarifarios (Las Condes)'!$A:$A,0))</f>
        <v>30111.226836599999</v>
      </c>
      <c r="P3684" s="19">
        <f>H3684*INDEX('Pliegos Tarifarios (Las Condes)'!$E:$E,MATCH($B3684,'Pliegos Tarifarios (Las Condes)'!$A:$A,0))</f>
        <v>9718.5413599999993</v>
      </c>
      <c r="Q3684" s="19" cm="1">
        <f t="array" ref="Q3684">H3684*_xlfn.IFS(H3684&lt;=350,INDEX('Pliegos Tarifarios (Las Condes)'!$F:$F,MATCH($B3684,'Pliegos Tarifarios (Las Condes)'!$A:$A,0)),H3684&lt;=500,INDEX('Pliegos Tarifarios (Las Condes)'!$G:$G,MATCH($B3684,'Pliegos Tarifarios (Las Condes)'!$A:$A,0)),H3684&lt;=1000,INDEX('Pliegos Tarifarios (Las Condes)'!$H:$H,MATCH($B3684,'Pliegos Tarifarios (Las Condes)'!$A:$A,0)),H3684&lt;=5000,INDEX('Pliegos Tarifarios (Las Condes)'!$I:$I,MATCH($B3684,'Pliegos Tarifarios (Las Condes)'!$A:$A,0)),H3684&gt;5000,INDEX('Pliegos Tarifarios (Las Condes)'!$J:$J,MATCH($B3684,'Pliegos Tarifarios (Las Condes)'!$A:$A,0)))/1.19</f>
        <v>1750.1270399159669</v>
      </c>
      <c r="R3684" s="19">
        <f>INDEX('Pliegos Tarifarios (Las Condes)'!$K:$K,MATCH($B3684,'Pliegos Tarifarios (Las Condes)'!$A:$A,0))</f>
        <v>729.50400000000002</v>
      </c>
      <c r="S3684" s="21">
        <f t="shared" si="174"/>
        <v>147900.76850821596</v>
      </c>
      <c r="T3684" s="21">
        <f t="shared" si="175"/>
        <v>28101.146016561033</v>
      </c>
      <c r="U3684" s="19">
        <v>0</v>
      </c>
      <c r="V3684" s="21">
        <f t="shared" si="176"/>
        <v>176001.91452477698</v>
      </c>
    </row>
    <row r="3685" spans="1:22" x14ac:dyDescent="0.3">
      <c r="A3685" s="3" t="s">
        <v>148</v>
      </c>
      <c r="B3685" s="3">
        <v>9</v>
      </c>
      <c r="C3685" s="4" t="s">
        <v>186</v>
      </c>
      <c r="D3685" s="3" t="s">
        <v>362</v>
      </c>
      <c r="E3685" s="3" t="s">
        <v>121</v>
      </c>
      <c r="F3685" s="4" t="s">
        <v>363</v>
      </c>
      <c r="G3685" s="3" t="s">
        <v>16</v>
      </c>
      <c r="H3685" s="5">
        <v>744.52210000000002</v>
      </c>
      <c r="I3685" s="5">
        <v>2.0971000000000002</v>
      </c>
      <c r="J3685" s="5">
        <v>2.0971000000000002</v>
      </c>
      <c r="K3685" s="6">
        <v>1</v>
      </c>
      <c r="L3685" s="5">
        <v>24.02</v>
      </c>
      <c r="M3685" s="19">
        <f>H3685*INDEX('Pliegos Tarifarios (Las Condes)'!$B:$B,MATCH($B3685,'Pliegos Tarifarios (Las Condes)'!$A:$A,0))</f>
        <v>98100.46546230001</v>
      </c>
      <c r="N3685" s="19">
        <f>I3685*INDEX('Pliegos Tarifarios (Las Condes)'!$C:$C,MATCH($B3685,'Pliegos Tarifarios (Las Condes)'!$A:$A,0))</f>
        <v>7218.8871749000009</v>
      </c>
      <c r="O3685" s="19">
        <f>J3685*INDEX('Pliegos Tarifarios (Las Condes)'!$D:$D,MATCH($B3685,'Pliegos Tarifarios (Las Condes)'!$A:$A,0))</f>
        <v>30433.396211400002</v>
      </c>
      <c r="P3685" s="19">
        <f>H3685*INDEX('Pliegos Tarifarios (Las Condes)'!$E:$E,MATCH($B3685,'Pliegos Tarifarios (Las Condes)'!$A:$A,0))</f>
        <v>9696.6558303999991</v>
      </c>
      <c r="Q3685" s="19" cm="1">
        <f t="array" ref="Q3685">H3685*_xlfn.IFS(H3685&lt;=350,INDEX('Pliegos Tarifarios (Las Condes)'!$F:$F,MATCH($B3685,'Pliegos Tarifarios (Las Condes)'!$A:$A,0)),H3685&lt;=500,INDEX('Pliegos Tarifarios (Las Condes)'!$G:$G,MATCH($B3685,'Pliegos Tarifarios (Las Condes)'!$A:$A,0)),H3685&lt;=1000,INDEX('Pliegos Tarifarios (Las Condes)'!$H:$H,MATCH($B3685,'Pliegos Tarifarios (Las Condes)'!$A:$A,0)),H3685&lt;=5000,INDEX('Pliegos Tarifarios (Las Condes)'!$I:$I,MATCH($B3685,'Pliegos Tarifarios (Las Condes)'!$A:$A,0)),H3685&gt;5000,INDEX('Pliegos Tarifarios (Las Condes)'!$J:$J,MATCH($B3685,'Pliegos Tarifarios (Las Condes)'!$A:$A,0)))/1.19</f>
        <v>1746.1858664705887</v>
      </c>
      <c r="R3685" s="19">
        <f>INDEX('Pliegos Tarifarios (Las Condes)'!$K:$K,MATCH($B3685,'Pliegos Tarifarios (Las Condes)'!$A:$A,0))</f>
        <v>729.50400000000002</v>
      </c>
      <c r="S3685" s="21">
        <f t="shared" si="174"/>
        <v>147925.09454547061</v>
      </c>
      <c r="T3685" s="21">
        <f t="shared" si="175"/>
        <v>28105.767963639417</v>
      </c>
      <c r="U3685" s="19">
        <v>0</v>
      </c>
      <c r="V3685" s="21">
        <f t="shared" si="176"/>
        <v>176030.86250911001</v>
      </c>
    </row>
    <row r="3686" spans="1:22" x14ac:dyDescent="0.3">
      <c r="A3686" s="3" t="s">
        <v>148</v>
      </c>
      <c r="B3686" s="3">
        <v>9</v>
      </c>
      <c r="C3686" s="4" t="s">
        <v>186</v>
      </c>
      <c r="D3686" s="3" t="s">
        <v>364</v>
      </c>
      <c r="E3686" s="3" t="s">
        <v>121</v>
      </c>
      <c r="F3686" s="4" t="s">
        <v>365</v>
      </c>
      <c r="G3686" s="3" t="s">
        <v>16</v>
      </c>
      <c r="H3686" s="5">
        <v>746.49699999999996</v>
      </c>
      <c r="I3686" s="5">
        <v>2.0977000000000001</v>
      </c>
      <c r="J3686" s="5">
        <v>2.0503</v>
      </c>
      <c r="K3686" s="6">
        <v>0.97740382323497155</v>
      </c>
      <c r="L3686" s="5">
        <v>24.08</v>
      </c>
      <c r="M3686" s="19">
        <f>H3686*INDEX('Pliegos Tarifarios (Las Condes)'!$B:$B,MATCH($B3686,'Pliegos Tarifarios (Las Condes)'!$A:$A,0))</f>
        <v>98360.684211</v>
      </c>
      <c r="N3686" s="19">
        <f>I3686*INDEX('Pliegos Tarifarios (Las Condes)'!$C:$C,MATCH($B3686,'Pliegos Tarifarios (Las Condes)'!$A:$A,0))</f>
        <v>7220.9525663000004</v>
      </c>
      <c r="O3686" s="19">
        <f>J3686*INDEX('Pliegos Tarifarios (Las Condes)'!$D:$D,MATCH($B3686,'Pliegos Tarifarios (Las Condes)'!$A:$A,0))</f>
        <v>29754.228340199999</v>
      </c>
      <c r="P3686" s="19">
        <f>H3686*INDEX('Pliegos Tarifarios (Las Condes)'!$E:$E,MATCH($B3686,'Pliegos Tarifarios (Las Condes)'!$A:$A,0))</f>
        <v>9722.3769279999997</v>
      </c>
      <c r="Q3686" s="19" cm="1">
        <f t="array" ref="Q3686">H3686*_xlfn.IFS(H3686&lt;=350,INDEX('Pliegos Tarifarios (Las Condes)'!$F:$F,MATCH($B3686,'Pliegos Tarifarios (Las Condes)'!$A:$A,0)),H3686&lt;=500,INDEX('Pliegos Tarifarios (Las Condes)'!$G:$G,MATCH($B3686,'Pliegos Tarifarios (Las Condes)'!$A:$A,0)),H3686&lt;=1000,INDEX('Pliegos Tarifarios (Las Condes)'!$H:$H,MATCH($B3686,'Pliegos Tarifarios (Las Condes)'!$A:$A,0)),H3686&lt;=5000,INDEX('Pliegos Tarifarios (Las Condes)'!$I:$I,MATCH($B3686,'Pliegos Tarifarios (Las Condes)'!$A:$A,0)),H3686&gt;5000,INDEX('Pliegos Tarifarios (Las Condes)'!$J:$J,MATCH($B3686,'Pliegos Tarifarios (Las Condes)'!$A:$A,0)))/1.19</f>
        <v>1750.8177537815129</v>
      </c>
      <c r="R3686" s="19">
        <f>INDEX('Pliegos Tarifarios (Las Condes)'!$K:$K,MATCH($B3686,'Pliegos Tarifarios (Las Condes)'!$A:$A,0))</f>
        <v>729.50400000000002</v>
      </c>
      <c r="S3686" s="21">
        <f t="shared" si="174"/>
        <v>147538.56379928149</v>
      </c>
      <c r="T3686" s="21">
        <f t="shared" si="175"/>
        <v>28032.327121863484</v>
      </c>
      <c r="U3686" s="19">
        <v>0</v>
      </c>
      <c r="V3686" s="21">
        <f t="shared" si="176"/>
        <v>175570.89092114498</v>
      </c>
    </row>
    <row r="3687" spans="1:22" x14ac:dyDescent="0.3">
      <c r="A3687" s="3" t="s">
        <v>148</v>
      </c>
      <c r="B3687" s="3">
        <v>9</v>
      </c>
      <c r="C3687" s="4" t="s">
        <v>186</v>
      </c>
      <c r="D3687" s="3" t="s">
        <v>366</v>
      </c>
      <c r="E3687" s="3" t="s">
        <v>121</v>
      </c>
      <c r="F3687" s="4" t="s">
        <v>367</v>
      </c>
      <c r="G3687" s="3" t="s">
        <v>16</v>
      </c>
      <c r="H3687" s="5">
        <v>746.49929999999995</v>
      </c>
      <c r="I3687" s="5">
        <v>2.0823999999999998</v>
      </c>
      <c r="J3687" s="5">
        <v>2.0066000000000002</v>
      </c>
      <c r="K3687" s="6">
        <v>0.96359969266231293</v>
      </c>
      <c r="L3687" s="5">
        <v>24.08</v>
      </c>
      <c r="M3687" s="19">
        <f>H3687*INDEX('Pliegos Tarifarios (Las Condes)'!$B:$B,MATCH($B3687,'Pliegos Tarifarios (Las Condes)'!$A:$A,0))</f>
        <v>98360.987265899996</v>
      </c>
      <c r="N3687" s="19">
        <f>I3687*INDEX('Pliegos Tarifarios (Las Condes)'!$C:$C,MATCH($B3687,'Pliegos Tarifarios (Las Condes)'!$A:$A,0))</f>
        <v>7168.2850855999995</v>
      </c>
      <c r="O3687" s="19">
        <f>J3687*INDEX('Pliegos Tarifarios (Las Condes)'!$D:$D,MATCH($B3687,'Pliegos Tarifarios (Las Condes)'!$A:$A,0))</f>
        <v>29120.048084400001</v>
      </c>
      <c r="P3687" s="19">
        <f>H3687*INDEX('Pliegos Tarifarios (Las Condes)'!$E:$E,MATCH($B3687,'Pliegos Tarifarios (Las Condes)'!$A:$A,0))</f>
        <v>9722.4068831999994</v>
      </c>
      <c r="Q3687" s="19" cm="1">
        <f t="array" ref="Q3687">H3687*_xlfn.IFS(H3687&lt;=350,INDEX('Pliegos Tarifarios (Las Condes)'!$F:$F,MATCH($B3687,'Pliegos Tarifarios (Las Condes)'!$A:$A,0)),H3687&lt;=500,INDEX('Pliegos Tarifarios (Las Condes)'!$G:$G,MATCH($B3687,'Pliegos Tarifarios (Las Condes)'!$A:$A,0)),H3687&lt;=1000,INDEX('Pliegos Tarifarios (Las Condes)'!$H:$H,MATCH($B3687,'Pliegos Tarifarios (Las Condes)'!$A:$A,0)),H3687&lt;=5000,INDEX('Pliegos Tarifarios (Las Condes)'!$I:$I,MATCH($B3687,'Pliegos Tarifarios (Las Condes)'!$A:$A,0)),H3687&gt;5000,INDEX('Pliegos Tarifarios (Las Condes)'!$J:$J,MATCH($B3687,'Pliegos Tarifarios (Las Condes)'!$A:$A,0)))/1.19</f>
        <v>1750.8231481512605</v>
      </c>
      <c r="R3687" s="19">
        <f>INDEX('Pliegos Tarifarios (Las Condes)'!$K:$K,MATCH($B3687,'Pliegos Tarifarios (Las Condes)'!$A:$A,0))</f>
        <v>729.50400000000002</v>
      </c>
      <c r="S3687" s="21">
        <f t="shared" si="174"/>
        <v>146852.05446725123</v>
      </c>
      <c r="T3687" s="21">
        <f t="shared" si="175"/>
        <v>27901.890348777735</v>
      </c>
      <c r="U3687" s="19">
        <v>0</v>
      </c>
      <c r="V3687" s="21">
        <f t="shared" si="176"/>
        <v>174753.94481602896</v>
      </c>
    </row>
    <row r="3688" spans="1:22" x14ac:dyDescent="0.3">
      <c r="A3688" s="3" t="s">
        <v>148</v>
      </c>
      <c r="B3688" s="3">
        <v>9</v>
      </c>
      <c r="C3688" s="4" t="s">
        <v>186</v>
      </c>
      <c r="D3688" s="3" t="s">
        <v>368</v>
      </c>
      <c r="E3688" s="3" t="s">
        <v>121</v>
      </c>
      <c r="F3688" s="4" t="s">
        <v>369</v>
      </c>
      <c r="G3688" s="3" t="s">
        <v>16</v>
      </c>
      <c r="H3688" s="5">
        <v>745.59829999999999</v>
      </c>
      <c r="I3688" s="5">
        <v>2.0720000000000001</v>
      </c>
      <c r="J3688" s="5">
        <v>2.0720000000000001</v>
      </c>
      <c r="K3688" s="6">
        <v>1</v>
      </c>
      <c r="L3688" s="5">
        <v>24.05</v>
      </c>
      <c r="M3688" s="19">
        <f>H3688*INDEX('Pliegos Tarifarios (Las Condes)'!$B:$B,MATCH($B3688,'Pliegos Tarifarios (Las Condes)'!$A:$A,0))</f>
        <v>98242.268802899998</v>
      </c>
      <c r="N3688" s="19">
        <f>I3688*INDEX('Pliegos Tarifarios (Las Condes)'!$C:$C,MATCH($B3688,'Pliegos Tarifarios (Las Condes)'!$A:$A,0))</f>
        <v>7132.4849679999998</v>
      </c>
      <c r="O3688" s="19">
        <f>J3688*INDEX('Pliegos Tarifarios (Las Condes)'!$D:$D,MATCH($B3688,'Pliegos Tarifarios (Las Condes)'!$A:$A,0))</f>
        <v>30069.141648000001</v>
      </c>
      <c r="P3688" s="19">
        <f>H3688*INDEX('Pliegos Tarifarios (Las Condes)'!$E:$E,MATCH($B3688,'Pliegos Tarifarios (Las Condes)'!$A:$A,0))</f>
        <v>9710.6722591999987</v>
      </c>
      <c r="Q3688" s="19" cm="1">
        <f t="array" ref="Q3688">H3688*_xlfn.IFS(H3688&lt;=350,INDEX('Pliegos Tarifarios (Las Condes)'!$F:$F,MATCH($B3688,'Pliegos Tarifarios (Las Condes)'!$A:$A,0)),H3688&lt;=500,INDEX('Pliegos Tarifarios (Las Condes)'!$G:$G,MATCH($B3688,'Pliegos Tarifarios (Las Condes)'!$A:$A,0)),H3688&lt;=1000,INDEX('Pliegos Tarifarios (Las Condes)'!$H:$H,MATCH($B3688,'Pliegos Tarifarios (Las Condes)'!$A:$A,0)),H3688&lt;=5000,INDEX('Pliegos Tarifarios (Las Condes)'!$I:$I,MATCH($B3688,'Pliegos Tarifarios (Las Condes)'!$A:$A,0)),H3688&gt;5000,INDEX('Pliegos Tarifarios (Las Condes)'!$J:$J,MATCH($B3688,'Pliegos Tarifarios (Las Condes)'!$A:$A,0)))/1.19</f>
        <v>1748.709962436975</v>
      </c>
      <c r="R3688" s="19">
        <f>INDEX('Pliegos Tarifarios (Las Condes)'!$K:$K,MATCH($B3688,'Pliegos Tarifarios (Las Condes)'!$A:$A,0))</f>
        <v>729.50400000000002</v>
      </c>
      <c r="S3688" s="21">
        <f t="shared" si="174"/>
        <v>147632.78164053697</v>
      </c>
      <c r="T3688" s="21">
        <f t="shared" si="175"/>
        <v>28050.228511702026</v>
      </c>
      <c r="U3688" s="19">
        <v>0</v>
      </c>
      <c r="V3688" s="21">
        <f t="shared" si="176"/>
        <v>175683.010152239</v>
      </c>
    </row>
    <row r="3689" spans="1:22" x14ac:dyDescent="0.3">
      <c r="A3689" s="3" t="s">
        <v>148</v>
      </c>
      <c r="B3689" s="3">
        <v>9</v>
      </c>
      <c r="C3689" s="4" t="s">
        <v>186</v>
      </c>
      <c r="D3689" s="3" t="s">
        <v>370</v>
      </c>
      <c r="E3689" s="3" t="s">
        <v>121</v>
      </c>
      <c r="F3689" s="4" t="s">
        <v>371</v>
      </c>
      <c r="G3689" s="3" t="s">
        <v>16</v>
      </c>
      <c r="H3689" s="5">
        <v>745.34270000000004</v>
      </c>
      <c r="I3689" s="5">
        <v>2.0501</v>
      </c>
      <c r="J3689" s="5">
        <v>2.0308000000000002</v>
      </c>
      <c r="K3689" s="6">
        <v>0.99058582508170334</v>
      </c>
      <c r="L3689" s="5">
        <v>24.04</v>
      </c>
      <c r="M3689" s="19">
        <f>H3689*INDEX('Pliegos Tarifarios (Las Condes)'!$B:$B,MATCH($B3689,'Pliegos Tarifarios (Las Condes)'!$A:$A,0))</f>
        <v>98208.590180100015</v>
      </c>
      <c r="N3689" s="19">
        <f>I3689*INDEX('Pliegos Tarifarios (Las Condes)'!$C:$C,MATCH($B3689,'Pliegos Tarifarios (Las Condes)'!$A:$A,0))</f>
        <v>7057.0981818999999</v>
      </c>
      <c r="O3689" s="19">
        <f>J3689*INDEX('Pliegos Tarifarios (Las Condes)'!$D:$D,MATCH($B3689,'Pliegos Tarifarios (Las Condes)'!$A:$A,0))</f>
        <v>29471.241727200002</v>
      </c>
      <c r="P3689" s="19">
        <f>H3689*INDEX('Pliegos Tarifarios (Las Condes)'!$E:$E,MATCH($B3689,'Pliegos Tarifarios (Las Condes)'!$A:$A,0))</f>
        <v>9707.3433248000001</v>
      </c>
      <c r="Q3689" s="19" cm="1">
        <f t="array" ref="Q3689">H3689*_xlfn.IFS(H3689&lt;=350,INDEX('Pliegos Tarifarios (Las Condes)'!$F:$F,MATCH($B3689,'Pliegos Tarifarios (Las Condes)'!$A:$A,0)),H3689&lt;=500,INDEX('Pliegos Tarifarios (Las Condes)'!$G:$G,MATCH($B3689,'Pliegos Tarifarios (Las Condes)'!$A:$A,0)),H3689&lt;=1000,INDEX('Pliegos Tarifarios (Las Condes)'!$H:$H,MATCH($B3689,'Pliegos Tarifarios (Las Condes)'!$A:$A,0)),H3689&lt;=5000,INDEX('Pliegos Tarifarios (Las Condes)'!$I:$I,MATCH($B3689,'Pliegos Tarifarios (Las Condes)'!$A:$A,0)),H3689&gt;5000,INDEX('Pliegos Tarifarios (Las Condes)'!$J:$J,MATCH($B3689,'Pliegos Tarifarios (Las Condes)'!$A:$A,0)))/1.19</f>
        <v>1748.110483781513</v>
      </c>
      <c r="R3689" s="19">
        <f>INDEX('Pliegos Tarifarios (Las Condes)'!$K:$K,MATCH($B3689,'Pliegos Tarifarios (Las Condes)'!$A:$A,0))</f>
        <v>729.50400000000002</v>
      </c>
      <c r="S3689" s="21">
        <f t="shared" si="174"/>
        <v>146921.88789778153</v>
      </c>
      <c r="T3689" s="21">
        <f t="shared" si="175"/>
        <v>27915.158700578493</v>
      </c>
      <c r="U3689" s="19">
        <v>0</v>
      </c>
      <c r="V3689" s="21">
        <f t="shared" si="176"/>
        <v>174837.04659836003</v>
      </c>
    </row>
    <row r="3690" spans="1:22" x14ac:dyDescent="0.3">
      <c r="A3690" s="3" t="s">
        <v>148</v>
      </c>
      <c r="B3690" s="3">
        <v>9</v>
      </c>
      <c r="C3690" s="4" t="s">
        <v>186</v>
      </c>
      <c r="D3690" s="3" t="s">
        <v>372</v>
      </c>
      <c r="E3690" s="3" t="s">
        <v>121</v>
      </c>
      <c r="F3690" s="4" t="s">
        <v>373</v>
      </c>
      <c r="G3690" s="3" t="s">
        <v>16</v>
      </c>
      <c r="H3690" s="5">
        <v>745.54960000000005</v>
      </c>
      <c r="I3690" s="5">
        <v>2.1</v>
      </c>
      <c r="J3690" s="5">
        <v>2.0457999999999998</v>
      </c>
      <c r="K3690" s="6">
        <v>0.97419047619047605</v>
      </c>
      <c r="L3690" s="5">
        <v>24.05</v>
      </c>
      <c r="M3690" s="19">
        <f>H3690*INDEX('Pliegos Tarifarios (Las Condes)'!$B:$B,MATCH($B3690,'Pliegos Tarifarios (Las Condes)'!$A:$A,0))</f>
        <v>98235.851944800015</v>
      </c>
      <c r="N3690" s="19">
        <f>I3690*INDEX('Pliegos Tarifarios (Las Condes)'!$C:$C,MATCH($B3690,'Pliegos Tarifarios (Las Condes)'!$A:$A,0))</f>
        <v>7228.8699000000006</v>
      </c>
      <c r="O3690" s="19">
        <f>J3690*INDEX('Pliegos Tarifarios (Las Condes)'!$D:$D,MATCH($B3690,'Pliegos Tarifarios (Las Condes)'!$A:$A,0))</f>
        <v>29688.923737199999</v>
      </c>
      <c r="P3690" s="19">
        <f>H3690*INDEX('Pliegos Tarifarios (Las Condes)'!$E:$E,MATCH($B3690,'Pliegos Tarifarios (Las Condes)'!$A:$A,0))</f>
        <v>9710.0379904000001</v>
      </c>
      <c r="Q3690" s="19" cm="1">
        <f t="array" ref="Q3690">H3690*_xlfn.IFS(H3690&lt;=350,INDEX('Pliegos Tarifarios (Las Condes)'!$F:$F,MATCH($B3690,'Pliegos Tarifarios (Las Condes)'!$A:$A,0)),H3690&lt;=500,INDEX('Pliegos Tarifarios (Las Condes)'!$G:$G,MATCH($B3690,'Pliegos Tarifarios (Las Condes)'!$A:$A,0)),H3690&lt;=1000,INDEX('Pliegos Tarifarios (Las Condes)'!$H:$H,MATCH($B3690,'Pliegos Tarifarios (Las Condes)'!$A:$A,0)),H3690&lt;=5000,INDEX('Pliegos Tarifarios (Las Condes)'!$I:$I,MATCH($B3690,'Pliegos Tarifarios (Las Condes)'!$A:$A,0)),H3690&gt;5000,INDEX('Pliegos Tarifarios (Las Condes)'!$J:$J,MATCH($B3690,'Pliegos Tarifarios (Las Condes)'!$A:$A,0)))/1.19</f>
        <v>1748.5957425210088</v>
      </c>
      <c r="R3690" s="19">
        <f>INDEX('Pliegos Tarifarios (Las Condes)'!$K:$K,MATCH($B3690,'Pliegos Tarifarios (Las Condes)'!$A:$A,0))</f>
        <v>729.50400000000002</v>
      </c>
      <c r="S3690" s="21">
        <f t="shared" si="174"/>
        <v>147341.78331492102</v>
      </c>
      <c r="T3690" s="21">
        <f t="shared" si="175"/>
        <v>27994.938829834995</v>
      </c>
      <c r="U3690" s="19">
        <v>0</v>
      </c>
      <c r="V3690" s="21">
        <f t="shared" si="176"/>
        <v>175336.722144756</v>
      </c>
    </row>
    <row r="3691" spans="1:22" x14ac:dyDescent="0.3">
      <c r="A3691" s="3" t="s">
        <v>148</v>
      </c>
      <c r="B3691" s="3">
        <v>9</v>
      </c>
      <c r="C3691" s="4" t="s">
        <v>186</v>
      </c>
      <c r="D3691" s="3" t="s">
        <v>374</v>
      </c>
      <c r="E3691" s="3" t="s">
        <v>121</v>
      </c>
      <c r="F3691" s="4" t="s">
        <v>375</v>
      </c>
      <c r="G3691" s="3" t="s">
        <v>16</v>
      </c>
      <c r="H3691" s="5">
        <v>747.04259999999999</v>
      </c>
      <c r="I3691" s="5">
        <v>2.1175999999999999</v>
      </c>
      <c r="J3691" s="5">
        <v>2.0375000000000001</v>
      </c>
      <c r="K3691" s="6">
        <v>0.96217415942576512</v>
      </c>
      <c r="L3691" s="5">
        <v>24.1</v>
      </c>
      <c r="M3691" s="19">
        <f>H3691*INDEX('Pliegos Tarifarios (Las Condes)'!$B:$B,MATCH($B3691,'Pliegos Tarifarios (Las Condes)'!$A:$A,0))</f>
        <v>98432.574103799998</v>
      </c>
      <c r="N3691" s="19">
        <f>I3691*INDEX('Pliegos Tarifarios (Las Condes)'!$C:$C,MATCH($B3691,'Pliegos Tarifarios (Las Condes)'!$A:$A,0))</f>
        <v>7289.4547143999998</v>
      </c>
      <c r="O3691" s="19">
        <f>J3691*INDEX('Pliegos Tarifarios (Las Condes)'!$D:$D,MATCH($B3691,'Pliegos Tarifarios (Las Condes)'!$A:$A,0))</f>
        <v>29568.473025000003</v>
      </c>
      <c r="P3691" s="19">
        <f>H3691*INDEX('Pliegos Tarifarios (Las Condes)'!$E:$E,MATCH($B3691,'Pliegos Tarifarios (Las Condes)'!$A:$A,0))</f>
        <v>9729.4828223999993</v>
      </c>
      <c r="Q3691" s="19" cm="1">
        <f t="array" ref="Q3691">H3691*_xlfn.IFS(H3691&lt;=350,INDEX('Pliegos Tarifarios (Las Condes)'!$F:$F,MATCH($B3691,'Pliegos Tarifarios (Las Condes)'!$A:$A,0)),H3691&lt;=500,INDEX('Pliegos Tarifarios (Las Condes)'!$G:$G,MATCH($B3691,'Pliegos Tarifarios (Las Condes)'!$A:$A,0)),H3691&lt;=1000,INDEX('Pliegos Tarifarios (Las Condes)'!$H:$H,MATCH($B3691,'Pliegos Tarifarios (Las Condes)'!$A:$A,0)),H3691&lt;=5000,INDEX('Pliegos Tarifarios (Las Condes)'!$I:$I,MATCH($B3691,'Pliegos Tarifarios (Las Condes)'!$A:$A,0)),H3691&gt;5000,INDEX('Pliegos Tarifarios (Las Condes)'!$J:$J,MATCH($B3691,'Pliegos Tarifarios (Las Condes)'!$A:$A,0)))/1.19</f>
        <v>1752.0973921008408</v>
      </c>
      <c r="R3691" s="19">
        <f>INDEX('Pliegos Tarifarios (Las Condes)'!$K:$K,MATCH($B3691,'Pliegos Tarifarios (Las Condes)'!$A:$A,0))</f>
        <v>729.50400000000002</v>
      </c>
      <c r="S3691" s="21">
        <f t="shared" si="174"/>
        <v>147501.58605770083</v>
      </c>
      <c r="T3691" s="21">
        <f t="shared" si="175"/>
        <v>28025.301350963156</v>
      </c>
      <c r="U3691" s="19">
        <v>0</v>
      </c>
      <c r="V3691" s="21">
        <f t="shared" si="176"/>
        <v>175526.88740866398</v>
      </c>
    </row>
    <row r="3692" spans="1:22" x14ac:dyDescent="0.3">
      <c r="A3692" s="3" t="s">
        <v>148</v>
      </c>
      <c r="B3692" s="3">
        <v>9</v>
      </c>
      <c r="C3692" s="4" t="s">
        <v>186</v>
      </c>
      <c r="D3692" s="3" t="s">
        <v>376</v>
      </c>
      <c r="E3692" s="3" t="s">
        <v>121</v>
      </c>
      <c r="F3692" s="4" t="s">
        <v>377</v>
      </c>
      <c r="G3692" s="3" t="s">
        <v>16</v>
      </c>
      <c r="H3692" s="5">
        <v>744.99950000000001</v>
      </c>
      <c r="I3692" s="5">
        <v>2.1202999999999999</v>
      </c>
      <c r="J3692" s="5">
        <v>2.0516000000000001</v>
      </c>
      <c r="K3692" s="6">
        <v>0.96759892468046982</v>
      </c>
      <c r="L3692" s="5">
        <v>24.03</v>
      </c>
      <c r="M3692" s="19">
        <f>H3692*INDEX('Pliegos Tarifarios (Las Condes)'!$B:$B,MATCH($B3692,'Pliegos Tarifarios (Las Condes)'!$A:$A,0))</f>
        <v>98163.369118500006</v>
      </c>
      <c r="N3692" s="19">
        <f>I3692*INDEX('Pliegos Tarifarios (Las Condes)'!$C:$C,MATCH($B3692,'Pliegos Tarifarios (Las Condes)'!$A:$A,0))</f>
        <v>7298.7489756999994</v>
      </c>
      <c r="O3692" s="19">
        <f>J3692*INDEX('Pliegos Tarifarios (Las Condes)'!$D:$D,MATCH($B3692,'Pliegos Tarifarios (Las Condes)'!$A:$A,0))</f>
        <v>29773.094114400003</v>
      </c>
      <c r="P3692" s="19">
        <f>H3692*INDEX('Pliegos Tarifarios (Las Condes)'!$E:$E,MATCH($B3692,'Pliegos Tarifarios (Las Condes)'!$A:$A,0))</f>
        <v>9702.8734879999993</v>
      </c>
      <c r="Q3692" s="19" cm="1">
        <f t="array" ref="Q3692">H3692*_xlfn.IFS(H3692&lt;=350,INDEX('Pliegos Tarifarios (Las Condes)'!$F:$F,MATCH($B3692,'Pliegos Tarifarios (Las Condes)'!$A:$A,0)),H3692&lt;=500,INDEX('Pliegos Tarifarios (Las Condes)'!$G:$G,MATCH($B3692,'Pliegos Tarifarios (Las Condes)'!$A:$A,0)),H3692&lt;=1000,INDEX('Pliegos Tarifarios (Las Condes)'!$H:$H,MATCH($B3692,'Pliegos Tarifarios (Las Condes)'!$A:$A,0)),H3692&lt;=5000,INDEX('Pliegos Tarifarios (Las Condes)'!$I:$I,MATCH($B3692,'Pliegos Tarifarios (Las Condes)'!$A:$A,0)),H3692&gt;5000,INDEX('Pliegos Tarifarios (Las Condes)'!$J:$J,MATCH($B3692,'Pliegos Tarifarios (Las Condes)'!$A:$A,0)))/1.19</f>
        <v>1747.3055500000003</v>
      </c>
      <c r="R3692" s="19">
        <f>INDEX('Pliegos Tarifarios (Las Condes)'!$K:$K,MATCH($B3692,'Pliegos Tarifarios (Las Condes)'!$A:$A,0))</f>
        <v>729.50400000000002</v>
      </c>
      <c r="S3692" s="21">
        <f t="shared" si="174"/>
        <v>147414.8952466</v>
      </c>
      <c r="T3692" s="21">
        <f t="shared" si="175"/>
        <v>28008.830096854002</v>
      </c>
      <c r="U3692" s="19">
        <v>0</v>
      </c>
      <c r="V3692" s="21">
        <f t="shared" si="176"/>
        <v>175423.72534345402</v>
      </c>
    </row>
    <row r="3693" spans="1:22" x14ac:dyDescent="0.3">
      <c r="A3693" s="3" t="s">
        <v>148</v>
      </c>
      <c r="B3693" s="3">
        <v>9</v>
      </c>
      <c r="C3693" s="4" t="s">
        <v>186</v>
      </c>
      <c r="D3693" s="3" t="s">
        <v>378</v>
      </c>
      <c r="E3693" s="3" t="s">
        <v>121</v>
      </c>
      <c r="F3693" s="4" t="s">
        <v>379</v>
      </c>
      <c r="G3693" s="3" t="s">
        <v>16</v>
      </c>
      <c r="H3693" s="5">
        <v>746.0308</v>
      </c>
      <c r="I3693" s="5">
        <v>2.0682999999999998</v>
      </c>
      <c r="J3693" s="5">
        <v>2.0045000000000002</v>
      </c>
      <c r="K3693" s="6">
        <v>0.96915341101387631</v>
      </c>
      <c r="L3693" s="5">
        <v>24.07</v>
      </c>
      <c r="M3693" s="19">
        <f>H3693*INDEX('Pliegos Tarifarios (Las Condes)'!$B:$B,MATCH($B3693,'Pliegos Tarifarios (Las Condes)'!$A:$A,0))</f>
        <v>98299.256300399997</v>
      </c>
      <c r="N3693" s="19">
        <f>I3693*INDEX('Pliegos Tarifarios (Las Condes)'!$C:$C,MATCH($B3693,'Pliegos Tarifarios (Las Condes)'!$A:$A,0))</f>
        <v>7119.7483876999995</v>
      </c>
      <c r="O3693" s="19">
        <f>J3693*INDEX('Pliegos Tarifarios (Las Condes)'!$D:$D,MATCH($B3693,'Pliegos Tarifarios (Las Condes)'!$A:$A,0))</f>
        <v>29089.572603000004</v>
      </c>
      <c r="P3693" s="19">
        <f>H3693*INDEX('Pliegos Tarifarios (Las Condes)'!$E:$E,MATCH($B3693,'Pliegos Tarifarios (Las Condes)'!$A:$A,0))</f>
        <v>9716.3051391999998</v>
      </c>
      <c r="Q3693" s="19" cm="1">
        <f t="array" ref="Q3693">H3693*_xlfn.IFS(H3693&lt;=350,INDEX('Pliegos Tarifarios (Las Condes)'!$F:$F,MATCH($B3693,'Pliegos Tarifarios (Las Condes)'!$A:$A,0)),H3693&lt;=500,INDEX('Pliegos Tarifarios (Las Condes)'!$G:$G,MATCH($B3693,'Pliegos Tarifarios (Las Condes)'!$A:$A,0)),H3693&lt;=1000,INDEX('Pliegos Tarifarios (Las Condes)'!$H:$H,MATCH($B3693,'Pliegos Tarifarios (Las Condes)'!$A:$A,0)),H3693&lt;=5000,INDEX('Pliegos Tarifarios (Las Condes)'!$I:$I,MATCH($B3693,'Pliegos Tarifarios (Las Condes)'!$A:$A,0)),H3693&gt;5000,INDEX('Pliegos Tarifarios (Las Condes)'!$J:$J,MATCH($B3693,'Pliegos Tarifarios (Las Condes)'!$A:$A,0)))/1.19</f>
        <v>1749.724338487395</v>
      </c>
      <c r="R3693" s="19">
        <f>INDEX('Pliegos Tarifarios (Las Condes)'!$K:$K,MATCH($B3693,'Pliegos Tarifarios (Las Condes)'!$A:$A,0))</f>
        <v>729.50400000000002</v>
      </c>
      <c r="S3693" s="21">
        <f t="shared" si="174"/>
        <v>146704.11076878739</v>
      </c>
      <c r="T3693" s="21">
        <f t="shared" si="175"/>
        <v>27873.781046069606</v>
      </c>
      <c r="U3693" s="19">
        <v>0</v>
      </c>
      <c r="V3693" s="21">
        <f t="shared" si="176"/>
        <v>174577.89181485699</v>
      </c>
    </row>
    <row r="3694" spans="1:22" x14ac:dyDescent="0.3">
      <c r="A3694" s="3" t="s">
        <v>148</v>
      </c>
      <c r="B3694" s="3">
        <v>9</v>
      </c>
      <c r="C3694" s="4" t="s">
        <v>186</v>
      </c>
      <c r="D3694" s="3" t="s">
        <v>380</v>
      </c>
      <c r="E3694" s="3" t="s">
        <v>121</v>
      </c>
      <c r="F3694" s="4" t="s">
        <v>381</v>
      </c>
      <c r="G3694" s="3" t="s">
        <v>16</v>
      </c>
      <c r="H3694" s="5">
        <v>745.95590000000004</v>
      </c>
      <c r="I3694" s="5">
        <v>2.0735000000000001</v>
      </c>
      <c r="J3694" s="5">
        <v>2.0110999999999999</v>
      </c>
      <c r="K3694" s="6">
        <v>0.96990595611285257</v>
      </c>
      <c r="L3694" s="5">
        <v>24.06</v>
      </c>
      <c r="M3694" s="19">
        <f>H3694*INDEX('Pliegos Tarifarios (Las Condes)'!$B:$B,MATCH($B3694,'Pliegos Tarifarios (Las Condes)'!$A:$A,0))</f>
        <v>98289.387251700013</v>
      </c>
      <c r="N3694" s="19">
        <f>I3694*INDEX('Pliegos Tarifarios (Las Condes)'!$C:$C,MATCH($B3694,'Pliegos Tarifarios (Las Condes)'!$A:$A,0))</f>
        <v>7137.6484465000003</v>
      </c>
      <c r="O3694" s="19">
        <f>J3694*INDEX('Pliegos Tarifarios (Las Condes)'!$D:$D,MATCH($B3694,'Pliegos Tarifarios (Las Condes)'!$A:$A,0))</f>
        <v>29185.352687399998</v>
      </c>
      <c r="P3694" s="19">
        <f>H3694*INDEX('Pliegos Tarifarios (Las Condes)'!$E:$E,MATCH($B3694,'Pliegos Tarifarios (Las Condes)'!$A:$A,0))</f>
        <v>9715.3296415999994</v>
      </c>
      <c r="Q3694" s="19" cm="1">
        <f t="array" ref="Q3694">H3694*_xlfn.IFS(H3694&lt;=350,INDEX('Pliegos Tarifarios (Las Condes)'!$F:$F,MATCH($B3694,'Pliegos Tarifarios (Las Condes)'!$A:$A,0)),H3694&lt;=500,INDEX('Pliegos Tarifarios (Las Condes)'!$G:$G,MATCH($B3694,'Pliegos Tarifarios (Las Condes)'!$A:$A,0)),H3694&lt;=1000,INDEX('Pliegos Tarifarios (Las Condes)'!$H:$H,MATCH($B3694,'Pliegos Tarifarios (Las Condes)'!$A:$A,0)),H3694&lt;=5000,INDEX('Pliegos Tarifarios (Las Condes)'!$I:$I,MATCH($B3694,'Pliegos Tarifarios (Las Condes)'!$A:$A,0)),H3694&gt;5000,INDEX('Pliegos Tarifarios (Las Condes)'!$J:$J,MATCH($B3694,'Pliegos Tarifarios (Las Condes)'!$A:$A,0)))/1.19</f>
        <v>1749.5486696638659</v>
      </c>
      <c r="R3694" s="19">
        <f>INDEX('Pliegos Tarifarios (Las Condes)'!$K:$K,MATCH($B3694,'Pliegos Tarifarios (Las Condes)'!$A:$A,0))</f>
        <v>729.50400000000002</v>
      </c>
      <c r="S3694" s="21">
        <f t="shared" si="174"/>
        <v>146806.77069686385</v>
      </c>
      <c r="T3694" s="21">
        <f t="shared" si="175"/>
        <v>27893.286432404133</v>
      </c>
      <c r="U3694" s="19">
        <v>0</v>
      </c>
      <c r="V3694" s="21">
        <f t="shared" si="176"/>
        <v>174700.05712926798</v>
      </c>
    </row>
    <row r="3695" spans="1:22" x14ac:dyDescent="0.3">
      <c r="A3695" s="3" t="s">
        <v>148</v>
      </c>
      <c r="B3695" s="3">
        <v>9</v>
      </c>
      <c r="C3695" s="4" t="s">
        <v>186</v>
      </c>
      <c r="D3695" s="3" t="s">
        <v>382</v>
      </c>
      <c r="E3695" s="3" t="s">
        <v>121</v>
      </c>
      <c r="F3695" s="4" t="s">
        <v>383</v>
      </c>
      <c r="G3695" s="3" t="s">
        <v>16</v>
      </c>
      <c r="H3695" s="5">
        <v>747.90470000000005</v>
      </c>
      <c r="I3695" s="5">
        <v>2.1029</v>
      </c>
      <c r="J3695" s="5">
        <v>2.0381</v>
      </c>
      <c r="K3695" s="6">
        <v>0.96918541062342478</v>
      </c>
      <c r="L3695" s="5">
        <v>24.13</v>
      </c>
      <c r="M3695" s="19">
        <f>H3695*INDEX('Pliegos Tarifarios (Las Condes)'!$B:$B,MATCH($B3695,'Pliegos Tarifarios (Las Condes)'!$A:$A,0))</f>
        <v>98546.166986100012</v>
      </c>
      <c r="N3695" s="19">
        <f>I3695*INDEX('Pliegos Tarifarios (Las Condes)'!$C:$C,MATCH($B3695,'Pliegos Tarifarios (Las Condes)'!$A:$A,0))</f>
        <v>7238.8526251000003</v>
      </c>
      <c r="O3695" s="19">
        <f>J3695*INDEX('Pliegos Tarifarios (Las Condes)'!$D:$D,MATCH($B3695,'Pliegos Tarifarios (Las Condes)'!$A:$A,0))</f>
        <v>29577.180305400001</v>
      </c>
      <c r="P3695" s="19">
        <f>H3695*INDEX('Pliegos Tarifarios (Las Condes)'!$E:$E,MATCH($B3695,'Pliegos Tarifarios (Las Condes)'!$A:$A,0))</f>
        <v>9740.7108128</v>
      </c>
      <c r="Q3695" s="19" cm="1">
        <f t="array" ref="Q3695">H3695*_xlfn.IFS(H3695&lt;=350,INDEX('Pliegos Tarifarios (Las Condes)'!$F:$F,MATCH($B3695,'Pliegos Tarifarios (Las Condes)'!$A:$A,0)),H3695&lt;=500,INDEX('Pliegos Tarifarios (Las Condes)'!$G:$G,MATCH($B3695,'Pliegos Tarifarios (Las Condes)'!$A:$A,0)),H3695&lt;=1000,INDEX('Pliegos Tarifarios (Las Condes)'!$H:$H,MATCH($B3695,'Pliegos Tarifarios (Las Condes)'!$A:$A,0)),H3695&lt;=5000,INDEX('Pliegos Tarifarios (Las Condes)'!$I:$I,MATCH($B3695,'Pliegos Tarifarios (Las Condes)'!$A:$A,0)),H3695&gt;5000,INDEX('Pliegos Tarifarios (Las Condes)'!$J:$J,MATCH($B3695,'Pliegos Tarifarios (Las Condes)'!$A:$A,0)))/1.19</f>
        <v>1754.1193426050422</v>
      </c>
      <c r="R3695" s="19">
        <f>INDEX('Pliegos Tarifarios (Las Condes)'!$K:$K,MATCH($B3695,'Pliegos Tarifarios (Las Condes)'!$A:$A,0))</f>
        <v>729.50400000000002</v>
      </c>
      <c r="S3695" s="21">
        <f t="shared" si="174"/>
        <v>147586.53407200504</v>
      </c>
      <c r="T3695" s="21">
        <f t="shared" si="175"/>
        <v>28041.441473680959</v>
      </c>
      <c r="U3695" s="19">
        <v>0</v>
      </c>
      <c r="V3695" s="21">
        <f t="shared" si="176"/>
        <v>175627.975545686</v>
      </c>
    </row>
    <row r="3696" spans="1:22" x14ac:dyDescent="0.3">
      <c r="A3696" s="3" t="s">
        <v>148</v>
      </c>
      <c r="B3696" s="3">
        <v>9</v>
      </c>
      <c r="C3696" s="4" t="s">
        <v>186</v>
      </c>
      <c r="D3696" s="3" t="s">
        <v>384</v>
      </c>
      <c r="E3696" s="3" t="s">
        <v>121</v>
      </c>
      <c r="F3696" s="4" t="s">
        <v>385</v>
      </c>
      <c r="G3696" s="3" t="s">
        <v>16</v>
      </c>
      <c r="H3696" s="5">
        <v>744.87070000000006</v>
      </c>
      <c r="I3696" s="5">
        <v>2.0733000000000001</v>
      </c>
      <c r="J3696" s="5">
        <v>2.0733000000000001</v>
      </c>
      <c r="K3696" s="6">
        <v>1</v>
      </c>
      <c r="L3696" s="5">
        <v>24.03</v>
      </c>
      <c r="M3696" s="19">
        <f>H3696*INDEX('Pliegos Tarifarios (Las Condes)'!$B:$B,MATCH($B3696,'Pliegos Tarifarios (Las Condes)'!$A:$A,0))</f>
        <v>98146.398044100017</v>
      </c>
      <c r="N3696" s="19">
        <f>I3696*INDEX('Pliegos Tarifarios (Las Condes)'!$C:$C,MATCH($B3696,'Pliegos Tarifarios (Las Condes)'!$A:$A,0))</f>
        <v>7136.9599827000002</v>
      </c>
      <c r="O3696" s="19">
        <f>J3696*INDEX('Pliegos Tarifarios (Las Condes)'!$D:$D,MATCH($B3696,'Pliegos Tarifarios (Las Condes)'!$A:$A,0))</f>
        <v>30088.0074222</v>
      </c>
      <c r="P3696" s="19">
        <f>H3696*INDEX('Pliegos Tarifarios (Las Condes)'!$E:$E,MATCH($B3696,'Pliegos Tarifarios (Las Condes)'!$A:$A,0))</f>
        <v>9701.1959967999992</v>
      </c>
      <c r="Q3696" s="19" cm="1">
        <f t="array" ref="Q3696">H3696*_xlfn.IFS(H3696&lt;=350,INDEX('Pliegos Tarifarios (Las Condes)'!$F:$F,MATCH($B3696,'Pliegos Tarifarios (Las Condes)'!$A:$A,0)),H3696&lt;=500,INDEX('Pliegos Tarifarios (Las Condes)'!$G:$G,MATCH($B3696,'Pliegos Tarifarios (Las Condes)'!$A:$A,0)),H3696&lt;=1000,INDEX('Pliegos Tarifarios (Las Condes)'!$H:$H,MATCH($B3696,'Pliegos Tarifarios (Las Condes)'!$A:$A,0)),H3696&lt;=5000,INDEX('Pliegos Tarifarios (Las Condes)'!$I:$I,MATCH($B3696,'Pliegos Tarifarios (Las Condes)'!$A:$A,0)),H3696&gt;5000,INDEX('Pliegos Tarifarios (Las Condes)'!$J:$J,MATCH($B3696,'Pliegos Tarifarios (Las Condes)'!$A:$A,0)))/1.19</f>
        <v>1747.0034652941181</v>
      </c>
      <c r="R3696" s="19">
        <f>INDEX('Pliegos Tarifarios (Las Condes)'!$K:$K,MATCH($B3696,'Pliegos Tarifarios (Las Condes)'!$A:$A,0))</f>
        <v>729.50400000000002</v>
      </c>
      <c r="S3696" s="21">
        <f t="shared" si="174"/>
        <v>147549.06891109413</v>
      </c>
      <c r="T3696" s="21">
        <f t="shared" si="175"/>
        <v>28034.323093107887</v>
      </c>
      <c r="U3696" s="19">
        <v>0</v>
      </c>
      <c r="V3696" s="21">
        <f t="shared" si="176"/>
        <v>175583.392004202</v>
      </c>
    </row>
    <row r="3697" spans="1:22" x14ac:dyDescent="0.3">
      <c r="A3697" s="3" t="s">
        <v>148</v>
      </c>
      <c r="B3697" s="3">
        <v>9</v>
      </c>
      <c r="C3697" s="4" t="s">
        <v>186</v>
      </c>
      <c r="D3697" s="3" t="s">
        <v>386</v>
      </c>
      <c r="E3697" s="3" t="s">
        <v>121</v>
      </c>
      <c r="F3697" s="4" t="s">
        <v>387</v>
      </c>
      <c r="G3697" s="3" t="s">
        <v>16</v>
      </c>
      <c r="H3697" s="5">
        <v>746.36760000000004</v>
      </c>
      <c r="I3697" s="5">
        <v>2.1156000000000001</v>
      </c>
      <c r="J3697" s="5">
        <v>2.1156000000000001</v>
      </c>
      <c r="K3697" s="6">
        <v>1</v>
      </c>
      <c r="L3697" s="5">
        <v>24.08</v>
      </c>
      <c r="M3697" s="19">
        <f>H3697*INDEX('Pliegos Tarifarios (Las Condes)'!$B:$B,MATCH($B3697,'Pliegos Tarifarios (Las Condes)'!$A:$A,0))</f>
        <v>98343.634078800009</v>
      </c>
      <c r="N3697" s="19">
        <f>I3697*INDEX('Pliegos Tarifarios (Las Condes)'!$C:$C,MATCH($B3697,'Pliegos Tarifarios (Las Condes)'!$A:$A,0))</f>
        <v>7282.5700764000003</v>
      </c>
      <c r="O3697" s="19">
        <f>J3697*INDEX('Pliegos Tarifarios (Las Condes)'!$D:$D,MATCH($B3697,'Pliegos Tarifarios (Las Condes)'!$A:$A,0))</f>
        <v>30701.870690400003</v>
      </c>
      <c r="P3697" s="19">
        <f>H3697*INDEX('Pliegos Tarifarios (Las Condes)'!$E:$E,MATCH($B3697,'Pliegos Tarifarios (Las Condes)'!$A:$A,0))</f>
        <v>9720.6916223999997</v>
      </c>
      <c r="Q3697" s="19" cm="1">
        <f t="array" ref="Q3697">H3697*_xlfn.IFS(H3697&lt;=350,INDEX('Pliegos Tarifarios (Las Condes)'!$F:$F,MATCH($B3697,'Pliegos Tarifarios (Las Condes)'!$A:$A,0)),H3697&lt;=500,INDEX('Pliegos Tarifarios (Las Condes)'!$G:$G,MATCH($B3697,'Pliegos Tarifarios (Las Condes)'!$A:$A,0)),H3697&lt;=1000,INDEX('Pliegos Tarifarios (Las Condes)'!$H:$H,MATCH($B3697,'Pliegos Tarifarios (Las Condes)'!$A:$A,0)),H3697&lt;=5000,INDEX('Pliegos Tarifarios (Las Condes)'!$I:$I,MATCH($B3697,'Pliegos Tarifarios (Las Condes)'!$A:$A,0)),H3697&gt;5000,INDEX('Pliegos Tarifarios (Las Condes)'!$J:$J,MATCH($B3697,'Pliegos Tarifarios (Las Condes)'!$A:$A,0)))/1.19</f>
        <v>1750.5142618487398</v>
      </c>
      <c r="R3697" s="19">
        <f>INDEX('Pliegos Tarifarios (Las Condes)'!$K:$K,MATCH($B3697,'Pliegos Tarifarios (Las Condes)'!$A:$A,0))</f>
        <v>729.50400000000002</v>
      </c>
      <c r="S3697" s="21">
        <f t="shared" si="174"/>
        <v>148528.78472984873</v>
      </c>
      <c r="T3697" s="21">
        <f t="shared" si="175"/>
        <v>28220.469098671259</v>
      </c>
      <c r="U3697" s="19">
        <v>0</v>
      </c>
      <c r="V3697" s="21">
        <f t="shared" si="176"/>
        <v>176749.25382851998</v>
      </c>
    </row>
    <row r="3698" spans="1:22" x14ac:dyDescent="0.3">
      <c r="A3698" s="3" t="s">
        <v>148</v>
      </c>
      <c r="B3698" s="3">
        <v>9</v>
      </c>
      <c r="C3698" s="4" t="s">
        <v>186</v>
      </c>
      <c r="D3698" s="3" t="s">
        <v>388</v>
      </c>
      <c r="E3698" s="3" t="s">
        <v>121</v>
      </c>
      <c r="F3698" s="4" t="s">
        <v>389</v>
      </c>
      <c r="G3698" s="3" t="s">
        <v>16</v>
      </c>
      <c r="H3698" s="5">
        <v>744.98800000000006</v>
      </c>
      <c r="I3698" s="5">
        <v>2.0981000000000001</v>
      </c>
      <c r="J3698" s="5">
        <v>2.0354000000000001</v>
      </c>
      <c r="K3698" s="6">
        <v>0.9701158190744007</v>
      </c>
      <c r="L3698" s="5">
        <v>24.03</v>
      </c>
      <c r="M3698" s="19">
        <f>H3698*INDEX('Pliegos Tarifarios (Las Condes)'!$B:$B,MATCH($B3698,'Pliegos Tarifarios (Las Condes)'!$A:$A,0))</f>
        <v>98161.853844000012</v>
      </c>
      <c r="N3698" s="19">
        <f>I3698*INDEX('Pliegos Tarifarios (Las Condes)'!$C:$C,MATCH($B3698,'Pliegos Tarifarios (Las Condes)'!$A:$A,0))</f>
        <v>7222.3294938999998</v>
      </c>
      <c r="O3698" s="19">
        <f>J3698*INDEX('Pliegos Tarifarios (Las Condes)'!$D:$D,MATCH($B3698,'Pliegos Tarifarios (Las Condes)'!$A:$A,0))</f>
        <v>29537.997543600002</v>
      </c>
      <c r="P3698" s="19">
        <f>H3698*INDEX('Pliegos Tarifarios (Las Condes)'!$E:$E,MATCH($B3698,'Pliegos Tarifarios (Las Condes)'!$A:$A,0))</f>
        <v>9702.7237120000009</v>
      </c>
      <c r="Q3698" s="19" cm="1">
        <f t="array" ref="Q3698">H3698*_xlfn.IFS(H3698&lt;=350,INDEX('Pliegos Tarifarios (Las Condes)'!$F:$F,MATCH($B3698,'Pliegos Tarifarios (Las Condes)'!$A:$A,0)),H3698&lt;=500,INDEX('Pliegos Tarifarios (Las Condes)'!$G:$G,MATCH($B3698,'Pliegos Tarifarios (Las Condes)'!$A:$A,0)),H3698&lt;=1000,INDEX('Pliegos Tarifarios (Las Condes)'!$H:$H,MATCH($B3698,'Pliegos Tarifarios (Las Condes)'!$A:$A,0)),H3698&lt;=5000,INDEX('Pliegos Tarifarios (Las Condes)'!$I:$I,MATCH($B3698,'Pliegos Tarifarios (Las Condes)'!$A:$A,0)),H3698&gt;5000,INDEX('Pliegos Tarifarios (Las Condes)'!$J:$J,MATCH($B3698,'Pliegos Tarifarios (Las Condes)'!$A:$A,0)))/1.19</f>
        <v>1747.2785781512609</v>
      </c>
      <c r="R3698" s="19">
        <f>INDEX('Pliegos Tarifarios (Las Condes)'!$K:$K,MATCH($B3698,'Pliegos Tarifarios (Las Condes)'!$A:$A,0))</f>
        <v>729.50400000000002</v>
      </c>
      <c r="S3698" s="21">
        <f t="shared" si="174"/>
        <v>147101.68717165125</v>
      </c>
      <c r="T3698" s="21">
        <f t="shared" si="175"/>
        <v>27949.320562613739</v>
      </c>
      <c r="U3698" s="19">
        <v>0</v>
      </c>
      <c r="V3698" s="21">
        <f t="shared" si="176"/>
        <v>175051.007734265</v>
      </c>
    </row>
    <row r="3699" spans="1:22" x14ac:dyDescent="0.3">
      <c r="A3699" s="3" t="s">
        <v>148</v>
      </c>
      <c r="B3699" s="3">
        <v>9</v>
      </c>
      <c r="C3699" s="4" t="s">
        <v>186</v>
      </c>
      <c r="D3699" s="3" t="s">
        <v>390</v>
      </c>
      <c r="E3699" s="3" t="s">
        <v>121</v>
      </c>
      <c r="F3699" s="4" t="s">
        <v>391</v>
      </c>
      <c r="G3699" s="3" t="s">
        <v>16</v>
      </c>
      <c r="H3699" s="5">
        <v>747.78629999999998</v>
      </c>
      <c r="I3699" s="5">
        <v>2.1276999999999999</v>
      </c>
      <c r="J3699" s="5">
        <v>2.1276999999999999</v>
      </c>
      <c r="K3699" s="6">
        <v>1</v>
      </c>
      <c r="L3699" s="5">
        <v>24.12</v>
      </c>
      <c r="M3699" s="19">
        <f>H3699*INDEX('Pliegos Tarifarios (Las Condes)'!$B:$B,MATCH($B3699,'Pliegos Tarifarios (Las Condes)'!$A:$A,0))</f>
        <v>98530.566246899994</v>
      </c>
      <c r="N3699" s="19">
        <f>I3699*INDEX('Pliegos Tarifarios (Las Condes)'!$C:$C,MATCH($B3699,'Pliegos Tarifarios (Las Condes)'!$A:$A,0))</f>
        <v>7324.2221362999999</v>
      </c>
      <c r="O3699" s="19">
        <f>J3699*INDEX('Pliegos Tarifarios (Las Condes)'!$D:$D,MATCH($B3699,'Pliegos Tarifarios (Las Condes)'!$A:$A,0))</f>
        <v>30877.467511799998</v>
      </c>
      <c r="P3699" s="19">
        <f>H3699*INDEX('Pliegos Tarifarios (Las Condes)'!$E:$E,MATCH($B3699,'Pliegos Tarifarios (Las Condes)'!$A:$A,0))</f>
        <v>9739.1687711999984</v>
      </c>
      <c r="Q3699" s="19" cm="1">
        <f t="array" ref="Q3699">H3699*_xlfn.IFS(H3699&lt;=350,INDEX('Pliegos Tarifarios (Las Condes)'!$F:$F,MATCH($B3699,'Pliegos Tarifarios (Las Condes)'!$A:$A,0)),H3699&lt;=500,INDEX('Pliegos Tarifarios (Las Condes)'!$G:$G,MATCH($B3699,'Pliegos Tarifarios (Las Condes)'!$A:$A,0)),H3699&lt;=1000,INDEX('Pliegos Tarifarios (Las Condes)'!$H:$H,MATCH($B3699,'Pliegos Tarifarios (Las Condes)'!$A:$A,0)),H3699&lt;=5000,INDEX('Pliegos Tarifarios (Las Condes)'!$I:$I,MATCH($B3699,'Pliegos Tarifarios (Las Condes)'!$A:$A,0)),H3699&gt;5000,INDEX('Pliegos Tarifarios (Las Condes)'!$J:$J,MATCH($B3699,'Pliegos Tarifarios (Las Condes)'!$A:$A,0)))/1.19</f>
        <v>1753.8416498319332</v>
      </c>
      <c r="R3699" s="19">
        <f>INDEX('Pliegos Tarifarios (Las Condes)'!$K:$K,MATCH($B3699,'Pliegos Tarifarios (Las Condes)'!$A:$A,0))</f>
        <v>729.50400000000002</v>
      </c>
      <c r="S3699" s="21">
        <f t="shared" si="174"/>
        <v>148954.77031603191</v>
      </c>
      <c r="T3699" s="21">
        <f t="shared" si="175"/>
        <v>28301.406360046061</v>
      </c>
      <c r="U3699" s="19">
        <v>0</v>
      </c>
      <c r="V3699" s="21">
        <f t="shared" si="176"/>
        <v>177256.17667607797</v>
      </c>
    </row>
    <row r="3700" spans="1:22" x14ac:dyDescent="0.3">
      <c r="A3700" s="3" t="s">
        <v>148</v>
      </c>
      <c r="B3700" s="3">
        <v>9</v>
      </c>
      <c r="C3700" s="4" t="s">
        <v>186</v>
      </c>
      <c r="D3700" s="3" t="s">
        <v>392</v>
      </c>
      <c r="E3700" s="3" t="s">
        <v>121</v>
      </c>
      <c r="F3700" s="4" t="s">
        <v>393</v>
      </c>
      <c r="G3700" s="3" t="s">
        <v>16</v>
      </c>
      <c r="H3700" s="5">
        <v>744.2183</v>
      </c>
      <c r="I3700" s="5">
        <v>2.1032999999999999</v>
      </c>
      <c r="J3700" s="5">
        <v>2.0249999999999999</v>
      </c>
      <c r="K3700" s="6">
        <v>0.96277278562259305</v>
      </c>
      <c r="L3700" s="5">
        <v>24.01</v>
      </c>
      <c r="M3700" s="19">
        <f>H3700*INDEX('Pliegos Tarifarios (Las Condes)'!$B:$B,MATCH($B3700,'Pliegos Tarifarios (Las Condes)'!$A:$A,0))</f>
        <v>98060.435862900005</v>
      </c>
      <c r="N3700" s="19">
        <f>I3700*INDEX('Pliegos Tarifarios (Las Condes)'!$C:$C,MATCH($B3700,'Pliegos Tarifarios (Las Condes)'!$A:$A,0))</f>
        <v>7240.2295526999997</v>
      </c>
      <c r="O3700" s="19">
        <f>J3700*INDEX('Pliegos Tarifarios (Las Condes)'!$D:$D,MATCH($B3700,'Pliegos Tarifarios (Las Condes)'!$A:$A,0))</f>
        <v>29387.071349999998</v>
      </c>
      <c r="P3700" s="19">
        <f>H3700*INDEX('Pliegos Tarifarios (Las Condes)'!$E:$E,MATCH($B3700,'Pliegos Tarifarios (Las Condes)'!$A:$A,0))</f>
        <v>9692.6991392</v>
      </c>
      <c r="Q3700" s="19" cm="1">
        <f t="array" ref="Q3700">H3700*_xlfn.IFS(H3700&lt;=350,INDEX('Pliegos Tarifarios (Las Condes)'!$F:$F,MATCH($B3700,'Pliegos Tarifarios (Las Condes)'!$A:$A,0)),H3700&lt;=500,INDEX('Pliegos Tarifarios (Las Condes)'!$G:$G,MATCH($B3700,'Pliegos Tarifarios (Las Condes)'!$A:$A,0)),H3700&lt;=1000,INDEX('Pliegos Tarifarios (Las Condes)'!$H:$H,MATCH($B3700,'Pliegos Tarifarios (Las Condes)'!$A:$A,0)),H3700&lt;=5000,INDEX('Pliegos Tarifarios (Las Condes)'!$I:$I,MATCH($B3700,'Pliegos Tarifarios (Las Condes)'!$A:$A,0)),H3700&gt;5000,INDEX('Pliegos Tarifarios (Las Condes)'!$J:$J,MATCH($B3700,'Pliegos Tarifarios (Las Condes)'!$A:$A,0)))/1.19</f>
        <v>1745.4733405882355</v>
      </c>
      <c r="R3700" s="19">
        <f>INDEX('Pliegos Tarifarios (Las Condes)'!$K:$K,MATCH($B3700,'Pliegos Tarifarios (Las Condes)'!$A:$A,0))</f>
        <v>729.50400000000002</v>
      </c>
      <c r="S3700" s="21">
        <f t="shared" si="174"/>
        <v>146855.41324538822</v>
      </c>
      <c r="T3700" s="21">
        <f t="shared" si="175"/>
        <v>27902.528516623763</v>
      </c>
      <c r="U3700" s="19">
        <v>0</v>
      </c>
      <c r="V3700" s="21">
        <f t="shared" si="176"/>
        <v>174757.94176201199</v>
      </c>
    </row>
    <row r="3701" spans="1:22" x14ac:dyDescent="0.3">
      <c r="A3701" s="3" t="s">
        <v>148</v>
      </c>
      <c r="B3701" s="3">
        <v>9</v>
      </c>
      <c r="C3701" s="4" t="s">
        <v>186</v>
      </c>
      <c r="D3701" s="3" t="s">
        <v>394</v>
      </c>
      <c r="E3701" s="3" t="s">
        <v>121</v>
      </c>
      <c r="F3701" s="4" t="s">
        <v>395</v>
      </c>
      <c r="G3701" s="3" t="s">
        <v>16</v>
      </c>
      <c r="H3701" s="5">
        <v>745.21299999999997</v>
      </c>
      <c r="I3701" s="5">
        <v>2.0709</v>
      </c>
      <c r="J3701" s="5">
        <v>2.0238</v>
      </c>
      <c r="K3701" s="6">
        <v>0.97725626539185861</v>
      </c>
      <c r="L3701" s="5">
        <v>24.04</v>
      </c>
      <c r="M3701" s="19">
        <f>H3701*INDEX('Pliegos Tarifarios (Las Condes)'!$B:$B,MATCH($B3701,'Pliegos Tarifarios (Las Condes)'!$A:$A,0))</f>
        <v>98191.500518999994</v>
      </c>
      <c r="N3701" s="19">
        <f>I3701*INDEX('Pliegos Tarifarios (Las Condes)'!$C:$C,MATCH($B3701,'Pliegos Tarifarios (Las Condes)'!$A:$A,0))</f>
        <v>7128.6984170999995</v>
      </c>
      <c r="O3701" s="19">
        <f>J3701*INDEX('Pliegos Tarifarios (Las Condes)'!$D:$D,MATCH($B3701,'Pliegos Tarifarios (Las Condes)'!$A:$A,0))</f>
        <v>29369.656789200002</v>
      </c>
      <c r="P3701" s="19">
        <f>H3701*INDEX('Pliegos Tarifarios (Las Condes)'!$E:$E,MATCH($B3701,'Pliegos Tarifarios (Las Condes)'!$A:$A,0))</f>
        <v>9705.6541119999983</v>
      </c>
      <c r="Q3701" s="19" cm="1">
        <f t="array" ref="Q3701">H3701*_xlfn.IFS(H3701&lt;=350,INDEX('Pliegos Tarifarios (Las Condes)'!$F:$F,MATCH($B3701,'Pliegos Tarifarios (Las Condes)'!$A:$A,0)),H3701&lt;=500,INDEX('Pliegos Tarifarios (Las Condes)'!$G:$G,MATCH($B3701,'Pliegos Tarifarios (Las Condes)'!$A:$A,0)),H3701&lt;=1000,INDEX('Pliegos Tarifarios (Las Condes)'!$H:$H,MATCH($B3701,'Pliegos Tarifarios (Las Condes)'!$A:$A,0)),H3701&lt;=5000,INDEX('Pliegos Tarifarios (Las Condes)'!$I:$I,MATCH($B3701,'Pliegos Tarifarios (Las Condes)'!$A:$A,0)),H3701&gt;5000,INDEX('Pliegos Tarifarios (Las Condes)'!$J:$J,MATCH($B3701,'Pliegos Tarifarios (Las Condes)'!$A:$A,0)))/1.19</f>
        <v>1747.8062882352945</v>
      </c>
      <c r="R3701" s="19">
        <f>INDEX('Pliegos Tarifarios (Las Condes)'!$K:$K,MATCH($B3701,'Pliegos Tarifarios (Las Condes)'!$A:$A,0))</f>
        <v>729.50400000000002</v>
      </c>
      <c r="S3701" s="21">
        <f t="shared" si="174"/>
        <v>146872.82012553525</v>
      </c>
      <c r="T3701" s="21">
        <f t="shared" si="175"/>
        <v>27905.835823851696</v>
      </c>
      <c r="U3701" s="19">
        <v>0</v>
      </c>
      <c r="V3701" s="21">
        <f t="shared" si="176"/>
        <v>174778.65594938694</v>
      </c>
    </row>
    <row r="3702" spans="1:22" x14ac:dyDescent="0.3">
      <c r="A3702" s="3" t="s">
        <v>148</v>
      </c>
      <c r="B3702" s="3">
        <v>9</v>
      </c>
      <c r="C3702" s="4" t="s">
        <v>186</v>
      </c>
      <c r="D3702" s="3" t="s">
        <v>396</v>
      </c>
      <c r="E3702" s="3" t="s">
        <v>121</v>
      </c>
      <c r="F3702" s="4" t="s">
        <v>397</v>
      </c>
      <c r="G3702" s="3" t="s">
        <v>16</v>
      </c>
      <c r="H3702" s="5">
        <v>747.48599999999999</v>
      </c>
      <c r="I3702" s="5">
        <v>2.1038999999999999</v>
      </c>
      <c r="J3702" s="5">
        <v>2.0928</v>
      </c>
      <c r="K3702" s="6">
        <v>0.99472408384428923</v>
      </c>
      <c r="L3702" s="5">
        <v>24.11</v>
      </c>
      <c r="M3702" s="19">
        <f>H3702*INDEX('Pliegos Tarifarios (Las Condes)'!$B:$B,MATCH($B3702,'Pliegos Tarifarios (Las Condes)'!$A:$A,0))</f>
        <v>98490.997818000003</v>
      </c>
      <c r="N3702" s="19">
        <f>I3702*INDEX('Pliegos Tarifarios (Las Condes)'!$C:$C,MATCH($B3702,'Pliegos Tarifarios (Las Condes)'!$A:$A,0))</f>
        <v>7242.2949440999992</v>
      </c>
      <c r="O3702" s="19">
        <f>J3702*INDEX('Pliegos Tarifarios (Las Condes)'!$D:$D,MATCH($B3702,'Pliegos Tarifarios (Las Condes)'!$A:$A,0))</f>
        <v>30370.994035200001</v>
      </c>
      <c r="P3702" s="19">
        <f>H3702*INDEX('Pliegos Tarifarios (Las Condes)'!$E:$E,MATCH($B3702,'Pliegos Tarifarios (Las Condes)'!$A:$A,0))</f>
        <v>9735.2576639999988</v>
      </c>
      <c r="Q3702" s="19" cm="1">
        <f t="array" ref="Q3702">H3702*_xlfn.IFS(H3702&lt;=350,INDEX('Pliegos Tarifarios (Las Condes)'!$F:$F,MATCH($B3702,'Pliegos Tarifarios (Las Condes)'!$A:$A,0)),H3702&lt;=500,INDEX('Pliegos Tarifarios (Las Condes)'!$G:$G,MATCH($B3702,'Pliegos Tarifarios (Las Condes)'!$A:$A,0)),H3702&lt;=1000,INDEX('Pliegos Tarifarios (Las Condes)'!$H:$H,MATCH($B3702,'Pliegos Tarifarios (Las Condes)'!$A:$A,0)),H3702&lt;=5000,INDEX('Pliegos Tarifarios (Las Condes)'!$I:$I,MATCH($B3702,'Pliegos Tarifarios (Las Condes)'!$A:$A,0)),H3702&gt;5000,INDEX('Pliegos Tarifarios (Las Condes)'!$J:$J,MATCH($B3702,'Pliegos Tarifarios (Las Condes)'!$A:$A,0)))/1.19</f>
        <v>1753.1373327731096</v>
      </c>
      <c r="R3702" s="19">
        <f>INDEX('Pliegos Tarifarios (Las Condes)'!$K:$K,MATCH($B3702,'Pliegos Tarifarios (Las Condes)'!$A:$A,0))</f>
        <v>729.50400000000002</v>
      </c>
      <c r="S3702" s="21">
        <f t="shared" si="174"/>
        <v>148322.1857940731</v>
      </c>
      <c r="T3702" s="21">
        <f t="shared" si="175"/>
        <v>28181.21530087389</v>
      </c>
      <c r="U3702" s="19">
        <v>0</v>
      </c>
      <c r="V3702" s="21">
        <f t="shared" si="176"/>
        <v>176503.40109494698</v>
      </c>
    </row>
    <row r="3703" spans="1:22" x14ac:dyDescent="0.3">
      <c r="A3703" s="3" t="s">
        <v>148</v>
      </c>
      <c r="B3703" s="3">
        <v>9</v>
      </c>
      <c r="C3703" s="4" t="s">
        <v>186</v>
      </c>
      <c r="D3703" s="3" t="s">
        <v>398</v>
      </c>
      <c r="E3703" s="3" t="s">
        <v>121</v>
      </c>
      <c r="F3703" s="4" t="s">
        <v>399</v>
      </c>
      <c r="G3703" s="3" t="s">
        <v>16</v>
      </c>
      <c r="H3703" s="5">
        <v>746.51099999999997</v>
      </c>
      <c r="I3703" s="5">
        <v>2.056</v>
      </c>
      <c r="J3703" s="5">
        <v>2.0489999999999999</v>
      </c>
      <c r="K3703" s="6">
        <v>0.99659533073929951</v>
      </c>
      <c r="L3703" s="5">
        <v>24.08</v>
      </c>
      <c r="M3703" s="19">
        <f>H3703*INDEX('Pliegos Tarifarios (Las Condes)'!$B:$B,MATCH($B3703,'Pliegos Tarifarios (Las Condes)'!$A:$A,0))</f>
        <v>98362.528892999995</v>
      </c>
      <c r="N3703" s="19">
        <f>I3703*INDEX('Pliegos Tarifarios (Las Condes)'!$C:$C,MATCH($B3703,'Pliegos Tarifarios (Las Condes)'!$A:$A,0))</f>
        <v>7077.4078639999998</v>
      </c>
      <c r="O3703" s="19">
        <f>J3703*INDEX('Pliegos Tarifarios (Las Condes)'!$D:$D,MATCH($B3703,'Pliegos Tarifarios (Las Condes)'!$A:$A,0))</f>
        <v>29735.362566</v>
      </c>
      <c r="P3703" s="19">
        <f>H3703*INDEX('Pliegos Tarifarios (Las Condes)'!$E:$E,MATCH($B3703,'Pliegos Tarifarios (Las Condes)'!$A:$A,0))</f>
        <v>9722.5592639999995</v>
      </c>
      <c r="Q3703" s="19" cm="1">
        <f t="array" ref="Q3703">H3703*_xlfn.IFS(H3703&lt;=350,INDEX('Pliegos Tarifarios (Las Condes)'!$F:$F,MATCH($B3703,'Pliegos Tarifarios (Las Condes)'!$A:$A,0)),H3703&lt;=500,INDEX('Pliegos Tarifarios (Las Condes)'!$G:$G,MATCH($B3703,'Pliegos Tarifarios (Las Condes)'!$A:$A,0)),H3703&lt;=1000,INDEX('Pliegos Tarifarios (Las Condes)'!$H:$H,MATCH($B3703,'Pliegos Tarifarios (Las Condes)'!$A:$A,0)),H3703&lt;=5000,INDEX('Pliegos Tarifarios (Las Condes)'!$I:$I,MATCH($B3703,'Pliegos Tarifarios (Las Condes)'!$A:$A,0)),H3703&gt;5000,INDEX('Pliegos Tarifarios (Las Condes)'!$J:$J,MATCH($B3703,'Pliegos Tarifarios (Las Condes)'!$A:$A,0)))/1.19</f>
        <v>1750.8505890756303</v>
      </c>
      <c r="R3703" s="19">
        <f>INDEX('Pliegos Tarifarios (Las Condes)'!$K:$K,MATCH($B3703,'Pliegos Tarifarios (Las Condes)'!$A:$A,0))</f>
        <v>729.50400000000002</v>
      </c>
      <c r="S3703" s="21">
        <f t="shared" si="174"/>
        <v>147378.2131760756</v>
      </c>
      <c r="T3703" s="21">
        <f t="shared" si="175"/>
        <v>28001.860503454365</v>
      </c>
      <c r="U3703" s="19">
        <v>0</v>
      </c>
      <c r="V3703" s="21">
        <f t="shared" si="176"/>
        <v>175380.07367952997</v>
      </c>
    </row>
    <row r="3704" spans="1:22" x14ac:dyDescent="0.3">
      <c r="A3704" s="3" t="s">
        <v>148</v>
      </c>
      <c r="B3704" s="3">
        <v>9</v>
      </c>
      <c r="C3704" s="4" t="s">
        <v>186</v>
      </c>
      <c r="D3704" s="3" t="s">
        <v>400</v>
      </c>
      <c r="E3704" s="3" t="s">
        <v>121</v>
      </c>
      <c r="F3704" s="4" t="s">
        <v>401</v>
      </c>
      <c r="G3704" s="3" t="s">
        <v>16</v>
      </c>
      <c r="H3704" s="5">
        <v>746.00720000000001</v>
      </c>
      <c r="I3704" s="5">
        <v>2.1804000000000001</v>
      </c>
      <c r="J3704" s="5">
        <v>2.1804000000000001</v>
      </c>
      <c r="K3704" s="6">
        <v>1</v>
      </c>
      <c r="L3704" s="5">
        <v>24.06</v>
      </c>
      <c r="M3704" s="19">
        <f>H3704*INDEX('Pliegos Tarifarios (Las Condes)'!$B:$B,MATCH($B3704,'Pliegos Tarifarios (Las Condes)'!$A:$A,0))</f>
        <v>98296.146693600007</v>
      </c>
      <c r="N3704" s="19">
        <f>I3704*INDEX('Pliegos Tarifarios (Las Condes)'!$C:$C,MATCH($B3704,'Pliegos Tarifarios (Las Condes)'!$A:$A,0))</f>
        <v>7505.6323476000007</v>
      </c>
      <c r="O3704" s="19">
        <f>J3704*INDEX('Pliegos Tarifarios (Las Condes)'!$D:$D,MATCH($B3704,'Pliegos Tarifarios (Las Condes)'!$A:$A,0))</f>
        <v>31642.2569736</v>
      </c>
      <c r="P3704" s="19">
        <f>H3704*INDEX('Pliegos Tarifarios (Las Condes)'!$E:$E,MATCH($B3704,'Pliegos Tarifarios (Las Condes)'!$A:$A,0))</f>
        <v>9715.9977727999994</v>
      </c>
      <c r="Q3704" s="19" cm="1">
        <f t="array" ref="Q3704">H3704*_xlfn.IFS(H3704&lt;=350,INDEX('Pliegos Tarifarios (Las Condes)'!$F:$F,MATCH($B3704,'Pliegos Tarifarios (Las Condes)'!$A:$A,0)),H3704&lt;=500,INDEX('Pliegos Tarifarios (Las Condes)'!$G:$G,MATCH($B3704,'Pliegos Tarifarios (Las Condes)'!$A:$A,0)),H3704&lt;=1000,INDEX('Pliegos Tarifarios (Las Condes)'!$H:$H,MATCH($B3704,'Pliegos Tarifarios (Las Condes)'!$A:$A,0)),H3704&lt;=5000,INDEX('Pliegos Tarifarios (Las Condes)'!$I:$I,MATCH($B3704,'Pliegos Tarifarios (Las Condes)'!$A:$A,0)),H3704&gt;5000,INDEX('Pliegos Tarifarios (Las Condes)'!$J:$J,MATCH($B3704,'Pliegos Tarifarios (Las Condes)'!$A:$A,0)))/1.19</f>
        <v>1749.6689875630254</v>
      </c>
      <c r="R3704" s="19">
        <f>INDEX('Pliegos Tarifarios (Las Condes)'!$K:$K,MATCH($B3704,'Pliegos Tarifarios (Las Condes)'!$A:$A,0))</f>
        <v>729.50400000000002</v>
      </c>
      <c r="S3704" s="21">
        <f t="shared" si="174"/>
        <v>149639.20677516304</v>
      </c>
      <c r="T3704" s="21">
        <f t="shared" si="175"/>
        <v>28431.449287280979</v>
      </c>
      <c r="U3704" s="19">
        <v>0</v>
      </c>
      <c r="V3704" s="21">
        <f t="shared" si="176"/>
        <v>178070.65606244403</v>
      </c>
    </row>
    <row r="3705" spans="1:22" x14ac:dyDescent="0.3">
      <c r="A3705" s="3" t="s">
        <v>148</v>
      </c>
      <c r="B3705" s="3">
        <v>9</v>
      </c>
      <c r="C3705" s="4" t="s">
        <v>186</v>
      </c>
      <c r="D3705" s="3" t="s">
        <v>402</v>
      </c>
      <c r="E3705" s="3" t="s">
        <v>121</v>
      </c>
      <c r="F3705" s="4" t="s">
        <v>403</v>
      </c>
      <c r="G3705" s="3" t="s">
        <v>16</v>
      </c>
      <c r="H3705" s="5">
        <v>744.69629999999995</v>
      </c>
      <c r="I3705" s="5">
        <v>2.0813999999999999</v>
      </c>
      <c r="J3705" s="5">
        <v>2.0571999999999999</v>
      </c>
      <c r="K3705" s="6">
        <v>0.98837321033919479</v>
      </c>
      <c r="L3705" s="5">
        <v>24.02</v>
      </c>
      <c r="M3705" s="19">
        <f>H3705*INDEX('Pliegos Tarifarios (Las Condes)'!$B:$B,MATCH($B3705,'Pliegos Tarifarios (Las Condes)'!$A:$A,0))</f>
        <v>98123.418576900003</v>
      </c>
      <c r="N3705" s="19">
        <f>I3705*INDEX('Pliegos Tarifarios (Las Condes)'!$C:$C,MATCH($B3705,'Pliegos Tarifarios (Las Condes)'!$A:$A,0))</f>
        <v>7164.8427665999998</v>
      </c>
      <c r="O3705" s="19">
        <f>J3705*INDEX('Pliegos Tarifarios (Las Condes)'!$D:$D,MATCH($B3705,'Pliegos Tarifarios (Las Condes)'!$A:$A,0))</f>
        <v>29854.3620648</v>
      </c>
      <c r="P3705" s="19">
        <f>H3705*INDEX('Pliegos Tarifarios (Las Condes)'!$E:$E,MATCH($B3705,'Pliegos Tarifarios (Las Condes)'!$A:$A,0))</f>
        <v>9698.9246111999983</v>
      </c>
      <c r="Q3705" s="19" cm="1">
        <f t="array" ref="Q3705">H3705*_xlfn.IFS(H3705&lt;=350,INDEX('Pliegos Tarifarios (Las Condes)'!$F:$F,MATCH($B3705,'Pliegos Tarifarios (Las Condes)'!$A:$A,0)),H3705&lt;=500,INDEX('Pliegos Tarifarios (Las Condes)'!$G:$G,MATCH($B3705,'Pliegos Tarifarios (Las Condes)'!$A:$A,0)),H3705&lt;=1000,INDEX('Pliegos Tarifarios (Las Condes)'!$H:$H,MATCH($B3705,'Pliegos Tarifarios (Las Condes)'!$A:$A,0)),H3705&lt;=5000,INDEX('Pliegos Tarifarios (Las Condes)'!$I:$I,MATCH($B3705,'Pliegos Tarifarios (Las Condes)'!$A:$A,0)),H3705&gt;5000,INDEX('Pliegos Tarifarios (Las Condes)'!$J:$J,MATCH($B3705,'Pliegos Tarifarios (Las Condes)'!$A:$A,0)))/1.19</f>
        <v>1746.594431344538</v>
      </c>
      <c r="R3705" s="19">
        <f>INDEX('Pliegos Tarifarios (Las Condes)'!$K:$K,MATCH($B3705,'Pliegos Tarifarios (Las Condes)'!$A:$A,0))</f>
        <v>729.50400000000002</v>
      </c>
      <c r="S3705" s="21">
        <f t="shared" si="174"/>
        <v>147317.64645084454</v>
      </c>
      <c r="T3705" s="21">
        <f t="shared" si="175"/>
        <v>27990.352825660462</v>
      </c>
      <c r="U3705" s="19">
        <v>0</v>
      </c>
      <c r="V3705" s="21">
        <f t="shared" si="176"/>
        <v>175307.999276505</v>
      </c>
    </row>
    <row r="3706" spans="1:22" x14ac:dyDescent="0.3">
      <c r="A3706" s="3" t="s">
        <v>148</v>
      </c>
      <c r="B3706" s="3">
        <v>9</v>
      </c>
      <c r="C3706" s="4" t="s">
        <v>186</v>
      </c>
      <c r="D3706" s="3" t="s">
        <v>404</v>
      </c>
      <c r="E3706" s="3" t="s">
        <v>121</v>
      </c>
      <c r="F3706" s="4" t="s">
        <v>405</v>
      </c>
      <c r="G3706" s="3" t="s">
        <v>16</v>
      </c>
      <c r="H3706" s="5">
        <v>745.4588</v>
      </c>
      <c r="I3706" s="5">
        <v>2.0922999999999998</v>
      </c>
      <c r="J3706" s="5">
        <v>2.0363000000000002</v>
      </c>
      <c r="K3706" s="6">
        <v>0.97323519571763151</v>
      </c>
      <c r="L3706" s="5">
        <v>24.05</v>
      </c>
      <c r="M3706" s="19">
        <f>H3706*INDEX('Pliegos Tarifarios (Las Condes)'!$B:$B,MATCH($B3706,'Pliegos Tarifarios (Las Condes)'!$A:$A,0))</f>
        <v>98223.887864400007</v>
      </c>
      <c r="N3706" s="19">
        <f>I3706*INDEX('Pliegos Tarifarios (Las Condes)'!$C:$C,MATCH($B3706,'Pliegos Tarifarios (Las Condes)'!$A:$A,0))</f>
        <v>7202.3640436999995</v>
      </c>
      <c r="O3706" s="19">
        <f>J3706*INDEX('Pliegos Tarifarios (Las Condes)'!$D:$D,MATCH($B3706,'Pliegos Tarifarios (Las Condes)'!$A:$A,0))</f>
        <v>29551.058464200003</v>
      </c>
      <c r="P3706" s="19">
        <f>H3706*INDEX('Pliegos Tarifarios (Las Condes)'!$E:$E,MATCH($B3706,'Pliegos Tarifarios (Las Condes)'!$A:$A,0))</f>
        <v>9708.8554112000002</v>
      </c>
      <c r="Q3706" s="19" cm="1">
        <f t="array" ref="Q3706">H3706*_xlfn.IFS(H3706&lt;=350,INDEX('Pliegos Tarifarios (Las Condes)'!$F:$F,MATCH($B3706,'Pliegos Tarifarios (Las Condes)'!$A:$A,0)),H3706&lt;=500,INDEX('Pliegos Tarifarios (Las Condes)'!$G:$G,MATCH($B3706,'Pliegos Tarifarios (Las Condes)'!$A:$A,0)),H3706&lt;=1000,INDEX('Pliegos Tarifarios (Las Condes)'!$H:$H,MATCH($B3706,'Pliegos Tarifarios (Las Condes)'!$A:$A,0)),H3706&lt;=5000,INDEX('Pliegos Tarifarios (Las Condes)'!$I:$I,MATCH($B3706,'Pliegos Tarifarios (Las Condes)'!$A:$A,0)),H3706&gt;5000,INDEX('Pliegos Tarifarios (Las Condes)'!$J:$J,MATCH($B3706,'Pliegos Tarifarios (Las Condes)'!$A:$A,0)))/1.19</f>
        <v>1748.3827821848743</v>
      </c>
      <c r="R3706" s="19">
        <f>INDEX('Pliegos Tarifarios (Las Condes)'!$K:$K,MATCH($B3706,'Pliegos Tarifarios (Las Condes)'!$A:$A,0))</f>
        <v>729.50400000000002</v>
      </c>
      <c r="S3706" s="21">
        <f t="shared" si="174"/>
        <v>147164.05256568486</v>
      </c>
      <c r="T3706" s="21">
        <f t="shared" si="175"/>
        <v>27961.169987480123</v>
      </c>
      <c r="U3706" s="19">
        <v>0</v>
      </c>
      <c r="V3706" s="21">
        <f t="shared" si="176"/>
        <v>175125.22255316499</v>
      </c>
    </row>
    <row r="3707" spans="1:22" x14ac:dyDescent="0.3">
      <c r="A3707" s="3" t="s">
        <v>148</v>
      </c>
      <c r="B3707" s="3">
        <v>9</v>
      </c>
      <c r="C3707" s="4" t="s">
        <v>186</v>
      </c>
      <c r="D3707" s="3" t="s">
        <v>406</v>
      </c>
      <c r="E3707" s="3" t="s">
        <v>121</v>
      </c>
      <c r="F3707" s="4" t="s">
        <v>407</v>
      </c>
      <c r="G3707" s="3" t="s">
        <v>16</v>
      </c>
      <c r="H3707" s="5">
        <v>745.9556</v>
      </c>
      <c r="I3707" s="5">
        <v>2.0718999999999999</v>
      </c>
      <c r="J3707" s="5">
        <v>2.0446</v>
      </c>
      <c r="K3707" s="6">
        <v>0.98682368840195001</v>
      </c>
      <c r="L3707" s="5">
        <v>24.06</v>
      </c>
      <c r="M3707" s="19">
        <f>H3707*INDEX('Pliegos Tarifarios (Las Condes)'!$B:$B,MATCH($B3707,'Pliegos Tarifarios (Las Condes)'!$A:$A,0))</f>
        <v>98289.347722799997</v>
      </c>
      <c r="N3707" s="19">
        <f>I3707*INDEX('Pliegos Tarifarios (Las Condes)'!$C:$C,MATCH($B3707,'Pliegos Tarifarios (Las Condes)'!$A:$A,0))</f>
        <v>7132.1407360999992</v>
      </c>
      <c r="O3707" s="19">
        <f>J3707*INDEX('Pliegos Tarifarios (Las Condes)'!$D:$D,MATCH($B3707,'Pliegos Tarifarios (Las Condes)'!$A:$A,0))</f>
        <v>29671.509176399999</v>
      </c>
      <c r="P3707" s="19">
        <f>H3707*INDEX('Pliegos Tarifarios (Las Condes)'!$E:$E,MATCH($B3707,'Pliegos Tarifarios (Las Condes)'!$A:$A,0))</f>
        <v>9715.3257343999994</v>
      </c>
      <c r="Q3707" s="19" cm="1">
        <f t="array" ref="Q3707">H3707*_xlfn.IFS(H3707&lt;=350,INDEX('Pliegos Tarifarios (Las Condes)'!$F:$F,MATCH($B3707,'Pliegos Tarifarios (Las Condes)'!$A:$A,0)),H3707&lt;=500,INDEX('Pliegos Tarifarios (Las Condes)'!$G:$G,MATCH($B3707,'Pliegos Tarifarios (Las Condes)'!$A:$A,0)),H3707&lt;=1000,INDEX('Pliegos Tarifarios (Las Condes)'!$H:$H,MATCH($B3707,'Pliegos Tarifarios (Las Condes)'!$A:$A,0)),H3707&lt;=5000,INDEX('Pliegos Tarifarios (Las Condes)'!$I:$I,MATCH($B3707,'Pliegos Tarifarios (Las Condes)'!$A:$A,0)),H3707&gt;5000,INDEX('Pliegos Tarifarios (Las Condes)'!$J:$J,MATCH($B3707,'Pliegos Tarifarios (Las Condes)'!$A:$A,0)))/1.19</f>
        <v>1749.5479660504207</v>
      </c>
      <c r="R3707" s="19">
        <f>INDEX('Pliegos Tarifarios (Las Condes)'!$K:$K,MATCH($B3707,'Pliegos Tarifarios (Las Condes)'!$A:$A,0))</f>
        <v>729.50400000000002</v>
      </c>
      <c r="S3707" s="21">
        <f t="shared" si="174"/>
        <v>147287.3753357504</v>
      </c>
      <c r="T3707" s="21">
        <f t="shared" si="175"/>
        <v>27984.601313792577</v>
      </c>
      <c r="U3707" s="19">
        <v>0</v>
      </c>
      <c r="V3707" s="21">
        <f t="shared" si="176"/>
        <v>175271.97664954298</v>
      </c>
    </row>
    <row r="3708" spans="1:22" x14ac:dyDescent="0.3">
      <c r="A3708" s="3" t="s">
        <v>148</v>
      </c>
      <c r="B3708" s="3">
        <v>9</v>
      </c>
      <c r="C3708" s="4" t="s">
        <v>186</v>
      </c>
      <c r="D3708" s="3" t="s">
        <v>408</v>
      </c>
      <c r="E3708" s="3" t="s">
        <v>121</v>
      </c>
      <c r="F3708" s="4" t="s">
        <v>409</v>
      </c>
      <c r="G3708" s="3" t="s">
        <v>16</v>
      </c>
      <c r="H3708" s="5">
        <v>744.25189999999998</v>
      </c>
      <c r="I3708" s="5">
        <v>2.1267</v>
      </c>
      <c r="J3708" s="5">
        <v>2.0901000000000001</v>
      </c>
      <c r="K3708" s="6">
        <v>0.98279023839751734</v>
      </c>
      <c r="L3708" s="5">
        <v>24.01</v>
      </c>
      <c r="M3708" s="19">
        <f>H3708*INDEX('Pliegos Tarifarios (Las Condes)'!$B:$B,MATCH($B3708,'Pliegos Tarifarios (Las Condes)'!$A:$A,0))</f>
        <v>98064.8630997</v>
      </c>
      <c r="N3708" s="19">
        <f>I3708*INDEX('Pliegos Tarifarios (Las Condes)'!$C:$C,MATCH($B3708,'Pliegos Tarifarios (Las Condes)'!$A:$A,0))</f>
        <v>7320.7798173000001</v>
      </c>
      <c r="O3708" s="19">
        <f>J3708*INDEX('Pliegos Tarifarios (Las Condes)'!$D:$D,MATCH($B3708,'Pliegos Tarifarios (Las Condes)'!$A:$A,0))</f>
        <v>30331.811273400002</v>
      </c>
      <c r="P3708" s="19">
        <f>H3708*INDEX('Pliegos Tarifarios (Las Condes)'!$E:$E,MATCH($B3708,'Pliegos Tarifarios (Las Condes)'!$A:$A,0))</f>
        <v>9693.1367455999989</v>
      </c>
      <c r="Q3708" s="19" cm="1">
        <f t="array" ref="Q3708">H3708*_xlfn.IFS(H3708&lt;=350,INDEX('Pliegos Tarifarios (Las Condes)'!$F:$F,MATCH($B3708,'Pliegos Tarifarios (Las Condes)'!$A:$A,0)),H3708&lt;=500,INDEX('Pliegos Tarifarios (Las Condes)'!$G:$G,MATCH($B3708,'Pliegos Tarifarios (Las Condes)'!$A:$A,0)),H3708&lt;=1000,INDEX('Pliegos Tarifarios (Las Condes)'!$H:$H,MATCH($B3708,'Pliegos Tarifarios (Las Condes)'!$A:$A,0)),H3708&lt;=5000,INDEX('Pliegos Tarifarios (Las Condes)'!$I:$I,MATCH($B3708,'Pliegos Tarifarios (Las Condes)'!$A:$A,0)),H3708&gt;5000,INDEX('Pliegos Tarifarios (Las Condes)'!$J:$J,MATCH($B3708,'Pliegos Tarifarios (Las Condes)'!$A:$A,0)))/1.19</f>
        <v>1745.552145294118</v>
      </c>
      <c r="R3708" s="19">
        <f>INDEX('Pliegos Tarifarios (Las Condes)'!$K:$K,MATCH($B3708,'Pliegos Tarifarios (Las Condes)'!$A:$A,0))</f>
        <v>729.50400000000002</v>
      </c>
      <c r="S3708" s="21">
        <f t="shared" si="174"/>
        <v>147885.64708129413</v>
      </c>
      <c r="T3708" s="21">
        <f t="shared" si="175"/>
        <v>28098.272945445886</v>
      </c>
      <c r="U3708" s="19">
        <v>0</v>
      </c>
      <c r="V3708" s="21">
        <f t="shared" si="176"/>
        <v>175983.92002674</v>
      </c>
    </row>
    <row r="3709" spans="1:22" x14ac:dyDescent="0.3">
      <c r="A3709" s="3" t="s">
        <v>148</v>
      </c>
      <c r="B3709" s="3">
        <v>9</v>
      </c>
      <c r="C3709" s="4" t="s">
        <v>186</v>
      </c>
      <c r="D3709" s="3" t="s">
        <v>410</v>
      </c>
      <c r="E3709" s="3" t="s">
        <v>121</v>
      </c>
      <c r="F3709" s="4" t="s">
        <v>411</v>
      </c>
      <c r="G3709" s="3" t="s">
        <v>16</v>
      </c>
      <c r="H3709" s="5">
        <v>744.75009999999997</v>
      </c>
      <c r="I3709" s="5">
        <v>2.0840999999999998</v>
      </c>
      <c r="J3709" s="5">
        <v>2.0840999999999998</v>
      </c>
      <c r="K3709" s="6">
        <v>1</v>
      </c>
      <c r="L3709" s="5">
        <v>24.02</v>
      </c>
      <c r="M3709" s="19">
        <f>H3709*INDEX('Pliegos Tarifarios (Las Condes)'!$B:$B,MATCH($B3709,'Pliegos Tarifarios (Las Condes)'!$A:$A,0))</f>
        <v>98130.507426299999</v>
      </c>
      <c r="N3709" s="19">
        <f>I3709*INDEX('Pliegos Tarifarios (Las Condes)'!$C:$C,MATCH($B3709,'Pliegos Tarifarios (Las Condes)'!$A:$A,0))</f>
        <v>7174.1370278999993</v>
      </c>
      <c r="O3709" s="19">
        <f>J3709*INDEX('Pliegos Tarifarios (Las Condes)'!$D:$D,MATCH($B3709,'Pliegos Tarifarios (Las Condes)'!$A:$A,0))</f>
        <v>30244.738469399999</v>
      </c>
      <c r="P3709" s="19">
        <f>H3709*INDEX('Pliegos Tarifarios (Las Condes)'!$E:$E,MATCH($B3709,'Pliegos Tarifarios (Las Condes)'!$A:$A,0))</f>
        <v>9699.6253023999998</v>
      </c>
      <c r="Q3709" s="19" cm="1">
        <f t="array" ref="Q3709">H3709*_xlfn.IFS(H3709&lt;=350,INDEX('Pliegos Tarifarios (Las Condes)'!$F:$F,MATCH($B3709,'Pliegos Tarifarios (Las Condes)'!$A:$A,0)),H3709&lt;=500,INDEX('Pliegos Tarifarios (Las Condes)'!$G:$G,MATCH($B3709,'Pliegos Tarifarios (Las Condes)'!$A:$A,0)),H3709&lt;=1000,INDEX('Pliegos Tarifarios (Las Condes)'!$H:$H,MATCH($B3709,'Pliegos Tarifarios (Las Condes)'!$A:$A,0)),H3709&lt;=5000,INDEX('Pliegos Tarifarios (Las Condes)'!$I:$I,MATCH($B3709,'Pliegos Tarifarios (Las Condes)'!$A:$A,0)),H3709&gt;5000,INDEX('Pliegos Tarifarios (Las Condes)'!$J:$J,MATCH($B3709,'Pliegos Tarifarios (Las Condes)'!$A:$A,0)))/1.19</f>
        <v>1746.720612689076</v>
      </c>
      <c r="R3709" s="19">
        <f>INDEX('Pliegos Tarifarios (Las Condes)'!$K:$K,MATCH($B3709,'Pliegos Tarifarios (Las Condes)'!$A:$A,0))</f>
        <v>729.50400000000002</v>
      </c>
      <c r="S3709" s="21">
        <f t="shared" si="174"/>
        <v>147725.23283868906</v>
      </c>
      <c r="T3709" s="21">
        <f t="shared" si="175"/>
        <v>28067.794239350922</v>
      </c>
      <c r="U3709" s="19">
        <v>0</v>
      </c>
      <c r="V3709" s="21">
        <f t="shared" si="176"/>
        <v>175793.02707803997</v>
      </c>
    </row>
    <row r="3710" spans="1:22" x14ac:dyDescent="0.3">
      <c r="A3710" s="3" t="s">
        <v>148</v>
      </c>
      <c r="B3710" s="3">
        <v>9</v>
      </c>
      <c r="C3710" s="4" t="s">
        <v>186</v>
      </c>
      <c r="D3710" s="3" t="s">
        <v>412</v>
      </c>
      <c r="E3710" s="3" t="s">
        <v>121</v>
      </c>
      <c r="F3710" s="4" t="s">
        <v>413</v>
      </c>
      <c r="G3710" s="3" t="s">
        <v>16</v>
      </c>
      <c r="H3710" s="5">
        <v>744.93209999999999</v>
      </c>
      <c r="I3710" s="5">
        <v>2.1204000000000001</v>
      </c>
      <c r="J3710" s="5">
        <v>2.1204000000000001</v>
      </c>
      <c r="K3710" s="6">
        <v>1</v>
      </c>
      <c r="L3710" s="5">
        <v>24.03</v>
      </c>
      <c r="M3710" s="19">
        <f>H3710*INDEX('Pliegos Tarifarios (Las Condes)'!$B:$B,MATCH($B3710,'Pliegos Tarifarios (Las Condes)'!$A:$A,0))</f>
        <v>98154.488292299997</v>
      </c>
      <c r="N3710" s="19">
        <f>I3710*INDEX('Pliegos Tarifarios (Las Condes)'!$C:$C,MATCH($B3710,'Pliegos Tarifarios (Las Condes)'!$A:$A,0))</f>
        <v>7299.0932075999999</v>
      </c>
      <c r="O3710" s="19">
        <f>J3710*INDEX('Pliegos Tarifarios (Las Condes)'!$D:$D,MATCH($B3710,'Pliegos Tarifarios (Las Condes)'!$A:$A,0))</f>
        <v>30771.528933600002</v>
      </c>
      <c r="P3710" s="19">
        <f>H3710*INDEX('Pliegos Tarifarios (Las Condes)'!$E:$E,MATCH($B3710,'Pliegos Tarifarios (Las Condes)'!$A:$A,0))</f>
        <v>9701.9956703999997</v>
      </c>
      <c r="Q3710" s="19" cm="1">
        <f t="array" ref="Q3710">H3710*_xlfn.IFS(H3710&lt;=350,INDEX('Pliegos Tarifarios (Las Condes)'!$F:$F,MATCH($B3710,'Pliegos Tarifarios (Las Condes)'!$A:$A,0)),H3710&lt;=500,INDEX('Pliegos Tarifarios (Las Condes)'!$G:$G,MATCH($B3710,'Pliegos Tarifarios (Las Condes)'!$A:$A,0)),H3710&lt;=1000,INDEX('Pliegos Tarifarios (Las Condes)'!$H:$H,MATCH($B3710,'Pliegos Tarifarios (Las Condes)'!$A:$A,0)),H3710&lt;=5000,INDEX('Pliegos Tarifarios (Las Condes)'!$I:$I,MATCH($B3710,'Pliegos Tarifarios (Las Condes)'!$A:$A,0)),H3710&gt;5000,INDEX('Pliegos Tarifarios (Las Condes)'!$J:$J,MATCH($B3710,'Pliegos Tarifarios (Las Condes)'!$A:$A,0)))/1.19</f>
        <v>1747.1474715126053</v>
      </c>
      <c r="R3710" s="19">
        <f>INDEX('Pliegos Tarifarios (Las Condes)'!$K:$K,MATCH($B3710,'Pliegos Tarifarios (Las Condes)'!$A:$A,0))</f>
        <v>729.50400000000002</v>
      </c>
      <c r="S3710" s="21">
        <f t="shared" si="174"/>
        <v>148403.7575754126</v>
      </c>
      <c r="T3710" s="21">
        <f t="shared" si="175"/>
        <v>28196.713939328394</v>
      </c>
      <c r="U3710" s="19">
        <v>0</v>
      </c>
      <c r="V3710" s="21">
        <f t="shared" si="176"/>
        <v>176600.47151474099</v>
      </c>
    </row>
    <row r="3711" spans="1:22" x14ac:dyDescent="0.3">
      <c r="A3711" s="3" t="s">
        <v>148</v>
      </c>
      <c r="B3711" s="3">
        <v>9</v>
      </c>
      <c r="C3711" s="4" t="s">
        <v>186</v>
      </c>
      <c r="D3711" s="3" t="s">
        <v>414</v>
      </c>
      <c r="E3711" s="3" t="s">
        <v>121</v>
      </c>
      <c r="F3711" s="4" t="s">
        <v>415</v>
      </c>
      <c r="G3711" s="3" t="s">
        <v>16</v>
      </c>
      <c r="H3711" s="5">
        <v>745.78070000000002</v>
      </c>
      <c r="I3711" s="5">
        <v>2.0889000000000002</v>
      </c>
      <c r="J3711" s="5">
        <v>2.0889000000000002</v>
      </c>
      <c r="K3711" s="6">
        <v>1</v>
      </c>
      <c r="L3711" s="5">
        <v>24.06</v>
      </c>
      <c r="M3711" s="19">
        <f>H3711*INDEX('Pliegos Tarifarios (Las Condes)'!$B:$B,MATCH($B3711,'Pliegos Tarifarios (Las Condes)'!$A:$A,0))</f>
        <v>98266.302374100007</v>
      </c>
      <c r="N3711" s="19">
        <f>I3711*INDEX('Pliegos Tarifarios (Las Condes)'!$C:$C,MATCH($B3711,'Pliegos Tarifarios (Las Condes)'!$A:$A,0))</f>
        <v>7190.6601591000008</v>
      </c>
      <c r="O3711" s="19">
        <f>J3711*INDEX('Pliegos Tarifarios (Las Condes)'!$D:$D,MATCH($B3711,'Pliegos Tarifarios (Las Condes)'!$A:$A,0))</f>
        <v>30314.396712600003</v>
      </c>
      <c r="P3711" s="19">
        <f>H3711*INDEX('Pliegos Tarifarios (Las Condes)'!$E:$E,MATCH($B3711,'Pliegos Tarifarios (Las Condes)'!$A:$A,0))</f>
        <v>9713.0478368000004</v>
      </c>
      <c r="Q3711" s="19" cm="1">
        <f t="array" ref="Q3711">H3711*_xlfn.IFS(H3711&lt;=350,INDEX('Pliegos Tarifarios (Las Condes)'!$F:$F,MATCH($B3711,'Pliegos Tarifarios (Las Condes)'!$A:$A,0)),H3711&lt;=500,INDEX('Pliegos Tarifarios (Las Condes)'!$G:$G,MATCH($B3711,'Pliegos Tarifarios (Las Condes)'!$A:$A,0)),H3711&lt;=1000,INDEX('Pliegos Tarifarios (Las Condes)'!$H:$H,MATCH($B3711,'Pliegos Tarifarios (Las Condes)'!$A:$A,0)),H3711&lt;=5000,INDEX('Pliegos Tarifarios (Las Condes)'!$I:$I,MATCH($B3711,'Pliegos Tarifarios (Las Condes)'!$A:$A,0)),H3711&gt;5000,INDEX('Pliegos Tarifarios (Las Condes)'!$J:$J,MATCH($B3711,'Pliegos Tarifarios (Las Condes)'!$A:$A,0)))/1.19</f>
        <v>1749.1377594117653</v>
      </c>
      <c r="R3711" s="19">
        <f>INDEX('Pliegos Tarifarios (Las Condes)'!$K:$K,MATCH($B3711,'Pliegos Tarifarios (Las Condes)'!$A:$A,0))</f>
        <v>729.50400000000002</v>
      </c>
      <c r="S3711" s="21">
        <f t="shared" si="174"/>
        <v>147963.04884201175</v>
      </c>
      <c r="T3711" s="21">
        <f t="shared" si="175"/>
        <v>28112.979279982232</v>
      </c>
      <c r="U3711" s="19">
        <v>0</v>
      </c>
      <c r="V3711" s="21">
        <f t="shared" si="176"/>
        <v>176076.02812199399</v>
      </c>
    </row>
    <row r="3712" spans="1:22" x14ac:dyDescent="0.3">
      <c r="A3712" s="3" t="s">
        <v>148</v>
      </c>
      <c r="B3712" s="3">
        <v>9</v>
      </c>
      <c r="C3712" s="4" t="s">
        <v>186</v>
      </c>
      <c r="D3712" s="3" t="s">
        <v>416</v>
      </c>
      <c r="E3712" s="3" t="s">
        <v>121</v>
      </c>
      <c r="F3712" s="4" t="s">
        <v>417</v>
      </c>
      <c r="G3712" s="3" t="s">
        <v>16</v>
      </c>
      <c r="H3712" s="5">
        <v>746.51139999999998</v>
      </c>
      <c r="I3712" s="5">
        <v>2.0863999999999998</v>
      </c>
      <c r="J3712" s="5">
        <v>2.0863999999999998</v>
      </c>
      <c r="K3712" s="6">
        <v>1</v>
      </c>
      <c r="L3712" s="5">
        <v>24.08</v>
      </c>
      <c r="M3712" s="19">
        <f>H3712*INDEX('Pliegos Tarifarios (Las Condes)'!$B:$B,MATCH($B3712,'Pliegos Tarifarios (Las Condes)'!$A:$A,0))</f>
        <v>98362.581598200006</v>
      </c>
      <c r="N3712" s="19">
        <f>I3712*INDEX('Pliegos Tarifarios (Las Condes)'!$C:$C,MATCH($B3712,'Pliegos Tarifarios (Las Condes)'!$A:$A,0))</f>
        <v>7182.0543615999995</v>
      </c>
      <c r="O3712" s="19">
        <f>J3712*INDEX('Pliegos Tarifarios (Las Condes)'!$D:$D,MATCH($B3712,'Pliegos Tarifarios (Las Condes)'!$A:$A,0))</f>
        <v>30278.116377599996</v>
      </c>
      <c r="P3712" s="19">
        <f>H3712*INDEX('Pliegos Tarifarios (Las Condes)'!$E:$E,MATCH($B3712,'Pliegos Tarifarios (Las Condes)'!$A:$A,0))</f>
        <v>9722.5644735999995</v>
      </c>
      <c r="Q3712" s="19" cm="1">
        <f t="array" ref="Q3712">H3712*_xlfn.IFS(H3712&lt;=350,INDEX('Pliegos Tarifarios (Las Condes)'!$F:$F,MATCH($B3712,'Pliegos Tarifarios (Las Condes)'!$A:$A,0)),H3712&lt;=500,INDEX('Pliegos Tarifarios (Las Condes)'!$G:$G,MATCH($B3712,'Pliegos Tarifarios (Las Condes)'!$A:$A,0)),H3712&lt;=1000,INDEX('Pliegos Tarifarios (Las Condes)'!$H:$H,MATCH($B3712,'Pliegos Tarifarios (Las Condes)'!$A:$A,0)),H3712&lt;=5000,INDEX('Pliegos Tarifarios (Las Condes)'!$I:$I,MATCH($B3712,'Pliegos Tarifarios (Las Condes)'!$A:$A,0)),H3712&gt;5000,INDEX('Pliegos Tarifarios (Las Condes)'!$J:$J,MATCH($B3712,'Pliegos Tarifarios (Las Condes)'!$A:$A,0)))/1.19</f>
        <v>1750.851527226891</v>
      </c>
      <c r="R3712" s="19">
        <f>INDEX('Pliegos Tarifarios (Las Condes)'!$K:$K,MATCH($B3712,'Pliegos Tarifarios (Las Condes)'!$A:$A,0))</f>
        <v>729.50400000000002</v>
      </c>
      <c r="S3712" s="21">
        <f t="shared" si="174"/>
        <v>148025.6723382269</v>
      </c>
      <c r="T3712" s="21">
        <f t="shared" si="175"/>
        <v>28124.877744263111</v>
      </c>
      <c r="U3712" s="19">
        <v>0</v>
      </c>
      <c r="V3712" s="21">
        <f t="shared" si="176"/>
        <v>176150.55008249002</v>
      </c>
    </row>
    <row r="3713" spans="1:22" x14ac:dyDescent="0.3">
      <c r="A3713" s="3" t="s">
        <v>148</v>
      </c>
      <c r="B3713" s="3">
        <v>9</v>
      </c>
      <c r="C3713" s="4" t="s">
        <v>186</v>
      </c>
      <c r="D3713" s="3" t="s">
        <v>418</v>
      </c>
      <c r="E3713" s="3" t="s">
        <v>121</v>
      </c>
      <c r="F3713" s="4" t="s">
        <v>419</v>
      </c>
      <c r="G3713" s="3" t="s">
        <v>16</v>
      </c>
      <c r="H3713" s="5">
        <v>746.85080000000005</v>
      </c>
      <c r="I3713" s="5">
        <v>2.0943999999999998</v>
      </c>
      <c r="J3713" s="5">
        <v>2.0476000000000001</v>
      </c>
      <c r="K3713" s="6">
        <v>0.97765469824293372</v>
      </c>
      <c r="L3713" s="5">
        <v>24.09</v>
      </c>
      <c r="M3713" s="19">
        <f>H3713*INDEX('Pliegos Tarifarios (Las Condes)'!$B:$B,MATCH($B3713,'Pliegos Tarifarios (Las Condes)'!$A:$A,0))</f>
        <v>98407.301960400015</v>
      </c>
      <c r="N3713" s="19">
        <f>I3713*INDEX('Pliegos Tarifarios (Las Condes)'!$C:$C,MATCH($B3713,'Pliegos Tarifarios (Las Condes)'!$A:$A,0))</f>
        <v>7209.5929135999995</v>
      </c>
      <c r="O3713" s="19">
        <f>J3713*INDEX('Pliegos Tarifarios (Las Condes)'!$D:$D,MATCH($B3713,'Pliegos Tarifarios (Las Condes)'!$A:$A,0))</f>
        <v>29715.045578400001</v>
      </c>
      <c r="P3713" s="19">
        <f>H3713*INDEX('Pliegos Tarifarios (Las Condes)'!$E:$E,MATCH($B3713,'Pliegos Tarifarios (Las Condes)'!$A:$A,0))</f>
        <v>9726.9848192000009</v>
      </c>
      <c r="Q3713" s="19" cm="1">
        <f t="array" ref="Q3713">H3713*_xlfn.IFS(H3713&lt;=350,INDEX('Pliegos Tarifarios (Las Condes)'!$F:$F,MATCH($B3713,'Pliegos Tarifarios (Las Condes)'!$A:$A,0)),H3713&lt;=500,INDEX('Pliegos Tarifarios (Las Condes)'!$G:$G,MATCH($B3713,'Pliegos Tarifarios (Las Condes)'!$A:$A,0)),H3713&lt;=1000,INDEX('Pliegos Tarifarios (Las Condes)'!$H:$H,MATCH($B3713,'Pliegos Tarifarios (Las Condes)'!$A:$A,0)),H3713&lt;=5000,INDEX('Pliegos Tarifarios (Las Condes)'!$I:$I,MATCH($B3713,'Pliegos Tarifarios (Las Condes)'!$A:$A,0)),H3713&gt;5000,INDEX('Pliegos Tarifarios (Las Condes)'!$J:$J,MATCH($B3713,'Pliegos Tarifarios (Las Condes)'!$A:$A,0)))/1.19</f>
        <v>1751.6475485714288</v>
      </c>
      <c r="R3713" s="19">
        <f>INDEX('Pliegos Tarifarios (Las Condes)'!$K:$K,MATCH($B3713,'Pliegos Tarifarios (Las Condes)'!$A:$A,0))</f>
        <v>729.50400000000002</v>
      </c>
      <c r="S3713" s="21">
        <f t="shared" si="174"/>
        <v>147540.07682017144</v>
      </c>
      <c r="T3713" s="21">
        <f t="shared" si="175"/>
        <v>28032.614595832572</v>
      </c>
      <c r="U3713" s="19">
        <v>0</v>
      </c>
      <c r="V3713" s="21">
        <f t="shared" si="176"/>
        <v>175572.691416004</v>
      </c>
    </row>
    <row r="3714" spans="1:22" x14ac:dyDescent="0.3">
      <c r="A3714" s="3" t="s">
        <v>148</v>
      </c>
      <c r="B3714" s="3">
        <v>9</v>
      </c>
      <c r="C3714" s="4" t="s">
        <v>186</v>
      </c>
      <c r="D3714" s="3" t="s">
        <v>420</v>
      </c>
      <c r="E3714" s="3" t="s">
        <v>121</v>
      </c>
      <c r="F3714" s="4" t="s">
        <v>421</v>
      </c>
      <c r="G3714" s="3" t="s">
        <v>16</v>
      </c>
      <c r="H3714" s="5">
        <v>746.2</v>
      </c>
      <c r="I3714" s="5">
        <v>2.1282000000000001</v>
      </c>
      <c r="J3714" s="5">
        <v>2.0642</v>
      </c>
      <c r="K3714" s="6">
        <v>0.96992763837985152</v>
      </c>
      <c r="L3714" s="5">
        <v>24.07</v>
      </c>
      <c r="M3714" s="19">
        <f>H3714*INDEX('Pliegos Tarifarios (Las Condes)'!$B:$B,MATCH($B3714,'Pliegos Tarifarios (Las Condes)'!$A:$A,0))</f>
        <v>98321.550600000017</v>
      </c>
      <c r="N3714" s="19">
        <f>I3714*INDEX('Pliegos Tarifarios (Las Condes)'!$C:$C,MATCH($B3714,'Pliegos Tarifarios (Las Condes)'!$A:$A,0))</f>
        <v>7325.9432958000007</v>
      </c>
      <c r="O3714" s="19">
        <f>J3714*INDEX('Pliegos Tarifarios (Las Condes)'!$D:$D,MATCH($B3714,'Pliegos Tarifarios (Las Condes)'!$A:$A,0))</f>
        <v>29955.9470028</v>
      </c>
      <c r="P3714" s="19">
        <f>H3714*INDEX('Pliegos Tarifarios (Las Condes)'!$E:$E,MATCH($B3714,'Pliegos Tarifarios (Las Condes)'!$A:$A,0))</f>
        <v>9718.5087999999996</v>
      </c>
      <c r="Q3714" s="19" cm="1">
        <f t="array" ref="Q3714">H3714*_xlfn.IFS(H3714&lt;=350,INDEX('Pliegos Tarifarios (Las Condes)'!$F:$F,MATCH($B3714,'Pliegos Tarifarios (Las Condes)'!$A:$A,0)),H3714&lt;=500,INDEX('Pliegos Tarifarios (Las Condes)'!$G:$G,MATCH($B3714,'Pliegos Tarifarios (Las Condes)'!$A:$A,0)),H3714&lt;=1000,INDEX('Pliegos Tarifarios (Las Condes)'!$H:$H,MATCH($B3714,'Pliegos Tarifarios (Las Condes)'!$A:$A,0)),H3714&lt;=5000,INDEX('Pliegos Tarifarios (Las Condes)'!$I:$I,MATCH($B3714,'Pliegos Tarifarios (Las Condes)'!$A:$A,0)),H3714&gt;5000,INDEX('Pliegos Tarifarios (Las Condes)'!$J:$J,MATCH($B3714,'Pliegos Tarifarios (Las Condes)'!$A:$A,0)))/1.19</f>
        <v>1750.1211764705886</v>
      </c>
      <c r="R3714" s="19">
        <f>INDEX('Pliegos Tarifarios (Las Condes)'!$K:$K,MATCH($B3714,'Pliegos Tarifarios (Las Condes)'!$A:$A,0))</f>
        <v>729.50400000000002</v>
      </c>
      <c r="S3714" s="21">
        <f t="shared" si="174"/>
        <v>147801.5748750706</v>
      </c>
      <c r="T3714" s="21">
        <f t="shared" si="175"/>
        <v>28082.299226263414</v>
      </c>
      <c r="U3714" s="19">
        <v>0</v>
      </c>
      <c r="V3714" s="21">
        <f t="shared" si="176"/>
        <v>175883.87410133402</v>
      </c>
    </row>
    <row r="3715" spans="1:22" x14ac:dyDescent="0.3">
      <c r="A3715" s="3" t="s">
        <v>148</v>
      </c>
      <c r="B3715" s="3">
        <v>9</v>
      </c>
      <c r="C3715" s="4" t="s">
        <v>186</v>
      </c>
      <c r="D3715" s="3" t="s">
        <v>422</v>
      </c>
      <c r="E3715" s="3" t="s">
        <v>121</v>
      </c>
      <c r="F3715" s="4" t="s">
        <v>423</v>
      </c>
      <c r="G3715" s="3" t="s">
        <v>16</v>
      </c>
      <c r="H3715" s="5">
        <v>745.36400000000003</v>
      </c>
      <c r="I3715" s="5">
        <v>2.1231</v>
      </c>
      <c r="J3715" s="5">
        <v>2.0621</v>
      </c>
      <c r="K3715" s="6">
        <v>0.97126842824172199</v>
      </c>
      <c r="L3715" s="5">
        <v>24.04</v>
      </c>
      <c r="M3715" s="19">
        <f>H3715*INDEX('Pliegos Tarifarios (Las Condes)'!$B:$B,MATCH($B3715,'Pliegos Tarifarios (Las Condes)'!$A:$A,0))</f>
        <v>98211.396732000008</v>
      </c>
      <c r="N3715" s="19">
        <f>I3715*INDEX('Pliegos Tarifarios (Las Condes)'!$C:$C,MATCH($B3715,'Pliegos Tarifarios (Las Condes)'!$A:$A,0))</f>
        <v>7308.3874688999995</v>
      </c>
      <c r="O3715" s="19">
        <f>J3715*INDEX('Pliegos Tarifarios (Las Condes)'!$D:$D,MATCH($B3715,'Pliegos Tarifarios (Las Condes)'!$A:$A,0))</f>
        <v>29925.471521399999</v>
      </c>
      <c r="P3715" s="19">
        <f>H3715*INDEX('Pliegos Tarifarios (Las Condes)'!$E:$E,MATCH($B3715,'Pliegos Tarifarios (Las Condes)'!$A:$A,0))</f>
        <v>9707.6207359999989</v>
      </c>
      <c r="Q3715" s="19" cm="1">
        <f t="array" ref="Q3715">H3715*_xlfn.IFS(H3715&lt;=350,INDEX('Pliegos Tarifarios (Las Condes)'!$F:$F,MATCH($B3715,'Pliegos Tarifarios (Las Condes)'!$A:$A,0)),H3715&lt;=500,INDEX('Pliegos Tarifarios (Las Condes)'!$G:$G,MATCH($B3715,'Pliegos Tarifarios (Las Condes)'!$A:$A,0)),H3715&lt;=1000,INDEX('Pliegos Tarifarios (Las Condes)'!$H:$H,MATCH($B3715,'Pliegos Tarifarios (Las Condes)'!$A:$A,0)),H3715&lt;=5000,INDEX('Pliegos Tarifarios (Las Condes)'!$I:$I,MATCH($B3715,'Pliegos Tarifarios (Las Condes)'!$A:$A,0)),H3715&gt;5000,INDEX('Pliegos Tarifarios (Las Condes)'!$J:$J,MATCH($B3715,'Pliegos Tarifarios (Las Condes)'!$A:$A,0)))/1.19</f>
        <v>1748.1604403361348</v>
      </c>
      <c r="R3715" s="19">
        <f>INDEX('Pliegos Tarifarios (Las Condes)'!$K:$K,MATCH($B3715,'Pliegos Tarifarios (Las Condes)'!$A:$A,0))</f>
        <v>729.50400000000002</v>
      </c>
      <c r="S3715" s="21">
        <f t="shared" si="174"/>
        <v>147630.54089863613</v>
      </c>
      <c r="T3715" s="21">
        <f t="shared" si="175"/>
        <v>28049.802770740866</v>
      </c>
      <c r="U3715" s="19">
        <v>0</v>
      </c>
      <c r="V3715" s="21">
        <f t="shared" si="176"/>
        <v>175680.34366937701</v>
      </c>
    </row>
    <row r="3716" spans="1:22" x14ac:dyDescent="0.3">
      <c r="A3716" s="3" t="s">
        <v>148</v>
      </c>
      <c r="B3716" s="3">
        <v>9</v>
      </c>
      <c r="C3716" s="4" t="s">
        <v>186</v>
      </c>
      <c r="D3716" s="3" t="s">
        <v>424</v>
      </c>
      <c r="E3716" s="3" t="s">
        <v>121</v>
      </c>
      <c r="F3716" s="4" t="s">
        <v>425</v>
      </c>
      <c r="G3716" s="3" t="s">
        <v>16</v>
      </c>
      <c r="H3716" s="5">
        <v>747.53899999999999</v>
      </c>
      <c r="I3716" s="5">
        <v>2.1046</v>
      </c>
      <c r="J3716" s="5">
        <v>2.0706000000000002</v>
      </c>
      <c r="K3716" s="6">
        <v>0.98384491114701145</v>
      </c>
      <c r="L3716" s="5">
        <v>24.11</v>
      </c>
      <c r="M3716" s="19">
        <f>H3716*INDEX('Pliegos Tarifarios (Las Condes)'!$B:$B,MATCH($B3716,'Pliegos Tarifarios (Las Condes)'!$A:$A,0))</f>
        <v>98497.981257000007</v>
      </c>
      <c r="N3716" s="19">
        <f>I3716*INDEX('Pliegos Tarifarios (Las Condes)'!$C:$C,MATCH($B3716,'Pliegos Tarifarios (Las Condes)'!$A:$A,0))</f>
        <v>7244.7045674000001</v>
      </c>
      <c r="O3716" s="19">
        <f>J3716*INDEX('Pliegos Tarifarios (Las Condes)'!$D:$D,MATCH($B3716,'Pliegos Tarifarios (Las Condes)'!$A:$A,0))</f>
        <v>30048.824660400001</v>
      </c>
      <c r="P3716" s="19">
        <f>H3716*INDEX('Pliegos Tarifarios (Las Condes)'!$E:$E,MATCH($B3716,'Pliegos Tarifarios (Las Condes)'!$A:$A,0))</f>
        <v>9735.9479359999987</v>
      </c>
      <c r="Q3716" s="19" cm="1">
        <f t="array" ref="Q3716">H3716*_xlfn.IFS(H3716&lt;=350,INDEX('Pliegos Tarifarios (Las Condes)'!$F:$F,MATCH($B3716,'Pliegos Tarifarios (Las Condes)'!$A:$A,0)),H3716&lt;=500,INDEX('Pliegos Tarifarios (Las Condes)'!$G:$G,MATCH($B3716,'Pliegos Tarifarios (Las Condes)'!$A:$A,0)),H3716&lt;=1000,INDEX('Pliegos Tarifarios (Las Condes)'!$H:$H,MATCH($B3716,'Pliegos Tarifarios (Las Condes)'!$A:$A,0)),H3716&lt;=5000,INDEX('Pliegos Tarifarios (Las Condes)'!$I:$I,MATCH($B3716,'Pliegos Tarifarios (Las Condes)'!$A:$A,0)),H3716&gt;5000,INDEX('Pliegos Tarifarios (Las Condes)'!$J:$J,MATCH($B3716,'Pliegos Tarifarios (Las Condes)'!$A:$A,0)))/1.19</f>
        <v>1753.2616378151263</v>
      </c>
      <c r="R3716" s="19">
        <f>INDEX('Pliegos Tarifarios (Las Condes)'!$K:$K,MATCH($B3716,'Pliegos Tarifarios (Las Condes)'!$A:$A,0))</f>
        <v>729.50400000000002</v>
      </c>
      <c r="S3716" s="21">
        <f t="shared" si="174"/>
        <v>148010.22405861513</v>
      </c>
      <c r="T3716" s="21">
        <f t="shared" si="175"/>
        <v>28121.942571136875</v>
      </c>
      <c r="U3716" s="19">
        <v>0</v>
      </c>
      <c r="V3716" s="21">
        <f t="shared" si="176"/>
        <v>176132.166629752</v>
      </c>
    </row>
    <row r="3717" spans="1:22" x14ac:dyDescent="0.3">
      <c r="A3717" s="3" t="s">
        <v>148</v>
      </c>
      <c r="B3717" s="3">
        <v>9</v>
      </c>
      <c r="C3717" s="4" t="s">
        <v>186</v>
      </c>
      <c r="D3717" s="3" t="s">
        <v>426</v>
      </c>
      <c r="E3717" s="3" t="s">
        <v>121</v>
      </c>
      <c r="F3717" s="4" t="s">
        <v>427</v>
      </c>
      <c r="G3717" s="3" t="s">
        <v>16</v>
      </c>
      <c r="H3717" s="5">
        <v>745.14300000000003</v>
      </c>
      <c r="I3717" s="5">
        <v>2.0626000000000002</v>
      </c>
      <c r="J3717" s="5">
        <v>2.0617000000000001</v>
      </c>
      <c r="K3717" s="6">
        <v>0.99956365751963538</v>
      </c>
      <c r="L3717" s="5">
        <v>24.04</v>
      </c>
      <c r="M3717" s="19">
        <f>H3717*INDEX('Pliegos Tarifarios (Las Condes)'!$B:$B,MATCH($B3717,'Pliegos Tarifarios (Las Condes)'!$A:$A,0))</f>
        <v>98182.277109000002</v>
      </c>
      <c r="N3717" s="19">
        <f>I3717*INDEX('Pliegos Tarifarios (Las Condes)'!$C:$C,MATCH($B3717,'Pliegos Tarifarios (Las Condes)'!$A:$A,0))</f>
        <v>7100.1271694000006</v>
      </c>
      <c r="O3717" s="19">
        <f>J3717*INDEX('Pliegos Tarifarios (Las Condes)'!$D:$D,MATCH($B3717,'Pliegos Tarifarios (Las Condes)'!$A:$A,0))</f>
        <v>29919.6666678</v>
      </c>
      <c r="P3717" s="19">
        <f>H3717*INDEX('Pliegos Tarifarios (Las Condes)'!$E:$E,MATCH($B3717,'Pliegos Tarifarios (Las Condes)'!$A:$A,0))</f>
        <v>9704.7424319999991</v>
      </c>
      <c r="Q3717" s="19" cm="1">
        <f t="array" ref="Q3717">H3717*_xlfn.IFS(H3717&lt;=350,INDEX('Pliegos Tarifarios (Las Condes)'!$F:$F,MATCH($B3717,'Pliegos Tarifarios (Las Condes)'!$A:$A,0)),H3717&lt;=500,INDEX('Pliegos Tarifarios (Las Condes)'!$G:$G,MATCH($B3717,'Pliegos Tarifarios (Las Condes)'!$A:$A,0)),H3717&lt;=1000,INDEX('Pliegos Tarifarios (Las Condes)'!$H:$H,MATCH($B3717,'Pliegos Tarifarios (Las Condes)'!$A:$A,0)),H3717&lt;=5000,INDEX('Pliegos Tarifarios (Las Condes)'!$I:$I,MATCH($B3717,'Pliegos Tarifarios (Las Condes)'!$A:$A,0)),H3717&gt;5000,INDEX('Pliegos Tarifarios (Las Condes)'!$J:$J,MATCH($B3717,'Pliegos Tarifarios (Las Condes)'!$A:$A,0)))/1.19</f>
        <v>1747.6421117647064</v>
      </c>
      <c r="R3717" s="19">
        <f>INDEX('Pliegos Tarifarios (Las Condes)'!$K:$K,MATCH($B3717,'Pliegos Tarifarios (Las Condes)'!$A:$A,0))</f>
        <v>729.50400000000002</v>
      </c>
      <c r="S3717" s="21">
        <f t="shared" si="174"/>
        <v>147383.95948996468</v>
      </c>
      <c r="T3717" s="21">
        <f t="shared" si="175"/>
        <v>28002.952303093291</v>
      </c>
      <c r="U3717" s="19">
        <v>0</v>
      </c>
      <c r="V3717" s="21">
        <f t="shared" si="176"/>
        <v>175386.91179305798</v>
      </c>
    </row>
    <row r="3718" spans="1:22" x14ac:dyDescent="0.3">
      <c r="A3718" s="3" t="s">
        <v>148</v>
      </c>
      <c r="B3718" s="3">
        <v>9</v>
      </c>
      <c r="C3718" s="4" t="s">
        <v>186</v>
      </c>
      <c r="D3718" s="3" t="s">
        <v>428</v>
      </c>
      <c r="E3718" s="3" t="s">
        <v>121</v>
      </c>
      <c r="F3718" s="4" t="s">
        <v>429</v>
      </c>
      <c r="G3718" s="3" t="s">
        <v>16</v>
      </c>
      <c r="H3718" s="5">
        <v>744.98839999999996</v>
      </c>
      <c r="I3718" s="5">
        <v>2.0834000000000001</v>
      </c>
      <c r="J3718" s="5">
        <v>2.0270999999999999</v>
      </c>
      <c r="K3718" s="6">
        <v>0.97297686474032818</v>
      </c>
      <c r="L3718" s="5">
        <v>24.03</v>
      </c>
      <c r="M3718" s="19">
        <f>H3718*INDEX('Pliegos Tarifarios (Las Condes)'!$B:$B,MATCH($B3718,'Pliegos Tarifarios (Las Condes)'!$A:$A,0))</f>
        <v>98161.906549199994</v>
      </c>
      <c r="N3718" s="19">
        <f>I3718*INDEX('Pliegos Tarifarios (Las Condes)'!$C:$C,MATCH($B3718,'Pliegos Tarifarios (Las Condes)'!$A:$A,0))</f>
        <v>7171.7274046000002</v>
      </c>
      <c r="O3718" s="19">
        <f>J3718*INDEX('Pliegos Tarifarios (Las Condes)'!$D:$D,MATCH($B3718,'Pliegos Tarifarios (Las Condes)'!$A:$A,0))</f>
        <v>29417.546831399999</v>
      </c>
      <c r="P3718" s="19">
        <f>H3718*INDEX('Pliegos Tarifarios (Las Condes)'!$E:$E,MATCH($B3718,'Pliegos Tarifarios (Las Condes)'!$A:$A,0))</f>
        <v>9702.728921599999</v>
      </c>
      <c r="Q3718" s="19" cm="1">
        <f t="array" ref="Q3718">H3718*_xlfn.IFS(H3718&lt;=350,INDEX('Pliegos Tarifarios (Las Condes)'!$F:$F,MATCH($B3718,'Pliegos Tarifarios (Las Condes)'!$A:$A,0)),H3718&lt;=500,INDEX('Pliegos Tarifarios (Las Condes)'!$G:$G,MATCH($B3718,'Pliegos Tarifarios (Las Condes)'!$A:$A,0)),H3718&lt;=1000,INDEX('Pliegos Tarifarios (Las Condes)'!$H:$H,MATCH($B3718,'Pliegos Tarifarios (Las Condes)'!$A:$A,0)),H3718&lt;=5000,INDEX('Pliegos Tarifarios (Las Condes)'!$I:$I,MATCH($B3718,'Pliegos Tarifarios (Las Condes)'!$A:$A,0)),H3718&gt;5000,INDEX('Pliegos Tarifarios (Las Condes)'!$J:$J,MATCH($B3718,'Pliegos Tarifarios (Las Condes)'!$A:$A,0)))/1.19</f>
        <v>1747.2795163025214</v>
      </c>
      <c r="R3718" s="19">
        <f>INDEX('Pliegos Tarifarios (Las Condes)'!$K:$K,MATCH($B3718,'Pliegos Tarifarios (Las Condes)'!$A:$A,0))</f>
        <v>729.50400000000002</v>
      </c>
      <c r="S3718" s="21">
        <f t="shared" si="174"/>
        <v>146930.69322310248</v>
      </c>
      <c r="T3718" s="21">
        <f t="shared" si="175"/>
        <v>27916.831712389474</v>
      </c>
      <c r="U3718" s="19">
        <v>0</v>
      </c>
      <c r="V3718" s="21">
        <f t="shared" si="176"/>
        <v>174847.52493549197</v>
      </c>
    </row>
    <row r="3719" spans="1:22" x14ac:dyDescent="0.3">
      <c r="A3719" s="3" t="s">
        <v>148</v>
      </c>
      <c r="B3719" s="3">
        <v>9</v>
      </c>
      <c r="C3719" s="4" t="s">
        <v>186</v>
      </c>
      <c r="D3719" s="3" t="s">
        <v>430</v>
      </c>
      <c r="E3719" s="3" t="s">
        <v>121</v>
      </c>
      <c r="F3719" s="4" t="s">
        <v>431</v>
      </c>
      <c r="G3719" s="3" t="s">
        <v>16</v>
      </c>
      <c r="H3719" s="5">
        <v>744.66099999999994</v>
      </c>
      <c r="I3719" s="5">
        <v>2.0834000000000001</v>
      </c>
      <c r="J3719" s="5">
        <v>2.0657000000000001</v>
      </c>
      <c r="K3719" s="6">
        <v>0.99150427186330037</v>
      </c>
      <c r="L3719" s="5">
        <v>24.02</v>
      </c>
      <c r="M3719" s="19">
        <f>H3719*INDEX('Pliegos Tarifarios (Las Condes)'!$B:$B,MATCH($B3719,'Pliegos Tarifarios (Las Condes)'!$A:$A,0))</f>
        <v>98118.767343</v>
      </c>
      <c r="N3719" s="19">
        <f>I3719*INDEX('Pliegos Tarifarios (Las Condes)'!$C:$C,MATCH($B3719,'Pliegos Tarifarios (Las Condes)'!$A:$A,0))</f>
        <v>7171.7274046000002</v>
      </c>
      <c r="O3719" s="19">
        <f>J3719*INDEX('Pliegos Tarifarios (Las Condes)'!$D:$D,MATCH($B3719,'Pliegos Tarifarios (Las Condes)'!$A:$A,0))</f>
        <v>29977.715203800002</v>
      </c>
      <c r="P3719" s="19">
        <f>H3719*INDEX('Pliegos Tarifarios (Las Condes)'!$E:$E,MATCH($B3719,'Pliegos Tarifarios (Las Condes)'!$A:$A,0))</f>
        <v>9698.4648639999978</v>
      </c>
      <c r="Q3719" s="19" cm="1">
        <f t="array" ref="Q3719">H3719*_xlfn.IFS(H3719&lt;=350,INDEX('Pliegos Tarifarios (Las Condes)'!$F:$F,MATCH($B3719,'Pliegos Tarifarios (Las Condes)'!$A:$A,0)),H3719&lt;=500,INDEX('Pliegos Tarifarios (Las Condes)'!$G:$G,MATCH($B3719,'Pliegos Tarifarios (Las Condes)'!$A:$A,0)),H3719&lt;=1000,INDEX('Pliegos Tarifarios (Las Condes)'!$H:$H,MATCH($B3719,'Pliegos Tarifarios (Las Condes)'!$A:$A,0)),H3719&lt;=5000,INDEX('Pliegos Tarifarios (Las Condes)'!$I:$I,MATCH($B3719,'Pliegos Tarifarios (Las Condes)'!$A:$A,0)),H3719&gt;5000,INDEX('Pliegos Tarifarios (Las Condes)'!$J:$J,MATCH($B3719,'Pliegos Tarifarios (Las Condes)'!$A:$A,0)))/1.19</f>
        <v>1746.5116394957986</v>
      </c>
      <c r="R3719" s="19">
        <f>INDEX('Pliegos Tarifarios (Las Condes)'!$K:$K,MATCH($B3719,'Pliegos Tarifarios (Las Condes)'!$A:$A,0))</f>
        <v>729.50400000000002</v>
      </c>
      <c r="S3719" s="21">
        <f t="shared" si="174"/>
        <v>147442.69045489578</v>
      </c>
      <c r="T3719" s="21">
        <f t="shared" si="175"/>
        <v>28014.1111864302</v>
      </c>
      <c r="U3719" s="19">
        <v>0</v>
      </c>
      <c r="V3719" s="21">
        <f t="shared" si="176"/>
        <v>175456.80164132599</v>
      </c>
    </row>
    <row r="3720" spans="1:22" x14ac:dyDescent="0.3">
      <c r="A3720" s="3" t="s">
        <v>148</v>
      </c>
      <c r="B3720" s="3">
        <v>9</v>
      </c>
      <c r="C3720" s="4" t="s">
        <v>186</v>
      </c>
      <c r="D3720" s="3" t="s">
        <v>432</v>
      </c>
      <c r="E3720" s="3" t="s">
        <v>121</v>
      </c>
      <c r="F3720" s="4" t="s">
        <v>433</v>
      </c>
      <c r="G3720" s="3" t="s">
        <v>16</v>
      </c>
      <c r="H3720" s="5">
        <v>746.97289999999998</v>
      </c>
      <c r="I3720" s="5">
        <v>2.1040000000000001</v>
      </c>
      <c r="J3720" s="5">
        <v>2.0710999999999999</v>
      </c>
      <c r="K3720" s="6">
        <v>0.98436311787072239</v>
      </c>
      <c r="L3720" s="5">
        <v>24.1</v>
      </c>
      <c r="M3720" s="19">
        <f>H3720*INDEX('Pliegos Tarifarios (Las Condes)'!$B:$B,MATCH($B3720,'Pliegos Tarifarios (Las Condes)'!$A:$A,0))</f>
        <v>98423.390222700007</v>
      </c>
      <c r="N3720" s="19">
        <f>I3720*INDEX('Pliegos Tarifarios (Las Condes)'!$C:$C,MATCH($B3720,'Pliegos Tarifarios (Las Condes)'!$A:$A,0))</f>
        <v>7242.6391760000006</v>
      </c>
      <c r="O3720" s="19">
        <f>J3720*INDEX('Pliegos Tarifarios (Las Condes)'!$D:$D,MATCH($B3720,'Pliegos Tarifarios (Las Condes)'!$A:$A,0))</f>
        <v>30056.0807274</v>
      </c>
      <c r="P3720" s="19">
        <f>H3720*INDEX('Pliegos Tarifarios (Las Condes)'!$E:$E,MATCH($B3720,'Pliegos Tarifarios (Las Condes)'!$A:$A,0))</f>
        <v>9728.5750495999982</v>
      </c>
      <c r="Q3720" s="19" cm="1">
        <f t="array" ref="Q3720">H3720*_xlfn.IFS(H3720&lt;=350,INDEX('Pliegos Tarifarios (Las Condes)'!$F:$F,MATCH($B3720,'Pliegos Tarifarios (Las Condes)'!$A:$A,0)),H3720&lt;=500,INDEX('Pliegos Tarifarios (Las Condes)'!$G:$G,MATCH($B3720,'Pliegos Tarifarios (Las Condes)'!$A:$A,0)),H3720&lt;=1000,INDEX('Pliegos Tarifarios (Las Condes)'!$H:$H,MATCH($B3720,'Pliegos Tarifarios (Las Condes)'!$A:$A,0)),H3720&lt;=5000,INDEX('Pliegos Tarifarios (Las Condes)'!$I:$I,MATCH($B3720,'Pliegos Tarifarios (Las Condes)'!$A:$A,0)),H3720&gt;5000,INDEX('Pliegos Tarifarios (Las Condes)'!$J:$J,MATCH($B3720,'Pliegos Tarifarios (Las Condes)'!$A:$A,0)))/1.19</f>
        <v>1751.9339192436976</v>
      </c>
      <c r="R3720" s="19">
        <f>INDEX('Pliegos Tarifarios (Las Condes)'!$K:$K,MATCH($B3720,'Pliegos Tarifarios (Las Condes)'!$A:$A,0))</f>
        <v>729.50400000000002</v>
      </c>
      <c r="S3720" s="21">
        <f t="shared" si="174"/>
        <v>147932.1230949437</v>
      </c>
      <c r="T3720" s="21">
        <f t="shared" si="175"/>
        <v>28107.103388039304</v>
      </c>
      <c r="U3720" s="19">
        <v>0</v>
      </c>
      <c r="V3720" s="21">
        <f t="shared" si="176"/>
        <v>176039.22648298301</v>
      </c>
    </row>
    <row r="3721" spans="1:22" x14ac:dyDescent="0.3">
      <c r="A3721" s="3" t="s">
        <v>148</v>
      </c>
      <c r="B3721" s="3">
        <v>9</v>
      </c>
      <c r="C3721" s="4" t="s">
        <v>186</v>
      </c>
      <c r="D3721" s="3" t="s">
        <v>434</v>
      </c>
      <c r="E3721" s="3" t="s">
        <v>121</v>
      </c>
      <c r="F3721" s="4" t="s">
        <v>435</v>
      </c>
      <c r="G3721" s="3" t="s">
        <v>16</v>
      </c>
      <c r="H3721" s="5">
        <v>744.76049999999998</v>
      </c>
      <c r="I3721" s="5">
        <v>2.1078999999999999</v>
      </c>
      <c r="J3721" s="5">
        <v>2.0324</v>
      </c>
      <c r="K3721" s="6">
        <v>0.96418236159210591</v>
      </c>
      <c r="L3721" s="5">
        <v>24.02</v>
      </c>
      <c r="M3721" s="19">
        <f>H3721*INDEX('Pliegos Tarifarios (Las Condes)'!$B:$B,MATCH($B3721,'Pliegos Tarifarios (Las Condes)'!$A:$A,0))</f>
        <v>98131.8777615</v>
      </c>
      <c r="N3721" s="19">
        <f>I3721*INDEX('Pliegos Tarifarios (Las Condes)'!$C:$C,MATCH($B3721,'Pliegos Tarifarios (Las Condes)'!$A:$A,0))</f>
        <v>7256.0642200999991</v>
      </c>
      <c r="O3721" s="19">
        <f>J3721*INDEX('Pliegos Tarifarios (Las Condes)'!$D:$D,MATCH($B3721,'Pliegos Tarifarios (Las Condes)'!$A:$A,0))</f>
        <v>29494.461141600001</v>
      </c>
      <c r="P3721" s="19">
        <f>H3721*INDEX('Pliegos Tarifarios (Las Condes)'!$E:$E,MATCH($B3721,'Pliegos Tarifarios (Las Condes)'!$A:$A,0))</f>
        <v>9699.7607519999983</v>
      </c>
      <c r="Q3721" s="19" cm="1">
        <f t="array" ref="Q3721">H3721*_xlfn.IFS(H3721&lt;=350,INDEX('Pliegos Tarifarios (Las Condes)'!$F:$F,MATCH($B3721,'Pliegos Tarifarios (Las Condes)'!$A:$A,0)),H3721&lt;=500,INDEX('Pliegos Tarifarios (Las Condes)'!$G:$G,MATCH($B3721,'Pliegos Tarifarios (Las Condes)'!$A:$A,0)),H3721&lt;=1000,INDEX('Pliegos Tarifarios (Las Condes)'!$H:$H,MATCH($B3721,'Pliegos Tarifarios (Las Condes)'!$A:$A,0)),H3721&lt;=5000,INDEX('Pliegos Tarifarios (Las Condes)'!$I:$I,MATCH($B3721,'Pliegos Tarifarios (Las Condes)'!$A:$A,0)),H3721&gt;5000,INDEX('Pliegos Tarifarios (Las Condes)'!$J:$J,MATCH($B3721,'Pliegos Tarifarios (Las Condes)'!$A:$A,0)))/1.19</f>
        <v>1746.7450046218489</v>
      </c>
      <c r="R3721" s="19">
        <f>INDEX('Pliegos Tarifarios (Las Condes)'!$K:$K,MATCH($B3721,'Pliegos Tarifarios (Las Condes)'!$A:$A,0))</f>
        <v>729.50400000000002</v>
      </c>
      <c r="S3721" s="21">
        <f t="shared" ref="S3721:S3784" si="177">SUM(M3721:R3721)</f>
        <v>147058.41287982184</v>
      </c>
      <c r="T3721" s="21">
        <f t="shared" ref="T3721:T3784" si="178">S3721*0.19</f>
        <v>27941.09844716615</v>
      </c>
      <c r="U3721" s="19">
        <v>0</v>
      </c>
      <c r="V3721" s="21">
        <f t="shared" ref="V3721:V3784" si="179">SUM(S3721:T3721)</f>
        <v>174999.51132698799</v>
      </c>
    </row>
    <row r="3722" spans="1:22" x14ac:dyDescent="0.3">
      <c r="A3722" s="3" t="s">
        <v>148</v>
      </c>
      <c r="B3722" s="3">
        <v>9</v>
      </c>
      <c r="C3722" s="4" t="s">
        <v>186</v>
      </c>
      <c r="D3722" s="3" t="s">
        <v>436</v>
      </c>
      <c r="E3722" s="3" t="s">
        <v>121</v>
      </c>
      <c r="F3722" s="4" t="s">
        <v>437</v>
      </c>
      <c r="G3722" s="3" t="s">
        <v>16</v>
      </c>
      <c r="H3722" s="5">
        <v>745.65629999999999</v>
      </c>
      <c r="I3722" s="5">
        <v>2.0718999999999999</v>
      </c>
      <c r="J3722" s="5">
        <v>2.0283000000000002</v>
      </c>
      <c r="K3722" s="6">
        <v>0.97895651334523881</v>
      </c>
      <c r="L3722" s="5">
        <v>24.05</v>
      </c>
      <c r="M3722" s="19">
        <f>H3722*INDEX('Pliegos Tarifarios (Las Condes)'!$B:$B,MATCH($B3722,'Pliegos Tarifarios (Las Condes)'!$A:$A,0))</f>
        <v>98249.911056900004</v>
      </c>
      <c r="N3722" s="19">
        <f>I3722*INDEX('Pliegos Tarifarios (Las Condes)'!$C:$C,MATCH($B3722,'Pliegos Tarifarios (Las Condes)'!$A:$A,0))</f>
        <v>7132.1407360999992</v>
      </c>
      <c r="O3722" s="19">
        <f>J3722*INDEX('Pliegos Tarifarios (Las Condes)'!$D:$D,MATCH($B3722,'Pliegos Tarifarios (Las Condes)'!$A:$A,0))</f>
        <v>29434.961392200003</v>
      </c>
      <c r="P3722" s="19">
        <f>H3722*INDEX('Pliegos Tarifarios (Las Condes)'!$E:$E,MATCH($B3722,'Pliegos Tarifarios (Las Condes)'!$A:$A,0))</f>
        <v>9711.4276511999997</v>
      </c>
      <c r="Q3722" s="19" cm="1">
        <f t="array" ref="Q3722">H3722*_xlfn.IFS(H3722&lt;=350,INDEX('Pliegos Tarifarios (Las Condes)'!$F:$F,MATCH($B3722,'Pliegos Tarifarios (Las Condes)'!$A:$A,0)),H3722&lt;=500,INDEX('Pliegos Tarifarios (Las Condes)'!$G:$G,MATCH($B3722,'Pliegos Tarifarios (Las Condes)'!$A:$A,0)),H3722&lt;=1000,INDEX('Pliegos Tarifarios (Las Condes)'!$H:$H,MATCH($B3722,'Pliegos Tarifarios (Las Condes)'!$A:$A,0)),H3722&lt;=5000,INDEX('Pliegos Tarifarios (Las Condes)'!$I:$I,MATCH($B3722,'Pliegos Tarifarios (Las Condes)'!$A:$A,0)),H3722&gt;5000,INDEX('Pliegos Tarifarios (Las Condes)'!$J:$J,MATCH($B3722,'Pliegos Tarifarios (Las Condes)'!$A:$A,0)))/1.19</f>
        <v>1748.845994369748</v>
      </c>
      <c r="R3722" s="19">
        <f>INDEX('Pliegos Tarifarios (Las Condes)'!$K:$K,MATCH($B3722,'Pliegos Tarifarios (Las Condes)'!$A:$A,0))</f>
        <v>729.50400000000002</v>
      </c>
      <c r="S3722" s="21">
        <f t="shared" si="177"/>
        <v>147006.79083076975</v>
      </c>
      <c r="T3722" s="21">
        <f t="shared" si="178"/>
        <v>27931.290257846253</v>
      </c>
      <c r="U3722" s="19">
        <v>0</v>
      </c>
      <c r="V3722" s="21">
        <f t="shared" si="179"/>
        <v>174938.08108861599</v>
      </c>
    </row>
    <row r="3723" spans="1:22" x14ac:dyDescent="0.3">
      <c r="A3723" s="3" t="s">
        <v>148</v>
      </c>
      <c r="B3723" s="3">
        <v>9</v>
      </c>
      <c r="C3723" s="4" t="s">
        <v>186</v>
      </c>
      <c r="D3723" s="3" t="s">
        <v>438</v>
      </c>
      <c r="E3723" s="3" t="s">
        <v>121</v>
      </c>
      <c r="F3723" s="4" t="s">
        <v>439</v>
      </c>
      <c r="G3723" s="3" t="s">
        <v>16</v>
      </c>
      <c r="H3723" s="5">
        <v>746.34870000000001</v>
      </c>
      <c r="I3723" s="5">
        <v>2.0802</v>
      </c>
      <c r="J3723" s="5">
        <v>2.0657000000000001</v>
      </c>
      <c r="K3723" s="6">
        <v>0.99302951639265458</v>
      </c>
      <c r="L3723" s="5">
        <v>24.08</v>
      </c>
      <c r="M3723" s="19">
        <f>H3723*INDEX('Pliegos Tarifarios (Las Condes)'!$B:$B,MATCH($B3723,'Pliegos Tarifarios (Las Condes)'!$A:$A,0))</f>
        <v>98341.143758100006</v>
      </c>
      <c r="N3723" s="19">
        <f>I3723*INDEX('Pliegos Tarifarios (Las Condes)'!$C:$C,MATCH($B3723,'Pliegos Tarifarios (Las Condes)'!$A:$A,0))</f>
        <v>7160.7119837999999</v>
      </c>
      <c r="O3723" s="19">
        <f>J3723*INDEX('Pliegos Tarifarios (Las Condes)'!$D:$D,MATCH($B3723,'Pliegos Tarifarios (Las Condes)'!$A:$A,0))</f>
        <v>29977.715203800002</v>
      </c>
      <c r="P3723" s="19">
        <f>H3723*INDEX('Pliegos Tarifarios (Las Condes)'!$E:$E,MATCH($B3723,'Pliegos Tarifarios (Las Condes)'!$A:$A,0))</f>
        <v>9720.4454687999987</v>
      </c>
      <c r="Q3723" s="19" cm="1">
        <f t="array" ref="Q3723">H3723*_xlfn.IFS(H3723&lt;=350,INDEX('Pliegos Tarifarios (Las Condes)'!$F:$F,MATCH($B3723,'Pliegos Tarifarios (Las Condes)'!$A:$A,0)),H3723&lt;=500,INDEX('Pliegos Tarifarios (Las Condes)'!$G:$G,MATCH($B3723,'Pliegos Tarifarios (Las Condes)'!$A:$A,0)),H3723&lt;=1000,INDEX('Pliegos Tarifarios (Las Condes)'!$H:$H,MATCH($B3723,'Pliegos Tarifarios (Las Condes)'!$A:$A,0)),H3723&lt;=5000,INDEX('Pliegos Tarifarios (Las Condes)'!$I:$I,MATCH($B3723,'Pliegos Tarifarios (Las Condes)'!$A:$A,0)),H3723&gt;5000,INDEX('Pliegos Tarifarios (Las Condes)'!$J:$J,MATCH($B3723,'Pliegos Tarifarios (Las Condes)'!$A:$A,0)))/1.19</f>
        <v>1750.4699342016811</v>
      </c>
      <c r="R3723" s="19">
        <f>INDEX('Pliegos Tarifarios (Las Condes)'!$K:$K,MATCH($B3723,'Pliegos Tarifarios (Las Condes)'!$A:$A,0))</f>
        <v>729.50400000000002</v>
      </c>
      <c r="S3723" s="21">
        <f t="shared" si="177"/>
        <v>147679.99034870169</v>
      </c>
      <c r="T3723" s="21">
        <f t="shared" si="178"/>
        <v>28059.198166253322</v>
      </c>
      <c r="U3723" s="19">
        <v>0</v>
      </c>
      <c r="V3723" s="21">
        <f t="shared" si="179"/>
        <v>175739.18851495499</v>
      </c>
    </row>
    <row r="3724" spans="1:22" x14ac:dyDescent="0.3">
      <c r="A3724" s="3" t="s">
        <v>148</v>
      </c>
      <c r="B3724" s="3">
        <v>9</v>
      </c>
      <c r="C3724" s="4" t="s">
        <v>186</v>
      </c>
      <c r="D3724" s="3" t="s">
        <v>440</v>
      </c>
      <c r="E3724" s="3" t="s">
        <v>121</v>
      </c>
      <c r="F3724" s="4" t="s">
        <v>441</v>
      </c>
      <c r="G3724" s="3" t="s">
        <v>16</v>
      </c>
      <c r="H3724" s="5">
        <v>746.02800000000002</v>
      </c>
      <c r="I3724" s="5">
        <v>2.0785</v>
      </c>
      <c r="J3724" s="5">
        <v>2.0670999999999999</v>
      </c>
      <c r="K3724" s="6">
        <v>0.99451527543901852</v>
      </c>
      <c r="L3724" s="5">
        <v>24.07</v>
      </c>
      <c r="M3724" s="19">
        <f>H3724*INDEX('Pliegos Tarifarios (Las Condes)'!$B:$B,MATCH($B3724,'Pliegos Tarifarios (Las Condes)'!$A:$A,0))</f>
        <v>98298.887364000009</v>
      </c>
      <c r="N3724" s="19">
        <f>I3724*INDEX('Pliegos Tarifarios (Las Condes)'!$C:$C,MATCH($B3724,'Pliegos Tarifarios (Las Condes)'!$A:$A,0))</f>
        <v>7154.8600415000001</v>
      </c>
      <c r="O3724" s="19">
        <f>J3724*INDEX('Pliegos Tarifarios (Las Condes)'!$D:$D,MATCH($B3724,'Pliegos Tarifarios (Las Condes)'!$A:$A,0))</f>
        <v>29998.032191399998</v>
      </c>
      <c r="P3724" s="19">
        <f>H3724*INDEX('Pliegos Tarifarios (Las Condes)'!$E:$E,MATCH($B3724,'Pliegos Tarifarios (Las Condes)'!$A:$A,0))</f>
        <v>9716.2686720000002</v>
      </c>
      <c r="Q3724" s="19" cm="1">
        <f t="array" ref="Q3724">H3724*_xlfn.IFS(H3724&lt;=350,INDEX('Pliegos Tarifarios (Las Condes)'!$F:$F,MATCH($B3724,'Pliegos Tarifarios (Las Condes)'!$A:$A,0)),H3724&lt;=500,INDEX('Pliegos Tarifarios (Las Condes)'!$G:$G,MATCH($B3724,'Pliegos Tarifarios (Las Condes)'!$A:$A,0)),H3724&lt;=1000,INDEX('Pliegos Tarifarios (Las Condes)'!$H:$H,MATCH($B3724,'Pliegos Tarifarios (Las Condes)'!$A:$A,0)),H3724&lt;=5000,INDEX('Pliegos Tarifarios (Las Condes)'!$I:$I,MATCH($B3724,'Pliegos Tarifarios (Las Condes)'!$A:$A,0)),H3724&gt;5000,INDEX('Pliegos Tarifarios (Las Condes)'!$J:$J,MATCH($B3724,'Pliegos Tarifarios (Las Condes)'!$A:$A,0)))/1.19</f>
        <v>1749.7177714285717</v>
      </c>
      <c r="R3724" s="19">
        <f>INDEX('Pliegos Tarifarios (Las Condes)'!$K:$K,MATCH($B3724,'Pliegos Tarifarios (Las Condes)'!$A:$A,0))</f>
        <v>729.50400000000002</v>
      </c>
      <c r="S3724" s="21">
        <f t="shared" si="177"/>
        <v>147647.27004032859</v>
      </c>
      <c r="T3724" s="21">
        <f t="shared" si="178"/>
        <v>28052.98130766243</v>
      </c>
      <c r="U3724" s="19">
        <v>0</v>
      </c>
      <c r="V3724" s="21">
        <f t="shared" si="179"/>
        <v>175700.25134799103</v>
      </c>
    </row>
    <row r="3725" spans="1:22" x14ac:dyDescent="0.3">
      <c r="A3725" s="3" t="s">
        <v>148</v>
      </c>
      <c r="B3725" s="3">
        <v>9</v>
      </c>
      <c r="C3725" s="4" t="s">
        <v>186</v>
      </c>
      <c r="D3725" s="3" t="s">
        <v>442</v>
      </c>
      <c r="E3725" s="3" t="s">
        <v>121</v>
      </c>
      <c r="F3725" s="4" t="s">
        <v>443</v>
      </c>
      <c r="G3725" s="3" t="s">
        <v>16</v>
      </c>
      <c r="H3725" s="5">
        <v>746.81629999999996</v>
      </c>
      <c r="I3725" s="5">
        <v>2.0821000000000001</v>
      </c>
      <c r="J3725" s="5">
        <v>2.0821000000000001</v>
      </c>
      <c r="K3725" s="6">
        <v>1</v>
      </c>
      <c r="L3725" s="5">
        <v>24.09</v>
      </c>
      <c r="M3725" s="19">
        <f>H3725*INDEX('Pliegos Tarifarios (Las Condes)'!$B:$B,MATCH($B3725,'Pliegos Tarifarios (Las Condes)'!$A:$A,0))</f>
        <v>98402.756136900003</v>
      </c>
      <c r="N3725" s="19">
        <f>I3725*INDEX('Pliegos Tarifarios (Las Condes)'!$C:$C,MATCH($B3725,'Pliegos Tarifarios (Las Condes)'!$A:$A,0))</f>
        <v>7167.2523898999998</v>
      </c>
      <c r="O3725" s="19">
        <f>J3725*INDEX('Pliegos Tarifarios (Las Condes)'!$D:$D,MATCH($B3725,'Pliegos Tarifarios (Las Condes)'!$A:$A,0))</f>
        <v>30215.714201400002</v>
      </c>
      <c r="P3725" s="19">
        <f>H3725*INDEX('Pliegos Tarifarios (Las Condes)'!$E:$E,MATCH($B3725,'Pliegos Tarifarios (Las Condes)'!$A:$A,0))</f>
        <v>9726.5354911999984</v>
      </c>
      <c r="Q3725" s="19" cm="1">
        <f t="array" ref="Q3725">H3725*_xlfn.IFS(H3725&lt;=350,INDEX('Pliegos Tarifarios (Las Condes)'!$F:$F,MATCH($B3725,'Pliegos Tarifarios (Las Condes)'!$A:$A,0)),H3725&lt;=500,INDEX('Pliegos Tarifarios (Las Condes)'!$G:$G,MATCH($B3725,'Pliegos Tarifarios (Las Condes)'!$A:$A,0)),H3725&lt;=1000,INDEX('Pliegos Tarifarios (Las Condes)'!$H:$H,MATCH($B3725,'Pliegos Tarifarios (Las Condes)'!$A:$A,0)),H3725&lt;=5000,INDEX('Pliegos Tarifarios (Las Condes)'!$I:$I,MATCH($B3725,'Pliegos Tarifarios (Las Condes)'!$A:$A,0)),H3725&gt;5000,INDEX('Pliegos Tarifarios (Las Condes)'!$J:$J,MATCH($B3725,'Pliegos Tarifarios (Las Condes)'!$A:$A,0)))/1.19</f>
        <v>1751.5666330252102</v>
      </c>
      <c r="R3725" s="19">
        <f>INDEX('Pliegos Tarifarios (Las Condes)'!$K:$K,MATCH($B3725,'Pliegos Tarifarios (Las Condes)'!$A:$A,0))</f>
        <v>729.50400000000002</v>
      </c>
      <c r="S3725" s="21">
        <f t="shared" si="177"/>
        <v>147993.32885242518</v>
      </c>
      <c r="T3725" s="21">
        <f t="shared" si="178"/>
        <v>28118.732481960786</v>
      </c>
      <c r="U3725" s="19">
        <v>0</v>
      </c>
      <c r="V3725" s="21">
        <f t="shared" si="179"/>
        <v>176112.06133438597</v>
      </c>
    </row>
    <row r="3726" spans="1:22" x14ac:dyDescent="0.3">
      <c r="A3726" s="3" t="s">
        <v>148</v>
      </c>
      <c r="B3726" s="3">
        <v>9</v>
      </c>
      <c r="C3726" s="4" t="s">
        <v>186</v>
      </c>
      <c r="D3726" s="3" t="s">
        <v>444</v>
      </c>
      <c r="E3726" s="3" t="s">
        <v>121</v>
      </c>
      <c r="F3726" s="4" t="s">
        <v>445</v>
      </c>
      <c r="G3726" s="3" t="s">
        <v>16</v>
      </c>
      <c r="H3726" s="5">
        <v>747.2002</v>
      </c>
      <c r="I3726" s="5">
        <v>2.1019000000000001</v>
      </c>
      <c r="J3726" s="5">
        <v>2.0240999999999998</v>
      </c>
      <c r="K3726" s="6">
        <v>0.96298586992720858</v>
      </c>
      <c r="L3726" s="5">
        <v>24.1</v>
      </c>
      <c r="M3726" s="19">
        <f>H3726*INDEX('Pliegos Tarifarios (Las Condes)'!$B:$B,MATCH($B3726,'Pliegos Tarifarios (Las Condes)'!$A:$A,0))</f>
        <v>98453.339952599999</v>
      </c>
      <c r="N3726" s="19">
        <f>I3726*INDEX('Pliegos Tarifarios (Las Condes)'!$C:$C,MATCH($B3726,'Pliegos Tarifarios (Las Condes)'!$A:$A,0))</f>
        <v>7235.4103061000005</v>
      </c>
      <c r="O3726" s="19">
        <f>J3726*INDEX('Pliegos Tarifarios (Las Condes)'!$D:$D,MATCH($B3726,'Pliegos Tarifarios (Las Condes)'!$A:$A,0))</f>
        <v>29374.010429399998</v>
      </c>
      <c r="P3726" s="19">
        <f>H3726*INDEX('Pliegos Tarifarios (Las Condes)'!$E:$E,MATCH($B3726,'Pliegos Tarifarios (Las Condes)'!$A:$A,0))</f>
        <v>9731.535404799999</v>
      </c>
      <c r="Q3726" s="19" cm="1">
        <f t="array" ref="Q3726">H3726*_xlfn.IFS(H3726&lt;=350,INDEX('Pliegos Tarifarios (Las Condes)'!$F:$F,MATCH($B3726,'Pliegos Tarifarios (Las Condes)'!$A:$A,0)),H3726&lt;=500,INDEX('Pliegos Tarifarios (Las Condes)'!$G:$G,MATCH($B3726,'Pliegos Tarifarios (Las Condes)'!$A:$A,0)),H3726&lt;=1000,INDEX('Pliegos Tarifarios (Las Condes)'!$H:$H,MATCH($B3726,'Pliegos Tarifarios (Las Condes)'!$A:$A,0)),H3726&lt;=5000,INDEX('Pliegos Tarifarios (Las Condes)'!$I:$I,MATCH($B3726,'Pliegos Tarifarios (Las Condes)'!$A:$A,0)),H3726&gt;5000,INDEX('Pliegos Tarifarios (Las Condes)'!$J:$J,MATCH($B3726,'Pliegos Tarifarios (Las Condes)'!$A:$A,0)))/1.19</f>
        <v>1752.4670236974794</v>
      </c>
      <c r="R3726" s="19">
        <f>INDEX('Pliegos Tarifarios (Las Condes)'!$K:$K,MATCH($B3726,'Pliegos Tarifarios (Las Condes)'!$A:$A,0))</f>
        <v>729.50400000000002</v>
      </c>
      <c r="S3726" s="21">
        <f t="shared" si="177"/>
        <v>147276.26711659748</v>
      </c>
      <c r="T3726" s="21">
        <f t="shared" si="178"/>
        <v>27982.490752153521</v>
      </c>
      <c r="U3726" s="19">
        <v>0</v>
      </c>
      <c r="V3726" s="21">
        <f t="shared" si="179"/>
        <v>175258.75786875101</v>
      </c>
    </row>
    <row r="3727" spans="1:22" x14ac:dyDescent="0.3">
      <c r="A3727" s="3" t="s">
        <v>148</v>
      </c>
      <c r="B3727" s="3">
        <v>9</v>
      </c>
      <c r="C3727" s="4" t="s">
        <v>186</v>
      </c>
      <c r="D3727" s="3" t="s">
        <v>446</v>
      </c>
      <c r="E3727" s="3" t="s">
        <v>121</v>
      </c>
      <c r="F3727" s="4" t="s">
        <v>447</v>
      </c>
      <c r="G3727" s="3" t="s">
        <v>16</v>
      </c>
      <c r="H3727" s="5">
        <v>745.74829999999997</v>
      </c>
      <c r="I3727" s="5">
        <v>2.0752999999999999</v>
      </c>
      <c r="J3727" s="5">
        <v>2.0752999999999999</v>
      </c>
      <c r="K3727" s="6">
        <v>1</v>
      </c>
      <c r="L3727" s="5">
        <v>24.06</v>
      </c>
      <c r="M3727" s="19">
        <f>H3727*INDEX('Pliegos Tarifarios (Las Condes)'!$B:$B,MATCH($B3727,'Pliegos Tarifarios (Las Condes)'!$A:$A,0))</f>
        <v>98262.033252900001</v>
      </c>
      <c r="N3727" s="19">
        <f>I3727*INDEX('Pliegos Tarifarios (Las Condes)'!$C:$C,MATCH($B3727,'Pliegos Tarifarios (Las Condes)'!$A:$A,0))</f>
        <v>7143.8446206999997</v>
      </c>
      <c r="O3727" s="19">
        <f>J3727*INDEX('Pliegos Tarifarios (Las Condes)'!$D:$D,MATCH($B3727,'Pliegos Tarifarios (Las Condes)'!$A:$A,0))</f>
        <v>30117.031690199998</v>
      </c>
      <c r="P3727" s="19">
        <f>H3727*INDEX('Pliegos Tarifarios (Las Condes)'!$E:$E,MATCH($B3727,'Pliegos Tarifarios (Las Condes)'!$A:$A,0))</f>
        <v>9712.6258591999995</v>
      </c>
      <c r="Q3727" s="19" cm="1">
        <f t="array" ref="Q3727">H3727*_xlfn.IFS(H3727&lt;=350,INDEX('Pliegos Tarifarios (Las Condes)'!$F:$F,MATCH($B3727,'Pliegos Tarifarios (Las Condes)'!$A:$A,0)),H3727&lt;=500,INDEX('Pliegos Tarifarios (Las Condes)'!$G:$G,MATCH($B3727,'Pliegos Tarifarios (Las Condes)'!$A:$A,0)),H3727&lt;=1000,INDEX('Pliegos Tarifarios (Las Condes)'!$H:$H,MATCH($B3727,'Pliegos Tarifarios (Las Condes)'!$A:$A,0)),H3727&lt;=5000,INDEX('Pliegos Tarifarios (Las Condes)'!$I:$I,MATCH($B3727,'Pliegos Tarifarios (Las Condes)'!$A:$A,0)),H3727&gt;5000,INDEX('Pliegos Tarifarios (Las Condes)'!$J:$J,MATCH($B3727,'Pliegos Tarifarios (Las Condes)'!$A:$A,0)))/1.19</f>
        <v>1749.0617691596642</v>
      </c>
      <c r="R3727" s="19">
        <f>INDEX('Pliegos Tarifarios (Las Condes)'!$K:$K,MATCH($B3727,'Pliegos Tarifarios (Las Condes)'!$A:$A,0))</f>
        <v>729.50400000000002</v>
      </c>
      <c r="S3727" s="21">
        <f t="shared" si="177"/>
        <v>147714.10119215964</v>
      </c>
      <c r="T3727" s="21">
        <f t="shared" si="178"/>
        <v>28065.679226510332</v>
      </c>
      <c r="U3727" s="19">
        <v>0</v>
      </c>
      <c r="V3727" s="21">
        <f t="shared" si="179"/>
        <v>175779.78041866998</v>
      </c>
    </row>
    <row r="3728" spans="1:22" x14ac:dyDescent="0.3">
      <c r="A3728" s="3" t="s">
        <v>148</v>
      </c>
      <c r="B3728" s="3">
        <v>9</v>
      </c>
      <c r="C3728" s="4" t="s">
        <v>186</v>
      </c>
      <c r="D3728" s="3" t="s">
        <v>448</v>
      </c>
      <c r="E3728" s="3" t="s">
        <v>121</v>
      </c>
      <c r="F3728" s="4" t="s">
        <v>449</v>
      </c>
      <c r="G3728" s="3" t="s">
        <v>16</v>
      </c>
      <c r="H3728" s="5">
        <v>747.20299999999997</v>
      </c>
      <c r="I3728" s="5">
        <v>2.1099000000000001</v>
      </c>
      <c r="J3728" s="5">
        <v>2.0806</v>
      </c>
      <c r="K3728" s="6">
        <v>0.98611308592824298</v>
      </c>
      <c r="L3728" s="5">
        <v>24.1</v>
      </c>
      <c r="M3728" s="19">
        <f>H3728*INDEX('Pliegos Tarifarios (Las Condes)'!$B:$B,MATCH($B3728,'Pliegos Tarifarios (Las Condes)'!$A:$A,0))</f>
        <v>98453.708889000001</v>
      </c>
      <c r="N3728" s="19">
        <f>I3728*INDEX('Pliegos Tarifarios (Las Condes)'!$C:$C,MATCH($B3728,'Pliegos Tarifarios (Las Condes)'!$A:$A,0))</f>
        <v>7262.9488581000005</v>
      </c>
      <c r="O3728" s="19">
        <f>J3728*INDEX('Pliegos Tarifarios (Las Condes)'!$D:$D,MATCH($B3728,'Pliegos Tarifarios (Las Condes)'!$A:$A,0))</f>
        <v>30193.946000399999</v>
      </c>
      <c r="P3728" s="19">
        <f>H3728*INDEX('Pliegos Tarifarios (Las Condes)'!$E:$E,MATCH($B3728,'Pliegos Tarifarios (Las Condes)'!$A:$A,0))</f>
        <v>9731.5718719999986</v>
      </c>
      <c r="Q3728" s="19" cm="1">
        <f t="array" ref="Q3728">H3728*_xlfn.IFS(H3728&lt;=350,INDEX('Pliegos Tarifarios (Las Condes)'!$F:$F,MATCH($B3728,'Pliegos Tarifarios (Las Condes)'!$A:$A,0)),H3728&lt;=500,INDEX('Pliegos Tarifarios (Las Condes)'!$G:$G,MATCH($B3728,'Pliegos Tarifarios (Las Condes)'!$A:$A,0)),H3728&lt;=1000,INDEX('Pliegos Tarifarios (Las Condes)'!$H:$H,MATCH($B3728,'Pliegos Tarifarios (Las Condes)'!$A:$A,0)),H3728&lt;=5000,INDEX('Pliegos Tarifarios (Las Condes)'!$I:$I,MATCH($B3728,'Pliegos Tarifarios (Las Condes)'!$A:$A,0)),H3728&gt;5000,INDEX('Pliegos Tarifarios (Las Condes)'!$J:$J,MATCH($B3728,'Pliegos Tarifarios (Las Condes)'!$A:$A,0)))/1.19</f>
        <v>1752.4735907563027</v>
      </c>
      <c r="R3728" s="19">
        <f>INDEX('Pliegos Tarifarios (Las Condes)'!$K:$K,MATCH($B3728,'Pliegos Tarifarios (Las Condes)'!$A:$A,0))</f>
        <v>729.50400000000002</v>
      </c>
      <c r="S3728" s="21">
        <f t="shared" si="177"/>
        <v>148124.15321025628</v>
      </c>
      <c r="T3728" s="21">
        <f t="shared" si="178"/>
        <v>28143.589109948694</v>
      </c>
      <c r="U3728" s="19">
        <v>0</v>
      </c>
      <c r="V3728" s="21">
        <f t="shared" si="179"/>
        <v>176267.74232020497</v>
      </c>
    </row>
    <row r="3729" spans="1:22" x14ac:dyDescent="0.3">
      <c r="A3729" s="3" t="s">
        <v>148</v>
      </c>
      <c r="B3729" s="3">
        <v>9</v>
      </c>
      <c r="C3729" s="4" t="s">
        <v>186</v>
      </c>
      <c r="D3729" s="3" t="s">
        <v>450</v>
      </c>
      <c r="E3729" s="3" t="s">
        <v>121</v>
      </c>
      <c r="F3729" s="4" t="s">
        <v>451</v>
      </c>
      <c r="G3729" s="3" t="s">
        <v>16</v>
      </c>
      <c r="H3729" s="5">
        <v>746.9742</v>
      </c>
      <c r="I3729" s="5">
        <v>2.0657999999999999</v>
      </c>
      <c r="J3729" s="5">
        <v>2.0657999999999999</v>
      </c>
      <c r="K3729" s="6">
        <v>1</v>
      </c>
      <c r="L3729" s="5">
        <v>24.1</v>
      </c>
      <c r="M3729" s="19">
        <f>H3729*INDEX('Pliegos Tarifarios (Las Condes)'!$B:$B,MATCH($B3729,'Pliegos Tarifarios (Las Condes)'!$A:$A,0))</f>
        <v>98423.561514600005</v>
      </c>
      <c r="N3729" s="19">
        <f>I3729*INDEX('Pliegos Tarifarios (Las Condes)'!$C:$C,MATCH($B3729,'Pliegos Tarifarios (Las Condes)'!$A:$A,0))</f>
        <v>7111.1425901999992</v>
      </c>
      <c r="O3729" s="19">
        <f>J3729*INDEX('Pliegos Tarifarios (Las Condes)'!$D:$D,MATCH($B3729,'Pliegos Tarifarios (Las Condes)'!$A:$A,0))</f>
        <v>29979.166417199998</v>
      </c>
      <c r="P3729" s="19">
        <f>H3729*INDEX('Pliegos Tarifarios (Las Condes)'!$E:$E,MATCH($B3729,'Pliegos Tarifarios (Las Condes)'!$A:$A,0))</f>
        <v>9728.5919807999999</v>
      </c>
      <c r="Q3729" s="19" cm="1">
        <f t="array" ref="Q3729">H3729*_xlfn.IFS(H3729&lt;=350,INDEX('Pliegos Tarifarios (Las Condes)'!$F:$F,MATCH($B3729,'Pliegos Tarifarios (Las Condes)'!$A:$A,0)),H3729&lt;=500,INDEX('Pliegos Tarifarios (Las Condes)'!$G:$G,MATCH($B3729,'Pliegos Tarifarios (Las Condes)'!$A:$A,0)),H3729&lt;=1000,INDEX('Pliegos Tarifarios (Las Condes)'!$H:$H,MATCH($B3729,'Pliegos Tarifarios (Las Condes)'!$A:$A,0)),H3729&lt;=5000,INDEX('Pliegos Tarifarios (Las Condes)'!$I:$I,MATCH($B3729,'Pliegos Tarifarios (Las Condes)'!$A:$A,0)),H3729&gt;5000,INDEX('Pliegos Tarifarios (Las Condes)'!$J:$J,MATCH($B3729,'Pliegos Tarifarios (Las Condes)'!$A:$A,0)))/1.19</f>
        <v>1751.9369682352947</v>
      </c>
      <c r="R3729" s="19">
        <f>INDEX('Pliegos Tarifarios (Las Condes)'!$K:$K,MATCH($B3729,'Pliegos Tarifarios (Las Condes)'!$A:$A,0))</f>
        <v>729.50400000000002</v>
      </c>
      <c r="S3729" s="21">
        <f t="shared" si="177"/>
        <v>147723.9034710353</v>
      </c>
      <c r="T3729" s="21">
        <f t="shared" si="178"/>
        <v>28067.541659496706</v>
      </c>
      <c r="U3729" s="19">
        <v>0</v>
      </c>
      <c r="V3729" s="21">
        <f t="shared" si="179"/>
        <v>175791.445130532</v>
      </c>
    </row>
    <row r="3730" spans="1:22" x14ac:dyDescent="0.3">
      <c r="A3730" s="3" t="s">
        <v>148</v>
      </c>
      <c r="B3730" s="3">
        <v>9</v>
      </c>
      <c r="C3730" s="4" t="s">
        <v>186</v>
      </c>
      <c r="D3730" s="3" t="s">
        <v>452</v>
      </c>
      <c r="E3730" s="3" t="s">
        <v>121</v>
      </c>
      <c r="F3730" s="4" t="s">
        <v>453</v>
      </c>
      <c r="G3730" s="3" t="s">
        <v>16</v>
      </c>
      <c r="H3730" s="5">
        <v>744.49149999999997</v>
      </c>
      <c r="I3730" s="5">
        <v>2.0695000000000001</v>
      </c>
      <c r="J3730" s="5">
        <v>2.0104000000000002</v>
      </c>
      <c r="K3730" s="6">
        <v>0.97144237738584205</v>
      </c>
      <c r="L3730" s="5">
        <v>24.02</v>
      </c>
      <c r="M3730" s="19">
        <f>H3730*INDEX('Pliegos Tarifarios (Las Condes)'!$B:$B,MATCH($B3730,'Pliegos Tarifarios (Las Condes)'!$A:$A,0))</f>
        <v>98096.433514499993</v>
      </c>
      <c r="N3730" s="19">
        <f>I3730*INDEX('Pliegos Tarifarios (Las Condes)'!$C:$C,MATCH($B3730,'Pliegos Tarifarios (Las Condes)'!$A:$A,0))</f>
        <v>7123.8791705000003</v>
      </c>
      <c r="O3730" s="19">
        <f>J3730*INDEX('Pliegos Tarifarios (Las Condes)'!$D:$D,MATCH($B3730,'Pliegos Tarifarios (Las Condes)'!$A:$A,0))</f>
        <v>29175.194193600004</v>
      </c>
      <c r="P3730" s="19">
        <f>H3730*INDEX('Pliegos Tarifarios (Las Condes)'!$E:$E,MATCH($B3730,'Pliegos Tarifarios (Las Condes)'!$A:$A,0))</f>
        <v>9696.2572959999998</v>
      </c>
      <c r="Q3730" s="19" cm="1">
        <f t="array" ref="Q3730">H3730*_xlfn.IFS(H3730&lt;=350,INDEX('Pliegos Tarifarios (Las Condes)'!$F:$F,MATCH($B3730,'Pliegos Tarifarios (Las Condes)'!$A:$A,0)),H3730&lt;=500,INDEX('Pliegos Tarifarios (Las Condes)'!$G:$G,MATCH($B3730,'Pliegos Tarifarios (Las Condes)'!$A:$A,0)),H3730&lt;=1000,INDEX('Pliegos Tarifarios (Las Condes)'!$H:$H,MATCH($B3730,'Pliegos Tarifarios (Las Condes)'!$A:$A,0)),H3730&lt;=5000,INDEX('Pliegos Tarifarios (Las Condes)'!$I:$I,MATCH($B3730,'Pliegos Tarifarios (Las Condes)'!$A:$A,0)),H3730&gt;5000,INDEX('Pliegos Tarifarios (Las Condes)'!$J:$J,MATCH($B3730,'Pliegos Tarifarios (Las Condes)'!$A:$A,0)))/1.19</f>
        <v>1746.1140978991598</v>
      </c>
      <c r="R3730" s="19">
        <f>INDEX('Pliegos Tarifarios (Las Condes)'!$K:$K,MATCH($B3730,'Pliegos Tarifarios (Las Condes)'!$A:$A,0))</f>
        <v>729.50400000000002</v>
      </c>
      <c r="S3730" s="21">
        <f t="shared" si="177"/>
        <v>146567.38227249912</v>
      </c>
      <c r="T3730" s="21">
        <f t="shared" si="178"/>
        <v>27847.802631774834</v>
      </c>
      <c r="U3730" s="19">
        <v>0</v>
      </c>
      <c r="V3730" s="21">
        <f t="shared" si="179"/>
        <v>174415.18490427395</v>
      </c>
    </row>
    <row r="3731" spans="1:22" x14ac:dyDescent="0.3">
      <c r="A3731" s="3" t="s">
        <v>148</v>
      </c>
      <c r="B3731" s="3">
        <v>9</v>
      </c>
      <c r="C3731" s="4" t="s">
        <v>186</v>
      </c>
      <c r="D3731" s="3" t="s">
        <v>454</v>
      </c>
      <c r="E3731" s="3" t="s">
        <v>121</v>
      </c>
      <c r="F3731" s="4" t="s">
        <v>455</v>
      </c>
      <c r="G3731" s="3" t="s">
        <v>16</v>
      </c>
      <c r="H3731" s="5">
        <v>747.63630000000001</v>
      </c>
      <c r="I3731" s="5">
        <v>2.1052</v>
      </c>
      <c r="J3731" s="5">
        <v>2.1052</v>
      </c>
      <c r="K3731" s="6">
        <v>1</v>
      </c>
      <c r="L3731" s="5">
        <v>24.12</v>
      </c>
      <c r="M3731" s="19">
        <f>H3731*INDEX('Pliegos Tarifarios (Las Condes)'!$B:$B,MATCH($B3731,'Pliegos Tarifarios (Las Condes)'!$A:$A,0))</f>
        <v>98510.801796900007</v>
      </c>
      <c r="N3731" s="19">
        <f>I3731*INDEX('Pliegos Tarifarios (Las Condes)'!$C:$C,MATCH($B3731,'Pliegos Tarifarios (Las Condes)'!$A:$A,0))</f>
        <v>7246.7699587999996</v>
      </c>
      <c r="O3731" s="19">
        <f>J3731*INDEX('Pliegos Tarifarios (Las Condes)'!$D:$D,MATCH($B3731,'Pliegos Tarifarios (Las Condes)'!$A:$A,0))</f>
        <v>30550.944496799999</v>
      </c>
      <c r="P3731" s="19">
        <f>H3731*INDEX('Pliegos Tarifarios (Las Condes)'!$E:$E,MATCH($B3731,'Pliegos Tarifarios (Las Condes)'!$A:$A,0))</f>
        <v>9737.2151711999995</v>
      </c>
      <c r="Q3731" s="19" cm="1">
        <f t="array" ref="Q3731">H3731*_xlfn.IFS(H3731&lt;=350,INDEX('Pliegos Tarifarios (Las Condes)'!$F:$F,MATCH($B3731,'Pliegos Tarifarios (Las Condes)'!$A:$A,0)),H3731&lt;=500,INDEX('Pliegos Tarifarios (Las Condes)'!$G:$G,MATCH($B3731,'Pliegos Tarifarios (Las Condes)'!$A:$A,0)),H3731&lt;=1000,INDEX('Pliegos Tarifarios (Las Condes)'!$H:$H,MATCH($B3731,'Pliegos Tarifarios (Las Condes)'!$A:$A,0)),H3731&lt;=5000,INDEX('Pliegos Tarifarios (Las Condes)'!$I:$I,MATCH($B3731,'Pliegos Tarifarios (Las Condes)'!$A:$A,0)),H3731&gt;5000,INDEX('Pliegos Tarifarios (Las Condes)'!$J:$J,MATCH($B3731,'Pliegos Tarifarios (Las Condes)'!$A:$A,0)))/1.19</f>
        <v>1753.489843109244</v>
      </c>
      <c r="R3731" s="19">
        <f>INDEX('Pliegos Tarifarios (Las Condes)'!$K:$K,MATCH($B3731,'Pliegos Tarifarios (Las Condes)'!$A:$A,0))</f>
        <v>729.50400000000002</v>
      </c>
      <c r="S3731" s="21">
        <f t="shared" si="177"/>
        <v>148528.72526680923</v>
      </c>
      <c r="T3731" s="21">
        <f t="shared" si="178"/>
        <v>28220.457800693752</v>
      </c>
      <c r="U3731" s="19">
        <v>0</v>
      </c>
      <c r="V3731" s="21">
        <f t="shared" si="179"/>
        <v>176749.18306750298</v>
      </c>
    </row>
    <row r="3732" spans="1:22" x14ac:dyDescent="0.3">
      <c r="A3732" s="3" t="s">
        <v>148</v>
      </c>
      <c r="B3732" s="3">
        <v>9</v>
      </c>
      <c r="C3732" s="4" t="s">
        <v>186</v>
      </c>
      <c r="D3732" s="3" t="s">
        <v>456</v>
      </c>
      <c r="E3732" s="3" t="s">
        <v>121</v>
      </c>
      <c r="F3732" s="4" t="s">
        <v>457</v>
      </c>
      <c r="G3732" s="3" t="s">
        <v>16</v>
      </c>
      <c r="H3732" s="5">
        <v>746.8451</v>
      </c>
      <c r="I3732" s="5">
        <v>2.1073</v>
      </c>
      <c r="J3732" s="5">
        <v>2.0608</v>
      </c>
      <c r="K3732" s="6">
        <v>0.97793384900109148</v>
      </c>
      <c r="L3732" s="5">
        <v>24.09</v>
      </c>
      <c r="M3732" s="19">
        <f>H3732*INDEX('Pliegos Tarifarios (Las Condes)'!$B:$B,MATCH($B3732,'Pliegos Tarifarios (Las Condes)'!$A:$A,0))</f>
        <v>98406.550911300001</v>
      </c>
      <c r="N3732" s="19">
        <f>I3732*INDEX('Pliegos Tarifarios (Las Condes)'!$C:$C,MATCH($B3732,'Pliegos Tarifarios (Las Condes)'!$A:$A,0))</f>
        <v>7253.9988286999996</v>
      </c>
      <c r="O3732" s="19">
        <f>J3732*INDEX('Pliegos Tarifarios (Las Condes)'!$D:$D,MATCH($B3732,'Pliegos Tarifarios (Las Condes)'!$A:$A,0))</f>
        <v>29906.605747199999</v>
      </c>
      <c r="P3732" s="19">
        <f>H3732*INDEX('Pliegos Tarifarios (Las Condes)'!$E:$E,MATCH($B3732,'Pliegos Tarifarios (Las Condes)'!$A:$A,0))</f>
        <v>9726.9105823999998</v>
      </c>
      <c r="Q3732" s="19" cm="1">
        <f t="array" ref="Q3732">H3732*_xlfn.IFS(H3732&lt;=350,INDEX('Pliegos Tarifarios (Las Condes)'!$F:$F,MATCH($B3732,'Pliegos Tarifarios (Las Condes)'!$A:$A,0)),H3732&lt;=500,INDEX('Pliegos Tarifarios (Las Condes)'!$G:$G,MATCH($B3732,'Pliegos Tarifarios (Las Condes)'!$A:$A,0)),H3732&lt;=1000,INDEX('Pliegos Tarifarios (Las Condes)'!$H:$H,MATCH($B3732,'Pliegos Tarifarios (Las Condes)'!$A:$A,0)),H3732&lt;=5000,INDEX('Pliegos Tarifarios (Las Condes)'!$I:$I,MATCH($B3732,'Pliegos Tarifarios (Las Condes)'!$A:$A,0)),H3732&gt;5000,INDEX('Pliegos Tarifarios (Las Condes)'!$J:$J,MATCH($B3732,'Pliegos Tarifarios (Las Condes)'!$A:$A,0)))/1.19</f>
        <v>1751.6341799159666</v>
      </c>
      <c r="R3732" s="19">
        <f>INDEX('Pliegos Tarifarios (Las Condes)'!$K:$K,MATCH($B3732,'Pliegos Tarifarios (Las Condes)'!$A:$A,0))</f>
        <v>729.50400000000002</v>
      </c>
      <c r="S3732" s="21">
        <f t="shared" si="177"/>
        <v>147775.20424951595</v>
      </c>
      <c r="T3732" s="21">
        <f t="shared" si="178"/>
        <v>28077.288807408033</v>
      </c>
      <c r="U3732" s="19">
        <v>0</v>
      </c>
      <c r="V3732" s="21">
        <f t="shared" si="179"/>
        <v>175852.493056924</v>
      </c>
    </row>
    <row r="3733" spans="1:22" x14ac:dyDescent="0.3">
      <c r="A3733" s="3" t="s">
        <v>148</v>
      </c>
      <c r="B3733" s="3">
        <v>9</v>
      </c>
      <c r="C3733" s="4" t="s">
        <v>186</v>
      </c>
      <c r="D3733" s="3" t="s">
        <v>458</v>
      </c>
      <c r="E3733" s="3" t="s">
        <v>121</v>
      </c>
      <c r="F3733" s="4" t="s">
        <v>459</v>
      </c>
      <c r="G3733" s="3" t="s">
        <v>16</v>
      </c>
      <c r="H3733" s="5">
        <v>746.06110000000001</v>
      </c>
      <c r="I3733" s="5">
        <v>2.0910000000000002</v>
      </c>
      <c r="J3733" s="5">
        <v>2.0910000000000002</v>
      </c>
      <c r="K3733" s="6">
        <v>1</v>
      </c>
      <c r="L3733" s="5">
        <v>24.07</v>
      </c>
      <c r="M3733" s="19">
        <f>H3733*INDEX('Pliegos Tarifarios (Las Condes)'!$B:$B,MATCH($B3733,'Pliegos Tarifarios (Las Condes)'!$A:$A,0))</f>
        <v>98303.248719300012</v>
      </c>
      <c r="N3733" s="19">
        <f>I3733*INDEX('Pliegos Tarifarios (Las Condes)'!$C:$C,MATCH($B3733,'Pliegos Tarifarios (Las Condes)'!$A:$A,0))</f>
        <v>7197.8890290000008</v>
      </c>
      <c r="O3733" s="19">
        <f>J3733*INDEX('Pliegos Tarifarios (Las Condes)'!$D:$D,MATCH($B3733,'Pliegos Tarifarios (Las Condes)'!$A:$A,0))</f>
        <v>30344.872194000003</v>
      </c>
      <c r="P3733" s="19">
        <f>H3733*INDEX('Pliegos Tarifarios (Las Condes)'!$E:$E,MATCH($B3733,'Pliegos Tarifarios (Las Condes)'!$A:$A,0))</f>
        <v>9716.6997663999991</v>
      </c>
      <c r="Q3733" s="19" cm="1">
        <f t="array" ref="Q3733">H3733*_xlfn.IFS(H3733&lt;=350,INDEX('Pliegos Tarifarios (Las Condes)'!$F:$F,MATCH($B3733,'Pliegos Tarifarios (Las Condes)'!$A:$A,0)),H3733&lt;=500,INDEX('Pliegos Tarifarios (Las Condes)'!$G:$G,MATCH($B3733,'Pliegos Tarifarios (Las Condes)'!$A:$A,0)),H3733&lt;=1000,INDEX('Pliegos Tarifarios (Las Condes)'!$H:$H,MATCH($B3733,'Pliegos Tarifarios (Las Condes)'!$A:$A,0)),H3733&lt;=5000,INDEX('Pliegos Tarifarios (Las Condes)'!$I:$I,MATCH($B3733,'Pliegos Tarifarios (Las Condes)'!$A:$A,0)),H3733&gt;5000,INDEX('Pliegos Tarifarios (Las Condes)'!$J:$J,MATCH($B3733,'Pliegos Tarifarios (Las Condes)'!$A:$A,0)))/1.19</f>
        <v>1749.7954034453785</v>
      </c>
      <c r="R3733" s="19">
        <f>INDEX('Pliegos Tarifarios (Las Condes)'!$K:$K,MATCH($B3733,'Pliegos Tarifarios (Las Condes)'!$A:$A,0))</f>
        <v>729.50400000000002</v>
      </c>
      <c r="S3733" s="21">
        <f t="shared" si="177"/>
        <v>148042.00911214537</v>
      </c>
      <c r="T3733" s="21">
        <f t="shared" si="178"/>
        <v>28127.98173130762</v>
      </c>
      <c r="U3733" s="19">
        <v>0</v>
      </c>
      <c r="V3733" s="21">
        <f t="shared" si="179"/>
        <v>176169.99084345298</v>
      </c>
    </row>
    <row r="3734" spans="1:22" x14ac:dyDescent="0.3">
      <c r="A3734" s="3" t="s">
        <v>148</v>
      </c>
      <c r="B3734" s="3">
        <v>9</v>
      </c>
      <c r="C3734" s="4" t="s">
        <v>186</v>
      </c>
      <c r="D3734" s="3" t="s">
        <v>460</v>
      </c>
      <c r="E3734" s="3" t="s">
        <v>121</v>
      </c>
      <c r="F3734" s="4" t="s">
        <v>461</v>
      </c>
      <c r="G3734" s="3" t="s">
        <v>16</v>
      </c>
      <c r="H3734" s="5">
        <v>745.12649999999996</v>
      </c>
      <c r="I3734" s="5">
        <v>2.0787</v>
      </c>
      <c r="J3734" s="5">
        <v>2.0165000000000002</v>
      </c>
      <c r="K3734" s="6">
        <v>0.97007745225381259</v>
      </c>
      <c r="L3734" s="5">
        <v>24.04</v>
      </c>
      <c r="M3734" s="19">
        <f>H3734*INDEX('Pliegos Tarifarios (Las Condes)'!$B:$B,MATCH($B3734,'Pliegos Tarifarios (Las Condes)'!$A:$A,0))</f>
        <v>98180.103019500006</v>
      </c>
      <c r="N3734" s="19">
        <f>I3734*INDEX('Pliegos Tarifarios (Las Condes)'!$C:$C,MATCH($B3734,'Pliegos Tarifarios (Las Condes)'!$A:$A,0))</f>
        <v>7155.5485053000002</v>
      </c>
      <c r="O3734" s="19">
        <f>J3734*INDEX('Pliegos Tarifarios (Las Condes)'!$D:$D,MATCH($B3734,'Pliegos Tarifarios (Las Condes)'!$A:$A,0))</f>
        <v>29263.718211000003</v>
      </c>
      <c r="P3734" s="19">
        <f>H3734*INDEX('Pliegos Tarifarios (Las Condes)'!$E:$E,MATCH($B3734,'Pliegos Tarifarios (Las Condes)'!$A:$A,0))</f>
        <v>9704.5275359999996</v>
      </c>
      <c r="Q3734" s="19" cm="1">
        <f t="array" ref="Q3734">H3734*_xlfn.IFS(H3734&lt;=350,INDEX('Pliegos Tarifarios (Las Condes)'!$F:$F,MATCH($B3734,'Pliegos Tarifarios (Las Condes)'!$A:$A,0)),H3734&lt;=500,INDEX('Pliegos Tarifarios (Las Condes)'!$G:$G,MATCH($B3734,'Pliegos Tarifarios (Las Condes)'!$A:$A,0)),H3734&lt;=1000,INDEX('Pliegos Tarifarios (Las Condes)'!$H:$H,MATCH($B3734,'Pliegos Tarifarios (Las Condes)'!$A:$A,0)),H3734&lt;=5000,INDEX('Pliegos Tarifarios (Las Condes)'!$I:$I,MATCH($B3734,'Pliegos Tarifarios (Las Condes)'!$A:$A,0)),H3734&gt;5000,INDEX('Pliegos Tarifarios (Las Condes)'!$J:$J,MATCH($B3734,'Pliegos Tarifarios (Las Condes)'!$A:$A,0)))/1.19</f>
        <v>1747.6034130252101</v>
      </c>
      <c r="R3734" s="19">
        <f>INDEX('Pliegos Tarifarios (Las Condes)'!$K:$K,MATCH($B3734,'Pliegos Tarifarios (Las Condes)'!$A:$A,0))</f>
        <v>729.50400000000002</v>
      </c>
      <c r="S3734" s="21">
        <f t="shared" si="177"/>
        <v>146781.00468482522</v>
      </c>
      <c r="T3734" s="21">
        <f t="shared" si="178"/>
        <v>27888.390890116792</v>
      </c>
      <c r="U3734" s="19">
        <v>0</v>
      </c>
      <c r="V3734" s="21">
        <f t="shared" si="179"/>
        <v>174669.39557494203</v>
      </c>
    </row>
    <row r="3735" spans="1:22" x14ac:dyDescent="0.3">
      <c r="A3735" s="3" t="s">
        <v>148</v>
      </c>
      <c r="B3735" s="3">
        <v>9</v>
      </c>
      <c r="C3735" s="4" t="s">
        <v>186</v>
      </c>
      <c r="D3735" s="3" t="s">
        <v>462</v>
      </c>
      <c r="E3735" s="3" t="s">
        <v>121</v>
      </c>
      <c r="F3735" s="4" t="s">
        <v>463</v>
      </c>
      <c r="G3735" s="3" t="s">
        <v>16</v>
      </c>
      <c r="H3735" s="5">
        <v>746.79430000000002</v>
      </c>
      <c r="I3735" s="5">
        <v>2.1078000000000001</v>
      </c>
      <c r="J3735" s="5">
        <v>2.1078000000000001</v>
      </c>
      <c r="K3735" s="6">
        <v>1</v>
      </c>
      <c r="L3735" s="5">
        <v>24.09</v>
      </c>
      <c r="M3735" s="19">
        <f>H3735*INDEX('Pliegos Tarifarios (Las Condes)'!$B:$B,MATCH($B3735,'Pliegos Tarifarios (Las Condes)'!$A:$A,0))</f>
        <v>98399.857350900013</v>
      </c>
      <c r="N3735" s="19">
        <f>I3735*INDEX('Pliegos Tarifarios (Las Condes)'!$C:$C,MATCH($B3735,'Pliegos Tarifarios (Las Condes)'!$A:$A,0))</f>
        <v>7255.7199882000004</v>
      </c>
      <c r="O3735" s="19">
        <f>J3735*INDEX('Pliegos Tarifarios (Las Condes)'!$D:$D,MATCH($B3735,'Pliegos Tarifarios (Las Condes)'!$A:$A,0))</f>
        <v>30588.676045200002</v>
      </c>
      <c r="P3735" s="19">
        <f>H3735*INDEX('Pliegos Tarifarios (Las Condes)'!$E:$E,MATCH($B3735,'Pliegos Tarifarios (Las Condes)'!$A:$A,0))</f>
        <v>9726.2489631999997</v>
      </c>
      <c r="Q3735" s="19" cm="1">
        <f t="array" ref="Q3735">H3735*_xlfn.IFS(H3735&lt;=350,INDEX('Pliegos Tarifarios (Las Condes)'!$F:$F,MATCH($B3735,'Pliegos Tarifarios (Las Condes)'!$A:$A,0)),H3735&lt;=500,INDEX('Pliegos Tarifarios (Las Condes)'!$G:$G,MATCH($B3735,'Pliegos Tarifarios (Las Condes)'!$A:$A,0)),H3735&lt;=1000,INDEX('Pliegos Tarifarios (Las Condes)'!$H:$H,MATCH($B3735,'Pliegos Tarifarios (Las Condes)'!$A:$A,0)),H3735&lt;=5000,INDEX('Pliegos Tarifarios (Las Condes)'!$I:$I,MATCH($B3735,'Pliegos Tarifarios (Las Condes)'!$A:$A,0)),H3735&gt;5000,INDEX('Pliegos Tarifarios (Las Condes)'!$J:$J,MATCH($B3735,'Pliegos Tarifarios (Las Condes)'!$A:$A,0)))/1.19</f>
        <v>1751.5150347058827</v>
      </c>
      <c r="R3735" s="19">
        <f>INDEX('Pliegos Tarifarios (Las Condes)'!$K:$K,MATCH($B3735,'Pliegos Tarifarios (Las Condes)'!$A:$A,0))</f>
        <v>729.50400000000002</v>
      </c>
      <c r="S3735" s="21">
        <f t="shared" si="177"/>
        <v>148451.52138220589</v>
      </c>
      <c r="T3735" s="21">
        <f t="shared" si="178"/>
        <v>28205.789062619118</v>
      </c>
      <c r="U3735" s="19">
        <v>0</v>
      </c>
      <c r="V3735" s="21">
        <f t="shared" si="179"/>
        <v>176657.31044482501</v>
      </c>
    </row>
    <row r="3736" spans="1:22" x14ac:dyDescent="0.3">
      <c r="A3736" s="3" t="s">
        <v>148</v>
      </c>
      <c r="B3736" s="3">
        <v>9</v>
      </c>
      <c r="C3736" s="4" t="s">
        <v>186</v>
      </c>
      <c r="D3736" s="3" t="s">
        <v>464</v>
      </c>
      <c r="E3736" s="3" t="s">
        <v>121</v>
      </c>
      <c r="F3736" s="4" t="s">
        <v>465</v>
      </c>
      <c r="G3736" s="3" t="s">
        <v>16</v>
      </c>
      <c r="H3736" s="5">
        <v>745.8415</v>
      </c>
      <c r="I3736" s="5">
        <v>2.1221000000000001</v>
      </c>
      <c r="J3736" s="5">
        <v>2.0916000000000001</v>
      </c>
      <c r="K3736" s="6">
        <v>0.98562744451251116</v>
      </c>
      <c r="L3736" s="5">
        <v>24.06</v>
      </c>
      <c r="M3736" s="19">
        <f>H3736*INDEX('Pliegos Tarifarios (Las Condes)'!$B:$B,MATCH($B3736,'Pliegos Tarifarios (Las Condes)'!$A:$A,0))</f>
        <v>98274.3135645</v>
      </c>
      <c r="N3736" s="19">
        <f>I3736*INDEX('Pliegos Tarifarios (Las Condes)'!$C:$C,MATCH($B3736,'Pliegos Tarifarios (Las Condes)'!$A:$A,0))</f>
        <v>7304.9451499000006</v>
      </c>
      <c r="O3736" s="19">
        <f>J3736*INDEX('Pliegos Tarifarios (Las Condes)'!$D:$D,MATCH($B3736,'Pliegos Tarifarios (Las Condes)'!$A:$A,0))</f>
        <v>30353.579474400001</v>
      </c>
      <c r="P3736" s="19">
        <f>H3736*INDEX('Pliegos Tarifarios (Las Condes)'!$E:$E,MATCH($B3736,'Pliegos Tarifarios (Las Condes)'!$A:$A,0))</f>
        <v>9713.8396959999991</v>
      </c>
      <c r="Q3736" s="19" cm="1">
        <f t="array" ref="Q3736">H3736*_xlfn.IFS(H3736&lt;=350,INDEX('Pliegos Tarifarios (Las Condes)'!$F:$F,MATCH($B3736,'Pliegos Tarifarios (Las Condes)'!$A:$A,0)),H3736&lt;=500,INDEX('Pliegos Tarifarios (Las Condes)'!$G:$G,MATCH($B3736,'Pliegos Tarifarios (Las Condes)'!$A:$A,0)),H3736&lt;=1000,INDEX('Pliegos Tarifarios (Las Condes)'!$H:$H,MATCH($B3736,'Pliegos Tarifarios (Las Condes)'!$A:$A,0)),H3736&lt;=5000,INDEX('Pliegos Tarifarios (Las Condes)'!$I:$I,MATCH($B3736,'Pliegos Tarifarios (Las Condes)'!$A:$A,0)),H3736&gt;5000,INDEX('Pliegos Tarifarios (Las Condes)'!$J:$J,MATCH($B3736,'Pliegos Tarifarios (Las Condes)'!$A:$A,0)))/1.19</f>
        <v>1749.2803584033616</v>
      </c>
      <c r="R3736" s="19">
        <f>INDEX('Pliegos Tarifarios (Las Condes)'!$K:$K,MATCH($B3736,'Pliegos Tarifarios (Las Condes)'!$A:$A,0))</f>
        <v>729.50400000000002</v>
      </c>
      <c r="S3736" s="21">
        <f t="shared" si="177"/>
        <v>148125.46224320336</v>
      </c>
      <c r="T3736" s="21">
        <f t="shared" si="178"/>
        <v>28143.837826208641</v>
      </c>
      <c r="U3736" s="19">
        <v>0</v>
      </c>
      <c r="V3736" s="21">
        <f t="shared" si="179"/>
        <v>176269.30006941201</v>
      </c>
    </row>
    <row r="3737" spans="1:22" x14ac:dyDescent="0.3">
      <c r="A3737" s="3" t="s">
        <v>148</v>
      </c>
      <c r="B3737" s="3">
        <v>9</v>
      </c>
      <c r="C3737" s="4" t="s">
        <v>186</v>
      </c>
      <c r="D3737" s="3" t="s">
        <v>466</v>
      </c>
      <c r="E3737" s="3" t="s">
        <v>121</v>
      </c>
      <c r="F3737" s="4" t="s">
        <v>467</v>
      </c>
      <c r="G3737" s="3" t="s">
        <v>16</v>
      </c>
      <c r="H3737" s="5">
        <v>745.84699999999998</v>
      </c>
      <c r="I3737" s="5">
        <v>2.1093999999999999</v>
      </c>
      <c r="J3737" s="5">
        <v>2.0365000000000002</v>
      </c>
      <c r="K3737" s="6">
        <v>0.96544040959514565</v>
      </c>
      <c r="L3737" s="5">
        <v>24.06</v>
      </c>
      <c r="M3737" s="19">
        <f>H3737*INDEX('Pliegos Tarifarios (Las Condes)'!$B:$B,MATCH($B3737,'Pliegos Tarifarios (Las Condes)'!$A:$A,0))</f>
        <v>98275.038260999994</v>
      </c>
      <c r="N3737" s="19">
        <f>I3737*INDEX('Pliegos Tarifarios (Las Condes)'!$C:$C,MATCH($B3737,'Pliegos Tarifarios (Las Condes)'!$A:$A,0))</f>
        <v>7261.2276985999997</v>
      </c>
      <c r="O3737" s="19">
        <f>J3737*INDEX('Pliegos Tarifarios (Las Condes)'!$D:$D,MATCH($B3737,'Pliegos Tarifarios (Las Condes)'!$A:$A,0))</f>
        <v>29553.960891000002</v>
      </c>
      <c r="P3737" s="19">
        <f>H3737*INDEX('Pliegos Tarifarios (Las Condes)'!$E:$E,MATCH($B3737,'Pliegos Tarifarios (Las Condes)'!$A:$A,0))</f>
        <v>9713.9113279999983</v>
      </c>
      <c r="Q3737" s="19" cm="1">
        <f t="array" ref="Q3737">H3737*_xlfn.IFS(H3737&lt;=350,INDEX('Pliegos Tarifarios (Las Condes)'!$F:$F,MATCH($B3737,'Pliegos Tarifarios (Las Condes)'!$A:$A,0)),H3737&lt;=500,INDEX('Pliegos Tarifarios (Las Condes)'!$G:$G,MATCH($B3737,'Pliegos Tarifarios (Las Condes)'!$A:$A,0)),H3737&lt;=1000,INDEX('Pliegos Tarifarios (Las Condes)'!$H:$H,MATCH($B3737,'Pliegos Tarifarios (Las Condes)'!$A:$A,0)),H3737&lt;=5000,INDEX('Pliegos Tarifarios (Las Condes)'!$I:$I,MATCH($B3737,'Pliegos Tarifarios (Las Condes)'!$A:$A,0)),H3737&gt;5000,INDEX('Pliegos Tarifarios (Las Condes)'!$J:$J,MATCH($B3737,'Pliegos Tarifarios (Las Condes)'!$A:$A,0)))/1.19</f>
        <v>1749.2932579831934</v>
      </c>
      <c r="R3737" s="19">
        <f>INDEX('Pliegos Tarifarios (Las Condes)'!$K:$K,MATCH($B3737,'Pliegos Tarifarios (Las Condes)'!$A:$A,0))</f>
        <v>729.50400000000002</v>
      </c>
      <c r="S3737" s="21">
        <f t="shared" si="177"/>
        <v>147282.93543658315</v>
      </c>
      <c r="T3737" s="21">
        <f t="shared" si="178"/>
        <v>27983.757732950799</v>
      </c>
      <c r="U3737" s="19">
        <v>0</v>
      </c>
      <c r="V3737" s="21">
        <f t="shared" si="179"/>
        <v>175266.69316953394</v>
      </c>
    </row>
    <row r="3738" spans="1:22" x14ac:dyDescent="0.3">
      <c r="A3738" s="3" t="s">
        <v>148</v>
      </c>
      <c r="B3738" s="3">
        <v>9</v>
      </c>
      <c r="C3738" s="4" t="s">
        <v>186</v>
      </c>
      <c r="D3738" s="3" t="s">
        <v>468</v>
      </c>
      <c r="E3738" s="3" t="s">
        <v>121</v>
      </c>
      <c r="F3738" s="4" t="s">
        <v>469</v>
      </c>
      <c r="G3738" s="3" t="s">
        <v>16</v>
      </c>
      <c r="H3738" s="5">
        <v>746.63279999999997</v>
      </c>
      <c r="I3738" s="5">
        <v>2.1122000000000001</v>
      </c>
      <c r="J3738" s="5">
        <v>2.0366</v>
      </c>
      <c r="K3738" s="6">
        <v>0.96420793485465384</v>
      </c>
      <c r="L3738" s="5">
        <v>24.08</v>
      </c>
      <c r="M3738" s="19">
        <f>H3738*INDEX('Pliegos Tarifarios (Las Condes)'!$B:$B,MATCH($B3738,'Pliegos Tarifarios (Las Condes)'!$A:$A,0))</f>
        <v>98378.577626400001</v>
      </c>
      <c r="N3738" s="19">
        <f>I3738*INDEX('Pliegos Tarifarios (Las Condes)'!$C:$C,MATCH($B3738,'Pliegos Tarifarios (Las Condes)'!$A:$A,0))</f>
        <v>7270.8661917999998</v>
      </c>
      <c r="O3738" s="19">
        <f>J3738*INDEX('Pliegos Tarifarios (Las Condes)'!$D:$D,MATCH($B3738,'Pliegos Tarifarios (Las Condes)'!$A:$A,0))</f>
        <v>29555.412104399998</v>
      </c>
      <c r="P3738" s="19">
        <f>H3738*INDEX('Pliegos Tarifarios (Las Condes)'!$E:$E,MATCH($B3738,'Pliegos Tarifarios (Las Condes)'!$A:$A,0))</f>
        <v>9724.1455871999988</v>
      </c>
      <c r="Q3738" s="19" cm="1">
        <f t="array" ref="Q3738">H3738*_xlfn.IFS(H3738&lt;=350,INDEX('Pliegos Tarifarios (Las Condes)'!$F:$F,MATCH($B3738,'Pliegos Tarifarios (Las Condes)'!$A:$A,0)),H3738&lt;=500,INDEX('Pliegos Tarifarios (Las Condes)'!$G:$G,MATCH($B3738,'Pliegos Tarifarios (Las Condes)'!$A:$A,0)),H3738&lt;=1000,INDEX('Pliegos Tarifarios (Las Condes)'!$H:$H,MATCH($B3738,'Pliegos Tarifarios (Las Condes)'!$A:$A,0)),H3738&lt;=5000,INDEX('Pliegos Tarifarios (Las Condes)'!$I:$I,MATCH($B3738,'Pliegos Tarifarios (Las Condes)'!$A:$A,0)),H3738&gt;5000,INDEX('Pliegos Tarifarios (Las Condes)'!$J:$J,MATCH($B3738,'Pliegos Tarifarios (Las Condes)'!$A:$A,0)))/1.19</f>
        <v>1751.136256134454</v>
      </c>
      <c r="R3738" s="19">
        <f>INDEX('Pliegos Tarifarios (Las Condes)'!$K:$K,MATCH($B3738,'Pliegos Tarifarios (Las Condes)'!$A:$A,0))</f>
        <v>729.50400000000002</v>
      </c>
      <c r="S3738" s="21">
        <f t="shared" si="177"/>
        <v>147409.64176593444</v>
      </c>
      <c r="T3738" s="21">
        <f t="shared" si="178"/>
        <v>28007.831935527545</v>
      </c>
      <c r="U3738" s="19">
        <v>0</v>
      </c>
      <c r="V3738" s="21">
        <f t="shared" si="179"/>
        <v>175417.47370146197</v>
      </c>
    </row>
    <row r="3739" spans="1:22" x14ac:dyDescent="0.3">
      <c r="A3739" s="3" t="s">
        <v>148</v>
      </c>
      <c r="B3739" s="3">
        <v>9</v>
      </c>
      <c r="C3739" s="4" t="s">
        <v>186</v>
      </c>
      <c r="D3739" s="3" t="s">
        <v>470</v>
      </c>
      <c r="E3739" s="3" t="s">
        <v>121</v>
      </c>
      <c r="F3739" s="4" t="s">
        <v>471</v>
      </c>
      <c r="G3739" s="3" t="s">
        <v>16</v>
      </c>
      <c r="H3739" s="5">
        <v>744.84590000000003</v>
      </c>
      <c r="I3739" s="5">
        <v>2.1341999999999999</v>
      </c>
      <c r="J3739" s="5">
        <v>2.0998000000000001</v>
      </c>
      <c r="K3739" s="6">
        <v>0.98388154812107598</v>
      </c>
      <c r="L3739" s="5">
        <v>24.03</v>
      </c>
      <c r="M3739" s="19">
        <f>H3739*INDEX('Pliegos Tarifarios (Las Condes)'!$B:$B,MATCH($B3739,'Pliegos Tarifarios (Las Condes)'!$A:$A,0))</f>
        <v>98143.13032170001</v>
      </c>
      <c r="N3739" s="19">
        <f>I3739*INDEX('Pliegos Tarifarios (Las Condes)'!$C:$C,MATCH($B3739,'Pliegos Tarifarios (Las Condes)'!$A:$A,0))</f>
        <v>7346.5972097999993</v>
      </c>
      <c r="O3739" s="19">
        <f>J3739*INDEX('Pliegos Tarifarios (Las Condes)'!$D:$D,MATCH($B3739,'Pliegos Tarifarios (Las Condes)'!$A:$A,0))</f>
        <v>30472.578973200001</v>
      </c>
      <c r="P3739" s="19">
        <f>H3739*INDEX('Pliegos Tarifarios (Las Condes)'!$E:$E,MATCH($B3739,'Pliegos Tarifarios (Las Condes)'!$A:$A,0))</f>
        <v>9700.873001599999</v>
      </c>
      <c r="Q3739" s="19" cm="1">
        <f t="array" ref="Q3739">H3739*_xlfn.IFS(H3739&lt;=350,INDEX('Pliegos Tarifarios (Las Condes)'!$F:$F,MATCH($B3739,'Pliegos Tarifarios (Las Condes)'!$A:$A,0)),H3739&lt;=500,INDEX('Pliegos Tarifarios (Las Condes)'!$G:$G,MATCH($B3739,'Pliegos Tarifarios (Las Condes)'!$A:$A,0)),H3739&lt;=1000,INDEX('Pliegos Tarifarios (Las Condes)'!$H:$H,MATCH($B3739,'Pliegos Tarifarios (Las Condes)'!$A:$A,0)),H3739&lt;=5000,INDEX('Pliegos Tarifarios (Las Condes)'!$I:$I,MATCH($B3739,'Pliegos Tarifarios (Las Condes)'!$A:$A,0)),H3739&gt;5000,INDEX('Pliegos Tarifarios (Las Condes)'!$J:$J,MATCH($B3739,'Pliegos Tarifarios (Las Condes)'!$A:$A,0)))/1.19</f>
        <v>1746.9452999159666</v>
      </c>
      <c r="R3739" s="19">
        <f>INDEX('Pliegos Tarifarios (Las Condes)'!$K:$K,MATCH($B3739,'Pliegos Tarifarios (Las Condes)'!$A:$A,0))</f>
        <v>729.50400000000002</v>
      </c>
      <c r="S3739" s="21">
        <f t="shared" si="177"/>
        <v>148139.62880621597</v>
      </c>
      <c r="T3739" s="21">
        <f t="shared" si="178"/>
        <v>28146.529473181035</v>
      </c>
      <c r="U3739" s="19">
        <v>0</v>
      </c>
      <c r="V3739" s="21">
        <f t="shared" si="179"/>
        <v>176286.158279397</v>
      </c>
    </row>
    <row r="3740" spans="1:22" x14ac:dyDescent="0.3">
      <c r="A3740" s="3" t="s">
        <v>148</v>
      </c>
      <c r="B3740" s="3">
        <v>9</v>
      </c>
      <c r="C3740" s="4" t="s">
        <v>186</v>
      </c>
      <c r="D3740" s="3" t="s">
        <v>472</v>
      </c>
      <c r="E3740" s="3" t="s">
        <v>121</v>
      </c>
      <c r="F3740" s="4" t="s">
        <v>473</v>
      </c>
      <c r="G3740" s="3" t="s">
        <v>16</v>
      </c>
      <c r="H3740" s="5">
        <v>744.75</v>
      </c>
      <c r="I3740" s="5">
        <v>2.0950000000000002</v>
      </c>
      <c r="J3740" s="5">
        <v>2.0950000000000002</v>
      </c>
      <c r="K3740" s="6">
        <v>1</v>
      </c>
      <c r="L3740" s="5">
        <v>24.02</v>
      </c>
      <c r="M3740" s="19">
        <f>H3740*INDEX('Pliegos Tarifarios (Las Condes)'!$B:$B,MATCH($B3740,'Pliegos Tarifarios (Las Condes)'!$A:$A,0))</f>
        <v>98130.494250000003</v>
      </c>
      <c r="N3740" s="19">
        <f>I3740*INDEX('Pliegos Tarifarios (Las Condes)'!$C:$C,MATCH($B3740,'Pliegos Tarifarios (Las Condes)'!$A:$A,0))</f>
        <v>7211.6583050000008</v>
      </c>
      <c r="O3740" s="19">
        <f>J3740*INDEX('Pliegos Tarifarios (Las Condes)'!$D:$D,MATCH($B3740,'Pliegos Tarifarios (Las Condes)'!$A:$A,0))</f>
        <v>30402.920730000002</v>
      </c>
      <c r="P3740" s="19">
        <f>H3740*INDEX('Pliegos Tarifarios (Las Condes)'!$E:$E,MATCH($B3740,'Pliegos Tarifarios (Las Condes)'!$A:$A,0))</f>
        <v>9699.6239999999998</v>
      </c>
      <c r="Q3740" s="19" cm="1">
        <f t="array" ref="Q3740">H3740*_xlfn.IFS(H3740&lt;=350,INDEX('Pliegos Tarifarios (Las Condes)'!$F:$F,MATCH($B3740,'Pliegos Tarifarios (Las Condes)'!$A:$A,0)),H3740&lt;=500,INDEX('Pliegos Tarifarios (Las Condes)'!$G:$G,MATCH($B3740,'Pliegos Tarifarios (Las Condes)'!$A:$A,0)),H3740&lt;=1000,INDEX('Pliegos Tarifarios (Las Condes)'!$H:$H,MATCH($B3740,'Pliegos Tarifarios (Las Condes)'!$A:$A,0)),H3740&lt;=5000,INDEX('Pliegos Tarifarios (Las Condes)'!$I:$I,MATCH($B3740,'Pliegos Tarifarios (Las Condes)'!$A:$A,0)),H3740&gt;5000,INDEX('Pliegos Tarifarios (Las Condes)'!$J:$J,MATCH($B3740,'Pliegos Tarifarios (Las Condes)'!$A:$A,0)))/1.19</f>
        <v>1746.7203781512608</v>
      </c>
      <c r="R3740" s="19">
        <f>INDEX('Pliegos Tarifarios (Las Condes)'!$K:$K,MATCH($B3740,'Pliegos Tarifarios (Las Condes)'!$A:$A,0))</f>
        <v>729.50400000000002</v>
      </c>
      <c r="S3740" s="21">
        <f t="shared" si="177"/>
        <v>147920.92166315127</v>
      </c>
      <c r="T3740" s="21">
        <f t="shared" si="178"/>
        <v>28104.975115998743</v>
      </c>
      <c r="U3740" s="19">
        <v>0</v>
      </c>
      <c r="V3740" s="21">
        <f t="shared" si="179"/>
        <v>176025.89677915</v>
      </c>
    </row>
    <row r="3741" spans="1:22" x14ac:dyDescent="0.3">
      <c r="A3741" s="3" t="s">
        <v>148</v>
      </c>
      <c r="B3741" s="3">
        <v>9</v>
      </c>
      <c r="C3741" s="4" t="s">
        <v>186</v>
      </c>
      <c r="D3741" s="3" t="s">
        <v>474</v>
      </c>
      <c r="E3741" s="3" t="s">
        <v>121</v>
      </c>
      <c r="F3741" s="4" t="s">
        <v>475</v>
      </c>
      <c r="G3741" s="3" t="s">
        <v>16</v>
      </c>
      <c r="H3741" s="5">
        <v>745.43439999999998</v>
      </c>
      <c r="I3741" s="5">
        <v>2.0693999999999999</v>
      </c>
      <c r="J3741" s="5">
        <v>2.0242</v>
      </c>
      <c r="K3741" s="6">
        <v>0.97815792017009762</v>
      </c>
      <c r="L3741" s="5">
        <v>24.05</v>
      </c>
      <c r="M3741" s="19">
        <f>H3741*INDEX('Pliegos Tarifarios (Las Condes)'!$B:$B,MATCH($B3741,'Pliegos Tarifarios (Las Condes)'!$A:$A,0))</f>
        <v>98220.672847199996</v>
      </c>
      <c r="N3741" s="19">
        <f>I3741*INDEX('Pliegos Tarifarios (Las Condes)'!$C:$C,MATCH($B3741,'Pliegos Tarifarios (Las Condes)'!$A:$A,0))</f>
        <v>7123.5349385999998</v>
      </c>
      <c r="O3741" s="19">
        <f>J3741*INDEX('Pliegos Tarifarios (Las Condes)'!$D:$D,MATCH($B3741,'Pliegos Tarifarios (Las Condes)'!$A:$A,0))</f>
        <v>29375.461642800001</v>
      </c>
      <c r="P3741" s="19">
        <f>H3741*INDEX('Pliegos Tarifarios (Las Condes)'!$E:$E,MATCH($B3741,'Pliegos Tarifarios (Las Condes)'!$A:$A,0))</f>
        <v>9708.5376256</v>
      </c>
      <c r="Q3741" s="19" cm="1">
        <f t="array" ref="Q3741">H3741*_xlfn.IFS(H3741&lt;=350,INDEX('Pliegos Tarifarios (Las Condes)'!$F:$F,MATCH($B3741,'Pliegos Tarifarios (Las Condes)'!$A:$A,0)),H3741&lt;=500,INDEX('Pliegos Tarifarios (Las Condes)'!$G:$G,MATCH($B3741,'Pliegos Tarifarios (Las Condes)'!$A:$A,0)),H3741&lt;=1000,INDEX('Pliegos Tarifarios (Las Condes)'!$H:$H,MATCH($B3741,'Pliegos Tarifarios (Las Condes)'!$A:$A,0)),H3741&lt;=5000,INDEX('Pliegos Tarifarios (Las Condes)'!$I:$I,MATCH($B3741,'Pliegos Tarifarios (Las Condes)'!$A:$A,0)),H3741&gt;5000,INDEX('Pliegos Tarifarios (Las Condes)'!$J:$J,MATCH($B3741,'Pliegos Tarifarios (Las Condes)'!$A:$A,0)))/1.19</f>
        <v>1748.3255549579833</v>
      </c>
      <c r="R3741" s="19">
        <f>INDEX('Pliegos Tarifarios (Las Condes)'!$K:$K,MATCH($B3741,'Pliegos Tarifarios (Las Condes)'!$A:$A,0))</f>
        <v>729.50400000000002</v>
      </c>
      <c r="S3741" s="21">
        <f t="shared" si="177"/>
        <v>146906.03660915798</v>
      </c>
      <c r="T3741" s="21">
        <f t="shared" si="178"/>
        <v>27912.146955740016</v>
      </c>
      <c r="U3741" s="19">
        <v>0</v>
      </c>
      <c r="V3741" s="21">
        <f t="shared" si="179"/>
        <v>174818.183564898</v>
      </c>
    </row>
    <row r="3742" spans="1:22" x14ac:dyDescent="0.3">
      <c r="A3742" s="3" t="s">
        <v>148</v>
      </c>
      <c r="B3742" s="3">
        <v>9</v>
      </c>
      <c r="C3742" s="4" t="s">
        <v>186</v>
      </c>
      <c r="D3742" s="3" t="s">
        <v>476</v>
      </c>
      <c r="E3742" s="3" t="s">
        <v>121</v>
      </c>
      <c r="F3742" s="4" t="s">
        <v>477</v>
      </c>
      <c r="G3742" s="3" t="s">
        <v>16</v>
      </c>
      <c r="H3742" s="5">
        <v>746.02560000000005</v>
      </c>
      <c r="I3742" s="5">
        <v>2.0522</v>
      </c>
      <c r="J3742" s="5">
        <v>2.0522</v>
      </c>
      <c r="K3742" s="6">
        <v>1</v>
      </c>
      <c r="L3742" s="5">
        <v>24.07</v>
      </c>
      <c r="M3742" s="19">
        <f>H3742*INDEX('Pliegos Tarifarios (Las Condes)'!$B:$B,MATCH($B3742,'Pliegos Tarifarios (Las Condes)'!$A:$A,0))</f>
        <v>98298.571132800018</v>
      </c>
      <c r="N3742" s="19">
        <f>I3742*INDEX('Pliegos Tarifarios (Las Condes)'!$C:$C,MATCH($B3742,'Pliegos Tarifarios (Las Condes)'!$A:$A,0))</f>
        <v>7064.3270517999999</v>
      </c>
      <c r="O3742" s="19">
        <f>J3742*INDEX('Pliegos Tarifarios (Las Condes)'!$D:$D,MATCH($B3742,'Pliegos Tarifarios (Las Condes)'!$A:$A,0))</f>
        <v>29781.801394800001</v>
      </c>
      <c r="P3742" s="19">
        <f>H3742*INDEX('Pliegos Tarifarios (Las Condes)'!$E:$E,MATCH($B3742,'Pliegos Tarifarios (Las Condes)'!$A:$A,0))</f>
        <v>9716.2374144000005</v>
      </c>
      <c r="Q3742" s="19" cm="1">
        <f t="array" ref="Q3742">H3742*_xlfn.IFS(H3742&lt;=350,INDEX('Pliegos Tarifarios (Las Condes)'!$F:$F,MATCH($B3742,'Pliegos Tarifarios (Las Condes)'!$A:$A,0)),H3742&lt;=500,INDEX('Pliegos Tarifarios (Las Condes)'!$G:$G,MATCH($B3742,'Pliegos Tarifarios (Las Condes)'!$A:$A,0)),H3742&lt;=1000,INDEX('Pliegos Tarifarios (Las Condes)'!$H:$H,MATCH($B3742,'Pliegos Tarifarios (Las Condes)'!$A:$A,0)),H3742&lt;=5000,INDEX('Pliegos Tarifarios (Las Condes)'!$I:$I,MATCH($B3742,'Pliegos Tarifarios (Las Condes)'!$A:$A,0)),H3742&gt;5000,INDEX('Pliegos Tarifarios (Las Condes)'!$J:$J,MATCH($B3742,'Pliegos Tarifarios (Las Condes)'!$A:$A,0)))/1.19</f>
        <v>1749.7121425210087</v>
      </c>
      <c r="R3742" s="19">
        <f>INDEX('Pliegos Tarifarios (Las Condes)'!$K:$K,MATCH($B3742,'Pliegos Tarifarios (Las Condes)'!$A:$A,0))</f>
        <v>729.50400000000002</v>
      </c>
      <c r="S3742" s="21">
        <f t="shared" si="177"/>
        <v>147340.15313632102</v>
      </c>
      <c r="T3742" s="21">
        <f t="shared" si="178"/>
        <v>27994.629095900993</v>
      </c>
      <c r="U3742" s="19">
        <v>0</v>
      </c>
      <c r="V3742" s="21">
        <f t="shared" si="179"/>
        <v>175334.78223222203</v>
      </c>
    </row>
    <row r="3743" spans="1:22" x14ac:dyDescent="0.3">
      <c r="A3743" s="3" t="s">
        <v>148</v>
      </c>
      <c r="B3743" s="3">
        <v>9</v>
      </c>
      <c r="C3743" s="4" t="s">
        <v>186</v>
      </c>
      <c r="D3743" s="3" t="s">
        <v>478</v>
      </c>
      <c r="E3743" s="3" t="s">
        <v>121</v>
      </c>
      <c r="F3743" s="4" t="s">
        <v>479</v>
      </c>
      <c r="G3743" s="3" t="s">
        <v>16</v>
      </c>
      <c r="H3743" s="5">
        <v>745.33839999999998</v>
      </c>
      <c r="I3743" s="5">
        <v>2.1023999999999998</v>
      </c>
      <c r="J3743" s="5">
        <v>2.1023999999999998</v>
      </c>
      <c r="K3743" s="6">
        <v>1</v>
      </c>
      <c r="L3743" s="5">
        <v>24.04</v>
      </c>
      <c r="M3743" s="19">
        <f>H3743*INDEX('Pliegos Tarifarios (Las Condes)'!$B:$B,MATCH($B3743,'Pliegos Tarifarios (Las Condes)'!$A:$A,0))</f>
        <v>98208.023599199994</v>
      </c>
      <c r="N3743" s="19">
        <f>I3743*INDEX('Pliegos Tarifarios (Las Condes)'!$C:$C,MATCH($B3743,'Pliegos Tarifarios (Las Condes)'!$A:$A,0))</f>
        <v>7237.1314655999995</v>
      </c>
      <c r="O3743" s="19">
        <f>J3743*INDEX('Pliegos Tarifarios (Las Condes)'!$D:$D,MATCH($B3743,'Pliegos Tarifarios (Las Condes)'!$A:$A,0))</f>
        <v>30510.310521599997</v>
      </c>
      <c r="P3743" s="19">
        <f>H3743*INDEX('Pliegos Tarifarios (Las Condes)'!$E:$E,MATCH($B3743,'Pliegos Tarifarios (Las Condes)'!$A:$A,0))</f>
        <v>9707.2873215999989</v>
      </c>
      <c r="Q3743" s="19" cm="1">
        <f t="array" ref="Q3743">H3743*_xlfn.IFS(H3743&lt;=350,INDEX('Pliegos Tarifarios (Las Condes)'!$F:$F,MATCH($B3743,'Pliegos Tarifarios (Las Condes)'!$A:$A,0)),H3743&lt;=500,INDEX('Pliegos Tarifarios (Las Condes)'!$G:$G,MATCH($B3743,'Pliegos Tarifarios (Las Condes)'!$A:$A,0)),H3743&lt;=1000,INDEX('Pliegos Tarifarios (Las Condes)'!$H:$H,MATCH($B3743,'Pliegos Tarifarios (Las Condes)'!$A:$A,0)),H3743&lt;=5000,INDEX('Pliegos Tarifarios (Las Condes)'!$I:$I,MATCH($B3743,'Pliegos Tarifarios (Las Condes)'!$A:$A,0)),H3743&gt;5000,INDEX('Pliegos Tarifarios (Las Condes)'!$J:$J,MATCH($B3743,'Pliegos Tarifarios (Las Condes)'!$A:$A,0)))/1.19</f>
        <v>1748.1003986554624</v>
      </c>
      <c r="R3743" s="19">
        <f>INDEX('Pliegos Tarifarios (Las Condes)'!$K:$K,MATCH($B3743,'Pliegos Tarifarios (Las Condes)'!$A:$A,0))</f>
        <v>729.50400000000002</v>
      </c>
      <c r="S3743" s="21">
        <f t="shared" si="177"/>
        <v>148140.35730665544</v>
      </c>
      <c r="T3743" s="21">
        <f t="shared" si="178"/>
        <v>28146.667888264532</v>
      </c>
      <c r="U3743" s="19">
        <v>0</v>
      </c>
      <c r="V3743" s="21">
        <f t="shared" si="179"/>
        <v>176287.02519491996</v>
      </c>
    </row>
    <row r="3744" spans="1:22" x14ac:dyDescent="0.3">
      <c r="A3744" s="3" t="s">
        <v>148</v>
      </c>
      <c r="B3744" s="3">
        <v>9</v>
      </c>
      <c r="C3744" s="4" t="s">
        <v>186</v>
      </c>
      <c r="D3744" s="3" t="s">
        <v>480</v>
      </c>
      <c r="E3744" s="3" t="s">
        <v>121</v>
      </c>
      <c r="F3744" s="4" t="s">
        <v>481</v>
      </c>
      <c r="G3744" s="3" t="s">
        <v>16</v>
      </c>
      <c r="H3744" s="5">
        <v>745.83529999999996</v>
      </c>
      <c r="I3744" s="5">
        <v>2.1263999999999998</v>
      </c>
      <c r="J3744" s="5">
        <v>2.0352999999999999</v>
      </c>
      <c r="K3744" s="6">
        <v>0.95715763732129422</v>
      </c>
      <c r="L3744" s="5">
        <v>24.06</v>
      </c>
      <c r="M3744" s="19">
        <f>H3744*INDEX('Pliegos Tarifarios (Las Condes)'!$B:$B,MATCH($B3744,'Pliegos Tarifarios (Las Condes)'!$A:$A,0))</f>
        <v>98273.496633899995</v>
      </c>
      <c r="N3744" s="19">
        <f>I3744*INDEX('Pliegos Tarifarios (Las Condes)'!$C:$C,MATCH($B3744,'Pliegos Tarifarios (Las Condes)'!$A:$A,0))</f>
        <v>7319.7471215999994</v>
      </c>
      <c r="O3744" s="19">
        <f>J3744*INDEX('Pliegos Tarifarios (Las Condes)'!$D:$D,MATCH($B3744,'Pliegos Tarifarios (Las Condes)'!$A:$A,0))</f>
        <v>29536.546330199999</v>
      </c>
      <c r="P3744" s="19">
        <f>H3744*INDEX('Pliegos Tarifarios (Las Condes)'!$E:$E,MATCH($B3744,'Pliegos Tarifarios (Las Condes)'!$A:$A,0))</f>
        <v>9713.7589471999981</v>
      </c>
      <c r="Q3744" s="19" cm="1">
        <f t="array" ref="Q3744">H3744*_xlfn.IFS(H3744&lt;=350,INDEX('Pliegos Tarifarios (Las Condes)'!$F:$F,MATCH($B3744,'Pliegos Tarifarios (Las Condes)'!$A:$A,0)),H3744&lt;=500,INDEX('Pliegos Tarifarios (Las Condes)'!$G:$G,MATCH($B3744,'Pliegos Tarifarios (Las Condes)'!$A:$A,0)),H3744&lt;=1000,INDEX('Pliegos Tarifarios (Las Condes)'!$H:$H,MATCH($B3744,'Pliegos Tarifarios (Las Condes)'!$A:$A,0)),H3744&lt;=5000,INDEX('Pliegos Tarifarios (Las Condes)'!$I:$I,MATCH($B3744,'Pliegos Tarifarios (Las Condes)'!$A:$A,0)),H3744&gt;5000,INDEX('Pliegos Tarifarios (Las Condes)'!$J:$J,MATCH($B3744,'Pliegos Tarifarios (Las Condes)'!$A:$A,0)))/1.19</f>
        <v>1749.2658170588236</v>
      </c>
      <c r="R3744" s="19">
        <f>INDEX('Pliegos Tarifarios (Las Condes)'!$K:$K,MATCH($B3744,'Pliegos Tarifarios (Las Condes)'!$A:$A,0))</f>
        <v>729.50400000000002</v>
      </c>
      <c r="S3744" s="21">
        <f t="shared" si="177"/>
        <v>147322.3188499588</v>
      </c>
      <c r="T3744" s="21">
        <f t="shared" si="178"/>
        <v>27991.240581492173</v>
      </c>
      <c r="U3744" s="19">
        <v>0</v>
      </c>
      <c r="V3744" s="21">
        <f t="shared" si="179"/>
        <v>175313.55943145097</v>
      </c>
    </row>
    <row r="3745" spans="1:22" x14ac:dyDescent="0.3">
      <c r="A3745" s="3" t="s">
        <v>148</v>
      </c>
      <c r="B3745" s="3">
        <v>9</v>
      </c>
      <c r="C3745" s="4" t="s">
        <v>186</v>
      </c>
      <c r="D3745" s="3" t="s">
        <v>482</v>
      </c>
      <c r="E3745" s="3" t="s">
        <v>121</v>
      </c>
      <c r="F3745" s="4" t="s">
        <v>483</v>
      </c>
      <c r="G3745" s="3" t="s">
        <v>16</v>
      </c>
      <c r="H3745" s="5">
        <v>744.66809999999998</v>
      </c>
      <c r="I3745" s="5">
        <v>2.1225000000000001</v>
      </c>
      <c r="J3745" s="5">
        <v>2.0493999999999999</v>
      </c>
      <c r="K3745" s="6">
        <v>0.96555948174322725</v>
      </c>
      <c r="L3745" s="5">
        <v>24.02</v>
      </c>
      <c r="M3745" s="19">
        <f>H3745*INDEX('Pliegos Tarifarios (Las Condes)'!$B:$B,MATCH($B3745,'Pliegos Tarifarios (Las Condes)'!$A:$A,0))</f>
        <v>98119.702860300007</v>
      </c>
      <c r="N3745" s="19">
        <f>I3745*INDEX('Pliegos Tarifarios (Las Condes)'!$C:$C,MATCH($B3745,'Pliegos Tarifarios (Las Condes)'!$A:$A,0))</f>
        <v>7306.3220775</v>
      </c>
      <c r="O3745" s="19">
        <f>J3745*INDEX('Pliegos Tarifarios (Las Condes)'!$D:$D,MATCH($B3745,'Pliegos Tarifarios (Las Condes)'!$A:$A,0))</f>
        <v>29741.167419599999</v>
      </c>
      <c r="P3745" s="19">
        <f>H3745*INDEX('Pliegos Tarifarios (Las Condes)'!$E:$E,MATCH($B3745,'Pliegos Tarifarios (Las Condes)'!$A:$A,0))</f>
        <v>9698.5573343999986</v>
      </c>
      <c r="Q3745" s="19" cm="1">
        <f t="array" ref="Q3745">H3745*_xlfn.IFS(H3745&lt;=350,INDEX('Pliegos Tarifarios (Las Condes)'!$F:$F,MATCH($B3745,'Pliegos Tarifarios (Las Condes)'!$A:$A,0)),H3745&lt;=500,INDEX('Pliegos Tarifarios (Las Condes)'!$G:$G,MATCH($B3745,'Pliegos Tarifarios (Las Condes)'!$A:$A,0)),H3745&lt;=1000,INDEX('Pliegos Tarifarios (Las Condes)'!$H:$H,MATCH($B3745,'Pliegos Tarifarios (Las Condes)'!$A:$A,0)),H3745&lt;=5000,INDEX('Pliegos Tarifarios (Las Condes)'!$I:$I,MATCH($B3745,'Pliegos Tarifarios (Las Condes)'!$A:$A,0)),H3745&gt;5000,INDEX('Pliegos Tarifarios (Las Condes)'!$J:$J,MATCH($B3745,'Pliegos Tarifarios (Las Condes)'!$A:$A,0)))/1.19</f>
        <v>1746.5282916806723</v>
      </c>
      <c r="R3745" s="19">
        <f>INDEX('Pliegos Tarifarios (Las Condes)'!$K:$K,MATCH($B3745,'Pliegos Tarifarios (Las Condes)'!$A:$A,0))</f>
        <v>729.50400000000002</v>
      </c>
      <c r="S3745" s="21">
        <f t="shared" si="177"/>
        <v>147341.78198348064</v>
      </c>
      <c r="T3745" s="21">
        <f t="shared" si="178"/>
        <v>27994.938576861321</v>
      </c>
      <c r="U3745" s="19">
        <v>0</v>
      </c>
      <c r="V3745" s="21">
        <f t="shared" si="179"/>
        <v>175336.72056034196</v>
      </c>
    </row>
    <row r="3746" spans="1:22" x14ac:dyDescent="0.3">
      <c r="A3746" s="3" t="s">
        <v>148</v>
      </c>
      <c r="B3746" s="3">
        <v>9</v>
      </c>
      <c r="C3746" s="4" t="s">
        <v>186</v>
      </c>
      <c r="D3746" s="3" t="s">
        <v>484</v>
      </c>
      <c r="E3746" s="3" t="s">
        <v>121</v>
      </c>
      <c r="F3746" s="4" t="s">
        <v>485</v>
      </c>
      <c r="G3746" s="3" t="s">
        <v>16</v>
      </c>
      <c r="H3746" s="5">
        <v>744.91639999999995</v>
      </c>
      <c r="I3746" s="5">
        <v>2.0859999999999999</v>
      </c>
      <c r="J3746" s="5">
        <v>2.0859999999999999</v>
      </c>
      <c r="K3746" s="6">
        <v>1</v>
      </c>
      <c r="L3746" s="5">
        <v>24.03</v>
      </c>
      <c r="M3746" s="19">
        <f>H3746*INDEX('Pliegos Tarifarios (Las Condes)'!$B:$B,MATCH($B3746,'Pliegos Tarifarios (Las Condes)'!$A:$A,0))</f>
        <v>98152.419613199992</v>
      </c>
      <c r="N3746" s="19">
        <f>I3746*INDEX('Pliegos Tarifarios (Las Condes)'!$C:$C,MATCH($B3746,'Pliegos Tarifarios (Las Condes)'!$A:$A,0))</f>
        <v>7180.6774339999993</v>
      </c>
      <c r="O3746" s="19">
        <f>J3746*INDEX('Pliegos Tarifarios (Las Condes)'!$D:$D,MATCH($B3746,'Pliegos Tarifarios (Las Condes)'!$A:$A,0))</f>
        <v>30272.311523999997</v>
      </c>
      <c r="P3746" s="19">
        <f>H3746*INDEX('Pliegos Tarifarios (Las Condes)'!$E:$E,MATCH($B3746,'Pliegos Tarifarios (Las Condes)'!$A:$A,0))</f>
        <v>9701.7911935999982</v>
      </c>
      <c r="Q3746" s="19" cm="1">
        <f t="array" ref="Q3746">H3746*_xlfn.IFS(H3746&lt;=350,INDEX('Pliegos Tarifarios (Las Condes)'!$F:$F,MATCH($B3746,'Pliegos Tarifarios (Las Condes)'!$A:$A,0)),H3746&lt;=500,INDEX('Pliegos Tarifarios (Las Condes)'!$G:$G,MATCH($B3746,'Pliegos Tarifarios (Las Condes)'!$A:$A,0)),H3746&lt;=1000,INDEX('Pliegos Tarifarios (Las Condes)'!$H:$H,MATCH($B3746,'Pliegos Tarifarios (Las Condes)'!$A:$A,0)),H3746&lt;=5000,INDEX('Pliegos Tarifarios (Las Condes)'!$I:$I,MATCH($B3746,'Pliegos Tarifarios (Las Condes)'!$A:$A,0)),H3746&gt;5000,INDEX('Pliegos Tarifarios (Las Condes)'!$J:$J,MATCH($B3746,'Pliegos Tarifarios (Las Condes)'!$A:$A,0)))/1.19</f>
        <v>1747.1106490756304</v>
      </c>
      <c r="R3746" s="19">
        <f>INDEX('Pliegos Tarifarios (Las Condes)'!$K:$K,MATCH($B3746,'Pliegos Tarifarios (Las Condes)'!$A:$A,0))</f>
        <v>729.50400000000002</v>
      </c>
      <c r="S3746" s="21">
        <f t="shared" si="177"/>
        <v>147783.81441387557</v>
      </c>
      <c r="T3746" s="21">
        <f t="shared" si="178"/>
        <v>28078.92473863636</v>
      </c>
      <c r="U3746" s="19">
        <v>0</v>
      </c>
      <c r="V3746" s="21">
        <f t="shared" si="179"/>
        <v>175862.73915251193</v>
      </c>
    </row>
    <row r="3747" spans="1:22" x14ac:dyDescent="0.3">
      <c r="A3747" s="3" t="s">
        <v>148</v>
      </c>
      <c r="B3747" s="3">
        <v>9</v>
      </c>
      <c r="C3747" s="4" t="s">
        <v>186</v>
      </c>
      <c r="D3747" s="3" t="s">
        <v>486</v>
      </c>
      <c r="E3747" s="3" t="s">
        <v>121</v>
      </c>
      <c r="F3747" s="4" t="s">
        <v>487</v>
      </c>
      <c r="G3747" s="3" t="s">
        <v>16</v>
      </c>
      <c r="H3747" s="5">
        <v>745.1037</v>
      </c>
      <c r="I3747" s="5">
        <v>2.1307999999999998</v>
      </c>
      <c r="J3747" s="5">
        <v>2.1307999999999998</v>
      </c>
      <c r="K3747" s="6">
        <v>1</v>
      </c>
      <c r="L3747" s="5">
        <v>24.04</v>
      </c>
      <c r="M3747" s="19">
        <f>H3747*INDEX('Pliegos Tarifarios (Las Condes)'!$B:$B,MATCH($B3747,'Pliegos Tarifarios (Las Condes)'!$A:$A,0))</f>
        <v>98177.098823100008</v>
      </c>
      <c r="N3747" s="19">
        <f>I3747*INDEX('Pliegos Tarifarios (Las Condes)'!$C:$C,MATCH($B3747,'Pliegos Tarifarios (Las Condes)'!$A:$A,0))</f>
        <v>7334.8933251999988</v>
      </c>
      <c r="O3747" s="19">
        <f>J3747*INDEX('Pliegos Tarifarios (Las Condes)'!$D:$D,MATCH($B3747,'Pliegos Tarifarios (Las Condes)'!$A:$A,0))</f>
        <v>30922.455127199999</v>
      </c>
      <c r="P3747" s="19">
        <f>H3747*INDEX('Pliegos Tarifarios (Las Condes)'!$E:$E,MATCH($B3747,'Pliegos Tarifarios (Las Condes)'!$A:$A,0))</f>
        <v>9704.2305887999992</v>
      </c>
      <c r="Q3747" s="19" cm="1">
        <f t="array" ref="Q3747">H3747*_xlfn.IFS(H3747&lt;=350,INDEX('Pliegos Tarifarios (Las Condes)'!$F:$F,MATCH($B3747,'Pliegos Tarifarios (Las Condes)'!$A:$A,0)),H3747&lt;=500,INDEX('Pliegos Tarifarios (Las Condes)'!$G:$G,MATCH($B3747,'Pliegos Tarifarios (Las Condes)'!$A:$A,0)),H3747&lt;=1000,INDEX('Pliegos Tarifarios (Las Condes)'!$H:$H,MATCH($B3747,'Pliegos Tarifarios (Las Condes)'!$A:$A,0)),H3747&lt;=5000,INDEX('Pliegos Tarifarios (Las Condes)'!$I:$I,MATCH($B3747,'Pliegos Tarifarios (Las Condes)'!$A:$A,0)),H3747&gt;5000,INDEX('Pliegos Tarifarios (Las Condes)'!$J:$J,MATCH($B3747,'Pliegos Tarifarios (Las Condes)'!$A:$A,0)))/1.19</f>
        <v>1747.5499384033617</v>
      </c>
      <c r="R3747" s="19">
        <f>INDEX('Pliegos Tarifarios (Las Condes)'!$K:$K,MATCH($B3747,'Pliegos Tarifarios (Las Condes)'!$A:$A,0))</f>
        <v>729.50400000000002</v>
      </c>
      <c r="S3747" s="21">
        <f t="shared" si="177"/>
        <v>148615.73180270338</v>
      </c>
      <c r="T3747" s="21">
        <f t="shared" si="178"/>
        <v>28236.98904251364</v>
      </c>
      <c r="U3747" s="19">
        <v>0</v>
      </c>
      <c r="V3747" s="21">
        <f t="shared" si="179"/>
        <v>176852.720845217</v>
      </c>
    </row>
    <row r="3748" spans="1:22" x14ac:dyDescent="0.3">
      <c r="A3748" s="3" t="s">
        <v>148</v>
      </c>
      <c r="B3748" s="3">
        <v>9</v>
      </c>
      <c r="C3748" s="4" t="s">
        <v>186</v>
      </c>
      <c r="D3748" s="3" t="s">
        <v>488</v>
      </c>
      <c r="E3748" s="3" t="s">
        <v>121</v>
      </c>
      <c r="F3748" s="4" t="s">
        <v>489</v>
      </c>
      <c r="G3748" s="3" t="s">
        <v>16</v>
      </c>
      <c r="H3748" s="5">
        <v>744.46460000000002</v>
      </c>
      <c r="I3748" s="5">
        <v>2.0525000000000002</v>
      </c>
      <c r="J3748" s="5">
        <v>2.0324</v>
      </c>
      <c r="K3748" s="6">
        <v>0.99020706455542007</v>
      </c>
      <c r="L3748" s="5">
        <v>24.01</v>
      </c>
      <c r="M3748" s="19">
        <f>H3748*INDEX('Pliegos Tarifarios (Las Condes)'!$B:$B,MATCH($B3748,'Pliegos Tarifarios (Las Condes)'!$A:$A,0))</f>
        <v>98092.88908980001</v>
      </c>
      <c r="N3748" s="19">
        <f>I3748*INDEX('Pliegos Tarifarios (Las Condes)'!$C:$C,MATCH($B3748,'Pliegos Tarifarios (Las Condes)'!$A:$A,0))</f>
        <v>7065.3597475000006</v>
      </c>
      <c r="O3748" s="19">
        <f>J3748*INDEX('Pliegos Tarifarios (Las Condes)'!$D:$D,MATCH($B3748,'Pliegos Tarifarios (Las Condes)'!$A:$A,0))</f>
        <v>29494.461141600001</v>
      </c>
      <c r="P3748" s="19">
        <f>H3748*INDEX('Pliegos Tarifarios (Las Condes)'!$E:$E,MATCH($B3748,'Pliegos Tarifarios (Las Condes)'!$A:$A,0))</f>
        <v>9695.9069503999999</v>
      </c>
      <c r="Q3748" s="19" cm="1">
        <f t="array" ref="Q3748">H3748*_xlfn.IFS(H3748&lt;=350,INDEX('Pliegos Tarifarios (Las Condes)'!$F:$F,MATCH($B3748,'Pliegos Tarifarios (Las Condes)'!$A:$A,0)),H3748&lt;=500,INDEX('Pliegos Tarifarios (Las Condes)'!$G:$G,MATCH($B3748,'Pliegos Tarifarios (Las Condes)'!$A:$A,0)),H3748&lt;=1000,INDEX('Pliegos Tarifarios (Las Condes)'!$H:$H,MATCH($B3748,'Pliegos Tarifarios (Las Condes)'!$A:$A,0)),H3748&lt;=5000,INDEX('Pliegos Tarifarios (Las Condes)'!$I:$I,MATCH($B3748,'Pliegos Tarifarios (Las Condes)'!$A:$A,0)),H3748&gt;5000,INDEX('Pliegos Tarifarios (Las Condes)'!$J:$J,MATCH($B3748,'Pliegos Tarifarios (Las Condes)'!$A:$A,0)))/1.19</f>
        <v>1746.0510072268912</v>
      </c>
      <c r="R3748" s="19">
        <f>INDEX('Pliegos Tarifarios (Las Condes)'!$K:$K,MATCH($B3748,'Pliegos Tarifarios (Las Condes)'!$A:$A,0))</f>
        <v>729.50400000000002</v>
      </c>
      <c r="S3748" s="21">
        <f t="shared" si="177"/>
        <v>146824.17193652689</v>
      </c>
      <c r="T3748" s="21">
        <f t="shared" si="178"/>
        <v>27896.592667940109</v>
      </c>
      <c r="U3748" s="19">
        <v>0</v>
      </c>
      <c r="V3748" s="21">
        <f t="shared" si="179"/>
        <v>174720.764604467</v>
      </c>
    </row>
    <row r="3749" spans="1:22" x14ac:dyDescent="0.3">
      <c r="A3749" s="3" t="s">
        <v>148</v>
      </c>
      <c r="B3749" s="3">
        <v>9</v>
      </c>
      <c r="C3749" s="4" t="s">
        <v>186</v>
      </c>
      <c r="D3749" s="3" t="s">
        <v>490</v>
      </c>
      <c r="E3749" s="3" t="s">
        <v>121</v>
      </c>
      <c r="F3749" s="4" t="s">
        <v>491</v>
      </c>
      <c r="G3749" s="3" t="s">
        <v>16</v>
      </c>
      <c r="H3749" s="5">
        <v>745.34469999999999</v>
      </c>
      <c r="I3749" s="5">
        <v>2.1048</v>
      </c>
      <c r="J3749" s="5">
        <v>2.0541999999999998</v>
      </c>
      <c r="K3749" s="6">
        <v>0.97595971113644997</v>
      </c>
      <c r="L3749" s="5">
        <v>24.04</v>
      </c>
      <c r="M3749" s="19">
        <f>H3749*INDEX('Pliegos Tarifarios (Las Condes)'!$B:$B,MATCH($B3749,'Pliegos Tarifarios (Las Condes)'!$A:$A,0))</f>
        <v>98208.853706099995</v>
      </c>
      <c r="N3749" s="19">
        <f>I3749*INDEX('Pliegos Tarifarios (Las Condes)'!$C:$C,MATCH($B3749,'Pliegos Tarifarios (Las Condes)'!$A:$A,0))</f>
        <v>7245.3930312000002</v>
      </c>
      <c r="O3749" s="19">
        <f>J3749*INDEX('Pliegos Tarifarios (Las Condes)'!$D:$D,MATCH($B3749,'Pliegos Tarifarios (Las Condes)'!$A:$A,0))</f>
        <v>29810.825662799998</v>
      </c>
      <c r="P3749" s="19">
        <f>H3749*INDEX('Pliegos Tarifarios (Las Condes)'!$E:$E,MATCH($B3749,'Pliegos Tarifarios (Las Condes)'!$A:$A,0))</f>
        <v>9707.3693727999998</v>
      </c>
      <c r="Q3749" s="19" cm="1">
        <f t="array" ref="Q3749">H3749*_xlfn.IFS(H3749&lt;=350,INDEX('Pliegos Tarifarios (Las Condes)'!$F:$F,MATCH($B3749,'Pliegos Tarifarios (Las Condes)'!$A:$A,0)),H3749&lt;=500,INDEX('Pliegos Tarifarios (Las Condes)'!$G:$G,MATCH($B3749,'Pliegos Tarifarios (Las Condes)'!$A:$A,0)),H3749&lt;=1000,INDEX('Pliegos Tarifarios (Las Condes)'!$H:$H,MATCH($B3749,'Pliegos Tarifarios (Las Condes)'!$A:$A,0)),H3749&lt;=5000,INDEX('Pliegos Tarifarios (Las Condes)'!$I:$I,MATCH($B3749,'Pliegos Tarifarios (Las Condes)'!$A:$A,0)),H3749&gt;5000,INDEX('Pliegos Tarifarios (Las Condes)'!$J:$J,MATCH($B3749,'Pliegos Tarifarios (Las Condes)'!$A:$A,0)))/1.19</f>
        <v>1748.1151745378154</v>
      </c>
      <c r="R3749" s="19">
        <f>INDEX('Pliegos Tarifarios (Las Condes)'!$K:$K,MATCH($B3749,'Pliegos Tarifarios (Las Condes)'!$A:$A,0))</f>
        <v>729.50400000000002</v>
      </c>
      <c r="S3749" s="21">
        <f t="shared" si="177"/>
        <v>147450.0609474378</v>
      </c>
      <c r="T3749" s="21">
        <f t="shared" si="178"/>
        <v>28015.511580013183</v>
      </c>
      <c r="U3749" s="19">
        <v>0</v>
      </c>
      <c r="V3749" s="21">
        <f t="shared" si="179"/>
        <v>175465.57252745098</v>
      </c>
    </row>
    <row r="3750" spans="1:22" x14ac:dyDescent="0.3">
      <c r="A3750" s="3" t="s">
        <v>148</v>
      </c>
      <c r="B3750" s="3">
        <v>9</v>
      </c>
      <c r="C3750" s="4" t="s">
        <v>186</v>
      </c>
      <c r="D3750" s="3" t="s">
        <v>492</v>
      </c>
      <c r="E3750" s="3" t="s">
        <v>121</v>
      </c>
      <c r="F3750" s="4" t="s">
        <v>493</v>
      </c>
      <c r="G3750" s="3" t="s">
        <v>16</v>
      </c>
      <c r="H3750" s="5">
        <v>745.23620000000005</v>
      </c>
      <c r="I3750" s="5">
        <v>2.0912000000000002</v>
      </c>
      <c r="J3750" s="5">
        <v>2.0912000000000002</v>
      </c>
      <c r="K3750" s="6">
        <v>1</v>
      </c>
      <c r="L3750" s="5">
        <v>24.04</v>
      </c>
      <c r="M3750" s="19">
        <f>H3750*INDEX('Pliegos Tarifarios (Las Condes)'!$B:$B,MATCH($B3750,'Pliegos Tarifarios (Las Condes)'!$A:$A,0))</f>
        <v>98194.557420600016</v>
      </c>
      <c r="N3750" s="19">
        <f>I3750*INDEX('Pliegos Tarifarios (Las Condes)'!$C:$C,MATCH($B3750,'Pliegos Tarifarios (Las Condes)'!$A:$A,0))</f>
        <v>7198.5774928000001</v>
      </c>
      <c r="O3750" s="19">
        <f>J3750*INDEX('Pliegos Tarifarios (Las Condes)'!$D:$D,MATCH($B3750,'Pliegos Tarifarios (Las Condes)'!$A:$A,0))</f>
        <v>30347.774620800003</v>
      </c>
      <c r="P3750" s="19">
        <f>H3750*INDEX('Pliegos Tarifarios (Las Condes)'!$E:$E,MATCH($B3750,'Pliegos Tarifarios (Las Condes)'!$A:$A,0))</f>
        <v>9705.9562688000005</v>
      </c>
      <c r="Q3750" s="19" cm="1">
        <f t="array" ref="Q3750">H3750*_xlfn.IFS(H3750&lt;=350,INDEX('Pliegos Tarifarios (Las Condes)'!$F:$F,MATCH($B3750,'Pliegos Tarifarios (Las Condes)'!$A:$A,0)),H3750&lt;=500,INDEX('Pliegos Tarifarios (Las Condes)'!$G:$G,MATCH($B3750,'Pliegos Tarifarios (Las Condes)'!$A:$A,0)),H3750&lt;=1000,INDEX('Pliegos Tarifarios (Las Condes)'!$H:$H,MATCH($B3750,'Pliegos Tarifarios (Las Condes)'!$A:$A,0)),H3750&lt;=5000,INDEX('Pliegos Tarifarios (Las Condes)'!$I:$I,MATCH($B3750,'Pliegos Tarifarios (Las Condes)'!$A:$A,0)),H3750&gt;5000,INDEX('Pliegos Tarifarios (Las Condes)'!$J:$J,MATCH($B3750,'Pliegos Tarifarios (Las Condes)'!$A:$A,0)))/1.19</f>
        <v>1747.8607010084038</v>
      </c>
      <c r="R3750" s="19">
        <f>INDEX('Pliegos Tarifarios (Las Condes)'!$K:$K,MATCH($B3750,'Pliegos Tarifarios (Las Condes)'!$A:$A,0))</f>
        <v>729.50400000000002</v>
      </c>
      <c r="S3750" s="21">
        <f t="shared" si="177"/>
        <v>147924.23050400845</v>
      </c>
      <c r="T3750" s="21">
        <f t="shared" si="178"/>
        <v>28105.603795761606</v>
      </c>
      <c r="U3750" s="19">
        <v>0</v>
      </c>
      <c r="V3750" s="21">
        <f t="shared" si="179"/>
        <v>176029.83429977007</v>
      </c>
    </row>
    <row r="3751" spans="1:22" x14ac:dyDescent="0.3">
      <c r="A3751" s="3" t="s">
        <v>148</v>
      </c>
      <c r="B3751" s="3">
        <v>9</v>
      </c>
      <c r="C3751" s="4" t="s">
        <v>186</v>
      </c>
      <c r="D3751" s="3" t="s">
        <v>494</v>
      </c>
      <c r="E3751" s="3" t="s">
        <v>121</v>
      </c>
      <c r="F3751" s="4" t="s">
        <v>495</v>
      </c>
      <c r="G3751" s="3" t="s">
        <v>16</v>
      </c>
      <c r="H3751" s="5">
        <v>747.47580000000005</v>
      </c>
      <c r="I3751" s="5">
        <v>2.0554000000000001</v>
      </c>
      <c r="J3751" s="5">
        <v>2.0554000000000001</v>
      </c>
      <c r="K3751" s="6">
        <v>1</v>
      </c>
      <c r="L3751" s="5">
        <v>24.11</v>
      </c>
      <c r="M3751" s="19">
        <f>H3751*INDEX('Pliegos Tarifarios (Las Condes)'!$B:$B,MATCH($B3751,'Pliegos Tarifarios (Las Condes)'!$A:$A,0))</f>
        <v>98489.653835400008</v>
      </c>
      <c r="N3751" s="19">
        <f>I3751*INDEX('Pliegos Tarifarios (Las Condes)'!$C:$C,MATCH($B3751,'Pliegos Tarifarios (Las Condes)'!$A:$A,0))</f>
        <v>7075.3424726000003</v>
      </c>
      <c r="O3751" s="19">
        <f>J3751*INDEX('Pliegos Tarifarios (Las Condes)'!$D:$D,MATCH($B3751,'Pliegos Tarifarios (Las Condes)'!$A:$A,0))</f>
        <v>29828.240223600002</v>
      </c>
      <c r="P3751" s="19">
        <f>H3751*INDEX('Pliegos Tarifarios (Las Condes)'!$E:$E,MATCH($B3751,'Pliegos Tarifarios (Las Condes)'!$A:$A,0))</f>
        <v>9735.1248192000003</v>
      </c>
      <c r="Q3751" s="19" cm="1">
        <f t="array" ref="Q3751">H3751*_xlfn.IFS(H3751&lt;=350,INDEX('Pliegos Tarifarios (Las Condes)'!$F:$F,MATCH($B3751,'Pliegos Tarifarios (Las Condes)'!$A:$A,0)),H3751&lt;=500,INDEX('Pliegos Tarifarios (Las Condes)'!$G:$G,MATCH($B3751,'Pliegos Tarifarios (Las Condes)'!$A:$A,0)),H3751&lt;=1000,INDEX('Pliegos Tarifarios (Las Condes)'!$H:$H,MATCH($B3751,'Pliegos Tarifarios (Las Condes)'!$A:$A,0)),H3751&lt;=5000,INDEX('Pliegos Tarifarios (Las Condes)'!$I:$I,MATCH($B3751,'Pliegos Tarifarios (Las Condes)'!$A:$A,0)),H3751&gt;5000,INDEX('Pliegos Tarifarios (Las Condes)'!$J:$J,MATCH($B3751,'Pliegos Tarifarios (Las Condes)'!$A:$A,0)))/1.19</f>
        <v>1753.1134099159669</v>
      </c>
      <c r="R3751" s="19">
        <f>INDEX('Pliegos Tarifarios (Las Condes)'!$K:$K,MATCH($B3751,'Pliegos Tarifarios (Las Condes)'!$A:$A,0))</f>
        <v>729.50400000000002</v>
      </c>
      <c r="S3751" s="21">
        <f t="shared" si="177"/>
        <v>147610.97876071595</v>
      </c>
      <c r="T3751" s="21">
        <f t="shared" si="178"/>
        <v>28046.085964536032</v>
      </c>
      <c r="U3751" s="19">
        <v>0</v>
      </c>
      <c r="V3751" s="21">
        <f t="shared" si="179"/>
        <v>175657.06472525198</v>
      </c>
    </row>
    <row r="3752" spans="1:22" x14ac:dyDescent="0.3">
      <c r="A3752" s="3" t="s">
        <v>148</v>
      </c>
      <c r="B3752" s="3">
        <v>9</v>
      </c>
      <c r="C3752" s="4" t="s">
        <v>186</v>
      </c>
      <c r="D3752" s="3" t="s">
        <v>496</v>
      </c>
      <c r="E3752" s="3" t="s">
        <v>121</v>
      </c>
      <c r="F3752" s="4" t="s">
        <v>497</v>
      </c>
      <c r="G3752" s="3" t="s">
        <v>16</v>
      </c>
      <c r="H3752" s="5">
        <v>745.1798</v>
      </c>
      <c r="I3752" s="5">
        <v>2.0975999999999999</v>
      </c>
      <c r="J3752" s="5">
        <v>2.0722</v>
      </c>
      <c r="K3752" s="6">
        <v>0.98789092295957293</v>
      </c>
      <c r="L3752" s="5">
        <v>24.04</v>
      </c>
      <c r="M3752" s="19">
        <f>H3752*INDEX('Pliegos Tarifarios (Las Condes)'!$B:$B,MATCH($B3752,'Pliegos Tarifarios (Las Condes)'!$A:$A,0))</f>
        <v>98187.12598740001</v>
      </c>
      <c r="N3752" s="19">
        <f>I3752*INDEX('Pliegos Tarifarios (Las Condes)'!$C:$C,MATCH($B3752,'Pliegos Tarifarios (Las Condes)'!$A:$A,0))</f>
        <v>7220.6083343999999</v>
      </c>
      <c r="O3752" s="19">
        <f>J3752*INDEX('Pliegos Tarifarios (Las Condes)'!$D:$D,MATCH($B3752,'Pliegos Tarifarios (Las Condes)'!$A:$A,0))</f>
        <v>30072.0440748</v>
      </c>
      <c r="P3752" s="19">
        <f>H3752*INDEX('Pliegos Tarifarios (Las Condes)'!$E:$E,MATCH($B3752,'Pliegos Tarifarios (Las Condes)'!$A:$A,0))</f>
        <v>9705.2217151999994</v>
      </c>
      <c r="Q3752" s="19" cm="1">
        <f t="array" ref="Q3752">H3752*_xlfn.IFS(H3752&lt;=350,INDEX('Pliegos Tarifarios (Las Condes)'!$F:$F,MATCH($B3752,'Pliegos Tarifarios (Las Condes)'!$A:$A,0)),H3752&lt;=500,INDEX('Pliegos Tarifarios (Las Condes)'!$G:$G,MATCH($B3752,'Pliegos Tarifarios (Las Condes)'!$A:$A,0)),H3752&lt;=1000,INDEX('Pliegos Tarifarios (Las Condes)'!$H:$H,MATCH($B3752,'Pliegos Tarifarios (Las Condes)'!$A:$A,0)),H3752&lt;=5000,INDEX('Pliegos Tarifarios (Las Condes)'!$I:$I,MATCH($B3752,'Pliegos Tarifarios (Las Condes)'!$A:$A,0)),H3752&gt;5000,INDEX('Pliegos Tarifarios (Las Condes)'!$J:$J,MATCH($B3752,'Pliegos Tarifarios (Las Condes)'!$A:$A,0)))/1.19</f>
        <v>1747.7284216806725</v>
      </c>
      <c r="R3752" s="19">
        <f>INDEX('Pliegos Tarifarios (Las Condes)'!$K:$K,MATCH($B3752,'Pliegos Tarifarios (Las Condes)'!$A:$A,0))</f>
        <v>729.50400000000002</v>
      </c>
      <c r="S3752" s="21">
        <f t="shared" si="177"/>
        <v>147662.23253348065</v>
      </c>
      <c r="T3752" s="21">
        <f t="shared" si="178"/>
        <v>28055.824181361324</v>
      </c>
      <c r="U3752" s="19">
        <v>0</v>
      </c>
      <c r="V3752" s="21">
        <f t="shared" si="179"/>
        <v>175718.05671484198</v>
      </c>
    </row>
    <row r="3753" spans="1:22" x14ac:dyDescent="0.3">
      <c r="A3753" s="3" t="s">
        <v>148</v>
      </c>
      <c r="B3753" s="3">
        <v>9</v>
      </c>
      <c r="C3753" s="4" t="s">
        <v>186</v>
      </c>
      <c r="D3753" s="3" t="s">
        <v>498</v>
      </c>
      <c r="E3753" s="3" t="s">
        <v>121</v>
      </c>
      <c r="F3753" s="4" t="s">
        <v>499</v>
      </c>
      <c r="G3753" s="3" t="s">
        <v>16</v>
      </c>
      <c r="H3753" s="5">
        <v>745.74440000000004</v>
      </c>
      <c r="I3753" s="5">
        <v>2.0962999999999998</v>
      </c>
      <c r="J3753" s="5">
        <v>2.0792000000000002</v>
      </c>
      <c r="K3753" s="6">
        <v>0.99184277059581183</v>
      </c>
      <c r="L3753" s="5">
        <v>24.06</v>
      </c>
      <c r="M3753" s="19">
        <f>H3753*INDEX('Pliegos Tarifarios (Las Condes)'!$B:$B,MATCH($B3753,'Pliegos Tarifarios (Las Condes)'!$A:$A,0))</f>
        <v>98261.519377200006</v>
      </c>
      <c r="N3753" s="19">
        <f>I3753*INDEX('Pliegos Tarifarios (Las Condes)'!$C:$C,MATCH($B3753,'Pliegos Tarifarios (Las Condes)'!$A:$A,0))</f>
        <v>7216.1333196999994</v>
      </c>
      <c r="O3753" s="19">
        <f>J3753*INDEX('Pliegos Tarifarios (Las Condes)'!$D:$D,MATCH($B3753,'Pliegos Tarifarios (Las Condes)'!$A:$A,0))</f>
        <v>30173.629012800004</v>
      </c>
      <c r="P3753" s="19">
        <f>H3753*INDEX('Pliegos Tarifarios (Las Condes)'!$E:$E,MATCH($B3753,'Pliegos Tarifarios (Las Condes)'!$A:$A,0))</f>
        <v>9712.5750656</v>
      </c>
      <c r="Q3753" s="19" cm="1">
        <f t="array" ref="Q3753">H3753*_xlfn.IFS(H3753&lt;=350,INDEX('Pliegos Tarifarios (Las Condes)'!$F:$F,MATCH($B3753,'Pliegos Tarifarios (Las Condes)'!$A:$A,0)),H3753&lt;=500,INDEX('Pliegos Tarifarios (Las Condes)'!$G:$G,MATCH($B3753,'Pliegos Tarifarios (Las Condes)'!$A:$A,0)),H3753&lt;=1000,INDEX('Pliegos Tarifarios (Las Condes)'!$H:$H,MATCH($B3753,'Pliegos Tarifarios (Las Condes)'!$A:$A,0)),H3753&lt;=5000,INDEX('Pliegos Tarifarios (Las Condes)'!$I:$I,MATCH($B3753,'Pliegos Tarifarios (Las Condes)'!$A:$A,0)),H3753&gt;5000,INDEX('Pliegos Tarifarios (Las Condes)'!$J:$J,MATCH($B3753,'Pliegos Tarifarios (Las Condes)'!$A:$A,0)))/1.19</f>
        <v>1749.0526221848743</v>
      </c>
      <c r="R3753" s="19">
        <f>INDEX('Pliegos Tarifarios (Las Condes)'!$K:$K,MATCH($B3753,'Pliegos Tarifarios (Las Condes)'!$A:$A,0))</f>
        <v>729.50400000000002</v>
      </c>
      <c r="S3753" s="21">
        <f t="shared" si="177"/>
        <v>147842.41339748487</v>
      </c>
      <c r="T3753" s="21">
        <f t="shared" si="178"/>
        <v>28090.058545522126</v>
      </c>
      <c r="U3753" s="19">
        <v>0</v>
      </c>
      <c r="V3753" s="21">
        <f t="shared" si="179"/>
        <v>175932.471943007</v>
      </c>
    </row>
    <row r="3754" spans="1:22" x14ac:dyDescent="0.3">
      <c r="A3754" s="3" t="s">
        <v>148</v>
      </c>
      <c r="B3754" s="3">
        <v>9</v>
      </c>
      <c r="C3754" s="4" t="s">
        <v>186</v>
      </c>
      <c r="D3754" s="3" t="s">
        <v>500</v>
      </c>
      <c r="E3754" s="3" t="s">
        <v>121</v>
      </c>
      <c r="F3754" s="4" t="s">
        <v>501</v>
      </c>
      <c r="G3754" s="3" t="s">
        <v>16</v>
      </c>
      <c r="H3754" s="5">
        <v>745.23630000000003</v>
      </c>
      <c r="I3754" s="5">
        <v>2.1469999999999998</v>
      </c>
      <c r="J3754" s="5">
        <v>2.1234999999999999</v>
      </c>
      <c r="K3754" s="6">
        <v>0.98905449464368889</v>
      </c>
      <c r="L3754" s="5">
        <v>24.04</v>
      </c>
      <c r="M3754" s="19">
        <f>H3754*INDEX('Pliegos Tarifarios (Las Condes)'!$B:$B,MATCH($B3754,'Pliegos Tarifarios (Las Condes)'!$A:$A,0))</f>
        <v>98194.570596900012</v>
      </c>
      <c r="N3754" s="19">
        <f>I3754*INDEX('Pliegos Tarifarios (Las Condes)'!$C:$C,MATCH($B3754,'Pliegos Tarifarios (Las Condes)'!$A:$A,0))</f>
        <v>7390.6588929999989</v>
      </c>
      <c r="O3754" s="19">
        <f>J3754*INDEX('Pliegos Tarifarios (Las Condes)'!$D:$D,MATCH($B3754,'Pliegos Tarifarios (Las Condes)'!$A:$A,0))</f>
        <v>30816.516549</v>
      </c>
      <c r="P3754" s="19">
        <f>H3754*INDEX('Pliegos Tarifarios (Las Condes)'!$E:$E,MATCH($B3754,'Pliegos Tarifarios (Las Condes)'!$A:$A,0))</f>
        <v>9705.9575712000005</v>
      </c>
      <c r="Q3754" s="19" cm="1">
        <f t="array" ref="Q3754">H3754*_xlfn.IFS(H3754&lt;=350,INDEX('Pliegos Tarifarios (Las Condes)'!$F:$F,MATCH($B3754,'Pliegos Tarifarios (Las Condes)'!$A:$A,0)),H3754&lt;=500,INDEX('Pliegos Tarifarios (Las Condes)'!$G:$G,MATCH($B3754,'Pliegos Tarifarios (Las Condes)'!$A:$A,0)),H3754&lt;=1000,INDEX('Pliegos Tarifarios (Las Condes)'!$H:$H,MATCH($B3754,'Pliegos Tarifarios (Las Condes)'!$A:$A,0)),H3754&lt;=5000,INDEX('Pliegos Tarifarios (Las Condes)'!$I:$I,MATCH($B3754,'Pliegos Tarifarios (Las Condes)'!$A:$A,0)),H3754&gt;5000,INDEX('Pliegos Tarifarios (Las Condes)'!$J:$J,MATCH($B3754,'Pliegos Tarifarios (Las Condes)'!$A:$A,0)))/1.19</f>
        <v>1747.8609355462188</v>
      </c>
      <c r="R3754" s="19">
        <f>INDEX('Pliegos Tarifarios (Las Condes)'!$K:$K,MATCH($B3754,'Pliegos Tarifarios (Las Condes)'!$A:$A,0))</f>
        <v>729.50400000000002</v>
      </c>
      <c r="S3754" s="21">
        <f t="shared" si="177"/>
        <v>148585.06854564624</v>
      </c>
      <c r="T3754" s="21">
        <f t="shared" si="178"/>
        <v>28231.163023672787</v>
      </c>
      <c r="U3754" s="19">
        <v>0</v>
      </c>
      <c r="V3754" s="21">
        <f t="shared" si="179"/>
        <v>176816.23156931903</v>
      </c>
    </row>
    <row r="3755" spans="1:22" x14ac:dyDescent="0.3">
      <c r="A3755" s="3" t="s">
        <v>148</v>
      </c>
      <c r="B3755" s="3">
        <v>9</v>
      </c>
      <c r="C3755" s="4" t="s">
        <v>186</v>
      </c>
      <c r="D3755" s="3" t="s">
        <v>502</v>
      </c>
      <c r="E3755" s="3" t="s">
        <v>121</v>
      </c>
      <c r="F3755" s="4" t="s">
        <v>503</v>
      </c>
      <c r="G3755" s="3" t="s">
        <v>16</v>
      </c>
      <c r="H3755" s="5">
        <v>743.4452</v>
      </c>
      <c r="I3755" s="5">
        <v>2.0703</v>
      </c>
      <c r="J3755" s="5">
        <v>2.008</v>
      </c>
      <c r="K3755" s="6">
        <v>0.969907742839202</v>
      </c>
      <c r="L3755" s="5">
        <v>23.98</v>
      </c>
      <c r="M3755" s="19">
        <f>H3755*INDEX('Pliegos Tarifarios (Las Condes)'!$B:$B,MATCH($B3755,'Pliegos Tarifarios (Las Condes)'!$A:$A,0))</f>
        <v>97958.56988760001</v>
      </c>
      <c r="N3755" s="19">
        <f>I3755*INDEX('Pliegos Tarifarios (Las Condes)'!$C:$C,MATCH($B3755,'Pliegos Tarifarios (Las Condes)'!$A:$A,0))</f>
        <v>7126.6330257</v>
      </c>
      <c r="O3755" s="19">
        <f>J3755*INDEX('Pliegos Tarifarios (Las Condes)'!$D:$D,MATCH($B3755,'Pliegos Tarifarios (Las Condes)'!$A:$A,0))</f>
        <v>29140.365072000001</v>
      </c>
      <c r="P3755" s="19">
        <f>H3755*INDEX('Pliegos Tarifarios (Las Condes)'!$E:$E,MATCH($B3755,'Pliegos Tarifarios (Las Condes)'!$A:$A,0))</f>
        <v>9682.6302847999996</v>
      </c>
      <c r="Q3755" s="19" cm="1">
        <f t="array" ref="Q3755">H3755*_xlfn.IFS(H3755&lt;=350,INDEX('Pliegos Tarifarios (Las Condes)'!$F:$F,MATCH($B3755,'Pliegos Tarifarios (Las Condes)'!$A:$A,0)),H3755&lt;=500,INDEX('Pliegos Tarifarios (Las Condes)'!$G:$G,MATCH($B3755,'Pliegos Tarifarios (Las Condes)'!$A:$A,0)),H3755&lt;=1000,INDEX('Pliegos Tarifarios (Las Condes)'!$H:$H,MATCH($B3755,'Pliegos Tarifarios (Las Condes)'!$A:$A,0)),H3755&lt;=5000,INDEX('Pliegos Tarifarios (Las Condes)'!$I:$I,MATCH($B3755,'Pliegos Tarifarios (Las Condes)'!$A:$A,0)),H3755&gt;5000,INDEX('Pliegos Tarifarios (Las Condes)'!$J:$J,MATCH($B3755,'Pliegos Tarifarios (Las Condes)'!$A:$A,0)))/1.19</f>
        <v>1743.6601287394963</v>
      </c>
      <c r="R3755" s="19">
        <f>INDEX('Pliegos Tarifarios (Las Condes)'!$K:$K,MATCH($B3755,'Pliegos Tarifarios (Las Condes)'!$A:$A,0))</f>
        <v>729.50400000000002</v>
      </c>
      <c r="S3755" s="21">
        <f t="shared" si="177"/>
        <v>146381.36239883947</v>
      </c>
      <c r="T3755" s="21">
        <f t="shared" si="178"/>
        <v>27812.4588557795</v>
      </c>
      <c r="U3755" s="19">
        <v>0</v>
      </c>
      <c r="V3755" s="21">
        <f t="shared" si="179"/>
        <v>174193.82125461896</v>
      </c>
    </row>
    <row r="3756" spans="1:22" x14ac:dyDescent="0.3">
      <c r="A3756" s="3" t="s">
        <v>148</v>
      </c>
      <c r="B3756" s="3">
        <v>9</v>
      </c>
      <c r="C3756" s="4" t="s">
        <v>186</v>
      </c>
      <c r="D3756" s="3" t="s">
        <v>504</v>
      </c>
      <c r="E3756" s="3" t="s">
        <v>121</v>
      </c>
      <c r="F3756" s="4" t="s">
        <v>505</v>
      </c>
      <c r="G3756" s="3" t="s">
        <v>16</v>
      </c>
      <c r="H3756" s="5">
        <v>743.80420000000004</v>
      </c>
      <c r="I3756" s="5">
        <v>2.0669</v>
      </c>
      <c r="J3756" s="5">
        <v>2.0289000000000001</v>
      </c>
      <c r="K3756" s="6">
        <v>0.98161497895398919</v>
      </c>
      <c r="L3756" s="5">
        <v>23.99</v>
      </c>
      <c r="M3756" s="19">
        <f>H3756*INDEX('Pliegos Tarifarios (Las Condes)'!$B:$B,MATCH($B3756,'Pliegos Tarifarios (Las Condes)'!$A:$A,0))</f>
        <v>98005.872804600003</v>
      </c>
      <c r="N3756" s="19">
        <f>I3756*INDEX('Pliegos Tarifarios (Las Condes)'!$C:$C,MATCH($B3756,'Pliegos Tarifarios (Las Condes)'!$A:$A,0))</f>
        <v>7114.9291410999995</v>
      </c>
      <c r="O3756" s="19">
        <f>J3756*INDEX('Pliegos Tarifarios (Las Condes)'!$D:$D,MATCH($B3756,'Pliegos Tarifarios (Las Condes)'!$A:$A,0))</f>
        <v>29443.668672600001</v>
      </c>
      <c r="P3756" s="19">
        <f>H3756*INDEX('Pliegos Tarifarios (Las Condes)'!$E:$E,MATCH($B3756,'Pliegos Tarifarios (Las Condes)'!$A:$A,0))</f>
        <v>9687.3059008</v>
      </c>
      <c r="Q3756" s="19" cm="1">
        <f t="array" ref="Q3756">H3756*_xlfn.IFS(H3756&lt;=350,INDEX('Pliegos Tarifarios (Las Condes)'!$F:$F,MATCH($B3756,'Pliegos Tarifarios (Las Condes)'!$A:$A,0)),H3756&lt;=500,INDEX('Pliegos Tarifarios (Las Condes)'!$G:$G,MATCH($B3756,'Pliegos Tarifarios (Las Condes)'!$A:$A,0)),H3756&lt;=1000,INDEX('Pliegos Tarifarios (Las Condes)'!$H:$H,MATCH($B3756,'Pliegos Tarifarios (Las Condes)'!$A:$A,0)),H3756&lt;=5000,INDEX('Pliegos Tarifarios (Las Condes)'!$I:$I,MATCH($B3756,'Pliegos Tarifarios (Las Condes)'!$A:$A,0)),H3756&gt;5000,INDEX('Pliegos Tarifarios (Las Condes)'!$J:$J,MATCH($B3756,'Pliegos Tarifarios (Las Condes)'!$A:$A,0)))/1.19</f>
        <v>1744.5021194957988</v>
      </c>
      <c r="R3756" s="19">
        <f>INDEX('Pliegos Tarifarios (Las Condes)'!$K:$K,MATCH($B3756,'Pliegos Tarifarios (Las Condes)'!$A:$A,0))</f>
        <v>729.50400000000002</v>
      </c>
      <c r="S3756" s="21">
        <f t="shared" si="177"/>
        <v>146725.78263859579</v>
      </c>
      <c r="T3756" s="21">
        <f t="shared" si="178"/>
        <v>27877.898701333201</v>
      </c>
      <c r="U3756" s="19">
        <v>0</v>
      </c>
      <c r="V3756" s="21">
        <f t="shared" si="179"/>
        <v>174603.681339929</v>
      </c>
    </row>
    <row r="3757" spans="1:22" x14ac:dyDescent="0.3">
      <c r="A3757" s="3" t="s">
        <v>148</v>
      </c>
      <c r="B3757" s="3">
        <v>9</v>
      </c>
      <c r="C3757" s="4" t="s">
        <v>186</v>
      </c>
      <c r="D3757" s="3" t="s">
        <v>506</v>
      </c>
      <c r="E3757" s="3" t="s">
        <v>121</v>
      </c>
      <c r="F3757" s="4" t="s">
        <v>507</v>
      </c>
      <c r="G3757" s="3" t="s">
        <v>16</v>
      </c>
      <c r="H3757" s="5">
        <v>746.28679999999997</v>
      </c>
      <c r="I3757" s="5">
        <v>2.0564</v>
      </c>
      <c r="J3757" s="5">
        <v>2.0564</v>
      </c>
      <c r="K3757" s="6">
        <v>1</v>
      </c>
      <c r="L3757" s="5">
        <v>24.07</v>
      </c>
      <c r="M3757" s="19">
        <f>H3757*INDEX('Pliegos Tarifarios (Las Condes)'!$B:$B,MATCH($B3757,'Pliegos Tarifarios (Las Condes)'!$A:$A,0))</f>
        <v>98332.987628400006</v>
      </c>
      <c r="N3757" s="19">
        <f>I3757*INDEX('Pliegos Tarifarios (Las Condes)'!$C:$C,MATCH($B3757,'Pliegos Tarifarios (Las Condes)'!$A:$A,0))</f>
        <v>7078.7847916000001</v>
      </c>
      <c r="O3757" s="19">
        <f>J3757*INDEX('Pliegos Tarifarios (Las Condes)'!$D:$D,MATCH($B3757,'Pliegos Tarifarios (Las Condes)'!$A:$A,0))</f>
        <v>29842.752357599999</v>
      </c>
      <c r="P3757" s="19">
        <f>H3757*INDEX('Pliegos Tarifarios (Las Condes)'!$E:$E,MATCH($B3757,'Pliegos Tarifarios (Las Condes)'!$A:$A,0))</f>
        <v>9719.6392831999983</v>
      </c>
      <c r="Q3757" s="19" cm="1">
        <f t="array" ref="Q3757">H3757*_xlfn.IFS(H3757&lt;=350,INDEX('Pliegos Tarifarios (Las Condes)'!$F:$F,MATCH($B3757,'Pliegos Tarifarios (Las Condes)'!$A:$A,0)),H3757&lt;=500,INDEX('Pliegos Tarifarios (Las Condes)'!$G:$G,MATCH($B3757,'Pliegos Tarifarios (Las Condes)'!$A:$A,0)),H3757&lt;=1000,INDEX('Pliegos Tarifarios (Las Condes)'!$H:$H,MATCH($B3757,'Pliegos Tarifarios (Las Condes)'!$A:$A,0)),H3757&lt;=5000,INDEX('Pliegos Tarifarios (Las Condes)'!$I:$I,MATCH($B3757,'Pliegos Tarifarios (Las Condes)'!$A:$A,0)),H3757&gt;5000,INDEX('Pliegos Tarifarios (Las Condes)'!$J:$J,MATCH($B3757,'Pliegos Tarifarios (Las Condes)'!$A:$A,0)))/1.19</f>
        <v>1750.3247552941177</v>
      </c>
      <c r="R3757" s="19">
        <f>INDEX('Pliegos Tarifarios (Las Condes)'!$K:$K,MATCH($B3757,'Pliegos Tarifarios (Las Condes)'!$A:$A,0))</f>
        <v>729.50400000000002</v>
      </c>
      <c r="S3757" s="21">
        <f t="shared" si="177"/>
        <v>147453.99281609413</v>
      </c>
      <c r="T3757" s="21">
        <f t="shared" si="178"/>
        <v>28016.258635057886</v>
      </c>
      <c r="U3757" s="19">
        <v>0</v>
      </c>
      <c r="V3757" s="21">
        <f t="shared" si="179"/>
        <v>175470.25145115203</v>
      </c>
    </row>
    <row r="3758" spans="1:22" x14ac:dyDescent="0.3">
      <c r="A3758" s="3" t="s">
        <v>148</v>
      </c>
      <c r="B3758" s="3">
        <v>9</v>
      </c>
      <c r="C3758" s="4" t="s">
        <v>186</v>
      </c>
      <c r="D3758" s="3" t="s">
        <v>508</v>
      </c>
      <c r="E3758" s="3" t="s">
        <v>121</v>
      </c>
      <c r="F3758" s="4" t="s">
        <v>509</v>
      </c>
      <c r="G3758" s="3" t="s">
        <v>16</v>
      </c>
      <c r="H3758" s="5">
        <v>747.21230000000003</v>
      </c>
      <c r="I3758" s="5">
        <v>2.0703</v>
      </c>
      <c r="J3758" s="5">
        <v>2.0703</v>
      </c>
      <c r="K3758" s="6">
        <v>1</v>
      </c>
      <c r="L3758" s="5">
        <v>24.1</v>
      </c>
      <c r="M3758" s="19">
        <f>H3758*INDEX('Pliegos Tarifarios (Las Condes)'!$B:$B,MATCH($B3758,'Pliegos Tarifarios (Las Condes)'!$A:$A,0))</f>
        <v>98454.93428490001</v>
      </c>
      <c r="N3758" s="19">
        <f>I3758*INDEX('Pliegos Tarifarios (Las Condes)'!$C:$C,MATCH($B3758,'Pliegos Tarifarios (Las Condes)'!$A:$A,0))</f>
        <v>7126.6330257</v>
      </c>
      <c r="O3758" s="19">
        <f>J3758*INDEX('Pliegos Tarifarios (Las Condes)'!$D:$D,MATCH($B3758,'Pliegos Tarifarios (Las Condes)'!$A:$A,0))</f>
        <v>30044.471020199999</v>
      </c>
      <c r="P3758" s="19">
        <f>H3758*INDEX('Pliegos Tarifarios (Las Condes)'!$E:$E,MATCH($B3758,'Pliegos Tarifarios (Las Condes)'!$A:$A,0))</f>
        <v>9731.6929951999991</v>
      </c>
      <c r="Q3758" s="19" cm="1">
        <f t="array" ref="Q3758">H3758*_xlfn.IFS(H3758&lt;=350,INDEX('Pliegos Tarifarios (Las Condes)'!$F:$F,MATCH($B3758,'Pliegos Tarifarios (Las Condes)'!$A:$A,0)),H3758&lt;=500,INDEX('Pliegos Tarifarios (Las Condes)'!$G:$G,MATCH($B3758,'Pliegos Tarifarios (Las Condes)'!$A:$A,0)),H3758&lt;=1000,INDEX('Pliegos Tarifarios (Las Condes)'!$H:$H,MATCH($B3758,'Pliegos Tarifarios (Las Condes)'!$A:$A,0)),H3758&lt;=5000,INDEX('Pliegos Tarifarios (Las Condes)'!$I:$I,MATCH($B3758,'Pliegos Tarifarios (Las Condes)'!$A:$A,0)),H3758&gt;5000,INDEX('Pliegos Tarifarios (Las Condes)'!$J:$J,MATCH($B3758,'Pliegos Tarifarios (Las Condes)'!$A:$A,0)))/1.19</f>
        <v>1752.4954027731096</v>
      </c>
      <c r="R3758" s="19">
        <f>INDEX('Pliegos Tarifarios (Las Condes)'!$K:$K,MATCH($B3758,'Pliegos Tarifarios (Las Condes)'!$A:$A,0))</f>
        <v>729.50400000000002</v>
      </c>
      <c r="S3758" s="21">
        <f t="shared" si="177"/>
        <v>147839.73072877311</v>
      </c>
      <c r="T3758" s="21">
        <f t="shared" si="178"/>
        <v>28089.54883846689</v>
      </c>
      <c r="U3758" s="19">
        <v>0</v>
      </c>
      <c r="V3758" s="21">
        <f t="shared" si="179"/>
        <v>175929.27956724001</v>
      </c>
    </row>
    <row r="3759" spans="1:22" x14ac:dyDescent="0.3">
      <c r="A3759" s="3" t="s">
        <v>148</v>
      </c>
      <c r="B3759" s="3">
        <v>9</v>
      </c>
      <c r="C3759" s="4" t="s">
        <v>186</v>
      </c>
      <c r="D3759" s="3" t="s">
        <v>510</v>
      </c>
      <c r="E3759" s="3" t="s">
        <v>121</v>
      </c>
      <c r="F3759" s="4" t="s">
        <v>511</v>
      </c>
      <c r="G3759" s="3" t="s">
        <v>16</v>
      </c>
      <c r="H3759" s="5">
        <v>745.92340000000002</v>
      </c>
      <c r="I3759" s="5">
        <v>2.0794000000000001</v>
      </c>
      <c r="J3759" s="5">
        <v>2.0794000000000001</v>
      </c>
      <c r="K3759" s="6">
        <v>1</v>
      </c>
      <c r="L3759" s="5">
        <v>24.06</v>
      </c>
      <c r="M3759" s="19">
        <f>H3759*INDEX('Pliegos Tarifarios (Las Condes)'!$B:$B,MATCH($B3759,'Pliegos Tarifarios (Las Condes)'!$A:$A,0))</f>
        <v>98285.104954200011</v>
      </c>
      <c r="N3759" s="19">
        <f>I3759*INDEX('Pliegos Tarifarios (Las Condes)'!$C:$C,MATCH($B3759,'Pliegos Tarifarios (Las Condes)'!$A:$A,0))</f>
        <v>7157.9581286000002</v>
      </c>
      <c r="O3759" s="19">
        <f>J3759*INDEX('Pliegos Tarifarios (Las Condes)'!$D:$D,MATCH($B3759,'Pliegos Tarifarios (Las Condes)'!$A:$A,0))</f>
        <v>30176.531439600003</v>
      </c>
      <c r="P3759" s="19">
        <f>H3759*INDEX('Pliegos Tarifarios (Las Condes)'!$E:$E,MATCH($B3759,'Pliegos Tarifarios (Las Condes)'!$A:$A,0))</f>
        <v>9714.9063616000003</v>
      </c>
      <c r="Q3759" s="19" cm="1">
        <f t="array" ref="Q3759">H3759*_xlfn.IFS(H3759&lt;=350,INDEX('Pliegos Tarifarios (Las Condes)'!$F:$F,MATCH($B3759,'Pliegos Tarifarios (Las Condes)'!$A:$A,0)),H3759&lt;=500,INDEX('Pliegos Tarifarios (Las Condes)'!$G:$G,MATCH($B3759,'Pliegos Tarifarios (Las Condes)'!$A:$A,0)),H3759&lt;=1000,INDEX('Pliegos Tarifarios (Las Condes)'!$H:$H,MATCH($B3759,'Pliegos Tarifarios (Las Condes)'!$A:$A,0)),H3759&lt;=5000,INDEX('Pliegos Tarifarios (Las Condes)'!$I:$I,MATCH($B3759,'Pliegos Tarifarios (Las Condes)'!$A:$A,0)),H3759&gt;5000,INDEX('Pliegos Tarifarios (Las Condes)'!$J:$J,MATCH($B3759,'Pliegos Tarifarios (Las Condes)'!$A:$A,0)))/1.19</f>
        <v>1749.4724448739501</v>
      </c>
      <c r="R3759" s="19">
        <f>INDEX('Pliegos Tarifarios (Las Condes)'!$K:$K,MATCH($B3759,'Pliegos Tarifarios (Las Condes)'!$A:$A,0))</f>
        <v>729.50400000000002</v>
      </c>
      <c r="S3759" s="21">
        <f t="shared" si="177"/>
        <v>147813.47732887394</v>
      </c>
      <c r="T3759" s="21">
        <f t="shared" si="178"/>
        <v>28084.560692486048</v>
      </c>
      <c r="U3759" s="19">
        <v>0</v>
      </c>
      <c r="V3759" s="21">
        <f t="shared" si="179"/>
        <v>175898.03802136</v>
      </c>
    </row>
    <row r="3760" spans="1:22" x14ac:dyDescent="0.3">
      <c r="A3760" s="3" t="s">
        <v>148</v>
      </c>
      <c r="B3760" s="3">
        <v>9</v>
      </c>
      <c r="C3760" s="4" t="s">
        <v>186</v>
      </c>
      <c r="D3760" s="3" t="s">
        <v>512</v>
      </c>
      <c r="E3760" s="3" t="s">
        <v>121</v>
      </c>
      <c r="F3760" s="4" t="s">
        <v>513</v>
      </c>
      <c r="G3760" s="3" t="s">
        <v>16</v>
      </c>
      <c r="H3760" s="5">
        <v>746.53340000000003</v>
      </c>
      <c r="I3760" s="5">
        <v>2.0897000000000001</v>
      </c>
      <c r="J3760" s="5">
        <v>2.0484</v>
      </c>
      <c r="K3760" s="6">
        <v>0.98023639756902903</v>
      </c>
      <c r="L3760" s="5">
        <v>24.08</v>
      </c>
      <c r="M3760" s="19">
        <f>H3760*INDEX('Pliegos Tarifarios (Las Condes)'!$B:$B,MATCH($B3760,'Pliegos Tarifarios (Las Condes)'!$A:$A,0))</f>
        <v>98365.480384200011</v>
      </c>
      <c r="N3760" s="19">
        <f>I3760*INDEX('Pliegos Tarifarios (Las Condes)'!$C:$C,MATCH($B3760,'Pliegos Tarifarios (Las Condes)'!$A:$A,0))</f>
        <v>7193.4140143000004</v>
      </c>
      <c r="O3760" s="19">
        <f>J3760*INDEX('Pliegos Tarifarios (Las Condes)'!$D:$D,MATCH($B3760,'Pliegos Tarifarios (Las Condes)'!$A:$A,0))</f>
        <v>29726.655285600002</v>
      </c>
      <c r="P3760" s="19">
        <f>H3760*INDEX('Pliegos Tarifarios (Las Condes)'!$E:$E,MATCH($B3760,'Pliegos Tarifarios (Las Condes)'!$A:$A,0))</f>
        <v>9722.8510016</v>
      </c>
      <c r="Q3760" s="19" cm="1">
        <f t="array" ref="Q3760">H3760*_xlfn.IFS(H3760&lt;=350,INDEX('Pliegos Tarifarios (Las Condes)'!$F:$F,MATCH($B3760,'Pliegos Tarifarios (Las Condes)'!$A:$A,0)),H3760&lt;=500,INDEX('Pliegos Tarifarios (Las Condes)'!$G:$G,MATCH($B3760,'Pliegos Tarifarios (Las Condes)'!$A:$A,0)),H3760&lt;=1000,INDEX('Pliegos Tarifarios (Las Condes)'!$H:$H,MATCH($B3760,'Pliegos Tarifarios (Las Condes)'!$A:$A,0)),H3760&lt;=5000,INDEX('Pliegos Tarifarios (Las Condes)'!$I:$I,MATCH($B3760,'Pliegos Tarifarios (Las Condes)'!$A:$A,0)),H3760&gt;5000,INDEX('Pliegos Tarifarios (Las Condes)'!$J:$J,MATCH($B3760,'Pliegos Tarifarios (Las Condes)'!$A:$A,0)))/1.19</f>
        <v>1750.9031255462189</v>
      </c>
      <c r="R3760" s="19">
        <f>INDEX('Pliegos Tarifarios (Las Condes)'!$K:$K,MATCH($B3760,'Pliegos Tarifarios (Las Condes)'!$A:$A,0))</f>
        <v>729.50400000000002</v>
      </c>
      <c r="S3760" s="21">
        <f t="shared" si="177"/>
        <v>147488.80781124622</v>
      </c>
      <c r="T3760" s="21">
        <f t="shared" si="178"/>
        <v>28022.873484136784</v>
      </c>
      <c r="U3760" s="19">
        <v>0</v>
      </c>
      <c r="V3760" s="21">
        <f t="shared" si="179"/>
        <v>175511.68129538302</v>
      </c>
    </row>
    <row r="3761" spans="1:22" x14ac:dyDescent="0.3">
      <c r="A3761" s="3" t="s">
        <v>148</v>
      </c>
      <c r="B3761" s="3">
        <v>9</v>
      </c>
      <c r="C3761" s="4" t="s">
        <v>186</v>
      </c>
      <c r="D3761" s="3" t="s">
        <v>514</v>
      </c>
      <c r="E3761" s="3" t="s">
        <v>121</v>
      </c>
      <c r="F3761" s="4" t="s">
        <v>515</v>
      </c>
      <c r="G3761" s="3" t="s">
        <v>16</v>
      </c>
      <c r="H3761" s="5">
        <v>746.15329999999994</v>
      </c>
      <c r="I3761" s="5">
        <v>2.0882999999999998</v>
      </c>
      <c r="J3761" s="5">
        <v>2.0384000000000002</v>
      </c>
      <c r="K3761" s="6">
        <v>0.97610496576162442</v>
      </c>
      <c r="L3761" s="5">
        <v>24.07</v>
      </c>
      <c r="M3761" s="19">
        <f>H3761*INDEX('Pliegos Tarifarios (Las Condes)'!$B:$B,MATCH($B3761,'Pliegos Tarifarios (Las Condes)'!$A:$A,0))</f>
        <v>98315.3972679</v>
      </c>
      <c r="N3761" s="19">
        <f>I3761*INDEX('Pliegos Tarifarios (Las Condes)'!$C:$C,MATCH($B3761,'Pliegos Tarifarios (Las Condes)'!$A:$A,0))</f>
        <v>7188.5947676999995</v>
      </c>
      <c r="O3761" s="19">
        <f>J3761*INDEX('Pliegos Tarifarios (Las Condes)'!$D:$D,MATCH($B3761,'Pliegos Tarifarios (Las Condes)'!$A:$A,0))</f>
        <v>29581.533945600004</v>
      </c>
      <c r="P3761" s="19">
        <f>H3761*INDEX('Pliegos Tarifarios (Las Condes)'!$E:$E,MATCH($B3761,'Pliegos Tarifarios (Las Condes)'!$A:$A,0))</f>
        <v>9717.9005791999989</v>
      </c>
      <c r="Q3761" s="19" cm="1">
        <f t="array" ref="Q3761">H3761*_xlfn.IFS(H3761&lt;=350,INDEX('Pliegos Tarifarios (Las Condes)'!$F:$F,MATCH($B3761,'Pliegos Tarifarios (Las Condes)'!$A:$A,0)),H3761&lt;=500,INDEX('Pliegos Tarifarios (Las Condes)'!$G:$G,MATCH($B3761,'Pliegos Tarifarios (Las Condes)'!$A:$A,0)),H3761&lt;=1000,INDEX('Pliegos Tarifarios (Las Condes)'!$H:$H,MATCH($B3761,'Pliegos Tarifarios (Las Condes)'!$A:$A,0)),H3761&lt;=5000,INDEX('Pliegos Tarifarios (Las Condes)'!$I:$I,MATCH($B3761,'Pliegos Tarifarios (Las Condes)'!$A:$A,0)),H3761&gt;5000,INDEX('Pliegos Tarifarios (Las Condes)'!$J:$J,MATCH($B3761,'Pliegos Tarifarios (Las Condes)'!$A:$A,0)))/1.19</f>
        <v>1750.0116473109244</v>
      </c>
      <c r="R3761" s="19">
        <f>INDEX('Pliegos Tarifarios (Las Condes)'!$K:$K,MATCH($B3761,'Pliegos Tarifarios (Las Condes)'!$A:$A,0))</f>
        <v>729.50400000000002</v>
      </c>
      <c r="S3761" s="21">
        <f t="shared" si="177"/>
        <v>147282.9422077109</v>
      </c>
      <c r="T3761" s="21">
        <f t="shared" si="178"/>
        <v>27983.759019465073</v>
      </c>
      <c r="U3761" s="19">
        <v>0</v>
      </c>
      <c r="V3761" s="21">
        <f t="shared" si="179"/>
        <v>175266.70122717597</v>
      </c>
    </row>
    <row r="3762" spans="1:22" x14ac:dyDescent="0.3">
      <c r="A3762" s="3" t="s">
        <v>148</v>
      </c>
      <c r="B3762" s="3">
        <v>9</v>
      </c>
      <c r="C3762" s="4" t="s">
        <v>186</v>
      </c>
      <c r="D3762" s="3" t="s">
        <v>516</v>
      </c>
      <c r="E3762" s="3" t="s">
        <v>121</v>
      </c>
      <c r="F3762" s="4" t="s">
        <v>517</v>
      </c>
      <c r="G3762" s="3" t="s">
        <v>16</v>
      </c>
      <c r="H3762" s="5">
        <v>747.30290000000002</v>
      </c>
      <c r="I3762" s="5">
        <v>2.0884</v>
      </c>
      <c r="J3762" s="5">
        <v>2.0331999999999999</v>
      </c>
      <c r="K3762" s="6">
        <v>0.9735682819383259</v>
      </c>
      <c r="L3762" s="5">
        <v>24.11</v>
      </c>
      <c r="M3762" s="19">
        <f>H3762*INDEX('Pliegos Tarifarios (Las Condes)'!$B:$B,MATCH($B3762,'Pliegos Tarifarios (Las Condes)'!$A:$A,0))</f>
        <v>98466.872012700012</v>
      </c>
      <c r="N3762" s="19">
        <f>I3762*INDEX('Pliegos Tarifarios (Las Condes)'!$C:$C,MATCH($B3762,'Pliegos Tarifarios (Las Condes)'!$A:$A,0))</f>
        <v>7188.9389996</v>
      </c>
      <c r="O3762" s="19">
        <f>J3762*INDEX('Pliegos Tarifarios (Las Condes)'!$D:$D,MATCH($B3762,'Pliegos Tarifarios (Las Condes)'!$A:$A,0))</f>
        <v>29506.070848799998</v>
      </c>
      <c r="P3762" s="19">
        <f>H3762*INDEX('Pliegos Tarifarios (Las Condes)'!$E:$E,MATCH($B3762,'Pliegos Tarifarios (Las Condes)'!$A:$A,0))</f>
        <v>9732.8729695999991</v>
      </c>
      <c r="Q3762" s="19" cm="1">
        <f t="array" ref="Q3762">H3762*_xlfn.IFS(H3762&lt;=350,INDEX('Pliegos Tarifarios (Las Condes)'!$F:$F,MATCH($B3762,'Pliegos Tarifarios (Las Condes)'!$A:$A,0)),H3762&lt;=500,INDEX('Pliegos Tarifarios (Las Condes)'!$G:$G,MATCH($B3762,'Pliegos Tarifarios (Las Condes)'!$A:$A,0)),H3762&lt;=1000,INDEX('Pliegos Tarifarios (Las Condes)'!$H:$H,MATCH($B3762,'Pliegos Tarifarios (Las Condes)'!$A:$A,0)),H3762&lt;=5000,INDEX('Pliegos Tarifarios (Las Condes)'!$I:$I,MATCH($B3762,'Pliegos Tarifarios (Las Condes)'!$A:$A,0)),H3762&gt;5000,INDEX('Pliegos Tarifarios (Las Condes)'!$J:$J,MATCH($B3762,'Pliegos Tarifarios (Las Condes)'!$A:$A,0)))/1.19</f>
        <v>1752.7078940336139</v>
      </c>
      <c r="R3762" s="19">
        <f>INDEX('Pliegos Tarifarios (Las Condes)'!$K:$K,MATCH($B3762,'Pliegos Tarifarios (Las Condes)'!$A:$A,0))</f>
        <v>729.50400000000002</v>
      </c>
      <c r="S3762" s="21">
        <f t="shared" si="177"/>
        <v>147376.96672473359</v>
      </c>
      <c r="T3762" s="21">
        <f t="shared" si="178"/>
        <v>28001.623677699383</v>
      </c>
      <c r="U3762" s="19">
        <v>0</v>
      </c>
      <c r="V3762" s="21">
        <f t="shared" si="179"/>
        <v>175378.59040243298</v>
      </c>
    </row>
    <row r="3763" spans="1:22" x14ac:dyDescent="0.3">
      <c r="A3763" s="3" t="s">
        <v>148</v>
      </c>
      <c r="B3763" s="3">
        <v>9</v>
      </c>
      <c r="C3763" s="4" t="s">
        <v>186</v>
      </c>
      <c r="D3763" s="3" t="s">
        <v>518</v>
      </c>
      <c r="E3763" s="3" t="s">
        <v>121</v>
      </c>
      <c r="F3763" s="4" t="s">
        <v>519</v>
      </c>
      <c r="G3763" s="3" t="s">
        <v>16</v>
      </c>
      <c r="H3763" s="5">
        <v>745.97080000000005</v>
      </c>
      <c r="I3763" s="5">
        <v>2.0891000000000002</v>
      </c>
      <c r="J3763" s="5">
        <v>2.0360999999999998</v>
      </c>
      <c r="K3763" s="6">
        <v>0.97463022354123763</v>
      </c>
      <c r="L3763" s="5">
        <v>24.06</v>
      </c>
      <c r="M3763" s="19">
        <f>H3763*INDEX('Pliegos Tarifarios (Las Condes)'!$B:$B,MATCH($B3763,'Pliegos Tarifarios (Las Condes)'!$A:$A,0))</f>
        <v>98291.35052040001</v>
      </c>
      <c r="N3763" s="19">
        <f>I3763*INDEX('Pliegos Tarifarios (Las Condes)'!$C:$C,MATCH($B3763,'Pliegos Tarifarios (Las Condes)'!$A:$A,0))</f>
        <v>7191.3486229000009</v>
      </c>
      <c r="O3763" s="19">
        <f>J3763*INDEX('Pliegos Tarifarios (Las Condes)'!$D:$D,MATCH($B3763,'Pliegos Tarifarios (Las Condes)'!$A:$A,0))</f>
        <v>29548.156037399996</v>
      </c>
      <c r="P3763" s="19">
        <f>H3763*INDEX('Pliegos Tarifarios (Las Condes)'!$E:$E,MATCH($B3763,'Pliegos Tarifarios (Las Condes)'!$A:$A,0))</f>
        <v>9715.5236992000009</v>
      </c>
      <c r="Q3763" s="19" cm="1">
        <f t="array" ref="Q3763">H3763*_xlfn.IFS(H3763&lt;=350,INDEX('Pliegos Tarifarios (Las Condes)'!$F:$F,MATCH($B3763,'Pliegos Tarifarios (Las Condes)'!$A:$A,0)),H3763&lt;=500,INDEX('Pliegos Tarifarios (Las Condes)'!$G:$G,MATCH($B3763,'Pliegos Tarifarios (Las Condes)'!$A:$A,0)),H3763&lt;=1000,INDEX('Pliegos Tarifarios (Las Condes)'!$H:$H,MATCH($B3763,'Pliegos Tarifarios (Las Condes)'!$A:$A,0)),H3763&lt;=5000,INDEX('Pliegos Tarifarios (Las Condes)'!$I:$I,MATCH($B3763,'Pliegos Tarifarios (Las Condes)'!$A:$A,0)),H3763&gt;5000,INDEX('Pliegos Tarifarios (Las Condes)'!$J:$J,MATCH($B3763,'Pliegos Tarifarios (Las Condes)'!$A:$A,0)))/1.19</f>
        <v>1749.5836157983197</v>
      </c>
      <c r="R3763" s="19">
        <f>INDEX('Pliegos Tarifarios (Las Condes)'!$K:$K,MATCH($B3763,'Pliegos Tarifarios (Las Condes)'!$A:$A,0))</f>
        <v>729.50400000000002</v>
      </c>
      <c r="S3763" s="21">
        <f t="shared" si="177"/>
        <v>147225.46649569835</v>
      </c>
      <c r="T3763" s="21">
        <f t="shared" si="178"/>
        <v>27972.838634182684</v>
      </c>
      <c r="U3763" s="19">
        <v>0</v>
      </c>
      <c r="V3763" s="21">
        <f t="shared" si="179"/>
        <v>175198.30512988102</v>
      </c>
    </row>
    <row r="3764" spans="1:22" x14ac:dyDescent="0.3">
      <c r="A3764" s="3" t="s">
        <v>148</v>
      </c>
      <c r="B3764" s="3">
        <v>9</v>
      </c>
      <c r="C3764" s="4" t="s">
        <v>186</v>
      </c>
      <c r="D3764" s="3" t="s">
        <v>520</v>
      </c>
      <c r="E3764" s="3" t="s">
        <v>121</v>
      </c>
      <c r="F3764" s="4" t="s">
        <v>521</v>
      </c>
      <c r="G3764" s="3" t="s">
        <v>16</v>
      </c>
      <c r="H3764" s="5">
        <v>745.87530000000004</v>
      </c>
      <c r="I3764" s="5">
        <v>2.1091000000000002</v>
      </c>
      <c r="J3764" s="5">
        <v>2.0611000000000002</v>
      </c>
      <c r="K3764" s="6">
        <v>0.97724147740742495</v>
      </c>
      <c r="L3764" s="5">
        <v>24.06</v>
      </c>
      <c r="M3764" s="19">
        <f>H3764*INDEX('Pliegos Tarifarios (Las Condes)'!$B:$B,MATCH($B3764,'Pliegos Tarifarios (Las Condes)'!$A:$A,0))</f>
        <v>98278.767153900015</v>
      </c>
      <c r="N3764" s="19">
        <f>I3764*INDEX('Pliegos Tarifarios (Las Condes)'!$C:$C,MATCH($B3764,'Pliegos Tarifarios (Las Condes)'!$A:$A,0))</f>
        <v>7260.1950029000009</v>
      </c>
      <c r="O3764" s="19">
        <f>J3764*INDEX('Pliegos Tarifarios (Las Condes)'!$D:$D,MATCH($B3764,'Pliegos Tarifarios (Las Condes)'!$A:$A,0))</f>
        <v>29910.959387400002</v>
      </c>
      <c r="P3764" s="19">
        <f>H3764*INDEX('Pliegos Tarifarios (Las Condes)'!$E:$E,MATCH($B3764,'Pliegos Tarifarios (Las Condes)'!$A:$A,0))</f>
        <v>9714.2799071999998</v>
      </c>
      <c r="Q3764" s="19" cm="1">
        <f t="array" ref="Q3764">H3764*_xlfn.IFS(H3764&lt;=350,INDEX('Pliegos Tarifarios (Las Condes)'!$F:$F,MATCH($B3764,'Pliegos Tarifarios (Las Condes)'!$A:$A,0)),H3764&lt;=500,INDEX('Pliegos Tarifarios (Las Condes)'!$G:$G,MATCH($B3764,'Pliegos Tarifarios (Las Condes)'!$A:$A,0)),H3764&lt;=1000,INDEX('Pliegos Tarifarios (Las Condes)'!$H:$H,MATCH($B3764,'Pliegos Tarifarios (Las Condes)'!$A:$A,0)),H3764&lt;=5000,INDEX('Pliegos Tarifarios (Las Condes)'!$I:$I,MATCH($B3764,'Pliegos Tarifarios (Las Condes)'!$A:$A,0)),H3764&gt;5000,INDEX('Pliegos Tarifarios (Las Condes)'!$J:$J,MATCH($B3764,'Pliegos Tarifarios (Las Condes)'!$A:$A,0)))/1.19</f>
        <v>1749.3596321848743</v>
      </c>
      <c r="R3764" s="19">
        <f>INDEX('Pliegos Tarifarios (Las Condes)'!$K:$K,MATCH($B3764,'Pliegos Tarifarios (Las Condes)'!$A:$A,0))</f>
        <v>729.50400000000002</v>
      </c>
      <c r="S3764" s="21">
        <f t="shared" si="177"/>
        <v>147643.06508358486</v>
      </c>
      <c r="T3764" s="21">
        <f t="shared" si="178"/>
        <v>28052.182365881126</v>
      </c>
      <c r="U3764" s="19">
        <v>0</v>
      </c>
      <c r="V3764" s="21">
        <f t="shared" si="179"/>
        <v>175695.247449466</v>
      </c>
    </row>
    <row r="3765" spans="1:22" x14ac:dyDescent="0.3">
      <c r="A3765" s="3" t="s">
        <v>148</v>
      </c>
      <c r="B3765" s="3">
        <v>9</v>
      </c>
      <c r="C3765" s="4" t="s">
        <v>186</v>
      </c>
      <c r="D3765" s="3" t="s">
        <v>522</v>
      </c>
      <c r="E3765" s="3" t="s">
        <v>121</v>
      </c>
      <c r="F3765" s="4" t="s">
        <v>523</v>
      </c>
      <c r="G3765" s="3" t="s">
        <v>16</v>
      </c>
      <c r="H3765" s="5">
        <v>747.53769999999997</v>
      </c>
      <c r="I3765" s="5">
        <v>2.1379000000000001</v>
      </c>
      <c r="J3765" s="5">
        <v>2.0529000000000002</v>
      </c>
      <c r="K3765" s="6">
        <v>0.96024135834229851</v>
      </c>
      <c r="L3765" s="5">
        <v>24.11</v>
      </c>
      <c r="M3765" s="19">
        <f>H3765*INDEX('Pliegos Tarifarios (Las Condes)'!$B:$B,MATCH($B3765,'Pliegos Tarifarios (Las Condes)'!$A:$A,0))</f>
        <v>98497.809965099994</v>
      </c>
      <c r="N3765" s="19">
        <f>I3765*INDEX('Pliegos Tarifarios (Las Condes)'!$C:$C,MATCH($B3765,'Pliegos Tarifarios (Las Condes)'!$A:$A,0))</f>
        <v>7359.3337901000004</v>
      </c>
      <c r="O3765" s="19">
        <f>J3765*INDEX('Pliegos Tarifarios (Las Condes)'!$D:$D,MATCH($B3765,'Pliegos Tarifarios (Las Condes)'!$A:$A,0))</f>
        <v>29791.959888600002</v>
      </c>
      <c r="P3765" s="19">
        <f>H3765*INDEX('Pliegos Tarifarios (Las Condes)'!$E:$E,MATCH($B3765,'Pliegos Tarifarios (Las Condes)'!$A:$A,0))</f>
        <v>9735.9310047999988</v>
      </c>
      <c r="Q3765" s="19" cm="1">
        <f t="array" ref="Q3765">H3765*_xlfn.IFS(H3765&lt;=350,INDEX('Pliegos Tarifarios (Las Condes)'!$F:$F,MATCH($B3765,'Pliegos Tarifarios (Las Condes)'!$A:$A,0)),H3765&lt;=500,INDEX('Pliegos Tarifarios (Las Condes)'!$G:$G,MATCH($B3765,'Pliegos Tarifarios (Las Condes)'!$A:$A,0)),H3765&lt;=1000,INDEX('Pliegos Tarifarios (Las Condes)'!$H:$H,MATCH($B3765,'Pliegos Tarifarios (Las Condes)'!$A:$A,0)),H3765&lt;=5000,INDEX('Pliegos Tarifarios (Las Condes)'!$I:$I,MATCH($B3765,'Pliegos Tarifarios (Las Condes)'!$A:$A,0)),H3765&gt;5000,INDEX('Pliegos Tarifarios (Las Condes)'!$J:$J,MATCH($B3765,'Pliegos Tarifarios (Las Condes)'!$A:$A,0)))/1.19</f>
        <v>1753.2585888235296</v>
      </c>
      <c r="R3765" s="19">
        <f>INDEX('Pliegos Tarifarios (Las Condes)'!$K:$K,MATCH($B3765,'Pliegos Tarifarios (Las Condes)'!$A:$A,0))</f>
        <v>729.50400000000002</v>
      </c>
      <c r="S3765" s="21">
        <f t="shared" si="177"/>
        <v>147867.79723742351</v>
      </c>
      <c r="T3765" s="21">
        <f t="shared" si="178"/>
        <v>28094.881475110466</v>
      </c>
      <c r="U3765" s="19">
        <v>0</v>
      </c>
      <c r="V3765" s="21">
        <f t="shared" si="179"/>
        <v>175962.67871253396</v>
      </c>
    </row>
    <row r="3766" spans="1:22" x14ac:dyDescent="0.3">
      <c r="A3766" s="3" t="s">
        <v>148</v>
      </c>
      <c r="B3766" s="3">
        <v>9</v>
      </c>
      <c r="C3766" s="4" t="s">
        <v>186</v>
      </c>
      <c r="D3766" s="3" t="s">
        <v>524</v>
      </c>
      <c r="E3766" s="3" t="s">
        <v>121</v>
      </c>
      <c r="F3766" s="4" t="s">
        <v>525</v>
      </c>
      <c r="G3766" s="3" t="s">
        <v>16</v>
      </c>
      <c r="H3766" s="5">
        <v>747.00139999999999</v>
      </c>
      <c r="I3766" s="5">
        <v>2.1153</v>
      </c>
      <c r="J3766" s="5">
        <v>2.0525000000000002</v>
      </c>
      <c r="K3766" s="6">
        <v>0.97031153973431672</v>
      </c>
      <c r="L3766" s="5">
        <v>24.1</v>
      </c>
      <c r="M3766" s="19">
        <f>H3766*INDEX('Pliegos Tarifarios (Las Condes)'!$B:$B,MATCH($B3766,'Pliegos Tarifarios (Las Condes)'!$A:$A,0))</f>
        <v>98427.145468200004</v>
      </c>
      <c r="N3766" s="19">
        <f>I3766*INDEX('Pliegos Tarifarios (Las Condes)'!$C:$C,MATCH($B3766,'Pliegos Tarifarios (Las Condes)'!$A:$A,0))</f>
        <v>7281.5373806999996</v>
      </c>
      <c r="O3766" s="19">
        <f>J3766*INDEX('Pliegos Tarifarios (Las Condes)'!$D:$D,MATCH($B3766,'Pliegos Tarifarios (Las Condes)'!$A:$A,0))</f>
        <v>29786.155035000003</v>
      </c>
      <c r="P3766" s="19">
        <f>H3766*INDEX('Pliegos Tarifarios (Las Condes)'!$E:$E,MATCH($B3766,'Pliegos Tarifarios (Las Condes)'!$A:$A,0))</f>
        <v>9728.9462335999997</v>
      </c>
      <c r="Q3766" s="19" cm="1">
        <f t="array" ref="Q3766">H3766*_xlfn.IFS(H3766&lt;=350,INDEX('Pliegos Tarifarios (Las Condes)'!$F:$F,MATCH($B3766,'Pliegos Tarifarios (Las Condes)'!$A:$A,0)),H3766&lt;=500,INDEX('Pliegos Tarifarios (Las Condes)'!$G:$G,MATCH($B3766,'Pliegos Tarifarios (Las Condes)'!$A:$A,0)),H3766&lt;=1000,INDEX('Pliegos Tarifarios (Las Condes)'!$H:$H,MATCH($B3766,'Pliegos Tarifarios (Las Condes)'!$A:$A,0)),H3766&lt;=5000,INDEX('Pliegos Tarifarios (Las Condes)'!$I:$I,MATCH($B3766,'Pliegos Tarifarios (Las Condes)'!$A:$A,0)),H3766&gt;5000,INDEX('Pliegos Tarifarios (Las Condes)'!$J:$J,MATCH($B3766,'Pliegos Tarifarios (Las Condes)'!$A:$A,0)))/1.19</f>
        <v>1752.0007625210085</v>
      </c>
      <c r="R3766" s="19">
        <f>INDEX('Pliegos Tarifarios (Las Condes)'!$K:$K,MATCH($B3766,'Pliegos Tarifarios (Las Condes)'!$A:$A,0))</f>
        <v>729.50400000000002</v>
      </c>
      <c r="S3766" s="21">
        <f t="shared" si="177"/>
        <v>147705.28888002099</v>
      </c>
      <c r="T3766" s="21">
        <f t="shared" si="178"/>
        <v>28064.004887203988</v>
      </c>
      <c r="U3766" s="19">
        <v>0</v>
      </c>
      <c r="V3766" s="21">
        <f t="shared" si="179"/>
        <v>175769.29376722497</v>
      </c>
    </row>
    <row r="3767" spans="1:22" x14ac:dyDescent="0.3">
      <c r="A3767" s="3" t="s">
        <v>148</v>
      </c>
      <c r="B3767" s="3">
        <v>9</v>
      </c>
      <c r="C3767" s="4" t="s">
        <v>186</v>
      </c>
      <c r="D3767" s="3" t="s">
        <v>526</v>
      </c>
      <c r="E3767" s="3" t="s">
        <v>121</v>
      </c>
      <c r="F3767" s="4" t="s">
        <v>527</v>
      </c>
      <c r="G3767" s="3" t="s">
        <v>16</v>
      </c>
      <c r="H3767" s="5">
        <v>746.02269999999999</v>
      </c>
      <c r="I3767" s="5">
        <v>2.1141999999999999</v>
      </c>
      <c r="J3767" s="5">
        <v>2.0874000000000001</v>
      </c>
      <c r="K3767" s="6">
        <v>0.98732381042474704</v>
      </c>
      <c r="L3767" s="5">
        <v>24.07</v>
      </c>
      <c r="M3767" s="19">
        <f>H3767*INDEX('Pliegos Tarifarios (Las Condes)'!$B:$B,MATCH($B3767,'Pliegos Tarifarios (Las Condes)'!$A:$A,0))</f>
        <v>98298.189020100006</v>
      </c>
      <c r="N3767" s="19">
        <f>I3767*INDEX('Pliegos Tarifarios (Las Condes)'!$C:$C,MATCH($B3767,'Pliegos Tarifarios (Las Condes)'!$A:$A,0))</f>
        <v>7277.7508297999993</v>
      </c>
      <c r="O3767" s="19">
        <f>J3767*INDEX('Pliegos Tarifarios (Las Condes)'!$D:$D,MATCH($B3767,'Pliegos Tarifarios (Las Condes)'!$A:$A,0))</f>
        <v>30292.628511600004</v>
      </c>
      <c r="P3767" s="19">
        <f>H3767*INDEX('Pliegos Tarifarios (Las Condes)'!$E:$E,MATCH($B3767,'Pliegos Tarifarios (Las Condes)'!$A:$A,0))</f>
        <v>9716.1996447999991</v>
      </c>
      <c r="Q3767" s="19" cm="1">
        <f t="array" ref="Q3767">H3767*_xlfn.IFS(H3767&lt;=350,INDEX('Pliegos Tarifarios (Las Condes)'!$F:$F,MATCH($B3767,'Pliegos Tarifarios (Las Condes)'!$A:$A,0)),H3767&lt;=500,INDEX('Pliegos Tarifarios (Las Condes)'!$G:$G,MATCH($B3767,'Pliegos Tarifarios (Las Condes)'!$A:$A,0)),H3767&lt;=1000,INDEX('Pliegos Tarifarios (Las Condes)'!$H:$H,MATCH($B3767,'Pliegos Tarifarios (Las Condes)'!$A:$A,0)),H3767&lt;=5000,INDEX('Pliegos Tarifarios (Las Condes)'!$I:$I,MATCH($B3767,'Pliegos Tarifarios (Las Condes)'!$A:$A,0)),H3767&gt;5000,INDEX('Pliegos Tarifarios (Las Condes)'!$J:$J,MATCH($B3767,'Pliegos Tarifarios (Las Condes)'!$A:$A,0)))/1.19</f>
        <v>1749.7053409243701</v>
      </c>
      <c r="R3767" s="19">
        <f>INDEX('Pliegos Tarifarios (Las Condes)'!$K:$K,MATCH($B3767,'Pliegos Tarifarios (Las Condes)'!$A:$A,0))</f>
        <v>729.50400000000002</v>
      </c>
      <c r="S3767" s="21">
        <f t="shared" si="177"/>
        <v>148063.9773472244</v>
      </c>
      <c r="T3767" s="21">
        <f t="shared" si="178"/>
        <v>28132.155695972637</v>
      </c>
      <c r="U3767" s="19">
        <v>0</v>
      </c>
      <c r="V3767" s="21">
        <f t="shared" si="179"/>
        <v>176196.13304319704</v>
      </c>
    </row>
    <row r="3768" spans="1:22" x14ac:dyDescent="0.3">
      <c r="A3768" s="3" t="s">
        <v>148</v>
      </c>
      <c r="B3768" s="3">
        <v>9</v>
      </c>
      <c r="C3768" s="4" t="s">
        <v>186</v>
      </c>
      <c r="D3768" s="3" t="s">
        <v>528</v>
      </c>
      <c r="E3768" s="3" t="s">
        <v>121</v>
      </c>
      <c r="F3768" s="4" t="s">
        <v>529</v>
      </c>
      <c r="G3768" s="3" t="s">
        <v>16</v>
      </c>
      <c r="H3768" s="5">
        <v>744.41110000000003</v>
      </c>
      <c r="I3768" s="5">
        <v>2.0508000000000002</v>
      </c>
      <c r="J3768" s="5">
        <v>2.0024000000000002</v>
      </c>
      <c r="K3768" s="6">
        <v>0.97639945387165983</v>
      </c>
      <c r="L3768" s="5">
        <v>24.01</v>
      </c>
      <c r="M3768" s="19">
        <f>H3768*INDEX('Pliegos Tarifarios (Las Condes)'!$B:$B,MATCH($B3768,'Pliegos Tarifarios (Las Condes)'!$A:$A,0))</f>
        <v>98085.839769300015</v>
      </c>
      <c r="N3768" s="19">
        <f>I3768*INDEX('Pliegos Tarifarios (Las Condes)'!$C:$C,MATCH($B3768,'Pliegos Tarifarios (Las Condes)'!$A:$A,0))</f>
        <v>7059.5078052000008</v>
      </c>
      <c r="O3768" s="19">
        <f>J3768*INDEX('Pliegos Tarifarios (Las Condes)'!$D:$D,MATCH($B3768,'Pliegos Tarifarios (Las Condes)'!$A:$A,0))</f>
        <v>29059.097121600003</v>
      </c>
      <c r="P3768" s="19">
        <f>H3768*INDEX('Pliegos Tarifarios (Las Condes)'!$E:$E,MATCH($B3768,'Pliegos Tarifarios (Las Condes)'!$A:$A,0))</f>
        <v>9695.2101664000002</v>
      </c>
      <c r="Q3768" s="19" cm="1">
        <f t="array" ref="Q3768">H3768*_xlfn.IFS(H3768&lt;=350,INDEX('Pliegos Tarifarios (Las Condes)'!$F:$F,MATCH($B3768,'Pliegos Tarifarios (Las Condes)'!$A:$A,0)),H3768&lt;=500,INDEX('Pliegos Tarifarios (Las Condes)'!$G:$G,MATCH($B3768,'Pliegos Tarifarios (Las Condes)'!$A:$A,0)),H3768&lt;=1000,INDEX('Pliegos Tarifarios (Las Condes)'!$H:$H,MATCH($B3768,'Pliegos Tarifarios (Las Condes)'!$A:$A,0)),H3768&lt;=5000,INDEX('Pliegos Tarifarios (Las Condes)'!$I:$I,MATCH($B3768,'Pliegos Tarifarios (Las Condes)'!$A:$A,0)),H3768&gt;5000,INDEX('Pliegos Tarifarios (Las Condes)'!$J:$J,MATCH($B3768,'Pliegos Tarifarios (Las Condes)'!$A:$A,0)))/1.19</f>
        <v>1745.9255294957989</v>
      </c>
      <c r="R3768" s="19">
        <f>INDEX('Pliegos Tarifarios (Las Condes)'!$K:$K,MATCH($B3768,'Pliegos Tarifarios (Las Condes)'!$A:$A,0))</f>
        <v>729.50400000000002</v>
      </c>
      <c r="S3768" s="21">
        <f t="shared" si="177"/>
        <v>146375.08439199583</v>
      </c>
      <c r="T3768" s="21">
        <f t="shared" si="178"/>
        <v>27811.266034479209</v>
      </c>
      <c r="U3768" s="19">
        <v>0</v>
      </c>
      <c r="V3768" s="21">
        <f t="shared" si="179"/>
        <v>174186.35042647505</v>
      </c>
    </row>
    <row r="3769" spans="1:22" x14ac:dyDescent="0.3">
      <c r="A3769" s="3" t="s">
        <v>148</v>
      </c>
      <c r="B3769" s="3">
        <v>9</v>
      </c>
      <c r="C3769" s="4" t="s">
        <v>186</v>
      </c>
      <c r="D3769" s="3" t="s">
        <v>530</v>
      </c>
      <c r="E3769" s="3" t="s">
        <v>121</v>
      </c>
      <c r="F3769" s="4" t="s">
        <v>531</v>
      </c>
      <c r="G3769" s="3" t="s">
        <v>16</v>
      </c>
      <c r="H3769" s="5">
        <v>746.96420000000001</v>
      </c>
      <c r="I3769" s="5">
        <v>2.1076000000000001</v>
      </c>
      <c r="J3769" s="5">
        <v>2.1076000000000001</v>
      </c>
      <c r="K3769" s="6">
        <v>1</v>
      </c>
      <c r="L3769" s="5">
        <v>24.1</v>
      </c>
      <c r="M3769" s="19">
        <f>H3769*INDEX('Pliegos Tarifarios (Las Condes)'!$B:$B,MATCH($B3769,'Pliegos Tarifarios (Las Condes)'!$A:$A,0))</f>
        <v>98422.2438846</v>
      </c>
      <c r="N3769" s="19">
        <f>I3769*INDEX('Pliegos Tarifarios (Las Condes)'!$C:$C,MATCH($B3769,'Pliegos Tarifarios (Las Condes)'!$A:$A,0))</f>
        <v>7255.0315244000003</v>
      </c>
      <c r="O3769" s="19">
        <f>J3769*INDEX('Pliegos Tarifarios (Las Condes)'!$D:$D,MATCH($B3769,'Pliegos Tarifarios (Las Condes)'!$A:$A,0))</f>
        <v>30585.773618400002</v>
      </c>
      <c r="P3769" s="19">
        <f>H3769*INDEX('Pliegos Tarifarios (Las Condes)'!$E:$E,MATCH($B3769,'Pliegos Tarifarios (Las Condes)'!$A:$A,0))</f>
        <v>9728.4617407999995</v>
      </c>
      <c r="Q3769" s="19" cm="1">
        <f t="array" ref="Q3769">H3769*_xlfn.IFS(H3769&lt;=350,INDEX('Pliegos Tarifarios (Las Condes)'!$F:$F,MATCH($B3769,'Pliegos Tarifarios (Las Condes)'!$A:$A,0)),H3769&lt;=500,INDEX('Pliegos Tarifarios (Las Condes)'!$G:$G,MATCH($B3769,'Pliegos Tarifarios (Las Condes)'!$A:$A,0)),H3769&lt;=1000,INDEX('Pliegos Tarifarios (Las Condes)'!$H:$H,MATCH($B3769,'Pliegos Tarifarios (Las Condes)'!$A:$A,0)),H3769&lt;=5000,INDEX('Pliegos Tarifarios (Las Condes)'!$I:$I,MATCH($B3769,'Pliegos Tarifarios (Las Condes)'!$A:$A,0)),H3769&gt;5000,INDEX('Pliegos Tarifarios (Las Condes)'!$J:$J,MATCH($B3769,'Pliegos Tarifarios (Las Condes)'!$A:$A,0)))/1.19</f>
        <v>1751.9135144537818</v>
      </c>
      <c r="R3769" s="19">
        <f>INDEX('Pliegos Tarifarios (Las Condes)'!$K:$K,MATCH($B3769,'Pliegos Tarifarios (Las Condes)'!$A:$A,0))</f>
        <v>729.50400000000002</v>
      </c>
      <c r="S3769" s="21">
        <f t="shared" si="177"/>
        <v>148472.92828265377</v>
      </c>
      <c r="T3769" s="21">
        <f t="shared" si="178"/>
        <v>28209.856373704217</v>
      </c>
      <c r="U3769" s="19">
        <v>0</v>
      </c>
      <c r="V3769" s="21">
        <f t="shared" si="179"/>
        <v>176682.78465635798</v>
      </c>
    </row>
    <row r="3770" spans="1:22" x14ac:dyDescent="0.3">
      <c r="A3770" s="3" t="s">
        <v>148</v>
      </c>
      <c r="B3770" s="3">
        <v>9</v>
      </c>
      <c r="C3770" s="4" t="s">
        <v>186</v>
      </c>
      <c r="D3770" s="3" t="s">
        <v>532</v>
      </c>
      <c r="E3770" s="3" t="s">
        <v>121</v>
      </c>
      <c r="F3770" s="4" t="s">
        <v>533</v>
      </c>
      <c r="G3770" s="3" t="s">
        <v>16</v>
      </c>
      <c r="H3770" s="5">
        <v>747.6241</v>
      </c>
      <c r="I3770" s="5">
        <v>2.1242999999999999</v>
      </c>
      <c r="J3770" s="5">
        <v>2.1242999999999999</v>
      </c>
      <c r="K3770" s="6">
        <v>1</v>
      </c>
      <c r="L3770" s="5">
        <v>24.12</v>
      </c>
      <c r="M3770" s="19">
        <f>H3770*INDEX('Pliegos Tarifarios (Las Condes)'!$B:$B,MATCH($B3770,'Pliegos Tarifarios (Las Condes)'!$A:$A,0))</f>
        <v>98509.194288300001</v>
      </c>
      <c r="N3770" s="19">
        <f>I3770*INDEX('Pliegos Tarifarios (Las Condes)'!$C:$C,MATCH($B3770,'Pliegos Tarifarios (Las Condes)'!$A:$A,0))</f>
        <v>7312.5182516999994</v>
      </c>
      <c r="O3770" s="19">
        <f>J3770*INDEX('Pliegos Tarifarios (Las Condes)'!$D:$D,MATCH($B3770,'Pliegos Tarifarios (Las Condes)'!$A:$A,0))</f>
        <v>30828.126256199997</v>
      </c>
      <c r="P3770" s="19">
        <f>H3770*INDEX('Pliegos Tarifarios (Las Condes)'!$E:$E,MATCH($B3770,'Pliegos Tarifarios (Las Condes)'!$A:$A,0))</f>
        <v>9737.0562783999994</v>
      </c>
      <c r="Q3770" s="19" cm="1">
        <f t="array" ref="Q3770">H3770*_xlfn.IFS(H3770&lt;=350,INDEX('Pliegos Tarifarios (Las Condes)'!$F:$F,MATCH($B3770,'Pliegos Tarifarios (Las Condes)'!$A:$A,0)),H3770&lt;=500,INDEX('Pliegos Tarifarios (Las Condes)'!$G:$G,MATCH($B3770,'Pliegos Tarifarios (Las Condes)'!$A:$A,0)),H3770&lt;=1000,INDEX('Pliegos Tarifarios (Las Condes)'!$H:$H,MATCH($B3770,'Pliegos Tarifarios (Las Condes)'!$A:$A,0)),H3770&lt;=5000,INDEX('Pliegos Tarifarios (Las Condes)'!$I:$I,MATCH($B3770,'Pliegos Tarifarios (Las Condes)'!$A:$A,0)),H3770&gt;5000,INDEX('Pliegos Tarifarios (Las Condes)'!$J:$J,MATCH($B3770,'Pliegos Tarifarios (Las Condes)'!$A:$A,0)))/1.19</f>
        <v>1753.4612294957988</v>
      </c>
      <c r="R3770" s="19">
        <f>INDEX('Pliegos Tarifarios (Las Condes)'!$K:$K,MATCH($B3770,'Pliegos Tarifarios (Las Condes)'!$A:$A,0))</f>
        <v>729.50400000000002</v>
      </c>
      <c r="S3770" s="21">
        <f t="shared" si="177"/>
        <v>148869.86030409578</v>
      </c>
      <c r="T3770" s="21">
        <f t="shared" si="178"/>
        <v>28285.273457778199</v>
      </c>
      <c r="U3770" s="19">
        <v>0</v>
      </c>
      <c r="V3770" s="21">
        <f t="shared" si="179"/>
        <v>177155.13376187399</v>
      </c>
    </row>
    <row r="3771" spans="1:22" x14ac:dyDescent="0.3">
      <c r="A3771" s="3" t="s">
        <v>148</v>
      </c>
      <c r="B3771" s="3">
        <v>9</v>
      </c>
      <c r="C3771" s="4" t="s">
        <v>186</v>
      </c>
      <c r="D3771" s="3" t="s">
        <v>534</v>
      </c>
      <c r="E3771" s="3" t="s">
        <v>121</v>
      </c>
      <c r="F3771" s="4" t="s">
        <v>535</v>
      </c>
      <c r="G3771" s="3" t="s">
        <v>16</v>
      </c>
      <c r="H3771" s="5">
        <v>745.50040000000001</v>
      </c>
      <c r="I3771" s="5">
        <v>2.1149</v>
      </c>
      <c r="J3771" s="5">
        <v>2.0169999999999999</v>
      </c>
      <c r="K3771" s="6">
        <v>0.95370939524327392</v>
      </c>
      <c r="L3771" s="5">
        <v>24.05</v>
      </c>
      <c r="M3771" s="19">
        <f>H3771*INDEX('Pliegos Tarifarios (Las Condes)'!$B:$B,MATCH($B3771,'Pliegos Tarifarios (Las Condes)'!$A:$A,0))</f>
        <v>98229.369205200011</v>
      </c>
      <c r="N3771" s="19">
        <f>I3771*INDEX('Pliegos Tarifarios (Las Condes)'!$C:$C,MATCH($B3771,'Pliegos Tarifarios (Las Condes)'!$A:$A,0))</f>
        <v>7280.1604531000003</v>
      </c>
      <c r="O3771" s="19">
        <f>J3771*INDEX('Pliegos Tarifarios (Las Condes)'!$D:$D,MATCH($B3771,'Pliegos Tarifarios (Las Condes)'!$A:$A,0))</f>
        <v>29270.974277999998</v>
      </c>
      <c r="P3771" s="19">
        <f>H3771*INDEX('Pliegos Tarifarios (Las Condes)'!$E:$E,MATCH($B3771,'Pliegos Tarifarios (Las Condes)'!$A:$A,0))</f>
        <v>9709.3972095999998</v>
      </c>
      <c r="Q3771" s="19" cm="1">
        <f t="array" ref="Q3771">H3771*_xlfn.IFS(H3771&lt;=350,INDEX('Pliegos Tarifarios (Las Condes)'!$F:$F,MATCH($B3771,'Pliegos Tarifarios (Las Condes)'!$A:$A,0)),H3771&lt;=500,INDEX('Pliegos Tarifarios (Las Condes)'!$G:$G,MATCH($B3771,'Pliegos Tarifarios (Las Condes)'!$A:$A,0)),H3771&lt;=1000,INDEX('Pliegos Tarifarios (Las Condes)'!$H:$H,MATCH($B3771,'Pliegos Tarifarios (Las Condes)'!$A:$A,0)),H3771&lt;=5000,INDEX('Pliegos Tarifarios (Las Condes)'!$I:$I,MATCH($B3771,'Pliegos Tarifarios (Las Condes)'!$A:$A,0)),H3771&gt;5000,INDEX('Pliegos Tarifarios (Las Condes)'!$J:$J,MATCH($B3771,'Pliegos Tarifarios (Las Condes)'!$A:$A,0)))/1.19</f>
        <v>1748.4803499159668</v>
      </c>
      <c r="R3771" s="19">
        <f>INDEX('Pliegos Tarifarios (Las Condes)'!$K:$K,MATCH($B3771,'Pliegos Tarifarios (Las Condes)'!$A:$A,0))</f>
        <v>729.50400000000002</v>
      </c>
      <c r="S3771" s="21">
        <f t="shared" si="177"/>
        <v>146967.88549581598</v>
      </c>
      <c r="T3771" s="21">
        <f t="shared" si="178"/>
        <v>27923.898244205036</v>
      </c>
      <c r="U3771" s="19">
        <v>0</v>
      </c>
      <c r="V3771" s="21">
        <f t="shared" si="179"/>
        <v>174891.78374002103</v>
      </c>
    </row>
    <row r="3772" spans="1:22" x14ac:dyDescent="0.3">
      <c r="A3772" s="3" t="s">
        <v>148</v>
      </c>
      <c r="B3772" s="3">
        <v>9</v>
      </c>
      <c r="C3772" s="4" t="s">
        <v>186</v>
      </c>
      <c r="D3772" s="3" t="s">
        <v>536</v>
      </c>
      <c r="E3772" s="3" t="s">
        <v>121</v>
      </c>
      <c r="F3772" s="4" t="s">
        <v>537</v>
      </c>
      <c r="G3772" s="3" t="s">
        <v>16</v>
      </c>
      <c r="H3772" s="5">
        <v>746.9402</v>
      </c>
      <c r="I3772" s="5">
        <v>2.0800999999999998</v>
      </c>
      <c r="J3772" s="5">
        <v>2.0800999999999998</v>
      </c>
      <c r="K3772" s="6">
        <v>1</v>
      </c>
      <c r="L3772" s="5">
        <v>24.09</v>
      </c>
      <c r="M3772" s="19">
        <f>H3772*INDEX('Pliegos Tarifarios (Las Condes)'!$B:$B,MATCH($B3772,'Pliegos Tarifarios (Las Condes)'!$A:$A,0))</f>
        <v>98419.0815726</v>
      </c>
      <c r="N3772" s="19">
        <f>I3772*INDEX('Pliegos Tarifarios (Las Condes)'!$C:$C,MATCH($B3772,'Pliegos Tarifarios (Las Condes)'!$A:$A,0))</f>
        <v>7160.3677518999993</v>
      </c>
      <c r="O3772" s="19">
        <f>J3772*INDEX('Pliegos Tarifarios (Las Condes)'!$D:$D,MATCH($B3772,'Pliegos Tarifarios (Las Condes)'!$A:$A,0))</f>
        <v>30186.689933399997</v>
      </c>
      <c r="P3772" s="19">
        <f>H3772*INDEX('Pliegos Tarifarios (Las Condes)'!$E:$E,MATCH($B3772,'Pliegos Tarifarios (Las Condes)'!$A:$A,0))</f>
        <v>9728.1491647999992</v>
      </c>
      <c r="Q3772" s="19" cm="1">
        <f t="array" ref="Q3772">H3772*_xlfn.IFS(H3772&lt;=350,INDEX('Pliegos Tarifarios (Las Condes)'!$F:$F,MATCH($B3772,'Pliegos Tarifarios (Las Condes)'!$A:$A,0)),H3772&lt;=500,INDEX('Pliegos Tarifarios (Las Condes)'!$G:$G,MATCH($B3772,'Pliegos Tarifarios (Las Condes)'!$A:$A,0)),H3772&lt;=1000,INDEX('Pliegos Tarifarios (Las Condes)'!$H:$H,MATCH($B3772,'Pliegos Tarifarios (Las Condes)'!$A:$A,0)),H3772&lt;=5000,INDEX('Pliegos Tarifarios (Las Condes)'!$I:$I,MATCH($B3772,'Pliegos Tarifarios (Las Condes)'!$A:$A,0)),H3772&gt;5000,INDEX('Pliegos Tarifarios (Las Condes)'!$J:$J,MATCH($B3772,'Pliegos Tarifarios (Las Condes)'!$A:$A,0)))/1.19</f>
        <v>1751.8572253781515</v>
      </c>
      <c r="R3772" s="19">
        <f>INDEX('Pliegos Tarifarios (Las Condes)'!$K:$K,MATCH($B3772,'Pliegos Tarifarios (Las Condes)'!$A:$A,0))</f>
        <v>729.50400000000002</v>
      </c>
      <c r="S3772" s="21">
        <f t="shared" si="177"/>
        <v>147975.64964807816</v>
      </c>
      <c r="T3772" s="21">
        <f t="shared" si="178"/>
        <v>28115.373433134853</v>
      </c>
      <c r="U3772" s="19">
        <v>0</v>
      </c>
      <c r="V3772" s="21">
        <f t="shared" si="179"/>
        <v>176091.023081213</v>
      </c>
    </row>
    <row r="3773" spans="1:22" x14ac:dyDescent="0.3">
      <c r="A3773" s="3" t="s">
        <v>148</v>
      </c>
      <c r="B3773" s="3">
        <v>9</v>
      </c>
      <c r="C3773" s="4" t="s">
        <v>186</v>
      </c>
      <c r="D3773" s="3" t="s">
        <v>538</v>
      </c>
      <c r="E3773" s="3" t="s">
        <v>121</v>
      </c>
      <c r="F3773" s="4" t="s">
        <v>539</v>
      </c>
      <c r="G3773" s="3" t="s">
        <v>16</v>
      </c>
      <c r="H3773" s="5">
        <v>745.21460000000002</v>
      </c>
      <c r="I3773" s="5">
        <v>2.0798000000000001</v>
      </c>
      <c r="J3773" s="5">
        <v>2.0798000000000001</v>
      </c>
      <c r="K3773" s="6">
        <v>1</v>
      </c>
      <c r="L3773" s="5">
        <v>24.04</v>
      </c>
      <c r="M3773" s="19">
        <f>H3773*INDEX('Pliegos Tarifarios (Las Condes)'!$B:$B,MATCH($B3773,'Pliegos Tarifarios (Las Condes)'!$A:$A,0))</f>
        <v>98191.711339800007</v>
      </c>
      <c r="N3773" s="19">
        <f>I3773*INDEX('Pliegos Tarifarios (Las Condes)'!$C:$C,MATCH($B3773,'Pliegos Tarifarios (Las Condes)'!$A:$A,0))</f>
        <v>7159.3350562000005</v>
      </c>
      <c r="O3773" s="19">
        <f>J3773*INDEX('Pliegos Tarifarios (Las Condes)'!$D:$D,MATCH($B3773,'Pliegos Tarifarios (Las Condes)'!$A:$A,0))</f>
        <v>30182.336293200002</v>
      </c>
      <c r="P3773" s="19">
        <f>H3773*INDEX('Pliegos Tarifarios (Las Condes)'!$E:$E,MATCH($B3773,'Pliegos Tarifarios (Las Condes)'!$A:$A,0))</f>
        <v>9705.6749503999999</v>
      </c>
      <c r="Q3773" s="19" cm="1">
        <f t="array" ref="Q3773">H3773*_xlfn.IFS(H3773&lt;=350,INDEX('Pliegos Tarifarios (Las Condes)'!$F:$F,MATCH($B3773,'Pliegos Tarifarios (Las Condes)'!$A:$A,0)),H3773&lt;=500,INDEX('Pliegos Tarifarios (Las Condes)'!$G:$G,MATCH($B3773,'Pliegos Tarifarios (Las Condes)'!$A:$A,0)),H3773&lt;=1000,INDEX('Pliegos Tarifarios (Las Condes)'!$H:$H,MATCH($B3773,'Pliegos Tarifarios (Las Condes)'!$A:$A,0)),H3773&lt;=5000,INDEX('Pliegos Tarifarios (Las Condes)'!$I:$I,MATCH($B3773,'Pliegos Tarifarios (Las Condes)'!$A:$A,0)),H3773&gt;5000,INDEX('Pliegos Tarifarios (Las Condes)'!$J:$J,MATCH($B3773,'Pliegos Tarifarios (Las Condes)'!$A:$A,0)))/1.19</f>
        <v>1747.8100408403366</v>
      </c>
      <c r="R3773" s="19">
        <f>INDEX('Pliegos Tarifarios (Las Condes)'!$K:$K,MATCH($B3773,'Pliegos Tarifarios (Las Condes)'!$A:$A,0))</f>
        <v>729.50400000000002</v>
      </c>
      <c r="S3773" s="21">
        <f t="shared" si="177"/>
        <v>147716.37168044029</v>
      </c>
      <c r="T3773" s="21">
        <f t="shared" si="178"/>
        <v>28066.110619283656</v>
      </c>
      <c r="U3773" s="19">
        <v>0</v>
      </c>
      <c r="V3773" s="21">
        <f t="shared" si="179"/>
        <v>175782.48229972395</v>
      </c>
    </row>
    <row r="3774" spans="1:22" x14ac:dyDescent="0.3">
      <c r="A3774" s="3" t="s">
        <v>148</v>
      </c>
      <c r="B3774" s="3">
        <v>9</v>
      </c>
      <c r="C3774" s="4" t="s">
        <v>186</v>
      </c>
      <c r="D3774" s="3" t="s">
        <v>540</v>
      </c>
      <c r="E3774" s="3" t="s">
        <v>121</v>
      </c>
      <c r="F3774" s="4" t="s">
        <v>541</v>
      </c>
      <c r="G3774" s="3" t="s">
        <v>16</v>
      </c>
      <c r="H3774" s="5">
        <v>747.1739</v>
      </c>
      <c r="I3774" s="5">
        <v>2.0975000000000001</v>
      </c>
      <c r="J3774" s="5">
        <v>2.0558999999999998</v>
      </c>
      <c r="K3774" s="6">
        <v>0.98016686531585206</v>
      </c>
      <c r="L3774" s="5">
        <v>24.1</v>
      </c>
      <c r="M3774" s="19">
        <f>H3774*INDEX('Pliegos Tarifarios (Las Condes)'!$B:$B,MATCH($B3774,'Pliegos Tarifarios (Las Condes)'!$A:$A,0))</f>
        <v>98449.874585700003</v>
      </c>
      <c r="N3774" s="19">
        <f>I3774*INDEX('Pliegos Tarifarios (Las Condes)'!$C:$C,MATCH($B3774,'Pliegos Tarifarios (Las Condes)'!$A:$A,0))</f>
        <v>7220.2641025000003</v>
      </c>
      <c r="O3774" s="19">
        <f>J3774*INDEX('Pliegos Tarifarios (Las Condes)'!$D:$D,MATCH($B3774,'Pliegos Tarifarios (Las Condes)'!$A:$A,0))</f>
        <v>29835.496290599996</v>
      </c>
      <c r="P3774" s="19">
        <f>H3774*INDEX('Pliegos Tarifarios (Las Condes)'!$E:$E,MATCH($B3774,'Pliegos Tarifarios (Las Condes)'!$A:$A,0))</f>
        <v>9731.1928735999991</v>
      </c>
      <c r="Q3774" s="19" cm="1">
        <f t="array" ref="Q3774">H3774*_xlfn.IFS(H3774&lt;=350,INDEX('Pliegos Tarifarios (Las Condes)'!$F:$F,MATCH($B3774,'Pliegos Tarifarios (Las Condes)'!$A:$A,0)),H3774&lt;=500,INDEX('Pliegos Tarifarios (Las Condes)'!$G:$G,MATCH($B3774,'Pliegos Tarifarios (Las Condes)'!$A:$A,0)),H3774&lt;=1000,INDEX('Pliegos Tarifarios (Las Condes)'!$H:$H,MATCH($B3774,'Pliegos Tarifarios (Las Condes)'!$A:$A,0)),H3774&lt;=5000,INDEX('Pliegos Tarifarios (Las Condes)'!$I:$I,MATCH($B3774,'Pliegos Tarifarios (Las Condes)'!$A:$A,0)),H3774&gt;5000,INDEX('Pliegos Tarifarios (Las Condes)'!$J:$J,MATCH($B3774,'Pliegos Tarifarios (Las Condes)'!$A:$A,0)))/1.19</f>
        <v>1752.4053402521013</v>
      </c>
      <c r="R3774" s="19">
        <f>INDEX('Pliegos Tarifarios (Las Condes)'!$K:$K,MATCH($B3774,'Pliegos Tarifarios (Las Condes)'!$A:$A,0))</f>
        <v>729.50400000000002</v>
      </c>
      <c r="S3774" s="21">
        <f t="shared" si="177"/>
        <v>147718.73719265207</v>
      </c>
      <c r="T3774" s="21">
        <f t="shared" si="178"/>
        <v>28066.560066603895</v>
      </c>
      <c r="U3774" s="19">
        <v>0</v>
      </c>
      <c r="V3774" s="21">
        <f t="shared" si="179"/>
        <v>175785.29725925595</v>
      </c>
    </row>
    <row r="3775" spans="1:22" x14ac:dyDescent="0.3">
      <c r="A3775" s="3" t="s">
        <v>148</v>
      </c>
      <c r="B3775" s="3">
        <v>9</v>
      </c>
      <c r="C3775" s="4" t="s">
        <v>186</v>
      </c>
      <c r="D3775" s="3" t="s">
        <v>542</v>
      </c>
      <c r="E3775" s="3" t="s">
        <v>121</v>
      </c>
      <c r="F3775" s="4" t="s">
        <v>543</v>
      </c>
      <c r="G3775" s="3" t="s">
        <v>16</v>
      </c>
      <c r="H3775" s="5">
        <v>746.42</v>
      </c>
      <c r="I3775" s="5">
        <v>2.1453000000000002</v>
      </c>
      <c r="J3775" s="5">
        <v>2.0455999999999999</v>
      </c>
      <c r="K3775" s="6">
        <v>0.95352631333613003</v>
      </c>
      <c r="L3775" s="5">
        <v>24.08</v>
      </c>
      <c r="M3775" s="19">
        <f>H3775*INDEX('Pliegos Tarifarios (Las Condes)'!$B:$B,MATCH($B3775,'Pliegos Tarifarios (Las Condes)'!$A:$A,0))</f>
        <v>98350.538459999996</v>
      </c>
      <c r="N3775" s="19">
        <f>I3775*INDEX('Pliegos Tarifarios (Las Condes)'!$C:$C,MATCH($B3775,'Pliegos Tarifarios (Las Condes)'!$A:$A,0))</f>
        <v>7384.8069507000009</v>
      </c>
      <c r="O3775" s="19">
        <f>J3775*INDEX('Pliegos Tarifarios (Las Condes)'!$D:$D,MATCH($B3775,'Pliegos Tarifarios (Las Condes)'!$A:$A,0))</f>
        <v>29686.021310399999</v>
      </c>
      <c r="P3775" s="19">
        <f>H3775*INDEX('Pliegos Tarifarios (Las Condes)'!$E:$E,MATCH($B3775,'Pliegos Tarifarios (Las Condes)'!$A:$A,0))</f>
        <v>9721.3740799999996</v>
      </c>
      <c r="Q3775" s="19" cm="1">
        <f t="array" ref="Q3775">H3775*_xlfn.IFS(H3775&lt;=350,INDEX('Pliegos Tarifarios (Las Condes)'!$F:$F,MATCH($B3775,'Pliegos Tarifarios (Las Condes)'!$A:$A,0)),H3775&lt;=500,INDEX('Pliegos Tarifarios (Las Condes)'!$G:$G,MATCH($B3775,'Pliegos Tarifarios (Las Condes)'!$A:$A,0)),H3775&lt;=1000,INDEX('Pliegos Tarifarios (Las Condes)'!$H:$H,MATCH($B3775,'Pliegos Tarifarios (Las Condes)'!$A:$A,0)),H3775&lt;=5000,INDEX('Pliegos Tarifarios (Las Condes)'!$I:$I,MATCH($B3775,'Pliegos Tarifarios (Las Condes)'!$A:$A,0)),H3775&gt;5000,INDEX('Pliegos Tarifarios (Las Condes)'!$J:$J,MATCH($B3775,'Pliegos Tarifarios (Las Condes)'!$A:$A,0)))/1.19</f>
        <v>1750.6371596638658</v>
      </c>
      <c r="R3775" s="19">
        <f>INDEX('Pliegos Tarifarios (Las Condes)'!$K:$K,MATCH($B3775,'Pliegos Tarifarios (Las Condes)'!$A:$A,0))</f>
        <v>729.50400000000002</v>
      </c>
      <c r="S3775" s="21">
        <f t="shared" si="177"/>
        <v>147622.88196076386</v>
      </c>
      <c r="T3775" s="21">
        <f t="shared" si="178"/>
        <v>28048.347572545132</v>
      </c>
      <c r="U3775" s="19">
        <v>0</v>
      </c>
      <c r="V3775" s="21">
        <f t="shared" si="179"/>
        <v>175671.229533309</v>
      </c>
    </row>
    <row r="3776" spans="1:22" x14ac:dyDescent="0.3">
      <c r="A3776" s="3" t="s">
        <v>148</v>
      </c>
      <c r="B3776" s="3">
        <v>9</v>
      </c>
      <c r="C3776" s="4" t="s">
        <v>186</v>
      </c>
      <c r="D3776" s="3" t="s">
        <v>544</v>
      </c>
      <c r="E3776" s="3" t="s">
        <v>121</v>
      </c>
      <c r="F3776" s="4" t="s">
        <v>545</v>
      </c>
      <c r="G3776" s="3" t="s">
        <v>16</v>
      </c>
      <c r="H3776" s="5">
        <v>747.60990000000004</v>
      </c>
      <c r="I3776" s="5">
        <v>2.0836000000000001</v>
      </c>
      <c r="J3776" s="5">
        <v>2.0405000000000002</v>
      </c>
      <c r="K3776" s="6">
        <v>0.97931464772509125</v>
      </c>
      <c r="L3776" s="5">
        <v>24.12</v>
      </c>
      <c r="M3776" s="19">
        <f>H3776*INDEX('Pliegos Tarifarios (Las Condes)'!$B:$B,MATCH($B3776,'Pliegos Tarifarios (Las Condes)'!$A:$A,0))</f>
        <v>98507.323253700015</v>
      </c>
      <c r="N3776" s="19">
        <f>I3776*INDEX('Pliegos Tarifarios (Las Condes)'!$C:$C,MATCH($B3776,'Pliegos Tarifarios (Las Condes)'!$A:$A,0))</f>
        <v>7172.4158684000004</v>
      </c>
      <c r="O3776" s="19">
        <f>J3776*INDEX('Pliegos Tarifarios (Las Condes)'!$D:$D,MATCH($B3776,'Pliegos Tarifarios (Las Condes)'!$A:$A,0))</f>
        <v>29612.009427000005</v>
      </c>
      <c r="P3776" s="19">
        <f>H3776*INDEX('Pliegos Tarifarios (Las Condes)'!$E:$E,MATCH($B3776,'Pliegos Tarifarios (Las Condes)'!$A:$A,0))</f>
        <v>9736.8713375999996</v>
      </c>
      <c r="Q3776" s="19" cm="1">
        <f t="array" ref="Q3776">H3776*_xlfn.IFS(H3776&lt;=350,INDEX('Pliegos Tarifarios (Las Condes)'!$F:$F,MATCH($B3776,'Pliegos Tarifarios (Las Condes)'!$A:$A,0)),H3776&lt;=500,INDEX('Pliegos Tarifarios (Las Condes)'!$G:$G,MATCH($B3776,'Pliegos Tarifarios (Las Condes)'!$A:$A,0)),H3776&lt;=1000,INDEX('Pliegos Tarifarios (Las Condes)'!$H:$H,MATCH($B3776,'Pliegos Tarifarios (Las Condes)'!$A:$A,0)),H3776&lt;=5000,INDEX('Pliegos Tarifarios (Las Condes)'!$I:$I,MATCH($B3776,'Pliegos Tarifarios (Las Condes)'!$A:$A,0)),H3776&gt;5000,INDEX('Pliegos Tarifarios (Las Condes)'!$J:$J,MATCH($B3776,'Pliegos Tarifarios (Las Condes)'!$A:$A,0)))/1.19</f>
        <v>1753.4279251260507</v>
      </c>
      <c r="R3776" s="19">
        <f>INDEX('Pliegos Tarifarios (Las Condes)'!$K:$K,MATCH($B3776,'Pliegos Tarifarios (Las Condes)'!$A:$A,0))</f>
        <v>729.50400000000002</v>
      </c>
      <c r="S3776" s="21">
        <f t="shared" si="177"/>
        <v>147511.55181182604</v>
      </c>
      <c r="T3776" s="21">
        <f t="shared" si="178"/>
        <v>28027.194844246947</v>
      </c>
      <c r="U3776" s="19">
        <v>0</v>
      </c>
      <c r="V3776" s="21">
        <f t="shared" si="179"/>
        <v>175538.746656073</v>
      </c>
    </row>
    <row r="3777" spans="1:22" x14ac:dyDescent="0.3">
      <c r="A3777" s="3" t="s">
        <v>148</v>
      </c>
      <c r="B3777" s="3">
        <v>9</v>
      </c>
      <c r="C3777" s="4" t="s">
        <v>186</v>
      </c>
      <c r="D3777" s="3" t="s">
        <v>546</v>
      </c>
      <c r="E3777" s="3" t="s">
        <v>121</v>
      </c>
      <c r="F3777" s="4" t="s">
        <v>547</v>
      </c>
      <c r="G3777" s="3" t="s">
        <v>16</v>
      </c>
      <c r="H3777" s="5">
        <v>745.0684</v>
      </c>
      <c r="I3777" s="5">
        <v>2.1137999999999999</v>
      </c>
      <c r="J3777" s="5">
        <v>2.0387</v>
      </c>
      <c r="K3777" s="6">
        <v>0.96447156779260101</v>
      </c>
      <c r="L3777" s="5">
        <v>24.03</v>
      </c>
      <c r="M3777" s="19">
        <f>H3777*INDEX('Pliegos Tarifarios (Las Condes)'!$B:$B,MATCH($B3777,'Pliegos Tarifarios (Las Condes)'!$A:$A,0))</f>
        <v>98172.447589200005</v>
      </c>
      <c r="N3777" s="19">
        <f>I3777*INDEX('Pliegos Tarifarios (Las Condes)'!$C:$C,MATCH($B3777,'Pliegos Tarifarios (Las Condes)'!$A:$A,0))</f>
        <v>7276.3739022</v>
      </c>
      <c r="O3777" s="19">
        <f>J3777*INDEX('Pliegos Tarifarios (Las Condes)'!$D:$D,MATCH($B3777,'Pliegos Tarifarios (Las Condes)'!$A:$A,0))</f>
        <v>29585.887585799999</v>
      </c>
      <c r="P3777" s="19">
        <f>H3777*INDEX('Pliegos Tarifarios (Las Condes)'!$E:$E,MATCH($B3777,'Pliegos Tarifarios (Las Condes)'!$A:$A,0))</f>
        <v>9703.7708415999987</v>
      </c>
      <c r="Q3777" s="19" cm="1">
        <f t="array" ref="Q3777">H3777*_xlfn.IFS(H3777&lt;=350,INDEX('Pliegos Tarifarios (Las Condes)'!$F:$F,MATCH($B3777,'Pliegos Tarifarios (Las Condes)'!$A:$A,0)),H3777&lt;=500,INDEX('Pliegos Tarifarios (Las Condes)'!$G:$G,MATCH($B3777,'Pliegos Tarifarios (Las Condes)'!$A:$A,0)),H3777&lt;=1000,INDEX('Pliegos Tarifarios (Las Condes)'!$H:$H,MATCH($B3777,'Pliegos Tarifarios (Las Condes)'!$A:$A,0)),H3777&lt;=5000,INDEX('Pliegos Tarifarios (Las Condes)'!$I:$I,MATCH($B3777,'Pliegos Tarifarios (Las Condes)'!$A:$A,0)),H3777&gt;5000,INDEX('Pliegos Tarifarios (Las Condes)'!$J:$J,MATCH($B3777,'Pliegos Tarifarios (Las Condes)'!$A:$A,0)))/1.19</f>
        <v>1747.4671465546223</v>
      </c>
      <c r="R3777" s="19">
        <f>INDEX('Pliegos Tarifarios (Las Condes)'!$K:$K,MATCH($B3777,'Pliegos Tarifarios (Las Condes)'!$A:$A,0))</f>
        <v>729.50400000000002</v>
      </c>
      <c r="S3777" s="21">
        <f t="shared" si="177"/>
        <v>147215.4510653546</v>
      </c>
      <c r="T3777" s="21">
        <f t="shared" si="178"/>
        <v>27970.935702417373</v>
      </c>
      <c r="U3777" s="19">
        <v>0</v>
      </c>
      <c r="V3777" s="21">
        <f t="shared" si="179"/>
        <v>175186.38676777197</v>
      </c>
    </row>
    <row r="3778" spans="1:22" x14ac:dyDescent="0.3">
      <c r="A3778" s="3" t="s">
        <v>148</v>
      </c>
      <c r="B3778" s="3">
        <v>9</v>
      </c>
      <c r="C3778" s="4" t="s">
        <v>186</v>
      </c>
      <c r="D3778" s="3" t="s">
        <v>548</v>
      </c>
      <c r="E3778" s="3" t="s">
        <v>121</v>
      </c>
      <c r="F3778" s="4" t="s">
        <v>549</v>
      </c>
      <c r="G3778" s="3" t="s">
        <v>16</v>
      </c>
      <c r="H3778" s="5">
        <v>746.99109999999996</v>
      </c>
      <c r="I3778" s="5">
        <v>2.1236999999999999</v>
      </c>
      <c r="J3778" s="5">
        <v>2.0630000000000002</v>
      </c>
      <c r="K3778" s="6">
        <v>0.97141780854169624</v>
      </c>
      <c r="L3778" s="5">
        <v>24.1</v>
      </c>
      <c r="M3778" s="19">
        <f>H3778*INDEX('Pliegos Tarifarios (Las Condes)'!$B:$B,MATCH($B3778,'Pliegos Tarifarios (Las Condes)'!$A:$A,0))</f>
        <v>98425.788309299998</v>
      </c>
      <c r="N3778" s="19">
        <f>I3778*INDEX('Pliegos Tarifarios (Las Condes)'!$C:$C,MATCH($B3778,'Pliegos Tarifarios (Las Condes)'!$A:$A,0))</f>
        <v>7310.4528602999999</v>
      </c>
      <c r="O3778" s="19">
        <f>J3778*INDEX('Pliegos Tarifarios (Las Condes)'!$D:$D,MATCH($B3778,'Pliegos Tarifarios (Las Condes)'!$A:$A,0))</f>
        <v>29938.532442000003</v>
      </c>
      <c r="P3778" s="19">
        <f>H3778*INDEX('Pliegos Tarifarios (Las Condes)'!$E:$E,MATCH($B3778,'Pliegos Tarifarios (Las Condes)'!$A:$A,0))</f>
        <v>9728.8120863999993</v>
      </c>
      <c r="Q3778" s="19" cm="1">
        <f t="array" ref="Q3778">H3778*_xlfn.IFS(H3778&lt;=350,INDEX('Pliegos Tarifarios (Las Condes)'!$F:$F,MATCH($B3778,'Pliegos Tarifarios (Las Condes)'!$A:$A,0)),H3778&lt;=500,INDEX('Pliegos Tarifarios (Las Condes)'!$G:$G,MATCH($B3778,'Pliegos Tarifarios (Las Condes)'!$A:$A,0)),H3778&lt;=1000,INDEX('Pliegos Tarifarios (Las Condes)'!$H:$H,MATCH($B3778,'Pliegos Tarifarios (Las Condes)'!$A:$A,0)),H3778&lt;=5000,INDEX('Pliegos Tarifarios (Las Condes)'!$I:$I,MATCH($B3778,'Pliegos Tarifarios (Las Condes)'!$A:$A,0)),H3778&gt;5000,INDEX('Pliegos Tarifarios (Las Condes)'!$J:$J,MATCH($B3778,'Pliegos Tarifarios (Las Condes)'!$A:$A,0)))/1.19</f>
        <v>1751.9766051260506</v>
      </c>
      <c r="R3778" s="19">
        <f>INDEX('Pliegos Tarifarios (Las Condes)'!$K:$K,MATCH($B3778,'Pliegos Tarifarios (Las Condes)'!$A:$A,0))</f>
        <v>729.50400000000002</v>
      </c>
      <c r="S3778" s="21">
        <f t="shared" si="177"/>
        <v>147885.06630312602</v>
      </c>
      <c r="T3778" s="21">
        <f t="shared" si="178"/>
        <v>28098.162597593942</v>
      </c>
      <c r="U3778" s="19">
        <v>0</v>
      </c>
      <c r="V3778" s="21">
        <f t="shared" si="179"/>
        <v>175983.22890071996</v>
      </c>
    </row>
    <row r="3779" spans="1:22" x14ac:dyDescent="0.3">
      <c r="A3779" s="3" t="s">
        <v>148</v>
      </c>
      <c r="B3779" s="3">
        <v>9</v>
      </c>
      <c r="C3779" s="4" t="s">
        <v>186</v>
      </c>
      <c r="D3779" s="3" t="s">
        <v>550</v>
      </c>
      <c r="E3779" s="3" t="s">
        <v>121</v>
      </c>
      <c r="F3779" s="4" t="s">
        <v>551</v>
      </c>
      <c r="G3779" s="3" t="s">
        <v>16</v>
      </c>
      <c r="H3779" s="5">
        <v>746.69219999999996</v>
      </c>
      <c r="I3779" s="5">
        <v>2.0832000000000002</v>
      </c>
      <c r="J3779" s="5">
        <v>2.0724999999999998</v>
      </c>
      <c r="K3779" s="6">
        <v>0.99486367127496145</v>
      </c>
      <c r="L3779" s="5">
        <v>24.09</v>
      </c>
      <c r="M3779" s="19">
        <f>H3779*INDEX('Pliegos Tarifarios (Las Condes)'!$B:$B,MATCH($B3779,'Pliegos Tarifarios (Las Condes)'!$A:$A,0))</f>
        <v>98386.404348600001</v>
      </c>
      <c r="N3779" s="19">
        <f>I3779*INDEX('Pliegos Tarifarios (Las Condes)'!$C:$C,MATCH($B3779,'Pliegos Tarifarios (Las Condes)'!$A:$A,0))</f>
        <v>7171.0389408000001</v>
      </c>
      <c r="O3779" s="19">
        <f>J3779*INDEX('Pliegos Tarifarios (Las Condes)'!$D:$D,MATCH($B3779,'Pliegos Tarifarios (Las Condes)'!$A:$A,0))</f>
        <v>30076.397714999996</v>
      </c>
      <c r="P3779" s="19">
        <f>H3779*INDEX('Pliegos Tarifarios (Las Condes)'!$E:$E,MATCH($B3779,'Pliegos Tarifarios (Las Condes)'!$A:$A,0))</f>
        <v>9724.9192127999995</v>
      </c>
      <c r="Q3779" s="19" cm="1">
        <f t="array" ref="Q3779">H3779*_xlfn.IFS(H3779&lt;=350,INDEX('Pliegos Tarifarios (Las Condes)'!$F:$F,MATCH($B3779,'Pliegos Tarifarios (Las Condes)'!$A:$A,0)),H3779&lt;=500,INDEX('Pliegos Tarifarios (Las Condes)'!$G:$G,MATCH($B3779,'Pliegos Tarifarios (Las Condes)'!$A:$A,0)),H3779&lt;=1000,INDEX('Pliegos Tarifarios (Las Condes)'!$H:$H,MATCH($B3779,'Pliegos Tarifarios (Las Condes)'!$A:$A,0)),H3779&lt;=5000,INDEX('Pliegos Tarifarios (Las Condes)'!$I:$I,MATCH($B3779,'Pliegos Tarifarios (Las Condes)'!$A:$A,0)),H3779&gt;5000,INDEX('Pliegos Tarifarios (Las Condes)'!$J:$J,MATCH($B3779,'Pliegos Tarifarios (Las Condes)'!$A:$A,0)))/1.19</f>
        <v>1751.2755715966389</v>
      </c>
      <c r="R3779" s="19">
        <f>INDEX('Pliegos Tarifarios (Las Condes)'!$K:$K,MATCH($B3779,'Pliegos Tarifarios (Las Condes)'!$A:$A,0))</f>
        <v>729.50400000000002</v>
      </c>
      <c r="S3779" s="21">
        <f t="shared" si="177"/>
        <v>147839.5397887966</v>
      </c>
      <c r="T3779" s="21">
        <f t="shared" si="178"/>
        <v>28089.512559871353</v>
      </c>
      <c r="U3779" s="19">
        <v>0</v>
      </c>
      <c r="V3779" s="21">
        <f t="shared" si="179"/>
        <v>175929.05234866796</v>
      </c>
    </row>
    <row r="3780" spans="1:22" x14ac:dyDescent="0.3">
      <c r="A3780" s="3" t="s">
        <v>148</v>
      </c>
      <c r="B3780" s="3">
        <v>9</v>
      </c>
      <c r="C3780" s="4" t="s">
        <v>186</v>
      </c>
      <c r="D3780" s="3" t="s">
        <v>552</v>
      </c>
      <c r="E3780" s="3" t="s">
        <v>121</v>
      </c>
      <c r="F3780" s="4" t="s">
        <v>553</v>
      </c>
      <c r="G3780" s="3" t="s">
        <v>16</v>
      </c>
      <c r="H3780" s="5">
        <v>745.7903</v>
      </c>
      <c r="I3780" s="5">
        <v>2.1259000000000001</v>
      </c>
      <c r="J3780" s="5">
        <v>2.1259000000000001</v>
      </c>
      <c r="K3780" s="6">
        <v>1</v>
      </c>
      <c r="L3780" s="5">
        <v>24.06</v>
      </c>
      <c r="M3780" s="19">
        <f>H3780*INDEX('Pliegos Tarifarios (Las Condes)'!$B:$B,MATCH($B3780,'Pliegos Tarifarios (Las Condes)'!$A:$A,0))</f>
        <v>98267.567298900001</v>
      </c>
      <c r="N3780" s="19">
        <f>I3780*INDEX('Pliegos Tarifarios (Las Condes)'!$C:$C,MATCH($B3780,'Pliegos Tarifarios (Las Condes)'!$A:$A,0))</f>
        <v>7318.0259621000005</v>
      </c>
      <c r="O3780" s="19">
        <f>J3780*INDEX('Pliegos Tarifarios (Las Condes)'!$D:$D,MATCH($B3780,'Pliegos Tarifarios (Las Condes)'!$A:$A,0))</f>
        <v>30851.345670600003</v>
      </c>
      <c r="P3780" s="19">
        <f>H3780*INDEX('Pliegos Tarifarios (Las Condes)'!$E:$E,MATCH($B3780,'Pliegos Tarifarios (Las Condes)'!$A:$A,0))</f>
        <v>9713.172867199999</v>
      </c>
      <c r="Q3780" s="19" cm="1">
        <f t="array" ref="Q3780">H3780*_xlfn.IFS(H3780&lt;=350,INDEX('Pliegos Tarifarios (Las Condes)'!$F:$F,MATCH($B3780,'Pliegos Tarifarios (Las Condes)'!$A:$A,0)),H3780&lt;=500,INDEX('Pliegos Tarifarios (Las Condes)'!$G:$G,MATCH($B3780,'Pliegos Tarifarios (Las Condes)'!$A:$A,0)),H3780&lt;=1000,INDEX('Pliegos Tarifarios (Las Condes)'!$H:$H,MATCH($B3780,'Pliegos Tarifarios (Las Condes)'!$A:$A,0)),H3780&lt;=5000,INDEX('Pliegos Tarifarios (Las Condes)'!$I:$I,MATCH($B3780,'Pliegos Tarifarios (Las Condes)'!$A:$A,0)),H3780&gt;5000,INDEX('Pliegos Tarifarios (Las Condes)'!$J:$J,MATCH($B3780,'Pliegos Tarifarios (Las Condes)'!$A:$A,0)))/1.19</f>
        <v>1749.160275042017</v>
      </c>
      <c r="R3780" s="19">
        <f>INDEX('Pliegos Tarifarios (Las Condes)'!$K:$K,MATCH($B3780,'Pliegos Tarifarios (Las Condes)'!$A:$A,0))</f>
        <v>729.50400000000002</v>
      </c>
      <c r="S3780" s="21">
        <f t="shared" si="177"/>
        <v>148628.77607384202</v>
      </c>
      <c r="T3780" s="21">
        <f t="shared" si="178"/>
        <v>28239.467454029982</v>
      </c>
      <c r="U3780" s="19">
        <v>0</v>
      </c>
      <c r="V3780" s="21">
        <f t="shared" si="179"/>
        <v>176868.24352787199</v>
      </c>
    </row>
    <row r="3781" spans="1:22" x14ac:dyDescent="0.3">
      <c r="A3781" s="3" t="s">
        <v>148</v>
      </c>
      <c r="B3781" s="3">
        <v>9</v>
      </c>
      <c r="C3781" s="4" t="s">
        <v>186</v>
      </c>
      <c r="D3781" s="3" t="s">
        <v>554</v>
      </c>
      <c r="E3781" s="3" t="s">
        <v>121</v>
      </c>
      <c r="F3781" s="4" t="s">
        <v>555</v>
      </c>
      <c r="G3781" s="3" t="s">
        <v>16</v>
      </c>
      <c r="H3781" s="5">
        <v>746.31150000000002</v>
      </c>
      <c r="I3781" s="5">
        <v>2.1684999999999999</v>
      </c>
      <c r="J3781" s="5">
        <v>2.0384000000000002</v>
      </c>
      <c r="K3781" s="6">
        <v>0.94000461148259185</v>
      </c>
      <c r="L3781" s="5">
        <v>24.07</v>
      </c>
      <c r="M3781" s="19">
        <f>H3781*INDEX('Pliegos Tarifarios (Las Condes)'!$B:$B,MATCH($B3781,'Pliegos Tarifarios (Las Condes)'!$A:$A,0))</f>
        <v>98336.242174500003</v>
      </c>
      <c r="N3781" s="19">
        <f>I3781*INDEX('Pliegos Tarifarios (Las Condes)'!$C:$C,MATCH($B3781,'Pliegos Tarifarios (Las Condes)'!$A:$A,0))</f>
        <v>7464.6687514999994</v>
      </c>
      <c r="O3781" s="19">
        <f>J3781*INDEX('Pliegos Tarifarios (Las Condes)'!$D:$D,MATCH($B3781,'Pliegos Tarifarios (Las Condes)'!$A:$A,0))</f>
        <v>29581.533945600004</v>
      </c>
      <c r="P3781" s="19">
        <f>H3781*INDEX('Pliegos Tarifarios (Las Condes)'!$E:$E,MATCH($B3781,'Pliegos Tarifarios (Las Condes)'!$A:$A,0))</f>
        <v>9719.9609760000003</v>
      </c>
      <c r="Q3781" s="19" cm="1">
        <f t="array" ref="Q3781">H3781*_xlfn.IFS(H3781&lt;=350,INDEX('Pliegos Tarifarios (Las Condes)'!$F:$F,MATCH($B3781,'Pliegos Tarifarios (Las Condes)'!$A:$A,0)),H3781&lt;=500,INDEX('Pliegos Tarifarios (Las Condes)'!$G:$G,MATCH($B3781,'Pliegos Tarifarios (Las Condes)'!$A:$A,0)),H3781&lt;=1000,INDEX('Pliegos Tarifarios (Las Condes)'!$H:$H,MATCH($B3781,'Pliegos Tarifarios (Las Condes)'!$A:$A,0)),H3781&lt;=5000,INDEX('Pliegos Tarifarios (Las Condes)'!$I:$I,MATCH($B3781,'Pliegos Tarifarios (Las Condes)'!$A:$A,0)),H3781&gt;5000,INDEX('Pliegos Tarifarios (Las Condes)'!$J:$J,MATCH($B3781,'Pliegos Tarifarios (Las Condes)'!$A:$A,0)))/1.19</f>
        <v>1750.3826861344542</v>
      </c>
      <c r="R3781" s="19">
        <f>INDEX('Pliegos Tarifarios (Las Condes)'!$K:$K,MATCH($B3781,'Pliegos Tarifarios (Las Condes)'!$A:$A,0))</f>
        <v>729.50400000000002</v>
      </c>
      <c r="S3781" s="21">
        <f t="shared" si="177"/>
        <v>147582.29253373443</v>
      </c>
      <c r="T3781" s="21">
        <f t="shared" si="178"/>
        <v>28040.635581409544</v>
      </c>
      <c r="U3781" s="19">
        <v>0</v>
      </c>
      <c r="V3781" s="21">
        <f t="shared" si="179"/>
        <v>175622.92811514396</v>
      </c>
    </row>
    <row r="3782" spans="1:22" x14ac:dyDescent="0.3">
      <c r="A3782" s="3" t="s">
        <v>148</v>
      </c>
      <c r="B3782" s="3">
        <v>9</v>
      </c>
      <c r="C3782" s="4" t="s">
        <v>186</v>
      </c>
      <c r="D3782" s="3" t="s">
        <v>556</v>
      </c>
      <c r="E3782" s="3" t="s">
        <v>121</v>
      </c>
      <c r="F3782" s="4" t="s">
        <v>557</v>
      </c>
      <c r="G3782" s="3" t="s">
        <v>16</v>
      </c>
      <c r="H3782" s="5">
        <v>745.53679999999997</v>
      </c>
      <c r="I3782" s="5">
        <v>2.0939999999999999</v>
      </c>
      <c r="J3782" s="5">
        <v>2.0939999999999999</v>
      </c>
      <c r="K3782" s="6">
        <v>1</v>
      </c>
      <c r="L3782" s="5">
        <v>24.05</v>
      </c>
      <c r="M3782" s="19">
        <f>H3782*INDEX('Pliegos Tarifarios (Las Condes)'!$B:$B,MATCH($B3782,'Pliegos Tarifarios (Las Condes)'!$A:$A,0))</f>
        <v>98234.165378399994</v>
      </c>
      <c r="N3782" s="19">
        <f>I3782*INDEX('Pliegos Tarifarios (Las Condes)'!$C:$C,MATCH($B3782,'Pliegos Tarifarios (Las Condes)'!$A:$A,0))</f>
        <v>7208.2159859999992</v>
      </c>
      <c r="O3782" s="19">
        <f>J3782*INDEX('Pliegos Tarifarios (Las Condes)'!$D:$D,MATCH($B3782,'Pliegos Tarifarios (Las Condes)'!$A:$A,0))</f>
        <v>30388.408595999997</v>
      </c>
      <c r="P3782" s="19">
        <f>H3782*INDEX('Pliegos Tarifarios (Las Condes)'!$E:$E,MATCH($B3782,'Pliegos Tarifarios (Las Condes)'!$A:$A,0))</f>
        <v>9709.8712831999983</v>
      </c>
      <c r="Q3782" s="19" cm="1">
        <f t="array" ref="Q3782">H3782*_xlfn.IFS(H3782&lt;=350,INDEX('Pliegos Tarifarios (Las Condes)'!$F:$F,MATCH($B3782,'Pliegos Tarifarios (Las Condes)'!$A:$A,0)),H3782&lt;=500,INDEX('Pliegos Tarifarios (Las Condes)'!$G:$G,MATCH($B3782,'Pliegos Tarifarios (Las Condes)'!$A:$A,0)),H3782&lt;=1000,INDEX('Pliegos Tarifarios (Las Condes)'!$H:$H,MATCH($B3782,'Pliegos Tarifarios (Las Condes)'!$A:$A,0)),H3782&lt;=5000,INDEX('Pliegos Tarifarios (Las Condes)'!$I:$I,MATCH($B3782,'Pliegos Tarifarios (Las Condes)'!$A:$A,0)),H3782&gt;5000,INDEX('Pliegos Tarifarios (Las Condes)'!$J:$J,MATCH($B3782,'Pliegos Tarifarios (Las Condes)'!$A:$A,0)))/1.19</f>
        <v>1748.5657216806726</v>
      </c>
      <c r="R3782" s="19">
        <f>INDEX('Pliegos Tarifarios (Las Condes)'!$K:$K,MATCH($B3782,'Pliegos Tarifarios (Las Condes)'!$A:$A,0))</f>
        <v>729.50400000000002</v>
      </c>
      <c r="S3782" s="21">
        <f t="shared" si="177"/>
        <v>148018.73096528064</v>
      </c>
      <c r="T3782" s="21">
        <f t="shared" si="178"/>
        <v>28123.558883403322</v>
      </c>
      <c r="U3782" s="19">
        <v>0</v>
      </c>
      <c r="V3782" s="21">
        <f t="shared" si="179"/>
        <v>176142.28984868395</v>
      </c>
    </row>
    <row r="3783" spans="1:22" x14ac:dyDescent="0.3">
      <c r="A3783" s="3" t="s">
        <v>148</v>
      </c>
      <c r="B3783" s="3">
        <v>9</v>
      </c>
      <c r="C3783" s="4" t="s">
        <v>186</v>
      </c>
      <c r="D3783" s="3" t="s">
        <v>558</v>
      </c>
      <c r="E3783" s="3" t="s">
        <v>121</v>
      </c>
      <c r="F3783" s="4" t="s">
        <v>559</v>
      </c>
      <c r="G3783" s="3" t="s">
        <v>16</v>
      </c>
      <c r="H3783" s="5">
        <v>747.56100000000004</v>
      </c>
      <c r="I3783" s="5">
        <v>2.1025999999999998</v>
      </c>
      <c r="J3783" s="5">
        <v>2.0516999999999999</v>
      </c>
      <c r="K3783" s="6">
        <v>0.97579187672405598</v>
      </c>
      <c r="L3783" s="5">
        <v>24.11</v>
      </c>
      <c r="M3783" s="19">
        <f>H3783*INDEX('Pliegos Tarifarios (Las Condes)'!$B:$B,MATCH($B3783,'Pliegos Tarifarios (Las Condes)'!$A:$A,0))</f>
        <v>98500.880043000012</v>
      </c>
      <c r="N3783" s="19">
        <f>I3783*INDEX('Pliegos Tarifarios (Las Condes)'!$C:$C,MATCH($B3783,'Pliegos Tarifarios (Las Condes)'!$A:$A,0))</f>
        <v>7237.8199293999996</v>
      </c>
      <c r="O3783" s="19">
        <f>J3783*INDEX('Pliegos Tarifarios (Las Condes)'!$D:$D,MATCH($B3783,'Pliegos Tarifarios (Las Condes)'!$A:$A,0))</f>
        <v>29774.545327799999</v>
      </c>
      <c r="P3783" s="19">
        <f>H3783*INDEX('Pliegos Tarifarios (Las Condes)'!$E:$E,MATCH($B3783,'Pliegos Tarifarios (Las Condes)'!$A:$A,0))</f>
        <v>9736.2344639999992</v>
      </c>
      <c r="Q3783" s="19" cm="1">
        <f t="array" ref="Q3783">H3783*_xlfn.IFS(H3783&lt;=350,INDEX('Pliegos Tarifarios (Las Condes)'!$F:$F,MATCH($B3783,'Pliegos Tarifarios (Las Condes)'!$A:$A,0)),H3783&lt;=500,INDEX('Pliegos Tarifarios (Las Condes)'!$G:$G,MATCH($B3783,'Pliegos Tarifarios (Las Condes)'!$A:$A,0)),H3783&lt;=1000,INDEX('Pliegos Tarifarios (Las Condes)'!$H:$H,MATCH($B3783,'Pliegos Tarifarios (Las Condes)'!$A:$A,0)),H3783&lt;=5000,INDEX('Pliegos Tarifarios (Las Condes)'!$I:$I,MATCH($B3783,'Pliegos Tarifarios (Las Condes)'!$A:$A,0)),H3783&gt;5000,INDEX('Pliegos Tarifarios (Las Condes)'!$J:$J,MATCH($B3783,'Pliegos Tarifarios (Las Condes)'!$A:$A,0)))/1.19</f>
        <v>1753.3132361344542</v>
      </c>
      <c r="R3783" s="19">
        <f>INDEX('Pliegos Tarifarios (Las Condes)'!$K:$K,MATCH($B3783,'Pliegos Tarifarios (Las Condes)'!$A:$A,0))</f>
        <v>729.50400000000002</v>
      </c>
      <c r="S3783" s="21">
        <f t="shared" si="177"/>
        <v>147732.29700033445</v>
      </c>
      <c r="T3783" s="21">
        <f t="shared" si="178"/>
        <v>28069.136430063547</v>
      </c>
      <c r="U3783" s="19">
        <v>0</v>
      </c>
      <c r="V3783" s="21">
        <f t="shared" si="179"/>
        <v>175801.433430398</v>
      </c>
    </row>
    <row r="3784" spans="1:22" x14ac:dyDescent="0.3">
      <c r="A3784" s="3" t="s">
        <v>148</v>
      </c>
      <c r="B3784" s="3">
        <v>9</v>
      </c>
      <c r="C3784" s="4" t="s">
        <v>186</v>
      </c>
      <c r="D3784" s="3" t="s">
        <v>560</v>
      </c>
      <c r="E3784" s="3" t="s">
        <v>121</v>
      </c>
      <c r="F3784" s="4" t="s">
        <v>561</v>
      </c>
      <c r="G3784" s="3" t="s">
        <v>16</v>
      </c>
      <c r="H3784" s="5">
        <v>746.28970000000004</v>
      </c>
      <c r="I3784" s="5">
        <v>2.1214</v>
      </c>
      <c r="J3784" s="5">
        <v>2.0718999999999999</v>
      </c>
      <c r="K3784" s="6">
        <v>0.97666635240878663</v>
      </c>
      <c r="L3784" s="5">
        <v>24.07</v>
      </c>
      <c r="M3784" s="19">
        <f>H3784*INDEX('Pliegos Tarifarios (Las Condes)'!$B:$B,MATCH($B3784,'Pliegos Tarifarios (Las Condes)'!$A:$A,0))</f>
        <v>98333.369741100003</v>
      </c>
      <c r="N3784" s="19">
        <f>I3784*INDEX('Pliegos Tarifarios (Las Condes)'!$C:$C,MATCH($B3784,'Pliegos Tarifarios (Las Condes)'!$A:$A,0))</f>
        <v>7302.5355265999997</v>
      </c>
      <c r="O3784" s="19">
        <f>J3784*INDEX('Pliegos Tarifarios (Las Condes)'!$D:$D,MATCH($B3784,'Pliegos Tarifarios (Las Condes)'!$A:$A,0))</f>
        <v>30067.690434599997</v>
      </c>
      <c r="P3784" s="19">
        <f>H3784*INDEX('Pliegos Tarifarios (Las Condes)'!$E:$E,MATCH($B3784,'Pliegos Tarifarios (Las Condes)'!$A:$A,0))</f>
        <v>9719.6770527999997</v>
      </c>
      <c r="Q3784" s="19" cm="1">
        <f t="array" ref="Q3784">H3784*_xlfn.IFS(H3784&lt;=350,INDEX('Pliegos Tarifarios (Las Condes)'!$F:$F,MATCH($B3784,'Pliegos Tarifarios (Las Condes)'!$A:$A,0)),H3784&lt;=500,INDEX('Pliegos Tarifarios (Las Condes)'!$G:$G,MATCH($B3784,'Pliegos Tarifarios (Las Condes)'!$A:$A,0)),H3784&lt;=1000,INDEX('Pliegos Tarifarios (Las Condes)'!$H:$H,MATCH($B3784,'Pliegos Tarifarios (Las Condes)'!$A:$A,0)),H3784&lt;=5000,INDEX('Pliegos Tarifarios (Las Condes)'!$I:$I,MATCH($B3784,'Pliegos Tarifarios (Las Condes)'!$A:$A,0)),H3784&gt;5000,INDEX('Pliegos Tarifarios (Las Condes)'!$J:$J,MATCH($B3784,'Pliegos Tarifarios (Las Condes)'!$A:$A,0)))/1.19</f>
        <v>1750.3315568907569</v>
      </c>
      <c r="R3784" s="19">
        <f>INDEX('Pliegos Tarifarios (Las Condes)'!$K:$K,MATCH($B3784,'Pliegos Tarifarios (Las Condes)'!$A:$A,0))</f>
        <v>729.50400000000002</v>
      </c>
      <c r="S3784" s="21">
        <f t="shared" si="177"/>
        <v>147903.10831199074</v>
      </c>
      <c r="T3784" s="21">
        <f t="shared" si="178"/>
        <v>28101.59057927824</v>
      </c>
      <c r="U3784" s="19">
        <v>0</v>
      </c>
      <c r="V3784" s="21">
        <f t="shared" si="179"/>
        <v>176004.69889126898</v>
      </c>
    </row>
    <row r="3785" spans="1:22" x14ac:dyDescent="0.3">
      <c r="A3785" s="3" t="s">
        <v>148</v>
      </c>
      <c r="B3785" s="3">
        <v>9</v>
      </c>
      <c r="C3785" s="4" t="s">
        <v>186</v>
      </c>
      <c r="D3785" s="3" t="s">
        <v>562</v>
      </c>
      <c r="E3785" s="3" t="s">
        <v>121</v>
      </c>
      <c r="F3785" s="4" t="s">
        <v>563</v>
      </c>
      <c r="G3785" s="3" t="s">
        <v>16</v>
      </c>
      <c r="H3785" s="5">
        <v>745.9076</v>
      </c>
      <c r="I3785" s="5">
        <v>2.0884999999999998</v>
      </c>
      <c r="J3785" s="5">
        <v>2.0760000000000001</v>
      </c>
      <c r="K3785" s="6">
        <v>0.99401484318889166</v>
      </c>
      <c r="L3785" s="5">
        <v>24.06</v>
      </c>
      <c r="M3785" s="19">
        <f>H3785*INDEX('Pliegos Tarifarios (Las Condes)'!$B:$B,MATCH($B3785,'Pliegos Tarifarios (Las Condes)'!$A:$A,0))</f>
        <v>98283.023098800011</v>
      </c>
      <c r="N3785" s="19">
        <f>I3785*INDEX('Pliegos Tarifarios (Las Condes)'!$C:$C,MATCH($B3785,'Pliegos Tarifarios (Las Condes)'!$A:$A,0))</f>
        <v>7189.2832314999996</v>
      </c>
      <c r="O3785" s="19">
        <f>J3785*INDEX('Pliegos Tarifarios (Las Condes)'!$D:$D,MATCH($B3785,'Pliegos Tarifarios (Las Condes)'!$A:$A,0))</f>
        <v>30127.190184000003</v>
      </c>
      <c r="P3785" s="19">
        <f>H3785*INDEX('Pliegos Tarifarios (Las Condes)'!$E:$E,MATCH($B3785,'Pliegos Tarifarios (Las Condes)'!$A:$A,0))</f>
        <v>9714.7005823999989</v>
      </c>
      <c r="Q3785" s="19" cm="1">
        <f t="array" ref="Q3785">H3785*_xlfn.IFS(H3785&lt;=350,INDEX('Pliegos Tarifarios (Las Condes)'!$F:$F,MATCH($B3785,'Pliegos Tarifarios (Las Condes)'!$A:$A,0)),H3785&lt;=500,INDEX('Pliegos Tarifarios (Las Condes)'!$G:$G,MATCH($B3785,'Pliegos Tarifarios (Las Condes)'!$A:$A,0)),H3785&lt;=1000,INDEX('Pliegos Tarifarios (Las Condes)'!$H:$H,MATCH($B3785,'Pliegos Tarifarios (Las Condes)'!$A:$A,0)),H3785&lt;=5000,INDEX('Pliegos Tarifarios (Las Condes)'!$I:$I,MATCH($B3785,'Pliegos Tarifarios (Las Condes)'!$A:$A,0)),H3785&gt;5000,INDEX('Pliegos Tarifarios (Las Condes)'!$J:$J,MATCH($B3785,'Pliegos Tarifarios (Las Condes)'!$A:$A,0)))/1.19</f>
        <v>1749.4353878991599</v>
      </c>
      <c r="R3785" s="19">
        <f>INDEX('Pliegos Tarifarios (Las Condes)'!$K:$K,MATCH($B3785,'Pliegos Tarifarios (Las Condes)'!$A:$A,0))</f>
        <v>729.50400000000002</v>
      </c>
      <c r="S3785" s="21">
        <f t="shared" ref="S3785:S3848" si="180">SUM(M3785:R3785)</f>
        <v>147793.13648459915</v>
      </c>
      <c r="T3785" s="21">
        <f t="shared" ref="T3785:T3848" si="181">S3785*0.19</f>
        <v>28080.695932073839</v>
      </c>
      <c r="U3785" s="19">
        <v>0</v>
      </c>
      <c r="V3785" s="21">
        <f t="shared" ref="V3785:V3848" si="182">SUM(S3785:T3785)</f>
        <v>175873.83241667299</v>
      </c>
    </row>
    <row r="3786" spans="1:22" x14ac:dyDescent="0.3">
      <c r="A3786" s="3" t="s">
        <v>148</v>
      </c>
      <c r="B3786" s="3">
        <v>9</v>
      </c>
      <c r="C3786" s="4" t="s">
        <v>186</v>
      </c>
      <c r="D3786" s="3" t="s">
        <v>564</v>
      </c>
      <c r="E3786" s="3" t="s">
        <v>121</v>
      </c>
      <c r="F3786" s="4" t="s">
        <v>565</v>
      </c>
      <c r="G3786" s="3" t="s">
        <v>16</v>
      </c>
      <c r="H3786" s="5">
        <v>746.82500000000005</v>
      </c>
      <c r="I3786" s="5">
        <v>2.0695999999999999</v>
      </c>
      <c r="J3786" s="5">
        <v>2.0657000000000001</v>
      </c>
      <c r="K3786" s="6">
        <v>0.99811557788944738</v>
      </c>
      <c r="L3786" s="5">
        <v>24.09</v>
      </c>
      <c r="M3786" s="19">
        <f>H3786*INDEX('Pliegos Tarifarios (Las Condes)'!$B:$B,MATCH($B3786,'Pliegos Tarifarios (Las Condes)'!$A:$A,0))</f>
        <v>98403.90247500001</v>
      </c>
      <c r="N3786" s="19">
        <f>I3786*INDEX('Pliegos Tarifarios (Las Condes)'!$C:$C,MATCH($B3786,'Pliegos Tarifarios (Las Condes)'!$A:$A,0))</f>
        <v>7124.2234023999999</v>
      </c>
      <c r="O3786" s="19">
        <f>J3786*INDEX('Pliegos Tarifarios (Las Condes)'!$D:$D,MATCH($B3786,'Pliegos Tarifarios (Las Condes)'!$A:$A,0))</f>
        <v>29977.715203800002</v>
      </c>
      <c r="P3786" s="19">
        <f>H3786*INDEX('Pliegos Tarifarios (Las Condes)'!$E:$E,MATCH($B3786,'Pliegos Tarifarios (Las Condes)'!$A:$A,0))</f>
        <v>9726.6488000000008</v>
      </c>
      <c r="Q3786" s="19" cm="1">
        <f t="array" ref="Q3786">H3786*_xlfn.IFS(H3786&lt;=350,INDEX('Pliegos Tarifarios (Las Condes)'!$F:$F,MATCH($B3786,'Pliegos Tarifarios (Las Condes)'!$A:$A,0)),H3786&lt;=500,INDEX('Pliegos Tarifarios (Las Condes)'!$G:$G,MATCH($B3786,'Pliegos Tarifarios (Las Condes)'!$A:$A,0)),H3786&lt;=1000,INDEX('Pliegos Tarifarios (Las Condes)'!$H:$H,MATCH($B3786,'Pliegos Tarifarios (Las Condes)'!$A:$A,0)),H3786&lt;=5000,INDEX('Pliegos Tarifarios (Las Condes)'!$I:$I,MATCH($B3786,'Pliegos Tarifarios (Las Condes)'!$A:$A,0)),H3786&gt;5000,INDEX('Pliegos Tarifarios (Las Condes)'!$J:$J,MATCH($B3786,'Pliegos Tarifarios (Las Condes)'!$A:$A,0)))/1.19</f>
        <v>1751.5870378151265</v>
      </c>
      <c r="R3786" s="19">
        <f>INDEX('Pliegos Tarifarios (Las Condes)'!$K:$K,MATCH($B3786,'Pliegos Tarifarios (Las Condes)'!$A:$A,0))</f>
        <v>729.50400000000002</v>
      </c>
      <c r="S3786" s="21">
        <f t="shared" si="180"/>
        <v>147713.58091901513</v>
      </c>
      <c r="T3786" s="21">
        <f t="shared" si="181"/>
        <v>28065.580374612877</v>
      </c>
      <c r="U3786" s="19">
        <v>0</v>
      </c>
      <c r="V3786" s="21">
        <f t="shared" si="182"/>
        <v>175779.16129362801</v>
      </c>
    </row>
    <row r="3787" spans="1:22" x14ac:dyDescent="0.3">
      <c r="A3787" s="3" t="s">
        <v>148</v>
      </c>
      <c r="B3787" s="3">
        <v>9</v>
      </c>
      <c r="C3787" s="4" t="s">
        <v>186</v>
      </c>
      <c r="D3787" s="3" t="s">
        <v>566</v>
      </c>
      <c r="E3787" s="3" t="s">
        <v>121</v>
      </c>
      <c r="F3787" s="4" t="s">
        <v>567</v>
      </c>
      <c r="G3787" s="3" t="s">
        <v>16</v>
      </c>
      <c r="H3787" s="5">
        <v>746.91800000000001</v>
      </c>
      <c r="I3787" s="5">
        <v>2.1091000000000002</v>
      </c>
      <c r="J3787" s="5">
        <v>2.0423</v>
      </c>
      <c r="K3787" s="6">
        <v>0.96832772272533296</v>
      </c>
      <c r="L3787" s="5">
        <v>24.09</v>
      </c>
      <c r="M3787" s="19">
        <f>H3787*INDEX('Pliegos Tarifarios (Las Condes)'!$B:$B,MATCH($B3787,'Pliegos Tarifarios (Las Condes)'!$A:$A,0))</f>
        <v>98416.156434000004</v>
      </c>
      <c r="N3787" s="19">
        <f>I3787*INDEX('Pliegos Tarifarios (Las Condes)'!$C:$C,MATCH($B3787,'Pliegos Tarifarios (Las Condes)'!$A:$A,0))</f>
        <v>7260.1950029000009</v>
      </c>
      <c r="O3787" s="19">
        <f>J3787*INDEX('Pliegos Tarifarios (Las Condes)'!$D:$D,MATCH($B3787,'Pliegos Tarifarios (Las Condes)'!$A:$A,0))</f>
        <v>29638.131268199999</v>
      </c>
      <c r="P3787" s="19">
        <f>H3787*INDEX('Pliegos Tarifarios (Las Condes)'!$E:$E,MATCH($B3787,'Pliegos Tarifarios (Las Condes)'!$A:$A,0))</f>
        <v>9727.8600319999987</v>
      </c>
      <c r="Q3787" s="19" cm="1">
        <f t="array" ref="Q3787">H3787*_xlfn.IFS(H3787&lt;=350,INDEX('Pliegos Tarifarios (Las Condes)'!$F:$F,MATCH($B3787,'Pliegos Tarifarios (Las Condes)'!$A:$A,0)),H3787&lt;=500,INDEX('Pliegos Tarifarios (Las Condes)'!$G:$G,MATCH($B3787,'Pliegos Tarifarios (Las Condes)'!$A:$A,0)),H3787&lt;=1000,INDEX('Pliegos Tarifarios (Las Condes)'!$H:$H,MATCH($B3787,'Pliegos Tarifarios (Las Condes)'!$A:$A,0)),H3787&lt;=5000,INDEX('Pliegos Tarifarios (Las Condes)'!$I:$I,MATCH($B3787,'Pliegos Tarifarios (Las Condes)'!$A:$A,0)),H3787&gt;5000,INDEX('Pliegos Tarifarios (Las Condes)'!$J:$J,MATCH($B3787,'Pliegos Tarifarios (Las Condes)'!$A:$A,0)))/1.19</f>
        <v>1751.8051579831938</v>
      </c>
      <c r="R3787" s="19">
        <f>INDEX('Pliegos Tarifarios (Las Condes)'!$K:$K,MATCH($B3787,'Pliegos Tarifarios (Las Condes)'!$A:$A,0))</f>
        <v>729.50400000000002</v>
      </c>
      <c r="S3787" s="21">
        <f t="shared" si="180"/>
        <v>147523.65189508317</v>
      </c>
      <c r="T3787" s="21">
        <f t="shared" si="181"/>
        <v>28029.493860065802</v>
      </c>
      <c r="U3787" s="19">
        <v>0</v>
      </c>
      <c r="V3787" s="21">
        <f t="shared" si="182"/>
        <v>175553.14575514896</v>
      </c>
    </row>
    <row r="3788" spans="1:22" x14ac:dyDescent="0.3">
      <c r="A3788" s="3" t="s">
        <v>148</v>
      </c>
      <c r="B3788" s="3">
        <v>9</v>
      </c>
      <c r="C3788" s="4" t="s">
        <v>186</v>
      </c>
      <c r="D3788" s="3" t="s">
        <v>568</v>
      </c>
      <c r="E3788" s="3" t="s">
        <v>121</v>
      </c>
      <c r="F3788" s="4" t="s">
        <v>569</v>
      </c>
      <c r="G3788" s="3" t="s">
        <v>16</v>
      </c>
      <c r="H3788" s="5">
        <v>743.75469999999996</v>
      </c>
      <c r="I3788" s="5">
        <v>2.0322</v>
      </c>
      <c r="J3788" s="5">
        <v>2.0322</v>
      </c>
      <c r="K3788" s="6">
        <v>1</v>
      </c>
      <c r="L3788" s="5">
        <v>23.99</v>
      </c>
      <c r="M3788" s="19">
        <f>H3788*INDEX('Pliegos Tarifarios (Las Condes)'!$B:$B,MATCH($B3788,'Pliegos Tarifarios (Las Condes)'!$A:$A,0))</f>
        <v>97999.350536099999</v>
      </c>
      <c r="N3788" s="19">
        <f>I3788*INDEX('Pliegos Tarifarios (Las Condes)'!$C:$C,MATCH($B3788,'Pliegos Tarifarios (Las Condes)'!$A:$A,0))</f>
        <v>6995.4806718</v>
      </c>
      <c r="O3788" s="19">
        <f>J3788*INDEX('Pliegos Tarifarios (Las Condes)'!$D:$D,MATCH($B3788,'Pliegos Tarifarios (Las Condes)'!$A:$A,0))</f>
        <v>29491.558714800001</v>
      </c>
      <c r="P3788" s="19">
        <f>H3788*INDEX('Pliegos Tarifarios (Las Condes)'!$E:$E,MATCH($B3788,'Pliegos Tarifarios (Las Condes)'!$A:$A,0))</f>
        <v>9686.6612127999997</v>
      </c>
      <c r="Q3788" s="19" cm="1">
        <f t="array" ref="Q3788">H3788*_xlfn.IFS(H3788&lt;=350,INDEX('Pliegos Tarifarios (Las Condes)'!$F:$F,MATCH($B3788,'Pliegos Tarifarios (Las Condes)'!$A:$A,0)),H3788&lt;=500,INDEX('Pliegos Tarifarios (Las Condes)'!$G:$G,MATCH($B3788,'Pliegos Tarifarios (Las Condes)'!$A:$A,0)),H3788&lt;=1000,INDEX('Pliegos Tarifarios (Las Condes)'!$H:$H,MATCH($B3788,'Pliegos Tarifarios (Las Condes)'!$A:$A,0)),H3788&lt;=5000,INDEX('Pliegos Tarifarios (Las Condes)'!$I:$I,MATCH($B3788,'Pliegos Tarifarios (Las Condes)'!$A:$A,0)),H3788&gt;5000,INDEX('Pliegos Tarifarios (Las Condes)'!$J:$J,MATCH($B3788,'Pliegos Tarifarios (Las Condes)'!$A:$A,0)))/1.19</f>
        <v>1744.3860232773109</v>
      </c>
      <c r="R3788" s="19">
        <f>INDEX('Pliegos Tarifarios (Las Condes)'!$K:$K,MATCH($B3788,'Pliegos Tarifarios (Las Condes)'!$A:$A,0))</f>
        <v>729.50400000000002</v>
      </c>
      <c r="S3788" s="21">
        <f t="shared" si="180"/>
        <v>146646.94115877731</v>
      </c>
      <c r="T3788" s="21">
        <f t="shared" si="181"/>
        <v>27862.918820167688</v>
      </c>
      <c r="U3788" s="19">
        <v>0</v>
      </c>
      <c r="V3788" s="21">
        <f t="shared" si="182"/>
        <v>174509.85997894499</v>
      </c>
    </row>
    <row r="3789" spans="1:22" x14ac:dyDescent="0.3">
      <c r="A3789" s="3" t="s">
        <v>148</v>
      </c>
      <c r="B3789" s="3">
        <v>9</v>
      </c>
      <c r="C3789" s="4" t="s">
        <v>186</v>
      </c>
      <c r="D3789" s="3" t="s">
        <v>570</v>
      </c>
      <c r="E3789" s="3" t="s">
        <v>121</v>
      </c>
      <c r="F3789" s="4" t="s">
        <v>571</v>
      </c>
      <c r="G3789" s="3" t="s">
        <v>16</v>
      </c>
      <c r="H3789" s="5">
        <v>747.23109999999997</v>
      </c>
      <c r="I3789" s="5">
        <v>2.0518999999999998</v>
      </c>
      <c r="J3789" s="5">
        <v>2.0215000000000001</v>
      </c>
      <c r="K3789" s="6">
        <v>0.98518446318046704</v>
      </c>
      <c r="L3789" s="5">
        <v>24.1</v>
      </c>
      <c r="M3789" s="19">
        <f>H3789*INDEX('Pliegos Tarifarios (Las Condes)'!$B:$B,MATCH($B3789,'Pliegos Tarifarios (Las Condes)'!$A:$A,0))</f>
        <v>98457.411429300002</v>
      </c>
      <c r="N3789" s="19">
        <f>I3789*INDEX('Pliegos Tarifarios (Las Condes)'!$C:$C,MATCH($B3789,'Pliegos Tarifarios (Las Condes)'!$A:$A,0))</f>
        <v>7063.2943560999993</v>
      </c>
      <c r="O3789" s="19">
        <f>J3789*INDEX('Pliegos Tarifarios (Las Condes)'!$D:$D,MATCH($B3789,'Pliegos Tarifarios (Las Condes)'!$A:$A,0))</f>
        <v>29336.278881000002</v>
      </c>
      <c r="P3789" s="19">
        <f>H3789*INDEX('Pliegos Tarifarios (Las Condes)'!$E:$E,MATCH($B3789,'Pliegos Tarifarios (Las Condes)'!$A:$A,0))</f>
        <v>9731.9378463999983</v>
      </c>
      <c r="Q3789" s="19" cm="1">
        <f t="array" ref="Q3789">H3789*_xlfn.IFS(H3789&lt;=350,INDEX('Pliegos Tarifarios (Las Condes)'!$F:$F,MATCH($B3789,'Pliegos Tarifarios (Las Condes)'!$A:$A,0)),H3789&lt;=500,INDEX('Pliegos Tarifarios (Las Condes)'!$G:$G,MATCH($B3789,'Pliegos Tarifarios (Las Condes)'!$A:$A,0)),H3789&lt;=1000,INDEX('Pliegos Tarifarios (Las Condes)'!$H:$H,MATCH($B3789,'Pliegos Tarifarios (Las Condes)'!$A:$A,0)),H3789&lt;=5000,INDEX('Pliegos Tarifarios (Las Condes)'!$I:$I,MATCH($B3789,'Pliegos Tarifarios (Las Condes)'!$A:$A,0)),H3789&gt;5000,INDEX('Pliegos Tarifarios (Las Condes)'!$J:$J,MATCH($B3789,'Pliegos Tarifarios (Las Condes)'!$A:$A,0)))/1.19</f>
        <v>1752.5394958823533</v>
      </c>
      <c r="R3789" s="19">
        <f>INDEX('Pliegos Tarifarios (Las Condes)'!$K:$K,MATCH($B3789,'Pliegos Tarifarios (Las Condes)'!$A:$A,0))</f>
        <v>729.50400000000002</v>
      </c>
      <c r="S3789" s="21">
        <f t="shared" si="180"/>
        <v>147070.96600868233</v>
      </c>
      <c r="T3789" s="21">
        <f t="shared" si="181"/>
        <v>27943.483541649643</v>
      </c>
      <c r="U3789" s="19">
        <v>0</v>
      </c>
      <c r="V3789" s="21">
        <f t="shared" si="182"/>
        <v>175014.44955033198</v>
      </c>
    </row>
    <row r="3790" spans="1:22" x14ac:dyDescent="0.3">
      <c r="A3790" s="3" t="s">
        <v>148</v>
      </c>
      <c r="B3790" s="3">
        <v>9</v>
      </c>
      <c r="C3790" s="4" t="s">
        <v>186</v>
      </c>
      <c r="D3790" s="3" t="s">
        <v>572</v>
      </c>
      <c r="E3790" s="3" t="s">
        <v>121</v>
      </c>
      <c r="F3790" s="4" t="s">
        <v>573</v>
      </c>
      <c r="G3790" s="3" t="s">
        <v>16</v>
      </c>
      <c r="H3790" s="5">
        <v>746.1893</v>
      </c>
      <c r="I3790" s="5">
        <v>2.0983000000000001</v>
      </c>
      <c r="J3790" s="5">
        <v>2.0983000000000001</v>
      </c>
      <c r="K3790" s="6">
        <v>1</v>
      </c>
      <c r="L3790" s="5">
        <v>24.07</v>
      </c>
      <c r="M3790" s="19">
        <f>H3790*INDEX('Pliegos Tarifarios (Las Condes)'!$B:$B,MATCH($B3790,'Pliegos Tarifarios (Las Condes)'!$A:$A,0))</f>
        <v>98320.1407359</v>
      </c>
      <c r="N3790" s="19">
        <f>I3790*INDEX('Pliegos Tarifarios (Las Condes)'!$C:$C,MATCH($B3790,'Pliegos Tarifarios (Las Condes)'!$A:$A,0))</f>
        <v>7223.0179576999999</v>
      </c>
      <c r="O3790" s="19">
        <f>J3790*INDEX('Pliegos Tarifarios (Las Condes)'!$D:$D,MATCH($B3790,'Pliegos Tarifarios (Las Condes)'!$A:$A,0))</f>
        <v>30450.810772200002</v>
      </c>
      <c r="P3790" s="19">
        <f>H3790*INDEX('Pliegos Tarifarios (Las Condes)'!$E:$E,MATCH($B3790,'Pliegos Tarifarios (Las Condes)'!$A:$A,0))</f>
        <v>9718.3694431999993</v>
      </c>
      <c r="Q3790" s="19" cm="1">
        <f t="array" ref="Q3790">H3790*_xlfn.IFS(H3790&lt;=350,INDEX('Pliegos Tarifarios (Las Condes)'!$F:$F,MATCH($B3790,'Pliegos Tarifarios (Las Condes)'!$A:$A,0)),H3790&lt;=500,INDEX('Pliegos Tarifarios (Las Condes)'!$G:$G,MATCH($B3790,'Pliegos Tarifarios (Las Condes)'!$A:$A,0)),H3790&lt;=1000,INDEX('Pliegos Tarifarios (Las Condes)'!$H:$H,MATCH($B3790,'Pliegos Tarifarios (Las Condes)'!$A:$A,0)),H3790&lt;=5000,INDEX('Pliegos Tarifarios (Las Condes)'!$I:$I,MATCH($B3790,'Pliegos Tarifarios (Las Condes)'!$A:$A,0)),H3790&gt;5000,INDEX('Pliegos Tarifarios (Las Condes)'!$J:$J,MATCH($B3790,'Pliegos Tarifarios (Las Condes)'!$A:$A,0)))/1.19</f>
        <v>1750.09608092437</v>
      </c>
      <c r="R3790" s="19">
        <f>INDEX('Pliegos Tarifarios (Las Condes)'!$K:$K,MATCH($B3790,'Pliegos Tarifarios (Las Condes)'!$A:$A,0))</f>
        <v>729.50400000000002</v>
      </c>
      <c r="S3790" s="21">
        <f t="shared" si="180"/>
        <v>148191.93898992438</v>
      </c>
      <c r="T3790" s="21">
        <f t="shared" si="181"/>
        <v>28156.468408085631</v>
      </c>
      <c r="U3790" s="19">
        <v>0</v>
      </c>
      <c r="V3790" s="21">
        <f t="shared" si="182"/>
        <v>176348.40739801002</v>
      </c>
    </row>
    <row r="3791" spans="1:22" x14ac:dyDescent="0.3">
      <c r="A3791" s="3" t="s">
        <v>148</v>
      </c>
      <c r="B3791" s="3">
        <v>9</v>
      </c>
      <c r="C3791" s="4" t="s">
        <v>186</v>
      </c>
      <c r="D3791" s="3" t="s">
        <v>574</v>
      </c>
      <c r="E3791" s="3" t="s">
        <v>121</v>
      </c>
      <c r="F3791" s="4" t="s">
        <v>575</v>
      </c>
      <c r="G3791" s="3" t="s">
        <v>16</v>
      </c>
      <c r="H3791" s="5">
        <v>746.3297</v>
      </c>
      <c r="I3791" s="5">
        <v>2.1560000000000001</v>
      </c>
      <c r="J3791" s="5">
        <v>2.0634000000000001</v>
      </c>
      <c r="K3791" s="6">
        <v>0.95705009276437847</v>
      </c>
      <c r="L3791" s="5">
        <v>24.08</v>
      </c>
      <c r="M3791" s="19">
        <f>H3791*INDEX('Pliegos Tarifarios (Las Condes)'!$B:$B,MATCH($B3791,'Pliegos Tarifarios (Las Condes)'!$A:$A,0))</f>
        <v>98338.640261100009</v>
      </c>
      <c r="N3791" s="19">
        <f>I3791*INDEX('Pliegos Tarifarios (Las Condes)'!$C:$C,MATCH($B3791,'Pliegos Tarifarios (Las Condes)'!$A:$A,0))</f>
        <v>7421.6397640000005</v>
      </c>
      <c r="O3791" s="19">
        <f>J3791*INDEX('Pliegos Tarifarios (Las Condes)'!$D:$D,MATCH($B3791,'Pliegos Tarifarios (Las Condes)'!$A:$A,0))</f>
        <v>29944.337295600002</v>
      </c>
      <c r="P3791" s="19">
        <f>H3791*INDEX('Pliegos Tarifarios (Las Condes)'!$E:$E,MATCH($B3791,'Pliegos Tarifarios (Las Condes)'!$A:$A,0))</f>
        <v>9720.1980127999996</v>
      </c>
      <c r="Q3791" s="19" cm="1">
        <f t="array" ref="Q3791">H3791*_xlfn.IFS(H3791&lt;=350,INDEX('Pliegos Tarifarios (Las Condes)'!$F:$F,MATCH($B3791,'Pliegos Tarifarios (Las Condes)'!$A:$A,0)),H3791&lt;=500,INDEX('Pliegos Tarifarios (Las Condes)'!$G:$G,MATCH($B3791,'Pliegos Tarifarios (Las Condes)'!$A:$A,0)),H3791&lt;=1000,INDEX('Pliegos Tarifarios (Las Condes)'!$H:$H,MATCH($B3791,'Pliegos Tarifarios (Las Condes)'!$A:$A,0)),H3791&lt;=5000,INDEX('Pliegos Tarifarios (Las Condes)'!$I:$I,MATCH($B3791,'Pliegos Tarifarios (Las Condes)'!$A:$A,0)),H3791&gt;5000,INDEX('Pliegos Tarifarios (Las Condes)'!$J:$J,MATCH($B3791,'Pliegos Tarifarios (Las Condes)'!$A:$A,0)))/1.19</f>
        <v>1750.4253720168069</v>
      </c>
      <c r="R3791" s="19">
        <f>INDEX('Pliegos Tarifarios (Las Condes)'!$K:$K,MATCH($B3791,'Pliegos Tarifarios (Las Condes)'!$A:$A,0))</f>
        <v>729.50400000000002</v>
      </c>
      <c r="S3791" s="21">
        <f t="shared" si="180"/>
        <v>147904.74470551684</v>
      </c>
      <c r="T3791" s="21">
        <f t="shared" si="181"/>
        <v>28101.901494048201</v>
      </c>
      <c r="U3791" s="19">
        <v>0</v>
      </c>
      <c r="V3791" s="21">
        <f t="shared" si="182"/>
        <v>176006.64619956503</v>
      </c>
    </row>
    <row r="3792" spans="1:22" x14ac:dyDescent="0.3">
      <c r="A3792" s="3" t="s">
        <v>148</v>
      </c>
      <c r="B3792" s="3">
        <v>9</v>
      </c>
      <c r="C3792" s="4" t="s">
        <v>186</v>
      </c>
      <c r="D3792" s="3" t="s">
        <v>576</v>
      </c>
      <c r="E3792" s="3" t="s">
        <v>121</v>
      </c>
      <c r="F3792" s="4" t="s">
        <v>577</v>
      </c>
      <c r="G3792" s="3" t="s">
        <v>16</v>
      </c>
      <c r="H3792" s="5">
        <v>745.6925</v>
      </c>
      <c r="I3792" s="5">
        <v>2.1109</v>
      </c>
      <c r="J3792" s="5">
        <v>2.1109</v>
      </c>
      <c r="K3792" s="6">
        <v>1</v>
      </c>
      <c r="L3792" s="5">
        <v>24.05</v>
      </c>
      <c r="M3792" s="19">
        <f>H3792*INDEX('Pliegos Tarifarios (Las Condes)'!$B:$B,MATCH($B3792,'Pliegos Tarifarios (Las Condes)'!$A:$A,0))</f>
        <v>98254.68087750001</v>
      </c>
      <c r="N3792" s="19">
        <f>I3792*INDEX('Pliegos Tarifarios (Las Condes)'!$C:$C,MATCH($B3792,'Pliegos Tarifarios (Las Condes)'!$A:$A,0))</f>
        <v>7266.3911771000003</v>
      </c>
      <c r="O3792" s="19">
        <f>J3792*INDEX('Pliegos Tarifarios (Las Condes)'!$D:$D,MATCH($B3792,'Pliegos Tarifarios (Las Condes)'!$A:$A,0))</f>
        <v>30633.663660599999</v>
      </c>
      <c r="P3792" s="19">
        <f>H3792*INDEX('Pliegos Tarifarios (Las Condes)'!$E:$E,MATCH($B3792,'Pliegos Tarifarios (Las Condes)'!$A:$A,0))</f>
        <v>9711.89912</v>
      </c>
      <c r="Q3792" s="19" cm="1">
        <f t="array" ref="Q3792">H3792*_xlfn.IFS(H3792&lt;=350,INDEX('Pliegos Tarifarios (Las Condes)'!$F:$F,MATCH($B3792,'Pliegos Tarifarios (Las Condes)'!$A:$A,0)),H3792&lt;=500,INDEX('Pliegos Tarifarios (Las Condes)'!$G:$G,MATCH($B3792,'Pliegos Tarifarios (Las Condes)'!$A:$A,0)),H3792&lt;=1000,INDEX('Pliegos Tarifarios (Las Condes)'!$H:$H,MATCH($B3792,'Pliegos Tarifarios (Las Condes)'!$A:$A,0)),H3792&lt;=5000,INDEX('Pliegos Tarifarios (Las Condes)'!$I:$I,MATCH($B3792,'Pliegos Tarifarios (Las Condes)'!$A:$A,0)),H3792&gt;5000,INDEX('Pliegos Tarifarios (Las Condes)'!$J:$J,MATCH($B3792,'Pliegos Tarifarios (Las Condes)'!$A:$A,0)))/1.19</f>
        <v>1748.930897058824</v>
      </c>
      <c r="R3792" s="19">
        <f>INDEX('Pliegos Tarifarios (Las Condes)'!$K:$K,MATCH($B3792,'Pliegos Tarifarios (Las Condes)'!$A:$A,0))</f>
        <v>729.50400000000002</v>
      </c>
      <c r="S3792" s="21">
        <f t="shared" si="180"/>
        <v>148345.06973225882</v>
      </c>
      <c r="T3792" s="21">
        <f t="shared" si="181"/>
        <v>28185.563249129176</v>
      </c>
      <c r="U3792" s="19">
        <v>0</v>
      </c>
      <c r="V3792" s="21">
        <f t="shared" si="182"/>
        <v>176530.63298138801</v>
      </c>
    </row>
    <row r="3793" spans="1:22" x14ac:dyDescent="0.3">
      <c r="A3793" s="3" t="s">
        <v>148</v>
      </c>
      <c r="B3793" s="3">
        <v>9</v>
      </c>
      <c r="C3793" s="4" t="s">
        <v>186</v>
      </c>
      <c r="D3793" s="3" t="s">
        <v>578</v>
      </c>
      <c r="E3793" s="3" t="s">
        <v>121</v>
      </c>
      <c r="F3793" s="4" t="s">
        <v>579</v>
      </c>
      <c r="G3793" s="3" t="s">
        <v>16</v>
      </c>
      <c r="H3793" s="5">
        <v>746.09820000000002</v>
      </c>
      <c r="I3793" s="5">
        <v>2.1204000000000001</v>
      </c>
      <c r="J3793" s="5">
        <v>2.0503999999999998</v>
      </c>
      <c r="K3793" s="6">
        <v>0.96698736087530646</v>
      </c>
      <c r="L3793" s="5">
        <v>24.07</v>
      </c>
      <c r="M3793" s="19">
        <f>H3793*INDEX('Pliegos Tarifarios (Las Condes)'!$B:$B,MATCH($B3793,'Pliegos Tarifarios (Las Condes)'!$A:$A,0))</f>
        <v>98308.137126600006</v>
      </c>
      <c r="N3793" s="19">
        <f>I3793*INDEX('Pliegos Tarifarios (Las Condes)'!$C:$C,MATCH($B3793,'Pliegos Tarifarios (Las Condes)'!$A:$A,0))</f>
        <v>7299.0932075999999</v>
      </c>
      <c r="O3793" s="19">
        <f>J3793*INDEX('Pliegos Tarifarios (Las Condes)'!$D:$D,MATCH($B3793,'Pliegos Tarifarios (Las Condes)'!$A:$A,0))</f>
        <v>29755.679553599995</v>
      </c>
      <c r="P3793" s="19">
        <f>H3793*INDEX('Pliegos Tarifarios (Las Condes)'!$E:$E,MATCH($B3793,'Pliegos Tarifarios (Las Condes)'!$A:$A,0))</f>
        <v>9717.1829567999994</v>
      </c>
      <c r="Q3793" s="19" cm="1">
        <f t="array" ref="Q3793">H3793*_xlfn.IFS(H3793&lt;=350,INDEX('Pliegos Tarifarios (Las Condes)'!$F:$F,MATCH($B3793,'Pliegos Tarifarios (Las Condes)'!$A:$A,0)),H3793&lt;=500,INDEX('Pliegos Tarifarios (Las Condes)'!$G:$G,MATCH($B3793,'Pliegos Tarifarios (Las Condes)'!$A:$A,0)),H3793&lt;=1000,INDEX('Pliegos Tarifarios (Las Condes)'!$H:$H,MATCH($B3793,'Pliegos Tarifarios (Las Condes)'!$A:$A,0)),H3793&lt;=5000,INDEX('Pliegos Tarifarios (Las Condes)'!$I:$I,MATCH($B3793,'Pliegos Tarifarios (Las Condes)'!$A:$A,0)),H3793&gt;5000,INDEX('Pliegos Tarifarios (Las Condes)'!$J:$J,MATCH($B3793,'Pliegos Tarifarios (Las Condes)'!$A:$A,0)))/1.19</f>
        <v>1749.8824169747904</v>
      </c>
      <c r="R3793" s="19">
        <f>INDEX('Pliegos Tarifarios (Las Condes)'!$K:$K,MATCH($B3793,'Pliegos Tarifarios (Las Condes)'!$A:$A,0))</f>
        <v>729.50400000000002</v>
      </c>
      <c r="S3793" s="21">
        <f t="shared" si="180"/>
        <v>147559.47926157477</v>
      </c>
      <c r="T3793" s="21">
        <f t="shared" si="181"/>
        <v>28036.301059699206</v>
      </c>
      <c r="U3793" s="19">
        <v>0</v>
      </c>
      <c r="V3793" s="21">
        <f t="shared" si="182"/>
        <v>175595.78032127398</v>
      </c>
    </row>
    <row r="3794" spans="1:22" x14ac:dyDescent="0.3">
      <c r="A3794" s="3" t="s">
        <v>148</v>
      </c>
      <c r="B3794" s="3">
        <v>9</v>
      </c>
      <c r="C3794" s="4" t="s">
        <v>186</v>
      </c>
      <c r="D3794" s="3" t="s">
        <v>580</v>
      </c>
      <c r="E3794" s="3" t="s">
        <v>121</v>
      </c>
      <c r="F3794" s="4" t="s">
        <v>581</v>
      </c>
      <c r="G3794" s="3" t="s">
        <v>16</v>
      </c>
      <c r="H3794" s="5">
        <v>746.52589999999998</v>
      </c>
      <c r="I3794" s="5">
        <v>2.1168999999999998</v>
      </c>
      <c r="J3794" s="5">
        <v>2.1168999999999998</v>
      </c>
      <c r="K3794" s="6">
        <v>1</v>
      </c>
      <c r="L3794" s="5">
        <v>24.08</v>
      </c>
      <c r="M3794" s="19">
        <f>H3794*INDEX('Pliegos Tarifarios (Las Condes)'!$B:$B,MATCH($B3794,'Pliegos Tarifarios (Las Condes)'!$A:$A,0))</f>
        <v>98364.492161700007</v>
      </c>
      <c r="N3794" s="19">
        <f>I3794*INDEX('Pliegos Tarifarios (Las Condes)'!$C:$C,MATCH($B3794,'Pliegos Tarifarios (Las Condes)'!$A:$A,0))</f>
        <v>7287.0450910999989</v>
      </c>
      <c r="O3794" s="19">
        <f>J3794*INDEX('Pliegos Tarifarios (Las Condes)'!$D:$D,MATCH($B3794,'Pliegos Tarifarios (Las Condes)'!$A:$A,0))</f>
        <v>30720.736464599995</v>
      </c>
      <c r="P3794" s="19">
        <f>H3794*INDEX('Pliegos Tarifarios (Las Condes)'!$E:$E,MATCH($B3794,'Pliegos Tarifarios (Las Condes)'!$A:$A,0))</f>
        <v>9722.7533215999993</v>
      </c>
      <c r="Q3794" s="19" cm="1">
        <f t="array" ref="Q3794">H3794*_xlfn.IFS(H3794&lt;=350,INDEX('Pliegos Tarifarios (Las Condes)'!$F:$F,MATCH($B3794,'Pliegos Tarifarios (Las Condes)'!$A:$A,0)),H3794&lt;=500,INDEX('Pliegos Tarifarios (Las Condes)'!$G:$G,MATCH($B3794,'Pliegos Tarifarios (Las Condes)'!$A:$A,0)),H3794&lt;=1000,INDEX('Pliegos Tarifarios (Las Condes)'!$H:$H,MATCH($B3794,'Pliegos Tarifarios (Las Condes)'!$A:$A,0)),H3794&lt;=5000,INDEX('Pliegos Tarifarios (Las Condes)'!$I:$I,MATCH($B3794,'Pliegos Tarifarios (Las Condes)'!$A:$A,0)),H3794&gt;5000,INDEX('Pliegos Tarifarios (Las Condes)'!$J:$J,MATCH($B3794,'Pliegos Tarifarios (Las Condes)'!$A:$A,0)))/1.19</f>
        <v>1750.8855352100845</v>
      </c>
      <c r="R3794" s="19">
        <f>INDEX('Pliegos Tarifarios (Las Condes)'!$K:$K,MATCH($B3794,'Pliegos Tarifarios (Las Condes)'!$A:$A,0))</f>
        <v>729.50400000000002</v>
      </c>
      <c r="S3794" s="21">
        <f t="shared" si="180"/>
        <v>148575.41657421007</v>
      </c>
      <c r="T3794" s="21">
        <f t="shared" si="181"/>
        <v>28229.329149099915</v>
      </c>
      <c r="U3794" s="19">
        <v>0</v>
      </c>
      <c r="V3794" s="21">
        <f t="shared" si="182"/>
        <v>176804.74572330998</v>
      </c>
    </row>
    <row r="3795" spans="1:22" x14ac:dyDescent="0.3">
      <c r="A3795" s="3" t="s">
        <v>148</v>
      </c>
      <c r="B3795" s="3">
        <v>9</v>
      </c>
      <c r="C3795" s="4" t="s">
        <v>186</v>
      </c>
      <c r="D3795" s="3" t="s">
        <v>582</v>
      </c>
      <c r="E3795" s="3" t="s">
        <v>121</v>
      </c>
      <c r="F3795" s="4" t="s">
        <v>583</v>
      </c>
      <c r="G3795" s="3" t="s">
        <v>16</v>
      </c>
      <c r="H3795" s="5">
        <v>744.72799999999995</v>
      </c>
      <c r="I3795" s="5">
        <v>2.1143999999999998</v>
      </c>
      <c r="J3795" s="5">
        <v>2.1040999999999999</v>
      </c>
      <c r="K3795" s="6">
        <v>0.99512864169504356</v>
      </c>
      <c r="L3795" s="5">
        <v>24.02</v>
      </c>
      <c r="M3795" s="19">
        <f>H3795*INDEX('Pliegos Tarifarios (Las Condes)'!$B:$B,MATCH($B3795,'Pliegos Tarifarios (Las Condes)'!$A:$A,0))</f>
        <v>98127.595463999998</v>
      </c>
      <c r="N3795" s="19">
        <f>I3795*INDEX('Pliegos Tarifarios (Las Condes)'!$C:$C,MATCH($B3795,'Pliegos Tarifarios (Las Condes)'!$A:$A,0))</f>
        <v>7278.4392935999995</v>
      </c>
      <c r="O3795" s="19">
        <f>J3795*INDEX('Pliegos Tarifarios (Las Condes)'!$D:$D,MATCH($B3795,'Pliegos Tarifarios (Las Condes)'!$A:$A,0))</f>
        <v>30534.981149399999</v>
      </c>
      <c r="P3795" s="19">
        <f>H3795*INDEX('Pliegos Tarifarios (Las Condes)'!$E:$E,MATCH($B3795,'Pliegos Tarifarios (Las Condes)'!$A:$A,0))</f>
        <v>9699.3374719999993</v>
      </c>
      <c r="Q3795" s="19" cm="1">
        <f t="array" ref="Q3795">H3795*_xlfn.IFS(H3795&lt;=350,INDEX('Pliegos Tarifarios (Las Condes)'!$F:$F,MATCH($B3795,'Pliegos Tarifarios (Las Condes)'!$A:$A,0)),H3795&lt;=500,INDEX('Pliegos Tarifarios (Las Condes)'!$G:$G,MATCH($B3795,'Pliegos Tarifarios (Las Condes)'!$A:$A,0)),H3795&lt;=1000,INDEX('Pliegos Tarifarios (Las Condes)'!$H:$H,MATCH($B3795,'Pliegos Tarifarios (Las Condes)'!$A:$A,0)),H3795&lt;=5000,INDEX('Pliegos Tarifarios (Las Condes)'!$I:$I,MATCH($B3795,'Pliegos Tarifarios (Las Condes)'!$A:$A,0)),H3795&gt;5000,INDEX('Pliegos Tarifarios (Las Condes)'!$J:$J,MATCH($B3795,'Pliegos Tarifarios (Las Condes)'!$A:$A,0)))/1.19</f>
        <v>1746.6687798319329</v>
      </c>
      <c r="R3795" s="19">
        <f>INDEX('Pliegos Tarifarios (Las Condes)'!$K:$K,MATCH($B3795,'Pliegos Tarifarios (Las Condes)'!$A:$A,0))</f>
        <v>729.50400000000002</v>
      </c>
      <c r="S3795" s="21">
        <f t="shared" si="180"/>
        <v>148116.5261588319</v>
      </c>
      <c r="T3795" s="21">
        <f t="shared" si="181"/>
        <v>28142.139970178061</v>
      </c>
      <c r="U3795" s="19">
        <v>0</v>
      </c>
      <c r="V3795" s="21">
        <f t="shared" si="182"/>
        <v>176258.66612900997</v>
      </c>
    </row>
    <row r="3796" spans="1:22" x14ac:dyDescent="0.3">
      <c r="A3796" s="3" t="s">
        <v>148</v>
      </c>
      <c r="B3796" s="3">
        <v>9</v>
      </c>
      <c r="C3796" s="4" t="s">
        <v>186</v>
      </c>
      <c r="D3796" s="3" t="s">
        <v>584</v>
      </c>
      <c r="E3796" s="3" t="s">
        <v>121</v>
      </c>
      <c r="F3796" s="4" t="s">
        <v>585</v>
      </c>
      <c r="G3796" s="3" t="s">
        <v>16</v>
      </c>
      <c r="H3796" s="5">
        <v>745.23979999999995</v>
      </c>
      <c r="I3796" s="5">
        <v>2.0777000000000001</v>
      </c>
      <c r="J3796" s="5">
        <v>2.0706000000000002</v>
      </c>
      <c r="K3796" s="6">
        <v>0.99658275978245181</v>
      </c>
      <c r="L3796" s="5">
        <v>24.04</v>
      </c>
      <c r="M3796" s="19">
        <f>H3796*INDEX('Pliegos Tarifarios (Las Condes)'!$B:$B,MATCH($B3796,'Pliegos Tarifarios (Las Condes)'!$A:$A,0))</f>
        <v>98195.031767399996</v>
      </c>
      <c r="N3796" s="19">
        <f>I3796*INDEX('Pliegos Tarifarios (Las Condes)'!$C:$C,MATCH($B3796,'Pliegos Tarifarios (Las Condes)'!$A:$A,0))</f>
        <v>7152.1061863000004</v>
      </c>
      <c r="O3796" s="19">
        <f>J3796*INDEX('Pliegos Tarifarios (Las Condes)'!$D:$D,MATCH($B3796,'Pliegos Tarifarios (Las Condes)'!$A:$A,0))</f>
        <v>30048.824660400001</v>
      </c>
      <c r="P3796" s="19">
        <f>H3796*INDEX('Pliegos Tarifarios (Las Condes)'!$E:$E,MATCH($B3796,'Pliegos Tarifarios (Las Condes)'!$A:$A,0))</f>
        <v>9706.0031551999982</v>
      </c>
      <c r="Q3796" s="19" cm="1">
        <f t="array" ref="Q3796">H3796*_xlfn.IFS(H3796&lt;=350,INDEX('Pliegos Tarifarios (Las Condes)'!$F:$F,MATCH($B3796,'Pliegos Tarifarios (Las Condes)'!$A:$A,0)),H3796&lt;=500,INDEX('Pliegos Tarifarios (Las Condes)'!$G:$G,MATCH($B3796,'Pliegos Tarifarios (Las Condes)'!$A:$A,0)),H3796&lt;=1000,INDEX('Pliegos Tarifarios (Las Condes)'!$H:$H,MATCH($B3796,'Pliegos Tarifarios (Las Condes)'!$A:$A,0)),H3796&lt;=5000,INDEX('Pliegos Tarifarios (Las Condes)'!$I:$I,MATCH($B3796,'Pliegos Tarifarios (Las Condes)'!$A:$A,0)),H3796&gt;5000,INDEX('Pliegos Tarifarios (Las Condes)'!$J:$J,MATCH($B3796,'Pliegos Tarifarios (Las Condes)'!$A:$A,0)))/1.19</f>
        <v>1747.8691443697483</v>
      </c>
      <c r="R3796" s="19">
        <f>INDEX('Pliegos Tarifarios (Las Condes)'!$K:$K,MATCH($B3796,'Pliegos Tarifarios (Las Condes)'!$A:$A,0))</f>
        <v>729.50400000000002</v>
      </c>
      <c r="S3796" s="21">
        <f t="shared" si="180"/>
        <v>147579.33891366975</v>
      </c>
      <c r="T3796" s="21">
        <f t="shared" si="181"/>
        <v>28040.074393597253</v>
      </c>
      <c r="U3796" s="19">
        <v>0</v>
      </c>
      <c r="V3796" s="21">
        <f t="shared" si="182"/>
        <v>175619.41330726701</v>
      </c>
    </row>
    <row r="3797" spans="1:22" x14ac:dyDescent="0.3">
      <c r="A3797" s="3" t="s">
        <v>148</v>
      </c>
      <c r="B3797" s="3">
        <v>9</v>
      </c>
      <c r="C3797" s="4" t="s">
        <v>186</v>
      </c>
      <c r="D3797" s="3" t="s">
        <v>586</v>
      </c>
      <c r="E3797" s="3" t="s">
        <v>121</v>
      </c>
      <c r="F3797" s="4" t="s">
        <v>587</v>
      </c>
      <c r="G3797" s="3" t="s">
        <v>16</v>
      </c>
      <c r="H3797" s="5">
        <v>745.44889999999998</v>
      </c>
      <c r="I3797" s="5">
        <v>2.089</v>
      </c>
      <c r="J3797" s="5">
        <v>2.0373999999999999</v>
      </c>
      <c r="K3797" s="6">
        <v>0.9752991862134992</v>
      </c>
      <c r="L3797" s="5">
        <v>24.05</v>
      </c>
      <c r="M3797" s="19">
        <f>H3797*INDEX('Pliegos Tarifarios (Las Condes)'!$B:$B,MATCH($B3797,'Pliegos Tarifarios (Las Condes)'!$A:$A,0))</f>
        <v>98222.583410699997</v>
      </c>
      <c r="N3797" s="19">
        <f>I3797*INDEX('Pliegos Tarifarios (Las Condes)'!$C:$C,MATCH($B3797,'Pliegos Tarifarios (Las Condes)'!$A:$A,0))</f>
        <v>7191.0043909999995</v>
      </c>
      <c r="O3797" s="19">
        <f>J3797*INDEX('Pliegos Tarifarios (Las Condes)'!$D:$D,MATCH($B3797,'Pliegos Tarifarios (Las Condes)'!$A:$A,0))</f>
        <v>29567.0218116</v>
      </c>
      <c r="P3797" s="19">
        <f>H3797*INDEX('Pliegos Tarifarios (Las Condes)'!$E:$E,MATCH($B3797,'Pliegos Tarifarios (Las Condes)'!$A:$A,0))</f>
        <v>9708.7264735999997</v>
      </c>
      <c r="Q3797" s="19" cm="1">
        <f t="array" ref="Q3797">H3797*_xlfn.IFS(H3797&lt;=350,INDEX('Pliegos Tarifarios (Las Condes)'!$F:$F,MATCH($B3797,'Pliegos Tarifarios (Las Condes)'!$A:$A,0)),H3797&lt;=500,INDEX('Pliegos Tarifarios (Las Condes)'!$G:$G,MATCH($B3797,'Pliegos Tarifarios (Las Condes)'!$A:$A,0)),H3797&lt;=1000,INDEX('Pliegos Tarifarios (Las Condes)'!$H:$H,MATCH($B3797,'Pliegos Tarifarios (Las Condes)'!$A:$A,0)),H3797&lt;=5000,INDEX('Pliegos Tarifarios (Las Condes)'!$I:$I,MATCH($B3797,'Pliegos Tarifarios (Las Condes)'!$A:$A,0)),H3797&gt;5000,INDEX('Pliegos Tarifarios (Las Condes)'!$J:$J,MATCH($B3797,'Pliegos Tarifarios (Las Condes)'!$A:$A,0)))/1.19</f>
        <v>1748.3595629411768</v>
      </c>
      <c r="R3797" s="19">
        <f>INDEX('Pliegos Tarifarios (Las Condes)'!$K:$K,MATCH($B3797,'Pliegos Tarifarios (Las Condes)'!$A:$A,0))</f>
        <v>729.50400000000002</v>
      </c>
      <c r="S3797" s="21">
        <f t="shared" si="180"/>
        <v>147167.19964984115</v>
      </c>
      <c r="T3797" s="21">
        <f t="shared" si="181"/>
        <v>27961.767933469819</v>
      </c>
      <c r="U3797" s="19">
        <v>0</v>
      </c>
      <c r="V3797" s="21">
        <f t="shared" si="182"/>
        <v>175128.96758331096</v>
      </c>
    </row>
    <row r="3798" spans="1:22" x14ac:dyDescent="0.3">
      <c r="A3798" s="3" t="s">
        <v>148</v>
      </c>
      <c r="B3798" s="3">
        <v>9</v>
      </c>
      <c r="C3798" s="4" t="s">
        <v>186</v>
      </c>
      <c r="D3798" s="3" t="s">
        <v>588</v>
      </c>
      <c r="E3798" s="3" t="s">
        <v>121</v>
      </c>
      <c r="F3798" s="4" t="s">
        <v>589</v>
      </c>
      <c r="G3798" s="3" t="s">
        <v>16</v>
      </c>
      <c r="H3798" s="5">
        <v>745.54039999999998</v>
      </c>
      <c r="I3798" s="5">
        <v>2.1257999999999999</v>
      </c>
      <c r="J3798" s="5">
        <v>2.069</v>
      </c>
      <c r="K3798" s="6">
        <v>0.97328064728572772</v>
      </c>
      <c r="L3798" s="5">
        <v>24.05</v>
      </c>
      <c r="M3798" s="19">
        <f>H3798*INDEX('Pliegos Tarifarios (Las Condes)'!$B:$B,MATCH($B3798,'Pliegos Tarifarios (Las Condes)'!$A:$A,0))</f>
        <v>98234.639725200002</v>
      </c>
      <c r="N3798" s="19">
        <f>I3798*INDEX('Pliegos Tarifarios (Las Condes)'!$C:$C,MATCH($B3798,'Pliegos Tarifarios (Las Condes)'!$A:$A,0))</f>
        <v>7317.6817301999999</v>
      </c>
      <c r="O3798" s="19">
        <f>J3798*INDEX('Pliegos Tarifarios (Las Condes)'!$D:$D,MATCH($B3798,'Pliegos Tarifarios (Las Condes)'!$A:$A,0))</f>
        <v>30025.605245999999</v>
      </c>
      <c r="P3798" s="19">
        <f>H3798*INDEX('Pliegos Tarifarios (Las Condes)'!$E:$E,MATCH($B3798,'Pliegos Tarifarios (Las Condes)'!$A:$A,0))</f>
        <v>9709.9181695999996</v>
      </c>
      <c r="Q3798" s="19" cm="1">
        <f t="array" ref="Q3798">H3798*_xlfn.IFS(H3798&lt;=350,INDEX('Pliegos Tarifarios (Las Condes)'!$F:$F,MATCH($B3798,'Pliegos Tarifarios (Las Condes)'!$A:$A,0)),H3798&lt;=500,INDEX('Pliegos Tarifarios (Las Condes)'!$G:$G,MATCH($B3798,'Pliegos Tarifarios (Las Condes)'!$A:$A,0)),H3798&lt;=1000,INDEX('Pliegos Tarifarios (Las Condes)'!$H:$H,MATCH($B3798,'Pliegos Tarifarios (Las Condes)'!$A:$A,0)),H3798&lt;=5000,INDEX('Pliegos Tarifarios (Las Condes)'!$I:$I,MATCH($B3798,'Pliegos Tarifarios (Las Condes)'!$A:$A,0)),H3798&gt;5000,INDEX('Pliegos Tarifarios (Las Condes)'!$J:$J,MATCH($B3798,'Pliegos Tarifarios (Las Condes)'!$A:$A,0)))/1.19</f>
        <v>1748.5741650420168</v>
      </c>
      <c r="R3798" s="19">
        <f>INDEX('Pliegos Tarifarios (Las Condes)'!$K:$K,MATCH($B3798,'Pliegos Tarifarios (Las Condes)'!$A:$A,0))</f>
        <v>729.50400000000002</v>
      </c>
      <c r="S3798" s="21">
        <f t="shared" si="180"/>
        <v>147765.92303604199</v>
      </c>
      <c r="T3798" s="21">
        <f t="shared" si="181"/>
        <v>28075.525376847978</v>
      </c>
      <c r="U3798" s="19">
        <v>0</v>
      </c>
      <c r="V3798" s="21">
        <f t="shared" si="182"/>
        <v>175841.44841288996</v>
      </c>
    </row>
    <row r="3799" spans="1:22" x14ac:dyDescent="0.3">
      <c r="A3799" s="3" t="s">
        <v>148</v>
      </c>
      <c r="B3799" s="3">
        <v>9</v>
      </c>
      <c r="C3799" s="4" t="s">
        <v>186</v>
      </c>
      <c r="D3799" s="3" t="s">
        <v>590</v>
      </c>
      <c r="E3799" s="3" t="s">
        <v>121</v>
      </c>
      <c r="F3799" s="4" t="s">
        <v>591</v>
      </c>
      <c r="G3799" s="3" t="s">
        <v>16</v>
      </c>
      <c r="H3799" s="5">
        <v>745.16669999999999</v>
      </c>
      <c r="I3799" s="5">
        <v>2.0611999999999999</v>
      </c>
      <c r="J3799" s="5">
        <v>2.0066000000000002</v>
      </c>
      <c r="K3799" s="6">
        <v>0.97351057636328364</v>
      </c>
      <c r="L3799" s="5">
        <v>24.04</v>
      </c>
      <c r="M3799" s="19">
        <f>H3799*INDEX('Pliegos Tarifarios (Las Condes)'!$B:$B,MATCH($B3799,'Pliegos Tarifarios (Las Condes)'!$A:$A,0))</f>
        <v>98185.399892100002</v>
      </c>
      <c r="N3799" s="19">
        <f>I3799*INDEX('Pliegos Tarifarios (Las Condes)'!$C:$C,MATCH($B3799,'Pliegos Tarifarios (Las Condes)'!$A:$A,0))</f>
        <v>7095.3079227999997</v>
      </c>
      <c r="O3799" s="19">
        <f>J3799*INDEX('Pliegos Tarifarios (Las Condes)'!$D:$D,MATCH($B3799,'Pliegos Tarifarios (Las Condes)'!$A:$A,0))</f>
        <v>29120.048084400001</v>
      </c>
      <c r="P3799" s="19">
        <f>H3799*INDEX('Pliegos Tarifarios (Las Condes)'!$E:$E,MATCH($B3799,'Pliegos Tarifarios (Las Condes)'!$A:$A,0))</f>
        <v>9705.0511007999994</v>
      </c>
      <c r="Q3799" s="19" cm="1">
        <f t="array" ref="Q3799">H3799*_xlfn.IFS(H3799&lt;=350,INDEX('Pliegos Tarifarios (Las Condes)'!$F:$F,MATCH($B3799,'Pliegos Tarifarios (Las Condes)'!$A:$A,0)),H3799&lt;=500,INDEX('Pliegos Tarifarios (Las Condes)'!$G:$G,MATCH($B3799,'Pliegos Tarifarios (Las Condes)'!$A:$A,0)),H3799&lt;=1000,INDEX('Pliegos Tarifarios (Las Condes)'!$H:$H,MATCH($B3799,'Pliegos Tarifarios (Las Condes)'!$A:$A,0)),H3799&lt;=5000,INDEX('Pliegos Tarifarios (Las Condes)'!$I:$I,MATCH($B3799,'Pliegos Tarifarios (Las Condes)'!$A:$A,0)),H3799&gt;5000,INDEX('Pliegos Tarifarios (Las Condes)'!$J:$J,MATCH($B3799,'Pliegos Tarifarios (Las Condes)'!$A:$A,0)))/1.19</f>
        <v>1747.6976972268913</v>
      </c>
      <c r="R3799" s="19">
        <f>INDEX('Pliegos Tarifarios (Las Condes)'!$K:$K,MATCH($B3799,'Pliegos Tarifarios (Las Condes)'!$A:$A,0))</f>
        <v>729.50400000000002</v>
      </c>
      <c r="S3799" s="21">
        <f t="shared" si="180"/>
        <v>146583.00869732688</v>
      </c>
      <c r="T3799" s="21">
        <f t="shared" si="181"/>
        <v>27850.771652492105</v>
      </c>
      <c r="U3799" s="19">
        <v>0</v>
      </c>
      <c r="V3799" s="21">
        <f t="shared" si="182"/>
        <v>174433.78034981899</v>
      </c>
    </row>
    <row r="3800" spans="1:22" x14ac:dyDescent="0.3">
      <c r="A3800" s="3" t="s">
        <v>148</v>
      </c>
      <c r="B3800" s="3">
        <v>9</v>
      </c>
      <c r="C3800" s="4" t="s">
        <v>186</v>
      </c>
      <c r="D3800" s="3" t="s">
        <v>592</v>
      </c>
      <c r="E3800" s="3" t="s">
        <v>121</v>
      </c>
      <c r="F3800" s="4" t="s">
        <v>593</v>
      </c>
      <c r="G3800" s="3" t="s">
        <v>16</v>
      </c>
      <c r="H3800" s="5">
        <v>745.59939999999995</v>
      </c>
      <c r="I3800" s="5">
        <v>2.1715</v>
      </c>
      <c r="J3800" s="5">
        <v>2.1128</v>
      </c>
      <c r="K3800" s="6">
        <v>0.97296799447386595</v>
      </c>
      <c r="L3800" s="5">
        <v>24.05</v>
      </c>
      <c r="M3800" s="19">
        <f>H3800*INDEX('Pliegos Tarifarios (Las Condes)'!$B:$B,MATCH($B3800,'Pliegos Tarifarios (Las Condes)'!$A:$A,0))</f>
        <v>98242.413742199991</v>
      </c>
      <c r="N3800" s="19">
        <f>I3800*INDEX('Pliegos Tarifarios (Las Condes)'!$C:$C,MATCH($B3800,'Pliegos Tarifarios (Las Condes)'!$A:$A,0))</f>
        <v>7474.9957084999996</v>
      </c>
      <c r="O3800" s="19">
        <f>J3800*INDEX('Pliegos Tarifarios (Las Condes)'!$D:$D,MATCH($B3800,'Pliegos Tarifarios (Las Condes)'!$A:$A,0))</f>
        <v>30661.236715200001</v>
      </c>
      <c r="P3800" s="19">
        <f>H3800*INDEX('Pliegos Tarifarios (Las Condes)'!$E:$E,MATCH($B3800,'Pliegos Tarifarios (Las Condes)'!$A:$A,0))</f>
        <v>9710.6865855999986</v>
      </c>
      <c r="Q3800" s="19" cm="1">
        <f t="array" ref="Q3800">H3800*_xlfn.IFS(H3800&lt;=350,INDEX('Pliegos Tarifarios (Las Condes)'!$F:$F,MATCH($B3800,'Pliegos Tarifarios (Las Condes)'!$A:$A,0)),H3800&lt;=500,INDEX('Pliegos Tarifarios (Las Condes)'!$G:$G,MATCH($B3800,'Pliegos Tarifarios (Las Condes)'!$A:$A,0)),H3800&lt;=1000,INDEX('Pliegos Tarifarios (Las Condes)'!$H:$H,MATCH($B3800,'Pliegos Tarifarios (Las Condes)'!$A:$A,0)),H3800&lt;=5000,INDEX('Pliegos Tarifarios (Las Condes)'!$I:$I,MATCH($B3800,'Pliegos Tarifarios (Las Condes)'!$A:$A,0)),H3800&gt;5000,INDEX('Pliegos Tarifarios (Las Condes)'!$J:$J,MATCH($B3800,'Pliegos Tarifarios (Las Condes)'!$A:$A,0)))/1.19</f>
        <v>1748.7125423529415</v>
      </c>
      <c r="R3800" s="19">
        <f>INDEX('Pliegos Tarifarios (Las Condes)'!$K:$K,MATCH($B3800,'Pliegos Tarifarios (Las Condes)'!$A:$A,0))</f>
        <v>729.50400000000002</v>
      </c>
      <c r="S3800" s="21">
        <f t="shared" si="180"/>
        <v>148567.54929385291</v>
      </c>
      <c r="T3800" s="21">
        <f t="shared" si="181"/>
        <v>28227.834365832052</v>
      </c>
      <c r="U3800" s="19">
        <v>0</v>
      </c>
      <c r="V3800" s="21">
        <f t="shared" si="182"/>
        <v>176795.38365968497</v>
      </c>
    </row>
    <row r="3801" spans="1:22" x14ac:dyDescent="0.3">
      <c r="A3801" s="3" t="s">
        <v>148</v>
      </c>
      <c r="B3801" s="3">
        <v>9</v>
      </c>
      <c r="C3801" s="4" t="s">
        <v>186</v>
      </c>
      <c r="D3801" s="3" t="s">
        <v>594</v>
      </c>
      <c r="E3801" s="3" t="s">
        <v>121</v>
      </c>
      <c r="F3801" s="4" t="s">
        <v>595</v>
      </c>
      <c r="G3801" s="3" t="s">
        <v>16</v>
      </c>
      <c r="H3801" s="5">
        <v>744.37329999999997</v>
      </c>
      <c r="I3801" s="5">
        <v>2.0674999999999999</v>
      </c>
      <c r="J3801" s="5">
        <v>2.0316999999999998</v>
      </c>
      <c r="K3801" s="6">
        <v>0.98268440145102776</v>
      </c>
      <c r="L3801" s="5">
        <v>24.01</v>
      </c>
      <c r="M3801" s="19">
        <f>H3801*INDEX('Pliegos Tarifarios (Las Condes)'!$B:$B,MATCH($B3801,'Pliegos Tarifarios (Las Condes)'!$A:$A,0))</f>
        <v>98080.859127899996</v>
      </c>
      <c r="N3801" s="19">
        <f>I3801*INDEX('Pliegos Tarifarios (Las Condes)'!$C:$C,MATCH($B3801,'Pliegos Tarifarios (Las Condes)'!$A:$A,0))</f>
        <v>7116.9945324999999</v>
      </c>
      <c r="O3801" s="19">
        <f>J3801*INDEX('Pliegos Tarifarios (Las Condes)'!$D:$D,MATCH($B3801,'Pliegos Tarifarios (Las Condes)'!$A:$A,0))</f>
        <v>29484.302647799999</v>
      </c>
      <c r="P3801" s="19">
        <f>H3801*INDEX('Pliegos Tarifarios (Las Condes)'!$E:$E,MATCH($B3801,'Pliegos Tarifarios (Las Condes)'!$A:$A,0))</f>
        <v>9694.7178591999982</v>
      </c>
      <c r="Q3801" s="19" cm="1">
        <f t="array" ref="Q3801">H3801*_xlfn.IFS(H3801&lt;=350,INDEX('Pliegos Tarifarios (Las Condes)'!$F:$F,MATCH($B3801,'Pliegos Tarifarios (Las Condes)'!$A:$A,0)),H3801&lt;=500,INDEX('Pliegos Tarifarios (Las Condes)'!$G:$G,MATCH($B3801,'Pliegos Tarifarios (Las Condes)'!$A:$A,0)),H3801&lt;=1000,INDEX('Pliegos Tarifarios (Las Condes)'!$H:$H,MATCH($B3801,'Pliegos Tarifarios (Las Condes)'!$A:$A,0)),H3801&lt;=5000,INDEX('Pliegos Tarifarios (Las Condes)'!$I:$I,MATCH($B3801,'Pliegos Tarifarios (Las Condes)'!$A:$A,0)),H3801&gt;5000,INDEX('Pliegos Tarifarios (Las Condes)'!$J:$J,MATCH($B3801,'Pliegos Tarifarios (Las Condes)'!$A:$A,0)))/1.19</f>
        <v>1745.8368742016808</v>
      </c>
      <c r="R3801" s="19">
        <f>INDEX('Pliegos Tarifarios (Las Condes)'!$K:$K,MATCH($B3801,'Pliegos Tarifarios (Las Condes)'!$A:$A,0))</f>
        <v>729.50400000000002</v>
      </c>
      <c r="S3801" s="21">
        <f t="shared" si="180"/>
        <v>146852.21504160168</v>
      </c>
      <c r="T3801" s="21">
        <f t="shared" si="181"/>
        <v>27901.920857904319</v>
      </c>
      <c r="U3801" s="19">
        <v>0</v>
      </c>
      <c r="V3801" s="21">
        <f t="shared" si="182"/>
        <v>174754.13589950599</v>
      </c>
    </row>
    <row r="3802" spans="1:22" x14ac:dyDescent="0.3">
      <c r="A3802" s="3" t="s">
        <v>148</v>
      </c>
      <c r="B3802" s="3">
        <v>9</v>
      </c>
      <c r="C3802" s="4" t="s">
        <v>186</v>
      </c>
      <c r="D3802" s="3" t="s">
        <v>596</v>
      </c>
      <c r="E3802" s="3" t="s">
        <v>121</v>
      </c>
      <c r="F3802" s="4" t="s">
        <v>597</v>
      </c>
      <c r="G3802" s="3" t="s">
        <v>16</v>
      </c>
      <c r="H3802" s="5">
        <v>746.54079999999999</v>
      </c>
      <c r="I3802" s="5">
        <v>2.0948000000000002</v>
      </c>
      <c r="J3802" s="5">
        <v>2.0567000000000002</v>
      </c>
      <c r="K3802" s="6">
        <v>0.98181210616765324</v>
      </c>
      <c r="L3802" s="5">
        <v>24.08</v>
      </c>
      <c r="M3802" s="19">
        <f>H3802*INDEX('Pliegos Tarifarios (Las Condes)'!$B:$B,MATCH($B3802,'Pliegos Tarifarios (Las Condes)'!$A:$A,0))</f>
        <v>98366.455430400005</v>
      </c>
      <c r="N3802" s="19">
        <f>I3802*INDEX('Pliegos Tarifarios (Las Condes)'!$C:$C,MATCH($B3802,'Pliegos Tarifarios (Las Condes)'!$A:$A,0))</f>
        <v>7210.9698412000007</v>
      </c>
      <c r="O3802" s="19">
        <f>J3802*INDEX('Pliegos Tarifarios (Las Condes)'!$D:$D,MATCH($B3802,'Pliegos Tarifarios (Las Condes)'!$A:$A,0))</f>
        <v>29847.105997800001</v>
      </c>
      <c r="P3802" s="19">
        <f>H3802*INDEX('Pliegos Tarifarios (Las Condes)'!$E:$E,MATCH($B3802,'Pliegos Tarifarios (Las Condes)'!$A:$A,0))</f>
        <v>9722.947379199999</v>
      </c>
      <c r="Q3802" s="19" cm="1">
        <f t="array" ref="Q3802">H3802*_xlfn.IFS(H3802&lt;=350,INDEX('Pliegos Tarifarios (Las Condes)'!$F:$F,MATCH($B3802,'Pliegos Tarifarios (Las Condes)'!$A:$A,0)),H3802&lt;=500,INDEX('Pliegos Tarifarios (Las Condes)'!$G:$G,MATCH($B3802,'Pliegos Tarifarios (Las Condes)'!$A:$A,0)),H3802&lt;=1000,INDEX('Pliegos Tarifarios (Las Condes)'!$H:$H,MATCH($B3802,'Pliegos Tarifarios (Las Condes)'!$A:$A,0)),H3802&lt;=5000,INDEX('Pliegos Tarifarios (Las Condes)'!$I:$I,MATCH($B3802,'Pliegos Tarifarios (Las Condes)'!$A:$A,0)),H3802&gt;5000,INDEX('Pliegos Tarifarios (Las Condes)'!$J:$J,MATCH($B3802,'Pliegos Tarifarios (Las Condes)'!$A:$A,0)))/1.19</f>
        <v>1750.9204813445383</v>
      </c>
      <c r="R3802" s="19">
        <f>INDEX('Pliegos Tarifarios (Las Condes)'!$K:$K,MATCH($B3802,'Pliegos Tarifarios (Las Condes)'!$A:$A,0))</f>
        <v>729.50400000000002</v>
      </c>
      <c r="S3802" s="21">
        <f t="shared" si="180"/>
        <v>147627.90312994452</v>
      </c>
      <c r="T3802" s="21">
        <f t="shared" si="181"/>
        <v>28049.301594689459</v>
      </c>
      <c r="U3802" s="19">
        <v>0</v>
      </c>
      <c r="V3802" s="21">
        <f t="shared" si="182"/>
        <v>175677.20472463398</v>
      </c>
    </row>
    <row r="3803" spans="1:22" x14ac:dyDescent="0.3">
      <c r="A3803" s="3" t="s">
        <v>148</v>
      </c>
      <c r="B3803" s="3">
        <v>9</v>
      </c>
      <c r="C3803" s="4" t="s">
        <v>186</v>
      </c>
      <c r="D3803" s="3" t="s">
        <v>598</v>
      </c>
      <c r="E3803" s="3" t="s">
        <v>121</v>
      </c>
      <c r="F3803" s="4" t="s">
        <v>599</v>
      </c>
      <c r="G3803" s="3" t="s">
        <v>16</v>
      </c>
      <c r="H3803" s="5">
        <v>746.22829999999999</v>
      </c>
      <c r="I3803" s="5">
        <v>2.1333000000000002</v>
      </c>
      <c r="J3803" s="5">
        <v>2.1333000000000002</v>
      </c>
      <c r="K3803" s="6">
        <v>1</v>
      </c>
      <c r="L3803" s="5">
        <v>24.07</v>
      </c>
      <c r="M3803" s="19">
        <f>H3803*INDEX('Pliegos Tarifarios (Las Condes)'!$B:$B,MATCH($B3803,'Pliegos Tarifarios (Las Condes)'!$A:$A,0))</f>
        <v>98325.279492900008</v>
      </c>
      <c r="N3803" s="19">
        <f>I3803*INDEX('Pliegos Tarifarios (Las Condes)'!$C:$C,MATCH($B3803,'Pliegos Tarifarios (Las Condes)'!$A:$A,0))</f>
        <v>7343.499122700001</v>
      </c>
      <c r="O3803" s="19">
        <f>J3803*INDEX('Pliegos Tarifarios (Las Condes)'!$D:$D,MATCH($B3803,'Pliegos Tarifarios (Las Condes)'!$A:$A,0))</f>
        <v>30958.735462200002</v>
      </c>
      <c r="P3803" s="19">
        <f>H3803*INDEX('Pliegos Tarifarios (Las Condes)'!$E:$E,MATCH($B3803,'Pliegos Tarifarios (Las Condes)'!$A:$A,0))</f>
        <v>9718.8773791999993</v>
      </c>
      <c r="Q3803" s="19" cm="1">
        <f t="array" ref="Q3803">H3803*_xlfn.IFS(H3803&lt;=350,INDEX('Pliegos Tarifarios (Las Condes)'!$F:$F,MATCH($B3803,'Pliegos Tarifarios (Las Condes)'!$A:$A,0)),H3803&lt;=500,INDEX('Pliegos Tarifarios (Las Condes)'!$G:$G,MATCH($B3803,'Pliegos Tarifarios (Las Condes)'!$A:$A,0)),H3803&lt;=1000,INDEX('Pliegos Tarifarios (Las Condes)'!$H:$H,MATCH($B3803,'Pliegos Tarifarios (Las Condes)'!$A:$A,0)),H3803&lt;=5000,INDEX('Pliegos Tarifarios (Las Condes)'!$I:$I,MATCH($B3803,'Pliegos Tarifarios (Las Condes)'!$A:$A,0)),H3803&gt;5000,INDEX('Pliegos Tarifarios (Las Condes)'!$J:$J,MATCH($B3803,'Pliegos Tarifarios (Las Condes)'!$A:$A,0)))/1.19</f>
        <v>1750.1875506722693</v>
      </c>
      <c r="R3803" s="19">
        <f>INDEX('Pliegos Tarifarios (Las Condes)'!$K:$K,MATCH($B3803,'Pliegos Tarifarios (Las Condes)'!$A:$A,0))</f>
        <v>729.50400000000002</v>
      </c>
      <c r="S3803" s="21">
        <f t="shared" si="180"/>
        <v>148826.08300767225</v>
      </c>
      <c r="T3803" s="21">
        <f t="shared" si="181"/>
        <v>28276.955771457728</v>
      </c>
      <c r="U3803" s="19">
        <v>0</v>
      </c>
      <c r="V3803" s="21">
        <f t="shared" si="182"/>
        <v>177103.03877912997</v>
      </c>
    </row>
    <row r="3804" spans="1:22" x14ac:dyDescent="0.3">
      <c r="A3804" s="3" t="s">
        <v>148</v>
      </c>
      <c r="B3804" s="3">
        <v>9</v>
      </c>
      <c r="C3804" s="4" t="s">
        <v>186</v>
      </c>
      <c r="D3804" s="3" t="s">
        <v>600</v>
      </c>
      <c r="E3804" s="3" t="s">
        <v>121</v>
      </c>
      <c r="F3804" s="4" t="s">
        <v>601</v>
      </c>
      <c r="G3804" s="3" t="s">
        <v>16</v>
      </c>
      <c r="H3804" s="5">
        <v>744.43709999999999</v>
      </c>
      <c r="I3804" s="5">
        <v>2.1274999999999999</v>
      </c>
      <c r="J3804" s="5">
        <v>2.0129999999999999</v>
      </c>
      <c r="K3804" s="6">
        <v>0.94618096357226789</v>
      </c>
      <c r="L3804" s="5">
        <v>24.01</v>
      </c>
      <c r="M3804" s="19">
        <f>H3804*INDEX('Pliegos Tarifarios (Las Condes)'!$B:$B,MATCH($B3804,'Pliegos Tarifarios (Las Condes)'!$A:$A,0))</f>
        <v>98089.265607299996</v>
      </c>
      <c r="N3804" s="19">
        <f>I3804*INDEX('Pliegos Tarifarios (Las Condes)'!$C:$C,MATCH($B3804,'Pliegos Tarifarios (Las Condes)'!$A:$A,0))</f>
        <v>7323.5336724999997</v>
      </c>
      <c r="O3804" s="19">
        <f>J3804*INDEX('Pliegos Tarifarios (Las Condes)'!$D:$D,MATCH($B3804,'Pliegos Tarifarios (Las Condes)'!$A:$A,0))</f>
        <v>29212.925741999999</v>
      </c>
      <c r="P3804" s="19">
        <f>H3804*INDEX('Pliegos Tarifarios (Las Condes)'!$E:$E,MATCH($B3804,'Pliegos Tarifarios (Las Condes)'!$A:$A,0))</f>
        <v>9695.5487903999983</v>
      </c>
      <c r="Q3804" s="19" cm="1">
        <f t="array" ref="Q3804">H3804*_xlfn.IFS(H3804&lt;=350,INDEX('Pliegos Tarifarios (Las Condes)'!$F:$F,MATCH($B3804,'Pliegos Tarifarios (Las Condes)'!$A:$A,0)),H3804&lt;=500,INDEX('Pliegos Tarifarios (Las Condes)'!$G:$G,MATCH($B3804,'Pliegos Tarifarios (Las Condes)'!$A:$A,0)),H3804&lt;=1000,INDEX('Pliegos Tarifarios (Las Condes)'!$H:$H,MATCH($B3804,'Pliegos Tarifarios (Las Condes)'!$A:$A,0)),H3804&lt;=5000,INDEX('Pliegos Tarifarios (Las Condes)'!$I:$I,MATCH($B3804,'Pliegos Tarifarios (Las Condes)'!$A:$A,0)),H3804&gt;5000,INDEX('Pliegos Tarifarios (Las Condes)'!$J:$J,MATCH($B3804,'Pliegos Tarifarios (Las Condes)'!$A:$A,0)))/1.19</f>
        <v>1745.9865093277315</v>
      </c>
      <c r="R3804" s="19">
        <f>INDEX('Pliegos Tarifarios (Las Condes)'!$K:$K,MATCH($B3804,'Pliegos Tarifarios (Las Condes)'!$A:$A,0))</f>
        <v>729.50400000000002</v>
      </c>
      <c r="S3804" s="21">
        <f t="shared" si="180"/>
        <v>146796.76432152771</v>
      </c>
      <c r="T3804" s="21">
        <f t="shared" si="181"/>
        <v>27891.385221090266</v>
      </c>
      <c r="U3804" s="19">
        <v>0</v>
      </c>
      <c r="V3804" s="21">
        <f t="shared" si="182"/>
        <v>174688.14954261796</v>
      </c>
    </row>
    <row r="3805" spans="1:22" x14ac:dyDescent="0.3">
      <c r="A3805" s="3" t="s">
        <v>148</v>
      </c>
      <c r="B3805" s="3">
        <v>9</v>
      </c>
      <c r="C3805" s="4" t="s">
        <v>186</v>
      </c>
      <c r="D3805" s="3" t="s">
        <v>602</v>
      </c>
      <c r="E3805" s="3" t="s">
        <v>121</v>
      </c>
      <c r="F3805" s="4" t="s">
        <v>603</v>
      </c>
      <c r="G3805" s="3" t="s">
        <v>16</v>
      </c>
      <c r="H3805" s="5">
        <v>744.42139999999995</v>
      </c>
      <c r="I3805" s="5">
        <v>2.0501</v>
      </c>
      <c r="J3805" s="5">
        <v>2.0373000000000001</v>
      </c>
      <c r="K3805" s="6">
        <v>0.99375640212672556</v>
      </c>
      <c r="L3805" s="5">
        <v>24.01</v>
      </c>
      <c r="M3805" s="19">
        <f>H3805*INDEX('Pliegos Tarifarios (Las Condes)'!$B:$B,MATCH($B3805,'Pliegos Tarifarios (Las Condes)'!$A:$A,0))</f>
        <v>98087.196928199992</v>
      </c>
      <c r="N3805" s="19">
        <f>I3805*INDEX('Pliegos Tarifarios (Las Condes)'!$C:$C,MATCH($B3805,'Pliegos Tarifarios (Las Condes)'!$A:$A,0))</f>
        <v>7057.0981818999999</v>
      </c>
      <c r="O3805" s="19">
        <f>J3805*INDEX('Pliegos Tarifarios (Las Condes)'!$D:$D,MATCH($B3805,'Pliegos Tarifarios (Las Condes)'!$A:$A,0))</f>
        <v>29565.5705982</v>
      </c>
      <c r="P3805" s="19">
        <f>H3805*INDEX('Pliegos Tarifarios (Las Condes)'!$E:$E,MATCH($B3805,'Pliegos Tarifarios (Las Condes)'!$A:$A,0))</f>
        <v>9695.3443135999987</v>
      </c>
      <c r="Q3805" s="19" cm="1">
        <f t="array" ref="Q3805">H3805*_xlfn.IFS(H3805&lt;=350,INDEX('Pliegos Tarifarios (Las Condes)'!$F:$F,MATCH($B3805,'Pliegos Tarifarios (Las Condes)'!$A:$A,0)),H3805&lt;=500,INDEX('Pliegos Tarifarios (Las Condes)'!$G:$G,MATCH($B3805,'Pliegos Tarifarios (Las Condes)'!$A:$A,0)),H3805&lt;=1000,INDEX('Pliegos Tarifarios (Las Condes)'!$H:$H,MATCH($B3805,'Pliegos Tarifarios (Las Condes)'!$A:$A,0)),H3805&lt;=5000,INDEX('Pliegos Tarifarios (Las Condes)'!$I:$I,MATCH($B3805,'Pliegos Tarifarios (Las Condes)'!$A:$A,0)),H3805&gt;5000,INDEX('Pliegos Tarifarios (Las Condes)'!$J:$J,MATCH($B3805,'Pliegos Tarifarios (Las Condes)'!$A:$A,0)))/1.19</f>
        <v>1745.9496868907563</v>
      </c>
      <c r="R3805" s="19">
        <f>INDEX('Pliegos Tarifarios (Las Condes)'!$K:$K,MATCH($B3805,'Pliegos Tarifarios (Las Condes)'!$A:$A,0))</f>
        <v>729.50400000000002</v>
      </c>
      <c r="S3805" s="21">
        <f t="shared" si="180"/>
        <v>146880.66370879076</v>
      </c>
      <c r="T3805" s="21">
        <f t="shared" si="181"/>
        <v>27907.326104670243</v>
      </c>
      <c r="U3805" s="19">
        <v>0</v>
      </c>
      <c r="V3805" s="21">
        <f t="shared" si="182"/>
        <v>174787.989813461</v>
      </c>
    </row>
    <row r="3806" spans="1:22" x14ac:dyDescent="0.3">
      <c r="A3806" s="3" t="s">
        <v>148</v>
      </c>
      <c r="B3806" s="3">
        <v>9</v>
      </c>
      <c r="C3806" s="4" t="s">
        <v>186</v>
      </c>
      <c r="D3806" s="3" t="s">
        <v>604</v>
      </c>
      <c r="E3806" s="3" t="s">
        <v>121</v>
      </c>
      <c r="F3806" s="4" t="s">
        <v>605</v>
      </c>
      <c r="G3806" s="3" t="s">
        <v>16</v>
      </c>
      <c r="H3806" s="5">
        <v>743.83079999999995</v>
      </c>
      <c r="I3806" s="5">
        <v>2.0954999999999999</v>
      </c>
      <c r="J3806" s="5">
        <v>2.0581999999999998</v>
      </c>
      <c r="K3806" s="6">
        <v>0.98219995227869239</v>
      </c>
      <c r="L3806" s="5">
        <v>23.99</v>
      </c>
      <c r="M3806" s="19">
        <f>H3806*INDEX('Pliegos Tarifarios (Las Condes)'!$B:$B,MATCH($B3806,'Pliegos Tarifarios (Las Condes)'!$A:$A,0))</f>
        <v>98009.3777004</v>
      </c>
      <c r="N3806" s="19">
        <f>I3806*INDEX('Pliegos Tarifarios (Las Condes)'!$C:$C,MATCH($B3806,'Pliegos Tarifarios (Las Condes)'!$A:$A,0))</f>
        <v>7213.3794644999998</v>
      </c>
      <c r="O3806" s="19">
        <f>J3806*INDEX('Pliegos Tarifarios (Las Condes)'!$D:$D,MATCH($B3806,'Pliegos Tarifarios (Las Condes)'!$A:$A,0))</f>
        <v>29868.874198799997</v>
      </c>
      <c r="P3806" s="19">
        <f>H3806*INDEX('Pliegos Tarifarios (Las Condes)'!$E:$E,MATCH($B3806,'Pliegos Tarifarios (Las Condes)'!$A:$A,0))</f>
        <v>9687.6523391999981</v>
      </c>
      <c r="Q3806" s="19" cm="1">
        <f t="array" ref="Q3806">H3806*_xlfn.IFS(H3806&lt;=350,INDEX('Pliegos Tarifarios (Las Condes)'!$F:$F,MATCH($B3806,'Pliegos Tarifarios (Las Condes)'!$A:$A,0)),H3806&lt;=500,INDEX('Pliegos Tarifarios (Las Condes)'!$G:$G,MATCH($B3806,'Pliegos Tarifarios (Las Condes)'!$A:$A,0)),H3806&lt;=1000,INDEX('Pliegos Tarifarios (Las Condes)'!$H:$H,MATCH($B3806,'Pliegos Tarifarios (Las Condes)'!$A:$A,0)),H3806&lt;=5000,INDEX('Pliegos Tarifarios (Las Condes)'!$I:$I,MATCH($B3806,'Pliegos Tarifarios (Las Condes)'!$A:$A,0)),H3806&gt;5000,INDEX('Pliegos Tarifarios (Las Condes)'!$J:$J,MATCH($B3806,'Pliegos Tarifarios (Las Condes)'!$A:$A,0)))/1.19</f>
        <v>1744.5645065546221</v>
      </c>
      <c r="R3806" s="19">
        <f>INDEX('Pliegos Tarifarios (Las Condes)'!$K:$K,MATCH($B3806,'Pliegos Tarifarios (Las Condes)'!$A:$A,0))</f>
        <v>729.50400000000002</v>
      </c>
      <c r="S3806" s="21">
        <f t="shared" si="180"/>
        <v>147253.35220945461</v>
      </c>
      <c r="T3806" s="21">
        <f t="shared" si="181"/>
        <v>27978.136919796376</v>
      </c>
      <c r="U3806" s="19">
        <v>0</v>
      </c>
      <c r="V3806" s="21">
        <f t="shared" si="182"/>
        <v>175231.48912925099</v>
      </c>
    </row>
    <row r="3807" spans="1:22" x14ac:dyDescent="0.3">
      <c r="A3807" s="3" t="s">
        <v>148</v>
      </c>
      <c r="B3807" s="3">
        <v>9</v>
      </c>
      <c r="C3807" s="4" t="s">
        <v>186</v>
      </c>
      <c r="D3807" s="3" t="s">
        <v>606</v>
      </c>
      <c r="E3807" s="3" t="s">
        <v>121</v>
      </c>
      <c r="F3807" s="4" t="s">
        <v>607</v>
      </c>
      <c r="G3807" s="3" t="s">
        <v>16</v>
      </c>
      <c r="H3807" s="5">
        <v>746.14049999999997</v>
      </c>
      <c r="I3807" s="5">
        <v>2.0869</v>
      </c>
      <c r="J3807" s="5">
        <v>2.0348999999999999</v>
      </c>
      <c r="K3807" s="6">
        <v>0.97508265848866738</v>
      </c>
      <c r="L3807" s="5">
        <v>24.07</v>
      </c>
      <c r="M3807" s="19">
        <f>H3807*INDEX('Pliegos Tarifarios (Las Condes)'!$B:$B,MATCH($B3807,'Pliegos Tarifarios (Las Condes)'!$A:$A,0))</f>
        <v>98313.710701500007</v>
      </c>
      <c r="N3807" s="19">
        <f>I3807*INDEX('Pliegos Tarifarios (Las Condes)'!$C:$C,MATCH($B3807,'Pliegos Tarifarios (Las Condes)'!$A:$A,0))</f>
        <v>7183.7755210999994</v>
      </c>
      <c r="O3807" s="19">
        <f>J3807*INDEX('Pliegos Tarifarios (Las Condes)'!$D:$D,MATCH($B3807,'Pliegos Tarifarios (Las Condes)'!$A:$A,0))</f>
        <v>29530.7414766</v>
      </c>
      <c r="P3807" s="19">
        <f>H3807*INDEX('Pliegos Tarifarios (Las Condes)'!$E:$E,MATCH($B3807,'Pliegos Tarifarios (Las Condes)'!$A:$A,0))</f>
        <v>9717.7338719999989</v>
      </c>
      <c r="Q3807" s="19" cm="1">
        <f t="array" ref="Q3807">H3807*_xlfn.IFS(H3807&lt;=350,INDEX('Pliegos Tarifarios (Las Condes)'!$F:$F,MATCH($B3807,'Pliegos Tarifarios (Las Condes)'!$A:$A,0)),H3807&lt;=500,INDEX('Pliegos Tarifarios (Las Condes)'!$G:$G,MATCH($B3807,'Pliegos Tarifarios (Las Condes)'!$A:$A,0)),H3807&lt;=1000,INDEX('Pliegos Tarifarios (Las Condes)'!$H:$H,MATCH($B3807,'Pliegos Tarifarios (Las Condes)'!$A:$A,0)),H3807&lt;=5000,INDEX('Pliegos Tarifarios (Las Condes)'!$I:$I,MATCH($B3807,'Pliegos Tarifarios (Las Condes)'!$A:$A,0)),H3807&gt;5000,INDEX('Pliegos Tarifarios (Las Condes)'!$J:$J,MATCH($B3807,'Pliegos Tarifarios (Las Condes)'!$A:$A,0)))/1.19</f>
        <v>1749.9816264705883</v>
      </c>
      <c r="R3807" s="19">
        <f>INDEX('Pliegos Tarifarios (Las Condes)'!$K:$K,MATCH($B3807,'Pliegos Tarifarios (Las Condes)'!$A:$A,0))</f>
        <v>729.50400000000002</v>
      </c>
      <c r="S3807" s="21">
        <f t="shared" si="180"/>
        <v>147225.44719767061</v>
      </c>
      <c r="T3807" s="21">
        <f t="shared" si="181"/>
        <v>27972.834967557417</v>
      </c>
      <c r="U3807" s="19">
        <v>0</v>
      </c>
      <c r="V3807" s="21">
        <f t="shared" si="182"/>
        <v>175198.28216522804</v>
      </c>
    </row>
    <row r="3808" spans="1:22" x14ac:dyDescent="0.3">
      <c r="A3808" s="3" t="s">
        <v>148</v>
      </c>
      <c r="B3808" s="3">
        <v>9</v>
      </c>
      <c r="C3808" s="4" t="s">
        <v>186</v>
      </c>
      <c r="D3808" s="3" t="s">
        <v>608</v>
      </c>
      <c r="E3808" s="3" t="s">
        <v>121</v>
      </c>
      <c r="F3808" s="4" t="s">
        <v>609</v>
      </c>
      <c r="G3808" s="3" t="s">
        <v>16</v>
      </c>
      <c r="H3808" s="5">
        <v>745.93349999999998</v>
      </c>
      <c r="I3808" s="5">
        <v>2.1334</v>
      </c>
      <c r="J3808" s="5">
        <v>2.0642999999999998</v>
      </c>
      <c r="K3808" s="6">
        <v>0.96761038717540071</v>
      </c>
      <c r="L3808" s="5">
        <v>24.06</v>
      </c>
      <c r="M3808" s="19">
        <f>H3808*INDEX('Pliegos Tarifarios (Las Condes)'!$B:$B,MATCH($B3808,'Pliegos Tarifarios (Las Condes)'!$A:$A,0))</f>
        <v>98286.435760499997</v>
      </c>
      <c r="N3808" s="19">
        <f>I3808*INDEX('Pliegos Tarifarios (Las Condes)'!$C:$C,MATCH($B3808,'Pliegos Tarifarios (Las Condes)'!$A:$A,0))</f>
        <v>7343.8433545999997</v>
      </c>
      <c r="O3808" s="19">
        <f>J3808*INDEX('Pliegos Tarifarios (Las Condes)'!$D:$D,MATCH($B3808,'Pliegos Tarifarios (Las Condes)'!$A:$A,0))</f>
        <v>29957.398216199996</v>
      </c>
      <c r="P3808" s="19">
        <f>H3808*INDEX('Pliegos Tarifarios (Las Condes)'!$E:$E,MATCH($B3808,'Pliegos Tarifarios (Las Condes)'!$A:$A,0))</f>
        <v>9715.0379039999989</v>
      </c>
      <c r="Q3808" s="19" cm="1">
        <f t="array" ref="Q3808">H3808*_xlfn.IFS(H3808&lt;=350,INDEX('Pliegos Tarifarios (Las Condes)'!$F:$F,MATCH($B3808,'Pliegos Tarifarios (Las Condes)'!$A:$A,0)),H3808&lt;=500,INDEX('Pliegos Tarifarios (Las Condes)'!$G:$G,MATCH($B3808,'Pliegos Tarifarios (Las Condes)'!$A:$A,0)),H3808&lt;=1000,INDEX('Pliegos Tarifarios (Las Condes)'!$H:$H,MATCH($B3808,'Pliegos Tarifarios (Las Condes)'!$A:$A,0)),H3808&lt;=5000,INDEX('Pliegos Tarifarios (Las Condes)'!$I:$I,MATCH($B3808,'Pliegos Tarifarios (Las Condes)'!$A:$A,0)),H3808&gt;5000,INDEX('Pliegos Tarifarios (Las Condes)'!$J:$J,MATCH($B3808,'Pliegos Tarifarios (Las Condes)'!$A:$A,0)))/1.19</f>
        <v>1749.4961331932777</v>
      </c>
      <c r="R3808" s="19">
        <f>INDEX('Pliegos Tarifarios (Las Condes)'!$K:$K,MATCH($B3808,'Pliegos Tarifarios (Las Condes)'!$A:$A,0))</f>
        <v>729.50400000000002</v>
      </c>
      <c r="S3808" s="21">
        <f t="shared" si="180"/>
        <v>147781.71536849326</v>
      </c>
      <c r="T3808" s="21">
        <f t="shared" si="181"/>
        <v>28078.525920013719</v>
      </c>
      <c r="U3808" s="19">
        <v>0</v>
      </c>
      <c r="V3808" s="21">
        <f t="shared" si="182"/>
        <v>175860.24128850698</v>
      </c>
    </row>
    <row r="3809" spans="1:22" x14ac:dyDescent="0.3">
      <c r="A3809" s="3" t="s">
        <v>148</v>
      </c>
      <c r="B3809" s="3">
        <v>9</v>
      </c>
      <c r="C3809" s="4" t="s">
        <v>186</v>
      </c>
      <c r="D3809" s="3" t="s">
        <v>610</v>
      </c>
      <c r="E3809" s="3" t="s">
        <v>121</v>
      </c>
      <c r="F3809" s="4" t="s">
        <v>611</v>
      </c>
      <c r="G3809" s="3" t="s">
        <v>16</v>
      </c>
      <c r="H3809" s="5">
        <v>747.82389999999998</v>
      </c>
      <c r="I3809" s="5">
        <v>2.0964</v>
      </c>
      <c r="J3809" s="5">
        <v>2.0964</v>
      </c>
      <c r="K3809" s="6">
        <v>1</v>
      </c>
      <c r="L3809" s="5">
        <v>24.12</v>
      </c>
      <c r="M3809" s="19">
        <f>H3809*INDEX('Pliegos Tarifarios (Las Condes)'!$B:$B,MATCH($B3809,'Pliegos Tarifarios (Las Condes)'!$A:$A,0))</f>
        <v>98535.520535699994</v>
      </c>
      <c r="N3809" s="19">
        <f>I3809*INDEX('Pliegos Tarifarios (Las Condes)'!$C:$C,MATCH($B3809,'Pliegos Tarifarios (Las Condes)'!$A:$A,0))</f>
        <v>7216.4775516</v>
      </c>
      <c r="O3809" s="19">
        <f>J3809*INDEX('Pliegos Tarifarios (Las Condes)'!$D:$D,MATCH($B3809,'Pliegos Tarifarios (Las Condes)'!$A:$A,0))</f>
        <v>30423.237717600001</v>
      </c>
      <c r="P3809" s="19">
        <f>H3809*INDEX('Pliegos Tarifarios (Las Condes)'!$E:$E,MATCH($B3809,'Pliegos Tarifarios (Las Condes)'!$A:$A,0))</f>
        <v>9739.6584735999986</v>
      </c>
      <c r="Q3809" s="19" cm="1">
        <f t="array" ref="Q3809">H3809*_xlfn.IFS(H3809&lt;=350,INDEX('Pliegos Tarifarios (Las Condes)'!$F:$F,MATCH($B3809,'Pliegos Tarifarios (Las Condes)'!$A:$A,0)),H3809&lt;=500,INDEX('Pliegos Tarifarios (Las Condes)'!$G:$G,MATCH($B3809,'Pliegos Tarifarios (Las Condes)'!$A:$A,0)),H3809&lt;=1000,INDEX('Pliegos Tarifarios (Las Condes)'!$H:$H,MATCH($B3809,'Pliegos Tarifarios (Las Condes)'!$A:$A,0)),H3809&lt;=5000,INDEX('Pliegos Tarifarios (Las Condes)'!$I:$I,MATCH($B3809,'Pliegos Tarifarios (Las Condes)'!$A:$A,0)),H3809&gt;5000,INDEX('Pliegos Tarifarios (Las Condes)'!$J:$J,MATCH($B3809,'Pliegos Tarifarios (Las Condes)'!$A:$A,0)))/1.19</f>
        <v>1753.9298360504204</v>
      </c>
      <c r="R3809" s="19">
        <f>INDEX('Pliegos Tarifarios (Las Condes)'!$K:$K,MATCH($B3809,'Pliegos Tarifarios (Las Condes)'!$A:$A,0))</f>
        <v>729.50400000000002</v>
      </c>
      <c r="S3809" s="21">
        <f t="shared" si="180"/>
        <v>148398.32811455042</v>
      </c>
      <c r="T3809" s="21">
        <f t="shared" si="181"/>
        <v>28195.682341764579</v>
      </c>
      <c r="U3809" s="19">
        <v>0</v>
      </c>
      <c r="V3809" s="21">
        <f t="shared" si="182"/>
        <v>176594.01045631501</v>
      </c>
    </row>
    <row r="3810" spans="1:22" x14ac:dyDescent="0.3">
      <c r="A3810" s="3" t="s">
        <v>148</v>
      </c>
      <c r="B3810" s="3">
        <v>9</v>
      </c>
      <c r="C3810" s="4" t="s">
        <v>186</v>
      </c>
      <c r="D3810" s="3" t="s">
        <v>612</v>
      </c>
      <c r="E3810" s="3" t="s">
        <v>121</v>
      </c>
      <c r="F3810" s="4" t="s">
        <v>613</v>
      </c>
      <c r="G3810" s="3" t="s">
        <v>16</v>
      </c>
      <c r="H3810" s="5">
        <v>745.42200000000003</v>
      </c>
      <c r="I3810" s="5">
        <v>2.0695000000000001</v>
      </c>
      <c r="J3810" s="5">
        <v>2.0291999999999999</v>
      </c>
      <c r="K3810" s="6">
        <v>0.98052669726987185</v>
      </c>
      <c r="L3810" s="5">
        <v>24.05</v>
      </c>
      <c r="M3810" s="19">
        <f>H3810*INDEX('Pliegos Tarifarios (Las Condes)'!$B:$B,MATCH($B3810,'Pliegos Tarifarios (Las Condes)'!$A:$A,0))</f>
        <v>98219.038986000014</v>
      </c>
      <c r="N3810" s="19">
        <f>I3810*INDEX('Pliegos Tarifarios (Las Condes)'!$C:$C,MATCH($B3810,'Pliegos Tarifarios (Las Condes)'!$A:$A,0))</f>
        <v>7123.8791705000003</v>
      </c>
      <c r="O3810" s="19">
        <f>J3810*INDEX('Pliegos Tarifarios (Las Condes)'!$D:$D,MATCH($B3810,'Pliegos Tarifarios (Las Condes)'!$A:$A,0))</f>
        <v>29448.0223128</v>
      </c>
      <c r="P3810" s="19">
        <f>H3810*INDEX('Pliegos Tarifarios (Las Condes)'!$E:$E,MATCH($B3810,'Pliegos Tarifarios (Las Condes)'!$A:$A,0))</f>
        <v>9708.3761279999999</v>
      </c>
      <c r="Q3810" s="19" cm="1">
        <f t="array" ref="Q3810">H3810*_xlfn.IFS(H3810&lt;=350,INDEX('Pliegos Tarifarios (Las Condes)'!$F:$F,MATCH($B3810,'Pliegos Tarifarios (Las Condes)'!$A:$A,0)),H3810&lt;=500,INDEX('Pliegos Tarifarios (Las Condes)'!$G:$G,MATCH($B3810,'Pliegos Tarifarios (Las Condes)'!$A:$A,0)),H3810&lt;=1000,INDEX('Pliegos Tarifarios (Las Condes)'!$H:$H,MATCH($B3810,'Pliegos Tarifarios (Las Condes)'!$A:$A,0)),H3810&lt;=5000,INDEX('Pliegos Tarifarios (Las Condes)'!$I:$I,MATCH($B3810,'Pliegos Tarifarios (Las Condes)'!$A:$A,0)),H3810&gt;5000,INDEX('Pliegos Tarifarios (Las Condes)'!$J:$J,MATCH($B3810,'Pliegos Tarifarios (Las Condes)'!$A:$A,0)))/1.19</f>
        <v>1748.2964722689078</v>
      </c>
      <c r="R3810" s="19">
        <f>INDEX('Pliegos Tarifarios (Las Condes)'!$K:$K,MATCH($B3810,'Pliegos Tarifarios (Las Condes)'!$A:$A,0))</f>
        <v>729.50400000000002</v>
      </c>
      <c r="S3810" s="21">
        <f t="shared" si="180"/>
        <v>146977.11706956892</v>
      </c>
      <c r="T3810" s="21">
        <f t="shared" si="181"/>
        <v>27925.652243218094</v>
      </c>
      <c r="U3810" s="19">
        <v>0</v>
      </c>
      <c r="V3810" s="21">
        <f t="shared" si="182"/>
        <v>174902.76931278702</v>
      </c>
    </row>
    <row r="3811" spans="1:22" x14ac:dyDescent="0.3">
      <c r="A3811" s="3" t="s">
        <v>148</v>
      </c>
      <c r="B3811" s="3">
        <v>9</v>
      </c>
      <c r="C3811" s="4" t="s">
        <v>186</v>
      </c>
      <c r="D3811" s="3" t="s">
        <v>614</v>
      </c>
      <c r="E3811" s="3" t="s">
        <v>121</v>
      </c>
      <c r="F3811" s="4" t="s">
        <v>615</v>
      </c>
      <c r="G3811" s="3" t="s">
        <v>16</v>
      </c>
      <c r="H3811" s="5">
        <v>745.55200000000002</v>
      </c>
      <c r="I3811" s="5">
        <v>2.1021999999999998</v>
      </c>
      <c r="J3811" s="5">
        <v>2.0680000000000001</v>
      </c>
      <c r="K3811" s="6">
        <v>0.98373132908381711</v>
      </c>
      <c r="L3811" s="5">
        <v>24.05</v>
      </c>
      <c r="M3811" s="19">
        <f>H3811*INDEX('Pliegos Tarifarios (Las Condes)'!$B:$B,MATCH($B3811,'Pliegos Tarifarios (Las Condes)'!$A:$A,0))</f>
        <v>98236.168176000006</v>
      </c>
      <c r="N3811" s="19">
        <f>I3811*INDEX('Pliegos Tarifarios (Las Condes)'!$C:$C,MATCH($B3811,'Pliegos Tarifarios (Las Condes)'!$A:$A,0))</f>
        <v>7236.4430017999994</v>
      </c>
      <c r="O3811" s="19">
        <f>J3811*INDEX('Pliegos Tarifarios (Las Condes)'!$D:$D,MATCH($B3811,'Pliegos Tarifarios (Las Condes)'!$A:$A,0))</f>
        <v>30011.093112000002</v>
      </c>
      <c r="P3811" s="19">
        <f>H3811*INDEX('Pliegos Tarifarios (Las Condes)'!$E:$E,MATCH($B3811,'Pliegos Tarifarios (Las Condes)'!$A:$A,0))</f>
        <v>9710.0692479999998</v>
      </c>
      <c r="Q3811" s="19" cm="1">
        <f t="array" ref="Q3811">H3811*_xlfn.IFS(H3811&lt;=350,INDEX('Pliegos Tarifarios (Las Condes)'!$F:$F,MATCH($B3811,'Pliegos Tarifarios (Las Condes)'!$A:$A,0)),H3811&lt;=500,INDEX('Pliegos Tarifarios (Las Condes)'!$G:$G,MATCH($B3811,'Pliegos Tarifarios (Las Condes)'!$A:$A,0)),H3811&lt;=1000,INDEX('Pliegos Tarifarios (Las Condes)'!$H:$H,MATCH($B3811,'Pliegos Tarifarios (Las Condes)'!$A:$A,0)),H3811&lt;=5000,INDEX('Pliegos Tarifarios (Las Condes)'!$I:$I,MATCH($B3811,'Pliegos Tarifarios (Las Condes)'!$A:$A,0)),H3811&gt;5000,INDEX('Pliegos Tarifarios (Las Condes)'!$J:$J,MATCH($B3811,'Pliegos Tarifarios (Las Condes)'!$A:$A,0)))/1.19</f>
        <v>1748.6013714285718</v>
      </c>
      <c r="R3811" s="19">
        <f>INDEX('Pliegos Tarifarios (Las Condes)'!$K:$K,MATCH($B3811,'Pliegos Tarifarios (Las Condes)'!$A:$A,0))</f>
        <v>729.50400000000002</v>
      </c>
      <c r="S3811" s="21">
        <f t="shared" si="180"/>
        <v>147671.87890922857</v>
      </c>
      <c r="T3811" s="21">
        <f t="shared" si="181"/>
        <v>28057.656992753429</v>
      </c>
      <c r="U3811" s="19">
        <v>0</v>
      </c>
      <c r="V3811" s="21">
        <f t="shared" si="182"/>
        <v>175729.53590198199</v>
      </c>
    </row>
    <row r="3812" spans="1:22" x14ac:dyDescent="0.3">
      <c r="A3812" s="3" t="s">
        <v>148</v>
      </c>
      <c r="B3812" s="3">
        <v>9</v>
      </c>
      <c r="C3812" s="4" t="s">
        <v>186</v>
      </c>
      <c r="D3812" s="3" t="s">
        <v>616</v>
      </c>
      <c r="E3812" s="3" t="s">
        <v>121</v>
      </c>
      <c r="F3812" s="4" t="s">
        <v>617</v>
      </c>
      <c r="G3812" s="3" t="s">
        <v>16</v>
      </c>
      <c r="H3812" s="5">
        <v>745.84849999999994</v>
      </c>
      <c r="I3812" s="5">
        <v>2.1208</v>
      </c>
      <c r="J3812" s="5">
        <v>2.0436999999999999</v>
      </c>
      <c r="K3812" s="6">
        <v>0.96364579403998485</v>
      </c>
      <c r="L3812" s="5">
        <v>24.06</v>
      </c>
      <c r="M3812" s="19">
        <f>H3812*INDEX('Pliegos Tarifarios (Las Condes)'!$B:$B,MATCH($B3812,'Pliegos Tarifarios (Las Condes)'!$A:$A,0))</f>
        <v>98275.235905499998</v>
      </c>
      <c r="N3812" s="19">
        <f>I3812*INDEX('Pliegos Tarifarios (Las Condes)'!$C:$C,MATCH($B3812,'Pliegos Tarifarios (Las Condes)'!$A:$A,0))</f>
        <v>7300.4701352000002</v>
      </c>
      <c r="O3812" s="19">
        <f>J3812*INDEX('Pliegos Tarifarios (Las Condes)'!$D:$D,MATCH($B3812,'Pliegos Tarifarios (Las Condes)'!$A:$A,0))</f>
        <v>29658.448255799998</v>
      </c>
      <c r="P3812" s="19">
        <f>H3812*INDEX('Pliegos Tarifarios (Las Condes)'!$E:$E,MATCH($B3812,'Pliegos Tarifarios (Las Condes)'!$A:$A,0))</f>
        <v>9713.9308639999981</v>
      </c>
      <c r="Q3812" s="19" cm="1">
        <f t="array" ref="Q3812">H3812*_xlfn.IFS(H3812&lt;=350,INDEX('Pliegos Tarifarios (Las Condes)'!$F:$F,MATCH($B3812,'Pliegos Tarifarios (Las Condes)'!$A:$A,0)),H3812&lt;=500,INDEX('Pliegos Tarifarios (Las Condes)'!$G:$G,MATCH($B3812,'Pliegos Tarifarios (Las Condes)'!$A:$A,0)),H3812&lt;=1000,INDEX('Pliegos Tarifarios (Las Condes)'!$H:$H,MATCH($B3812,'Pliegos Tarifarios (Las Condes)'!$A:$A,0)),H3812&lt;=5000,INDEX('Pliegos Tarifarios (Las Condes)'!$I:$I,MATCH($B3812,'Pliegos Tarifarios (Las Condes)'!$A:$A,0)),H3812&gt;5000,INDEX('Pliegos Tarifarios (Las Condes)'!$J:$J,MATCH($B3812,'Pliegos Tarifarios (Las Condes)'!$A:$A,0)))/1.19</f>
        <v>1749.2967760504205</v>
      </c>
      <c r="R3812" s="19">
        <f>INDEX('Pliegos Tarifarios (Las Condes)'!$K:$K,MATCH($B3812,'Pliegos Tarifarios (Las Condes)'!$A:$A,0))</f>
        <v>729.50400000000002</v>
      </c>
      <c r="S3812" s="21">
        <f t="shared" si="180"/>
        <v>147426.88593655039</v>
      </c>
      <c r="T3812" s="21">
        <f t="shared" si="181"/>
        <v>28011.108327944574</v>
      </c>
      <c r="U3812" s="19">
        <v>0</v>
      </c>
      <c r="V3812" s="21">
        <f t="shared" si="182"/>
        <v>175437.99426449498</v>
      </c>
    </row>
    <row r="3813" spans="1:22" x14ac:dyDescent="0.3">
      <c r="A3813" s="3" t="s">
        <v>148</v>
      </c>
      <c r="B3813" s="3">
        <v>9</v>
      </c>
      <c r="C3813" s="4" t="s">
        <v>186</v>
      </c>
      <c r="D3813" s="3" t="s">
        <v>618</v>
      </c>
      <c r="E3813" s="3" t="s">
        <v>121</v>
      </c>
      <c r="F3813" s="4" t="s">
        <v>619</v>
      </c>
      <c r="G3813" s="3" t="s">
        <v>16</v>
      </c>
      <c r="H3813" s="5">
        <v>746.08259999999996</v>
      </c>
      <c r="I3813" s="5">
        <v>2.0459000000000001</v>
      </c>
      <c r="J3813" s="5">
        <v>2.0232999999999999</v>
      </c>
      <c r="K3813" s="6">
        <v>0.9889535167896768</v>
      </c>
      <c r="L3813" s="5">
        <v>24.07</v>
      </c>
      <c r="M3813" s="19">
        <f>H3813*INDEX('Pliegos Tarifarios (Las Condes)'!$B:$B,MATCH($B3813,'Pliegos Tarifarios (Las Condes)'!$A:$A,0))</f>
        <v>98306.081623799997</v>
      </c>
      <c r="N3813" s="19">
        <f>I3813*INDEX('Pliegos Tarifarios (Las Condes)'!$C:$C,MATCH($B3813,'Pliegos Tarifarios (Las Condes)'!$A:$A,0))</f>
        <v>7042.6404420999997</v>
      </c>
      <c r="O3813" s="19">
        <f>J3813*INDEX('Pliegos Tarifarios (Las Condes)'!$D:$D,MATCH($B3813,'Pliegos Tarifarios (Las Condes)'!$A:$A,0))</f>
        <v>29362.4007222</v>
      </c>
      <c r="P3813" s="19">
        <f>H3813*INDEX('Pliegos Tarifarios (Las Condes)'!$E:$E,MATCH($B3813,'Pliegos Tarifarios (Las Condes)'!$A:$A,0))</f>
        <v>9716.9797823999979</v>
      </c>
      <c r="Q3813" s="19" cm="1">
        <f t="array" ref="Q3813">H3813*_xlfn.IFS(H3813&lt;=350,INDEX('Pliegos Tarifarios (Las Condes)'!$F:$F,MATCH($B3813,'Pliegos Tarifarios (Las Condes)'!$A:$A,0)),H3813&lt;=500,INDEX('Pliegos Tarifarios (Las Condes)'!$G:$G,MATCH($B3813,'Pliegos Tarifarios (Las Condes)'!$A:$A,0)),H3813&lt;=1000,INDEX('Pliegos Tarifarios (Las Condes)'!$H:$H,MATCH($B3813,'Pliegos Tarifarios (Las Condes)'!$A:$A,0)),H3813&lt;=5000,INDEX('Pliegos Tarifarios (Las Condes)'!$I:$I,MATCH($B3813,'Pliegos Tarifarios (Las Condes)'!$A:$A,0)),H3813&gt;5000,INDEX('Pliegos Tarifarios (Las Condes)'!$J:$J,MATCH($B3813,'Pliegos Tarifarios (Las Condes)'!$A:$A,0)))/1.19</f>
        <v>1749.8458290756305</v>
      </c>
      <c r="R3813" s="19">
        <f>INDEX('Pliegos Tarifarios (Las Condes)'!$K:$K,MATCH($B3813,'Pliegos Tarifarios (Las Condes)'!$A:$A,0))</f>
        <v>729.50400000000002</v>
      </c>
      <c r="S3813" s="21">
        <f t="shared" si="180"/>
        <v>146907.45239957562</v>
      </c>
      <c r="T3813" s="21">
        <f t="shared" si="181"/>
        <v>27912.415955919369</v>
      </c>
      <c r="U3813" s="19">
        <v>0</v>
      </c>
      <c r="V3813" s="21">
        <f t="shared" si="182"/>
        <v>174819.86835549498</v>
      </c>
    </row>
    <row r="3814" spans="1:22" x14ac:dyDescent="0.3">
      <c r="A3814" s="3" t="s">
        <v>148</v>
      </c>
      <c r="B3814" s="3">
        <v>9</v>
      </c>
      <c r="C3814" s="4" t="s">
        <v>186</v>
      </c>
      <c r="D3814" s="3" t="s">
        <v>620</v>
      </c>
      <c r="E3814" s="3" t="s">
        <v>121</v>
      </c>
      <c r="F3814" s="4" t="s">
        <v>621</v>
      </c>
      <c r="G3814" s="3" t="s">
        <v>16</v>
      </c>
      <c r="H3814" s="5">
        <v>744.08950000000004</v>
      </c>
      <c r="I3814" s="5">
        <v>2.1438000000000001</v>
      </c>
      <c r="J3814" s="5">
        <v>2.1438000000000001</v>
      </c>
      <c r="K3814" s="6">
        <v>1</v>
      </c>
      <c r="L3814" s="5">
        <v>24</v>
      </c>
      <c r="M3814" s="19">
        <f>H3814*INDEX('Pliegos Tarifarios (Las Condes)'!$B:$B,MATCH($B3814,'Pliegos Tarifarios (Las Condes)'!$A:$A,0))</f>
        <v>98043.464788500016</v>
      </c>
      <c r="N3814" s="19">
        <f>I3814*INDEX('Pliegos Tarifarios (Las Condes)'!$C:$C,MATCH($B3814,'Pliegos Tarifarios (Las Condes)'!$A:$A,0))</f>
        <v>7379.6434722000004</v>
      </c>
      <c r="O3814" s="19">
        <f>J3814*INDEX('Pliegos Tarifarios (Las Condes)'!$D:$D,MATCH($B3814,'Pliegos Tarifarios (Las Condes)'!$A:$A,0))</f>
        <v>31111.112869200002</v>
      </c>
      <c r="P3814" s="19">
        <f>H3814*INDEX('Pliegos Tarifarios (Las Condes)'!$E:$E,MATCH($B3814,'Pliegos Tarifarios (Las Condes)'!$A:$A,0))</f>
        <v>9691.0216479999999</v>
      </c>
      <c r="Q3814" s="19" cm="1">
        <f t="array" ref="Q3814">H3814*_xlfn.IFS(H3814&lt;=350,INDEX('Pliegos Tarifarios (Las Condes)'!$F:$F,MATCH($B3814,'Pliegos Tarifarios (Las Condes)'!$A:$A,0)),H3814&lt;=500,INDEX('Pliegos Tarifarios (Las Condes)'!$G:$G,MATCH($B3814,'Pliegos Tarifarios (Las Condes)'!$A:$A,0)),H3814&lt;=1000,INDEX('Pliegos Tarifarios (Las Condes)'!$H:$H,MATCH($B3814,'Pliegos Tarifarios (Las Condes)'!$A:$A,0)),H3814&lt;=5000,INDEX('Pliegos Tarifarios (Las Condes)'!$I:$I,MATCH($B3814,'Pliegos Tarifarios (Las Condes)'!$A:$A,0)),H3814&gt;5000,INDEX('Pliegos Tarifarios (Las Condes)'!$J:$J,MATCH($B3814,'Pliegos Tarifarios (Las Condes)'!$A:$A,0)))/1.19</f>
        <v>1745.1712558823533</v>
      </c>
      <c r="R3814" s="19">
        <f>INDEX('Pliegos Tarifarios (Las Condes)'!$K:$K,MATCH($B3814,'Pliegos Tarifarios (Las Condes)'!$A:$A,0))</f>
        <v>729.50400000000002</v>
      </c>
      <c r="S3814" s="21">
        <f t="shared" si="180"/>
        <v>148699.91803378236</v>
      </c>
      <c r="T3814" s="21">
        <f t="shared" si="181"/>
        <v>28252.98442641865</v>
      </c>
      <c r="U3814" s="19">
        <v>0</v>
      </c>
      <c r="V3814" s="21">
        <f t="shared" si="182"/>
        <v>176952.902460201</v>
      </c>
    </row>
    <row r="3815" spans="1:22" x14ac:dyDescent="0.3">
      <c r="A3815" s="3" t="s">
        <v>148</v>
      </c>
      <c r="B3815" s="3">
        <v>9</v>
      </c>
      <c r="C3815" s="4" t="s">
        <v>186</v>
      </c>
      <c r="D3815" s="3" t="s">
        <v>622</v>
      </c>
      <c r="E3815" s="3" t="s">
        <v>121</v>
      </c>
      <c r="F3815" s="4" t="s">
        <v>623</v>
      </c>
      <c r="G3815" s="3" t="s">
        <v>16</v>
      </c>
      <c r="H3815" s="5">
        <v>746.69759999999997</v>
      </c>
      <c r="I3815" s="5">
        <v>2.0769000000000002</v>
      </c>
      <c r="J3815" s="5">
        <v>2.0769000000000002</v>
      </c>
      <c r="K3815" s="6">
        <v>1</v>
      </c>
      <c r="L3815" s="5">
        <v>24.09</v>
      </c>
      <c r="M3815" s="19">
        <f>H3815*INDEX('Pliegos Tarifarios (Las Condes)'!$B:$B,MATCH($B3815,'Pliegos Tarifarios (Las Condes)'!$A:$A,0))</f>
        <v>98387.1158688</v>
      </c>
      <c r="N3815" s="19">
        <f>I3815*INDEX('Pliegos Tarifarios (Las Condes)'!$C:$C,MATCH($B3815,'Pliegos Tarifarios (Las Condes)'!$A:$A,0))</f>
        <v>7149.3523311000008</v>
      </c>
      <c r="O3815" s="19">
        <f>J3815*INDEX('Pliegos Tarifarios (Las Condes)'!$D:$D,MATCH($B3815,'Pliegos Tarifarios (Las Condes)'!$A:$A,0))</f>
        <v>30140.251104600004</v>
      </c>
      <c r="P3815" s="19">
        <f>H3815*INDEX('Pliegos Tarifarios (Las Condes)'!$E:$E,MATCH($B3815,'Pliegos Tarifarios (Las Condes)'!$A:$A,0))</f>
        <v>9724.9895423999988</v>
      </c>
      <c r="Q3815" s="19" cm="1">
        <f t="array" ref="Q3815">H3815*_xlfn.IFS(H3815&lt;=350,INDEX('Pliegos Tarifarios (Las Condes)'!$F:$F,MATCH($B3815,'Pliegos Tarifarios (Las Condes)'!$A:$A,0)),H3815&lt;=500,INDEX('Pliegos Tarifarios (Las Condes)'!$G:$G,MATCH($B3815,'Pliegos Tarifarios (Las Condes)'!$A:$A,0)),H3815&lt;=1000,INDEX('Pliegos Tarifarios (Las Condes)'!$H:$H,MATCH($B3815,'Pliegos Tarifarios (Las Condes)'!$A:$A,0)),H3815&lt;=5000,INDEX('Pliegos Tarifarios (Las Condes)'!$I:$I,MATCH($B3815,'Pliegos Tarifarios (Las Condes)'!$A:$A,0)),H3815&gt;5000,INDEX('Pliegos Tarifarios (Las Condes)'!$J:$J,MATCH($B3815,'Pliegos Tarifarios (Las Condes)'!$A:$A,0)))/1.19</f>
        <v>1751.2882366386557</v>
      </c>
      <c r="R3815" s="19">
        <f>INDEX('Pliegos Tarifarios (Las Condes)'!$K:$K,MATCH($B3815,'Pliegos Tarifarios (Las Condes)'!$A:$A,0))</f>
        <v>729.50400000000002</v>
      </c>
      <c r="S3815" s="21">
        <f t="shared" si="180"/>
        <v>147882.50108353863</v>
      </c>
      <c r="T3815" s="21">
        <f t="shared" si="181"/>
        <v>28097.67520587234</v>
      </c>
      <c r="U3815" s="19">
        <v>0</v>
      </c>
      <c r="V3815" s="21">
        <f t="shared" si="182"/>
        <v>175980.17628941097</v>
      </c>
    </row>
    <row r="3816" spans="1:22" x14ac:dyDescent="0.3">
      <c r="A3816" s="3" t="s">
        <v>148</v>
      </c>
      <c r="B3816" s="3">
        <v>9</v>
      </c>
      <c r="C3816" s="4" t="s">
        <v>186</v>
      </c>
      <c r="D3816" s="3" t="s">
        <v>624</v>
      </c>
      <c r="E3816" s="3" t="s">
        <v>121</v>
      </c>
      <c r="F3816" s="4" t="s">
        <v>625</v>
      </c>
      <c r="G3816" s="3" t="s">
        <v>16</v>
      </c>
      <c r="H3816" s="5">
        <v>746.87729999999999</v>
      </c>
      <c r="I3816" s="5">
        <v>2.1132</v>
      </c>
      <c r="J3816" s="5">
        <v>2.0264000000000002</v>
      </c>
      <c r="K3816" s="6">
        <v>0.95892485330304766</v>
      </c>
      <c r="L3816" s="5">
        <v>24.09</v>
      </c>
      <c r="M3816" s="19">
        <f>H3816*INDEX('Pliegos Tarifarios (Las Condes)'!$B:$B,MATCH($B3816,'Pliegos Tarifarios (Las Condes)'!$A:$A,0))</f>
        <v>98410.793679900002</v>
      </c>
      <c r="N3816" s="19">
        <f>I3816*INDEX('Pliegos Tarifarios (Las Condes)'!$C:$C,MATCH($B3816,'Pliegos Tarifarios (Las Condes)'!$A:$A,0))</f>
        <v>7274.3085107999996</v>
      </c>
      <c r="O3816" s="19">
        <f>J3816*INDEX('Pliegos Tarifarios (Las Condes)'!$D:$D,MATCH($B3816,'Pliegos Tarifarios (Las Condes)'!$A:$A,0))</f>
        <v>29407.388337600001</v>
      </c>
      <c r="P3816" s="19">
        <f>H3816*INDEX('Pliegos Tarifarios (Las Condes)'!$E:$E,MATCH($B3816,'Pliegos Tarifarios (Las Condes)'!$A:$A,0))</f>
        <v>9727.3299551999989</v>
      </c>
      <c r="Q3816" s="19" cm="1">
        <f t="array" ref="Q3816">H3816*_xlfn.IFS(H3816&lt;=350,INDEX('Pliegos Tarifarios (Las Condes)'!$F:$F,MATCH($B3816,'Pliegos Tarifarios (Las Condes)'!$A:$A,0)),H3816&lt;=500,INDEX('Pliegos Tarifarios (Las Condes)'!$G:$G,MATCH($B3816,'Pliegos Tarifarios (Las Condes)'!$A:$A,0)),H3816&lt;=1000,INDEX('Pliegos Tarifarios (Las Condes)'!$H:$H,MATCH($B3816,'Pliegos Tarifarios (Las Condes)'!$A:$A,0)),H3816&lt;=5000,INDEX('Pliegos Tarifarios (Las Condes)'!$I:$I,MATCH($B3816,'Pliegos Tarifarios (Las Condes)'!$A:$A,0)),H3816&gt;5000,INDEX('Pliegos Tarifarios (Las Condes)'!$J:$J,MATCH($B3816,'Pliegos Tarifarios (Las Condes)'!$A:$A,0)))/1.19</f>
        <v>1751.7097010924372</v>
      </c>
      <c r="R3816" s="19">
        <f>INDEX('Pliegos Tarifarios (Las Condes)'!$K:$K,MATCH($B3816,'Pliegos Tarifarios (Las Condes)'!$A:$A,0))</f>
        <v>729.50400000000002</v>
      </c>
      <c r="S3816" s="21">
        <f t="shared" si="180"/>
        <v>147301.03418459243</v>
      </c>
      <c r="T3816" s="21">
        <f t="shared" si="181"/>
        <v>27987.19649507256</v>
      </c>
      <c r="U3816" s="19">
        <v>0</v>
      </c>
      <c r="V3816" s="21">
        <f t="shared" si="182"/>
        <v>175288.23067966499</v>
      </c>
    </row>
    <row r="3817" spans="1:22" x14ac:dyDescent="0.3">
      <c r="A3817" s="3" t="s">
        <v>148</v>
      </c>
      <c r="B3817" s="3">
        <v>9</v>
      </c>
      <c r="C3817" s="4" t="s">
        <v>186</v>
      </c>
      <c r="D3817" s="3" t="s">
        <v>626</v>
      </c>
      <c r="E3817" s="3" t="s">
        <v>121</v>
      </c>
      <c r="F3817" s="4" t="s">
        <v>627</v>
      </c>
      <c r="G3817" s="3" t="s">
        <v>16</v>
      </c>
      <c r="H3817" s="5">
        <v>746.75900000000001</v>
      </c>
      <c r="I3817" s="5">
        <v>2.0789</v>
      </c>
      <c r="J3817" s="5">
        <v>2.0602999999999998</v>
      </c>
      <c r="K3817" s="6">
        <v>0.9910529607003703</v>
      </c>
      <c r="L3817" s="5">
        <v>24.09</v>
      </c>
      <c r="M3817" s="19">
        <f>H3817*INDEX('Pliegos Tarifarios (Las Condes)'!$B:$B,MATCH($B3817,'Pliegos Tarifarios (Las Condes)'!$A:$A,0))</f>
        <v>98395.206117000009</v>
      </c>
      <c r="N3817" s="19">
        <f>I3817*INDEX('Pliegos Tarifarios (Las Condes)'!$C:$C,MATCH($B3817,'Pliegos Tarifarios (Las Condes)'!$A:$A,0))</f>
        <v>7156.2369690999994</v>
      </c>
      <c r="O3817" s="19">
        <f>J3817*INDEX('Pliegos Tarifarios (Las Condes)'!$D:$D,MATCH($B3817,'Pliegos Tarifarios (Las Condes)'!$A:$A,0))</f>
        <v>29899.349680199997</v>
      </c>
      <c r="P3817" s="19">
        <f>H3817*INDEX('Pliegos Tarifarios (Las Condes)'!$E:$E,MATCH($B3817,'Pliegos Tarifarios (Las Condes)'!$A:$A,0))</f>
        <v>9725.7892159999992</v>
      </c>
      <c r="Q3817" s="19" cm="1">
        <f t="array" ref="Q3817">H3817*_xlfn.IFS(H3817&lt;=350,INDEX('Pliegos Tarifarios (Las Condes)'!$F:$F,MATCH($B3817,'Pliegos Tarifarios (Las Condes)'!$A:$A,0)),H3817&lt;=500,INDEX('Pliegos Tarifarios (Las Condes)'!$G:$G,MATCH($B3817,'Pliegos Tarifarios (Las Condes)'!$A:$A,0)),H3817&lt;=1000,INDEX('Pliegos Tarifarios (Las Condes)'!$H:$H,MATCH($B3817,'Pliegos Tarifarios (Las Condes)'!$A:$A,0)),H3817&lt;=5000,INDEX('Pliegos Tarifarios (Las Condes)'!$I:$I,MATCH($B3817,'Pliegos Tarifarios (Las Condes)'!$A:$A,0)),H3817&gt;5000,INDEX('Pliegos Tarifarios (Las Condes)'!$J:$J,MATCH($B3817,'Pliegos Tarifarios (Las Condes)'!$A:$A,0)))/1.19</f>
        <v>1751.4322428571434</v>
      </c>
      <c r="R3817" s="19">
        <f>INDEX('Pliegos Tarifarios (Las Condes)'!$K:$K,MATCH($B3817,'Pliegos Tarifarios (Las Condes)'!$A:$A,0))</f>
        <v>729.50400000000002</v>
      </c>
      <c r="S3817" s="21">
        <f t="shared" si="180"/>
        <v>147657.51822515714</v>
      </c>
      <c r="T3817" s="21">
        <f t="shared" si="181"/>
        <v>28054.928462779855</v>
      </c>
      <c r="U3817" s="19">
        <v>0</v>
      </c>
      <c r="V3817" s="21">
        <f t="shared" si="182"/>
        <v>175712.44668793699</v>
      </c>
    </row>
    <row r="3818" spans="1:22" x14ac:dyDescent="0.3">
      <c r="A3818" s="3" t="s">
        <v>148</v>
      </c>
      <c r="B3818" s="3">
        <v>9</v>
      </c>
      <c r="C3818" s="4" t="s">
        <v>186</v>
      </c>
      <c r="D3818" s="3" t="s">
        <v>628</v>
      </c>
      <c r="E3818" s="3" t="s">
        <v>121</v>
      </c>
      <c r="F3818" s="4" t="s">
        <v>629</v>
      </c>
      <c r="G3818" s="3" t="s">
        <v>16</v>
      </c>
      <c r="H3818" s="5">
        <v>747.02059999999994</v>
      </c>
      <c r="I3818" s="5">
        <v>2.0779999999999998</v>
      </c>
      <c r="J3818" s="5">
        <v>2.0609000000000002</v>
      </c>
      <c r="K3818" s="6">
        <v>0.99177093358999058</v>
      </c>
      <c r="L3818" s="5">
        <v>24.1</v>
      </c>
      <c r="M3818" s="19">
        <f>H3818*INDEX('Pliegos Tarifarios (Las Condes)'!$B:$B,MATCH($B3818,'Pliegos Tarifarios (Las Condes)'!$A:$A,0))</f>
        <v>98429.675317799993</v>
      </c>
      <c r="N3818" s="19">
        <f>I3818*INDEX('Pliegos Tarifarios (Las Condes)'!$C:$C,MATCH($B3818,'Pliegos Tarifarios (Las Condes)'!$A:$A,0))</f>
        <v>7153.1388819999993</v>
      </c>
      <c r="O3818" s="19">
        <f>J3818*INDEX('Pliegos Tarifarios (Las Condes)'!$D:$D,MATCH($B3818,'Pliegos Tarifarios (Las Condes)'!$A:$A,0))</f>
        <v>29908.056960600003</v>
      </c>
      <c r="P3818" s="19">
        <f>H3818*INDEX('Pliegos Tarifarios (Las Condes)'!$E:$E,MATCH($B3818,'Pliegos Tarifarios (Las Condes)'!$A:$A,0))</f>
        <v>9729.1962943999988</v>
      </c>
      <c r="Q3818" s="19" cm="1">
        <f t="array" ref="Q3818">H3818*_xlfn.IFS(H3818&lt;=350,INDEX('Pliegos Tarifarios (Las Condes)'!$F:$F,MATCH($B3818,'Pliegos Tarifarios (Las Condes)'!$A:$A,0)),H3818&lt;=500,INDEX('Pliegos Tarifarios (Las Condes)'!$G:$G,MATCH($B3818,'Pliegos Tarifarios (Las Condes)'!$A:$A,0)),H3818&lt;=1000,INDEX('Pliegos Tarifarios (Las Condes)'!$H:$H,MATCH($B3818,'Pliegos Tarifarios (Las Condes)'!$A:$A,0)),H3818&lt;=5000,INDEX('Pliegos Tarifarios (Las Condes)'!$I:$I,MATCH($B3818,'Pliegos Tarifarios (Las Condes)'!$A:$A,0)),H3818&gt;5000,INDEX('Pliegos Tarifarios (Las Condes)'!$J:$J,MATCH($B3818,'Pliegos Tarifarios (Las Condes)'!$A:$A,0)))/1.19</f>
        <v>1752.0457937815129</v>
      </c>
      <c r="R3818" s="19">
        <f>INDEX('Pliegos Tarifarios (Las Condes)'!$K:$K,MATCH($B3818,'Pliegos Tarifarios (Las Condes)'!$A:$A,0))</f>
        <v>729.50400000000002</v>
      </c>
      <c r="S3818" s="21">
        <f t="shared" si="180"/>
        <v>147701.61724858149</v>
      </c>
      <c r="T3818" s="21">
        <f t="shared" si="181"/>
        <v>28063.307277230484</v>
      </c>
      <c r="U3818" s="19">
        <v>0</v>
      </c>
      <c r="V3818" s="21">
        <f t="shared" si="182"/>
        <v>175764.92452581198</v>
      </c>
    </row>
    <row r="3819" spans="1:22" x14ac:dyDescent="0.3">
      <c r="A3819" s="3" t="s">
        <v>148</v>
      </c>
      <c r="B3819" s="3">
        <v>9</v>
      </c>
      <c r="C3819" s="4" t="s">
        <v>186</v>
      </c>
      <c r="D3819" s="3" t="s">
        <v>630</v>
      </c>
      <c r="E3819" s="3" t="s">
        <v>121</v>
      </c>
      <c r="F3819" s="4" t="s">
        <v>631</v>
      </c>
      <c r="G3819" s="3" t="s">
        <v>16</v>
      </c>
      <c r="H3819" s="5">
        <v>744.30079999999998</v>
      </c>
      <c r="I3819" s="5">
        <v>2.0977000000000001</v>
      </c>
      <c r="J3819" s="5">
        <v>2.097</v>
      </c>
      <c r="K3819" s="6">
        <v>0.99966630118701427</v>
      </c>
      <c r="L3819" s="5">
        <v>24.01</v>
      </c>
      <c r="M3819" s="19">
        <f>H3819*INDEX('Pliegos Tarifarios (Las Condes)'!$B:$B,MATCH($B3819,'Pliegos Tarifarios (Las Condes)'!$A:$A,0))</f>
        <v>98071.306310400003</v>
      </c>
      <c r="N3819" s="19">
        <f>I3819*INDEX('Pliegos Tarifarios (Las Condes)'!$C:$C,MATCH($B3819,'Pliegos Tarifarios (Las Condes)'!$A:$A,0))</f>
        <v>7220.9525663000004</v>
      </c>
      <c r="O3819" s="19">
        <f>J3819*INDEX('Pliegos Tarifarios (Las Condes)'!$D:$D,MATCH($B3819,'Pliegos Tarifarios (Las Condes)'!$A:$A,0))</f>
        <v>30431.944997999999</v>
      </c>
      <c r="P3819" s="19">
        <f>H3819*INDEX('Pliegos Tarifarios (Las Condes)'!$E:$E,MATCH($B3819,'Pliegos Tarifarios (Las Condes)'!$A:$A,0))</f>
        <v>9693.7736191999993</v>
      </c>
      <c r="Q3819" s="19" cm="1">
        <f t="array" ref="Q3819">H3819*_xlfn.IFS(H3819&lt;=350,INDEX('Pliegos Tarifarios (Las Condes)'!$F:$F,MATCH($B3819,'Pliegos Tarifarios (Las Condes)'!$A:$A,0)),H3819&lt;=500,INDEX('Pliegos Tarifarios (Las Condes)'!$G:$G,MATCH($B3819,'Pliegos Tarifarios (Las Condes)'!$A:$A,0)),H3819&lt;=1000,INDEX('Pliegos Tarifarios (Las Condes)'!$H:$H,MATCH($B3819,'Pliegos Tarifarios (Las Condes)'!$A:$A,0)),H3819&lt;=5000,INDEX('Pliegos Tarifarios (Las Condes)'!$I:$I,MATCH($B3819,'Pliegos Tarifarios (Las Condes)'!$A:$A,0)),H3819&gt;5000,INDEX('Pliegos Tarifarios (Las Condes)'!$J:$J,MATCH($B3819,'Pliegos Tarifarios (Las Condes)'!$A:$A,0)))/1.19</f>
        <v>1745.6668342857145</v>
      </c>
      <c r="R3819" s="19">
        <f>INDEX('Pliegos Tarifarios (Las Condes)'!$K:$K,MATCH($B3819,'Pliegos Tarifarios (Las Condes)'!$A:$A,0))</f>
        <v>729.50400000000002</v>
      </c>
      <c r="S3819" s="21">
        <f t="shared" si="180"/>
        <v>147893.14832818569</v>
      </c>
      <c r="T3819" s="21">
        <f t="shared" si="181"/>
        <v>28099.698182355281</v>
      </c>
      <c r="U3819" s="19">
        <v>0</v>
      </c>
      <c r="V3819" s="21">
        <f t="shared" si="182"/>
        <v>175992.84651054099</v>
      </c>
    </row>
    <row r="3820" spans="1:22" x14ac:dyDescent="0.3">
      <c r="A3820" s="3" t="s">
        <v>148</v>
      </c>
      <c r="B3820" s="3">
        <v>9</v>
      </c>
      <c r="C3820" s="4" t="s">
        <v>186</v>
      </c>
      <c r="D3820" s="3" t="s">
        <v>632</v>
      </c>
      <c r="E3820" s="3" t="s">
        <v>121</v>
      </c>
      <c r="F3820" s="4" t="s">
        <v>633</v>
      </c>
      <c r="G3820" s="3" t="s">
        <v>16</v>
      </c>
      <c r="H3820" s="5">
        <v>746.86980000000005</v>
      </c>
      <c r="I3820" s="5">
        <v>2.1009000000000002</v>
      </c>
      <c r="J3820" s="5">
        <v>2.1009000000000002</v>
      </c>
      <c r="K3820" s="6">
        <v>1</v>
      </c>
      <c r="L3820" s="5">
        <v>24.09</v>
      </c>
      <c r="M3820" s="19">
        <f>H3820*INDEX('Pliegos Tarifarios (Las Condes)'!$B:$B,MATCH($B3820,'Pliegos Tarifarios (Las Condes)'!$A:$A,0))</f>
        <v>98409.805457400013</v>
      </c>
      <c r="N3820" s="19">
        <f>I3820*INDEX('Pliegos Tarifarios (Las Condes)'!$C:$C,MATCH($B3820,'Pliegos Tarifarios (Las Condes)'!$A:$A,0))</f>
        <v>7231.9679871000008</v>
      </c>
      <c r="O3820" s="19">
        <f>J3820*INDEX('Pliegos Tarifarios (Las Condes)'!$D:$D,MATCH($B3820,'Pliegos Tarifarios (Las Condes)'!$A:$A,0))</f>
        <v>30488.542320600001</v>
      </c>
      <c r="P3820" s="19">
        <f>H3820*INDEX('Pliegos Tarifarios (Las Condes)'!$E:$E,MATCH($B3820,'Pliegos Tarifarios (Las Condes)'!$A:$A,0))</f>
        <v>9727.2322752</v>
      </c>
      <c r="Q3820" s="19" cm="1">
        <f t="array" ref="Q3820">H3820*_xlfn.IFS(H3820&lt;=350,INDEX('Pliegos Tarifarios (Las Condes)'!$F:$F,MATCH($B3820,'Pliegos Tarifarios (Las Condes)'!$A:$A,0)),H3820&lt;=500,INDEX('Pliegos Tarifarios (Las Condes)'!$G:$G,MATCH($B3820,'Pliegos Tarifarios (Las Condes)'!$A:$A,0)),H3820&lt;=1000,INDEX('Pliegos Tarifarios (Las Condes)'!$H:$H,MATCH($B3820,'Pliegos Tarifarios (Las Condes)'!$A:$A,0)),H3820&lt;=5000,INDEX('Pliegos Tarifarios (Las Condes)'!$I:$I,MATCH($B3820,'Pliegos Tarifarios (Las Condes)'!$A:$A,0)),H3820&gt;5000,INDEX('Pliegos Tarifarios (Las Condes)'!$J:$J,MATCH($B3820,'Pliegos Tarifarios (Las Condes)'!$A:$A,0)))/1.19</f>
        <v>1751.692110756303</v>
      </c>
      <c r="R3820" s="19">
        <f>INDEX('Pliegos Tarifarios (Las Condes)'!$K:$K,MATCH($B3820,'Pliegos Tarifarios (Las Condes)'!$A:$A,0))</f>
        <v>729.50400000000002</v>
      </c>
      <c r="S3820" s="21">
        <f t="shared" si="180"/>
        <v>148338.74415105628</v>
      </c>
      <c r="T3820" s="21">
        <f t="shared" si="181"/>
        <v>28184.361388700694</v>
      </c>
      <c r="U3820" s="19">
        <v>0</v>
      </c>
      <c r="V3820" s="21">
        <f t="shared" si="182"/>
        <v>176523.10553975697</v>
      </c>
    </row>
    <row r="3821" spans="1:22" x14ac:dyDescent="0.3">
      <c r="A3821" s="3" t="s">
        <v>148</v>
      </c>
      <c r="B3821" s="3">
        <v>9</v>
      </c>
      <c r="C3821" s="4" t="s">
        <v>186</v>
      </c>
      <c r="D3821" s="3" t="s">
        <v>634</v>
      </c>
      <c r="E3821" s="3" t="s">
        <v>121</v>
      </c>
      <c r="F3821" s="4" t="s">
        <v>635</v>
      </c>
      <c r="G3821" s="3" t="s">
        <v>16</v>
      </c>
      <c r="H3821" s="5">
        <v>744.16759999999999</v>
      </c>
      <c r="I3821" s="5">
        <v>2.0829</v>
      </c>
      <c r="J3821" s="5">
        <v>2.0432999999999999</v>
      </c>
      <c r="K3821" s="6">
        <v>0.98098804551346674</v>
      </c>
      <c r="L3821" s="5">
        <v>24.01</v>
      </c>
      <c r="M3821" s="19">
        <f>H3821*INDEX('Pliegos Tarifarios (Las Condes)'!$B:$B,MATCH($B3821,'Pliegos Tarifarios (Las Condes)'!$A:$A,0))</f>
        <v>98053.755478799998</v>
      </c>
      <c r="N3821" s="19">
        <f>I3821*INDEX('Pliegos Tarifarios (Las Condes)'!$C:$C,MATCH($B3821,'Pliegos Tarifarios (Las Condes)'!$A:$A,0))</f>
        <v>7170.0062450999994</v>
      </c>
      <c r="O3821" s="19">
        <f>J3821*INDEX('Pliegos Tarifarios (Las Condes)'!$D:$D,MATCH($B3821,'Pliegos Tarifarios (Las Condes)'!$A:$A,0))</f>
        <v>29652.643402199999</v>
      </c>
      <c r="P3821" s="19">
        <f>H3821*INDEX('Pliegos Tarifarios (Las Condes)'!$E:$E,MATCH($B3821,'Pliegos Tarifarios (Las Condes)'!$A:$A,0))</f>
        <v>9692.0388223999998</v>
      </c>
      <c r="Q3821" s="19" cm="1">
        <f t="array" ref="Q3821">H3821*_xlfn.IFS(H3821&lt;=350,INDEX('Pliegos Tarifarios (Las Condes)'!$F:$F,MATCH($B3821,'Pliegos Tarifarios (Las Condes)'!$A:$A,0)),H3821&lt;=500,INDEX('Pliegos Tarifarios (Las Condes)'!$G:$G,MATCH($B3821,'Pliegos Tarifarios (Las Condes)'!$A:$A,0)),H3821&lt;=1000,INDEX('Pliegos Tarifarios (Las Condes)'!$H:$H,MATCH($B3821,'Pliegos Tarifarios (Las Condes)'!$A:$A,0)),H3821&lt;=5000,INDEX('Pliegos Tarifarios (Las Condes)'!$I:$I,MATCH($B3821,'Pliegos Tarifarios (Las Condes)'!$A:$A,0)),H3821&gt;5000,INDEX('Pliegos Tarifarios (Las Condes)'!$J:$J,MATCH($B3821,'Pliegos Tarifarios (Las Condes)'!$A:$A,0)))/1.19</f>
        <v>1745.3544299159669</v>
      </c>
      <c r="R3821" s="19">
        <f>INDEX('Pliegos Tarifarios (Las Condes)'!$K:$K,MATCH($B3821,'Pliegos Tarifarios (Las Condes)'!$A:$A,0))</f>
        <v>729.50400000000002</v>
      </c>
      <c r="S3821" s="21">
        <f t="shared" si="180"/>
        <v>147043.30237841594</v>
      </c>
      <c r="T3821" s="21">
        <f t="shared" si="181"/>
        <v>27938.227451899031</v>
      </c>
      <c r="U3821" s="19">
        <v>0</v>
      </c>
      <c r="V3821" s="21">
        <f t="shared" si="182"/>
        <v>174981.52983031498</v>
      </c>
    </row>
    <row r="3822" spans="1:22" x14ac:dyDescent="0.3">
      <c r="A3822" s="3" t="s">
        <v>148</v>
      </c>
      <c r="B3822" s="3">
        <v>9</v>
      </c>
      <c r="C3822" s="4" t="s">
        <v>186</v>
      </c>
      <c r="D3822" s="3" t="s">
        <v>636</v>
      </c>
      <c r="E3822" s="3" t="s">
        <v>121</v>
      </c>
      <c r="F3822" s="4" t="s">
        <v>637</v>
      </c>
      <c r="G3822" s="3" t="s">
        <v>16</v>
      </c>
      <c r="H3822" s="5">
        <v>746.30370000000005</v>
      </c>
      <c r="I3822" s="5">
        <v>2.1252</v>
      </c>
      <c r="J3822" s="5">
        <v>2.0318000000000001</v>
      </c>
      <c r="K3822" s="6">
        <v>0.95605119518162995</v>
      </c>
      <c r="L3822" s="5">
        <v>24.07</v>
      </c>
      <c r="M3822" s="19">
        <f>H3822*INDEX('Pliegos Tarifarios (Las Condes)'!$B:$B,MATCH($B3822,'Pliegos Tarifarios (Las Condes)'!$A:$A,0))</f>
        <v>98335.214423100013</v>
      </c>
      <c r="N3822" s="19">
        <f>I3822*INDEX('Pliegos Tarifarios (Las Condes)'!$C:$C,MATCH($B3822,'Pliegos Tarifarios (Las Condes)'!$A:$A,0))</f>
        <v>7315.6163387999995</v>
      </c>
      <c r="O3822" s="19">
        <f>J3822*INDEX('Pliegos Tarifarios (Las Condes)'!$D:$D,MATCH($B3822,'Pliegos Tarifarios (Las Condes)'!$A:$A,0))</f>
        <v>29485.753861200003</v>
      </c>
      <c r="P3822" s="19">
        <f>H3822*INDEX('Pliegos Tarifarios (Las Condes)'!$E:$E,MATCH($B3822,'Pliegos Tarifarios (Las Condes)'!$A:$A,0))</f>
        <v>9719.8593887999996</v>
      </c>
      <c r="Q3822" s="19" cm="1">
        <f t="array" ref="Q3822">H3822*_xlfn.IFS(H3822&lt;=350,INDEX('Pliegos Tarifarios (Las Condes)'!$F:$F,MATCH($B3822,'Pliegos Tarifarios (Las Condes)'!$A:$A,0)),H3822&lt;=500,INDEX('Pliegos Tarifarios (Las Condes)'!$G:$G,MATCH($B3822,'Pliegos Tarifarios (Las Condes)'!$A:$A,0)),H3822&lt;=1000,INDEX('Pliegos Tarifarios (Las Condes)'!$H:$H,MATCH($B3822,'Pliegos Tarifarios (Las Condes)'!$A:$A,0)),H3822&lt;=5000,INDEX('Pliegos Tarifarios (Las Condes)'!$I:$I,MATCH($B3822,'Pliegos Tarifarios (Las Condes)'!$A:$A,0)),H3822&gt;5000,INDEX('Pliegos Tarifarios (Las Condes)'!$J:$J,MATCH($B3822,'Pliegos Tarifarios (Las Condes)'!$A:$A,0)))/1.19</f>
        <v>1750.3643921848743</v>
      </c>
      <c r="R3822" s="19">
        <f>INDEX('Pliegos Tarifarios (Las Condes)'!$K:$K,MATCH($B3822,'Pliegos Tarifarios (Las Condes)'!$A:$A,0))</f>
        <v>729.50400000000002</v>
      </c>
      <c r="S3822" s="21">
        <f t="shared" si="180"/>
        <v>147336.31240408486</v>
      </c>
      <c r="T3822" s="21">
        <f t="shared" si="181"/>
        <v>27993.899356776124</v>
      </c>
      <c r="U3822" s="19">
        <v>0</v>
      </c>
      <c r="V3822" s="21">
        <f t="shared" si="182"/>
        <v>175330.21176086098</v>
      </c>
    </row>
    <row r="3823" spans="1:22" x14ac:dyDescent="0.3">
      <c r="A3823" s="3" t="s">
        <v>148</v>
      </c>
      <c r="B3823" s="3">
        <v>9</v>
      </c>
      <c r="C3823" s="4" t="s">
        <v>186</v>
      </c>
      <c r="D3823" s="3" t="s">
        <v>638</v>
      </c>
      <c r="E3823" s="3" t="s">
        <v>121</v>
      </c>
      <c r="F3823" s="4" t="s">
        <v>639</v>
      </c>
      <c r="G3823" s="3" t="s">
        <v>16</v>
      </c>
      <c r="H3823" s="5">
        <v>745.83659999999998</v>
      </c>
      <c r="I3823" s="5">
        <v>2.1541999999999999</v>
      </c>
      <c r="J3823" s="5">
        <v>2.0245000000000002</v>
      </c>
      <c r="K3823" s="6">
        <v>0.9397920341658158</v>
      </c>
      <c r="L3823" s="5">
        <v>24.06</v>
      </c>
      <c r="M3823" s="19">
        <f>H3823*INDEX('Pliegos Tarifarios (Las Condes)'!$B:$B,MATCH($B3823,'Pliegos Tarifarios (Las Condes)'!$A:$A,0))</f>
        <v>98273.667925800008</v>
      </c>
      <c r="N3823" s="19">
        <f>I3823*INDEX('Pliegos Tarifarios (Las Condes)'!$C:$C,MATCH($B3823,'Pliegos Tarifarios (Las Condes)'!$A:$A,0))</f>
        <v>7415.4435897999992</v>
      </c>
      <c r="O3823" s="19">
        <f>J3823*INDEX('Pliegos Tarifarios (Las Condes)'!$D:$D,MATCH($B3823,'Pliegos Tarifarios (Las Condes)'!$A:$A,0))</f>
        <v>29379.815283000004</v>
      </c>
      <c r="P3823" s="19">
        <f>H3823*INDEX('Pliegos Tarifarios (Las Condes)'!$E:$E,MATCH($B3823,'Pliegos Tarifarios (Las Condes)'!$A:$A,0))</f>
        <v>9713.7758783999998</v>
      </c>
      <c r="Q3823" s="19" cm="1">
        <f t="array" ref="Q3823">H3823*_xlfn.IFS(H3823&lt;=350,INDEX('Pliegos Tarifarios (Las Condes)'!$F:$F,MATCH($B3823,'Pliegos Tarifarios (Las Condes)'!$A:$A,0)),H3823&lt;=500,INDEX('Pliegos Tarifarios (Las Condes)'!$G:$G,MATCH($B3823,'Pliegos Tarifarios (Las Condes)'!$A:$A,0)),H3823&lt;=1000,INDEX('Pliegos Tarifarios (Las Condes)'!$H:$H,MATCH($B3823,'Pliegos Tarifarios (Las Condes)'!$A:$A,0)),H3823&lt;=5000,INDEX('Pliegos Tarifarios (Las Condes)'!$I:$I,MATCH($B3823,'Pliegos Tarifarios (Las Condes)'!$A:$A,0)),H3823&gt;5000,INDEX('Pliegos Tarifarios (Las Condes)'!$J:$J,MATCH($B3823,'Pliegos Tarifarios (Las Condes)'!$A:$A,0)))/1.19</f>
        <v>1749.2688660504202</v>
      </c>
      <c r="R3823" s="19">
        <f>INDEX('Pliegos Tarifarios (Las Condes)'!$K:$K,MATCH($B3823,'Pliegos Tarifarios (Las Condes)'!$A:$A,0))</f>
        <v>729.50400000000002</v>
      </c>
      <c r="S3823" s="21">
        <f t="shared" si="180"/>
        <v>147261.47554305039</v>
      </c>
      <c r="T3823" s="21">
        <f t="shared" si="181"/>
        <v>27979.680353179574</v>
      </c>
      <c r="U3823" s="19">
        <v>0</v>
      </c>
      <c r="V3823" s="21">
        <f t="shared" si="182"/>
        <v>175241.15589622996</v>
      </c>
    </row>
    <row r="3824" spans="1:22" x14ac:dyDescent="0.3">
      <c r="A3824" s="3" t="s">
        <v>148</v>
      </c>
      <c r="B3824" s="3">
        <v>9</v>
      </c>
      <c r="C3824" s="4" t="s">
        <v>186</v>
      </c>
      <c r="D3824" s="3" t="s">
        <v>640</v>
      </c>
      <c r="E3824" s="3" t="s">
        <v>121</v>
      </c>
      <c r="F3824" s="4" t="s">
        <v>641</v>
      </c>
      <c r="G3824" s="3" t="s">
        <v>16</v>
      </c>
      <c r="H3824" s="5">
        <v>745.8098</v>
      </c>
      <c r="I3824" s="5">
        <v>2.0868000000000002</v>
      </c>
      <c r="J3824" s="5">
        <v>2.0465</v>
      </c>
      <c r="K3824" s="6">
        <v>0.98068813494345397</v>
      </c>
      <c r="L3824" s="5">
        <v>24.06</v>
      </c>
      <c r="M3824" s="19">
        <f>H3824*INDEX('Pliegos Tarifarios (Las Condes)'!$B:$B,MATCH($B3824,'Pliegos Tarifarios (Las Condes)'!$A:$A,0))</f>
        <v>98270.136677400005</v>
      </c>
      <c r="N3824" s="19">
        <f>I3824*INDEX('Pliegos Tarifarios (Las Condes)'!$C:$C,MATCH($B3824,'Pliegos Tarifarios (Las Condes)'!$A:$A,0))</f>
        <v>7183.4312892000007</v>
      </c>
      <c r="O3824" s="19">
        <f>J3824*INDEX('Pliegos Tarifarios (Las Condes)'!$D:$D,MATCH($B3824,'Pliegos Tarifarios (Las Condes)'!$A:$A,0))</f>
        <v>29699.082231</v>
      </c>
      <c r="P3824" s="19">
        <f>H3824*INDEX('Pliegos Tarifarios (Las Condes)'!$E:$E,MATCH($B3824,'Pliegos Tarifarios (Las Condes)'!$A:$A,0))</f>
        <v>9713.4268351999999</v>
      </c>
      <c r="Q3824" s="19" cm="1">
        <f t="array" ref="Q3824">H3824*_xlfn.IFS(H3824&lt;=350,INDEX('Pliegos Tarifarios (Las Condes)'!$F:$F,MATCH($B3824,'Pliegos Tarifarios (Las Condes)'!$A:$A,0)),H3824&lt;=500,INDEX('Pliegos Tarifarios (Las Condes)'!$G:$G,MATCH($B3824,'Pliegos Tarifarios (Las Condes)'!$A:$A,0)),H3824&lt;=1000,INDEX('Pliegos Tarifarios (Las Condes)'!$H:$H,MATCH($B3824,'Pliegos Tarifarios (Las Condes)'!$A:$A,0)),H3824&lt;=5000,INDEX('Pliegos Tarifarios (Las Condes)'!$I:$I,MATCH($B3824,'Pliegos Tarifarios (Las Condes)'!$A:$A,0)),H3824&gt;5000,INDEX('Pliegos Tarifarios (Las Condes)'!$J:$J,MATCH($B3824,'Pliegos Tarifarios (Las Condes)'!$A:$A,0)))/1.19</f>
        <v>1749.2060099159667</v>
      </c>
      <c r="R3824" s="19">
        <f>INDEX('Pliegos Tarifarios (Las Condes)'!$K:$K,MATCH($B3824,'Pliegos Tarifarios (Las Condes)'!$A:$A,0))</f>
        <v>729.50400000000002</v>
      </c>
      <c r="S3824" s="21">
        <f t="shared" si="180"/>
        <v>147344.78704271597</v>
      </c>
      <c r="T3824" s="21">
        <f t="shared" si="181"/>
        <v>27995.509538116035</v>
      </c>
      <c r="U3824" s="19">
        <v>0</v>
      </c>
      <c r="V3824" s="21">
        <f t="shared" si="182"/>
        <v>175340.29658083199</v>
      </c>
    </row>
    <row r="3825" spans="1:22" x14ac:dyDescent="0.3">
      <c r="A3825" s="3" t="s">
        <v>148</v>
      </c>
      <c r="B3825" s="3">
        <v>9</v>
      </c>
      <c r="C3825" s="4" t="s">
        <v>186</v>
      </c>
      <c r="D3825" s="3" t="s">
        <v>642</v>
      </c>
      <c r="E3825" s="3" t="s">
        <v>121</v>
      </c>
      <c r="F3825" s="4" t="s">
        <v>643</v>
      </c>
      <c r="G3825" s="3" t="s">
        <v>16</v>
      </c>
      <c r="H3825" s="5">
        <v>745.58699999999999</v>
      </c>
      <c r="I3825" s="5">
        <v>2.121</v>
      </c>
      <c r="J3825" s="5">
        <v>2.121</v>
      </c>
      <c r="K3825" s="6">
        <v>1</v>
      </c>
      <c r="L3825" s="5">
        <v>24.05</v>
      </c>
      <c r="M3825" s="19">
        <f>H3825*INDEX('Pliegos Tarifarios (Las Condes)'!$B:$B,MATCH($B3825,'Pliegos Tarifarios (Las Condes)'!$A:$A,0))</f>
        <v>98240.779881000009</v>
      </c>
      <c r="N3825" s="19">
        <f>I3825*INDEX('Pliegos Tarifarios (Las Condes)'!$C:$C,MATCH($B3825,'Pliegos Tarifarios (Las Condes)'!$A:$A,0))</f>
        <v>7301.1585990000003</v>
      </c>
      <c r="O3825" s="19">
        <f>J3825*INDEX('Pliegos Tarifarios (Las Condes)'!$D:$D,MATCH($B3825,'Pliegos Tarifarios (Las Condes)'!$A:$A,0))</f>
        <v>30780.236214</v>
      </c>
      <c r="P3825" s="19">
        <f>H3825*INDEX('Pliegos Tarifarios (Las Condes)'!$E:$E,MATCH($B3825,'Pliegos Tarifarios (Las Condes)'!$A:$A,0))</f>
        <v>9710.5250879999985</v>
      </c>
      <c r="Q3825" s="19" cm="1">
        <f t="array" ref="Q3825">H3825*_xlfn.IFS(H3825&lt;=350,INDEX('Pliegos Tarifarios (Las Condes)'!$F:$F,MATCH($B3825,'Pliegos Tarifarios (Las Condes)'!$A:$A,0)),H3825&lt;=500,INDEX('Pliegos Tarifarios (Las Condes)'!$G:$G,MATCH($B3825,'Pliegos Tarifarios (Las Condes)'!$A:$A,0)),H3825&lt;=1000,INDEX('Pliegos Tarifarios (Las Condes)'!$H:$H,MATCH($B3825,'Pliegos Tarifarios (Las Condes)'!$A:$A,0)),H3825&lt;=5000,INDEX('Pliegos Tarifarios (Las Condes)'!$I:$I,MATCH($B3825,'Pliegos Tarifarios (Las Condes)'!$A:$A,0)),H3825&gt;5000,INDEX('Pliegos Tarifarios (Las Condes)'!$J:$J,MATCH($B3825,'Pliegos Tarifarios (Las Condes)'!$A:$A,0)))/1.19</f>
        <v>1748.683459663866</v>
      </c>
      <c r="R3825" s="19">
        <f>INDEX('Pliegos Tarifarios (Las Condes)'!$K:$K,MATCH($B3825,'Pliegos Tarifarios (Las Condes)'!$A:$A,0))</f>
        <v>729.50400000000002</v>
      </c>
      <c r="S3825" s="21">
        <f t="shared" si="180"/>
        <v>148510.88724166388</v>
      </c>
      <c r="T3825" s="21">
        <f t="shared" si="181"/>
        <v>28217.068575916135</v>
      </c>
      <c r="U3825" s="19">
        <v>0</v>
      </c>
      <c r="V3825" s="21">
        <f t="shared" si="182"/>
        <v>176727.95581758002</v>
      </c>
    </row>
    <row r="3826" spans="1:22" x14ac:dyDescent="0.3">
      <c r="A3826" s="3" t="s">
        <v>148</v>
      </c>
      <c r="B3826" s="3">
        <v>9</v>
      </c>
      <c r="C3826" s="4" t="s">
        <v>186</v>
      </c>
      <c r="D3826" s="3" t="s">
        <v>644</v>
      </c>
      <c r="E3826" s="3" t="s">
        <v>121</v>
      </c>
      <c r="F3826" s="4" t="s">
        <v>645</v>
      </c>
      <c r="G3826" s="3" t="s">
        <v>16</v>
      </c>
      <c r="H3826" s="5">
        <v>745.84500000000003</v>
      </c>
      <c r="I3826" s="5">
        <v>2.0971000000000002</v>
      </c>
      <c r="J3826" s="5">
        <v>2.0459000000000001</v>
      </c>
      <c r="K3826" s="6">
        <v>0.97558533212531584</v>
      </c>
      <c r="L3826" s="5">
        <v>24.06</v>
      </c>
      <c r="M3826" s="19">
        <f>H3826*INDEX('Pliegos Tarifarios (Las Condes)'!$B:$B,MATCH($B3826,'Pliegos Tarifarios (Las Condes)'!$A:$A,0))</f>
        <v>98274.774735000014</v>
      </c>
      <c r="N3826" s="19">
        <f>I3826*INDEX('Pliegos Tarifarios (Las Condes)'!$C:$C,MATCH($B3826,'Pliegos Tarifarios (Las Condes)'!$A:$A,0))</f>
        <v>7218.8871749000009</v>
      </c>
      <c r="O3826" s="19">
        <f>J3826*INDEX('Pliegos Tarifarios (Las Condes)'!$D:$D,MATCH($B3826,'Pliegos Tarifarios (Las Condes)'!$A:$A,0))</f>
        <v>29690.374950600002</v>
      </c>
      <c r="P3826" s="19">
        <f>H3826*INDEX('Pliegos Tarifarios (Las Condes)'!$E:$E,MATCH($B3826,'Pliegos Tarifarios (Las Condes)'!$A:$A,0))</f>
        <v>9713.8852800000004</v>
      </c>
      <c r="Q3826" s="19" cm="1">
        <f t="array" ref="Q3826">H3826*_xlfn.IFS(H3826&lt;=350,INDEX('Pliegos Tarifarios (Las Condes)'!$F:$F,MATCH($B3826,'Pliegos Tarifarios (Las Condes)'!$A:$A,0)),H3826&lt;=500,INDEX('Pliegos Tarifarios (Las Condes)'!$G:$G,MATCH($B3826,'Pliegos Tarifarios (Las Condes)'!$A:$A,0)),H3826&lt;=1000,INDEX('Pliegos Tarifarios (Las Condes)'!$H:$H,MATCH($B3826,'Pliegos Tarifarios (Las Condes)'!$A:$A,0)),H3826&lt;=5000,INDEX('Pliegos Tarifarios (Las Condes)'!$I:$I,MATCH($B3826,'Pliegos Tarifarios (Las Condes)'!$A:$A,0)),H3826&gt;5000,INDEX('Pliegos Tarifarios (Las Condes)'!$J:$J,MATCH($B3826,'Pliegos Tarifarios (Las Condes)'!$A:$A,0)))/1.19</f>
        <v>1749.288567226891</v>
      </c>
      <c r="R3826" s="19">
        <f>INDEX('Pliegos Tarifarios (Las Condes)'!$K:$K,MATCH($B3826,'Pliegos Tarifarios (Las Condes)'!$A:$A,0))</f>
        <v>729.50400000000002</v>
      </c>
      <c r="S3826" s="21">
        <f t="shared" si="180"/>
        <v>147376.71470772687</v>
      </c>
      <c r="T3826" s="21">
        <f t="shared" si="181"/>
        <v>28001.575794468106</v>
      </c>
      <c r="U3826" s="19">
        <v>0</v>
      </c>
      <c r="V3826" s="21">
        <f t="shared" si="182"/>
        <v>175378.29050219498</v>
      </c>
    </row>
    <row r="3827" spans="1:22" x14ac:dyDescent="0.3">
      <c r="A3827" s="3" t="s">
        <v>148</v>
      </c>
      <c r="B3827" s="3">
        <v>9</v>
      </c>
      <c r="C3827" s="4" t="s">
        <v>186</v>
      </c>
      <c r="D3827" s="3" t="s">
        <v>646</v>
      </c>
      <c r="E3827" s="3" t="s">
        <v>121</v>
      </c>
      <c r="F3827" s="4" t="s">
        <v>647</v>
      </c>
      <c r="G3827" s="3" t="s">
        <v>16</v>
      </c>
      <c r="H3827" s="5">
        <v>745.89120000000003</v>
      </c>
      <c r="I3827" s="5">
        <v>2.0935999999999999</v>
      </c>
      <c r="J3827" s="5">
        <v>2.0518000000000001</v>
      </c>
      <c r="K3827" s="6">
        <v>0.98003439052350028</v>
      </c>
      <c r="L3827" s="5">
        <v>24.06</v>
      </c>
      <c r="M3827" s="19">
        <f>H3827*INDEX('Pliegos Tarifarios (Las Condes)'!$B:$B,MATCH($B3827,'Pliegos Tarifarios (Las Condes)'!$A:$A,0))</f>
        <v>98280.86218560001</v>
      </c>
      <c r="N3827" s="19">
        <f>I3827*INDEX('Pliegos Tarifarios (Las Condes)'!$C:$C,MATCH($B3827,'Pliegos Tarifarios (Las Condes)'!$A:$A,0))</f>
        <v>7206.8390583999999</v>
      </c>
      <c r="O3827" s="19">
        <f>J3827*INDEX('Pliegos Tarifarios (Las Condes)'!$D:$D,MATCH($B3827,'Pliegos Tarifarios (Las Condes)'!$A:$A,0))</f>
        <v>29775.996541200002</v>
      </c>
      <c r="P3827" s="19">
        <f>H3827*INDEX('Pliegos Tarifarios (Las Condes)'!$E:$E,MATCH($B3827,'Pliegos Tarifarios (Las Condes)'!$A:$A,0))</f>
        <v>9714.4869887999994</v>
      </c>
      <c r="Q3827" s="19" cm="1">
        <f t="array" ref="Q3827">H3827*_xlfn.IFS(H3827&lt;=350,INDEX('Pliegos Tarifarios (Las Condes)'!$F:$F,MATCH($B3827,'Pliegos Tarifarios (Las Condes)'!$A:$A,0)),H3827&lt;=500,INDEX('Pliegos Tarifarios (Las Condes)'!$G:$G,MATCH($B3827,'Pliegos Tarifarios (Las Condes)'!$A:$A,0)),H3827&lt;=1000,INDEX('Pliegos Tarifarios (Las Condes)'!$H:$H,MATCH($B3827,'Pliegos Tarifarios (Las Condes)'!$A:$A,0)),H3827&lt;=5000,INDEX('Pliegos Tarifarios (Las Condes)'!$I:$I,MATCH($B3827,'Pliegos Tarifarios (Las Condes)'!$A:$A,0)),H3827&gt;5000,INDEX('Pliegos Tarifarios (Las Condes)'!$J:$J,MATCH($B3827,'Pliegos Tarifarios (Las Condes)'!$A:$A,0)))/1.19</f>
        <v>1749.3969236974795</v>
      </c>
      <c r="R3827" s="19">
        <f>INDEX('Pliegos Tarifarios (Las Condes)'!$K:$K,MATCH($B3827,'Pliegos Tarifarios (Las Condes)'!$A:$A,0))</f>
        <v>729.50400000000002</v>
      </c>
      <c r="S3827" s="21">
        <f t="shared" si="180"/>
        <v>147457.08569769748</v>
      </c>
      <c r="T3827" s="21">
        <f t="shared" si="181"/>
        <v>28016.846282562521</v>
      </c>
      <c r="U3827" s="19">
        <v>0</v>
      </c>
      <c r="V3827" s="21">
        <f t="shared" si="182"/>
        <v>175473.93198026001</v>
      </c>
    </row>
    <row r="3828" spans="1:22" x14ac:dyDescent="0.3">
      <c r="A3828" s="3" t="s">
        <v>148</v>
      </c>
      <c r="B3828" s="3">
        <v>9</v>
      </c>
      <c r="C3828" s="4" t="s">
        <v>186</v>
      </c>
      <c r="D3828" s="3" t="s">
        <v>648</v>
      </c>
      <c r="E3828" s="3" t="s">
        <v>121</v>
      </c>
      <c r="F3828" s="4" t="s">
        <v>649</v>
      </c>
      <c r="G3828" s="3" t="s">
        <v>16</v>
      </c>
      <c r="H3828" s="5">
        <v>746.19500000000005</v>
      </c>
      <c r="I3828" s="5">
        <v>2.1048</v>
      </c>
      <c r="J3828" s="5">
        <v>2.1042999999999998</v>
      </c>
      <c r="K3828" s="6">
        <v>0.99976244773850242</v>
      </c>
      <c r="L3828" s="5">
        <v>24.07</v>
      </c>
      <c r="M3828" s="19">
        <f>H3828*INDEX('Pliegos Tarifarios (Las Condes)'!$B:$B,MATCH($B3828,'Pliegos Tarifarios (Las Condes)'!$A:$A,0))</f>
        <v>98320.891785000014</v>
      </c>
      <c r="N3828" s="19">
        <f>I3828*INDEX('Pliegos Tarifarios (Las Condes)'!$C:$C,MATCH($B3828,'Pliegos Tarifarios (Las Condes)'!$A:$A,0))</f>
        <v>7245.3930312000002</v>
      </c>
      <c r="O3828" s="19">
        <f>J3828*INDEX('Pliegos Tarifarios (Las Condes)'!$D:$D,MATCH($B3828,'Pliegos Tarifarios (Las Condes)'!$A:$A,0))</f>
        <v>30537.883576199998</v>
      </c>
      <c r="P3828" s="19">
        <f>H3828*INDEX('Pliegos Tarifarios (Las Condes)'!$E:$E,MATCH($B3828,'Pliegos Tarifarios (Las Condes)'!$A:$A,0))</f>
        <v>9718.4436800000003</v>
      </c>
      <c r="Q3828" s="19" cm="1">
        <f t="array" ref="Q3828">H3828*_xlfn.IFS(H3828&lt;=350,INDEX('Pliegos Tarifarios (Las Condes)'!$F:$F,MATCH($B3828,'Pliegos Tarifarios (Las Condes)'!$A:$A,0)),H3828&lt;=500,INDEX('Pliegos Tarifarios (Las Condes)'!$G:$G,MATCH($B3828,'Pliegos Tarifarios (Las Condes)'!$A:$A,0)),H3828&lt;=1000,INDEX('Pliegos Tarifarios (Las Condes)'!$H:$H,MATCH($B3828,'Pliegos Tarifarios (Las Condes)'!$A:$A,0)),H3828&lt;=5000,INDEX('Pliegos Tarifarios (Las Condes)'!$I:$I,MATCH($B3828,'Pliegos Tarifarios (Las Condes)'!$A:$A,0)),H3828&gt;5000,INDEX('Pliegos Tarifarios (Las Condes)'!$J:$J,MATCH($B3828,'Pliegos Tarifarios (Las Condes)'!$A:$A,0)))/1.19</f>
        <v>1750.1094495798322</v>
      </c>
      <c r="R3828" s="19">
        <f>INDEX('Pliegos Tarifarios (Las Condes)'!$K:$K,MATCH($B3828,'Pliegos Tarifarios (Las Condes)'!$A:$A,0))</f>
        <v>729.50400000000002</v>
      </c>
      <c r="S3828" s="21">
        <f t="shared" si="180"/>
        <v>148302.22552197985</v>
      </c>
      <c r="T3828" s="21">
        <f t="shared" si="181"/>
        <v>28177.422849176171</v>
      </c>
      <c r="U3828" s="19">
        <v>0</v>
      </c>
      <c r="V3828" s="21">
        <f t="shared" si="182"/>
        <v>176479.64837115601</v>
      </c>
    </row>
    <row r="3829" spans="1:22" x14ac:dyDescent="0.3">
      <c r="A3829" s="3" t="s">
        <v>148</v>
      </c>
      <c r="B3829" s="3">
        <v>9</v>
      </c>
      <c r="C3829" s="4" t="s">
        <v>186</v>
      </c>
      <c r="D3829" s="3" t="s">
        <v>650</v>
      </c>
      <c r="E3829" s="3" t="s">
        <v>121</v>
      </c>
      <c r="F3829" s="4" t="s">
        <v>651</v>
      </c>
      <c r="G3829" s="3" t="s">
        <v>16</v>
      </c>
      <c r="H3829" s="5">
        <v>745.15129999999999</v>
      </c>
      <c r="I3829" s="5">
        <v>2.0697999999999999</v>
      </c>
      <c r="J3829" s="5">
        <v>2.0680999999999998</v>
      </c>
      <c r="K3829" s="6">
        <v>0.99917866460527582</v>
      </c>
      <c r="L3829" s="5">
        <v>24.04</v>
      </c>
      <c r="M3829" s="19">
        <f>H3829*INDEX('Pliegos Tarifarios (Las Condes)'!$B:$B,MATCH($B3829,'Pliegos Tarifarios (Las Condes)'!$A:$A,0))</f>
        <v>98183.370741899998</v>
      </c>
      <c r="N3829" s="19">
        <f>I3829*INDEX('Pliegos Tarifarios (Las Condes)'!$C:$C,MATCH($B3829,'Pliegos Tarifarios (Las Condes)'!$A:$A,0))</f>
        <v>7124.9118661999992</v>
      </c>
      <c r="O3829" s="19">
        <f>J3829*INDEX('Pliegos Tarifarios (Las Condes)'!$D:$D,MATCH($B3829,'Pliegos Tarifarios (Las Condes)'!$A:$A,0))</f>
        <v>30012.544325399998</v>
      </c>
      <c r="P3829" s="19">
        <f>H3829*INDEX('Pliegos Tarifarios (Las Condes)'!$E:$E,MATCH($B3829,'Pliegos Tarifarios (Las Condes)'!$A:$A,0))</f>
        <v>9704.8505311999998</v>
      </c>
      <c r="Q3829" s="19" cm="1">
        <f t="array" ref="Q3829">H3829*_xlfn.IFS(H3829&lt;=350,INDEX('Pliegos Tarifarios (Las Condes)'!$F:$F,MATCH($B3829,'Pliegos Tarifarios (Las Condes)'!$A:$A,0)),H3829&lt;=500,INDEX('Pliegos Tarifarios (Las Condes)'!$G:$G,MATCH($B3829,'Pliegos Tarifarios (Las Condes)'!$A:$A,0)),H3829&lt;=1000,INDEX('Pliegos Tarifarios (Las Condes)'!$H:$H,MATCH($B3829,'Pliegos Tarifarios (Las Condes)'!$A:$A,0)),H3829&lt;=5000,INDEX('Pliegos Tarifarios (Las Condes)'!$I:$I,MATCH($B3829,'Pliegos Tarifarios (Las Condes)'!$A:$A,0)),H3829&gt;5000,INDEX('Pliegos Tarifarios (Las Condes)'!$J:$J,MATCH($B3829,'Pliegos Tarifarios (Las Condes)'!$A:$A,0)))/1.19</f>
        <v>1747.6615784033615</v>
      </c>
      <c r="R3829" s="19">
        <f>INDEX('Pliegos Tarifarios (Las Condes)'!$K:$K,MATCH($B3829,'Pliegos Tarifarios (Las Condes)'!$A:$A,0))</f>
        <v>729.50400000000002</v>
      </c>
      <c r="S3829" s="21">
        <f t="shared" si="180"/>
        <v>147502.84304310335</v>
      </c>
      <c r="T3829" s="21">
        <f t="shared" si="181"/>
        <v>28025.540178189636</v>
      </c>
      <c r="U3829" s="19">
        <v>0</v>
      </c>
      <c r="V3829" s="21">
        <f t="shared" si="182"/>
        <v>175528.38322129298</v>
      </c>
    </row>
    <row r="3830" spans="1:22" x14ac:dyDescent="0.3">
      <c r="A3830" s="3" t="s">
        <v>148</v>
      </c>
      <c r="B3830" s="3">
        <v>9</v>
      </c>
      <c r="C3830" s="4" t="s">
        <v>186</v>
      </c>
      <c r="D3830" s="3" t="s">
        <v>652</v>
      </c>
      <c r="E3830" s="3" t="s">
        <v>121</v>
      </c>
      <c r="F3830" s="4" t="s">
        <v>653</v>
      </c>
      <c r="G3830" s="3" t="s">
        <v>16</v>
      </c>
      <c r="H3830" s="5">
        <v>744.27020000000005</v>
      </c>
      <c r="I3830" s="5">
        <v>2.0971000000000002</v>
      </c>
      <c r="J3830" s="5">
        <v>2.0971000000000002</v>
      </c>
      <c r="K3830" s="6">
        <v>1</v>
      </c>
      <c r="L3830" s="5">
        <v>24.01</v>
      </c>
      <c r="M3830" s="19">
        <f>H3830*INDEX('Pliegos Tarifarios (Las Condes)'!$B:$B,MATCH($B3830,'Pliegos Tarifarios (Las Condes)'!$A:$A,0))</f>
        <v>98067.274362600016</v>
      </c>
      <c r="N3830" s="19">
        <f>I3830*INDEX('Pliegos Tarifarios (Las Condes)'!$C:$C,MATCH($B3830,'Pliegos Tarifarios (Las Condes)'!$A:$A,0))</f>
        <v>7218.8871749000009</v>
      </c>
      <c r="O3830" s="19">
        <f>J3830*INDEX('Pliegos Tarifarios (Las Condes)'!$D:$D,MATCH($B3830,'Pliegos Tarifarios (Las Condes)'!$A:$A,0))</f>
        <v>30433.396211400002</v>
      </c>
      <c r="P3830" s="19">
        <f>H3830*INDEX('Pliegos Tarifarios (Las Condes)'!$E:$E,MATCH($B3830,'Pliegos Tarifarios (Las Condes)'!$A:$A,0))</f>
        <v>9693.3750848</v>
      </c>
      <c r="Q3830" s="19" cm="1">
        <f t="array" ref="Q3830">H3830*_xlfn.IFS(H3830&lt;=350,INDEX('Pliegos Tarifarios (Las Condes)'!$F:$F,MATCH($B3830,'Pliegos Tarifarios (Las Condes)'!$A:$A,0)),H3830&lt;=500,INDEX('Pliegos Tarifarios (Las Condes)'!$G:$G,MATCH($B3830,'Pliegos Tarifarios (Las Condes)'!$A:$A,0)),H3830&lt;=1000,INDEX('Pliegos Tarifarios (Las Condes)'!$H:$H,MATCH($B3830,'Pliegos Tarifarios (Las Condes)'!$A:$A,0)),H3830&lt;=5000,INDEX('Pliegos Tarifarios (Las Condes)'!$I:$I,MATCH($B3830,'Pliegos Tarifarios (Las Condes)'!$A:$A,0)),H3830&gt;5000,INDEX('Pliegos Tarifarios (Las Condes)'!$J:$J,MATCH($B3830,'Pliegos Tarifarios (Las Condes)'!$A:$A,0)))/1.19</f>
        <v>1745.5950657142862</v>
      </c>
      <c r="R3830" s="19">
        <f>INDEX('Pliegos Tarifarios (Las Condes)'!$K:$K,MATCH($B3830,'Pliegos Tarifarios (Las Condes)'!$A:$A,0))</f>
        <v>729.50400000000002</v>
      </c>
      <c r="S3830" s="21">
        <f t="shared" si="180"/>
        <v>147888.03189941432</v>
      </c>
      <c r="T3830" s="21">
        <f t="shared" si="181"/>
        <v>28098.726060888719</v>
      </c>
      <c r="U3830" s="19">
        <v>0</v>
      </c>
      <c r="V3830" s="21">
        <f t="shared" si="182"/>
        <v>175986.75796030305</v>
      </c>
    </row>
    <row r="3831" spans="1:22" x14ac:dyDescent="0.3">
      <c r="A3831" s="3" t="s">
        <v>148</v>
      </c>
      <c r="B3831" s="3">
        <v>9</v>
      </c>
      <c r="C3831" s="4" t="s">
        <v>186</v>
      </c>
      <c r="D3831" s="3" t="s">
        <v>654</v>
      </c>
      <c r="E3831" s="3" t="s">
        <v>121</v>
      </c>
      <c r="F3831" s="4" t="s">
        <v>655</v>
      </c>
      <c r="G3831" s="3" t="s">
        <v>16</v>
      </c>
      <c r="H3831" s="5">
        <v>745.40380000000005</v>
      </c>
      <c r="I3831" s="5">
        <v>2.1179999999999999</v>
      </c>
      <c r="J3831" s="5">
        <v>2.0257999999999998</v>
      </c>
      <c r="K3831" s="6">
        <v>0.95646836638338051</v>
      </c>
      <c r="L3831" s="5">
        <v>24.05</v>
      </c>
      <c r="M3831" s="19">
        <f>H3831*INDEX('Pliegos Tarifarios (Las Condes)'!$B:$B,MATCH($B3831,'Pliegos Tarifarios (Las Condes)'!$A:$A,0))</f>
        <v>98216.640899400008</v>
      </c>
      <c r="N3831" s="19">
        <f>I3831*INDEX('Pliegos Tarifarios (Las Condes)'!$C:$C,MATCH($B3831,'Pliegos Tarifarios (Las Condes)'!$A:$A,0))</f>
        <v>7290.8316419999992</v>
      </c>
      <c r="O3831" s="19">
        <f>J3831*INDEX('Pliegos Tarifarios (Las Condes)'!$D:$D,MATCH($B3831,'Pliegos Tarifarios (Las Condes)'!$A:$A,0))</f>
        <v>29398.681057199996</v>
      </c>
      <c r="P3831" s="19">
        <f>H3831*INDEX('Pliegos Tarifarios (Las Condes)'!$E:$E,MATCH($B3831,'Pliegos Tarifarios (Las Condes)'!$A:$A,0))</f>
        <v>9708.1390912000006</v>
      </c>
      <c r="Q3831" s="19" cm="1">
        <f t="array" ref="Q3831">H3831*_xlfn.IFS(H3831&lt;=350,INDEX('Pliegos Tarifarios (Las Condes)'!$F:$F,MATCH($B3831,'Pliegos Tarifarios (Las Condes)'!$A:$A,0)),H3831&lt;=500,INDEX('Pliegos Tarifarios (Las Condes)'!$G:$G,MATCH($B3831,'Pliegos Tarifarios (Las Condes)'!$A:$A,0)),H3831&lt;=1000,INDEX('Pliegos Tarifarios (Las Condes)'!$H:$H,MATCH($B3831,'Pliegos Tarifarios (Las Condes)'!$A:$A,0)),H3831&lt;=5000,INDEX('Pliegos Tarifarios (Las Condes)'!$I:$I,MATCH($B3831,'Pliegos Tarifarios (Las Condes)'!$A:$A,0)),H3831&gt;5000,INDEX('Pliegos Tarifarios (Las Condes)'!$J:$J,MATCH($B3831,'Pliegos Tarifarios (Las Condes)'!$A:$A,0)))/1.19</f>
        <v>1748.2537863865552</v>
      </c>
      <c r="R3831" s="19">
        <f>INDEX('Pliegos Tarifarios (Las Condes)'!$K:$K,MATCH($B3831,'Pliegos Tarifarios (Las Condes)'!$A:$A,0))</f>
        <v>729.50400000000002</v>
      </c>
      <c r="S3831" s="21">
        <f t="shared" si="180"/>
        <v>147092.05047618653</v>
      </c>
      <c r="T3831" s="21">
        <f t="shared" si="181"/>
        <v>27947.489590475441</v>
      </c>
      <c r="U3831" s="19">
        <v>0</v>
      </c>
      <c r="V3831" s="21">
        <f t="shared" si="182"/>
        <v>175039.54006666198</v>
      </c>
    </row>
    <row r="3832" spans="1:22" x14ac:dyDescent="0.3">
      <c r="A3832" s="3" t="s">
        <v>148</v>
      </c>
      <c r="B3832" s="3">
        <v>9</v>
      </c>
      <c r="C3832" s="4" t="s">
        <v>186</v>
      </c>
      <c r="D3832" s="3" t="s">
        <v>656</v>
      </c>
      <c r="E3832" s="3" t="s">
        <v>121</v>
      </c>
      <c r="F3832" s="4" t="s">
        <v>657</v>
      </c>
      <c r="G3832" s="3" t="s">
        <v>16</v>
      </c>
      <c r="H3832" s="5">
        <v>746.86779999999999</v>
      </c>
      <c r="I3832" s="5">
        <v>2.0943999999999998</v>
      </c>
      <c r="J3832" s="5">
        <v>2.0943999999999998</v>
      </c>
      <c r="K3832" s="6">
        <v>1</v>
      </c>
      <c r="L3832" s="5">
        <v>24.09</v>
      </c>
      <c r="M3832" s="19">
        <f>H3832*INDEX('Pliegos Tarifarios (Las Condes)'!$B:$B,MATCH($B3832,'Pliegos Tarifarios (Las Condes)'!$A:$A,0))</f>
        <v>98409.541931400003</v>
      </c>
      <c r="N3832" s="19">
        <f>I3832*INDEX('Pliegos Tarifarios (Las Condes)'!$C:$C,MATCH($B3832,'Pliegos Tarifarios (Las Condes)'!$A:$A,0))</f>
        <v>7209.5929135999995</v>
      </c>
      <c r="O3832" s="19">
        <f>J3832*INDEX('Pliegos Tarifarios (Las Condes)'!$D:$D,MATCH($B3832,'Pliegos Tarifarios (Las Condes)'!$A:$A,0))</f>
        <v>30394.213449599996</v>
      </c>
      <c r="P3832" s="19">
        <f>H3832*INDEX('Pliegos Tarifarios (Las Condes)'!$E:$E,MATCH($B3832,'Pliegos Tarifarios (Las Condes)'!$A:$A,0))</f>
        <v>9727.2062271999985</v>
      </c>
      <c r="Q3832" s="19" cm="1">
        <f t="array" ref="Q3832">H3832*_xlfn.IFS(H3832&lt;=350,INDEX('Pliegos Tarifarios (Las Condes)'!$F:$F,MATCH($B3832,'Pliegos Tarifarios (Las Condes)'!$A:$A,0)),H3832&lt;=500,INDEX('Pliegos Tarifarios (Las Condes)'!$G:$G,MATCH($B3832,'Pliegos Tarifarios (Las Condes)'!$A:$A,0)),H3832&lt;=1000,INDEX('Pliegos Tarifarios (Las Condes)'!$H:$H,MATCH($B3832,'Pliegos Tarifarios (Las Condes)'!$A:$A,0)),H3832&lt;=5000,INDEX('Pliegos Tarifarios (Las Condes)'!$I:$I,MATCH($B3832,'Pliegos Tarifarios (Las Condes)'!$A:$A,0)),H3832&gt;5000,INDEX('Pliegos Tarifarios (Las Condes)'!$J:$J,MATCH($B3832,'Pliegos Tarifarios (Las Condes)'!$A:$A,0)))/1.19</f>
        <v>1751.6874200000002</v>
      </c>
      <c r="R3832" s="19">
        <f>INDEX('Pliegos Tarifarios (Las Condes)'!$K:$K,MATCH($B3832,'Pliegos Tarifarios (Las Condes)'!$A:$A,0))</f>
        <v>729.50400000000002</v>
      </c>
      <c r="S3832" s="21">
        <f t="shared" si="180"/>
        <v>148221.74594179998</v>
      </c>
      <c r="T3832" s="21">
        <f t="shared" si="181"/>
        <v>28162.131728941997</v>
      </c>
      <c r="U3832" s="19">
        <v>0</v>
      </c>
      <c r="V3832" s="21">
        <f t="shared" si="182"/>
        <v>176383.87767074199</v>
      </c>
    </row>
    <row r="3833" spans="1:22" x14ac:dyDescent="0.3">
      <c r="A3833" s="3" t="s">
        <v>148</v>
      </c>
      <c r="B3833" s="3">
        <v>9</v>
      </c>
      <c r="C3833" s="4" t="s">
        <v>186</v>
      </c>
      <c r="D3833" s="3" t="s">
        <v>658</v>
      </c>
      <c r="E3833" s="3" t="s">
        <v>121</v>
      </c>
      <c r="F3833" s="4" t="s">
        <v>659</v>
      </c>
      <c r="G3833" s="3" t="s">
        <v>16</v>
      </c>
      <c r="H3833" s="5">
        <v>745.49210000000005</v>
      </c>
      <c r="I3833" s="5">
        <v>2.0771000000000002</v>
      </c>
      <c r="J3833" s="5">
        <v>2.0417000000000001</v>
      </c>
      <c r="K3833" s="6">
        <v>0.98295700736603919</v>
      </c>
      <c r="L3833" s="5">
        <v>24.05</v>
      </c>
      <c r="M3833" s="19">
        <f>H3833*INDEX('Pliegos Tarifarios (Las Condes)'!$B:$B,MATCH($B3833,'Pliegos Tarifarios (Las Condes)'!$A:$A,0))</f>
        <v>98228.275572300015</v>
      </c>
      <c r="N3833" s="19">
        <f>I3833*INDEX('Pliegos Tarifarios (Las Condes)'!$C:$C,MATCH($B3833,'Pliegos Tarifarios (Las Condes)'!$A:$A,0))</f>
        <v>7150.0407949000009</v>
      </c>
      <c r="O3833" s="19">
        <f>J3833*INDEX('Pliegos Tarifarios (Las Condes)'!$D:$D,MATCH($B3833,'Pliegos Tarifarios (Las Condes)'!$A:$A,0))</f>
        <v>29629.423987800001</v>
      </c>
      <c r="P3833" s="19">
        <f>H3833*INDEX('Pliegos Tarifarios (Las Condes)'!$E:$E,MATCH($B3833,'Pliegos Tarifarios (Las Condes)'!$A:$A,0))</f>
        <v>9709.2891103999991</v>
      </c>
      <c r="Q3833" s="19" cm="1">
        <f t="array" ref="Q3833">H3833*_xlfn.IFS(H3833&lt;=350,INDEX('Pliegos Tarifarios (Las Condes)'!$F:$F,MATCH($B3833,'Pliegos Tarifarios (Las Condes)'!$A:$A,0)),H3833&lt;=500,INDEX('Pliegos Tarifarios (Las Condes)'!$G:$G,MATCH($B3833,'Pliegos Tarifarios (Las Condes)'!$A:$A,0)),H3833&lt;=1000,INDEX('Pliegos Tarifarios (Las Condes)'!$H:$H,MATCH($B3833,'Pliegos Tarifarios (Las Condes)'!$A:$A,0)),H3833&lt;=5000,INDEX('Pliegos Tarifarios (Las Condes)'!$I:$I,MATCH($B3833,'Pliegos Tarifarios (Las Condes)'!$A:$A,0)),H3833&gt;5000,INDEX('Pliegos Tarifarios (Las Condes)'!$J:$J,MATCH($B3833,'Pliegos Tarifarios (Las Condes)'!$A:$A,0)))/1.19</f>
        <v>1748.4608832773113</v>
      </c>
      <c r="R3833" s="19">
        <f>INDEX('Pliegos Tarifarios (Las Condes)'!$K:$K,MATCH($B3833,'Pliegos Tarifarios (Las Condes)'!$A:$A,0))</f>
        <v>729.50400000000002</v>
      </c>
      <c r="S3833" s="21">
        <f t="shared" si="180"/>
        <v>147194.99434867731</v>
      </c>
      <c r="T3833" s="21">
        <f t="shared" si="181"/>
        <v>27967.048926248688</v>
      </c>
      <c r="U3833" s="19">
        <v>0</v>
      </c>
      <c r="V3833" s="21">
        <f t="shared" si="182"/>
        <v>175162.04327492599</v>
      </c>
    </row>
    <row r="3834" spans="1:22" x14ac:dyDescent="0.3">
      <c r="A3834" s="3" t="s">
        <v>148</v>
      </c>
      <c r="B3834" s="3">
        <v>9</v>
      </c>
      <c r="C3834" s="4" t="s">
        <v>186</v>
      </c>
      <c r="D3834" s="3" t="s">
        <v>660</v>
      </c>
      <c r="E3834" s="3" t="s">
        <v>121</v>
      </c>
      <c r="F3834" s="4" t="s">
        <v>661</v>
      </c>
      <c r="G3834" s="3" t="s">
        <v>16</v>
      </c>
      <c r="H3834" s="5">
        <v>747.56269999999995</v>
      </c>
      <c r="I3834" s="5">
        <v>2.1141999999999999</v>
      </c>
      <c r="J3834" s="5">
        <v>2.1141999999999999</v>
      </c>
      <c r="K3834" s="6">
        <v>1</v>
      </c>
      <c r="L3834" s="5">
        <v>24.11</v>
      </c>
      <c r="M3834" s="19">
        <f>H3834*INDEX('Pliegos Tarifarios (Las Condes)'!$B:$B,MATCH($B3834,'Pliegos Tarifarios (Las Condes)'!$A:$A,0))</f>
        <v>98501.104040099992</v>
      </c>
      <c r="N3834" s="19">
        <f>I3834*INDEX('Pliegos Tarifarios (Las Condes)'!$C:$C,MATCH($B3834,'Pliegos Tarifarios (Las Condes)'!$A:$A,0))</f>
        <v>7277.7508297999993</v>
      </c>
      <c r="O3834" s="19">
        <f>J3834*INDEX('Pliegos Tarifarios (Las Condes)'!$D:$D,MATCH($B3834,'Pliegos Tarifarios (Las Condes)'!$A:$A,0))</f>
        <v>30681.553702799996</v>
      </c>
      <c r="P3834" s="19">
        <f>H3834*INDEX('Pliegos Tarifarios (Las Condes)'!$E:$E,MATCH($B3834,'Pliegos Tarifarios (Las Condes)'!$A:$A,0))</f>
        <v>9736.256604799999</v>
      </c>
      <c r="Q3834" s="19" cm="1">
        <f t="array" ref="Q3834">H3834*_xlfn.IFS(H3834&lt;=350,INDEX('Pliegos Tarifarios (Las Condes)'!$F:$F,MATCH($B3834,'Pliegos Tarifarios (Las Condes)'!$A:$A,0)),H3834&lt;=500,INDEX('Pliegos Tarifarios (Las Condes)'!$G:$G,MATCH($B3834,'Pliegos Tarifarios (Las Condes)'!$A:$A,0)),H3834&lt;=1000,INDEX('Pliegos Tarifarios (Las Condes)'!$H:$H,MATCH($B3834,'Pliegos Tarifarios (Las Condes)'!$A:$A,0)),H3834&lt;=5000,INDEX('Pliegos Tarifarios (Las Condes)'!$I:$I,MATCH($B3834,'Pliegos Tarifarios (Las Condes)'!$A:$A,0)),H3834&gt;5000,INDEX('Pliegos Tarifarios (Las Condes)'!$J:$J,MATCH($B3834,'Pliegos Tarifarios (Las Condes)'!$A:$A,0)))/1.19</f>
        <v>1753.3172232773111</v>
      </c>
      <c r="R3834" s="19">
        <f>INDEX('Pliegos Tarifarios (Las Condes)'!$K:$K,MATCH($B3834,'Pliegos Tarifarios (Las Condes)'!$A:$A,0))</f>
        <v>729.50400000000002</v>
      </c>
      <c r="S3834" s="21">
        <f t="shared" si="180"/>
        <v>148679.4864007773</v>
      </c>
      <c r="T3834" s="21">
        <f t="shared" si="181"/>
        <v>28249.102416147689</v>
      </c>
      <c r="U3834" s="19">
        <v>0</v>
      </c>
      <c r="V3834" s="21">
        <f t="shared" si="182"/>
        <v>176928.58881692498</v>
      </c>
    </row>
    <row r="3835" spans="1:22" x14ac:dyDescent="0.3">
      <c r="A3835" s="3" t="s">
        <v>148</v>
      </c>
      <c r="B3835" s="3">
        <v>9</v>
      </c>
      <c r="C3835" s="4" t="s">
        <v>186</v>
      </c>
      <c r="D3835" s="3" t="s">
        <v>662</v>
      </c>
      <c r="E3835" s="3" t="s">
        <v>121</v>
      </c>
      <c r="F3835" s="4" t="s">
        <v>663</v>
      </c>
      <c r="G3835" s="3" t="s">
        <v>16</v>
      </c>
      <c r="H3835" s="5">
        <v>745.55060000000003</v>
      </c>
      <c r="I3835" s="5">
        <v>2.1118000000000001</v>
      </c>
      <c r="J3835" s="5">
        <v>2.0579000000000001</v>
      </c>
      <c r="K3835" s="6">
        <v>0.97447674969220566</v>
      </c>
      <c r="L3835" s="5">
        <v>24.05</v>
      </c>
      <c r="M3835" s="19">
        <f>H3835*INDEX('Pliegos Tarifarios (Las Condes)'!$B:$B,MATCH($B3835,'Pliegos Tarifarios (Las Condes)'!$A:$A,0))</f>
        <v>98235.983707800013</v>
      </c>
      <c r="N3835" s="19">
        <f>I3835*INDEX('Pliegos Tarifarios (Las Condes)'!$C:$C,MATCH($B3835,'Pliegos Tarifarios (Las Condes)'!$A:$A,0))</f>
        <v>7269.4892642000004</v>
      </c>
      <c r="O3835" s="19">
        <f>J3835*INDEX('Pliegos Tarifarios (Las Condes)'!$D:$D,MATCH($B3835,'Pliegos Tarifarios (Las Condes)'!$A:$A,0))</f>
        <v>29864.520558600001</v>
      </c>
      <c r="P3835" s="19">
        <f>H3835*INDEX('Pliegos Tarifarios (Las Condes)'!$E:$E,MATCH($B3835,'Pliegos Tarifarios (Las Condes)'!$A:$A,0))</f>
        <v>9710.0510144</v>
      </c>
      <c r="Q3835" s="19" cm="1">
        <f t="array" ref="Q3835">H3835*_xlfn.IFS(H3835&lt;=350,INDEX('Pliegos Tarifarios (Las Condes)'!$F:$F,MATCH($B3835,'Pliegos Tarifarios (Las Condes)'!$A:$A,0)),H3835&lt;=500,INDEX('Pliegos Tarifarios (Las Condes)'!$G:$G,MATCH($B3835,'Pliegos Tarifarios (Las Condes)'!$A:$A,0)),H3835&lt;=1000,INDEX('Pliegos Tarifarios (Las Condes)'!$H:$H,MATCH($B3835,'Pliegos Tarifarios (Las Condes)'!$A:$A,0)),H3835&lt;=5000,INDEX('Pliegos Tarifarios (Las Condes)'!$I:$I,MATCH($B3835,'Pliegos Tarifarios (Las Condes)'!$A:$A,0)),H3835&gt;5000,INDEX('Pliegos Tarifarios (Las Condes)'!$J:$J,MATCH($B3835,'Pliegos Tarifarios (Las Condes)'!$A:$A,0)))/1.19</f>
        <v>1748.59808789916</v>
      </c>
      <c r="R3835" s="19">
        <f>INDEX('Pliegos Tarifarios (Las Condes)'!$K:$K,MATCH($B3835,'Pliegos Tarifarios (Las Condes)'!$A:$A,0))</f>
        <v>729.50400000000002</v>
      </c>
      <c r="S3835" s="21">
        <f t="shared" si="180"/>
        <v>147558.14663289915</v>
      </c>
      <c r="T3835" s="21">
        <f t="shared" si="181"/>
        <v>28036.047860250837</v>
      </c>
      <c r="U3835" s="19">
        <v>0</v>
      </c>
      <c r="V3835" s="21">
        <f t="shared" si="182"/>
        <v>175594.19449314999</v>
      </c>
    </row>
    <row r="3836" spans="1:22" x14ac:dyDescent="0.3">
      <c r="A3836" s="3" t="s">
        <v>148</v>
      </c>
      <c r="B3836" s="3">
        <v>9</v>
      </c>
      <c r="C3836" s="4" t="s">
        <v>186</v>
      </c>
      <c r="D3836" s="3" t="s">
        <v>664</v>
      </c>
      <c r="E3836" s="3" t="s">
        <v>121</v>
      </c>
      <c r="F3836" s="4" t="s">
        <v>665</v>
      </c>
      <c r="G3836" s="3" t="s">
        <v>16</v>
      </c>
      <c r="H3836" s="5">
        <v>748.68740000000003</v>
      </c>
      <c r="I3836" s="5">
        <v>2.1179000000000001</v>
      </c>
      <c r="J3836" s="5">
        <v>2.04</v>
      </c>
      <c r="K3836" s="6">
        <v>0.96321828226072992</v>
      </c>
      <c r="L3836" s="5">
        <v>24.15</v>
      </c>
      <c r="M3836" s="19">
        <f>H3836*INDEX('Pliegos Tarifarios (Las Condes)'!$B:$B,MATCH($B3836,'Pliegos Tarifarios (Las Condes)'!$A:$A,0))</f>
        <v>98649.297886200002</v>
      </c>
      <c r="N3836" s="19">
        <f>I3836*INDEX('Pliegos Tarifarios (Las Condes)'!$C:$C,MATCH($B3836,'Pliegos Tarifarios (Las Condes)'!$A:$A,0))</f>
        <v>7290.4874101000005</v>
      </c>
      <c r="O3836" s="19">
        <f>J3836*INDEX('Pliegos Tarifarios (Las Condes)'!$D:$D,MATCH($B3836,'Pliegos Tarifarios (Las Condes)'!$A:$A,0))</f>
        <v>29604.753359999999</v>
      </c>
      <c r="P3836" s="19">
        <f>H3836*INDEX('Pliegos Tarifarios (Las Condes)'!$E:$E,MATCH($B3836,'Pliegos Tarifarios (Las Condes)'!$A:$A,0))</f>
        <v>9750.9046975999991</v>
      </c>
      <c r="Q3836" s="19" cm="1">
        <f t="array" ref="Q3836">H3836*_xlfn.IFS(H3836&lt;=350,INDEX('Pliegos Tarifarios (Las Condes)'!$F:$F,MATCH($B3836,'Pliegos Tarifarios (Las Condes)'!$A:$A,0)),H3836&lt;=500,INDEX('Pliegos Tarifarios (Las Condes)'!$G:$G,MATCH($B3836,'Pliegos Tarifarios (Las Condes)'!$A:$A,0)),H3836&lt;=1000,INDEX('Pliegos Tarifarios (Las Condes)'!$H:$H,MATCH($B3836,'Pliegos Tarifarios (Las Condes)'!$A:$A,0)),H3836&lt;=5000,INDEX('Pliegos Tarifarios (Las Condes)'!$I:$I,MATCH($B3836,'Pliegos Tarifarios (Las Condes)'!$A:$A,0)),H3836&gt;5000,INDEX('Pliegos Tarifarios (Las Condes)'!$J:$J,MATCH($B3836,'Pliegos Tarifarios (Las Condes)'!$A:$A,0)))/1.19</f>
        <v>1755.9550700840341</v>
      </c>
      <c r="R3836" s="19">
        <f>INDEX('Pliegos Tarifarios (Las Condes)'!$K:$K,MATCH($B3836,'Pliegos Tarifarios (Las Condes)'!$A:$A,0))</f>
        <v>729.50400000000002</v>
      </c>
      <c r="S3836" s="21">
        <f t="shared" si="180"/>
        <v>147780.90242398402</v>
      </c>
      <c r="T3836" s="21">
        <f t="shared" si="181"/>
        <v>28078.371460556966</v>
      </c>
      <c r="U3836" s="19">
        <v>0</v>
      </c>
      <c r="V3836" s="21">
        <f t="shared" si="182"/>
        <v>175859.27388454098</v>
      </c>
    </row>
    <row r="3837" spans="1:22" x14ac:dyDescent="0.3">
      <c r="A3837" s="3" t="s">
        <v>148</v>
      </c>
      <c r="B3837" s="3">
        <v>9</v>
      </c>
      <c r="C3837" s="4" t="s">
        <v>186</v>
      </c>
      <c r="D3837" s="3" t="s">
        <v>666</v>
      </c>
      <c r="E3837" s="3" t="s">
        <v>121</v>
      </c>
      <c r="F3837" s="4" t="s">
        <v>667</v>
      </c>
      <c r="G3837" s="3" t="s">
        <v>16</v>
      </c>
      <c r="H3837" s="5">
        <v>748.38620000000003</v>
      </c>
      <c r="I3837" s="5">
        <v>2.0836999999999999</v>
      </c>
      <c r="J3837" s="5">
        <v>2.0836999999999999</v>
      </c>
      <c r="K3837" s="6">
        <v>1</v>
      </c>
      <c r="L3837" s="5">
        <v>24.14</v>
      </c>
      <c r="M3837" s="19">
        <f>H3837*INDEX('Pliegos Tarifarios (Las Condes)'!$B:$B,MATCH($B3837,'Pliegos Tarifarios (Las Condes)'!$A:$A,0))</f>
        <v>98609.610870600009</v>
      </c>
      <c r="N3837" s="19">
        <f>I3837*INDEX('Pliegos Tarifarios (Las Condes)'!$C:$C,MATCH($B3837,'Pliegos Tarifarios (Las Condes)'!$A:$A,0))</f>
        <v>7172.7601003</v>
      </c>
      <c r="O3837" s="19">
        <f>J3837*INDEX('Pliegos Tarifarios (Las Condes)'!$D:$D,MATCH($B3837,'Pliegos Tarifarios (Las Condes)'!$A:$A,0))</f>
        <v>30238.933615799997</v>
      </c>
      <c r="P3837" s="19">
        <f>H3837*INDEX('Pliegos Tarifarios (Las Condes)'!$E:$E,MATCH($B3837,'Pliegos Tarifarios (Las Condes)'!$A:$A,0))</f>
        <v>9746.9818687999996</v>
      </c>
      <c r="Q3837" s="19" cm="1">
        <f t="array" ref="Q3837">H3837*_xlfn.IFS(H3837&lt;=350,INDEX('Pliegos Tarifarios (Las Condes)'!$F:$F,MATCH($B3837,'Pliegos Tarifarios (Las Condes)'!$A:$A,0)),H3837&lt;=500,INDEX('Pliegos Tarifarios (Las Condes)'!$G:$G,MATCH($B3837,'Pliegos Tarifarios (Las Condes)'!$A:$A,0)),H3837&lt;=1000,INDEX('Pliegos Tarifarios (Las Condes)'!$H:$H,MATCH($B3837,'Pliegos Tarifarios (Las Condes)'!$A:$A,0)),H3837&lt;=5000,INDEX('Pliegos Tarifarios (Las Condes)'!$I:$I,MATCH($B3837,'Pliegos Tarifarios (Las Condes)'!$A:$A,0)),H3837&gt;5000,INDEX('Pliegos Tarifarios (Las Condes)'!$J:$J,MATCH($B3837,'Pliegos Tarifarios (Las Condes)'!$A:$A,0)))/1.19</f>
        <v>1755.2486421848746</v>
      </c>
      <c r="R3837" s="19">
        <f>INDEX('Pliegos Tarifarios (Las Condes)'!$K:$K,MATCH($B3837,'Pliegos Tarifarios (Las Condes)'!$A:$A,0))</f>
        <v>729.50400000000002</v>
      </c>
      <c r="S3837" s="21">
        <f t="shared" si="180"/>
        <v>148253.0390976849</v>
      </c>
      <c r="T3837" s="21">
        <f t="shared" si="181"/>
        <v>28168.077428560133</v>
      </c>
      <c r="U3837" s="19">
        <v>0</v>
      </c>
      <c r="V3837" s="21">
        <f t="shared" si="182"/>
        <v>176421.11652624502</v>
      </c>
    </row>
    <row r="3838" spans="1:22" x14ac:dyDescent="0.3">
      <c r="A3838" s="3" t="s">
        <v>148</v>
      </c>
      <c r="B3838" s="3">
        <v>9</v>
      </c>
      <c r="C3838" s="4" t="s">
        <v>186</v>
      </c>
      <c r="D3838" s="3" t="s">
        <v>668</v>
      </c>
      <c r="E3838" s="3" t="s">
        <v>121</v>
      </c>
      <c r="F3838" s="4" t="s">
        <v>669</v>
      </c>
      <c r="G3838" s="3" t="s">
        <v>16</v>
      </c>
      <c r="H3838" s="5">
        <v>744.66700000000003</v>
      </c>
      <c r="I3838" s="5">
        <v>2.1168</v>
      </c>
      <c r="J3838" s="5">
        <v>2.0425</v>
      </c>
      <c r="K3838" s="6">
        <v>0.96489984882842028</v>
      </c>
      <c r="L3838" s="5">
        <v>24.02</v>
      </c>
      <c r="M3838" s="19">
        <f>H3838*INDEX('Pliegos Tarifarios (Las Condes)'!$B:$B,MATCH($B3838,'Pliegos Tarifarios (Las Condes)'!$A:$A,0))</f>
        <v>98119.557921000014</v>
      </c>
      <c r="N3838" s="19">
        <f>I3838*INDEX('Pliegos Tarifarios (Las Condes)'!$C:$C,MATCH($B3838,'Pliegos Tarifarios (Las Condes)'!$A:$A,0))</f>
        <v>7286.7008592000002</v>
      </c>
      <c r="O3838" s="19">
        <f>J3838*INDEX('Pliegos Tarifarios (Las Condes)'!$D:$D,MATCH($B3838,'Pliegos Tarifarios (Las Condes)'!$A:$A,0))</f>
        <v>29641.033694999998</v>
      </c>
      <c r="P3838" s="19">
        <f>H3838*INDEX('Pliegos Tarifarios (Las Condes)'!$E:$E,MATCH($B3838,'Pliegos Tarifarios (Las Condes)'!$A:$A,0))</f>
        <v>9698.5430080000006</v>
      </c>
      <c r="Q3838" s="19" cm="1">
        <f t="array" ref="Q3838">H3838*_xlfn.IFS(H3838&lt;=350,INDEX('Pliegos Tarifarios (Las Condes)'!$F:$F,MATCH($B3838,'Pliegos Tarifarios (Las Condes)'!$A:$A,0)),H3838&lt;=500,INDEX('Pliegos Tarifarios (Las Condes)'!$G:$G,MATCH($B3838,'Pliegos Tarifarios (Las Condes)'!$A:$A,0)),H3838&lt;=1000,INDEX('Pliegos Tarifarios (Las Condes)'!$H:$H,MATCH($B3838,'Pliegos Tarifarios (Las Condes)'!$A:$A,0)),H3838&lt;=5000,INDEX('Pliegos Tarifarios (Las Condes)'!$I:$I,MATCH($B3838,'Pliegos Tarifarios (Las Condes)'!$A:$A,0)),H3838&gt;5000,INDEX('Pliegos Tarifarios (Las Condes)'!$J:$J,MATCH($B3838,'Pliegos Tarifarios (Las Condes)'!$A:$A,0)))/1.19</f>
        <v>1746.5257117647063</v>
      </c>
      <c r="R3838" s="19">
        <f>INDEX('Pliegos Tarifarios (Las Condes)'!$K:$K,MATCH($B3838,'Pliegos Tarifarios (Las Condes)'!$A:$A,0))</f>
        <v>729.50400000000002</v>
      </c>
      <c r="S3838" s="21">
        <f t="shared" si="180"/>
        <v>147221.86519496472</v>
      </c>
      <c r="T3838" s="21">
        <f t="shared" si="181"/>
        <v>27972.154387043298</v>
      </c>
      <c r="U3838" s="19">
        <v>0</v>
      </c>
      <c r="V3838" s="21">
        <f t="shared" si="182"/>
        <v>175194.01958200801</v>
      </c>
    </row>
    <row r="3839" spans="1:22" x14ac:dyDescent="0.3">
      <c r="A3839" s="3" t="s">
        <v>148</v>
      </c>
      <c r="B3839" s="3">
        <v>9</v>
      </c>
      <c r="C3839" s="4" t="s">
        <v>186</v>
      </c>
      <c r="D3839" s="3" t="s">
        <v>670</v>
      </c>
      <c r="E3839" s="3" t="s">
        <v>121</v>
      </c>
      <c r="F3839" s="4" t="s">
        <v>671</v>
      </c>
      <c r="G3839" s="3" t="s">
        <v>16</v>
      </c>
      <c r="H3839" s="5">
        <v>743.89670000000001</v>
      </c>
      <c r="I3839" s="5">
        <v>2.0577999999999999</v>
      </c>
      <c r="J3839" s="5">
        <v>2.0446</v>
      </c>
      <c r="K3839" s="6">
        <v>0.9935853824472739</v>
      </c>
      <c r="L3839" s="5">
        <v>24</v>
      </c>
      <c r="M3839" s="19">
        <f>H3839*INDEX('Pliegos Tarifarios (Las Condes)'!$B:$B,MATCH($B3839,'Pliegos Tarifarios (Las Condes)'!$A:$A,0))</f>
        <v>98018.060882100006</v>
      </c>
      <c r="N3839" s="19">
        <f>I3839*INDEX('Pliegos Tarifarios (Las Condes)'!$C:$C,MATCH($B3839,'Pliegos Tarifarios (Las Condes)'!$A:$A,0))</f>
        <v>7083.6040381999992</v>
      </c>
      <c r="O3839" s="19">
        <f>J3839*INDEX('Pliegos Tarifarios (Las Condes)'!$D:$D,MATCH($B3839,'Pliegos Tarifarios (Las Condes)'!$A:$A,0))</f>
        <v>29671.509176399999</v>
      </c>
      <c r="P3839" s="19">
        <f>H3839*INDEX('Pliegos Tarifarios (Las Condes)'!$E:$E,MATCH($B3839,'Pliegos Tarifarios (Las Condes)'!$A:$A,0))</f>
        <v>9688.5106207999997</v>
      </c>
      <c r="Q3839" s="19" cm="1">
        <f t="array" ref="Q3839">H3839*_xlfn.IFS(H3839&lt;=350,INDEX('Pliegos Tarifarios (Las Condes)'!$F:$F,MATCH($B3839,'Pliegos Tarifarios (Las Condes)'!$A:$A,0)),H3839&lt;=500,INDEX('Pliegos Tarifarios (Las Condes)'!$G:$G,MATCH($B3839,'Pliegos Tarifarios (Las Condes)'!$A:$A,0)),H3839&lt;=1000,INDEX('Pliegos Tarifarios (Las Condes)'!$H:$H,MATCH($B3839,'Pliegos Tarifarios (Las Condes)'!$A:$A,0)),H3839&lt;=5000,INDEX('Pliegos Tarifarios (Las Condes)'!$I:$I,MATCH($B3839,'Pliegos Tarifarios (Las Condes)'!$A:$A,0)),H3839&gt;5000,INDEX('Pliegos Tarifarios (Las Condes)'!$J:$J,MATCH($B3839,'Pliegos Tarifarios (Las Condes)'!$A:$A,0)))/1.19</f>
        <v>1744.7190669747904</v>
      </c>
      <c r="R3839" s="19">
        <f>INDEX('Pliegos Tarifarios (Las Condes)'!$K:$K,MATCH($B3839,'Pliegos Tarifarios (Las Condes)'!$A:$A,0))</f>
        <v>729.50400000000002</v>
      </c>
      <c r="S3839" s="21">
        <f t="shared" si="180"/>
        <v>146935.90778447478</v>
      </c>
      <c r="T3839" s="21">
        <f t="shared" si="181"/>
        <v>27917.82247905021</v>
      </c>
      <c r="U3839" s="19">
        <v>0</v>
      </c>
      <c r="V3839" s="21">
        <f t="shared" si="182"/>
        <v>174853.73026352498</v>
      </c>
    </row>
    <row r="3840" spans="1:22" x14ac:dyDescent="0.3">
      <c r="A3840" s="3" t="s">
        <v>148</v>
      </c>
      <c r="B3840" s="3">
        <v>9</v>
      </c>
      <c r="C3840" s="4" t="s">
        <v>186</v>
      </c>
      <c r="D3840" s="3" t="s">
        <v>672</v>
      </c>
      <c r="E3840" s="3" t="s">
        <v>121</v>
      </c>
      <c r="F3840" s="4" t="s">
        <v>673</v>
      </c>
      <c r="G3840" s="3" t="s">
        <v>16</v>
      </c>
      <c r="H3840" s="5">
        <v>746.92110000000002</v>
      </c>
      <c r="I3840" s="5">
        <v>2.1212</v>
      </c>
      <c r="J3840" s="5">
        <v>2.0773000000000001</v>
      </c>
      <c r="K3840" s="6">
        <v>0.97930416745238558</v>
      </c>
      <c r="L3840" s="5">
        <v>24.09</v>
      </c>
      <c r="M3840" s="19">
        <f>H3840*INDEX('Pliegos Tarifarios (Las Condes)'!$B:$B,MATCH($B3840,'Pliegos Tarifarios (Las Condes)'!$A:$A,0))</f>
        <v>98416.564899300007</v>
      </c>
      <c r="N3840" s="19">
        <f>I3840*INDEX('Pliegos Tarifarios (Las Condes)'!$C:$C,MATCH($B3840,'Pliegos Tarifarios (Las Condes)'!$A:$A,0))</f>
        <v>7301.8470627999995</v>
      </c>
      <c r="O3840" s="19">
        <f>J3840*INDEX('Pliegos Tarifarios (Las Condes)'!$D:$D,MATCH($B3840,'Pliegos Tarifarios (Las Condes)'!$A:$A,0))</f>
        <v>30146.055958200002</v>
      </c>
      <c r="P3840" s="19">
        <f>H3840*INDEX('Pliegos Tarifarios (Las Condes)'!$E:$E,MATCH($B3840,'Pliegos Tarifarios (Las Condes)'!$A:$A,0))</f>
        <v>9727.9004064000001</v>
      </c>
      <c r="Q3840" s="19" cm="1">
        <f t="array" ref="Q3840">H3840*_xlfn.IFS(H3840&lt;=350,INDEX('Pliegos Tarifarios (Las Condes)'!$F:$F,MATCH($B3840,'Pliegos Tarifarios (Las Condes)'!$A:$A,0)),H3840&lt;=500,INDEX('Pliegos Tarifarios (Las Condes)'!$G:$G,MATCH($B3840,'Pliegos Tarifarios (Las Condes)'!$A:$A,0)),H3840&lt;=1000,INDEX('Pliegos Tarifarios (Las Condes)'!$H:$H,MATCH($B3840,'Pliegos Tarifarios (Las Condes)'!$A:$A,0)),H3840&lt;=5000,INDEX('Pliegos Tarifarios (Las Condes)'!$I:$I,MATCH($B3840,'Pliegos Tarifarios (Las Condes)'!$A:$A,0)),H3840&gt;5000,INDEX('Pliegos Tarifarios (Las Condes)'!$J:$J,MATCH($B3840,'Pliegos Tarifarios (Las Condes)'!$A:$A,0)))/1.19</f>
        <v>1751.8124286554626</v>
      </c>
      <c r="R3840" s="19">
        <f>INDEX('Pliegos Tarifarios (Las Condes)'!$K:$K,MATCH($B3840,'Pliegos Tarifarios (Las Condes)'!$A:$A,0))</f>
        <v>729.50400000000002</v>
      </c>
      <c r="S3840" s="21">
        <f t="shared" si="180"/>
        <v>148073.68475535547</v>
      </c>
      <c r="T3840" s="21">
        <f t="shared" si="181"/>
        <v>28134.000103517541</v>
      </c>
      <c r="U3840" s="19">
        <v>0</v>
      </c>
      <c r="V3840" s="21">
        <f t="shared" si="182"/>
        <v>176207.68485887302</v>
      </c>
    </row>
    <row r="3841" spans="1:22" x14ac:dyDescent="0.3">
      <c r="A3841" s="3" t="s">
        <v>148</v>
      </c>
      <c r="B3841" s="3">
        <v>9</v>
      </c>
      <c r="C3841" s="4" t="s">
        <v>186</v>
      </c>
      <c r="D3841" s="3" t="s">
        <v>674</v>
      </c>
      <c r="E3841" s="3" t="s">
        <v>121</v>
      </c>
      <c r="F3841" s="4" t="s">
        <v>675</v>
      </c>
      <c r="G3841" s="3" t="s">
        <v>16</v>
      </c>
      <c r="H3841" s="5">
        <v>747.5204</v>
      </c>
      <c r="I3841" s="5">
        <v>2.1065999999999998</v>
      </c>
      <c r="J3841" s="5">
        <v>2.1065999999999998</v>
      </c>
      <c r="K3841" s="6">
        <v>1</v>
      </c>
      <c r="L3841" s="5">
        <v>24.11</v>
      </c>
      <c r="M3841" s="19">
        <f>H3841*INDEX('Pliegos Tarifarios (Las Condes)'!$B:$B,MATCH($B3841,'Pliegos Tarifarios (Las Condes)'!$A:$A,0))</f>
        <v>98495.530465200005</v>
      </c>
      <c r="N3841" s="19">
        <f>I3841*INDEX('Pliegos Tarifarios (Las Condes)'!$C:$C,MATCH($B3841,'Pliegos Tarifarios (Las Condes)'!$A:$A,0))</f>
        <v>7251.5892053999996</v>
      </c>
      <c r="O3841" s="19">
        <f>J3841*INDEX('Pliegos Tarifarios (Las Condes)'!$D:$D,MATCH($B3841,'Pliegos Tarifarios (Las Condes)'!$A:$A,0))</f>
        <v>30571.261484399998</v>
      </c>
      <c r="P3841" s="19">
        <f>H3841*INDEX('Pliegos Tarifarios (Las Condes)'!$E:$E,MATCH($B3841,'Pliegos Tarifarios (Las Condes)'!$A:$A,0))</f>
        <v>9735.7056895999995</v>
      </c>
      <c r="Q3841" s="19" cm="1">
        <f t="array" ref="Q3841">H3841*_xlfn.IFS(H3841&lt;=350,INDEX('Pliegos Tarifarios (Las Condes)'!$F:$F,MATCH($B3841,'Pliegos Tarifarios (Las Condes)'!$A:$A,0)),H3841&lt;=500,INDEX('Pliegos Tarifarios (Las Condes)'!$G:$G,MATCH($B3841,'Pliegos Tarifarios (Las Condes)'!$A:$A,0)),H3841&lt;=1000,INDEX('Pliegos Tarifarios (Las Condes)'!$H:$H,MATCH($B3841,'Pliegos Tarifarios (Las Condes)'!$A:$A,0)),H3841&lt;=5000,INDEX('Pliegos Tarifarios (Las Condes)'!$I:$I,MATCH($B3841,'Pliegos Tarifarios (Las Condes)'!$A:$A,0)),H3841&gt;5000,INDEX('Pliegos Tarifarios (Las Condes)'!$J:$J,MATCH($B3841,'Pliegos Tarifarios (Las Condes)'!$A:$A,0)))/1.19</f>
        <v>1753.218013781513</v>
      </c>
      <c r="R3841" s="19">
        <f>INDEX('Pliegos Tarifarios (Las Condes)'!$K:$K,MATCH($B3841,'Pliegos Tarifarios (Las Condes)'!$A:$A,0))</f>
        <v>729.50400000000002</v>
      </c>
      <c r="S3841" s="21">
        <f t="shared" si="180"/>
        <v>148536.8088583815</v>
      </c>
      <c r="T3841" s="21">
        <f t="shared" si="181"/>
        <v>28221.993683092485</v>
      </c>
      <c r="U3841" s="19">
        <v>0</v>
      </c>
      <c r="V3841" s="21">
        <f t="shared" si="182"/>
        <v>176758.802541474</v>
      </c>
    </row>
    <row r="3842" spans="1:22" x14ac:dyDescent="0.3">
      <c r="A3842" s="3" t="s">
        <v>148</v>
      </c>
      <c r="B3842" s="3">
        <v>9</v>
      </c>
      <c r="C3842" s="4" t="s">
        <v>186</v>
      </c>
      <c r="D3842" s="3" t="s">
        <v>676</v>
      </c>
      <c r="E3842" s="3" t="s">
        <v>121</v>
      </c>
      <c r="F3842" s="4" t="s">
        <v>677</v>
      </c>
      <c r="G3842" s="3" t="s">
        <v>16</v>
      </c>
      <c r="H3842" s="5">
        <v>744.8415</v>
      </c>
      <c r="I3842" s="5">
        <v>2.1259000000000001</v>
      </c>
      <c r="J3842" s="5">
        <v>2.0587</v>
      </c>
      <c r="K3842" s="6">
        <v>0.96838985841290737</v>
      </c>
      <c r="L3842" s="5">
        <v>24.03</v>
      </c>
      <c r="M3842" s="19">
        <f>H3842*INDEX('Pliegos Tarifarios (Las Condes)'!$B:$B,MATCH($B3842,'Pliegos Tarifarios (Las Condes)'!$A:$A,0))</f>
        <v>98142.550564500008</v>
      </c>
      <c r="N3842" s="19">
        <f>I3842*INDEX('Pliegos Tarifarios (Las Condes)'!$C:$C,MATCH($B3842,'Pliegos Tarifarios (Las Condes)'!$A:$A,0))</f>
        <v>7318.0259621000005</v>
      </c>
      <c r="O3842" s="19">
        <f>J3842*INDEX('Pliegos Tarifarios (Las Condes)'!$D:$D,MATCH($B3842,'Pliegos Tarifarios (Las Condes)'!$A:$A,0))</f>
        <v>29876.130265799999</v>
      </c>
      <c r="P3842" s="19">
        <f>H3842*INDEX('Pliegos Tarifarios (Las Condes)'!$E:$E,MATCH($B3842,'Pliegos Tarifarios (Las Condes)'!$A:$A,0))</f>
        <v>9700.8156959999997</v>
      </c>
      <c r="Q3842" s="19" cm="1">
        <f t="array" ref="Q3842">H3842*_xlfn.IFS(H3842&lt;=350,INDEX('Pliegos Tarifarios (Las Condes)'!$F:$F,MATCH($B3842,'Pliegos Tarifarios (Las Condes)'!$A:$A,0)),H3842&lt;=500,INDEX('Pliegos Tarifarios (Las Condes)'!$G:$G,MATCH($B3842,'Pliegos Tarifarios (Las Condes)'!$A:$A,0)),H3842&lt;=1000,INDEX('Pliegos Tarifarios (Las Condes)'!$H:$H,MATCH($B3842,'Pliegos Tarifarios (Las Condes)'!$A:$A,0)),H3842&lt;=5000,INDEX('Pliegos Tarifarios (Las Condes)'!$I:$I,MATCH($B3842,'Pliegos Tarifarios (Las Condes)'!$A:$A,0)),H3842&gt;5000,INDEX('Pliegos Tarifarios (Las Condes)'!$J:$J,MATCH($B3842,'Pliegos Tarifarios (Las Condes)'!$A:$A,0)))/1.19</f>
        <v>1746.934980252101</v>
      </c>
      <c r="R3842" s="19">
        <f>INDEX('Pliegos Tarifarios (Las Condes)'!$K:$K,MATCH($B3842,'Pliegos Tarifarios (Las Condes)'!$A:$A,0))</f>
        <v>729.50400000000002</v>
      </c>
      <c r="S3842" s="21">
        <f t="shared" si="180"/>
        <v>147513.96146865209</v>
      </c>
      <c r="T3842" s="21">
        <f t="shared" si="181"/>
        <v>28027.652679043898</v>
      </c>
      <c r="U3842" s="19">
        <v>0</v>
      </c>
      <c r="V3842" s="21">
        <f t="shared" si="182"/>
        <v>175541.614147696</v>
      </c>
    </row>
    <row r="3843" spans="1:22" x14ac:dyDescent="0.3">
      <c r="A3843" s="3" t="s">
        <v>148</v>
      </c>
      <c r="B3843" s="3">
        <v>9</v>
      </c>
      <c r="C3843" s="4" t="s">
        <v>186</v>
      </c>
      <c r="D3843" s="3" t="s">
        <v>678</v>
      </c>
      <c r="E3843" s="3" t="s">
        <v>121</v>
      </c>
      <c r="F3843" s="4" t="s">
        <v>679</v>
      </c>
      <c r="G3843" s="3" t="s">
        <v>16</v>
      </c>
      <c r="H3843" s="5">
        <v>746.59230000000002</v>
      </c>
      <c r="I3843" s="5">
        <v>2.1202000000000001</v>
      </c>
      <c r="J3843" s="5">
        <v>2.0973999999999999</v>
      </c>
      <c r="K3843" s="6">
        <v>0.98924629751910187</v>
      </c>
      <c r="L3843" s="5">
        <v>24.08</v>
      </c>
      <c r="M3843" s="19">
        <f>H3843*INDEX('Pliegos Tarifarios (Las Condes)'!$B:$B,MATCH($B3843,'Pliegos Tarifarios (Las Condes)'!$A:$A,0))</f>
        <v>98373.241224900004</v>
      </c>
      <c r="N3843" s="19">
        <f>I3843*INDEX('Pliegos Tarifarios (Las Condes)'!$C:$C,MATCH($B3843,'Pliegos Tarifarios (Las Condes)'!$A:$A,0))</f>
        <v>7298.4047437999998</v>
      </c>
      <c r="O3843" s="19">
        <f>J3843*INDEX('Pliegos Tarifarios (Las Condes)'!$D:$D,MATCH($B3843,'Pliegos Tarifarios (Las Condes)'!$A:$A,0))</f>
        <v>30437.749851599998</v>
      </c>
      <c r="P3843" s="19">
        <f>H3843*INDEX('Pliegos Tarifarios (Las Condes)'!$E:$E,MATCH($B3843,'Pliegos Tarifarios (Las Condes)'!$A:$A,0))</f>
        <v>9723.618115199999</v>
      </c>
      <c r="Q3843" s="19" cm="1">
        <f t="array" ref="Q3843">H3843*_xlfn.IFS(H3843&lt;=350,INDEX('Pliegos Tarifarios (Las Condes)'!$F:$F,MATCH($B3843,'Pliegos Tarifarios (Las Condes)'!$A:$A,0)),H3843&lt;=500,INDEX('Pliegos Tarifarios (Las Condes)'!$G:$G,MATCH($B3843,'Pliegos Tarifarios (Las Condes)'!$A:$A,0)),H3843&lt;=1000,INDEX('Pliegos Tarifarios (Las Condes)'!$H:$H,MATCH($B3843,'Pliegos Tarifarios (Las Condes)'!$A:$A,0)),H3843&lt;=5000,INDEX('Pliegos Tarifarios (Las Condes)'!$I:$I,MATCH($B3843,'Pliegos Tarifarios (Las Condes)'!$A:$A,0)),H3843&gt;5000,INDEX('Pliegos Tarifarios (Las Condes)'!$J:$J,MATCH($B3843,'Pliegos Tarifarios (Las Condes)'!$A:$A,0)))/1.19</f>
        <v>1751.0412683193283</v>
      </c>
      <c r="R3843" s="19">
        <f>INDEX('Pliegos Tarifarios (Las Condes)'!$K:$K,MATCH($B3843,'Pliegos Tarifarios (Las Condes)'!$A:$A,0))</f>
        <v>729.50400000000002</v>
      </c>
      <c r="S3843" s="21">
        <f t="shared" si="180"/>
        <v>148313.55920381931</v>
      </c>
      <c r="T3843" s="21">
        <f t="shared" si="181"/>
        <v>28179.576248725669</v>
      </c>
      <c r="U3843" s="19">
        <v>0</v>
      </c>
      <c r="V3843" s="21">
        <f t="shared" si="182"/>
        <v>176493.13545254499</v>
      </c>
    </row>
    <row r="3844" spans="1:22" x14ac:dyDescent="0.3">
      <c r="A3844" s="3" t="s">
        <v>148</v>
      </c>
      <c r="B3844" s="3">
        <v>9</v>
      </c>
      <c r="C3844" s="4" t="s">
        <v>186</v>
      </c>
      <c r="D3844" s="3" t="s">
        <v>680</v>
      </c>
      <c r="E3844" s="3" t="s">
        <v>121</v>
      </c>
      <c r="F3844" s="4" t="s">
        <v>681</v>
      </c>
      <c r="G3844" s="3" t="s">
        <v>16</v>
      </c>
      <c r="H3844" s="5">
        <v>744.78099999999995</v>
      </c>
      <c r="I3844" s="5">
        <v>2.0842999999999998</v>
      </c>
      <c r="J3844" s="5">
        <v>2.0617999999999999</v>
      </c>
      <c r="K3844" s="6">
        <v>0.98920500887588159</v>
      </c>
      <c r="L3844" s="5">
        <v>24.03</v>
      </c>
      <c r="M3844" s="19">
        <f>H3844*INDEX('Pliegos Tarifarios (Las Condes)'!$B:$B,MATCH($B3844,'Pliegos Tarifarios (Las Condes)'!$A:$A,0))</f>
        <v>98134.578903000001</v>
      </c>
      <c r="N3844" s="19">
        <f>I3844*INDEX('Pliegos Tarifarios (Las Condes)'!$C:$C,MATCH($B3844,'Pliegos Tarifarios (Las Condes)'!$A:$A,0))</f>
        <v>7174.8254916999995</v>
      </c>
      <c r="O3844" s="19">
        <f>J3844*INDEX('Pliegos Tarifarios (Las Condes)'!$D:$D,MATCH($B3844,'Pliegos Tarifarios (Las Condes)'!$A:$A,0))</f>
        <v>29921.117881199996</v>
      </c>
      <c r="P3844" s="19">
        <f>H3844*INDEX('Pliegos Tarifarios (Las Condes)'!$E:$E,MATCH($B3844,'Pliegos Tarifarios (Las Condes)'!$A:$A,0))</f>
        <v>9700.0277439999991</v>
      </c>
      <c r="Q3844" s="19" cm="1">
        <f t="array" ref="Q3844">H3844*_xlfn.IFS(H3844&lt;=350,INDEX('Pliegos Tarifarios (Las Condes)'!$F:$F,MATCH($B3844,'Pliegos Tarifarios (Las Condes)'!$A:$A,0)),H3844&lt;=500,INDEX('Pliegos Tarifarios (Las Condes)'!$G:$G,MATCH($B3844,'Pliegos Tarifarios (Las Condes)'!$A:$A,0)),H3844&lt;=1000,INDEX('Pliegos Tarifarios (Las Condes)'!$H:$H,MATCH($B3844,'Pliegos Tarifarios (Las Condes)'!$A:$A,0)),H3844&lt;=5000,INDEX('Pliegos Tarifarios (Las Condes)'!$I:$I,MATCH($B3844,'Pliegos Tarifarios (Las Condes)'!$A:$A,0)),H3844&gt;5000,INDEX('Pliegos Tarifarios (Las Condes)'!$J:$J,MATCH($B3844,'Pliegos Tarifarios (Las Condes)'!$A:$A,0)))/1.19</f>
        <v>1746.7930848739497</v>
      </c>
      <c r="R3844" s="19">
        <f>INDEX('Pliegos Tarifarios (Las Condes)'!$K:$K,MATCH($B3844,'Pliegos Tarifarios (Las Condes)'!$A:$A,0))</f>
        <v>729.50400000000002</v>
      </c>
      <c r="S3844" s="21">
        <f t="shared" si="180"/>
        <v>147406.84710477394</v>
      </c>
      <c r="T3844" s="21">
        <f t="shared" si="181"/>
        <v>28007.30094990705</v>
      </c>
      <c r="U3844" s="19">
        <v>0</v>
      </c>
      <c r="V3844" s="21">
        <f t="shared" si="182"/>
        <v>175414.14805468099</v>
      </c>
    </row>
    <row r="3845" spans="1:22" x14ac:dyDescent="0.3">
      <c r="A3845" s="3" t="s">
        <v>148</v>
      </c>
      <c r="B3845" s="3">
        <v>9</v>
      </c>
      <c r="C3845" s="4" t="s">
        <v>186</v>
      </c>
      <c r="D3845" s="3" t="s">
        <v>682</v>
      </c>
      <c r="E3845" s="3" t="s">
        <v>121</v>
      </c>
      <c r="F3845" s="4" t="s">
        <v>683</v>
      </c>
      <c r="G3845" s="3" t="s">
        <v>16</v>
      </c>
      <c r="H3845" s="5">
        <v>747.50850000000003</v>
      </c>
      <c r="I3845" s="5">
        <v>2.0992000000000002</v>
      </c>
      <c r="J3845" s="5">
        <v>2.0527000000000002</v>
      </c>
      <c r="K3845" s="6">
        <v>0.97784870426829273</v>
      </c>
      <c r="L3845" s="5">
        <v>24.11</v>
      </c>
      <c r="M3845" s="19">
        <f>H3845*INDEX('Pliegos Tarifarios (Las Condes)'!$B:$B,MATCH($B3845,'Pliegos Tarifarios (Las Condes)'!$A:$A,0))</f>
        <v>98493.9624855</v>
      </c>
      <c r="N3845" s="19">
        <f>I3845*INDEX('Pliegos Tarifarios (Las Condes)'!$C:$C,MATCH($B3845,'Pliegos Tarifarios (Las Condes)'!$A:$A,0))</f>
        <v>7226.116044800001</v>
      </c>
      <c r="O3845" s="19">
        <f>J3845*INDEX('Pliegos Tarifarios (Las Condes)'!$D:$D,MATCH($B3845,'Pliegos Tarifarios (Las Condes)'!$A:$A,0))</f>
        <v>29789.057461800003</v>
      </c>
      <c r="P3845" s="19">
        <f>H3845*INDEX('Pliegos Tarifarios (Las Condes)'!$E:$E,MATCH($B3845,'Pliegos Tarifarios (Las Condes)'!$A:$A,0))</f>
        <v>9735.5507039999993</v>
      </c>
      <c r="Q3845" s="19" cm="1">
        <f t="array" ref="Q3845">H3845*_xlfn.IFS(H3845&lt;=350,INDEX('Pliegos Tarifarios (Las Condes)'!$F:$F,MATCH($B3845,'Pliegos Tarifarios (Las Condes)'!$A:$A,0)),H3845&lt;=500,INDEX('Pliegos Tarifarios (Las Condes)'!$G:$G,MATCH($B3845,'Pliegos Tarifarios (Las Condes)'!$A:$A,0)),H3845&lt;=1000,INDEX('Pliegos Tarifarios (Las Condes)'!$H:$H,MATCH($B3845,'Pliegos Tarifarios (Las Condes)'!$A:$A,0)),H3845&lt;=5000,INDEX('Pliegos Tarifarios (Las Condes)'!$I:$I,MATCH($B3845,'Pliegos Tarifarios (Las Condes)'!$A:$A,0)),H3845&gt;5000,INDEX('Pliegos Tarifarios (Las Condes)'!$J:$J,MATCH($B3845,'Pliegos Tarifarios (Las Condes)'!$A:$A,0)))/1.19</f>
        <v>1753.190103781513</v>
      </c>
      <c r="R3845" s="19">
        <f>INDEX('Pliegos Tarifarios (Las Condes)'!$K:$K,MATCH($B3845,'Pliegos Tarifarios (Las Condes)'!$A:$A,0))</f>
        <v>729.50400000000002</v>
      </c>
      <c r="S3845" s="21">
        <f t="shared" si="180"/>
        <v>147727.3807998815</v>
      </c>
      <c r="T3845" s="21">
        <f t="shared" si="181"/>
        <v>28068.202351977485</v>
      </c>
      <c r="U3845" s="19">
        <v>0</v>
      </c>
      <c r="V3845" s="21">
        <f t="shared" si="182"/>
        <v>175795.583151859</v>
      </c>
    </row>
    <row r="3846" spans="1:22" x14ac:dyDescent="0.3">
      <c r="A3846" s="3" t="s">
        <v>148</v>
      </c>
      <c r="B3846" s="3">
        <v>9</v>
      </c>
      <c r="C3846" s="4" t="s">
        <v>186</v>
      </c>
      <c r="D3846" s="3" t="s">
        <v>684</v>
      </c>
      <c r="E3846" s="3" t="s">
        <v>121</v>
      </c>
      <c r="F3846" s="4" t="s">
        <v>685</v>
      </c>
      <c r="G3846" s="3" t="s">
        <v>16</v>
      </c>
      <c r="H3846" s="5">
        <v>746.63530000000003</v>
      </c>
      <c r="I3846" s="5">
        <v>2.1183999999999998</v>
      </c>
      <c r="J3846" s="5">
        <v>2.0829</v>
      </c>
      <c r="K3846" s="6">
        <v>0.98324206948640491</v>
      </c>
      <c r="L3846" s="5">
        <v>24.09</v>
      </c>
      <c r="M3846" s="19">
        <f>H3846*INDEX('Pliegos Tarifarios (Las Condes)'!$B:$B,MATCH($B3846,'Pliegos Tarifarios (Las Condes)'!$A:$A,0))</f>
        <v>98378.907033900003</v>
      </c>
      <c r="N3846" s="19">
        <f>I3846*INDEX('Pliegos Tarifarios (Las Condes)'!$C:$C,MATCH($B3846,'Pliegos Tarifarios (Las Condes)'!$A:$A,0))</f>
        <v>7292.2085695999995</v>
      </c>
      <c r="O3846" s="19">
        <f>J3846*INDEX('Pliegos Tarifarios (Las Condes)'!$D:$D,MATCH($B3846,'Pliegos Tarifarios (Las Condes)'!$A:$A,0))</f>
        <v>30227.323908599999</v>
      </c>
      <c r="P3846" s="19">
        <f>H3846*INDEX('Pliegos Tarifarios (Las Condes)'!$E:$E,MATCH($B3846,'Pliegos Tarifarios (Las Condes)'!$A:$A,0))</f>
        <v>9724.1781472000002</v>
      </c>
      <c r="Q3846" s="19" cm="1">
        <f t="array" ref="Q3846">H3846*_xlfn.IFS(H3846&lt;=350,INDEX('Pliegos Tarifarios (Las Condes)'!$F:$F,MATCH($B3846,'Pliegos Tarifarios (Las Condes)'!$A:$A,0)),H3846&lt;=500,INDEX('Pliegos Tarifarios (Las Condes)'!$G:$G,MATCH($B3846,'Pliegos Tarifarios (Las Condes)'!$A:$A,0)),H3846&lt;=1000,INDEX('Pliegos Tarifarios (Las Condes)'!$H:$H,MATCH($B3846,'Pliegos Tarifarios (Las Condes)'!$A:$A,0)),H3846&lt;=5000,INDEX('Pliegos Tarifarios (Las Condes)'!$I:$I,MATCH($B3846,'Pliegos Tarifarios (Las Condes)'!$A:$A,0)),H3846&gt;5000,INDEX('Pliegos Tarifarios (Las Condes)'!$J:$J,MATCH($B3846,'Pliegos Tarifarios (Las Condes)'!$A:$A,0)))/1.19</f>
        <v>1751.1421195798323</v>
      </c>
      <c r="R3846" s="19">
        <f>INDEX('Pliegos Tarifarios (Las Condes)'!$K:$K,MATCH($B3846,'Pliegos Tarifarios (Las Condes)'!$A:$A,0))</f>
        <v>729.50400000000002</v>
      </c>
      <c r="S3846" s="21">
        <f t="shared" si="180"/>
        <v>148103.26377887983</v>
      </c>
      <c r="T3846" s="21">
        <f t="shared" si="181"/>
        <v>28139.620117987168</v>
      </c>
      <c r="U3846" s="19">
        <v>0</v>
      </c>
      <c r="V3846" s="21">
        <f t="shared" si="182"/>
        <v>176242.88389686699</v>
      </c>
    </row>
    <row r="3847" spans="1:22" x14ac:dyDescent="0.3">
      <c r="A3847" s="3" t="s">
        <v>148</v>
      </c>
      <c r="B3847" s="3">
        <v>9</v>
      </c>
      <c r="C3847" s="4" t="s">
        <v>186</v>
      </c>
      <c r="D3847" s="3" t="s">
        <v>686</v>
      </c>
      <c r="E3847" s="3" t="s">
        <v>121</v>
      </c>
      <c r="F3847" s="4" t="s">
        <v>687</v>
      </c>
      <c r="G3847" s="3" t="s">
        <v>16</v>
      </c>
      <c r="H3847" s="5">
        <v>745.37009999999998</v>
      </c>
      <c r="I3847" s="5">
        <v>2.0958000000000001</v>
      </c>
      <c r="J3847" s="5">
        <v>2.0958000000000001</v>
      </c>
      <c r="K3847" s="6">
        <v>1</v>
      </c>
      <c r="L3847" s="5">
        <v>24.04</v>
      </c>
      <c r="M3847" s="19">
        <f>H3847*INDEX('Pliegos Tarifarios (Las Condes)'!$B:$B,MATCH($B3847,'Pliegos Tarifarios (Las Condes)'!$A:$A,0))</f>
        <v>98212.200486300004</v>
      </c>
      <c r="N3847" s="19">
        <f>I3847*INDEX('Pliegos Tarifarios (Las Condes)'!$C:$C,MATCH($B3847,'Pliegos Tarifarios (Las Condes)'!$A:$A,0))</f>
        <v>7214.4121602000005</v>
      </c>
      <c r="O3847" s="19">
        <f>J3847*INDEX('Pliegos Tarifarios (Las Condes)'!$D:$D,MATCH($B3847,'Pliegos Tarifarios (Las Condes)'!$A:$A,0))</f>
        <v>30414.530437200003</v>
      </c>
      <c r="P3847" s="19">
        <f>H3847*INDEX('Pliegos Tarifarios (Las Condes)'!$E:$E,MATCH($B3847,'Pliegos Tarifarios (Las Condes)'!$A:$A,0))</f>
        <v>9707.7001823999999</v>
      </c>
      <c r="Q3847" s="19" cm="1">
        <f t="array" ref="Q3847">H3847*_xlfn.IFS(H3847&lt;=350,INDEX('Pliegos Tarifarios (Las Condes)'!$F:$F,MATCH($B3847,'Pliegos Tarifarios (Las Condes)'!$A:$A,0)),H3847&lt;=500,INDEX('Pliegos Tarifarios (Las Condes)'!$G:$G,MATCH($B3847,'Pliegos Tarifarios (Las Condes)'!$A:$A,0)),H3847&lt;=1000,INDEX('Pliegos Tarifarios (Las Condes)'!$H:$H,MATCH($B3847,'Pliegos Tarifarios (Las Condes)'!$A:$A,0)),H3847&lt;=5000,INDEX('Pliegos Tarifarios (Las Condes)'!$I:$I,MATCH($B3847,'Pliegos Tarifarios (Las Condes)'!$A:$A,0)),H3847&gt;5000,INDEX('Pliegos Tarifarios (Las Condes)'!$J:$J,MATCH($B3847,'Pliegos Tarifarios (Las Condes)'!$A:$A,0)))/1.19</f>
        <v>1748.1747471428575</v>
      </c>
      <c r="R3847" s="19">
        <f>INDEX('Pliegos Tarifarios (Las Condes)'!$K:$K,MATCH($B3847,'Pliegos Tarifarios (Las Condes)'!$A:$A,0))</f>
        <v>729.50400000000002</v>
      </c>
      <c r="S3847" s="21">
        <f t="shared" si="180"/>
        <v>148026.52201324285</v>
      </c>
      <c r="T3847" s="21">
        <f t="shared" si="181"/>
        <v>28125.039182516142</v>
      </c>
      <c r="U3847" s="19">
        <v>0</v>
      </c>
      <c r="V3847" s="21">
        <f t="shared" si="182"/>
        <v>176151.56119575899</v>
      </c>
    </row>
    <row r="3848" spans="1:22" x14ac:dyDescent="0.3">
      <c r="A3848" s="3" t="s">
        <v>148</v>
      </c>
      <c r="B3848" s="3">
        <v>9</v>
      </c>
      <c r="C3848" s="4" t="s">
        <v>186</v>
      </c>
      <c r="D3848" s="3" t="s">
        <v>688</v>
      </c>
      <c r="E3848" s="3" t="s">
        <v>121</v>
      </c>
      <c r="F3848" s="4" t="s">
        <v>689</v>
      </c>
      <c r="G3848" s="3" t="s">
        <v>16</v>
      </c>
      <c r="H3848" s="5">
        <v>745.90890000000002</v>
      </c>
      <c r="I3848" s="5">
        <v>2.1265999999999998</v>
      </c>
      <c r="J3848" s="5">
        <v>2.0301</v>
      </c>
      <c r="K3848" s="6">
        <v>0.95462240195617432</v>
      </c>
      <c r="L3848" s="5">
        <v>24.06</v>
      </c>
      <c r="M3848" s="19">
        <f>H3848*INDEX('Pliegos Tarifarios (Las Condes)'!$B:$B,MATCH($B3848,'Pliegos Tarifarios (Las Condes)'!$A:$A,0))</f>
        <v>98283.19439070001</v>
      </c>
      <c r="N3848" s="19">
        <f>I3848*INDEX('Pliegos Tarifarios (Las Condes)'!$C:$C,MATCH($B3848,'Pliegos Tarifarios (Las Condes)'!$A:$A,0))</f>
        <v>7320.4355853999996</v>
      </c>
      <c r="O3848" s="19">
        <f>J3848*INDEX('Pliegos Tarifarios (Las Condes)'!$D:$D,MATCH($B3848,'Pliegos Tarifarios (Las Condes)'!$A:$A,0))</f>
        <v>29461.083233400001</v>
      </c>
      <c r="P3848" s="19">
        <f>H3848*INDEX('Pliegos Tarifarios (Las Condes)'!$E:$E,MATCH($B3848,'Pliegos Tarifarios (Las Condes)'!$A:$A,0))</f>
        <v>9714.7175135999987</v>
      </c>
      <c r="Q3848" s="19" cm="1">
        <f t="array" ref="Q3848">H3848*_xlfn.IFS(H3848&lt;=350,INDEX('Pliegos Tarifarios (Las Condes)'!$F:$F,MATCH($B3848,'Pliegos Tarifarios (Las Condes)'!$A:$A,0)),H3848&lt;=500,INDEX('Pliegos Tarifarios (Las Condes)'!$G:$G,MATCH($B3848,'Pliegos Tarifarios (Las Condes)'!$A:$A,0)),H3848&lt;=1000,INDEX('Pliegos Tarifarios (Las Condes)'!$H:$H,MATCH($B3848,'Pliegos Tarifarios (Las Condes)'!$A:$A,0)),H3848&lt;=5000,INDEX('Pliegos Tarifarios (Las Condes)'!$I:$I,MATCH($B3848,'Pliegos Tarifarios (Las Condes)'!$A:$A,0)),H3848&gt;5000,INDEX('Pliegos Tarifarios (Las Condes)'!$J:$J,MATCH($B3848,'Pliegos Tarifarios (Las Condes)'!$A:$A,0)))/1.19</f>
        <v>1749.4384368907565</v>
      </c>
      <c r="R3848" s="19">
        <f>INDEX('Pliegos Tarifarios (Las Condes)'!$K:$K,MATCH($B3848,'Pliegos Tarifarios (Las Condes)'!$A:$A,0))</f>
        <v>729.50400000000002</v>
      </c>
      <c r="S3848" s="21">
        <f t="shared" si="180"/>
        <v>147258.37315999073</v>
      </c>
      <c r="T3848" s="21">
        <f t="shared" si="181"/>
        <v>27979.090900398238</v>
      </c>
      <c r="U3848" s="19">
        <v>0</v>
      </c>
      <c r="V3848" s="21">
        <f t="shared" si="182"/>
        <v>175237.46406038897</v>
      </c>
    </row>
    <row r="3849" spans="1:22" x14ac:dyDescent="0.3">
      <c r="A3849" s="3" t="s">
        <v>148</v>
      </c>
      <c r="B3849" s="3">
        <v>9</v>
      </c>
      <c r="C3849" s="4" t="s">
        <v>186</v>
      </c>
      <c r="D3849" s="3" t="s">
        <v>690</v>
      </c>
      <c r="E3849" s="3" t="s">
        <v>121</v>
      </c>
      <c r="F3849" s="4" t="s">
        <v>691</v>
      </c>
      <c r="G3849" s="3" t="s">
        <v>16</v>
      </c>
      <c r="H3849" s="5">
        <v>744.38340000000005</v>
      </c>
      <c r="I3849" s="5">
        <v>2.085</v>
      </c>
      <c r="J3849" s="5">
        <v>2.085</v>
      </c>
      <c r="K3849" s="6">
        <v>1</v>
      </c>
      <c r="L3849" s="5">
        <v>24.01</v>
      </c>
      <c r="M3849" s="19">
        <f>H3849*INDEX('Pliegos Tarifarios (Las Condes)'!$B:$B,MATCH($B3849,'Pliegos Tarifarios (Las Condes)'!$A:$A,0))</f>
        <v>98082.189934200011</v>
      </c>
      <c r="N3849" s="19">
        <f>I3849*INDEX('Pliegos Tarifarios (Las Condes)'!$C:$C,MATCH($B3849,'Pliegos Tarifarios (Las Condes)'!$A:$A,0))</f>
        <v>7177.2351149999995</v>
      </c>
      <c r="O3849" s="19">
        <f>J3849*INDEX('Pliegos Tarifarios (Las Condes)'!$D:$D,MATCH($B3849,'Pliegos Tarifarios (Las Condes)'!$A:$A,0))</f>
        <v>30257.79939</v>
      </c>
      <c r="P3849" s="19">
        <f>H3849*INDEX('Pliegos Tarifarios (Las Condes)'!$E:$E,MATCH($B3849,'Pliegos Tarifarios (Las Condes)'!$A:$A,0))</f>
        <v>9694.8494016000004</v>
      </c>
      <c r="Q3849" s="19" cm="1">
        <f t="array" ref="Q3849">H3849*_xlfn.IFS(H3849&lt;=350,INDEX('Pliegos Tarifarios (Las Condes)'!$F:$F,MATCH($B3849,'Pliegos Tarifarios (Las Condes)'!$A:$A,0)),H3849&lt;=500,INDEX('Pliegos Tarifarios (Las Condes)'!$G:$G,MATCH($B3849,'Pliegos Tarifarios (Las Condes)'!$A:$A,0)),H3849&lt;=1000,INDEX('Pliegos Tarifarios (Las Condes)'!$H:$H,MATCH($B3849,'Pliegos Tarifarios (Las Condes)'!$A:$A,0)),H3849&lt;=5000,INDEX('Pliegos Tarifarios (Las Condes)'!$I:$I,MATCH($B3849,'Pliegos Tarifarios (Las Condes)'!$A:$A,0)),H3849&gt;5000,INDEX('Pliegos Tarifarios (Las Condes)'!$J:$J,MATCH($B3849,'Pliegos Tarifarios (Las Condes)'!$A:$A,0)))/1.19</f>
        <v>1745.8605625210089</v>
      </c>
      <c r="R3849" s="19">
        <f>INDEX('Pliegos Tarifarios (Las Condes)'!$K:$K,MATCH($B3849,'Pliegos Tarifarios (Las Condes)'!$A:$A,0))</f>
        <v>729.50400000000002</v>
      </c>
      <c r="S3849" s="21">
        <f t="shared" ref="S3849:S3912" si="183">SUM(M3849:R3849)</f>
        <v>147687.43840332099</v>
      </c>
      <c r="T3849" s="21">
        <f t="shared" ref="T3849:T3912" si="184">S3849*0.19</f>
        <v>28060.613296630989</v>
      </c>
      <c r="U3849" s="19">
        <v>0</v>
      </c>
      <c r="V3849" s="21">
        <f t="shared" ref="V3849:V3912" si="185">SUM(S3849:T3849)</f>
        <v>175748.05169995199</v>
      </c>
    </row>
    <row r="3850" spans="1:22" x14ac:dyDescent="0.3">
      <c r="A3850" s="3" t="s">
        <v>148</v>
      </c>
      <c r="B3850" s="3">
        <v>9</v>
      </c>
      <c r="C3850" s="4" t="s">
        <v>186</v>
      </c>
      <c r="D3850" s="3" t="s">
        <v>692</v>
      </c>
      <c r="E3850" s="3" t="s">
        <v>121</v>
      </c>
      <c r="F3850" s="4" t="s">
        <v>693</v>
      </c>
      <c r="G3850" s="3" t="s">
        <v>16</v>
      </c>
      <c r="H3850" s="5">
        <v>746.21960000000001</v>
      </c>
      <c r="I3850" s="5">
        <v>2.0726</v>
      </c>
      <c r="J3850" s="5">
        <v>2.0691000000000002</v>
      </c>
      <c r="K3850" s="6">
        <v>0.99831129981665545</v>
      </c>
      <c r="L3850" s="5">
        <v>24.07</v>
      </c>
      <c r="M3850" s="19">
        <f>H3850*INDEX('Pliegos Tarifarios (Las Condes)'!$B:$B,MATCH($B3850,'Pliegos Tarifarios (Las Condes)'!$A:$A,0))</f>
        <v>98324.133154800002</v>
      </c>
      <c r="N3850" s="19">
        <f>I3850*INDEX('Pliegos Tarifarios (Las Condes)'!$C:$C,MATCH($B3850,'Pliegos Tarifarios (Las Condes)'!$A:$A,0))</f>
        <v>7134.5503594000002</v>
      </c>
      <c r="O3850" s="19">
        <f>J3850*INDEX('Pliegos Tarifarios (Las Condes)'!$D:$D,MATCH($B3850,'Pliegos Tarifarios (Las Condes)'!$A:$A,0))</f>
        <v>30027.056459400002</v>
      </c>
      <c r="P3850" s="19">
        <f>H3850*INDEX('Pliegos Tarifarios (Las Condes)'!$E:$E,MATCH($B3850,'Pliegos Tarifarios (Las Condes)'!$A:$A,0))</f>
        <v>9718.7640703999987</v>
      </c>
      <c r="Q3850" s="19" cm="1">
        <f t="array" ref="Q3850">H3850*_xlfn.IFS(H3850&lt;=350,INDEX('Pliegos Tarifarios (Las Condes)'!$F:$F,MATCH($B3850,'Pliegos Tarifarios (Las Condes)'!$A:$A,0)),H3850&lt;=500,INDEX('Pliegos Tarifarios (Las Condes)'!$G:$G,MATCH($B3850,'Pliegos Tarifarios (Las Condes)'!$A:$A,0)),H3850&lt;=1000,INDEX('Pliegos Tarifarios (Las Condes)'!$H:$H,MATCH($B3850,'Pliegos Tarifarios (Las Condes)'!$A:$A,0)),H3850&lt;=5000,INDEX('Pliegos Tarifarios (Las Condes)'!$I:$I,MATCH($B3850,'Pliegos Tarifarios (Las Condes)'!$A:$A,0)),H3850&gt;5000,INDEX('Pliegos Tarifarios (Las Condes)'!$J:$J,MATCH($B3850,'Pliegos Tarifarios (Las Condes)'!$A:$A,0)))/1.19</f>
        <v>1750.1671458823535</v>
      </c>
      <c r="R3850" s="19">
        <f>INDEX('Pliegos Tarifarios (Las Condes)'!$K:$K,MATCH($B3850,'Pliegos Tarifarios (Las Condes)'!$A:$A,0))</f>
        <v>729.50400000000002</v>
      </c>
      <c r="S3850" s="21">
        <f t="shared" si="183"/>
        <v>147684.17518988237</v>
      </c>
      <c r="T3850" s="21">
        <f t="shared" si="184"/>
        <v>28059.99328607765</v>
      </c>
      <c r="U3850" s="19">
        <v>0</v>
      </c>
      <c r="V3850" s="21">
        <f t="shared" si="185"/>
        <v>175744.16847596003</v>
      </c>
    </row>
    <row r="3851" spans="1:22" x14ac:dyDescent="0.3">
      <c r="A3851" s="3" t="s">
        <v>148</v>
      </c>
      <c r="B3851" s="3">
        <v>9</v>
      </c>
      <c r="C3851" s="4" t="s">
        <v>186</v>
      </c>
      <c r="D3851" s="3" t="s">
        <v>694</v>
      </c>
      <c r="E3851" s="3" t="s">
        <v>121</v>
      </c>
      <c r="F3851" s="4" t="s">
        <v>695</v>
      </c>
      <c r="G3851" s="3" t="s">
        <v>16</v>
      </c>
      <c r="H3851" s="5">
        <v>747.14160000000004</v>
      </c>
      <c r="I3851" s="5">
        <v>2.0825999999999998</v>
      </c>
      <c r="J3851" s="5">
        <v>2.0697999999999999</v>
      </c>
      <c r="K3851" s="6">
        <v>0.99385383655046577</v>
      </c>
      <c r="L3851" s="5">
        <v>24.1</v>
      </c>
      <c r="M3851" s="19">
        <f>H3851*INDEX('Pliegos Tarifarios (Las Condes)'!$B:$B,MATCH($B3851,'Pliegos Tarifarios (Las Condes)'!$A:$A,0))</f>
        <v>98445.618640800007</v>
      </c>
      <c r="N3851" s="19">
        <f>I3851*INDEX('Pliegos Tarifarios (Las Condes)'!$C:$C,MATCH($B3851,'Pliegos Tarifarios (Las Condes)'!$A:$A,0))</f>
        <v>7168.9735493999988</v>
      </c>
      <c r="O3851" s="19">
        <f>J3851*INDEX('Pliegos Tarifarios (Las Condes)'!$D:$D,MATCH($B3851,'Pliegos Tarifarios (Las Condes)'!$A:$A,0))</f>
        <v>30037.214953199997</v>
      </c>
      <c r="P3851" s="19">
        <f>H3851*INDEX('Pliegos Tarifarios (Las Condes)'!$E:$E,MATCH($B3851,'Pliegos Tarifarios (Las Condes)'!$A:$A,0))</f>
        <v>9730.7721984</v>
      </c>
      <c r="Q3851" s="19" cm="1">
        <f t="array" ref="Q3851">H3851*_xlfn.IFS(H3851&lt;=350,INDEX('Pliegos Tarifarios (Las Condes)'!$F:$F,MATCH($B3851,'Pliegos Tarifarios (Las Condes)'!$A:$A,0)),H3851&lt;=500,INDEX('Pliegos Tarifarios (Las Condes)'!$G:$G,MATCH($B3851,'Pliegos Tarifarios (Las Condes)'!$A:$A,0)),H3851&lt;=1000,INDEX('Pliegos Tarifarios (Las Condes)'!$H:$H,MATCH($B3851,'Pliegos Tarifarios (Las Condes)'!$A:$A,0)),H3851&lt;=5000,INDEX('Pliegos Tarifarios (Las Condes)'!$I:$I,MATCH($B3851,'Pliegos Tarifarios (Las Condes)'!$A:$A,0)),H3851&gt;5000,INDEX('Pliegos Tarifarios (Las Condes)'!$J:$J,MATCH($B3851,'Pliegos Tarifarios (Las Condes)'!$A:$A,0)))/1.19</f>
        <v>1752.3295845378154</v>
      </c>
      <c r="R3851" s="19">
        <f>INDEX('Pliegos Tarifarios (Las Condes)'!$K:$K,MATCH($B3851,'Pliegos Tarifarios (Las Condes)'!$A:$A,0))</f>
        <v>729.50400000000002</v>
      </c>
      <c r="S3851" s="21">
        <f t="shared" si="183"/>
        <v>147864.4129263378</v>
      </c>
      <c r="T3851" s="21">
        <f t="shared" si="184"/>
        <v>28094.238456004183</v>
      </c>
      <c r="U3851" s="19">
        <v>0</v>
      </c>
      <c r="V3851" s="21">
        <f t="shared" si="185"/>
        <v>175958.65138234198</v>
      </c>
    </row>
    <row r="3852" spans="1:22" x14ac:dyDescent="0.3">
      <c r="A3852" s="3" t="s">
        <v>148</v>
      </c>
      <c r="B3852" s="3">
        <v>9</v>
      </c>
      <c r="C3852" s="4" t="s">
        <v>186</v>
      </c>
      <c r="D3852" s="3" t="s">
        <v>696</v>
      </c>
      <c r="E3852" s="3" t="s">
        <v>121</v>
      </c>
      <c r="F3852" s="4" t="s">
        <v>697</v>
      </c>
      <c r="G3852" s="3" t="s">
        <v>16</v>
      </c>
      <c r="H3852" s="5">
        <v>745.6377</v>
      </c>
      <c r="I3852" s="5">
        <v>2.1311</v>
      </c>
      <c r="J3852" s="5">
        <v>2.0436000000000001</v>
      </c>
      <c r="K3852" s="6">
        <v>0.95894139176950877</v>
      </c>
      <c r="L3852" s="5">
        <v>24.05</v>
      </c>
      <c r="M3852" s="19">
        <f>H3852*INDEX('Pliegos Tarifarios (Las Condes)'!$B:$B,MATCH($B3852,'Pliegos Tarifarios (Las Condes)'!$A:$A,0))</f>
        <v>98247.460265100002</v>
      </c>
      <c r="N3852" s="19">
        <f>I3852*INDEX('Pliegos Tarifarios (Las Condes)'!$C:$C,MATCH($B3852,'Pliegos Tarifarios (Las Condes)'!$A:$A,0))</f>
        <v>7335.9260208999995</v>
      </c>
      <c r="O3852" s="19">
        <f>J3852*INDEX('Pliegos Tarifarios (Las Condes)'!$D:$D,MATCH($B3852,'Pliegos Tarifarios (Las Condes)'!$A:$A,0))</f>
        <v>29656.997042400002</v>
      </c>
      <c r="P3852" s="19">
        <f>H3852*INDEX('Pliegos Tarifarios (Las Condes)'!$E:$E,MATCH($B3852,'Pliegos Tarifarios (Las Condes)'!$A:$A,0))</f>
        <v>9711.1854047999987</v>
      </c>
      <c r="Q3852" s="19" cm="1">
        <f t="array" ref="Q3852">H3852*_xlfn.IFS(H3852&lt;=350,INDEX('Pliegos Tarifarios (Las Condes)'!$F:$F,MATCH($B3852,'Pliegos Tarifarios (Las Condes)'!$A:$A,0)),H3852&lt;=500,INDEX('Pliegos Tarifarios (Las Condes)'!$G:$G,MATCH($B3852,'Pliegos Tarifarios (Las Condes)'!$A:$A,0)),H3852&lt;=1000,INDEX('Pliegos Tarifarios (Las Condes)'!$H:$H,MATCH($B3852,'Pliegos Tarifarios (Las Condes)'!$A:$A,0)),H3852&lt;=5000,INDEX('Pliegos Tarifarios (Las Condes)'!$I:$I,MATCH($B3852,'Pliegos Tarifarios (Las Condes)'!$A:$A,0)),H3852&gt;5000,INDEX('Pliegos Tarifarios (Las Condes)'!$J:$J,MATCH($B3852,'Pliegos Tarifarios (Las Condes)'!$A:$A,0)))/1.19</f>
        <v>1748.8023703361346</v>
      </c>
      <c r="R3852" s="19">
        <f>INDEX('Pliegos Tarifarios (Las Condes)'!$K:$K,MATCH($B3852,'Pliegos Tarifarios (Las Condes)'!$A:$A,0))</f>
        <v>729.50400000000002</v>
      </c>
      <c r="S3852" s="21">
        <f t="shared" si="183"/>
        <v>147429.87510353612</v>
      </c>
      <c r="T3852" s="21">
        <f t="shared" si="184"/>
        <v>28011.676269671862</v>
      </c>
      <c r="U3852" s="19">
        <v>0</v>
      </c>
      <c r="V3852" s="21">
        <f t="shared" si="185"/>
        <v>175441.55137320797</v>
      </c>
    </row>
    <row r="3853" spans="1:22" x14ac:dyDescent="0.3">
      <c r="A3853" s="3" t="s">
        <v>148</v>
      </c>
      <c r="B3853" s="3">
        <v>9</v>
      </c>
      <c r="C3853" s="4" t="s">
        <v>186</v>
      </c>
      <c r="D3853" s="3" t="s">
        <v>698</v>
      </c>
      <c r="E3853" s="3" t="s">
        <v>121</v>
      </c>
      <c r="F3853" s="4" t="s">
        <v>699</v>
      </c>
      <c r="G3853" s="3" t="s">
        <v>16</v>
      </c>
      <c r="H3853" s="5">
        <v>745.04399999999998</v>
      </c>
      <c r="I3853" s="5">
        <v>2.0790999999999999</v>
      </c>
      <c r="J3853" s="5">
        <v>2.0790999999999999</v>
      </c>
      <c r="K3853" s="6">
        <v>1</v>
      </c>
      <c r="L3853" s="5">
        <v>24.03</v>
      </c>
      <c r="M3853" s="19">
        <f>H3853*INDEX('Pliegos Tarifarios (Las Condes)'!$B:$B,MATCH($B3853,'Pliegos Tarifarios (Las Condes)'!$A:$A,0))</f>
        <v>98169.232572000008</v>
      </c>
      <c r="N3853" s="19">
        <f>I3853*INDEX('Pliegos Tarifarios (Las Condes)'!$C:$C,MATCH($B3853,'Pliegos Tarifarios (Las Condes)'!$A:$A,0))</f>
        <v>7156.9254328999996</v>
      </c>
      <c r="O3853" s="19">
        <f>J3853*INDEX('Pliegos Tarifarios (Las Condes)'!$D:$D,MATCH($B3853,'Pliegos Tarifarios (Las Condes)'!$A:$A,0))</f>
        <v>30172.1777994</v>
      </c>
      <c r="P3853" s="19">
        <f>H3853*INDEX('Pliegos Tarifarios (Las Condes)'!$E:$E,MATCH($B3853,'Pliegos Tarifarios (Las Condes)'!$A:$A,0))</f>
        <v>9703.4530559999985</v>
      </c>
      <c r="Q3853" s="19" cm="1">
        <f t="array" ref="Q3853">H3853*_xlfn.IFS(H3853&lt;=350,INDEX('Pliegos Tarifarios (Las Condes)'!$F:$F,MATCH($B3853,'Pliegos Tarifarios (Las Condes)'!$A:$A,0)),H3853&lt;=500,INDEX('Pliegos Tarifarios (Las Condes)'!$G:$G,MATCH($B3853,'Pliegos Tarifarios (Las Condes)'!$A:$A,0)),H3853&lt;=1000,INDEX('Pliegos Tarifarios (Las Condes)'!$H:$H,MATCH($B3853,'Pliegos Tarifarios (Las Condes)'!$A:$A,0)),H3853&lt;=5000,INDEX('Pliegos Tarifarios (Las Condes)'!$I:$I,MATCH($B3853,'Pliegos Tarifarios (Las Condes)'!$A:$A,0)),H3853&gt;5000,INDEX('Pliegos Tarifarios (Las Condes)'!$J:$J,MATCH($B3853,'Pliegos Tarifarios (Las Condes)'!$A:$A,0)))/1.19</f>
        <v>1747.4099193277314</v>
      </c>
      <c r="R3853" s="19">
        <f>INDEX('Pliegos Tarifarios (Las Condes)'!$K:$K,MATCH($B3853,'Pliegos Tarifarios (Las Condes)'!$A:$A,0))</f>
        <v>729.50400000000002</v>
      </c>
      <c r="S3853" s="21">
        <f t="shared" si="183"/>
        <v>147678.70277962773</v>
      </c>
      <c r="T3853" s="21">
        <f t="shared" si="184"/>
        <v>28058.953528129266</v>
      </c>
      <c r="U3853" s="19">
        <v>0</v>
      </c>
      <c r="V3853" s="21">
        <f t="shared" si="185"/>
        <v>175737.65630775699</v>
      </c>
    </row>
    <row r="3854" spans="1:22" x14ac:dyDescent="0.3">
      <c r="A3854" s="3" t="s">
        <v>148</v>
      </c>
      <c r="B3854" s="3">
        <v>9</v>
      </c>
      <c r="C3854" s="4" t="s">
        <v>186</v>
      </c>
      <c r="D3854" s="3" t="s">
        <v>700</v>
      </c>
      <c r="E3854" s="3" t="s">
        <v>121</v>
      </c>
      <c r="F3854" s="4" t="s">
        <v>701</v>
      </c>
      <c r="G3854" s="3" t="s">
        <v>16</v>
      </c>
      <c r="H3854" s="5">
        <v>746.51310000000001</v>
      </c>
      <c r="I3854" s="5">
        <v>2.1267999999999998</v>
      </c>
      <c r="J3854" s="5">
        <v>2.0678000000000001</v>
      </c>
      <c r="K3854" s="6">
        <v>0.97225879255219116</v>
      </c>
      <c r="L3854" s="5">
        <v>24.08</v>
      </c>
      <c r="M3854" s="19">
        <f>H3854*INDEX('Pliegos Tarifarios (Las Condes)'!$B:$B,MATCH($B3854,'Pliegos Tarifarios (Las Condes)'!$A:$A,0))</f>
        <v>98362.8055953</v>
      </c>
      <c r="N3854" s="19">
        <f>I3854*INDEX('Pliegos Tarifarios (Las Condes)'!$C:$C,MATCH($B3854,'Pliegos Tarifarios (Las Condes)'!$A:$A,0))</f>
        <v>7321.1240491999988</v>
      </c>
      <c r="O3854" s="19">
        <f>J3854*INDEX('Pliegos Tarifarios (Las Condes)'!$D:$D,MATCH($B3854,'Pliegos Tarifarios (Las Condes)'!$A:$A,0))</f>
        <v>30008.190685200003</v>
      </c>
      <c r="P3854" s="19">
        <f>H3854*INDEX('Pliegos Tarifarios (Las Condes)'!$E:$E,MATCH($B3854,'Pliegos Tarifarios (Las Condes)'!$A:$A,0))</f>
        <v>9722.5866143999992</v>
      </c>
      <c r="Q3854" s="19" cm="1">
        <f t="array" ref="Q3854">H3854*_xlfn.IFS(H3854&lt;=350,INDEX('Pliegos Tarifarios (Las Condes)'!$F:$F,MATCH($B3854,'Pliegos Tarifarios (Las Condes)'!$A:$A,0)),H3854&lt;=500,INDEX('Pliegos Tarifarios (Las Condes)'!$G:$G,MATCH($B3854,'Pliegos Tarifarios (Las Condes)'!$A:$A,0)),H3854&lt;=1000,INDEX('Pliegos Tarifarios (Las Condes)'!$H:$H,MATCH($B3854,'Pliegos Tarifarios (Las Condes)'!$A:$A,0)),H3854&lt;=5000,INDEX('Pliegos Tarifarios (Las Condes)'!$I:$I,MATCH($B3854,'Pliegos Tarifarios (Las Condes)'!$A:$A,0)),H3854&gt;5000,INDEX('Pliegos Tarifarios (Las Condes)'!$J:$J,MATCH($B3854,'Pliegos Tarifarios (Las Condes)'!$A:$A,0)))/1.19</f>
        <v>1750.8555143697483</v>
      </c>
      <c r="R3854" s="19">
        <f>INDEX('Pliegos Tarifarios (Las Condes)'!$K:$K,MATCH($B3854,'Pliegos Tarifarios (Las Condes)'!$A:$A,0))</f>
        <v>729.50400000000002</v>
      </c>
      <c r="S3854" s="21">
        <f t="shared" si="183"/>
        <v>147895.06645846975</v>
      </c>
      <c r="T3854" s="21">
        <f t="shared" si="184"/>
        <v>28100.062627109251</v>
      </c>
      <c r="U3854" s="19">
        <v>0</v>
      </c>
      <c r="V3854" s="21">
        <f t="shared" si="185"/>
        <v>175995.12908557901</v>
      </c>
    </row>
    <row r="3855" spans="1:22" x14ac:dyDescent="0.3">
      <c r="A3855" s="3" t="s">
        <v>148</v>
      </c>
      <c r="B3855" s="3">
        <v>9</v>
      </c>
      <c r="C3855" s="4" t="s">
        <v>186</v>
      </c>
      <c r="D3855" s="3" t="s">
        <v>702</v>
      </c>
      <c r="E3855" s="3" t="s">
        <v>121</v>
      </c>
      <c r="F3855" s="4" t="s">
        <v>703</v>
      </c>
      <c r="G3855" s="3" t="s">
        <v>16</v>
      </c>
      <c r="H3855" s="5">
        <v>745.81740000000002</v>
      </c>
      <c r="I3855" s="5">
        <v>2.1663000000000001</v>
      </c>
      <c r="J3855" s="5">
        <v>2.0299999999999998</v>
      </c>
      <c r="K3855" s="6">
        <v>0.93708165997322612</v>
      </c>
      <c r="L3855" s="5">
        <v>24.06</v>
      </c>
      <c r="M3855" s="19">
        <f>H3855*INDEX('Pliegos Tarifarios (Las Condes)'!$B:$B,MATCH($B3855,'Pliegos Tarifarios (Las Condes)'!$A:$A,0))</f>
        <v>98271.138076200004</v>
      </c>
      <c r="N3855" s="19">
        <f>I3855*INDEX('Pliegos Tarifarios (Las Condes)'!$C:$C,MATCH($B3855,'Pliegos Tarifarios (Las Condes)'!$A:$A,0))</f>
        <v>7457.0956497000006</v>
      </c>
      <c r="O3855" s="19">
        <f>J3855*INDEX('Pliegos Tarifarios (Las Condes)'!$D:$D,MATCH($B3855,'Pliegos Tarifarios (Las Condes)'!$A:$A,0))</f>
        <v>29459.632019999997</v>
      </c>
      <c r="P3855" s="19">
        <f>H3855*INDEX('Pliegos Tarifarios (Las Condes)'!$E:$E,MATCH($B3855,'Pliegos Tarifarios (Las Condes)'!$A:$A,0))</f>
        <v>9713.5258175999988</v>
      </c>
      <c r="Q3855" s="19" cm="1">
        <f t="array" ref="Q3855">H3855*_xlfn.IFS(H3855&lt;=350,INDEX('Pliegos Tarifarios (Las Condes)'!$F:$F,MATCH($B3855,'Pliegos Tarifarios (Las Condes)'!$A:$A,0)),H3855&lt;=500,INDEX('Pliegos Tarifarios (Las Condes)'!$G:$G,MATCH($B3855,'Pliegos Tarifarios (Las Condes)'!$A:$A,0)),H3855&lt;=1000,INDEX('Pliegos Tarifarios (Las Condes)'!$H:$H,MATCH($B3855,'Pliegos Tarifarios (Las Condes)'!$A:$A,0)),H3855&lt;=5000,INDEX('Pliegos Tarifarios (Las Condes)'!$I:$I,MATCH($B3855,'Pliegos Tarifarios (Las Condes)'!$A:$A,0)),H3855&gt;5000,INDEX('Pliegos Tarifarios (Las Condes)'!$J:$J,MATCH($B3855,'Pliegos Tarifarios (Las Condes)'!$A:$A,0)))/1.19</f>
        <v>1749.2238347899165</v>
      </c>
      <c r="R3855" s="19">
        <f>INDEX('Pliegos Tarifarios (Las Condes)'!$K:$K,MATCH($B3855,'Pliegos Tarifarios (Las Condes)'!$A:$A,0))</f>
        <v>729.50400000000002</v>
      </c>
      <c r="S3855" s="21">
        <f t="shared" si="183"/>
        <v>147380.11939828988</v>
      </c>
      <c r="T3855" s="21">
        <f t="shared" si="184"/>
        <v>28002.222685675079</v>
      </c>
      <c r="U3855" s="19">
        <v>0</v>
      </c>
      <c r="V3855" s="21">
        <f t="shared" si="185"/>
        <v>175382.34208396496</v>
      </c>
    </row>
    <row r="3856" spans="1:22" x14ac:dyDescent="0.3">
      <c r="A3856" s="3" t="s">
        <v>148</v>
      </c>
      <c r="B3856" s="3">
        <v>9</v>
      </c>
      <c r="C3856" s="4" t="s">
        <v>186</v>
      </c>
      <c r="D3856" s="3" t="s">
        <v>704</v>
      </c>
      <c r="E3856" s="3" t="s">
        <v>121</v>
      </c>
      <c r="F3856" s="4" t="s">
        <v>705</v>
      </c>
      <c r="G3856" s="3" t="s">
        <v>16</v>
      </c>
      <c r="H3856" s="5">
        <v>745.22239999999999</v>
      </c>
      <c r="I3856" s="5">
        <v>2.1353</v>
      </c>
      <c r="J3856" s="5">
        <v>2.0949</v>
      </c>
      <c r="K3856" s="6">
        <v>0.98107994192853465</v>
      </c>
      <c r="L3856" s="5">
        <v>24.04</v>
      </c>
      <c r="M3856" s="19">
        <f>H3856*INDEX('Pliegos Tarifarios (Las Condes)'!$B:$B,MATCH($B3856,'Pliegos Tarifarios (Las Condes)'!$A:$A,0))</f>
        <v>98192.739091199997</v>
      </c>
      <c r="N3856" s="19">
        <f>I3856*INDEX('Pliegos Tarifarios (Las Condes)'!$C:$C,MATCH($B3856,'Pliegos Tarifarios (Las Condes)'!$A:$A,0))</f>
        <v>7350.3837606999996</v>
      </c>
      <c r="O3856" s="19">
        <f>J3856*INDEX('Pliegos Tarifarios (Las Condes)'!$D:$D,MATCH($B3856,'Pliegos Tarifarios (Las Condes)'!$A:$A,0))</f>
        <v>30401.469516599998</v>
      </c>
      <c r="P3856" s="19">
        <f>H3856*INDEX('Pliegos Tarifarios (Las Condes)'!$E:$E,MATCH($B3856,'Pliegos Tarifarios (Las Condes)'!$A:$A,0))</f>
        <v>9705.7765375999988</v>
      </c>
      <c r="Q3856" s="19" cm="1">
        <f t="array" ref="Q3856">H3856*_xlfn.IFS(H3856&lt;=350,INDEX('Pliegos Tarifarios (Las Condes)'!$F:$F,MATCH($B3856,'Pliegos Tarifarios (Las Condes)'!$A:$A,0)),H3856&lt;=500,INDEX('Pliegos Tarifarios (Las Condes)'!$G:$G,MATCH($B3856,'Pliegos Tarifarios (Las Condes)'!$A:$A,0)),H3856&lt;=1000,INDEX('Pliegos Tarifarios (Las Condes)'!$H:$H,MATCH($B3856,'Pliegos Tarifarios (Las Condes)'!$A:$A,0)),H3856&lt;=5000,INDEX('Pliegos Tarifarios (Las Condes)'!$I:$I,MATCH($B3856,'Pliegos Tarifarios (Las Condes)'!$A:$A,0)),H3856&gt;5000,INDEX('Pliegos Tarifarios (Las Condes)'!$J:$J,MATCH($B3856,'Pliegos Tarifarios (Las Condes)'!$A:$A,0)))/1.19</f>
        <v>1747.8283347899162</v>
      </c>
      <c r="R3856" s="19">
        <f>INDEX('Pliegos Tarifarios (Las Condes)'!$K:$K,MATCH($B3856,'Pliegos Tarifarios (Las Condes)'!$A:$A,0))</f>
        <v>729.50400000000002</v>
      </c>
      <c r="S3856" s="21">
        <f t="shared" si="183"/>
        <v>148127.7012408899</v>
      </c>
      <c r="T3856" s="21">
        <f t="shared" si="184"/>
        <v>28144.263235769082</v>
      </c>
      <c r="U3856" s="19">
        <v>0</v>
      </c>
      <c r="V3856" s="21">
        <f t="shared" si="185"/>
        <v>176271.96447665899</v>
      </c>
    </row>
    <row r="3857" spans="1:22" x14ac:dyDescent="0.3">
      <c r="A3857" s="3" t="s">
        <v>148</v>
      </c>
      <c r="B3857" s="3">
        <v>9</v>
      </c>
      <c r="C3857" s="4" t="s">
        <v>186</v>
      </c>
      <c r="D3857" s="3" t="s">
        <v>706</v>
      </c>
      <c r="E3857" s="3" t="s">
        <v>121</v>
      </c>
      <c r="F3857" s="4" t="s">
        <v>707</v>
      </c>
      <c r="G3857" s="3" t="s">
        <v>16</v>
      </c>
      <c r="H3857" s="5">
        <v>745.22190000000001</v>
      </c>
      <c r="I3857" s="5">
        <v>2.09</v>
      </c>
      <c r="J3857" s="5">
        <v>2.0392000000000001</v>
      </c>
      <c r="K3857" s="6">
        <v>0.97569377990430639</v>
      </c>
      <c r="L3857" s="5">
        <v>24.04</v>
      </c>
      <c r="M3857" s="19">
        <f>H3857*INDEX('Pliegos Tarifarios (Las Condes)'!$B:$B,MATCH($B3857,'Pliegos Tarifarios (Las Condes)'!$A:$A,0))</f>
        <v>98192.673209700006</v>
      </c>
      <c r="N3857" s="19">
        <f>I3857*INDEX('Pliegos Tarifarios (Las Condes)'!$C:$C,MATCH($B3857,'Pliegos Tarifarios (Las Condes)'!$A:$A,0))</f>
        <v>7194.4467099999993</v>
      </c>
      <c r="O3857" s="19">
        <f>J3857*INDEX('Pliegos Tarifarios (Las Condes)'!$D:$D,MATCH($B3857,'Pliegos Tarifarios (Las Condes)'!$A:$A,0))</f>
        <v>29593.143652800001</v>
      </c>
      <c r="P3857" s="19">
        <f>H3857*INDEX('Pliegos Tarifarios (Las Condes)'!$E:$E,MATCH($B3857,'Pliegos Tarifarios (Las Condes)'!$A:$A,0))</f>
        <v>9705.7700255999989</v>
      </c>
      <c r="Q3857" s="19" cm="1">
        <f t="array" ref="Q3857">H3857*_xlfn.IFS(H3857&lt;=350,INDEX('Pliegos Tarifarios (Las Condes)'!$F:$F,MATCH($B3857,'Pliegos Tarifarios (Las Condes)'!$A:$A,0)),H3857&lt;=500,INDEX('Pliegos Tarifarios (Las Condes)'!$G:$G,MATCH($B3857,'Pliegos Tarifarios (Las Condes)'!$A:$A,0)),H3857&lt;=1000,INDEX('Pliegos Tarifarios (Las Condes)'!$H:$H,MATCH($B3857,'Pliegos Tarifarios (Las Condes)'!$A:$A,0)),H3857&lt;=5000,INDEX('Pliegos Tarifarios (Las Condes)'!$I:$I,MATCH($B3857,'Pliegos Tarifarios (Las Condes)'!$A:$A,0)),H3857&gt;5000,INDEX('Pliegos Tarifarios (Las Condes)'!$J:$J,MATCH($B3857,'Pliegos Tarifarios (Las Condes)'!$A:$A,0)))/1.19</f>
        <v>1747.8271621008405</v>
      </c>
      <c r="R3857" s="19">
        <f>INDEX('Pliegos Tarifarios (Las Condes)'!$K:$K,MATCH($B3857,'Pliegos Tarifarios (Las Condes)'!$A:$A,0))</f>
        <v>729.50400000000002</v>
      </c>
      <c r="S3857" s="21">
        <f t="shared" si="183"/>
        <v>147163.36476020084</v>
      </c>
      <c r="T3857" s="21">
        <f t="shared" si="184"/>
        <v>27961.03930443816</v>
      </c>
      <c r="U3857" s="19">
        <v>0</v>
      </c>
      <c r="V3857" s="21">
        <f t="shared" si="185"/>
        <v>175124.40406463901</v>
      </c>
    </row>
    <row r="3858" spans="1:22" x14ac:dyDescent="0.3">
      <c r="A3858" s="3" t="s">
        <v>148</v>
      </c>
      <c r="B3858" s="3">
        <v>9</v>
      </c>
      <c r="C3858" s="4" t="s">
        <v>186</v>
      </c>
      <c r="D3858" s="3" t="s">
        <v>708</v>
      </c>
      <c r="E3858" s="3" t="s">
        <v>121</v>
      </c>
      <c r="F3858" s="4" t="s">
        <v>709</v>
      </c>
      <c r="G3858" s="3" t="s">
        <v>16</v>
      </c>
      <c r="H3858" s="5">
        <v>745.73950000000002</v>
      </c>
      <c r="I3858" s="5">
        <v>2.1234999999999999</v>
      </c>
      <c r="J3858" s="5">
        <v>2.1234999999999999</v>
      </c>
      <c r="K3858" s="6">
        <v>1</v>
      </c>
      <c r="L3858" s="5">
        <v>24.06</v>
      </c>
      <c r="M3858" s="19">
        <f>H3858*INDEX('Pliegos Tarifarios (Las Condes)'!$B:$B,MATCH($B3858,'Pliegos Tarifarios (Las Condes)'!$A:$A,0))</f>
        <v>98260.873738500013</v>
      </c>
      <c r="N3858" s="19">
        <f>I3858*INDEX('Pliegos Tarifarios (Las Condes)'!$C:$C,MATCH($B3858,'Pliegos Tarifarios (Las Condes)'!$A:$A,0))</f>
        <v>7309.7643964999997</v>
      </c>
      <c r="O3858" s="19">
        <f>J3858*INDEX('Pliegos Tarifarios (Las Condes)'!$D:$D,MATCH($B3858,'Pliegos Tarifarios (Las Condes)'!$A:$A,0))</f>
        <v>30816.516549</v>
      </c>
      <c r="P3858" s="19">
        <f>H3858*INDEX('Pliegos Tarifarios (Las Condes)'!$E:$E,MATCH($B3858,'Pliegos Tarifarios (Las Condes)'!$A:$A,0))</f>
        <v>9712.5112479999989</v>
      </c>
      <c r="Q3858" s="19" cm="1">
        <f t="array" ref="Q3858">H3858*_xlfn.IFS(H3858&lt;=350,INDEX('Pliegos Tarifarios (Las Condes)'!$F:$F,MATCH($B3858,'Pliegos Tarifarios (Las Condes)'!$A:$A,0)),H3858&lt;=500,INDEX('Pliegos Tarifarios (Las Condes)'!$G:$G,MATCH($B3858,'Pliegos Tarifarios (Las Condes)'!$A:$A,0)),H3858&lt;=1000,INDEX('Pliegos Tarifarios (Las Condes)'!$H:$H,MATCH($B3858,'Pliegos Tarifarios (Las Condes)'!$A:$A,0)),H3858&lt;=5000,INDEX('Pliegos Tarifarios (Las Condes)'!$I:$I,MATCH($B3858,'Pliegos Tarifarios (Las Condes)'!$A:$A,0)),H3858&gt;5000,INDEX('Pliegos Tarifarios (Las Condes)'!$J:$J,MATCH($B3858,'Pliegos Tarifarios (Las Condes)'!$A:$A,0)))/1.19</f>
        <v>1749.0411298319329</v>
      </c>
      <c r="R3858" s="19">
        <f>INDEX('Pliegos Tarifarios (Las Condes)'!$K:$K,MATCH($B3858,'Pliegos Tarifarios (Las Condes)'!$A:$A,0))</f>
        <v>729.50400000000002</v>
      </c>
      <c r="S3858" s="21">
        <f t="shared" si="183"/>
        <v>148578.21106183191</v>
      </c>
      <c r="T3858" s="21">
        <f t="shared" si="184"/>
        <v>28229.860101748065</v>
      </c>
      <c r="U3858" s="19">
        <v>0</v>
      </c>
      <c r="V3858" s="21">
        <f t="shared" si="185"/>
        <v>176808.07116357997</v>
      </c>
    </row>
    <row r="3859" spans="1:22" x14ac:dyDescent="0.3">
      <c r="A3859" s="3" t="s">
        <v>148</v>
      </c>
      <c r="B3859" s="3">
        <v>9</v>
      </c>
      <c r="C3859" s="4" t="s">
        <v>186</v>
      </c>
      <c r="D3859" s="3" t="s">
        <v>710</v>
      </c>
      <c r="E3859" s="3" t="s">
        <v>121</v>
      </c>
      <c r="F3859" s="4" t="s">
        <v>711</v>
      </c>
      <c r="G3859" s="3" t="s">
        <v>16</v>
      </c>
      <c r="H3859" s="5">
        <v>744.89850000000001</v>
      </c>
      <c r="I3859" s="5">
        <v>2.0590999999999999</v>
      </c>
      <c r="J3859" s="5">
        <v>2.0590999999999999</v>
      </c>
      <c r="K3859" s="6">
        <v>1</v>
      </c>
      <c r="L3859" s="5">
        <v>24.03</v>
      </c>
      <c r="M3859" s="19">
        <f>H3859*INDEX('Pliegos Tarifarios (Las Condes)'!$B:$B,MATCH($B3859,'Pliegos Tarifarios (Las Condes)'!$A:$A,0))</f>
        <v>98150.061055500002</v>
      </c>
      <c r="N3859" s="19">
        <f>I3859*INDEX('Pliegos Tarifarios (Las Condes)'!$C:$C,MATCH($B3859,'Pliegos Tarifarios (Las Condes)'!$A:$A,0))</f>
        <v>7088.0790528999996</v>
      </c>
      <c r="O3859" s="19">
        <f>J3859*INDEX('Pliegos Tarifarios (Las Condes)'!$D:$D,MATCH($B3859,'Pliegos Tarifarios (Las Condes)'!$A:$A,0))</f>
        <v>29881.935119399997</v>
      </c>
      <c r="P3859" s="19">
        <f>H3859*INDEX('Pliegos Tarifarios (Las Condes)'!$E:$E,MATCH($B3859,'Pliegos Tarifarios (Las Condes)'!$A:$A,0))</f>
        <v>9701.5580639999989</v>
      </c>
      <c r="Q3859" s="19" cm="1">
        <f t="array" ref="Q3859">H3859*_xlfn.IFS(H3859&lt;=350,INDEX('Pliegos Tarifarios (Las Condes)'!$F:$F,MATCH($B3859,'Pliegos Tarifarios (Las Condes)'!$A:$A,0)),H3859&lt;=500,INDEX('Pliegos Tarifarios (Las Condes)'!$G:$G,MATCH($B3859,'Pliegos Tarifarios (Las Condes)'!$A:$A,0)),H3859&lt;=1000,INDEX('Pliegos Tarifarios (Las Condes)'!$H:$H,MATCH($B3859,'Pliegos Tarifarios (Las Condes)'!$A:$A,0)),H3859&lt;=5000,INDEX('Pliegos Tarifarios (Las Condes)'!$I:$I,MATCH($B3859,'Pliegos Tarifarios (Las Condes)'!$A:$A,0)),H3859&gt;5000,INDEX('Pliegos Tarifarios (Las Condes)'!$J:$J,MATCH($B3859,'Pliegos Tarifarios (Las Condes)'!$A:$A,0)))/1.19</f>
        <v>1747.0686668067233</v>
      </c>
      <c r="R3859" s="19">
        <f>INDEX('Pliegos Tarifarios (Las Condes)'!$K:$K,MATCH($B3859,'Pliegos Tarifarios (Las Condes)'!$A:$A,0))</f>
        <v>729.50400000000002</v>
      </c>
      <c r="S3859" s="21">
        <f t="shared" si="183"/>
        <v>147298.20595860673</v>
      </c>
      <c r="T3859" s="21">
        <f t="shared" si="184"/>
        <v>27986.659132135279</v>
      </c>
      <c r="U3859" s="19">
        <v>0</v>
      </c>
      <c r="V3859" s="21">
        <f t="shared" si="185"/>
        <v>175284.86509074201</v>
      </c>
    </row>
    <row r="3860" spans="1:22" x14ac:dyDescent="0.3">
      <c r="A3860" s="3" t="s">
        <v>148</v>
      </c>
      <c r="B3860" s="3">
        <v>9</v>
      </c>
      <c r="C3860" s="4" t="s">
        <v>186</v>
      </c>
      <c r="D3860" s="3" t="s">
        <v>712</v>
      </c>
      <c r="E3860" s="3" t="s">
        <v>121</v>
      </c>
      <c r="F3860" s="4" t="s">
        <v>713</v>
      </c>
      <c r="G3860" s="3" t="s">
        <v>16</v>
      </c>
      <c r="H3860" s="5">
        <v>747.79960000000005</v>
      </c>
      <c r="I3860" s="5">
        <v>2.0926</v>
      </c>
      <c r="J3860" s="5">
        <v>2.0402</v>
      </c>
      <c r="K3860" s="6">
        <v>0.97495938067475862</v>
      </c>
      <c r="L3860" s="5">
        <v>24.12</v>
      </c>
      <c r="M3860" s="19">
        <f>H3860*INDEX('Pliegos Tarifarios (Las Condes)'!$B:$B,MATCH($B3860,'Pliegos Tarifarios (Las Condes)'!$A:$A,0))</f>
        <v>98532.318694800008</v>
      </c>
      <c r="N3860" s="19">
        <f>I3860*INDEX('Pliegos Tarifarios (Las Condes)'!$C:$C,MATCH($B3860,'Pliegos Tarifarios (Las Condes)'!$A:$A,0))</f>
        <v>7203.3967394000001</v>
      </c>
      <c r="O3860" s="19">
        <f>J3860*INDEX('Pliegos Tarifarios (Las Condes)'!$D:$D,MATCH($B3860,'Pliegos Tarifarios (Las Condes)'!$A:$A,0))</f>
        <v>29607.655786800002</v>
      </c>
      <c r="P3860" s="19">
        <f>H3860*INDEX('Pliegos Tarifarios (Las Condes)'!$E:$E,MATCH($B3860,'Pliegos Tarifarios (Las Condes)'!$A:$A,0))</f>
        <v>9739.3419904000002</v>
      </c>
      <c r="Q3860" s="19" cm="1">
        <f t="array" ref="Q3860">H3860*_xlfn.IFS(H3860&lt;=350,INDEX('Pliegos Tarifarios (Las Condes)'!$F:$F,MATCH($B3860,'Pliegos Tarifarios (Las Condes)'!$A:$A,0)),H3860&lt;=500,INDEX('Pliegos Tarifarios (Las Condes)'!$G:$G,MATCH($B3860,'Pliegos Tarifarios (Las Condes)'!$A:$A,0)),H3860&lt;=1000,INDEX('Pliegos Tarifarios (Las Condes)'!$H:$H,MATCH($B3860,'Pliegos Tarifarios (Las Condes)'!$A:$A,0)),H3860&lt;=5000,INDEX('Pliegos Tarifarios (Las Condes)'!$I:$I,MATCH($B3860,'Pliegos Tarifarios (Las Condes)'!$A:$A,0)),H3860&gt;5000,INDEX('Pliegos Tarifarios (Las Condes)'!$J:$J,MATCH($B3860,'Pliegos Tarifarios (Las Condes)'!$A:$A,0)))/1.19</f>
        <v>1753.8728433613448</v>
      </c>
      <c r="R3860" s="19">
        <f>INDEX('Pliegos Tarifarios (Las Condes)'!$K:$K,MATCH($B3860,'Pliegos Tarifarios (Las Condes)'!$A:$A,0))</f>
        <v>729.50400000000002</v>
      </c>
      <c r="S3860" s="21">
        <f t="shared" si="183"/>
        <v>147566.09005476133</v>
      </c>
      <c r="T3860" s="21">
        <f t="shared" si="184"/>
        <v>28037.557110404654</v>
      </c>
      <c r="U3860" s="19">
        <v>0</v>
      </c>
      <c r="V3860" s="21">
        <f t="shared" si="185"/>
        <v>175603.64716516598</v>
      </c>
    </row>
    <row r="3861" spans="1:22" x14ac:dyDescent="0.3">
      <c r="A3861" s="3" t="s">
        <v>148</v>
      </c>
      <c r="B3861" s="3">
        <v>9</v>
      </c>
      <c r="C3861" s="4" t="s">
        <v>186</v>
      </c>
      <c r="D3861" s="3" t="s">
        <v>714</v>
      </c>
      <c r="E3861" s="3" t="s">
        <v>121</v>
      </c>
      <c r="F3861" s="4" t="s">
        <v>715</v>
      </c>
      <c r="G3861" s="3" t="s">
        <v>16</v>
      </c>
      <c r="H3861" s="5">
        <v>745.77700000000004</v>
      </c>
      <c r="I3861" s="5">
        <v>2.1501000000000001</v>
      </c>
      <c r="J3861" s="5">
        <v>2.1501000000000001</v>
      </c>
      <c r="K3861" s="6">
        <v>1</v>
      </c>
      <c r="L3861" s="5">
        <v>24.06</v>
      </c>
      <c r="M3861" s="19">
        <f>H3861*INDEX('Pliegos Tarifarios (Las Condes)'!$B:$B,MATCH($B3861,'Pliegos Tarifarios (Las Condes)'!$A:$A,0))</f>
        <v>98265.814851000003</v>
      </c>
      <c r="N3861" s="19">
        <f>I3861*INDEX('Pliegos Tarifarios (Las Condes)'!$C:$C,MATCH($B3861,'Pliegos Tarifarios (Las Condes)'!$A:$A,0))</f>
        <v>7401.3300819000006</v>
      </c>
      <c r="O3861" s="19">
        <f>J3861*INDEX('Pliegos Tarifarios (Las Condes)'!$D:$D,MATCH($B3861,'Pliegos Tarifarios (Las Condes)'!$A:$A,0))</f>
        <v>31202.539313400001</v>
      </c>
      <c r="P3861" s="19">
        <f>H3861*INDEX('Pliegos Tarifarios (Las Condes)'!$E:$E,MATCH($B3861,'Pliegos Tarifarios (Las Condes)'!$A:$A,0))</f>
        <v>9712.9996479999991</v>
      </c>
      <c r="Q3861" s="19" cm="1">
        <f t="array" ref="Q3861">H3861*_xlfn.IFS(H3861&lt;=350,INDEX('Pliegos Tarifarios (Las Condes)'!$F:$F,MATCH($B3861,'Pliegos Tarifarios (Las Condes)'!$A:$A,0)),H3861&lt;=500,INDEX('Pliegos Tarifarios (Las Condes)'!$G:$G,MATCH($B3861,'Pliegos Tarifarios (Las Condes)'!$A:$A,0)),H3861&lt;=1000,INDEX('Pliegos Tarifarios (Las Condes)'!$H:$H,MATCH($B3861,'Pliegos Tarifarios (Las Condes)'!$A:$A,0)),H3861&lt;=5000,INDEX('Pliegos Tarifarios (Las Condes)'!$I:$I,MATCH($B3861,'Pliegos Tarifarios (Las Condes)'!$A:$A,0)),H3861&gt;5000,INDEX('Pliegos Tarifarios (Las Condes)'!$J:$J,MATCH($B3861,'Pliegos Tarifarios (Las Condes)'!$A:$A,0)))/1.19</f>
        <v>1749.1290815126056</v>
      </c>
      <c r="R3861" s="19">
        <f>INDEX('Pliegos Tarifarios (Las Condes)'!$K:$K,MATCH($B3861,'Pliegos Tarifarios (Las Condes)'!$A:$A,0))</f>
        <v>729.50400000000002</v>
      </c>
      <c r="S3861" s="21">
        <f t="shared" si="183"/>
        <v>149061.31697581257</v>
      </c>
      <c r="T3861" s="21">
        <f t="shared" si="184"/>
        <v>28321.650225404388</v>
      </c>
      <c r="U3861" s="19">
        <v>0</v>
      </c>
      <c r="V3861" s="21">
        <f t="shared" si="185"/>
        <v>177382.96720121696</v>
      </c>
    </row>
    <row r="3862" spans="1:22" x14ac:dyDescent="0.3">
      <c r="A3862" s="3" t="s">
        <v>148</v>
      </c>
      <c r="B3862" s="3">
        <v>9</v>
      </c>
      <c r="C3862" s="4" t="s">
        <v>186</v>
      </c>
      <c r="D3862" s="3" t="s">
        <v>716</v>
      </c>
      <c r="E3862" s="3" t="s">
        <v>121</v>
      </c>
      <c r="F3862" s="4" t="s">
        <v>717</v>
      </c>
      <c r="G3862" s="3" t="s">
        <v>16</v>
      </c>
      <c r="H3862" s="5">
        <v>744.99239999999998</v>
      </c>
      <c r="I3862" s="5">
        <v>2.1027999999999998</v>
      </c>
      <c r="J3862" s="5">
        <v>2.0745</v>
      </c>
      <c r="K3862" s="6">
        <v>0.98654175385200693</v>
      </c>
      <c r="L3862" s="5">
        <v>24.03</v>
      </c>
      <c r="M3862" s="19">
        <f>H3862*INDEX('Pliegos Tarifarios (Las Condes)'!$B:$B,MATCH($B3862,'Pliegos Tarifarios (Las Condes)'!$A:$A,0))</f>
        <v>98162.433601199999</v>
      </c>
      <c r="N3862" s="19">
        <f>I3862*INDEX('Pliegos Tarifarios (Las Condes)'!$C:$C,MATCH($B3862,'Pliegos Tarifarios (Las Condes)'!$A:$A,0))</f>
        <v>7238.5083931999989</v>
      </c>
      <c r="O3862" s="19">
        <f>J3862*INDEX('Pliegos Tarifarios (Las Condes)'!$D:$D,MATCH($B3862,'Pliegos Tarifarios (Las Condes)'!$A:$A,0))</f>
        <v>30105.421983</v>
      </c>
      <c r="P3862" s="19">
        <f>H3862*INDEX('Pliegos Tarifarios (Las Condes)'!$E:$E,MATCH($B3862,'Pliegos Tarifarios (Las Condes)'!$A:$A,0))</f>
        <v>9702.7810175999984</v>
      </c>
      <c r="Q3862" s="19" cm="1">
        <f t="array" ref="Q3862">H3862*_xlfn.IFS(H3862&lt;=350,INDEX('Pliegos Tarifarios (Las Condes)'!$F:$F,MATCH($B3862,'Pliegos Tarifarios (Las Condes)'!$A:$A,0)),H3862&lt;=500,INDEX('Pliegos Tarifarios (Las Condes)'!$G:$G,MATCH($B3862,'Pliegos Tarifarios (Las Condes)'!$A:$A,0)),H3862&lt;=1000,INDEX('Pliegos Tarifarios (Las Condes)'!$H:$H,MATCH($B3862,'Pliegos Tarifarios (Las Condes)'!$A:$A,0)),H3862&lt;=5000,INDEX('Pliegos Tarifarios (Las Condes)'!$I:$I,MATCH($B3862,'Pliegos Tarifarios (Las Condes)'!$A:$A,0)),H3862&gt;5000,INDEX('Pliegos Tarifarios (Las Condes)'!$J:$J,MATCH($B3862,'Pliegos Tarifarios (Las Condes)'!$A:$A,0)))/1.19</f>
        <v>1747.2888978151263</v>
      </c>
      <c r="R3862" s="19">
        <f>INDEX('Pliegos Tarifarios (Las Condes)'!$K:$K,MATCH($B3862,'Pliegos Tarifarios (Las Condes)'!$A:$A,0))</f>
        <v>729.50400000000002</v>
      </c>
      <c r="S3862" s="21">
        <f t="shared" si="183"/>
        <v>147685.93789281513</v>
      </c>
      <c r="T3862" s="21">
        <f t="shared" si="184"/>
        <v>28060.328199634874</v>
      </c>
      <c r="U3862" s="19">
        <v>0</v>
      </c>
      <c r="V3862" s="21">
        <f t="shared" si="185"/>
        <v>175746.26609245001</v>
      </c>
    </row>
    <row r="3863" spans="1:22" x14ac:dyDescent="0.3">
      <c r="A3863" s="3" t="s">
        <v>148</v>
      </c>
      <c r="B3863" s="3">
        <v>9</v>
      </c>
      <c r="C3863" s="4" t="s">
        <v>186</v>
      </c>
      <c r="D3863" s="3" t="s">
        <v>718</v>
      </c>
      <c r="E3863" s="3" t="s">
        <v>121</v>
      </c>
      <c r="F3863" s="4" t="s">
        <v>719</v>
      </c>
      <c r="G3863" s="3" t="s">
        <v>16</v>
      </c>
      <c r="H3863" s="5">
        <v>743.87149999999997</v>
      </c>
      <c r="I3863" s="5">
        <v>2.0910000000000002</v>
      </c>
      <c r="J3863" s="5">
        <v>2.0910000000000002</v>
      </c>
      <c r="K3863" s="6">
        <v>1</v>
      </c>
      <c r="L3863" s="5">
        <v>24</v>
      </c>
      <c r="M3863" s="19">
        <f>H3863*INDEX('Pliegos Tarifarios (Las Condes)'!$B:$B,MATCH($B3863,'Pliegos Tarifarios (Las Condes)'!$A:$A,0))</f>
        <v>98014.740454500003</v>
      </c>
      <c r="N3863" s="19">
        <f>I3863*INDEX('Pliegos Tarifarios (Las Condes)'!$C:$C,MATCH($B3863,'Pliegos Tarifarios (Las Condes)'!$A:$A,0))</f>
        <v>7197.8890290000008</v>
      </c>
      <c r="O3863" s="19">
        <f>J3863*INDEX('Pliegos Tarifarios (Las Condes)'!$D:$D,MATCH($B3863,'Pliegos Tarifarios (Las Condes)'!$A:$A,0))</f>
        <v>30344.872194000003</v>
      </c>
      <c r="P3863" s="19">
        <f>H3863*INDEX('Pliegos Tarifarios (Las Condes)'!$E:$E,MATCH($B3863,'Pliegos Tarifarios (Las Condes)'!$A:$A,0))</f>
        <v>9688.1824159999996</v>
      </c>
      <c r="Q3863" s="19" cm="1">
        <f t="array" ref="Q3863">H3863*_xlfn.IFS(H3863&lt;=350,INDEX('Pliegos Tarifarios (Las Condes)'!$F:$F,MATCH($B3863,'Pliegos Tarifarios (Las Condes)'!$A:$A,0)),H3863&lt;=500,INDEX('Pliegos Tarifarios (Las Condes)'!$G:$G,MATCH($B3863,'Pliegos Tarifarios (Las Condes)'!$A:$A,0)),H3863&lt;=1000,INDEX('Pliegos Tarifarios (Las Condes)'!$H:$H,MATCH($B3863,'Pliegos Tarifarios (Las Condes)'!$A:$A,0)),H3863&lt;=5000,INDEX('Pliegos Tarifarios (Las Condes)'!$I:$I,MATCH($B3863,'Pliegos Tarifarios (Las Condes)'!$A:$A,0)),H3863&gt;5000,INDEX('Pliegos Tarifarios (Las Condes)'!$J:$J,MATCH($B3863,'Pliegos Tarifarios (Las Condes)'!$A:$A,0)))/1.19</f>
        <v>1744.6599634453783</v>
      </c>
      <c r="R3863" s="19">
        <f>INDEX('Pliegos Tarifarios (Las Condes)'!$K:$K,MATCH($B3863,'Pliegos Tarifarios (Las Condes)'!$A:$A,0))</f>
        <v>729.50400000000002</v>
      </c>
      <c r="S3863" s="21">
        <f t="shared" si="183"/>
        <v>147719.84805694537</v>
      </c>
      <c r="T3863" s="21">
        <f t="shared" si="184"/>
        <v>28066.771130819619</v>
      </c>
      <c r="U3863" s="19">
        <v>0</v>
      </c>
      <c r="V3863" s="21">
        <f t="shared" si="185"/>
        <v>175786.619187765</v>
      </c>
    </row>
    <row r="3864" spans="1:22" x14ac:dyDescent="0.3">
      <c r="A3864" s="3" t="s">
        <v>148</v>
      </c>
      <c r="B3864" s="3">
        <v>9</v>
      </c>
      <c r="C3864" s="4" t="s">
        <v>186</v>
      </c>
      <c r="D3864" s="3" t="s">
        <v>720</v>
      </c>
      <c r="E3864" s="3" t="s">
        <v>121</v>
      </c>
      <c r="F3864" s="4" t="s">
        <v>721</v>
      </c>
      <c r="G3864" s="3" t="s">
        <v>16</v>
      </c>
      <c r="H3864" s="5">
        <v>747.2758</v>
      </c>
      <c r="I3864" s="5">
        <v>2.0807000000000002</v>
      </c>
      <c r="J3864" s="5">
        <v>2.0699000000000001</v>
      </c>
      <c r="K3864" s="6">
        <v>0.99480943913106157</v>
      </c>
      <c r="L3864" s="5">
        <v>24.11</v>
      </c>
      <c r="M3864" s="19">
        <f>H3864*INDEX('Pliegos Tarifarios (Las Condes)'!$B:$B,MATCH($B3864,'Pliegos Tarifarios (Las Condes)'!$A:$A,0))</f>
        <v>98463.301235400009</v>
      </c>
      <c r="N3864" s="19">
        <f>I3864*INDEX('Pliegos Tarifarios (Las Condes)'!$C:$C,MATCH($B3864,'Pliegos Tarifarios (Las Condes)'!$A:$A,0))</f>
        <v>7162.4331433000007</v>
      </c>
      <c r="O3864" s="19">
        <f>J3864*INDEX('Pliegos Tarifarios (Las Condes)'!$D:$D,MATCH($B3864,'Pliegos Tarifarios (Las Condes)'!$A:$A,0))</f>
        <v>30038.6661666</v>
      </c>
      <c r="P3864" s="19">
        <f>H3864*INDEX('Pliegos Tarifarios (Las Condes)'!$E:$E,MATCH($B3864,'Pliegos Tarifarios (Las Condes)'!$A:$A,0))</f>
        <v>9732.5200191999993</v>
      </c>
      <c r="Q3864" s="19" cm="1">
        <f t="array" ref="Q3864">H3864*_xlfn.IFS(H3864&lt;=350,INDEX('Pliegos Tarifarios (Las Condes)'!$F:$F,MATCH($B3864,'Pliegos Tarifarios (Las Condes)'!$A:$A,0)),H3864&lt;=500,INDEX('Pliegos Tarifarios (Las Condes)'!$G:$G,MATCH($B3864,'Pliegos Tarifarios (Las Condes)'!$A:$A,0)),H3864&lt;=1000,INDEX('Pliegos Tarifarios (Las Condes)'!$H:$H,MATCH($B3864,'Pliegos Tarifarios (Las Condes)'!$A:$A,0)),H3864&lt;=5000,INDEX('Pliegos Tarifarios (Las Condes)'!$I:$I,MATCH($B3864,'Pliegos Tarifarios (Las Condes)'!$A:$A,0)),H3864&gt;5000,INDEX('Pliegos Tarifarios (Las Condes)'!$J:$J,MATCH($B3864,'Pliegos Tarifarios (Las Condes)'!$A:$A,0)))/1.19</f>
        <v>1752.6443342857144</v>
      </c>
      <c r="R3864" s="19">
        <f>INDEX('Pliegos Tarifarios (Las Condes)'!$K:$K,MATCH($B3864,'Pliegos Tarifarios (Las Condes)'!$A:$A,0))</f>
        <v>729.50400000000002</v>
      </c>
      <c r="S3864" s="21">
        <f t="shared" si="183"/>
        <v>147879.06889878571</v>
      </c>
      <c r="T3864" s="21">
        <f t="shared" si="184"/>
        <v>28097.023090769286</v>
      </c>
      <c r="U3864" s="19">
        <v>0</v>
      </c>
      <c r="V3864" s="21">
        <f t="shared" si="185"/>
        <v>175976.09198955499</v>
      </c>
    </row>
    <row r="3865" spans="1:22" x14ac:dyDescent="0.3">
      <c r="A3865" s="3" t="s">
        <v>148</v>
      </c>
      <c r="B3865" s="3">
        <v>9</v>
      </c>
      <c r="C3865" s="4" t="s">
        <v>186</v>
      </c>
      <c r="D3865" s="3" t="s">
        <v>722</v>
      </c>
      <c r="E3865" s="3" t="s">
        <v>121</v>
      </c>
      <c r="F3865" s="4" t="s">
        <v>723</v>
      </c>
      <c r="G3865" s="3" t="s">
        <v>16</v>
      </c>
      <c r="H3865" s="5">
        <v>746.24879999999996</v>
      </c>
      <c r="I3865" s="5">
        <v>2.0861000000000001</v>
      </c>
      <c r="J3865" s="5">
        <v>2.0758000000000001</v>
      </c>
      <c r="K3865" s="6">
        <v>0.99506255692440437</v>
      </c>
      <c r="L3865" s="5">
        <v>24.07</v>
      </c>
      <c r="M3865" s="19">
        <f>H3865*INDEX('Pliegos Tarifarios (Las Condes)'!$B:$B,MATCH($B3865,'Pliegos Tarifarios (Las Condes)'!$A:$A,0))</f>
        <v>98327.980634399995</v>
      </c>
      <c r="N3865" s="19">
        <f>I3865*INDEX('Pliegos Tarifarios (Las Condes)'!$C:$C,MATCH($B3865,'Pliegos Tarifarios (Las Condes)'!$A:$A,0))</f>
        <v>7181.0216658999998</v>
      </c>
      <c r="O3865" s="19">
        <f>J3865*INDEX('Pliegos Tarifarios (Las Condes)'!$D:$D,MATCH($B3865,'Pliegos Tarifarios (Las Condes)'!$A:$A,0))</f>
        <v>30124.2877572</v>
      </c>
      <c r="P3865" s="19">
        <f>H3865*INDEX('Pliegos Tarifarios (Las Condes)'!$E:$E,MATCH($B3865,'Pliegos Tarifarios (Las Condes)'!$A:$A,0))</f>
        <v>9719.1443711999982</v>
      </c>
      <c r="Q3865" s="19" cm="1">
        <f t="array" ref="Q3865">H3865*_xlfn.IFS(H3865&lt;=350,INDEX('Pliegos Tarifarios (Las Condes)'!$F:$F,MATCH($B3865,'Pliegos Tarifarios (Las Condes)'!$A:$A,0)),H3865&lt;=500,INDEX('Pliegos Tarifarios (Las Condes)'!$G:$G,MATCH($B3865,'Pliegos Tarifarios (Las Condes)'!$A:$A,0)),H3865&lt;=1000,INDEX('Pliegos Tarifarios (Las Condes)'!$H:$H,MATCH($B3865,'Pliegos Tarifarios (Las Condes)'!$A:$A,0)),H3865&lt;=5000,INDEX('Pliegos Tarifarios (Las Condes)'!$I:$I,MATCH($B3865,'Pliegos Tarifarios (Las Condes)'!$A:$A,0)),H3865&gt;5000,INDEX('Pliegos Tarifarios (Las Condes)'!$J:$J,MATCH($B3865,'Pliegos Tarifarios (Las Condes)'!$A:$A,0)))/1.19</f>
        <v>1750.2356309243701</v>
      </c>
      <c r="R3865" s="19">
        <f>INDEX('Pliegos Tarifarios (Las Condes)'!$K:$K,MATCH($B3865,'Pliegos Tarifarios (Las Condes)'!$A:$A,0))</f>
        <v>729.50400000000002</v>
      </c>
      <c r="S3865" s="21">
        <f t="shared" si="183"/>
        <v>147832.17405962438</v>
      </c>
      <c r="T3865" s="21">
        <f t="shared" si="184"/>
        <v>28088.113071328633</v>
      </c>
      <c r="U3865" s="19">
        <v>0</v>
      </c>
      <c r="V3865" s="21">
        <f t="shared" si="185"/>
        <v>175920.28713095302</v>
      </c>
    </row>
    <row r="3866" spans="1:22" x14ac:dyDescent="0.3">
      <c r="A3866" s="3" t="s">
        <v>148</v>
      </c>
      <c r="B3866" s="3">
        <v>9</v>
      </c>
      <c r="C3866" s="4" t="s">
        <v>186</v>
      </c>
      <c r="D3866" s="3" t="s">
        <v>724</v>
      </c>
      <c r="E3866" s="3" t="s">
        <v>121</v>
      </c>
      <c r="F3866" s="4" t="s">
        <v>725</v>
      </c>
      <c r="G3866" s="3" t="s">
        <v>16</v>
      </c>
      <c r="H3866" s="5">
        <v>745.66079999999999</v>
      </c>
      <c r="I3866" s="5">
        <v>2.0958000000000001</v>
      </c>
      <c r="J3866" s="5">
        <v>2.0958000000000001</v>
      </c>
      <c r="K3866" s="6">
        <v>1</v>
      </c>
      <c r="L3866" s="5">
        <v>24.05</v>
      </c>
      <c r="M3866" s="19">
        <f>H3866*INDEX('Pliegos Tarifarios (Las Condes)'!$B:$B,MATCH($B3866,'Pliegos Tarifarios (Las Condes)'!$A:$A,0))</f>
        <v>98250.5039904</v>
      </c>
      <c r="N3866" s="19">
        <f>I3866*INDEX('Pliegos Tarifarios (Las Condes)'!$C:$C,MATCH($B3866,'Pliegos Tarifarios (Las Condes)'!$A:$A,0))</f>
        <v>7214.4121602000005</v>
      </c>
      <c r="O3866" s="19">
        <f>J3866*INDEX('Pliegos Tarifarios (Las Condes)'!$D:$D,MATCH($B3866,'Pliegos Tarifarios (Las Condes)'!$A:$A,0))</f>
        <v>30414.530437200003</v>
      </c>
      <c r="P3866" s="19">
        <f>H3866*INDEX('Pliegos Tarifarios (Las Condes)'!$E:$E,MATCH($B3866,'Pliegos Tarifarios (Las Condes)'!$A:$A,0))</f>
        <v>9711.486259199999</v>
      </c>
      <c r="Q3866" s="19" cm="1">
        <f t="array" ref="Q3866">H3866*_xlfn.IFS(H3866&lt;=350,INDEX('Pliegos Tarifarios (Las Condes)'!$F:$F,MATCH($B3866,'Pliegos Tarifarios (Las Condes)'!$A:$A,0)),H3866&lt;=500,INDEX('Pliegos Tarifarios (Las Condes)'!$G:$G,MATCH($B3866,'Pliegos Tarifarios (Las Condes)'!$A:$A,0)),H3866&lt;=1000,INDEX('Pliegos Tarifarios (Las Condes)'!$H:$H,MATCH($B3866,'Pliegos Tarifarios (Las Condes)'!$A:$A,0)),H3866&lt;=5000,INDEX('Pliegos Tarifarios (Las Condes)'!$I:$I,MATCH($B3866,'Pliegos Tarifarios (Las Condes)'!$A:$A,0)),H3866&gt;5000,INDEX('Pliegos Tarifarios (Las Condes)'!$J:$J,MATCH($B3866,'Pliegos Tarifarios (Las Condes)'!$A:$A,0)))/1.19</f>
        <v>1748.8565485714291</v>
      </c>
      <c r="R3866" s="19">
        <f>INDEX('Pliegos Tarifarios (Las Condes)'!$K:$K,MATCH($B3866,'Pliegos Tarifarios (Las Condes)'!$A:$A,0))</f>
        <v>729.50400000000002</v>
      </c>
      <c r="S3866" s="21">
        <f t="shared" si="183"/>
        <v>148069.29339557141</v>
      </c>
      <c r="T3866" s="21">
        <f t="shared" si="184"/>
        <v>28133.165745158567</v>
      </c>
      <c r="U3866" s="19">
        <v>0</v>
      </c>
      <c r="V3866" s="21">
        <f t="shared" si="185"/>
        <v>176202.45914072997</v>
      </c>
    </row>
    <row r="3867" spans="1:22" x14ac:dyDescent="0.3">
      <c r="A3867" s="3" t="s">
        <v>148</v>
      </c>
      <c r="B3867" s="3">
        <v>9</v>
      </c>
      <c r="C3867" s="4" t="s">
        <v>186</v>
      </c>
      <c r="D3867" s="3" t="s">
        <v>726</v>
      </c>
      <c r="E3867" s="3" t="s">
        <v>121</v>
      </c>
      <c r="F3867" s="4" t="s">
        <v>727</v>
      </c>
      <c r="G3867" s="3" t="s">
        <v>16</v>
      </c>
      <c r="H3867" s="5">
        <v>745.67589999999996</v>
      </c>
      <c r="I3867" s="5">
        <v>2.0947</v>
      </c>
      <c r="J3867" s="5">
        <v>2.0647000000000002</v>
      </c>
      <c r="K3867" s="6">
        <v>0.9856781400677902</v>
      </c>
      <c r="L3867" s="5">
        <v>24.05</v>
      </c>
      <c r="M3867" s="19">
        <f>H3867*INDEX('Pliegos Tarifarios (Las Condes)'!$B:$B,MATCH($B3867,'Pliegos Tarifarios (Las Condes)'!$A:$A,0))</f>
        <v>98252.493611700003</v>
      </c>
      <c r="N3867" s="19">
        <f>I3867*INDEX('Pliegos Tarifarios (Las Condes)'!$C:$C,MATCH($B3867,'Pliegos Tarifarios (Las Condes)'!$A:$A,0))</f>
        <v>7210.6256093000002</v>
      </c>
      <c r="O3867" s="19">
        <f>J3867*INDEX('Pliegos Tarifarios (Las Condes)'!$D:$D,MATCH($B3867,'Pliegos Tarifarios (Las Condes)'!$A:$A,0))</f>
        <v>29963.203069800002</v>
      </c>
      <c r="P3867" s="19">
        <f>H3867*INDEX('Pliegos Tarifarios (Las Condes)'!$E:$E,MATCH($B3867,'Pliegos Tarifarios (Las Condes)'!$A:$A,0))</f>
        <v>9711.6829215999987</v>
      </c>
      <c r="Q3867" s="19" cm="1">
        <f t="array" ref="Q3867">H3867*_xlfn.IFS(H3867&lt;=350,INDEX('Pliegos Tarifarios (Las Condes)'!$F:$F,MATCH($B3867,'Pliegos Tarifarios (Las Condes)'!$A:$A,0)),H3867&lt;=500,INDEX('Pliegos Tarifarios (Las Condes)'!$G:$G,MATCH($B3867,'Pliegos Tarifarios (Las Condes)'!$A:$A,0)),H3867&lt;=1000,INDEX('Pliegos Tarifarios (Las Condes)'!$H:$H,MATCH($B3867,'Pliegos Tarifarios (Las Condes)'!$A:$A,0)),H3867&lt;=5000,INDEX('Pliegos Tarifarios (Las Condes)'!$I:$I,MATCH($B3867,'Pliegos Tarifarios (Las Condes)'!$A:$A,0)),H3867&gt;5000,INDEX('Pliegos Tarifarios (Las Condes)'!$J:$J,MATCH($B3867,'Pliegos Tarifarios (Las Condes)'!$A:$A,0)))/1.19</f>
        <v>1748.8919637815129</v>
      </c>
      <c r="R3867" s="19">
        <f>INDEX('Pliegos Tarifarios (Las Condes)'!$K:$K,MATCH($B3867,'Pliegos Tarifarios (Las Condes)'!$A:$A,0))</f>
        <v>729.50400000000002</v>
      </c>
      <c r="S3867" s="21">
        <f t="shared" si="183"/>
        <v>147616.40117618151</v>
      </c>
      <c r="T3867" s="21">
        <f t="shared" si="184"/>
        <v>28047.116223474488</v>
      </c>
      <c r="U3867" s="19">
        <v>0</v>
      </c>
      <c r="V3867" s="21">
        <f t="shared" si="185"/>
        <v>175663.517399656</v>
      </c>
    </row>
    <row r="3868" spans="1:22" x14ac:dyDescent="0.3">
      <c r="A3868" s="3" t="s">
        <v>148</v>
      </c>
      <c r="B3868" s="3">
        <v>9</v>
      </c>
      <c r="C3868" s="4" t="s">
        <v>186</v>
      </c>
      <c r="D3868" s="3" t="s">
        <v>728</v>
      </c>
      <c r="E3868" s="3" t="s">
        <v>121</v>
      </c>
      <c r="F3868" s="4" t="s">
        <v>729</v>
      </c>
      <c r="G3868" s="3" t="s">
        <v>16</v>
      </c>
      <c r="H3868" s="5">
        <v>749.47320000000002</v>
      </c>
      <c r="I3868" s="5">
        <v>2.1128</v>
      </c>
      <c r="J3868" s="5">
        <v>2.0912000000000002</v>
      </c>
      <c r="K3868" s="6">
        <v>0.9897765997728134</v>
      </c>
      <c r="L3868" s="5">
        <v>24.18</v>
      </c>
      <c r="M3868" s="19">
        <f>H3868*INDEX('Pliegos Tarifarios (Las Condes)'!$B:$B,MATCH($B3868,'Pliegos Tarifarios (Las Condes)'!$A:$A,0))</f>
        <v>98752.837251600009</v>
      </c>
      <c r="N3868" s="19">
        <f>I3868*INDEX('Pliegos Tarifarios (Las Condes)'!$C:$C,MATCH($B3868,'Pliegos Tarifarios (Las Condes)'!$A:$A,0))</f>
        <v>7272.9315832000002</v>
      </c>
      <c r="O3868" s="19">
        <f>J3868*INDEX('Pliegos Tarifarios (Las Condes)'!$D:$D,MATCH($B3868,'Pliegos Tarifarios (Las Condes)'!$A:$A,0))</f>
        <v>30347.774620800003</v>
      </c>
      <c r="P3868" s="19">
        <f>H3868*INDEX('Pliegos Tarifarios (Las Condes)'!$E:$E,MATCH($B3868,'Pliegos Tarifarios (Las Condes)'!$A:$A,0))</f>
        <v>9761.1389567999995</v>
      </c>
      <c r="Q3868" s="19" cm="1">
        <f t="array" ref="Q3868">H3868*_xlfn.IFS(H3868&lt;=350,INDEX('Pliegos Tarifarios (Las Condes)'!$F:$F,MATCH($B3868,'Pliegos Tarifarios (Las Condes)'!$A:$A,0)),H3868&lt;=500,INDEX('Pliegos Tarifarios (Las Condes)'!$G:$G,MATCH($B3868,'Pliegos Tarifarios (Las Condes)'!$A:$A,0)),H3868&lt;=1000,INDEX('Pliegos Tarifarios (Las Condes)'!$H:$H,MATCH($B3868,'Pliegos Tarifarios (Las Condes)'!$A:$A,0)),H3868&lt;=5000,INDEX('Pliegos Tarifarios (Las Condes)'!$I:$I,MATCH($B3868,'Pliegos Tarifarios (Las Condes)'!$A:$A,0)),H3868&gt;5000,INDEX('Pliegos Tarifarios (Las Condes)'!$J:$J,MATCH($B3868,'Pliegos Tarifarios (Las Condes)'!$A:$A,0)))/1.19</f>
        <v>1757.7980682352947</v>
      </c>
      <c r="R3868" s="19">
        <f>INDEX('Pliegos Tarifarios (Las Condes)'!$K:$K,MATCH($B3868,'Pliegos Tarifarios (Las Condes)'!$A:$A,0))</f>
        <v>729.50400000000002</v>
      </c>
      <c r="S3868" s="21">
        <f t="shared" si="183"/>
        <v>148621.98448063529</v>
      </c>
      <c r="T3868" s="21">
        <f t="shared" si="184"/>
        <v>28238.177051320705</v>
      </c>
      <c r="U3868" s="19">
        <v>0</v>
      </c>
      <c r="V3868" s="21">
        <f t="shared" si="185"/>
        <v>176860.16153195599</v>
      </c>
    </row>
    <row r="3869" spans="1:22" x14ac:dyDescent="0.3">
      <c r="A3869" s="3" t="s">
        <v>148</v>
      </c>
      <c r="B3869" s="3">
        <v>9</v>
      </c>
      <c r="C3869" s="4" t="s">
        <v>186</v>
      </c>
      <c r="D3869" s="3" t="s">
        <v>730</v>
      </c>
      <c r="E3869" s="3" t="s">
        <v>121</v>
      </c>
      <c r="F3869" s="4" t="s">
        <v>731</v>
      </c>
      <c r="G3869" s="3" t="s">
        <v>16</v>
      </c>
      <c r="H3869" s="5">
        <v>744.10469999999998</v>
      </c>
      <c r="I3869" s="5">
        <v>2.0446</v>
      </c>
      <c r="J3869" s="5">
        <v>2.0228999999999999</v>
      </c>
      <c r="K3869" s="6">
        <v>0.98938667710065531</v>
      </c>
      <c r="L3869" s="5">
        <v>24</v>
      </c>
      <c r="M3869" s="19">
        <f>H3869*INDEX('Pliegos Tarifarios (Las Condes)'!$B:$B,MATCH($B3869,'Pliegos Tarifarios (Las Condes)'!$A:$A,0))</f>
        <v>98045.4675861</v>
      </c>
      <c r="N3869" s="19">
        <f>I3869*INDEX('Pliegos Tarifarios (Las Condes)'!$C:$C,MATCH($B3869,'Pliegos Tarifarios (Las Condes)'!$A:$A,0))</f>
        <v>7038.1654274000002</v>
      </c>
      <c r="O3869" s="19">
        <f>J3869*INDEX('Pliegos Tarifarios (Las Condes)'!$D:$D,MATCH($B3869,'Pliegos Tarifarios (Las Condes)'!$A:$A,0))</f>
        <v>29356.595868599998</v>
      </c>
      <c r="P3869" s="19">
        <f>H3869*INDEX('Pliegos Tarifarios (Las Condes)'!$E:$E,MATCH($B3869,'Pliegos Tarifarios (Las Condes)'!$A:$A,0))</f>
        <v>9691.2196127999996</v>
      </c>
      <c r="Q3869" s="19" cm="1">
        <f t="array" ref="Q3869">H3869*_xlfn.IFS(H3869&lt;=350,INDEX('Pliegos Tarifarios (Las Condes)'!$F:$F,MATCH($B3869,'Pliegos Tarifarios (Las Condes)'!$A:$A,0)),H3869&lt;=500,INDEX('Pliegos Tarifarios (Las Condes)'!$G:$G,MATCH($B3869,'Pliegos Tarifarios (Las Condes)'!$A:$A,0)),H3869&lt;=1000,INDEX('Pliegos Tarifarios (Las Condes)'!$H:$H,MATCH($B3869,'Pliegos Tarifarios (Las Condes)'!$A:$A,0)),H3869&lt;=5000,INDEX('Pliegos Tarifarios (Las Condes)'!$I:$I,MATCH($B3869,'Pliegos Tarifarios (Las Condes)'!$A:$A,0)),H3869&gt;5000,INDEX('Pliegos Tarifarios (Las Condes)'!$J:$J,MATCH($B3869,'Pliegos Tarifarios (Las Condes)'!$A:$A,0)))/1.19</f>
        <v>1745.2069056302525</v>
      </c>
      <c r="R3869" s="19">
        <f>INDEX('Pliegos Tarifarios (Las Condes)'!$K:$K,MATCH($B3869,'Pliegos Tarifarios (Las Condes)'!$A:$A,0))</f>
        <v>729.50400000000002</v>
      </c>
      <c r="S3869" s="21">
        <f t="shared" si="183"/>
        <v>146606.15940053022</v>
      </c>
      <c r="T3869" s="21">
        <f t="shared" si="184"/>
        <v>27855.170286100743</v>
      </c>
      <c r="U3869" s="19">
        <v>0</v>
      </c>
      <c r="V3869" s="21">
        <f t="shared" si="185"/>
        <v>174461.32968663095</v>
      </c>
    </row>
    <row r="3870" spans="1:22" x14ac:dyDescent="0.3">
      <c r="A3870" s="3" t="s">
        <v>148</v>
      </c>
      <c r="B3870" s="3">
        <v>9</v>
      </c>
      <c r="C3870" s="4" t="s">
        <v>186</v>
      </c>
      <c r="D3870" s="3" t="s">
        <v>732</v>
      </c>
      <c r="E3870" s="3" t="s">
        <v>121</v>
      </c>
      <c r="F3870" s="4" t="s">
        <v>733</v>
      </c>
      <c r="G3870" s="3" t="s">
        <v>16</v>
      </c>
      <c r="H3870" s="5">
        <v>746.01490000000001</v>
      </c>
      <c r="I3870" s="5">
        <v>2.1215000000000002</v>
      </c>
      <c r="J3870" s="5">
        <v>2.0270000000000001</v>
      </c>
      <c r="K3870" s="6">
        <v>0.95545604525100158</v>
      </c>
      <c r="L3870" s="5">
        <v>24.06</v>
      </c>
      <c r="M3870" s="19">
        <f>H3870*INDEX('Pliegos Tarifarios (Las Condes)'!$B:$B,MATCH($B3870,'Pliegos Tarifarios (Las Condes)'!$A:$A,0))</f>
        <v>98297.161268700002</v>
      </c>
      <c r="N3870" s="19">
        <f>I3870*INDEX('Pliegos Tarifarios (Las Condes)'!$C:$C,MATCH($B3870,'Pliegos Tarifarios (Las Condes)'!$A:$A,0))</f>
        <v>7302.8797585000002</v>
      </c>
      <c r="O3870" s="19">
        <f>J3870*INDEX('Pliegos Tarifarios (Las Condes)'!$D:$D,MATCH($B3870,'Pliegos Tarifarios (Las Condes)'!$A:$A,0))</f>
        <v>29416.095618000003</v>
      </c>
      <c r="P3870" s="19">
        <f>H3870*INDEX('Pliegos Tarifarios (Las Condes)'!$E:$E,MATCH($B3870,'Pliegos Tarifarios (Las Condes)'!$A:$A,0))</f>
        <v>9716.0980576000002</v>
      </c>
      <c r="Q3870" s="19" cm="1">
        <f t="array" ref="Q3870">H3870*_xlfn.IFS(H3870&lt;=350,INDEX('Pliegos Tarifarios (Las Condes)'!$F:$F,MATCH($B3870,'Pliegos Tarifarios (Las Condes)'!$A:$A,0)),H3870&lt;=500,INDEX('Pliegos Tarifarios (Las Condes)'!$G:$G,MATCH($B3870,'Pliegos Tarifarios (Las Condes)'!$A:$A,0)),H3870&lt;=1000,INDEX('Pliegos Tarifarios (Las Condes)'!$H:$H,MATCH($B3870,'Pliegos Tarifarios (Las Condes)'!$A:$A,0)),H3870&lt;=5000,INDEX('Pliegos Tarifarios (Las Condes)'!$I:$I,MATCH($B3870,'Pliegos Tarifarios (Las Condes)'!$A:$A,0)),H3870&gt;5000,INDEX('Pliegos Tarifarios (Las Condes)'!$J:$J,MATCH($B3870,'Pliegos Tarifarios (Las Condes)'!$A:$A,0)))/1.19</f>
        <v>1749.6870469747901</v>
      </c>
      <c r="R3870" s="19">
        <f>INDEX('Pliegos Tarifarios (Las Condes)'!$K:$K,MATCH($B3870,'Pliegos Tarifarios (Las Condes)'!$A:$A,0))</f>
        <v>729.50400000000002</v>
      </c>
      <c r="S3870" s="21">
        <f t="shared" si="183"/>
        <v>147211.42574977476</v>
      </c>
      <c r="T3870" s="21">
        <f t="shared" si="184"/>
        <v>27970.170892457205</v>
      </c>
      <c r="U3870" s="19">
        <v>0</v>
      </c>
      <c r="V3870" s="21">
        <f t="shared" si="185"/>
        <v>175181.59664223198</v>
      </c>
    </row>
    <row r="3871" spans="1:22" x14ac:dyDescent="0.3">
      <c r="A3871" s="3" t="s">
        <v>148</v>
      </c>
      <c r="B3871" s="3">
        <v>9</v>
      </c>
      <c r="C3871" s="4" t="s">
        <v>186</v>
      </c>
      <c r="D3871" s="3" t="s">
        <v>734</v>
      </c>
      <c r="E3871" s="3" t="s">
        <v>121</v>
      </c>
      <c r="F3871" s="4" t="s">
        <v>735</v>
      </c>
      <c r="G3871" s="3" t="s">
        <v>16</v>
      </c>
      <c r="H3871" s="5">
        <v>746.44830000000002</v>
      </c>
      <c r="I3871" s="5">
        <v>2.1215999999999999</v>
      </c>
      <c r="J3871" s="5">
        <v>2.0948000000000002</v>
      </c>
      <c r="K3871" s="6">
        <v>0.98736802413273017</v>
      </c>
      <c r="L3871" s="5">
        <v>24.08</v>
      </c>
      <c r="M3871" s="19">
        <f>H3871*INDEX('Pliegos Tarifarios (Las Condes)'!$B:$B,MATCH($B3871,'Pliegos Tarifarios (Las Condes)'!$A:$A,0))</f>
        <v>98354.267352900002</v>
      </c>
      <c r="N3871" s="19">
        <f>I3871*INDEX('Pliegos Tarifarios (Las Condes)'!$C:$C,MATCH($B3871,'Pliegos Tarifarios (Las Condes)'!$A:$A,0))</f>
        <v>7303.2239903999998</v>
      </c>
      <c r="O3871" s="19">
        <f>J3871*INDEX('Pliegos Tarifarios (Las Condes)'!$D:$D,MATCH($B3871,'Pliegos Tarifarios (Las Condes)'!$A:$A,0))</f>
        <v>30400.018303200002</v>
      </c>
      <c r="P3871" s="19">
        <f>H3871*INDEX('Pliegos Tarifarios (Las Condes)'!$E:$E,MATCH($B3871,'Pliegos Tarifarios (Las Condes)'!$A:$A,0))</f>
        <v>9721.7426591999993</v>
      </c>
      <c r="Q3871" s="19" cm="1">
        <f t="array" ref="Q3871">H3871*_xlfn.IFS(H3871&lt;=350,INDEX('Pliegos Tarifarios (Las Condes)'!$F:$F,MATCH($B3871,'Pliegos Tarifarios (Las Condes)'!$A:$A,0)),H3871&lt;=500,INDEX('Pliegos Tarifarios (Las Condes)'!$G:$G,MATCH($B3871,'Pliegos Tarifarios (Las Condes)'!$A:$A,0)),H3871&lt;=1000,INDEX('Pliegos Tarifarios (Las Condes)'!$H:$H,MATCH($B3871,'Pliegos Tarifarios (Las Condes)'!$A:$A,0)),H3871&lt;=5000,INDEX('Pliegos Tarifarios (Las Condes)'!$I:$I,MATCH($B3871,'Pliegos Tarifarios (Las Condes)'!$A:$A,0)),H3871&gt;5000,INDEX('Pliegos Tarifarios (Las Condes)'!$J:$J,MATCH($B3871,'Pliegos Tarifarios (Las Condes)'!$A:$A,0)))/1.19</f>
        <v>1750.7035338655464</v>
      </c>
      <c r="R3871" s="19">
        <f>INDEX('Pliegos Tarifarios (Las Condes)'!$K:$K,MATCH($B3871,'Pliegos Tarifarios (Las Condes)'!$A:$A,0))</f>
        <v>729.50400000000002</v>
      </c>
      <c r="S3871" s="21">
        <f t="shared" si="183"/>
        <v>148259.45983956553</v>
      </c>
      <c r="T3871" s="21">
        <f t="shared" si="184"/>
        <v>28169.297369517451</v>
      </c>
      <c r="U3871" s="19">
        <v>0</v>
      </c>
      <c r="V3871" s="21">
        <f t="shared" si="185"/>
        <v>176428.75720908298</v>
      </c>
    </row>
    <row r="3872" spans="1:22" x14ac:dyDescent="0.3">
      <c r="A3872" s="3" t="s">
        <v>148</v>
      </c>
      <c r="B3872" s="3">
        <v>9</v>
      </c>
      <c r="C3872" s="4" t="s">
        <v>186</v>
      </c>
      <c r="D3872" s="3" t="s">
        <v>736</v>
      </c>
      <c r="E3872" s="3" t="s">
        <v>121</v>
      </c>
      <c r="F3872" s="4" t="s">
        <v>737</v>
      </c>
      <c r="G3872" s="3" t="s">
        <v>16</v>
      </c>
      <c r="H3872" s="5">
        <v>744.46469999999999</v>
      </c>
      <c r="I3872" s="5">
        <v>2.0911</v>
      </c>
      <c r="J3872" s="5">
        <v>2.0649000000000002</v>
      </c>
      <c r="K3872" s="6">
        <v>0.98747070919611701</v>
      </c>
      <c r="L3872" s="5">
        <v>24.01</v>
      </c>
      <c r="M3872" s="19">
        <f>H3872*INDEX('Pliegos Tarifarios (Las Condes)'!$B:$B,MATCH($B3872,'Pliegos Tarifarios (Las Condes)'!$A:$A,0))</f>
        <v>98092.902266100005</v>
      </c>
      <c r="N3872" s="19">
        <f>I3872*INDEX('Pliegos Tarifarios (Las Condes)'!$C:$C,MATCH($B3872,'Pliegos Tarifarios (Las Condes)'!$A:$A,0))</f>
        <v>7198.2332608999996</v>
      </c>
      <c r="O3872" s="19">
        <f>J3872*INDEX('Pliegos Tarifarios (Las Condes)'!$D:$D,MATCH($B3872,'Pliegos Tarifarios (Las Condes)'!$A:$A,0))</f>
        <v>29966.105496600001</v>
      </c>
      <c r="P3872" s="19">
        <f>H3872*INDEX('Pliegos Tarifarios (Las Condes)'!$E:$E,MATCH($B3872,'Pliegos Tarifarios (Las Condes)'!$A:$A,0))</f>
        <v>9695.9082527999999</v>
      </c>
      <c r="Q3872" s="19" cm="1">
        <f t="array" ref="Q3872">H3872*_xlfn.IFS(H3872&lt;=350,INDEX('Pliegos Tarifarios (Las Condes)'!$F:$F,MATCH($B3872,'Pliegos Tarifarios (Las Condes)'!$A:$A,0)),H3872&lt;=500,INDEX('Pliegos Tarifarios (Las Condes)'!$G:$G,MATCH($B3872,'Pliegos Tarifarios (Las Condes)'!$A:$A,0)),H3872&lt;=1000,INDEX('Pliegos Tarifarios (Las Condes)'!$H:$H,MATCH($B3872,'Pliegos Tarifarios (Las Condes)'!$A:$A,0)),H3872&lt;=5000,INDEX('Pliegos Tarifarios (Las Condes)'!$I:$I,MATCH($B3872,'Pliegos Tarifarios (Las Condes)'!$A:$A,0)),H3872&gt;5000,INDEX('Pliegos Tarifarios (Las Condes)'!$J:$J,MATCH($B3872,'Pliegos Tarifarios (Las Condes)'!$A:$A,0)))/1.19</f>
        <v>1746.0512417647062</v>
      </c>
      <c r="R3872" s="19">
        <f>INDEX('Pliegos Tarifarios (Las Condes)'!$K:$K,MATCH($B3872,'Pliegos Tarifarios (Las Condes)'!$A:$A,0))</f>
        <v>729.50400000000002</v>
      </c>
      <c r="S3872" s="21">
        <f t="shared" si="183"/>
        <v>147428.70451816471</v>
      </c>
      <c r="T3872" s="21">
        <f t="shared" si="184"/>
        <v>28011.453858451296</v>
      </c>
      <c r="U3872" s="19">
        <v>0</v>
      </c>
      <c r="V3872" s="21">
        <f t="shared" si="185"/>
        <v>175440.15837661602</v>
      </c>
    </row>
    <row r="3873" spans="1:22" x14ac:dyDescent="0.3">
      <c r="A3873" s="3" t="s">
        <v>148</v>
      </c>
      <c r="B3873" s="3">
        <v>9</v>
      </c>
      <c r="C3873" s="4" t="s">
        <v>186</v>
      </c>
      <c r="D3873" s="3" t="s">
        <v>738</v>
      </c>
      <c r="E3873" s="3" t="s">
        <v>121</v>
      </c>
      <c r="F3873" s="4" t="s">
        <v>739</v>
      </c>
      <c r="G3873" s="3" t="s">
        <v>16</v>
      </c>
      <c r="H3873" s="5">
        <v>745.55520000000001</v>
      </c>
      <c r="I3873" s="5">
        <v>2.1004</v>
      </c>
      <c r="J3873" s="5">
        <v>2.1004</v>
      </c>
      <c r="K3873" s="6">
        <v>1</v>
      </c>
      <c r="L3873" s="5">
        <v>24.05</v>
      </c>
      <c r="M3873" s="19">
        <f>H3873*INDEX('Pliegos Tarifarios (Las Condes)'!$B:$B,MATCH($B3873,'Pliegos Tarifarios (Las Condes)'!$A:$A,0))</f>
        <v>98236.589817600005</v>
      </c>
      <c r="N3873" s="19">
        <f>I3873*INDEX('Pliegos Tarifarios (Las Condes)'!$C:$C,MATCH($B3873,'Pliegos Tarifarios (Las Condes)'!$A:$A,0))</f>
        <v>7230.2468276</v>
      </c>
      <c r="O3873" s="19">
        <f>J3873*INDEX('Pliegos Tarifarios (Las Condes)'!$D:$D,MATCH($B3873,'Pliegos Tarifarios (Las Condes)'!$A:$A,0))</f>
        <v>30481.286253599999</v>
      </c>
      <c r="P3873" s="19">
        <f>H3873*INDEX('Pliegos Tarifarios (Las Condes)'!$E:$E,MATCH($B3873,'Pliegos Tarifarios (Las Condes)'!$A:$A,0))</f>
        <v>9710.1109247999993</v>
      </c>
      <c r="Q3873" s="19" cm="1">
        <f t="array" ref="Q3873">H3873*_xlfn.IFS(H3873&lt;=350,INDEX('Pliegos Tarifarios (Las Condes)'!$F:$F,MATCH($B3873,'Pliegos Tarifarios (Las Condes)'!$A:$A,0)),H3873&lt;=500,INDEX('Pliegos Tarifarios (Las Condes)'!$G:$G,MATCH($B3873,'Pliegos Tarifarios (Las Condes)'!$A:$A,0)),H3873&lt;=1000,INDEX('Pliegos Tarifarios (Las Condes)'!$H:$H,MATCH($B3873,'Pliegos Tarifarios (Las Condes)'!$A:$A,0)),H3873&lt;=5000,INDEX('Pliegos Tarifarios (Las Condes)'!$I:$I,MATCH($B3873,'Pliegos Tarifarios (Las Condes)'!$A:$A,0)),H3873&gt;5000,INDEX('Pliegos Tarifarios (Las Condes)'!$J:$J,MATCH($B3873,'Pliegos Tarifarios (Las Condes)'!$A:$A,0)))/1.19</f>
        <v>1748.6088766386558</v>
      </c>
      <c r="R3873" s="19">
        <f>INDEX('Pliegos Tarifarios (Las Condes)'!$K:$K,MATCH($B3873,'Pliegos Tarifarios (Las Condes)'!$A:$A,0))</f>
        <v>729.50400000000002</v>
      </c>
      <c r="S3873" s="21">
        <f t="shared" si="183"/>
        <v>148136.34670023865</v>
      </c>
      <c r="T3873" s="21">
        <f t="shared" si="184"/>
        <v>28145.905873045343</v>
      </c>
      <c r="U3873" s="19">
        <v>0</v>
      </c>
      <c r="V3873" s="21">
        <f t="shared" si="185"/>
        <v>176282.252573284</v>
      </c>
    </row>
    <row r="3874" spans="1:22" x14ac:dyDescent="0.3">
      <c r="A3874" s="3" t="s">
        <v>148</v>
      </c>
      <c r="B3874" s="3">
        <v>9</v>
      </c>
      <c r="C3874" s="4" t="s">
        <v>186</v>
      </c>
      <c r="D3874" s="3" t="s">
        <v>740</v>
      </c>
      <c r="E3874" s="3" t="s">
        <v>121</v>
      </c>
      <c r="F3874" s="4" t="s">
        <v>741</v>
      </c>
      <c r="G3874" s="3" t="s">
        <v>16</v>
      </c>
      <c r="H3874" s="5">
        <v>745.56190000000004</v>
      </c>
      <c r="I3874" s="5">
        <v>2.0760000000000001</v>
      </c>
      <c r="J3874" s="5">
        <v>2.0609999999999999</v>
      </c>
      <c r="K3874" s="6">
        <v>0.99277456647398843</v>
      </c>
      <c r="L3874" s="5">
        <v>24.05</v>
      </c>
      <c r="M3874" s="19">
        <f>H3874*INDEX('Pliegos Tarifarios (Las Condes)'!$B:$B,MATCH($B3874,'Pliegos Tarifarios (Las Condes)'!$A:$A,0))</f>
        <v>98237.472629700002</v>
      </c>
      <c r="N3874" s="19">
        <f>I3874*INDEX('Pliegos Tarifarios (Las Condes)'!$C:$C,MATCH($B3874,'Pliegos Tarifarios (Las Condes)'!$A:$A,0))</f>
        <v>7146.2542439999997</v>
      </c>
      <c r="O3874" s="19">
        <f>J3874*INDEX('Pliegos Tarifarios (Las Condes)'!$D:$D,MATCH($B3874,'Pliegos Tarifarios (Las Condes)'!$A:$A,0))</f>
        <v>29909.508173999999</v>
      </c>
      <c r="P3874" s="19">
        <f>H3874*INDEX('Pliegos Tarifarios (Las Condes)'!$E:$E,MATCH($B3874,'Pliegos Tarifarios (Las Condes)'!$A:$A,0))</f>
        <v>9710.1981856000002</v>
      </c>
      <c r="Q3874" s="19" cm="1">
        <f t="array" ref="Q3874">H3874*_xlfn.IFS(H3874&lt;=350,INDEX('Pliegos Tarifarios (Las Condes)'!$F:$F,MATCH($B3874,'Pliegos Tarifarios (Las Condes)'!$A:$A,0)),H3874&lt;=500,INDEX('Pliegos Tarifarios (Las Condes)'!$G:$G,MATCH($B3874,'Pliegos Tarifarios (Las Condes)'!$A:$A,0)),H3874&lt;=1000,INDEX('Pliegos Tarifarios (Las Condes)'!$H:$H,MATCH($B3874,'Pliegos Tarifarios (Las Condes)'!$A:$A,0)),H3874&lt;=5000,INDEX('Pliegos Tarifarios (Las Condes)'!$I:$I,MATCH($B3874,'Pliegos Tarifarios (Las Condes)'!$A:$A,0)),H3874&gt;5000,INDEX('Pliegos Tarifarios (Las Condes)'!$J:$J,MATCH($B3874,'Pliegos Tarifarios (Las Condes)'!$A:$A,0)))/1.19</f>
        <v>1748.6245906722693</v>
      </c>
      <c r="R3874" s="19">
        <f>INDEX('Pliegos Tarifarios (Las Condes)'!$K:$K,MATCH($B3874,'Pliegos Tarifarios (Las Condes)'!$A:$A,0))</f>
        <v>729.50400000000002</v>
      </c>
      <c r="S3874" s="21">
        <f t="shared" si="183"/>
        <v>147481.56182397224</v>
      </c>
      <c r="T3874" s="21">
        <f t="shared" si="184"/>
        <v>28021.496746554727</v>
      </c>
      <c r="U3874" s="19">
        <v>0</v>
      </c>
      <c r="V3874" s="21">
        <f t="shared" si="185"/>
        <v>175503.05857052698</v>
      </c>
    </row>
    <row r="3875" spans="1:22" x14ac:dyDescent="0.3">
      <c r="A3875" s="3" t="s">
        <v>148</v>
      </c>
      <c r="B3875" s="3">
        <v>9</v>
      </c>
      <c r="C3875" s="4" t="s">
        <v>186</v>
      </c>
      <c r="D3875" s="3" t="s">
        <v>742</v>
      </c>
      <c r="E3875" s="3" t="s">
        <v>121</v>
      </c>
      <c r="F3875" s="4" t="s">
        <v>743</v>
      </c>
      <c r="G3875" s="3" t="s">
        <v>16</v>
      </c>
      <c r="H3875" s="5">
        <v>744.61959999999999</v>
      </c>
      <c r="I3875" s="5">
        <v>2.1244000000000001</v>
      </c>
      <c r="J3875" s="5">
        <v>2.1244000000000001</v>
      </c>
      <c r="K3875" s="6">
        <v>1</v>
      </c>
      <c r="L3875" s="5">
        <v>24.02</v>
      </c>
      <c r="M3875" s="19">
        <f>H3875*INDEX('Pliegos Tarifarios (Las Condes)'!$B:$B,MATCH($B3875,'Pliegos Tarifarios (Las Condes)'!$A:$A,0))</f>
        <v>98113.3123548</v>
      </c>
      <c r="N3875" s="19">
        <f>I3875*INDEX('Pliegos Tarifarios (Las Condes)'!$C:$C,MATCH($B3875,'Pliegos Tarifarios (Las Condes)'!$A:$A,0))</f>
        <v>7312.8624835999999</v>
      </c>
      <c r="O3875" s="19">
        <f>J3875*INDEX('Pliegos Tarifarios (Las Condes)'!$D:$D,MATCH($B3875,'Pliegos Tarifarios (Las Condes)'!$A:$A,0))</f>
        <v>30829.577469600001</v>
      </c>
      <c r="P3875" s="19">
        <f>H3875*INDEX('Pliegos Tarifarios (Las Condes)'!$E:$E,MATCH($B3875,'Pliegos Tarifarios (Las Condes)'!$A:$A,0))</f>
        <v>9697.9256703999999</v>
      </c>
      <c r="Q3875" s="19" cm="1">
        <f t="array" ref="Q3875">H3875*_xlfn.IFS(H3875&lt;=350,INDEX('Pliegos Tarifarios (Las Condes)'!$F:$F,MATCH($B3875,'Pliegos Tarifarios (Las Condes)'!$A:$A,0)),H3875&lt;=500,INDEX('Pliegos Tarifarios (Las Condes)'!$G:$G,MATCH($B3875,'Pliegos Tarifarios (Las Condes)'!$A:$A,0)),H3875&lt;=1000,INDEX('Pliegos Tarifarios (Las Condes)'!$H:$H,MATCH($B3875,'Pliegos Tarifarios (Las Condes)'!$A:$A,0)),H3875&lt;=5000,INDEX('Pliegos Tarifarios (Las Condes)'!$I:$I,MATCH($B3875,'Pliegos Tarifarios (Las Condes)'!$A:$A,0)),H3875&gt;5000,INDEX('Pliegos Tarifarios (Las Condes)'!$J:$J,MATCH($B3875,'Pliegos Tarifarios (Las Condes)'!$A:$A,0)))/1.19</f>
        <v>1746.4145408403365</v>
      </c>
      <c r="R3875" s="19">
        <f>INDEX('Pliegos Tarifarios (Las Condes)'!$K:$K,MATCH($B3875,'Pliegos Tarifarios (Las Condes)'!$A:$A,0))</f>
        <v>729.50400000000002</v>
      </c>
      <c r="S3875" s="21">
        <f t="shared" si="183"/>
        <v>148429.59651924032</v>
      </c>
      <c r="T3875" s="21">
        <f t="shared" si="184"/>
        <v>28201.623338655663</v>
      </c>
      <c r="U3875" s="19">
        <v>0</v>
      </c>
      <c r="V3875" s="21">
        <f t="shared" si="185"/>
        <v>176631.21985789598</v>
      </c>
    </row>
    <row r="3876" spans="1:22" x14ac:dyDescent="0.3">
      <c r="A3876" s="3" t="s">
        <v>148</v>
      </c>
      <c r="B3876" s="3">
        <v>9</v>
      </c>
      <c r="C3876" s="4" t="s">
        <v>186</v>
      </c>
      <c r="D3876" s="3" t="s">
        <v>744</v>
      </c>
      <c r="E3876" s="3" t="s">
        <v>121</v>
      </c>
      <c r="F3876" s="4" t="s">
        <v>745</v>
      </c>
      <c r="G3876" s="3" t="s">
        <v>16</v>
      </c>
      <c r="H3876" s="5">
        <v>747.29510000000005</v>
      </c>
      <c r="I3876" s="5">
        <v>2.1049000000000002</v>
      </c>
      <c r="J3876" s="5">
        <v>2.0347</v>
      </c>
      <c r="K3876" s="6">
        <v>0.96664924699510657</v>
      </c>
      <c r="L3876" s="5">
        <v>24.11</v>
      </c>
      <c r="M3876" s="19">
        <f>H3876*INDEX('Pliegos Tarifarios (Las Condes)'!$B:$B,MATCH($B3876,'Pliegos Tarifarios (Las Condes)'!$A:$A,0))</f>
        <v>98465.844261300008</v>
      </c>
      <c r="N3876" s="19">
        <f>I3876*INDEX('Pliegos Tarifarios (Las Condes)'!$C:$C,MATCH($B3876,'Pliegos Tarifarios (Las Condes)'!$A:$A,0))</f>
        <v>7245.7372631000007</v>
      </c>
      <c r="O3876" s="19">
        <f>J3876*INDEX('Pliegos Tarifarios (Las Condes)'!$D:$D,MATCH($B3876,'Pliegos Tarifarios (Las Condes)'!$A:$A,0))</f>
        <v>29527.839049800001</v>
      </c>
      <c r="P3876" s="19">
        <f>H3876*INDEX('Pliegos Tarifarios (Las Condes)'!$E:$E,MATCH($B3876,'Pliegos Tarifarios (Las Condes)'!$A:$A,0))</f>
        <v>9732.7713824000002</v>
      </c>
      <c r="Q3876" s="19" cm="1">
        <f t="array" ref="Q3876">H3876*_xlfn.IFS(H3876&lt;=350,INDEX('Pliegos Tarifarios (Las Condes)'!$F:$F,MATCH($B3876,'Pliegos Tarifarios (Las Condes)'!$A:$A,0)),H3876&lt;=500,INDEX('Pliegos Tarifarios (Las Condes)'!$G:$G,MATCH($B3876,'Pliegos Tarifarios (Las Condes)'!$A:$A,0)),H3876&lt;=1000,INDEX('Pliegos Tarifarios (Las Condes)'!$H:$H,MATCH($B3876,'Pliegos Tarifarios (Las Condes)'!$A:$A,0)),H3876&lt;=5000,INDEX('Pliegos Tarifarios (Las Condes)'!$I:$I,MATCH($B3876,'Pliegos Tarifarios (Las Condes)'!$A:$A,0)),H3876&gt;5000,INDEX('Pliegos Tarifarios (Las Condes)'!$J:$J,MATCH($B3876,'Pliegos Tarifarios (Las Condes)'!$A:$A,0)))/1.19</f>
        <v>1752.6896000840341</v>
      </c>
      <c r="R3876" s="19">
        <f>INDEX('Pliegos Tarifarios (Las Condes)'!$K:$K,MATCH($B3876,'Pliegos Tarifarios (Las Condes)'!$A:$A,0))</f>
        <v>729.50400000000002</v>
      </c>
      <c r="S3876" s="21">
        <f t="shared" si="183"/>
        <v>147454.38555668405</v>
      </c>
      <c r="T3876" s="21">
        <f t="shared" si="184"/>
        <v>28016.333255769969</v>
      </c>
      <c r="U3876" s="19">
        <v>0</v>
      </c>
      <c r="V3876" s="21">
        <f t="shared" si="185"/>
        <v>175470.71881245403</v>
      </c>
    </row>
    <row r="3877" spans="1:22" x14ac:dyDescent="0.3">
      <c r="A3877" s="3" t="s">
        <v>148</v>
      </c>
      <c r="B3877" s="3">
        <v>9</v>
      </c>
      <c r="C3877" s="4" t="s">
        <v>186</v>
      </c>
      <c r="D3877" s="3" t="s">
        <v>746</v>
      </c>
      <c r="E3877" s="3" t="s">
        <v>121</v>
      </c>
      <c r="F3877" s="4" t="s">
        <v>747</v>
      </c>
      <c r="G3877" s="3" t="s">
        <v>16</v>
      </c>
      <c r="H3877" s="5">
        <v>747.15049999999997</v>
      </c>
      <c r="I3877" s="5">
        <v>2.1036999999999999</v>
      </c>
      <c r="J3877" s="5">
        <v>2.1036999999999999</v>
      </c>
      <c r="K3877" s="6">
        <v>1</v>
      </c>
      <c r="L3877" s="5">
        <v>24.1</v>
      </c>
      <c r="M3877" s="19">
        <f>H3877*INDEX('Pliegos Tarifarios (Las Condes)'!$B:$B,MATCH($B3877,'Pliegos Tarifarios (Las Condes)'!$A:$A,0))</f>
        <v>98446.791331500004</v>
      </c>
      <c r="N3877" s="19">
        <f>I3877*INDEX('Pliegos Tarifarios (Las Condes)'!$C:$C,MATCH($B3877,'Pliegos Tarifarios (Las Condes)'!$A:$A,0))</f>
        <v>7241.6064802999999</v>
      </c>
      <c r="O3877" s="19">
        <f>J3877*INDEX('Pliegos Tarifarios (Las Condes)'!$D:$D,MATCH($B3877,'Pliegos Tarifarios (Las Condes)'!$A:$A,0))</f>
        <v>30529.1762958</v>
      </c>
      <c r="P3877" s="19">
        <f>H3877*INDEX('Pliegos Tarifarios (Las Condes)'!$E:$E,MATCH($B3877,'Pliegos Tarifarios (Las Condes)'!$A:$A,0))</f>
        <v>9730.8881119999987</v>
      </c>
      <c r="Q3877" s="19" cm="1">
        <f t="array" ref="Q3877">H3877*_xlfn.IFS(H3877&lt;=350,INDEX('Pliegos Tarifarios (Las Condes)'!$F:$F,MATCH($B3877,'Pliegos Tarifarios (Las Condes)'!$A:$A,0)),H3877&lt;=500,INDEX('Pliegos Tarifarios (Las Condes)'!$G:$G,MATCH($B3877,'Pliegos Tarifarios (Las Condes)'!$A:$A,0)),H3877&lt;=1000,INDEX('Pliegos Tarifarios (Las Condes)'!$H:$H,MATCH($B3877,'Pliegos Tarifarios (Las Condes)'!$A:$A,0)),H3877&lt;=5000,INDEX('Pliegos Tarifarios (Las Condes)'!$I:$I,MATCH($B3877,'Pliegos Tarifarios (Las Condes)'!$A:$A,0)),H3877&gt;5000,INDEX('Pliegos Tarifarios (Las Condes)'!$J:$J,MATCH($B3877,'Pliegos Tarifarios (Las Condes)'!$A:$A,0)))/1.19</f>
        <v>1752.3504584033615</v>
      </c>
      <c r="R3877" s="19">
        <f>INDEX('Pliegos Tarifarios (Las Condes)'!$K:$K,MATCH($B3877,'Pliegos Tarifarios (Las Condes)'!$A:$A,0))</f>
        <v>729.50400000000002</v>
      </c>
      <c r="S3877" s="21">
        <f t="shared" si="183"/>
        <v>148430.31667800332</v>
      </c>
      <c r="T3877" s="21">
        <f t="shared" si="184"/>
        <v>28201.76016882063</v>
      </c>
      <c r="U3877" s="19">
        <v>0</v>
      </c>
      <c r="V3877" s="21">
        <f t="shared" si="185"/>
        <v>176632.07684682394</v>
      </c>
    </row>
    <row r="3878" spans="1:22" x14ac:dyDescent="0.3">
      <c r="A3878" s="3" t="s">
        <v>148</v>
      </c>
      <c r="B3878" s="3">
        <v>9</v>
      </c>
      <c r="C3878" s="4" t="s">
        <v>186</v>
      </c>
      <c r="D3878" s="3" t="s">
        <v>748</v>
      </c>
      <c r="E3878" s="3" t="s">
        <v>121</v>
      </c>
      <c r="F3878" s="4" t="s">
        <v>749</v>
      </c>
      <c r="G3878" s="3" t="s">
        <v>16</v>
      </c>
      <c r="H3878" s="5">
        <v>747.83759999999995</v>
      </c>
      <c r="I3878" s="5">
        <v>2.1042000000000001</v>
      </c>
      <c r="J3878" s="5">
        <v>2.0310000000000001</v>
      </c>
      <c r="K3878" s="6">
        <v>0.96521243227830056</v>
      </c>
      <c r="L3878" s="5">
        <v>24.12</v>
      </c>
      <c r="M3878" s="19">
        <f>H3878*INDEX('Pliegos Tarifarios (Las Condes)'!$B:$B,MATCH($B3878,'Pliegos Tarifarios (Las Condes)'!$A:$A,0))</f>
        <v>98537.325688800003</v>
      </c>
      <c r="N3878" s="19">
        <f>I3878*INDEX('Pliegos Tarifarios (Las Condes)'!$C:$C,MATCH($B3878,'Pliegos Tarifarios (Las Condes)'!$A:$A,0))</f>
        <v>7243.3276397999998</v>
      </c>
      <c r="O3878" s="19">
        <f>J3878*INDEX('Pliegos Tarifarios (Las Condes)'!$D:$D,MATCH($B3878,'Pliegos Tarifarios (Las Condes)'!$A:$A,0))</f>
        <v>29474.144154000001</v>
      </c>
      <c r="P3878" s="19">
        <f>H3878*INDEX('Pliegos Tarifarios (Las Condes)'!$E:$E,MATCH($B3878,'Pliegos Tarifarios (Las Condes)'!$A:$A,0))</f>
        <v>9739.8369023999985</v>
      </c>
      <c r="Q3878" s="19" cm="1">
        <f t="array" ref="Q3878">H3878*_xlfn.IFS(H3878&lt;=350,INDEX('Pliegos Tarifarios (Las Condes)'!$F:$F,MATCH($B3878,'Pliegos Tarifarios (Las Condes)'!$A:$A,0)),H3878&lt;=500,INDEX('Pliegos Tarifarios (Las Condes)'!$G:$G,MATCH($B3878,'Pliegos Tarifarios (Las Condes)'!$A:$A,0)),H3878&lt;=1000,INDEX('Pliegos Tarifarios (Las Condes)'!$H:$H,MATCH($B3878,'Pliegos Tarifarios (Las Condes)'!$A:$A,0)),H3878&lt;=5000,INDEX('Pliegos Tarifarios (Las Condes)'!$I:$I,MATCH($B3878,'Pliegos Tarifarios (Las Condes)'!$A:$A,0)),H3878&gt;5000,INDEX('Pliegos Tarifarios (Las Condes)'!$J:$J,MATCH($B3878,'Pliegos Tarifarios (Las Condes)'!$A:$A,0)))/1.19</f>
        <v>1753.9619677310927</v>
      </c>
      <c r="R3878" s="19">
        <f>INDEX('Pliegos Tarifarios (Las Condes)'!$K:$K,MATCH($B3878,'Pliegos Tarifarios (Las Condes)'!$A:$A,0))</f>
        <v>729.50400000000002</v>
      </c>
      <c r="S3878" s="21">
        <f t="shared" si="183"/>
        <v>147478.10035273107</v>
      </c>
      <c r="T3878" s="21">
        <f t="shared" si="184"/>
        <v>28020.839067018904</v>
      </c>
      <c r="U3878" s="19">
        <v>0</v>
      </c>
      <c r="V3878" s="21">
        <f t="shared" si="185"/>
        <v>175498.93941974998</v>
      </c>
    </row>
    <row r="3879" spans="1:22" x14ac:dyDescent="0.3">
      <c r="A3879" s="3" t="s">
        <v>148</v>
      </c>
      <c r="B3879" s="3">
        <v>9</v>
      </c>
      <c r="C3879" s="4" t="s">
        <v>186</v>
      </c>
      <c r="D3879" s="3" t="s">
        <v>750</v>
      </c>
      <c r="E3879" s="3" t="s">
        <v>121</v>
      </c>
      <c r="F3879" s="4" t="s">
        <v>751</v>
      </c>
      <c r="G3879" s="3" t="s">
        <v>16</v>
      </c>
      <c r="H3879" s="5">
        <v>743.92449999999997</v>
      </c>
      <c r="I3879" s="5">
        <v>2.0695999999999999</v>
      </c>
      <c r="J3879" s="5">
        <v>2.0505</v>
      </c>
      <c r="K3879" s="6">
        <v>0.99077116350985706</v>
      </c>
      <c r="L3879" s="5">
        <v>24</v>
      </c>
      <c r="M3879" s="19">
        <f>H3879*INDEX('Pliegos Tarifarios (Las Condes)'!$B:$B,MATCH($B3879,'Pliegos Tarifarios (Las Condes)'!$A:$A,0))</f>
        <v>98021.723893500006</v>
      </c>
      <c r="N3879" s="19">
        <f>I3879*INDEX('Pliegos Tarifarios (Las Condes)'!$C:$C,MATCH($B3879,'Pliegos Tarifarios (Las Condes)'!$A:$A,0))</f>
        <v>7124.2234023999999</v>
      </c>
      <c r="O3879" s="19">
        <f>J3879*INDEX('Pliegos Tarifarios (Las Condes)'!$D:$D,MATCH($B3879,'Pliegos Tarifarios (Las Condes)'!$A:$A,0))</f>
        <v>29757.130766999999</v>
      </c>
      <c r="P3879" s="19">
        <f>H3879*INDEX('Pliegos Tarifarios (Las Condes)'!$E:$E,MATCH($B3879,'Pliegos Tarifarios (Las Condes)'!$A:$A,0))</f>
        <v>9688.8726879999995</v>
      </c>
      <c r="Q3879" s="19" cm="1">
        <f t="array" ref="Q3879">H3879*_xlfn.IFS(H3879&lt;=350,INDEX('Pliegos Tarifarios (Las Condes)'!$F:$F,MATCH($B3879,'Pliegos Tarifarios (Las Condes)'!$A:$A,0)),H3879&lt;=500,INDEX('Pliegos Tarifarios (Las Condes)'!$G:$G,MATCH($B3879,'Pliegos Tarifarios (Las Condes)'!$A:$A,0)),H3879&lt;=1000,INDEX('Pliegos Tarifarios (Las Condes)'!$H:$H,MATCH($B3879,'Pliegos Tarifarios (Las Condes)'!$A:$A,0)),H3879&lt;=5000,INDEX('Pliegos Tarifarios (Las Condes)'!$I:$I,MATCH($B3879,'Pliegos Tarifarios (Las Condes)'!$A:$A,0)),H3879&gt;5000,INDEX('Pliegos Tarifarios (Las Condes)'!$J:$J,MATCH($B3879,'Pliegos Tarifarios (Las Condes)'!$A:$A,0)))/1.19</f>
        <v>1744.7842684873951</v>
      </c>
      <c r="R3879" s="19">
        <f>INDEX('Pliegos Tarifarios (Las Condes)'!$K:$K,MATCH($B3879,'Pliegos Tarifarios (Las Condes)'!$A:$A,0))</f>
        <v>729.50400000000002</v>
      </c>
      <c r="S3879" s="21">
        <f t="shared" si="183"/>
        <v>147066.2390193874</v>
      </c>
      <c r="T3879" s="21">
        <f t="shared" si="184"/>
        <v>27942.585413683606</v>
      </c>
      <c r="U3879" s="19">
        <v>0</v>
      </c>
      <c r="V3879" s="21">
        <f t="shared" si="185"/>
        <v>175008.82443307101</v>
      </c>
    </row>
    <row r="3880" spans="1:22" x14ac:dyDescent="0.3">
      <c r="A3880" s="3" t="s">
        <v>148</v>
      </c>
      <c r="B3880" s="3">
        <v>9</v>
      </c>
      <c r="C3880" s="4" t="s">
        <v>186</v>
      </c>
      <c r="D3880" s="3" t="s">
        <v>752</v>
      </c>
      <c r="E3880" s="3" t="s">
        <v>121</v>
      </c>
      <c r="F3880" s="4" t="s">
        <v>753</v>
      </c>
      <c r="G3880" s="3" t="s">
        <v>16</v>
      </c>
      <c r="H3880" s="5">
        <v>747.02570000000003</v>
      </c>
      <c r="I3880" s="5">
        <v>2.0851999999999999</v>
      </c>
      <c r="J3880" s="5">
        <v>2.0773999999999999</v>
      </c>
      <c r="K3880" s="6">
        <v>0.99625935162094759</v>
      </c>
      <c r="L3880" s="5">
        <v>24.1</v>
      </c>
      <c r="M3880" s="19">
        <f>H3880*INDEX('Pliegos Tarifarios (Las Condes)'!$B:$B,MATCH($B3880,'Pliegos Tarifarios (Las Condes)'!$A:$A,0))</f>
        <v>98430.347309100005</v>
      </c>
      <c r="N3880" s="19">
        <f>I3880*INDEX('Pliegos Tarifarios (Las Condes)'!$C:$C,MATCH($B3880,'Pliegos Tarifarios (Las Condes)'!$A:$A,0))</f>
        <v>7177.9235787999996</v>
      </c>
      <c r="O3880" s="19">
        <f>J3880*INDEX('Pliegos Tarifarios (Las Condes)'!$D:$D,MATCH($B3880,'Pliegos Tarifarios (Las Condes)'!$A:$A,0))</f>
        <v>30147.507171599998</v>
      </c>
      <c r="P3880" s="19">
        <f>H3880*INDEX('Pliegos Tarifarios (Las Condes)'!$E:$E,MATCH($B3880,'Pliegos Tarifarios (Las Condes)'!$A:$A,0))</f>
        <v>9729.2627167999999</v>
      </c>
      <c r="Q3880" s="19" cm="1">
        <f t="array" ref="Q3880">H3880*_xlfn.IFS(H3880&lt;=350,INDEX('Pliegos Tarifarios (Las Condes)'!$F:$F,MATCH($B3880,'Pliegos Tarifarios (Las Condes)'!$A:$A,0)),H3880&lt;=500,INDEX('Pliegos Tarifarios (Las Condes)'!$G:$G,MATCH($B3880,'Pliegos Tarifarios (Las Condes)'!$A:$A,0)),H3880&lt;=1000,INDEX('Pliegos Tarifarios (Las Condes)'!$H:$H,MATCH($B3880,'Pliegos Tarifarios (Las Condes)'!$A:$A,0)),H3880&lt;=5000,INDEX('Pliegos Tarifarios (Las Condes)'!$I:$I,MATCH($B3880,'Pliegos Tarifarios (Las Condes)'!$A:$A,0)),H3880&gt;5000,INDEX('Pliegos Tarifarios (Las Condes)'!$J:$J,MATCH($B3880,'Pliegos Tarifarios (Las Condes)'!$A:$A,0)))/1.19</f>
        <v>1752.0577552100842</v>
      </c>
      <c r="R3880" s="19">
        <f>INDEX('Pliegos Tarifarios (Las Condes)'!$K:$K,MATCH($B3880,'Pliegos Tarifarios (Las Condes)'!$A:$A,0))</f>
        <v>729.50400000000002</v>
      </c>
      <c r="S3880" s="21">
        <f t="shared" si="183"/>
        <v>147966.60253151009</v>
      </c>
      <c r="T3880" s="21">
        <f t="shared" si="184"/>
        <v>28113.654480986916</v>
      </c>
      <c r="U3880" s="19">
        <v>0</v>
      </c>
      <c r="V3880" s="21">
        <f t="shared" si="185"/>
        <v>176080.25701249699</v>
      </c>
    </row>
    <row r="3881" spans="1:22" x14ac:dyDescent="0.3">
      <c r="A3881" s="3" t="s">
        <v>148</v>
      </c>
      <c r="B3881" s="3">
        <v>9</v>
      </c>
      <c r="C3881" s="4" t="s">
        <v>186</v>
      </c>
      <c r="D3881" s="3" t="s">
        <v>754</v>
      </c>
      <c r="E3881" s="3" t="s">
        <v>121</v>
      </c>
      <c r="F3881" s="4" t="s">
        <v>755</v>
      </c>
      <c r="G3881" s="3" t="s">
        <v>16</v>
      </c>
      <c r="H3881" s="5">
        <v>745.63229999999999</v>
      </c>
      <c r="I3881" s="5">
        <v>2.0678999999999998</v>
      </c>
      <c r="J3881" s="5">
        <v>2.0661</v>
      </c>
      <c r="K3881" s="6">
        <v>0.99912955171913542</v>
      </c>
      <c r="L3881" s="5">
        <v>24.05</v>
      </c>
      <c r="M3881" s="19">
        <f>H3881*INDEX('Pliegos Tarifarios (Las Condes)'!$B:$B,MATCH($B3881,'Pliegos Tarifarios (Las Condes)'!$A:$A,0))</f>
        <v>98246.748744900004</v>
      </c>
      <c r="N3881" s="19">
        <f>I3881*INDEX('Pliegos Tarifarios (Las Condes)'!$C:$C,MATCH($B3881,'Pliegos Tarifarios (Las Condes)'!$A:$A,0))</f>
        <v>7118.3714600999992</v>
      </c>
      <c r="O3881" s="19">
        <f>J3881*INDEX('Pliegos Tarifarios (Las Condes)'!$D:$D,MATCH($B3881,'Pliegos Tarifarios (Las Condes)'!$A:$A,0))</f>
        <v>29983.520057400001</v>
      </c>
      <c r="P3881" s="19">
        <f>H3881*INDEX('Pliegos Tarifarios (Las Condes)'!$E:$E,MATCH($B3881,'Pliegos Tarifarios (Las Condes)'!$A:$A,0))</f>
        <v>9711.1150751999994</v>
      </c>
      <c r="Q3881" s="19" cm="1">
        <f t="array" ref="Q3881">H3881*_xlfn.IFS(H3881&lt;=350,INDEX('Pliegos Tarifarios (Las Condes)'!$F:$F,MATCH($B3881,'Pliegos Tarifarios (Las Condes)'!$A:$A,0)),H3881&lt;=500,INDEX('Pliegos Tarifarios (Las Condes)'!$G:$G,MATCH($B3881,'Pliegos Tarifarios (Las Condes)'!$A:$A,0)),H3881&lt;=1000,INDEX('Pliegos Tarifarios (Las Condes)'!$H:$H,MATCH($B3881,'Pliegos Tarifarios (Las Condes)'!$A:$A,0)),H3881&lt;=5000,INDEX('Pliegos Tarifarios (Las Condes)'!$I:$I,MATCH($B3881,'Pliegos Tarifarios (Las Condes)'!$A:$A,0)),H3881&gt;5000,INDEX('Pliegos Tarifarios (Las Condes)'!$J:$J,MATCH($B3881,'Pliegos Tarifarios (Las Condes)'!$A:$A,0)))/1.19</f>
        <v>1748.7897052941178</v>
      </c>
      <c r="R3881" s="19">
        <f>INDEX('Pliegos Tarifarios (Las Condes)'!$K:$K,MATCH($B3881,'Pliegos Tarifarios (Las Condes)'!$A:$A,0))</f>
        <v>729.50400000000002</v>
      </c>
      <c r="S3881" s="21">
        <f t="shared" si="183"/>
        <v>147538.04904289413</v>
      </c>
      <c r="T3881" s="21">
        <f t="shared" si="184"/>
        <v>28032.229318149883</v>
      </c>
      <c r="U3881" s="19">
        <v>0</v>
      </c>
      <c r="V3881" s="21">
        <f t="shared" si="185"/>
        <v>175570.27836104401</v>
      </c>
    </row>
    <row r="3882" spans="1:22" x14ac:dyDescent="0.3">
      <c r="A3882" s="3" t="s">
        <v>148</v>
      </c>
      <c r="B3882" s="3">
        <v>9</v>
      </c>
      <c r="C3882" s="4" t="s">
        <v>186</v>
      </c>
      <c r="D3882" s="3" t="s">
        <v>756</v>
      </c>
      <c r="E3882" s="3" t="s">
        <v>121</v>
      </c>
      <c r="F3882" s="4" t="s">
        <v>757</v>
      </c>
      <c r="G3882" s="3" t="s">
        <v>16</v>
      </c>
      <c r="H3882" s="5">
        <v>745.37519999999995</v>
      </c>
      <c r="I3882" s="5">
        <v>2.0787</v>
      </c>
      <c r="J3882" s="5">
        <v>2.0663999999999998</v>
      </c>
      <c r="K3882" s="6">
        <v>0.99408284023668625</v>
      </c>
      <c r="L3882" s="5">
        <v>24.04</v>
      </c>
      <c r="M3882" s="19">
        <f>H3882*INDEX('Pliegos Tarifarios (Las Condes)'!$B:$B,MATCH($B3882,'Pliegos Tarifarios (Las Condes)'!$A:$A,0))</f>
        <v>98212.872477600002</v>
      </c>
      <c r="N3882" s="19">
        <f>I3882*INDEX('Pliegos Tarifarios (Las Condes)'!$C:$C,MATCH($B3882,'Pliegos Tarifarios (Las Condes)'!$A:$A,0))</f>
        <v>7155.5485053000002</v>
      </c>
      <c r="O3882" s="19">
        <f>J3882*INDEX('Pliegos Tarifarios (Las Condes)'!$D:$D,MATCH($B3882,'Pliegos Tarifarios (Las Condes)'!$A:$A,0))</f>
        <v>29987.873697599996</v>
      </c>
      <c r="P3882" s="19">
        <f>H3882*INDEX('Pliegos Tarifarios (Las Condes)'!$E:$E,MATCH($B3882,'Pliegos Tarifarios (Las Condes)'!$A:$A,0))</f>
        <v>9707.7666047999992</v>
      </c>
      <c r="Q3882" s="19" cm="1">
        <f t="array" ref="Q3882">H3882*_xlfn.IFS(H3882&lt;=350,INDEX('Pliegos Tarifarios (Las Condes)'!$F:$F,MATCH($B3882,'Pliegos Tarifarios (Las Condes)'!$A:$A,0)),H3882&lt;=500,INDEX('Pliegos Tarifarios (Las Condes)'!$G:$G,MATCH($B3882,'Pliegos Tarifarios (Las Condes)'!$A:$A,0)),H3882&lt;=1000,INDEX('Pliegos Tarifarios (Las Condes)'!$H:$H,MATCH($B3882,'Pliegos Tarifarios (Las Condes)'!$A:$A,0)),H3882&lt;=5000,INDEX('Pliegos Tarifarios (Las Condes)'!$I:$I,MATCH($B3882,'Pliegos Tarifarios (Las Condes)'!$A:$A,0)),H3882&gt;5000,INDEX('Pliegos Tarifarios (Las Condes)'!$J:$J,MATCH($B3882,'Pliegos Tarifarios (Las Condes)'!$A:$A,0)))/1.19</f>
        <v>1748.1867085714287</v>
      </c>
      <c r="R3882" s="19">
        <f>INDEX('Pliegos Tarifarios (Las Condes)'!$K:$K,MATCH($B3882,'Pliegos Tarifarios (Las Condes)'!$A:$A,0))</f>
        <v>729.50400000000002</v>
      </c>
      <c r="S3882" s="21">
        <f t="shared" si="183"/>
        <v>147541.75199387141</v>
      </c>
      <c r="T3882" s="21">
        <f t="shared" si="184"/>
        <v>28032.932878835567</v>
      </c>
      <c r="U3882" s="19">
        <v>0</v>
      </c>
      <c r="V3882" s="21">
        <f t="shared" si="185"/>
        <v>175574.68487270697</v>
      </c>
    </row>
    <row r="3883" spans="1:22" x14ac:dyDescent="0.3">
      <c r="A3883" s="3" t="s">
        <v>148</v>
      </c>
      <c r="B3883" s="3">
        <v>9</v>
      </c>
      <c r="C3883" s="4" t="s">
        <v>186</v>
      </c>
      <c r="D3883" s="3" t="s">
        <v>758</v>
      </c>
      <c r="E3883" s="3" t="s">
        <v>121</v>
      </c>
      <c r="F3883" s="4" t="s">
        <v>759</v>
      </c>
      <c r="G3883" s="3" t="s">
        <v>16</v>
      </c>
      <c r="H3883" s="5">
        <v>744.68209999999999</v>
      </c>
      <c r="I3883" s="5">
        <v>2.1206</v>
      </c>
      <c r="J3883" s="5">
        <v>2.0526</v>
      </c>
      <c r="K3883" s="6">
        <v>0.96793360369706682</v>
      </c>
      <c r="L3883" s="5">
        <v>24.02</v>
      </c>
      <c r="M3883" s="19">
        <f>H3883*INDEX('Pliegos Tarifarios (Las Condes)'!$B:$B,MATCH($B3883,'Pliegos Tarifarios (Las Condes)'!$A:$A,0))</f>
        <v>98121.547542300003</v>
      </c>
      <c r="N3883" s="19">
        <f>I3883*INDEX('Pliegos Tarifarios (Las Condes)'!$C:$C,MATCH($B3883,'Pliegos Tarifarios (Las Condes)'!$A:$A,0))</f>
        <v>7299.7816714000001</v>
      </c>
      <c r="O3883" s="19">
        <f>J3883*INDEX('Pliegos Tarifarios (Las Condes)'!$D:$D,MATCH($B3883,'Pliegos Tarifarios (Las Condes)'!$A:$A,0))</f>
        <v>29787.606248399999</v>
      </c>
      <c r="P3883" s="19">
        <f>H3883*INDEX('Pliegos Tarifarios (Las Condes)'!$E:$E,MATCH($B3883,'Pliegos Tarifarios (Las Condes)'!$A:$A,0))</f>
        <v>9698.7396703999984</v>
      </c>
      <c r="Q3883" s="19" cm="1">
        <f t="array" ref="Q3883">H3883*_xlfn.IFS(H3883&lt;=350,INDEX('Pliegos Tarifarios (Las Condes)'!$F:$F,MATCH($B3883,'Pliegos Tarifarios (Las Condes)'!$A:$A,0)),H3883&lt;=500,INDEX('Pliegos Tarifarios (Las Condes)'!$G:$G,MATCH($B3883,'Pliegos Tarifarios (Las Condes)'!$A:$A,0)),H3883&lt;=1000,INDEX('Pliegos Tarifarios (Las Condes)'!$H:$H,MATCH($B3883,'Pliegos Tarifarios (Las Condes)'!$A:$A,0)),H3883&lt;=5000,INDEX('Pliegos Tarifarios (Las Condes)'!$I:$I,MATCH($B3883,'Pliegos Tarifarios (Las Condes)'!$A:$A,0)),H3883&gt;5000,INDEX('Pliegos Tarifarios (Las Condes)'!$J:$J,MATCH($B3883,'Pliegos Tarifarios (Las Condes)'!$A:$A,0)))/1.19</f>
        <v>1746.5611269747903</v>
      </c>
      <c r="R3883" s="19">
        <f>INDEX('Pliegos Tarifarios (Las Condes)'!$K:$K,MATCH($B3883,'Pliegos Tarifarios (Las Condes)'!$A:$A,0))</f>
        <v>729.50400000000002</v>
      </c>
      <c r="S3883" s="21">
        <f t="shared" si="183"/>
        <v>147383.74025947478</v>
      </c>
      <c r="T3883" s="21">
        <f t="shared" si="184"/>
        <v>28002.910649300211</v>
      </c>
      <c r="U3883" s="19">
        <v>0</v>
      </c>
      <c r="V3883" s="21">
        <f t="shared" si="185"/>
        <v>175386.65090877499</v>
      </c>
    </row>
    <row r="3884" spans="1:22" x14ac:dyDescent="0.3">
      <c r="A3884" s="3" t="s">
        <v>148</v>
      </c>
      <c r="B3884" s="3">
        <v>9</v>
      </c>
      <c r="C3884" s="4" t="s">
        <v>186</v>
      </c>
      <c r="D3884" s="3" t="s">
        <v>760</v>
      </c>
      <c r="E3884" s="3" t="s">
        <v>121</v>
      </c>
      <c r="F3884" s="4" t="s">
        <v>761</v>
      </c>
      <c r="G3884" s="3" t="s">
        <v>16</v>
      </c>
      <c r="H3884" s="5">
        <v>746.67809999999997</v>
      </c>
      <c r="I3884" s="5">
        <v>2.0706000000000002</v>
      </c>
      <c r="J3884" s="5">
        <v>2.0377000000000001</v>
      </c>
      <c r="K3884" s="6">
        <v>0.98411088573360372</v>
      </c>
      <c r="L3884" s="5">
        <v>24.09</v>
      </c>
      <c r="M3884" s="19">
        <f>H3884*INDEX('Pliegos Tarifarios (Las Condes)'!$B:$B,MATCH($B3884,'Pliegos Tarifarios (Las Condes)'!$A:$A,0))</f>
        <v>98384.546490299996</v>
      </c>
      <c r="N3884" s="19">
        <f>I3884*INDEX('Pliegos Tarifarios (Las Condes)'!$C:$C,MATCH($B3884,'Pliegos Tarifarios (Las Condes)'!$A:$A,0))</f>
        <v>7127.6657214000006</v>
      </c>
      <c r="O3884" s="19">
        <f>J3884*INDEX('Pliegos Tarifarios (Las Condes)'!$D:$D,MATCH($B3884,'Pliegos Tarifarios (Las Condes)'!$A:$A,0))</f>
        <v>29571.375451800002</v>
      </c>
      <c r="P3884" s="19">
        <f>H3884*INDEX('Pliegos Tarifarios (Las Condes)'!$E:$E,MATCH($B3884,'Pliegos Tarifarios (Las Condes)'!$A:$A,0))</f>
        <v>9724.7355743999997</v>
      </c>
      <c r="Q3884" s="19" cm="1">
        <f t="array" ref="Q3884">H3884*_xlfn.IFS(H3884&lt;=350,INDEX('Pliegos Tarifarios (Las Condes)'!$F:$F,MATCH($B3884,'Pliegos Tarifarios (Las Condes)'!$A:$A,0)),H3884&lt;=500,INDEX('Pliegos Tarifarios (Las Condes)'!$G:$G,MATCH($B3884,'Pliegos Tarifarios (Las Condes)'!$A:$A,0)),H3884&lt;=1000,INDEX('Pliegos Tarifarios (Las Condes)'!$H:$H,MATCH($B3884,'Pliegos Tarifarios (Las Condes)'!$A:$A,0)),H3884&lt;=5000,INDEX('Pliegos Tarifarios (Las Condes)'!$I:$I,MATCH($B3884,'Pliegos Tarifarios (Las Condes)'!$A:$A,0)),H3884&gt;5000,INDEX('Pliegos Tarifarios (Las Condes)'!$J:$J,MATCH($B3884,'Pliegos Tarifarios (Las Condes)'!$A:$A,0)))/1.19</f>
        <v>1751.242501764706</v>
      </c>
      <c r="R3884" s="19">
        <f>INDEX('Pliegos Tarifarios (Las Condes)'!$K:$K,MATCH($B3884,'Pliegos Tarifarios (Las Condes)'!$A:$A,0))</f>
        <v>729.50400000000002</v>
      </c>
      <c r="S3884" s="21">
        <f t="shared" si="183"/>
        <v>147289.06973966467</v>
      </c>
      <c r="T3884" s="21">
        <f t="shared" si="184"/>
        <v>27984.923250536289</v>
      </c>
      <c r="U3884" s="19">
        <v>0</v>
      </c>
      <c r="V3884" s="21">
        <f t="shared" si="185"/>
        <v>175273.99299020096</v>
      </c>
    </row>
    <row r="3885" spans="1:22" x14ac:dyDescent="0.3">
      <c r="A3885" s="3" t="s">
        <v>148</v>
      </c>
      <c r="B3885" s="3">
        <v>9</v>
      </c>
      <c r="C3885" s="4" t="s">
        <v>186</v>
      </c>
      <c r="D3885" s="3" t="s">
        <v>762</v>
      </c>
      <c r="E3885" s="3" t="s">
        <v>121</v>
      </c>
      <c r="F3885" s="4" t="s">
        <v>763</v>
      </c>
      <c r="G3885" s="3" t="s">
        <v>16</v>
      </c>
      <c r="H3885" s="5">
        <v>746.44889999999998</v>
      </c>
      <c r="I3885" s="5">
        <v>2.0973999999999999</v>
      </c>
      <c r="J3885" s="5">
        <v>2.0466000000000002</v>
      </c>
      <c r="K3885" s="6">
        <v>0.97577953656908567</v>
      </c>
      <c r="L3885" s="5">
        <v>24.08</v>
      </c>
      <c r="M3885" s="19">
        <f>H3885*INDEX('Pliegos Tarifarios (Las Condes)'!$B:$B,MATCH($B3885,'Pliegos Tarifarios (Las Condes)'!$A:$A,0))</f>
        <v>98354.346410700004</v>
      </c>
      <c r="N3885" s="19">
        <f>I3885*INDEX('Pliegos Tarifarios (Las Condes)'!$C:$C,MATCH($B3885,'Pliegos Tarifarios (Las Condes)'!$A:$A,0))</f>
        <v>7219.9198705999997</v>
      </c>
      <c r="O3885" s="19">
        <f>J3885*INDEX('Pliegos Tarifarios (Las Condes)'!$D:$D,MATCH($B3885,'Pliegos Tarifarios (Las Condes)'!$A:$A,0))</f>
        <v>29700.533444400004</v>
      </c>
      <c r="P3885" s="19">
        <f>H3885*INDEX('Pliegos Tarifarios (Las Condes)'!$E:$E,MATCH($B3885,'Pliegos Tarifarios (Las Condes)'!$A:$A,0))</f>
        <v>9721.7504735999992</v>
      </c>
      <c r="Q3885" s="19" cm="1">
        <f t="array" ref="Q3885">H3885*_xlfn.IFS(H3885&lt;=350,INDEX('Pliegos Tarifarios (Las Condes)'!$F:$F,MATCH($B3885,'Pliegos Tarifarios (Las Condes)'!$A:$A,0)),H3885&lt;=500,INDEX('Pliegos Tarifarios (Las Condes)'!$G:$G,MATCH($B3885,'Pliegos Tarifarios (Las Condes)'!$A:$A,0)),H3885&lt;=1000,INDEX('Pliegos Tarifarios (Las Condes)'!$H:$H,MATCH($B3885,'Pliegos Tarifarios (Las Condes)'!$A:$A,0)),H3885&lt;=5000,INDEX('Pliegos Tarifarios (Las Condes)'!$I:$I,MATCH($B3885,'Pliegos Tarifarios (Las Condes)'!$A:$A,0)),H3885&gt;5000,INDEX('Pliegos Tarifarios (Las Condes)'!$J:$J,MATCH($B3885,'Pliegos Tarifarios (Las Condes)'!$A:$A,0)))/1.19</f>
        <v>1750.7049410924374</v>
      </c>
      <c r="R3885" s="19">
        <f>INDEX('Pliegos Tarifarios (Las Condes)'!$K:$K,MATCH($B3885,'Pliegos Tarifarios (Las Condes)'!$A:$A,0))</f>
        <v>729.50400000000002</v>
      </c>
      <c r="S3885" s="21">
        <f t="shared" si="183"/>
        <v>147476.75914039242</v>
      </c>
      <c r="T3885" s="21">
        <f t="shared" si="184"/>
        <v>28020.58423667456</v>
      </c>
      <c r="U3885" s="19">
        <v>0</v>
      </c>
      <c r="V3885" s="21">
        <f t="shared" si="185"/>
        <v>175497.34337706698</v>
      </c>
    </row>
    <row r="3886" spans="1:22" x14ac:dyDescent="0.3">
      <c r="A3886" s="3" t="s">
        <v>148</v>
      </c>
      <c r="B3886" s="3">
        <v>9</v>
      </c>
      <c r="C3886" s="4" t="s">
        <v>186</v>
      </c>
      <c r="D3886" s="3" t="s">
        <v>764</v>
      </c>
      <c r="E3886" s="3" t="s">
        <v>121</v>
      </c>
      <c r="F3886" s="4" t="s">
        <v>765</v>
      </c>
      <c r="G3886" s="3" t="s">
        <v>16</v>
      </c>
      <c r="H3886" s="5">
        <v>747.02520000000004</v>
      </c>
      <c r="I3886" s="5">
        <v>2.1229</v>
      </c>
      <c r="J3886" s="5">
        <v>2.0497999999999998</v>
      </c>
      <c r="K3886" s="6">
        <v>0.9655659710772998</v>
      </c>
      <c r="L3886" s="5">
        <v>24.1</v>
      </c>
      <c r="M3886" s="19">
        <f>H3886*INDEX('Pliegos Tarifarios (Las Condes)'!$B:$B,MATCH($B3886,'Pliegos Tarifarios (Las Condes)'!$A:$A,0))</f>
        <v>98430.281427600014</v>
      </c>
      <c r="N3886" s="19">
        <f>I3886*INDEX('Pliegos Tarifarios (Las Condes)'!$C:$C,MATCH($B3886,'Pliegos Tarifarios (Las Condes)'!$A:$A,0))</f>
        <v>7307.6990051000002</v>
      </c>
      <c r="O3886" s="19">
        <f>J3886*INDEX('Pliegos Tarifarios (Las Condes)'!$D:$D,MATCH($B3886,'Pliegos Tarifarios (Las Condes)'!$A:$A,0))</f>
        <v>29746.972273199997</v>
      </c>
      <c r="P3886" s="19">
        <f>H3886*INDEX('Pliegos Tarifarios (Las Condes)'!$E:$E,MATCH($B3886,'Pliegos Tarifarios (Las Condes)'!$A:$A,0))</f>
        <v>9729.2562048</v>
      </c>
      <c r="Q3886" s="19" cm="1">
        <f t="array" ref="Q3886">H3886*_xlfn.IFS(H3886&lt;=350,INDEX('Pliegos Tarifarios (Las Condes)'!$F:$F,MATCH($B3886,'Pliegos Tarifarios (Las Condes)'!$A:$A,0)),H3886&lt;=500,INDEX('Pliegos Tarifarios (Las Condes)'!$G:$G,MATCH($B3886,'Pliegos Tarifarios (Las Condes)'!$A:$A,0)),H3886&lt;=1000,INDEX('Pliegos Tarifarios (Las Condes)'!$H:$H,MATCH($B3886,'Pliegos Tarifarios (Las Condes)'!$A:$A,0)),H3886&lt;=5000,INDEX('Pliegos Tarifarios (Las Condes)'!$I:$I,MATCH($B3886,'Pliegos Tarifarios (Las Condes)'!$A:$A,0)),H3886&gt;5000,INDEX('Pliegos Tarifarios (Las Condes)'!$J:$J,MATCH($B3886,'Pliegos Tarifarios (Las Condes)'!$A:$A,0)))/1.19</f>
        <v>1752.0565825210087</v>
      </c>
      <c r="R3886" s="19">
        <f>INDEX('Pliegos Tarifarios (Las Condes)'!$K:$K,MATCH($B3886,'Pliegos Tarifarios (Las Condes)'!$A:$A,0))</f>
        <v>729.50400000000002</v>
      </c>
      <c r="S3886" s="21">
        <f t="shared" si="183"/>
        <v>147695.76949322101</v>
      </c>
      <c r="T3886" s="21">
        <f t="shared" si="184"/>
        <v>28062.196203711992</v>
      </c>
      <c r="U3886" s="19">
        <v>0</v>
      </c>
      <c r="V3886" s="21">
        <f t="shared" si="185"/>
        <v>175757.96569693301</v>
      </c>
    </row>
    <row r="3887" spans="1:22" x14ac:dyDescent="0.3">
      <c r="A3887" s="3" t="s">
        <v>148</v>
      </c>
      <c r="B3887" s="3">
        <v>9</v>
      </c>
      <c r="C3887" s="4" t="s">
        <v>186</v>
      </c>
      <c r="D3887" s="3" t="s">
        <v>766</v>
      </c>
      <c r="E3887" s="3" t="s">
        <v>121</v>
      </c>
      <c r="F3887" s="4" t="s">
        <v>767</v>
      </c>
      <c r="G3887" s="3" t="s">
        <v>16</v>
      </c>
      <c r="H3887" s="5">
        <v>748.26469999999995</v>
      </c>
      <c r="I3887" s="5">
        <v>2.0531000000000001</v>
      </c>
      <c r="J3887" s="5">
        <v>2.0531000000000001</v>
      </c>
      <c r="K3887" s="6">
        <v>1</v>
      </c>
      <c r="L3887" s="5">
        <v>24.14</v>
      </c>
      <c r="M3887" s="19">
        <f>H3887*INDEX('Pliegos Tarifarios (Las Condes)'!$B:$B,MATCH($B3887,'Pliegos Tarifarios (Las Condes)'!$A:$A,0))</f>
        <v>98593.601666100003</v>
      </c>
      <c r="N3887" s="19">
        <f>I3887*INDEX('Pliegos Tarifarios (Las Condes)'!$C:$C,MATCH($B3887,'Pliegos Tarifarios (Las Condes)'!$A:$A,0))</f>
        <v>7067.4251389000001</v>
      </c>
      <c r="O3887" s="19">
        <f>J3887*INDEX('Pliegos Tarifarios (Las Condes)'!$D:$D,MATCH($B3887,'Pliegos Tarifarios (Las Condes)'!$A:$A,0))</f>
        <v>29794.862315400002</v>
      </c>
      <c r="P3887" s="19">
        <f>H3887*INDEX('Pliegos Tarifarios (Las Condes)'!$E:$E,MATCH($B3887,'Pliegos Tarifarios (Las Condes)'!$A:$A,0))</f>
        <v>9745.3994527999985</v>
      </c>
      <c r="Q3887" s="19" cm="1">
        <f t="array" ref="Q3887">H3887*_xlfn.IFS(H3887&lt;=350,INDEX('Pliegos Tarifarios (Las Condes)'!$F:$F,MATCH($B3887,'Pliegos Tarifarios (Las Condes)'!$A:$A,0)),H3887&lt;=500,INDEX('Pliegos Tarifarios (Las Condes)'!$G:$G,MATCH($B3887,'Pliegos Tarifarios (Las Condes)'!$A:$A,0)),H3887&lt;=1000,INDEX('Pliegos Tarifarios (Las Condes)'!$H:$H,MATCH($B3887,'Pliegos Tarifarios (Las Condes)'!$A:$A,0)),H3887&lt;=5000,INDEX('Pliegos Tarifarios (Las Condes)'!$I:$I,MATCH($B3887,'Pliegos Tarifarios (Las Condes)'!$A:$A,0)),H3887&gt;5000,INDEX('Pliegos Tarifarios (Las Condes)'!$J:$J,MATCH($B3887,'Pliegos Tarifarios (Las Condes)'!$A:$A,0)))/1.19</f>
        <v>1754.9636787394959</v>
      </c>
      <c r="R3887" s="19">
        <f>INDEX('Pliegos Tarifarios (Las Condes)'!$K:$K,MATCH($B3887,'Pliegos Tarifarios (Las Condes)'!$A:$A,0))</f>
        <v>729.50400000000002</v>
      </c>
      <c r="S3887" s="21">
        <f t="shared" si="183"/>
        <v>147685.75625193949</v>
      </c>
      <c r="T3887" s="21">
        <f t="shared" si="184"/>
        <v>28060.293687868503</v>
      </c>
      <c r="U3887" s="19">
        <v>0</v>
      </c>
      <c r="V3887" s="21">
        <f t="shared" si="185"/>
        <v>175746.049939808</v>
      </c>
    </row>
    <row r="3888" spans="1:22" x14ac:dyDescent="0.3">
      <c r="A3888" s="3" t="s">
        <v>148</v>
      </c>
      <c r="B3888" s="3">
        <v>9</v>
      </c>
      <c r="C3888" s="4" t="s">
        <v>186</v>
      </c>
      <c r="D3888" s="3" t="s">
        <v>768</v>
      </c>
      <c r="E3888" s="3" t="s">
        <v>121</v>
      </c>
      <c r="F3888" s="4" t="s">
        <v>769</v>
      </c>
      <c r="G3888" s="3" t="s">
        <v>16</v>
      </c>
      <c r="H3888" s="5">
        <v>744.81569999999999</v>
      </c>
      <c r="I3888" s="5">
        <v>2.1642000000000001</v>
      </c>
      <c r="J3888" s="5">
        <v>2.0402</v>
      </c>
      <c r="K3888" s="6">
        <v>0.94270400147860633</v>
      </c>
      <c r="L3888" s="5">
        <v>24.03</v>
      </c>
      <c r="M3888" s="19">
        <f>H3888*INDEX('Pliegos Tarifarios (Las Condes)'!$B:$B,MATCH($B3888,'Pliegos Tarifarios (Las Condes)'!$A:$A,0))</f>
        <v>98139.151079100004</v>
      </c>
      <c r="N3888" s="19">
        <f>I3888*INDEX('Pliegos Tarifarios (Las Condes)'!$C:$C,MATCH($B3888,'Pliegos Tarifarios (Las Condes)'!$A:$A,0))</f>
        <v>7449.8667798000006</v>
      </c>
      <c r="O3888" s="19">
        <f>J3888*INDEX('Pliegos Tarifarios (Las Condes)'!$D:$D,MATCH($B3888,'Pliegos Tarifarios (Las Condes)'!$A:$A,0))</f>
        <v>29607.655786800002</v>
      </c>
      <c r="P3888" s="19">
        <f>H3888*INDEX('Pliegos Tarifarios (Las Condes)'!$E:$E,MATCH($B3888,'Pliegos Tarifarios (Las Condes)'!$A:$A,0))</f>
        <v>9700.4796767999997</v>
      </c>
      <c r="Q3888" s="19" cm="1">
        <f t="array" ref="Q3888">H3888*_xlfn.IFS(H3888&lt;=350,INDEX('Pliegos Tarifarios (Las Condes)'!$F:$F,MATCH($B3888,'Pliegos Tarifarios (Las Condes)'!$A:$A,0)),H3888&lt;=500,INDEX('Pliegos Tarifarios (Las Condes)'!$G:$G,MATCH($B3888,'Pliegos Tarifarios (Las Condes)'!$A:$A,0)),H3888&lt;=1000,INDEX('Pliegos Tarifarios (Las Condes)'!$H:$H,MATCH($B3888,'Pliegos Tarifarios (Las Condes)'!$A:$A,0)),H3888&lt;=5000,INDEX('Pliegos Tarifarios (Las Condes)'!$I:$I,MATCH($B3888,'Pliegos Tarifarios (Las Condes)'!$A:$A,0)),H3888&gt;5000,INDEX('Pliegos Tarifarios (Las Condes)'!$J:$J,MATCH($B3888,'Pliegos Tarifarios (Las Condes)'!$A:$A,0)))/1.19</f>
        <v>1746.8744694957984</v>
      </c>
      <c r="R3888" s="19">
        <f>INDEX('Pliegos Tarifarios (Las Condes)'!$K:$K,MATCH($B3888,'Pliegos Tarifarios (Las Condes)'!$A:$A,0))</f>
        <v>729.50400000000002</v>
      </c>
      <c r="S3888" s="21">
        <f t="shared" si="183"/>
        <v>147373.53179199577</v>
      </c>
      <c r="T3888" s="21">
        <f t="shared" si="184"/>
        <v>28000.971040479199</v>
      </c>
      <c r="U3888" s="19">
        <v>0</v>
      </c>
      <c r="V3888" s="21">
        <f t="shared" si="185"/>
        <v>175374.50283247497</v>
      </c>
    </row>
    <row r="3889" spans="1:22" x14ac:dyDescent="0.3">
      <c r="A3889" s="3" t="s">
        <v>148</v>
      </c>
      <c r="B3889" s="3">
        <v>9</v>
      </c>
      <c r="C3889" s="4" t="s">
        <v>186</v>
      </c>
      <c r="D3889" s="3" t="s">
        <v>770</v>
      </c>
      <c r="E3889" s="3" t="s">
        <v>121</v>
      </c>
      <c r="F3889" s="4" t="s">
        <v>771</v>
      </c>
      <c r="G3889" s="3" t="s">
        <v>16</v>
      </c>
      <c r="H3889" s="5">
        <v>744.39620000000002</v>
      </c>
      <c r="I3889" s="5">
        <v>2.0634000000000001</v>
      </c>
      <c r="J3889" s="5">
        <v>2.0634000000000001</v>
      </c>
      <c r="K3889" s="6">
        <v>1</v>
      </c>
      <c r="L3889" s="5">
        <v>24.01</v>
      </c>
      <c r="M3889" s="19">
        <f>H3889*INDEX('Pliegos Tarifarios (Las Condes)'!$B:$B,MATCH($B3889,'Pliegos Tarifarios (Las Condes)'!$A:$A,0))</f>
        <v>98083.876500600003</v>
      </c>
      <c r="N3889" s="19">
        <f>I3889*INDEX('Pliegos Tarifarios (Las Condes)'!$C:$C,MATCH($B3889,'Pliegos Tarifarios (Las Condes)'!$A:$A,0))</f>
        <v>7102.8810246000003</v>
      </c>
      <c r="O3889" s="19">
        <f>J3889*INDEX('Pliegos Tarifarios (Las Condes)'!$D:$D,MATCH($B3889,'Pliegos Tarifarios (Las Condes)'!$A:$A,0))</f>
        <v>29944.337295600002</v>
      </c>
      <c r="P3889" s="19">
        <f>H3889*INDEX('Pliegos Tarifarios (Las Condes)'!$E:$E,MATCH($B3889,'Pliegos Tarifarios (Las Condes)'!$A:$A,0))</f>
        <v>9695.0161088000004</v>
      </c>
      <c r="Q3889" s="19" cm="1">
        <f t="array" ref="Q3889">H3889*_xlfn.IFS(H3889&lt;=350,INDEX('Pliegos Tarifarios (Las Condes)'!$F:$F,MATCH($B3889,'Pliegos Tarifarios (Las Condes)'!$A:$A,0)),H3889&lt;=500,INDEX('Pliegos Tarifarios (Las Condes)'!$G:$G,MATCH($B3889,'Pliegos Tarifarios (Las Condes)'!$A:$A,0)),H3889&lt;=1000,INDEX('Pliegos Tarifarios (Las Condes)'!$H:$H,MATCH($B3889,'Pliegos Tarifarios (Las Condes)'!$A:$A,0)),H3889&lt;=5000,INDEX('Pliegos Tarifarios (Las Condes)'!$I:$I,MATCH($B3889,'Pliegos Tarifarios (Las Condes)'!$A:$A,0)),H3889&gt;5000,INDEX('Pliegos Tarifarios (Las Condes)'!$J:$J,MATCH($B3889,'Pliegos Tarifarios (Las Condes)'!$A:$A,0)))/1.19</f>
        <v>1745.8905833613446</v>
      </c>
      <c r="R3889" s="19">
        <f>INDEX('Pliegos Tarifarios (Las Condes)'!$K:$K,MATCH($B3889,'Pliegos Tarifarios (Las Condes)'!$A:$A,0))</f>
        <v>729.50400000000002</v>
      </c>
      <c r="S3889" s="21">
        <f t="shared" si="183"/>
        <v>147301.50551296133</v>
      </c>
      <c r="T3889" s="21">
        <f t="shared" si="184"/>
        <v>27987.286047462654</v>
      </c>
      <c r="U3889" s="19">
        <v>0</v>
      </c>
      <c r="V3889" s="21">
        <f t="shared" si="185"/>
        <v>175288.791560424</v>
      </c>
    </row>
    <row r="3890" spans="1:22" x14ac:dyDescent="0.3">
      <c r="A3890" s="3" t="s">
        <v>148</v>
      </c>
      <c r="B3890" s="3">
        <v>9</v>
      </c>
      <c r="C3890" s="4" t="s">
        <v>186</v>
      </c>
      <c r="D3890" s="3" t="s">
        <v>772</v>
      </c>
      <c r="E3890" s="3" t="s">
        <v>121</v>
      </c>
      <c r="F3890" s="4" t="s">
        <v>773</v>
      </c>
      <c r="G3890" s="3" t="s">
        <v>16</v>
      </c>
      <c r="H3890" s="5">
        <v>746.36919999999998</v>
      </c>
      <c r="I3890" s="5">
        <v>2.0929000000000002</v>
      </c>
      <c r="J3890" s="5">
        <v>2.0386000000000002</v>
      </c>
      <c r="K3890" s="6">
        <v>0.9740551388026184</v>
      </c>
      <c r="L3890" s="5">
        <v>24.08</v>
      </c>
      <c r="M3890" s="19">
        <f>H3890*INDEX('Pliegos Tarifarios (Las Condes)'!$B:$B,MATCH($B3890,'Pliegos Tarifarios (Las Condes)'!$A:$A,0))</f>
        <v>98343.844899600008</v>
      </c>
      <c r="N3890" s="19">
        <f>I3890*INDEX('Pliegos Tarifarios (Las Condes)'!$C:$C,MATCH($B3890,'Pliegos Tarifarios (Las Condes)'!$A:$A,0))</f>
        <v>7204.4294351000008</v>
      </c>
      <c r="O3890" s="19">
        <f>J3890*INDEX('Pliegos Tarifarios (Las Condes)'!$D:$D,MATCH($B3890,'Pliegos Tarifarios (Las Condes)'!$A:$A,0))</f>
        <v>29584.436372400003</v>
      </c>
      <c r="P3890" s="19">
        <f>H3890*INDEX('Pliegos Tarifarios (Las Condes)'!$E:$E,MATCH($B3890,'Pliegos Tarifarios (Las Condes)'!$A:$A,0))</f>
        <v>9720.7124607999995</v>
      </c>
      <c r="Q3890" s="19" cm="1">
        <f t="array" ref="Q3890">H3890*_xlfn.IFS(H3890&lt;=350,INDEX('Pliegos Tarifarios (Las Condes)'!$F:$F,MATCH($B3890,'Pliegos Tarifarios (Las Condes)'!$A:$A,0)),H3890&lt;=500,INDEX('Pliegos Tarifarios (Las Condes)'!$G:$G,MATCH($B3890,'Pliegos Tarifarios (Las Condes)'!$A:$A,0)),H3890&lt;=1000,INDEX('Pliegos Tarifarios (Las Condes)'!$H:$H,MATCH($B3890,'Pliegos Tarifarios (Las Condes)'!$A:$A,0)),H3890&lt;=5000,INDEX('Pliegos Tarifarios (Las Condes)'!$I:$I,MATCH($B3890,'Pliegos Tarifarios (Las Condes)'!$A:$A,0)),H3890&gt;5000,INDEX('Pliegos Tarifarios (Las Condes)'!$J:$J,MATCH($B3890,'Pliegos Tarifarios (Las Condes)'!$A:$A,0)))/1.19</f>
        <v>1750.5180144537819</v>
      </c>
      <c r="R3890" s="19">
        <f>INDEX('Pliegos Tarifarios (Las Condes)'!$K:$K,MATCH($B3890,'Pliegos Tarifarios (Las Condes)'!$A:$A,0))</f>
        <v>729.50400000000002</v>
      </c>
      <c r="S3890" s="21">
        <f t="shared" si="183"/>
        <v>147333.44518235378</v>
      </c>
      <c r="T3890" s="21">
        <f t="shared" si="184"/>
        <v>27993.354584647219</v>
      </c>
      <c r="U3890" s="19">
        <v>0</v>
      </c>
      <c r="V3890" s="21">
        <f t="shared" si="185"/>
        <v>175326.79976700101</v>
      </c>
    </row>
    <row r="3891" spans="1:22" x14ac:dyDescent="0.3">
      <c r="A3891" s="3" t="s">
        <v>148</v>
      </c>
      <c r="B3891" s="3">
        <v>9</v>
      </c>
      <c r="C3891" s="4" t="s">
        <v>186</v>
      </c>
      <c r="D3891" s="3" t="s">
        <v>774</v>
      </c>
      <c r="E3891" s="3" t="s">
        <v>121</v>
      </c>
      <c r="F3891" s="4" t="s">
        <v>775</v>
      </c>
      <c r="G3891" s="3" t="s">
        <v>16</v>
      </c>
      <c r="H3891" s="5">
        <v>745.84810000000004</v>
      </c>
      <c r="I3891" s="5">
        <v>2.1993</v>
      </c>
      <c r="J3891" s="5">
        <v>2.1993</v>
      </c>
      <c r="K3891" s="6">
        <v>1</v>
      </c>
      <c r="L3891" s="5">
        <v>24.06</v>
      </c>
      <c r="M3891" s="19">
        <f>H3891*INDEX('Pliegos Tarifarios (Las Condes)'!$B:$B,MATCH($B3891,'Pliegos Tarifarios (Las Condes)'!$A:$A,0))</f>
        <v>98275.183200300016</v>
      </c>
      <c r="N3891" s="19">
        <f>I3891*INDEX('Pliegos Tarifarios (Las Condes)'!$C:$C,MATCH($B3891,'Pliegos Tarifarios (Las Condes)'!$A:$A,0))</f>
        <v>7570.6921767000003</v>
      </c>
      <c r="O3891" s="19">
        <f>J3891*INDEX('Pliegos Tarifarios (Las Condes)'!$D:$D,MATCH($B3891,'Pliegos Tarifarios (Las Condes)'!$A:$A,0))</f>
        <v>31916.5363062</v>
      </c>
      <c r="P3891" s="19">
        <f>H3891*INDEX('Pliegos Tarifarios (Las Condes)'!$E:$E,MATCH($B3891,'Pliegos Tarifarios (Las Condes)'!$A:$A,0))</f>
        <v>9713.9256544</v>
      </c>
      <c r="Q3891" s="19" cm="1">
        <f t="array" ref="Q3891">H3891*_xlfn.IFS(H3891&lt;=350,INDEX('Pliegos Tarifarios (Las Condes)'!$F:$F,MATCH($B3891,'Pliegos Tarifarios (Las Condes)'!$A:$A,0)),H3891&lt;=500,INDEX('Pliegos Tarifarios (Las Condes)'!$G:$G,MATCH($B3891,'Pliegos Tarifarios (Las Condes)'!$A:$A,0)),H3891&lt;=1000,INDEX('Pliegos Tarifarios (Las Condes)'!$H:$H,MATCH($B3891,'Pliegos Tarifarios (Las Condes)'!$A:$A,0)),H3891&lt;=5000,INDEX('Pliegos Tarifarios (Las Condes)'!$I:$I,MATCH($B3891,'Pliegos Tarifarios (Las Condes)'!$A:$A,0)),H3891&gt;5000,INDEX('Pliegos Tarifarios (Las Condes)'!$J:$J,MATCH($B3891,'Pliegos Tarifarios (Las Condes)'!$A:$A,0)))/1.19</f>
        <v>1749.2958378991602</v>
      </c>
      <c r="R3891" s="19">
        <f>INDEX('Pliegos Tarifarios (Las Condes)'!$K:$K,MATCH($B3891,'Pliegos Tarifarios (Las Condes)'!$A:$A,0))</f>
        <v>729.50400000000002</v>
      </c>
      <c r="S3891" s="21">
        <f t="shared" si="183"/>
        <v>149955.13717549914</v>
      </c>
      <c r="T3891" s="21">
        <f t="shared" si="184"/>
        <v>28491.476063344839</v>
      </c>
      <c r="U3891" s="19">
        <v>0</v>
      </c>
      <c r="V3891" s="21">
        <f t="shared" si="185"/>
        <v>178446.61323884397</v>
      </c>
    </row>
    <row r="3892" spans="1:22" x14ac:dyDescent="0.3">
      <c r="A3892" s="3" t="s">
        <v>148</v>
      </c>
      <c r="B3892" s="3">
        <v>9</v>
      </c>
      <c r="C3892" s="4" t="s">
        <v>186</v>
      </c>
      <c r="D3892" s="3" t="s">
        <v>776</v>
      </c>
      <c r="E3892" s="3" t="s">
        <v>121</v>
      </c>
      <c r="F3892" s="4" t="s">
        <v>777</v>
      </c>
      <c r="G3892" s="3" t="s">
        <v>16</v>
      </c>
      <c r="H3892" s="5">
        <v>745.28920000000005</v>
      </c>
      <c r="I3892" s="5">
        <v>2.0844</v>
      </c>
      <c r="J3892" s="5">
        <v>2.0710000000000002</v>
      </c>
      <c r="K3892" s="6">
        <v>0.99357129149875267</v>
      </c>
      <c r="L3892" s="5">
        <v>24.04</v>
      </c>
      <c r="M3892" s="19">
        <f>H3892*INDEX('Pliegos Tarifarios (Las Condes)'!$B:$B,MATCH($B3892,'Pliegos Tarifarios (Las Condes)'!$A:$A,0))</f>
        <v>98201.540859600005</v>
      </c>
      <c r="N3892" s="19">
        <f>I3892*INDEX('Pliegos Tarifarios (Las Condes)'!$C:$C,MATCH($B3892,'Pliegos Tarifarios (Las Condes)'!$A:$A,0))</f>
        <v>7175.1697236</v>
      </c>
      <c r="O3892" s="19">
        <f>J3892*INDEX('Pliegos Tarifarios (Las Condes)'!$D:$D,MATCH($B3892,'Pliegos Tarifarios (Las Condes)'!$A:$A,0))</f>
        <v>30054.629514000004</v>
      </c>
      <c r="P3892" s="19">
        <f>H3892*INDEX('Pliegos Tarifarios (Las Condes)'!$E:$E,MATCH($B3892,'Pliegos Tarifarios (Las Condes)'!$A:$A,0))</f>
        <v>9706.6465408000004</v>
      </c>
      <c r="Q3892" s="19" cm="1">
        <f t="array" ref="Q3892">H3892*_xlfn.IFS(H3892&lt;=350,INDEX('Pliegos Tarifarios (Las Condes)'!$F:$F,MATCH($B3892,'Pliegos Tarifarios (Las Condes)'!$A:$A,0)),H3892&lt;=500,INDEX('Pliegos Tarifarios (Las Condes)'!$G:$G,MATCH($B3892,'Pliegos Tarifarios (Las Condes)'!$A:$A,0)),H3892&lt;=1000,INDEX('Pliegos Tarifarios (Las Condes)'!$H:$H,MATCH($B3892,'Pliegos Tarifarios (Las Condes)'!$A:$A,0)),H3892&lt;=5000,INDEX('Pliegos Tarifarios (Las Condes)'!$I:$I,MATCH($B3892,'Pliegos Tarifarios (Las Condes)'!$A:$A,0)),H3892&gt;5000,INDEX('Pliegos Tarifarios (Las Condes)'!$J:$J,MATCH($B3892,'Pliegos Tarifarios (Las Condes)'!$A:$A,0)))/1.19</f>
        <v>1747.9850060504207</v>
      </c>
      <c r="R3892" s="19">
        <f>INDEX('Pliegos Tarifarios (Las Condes)'!$K:$K,MATCH($B3892,'Pliegos Tarifarios (Las Condes)'!$A:$A,0))</f>
        <v>729.50400000000002</v>
      </c>
      <c r="S3892" s="21">
        <f t="shared" si="183"/>
        <v>147615.4756440504</v>
      </c>
      <c r="T3892" s="21">
        <f t="shared" si="184"/>
        <v>28046.940372369576</v>
      </c>
      <c r="U3892" s="19">
        <v>0</v>
      </c>
      <c r="V3892" s="21">
        <f t="shared" si="185"/>
        <v>175662.41601641997</v>
      </c>
    </row>
    <row r="3893" spans="1:22" x14ac:dyDescent="0.3">
      <c r="A3893" s="3" t="s">
        <v>148</v>
      </c>
      <c r="B3893" s="3">
        <v>9</v>
      </c>
      <c r="C3893" s="4" t="s">
        <v>186</v>
      </c>
      <c r="D3893" s="3" t="s">
        <v>778</v>
      </c>
      <c r="E3893" s="3" t="s">
        <v>121</v>
      </c>
      <c r="F3893" s="4" t="s">
        <v>779</v>
      </c>
      <c r="G3893" s="3" t="s">
        <v>16</v>
      </c>
      <c r="H3893" s="5">
        <v>745.15120000000002</v>
      </c>
      <c r="I3893" s="5">
        <v>2.1168999999999998</v>
      </c>
      <c r="J3893" s="5">
        <v>2.1124999999999998</v>
      </c>
      <c r="K3893" s="6">
        <v>0.99792148896971988</v>
      </c>
      <c r="L3893" s="5">
        <v>24.04</v>
      </c>
      <c r="M3893" s="19">
        <f>H3893*INDEX('Pliegos Tarifarios (Las Condes)'!$B:$B,MATCH($B3893,'Pliegos Tarifarios (Las Condes)'!$A:$A,0))</f>
        <v>98183.357565600003</v>
      </c>
      <c r="N3893" s="19">
        <f>I3893*INDEX('Pliegos Tarifarios (Las Condes)'!$C:$C,MATCH($B3893,'Pliegos Tarifarios (Las Condes)'!$A:$A,0))</f>
        <v>7287.0450910999989</v>
      </c>
      <c r="O3893" s="19">
        <f>J3893*INDEX('Pliegos Tarifarios (Las Condes)'!$D:$D,MATCH($B3893,'Pliegos Tarifarios (Las Condes)'!$A:$A,0))</f>
        <v>30656.883074999998</v>
      </c>
      <c r="P3893" s="19">
        <f>H3893*INDEX('Pliegos Tarifarios (Las Condes)'!$E:$E,MATCH($B3893,'Pliegos Tarifarios (Las Condes)'!$A:$A,0))</f>
        <v>9704.8492287999998</v>
      </c>
      <c r="Q3893" s="19" cm="1">
        <f t="array" ref="Q3893">H3893*_xlfn.IFS(H3893&lt;=350,INDEX('Pliegos Tarifarios (Las Condes)'!$F:$F,MATCH($B3893,'Pliegos Tarifarios (Las Condes)'!$A:$A,0)),H3893&lt;=500,INDEX('Pliegos Tarifarios (Las Condes)'!$G:$G,MATCH($B3893,'Pliegos Tarifarios (Las Condes)'!$A:$A,0)),H3893&lt;=1000,INDEX('Pliegos Tarifarios (Las Condes)'!$H:$H,MATCH($B3893,'Pliegos Tarifarios (Las Condes)'!$A:$A,0)),H3893&lt;=5000,INDEX('Pliegos Tarifarios (Las Condes)'!$I:$I,MATCH($B3893,'Pliegos Tarifarios (Las Condes)'!$A:$A,0)),H3893&gt;5000,INDEX('Pliegos Tarifarios (Las Condes)'!$J:$J,MATCH($B3893,'Pliegos Tarifarios (Las Condes)'!$A:$A,0)))/1.19</f>
        <v>1747.6613438655465</v>
      </c>
      <c r="R3893" s="19">
        <f>INDEX('Pliegos Tarifarios (Las Condes)'!$K:$K,MATCH($B3893,'Pliegos Tarifarios (Las Condes)'!$A:$A,0))</f>
        <v>729.50400000000002</v>
      </c>
      <c r="S3893" s="21">
        <f t="shared" si="183"/>
        <v>148309.30030436552</v>
      </c>
      <c r="T3893" s="21">
        <f t="shared" si="184"/>
        <v>28178.767057829449</v>
      </c>
      <c r="U3893" s="19">
        <v>0</v>
      </c>
      <c r="V3893" s="21">
        <f t="shared" si="185"/>
        <v>176488.06736219497</v>
      </c>
    </row>
    <row r="3894" spans="1:22" x14ac:dyDescent="0.3">
      <c r="A3894" s="3" t="s">
        <v>148</v>
      </c>
      <c r="B3894" s="3">
        <v>9</v>
      </c>
      <c r="C3894" s="4" t="s">
        <v>186</v>
      </c>
      <c r="D3894" s="3" t="s">
        <v>780</v>
      </c>
      <c r="E3894" s="3" t="s">
        <v>121</v>
      </c>
      <c r="F3894" s="4" t="s">
        <v>781</v>
      </c>
      <c r="G3894" s="3" t="s">
        <v>16</v>
      </c>
      <c r="H3894" s="5">
        <v>746.72</v>
      </c>
      <c r="I3894" s="5">
        <v>2.0943000000000001</v>
      </c>
      <c r="J3894" s="5">
        <v>2.0943000000000001</v>
      </c>
      <c r="K3894" s="6">
        <v>1</v>
      </c>
      <c r="L3894" s="5">
        <v>24.09</v>
      </c>
      <c r="M3894" s="19">
        <f>H3894*INDEX('Pliegos Tarifarios (Las Condes)'!$B:$B,MATCH($B3894,'Pliegos Tarifarios (Las Condes)'!$A:$A,0))</f>
        <v>98390.067360000001</v>
      </c>
      <c r="N3894" s="19">
        <f>I3894*INDEX('Pliegos Tarifarios (Las Condes)'!$C:$C,MATCH($B3894,'Pliegos Tarifarios (Las Condes)'!$A:$A,0))</f>
        <v>7209.2486816999999</v>
      </c>
      <c r="O3894" s="19">
        <f>J3894*INDEX('Pliegos Tarifarios (Las Condes)'!$D:$D,MATCH($B3894,'Pliegos Tarifarios (Las Condes)'!$A:$A,0))</f>
        <v>30392.7622362</v>
      </c>
      <c r="P3894" s="19">
        <f>H3894*INDEX('Pliegos Tarifarios (Las Condes)'!$E:$E,MATCH($B3894,'Pliegos Tarifarios (Las Condes)'!$A:$A,0))</f>
        <v>9725.2812799999992</v>
      </c>
      <c r="Q3894" s="19" cm="1">
        <f t="array" ref="Q3894">H3894*_xlfn.IFS(H3894&lt;=350,INDEX('Pliegos Tarifarios (Las Condes)'!$F:$F,MATCH($B3894,'Pliegos Tarifarios (Las Condes)'!$A:$A,0)),H3894&lt;=500,INDEX('Pliegos Tarifarios (Las Condes)'!$G:$G,MATCH($B3894,'Pliegos Tarifarios (Las Condes)'!$A:$A,0)),H3894&lt;=1000,INDEX('Pliegos Tarifarios (Las Condes)'!$H:$H,MATCH($B3894,'Pliegos Tarifarios (Las Condes)'!$A:$A,0)),H3894&lt;=5000,INDEX('Pliegos Tarifarios (Las Condes)'!$I:$I,MATCH($B3894,'Pliegos Tarifarios (Las Condes)'!$A:$A,0)),H3894&gt;5000,INDEX('Pliegos Tarifarios (Las Condes)'!$J:$J,MATCH($B3894,'Pliegos Tarifarios (Las Condes)'!$A:$A,0)))/1.19</f>
        <v>1751.3407731092441</v>
      </c>
      <c r="R3894" s="19">
        <f>INDEX('Pliegos Tarifarios (Las Condes)'!$K:$K,MATCH($B3894,'Pliegos Tarifarios (Las Condes)'!$A:$A,0))</f>
        <v>729.50400000000002</v>
      </c>
      <c r="S3894" s="21">
        <f t="shared" si="183"/>
        <v>148198.20433100921</v>
      </c>
      <c r="T3894" s="21">
        <f t="shared" si="184"/>
        <v>28157.65882289175</v>
      </c>
      <c r="U3894" s="19">
        <v>0</v>
      </c>
      <c r="V3894" s="21">
        <f t="shared" si="185"/>
        <v>176355.86315390095</v>
      </c>
    </row>
    <row r="3895" spans="1:22" x14ac:dyDescent="0.3">
      <c r="A3895" s="3" t="s">
        <v>148</v>
      </c>
      <c r="B3895" s="3">
        <v>9</v>
      </c>
      <c r="C3895" s="4" t="s">
        <v>186</v>
      </c>
      <c r="D3895" s="3" t="s">
        <v>782</v>
      </c>
      <c r="E3895" s="3" t="s">
        <v>121</v>
      </c>
      <c r="F3895" s="4" t="s">
        <v>783</v>
      </c>
      <c r="G3895" s="3" t="s">
        <v>16</v>
      </c>
      <c r="H3895" s="5">
        <v>744.32479999999998</v>
      </c>
      <c r="I3895" s="5">
        <v>2.1496</v>
      </c>
      <c r="J3895" s="5">
        <v>2.1496</v>
      </c>
      <c r="K3895" s="6">
        <v>1</v>
      </c>
      <c r="L3895" s="5">
        <v>24.01</v>
      </c>
      <c r="M3895" s="19">
        <f>H3895*INDEX('Pliegos Tarifarios (Las Condes)'!$B:$B,MATCH($B3895,'Pliegos Tarifarios (Las Condes)'!$A:$A,0))</f>
        <v>98074.468622400003</v>
      </c>
      <c r="N3895" s="19">
        <f>I3895*INDEX('Pliegos Tarifarios (Las Condes)'!$C:$C,MATCH($B3895,'Pliegos Tarifarios (Las Condes)'!$A:$A,0))</f>
        <v>7399.6089223999998</v>
      </c>
      <c r="O3895" s="19">
        <f>J3895*INDEX('Pliegos Tarifarios (Las Condes)'!$D:$D,MATCH($B3895,'Pliegos Tarifarios (Las Condes)'!$A:$A,0))</f>
        <v>31195.283246399998</v>
      </c>
      <c r="P3895" s="19">
        <f>H3895*INDEX('Pliegos Tarifarios (Las Condes)'!$E:$E,MATCH($B3895,'Pliegos Tarifarios (Las Condes)'!$A:$A,0))</f>
        <v>9694.0861951999996</v>
      </c>
      <c r="Q3895" s="19" cm="1">
        <f t="array" ref="Q3895">H3895*_xlfn.IFS(H3895&lt;=350,INDEX('Pliegos Tarifarios (Las Condes)'!$F:$F,MATCH($B3895,'Pliegos Tarifarios (Las Condes)'!$A:$A,0)),H3895&lt;=500,INDEX('Pliegos Tarifarios (Las Condes)'!$G:$G,MATCH($B3895,'Pliegos Tarifarios (Las Condes)'!$A:$A,0)),H3895&lt;=1000,INDEX('Pliegos Tarifarios (Las Condes)'!$H:$H,MATCH($B3895,'Pliegos Tarifarios (Las Condes)'!$A:$A,0)),H3895&lt;=5000,INDEX('Pliegos Tarifarios (Las Condes)'!$I:$I,MATCH($B3895,'Pliegos Tarifarios (Las Condes)'!$A:$A,0)),H3895&gt;5000,INDEX('Pliegos Tarifarios (Las Condes)'!$J:$J,MATCH($B3895,'Pliegos Tarifarios (Las Condes)'!$A:$A,0)))/1.19</f>
        <v>1745.7231233613447</v>
      </c>
      <c r="R3895" s="19">
        <f>INDEX('Pliegos Tarifarios (Las Condes)'!$K:$K,MATCH($B3895,'Pliegos Tarifarios (Las Condes)'!$A:$A,0))</f>
        <v>729.50400000000002</v>
      </c>
      <c r="S3895" s="21">
        <f t="shared" si="183"/>
        <v>148838.67410976137</v>
      </c>
      <c r="T3895" s="21">
        <f t="shared" si="184"/>
        <v>28279.348080854659</v>
      </c>
      <c r="U3895" s="19">
        <v>0</v>
      </c>
      <c r="V3895" s="21">
        <f t="shared" si="185"/>
        <v>177118.02219061603</v>
      </c>
    </row>
    <row r="3896" spans="1:22" x14ac:dyDescent="0.3">
      <c r="A3896" s="3" t="s">
        <v>148</v>
      </c>
      <c r="B3896" s="3">
        <v>9</v>
      </c>
      <c r="C3896" s="4" t="s">
        <v>186</v>
      </c>
      <c r="D3896" s="3" t="s">
        <v>784</v>
      </c>
      <c r="E3896" s="3" t="s">
        <v>121</v>
      </c>
      <c r="F3896" s="4" t="s">
        <v>785</v>
      </c>
      <c r="G3896" s="3" t="s">
        <v>16</v>
      </c>
      <c r="H3896" s="5">
        <v>745.90170000000001</v>
      </c>
      <c r="I3896" s="5">
        <v>2.1276999999999999</v>
      </c>
      <c r="J3896" s="5">
        <v>2.0365000000000002</v>
      </c>
      <c r="K3896" s="6">
        <v>0.95713681440052656</v>
      </c>
      <c r="L3896" s="5">
        <v>24.06</v>
      </c>
      <c r="M3896" s="19">
        <f>H3896*INDEX('Pliegos Tarifarios (Las Condes)'!$B:$B,MATCH($B3896,'Pliegos Tarifarios (Las Condes)'!$A:$A,0))</f>
        <v>98282.245697100007</v>
      </c>
      <c r="N3896" s="19">
        <f>I3896*INDEX('Pliegos Tarifarios (Las Condes)'!$C:$C,MATCH($B3896,'Pliegos Tarifarios (Las Condes)'!$A:$A,0))</f>
        <v>7324.2221362999999</v>
      </c>
      <c r="O3896" s="19">
        <f>J3896*INDEX('Pliegos Tarifarios (Las Condes)'!$D:$D,MATCH($B3896,'Pliegos Tarifarios (Las Condes)'!$A:$A,0))</f>
        <v>29553.960891000002</v>
      </c>
      <c r="P3896" s="19">
        <f>H3896*INDEX('Pliegos Tarifarios (Las Condes)'!$E:$E,MATCH($B3896,'Pliegos Tarifarios (Las Condes)'!$A:$A,0))</f>
        <v>9714.6237407999997</v>
      </c>
      <c r="Q3896" s="19" cm="1">
        <f t="array" ref="Q3896">H3896*_xlfn.IFS(H3896&lt;=350,INDEX('Pliegos Tarifarios (Las Condes)'!$F:$F,MATCH($B3896,'Pliegos Tarifarios (Las Condes)'!$A:$A,0)),H3896&lt;=500,INDEX('Pliegos Tarifarios (Las Condes)'!$G:$G,MATCH($B3896,'Pliegos Tarifarios (Las Condes)'!$A:$A,0)),H3896&lt;=1000,INDEX('Pliegos Tarifarios (Las Condes)'!$H:$H,MATCH($B3896,'Pliegos Tarifarios (Las Condes)'!$A:$A,0)),H3896&lt;=5000,INDEX('Pliegos Tarifarios (Las Condes)'!$I:$I,MATCH($B3896,'Pliegos Tarifarios (Las Condes)'!$A:$A,0)),H3896&gt;5000,INDEX('Pliegos Tarifarios (Las Condes)'!$J:$J,MATCH($B3896,'Pliegos Tarifarios (Las Condes)'!$A:$A,0)))/1.19</f>
        <v>1749.4215501680676</v>
      </c>
      <c r="R3896" s="19">
        <f>INDEX('Pliegos Tarifarios (Las Condes)'!$K:$K,MATCH($B3896,'Pliegos Tarifarios (Las Condes)'!$A:$A,0))</f>
        <v>729.50400000000002</v>
      </c>
      <c r="S3896" s="21">
        <f t="shared" si="183"/>
        <v>147353.97801536805</v>
      </c>
      <c r="T3896" s="21">
        <f t="shared" si="184"/>
        <v>27997.255822919928</v>
      </c>
      <c r="U3896" s="19">
        <v>0</v>
      </c>
      <c r="V3896" s="21">
        <f t="shared" si="185"/>
        <v>175351.23383828797</v>
      </c>
    </row>
    <row r="3897" spans="1:22" x14ac:dyDescent="0.3">
      <c r="A3897" s="3" t="s">
        <v>148</v>
      </c>
      <c r="B3897" s="3">
        <v>9</v>
      </c>
      <c r="C3897" s="4" t="s">
        <v>186</v>
      </c>
      <c r="D3897" s="3" t="s">
        <v>786</v>
      </c>
      <c r="E3897" s="3" t="s">
        <v>121</v>
      </c>
      <c r="F3897" s="4" t="s">
        <v>787</v>
      </c>
      <c r="G3897" s="3" t="s">
        <v>16</v>
      </c>
      <c r="H3897" s="5">
        <v>745.88639999999998</v>
      </c>
      <c r="I3897" s="5">
        <v>2.073</v>
      </c>
      <c r="J3897" s="5">
        <v>2.073</v>
      </c>
      <c r="K3897" s="6">
        <v>1</v>
      </c>
      <c r="L3897" s="5">
        <v>24.06</v>
      </c>
      <c r="M3897" s="19">
        <f>H3897*INDEX('Pliegos Tarifarios (Las Condes)'!$B:$B,MATCH($B3897,'Pliegos Tarifarios (Las Condes)'!$A:$A,0))</f>
        <v>98280.229723199998</v>
      </c>
      <c r="N3897" s="19">
        <f>I3897*INDEX('Pliegos Tarifarios (Las Condes)'!$C:$C,MATCH($B3897,'Pliegos Tarifarios (Las Condes)'!$A:$A,0))</f>
        <v>7135.9272869999995</v>
      </c>
      <c r="O3897" s="19">
        <f>J3897*INDEX('Pliegos Tarifarios (Las Condes)'!$D:$D,MATCH($B3897,'Pliegos Tarifarios (Las Condes)'!$A:$A,0))</f>
        <v>30083.653781999998</v>
      </c>
      <c r="P3897" s="19">
        <f>H3897*INDEX('Pliegos Tarifarios (Las Condes)'!$E:$E,MATCH($B3897,'Pliegos Tarifarios (Las Condes)'!$A:$A,0))</f>
        <v>9714.4244735999982</v>
      </c>
      <c r="Q3897" s="19" cm="1">
        <f t="array" ref="Q3897">H3897*_xlfn.IFS(H3897&lt;=350,INDEX('Pliegos Tarifarios (Las Condes)'!$F:$F,MATCH($B3897,'Pliegos Tarifarios (Las Condes)'!$A:$A,0)),H3897&lt;=500,INDEX('Pliegos Tarifarios (Las Condes)'!$G:$G,MATCH($B3897,'Pliegos Tarifarios (Las Condes)'!$A:$A,0)),H3897&lt;=1000,INDEX('Pliegos Tarifarios (Las Condes)'!$H:$H,MATCH($B3897,'Pliegos Tarifarios (Las Condes)'!$A:$A,0)),H3897&lt;=5000,INDEX('Pliegos Tarifarios (Las Condes)'!$I:$I,MATCH($B3897,'Pliegos Tarifarios (Las Condes)'!$A:$A,0)),H3897&gt;5000,INDEX('Pliegos Tarifarios (Las Condes)'!$J:$J,MATCH($B3897,'Pliegos Tarifarios (Las Condes)'!$A:$A,0)))/1.19</f>
        <v>1749.3856658823531</v>
      </c>
      <c r="R3897" s="19">
        <f>INDEX('Pliegos Tarifarios (Las Condes)'!$K:$K,MATCH($B3897,'Pliegos Tarifarios (Las Condes)'!$A:$A,0))</f>
        <v>729.50400000000002</v>
      </c>
      <c r="S3897" s="21">
        <f t="shared" si="183"/>
        <v>147693.12493168234</v>
      </c>
      <c r="T3897" s="21">
        <f t="shared" si="184"/>
        <v>28061.693737019643</v>
      </c>
      <c r="U3897" s="19">
        <v>0</v>
      </c>
      <c r="V3897" s="21">
        <f t="shared" si="185"/>
        <v>175754.81866870198</v>
      </c>
    </row>
    <row r="3898" spans="1:22" x14ac:dyDescent="0.3">
      <c r="A3898" s="3" t="s">
        <v>148</v>
      </c>
      <c r="B3898" s="3">
        <v>9</v>
      </c>
      <c r="C3898" s="4" t="s">
        <v>186</v>
      </c>
      <c r="D3898" s="3" t="s">
        <v>788</v>
      </c>
      <c r="E3898" s="3" t="s">
        <v>121</v>
      </c>
      <c r="F3898" s="4" t="s">
        <v>789</v>
      </c>
      <c r="G3898" s="3" t="s">
        <v>16</v>
      </c>
      <c r="H3898" s="5">
        <v>746.31100000000004</v>
      </c>
      <c r="I3898" s="5">
        <v>2.1166999999999998</v>
      </c>
      <c r="J3898" s="5">
        <v>2.0908000000000002</v>
      </c>
      <c r="K3898" s="6">
        <v>0.98776397222091006</v>
      </c>
      <c r="L3898" s="5">
        <v>24.07</v>
      </c>
      <c r="M3898" s="19">
        <f>H3898*INDEX('Pliegos Tarifarios (Las Condes)'!$B:$B,MATCH($B3898,'Pliegos Tarifarios (Las Condes)'!$A:$A,0))</f>
        <v>98336.176293000011</v>
      </c>
      <c r="N3898" s="19">
        <f>I3898*INDEX('Pliegos Tarifarios (Las Condes)'!$C:$C,MATCH($B3898,'Pliegos Tarifarios (Las Condes)'!$A:$A,0))</f>
        <v>7286.3566272999997</v>
      </c>
      <c r="O3898" s="19">
        <f>J3898*INDEX('Pliegos Tarifarios (Las Condes)'!$D:$D,MATCH($B3898,'Pliegos Tarifarios (Las Condes)'!$A:$A,0))</f>
        <v>30341.969767200004</v>
      </c>
      <c r="P3898" s="19">
        <f>H3898*INDEX('Pliegos Tarifarios (Las Condes)'!$E:$E,MATCH($B3898,'Pliegos Tarifarios (Las Condes)'!$A:$A,0))</f>
        <v>9719.9544640000004</v>
      </c>
      <c r="Q3898" s="19" cm="1">
        <f t="array" ref="Q3898">H3898*_xlfn.IFS(H3898&lt;=350,INDEX('Pliegos Tarifarios (Las Condes)'!$F:$F,MATCH($B3898,'Pliegos Tarifarios (Las Condes)'!$A:$A,0)),H3898&lt;=500,INDEX('Pliegos Tarifarios (Las Condes)'!$G:$G,MATCH($B3898,'Pliegos Tarifarios (Las Condes)'!$A:$A,0)),H3898&lt;=1000,INDEX('Pliegos Tarifarios (Las Condes)'!$H:$H,MATCH($B3898,'Pliegos Tarifarios (Las Condes)'!$A:$A,0)),H3898&lt;=5000,INDEX('Pliegos Tarifarios (Las Condes)'!$I:$I,MATCH($B3898,'Pliegos Tarifarios (Las Condes)'!$A:$A,0)),H3898&gt;5000,INDEX('Pliegos Tarifarios (Las Condes)'!$J:$J,MATCH($B3898,'Pliegos Tarifarios (Las Condes)'!$A:$A,0)))/1.19</f>
        <v>1750.3815134453787</v>
      </c>
      <c r="R3898" s="19">
        <f>INDEX('Pliegos Tarifarios (Las Condes)'!$K:$K,MATCH($B3898,'Pliegos Tarifarios (Las Condes)'!$A:$A,0))</f>
        <v>729.50400000000002</v>
      </c>
      <c r="S3898" s="21">
        <f t="shared" si="183"/>
        <v>148164.3426649454</v>
      </c>
      <c r="T3898" s="21">
        <f t="shared" si="184"/>
        <v>28151.225106339629</v>
      </c>
      <c r="U3898" s="19">
        <v>0</v>
      </c>
      <c r="V3898" s="21">
        <f t="shared" si="185"/>
        <v>176315.56777128504</v>
      </c>
    </row>
    <row r="3899" spans="1:22" x14ac:dyDescent="0.3">
      <c r="A3899" s="3" t="s">
        <v>148</v>
      </c>
      <c r="B3899" s="3">
        <v>9</v>
      </c>
      <c r="C3899" s="4" t="s">
        <v>186</v>
      </c>
      <c r="D3899" s="3" t="s">
        <v>790</v>
      </c>
      <c r="E3899" s="3" t="s">
        <v>121</v>
      </c>
      <c r="F3899" s="4" t="s">
        <v>791</v>
      </c>
      <c r="G3899" s="3" t="s">
        <v>16</v>
      </c>
      <c r="H3899" s="5">
        <v>746.45280000000002</v>
      </c>
      <c r="I3899" s="5">
        <v>2.0499999999999998</v>
      </c>
      <c r="J3899" s="5">
        <v>2.0499999999999998</v>
      </c>
      <c r="K3899" s="6">
        <v>1</v>
      </c>
      <c r="L3899" s="5">
        <v>24.08</v>
      </c>
      <c r="M3899" s="19">
        <f>H3899*INDEX('Pliegos Tarifarios (Las Condes)'!$B:$B,MATCH($B3899,'Pliegos Tarifarios (Las Condes)'!$A:$A,0))</f>
        <v>98354.860286400013</v>
      </c>
      <c r="N3899" s="19">
        <f>I3899*INDEX('Pliegos Tarifarios (Las Condes)'!$C:$C,MATCH($B3899,'Pliegos Tarifarios (Las Condes)'!$A:$A,0))</f>
        <v>7056.7539499999993</v>
      </c>
      <c r="O3899" s="19">
        <f>J3899*INDEX('Pliegos Tarifarios (Las Condes)'!$D:$D,MATCH($B3899,'Pliegos Tarifarios (Las Condes)'!$A:$A,0))</f>
        <v>29749.874699999997</v>
      </c>
      <c r="P3899" s="19">
        <f>H3899*INDEX('Pliegos Tarifarios (Las Condes)'!$E:$E,MATCH($B3899,'Pliegos Tarifarios (Las Condes)'!$A:$A,0))</f>
        <v>9721.8012672000004</v>
      </c>
      <c r="Q3899" s="19" cm="1">
        <f t="array" ref="Q3899">H3899*_xlfn.IFS(H3899&lt;=350,INDEX('Pliegos Tarifarios (Las Condes)'!$F:$F,MATCH($B3899,'Pliegos Tarifarios (Las Condes)'!$A:$A,0)),H3899&lt;=500,INDEX('Pliegos Tarifarios (Las Condes)'!$G:$G,MATCH($B3899,'Pliegos Tarifarios (Las Condes)'!$A:$A,0)),H3899&lt;=1000,INDEX('Pliegos Tarifarios (Las Condes)'!$H:$H,MATCH($B3899,'Pliegos Tarifarios (Las Condes)'!$A:$A,0)),H3899&lt;=5000,INDEX('Pliegos Tarifarios (Las Condes)'!$I:$I,MATCH($B3899,'Pliegos Tarifarios (Las Condes)'!$A:$A,0)),H3899&gt;5000,INDEX('Pliegos Tarifarios (Las Condes)'!$J:$J,MATCH($B3899,'Pliegos Tarifarios (Las Condes)'!$A:$A,0)))/1.19</f>
        <v>1750.7140880672271</v>
      </c>
      <c r="R3899" s="19">
        <f>INDEX('Pliegos Tarifarios (Las Condes)'!$K:$K,MATCH($B3899,'Pliegos Tarifarios (Las Condes)'!$A:$A,0))</f>
        <v>729.50400000000002</v>
      </c>
      <c r="S3899" s="21">
        <f t="shared" si="183"/>
        <v>147363.50829166724</v>
      </c>
      <c r="T3899" s="21">
        <f t="shared" si="184"/>
        <v>27999.066575416775</v>
      </c>
      <c r="U3899" s="19">
        <v>0</v>
      </c>
      <c r="V3899" s="21">
        <f t="shared" si="185"/>
        <v>175362.57486708401</v>
      </c>
    </row>
    <row r="3900" spans="1:22" x14ac:dyDescent="0.3">
      <c r="A3900" s="3" t="s">
        <v>148</v>
      </c>
      <c r="B3900" s="3">
        <v>9</v>
      </c>
      <c r="C3900" s="4" t="s">
        <v>186</v>
      </c>
      <c r="D3900" s="3" t="s">
        <v>792</v>
      </c>
      <c r="E3900" s="3" t="s">
        <v>121</v>
      </c>
      <c r="F3900" s="4" t="s">
        <v>793</v>
      </c>
      <c r="G3900" s="3" t="s">
        <v>16</v>
      </c>
      <c r="H3900" s="5">
        <v>744.00019999999995</v>
      </c>
      <c r="I3900" s="5">
        <v>2.0474000000000001</v>
      </c>
      <c r="J3900" s="5">
        <v>2.0474000000000001</v>
      </c>
      <c r="K3900" s="6">
        <v>1</v>
      </c>
      <c r="L3900" s="5">
        <v>24</v>
      </c>
      <c r="M3900" s="19">
        <f>H3900*INDEX('Pliegos Tarifarios (Las Condes)'!$B:$B,MATCH($B3900,'Pliegos Tarifarios (Las Condes)'!$A:$A,0))</f>
        <v>98031.698352599997</v>
      </c>
      <c r="N3900" s="19">
        <f>I3900*INDEX('Pliegos Tarifarios (Las Condes)'!$C:$C,MATCH($B3900,'Pliegos Tarifarios (Las Condes)'!$A:$A,0))</f>
        <v>7047.8039206000003</v>
      </c>
      <c r="O3900" s="19">
        <f>J3900*INDEX('Pliegos Tarifarios (Las Condes)'!$D:$D,MATCH($B3900,'Pliegos Tarifarios (Las Condes)'!$A:$A,0))</f>
        <v>29712.143151600001</v>
      </c>
      <c r="P3900" s="19">
        <f>H3900*INDEX('Pliegos Tarifarios (Las Condes)'!$E:$E,MATCH($B3900,'Pliegos Tarifarios (Las Condes)'!$A:$A,0))</f>
        <v>9689.8586047999979</v>
      </c>
      <c r="Q3900" s="19" cm="1">
        <f t="array" ref="Q3900">H3900*_xlfn.IFS(H3900&lt;=350,INDEX('Pliegos Tarifarios (Las Condes)'!$F:$F,MATCH($B3900,'Pliegos Tarifarios (Las Condes)'!$A:$A,0)),H3900&lt;=500,INDEX('Pliegos Tarifarios (Las Condes)'!$G:$G,MATCH($B3900,'Pliegos Tarifarios (Las Condes)'!$A:$A,0)),H3900&lt;=1000,INDEX('Pliegos Tarifarios (Las Condes)'!$H:$H,MATCH($B3900,'Pliegos Tarifarios (Las Condes)'!$A:$A,0)),H3900&lt;=5000,INDEX('Pliegos Tarifarios (Las Condes)'!$I:$I,MATCH($B3900,'Pliegos Tarifarios (Las Condes)'!$A:$A,0)),H3900&gt;5000,INDEX('Pliegos Tarifarios (Las Condes)'!$J:$J,MATCH($B3900,'Pliegos Tarifarios (Las Condes)'!$A:$A,0)))/1.19</f>
        <v>1744.9618136134457</v>
      </c>
      <c r="R3900" s="19">
        <f>INDEX('Pliegos Tarifarios (Las Condes)'!$K:$K,MATCH($B3900,'Pliegos Tarifarios (Las Condes)'!$A:$A,0))</f>
        <v>729.50400000000002</v>
      </c>
      <c r="S3900" s="21">
        <f t="shared" si="183"/>
        <v>146955.96984321342</v>
      </c>
      <c r="T3900" s="21">
        <f t="shared" si="184"/>
        <v>27921.63427021055</v>
      </c>
      <c r="U3900" s="19">
        <v>0</v>
      </c>
      <c r="V3900" s="21">
        <f t="shared" si="185"/>
        <v>174877.60411342396</v>
      </c>
    </row>
    <row r="3901" spans="1:22" x14ac:dyDescent="0.3">
      <c r="A3901" s="3" t="s">
        <v>148</v>
      </c>
      <c r="B3901" s="3">
        <v>9</v>
      </c>
      <c r="C3901" s="4" t="s">
        <v>186</v>
      </c>
      <c r="D3901" s="3" t="s">
        <v>794</v>
      </c>
      <c r="E3901" s="3" t="s">
        <v>121</v>
      </c>
      <c r="F3901" s="4" t="s">
        <v>795</v>
      </c>
      <c r="G3901" s="3" t="s">
        <v>16</v>
      </c>
      <c r="H3901" s="5">
        <v>745.96929999999998</v>
      </c>
      <c r="I3901" s="5">
        <v>2.0893000000000002</v>
      </c>
      <c r="J3901" s="5">
        <v>2.0272000000000001</v>
      </c>
      <c r="K3901" s="6">
        <v>0.97027712631024743</v>
      </c>
      <c r="L3901" s="5">
        <v>24.06</v>
      </c>
      <c r="M3901" s="19">
        <f>H3901*INDEX('Pliegos Tarifarios (Las Condes)'!$B:$B,MATCH($B3901,'Pliegos Tarifarios (Las Condes)'!$A:$A,0))</f>
        <v>98291.152875900007</v>
      </c>
      <c r="N3901" s="19">
        <f>I3901*INDEX('Pliegos Tarifarios (Las Condes)'!$C:$C,MATCH($B3901,'Pliegos Tarifarios (Las Condes)'!$A:$A,0))</f>
        <v>7192.0370867000001</v>
      </c>
      <c r="O3901" s="19">
        <f>J3901*INDEX('Pliegos Tarifarios (Las Condes)'!$D:$D,MATCH($B3901,'Pliegos Tarifarios (Las Condes)'!$A:$A,0))</f>
        <v>29418.998044800002</v>
      </c>
      <c r="P3901" s="19">
        <f>H3901*INDEX('Pliegos Tarifarios (Las Condes)'!$E:$E,MATCH($B3901,'Pliegos Tarifarios (Las Condes)'!$A:$A,0))</f>
        <v>9715.5041631999993</v>
      </c>
      <c r="Q3901" s="19" cm="1">
        <f t="array" ref="Q3901">H3901*_xlfn.IFS(H3901&lt;=350,INDEX('Pliegos Tarifarios (Las Condes)'!$F:$F,MATCH($B3901,'Pliegos Tarifarios (Las Condes)'!$A:$A,0)),H3901&lt;=500,INDEX('Pliegos Tarifarios (Las Condes)'!$G:$G,MATCH($B3901,'Pliegos Tarifarios (Las Condes)'!$A:$A,0)),H3901&lt;=1000,INDEX('Pliegos Tarifarios (Las Condes)'!$H:$H,MATCH($B3901,'Pliegos Tarifarios (Las Condes)'!$A:$A,0)),H3901&lt;=5000,INDEX('Pliegos Tarifarios (Las Condes)'!$I:$I,MATCH($B3901,'Pliegos Tarifarios (Las Condes)'!$A:$A,0)),H3901&gt;5000,INDEX('Pliegos Tarifarios (Las Condes)'!$J:$J,MATCH($B3901,'Pliegos Tarifarios (Las Condes)'!$A:$A,0)))/1.19</f>
        <v>1749.5800977310926</v>
      </c>
      <c r="R3901" s="19">
        <f>INDEX('Pliegos Tarifarios (Las Condes)'!$K:$K,MATCH($B3901,'Pliegos Tarifarios (Las Condes)'!$A:$A,0))</f>
        <v>729.50400000000002</v>
      </c>
      <c r="S3901" s="21">
        <f t="shared" si="183"/>
        <v>147096.7762683311</v>
      </c>
      <c r="T3901" s="21">
        <f t="shared" si="184"/>
        <v>27948.38749098291</v>
      </c>
      <c r="U3901" s="19">
        <v>0</v>
      </c>
      <c r="V3901" s="21">
        <f t="shared" si="185"/>
        <v>175045.16375931402</v>
      </c>
    </row>
    <row r="3902" spans="1:22" x14ac:dyDescent="0.3">
      <c r="A3902" s="3" t="s">
        <v>148</v>
      </c>
      <c r="B3902" s="3">
        <v>9</v>
      </c>
      <c r="C3902" s="4" t="s">
        <v>186</v>
      </c>
      <c r="D3902" s="3" t="s">
        <v>796</v>
      </c>
      <c r="E3902" s="3" t="s">
        <v>121</v>
      </c>
      <c r="F3902" s="4" t="s">
        <v>797</v>
      </c>
      <c r="G3902" s="3" t="s">
        <v>16</v>
      </c>
      <c r="H3902" s="5">
        <v>746.14260000000002</v>
      </c>
      <c r="I3902" s="5">
        <v>2.1783000000000001</v>
      </c>
      <c r="J3902" s="5">
        <v>2.1783000000000001</v>
      </c>
      <c r="K3902" s="6">
        <v>1</v>
      </c>
      <c r="L3902" s="5">
        <v>24.07</v>
      </c>
      <c r="M3902" s="19">
        <f>H3902*INDEX('Pliegos Tarifarios (Las Condes)'!$B:$B,MATCH($B3902,'Pliegos Tarifarios (Las Condes)'!$A:$A,0))</f>
        <v>98313.987403800013</v>
      </c>
      <c r="N3902" s="19">
        <f>I3902*INDEX('Pliegos Tarifarios (Las Condes)'!$C:$C,MATCH($B3902,'Pliegos Tarifarios (Las Condes)'!$A:$A,0))</f>
        <v>7498.4034777000006</v>
      </c>
      <c r="O3902" s="19">
        <f>J3902*INDEX('Pliegos Tarifarios (Las Condes)'!$D:$D,MATCH($B3902,'Pliegos Tarifarios (Las Condes)'!$A:$A,0))</f>
        <v>31611.781492200003</v>
      </c>
      <c r="P3902" s="19">
        <f>H3902*INDEX('Pliegos Tarifarios (Las Condes)'!$E:$E,MATCH($B3902,'Pliegos Tarifarios (Las Condes)'!$A:$A,0))</f>
        <v>9717.7612224000004</v>
      </c>
      <c r="Q3902" s="19" cm="1">
        <f t="array" ref="Q3902">H3902*_xlfn.IFS(H3902&lt;=350,INDEX('Pliegos Tarifarios (Las Condes)'!$F:$F,MATCH($B3902,'Pliegos Tarifarios (Las Condes)'!$A:$A,0)),H3902&lt;=500,INDEX('Pliegos Tarifarios (Las Condes)'!$G:$G,MATCH($B3902,'Pliegos Tarifarios (Las Condes)'!$A:$A,0)),H3902&lt;=1000,INDEX('Pliegos Tarifarios (Las Condes)'!$H:$H,MATCH($B3902,'Pliegos Tarifarios (Las Condes)'!$A:$A,0)),H3902&lt;=5000,INDEX('Pliegos Tarifarios (Las Condes)'!$I:$I,MATCH($B3902,'Pliegos Tarifarios (Las Condes)'!$A:$A,0)),H3902&gt;5000,INDEX('Pliegos Tarifarios (Las Condes)'!$J:$J,MATCH($B3902,'Pliegos Tarifarios (Las Condes)'!$A:$A,0)))/1.19</f>
        <v>1749.9865517647063</v>
      </c>
      <c r="R3902" s="19">
        <f>INDEX('Pliegos Tarifarios (Las Condes)'!$K:$K,MATCH($B3902,'Pliegos Tarifarios (Las Condes)'!$A:$A,0))</f>
        <v>729.50400000000002</v>
      </c>
      <c r="S3902" s="21">
        <f t="shared" si="183"/>
        <v>149621.42414786472</v>
      </c>
      <c r="T3902" s="21">
        <f t="shared" si="184"/>
        <v>28428.070588094295</v>
      </c>
      <c r="U3902" s="19">
        <v>0</v>
      </c>
      <c r="V3902" s="21">
        <f t="shared" si="185"/>
        <v>178049.49473595902</v>
      </c>
    </row>
    <row r="3903" spans="1:22" x14ac:dyDescent="0.3">
      <c r="A3903" s="3" t="s">
        <v>148</v>
      </c>
      <c r="B3903" s="3">
        <v>9</v>
      </c>
      <c r="C3903" s="4" t="s">
        <v>186</v>
      </c>
      <c r="D3903" s="3" t="s">
        <v>798</v>
      </c>
      <c r="E3903" s="3" t="s">
        <v>121</v>
      </c>
      <c r="F3903" s="4" t="s">
        <v>799</v>
      </c>
      <c r="G3903" s="3" t="s">
        <v>16</v>
      </c>
      <c r="H3903" s="5">
        <v>745.75819999999999</v>
      </c>
      <c r="I3903" s="5">
        <v>2.0623</v>
      </c>
      <c r="J3903" s="5">
        <v>2.0287000000000002</v>
      </c>
      <c r="K3903" s="6">
        <v>0.98370751103137277</v>
      </c>
      <c r="L3903" s="5">
        <v>24.06</v>
      </c>
      <c r="M3903" s="19">
        <f>H3903*INDEX('Pliegos Tarifarios (Las Condes)'!$B:$B,MATCH($B3903,'Pliegos Tarifarios (Las Condes)'!$A:$A,0))</f>
        <v>98263.337706599996</v>
      </c>
      <c r="N3903" s="19">
        <f>I3903*INDEX('Pliegos Tarifarios (Las Condes)'!$C:$C,MATCH($B3903,'Pliegos Tarifarios (Las Condes)'!$A:$A,0))</f>
        <v>7099.0944737</v>
      </c>
      <c r="O3903" s="19">
        <f>J3903*INDEX('Pliegos Tarifarios (Las Condes)'!$D:$D,MATCH($B3903,'Pliegos Tarifarios (Las Condes)'!$A:$A,0))</f>
        <v>29440.766245800001</v>
      </c>
      <c r="P3903" s="19">
        <f>H3903*INDEX('Pliegos Tarifarios (Las Condes)'!$E:$E,MATCH($B3903,'Pliegos Tarifarios (Las Condes)'!$A:$A,0))</f>
        <v>9712.7547967999999</v>
      </c>
      <c r="Q3903" s="19" cm="1">
        <f t="array" ref="Q3903">H3903*_xlfn.IFS(H3903&lt;=350,INDEX('Pliegos Tarifarios (Las Condes)'!$F:$F,MATCH($B3903,'Pliegos Tarifarios (Las Condes)'!$A:$A,0)),H3903&lt;=500,INDEX('Pliegos Tarifarios (Las Condes)'!$G:$G,MATCH($B3903,'Pliegos Tarifarios (Las Condes)'!$A:$A,0)),H3903&lt;=1000,INDEX('Pliegos Tarifarios (Las Condes)'!$H:$H,MATCH($B3903,'Pliegos Tarifarios (Las Condes)'!$A:$A,0)),H3903&lt;=5000,INDEX('Pliegos Tarifarios (Las Condes)'!$I:$I,MATCH($B3903,'Pliegos Tarifarios (Las Condes)'!$A:$A,0)),H3903&gt;5000,INDEX('Pliegos Tarifarios (Las Condes)'!$J:$J,MATCH($B3903,'Pliegos Tarifarios (Las Condes)'!$A:$A,0)))/1.19</f>
        <v>1749.0849884033616</v>
      </c>
      <c r="R3903" s="19">
        <f>INDEX('Pliegos Tarifarios (Las Condes)'!$K:$K,MATCH($B3903,'Pliegos Tarifarios (Las Condes)'!$A:$A,0))</f>
        <v>729.50400000000002</v>
      </c>
      <c r="S3903" s="21">
        <f t="shared" si="183"/>
        <v>146994.54221130334</v>
      </c>
      <c r="T3903" s="21">
        <f t="shared" si="184"/>
        <v>27928.963020147636</v>
      </c>
      <c r="U3903" s="19">
        <v>0</v>
      </c>
      <c r="V3903" s="21">
        <f t="shared" si="185"/>
        <v>174923.50523145098</v>
      </c>
    </row>
    <row r="3904" spans="1:22" x14ac:dyDescent="0.3">
      <c r="A3904" s="3" t="s">
        <v>148</v>
      </c>
      <c r="B3904" s="3">
        <v>9</v>
      </c>
      <c r="C3904" s="4" t="s">
        <v>186</v>
      </c>
      <c r="D3904" s="3" t="s">
        <v>800</v>
      </c>
      <c r="E3904" s="3" t="s">
        <v>121</v>
      </c>
      <c r="F3904" s="4" t="s">
        <v>801</v>
      </c>
      <c r="G3904" s="3" t="s">
        <v>16</v>
      </c>
      <c r="H3904" s="5">
        <v>744.85329999999999</v>
      </c>
      <c r="I3904" s="5">
        <v>2.0811000000000002</v>
      </c>
      <c r="J3904" s="5">
        <v>2.0630000000000002</v>
      </c>
      <c r="K3904" s="6">
        <v>0.99130267646917491</v>
      </c>
      <c r="L3904" s="5">
        <v>24.03</v>
      </c>
      <c r="M3904" s="19">
        <f>H3904*INDEX('Pliegos Tarifarios (Las Condes)'!$B:$B,MATCH($B3904,'Pliegos Tarifarios (Las Condes)'!$A:$A,0))</f>
        <v>98144.105367900003</v>
      </c>
      <c r="N3904" s="19">
        <f>I3904*INDEX('Pliegos Tarifarios (Las Condes)'!$C:$C,MATCH($B3904,'Pliegos Tarifarios (Las Condes)'!$A:$A,0))</f>
        <v>7163.8100709000009</v>
      </c>
      <c r="O3904" s="19">
        <f>J3904*INDEX('Pliegos Tarifarios (Las Condes)'!$D:$D,MATCH($B3904,'Pliegos Tarifarios (Las Condes)'!$A:$A,0))</f>
        <v>29938.532442000003</v>
      </c>
      <c r="P3904" s="19">
        <f>H3904*INDEX('Pliegos Tarifarios (Las Condes)'!$E:$E,MATCH($B3904,'Pliegos Tarifarios (Las Condes)'!$A:$A,0))</f>
        <v>9700.9693791999998</v>
      </c>
      <c r="Q3904" s="19" cm="1">
        <f t="array" ref="Q3904">H3904*_xlfn.IFS(H3904&lt;=350,INDEX('Pliegos Tarifarios (Las Condes)'!$F:$F,MATCH($B3904,'Pliegos Tarifarios (Las Condes)'!$A:$A,0)),H3904&lt;=500,INDEX('Pliegos Tarifarios (Las Condes)'!$G:$G,MATCH($B3904,'Pliegos Tarifarios (Las Condes)'!$A:$A,0)),H3904&lt;=1000,INDEX('Pliegos Tarifarios (Las Condes)'!$H:$H,MATCH($B3904,'Pliegos Tarifarios (Las Condes)'!$A:$A,0)),H3904&lt;=5000,INDEX('Pliegos Tarifarios (Las Condes)'!$I:$I,MATCH($B3904,'Pliegos Tarifarios (Las Condes)'!$A:$A,0)),H3904&gt;5000,INDEX('Pliegos Tarifarios (Las Condes)'!$J:$J,MATCH($B3904,'Pliegos Tarifarios (Las Condes)'!$A:$A,0)))/1.19</f>
        <v>1746.962655714286</v>
      </c>
      <c r="R3904" s="19">
        <f>INDEX('Pliegos Tarifarios (Las Condes)'!$K:$K,MATCH($B3904,'Pliegos Tarifarios (Las Condes)'!$A:$A,0))</f>
        <v>729.50400000000002</v>
      </c>
      <c r="S3904" s="21">
        <f t="shared" si="183"/>
        <v>147423.88391571425</v>
      </c>
      <c r="T3904" s="21">
        <f t="shared" si="184"/>
        <v>28010.537943985706</v>
      </c>
      <c r="U3904" s="19">
        <v>0</v>
      </c>
      <c r="V3904" s="21">
        <f t="shared" si="185"/>
        <v>175434.42185969994</v>
      </c>
    </row>
    <row r="3905" spans="1:22" x14ac:dyDescent="0.3">
      <c r="A3905" s="3" t="s">
        <v>148</v>
      </c>
      <c r="B3905" s="3">
        <v>9</v>
      </c>
      <c r="C3905" s="4" t="s">
        <v>186</v>
      </c>
      <c r="D3905" s="3" t="s">
        <v>802</v>
      </c>
      <c r="E3905" s="3" t="s">
        <v>121</v>
      </c>
      <c r="F3905" s="4" t="s">
        <v>803</v>
      </c>
      <c r="G3905" s="3" t="s">
        <v>16</v>
      </c>
      <c r="H3905" s="5">
        <v>744.80539999999996</v>
      </c>
      <c r="I3905" s="5">
        <v>2.0966</v>
      </c>
      <c r="J3905" s="5">
        <v>2.0727000000000002</v>
      </c>
      <c r="K3905" s="6">
        <v>0.98860059143375001</v>
      </c>
      <c r="L3905" s="5">
        <v>24.03</v>
      </c>
      <c r="M3905" s="19">
        <f>H3905*INDEX('Pliegos Tarifarios (Las Condes)'!$B:$B,MATCH($B3905,'Pliegos Tarifarios (Las Condes)'!$A:$A,0))</f>
        <v>98137.793920199998</v>
      </c>
      <c r="N3905" s="19">
        <f>I3905*INDEX('Pliegos Tarifarios (Las Condes)'!$C:$C,MATCH($B3905,'Pliegos Tarifarios (Las Condes)'!$A:$A,0))</f>
        <v>7217.1660154000001</v>
      </c>
      <c r="O3905" s="19">
        <f>J3905*INDEX('Pliegos Tarifarios (Las Condes)'!$D:$D,MATCH($B3905,'Pliegos Tarifarios (Las Condes)'!$A:$A,0))</f>
        <v>30079.300141800002</v>
      </c>
      <c r="P3905" s="19">
        <f>H3905*INDEX('Pliegos Tarifarios (Las Condes)'!$E:$E,MATCH($B3905,'Pliegos Tarifarios (Las Condes)'!$A:$A,0))</f>
        <v>9700.3455295999993</v>
      </c>
      <c r="Q3905" s="19" cm="1">
        <f t="array" ref="Q3905">H3905*_xlfn.IFS(H3905&lt;=350,INDEX('Pliegos Tarifarios (Las Condes)'!$F:$F,MATCH($B3905,'Pliegos Tarifarios (Las Condes)'!$A:$A,0)),H3905&lt;=500,INDEX('Pliegos Tarifarios (Las Condes)'!$G:$G,MATCH($B3905,'Pliegos Tarifarios (Las Condes)'!$A:$A,0)),H3905&lt;=1000,INDEX('Pliegos Tarifarios (Las Condes)'!$H:$H,MATCH($B3905,'Pliegos Tarifarios (Las Condes)'!$A:$A,0)),H3905&lt;=5000,INDEX('Pliegos Tarifarios (Las Condes)'!$I:$I,MATCH($B3905,'Pliegos Tarifarios (Las Condes)'!$A:$A,0)),H3905&gt;5000,INDEX('Pliegos Tarifarios (Las Condes)'!$J:$J,MATCH($B3905,'Pliegos Tarifarios (Las Condes)'!$A:$A,0)))/1.19</f>
        <v>1746.8503121008407</v>
      </c>
      <c r="R3905" s="19">
        <f>INDEX('Pliegos Tarifarios (Las Condes)'!$K:$K,MATCH($B3905,'Pliegos Tarifarios (Las Condes)'!$A:$A,0))</f>
        <v>729.50400000000002</v>
      </c>
      <c r="S3905" s="21">
        <f t="shared" si="183"/>
        <v>147610.9599191008</v>
      </c>
      <c r="T3905" s="21">
        <f t="shared" si="184"/>
        <v>28046.082384629153</v>
      </c>
      <c r="U3905" s="19">
        <v>0</v>
      </c>
      <c r="V3905" s="21">
        <f t="shared" si="185"/>
        <v>175657.04230372995</v>
      </c>
    </row>
    <row r="3906" spans="1:22" x14ac:dyDescent="0.3">
      <c r="A3906" s="3" t="s">
        <v>148</v>
      </c>
      <c r="B3906" s="3">
        <v>9</v>
      </c>
      <c r="C3906" s="4" t="s">
        <v>186</v>
      </c>
      <c r="D3906" s="3" t="s">
        <v>804</v>
      </c>
      <c r="E3906" s="3" t="s">
        <v>121</v>
      </c>
      <c r="F3906" s="4" t="s">
        <v>805</v>
      </c>
      <c r="G3906" s="3" t="s">
        <v>16</v>
      </c>
      <c r="H3906" s="5">
        <v>745.67629999999997</v>
      </c>
      <c r="I3906" s="5">
        <v>2.1078999999999999</v>
      </c>
      <c r="J3906" s="5">
        <v>2.0432000000000001</v>
      </c>
      <c r="K3906" s="6">
        <v>0.96930594430475836</v>
      </c>
      <c r="L3906" s="5">
        <v>24.05</v>
      </c>
      <c r="M3906" s="19">
        <f>H3906*INDEX('Pliegos Tarifarios (Las Condes)'!$B:$B,MATCH($B3906,'Pliegos Tarifarios (Las Condes)'!$A:$A,0))</f>
        <v>98252.5463169</v>
      </c>
      <c r="N3906" s="19">
        <f>I3906*INDEX('Pliegos Tarifarios (Las Condes)'!$C:$C,MATCH($B3906,'Pliegos Tarifarios (Las Condes)'!$A:$A,0))</f>
        <v>7256.0642200999991</v>
      </c>
      <c r="O3906" s="19">
        <f>J3906*INDEX('Pliegos Tarifarios (Las Condes)'!$D:$D,MATCH($B3906,'Pliegos Tarifarios (Las Condes)'!$A:$A,0))</f>
        <v>29651.192188800003</v>
      </c>
      <c r="P3906" s="19">
        <f>H3906*INDEX('Pliegos Tarifarios (Las Condes)'!$E:$E,MATCH($B3906,'Pliegos Tarifarios (Las Condes)'!$A:$A,0))</f>
        <v>9711.6881311999987</v>
      </c>
      <c r="Q3906" s="19" cm="1">
        <f t="array" ref="Q3906">H3906*_xlfn.IFS(H3906&lt;=350,INDEX('Pliegos Tarifarios (Las Condes)'!$F:$F,MATCH($B3906,'Pliegos Tarifarios (Las Condes)'!$A:$A,0)),H3906&lt;=500,INDEX('Pliegos Tarifarios (Las Condes)'!$G:$G,MATCH($B3906,'Pliegos Tarifarios (Las Condes)'!$A:$A,0)),H3906&lt;=1000,INDEX('Pliegos Tarifarios (Las Condes)'!$H:$H,MATCH($B3906,'Pliegos Tarifarios (Las Condes)'!$A:$A,0)),H3906&lt;=5000,INDEX('Pliegos Tarifarios (Las Condes)'!$I:$I,MATCH($B3906,'Pliegos Tarifarios (Las Condes)'!$A:$A,0)),H3906&gt;5000,INDEX('Pliegos Tarifarios (Las Condes)'!$J:$J,MATCH($B3906,'Pliegos Tarifarios (Las Condes)'!$A:$A,0)))/1.19</f>
        <v>1748.8929019327734</v>
      </c>
      <c r="R3906" s="19">
        <f>INDEX('Pliegos Tarifarios (Las Condes)'!$K:$K,MATCH($B3906,'Pliegos Tarifarios (Las Condes)'!$A:$A,0))</f>
        <v>729.50400000000002</v>
      </c>
      <c r="S3906" s="21">
        <f t="shared" si="183"/>
        <v>147349.88775893275</v>
      </c>
      <c r="T3906" s="21">
        <f t="shared" si="184"/>
        <v>27996.47867419722</v>
      </c>
      <c r="U3906" s="19">
        <v>0</v>
      </c>
      <c r="V3906" s="21">
        <f t="shared" si="185"/>
        <v>175346.36643312997</v>
      </c>
    </row>
    <row r="3907" spans="1:22" x14ac:dyDescent="0.3">
      <c r="A3907" s="3" t="s">
        <v>148</v>
      </c>
      <c r="B3907" s="3">
        <v>9</v>
      </c>
      <c r="C3907" s="4" t="s">
        <v>186</v>
      </c>
      <c r="D3907" s="3" t="s">
        <v>806</v>
      </c>
      <c r="E3907" s="3" t="s">
        <v>121</v>
      </c>
      <c r="F3907" s="4" t="s">
        <v>807</v>
      </c>
      <c r="G3907" s="3" t="s">
        <v>16</v>
      </c>
      <c r="H3907" s="5">
        <v>745.74350000000004</v>
      </c>
      <c r="I3907" s="5">
        <v>2.1206</v>
      </c>
      <c r="J3907" s="5">
        <v>2.0693000000000001</v>
      </c>
      <c r="K3907" s="6">
        <v>0.97580873337734608</v>
      </c>
      <c r="L3907" s="5">
        <v>24.06</v>
      </c>
      <c r="M3907" s="19">
        <f>H3907*INDEX('Pliegos Tarifarios (Las Condes)'!$B:$B,MATCH($B3907,'Pliegos Tarifarios (Las Condes)'!$A:$A,0))</f>
        <v>98261.400790500003</v>
      </c>
      <c r="N3907" s="19">
        <f>I3907*INDEX('Pliegos Tarifarios (Las Condes)'!$C:$C,MATCH($B3907,'Pliegos Tarifarios (Las Condes)'!$A:$A,0))</f>
        <v>7299.7816714000001</v>
      </c>
      <c r="O3907" s="19">
        <f>J3907*INDEX('Pliegos Tarifarios (Las Condes)'!$D:$D,MATCH($B3907,'Pliegos Tarifarios (Las Condes)'!$A:$A,0))</f>
        <v>30029.958886200002</v>
      </c>
      <c r="P3907" s="19">
        <f>H3907*INDEX('Pliegos Tarifarios (Las Condes)'!$E:$E,MATCH($B3907,'Pliegos Tarifarios (Las Condes)'!$A:$A,0))</f>
        <v>9712.5633440000001</v>
      </c>
      <c r="Q3907" s="19" cm="1">
        <f t="array" ref="Q3907">H3907*_xlfn.IFS(H3907&lt;=350,INDEX('Pliegos Tarifarios (Las Condes)'!$F:$F,MATCH($B3907,'Pliegos Tarifarios (Las Condes)'!$A:$A,0)),H3907&lt;=500,INDEX('Pliegos Tarifarios (Las Condes)'!$G:$G,MATCH($B3907,'Pliegos Tarifarios (Las Condes)'!$A:$A,0)),H3907&lt;=1000,INDEX('Pliegos Tarifarios (Las Condes)'!$H:$H,MATCH($B3907,'Pliegos Tarifarios (Las Condes)'!$A:$A,0)),H3907&lt;=5000,INDEX('Pliegos Tarifarios (Las Condes)'!$I:$I,MATCH($B3907,'Pliegos Tarifarios (Las Condes)'!$A:$A,0)),H3907&gt;5000,INDEX('Pliegos Tarifarios (Las Condes)'!$J:$J,MATCH($B3907,'Pliegos Tarifarios (Las Condes)'!$A:$A,0)))/1.19</f>
        <v>1749.0505113445381</v>
      </c>
      <c r="R3907" s="19">
        <f>INDEX('Pliegos Tarifarios (Las Condes)'!$K:$K,MATCH($B3907,'Pliegos Tarifarios (Las Condes)'!$A:$A,0))</f>
        <v>729.50400000000002</v>
      </c>
      <c r="S3907" s="21">
        <f t="shared" si="183"/>
        <v>147782.25920344453</v>
      </c>
      <c r="T3907" s="21">
        <f t="shared" si="184"/>
        <v>28078.629248654459</v>
      </c>
      <c r="U3907" s="19">
        <v>0</v>
      </c>
      <c r="V3907" s="21">
        <f t="shared" si="185"/>
        <v>175860.888452099</v>
      </c>
    </row>
    <row r="3908" spans="1:22" x14ac:dyDescent="0.3">
      <c r="A3908" s="3" t="s">
        <v>148</v>
      </c>
      <c r="B3908" s="3">
        <v>9</v>
      </c>
      <c r="C3908" s="4" t="s">
        <v>186</v>
      </c>
      <c r="D3908" s="3" t="s">
        <v>808</v>
      </c>
      <c r="E3908" s="3" t="s">
        <v>121</v>
      </c>
      <c r="F3908" s="4" t="s">
        <v>809</v>
      </c>
      <c r="G3908" s="3" t="s">
        <v>16</v>
      </c>
      <c r="H3908" s="5">
        <v>746.85580000000004</v>
      </c>
      <c r="I3908" s="5">
        <v>2.0971000000000002</v>
      </c>
      <c r="J3908" s="5">
        <v>2.0369000000000002</v>
      </c>
      <c r="K3908" s="6">
        <v>0.97129369128796905</v>
      </c>
      <c r="L3908" s="5">
        <v>24.09</v>
      </c>
      <c r="M3908" s="19">
        <f>H3908*INDEX('Pliegos Tarifarios (Las Condes)'!$B:$B,MATCH($B3908,'Pliegos Tarifarios (Las Condes)'!$A:$A,0))</f>
        <v>98407.960775400003</v>
      </c>
      <c r="N3908" s="19">
        <f>I3908*INDEX('Pliegos Tarifarios (Las Condes)'!$C:$C,MATCH($B3908,'Pliegos Tarifarios (Las Condes)'!$A:$A,0))</f>
        <v>7218.8871749000009</v>
      </c>
      <c r="O3908" s="19">
        <f>J3908*INDEX('Pliegos Tarifarios (Las Condes)'!$D:$D,MATCH($B3908,'Pliegos Tarifarios (Las Condes)'!$A:$A,0))</f>
        <v>29559.765744600001</v>
      </c>
      <c r="P3908" s="19">
        <f>H3908*INDEX('Pliegos Tarifarios (Las Condes)'!$E:$E,MATCH($B3908,'Pliegos Tarifarios (Las Condes)'!$A:$A,0))</f>
        <v>9727.0499392000002</v>
      </c>
      <c r="Q3908" s="19" cm="1">
        <f t="array" ref="Q3908">H3908*_xlfn.IFS(H3908&lt;=350,INDEX('Pliegos Tarifarios (Las Condes)'!$F:$F,MATCH($B3908,'Pliegos Tarifarios (Las Condes)'!$A:$A,0)),H3908&lt;=500,INDEX('Pliegos Tarifarios (Las Condes)'!$G:$G,MATCH($B3908,'Pliegos Tarifarios (Las Condes)'!$A:$A,0)),H3908&lt;=1000,INDEX('Pliegos Tarifarios (Las Condes)'!$H:$H,MATCH($B3908,'Pliegos Tarifarios (Las Condes)'!$A:$A,0)),H3908&lt;=5000,INDEX('Pliegos Tarifarios (Las Condes)'!$I:$I,MATCH($B3908,'Pliegos Tarifarios (Las Condes)'!$A:$A,0)),H3908&gt;5000,INDEX('Pliegos Tarifarios (Las Condes)'!$J:$J,MATCH($B3908,'Pliegos Tarifarios (Las Condes)'!$A:$A,0)))/1.19</f>
        <v>1751.6592754621852</v>
      </c>
      <c r="R3908" s="19">
        <f>INDEX('Pliegos Tarifarios (Las Condes)'!$K:$K,MATCH($B3908,'Pliegos Tarifarios (Las Condes)'!$A:$A,0))</f>
        <v>729.50400000000002</v>
      </c>
      <c r="S3908" s="21">
        <f t="shared" si="183"/>
        <v>147394.82690956217</v>
      </c>
      <c r="T3908" s="21">
        <f t="shared" si="184"/>
        <v>28005.017112816811</v>
      </c>
      <c r="U3908" s="19">
        <v>0</v>
      </c>
      <c r="V3908" s="21">
        <f t="shared" si="185"/>
        <v>175399.84402237897</v>
      </c>
    </row>
    <row r="3909" spans="1:22" x14ac:dyDescent="0.3">
      <c r="A3909" s="3" t="s">
        <v>148</v>
      </c>
      <c r="B3909" s="3">
        <v>9</v>
      </c>
      <c r="C3909" s="4" t="s">
        <v>186</v>
      </c>
      <c r="D3909" s="3" t="s">
        <v>810</v>
      </c>
      <c r="E3909" s="3" t="s">
        <v>121</v>
      </c>
      <c r="F3909" s="4" t="s">
        <v>811</v>
      </c>
      <c r="G3909" s="3" t="s">
        <v>16</v>
      </c>
      <c r="H3909" s="5">
        <v>745.30799999999999</v>
      </c>
      <c r="I3909" s="5">
        <v>2.1352000000000002</v>
      </c>
      <c r="J3909" s="5">
        <v>1.9951000000000001</v>
      </c>
      <c r="K3909" s="6">
        <v>0.93438553765455223</v>
      </c>
      <c r="L3909" s="5">
        <v>24.04</v>
      </c>
      <c r="M3909" s="19">
        <f>H3909*INDEX('Pliegos Tarifarios (Las Condes)'!$B:$B,MATCH($B3909,'Pliegos Tarifarios (Las Condes)'!$A:$A,0))</f>
        <v>98204.018003999998</v>
      </c>
      <c r="N3909" s="19">
        <f>I3909*INDEX('Pliegos Tarifarios (Las Condes)'!$C:$C,MATCH($B3909,'Pliegos Tarifarios (Las Condes)'!$A:$A,0))</f>
        <v>7350.0395288000009</v>
      </c>
      <c r="O3909" s="19">
        <f>J3909*INDEX('Pliegos Tarifarios (Las Condes)'!$D:$D,MATCH($B3909,'Pliegos Tarifarios (Las Condes)'!$A:$A,0))</f>
        <v>28953.158543400001</v>
      </c>
      <c r="P3909" s="19">
        <f>H3909*INDEX('Pliegos Tarifarios (Las Condes)'!$E:$E,MATCH($B3909,'Pliegos Tarifarios (Las Condes)'!$A:$A,0))</f>
        <v>9706.8913919999995</v>
      </c>
      <c r="Q3909" s="19" cm="1">
        <f t="array" ref="Q3909">H3909*_xlfn.IFS(H3909&lt;=350,INDEX('Pliegos Tarifarios (Las Condes)'!$F:$F,MATCH($B3909,'Pliegos Tarifarios (Las Condes)'!$A:$A,0)),H3909&lt;=500,INDEX('Pliegos Tarifarios (Las Condes)'!$G:$G,MATCH($B3909,'Pliegos Tarifarios (Las Condes)'!$A:$A,0)),H3909&lt;=1000,INDEX('Pliegos Tarifarios (Las Condes)'!$H:$H,MATCH($B3909,'Pliegos Tarifarios (Las Condes)'!$A:$A,0)),H3909&lt;=5000,INDEX('Pliegos Tarifarios (Las Condes)'!$I:$I,MATCH($B3909,'Pliegos Tarifarios (Las Condes)'!$A:$A,0)),H3909&gt;5000,INDEX('Pliegos Tarifarios (Las Condes)'!$J:$J,MATCH($B3909,'Pliegos Tarifarios (Las Condes)'!$A:$A,0)))/1.19</f>
        <v>1748.0290991596642</v>
      </c>
      <c r="R3909" s="19">
        <f>INDEX('Pliegos Tarifarios (Las Condes)'!$K:$K,MATCH($B3909,'Pliegos Tarifarios (Las Condes)'!$A:$A,0))</f>
        <v>729.50400000000002</v>
      </c>
      <c r="S3909" s="21">
        <f t="shared" si="183"/>
        <v>146691.64056735966</v>
      </c>
      <c r="T3909" s="21">
        <f t="shared" si="184"/>
        <v>27871.411707798336</v>
      </c>
      <c r="U3909" s="19">
        <v>0</v>
      </c>
      <c r="V3909" s="21">
        <f t="shared" si="185"/>
        <v>174563.052275158</v>
      </c>
    </row>
    <row r="3910" spans="1:22" x14ac:dyDescent="0.3">
      <c r="A3910" s="3" t="s">
        <v>148</v>
      </c>
      <c r="B3910" s="3">
        <v>9</v>
      </c>
      <c r="C3910" s="4" t="s">
        <v>186</v>
      </c>
      <c r="D3910" s="3" t="s">
        <v>812</v>
      </c>
      <c r="E3910" s="3" t="s">
        <v>121</v>
      </c>
      <c r="F3910" s="4" t="s">
        <v>813</v>
      </c>
      <c r="G3910" s="3" t="s">
        <v>16</v>
      </c>
      <c r="H3910" s="5">
        <v>745.77409999999998</v>
      </c>
      <c r="I3910" s="5">
        <v>2.0952000000000002</v>
      </c>
      <c r="J3910" s="5">
        <v>2.0299999999999998</v>
      </c>
      <c r="K3910" s="6">
        <v>0.96888125238640688</v>
      </c>
      <c r="L3910" s="5">
        <v>24.06</v>
      </c>
      <c r="M3910" s="19">
        <f>H3910*INDEX('Pliegos Tarifarios (Las Condes)'!$B:$B,MATCH($B3910,'Pliegos Tarifarios (Las Condes)'!$A:$A,0))</f>
        <v>98265.432738300005</v>
      </c>
      <c r="N3910" s="19">
        <f>I3910*INDEX('Pliegos Tarifarios (Las Condes)'!$C:$C,MATCH($B3910,'Pliegos Tarifarios (Las Condes)'!$A:$A,0))</f>
        <v>7212.3467688000001</v>
      </c>
      <c r="O3910" s="19">
        <f>J3910*INDEX('Pliegos Tarifarios (Las Condes)'!$D:$D,MATCH($B3910,'Pliegos Tarifarios (Las Condes)'!$A:$A,0))</f>
        <v>29459.632019999997</v>
      </c>
      <c r="P3910" s="19">
        <f>H3910*INDEX('Pliegos Tarifarios (Las Condes)'!$E:$E,MATCH($B3910,'Pliegos Tarifarios (Las Condes)'!$A:$A,0))</f>
        <v>9712.9618783999995</v>
      </c>
      <c r="Q3910" s="19" cm="1">
        <f t="array" ref="Q3910">H3910*_xlfn.IFS(H3910&lt;=350,INDEX('Pliegos Tarifarios (Las Condes)'!$F:$F,MATCH($B3910,'Pliegos Tarifarios (Las Condes)'!$A:$A,0)),H3910&lt;=500,INDEX('Pliegos Tarifarios (Las Condes)'!$G:$G,MATCH($B3910,'Pliegos Tarifarios (Las Condes)'!$A:$A,0)),H3910&lt;=1000,INDEX('Pliegos Tarifarios (Las Condes)'!$H:$H,MATCH($B3910,'Pliegos Tarifarios (Las Condes)'!$A:$A,0)),H3910&lt;=5000,INDEX('Pliegos Tarifarios (Las Condes)'!$I:$I,MATCH($B3910,'Pliegos Tarifarios (Las Condes)'!$A:$A,0)),H3910&gt;5000,INDEX('Pliegos Tarifarios (Las Condes)'!$J:$J,MATCH($B3910,'Pliegos Tarifarios (Las Condes)'!$A:$A,0)))/1.19</f>
        <v>1749.1222799159666</v>
      </c>
      <c r="R3910" s="19">
        <f>INDEX('Pliegos Tarifarios (Las Condes)'!$K:$K,MATCH($B3910,'Pliegos Tarifarios (Las Condes)'!$A:$A,0))</f>
        <v>729.50400000000002</v>
      </c>
      <c r="S3910" s="21">
        <f t="shared" si="183"/>
        <v>147128.99968541594</v>
      </c>
      <c r="T3910" s="21">
        <f t="shared" si="184"/>
        <v>27954.509940229029</v>
      </c>
      <c r="U3910" s="19">
        <v>0</v>
      </c>
      <c r="V3910" s="21">
        <f t="shared" si="185"/>
        <v>175083.50962564498</v>
      </c>
    </row>
    <row r="3911" spans="1:22" x14ac:dyDescent="0.3">
      <c r="A3911" s="3" t="s">
        <v>148</v>
      </c>
      <c r="B3911" s="3">
        <v>9</v>
      </c>
      <c r="C3911" s="4" t="s">
        <v>186</v>
      </c>
      <c r="D3911" s="3" t="s">
        <v>814</v>
      </c>
      <c r="E3911" s="3" t="s">
        <v>121</v>
      </c>
      <c r="F3911" s="4" t="s">
        <v>815</v>
      </c>
      <c r="G3911" s="3" t="s">
        <v>16</v>
      </c>
      <c r="H3911" s="5">
        <v>747.91049999999996</v>
      </c>
      <c r="I3911" s="5">
        <v>2.0851999999999999</v>
      </c>
      <c r="J3911" s="5">
        <v>2.0851999999999999</v>
      </c>
      <c r="K3911" s="6">
        <v>1</v>
      </c>
      <c r="L3911" s="5">
        <v>24.13</v>
      </c>
      <c r="M3911" s="19">
        <f>H3911*INDEX('Pliegos Tarifarios (Las Condes)'!$B:$B,MATCH($B3911,'Pliegos Tarifarios (Las Condes)'!$A:$A,0))</f>
        <v>98546.931211499992</v>
      </c>
      <c r="N3911" s="19">
        <f>I3911*INDEX('Pliegos Tarifarios (Las Condes)'!$C:$C,MATCH($B3911,'Pliegos Tarifarios (Las Condes)'!$A:$A,0))</f>
        <v>7177.9235787999996</v>
      </c>
      <c r="O3911" s="19">
        <f>J3911*INDEX('Pliegos Tarifarios (Las Condes)'!$D:$D,MATCH($B3911,'Pliegos Tarifarios (Las Condes)'!$A:$A,0))</f>
        <v>30260.7018168</v>
      </c>
      <c r="P3911" s="19">
        <f>H3911*INDEX('Pliegos Tarifarios (Las Condes)'!$E:$E,MATCH($B3911,'Pliegos Tarifarios (Las Condes)'!$A:$A,0))</f>
        <v>9740.7863519999992</v>
      </c>
      <c r="Q3911" s="19" cm="1">
        <f t="array" ref="Q3911">H3911*_xlfn.IFS(H3911&lt;=350,INDEX('Pliegos Tarifarios (Las Condes)'!$F:$F,MATCH($B3911,'Pliegos Tarifarios (Las Condes)'!$A:$A,0)),H3911&lt;=500,INDEX('Pliegos Tarifarios (Las Condes)'!$G:$G,MATCH($B3911,'Pliegos Tarifarios (Las Condes)'!$A:$A,0)),H3911&lt;=1000,INDEX('Pliegos Tarifarios (Las Condes)'!$H:$H,MATCH($B3911,'Pliegos Tarifarios (Las Condes)'!$A:$A,0)),H3911&lt;=5000,INDEX('Pliegos Tarifarios (Las Condes)'!$I:$I,MATCH($B3911,'Pliegos Tarifarios (Las Condes)'!$A:$A,0)),H3911&gt;5000,INDEX('Pliegos Tarifarios (Las Condes)'!$J:$J,MATCH($B3911,'Pliegos Tarifarios (Las Condes)'!$A:$A,0)))/1.19</f>
        <v>1754.1329457983195</v>
      </c>
      <c r="R3911" s="19">
        <f>INDEX('Pliegos Tarifarios (Las Condes)'!$K:$K,MATCH($B3911,'Pliegos Tarifarios (Las Condes)'!$A:$A,0))</f>
        <v>729.50400000000002</v>
      </c>
      <c r="S3911" s="21">
        <f t="shared" si="183"/>
        <v>148209.97990489827</v>
      </c>
      <c r="T3911" s="21">
        <f t="shared" si="184"/>
        <v>28159.896181930671</v>
      </c>
      <c r="U3911" s="19">
        <v>0</v>
      </c>
      <c r="V3911" s="21">
        <f t="shared" si="185"/>
        <v>176369.87608682894</v>
      </c>
    </row>
    <row r="3912" spans="1:22" x14ac:dyDescent="0.3">
      <c r="A3912" s="3" t="s">
        <v>148</v>
      </c>
      <c r="B3912" s="3">
        <v>9</v>
      </c>
      <c r="C3912" s="4" t="s">
        <v>186</v>
      </c>
      <c r="D3912" s="3" t="s">
        <v>816</v>
      </c>
      <c r="E3912" s="3" t="s">
        <v>121</v>
      </c>
      <c r="F3912" s="4" t="s">
        <v>817</v>
      </c>
      <c r="G3912" s="3" t="s">
        <v>16</v>
      </c>
      <c r="H3912" s="5">
        <v>744.6934</v>
      </c>
      <c r="I3912" s="5">
        <v>2.1214</v>
      </c>
      <c r="J3912" s="5">
        <v>2.0706000000000002</v>
      </c>
      <c r="K3912" s="6">
        <v>0.97605354954275492</v>
      </c>
      <c r="L3912" s="5">
        <v>24.02</v>
      </c>
      <c r="M3912" s="19">
        <f>H3912*INDEX('Pliegos Tarifarios (Las Condes)'!$B:$B,MATCH($B3912,'Pliegos Tarifarios (Las Condes)'!$A:$A,0))</f>
        <v>98123.036464200006</v>
      </c>
      <c r="N3912" s="19">
        <f>I3912*INDEX('Pliegos Tarifarios (Las Condes)'!$C:$C,MATCH($B3912,'Pliegos Tarifarios (Las Condes)'!$A:$A,0))</f>
        <v>7302.5355265999997</v>
      </c>
      <c r="O3912" s="19">
        <f>J3912*INDEX('Pliegos Tarifarios (Las Condes)'!$D:$D,MATCH($B3912,'Pliegos Tarifarios (Las Condes)'!$A:$A,0))</f>
        <v>30048.824660400001</v>
      </c>
      <c r="P3912" s="19">
        <f>H3912*INDEX('Pliegos Tarifarios (Las Condes)'!$E:$E,MATCH($B3912,'Pliegos Tarifarios (Las Condes)'!$A:$A,0))</f>
        <v>9698.8868415999987</v>
      </c>
      <c r="Q3912" s="19" cm="1">
        <f t="array" ref="Q3912">H3912*_xlfn.IFS(H3912&lt;=350,INDEX('Pliegos Tarifarios (Las Condes)'!$F:$F,MATCH($B3912,'Pliegos Tarifarios (Las Condes)'!$A:$A,0)),H3912&lt;=500,INDEX('Pliegos Tarifarios (Las Condes)'!$G:$G,MATCH($B3912,'Pliegos Tarifarios (Las Condes)'!$A:$A,0)),H3912&lt;=1000,INDEX('Pliegos Tarifarios (Las Condes)'!$H:$H,MATCH($B3912,'Pliegos Tarifarios (Las Condes)'!$A:$A,0)),H3912&lt;=5000,INDEX('Pliegos Tarifarios (Las Condes)'!$I:$I,MATCH($B3912,'Pliegos Tarifarios (Las Condes)'!$A:$A,0)),H3912&gt;5000,INDEX('Pliegos Tarifarios (Las Condes)'!$J:$J,MATCH($B3912,'Pliegos Tarifarios (Las Condes)'!$A:$A,0)))/1.19</f>
        <v>1746.5876297478997</v>
      </c>
      <c r="R3912" s="19">
        <f>INDEX('Pliegos Tarifarios (Las Condes)'!$K:$K,MATCH($B3912,'Pliegos Tarifarios (Las Condes)'!$A:$A,0))</f>
        <v>729.50400000000002</v>
      </c>
      <c r="S3912" s="21">
        <f t="shared" si="183"/>
        <v>147649.37512254791</v>
      </c>
      <c r="T3912" s="21">
        <f t="shared" si="184"/>
        <v>28053.381273284103</v>
      </c>
      <c r="U3912" s="19">
        <v>0</v>
      </c>
      <c r="V3912" s="21">
        <f t="shared" si="185"/>
        <v>175702.756395832</v>
      </c>
    </row>
    <row r="3913" spans="1:22" x14ac:dyDescent="0.3">
      <c r="A3913" s="3" t="s">
        <v>148</v>
      </c>
      <c r="B3913" s="3">
        <v>9</v>
      </c>
      <c r="C3913" s="4" t="s">
        <v>186</v>
      </c>
      <c r="D3913" s="3" t="s">
        <v>818</v>
      </c>
      <c r="E3913" s="3" t="s">
        <v>121</v>
      </c>
      <c r="F3913" s="4" t="s">
        <v>819</v>
      </c>
      <c r="G3913" s="3" t="s">
        <v>16</v>
      </c>
      <c r="H3913" s="5">
        <v>746.37390000000005</v>
      </c>
      <c r="I3913" s="5">
        <v>2.0366</v>
      </c>
      <c r="J3913" s="5">
        <v>2.0366</v>
      </c>
      <c r="K3913" s="6">
        <v>1</v>
      </c>
      <c r="L3913" s="5">
        <v>24.08</v>
      </c>
      <c r="M3913" s="19">
        <f>H3913*INDEX('Pliegos Tarifarios (Las Condes)'!$B:$B,MATCH($B3913,'Pliegos Tarifarios (Las Condes)'!$A:$A,0))</f>
        <v>98344.46418570001</v>
      </c>
      <c r="N3913" s="19">
        <f>I3913*INDEX('Pliegos Tarifarios (Las Condes)'!$C:$C,MATCH($B3913,'Pliegos Tarifarios (Las Condes)'!$A:$A,0))</f>
        <v>7010.6268754000002</v>
      </c>
      <c r="O3913" s="19">
        <f>J3913*INDEX('Pliegos Tarifarios (Las Condes)'!$D:$D,MATCH($B3913,'Pliegos Tarifarios (Las Condes)'!$A:$A,0))</f>
        <v>29555.412104399998</v>
      </c>
      <c r="P3913" s="19">
        <f>H3913*INDEX('Pliegos Tarifarios (Las Condes)'!$E:$E,MATCH($B3913,'Pliegos Tarifarios (Las Condes)'!$A:$A,0))</f>
        <v>9720.7736736000006</v>
      </c>
      <c r="Q3913" s="19" cm="1">
        <f t="array" ref="Q3913">H3913*_xlfn.IFS(H3913&lt;=350,INDEX('Pliegos Tarifarios (Las Condes)'!$F:$F,MATCH($B3913,'Pliegos Tarifarios (Las Condes)'!$A:$A,0)),H3913&lt;=500,INDEX('Pliegos Tarifarios (Las Condes)'!$G:$G,MATCH($B3913,'Pliegos Tarifarios (Las Condes)'!$A:$A,0)),H3913&lt;=1000,INDEX('Pliegos Tarifarios (Las Condes)'!$H:$H,MATCH($B3913,'Pliegos Tarifarios (Las Condes)'!$A:$A,0)),H3913&lt;=5000,INDEX('Pliegos Tarifarios (Las Condes)'!$I:$I,MATCH($B3913,'Pliegos Tarifarios (Las Condes)'!$A:$A,0)),H3913&gt;5000,INDEX('Pliegos Tarifarios (Las Condes)'!$J:$J,MATCH($B3913,'Pliegos Tarifarios (Las Condes)'!$A:$A,0)))/1.19</f>
        <v>1750.529037731093</v>
      </c>
      <c r="R3913" s="19">
        <f>INDEX('Pliegos Tarifarios (Las Condes)'!$K:$K,MATCH($B3913,'Pliegos Tarifarios (Las Condes)'!$A:$A,0))</f>
        <v>729.50400000000002</v>
      </c>
      <c r="S3913" s="21">
        <f t="shared" ref="S3913:S3976" si="186">SUM(M3913:R3913)</f>
        <v>147111.30987683107</v>
      </c>
      <c r="T3913" s="21">
        <f t="shared" ref="T3913:T3976" si="187">S3913*0.19</f>
        <v>27951.148876597905</v>
      </c>
      <c r="U3913" s="19">
        <v>0</v>
      </c>
      <c r="V3913" s="21">
        <f t="shared" ref="V3913:V3976" si="188">SUM(S3913:T3913)</f>
        <v>175062.45875342897</v>
      </c>
    </row>
    <row r="3914" spans="1:22" x14ac:dyDescent="0.3">
      <c r="A3914" s="3" t="s">
        <v>148</v>
      </c>
      <c r="B3914" s="3">
        <v>9</v>
      </c>
      <c r="C3914" s="4" t="s">
        <v>186</v>
      </c>
      <c r="D3914" s="3" t="s">
        <v>820</v>
      </c>
      <c r="E3914" s="3" t="s">
        <v>121</v>
      </c>
      <c r="F3914" s="4" t="s">
        <v>821</v>
      </c>
      <c r="G3914" s="3" t="s">
        <v>16</v>
      </c>
      <c r="H3914" s="5">
        <v>744.96429999999998</v>
      </c>
      <c r="I3914" s="5">
        <v>2.0855999999999999</v>
      </c>
      <c r="J3914" s="5">
        <v>2.0676000000000001</v>
      </c>
      <c r="K3914" s="6">
        <v>0.99136939010356739</v>
      </c>
      <c r="L3914" s="5">
        <v>24.03</v>
      </c>
      <c r="M3914" s="19">
        <f>H3914*INDEX('Pliegos Tarifarios (Las Condes)'!$B:$B,MATCH($B3914,'Pliegos Tarifarios (Las Condes)'!$A:$A,0))</f>
        <v>98158.731060899998</v>
      </c>
      <c r="N3914" s="19">
        <f>I3914*INDEX('Pliegos Tarifarios (Las Condes)'!$C:$C,MATCH($B3914,'Pliegos Tarifarios (Las Condes)'!$A:$A,0))</f>
        <v>7179.3005063999999</v>
      </c>
      <c r="O3914" s="19">
        <f>J3914*INDEX('Pliegos Tarifarios (Las Condes)'!$D:$D,MATCH($B3914,'Pliegos Tarifarios (Las Condes)'!$A:$A,0))</f>
        <v>30005.2882584</v>
      </c>
      <c r="P3914" s="19">
        <f>H3914*INDEX('Pliegos Tarifarios (Las Condes)'!$E:$E,MATCH($B3914,'Pliegos Tarifarios (Las Condes)'!$A:$A,0))</f>
        <v>9702.4150431999988</v>
      </c>
      <c r="Q3914" s="19" cm="1">
        <f t="array" ref="Q3914">H3914*_xlfn.IFS(H3914&lt;=350,INDEX('Pliegos Tarifarios (Las Condes)'!$F:$F,MATCH($B3914,'Pliegos Tarifarios (Las Condes)'!$A:$A,0)),H3914&lt;=500,INDEX('Pliegos Tarifarios (Las Condes)'!$G:$G,MATCH($B3914,'Pliegos Tarifarios (Las Condes)'!$A:$A,0)),H3914&lt;=1000,INDEX('Pliegos Tarifarios (Las Condes)'!$H:$H,MATCH($B3914,'Pliegos Tarifarios (Las Condes)'!$A:$A,0)),H3914&lt;=5000,INDEX('Pliegos Tarifarios (Las Condes)'!$I:$I,MATCH($B3914,'Pliegos Tarifarios (Las Condes)'!$A:$A,0)),H3914&gt;5000,INDEX('Pliegos Tarifarios (Las Condes)'!$J:$J,MATCH($B3914,'Pliegos Tarifarios (Las Condes)'!$A:$A,0)))/1.19</f>
        <v>1747.2229926890757</v>
      </c>
      <c r="R3914" s="19">
        <f>INDEX('Pliegos Tarifarios (Las Condes)'!$K:$K,MATCH($B3914,'Pliegos Tarifarios (Las Condes)'!$A:$A,0))</f>
        <v>729.50400000000002</v>
      </c>
      <c r="S3914" s="21">
        <f t="shared" si="186"/>
        <v>147522.46186158905</v>
      </c>
      <c r="T3914" s="21">
        <f t="shared" si="187"/>
        <v>28029.267753701919</v>
      </c>
      <c r="U3914" s="19">
        <v>0</v>
      </c>
      <c r="V3914" s="21">
        <f t="shared" si="188"/>
        <v>175551.72961529097</v>
      </c>
    </row>
    <row r="3915" spans="1:22" x14ac:dyDescent="0.3">
      <c r="A3915" s="3" t="s">
        <v>148</v>
      </c>
      <c r="B3915" s="3">
        <v>9</v>
      </c>
      <c r="C3915" s="4" t="s">
        <v>186</v>
      </c>
      <c r="D3915" s="3" t="s">
        <v>822</v>
      </c>
      <c r="E3915" s="3" t="s">
        <v>121</v>
      </c>
      <c r="F3915" s="4" t="s">
        <v>823</v>
      </c>
      <c r="G3915" s="3" t="s">
        <v>16</v>
      </c>
      <c r="H3915" s="5">
        <v>746.05269999999996</v>
      </c>
      <c r="I3915" s="5">
        <v>2.0575999999999999</v>
      </c>
      <c r="J3915" s="5">
        <v>2.0575999999999999</v>
      </c>
      <c r="K3915" s="6">
        <v>1</v>
      </c>
      <c r="L3915" s="5">
        <v>24.07</v>
      </c>
      <c r="M3915" s="19">
        <f>H3915*INDEX('Pliegos Tarifarios (Las Condes)'!$B:$B,MATCH($B3915,'Pliegos Tarifarios (Las Condes)'!$A:$A,0))</f>
        <v>98302.141910099992</v>
      </c>
      <c r="N3915" s="19">
        <f>I3915*INDEX('Pliegos Tarifarios (Las Condes)'!$C:$C,MATCH($B3915,'Pliegos Tarifarios (Las Condes)'!$A:$A,0))</f>
        <v>7082.9155743999991</v>
      </c>
      <c r="O3915" s="19">
        <f>J3915*INDEX('Pliegos Tarifarios (Las Condes)'!$D:$D,MATCH($B3915,'Pliegos Tarifarios (Las Condes)'!$A:$A,0))</f>
        <v>29860.166918399998</v>
      </c>
      <c r="P3915" s="19">
        <f>H3915*INDEX('Pliegos Tarifarios (Las Condes)'!$E:$E,MATCH($B3915,'Pliegos Tarifarios (Las Condes)'!$A:$A,0))</f>
        <v>9716.5903647999985</v>
      </c>
      <c r="Q3915" s="19" cm="1">
        <f t="array" ref="Q3915">H3915*_xlfn.IFS(H3915&lt;=350,INDEX('Pliegos Tarifarios (Las Condes)'!$F:$F,MATCH($B3915,'Pliegos Tarifarios (Las Condes)'!$A:$A,0)),H3915&lt;=500,INDEX('Pliegos Tarifarios (Las Condes)'!$G:$G,MATCH($B3915,'Pliegos Tarifarios (Las Condes)'!$A:$A,0)),H3915&lt;=1000,INDEX('Pliegos Tarifarios (Las Condes)'!$H:$H,MATCH($B3915,'Pliegos Tarifarios (Las Condes)'!$A:$A,0)),H3915&lt;=5000,INDEX('Pliegos Tarifarios (Las Condes)'!$I:$I,MATCH($B3915,'Pliegos Tarifarios (Las Condes)'!$A:$A,0)),H3915&gt;5000,INDEX('Pliegos Tarifarios (Las Condes)'!$J:$J,MATCH($B3915,'Pliegos Tarifarios (Las Condes)'!$A:$A,0)))/1.19</f>
        <v>1749.7757022689077</v>
      </c>
      <c r="R3915" s="19">
        <f>INDEX('Pliegos Tarifarios (Las Condes)'!$K:$K,MATCH($B3915,'Pliegos Tarifarios (Las Condes)'!$A:$A,0))</f>
        <v>729.50400000000002</v>
      </c>
      <c r="S3915" s="21">
        <f t="shared" si="186"/>
        <v>147441.0944699689</v>
      </c>
      <c r="T3915" s="21">
        <f t="shared" si="187"/>
        <v>28013.807949294092</v>
      </c>
      <c r="U3915" s="19">
        <v>0</v>
      </c>
      <c r="V3915" s="21">
        <f t="shared" si="188"/>
        <v>175454.902419263</v>
      </c>
    </row>
    <row r="3916" spans="1:22" x14ac:dyDescent="0.3">
      <c r="A3916" s="3" t="s">
        <v>148</v>
      </c>
      <c r="B3916" s="3">
        <v>9</v>
      </c>
      <c r="C3916" s="4" t="s">
        <v>186</v>
      </c>
      <c r="D3916" s="3" t="s">
        <v>824</v>
      </c>
      <c r="E3916" s="3" t="s">
        <v>121</v>
      </c>
      <c r="F3916" s="4" t="s">
        <v>825</v>
      </c>
      <c r="G3916" s="3" t="s">
        <v>16</v>
      </c>
      <c r="H3916" s="5">
        <v>746.56970000000001</v>
      </c>
      <c r="I3916" s="5">
        <v>2.1002000000000001</v>
      </c>
      <c r="J3916" s="5">
        <v>2.0905999999999998</v>
      </c>
      <c r="K3916" s="6">
        <v>0.99542900676126067</v>
      </c>
      <c r="L3916" s="5">
        <v>24.08</v>
      </c>
      <c r="M3916" s="19">
        <f>H3916*INDEX('Pliegos Tarifarios (Las Condes)'!$B:$B,MATCH($B3916,'Pliegos Tarifarios (Las Condes)'!$A:$A,0))</f>
        <v>98370.263381100012</v>
      </c>
      <c r="N3916" s="19">
        <f>I3916*INDEX('Pliegos Tarifarios (Las Condes)'!$C:$C,MATCH($B3916,'Pliegos Tarifarios (Las Condes)'!$A:$A,0))</f>
        <v>7229.5583637999998</v>
      </c>
      <c r="O3916" s="19">
        <f>J3916*INDEX('Pliegos Tarifarios (Las Condes)'!$D:$D,MATCH($B3916,'Pliegos Tarifarios (Las Condes)'!$A:$A,0))</f>
        <v>30339.067340399997</v>
      </c>
      <c r="P3916" s="19">
        <f>H3916*INDEX('Pliegos Tarifarios (Las Condes)'!$E:$E,MATCH($B3916,'Pliegos Tarifarios (Las Condes)'!$A:$A,0))</f>
        <v>9723.3237728000004</v>
      </c>
      <c r="Q3916" s="19" cm="1">
        <f t="array" ref="Q3916">H3916*_xlfn.IFS(H3916&lt;=350,INDEX('Pliegos Tarifarios (Las Condes)'!$F:$F,MATCH($B3916,'Pliegos Tarifarios (Las Condes)'!$A:$A,0)),H3916&lt;=500,INDEX('Pliegos Tarifarios (Las Condes)'!$G:$G,MATCH($B3916,'Pliegos Tarifarios (Las Condes)'!$A:$A,0)),H3916&lt;=1000,INDEX('Pliegos Tarifarios (Las Condes)'!$H:$H,MATCH($B3916,'Pliegos Tarifarios (Las Condes)'!$A:$A,0)),H3916&lt;=5000,INDEX('Pliegos Tarifarios (Las Condes)'!$I:$I,MATCH($B3916,'Pliegos Tarifarios (Las Condes)'!$A:$A,0)),H3916&gt;5000,INDEX('Pliegos Tarifarios (Las Condes)'!$J:$J,MATCH($B3916,'Pliegos Tarifarios (Las Condes)'!$A:$A,0)))/1.19</f>
        <v>1750.9882627731095</v>
      </c>
      <c r="R3916" s="19">
        <f>INDEX('Pliegos Tarifarios (Las Condes)'!$K:$K,MATCH($B3916,'Pliegos Tarifarios (Las Condes)'!$A:$A,0))</f>
        <v>729.50400000000002</v>
      </c>
      <c r="S3916" s="21">
        <f t="shared" si="186"/>
        <v>148142.70512087311</v>
      </c>
      <c r="T3916" s="21">
        <f t="shared" si="187"/>
        <v>28147.113972965893</v>
      </c>
      <c r="U3916" s="19">
        <v>0</v>
      </c>
      <c r="V3916" s="21">
        <f t="shared" si="188"/>
        <v>176289.819093839</v>
      </c>
    </row>
    <row r="3917" spans="1:22" x14ac:dyDescent="0.3">
      <c r="A3917" s="3" t="s">
        <v>148</v>
      </c>
      <c r="B3917" s="3">
        <v>9</v>
      </c>
      <c r="C3917" s="4" t="s">
        <v>186</v>
      </c>
      <c r="D3917" s="3" t="s">
        <v>826</v>
      </c>
      <c r="E3917" s="3" t="s">
        <v>121</v>
      </c>
      <c r="F3917" s="4" t="s">
        <v>827</v>
      </c>
      <c r="G3917" s="3" t="s">
        <v>16</v>
      </c>
      <c r="H3917" s="5">
        <v>746.52229999999997</v>
      </c>
      <c r="I3917" s="5">
        <v>2.0789</v>
      </c>
      <c r="J3917" s="5">
        <v>2.0244</v>
      </c>
      <c r="K3917" s="6">
        <v>0.97378421280484873</v>
      </c>
      <c r="L3917" s="5">
        <v>24.08</v>
      </c>
      <c r="M3917" s="19">
        <f>H3917*INDEX('Pliegos Tarifarios (Las Condes)'!$B:$B,MATCH($B3917,'Pliegos Tarifarios (Las Condes)'!$A:$A,0))</f>
        <v>98364.017814899998</v>
      </c>
      <c r="N3917" s="19">
        <f>I3917*INDEX('Pliegos Tarifarios (Las Condes)'!$C:$C,MATCH($B3917,'Pliegos Tarifarios (Las Condes)'!$A:$A,0))</f>
        <v>7156.2369690999994</v>
      </c>
      <c r="O3917" s="19">
        <f>J3917*INDEX('Pliegos Tarifarios (Las Condes)'!$D:$D,MATCH($B3917,'Pliegos Tarifarios (Las Condes)'!$A:$A,0))</f>
        <v>29378.3640696</v>
      </c>
      <c r="P3917" s="19">
        <f>H3917*INDEX('Pliegos Tarifarios (Las Condes)'!$E:$E,MATCH($B3917,'Pliegos Tarifarios (Las Condes)'!$A:$A,0))</f>
        <v>9722.7064351999998</v>
      </c>
      <c r="Q3917" s="19" cm="1">
        <f t="array" ref="Q3917">H3917*_xlfn.IFS(H3917&lt;=350,INDEX('Pliegos Tarifarios (Las Condes)'!$F:$F,MATCH($B3917,'Pliegos Tarifarios (Las Condes)'!$A:$A,0)),H3917&lt;=500,INDEX('Pliegos Tarifarios (Las Condes)'!$G:$G,MATCH($B3917,'Pliegos Tarifarios (Las Condes)'!$A:$A,0)),H3917&lt;=1000,INDEX('Pliegos Tarifarios (Las Condes)'!$H:$H,MATCH($B3917,'Pliegos Tarifarios (Las Condes)'!$A:$A,0)),H3917&lt;=5000,INDEX('Pliegos Tarifarios (Las Condes)'!$I:$I,MATCH($B3917,'Pliegos Tarifarios (Las Condes)'!$A:$A,0)),H3917&gt;5000,INDEX('Pliegos Tarifarios (Las Condes)'!$J:$J,MATCH($B3917,'Pliegos Tarifarios (Las Condes)'!$A:$A,0)))/1.19</f>
        <v>1750.8770918487398</v>
      </c>
      <c r="R3917" s="19">
        <f>INDEX('Pliegos Tarifarios (Las Condes)'!$K:$K,MATCH($B3917,'Pliegos Tarifarios (Las Condes)'!$A:$A,0))</f>
        <v>729.50400000000002</v>
      </c>
      <c r="S3917" s="21">
        <f t="shared" si="186"/>
        <v>147101.70638064871</v>
      </c>
      <c r="T3917" s="21">
        <f t="shared" si="187"/>
        <v>27949.324212323256</v>
      </c>
      <c r="U3917" s="19">
        <v>0</v>
      </c>
      <c r="V3917" s="21">
        <f t="shared" si="188"/>
        <v>175051.03059297198</v>
      </c>
    </row>
    <row r="3918" spans="1:22" x14ac:dyDescent="0.3">
      <c r="A3918" s="3" t="s">
        <v>148</v>
      </c>
      <c r="B3918" s="3">
        <v>9</v>
      </c>
      <c r="C3918" s="4" t="s">
        <v>186</v>
      </c>
      <c r="D3918" s="3" t="s">
        <v>828</v>
      </c>
      <c r="E3918" s="3" t="s">
        <v>121</v>
      </c>
      <c r="F3918" s="4" t="s">
        <v>829</v>
      </c>
      <c r="G3918" s="3" t="s">
        <v>16</v>
      </c>
      <c r="H3918" s="5">
        <v>746.03129999999999</v>
      </c>
      <c r="I3918" s="5">
        <v>2.0729000000000002</v>
      </c>
      <c r="J3918" s="5">
        <v>2.0680999999999998</v>
      </c>
      <c r="K3918" s="6">
        <v>0.99768440349269127</v>
      </c>
      <c r="L3918" s="5">
        <v>24.07</v>
      </c>
      <c r="M3918" s="19">
        <f>H3918*INDEX('Pliegos Tarifarios (Las Condes)'!$B:$B,MATCH($B3918,'Pliegos Tarifarios (Las Condes)'!$A:$A,0))</f>
        <v>98299.322181900003</v>
      </c>
      <c r="N3918" s="19">
        <f>I3918*INDEX('Pliegos Tarifarios (Las Condes)'!$C:$C,MATCH($B3918,'Pliegos Tarifarios (Las Condes)'!$A:$A,0))</f>
        <v>7135.5830551000008</v>
      </c>
      <c r="O3918" s="19">
        <f>J3918*INDEX('Pliegos Tarifarios (Las Condes)'!$D:$D,MATCH($B3918,'Pliegos Tarifarios (Las Condes)'!$A:$A,0))</f>
        <v>30012.544325399998</v>
      </c>
      <c r="P3918" s="19">
        <f>H3918*INDEX('Pliegos Tarifarios (Las Condes)'!$E:$E,MATCH($B3918,'Pliegos Tarifarios (Las Condes)'!$A:$A,0))</f>
        <v>9716.3116511999997</v>
      </c>
      <c r="Q3918" s="19" cm="1">
        <f t="array" ref="Q3918">H3918*_xlfn.IFS(H3918&lt;=350,INDEX('Pliegos Tarifarios (Las Condes)'!$F:$F,MATCH($B3918,'Pliegos Tarifarios (Las Condes)'!$A:$A,0)),H3918&lt;=500,INDEX('Pliegos Tarifarios (Las Condes)'!$G:$G,MATCH($B3918,'Pliegos Tarifarios (Las Condes)'!$A:$A,0)),H3918&lt;=1000,INDEX('Pliegos Tarifarios (Las Condes)'!$H:$H,MATCH($B3918,'Pliegos Tarifarios (Las Condes)'!$A:$A,0)),H3918&lt;=5000,INDEX('Pliegos Tarifarios (Las Condes)'!$I:$I,MATCH($B3918,'Pliegos Tarifarios (Las Condes)'!$A:$A,0)),H3918&gt;5000,INDEX('Pliegos Tarifarios (Las Condes)'!$J:$J,MATCH($B3918,'Pliegos Tarifarios (Las Condes)'!$A:$A,0)))/1.19</f>
        <v>1749.7255111764707</v>
      </c>
      <c r="R3918" s="19">
        <f>INDEX('Pliegos Tarifarios (Las Condes)'!$K:$K,MATCH($B3918,'Pliegos Tarifarios (Las Condes)'!$A:$A,0))</f>
        <v>729.50400000000002</v>
      </c>
      <c r="S3918" s="21">
        <f t="shared" si="186"/>
        <v>147642.99072477646</v>
      </c>
      <c r="T3918" s="21">
        <f t="shared" si="187"/>
        <v>28052.168237707527</v>
      </c>
      <c r="U3918" s="19">
        <v>0</v>
      </c>
      <c r="V3918" s="21">
        <f t="shared" si="188"/>
        <v>175695.15896248398</v>
      </c>
    </row>
    <row r="3919" spans="1:22" x14ac:dyDescent="0.3">
      <c r="A3919" s="3" t="s">
        <v>148</v>
      </c>
      <c r="B3919" s="3">
        <v>9</v>
      </c>
      <c r="C3919" s="4" t="s">
        <v>186</v>
      </c>
      <c r="D3919" s="3" t="s">
        <v>830</v>
      </c>
      <c r="E3919" s="3" t="s">
        <v>121</v>
      </c>
      <c r="F3919" s="4" t="s">
        <v>831</v>
      </c>
      <c r="G3919" s="3" t="s">
        <v>16</v>
      </c>
      <c r="H3919" s="5">
        <v>745.46</v>
      </c>
      <c r="I3919" s="5">
        <v>2.1981999999999999</v>
      </c>
      <c r="J3919" s="5">
        <v>2.1017999999999999</v>
      </c>
      <c r="K3919" s="6">
        <v>0.95614593758529709</v>
      </c>
      <c r="L3919" s="5">
        <v>24.05</v>
      </c>
      <c r="M3919" s="19">
        <f>H3919*INDEX('Pliegos Tarifarios (Las Condes)'!$B:$B,MATCH($B3919,'Pliegos Tarifarios (Las Condes)'!$A:$A,0))</f>
        <v>98224.04598000001</v>
      </c>
      <c r="N3919" s="19">
        <f>I3919*INDEX('Pliegos Tarifarios (Las Condes)'!$C:$C,MATCH($B3919,'Pliegos Tarifarios (Las Condes)'!$A:$A,0))</f>
        <v>7566.9056258000001</v>
      </c>
      <c r="O3919" s="19">
        <f>J3919*INDEX('Pliegos Tarifarios (Las Condes)'!$D:$D,MATCH($B3919,'Pliegos Tarifarios (Las Condes)'!$A:$A,0))</f>
        <v>30501.603241199999</v>
      </c>
      <c r="P3919" s="19">
        <f>H3919*INDEX('Pliegos Tarifarios (Las Condes)'!$E:$E,MATCH($B3919,'Pliegos Tarifarios (Las Condes)'!$A:$A,0))</f>
        <v>9708.87104</v>
      </c>
      <c r="Q3919" s="19" cm="1">
        <f t="array" ref="Q3919">H3919*_xlfn.IFS(H3919&lt;=350,INDEX('Pliegos Tarifarios (Las Condes)'!$F:$F,MATCH($B3919,'Pliegos Tarifarios (Las Condes)'!$A:$A,0)),H3919&lt;=500,INDEX('Pliegos Tarifarios (Las Condes)'!$G:$G,MATCH($B3919,'Pliegos Tarifarios (Las Condes)'!$A:$A,0)),H3919&lt;=1000,INDEX('Pliegos Tarifarios (Las Condes)'!$H:$H,MATCH($B3919,'Pliegos Tarifarios (Las Condes)'!$A:$A,0)),H3919&lt;=5000,INDEX('Pliegos Tarifarios (Las Condes)'!$I:$I,MATCH($B3919,'Pliegos Tarifarios (Las Condes)'!$A:$A,0)),H3919&gt;5000,INDEX('Pliegos Tarifarios (Las Condes)'!$J:$J,MATCH($B3919,'Pliegos Tarifarios (Las Condes)'!$A:$A,0)))/1.19</f>
        <v>1748.3855966386559</v>
      </c>
      <c r="R3919" s="19">
        <f>INDEX('Pliegos Tarifarios (Las Condes)'!$K:$K,MATCH($B3919,'Pliegos Tarifarios (Las Condes)'!$A:$A,0))</f>
        <v>729.50400000000002</v>
      </c>
      <c r="S3919" s="21">
        <f t="shared" si="186"/>
        <v>148479.31548363867</v>
      </c>
      <c r="T3919" s="21">
        <f t="shared" si="187"/>
        <v>28211.069941891346</v>
      </c>
      <c r="U3919" s="19">
        <v>0</v>
      </c>
      <c r="V3919" s="21">
        <f t="shared" si="188"/>
        <v>176690.38542553002</v>
      </c>
    </row>
    <row r="3920" spans="1:22" x14ac:dyDescent="0.3">
      <c r="A3920" s="3" t="s">
        <v>148</v>
      </c>
      <c r="B3920" s="3">
        <v>9</v>
      </c>
      <c r="C3920" s="4" t="s">
        <v>186</v>
      </c>
      <c r="D3920" s="3" t="s">
        <v>832</v>
      </c>
      <c r="E3920" s="3" t="s">
        <v>121</v>
      </c>
      <c r="F3920" s="4" t="s">
        <v>833</v>
      </c>
      <c r="G3920" s="3" t="s">
        <v>16</v>
      </c>
      <c r="H3920" s="5">
        <v>747.45630000000006</v>
      </c>
      <c r="I3920" s="5">
        <v>2.0716999999999999</v>
      </c>
      <c r="J3920" s="5">
        <v>2.0285000000000002</v>
      </c>
      <c r="K3920" s="6">
        <v>0.97914755997489999</v>
      </c>
      <c r="L3920" s="5">
        <v>24.11</v>
      </c>
      <c r="M3920" s="19">
        <f>H3920*INDEX('Pliegos Tarifarios (Las Condes)'!$B:$B,MATCH($B3920,'Pliegos Tarifarios (Las Condes)'!$A:$A,0))</f>
        <v>98487.084456900018</v>
      </c>
      <c r="N3920" s="19">
        <f>I3920*INDEX('Pliegos Tarifarios (Las Condes)'!$C:$C,MATCH($B3920,'Pliegos Tarifarios (Las Condes)'!$A:$A,0))</f>
        <v>7131.4522722999991</v>
      </c>
      <c r="O3920" s="19">
        <f>J3920*INDEX('Pliegos Tarifarios (Las Condes)'!$D:$D,MATCH($B3920,'Pliegos Tarifarios (Las Condes)'!$A:$A,0))</f>
        <v>29437.863819000002</v>
      </c>
      <c r="P3920" s="19">
        <f>H3920*INDEX('Pliegos Tarifarios (Las Condes)'!$E:$E,MATCH($B3920,'Pliegos Tarifarios (Las Condes)'!$A:$A,0))</f>
        <v>9734.8708511999994</v>
      </c>
      <c r="Q3920" s="19" cm="1">
        <f t="array" ref="Q3920">H3920*_xlfn.IFS(H3920&lt;=350,INDEX('Pliegos Tarifarios (Las Condes)'!$F:$F,MATCH($B3920,'Pliegos Tarifarios (Las Condes)'!$A:$A,0)),H3920&lt;=500,INDEX('Pliegos Tarifarios (Las Condes)'!$G:$G,MATCH($B3920,'Pliegos Tarifarios (Las Condes)'!$A:$A,0)),H3920&lt;=1000,INDEX('Pliegos Tarifarios (Las Condes)'!$H:$H,MATCH($B3920,'Pliegos Tarifarios (Las Condes)'!$A:$A,0)),H3920&lt;=5000,INDEX('Pliegos Tarifarios (Las Condes)'!$I:$I,MATCH($B3920,'Pliegos Tarifarios (Las Condes)'!$A:$A,0)),H3920&gt;5000,INDEX('Pliegos Tarifarios (Las Condes)'!$J:$J,MATCH($B3920,'Pliegos Tarifarios (Las Condes)'!$A:$A,0)))/1.19</f>
        <v>1753.0676750420173</v>
      </c>
      <c r="R3920" s="19">
        <f>INDEX('Pliegos Tarifarios (Las Condes)'!$K:$K,MATCH($B3920,'Pliegos Tarifarios (Las Condes)'!$A:$A,0))</f>
        <v>729.50400000000002</v>
      </c>
      <c r="S3920" s="21">
        <f t="shared" si="186"/>
        <v>147273.843074442</v>
      </c>
      <c r="T3920" s="21">
        <f t="shared" si="187"/>
        <v>27982.03018414398</v>
      </c>
      <c r="U3920" s="19">
        <v>0</v>
      </c>
      <c r="V3920" s="21">
        <f t="shared" si="188"/>
        <v>175255.87325858598</v>
      </c>
    </row>
    <row r="3921" spans="1:22" x14ac:dyDescent="0.3">
      <c r="A3921" s="3" t="s">
        <v>148</v>
      </c>
      <c r="B3921" s="3">
        <v>9</v>
      </c>
      <c r="C3921" s="4" t="s">
        <v>186</v>
      </c>
      <c r="D3921" s="3" t="s">
        <v>834</v>
      </c>
      <c r="E3921" s="3" t="s">
        <v>121</v>
      </c>
      <c r="F3921" s="4" t="s">
        <v>835</v>
      </c>
      <c r="G3921" s="3" t="s">
        <v>16</v>
      </c>
      <c r="H3921" s="5">
        <v>743.7817</v>
      </c>
      <c r="I3921" s="5">
        <v>2.1099000000000001</v>
      </c>
      <c r="J3921" s="5">
        <v>2.0457000000000001</v>
      </c>
      <c r="K3921" s="6">
        <v>0.96957201763116729</v>
      </c>
      <c r="L3921" s="5">
        <v>23.99</v>
      </c>
      <c r="M3921" s="19">
        <f>H3921*INDEX('Pliegos Tarifarios (Las Condes)'!$B:$B,MATCH($B3921,'Pliegos Tarifarios (Las Condes)'!$A:$A,0))</f>
        <v>98002.908137100007</v>
      </c>
      <c r="N3921" s="19">
        <f>I3921*INDEX('Pliegos Tarifarios (Las Condes)'!$C:$C,MATCH($B3921,'Pliegos Tarifarios (Las Condes)'!$A:$A,0))</f>
        <v>7262.9488581000005</v>
      </c>
      <c r="O3921" s="19">
        <f>J3921*INDEX('Pliegos Tarifarios (Las Condes)'!$D:$D,MATCH($B3921,'Pliegos Tarifarios (Las Condes)'!$A:$A,0))</f>
        <v>29687.472523800003</v>
      </c>
      <c r="P3921" s="19">
        <f>H3921*INDEX('Pliegos Tarifarios (Las Condes)'!$E:$E,MATCH($B3921,'Pliegos Tarifarios (Las Condes)'!$A:$A,0))</f>
        <v>9687.0128607999995</v>
      </c>
      <c r="Q3921" s="19" cm="1">
        <f t="array" ref="Q3921">H3921*_xlfn.IFS(H3921&lt;=350,INDEX('Pliegos Tarifarios (Las Condes)'!$F:$F,MATCH($B3921,'Pliegos Tarifarios (Las Condes)'!$A:$A,0)),H3921&lt;=500,INDEX('Pliegos Tarifarios (Las Condes)'!$G:$G,MATCH($B3921,'Pliegos Tarifarios (Las Condes)'!$A:$A,0)),H3921&lt;=1000,INDEX('Pliegos Tarifarios (Las Condes)'!$H:$H,MATCH($B3921,'Pliegos Tarifarios (Las Condes)'!$A:$A,0)),H3921&lt;=5000,INDEX('Pliegos Tarifarios (Las Condes)'!$I:$I,MATCH($B3921,'Pliegos Tarifarios (Las Condes)'!$A:$A,0)),H3921&gt;5000,INDEX('Pliegos Tarifarios (Las Condes)'!$J:$J,MATCH($B3921,'Pliegos Tarifarios (Las Condes)'!$A:$A,0)))/1.19</f>
        <v>1744.4493484873951</v>
      </c>
      <c r="R3921" s="19">
        <f>INDEX('Pliegos Tarifarios (Las Condes)'!$K:$K,MATCH($B3921,'Pliegos Tarifarios (Las Condes)'!$A:$A,0))</f>
        <v>729.50400000000002</v>
      </c>
      <c r="S3921" s="21">
        <f t="shared" si="186"/>
        <v>147114.2957282874</v>
      </c>
      <c r="T3921" s="21">
        <f t="shared" si="187"/>
        <v>27951.716188374605</v>
      </c>
      <c r="U3921" s="19">
        <v>0</v>
      </c>
      <c r="V3921" s="21">
        <f t="shared" si="188"/>
        <v>175066.01191666201</v>
      </c>
    </row>
    <row r="3922" spans="1:22" x14ac:dyDescent="0.3">
      <c r="A3922" s="3" t="s">
        <v>148</v>
      </c>
      <c r="B3922" s="3">
        <v>9</v>
      </c>
      <c r="C3922" s="4" t="s">
        <v>186</v>
      </c>
      <c r="D3922" s="3" t="s">
        <v>836</v>
      </c>
      <c r="E3922" s="3" t="s">
        <v>121</v>
      </c>
      <c r="F3922" s="4" t="s">
        <v>837</v>
      </c>
      <c r="G3922" s="3" t="s">
        <v>16</v>
      </c>
      <c r="H3922" s="5">
        <v>748.07</v>
      </c>
      <c r="I3922" s="5">
        <v>2.1356000000000002</v>
      </c>
      <c r="J3922" s="5">
        <v>2.0912999999999999</v>
      </c>
      <c r="K3922" s="6">
        <v>0.97925641505899974</v>
      </c>
      <c r="L3922" s="5">
        <v>24.13</v>
      </c>
      <c r="M3922" s="19">
        <f>H3922*INDEX('Pliegos Tarifarios (Las Condes)'!$B:$B,MATCH($B3922,'Pliegos Tarifarios (Las Condes)'!$A:$A,0))</f>
        <v>98567.947410000008</v>
      </c>
      <c r="N3922" s="19">
        <f>I3922*INDEX('Pliegos Tarifarios (Las Condes)'!$C:$C,MATCH($B3922,'Pliegos Tarifarios (Las Condes)'!$A:$A,0))</f>
        <v>7351.4164564000002</v>
      </c>
      <c r="O3922" s="19">
        <f>J3922*INDEX('Pliegos Tarifarios (Las Condes)'!$D:$D,MATCH($B3922,'Pliegos Tarifarios (Las Condes)'!$A:$A,0))</f>
        <v>30349.225834199999</v>
      </c>
      <c r="P3922" s="19">
        <f>H3922*INDEX('Pliegos Tarifarios (Las Condes)'!$E:$E,MATCH($B3922,'Pliegos Tarifarios (Las Condes)'!$A:$A,0))</f>
        <v>9742.8636800000004</v>
      </c>
      <c r="Q3922" s="19" cm="1">
        <f t="array" ref="Q3922">H3922*_xlfn.IFS(H3922&lt;=350,INDEX('Pliegos Tarifarios (Las Condes)'!$F:$F,MATCH($B3922,'Pliegos Tarifarios (Las Condes)'!$A:$A,0)),H3922&lt;=500,INDEX('Pliegos Tarifarios (Las Condes)'!$G:$G,MATCH($B3922,'Pliegos Tarifarios (Las Condes)'!$A:$A,0)),H3922&lt;=1000,INDEX('Pliegos Tarifarios (Las Condes)'!$H:$H,MATCH($B3922,'Pliegos Tarifarios (Las Condes)'!$A:$A,0)),H3922&lt;=5000,INDEX('Pliegos Tarifarios (Las Condes)'!$I:$I,MATCH($B3922,'Pliegos Tarifarios (Las Condes)'!$A:$A,0)),H3922&gt;5000,INDEX('Pliegos Tarifarios (Las Condes)'!$J:$J,MATCH($B3922,'Pliegos Tarifarios (Las Condes)'!$A:$A,0)))/1.19</f>
        <v>1754.5070336134459</v>
      </c>
      <c r="R3922" s="19">
        <f>INDEX('Pliegos Tarifarios (Las Condes)'!$K:$K,MATCH($B3922,'Pliegos Tarifarios (Las Condes)'!$A:$A,0))</f>
        <v>729.50400000000002</v>
      </c>
      <c r="S3922" s="21">
        <f t="shared" si="186"/>
        <v>148495.46441421346</v>
      </c>
      <c r="T3922" s="21">
        <f t="shared" si="187"/>
        <v>28214.138238700558</v>
      </c>
      <c r="U3922" s="19">
        <v>0</v>
      </c>
      <c r="V3922" s="21">
        <f t="shared" si="188"/>
        <v>176709.60265291401</v>
      </c>
    </row>
    <row r="3923" spans="1:22" x14ac:dyDescent="0.3">
      <c r="A3923" s="3" t="s">
        <v>148</v>
      </c>
      <c r="B3923" s="3">
        <v>9</v>
      </c>
      <c r="C3923" s="4" t="s">
        <v>186</v>
      </c>
      <c r="D3923" s="3" t="s">
        <v>838</v>
      </c>
      <c r="E3923" s="3" t="s">
        <v>121</v>
      </c>
      <c r="F3923" s="4" t="s">
        <v>839</v>
      </c>
      <c r="G3923" s="3" t="s">
        <v>16</v>
      </c>
      <c r="H3923" s="5">
        <v>745.05110000000002</v>
      </c>
      <c r="I3923" s="5">
        <v>2.1404999999999998</v>
      </c>
      <c r="J3923" s="5">
        <v>2.0779999999999998</v>
      </c>
      <c r="K3923" s="6">
        <v>0.97080121466946978</v>
      </c>
      <c r="L3923" s="5">
        <v>24.03</v>
      </c>
      <c r="M3923" s="19">
        <f>H3923*INDEX('Pliegos Tarifarios (Las Condes)'!$B:$B,MATCH($B3923,'Pliegos Tarifarios (Las Condes)'!$A:$A,0))</f>
        <v>98170.168089300001</v>
      </c>
      <c r="N3923" s="19">
        <f>I3923*INDEX('Pliegos Tarifarios (Las Condes)'!$C:$C,MATCH($B3923,'Pliegos Tarifarios (Las Condes)'!$A:$A,0))</f>
        <v>7368.2838194999995</v>
      </c>
      <c r="O3923" s="19">
        <f>J3923*INDEX('Pliegos Tarifarios (Las Condes)'!$D:$D,MATCH($B3923,'Pliegos Tarifarios (Las Condes)'!$A:$A,0))</f>
        <v>30156.214451999997</v>
      </c>
      <c r="P3923" s="19">
        <f>H3923*INDEX('Pliegos Tarifarios (Las Condes)'!$E:$E,MATCH($B3923,'Pliegos Tarifarios (Las Condes)'!$A:$A,0))</f>
        <v>9703.5455263999993</v>
      </c>
      <c r="Q3923" s="19" cm="1">
        <f t="array" ref="Q3923">H3923*_xlfn.IFS(H3923&lt;=350,INDEX('Pliegos Tarifarios (Las Condes)'!$F:$F,MATCH($B3923,'Pliegos Tarifarios (Las Condes)'!$A:$A,0)),H3923&lt;=500,INDEX('Pliegos Tarifarios (Las Condes)'!$G:$G,MATCH($B3923,'Pliegos Tarifarios (Las Condes)'!$A:$A,0)),H3923&lt;=1000,INDEX('Pliegos Tarifarios (Las Condes)'!$H:$H,MATCH($B3923,'Pliegos Tarifarios (Las Condes)'!$A:$A,0)),H3923&lt;=5000,INDEX('Pliegos Tarifarios (Las Condes)'!$I:$I,MATCH($B3923,'Pliegos Tarifarios (Las Condes)'!$A:$A,0)),H3923&gt;5000,INDEX('Pliegos Tarifarios (Las Condes)'!$J:$J,MATCH($B3923,'Pliegos Tarifarios (Las Condes)'!$A:$A,0)))/1.19</f>
        <v>1747.4265715126055</v>
      </c>
      <c r="R3923" s="19">
        <f>INDEX('Pliegos Tarifarios (Las Condes)'!$K:$K,MATCH($B3923,'Pliegos Tarifarios (Las Condes)'!$A:$A,0))</f>
        <v>729.50400000000002</v>
      </c>
      <c r="S3923" s="21">
        <f t="shared" si="186"/>
        <v>147875.14245871257</v>
      </c>
      <c r="T3923" s="21">
        <f t="shared" si="187"/>
        <v>28096.277067155388</v>
      </c>
      <c r="U3923" s="19">
        <v>0</v>
      </c>
      <c r="V3923" s="21">
        <f t="shared" si="188"/>
        <v>175971.41952586797</v>
      </c>
    </row>
    <row r="3924" spans="1:22" x14ac:dyDescent="0.3">
      <c r="A3924" s="3" t="s">
        <v>148</v>
      </c>
      <c r="B3924" s="3">
        <v>9</v>
      </c>
      <c r="C3924" s="4" t="s">
        <v>186</v>
      </c>
      <c r="D3924" s="3" t="s">
        <v>840</v>
      </c>
      <c r="E3924" s="3" t="s">
        <v>121</v>
      </c>
      <c r="F3924" s="4" t="s">
        <v>841</v>
      </c>
      <c r="G3924" s="3" t="s">
        <v>16</v>
      </c>
      <c r="H3924" s="5">
        <v>747.24699999999996</v>
      </c>
      <c r="I3924" s="5">
        <v>2.1141999999999999</v>
      </c>
      <c r="J3924" s="5">
        <v>2.1141999999999999</v>
      </c>
      <c r="K3924" s="6">
        <v>1</v>
      </c>
      <c r="L3924" s="5">
        <v>24.1</v>
      </c>
      <c r="M3924" s="19">
        <f>H3924*INDEX('Pliegos Tarifarios (Las Condes)'!$B:$B,MATCH($B3924,'Pliegos Tarifarios (Las Condes)'!$A:$A,0))</f>
        <v>98459.506460999997</v>
      </c>
      <c r="N3924" s="19">
        <f>I3924*INDEX('Pliegos Tarifarios (Las Condes)'!$C:$C,MATCH($B3924,'Pliegos Tarifarios (Las Condes)'!$A:$A,0))</f>
        <v>7277.7508297999993</v>
      </c>
      <c r="O3924" s="19">
        <f>J3924*INDEX('Pliegos Tarifarios (Las Condes)'!$D:$D,MATCH($B3924,'Pliegos Tarifarios (Las Condes)'!$A:$A,0))</f>
        <v>30681.553702799996</v>
      </c>
      <c r="P3924" s="19">
        <f>H3924*INDEX('Pliegos Tarifarios (Las Condes)'!$E:$E,MATCH($B3924,'Pliegos Tarifarios (Las Condes)'!$A:$A,0))</f>
        <v>9732.1449279999979</v>
      </c>
      <c r="Q3924" s="19" cm="1">
        <f t="array" ref="Q3924">H3924*_xlfn.IFS(H3924&lt;=350,INDEX('Pliegos Tarifarios (Las Condes)'!$F:$F,MATCH($B3924,'Pliegos Tarifarios (Las Condes)'!$A:$A,0)),H3924&lt;=500,INDEX('Pliegos Tarifarios (Las Condes)'!$G:$G,MATCH($B3924,'Pliegos Tarifarios (Las Condes)'!$A:$A,0)),H3924&lt;=1000,INDEX('Pliegos Tarifarios (Las Condes)'!$H:$H,MATCH($B3924,'Pliegos Tarifarios (Las Condes)'!$A:$A,0)),H3924&lt;=5000,INDEX('Pliegos Tarifarios (Las Condes)'!$I:$I,MATCH($B3924,'Pliegos Tarifarios (Las Condes)'!$A:$A,0)),H3924&gt;5000,INDEX('Pliegos Tarifarios (Las Condes)'!$J:$J,MATCH($B3924,'Pliegos Tarifarios (Las Condes)'!$A:$A,0)))/1.19</f>
        <v>1752.576787394958</v>
      </c>
      <c r="R3924" s="19">
        <f>INDEX('Pliegos Tarifarios (Las Condes)'!$K:$K,MATCH($B3924,'Pliegos Tarifarios (Las Condes)'!$A:$A,0))</f>
        <v>729.50400000000002</v>
      </c>
      <c r="S3924" s="21">
        <f t="shared" si="186"/>
        <v>148633.03670899494</v>
      </c>
      <c r="T3924" s="21">
        <f t="shared" si="187"/>
        <v>28240.276974709039</v>
      </c>
      <c r="U3924" s="19">
        <v>0</v>
      </c>
      <c r="V3924" s="21">
        <f t="shared" si="188"/>
        <v>176873.31368370398</v>
      </c>
    </row>
    <row r="3925" spans="1:22" x14ac:dyDescent="0.3">
      <c r="A3925" s="3" t="s">
        <v>148</v>
      </c>
      <c r="B3925" s="3">
        <v>9</v>
      </c>
      <c r="C3925" s="4" t="s">
        <v>186</v>
      </c>
      <c r="D3925" s="3" t="s">
        <v>842</v>
      </c>
      <c r="E3925" s="3" t="s">
        <v>121</v>
      </c>
      <c r="F3925" s="4" t="s">
        <v>843</v>
      </c>
      <c r="G3925" s="3" t="s">
        <v>16</v>
      </c>
      <c r="H3925" s="5">
        <v>746.505</v>
      </c>
      <c r="I3925" s="5">
        <v>2.1701000000000001</v>
      </c>
      <c r="J3925" s="5">
        <v>2.0533999999999999</v>
      </c>
      <c r="K3925" s="6">
        <v>0.94622367632827964</v>
      </c>
      <c r="L3925" s="5">
        <v>24.08</v>
      </c>
      <c r="M3925" s="19">
        <f>H3925*INDEX('Pliegos Tarifarios (Las Condes)'!$B:$B,MATCH($B3925,'Pliegos Tarifarios (Las Condes)'!$A:$A,0))</f>
        <v>98361.73831500001</v>
      </c>
      <c r="N3925" s="19">
        <f>I3925*INDEX('Pliegos Tarifarios (Las Condes)'!$C:$C,MATCH($B3925,'Pliegos Tarifarios (Las Condes)'!$A:$A,0))</f>
        <v>7470.1764619000005</v>
      </c>
      <c r="O3925" s="19">
        <f>J3925*INDEX('Pliegos Tarifarios (Las Condes)'!$D:$D,MATCH($B3925,'Pliegos Tarifarios (Las Condes)'!$A:$A,0))</f>
        <v>29799.215955599997</v>
      </c>
      <c r="P3925" s="19">
        <f>H3925*INDEX('Pliegos Tarifarios (Las Condes)'!$E:$E,MATCH($B3925,'Pliegos Tarifarios (Las Condes)'!$A:$A,0))</f>
        <v>9722.4811199999986</v>
      </c>
      <c r="Q3925" s="19" cm="1">
        <f t="array" ref="Q3925">H3925*_xlfn.IFS(H3925&lt;=350,INDEX('Pliegos Tarifarios (Las Condes)'!$F:$F,MATCH($B3925,'Pliegos Tarifarios (Las Condes)'!$A:$A,0)),H3925&lt;=500,INDEX('Pliegos Tarifarios (Las Condes)'!$G:$G,MATCH($B3925,'Pliegos Tarifarios (Las Condes)'!$A:$A,0)),H3925&lt;=1000,INDEX('Pliegos Tarifarios (Las Condes)'!$H:$H,MATCH($B3925,'Pliegos Tarifarios (Las Condes)'!$A:$A,0)),H3925&lt;=5000,INDEX('Pliegos Tarifarios (Las Condes)'!$I:$I,MATCH($B3925,'Pliegos Tarifarios (Las Condes)'!$A:$A,0)),H3925&gt;5000,INDEX('Pliegos Tarifarios (Las Condes)'!$J:$J,MATCH($B3925,'Pliegos Tarifarios (Las Condes)'!$A:$A,0)))/1.19</f>
        <v>1750.836516806723</v>
      </c>
      <c r="R3925" s="19">
        <f>INDEX('Pliegos Tarifarios (Las Condes)'!$K:$K,MATCH($B3925,'Pliegos Tarifarios (Las Condes)'!$A:$A,0))</f>
        <v>729.50400000000002</v>
      </c>
      <c r="S3925" s="21">
        <f t="shared" si="186"/>
        <v>147833.9523693067</v>
      </c>
      <c r="T3925" s="21">
        <f t="shared" si="187"/>
        <v>28088.450950168273</v>
      </c>
      <c r="U3925" s="19">
        <v>0</v>
      </c>
      <c r="V3925" s="21">
        <f t="shared" si="188"/>
        <v>175922.40331947498</v>
      </c>
    </row>
    <row r="3926" spans="1:22" x14ac:dyDescent="0.3">
      <c r="A3926" s="3" t="s">
        <v>148</v>
      </c>
      <c r="B3926" s="3">
        <v>9</v>
      </c>
      <c r="C3926" s="4" t="s">
        <v>186</v>
      </c>
      <c r="D3926" s="3" t="s">
        <v>844</v>
      </c>
      <c r="E3926" s="3" t="s">
        <v>121</v>
      </c>
      <c r="F3926" s="4" t="s">
        <v>845</v>
      </c>
      <c r="G3926" s="3" t="s">
        <v>16</v>
      </c>
      <c r="H3926" s="5">
        <v>744.83399999999995</v>
      </c>
      <c r="I3926" s="5">
        <v>2.0665</v>
      </c>
      <c r="J3926" s="5">
        <v>2.0665</v>
      </c>
      <c r="K3926" s="6">
        <v>1</v>
      </c>
      <c r="L3926" s="5">
        <v>24.03</v>
      </c>
      <c r="M3926" s="19">
        <f>H3926*INDEX('Pliegos Tarifarios (Las Condes)'!$B:$B,MATCH($B3926,'Pliegos Tarifarios (Las Condes)'!$A:$A,0))</f>
        <v>98141.56234199999</v>
      </c>
      <c r="N3926" s="19">
        <f>I3926*INDEX('Pliegos Tarifarios (Las Condes)'!$C:$C,MATCH($B3926,'Pliegos Tarifarios (Las Condes)'!$A:$A,0))</f>
        <v>7113.5522135000001</v>
      </c>
      <c r="O3926" s="19">
        <f>J3926*INDEX('Pliegos Tarifarios (Las Condes)'!$D:$D,MATCH($B3926,'Pliegos Tarifarios (Las Condes)'!$A:$A,0))</f>
        <v>29989.324911</v>
      </c>
      <c r="P3926" s="19">
        <f>H3926*INDEX('Pliegos Tarifarios (Las Condes)'!$E:$E,MATCH($B3926,'Pliegos Tarifarios (Las Condes)'!$A:$A,0))</f>
        <v>9700.7180159999989</v>
      </c>
      <c r="Q3926" s="19" cm="1">
        <f t="array" ref="Q3926">H3926*_xlfn.IFS(H3926&lt;=350,INDEX('Pliegos Tarifarios (Las Condes)'!$F:$F,MATCH($B3926,'Pliegos Tarifarios (Las Condes)'!$A:$A,0)),H3926&lt;=500,INDEX('Pliegos Tarifarios (Las Condes)'!$G:$G,MATCH($B3926,'Pliegos Tarifarios (Las Condes)'!$A:$A,0)),H3926&lt;=1000,INDEX('Pliegos Tarifarios (Las Condes)'!$H:$H,MATCH($B3926,'Pliegos Tarifarios (Las Condes)'!$A:$A,0)),H3926&lt;=5000,INDEX('Pliegos Tarifarios (Las Condes)'!$I:$I,MATCH($B3926,'Pliegos Tarifarios (Las Condes)'!$A:$A,0)),H3926&gt;5000,INDEX('Pliegos Tarifarios (Las Condes)'!$J:$J,MATCH($B3926,'Pliegos Tarifarios (Las Condes)'!$A:$A,0)))/1.19</f>
        <v>1746.9173899159664</v>
      </c>
      <c r="R3926" s="19">
        <f>INDEX('Pliegos Tarifarios (Las Condes)'!$K:$K,MATCH($B3926,'Pliegos Tarifarios (Las Condes)'!$A:$A,0))</f>
        <v>729.50400000000002</v>
      </c>
      <c r="S3926" s="21">
        <f t="shared" si="186"/>
        <v>147421.57887241594</v>
      </c>
      <c r="T3926" s="21">
        <f t="shared" si="187"/>
        <v>28010.099985759029</v>
      </c>
      <c r="U3926" s="19">
        <v>0</v>
      </c>
      <c r="V3926" s="21">
        <f t="shared" si="188"/>
        <v>175431.67885817497</v>
      </c>
    </row>
    <row r="3927" spans="1:22" x14ac:dyDescent="0.3">
      <c r="A3927" s="3" t="s">
        <v>148</v>
      </c>
      <c r="B3927" s="3">
        <v>9</v>
      </c>
      <c r="C3927" s="4" t="s">
        <v>186</v>
      </c>
      <c r="D3927" s="3" t="s">
        <v>846</v>
      </c>
      <c r="E3927" s="3" t="s">
        <v>121</v>
      </c>
      <c r="F3927" s="4" t="s">
        <v>847</v>
      </c>
      <c r="G3927" s="3" t="s">
        <v>16</v>
      </c>
      <c r="H3927" s="5">
        <v>745.71029999999996</v>
      </c>
      <c r="I3927" s="5">
        <v>2.1027</v>
      </c>
      <c r="J3927" s="5">
        <v>2.1027</v>
      </c>
      <c r="K3927" s="6">
        <v>1</v>
      </c>
      <c r="L3927" s="5">
        <v>24.06</v>
      </c>
      <c r="M3927" s="19">
        <f>H3927*INDEX('Pliegos Tarifarios (Las Condes)'!$B:$B,MATCH($B3927,'Pliegos Tarifarios (Las Condes)'!$A:$A,0))</f>
        <v>98257.026258900005</v>
      </c>
      <c r="N3927" s="19">
        <f>I3927*INDEX('Pliegos Tarifarios (Las Condes)'!$C:$C,MATCH($B3927,'Pliegos Tarifarios (Las Condes)'!$A:$A,0))</f>
        <v>7238.1641613000002</v>
      </c>
      <c r="O3927" s="19">
        <f>J3927*INDEX('Pliegos Tarifarios (Las Condes)'!$D:$D,MATCH($B3927,'Pliegos Tarifarios (Las Condes)'!$A:$A,0))</f>
        <v>30514.664161799999</v>
      </c>
      <c r="P3927" s="19">
        <f>H3927*INDEX('Pliegos Tarifarios (Las Condes)'!$E:$E,MATCH($B3927,'Pliegos Tarifarios (Las Condes)'!$A:$A,0))</f>
        <v>9712.1309471999994</v>
      </c>
      <c r="Q3927" s="19" cm="1">
        <f t="array" ref="Q3927">H3927*_xlfn.IFS(H3927&lt;=350,INDEX('Pliegos Tarifarios (Las Condes)'!$F:$F,MATCH($B3927,'Pliegos Tarifarios (Las Condes)'!$A:$A,0)),H3927&lt;=500,INDEX('Pliegos Tarifarios (Las Condes)'!$G:$G,MATCH($B3927,'Pliegos Tarifarios (Las Condes)'!$A:$A,0)),H3927&lt;=1000,INDEX('Pliegos Tarifarios (Las Condes)'!$H:$H,MATCH($B3927,'Pliegos Tarifarios (Las Condes)'!$A:$A,0)),H3927&lt;=5000,INDEX('Pliegos Tarifarios (Las Condes)'!$I:$I,MATCH($B3927,'Pliegos Tarifarios (Las Condes)'!$A:$A,0)),H3927&gt;5000,INDEX('Pliegos Tarifarios (Las Condes)'!$J:$J,MATCH($B3927,'Pliegos Tarifarios (Las Condes)'!$A:$A,0)))/1.19</f>
        <v>1748.9726447899161</v>
      </c>
      <c r="R3927" s="19">
        <f>INDEX('Pliegos Tarifarios (Las Condes)'!$K:$K,MATCH($B3927,'Pliegos Tarifarios (Las Condes)'!$A:$A,0))</f>
        <v>729.50400000000002</v>
      </c>
      <c r="S3927" s="21">
        <f t="shared" si="186"/>
        <v>148200.46217398992</v>
      </c>
      <c r="T3927" s="21">
        <f t="shared" si="187"/>
        <v>28158.087813058086</v>
      </c>
      <c r="U3927" s="19">
        <v>0</v>
      </c>
      <c r="V3927" s="21">
        <f t="shared" si="188"/>
        <v>176358.549987048</v>
      </c>
    </row>
    <row r="3928" spans="1:22" x14ac:dyDescent="0.3">
      <c r="A3928" s="3" t="s">
        <v>148</v>
      </c>
      <c r="B3928" s="3">
        <v>9</v>
      </c>
      <c r="C3928" s="4" t="s">
        <v>186</v>
      </c>
      <c r="D3928" s="3" t="s">
        <v>848</v>
      </c>
      <c r="E3928" s="3" t="s">
        <v>121</v>
      </c>
      <c r="F3928" s="4" t="s">
        <v>849</v>
      </c>
      <c r="G3928" s="3" t="s">
        <v>16</v>
      </c>
      <c r="H3928" s="5">
        <v>744.66669999999999</v>
      </c>
      <c r="I3928" s="5">
        <v>2.1015000000000001</v>
      </c>
      <c r="J3928" s="5">
        <v>2.1015000000000001</v>
      </c>
      <c r="K3928" s="6">
        <v>1</v>
      </c>
      <c r="L3928" s="5">
        <v>24.02</v>
      </c>
      <c r="M3928" s="19">
        <f>H3928*INDEX('Pliegos Tarifarios (Las Condes)'!$B:$B,MATCH($B3928,'Pliegos Tarifarios (Las Condes)'!$A:$A,0))</f>
        <v>98119.518392099999</v>
      </c>
      <c r="N3928" s="19">
        <f>I3928*INDEX('Pliegos Tarifarios (Las Condes)'!$C:$C,MATCH($B3928,'Pliegos Tarifarios (Las Condes)'!$A:$A,0))</f>
        <v>7234.0333785000003</v>
      </c>
      <c r="O3928" s="19">
        <f>J3928*INDEX('Pliegos Tarifarios (Las Condes)'!$D:$D,MATCH($B3928,'Pliegos Tarifarios (Las Condes)'!$A:$A,0))</f>
        <v>30497.249601000003</v>
      </c>
      <c r="P3928" s="19">
        <f>H3928*INDEX('Pliegos Tarifarios (Las Condes)'!$E:$E,MATCH($B3928,'Pliegos Tarifarios (Las Condes)'!$A:$A,0))</f>
        <v>9698.5391007999988</v>
      </c>
      <c r="Q3928" s="19" cm="1">
        <f t="array" ref="Q3928">H3928*_xlfn.IFS(H3928&lt;=350,INDEX('Pliegos Tarifarios (Las Condes)'!$F:$F,MATCH($B3928,'Pliegos Tarifarios (Las Condes)'!$A:$A,0)),H3928&lt;=500,INDEX('Pliegos Tarifarios (Las Condes)'!$G:$G,MATCH($B3928,'Pliegos Tarifarios (Las Condes)'!$A:$A,0)),H3928&lt;=1000,INDEX('Pliegos Tarifarios (Las Condes)'!$H:$H,MATCH($B3928,'Pliegos Tarifarios (Las Condes)'!$A:$A,0)),H3928&lt;=5000,INDEX('Pliegos Tarifarios (Las Condes)'!$I:$I,MATCH($B3928,'Pliegos Tarifarios (Las Condes)'!$A:$A,0)),H3928&gt;5000,INDEX('Pliegos Tarifarios (Las Condes)'!$J:$J,MATCH($B3928,'Pliegos Tarifarios (Las Condes)'!$A:$A,0)))/1.19</f>
        <v>1746.5250081512609</v>
      </c>
      <c r="R3928" s="19">
        <f>INDEX('Pliegos Tarifarios (Las Condes)'!$K:$K,MATCH($B3928,'Pliegos Tarifarios (Las Condes)'!$A:$A,0))</f>
        <v>729.50400000000002</v>
      </c>
      <c r="S3928" s="21">
        <f t="shared" si="186"/>
        <v>148025.36948055125</v>
      </c>
      <c r="T3928" s="21">
        <f t="shared" si="187"/>
        <v>28124.820201304738</v>
      </c>
      <c r="U3928" s="19">
        <v>0</v>
      </c>
      <c r="V3928" s="21">
        <f t="shared" si="188"/>
        <v>176150.18968185599</v>
      </c>
    </row>
    <row r="3929" spans="1:22" x14ac:dyDescent="0.3">
      <c r="A3929" s="3" t="s">
        <v>148</v>
      </c>
      <c r="B3929" s="3">
        <v>9</v>
      </c>
      <c r="C3929" s="4" t="s">
        <v>186</v>
      </c>
      <c r="D3929" s="3" t="s">
        <v>850</v>
      </c>
      <c r="E3929" s="3" t="s">
        <v>121</v>
      </c>
      <c r="F3929" s="4" t="s">
        <v>851</v>
      </c>
      <c r="G3929" s="3" t="s">
        <v>16</v>
      </c>
      <c r="H3929" s="5">
        <v>745.9117</v>
      </c>
      <c r="I3929" s="5">
        <v>2.1164000000000001</v>
      </c>
      <c r="J3929" s="5">
        <v>2.1164000000000001</v>
      </c>
      <c r="K3929" s="6">
        <v>1</v>
      </c>
      <c r="L3929" s="5">
        <v>24.06</v>
      </c>
      <c r="M3929" s="19">
        <f>H3929*INDEX('Pliegos Tarifarios (Las Condes)'!$B:$B,MATCH($B3929,'Pliegos Tarifarios (Las Condes)'!$A:$A,0))</f>
        <v>98283.563327099997</v>
      </c>
      <c r="N3929" s="19">
        <f>I3929*INDEX('Pliegos Tarifarios (Las Condes)'!$C:$C,MATCH($B3929,'Pliegos Tarifarios (Las Condes)'!$A:$A,0))</f>
        <v>7285.3239315999999</v>
      </c>
      <c r="O3929" s="19">
        <f>J3929*INDEX('Pliegos Tarifarios (Las Condes)'!$D:$D,MATCH($B3929,'Pliegos Tarifarios (Las Condes)'!$A:$A,0))</f>
        <v>30713.4803976</v>
      </c>
      <c r="P3929" s="19">
        <f>H3929*INDEX('Pliegos Tarifarios (Las Condes)'!$E:$E,MATCH($B3929,'Pliegos Tarifarios (Las Condes)'!$A:$A,0))</f>
        <v>9714.7539808000001</v>
      </c>
      <c r="Q3929" s="19" cm="1">
        <f t="array" ref="Q3929">H3929*_xlfn.IFS(H3929&lt;=350,INDEX('Pliegos Tarifarios (Las Condes)'!$F:$F,MATCH($B3929,'Pliegos Tarifarios (Las Condes)'!$A:$A,0)),H3929&lt;=500,INDEX('Pliegos Tarifarios (Las Condes)'!$G:$G,MATCH($B3929,'Pliegos Tarifarios (Las Condes)'!$A:$A,0)),H3929&lt;=1000,INDEX('Pliegos Tarifarios (Las Condes)'!$H:$H,MATCH($B3929,'Pliegos Tarifarios (Las Condes)'!$A:$A,0)),H3929&lt;=5000,INDEX('Pliegos Tarifarios (Las Condes)'!$I:$I,MATCH($B3929,'Pliegos Tarifarios (Las Condes)'!$A:$A,0)),H3929&gt;5000,INDEX('Pliegos Tarifarios (Las Condes)'!$J:$J,MATCH($B3929,'Pliegos Tarifarios (Las Condes)'!$A:$A,0)))/1.19</f>
        <v>1749.4450039495803</v>
      </c>
      <c r="R3929" s="19">
        <f>INDEX('Pliegos Tarifarios (Las Condes)'!$K:$K,MATCH($B3929,'Pliegos Tarifarios (Las Condes)'!$A:$A,0))</f>
        <v>729.50400000000002</v>
      </c>
      <c r="S3929" s="21">
        <f t="shared" si="186"/>
        <v>148476.07064104956</v>
      </c>
      <c r="T3929" s="21">
        <f t="shared" si="187"/>
        <v>28210.453421799419</v>
      </c>
      <c r="U3929" s="19">
        <v>0</v>
      </c>
      <c r="V3929" s="21">
        <f t="shared" si="188"/>
        <v>176686.52406284897</v>
      </c>
    </row>
    <row r="3930" spans="1:22" x14ac:dyDescent="0.3">
      <c r="A3930" s="3" t="s">
        <v>148</v>
      </c>
      <c r="B3930" s="3">
        <v>9</v>
      </c>
      <c r="C3930" s="4" t="s">
        <v>186</v>
      </c>
      <c r="D3930" s="3" t="s">
        <v>852</v>
      </c>
      <c r="E3930" s="3" t="s">
        <v>121</v>
      </c>
      <c r="F3930" s="4" t="s">
        <v>853</v>
      </c>
      <c r="G3930" s="3" t="s">
        <v>16</v>
      </c>
      <c r="H3930" s="5">
        <v>746.50260000000003</v>
      </c>
      <c r="I3930" s="5">
        <v>2.1006</v>
      </c>
      <c r="J3930" s="5">
        <v>2.1006</v>
      </c>
      <c r="K3930" s="6">
        <v>1</v>
      </c>
      <c r="L3930" s="5">
        <v>24.08</v>
      </c>
      <c r="M3930" s="19">
        <f>H3930*INDEX('Pliegos Tarifarios (Las Condes)'!$B:$B,MATCH($B3930,'Pliegos Tarifarios (Las Condes)'!$A:$A,0))</f>
        <v>98361.422083800004</v>
      </c>
      <c r="N3930" s="19">
        <f>I3930*INDEX('Pliegos Tarifarios (Las Condes)'!$C:$C,MATCH($B3930,'Pliegos Tarifarios (Las Condes)'!$A:$A,0))</f>
        <v>7230.9352914000001</v>
      </c>
      <c r="O3930" s="19">
        <f>J3930*INDEX('Pliegos Tarifarios (Las Condes)'!$D:$D,MATCH($B3930,'Pliegos Tarifarios (Las Condes)'!$A:$A,0))</f>
        <v>30484.188680399999</v>
      </c>
      <c r="P3930" s="19">
        <f>H3930*INDEX('Pliegos Tarifarios (Las Condes)'!$E:$E,MATCH($B3930,'Pliegos Tarifarios (Las Condes)'!$A:$A,0))</f>
        <v>9722.4498623999989</v>
      </c>
      <c r="Q3930" s="19" cm="1">
        <f t="array" ref="Q3930">H3930*_xlfn.IFS(H3930&lt;=350,INDEX('Pliegos Tarifarios (Las Condes)'!$F:$F,MATCH($B3930,'Pliegos Tarifarios (Las Condes)'!$A:$A,0)),H3930&lt;=500,INDEX('Pliegos Tarifarios (Las Condes)'!$G:$G,MATCH($B3930,'Pliegos Tarifarios (Las Condes)'!$A:$A,0)),H3930&lt;=1000,INDEX('Pliegos Tarifarios (Las Condes)'!$H:$H,MATCH($B3930,'Pliegos Tarifarios (Las Condes)'!$A:$A,0)),H3930&lt;=5000,INDEX('Pliegos Tarifarios (Las Condes)'!$I:$I,MATCH($B3930,'Pliegos Tarifarios (Las Condes)'!$A:$A,0)),H3930&gt;5000,INDEX('Pliegos Tarifarios (Las Condes)'!$J:$J,MATCH($B3930,'Pliegos Tarifarios (Las Condes)'!$A:$A,0)))/1.19</f>
        <v>1750.83088789916</v>
      </c>
      <c r="R3930" s="19">
        <f>INDEX('Pliegos Tarifarios (Las Condes)'!$K:$K,MATCH($B3930,'Pliegos Tarifarios (Las Condes)'!$A:$A,0))</f>
        <v>729.50400000000002</v>
      </c>
      <c r="S3930" s="21">
        <f t="shared" si="186"/>
        <v>148279.33080589917</v>
      </c>
      <c r="T3930" s="21">
        <f t="shared" si="187"/>
        <v>28173.072853120841</v>
      </c>
      <c r="U3930" s="19">
        <v>0</v>
      </c>
      <c r="V3930" s="21">
        <f t="shared" si="188"/>
        <v>176452.40365902</v>
      </c>
    </row>
    <row r="3931" spans="1:22" x14ac:dyDescent="0.3">
      <c r="A3931" s="3" t="s">
        <v>148</v>
      </c>
      <c r="B3931" s="3">
        <v>9</v>
      </c>
      <c r="C3931" s="4" t="s">
        <v>186</v>
      </c>
      <c r="D3931" s="3" t="s">
        <v>854</v>
      </c>
      <c r="E3931" s="3" t="s">
        <v>121</v>
      </c>
      <c r="F3931" s="4" t="s">
        <v>855</v>
      </c>
      <c r="G3931" s="3" t="s">
        <v>16</v>
      </c>
      <c r="H3931" s="5">
        <v>746.97190000000001</v>
      </c>
      <c r="I3931" s="5">
        <v>2.1261999999999999</v>
      </c>
      <c r="J3931" s="5">
        <v>2.0213999999999999</v>
      </c>
      <c r="K3931" s="6">
        <v>0.95071018718841127</v>
      </c>
      <c r="L3931" s="5">
        <v>24.1</v>
      </c>
      <c r="M3931" s="19">
        <f>H3931*INDEX('Pliegos Tarifarios (Las Condes)'!$B:$B,MATCH($B3931,'Pliegos Tarifarios (Las Condes)'!$A:$A,0))</f>
        <v>98423.25845970001</v>
      </c>
      <c r="N3931" s="19">
        <f>I3931*INDEX('Pliegos Tarifarios (Las Condes)'!$C:$C,MATCH($B3931,'Pliegos Tarifarios (Las Condes)'!$A:$A,0))</f>
        <v>7319.0586577999993</v>
      </c>
      <c r="O3931" s="19">
        <f>J3931*INDEX('Pliegos Tarifarios (Las Condes)'!$D:$D,MATCH($B3931,'Pliegos Tarifarios (Las Condes)'!$A:$A,0))</f>
        <v>29334.827667599999</v>
      </c>
      <c r="P3931" s="19">
        <f>H3931*INDEX('Pliegos Tarifarios (Las Condes)'!$E:$E,MATCH($B3931,'Pliegos Tarifarios (Las Condes)'!$A:$A,0))</f>
        <v>9728.5620256000002</v>
      </c>
      <c r="Q3931" s="19" cm="1">
        <f t="array" ref="Q3931">H3931*_xlfn.IFS(H3931&lt;=350,INDEX('Pliegos Tarifarios (Las Condes)'!$F:$F,MATCH($B3931,'Pliegos Tarifarios (Las Condes)'!$A:$A,0)),H3931&lt;=500,INDEX('Pliegos Tarifarios (Las Condes)'!$G:$G,MATCH($B3931,'Pliegos Tarifarios (Las Condes)'!$A:$A,0)),H3931&lt;=1000,INDEX('Pliegos Tarifarios (Las Condes)'!$H:$H,MATCH($B3931,'Pliegos Tarifarios (Las Condes)'!$A:$A,0)),H3931&lt;=5000,INDEX('Pliegos Tarifarios (Las Condes)'!$I:$I,MATCH($B3931,'Pliegos Tarifarios (Las Condes)'!$A:$A,0)),H3931&gt;5000,INDEX('Pliegos Tarifarios (Las Condes)'!$J:$J,MATCH($B3931,'Pliegos Tarifarios (Las Condes)'!$A:$A,0)))/1.19</f>
        <v>1751.9315738655464</v>
      </c>
      <c r="R3931" s="19">
        <f>INDEX('Pliegos Tarifarios (Las Condes)'!$K:$K,MATCH($B3931,'Pliegos Tarifarios (Las Condes)'!$A:$A,0))</f>
        <v>729.50400000000002</v>
      </c>
      <c r="S3931" s="21">
        <f t="shared" si="186"/>
        <v>147287.14238456555</v>
      </c>
      <c r="T3931" s="21">
        <f t="shared" si="187"/>
        <v>27984.557053067456</v>
      </c>
      <c r="U3931" s="19">
        <v>0</v>
      </c>
      <c r="V3931" s="21">
        <f t="shared" si="188"/>
        <v>175271.69943763301</v>
      </c>
    </row>
    <row r="3932" spans="1:22" x14ac:dyDescent="0.3">
      <c r="A3932" s="3" t="s">
        <v>148</v>
      </c>
      <c r="B3932" s="3">
        <v>9</v>
      </c>
      <c r="C3932" s="4" t="s">
        <v>186</v>
      </c>
      <c r="D3932" s="3" t="s">
        <v>856</v>
      </c>
      <c r="E3932" s="3" t="s">
        <v>121</v>
      </c>
      <c r="F3932" s="4" t="s">
        <v>857</v>
      </c>
      <c r="G3932" s="3" t="s">
        <v>16</v>
      </c>
      <c r="H3932" s="5">
        <v>745.39700000000005</v>
      </c>
      <c r="I3932" s="5">
        <v>2.0526</v>
      </c>
      <c r="J3932" s="5">
        <v>2.0388000000000002</v>
      </c>
      <c r="K3932" s="6">
        <v>0.99327681964337922</v>
      </c>
      <c r="L3932" s="5">
        <v>24.05</v>
      </c>
      <c r="M3932" s="19">
        <f>H3932*INDEX('Pliegos Tarifarios (Las Condes)'!$B:$B,MATCH($B3932,'Pliegos Tarifarios (Las Condes)'!$A:$A,0))</f>
        <v>98215.744911000016</v>
      </c>
      <c r="N3932" s="19">
        <f>I3932*INDEX('Pliegos Tarifarios (Las Condes)'!$C:$C,MATCH($B3932,'Pliegos Tarifarios (Las Condes)'!$A:$A,0))</f>
        <v>7065.7039794000002</v>
      </c>
      <c r="O3932" s="19">
        <f>J3932*INDEX('Pliegos Tarifarios (Las Condes)'!$D:$D,MATCH($B3932,'Pliegos Tarifarios (Las Condes)'!$A:$A,0))</f>
        <v>29587.338799200003</v>
      </c>
      <c r="P3932" s="19">
        <f>H3932*INDEX('Pliegos Tarifarios (Las Condes)'!$E:$E,MATCH($B3932,'Pliegos Tarifarios (Las Condes)'!$A:$A,0))</f>
        <v>9708.0505279999998</v>
      </c>
      <c r="Q3932" s="19" cm="1">
        <f t="array" ref="Q3932">H3932*_xlfn.IFS(H3932&lt;=350,INDEX('Pliegos Tarifarios (Las Condes)'!$F:$F,MATCH($B3932,'Pliegos Tarifarios (Las Condes)'!$A:$A,0)),H3932&lt;=500,INDEX('Pliegos Tarifarios (Las Condes)'!$G:$G,MATCH($B3932,'Pliegos Tarifarios (Las Condes)'!$A:$A,0)),H3932&lt;=1000,INDEX('Pliegos Tarifarios (Las Condes)'!$H:$H,MATCH($B3932,'Pliegos Tarifarios (Las Condes)'!$A:$A,0)),H3932&lt;=5000,INDEX('Pliegos Tarifarios (Las Condes)'!$I:$I,MATCH($B3932,'Pliegos Tarifarios (Las Condes)'!$A:$A,0)),H3932&gt;5000,INDEX('Pliegos Tarifarios (Las Condes)'!$J:$J,MATCH($B3932,'Pliegos Tarifarios (Las Condes)'!$A:$A,0)))/1.19</f>
        <v>1748.2378378151263</v>
      </c>
      <c r="R3932" s="19">
        <f>INDEX('Pliegos Tarifarios (Las Condes)'!$K:$K,MATCH($B3932,'Pliegos Tarifarios (Las Condes)'!$A:$A,0))</f>
        <v>729.50400000000002</v>
      </c>
      <c r="S3932" s="21">
        <f t="shared" si="186"/>
        <v>147054.58005541514</v>
      </c>
      <c r="T3932" s="21">
        <f t="shared" si="187"/>
        <v>27940.370210528876</v>
      </c>
      <c r="U3932" s="19">
        <v>0</v>
      </c>
      <c r="V3932" s="21">
        <f t="shared" si="188"/>
        <v>174994.950265944</v>
      </c>
    </row>
    <row r="3933" spans="1:22" x14ac:dyDescent="0.3">
      <c r="A3933" s="3" t="s">
        <v>148</v>
      </c>
      <c r="B3933" s="3">
        <v>9</v>
      </c>
      <c r="C3933" s="4" t="s">
        <v>186</v>
      </c>
      <c r="D3933" s="3" t="s">
        <v>858</v>
      </c>
      <c r="E3933" s="3" t="s">
        <v>121</v>
      </c>
      <c r="F3933" s="4" t="s">
        <v>859</v>
      </c>
      <c r="G3933" s="3" t="s">
        <v>16</v>
      </c>
      <c r="H3933" s="5">
        <v>744.49580000000003</v>
      </c>
      <c r="I3933" s="5">
        <v>2.0893999999999999</v>
      </c>
      <c r="J3933" s="5">
        <v>2.0840999999999998</v>
      </c>
      <c r="K3933" s="6">
        <v>0.9974633866181678</v>
      </c>
      <c r="L3933" s="5">
        <v>24.02</v>
      </c>
      <c r="M3933" s="19">
        <f>H3933*INDEX('Pliegos Tarifarios (Las Condes)'!$B:$B,MATCH($B3933,'Pliegos Tarifarios (Las Condes)'!$A:$A,0))</f>
        <v>98097.000095400013</v>
      </c>
      <c r="N3933" s="19">
        <f>I3933*INDEX('Pliegos Tarifarios (Las Condes)'!$C:$C,MATCH($B3933,'Pliegos Tarifarios (Las Condes)'!$A:$A,0))</f>
        <v>7192.3813185999998</v>
      </c>
      <c r="O3933" s="19">
        <f>J3933*INDEX('Pliegos Tarifarios (Las Condes)'!$D:$D,MATCH($B3933,'Pliegos Tarifarios (Las Condes)'!$A:$A,0))</f>
        <v>30244.738469399999</v>
      </c>
      <c r="P3933" s="19">
        <f>H3933*INDEX('Pliegos Tarifarios (Las Condes)'!$E:$E,MATCH($B3933,'Pliegos Tarifarios (Las Condes)'!$A:$A,0))</f>
        <v>9696.3132991999992</v>
      </c>
      <c r="Q3933" s="19" cm="1">
        <f t="array" ref="Q3933">H3933*_xlfn.IFS(H3933&lt;=350,INDEX('Pliegos Tarifarios (Las Condes)'!$F:$F,MATCH($B3933,'Pliegos Tarifarios (Las Condes)'!$A:$A,0)),H3933&lt;=500,INDEX('Pliegos Tarifarios (Las Condes)'!$G:$G,MATCH($B3933,'Pliegos Tarifarios (Las Condes)'!$A:$A,0)),H3933&lt;=1000,INDEX('Pliegos Tarifarios (Las Condes)'!$H:$H,MATCH($B3933,'Pliegos Tarifarios (Las Condes)'!$A:$A,0)),H3933&lt;=5000,INDEX('Pliegos Tarifarios (Las Condes)'!$I:$I,MATCH($B3933,'Pliegos Tarifarios (Las Condes)'!$A:$A,0)),H3933&gt;5000,INDEX('Pliegos Tarifarios (Las Condes)'!$J:$J,MATCH($B3933,'Pliegos Tarifarios (Las Condes)'!$A:$A,0)))/1.19</f>
        <v>1746.1241830252106</v>
      </c>
      <c r="R3933" s="19">
        <f>INDEX('Pliegos Tarifarios (Las Condes)'!$K:$K,MATCH($B3933,'Pliegos Tarifarios (Las Condes)'!$A:$A,0))</f>
        <v>729.50400000000002</v>
      </c>
      <c r="S3933" s="21">
        <f t="shared" si="186"/>
        <v>147706.06136562521</v>
      </c>
      <c r="T3933" s="21">
        <f t="shared" si="187"/>
        <v>28064.151659468789</v>
      </c>
      <c r="U3933" s="19">
        <v>0</v>
      </c>
      <c r="V3933" s="21">
        <f t="shared" si="188"/>
        <v>175770.21302509401</v>
      </c>
    </row>
    <row r="3934" spans="1:22" x14ac:dyDescent="0.3">
      <c r="A3934" s="3" t="s">
        <v>148</v>
      </c>
      <c r="B3934" s="3">
        <v>9</v>
      </c>
      <c r="C3934" s="4" t="s">
        <v>186</v>
      </c>
      <c r="D3934" s="3" t="s">
        <v>860</v>
      </c>
      <c r="E3934" s="3" t="s">
        <v>121</v>
      </c>
      <c r="F3934" s="4" t="s">
        <v>861</v>
      </c>
      <c r="G3934" s="3" t="s">
        <v>16</v>
      </c>
      <c r="H3934" s="5">
        <v>744.71550000000002</v>
      </c>
      <c r="I3934" s="5">
        <v>2.0726</v>
      </c>
      <c r="J3934" s="5">
        <v>2.0432999999999999</v>
      </c>
      <c r="K3934" s="6">
        <v>0.9858631670365724</v>
      </c>
      <c r="L3934" s="5">
        <v>24.02</v>
      </c>
      <c r="M3934" s="19">
        <f>H3934*INDEX('Pliegos Tarifarios (Las Condes)'!$B:$B,MATCH($B3934,'Pliegos Tarifarios (Las Condes)'!$A:$A,0))</f>
        <v>98125.948426500006</v>
      </c>
      <c r="N3934" s="19">
        <f>I3934*INDEX('Pliegos Tarifarios (Las Condes)'!$C:$C,MATCH($B3934,'Pliegos Tarifarios (Las Condes)'!$A:$A,0))</f>
        <v>7134.5503594000002</v>
      </c>
      <c r="O3934" s="19">
        <f>J3934*INDEX('Pliegos Tarifarios (Las Condes)'!$D:$D,MATCH($B3934,'Pliegos Tarifarios (Las Condes)'!$A:$A,0))</f>
        <v>29652.643402199999</v>
      </c>
      <c r="P3934" s="19">
        <f>H3934*INDEX('Pliegos Tarifarios (Las Condes)'!$E:$E,MATCH($B3934,'Pliegos Tarifarios (Las Condes)'!$A:$A,0))</f>
        <v>9699.1746719999992</v>
      </c>
      <c r="Q3934" s="19" cm="1">
        <f t="array" ref="Q3934">H3934*_xlfn.IFS(H3934&lt;=350,INDEX('Pliegos Tarifarios (Las Condes)'!$F:$F,MATCH($B3934,'Pliegos Tarifarios (Las Condes)'!$A:$A,0)),H3934&lt;=500,INDEX('Pliegos Tarifarios (Las Condes)'!$G:$G,MATCH($B3934,'Pliegos Tarifarios (Las Condes)'!$A:$A,0)),H3934&lt;=1000,INDEX('Pliegos Tarifarios (Las Condes)'!$H:$H,MATCH($B3934,'Pliegos Tarifarios (Las Condes)'!$A:$A,0)),H3934&lt;=5000,INDEX('Pliegos Tarifarios (Las Condes)'!$I:$I,MATCH($B3934,'Pliegos Tarifarios (Las Condes)'!$A:$A,0)),H3934&gt;5000,INDEX('Pliegos Tarifarios (Las Condes)'!$J:$J,MATCH($B3934,'Pliegos Tarifarios (Las Condes)'!$A:$A,0)))/1.19</f>
        <v>1746.6394626050426</v>
      </c>
      <c r="R3934" s="19">
        <f>INDEX('Pliegos Tarifarios (Las Condes)'!$K:$K,MATCH($B3934,'Pliegos Tarifarios (Las Condes)'!$A:$A,0))</f>
        <v>729.50400000000002</v>
      </c>
      <c r="S3934" s="21">
        <f t="shared" si="186"/>
        <v>147088.46032270501</v>
      </c>
      <c r="T3934" s="21">
        <f t="shared" si="187"/>
        <v>27946.807461313951</v>
      </c>
      <c r="U3934" s="19">
        <v>0</v>
      </c>
      <c r="V3934" s="21">
        <f t="shared" si="188"/>
        <v>175035.26778401897</v>
      </c>
    </row>
    <row r="3935" spans="1:22" x14ac:dyDescent="0.3">
      <c r="A3935" s="3" t="s">
        <v>148</v>
      </c>
      <c r="B3935" s="3">
        <v>9</v>
      </c>
      <c r="C3935" s="4" t="s">
        <v>186</v>
      </c>
      <c r="D3935" s="3" t="s">
        <v>862</v>
      </c>
      <c r="E3935" s="3" t="s">
        <v>121</v>
      </c>
      <c r="F3935" s="4" t="s">
        <v>863</v>
      </c>
      <c r="G3935" s="3" t="s">
        <v>16</v>
      </c>
      <c r="H3935" s="5">
        <v>744.26969999999994</v>
      </c>
      <c r="I3935" s="5">
        <v>2.1048</v>
      </c>
      <c r="J3935" s="5">
        <v>2.1048</v>
      </c>
      <c r="K3935" s="6">
        <v>1</v>
      </c>
      <c r="L3935" s="5">
        <v>24.01</v>
      </c>
      <c r="M3935" s="19">
        <f>H3935*INDEX('Pliegos Tarifarios (Las Condes)'!$B:$B,MATCH($B3935,'Pliegos Tarifarios (Las Condes)'!$A:$A,0))</f>
        <v>98067.208481099995</v>
      </c>
      <c r="N3935" s="19">
        <f>I3935*INDEX('Pliegos Tarifarios (Las Condes)'!$C:$C,MATCH($B3935,'Pliegos Tarifarios (Las Condes)'!$A:$A,0))</f>
        <v>7245.3930312000002</v>
      </c>
      <c r="O3935" s="19">
        <f>J3935*INDEX('Pliegos Tarifarios (Las Condes)'!$D:$D,MATCH($B3935,'Pliegos Tarifarios (Las Condes)'!$A:$A,0))</f>
        <v>30545.1396432</v>
      </c>
      <c r="P3935" s="19">
        <f>H3935*INDEX('Pliegos Tarifarios (Las Condes)'!$E:$E,MATCH($B3935,'Pliegos Tarifarios (Las Condes)'!$A:$A,0))</f>
        <v>9693.3685727999982</v>
      </c>
      <c r="Q3935" s="19" cm="1">
        <f t="array" ref="Q3935">H3935*_xlfn.IFS(H3935&lt;=350,INDEX('Pliegos Tarifarios (Las Condes)'!$F:$F,MATCH($B3935,'Pliegos Tarifarios (Las Condes)'!$A:$A,0)),H3935&lt;=500,INDEX('Pliegos Tarifarios (Las Condes)'!$G:$G,MATCH($B3935,'Pliegos Tarifarios (Las Condes)'!$A:$A,0)),H3935&lt;=1000,INDEX('Pliegos Tarifarios (Las Condes)'!$H:$H,MATCH($B3935,'Pliegos Tarifarios (Las Condes)'!$A:$A,0)),H3935&lt;=5000,INDEX('Pliegos Tarifarios (Las Condes)'!$I:$I,MATCH($B3935,'Pliegos Tarifarios (Las Condes)'!$A:$A,0)),H3935&gt;5000,INDEX('Pliegos Tarifarios (Las Condes)'!$J:$J,MATCH($B3935,'Pliegos Tarifarios (Las Condes)'!$A:$A,0)))/1.19</f>
        <v>1745.5938930252103</v>
      </c>
      <c r="R3935" s="19">
        <f>INDEX('Pliegos Tarifarios (Las Condes)'!$K:$K,MATCH($B3935,'Pliegos Tarifarios (Las Condes)'!$A:$A,0))</f>
        <v>729.50400000000002</v>
      </c>
      <c r="S3935" s="21">
        <f t="shared" si="186"/>
        <v>148026.20762132521</v>
      </c>
      <c r="T3935" s="21">
        <f t="shared" si="187"/>
        <v>28124.979448051792</v>
      </c>
      <c r="U3935" s="19">
        <v>0</v>
      </c>
      <c r="V3935" s="21">
        <f t="shared" si="188"/>
        <v>176151.18706937702</v>
      </c>
    </row>
    <row r="3936" spans="1:22" x14ac:dyDescent="0.3">
      <c r="A3936" s="3" t="s">
        <v>148</v>
      </c>
      <c r="B3936" s="3">
        <v>9</v>
      </c>
      <c r="C3936" s="4" t="s">
        <v>186</v>
      </c>
      <c r="D3936" s="3" t="s">
        <v>864</v>
      </c>
      <c r="E3936" s="3" t="s">
        <v>121</v>
      </c>
      <c r="F3936" s="4" t="s">
        <v>865</v>
      </c>
      <c r="G3936" s="3" t="s">
        <v>16</v>
      </c>
      <c r="H3936" s="5">
        <v>745.27760000000001</v>
      </c>
      <c r="I3936" s="5">
        <v>2.0865</v>
      </c>
      <c r="J3936" s="5">
        <v>2.0501</v>
      </c>
      <c r="K3936" s="6">
        <v>0.98255451713395636</v>
      </c>
      <c r="L3936" s="5">
        <v>24.04</v>
      </c>
      <c r="M3936" s="19">
        <f>H3936*INDEX('Pliegos Tarifarios (Las Condes)'!$B:$B,MATCH($B3936,'Pliegos Tarifarios (Las Condes)'!$A:$A,0))</f>
        <v>98200.012408800001</v>
      </c>
      <c r="N3936" s="19">
        <f>I3936*INDEX('Pliegos Tarifarios (Las Condes)'!$C:$C,MATCH($B3936,'Pliegos Tarifarios (Las Condes)'!$A:$A,0))</f>
        <v>7182.3985935000001</v>
      </c>
      <c r="O3936" s="19">
        <f>J3936*INDEX('Pliegos Tarifarios (Las Condes)'!$D:$D,MATCH($B3936,'Pliegos Tarifarios (Las Condes)'!$A:$A,0))</f>
        <v>29751.3259134</v>
      </c>
      <c r="P3936" s="19">
        <f>H3936*INDEX('Pliegos Tarifarios (Las Condes)'!$E:$E,MATCH($B3936,'Pliegos Tarifarios (Las Condes)'!$A:$A,0))</f>
        <v>9706.4954624000002</v>
      </c>
      <c r="Q3936" s="19" cm="1">
        <f t="array" ref="Q3936">H3936*_xlfn.IFS(H3936&lt;=350,INDEX('Pliegos Tarifarios (Las Condes)'!$F:$F,MATCH($B3936,'Pliegos Tarifarios (Las Condes)'!$A:$A,0)),H3936&lt;=500,INDEX('Pliegos Tarifarios (Las Condes)'!$G:$G,MATCH($B3936,'Pliegos Tarifarios (Las Condes)'!$A:$A,0)),H3936&lt;=1000,INDEX('Pliegos Tarifarios (Las Condes)'!$H:$H,MATCH($B3936,'Pliegos Tarifarios (Las Condes)'!$A:$A,0)),H3936&lt;=5000,INDEX('Pliegos Tarifarios (Las Condes)'!$I:$I,MATCH($B3936,'Pliegos Tarifarios (Las Condes)'!$A:$A,0)),H3936&gt;5000,INDEX('Pliegos Tarifarios (Las Condes)'!$J:$J,MATCH($B3936,'Pliegos Tarifarios (Las Condes)'!$A:$A,0)))/1.19</f>
        <v>1747.9577996638657</v>
      </c>
      <c r="R3936" s="19">
        <f>INDEX('Pliegos Tarifarios (Las Condes)'!$K:$K,MATCH($B3936,'Pliegos Tarifarios (Las Condes)'!$A:$A,0))</f>
        <v>729.50400000000002</v>
      </c>
      <c r="S3936" s="21">
        <f t="shared" si="186"/>
        <v>147317.69417776383</v>
      </c>
      <c r="T3936" s="21">
        <f t="shared" si="187"/>
        <v>27990.361893775127</v>
      </c>
      <c r="U3936" s="19">
        <v>0</v>
      </c>
      <c r="V3936" s="21">
        <f t="shared" si="188"/>
        <v>175308.05607153894</v>
      </c>
    </row>
    <row r="3937" spans="1:22" x14ac:dyDescent="0.3">
      <c r="A3937" s="3" t="s">
        <v>148</v>
      </c>
      <c r="B3937" s="3">
        <v>9</v>
      </c>
      <c r="C3937" s="4" t="s">
        <v>186</v>
      </c>
      <c r="D3937" s="3" t="s">
        <v>866</v>
      </c>
      <c r="E3937" s="3" t="s">
        <v>121</v>
      </c>
      <c r="F3937" s="4" t="s">
        <v>867</v>
      </c>
      <c r="G3937" s="3" t="s">
        <v>16</v>
      </c>
      <c r="H3937" s="5">
        <v>746.22130000000004</v>
      </c>
      <c r="I3937" s="5">
        <v>2.1013000000000002</v>
      </c>
      <c r="J3937" s="5">
        <v>2.0789</v>
      </c>
      <c r="K3937" s="6">
        <v>0.98933993242278584</v>
      </c>
      <c r="L3937" s="5">
        <v>24.07</v>
      </c>
      <c r="M3937" s="19">
        <f>H3937*INDEX('Pliegos Tarifarios (Las Condes)'!$B:$B,MATCH($B3937,'Pliegos Tarifarios (Las Condes)'!$A:$A,0))</f>
        <v>98324.357151900011</v>
      </c>
      <c r="N3937" s="19">
        <f>I3937*INDEX('Pliegos Tarifarios (Las Condes)'!$C:$C,MATCH($B3937,'Pliegos Tarifarios (Las Condes)'!$A:$A,0))</f>
        <v>7233.3449147000001</v>
      </c>
      <c r="O3937" s="19">
        <f>J3937*INDEX('Pliegos Tarifarios (Las Condes)'!$D:$D,MATCH($B3937,'Pliegos Tarifarios (Las Condes)'!$A:$A,0))</f>
        <v>30169.275372600001</v>
      </c>
      <c r="P3937" s="19">
        <f>H3937*INDEX('Pliegos Tarifarios (Las Condes)'!$E:$E,MATCH($B3937,'Pliegos Tarifarios (Las Condes)'!$A:$A,0))</f>
        <v>9718.7862112000003</v>
      </c>
      <c r="Q3937" s="19" cm="1">
        <f t="array" ref="Q3937">H3937*_xlfn.IFS(H3937&lt;=350,INDEX('Pliegos Tarifarios (Las Condes)'!$F:$F,MATCH($B3937,'Pliegos Tarifarios (Las Condes)'!$A:$A,0)),H3937&lt;=500,INDEX('Pliegos Tarifarios (Las Condes)'!$G:$G,MATCH($B3937,'Pliegos Tarifarios (Las Condes)'!$A:$A,0)),H3937&lt;=1000,INDEX('Pliegos Tarifarios (Las Condes)'!$H:$H,MATCH($B3937,'Pliegos Tarifarios (Las Condes)'!$A:$A,0)),H3937&lt;=5000,INDEX('Pliegos Tarifarios (Las Condes)'!$I:$I,MATCH($B3937,'Pliegos Tarifarios (Las Condes)'!$A:$A,0)),H3937&gt;5000,INDEX('Pliegos Tarifarios (Las Condes)'!$J:$J,MATCH($B3937,'Pliegos Tarifarios (Las Condes)'!$A:$A,0)))/1.19</f>
        <v>1750.1711330252103</v>
      </c>
      <c r="R3937" s="19">
        <f>INDEX('Pliegos Tarifarios (Las Condes)'!$K:$K,MATCH($B3937,'Pliegos Tarifarios (Las Condes)'!$A:$A,0))</f>
        <v>729.50400000000002</v>
      </c>
      <c r="S3937" s="21">
        <f t="shared" si="186"/>
        <v>147925.4387834252</v>
      </c>
      <c r="T3937" s="21">
        <f t="shared" si="187"/>
        <v>28105.833368850788</v>
      </c>
      <c r="U3937" s="19">
        <v>0</v>
      </c>
      <c r="V3937" s="21">
        <f t="shared" si="188"/>
        <v>176031.27215227598</v>
      </c>
    </row>
    <row r="3938" spans="1:22" x14ac:dyDescent="0.3">
      <c r="A3938" s="3" t="s">
        <v>148</v>
      </c>
      <c r="B3938" s="3">
        <v>9</v>
      </c>
      <c r="C3938" s="4" t="s">
        <v>186</v>
      </c>
      <c r="D3938" s="3" t="s">
        <v>868</v>
      </c>
      <c r="E3938" s="3" t="s">
        <v>121</v>
      </c>
      <c r="F3938" s="4" t="s">
        <v>869</v>
      </c>
      <c r="G3938" s="3" t="s">
        <v>16</v>
      </c>
      <c r="H3938" s="5">
        <v>744.82169999999996</v>
      </c>
      <c r="I3938" s="5">
        <v>2.0406</v>
      </c>
      <c r="J3938" s="5">
        <v>2.0406</v>
      </c>
      <c r="K3938" s="6">
        <v>1</v>
      </c>
      <c r="L3938" s="5">
        <v>24.03</v>
      </c>
      <c r="M3938" s="19">
        <f>H3938*INDEX('Pliegos Tarifarios (Las Condes)'!$B:$B,MATCH($B3938,'Pliegos Tarifarios (Las Condes)'!$A:$A,0))</f>
        <v>98139.941657100004</v>
      </c>
      <c r="N3938" s="19">
        <f>I3938*INDEX('Pliegos Tarifarios (Las Condes)'!$C:$C,MATCH($B3938,'Pliegos Tarifarios (Las Condes)'!$A:$A,0))</f>
        <v>7024.3961514000002</v>
      </c>
      <c r="O3938" s="19">
        <f>J3938*INDEX('Pliegos Tarifarios (Las Condes)'!$D:$D,MATCH($B3938,'Pliegos Tarifarios (Las Condes)'!$A:$A,0))</f>
        <v>29613.460640400001</v>
      </c>
      <c r="P3938" s="19">
        <f>H3938*INDEX('Pliegos Tarifarios (Las Condes)'!$E:$E,MATCH($B3938,'Pliegos Tarifarios (Las Condes)'!$A:$A,0))</f>
        <v>9700.5578207999988</v>
      </c>
      <c r="Q3938" s="19" cm="1">
        <f t="array" ref="Q3938">H3938*_xlfn.IFS(H3938&lt;=350,INDEX('Pliegos Tarifarios (Las Condes)'!$F:$F,MATCH($B3938,'Pliegos Tarifarios (Las Condes)'!$A:$A,0)),H3938&lt;=500,INDEX('Pliegos Tarifarios (Las Condes)'!$G:$G,MATCH($B3938,'Pliegos Tarifarios (Las Condes)'!$A:$A,0)),H3938&lt;=1000,INDEX('Pliegos Tarifarios (Las Condes)'!$H:$H,MATCH($B3938,'Pliegos Tarifarios (Las Condes)'!$A:$A,0)),H3938&lt;=5000,INDEX('Pliegos Tarifarios (Las Condes)'!$I:$I,MATCH($B3938,'Pliegos Tarifarios (Las Condes)'!$A:$A,0)),H3938&gt;5000,INDEX('Pliegos Tarifarios (Las Condes)'!$J:$J,MATCH($B3938,'Pliegos Tarifarios (Las Condes)'!$A:$A,0)))/1.19</f>
        <v>1746.8885417647064</v>
      </c>
      <c r="R3938" s="19">
        <f>INDEX('Pliegos Tarifarios (Las Condes)'!$K:$K,MATCH($B3938,'Pliegos Tarifarios (Las Condes)'!$A:$A,0))</f>
        <v>729.50400000000002</v>
      </c>
      <c r="S3938" s="21">
        <f t="shared" si="186"/>
        <v>146954.74881146467</v>
      </c>
      <c r="T3938" s="21">
        <f t="shared" si="187"/>
        <v>27921.402274178286</v>
      </c>
      <c r="U3938" s="19">
        <v>0</v>
      </c>
      <c r="V3938" s="21">
        <f t="shared" si="188"/>
        <v>174876.15108564295</v>
      </c>
    </row>
    <row r="3939" spans="1:22" x14ac:dyDescent="0.3">
      <c r="A3939" s="3" t="s">
        <v>148</v>
      </c>
      <c r="B3939" s="3">
        <v>9</v>
      </c>
      <c r="C3939" s="4" t="s">
        <v>186</v>
      </c>
      <c r="D3939" s="3" t="s">
        <v>870</v>
      </c>
      <c r="E3939" s="3" t="s">
        <v>121</v>
      </c>
      <c r="F3939" s="4" t="s">
        <v>871</v>
      </c>
      <c r="G3939" s="3" t="s">
        <v>16</v>
      </c>
      <c r="H3939" s="5">
        <v>747.59760000000006</v>
      </c>
      <c r="I3939" s="5">
        <v>2.1299000000000001</v>
      </c>
      <c r="J3939" s="5">
        <v>2.1299000000000001</v>
      </c>
      <c r="K3939" s="6">
        <v>1</v>
      </c>
      <c r="L3939" s="5">
        <v>24.12</v>
      </c>
      <c r="M3939" s="19">
        <f>H3939*INDEX('Pliegos Tarifarios (Las Condes)'!$B:$B,MATCH($B3939,'Pliegos Tarifarios (Las Condes)'!$A:$A,0))</f>
        <v>98505.702568800014</v>
      </c>
      <c r="N3939" s="19">
        <f>I3939*INDEX('Pliegos Tarifarios (Las Condes)'!$C:$C,MATCH($B3939,'Pliegos Tarifarios (Las Condes)'!$A:$A,0))</f>
        <v>7331.7952381000005</v>
      </c>
      <c r="O3939" s="19">
        <f>J3939*INDEX('Pliegos Tarifarios (Las Condes)'!$D:$D,MATCH($B3939,'Pliegos Tarifarios (Las Condes)'!$A:$A,0))</f>
        <v>30909.394206600002</v>
      </c>
      <c r="P3939" s="19">
        <f>H3939*INDEX('Pliegos Tarifarios (Las Condes)'!$E:$E,MATCH($B3939,'Pliegos Tarifarios (Las Condes)'!$A:$A,0))</f>
        <v>9736.7111423999995</v>
      </c>
      <c r="Q3939" s="19" cm="1">
        <f t="array" ref="Q3939">H3939*_xlfn.IFS(H3939&lt;=350,INDEX('Pliegos Tarifarios (Las Condes)'!$F:$F,MATCH($B3939,'Pliegos Tarifarios (Las Condes)'!$A:$A,0)),H3939&lt;=500,INDEX('Pliegos Tarifarios (Las Condes)'!$G:$G,MATCH($B3939,'Pliegos Tarifarios (Las Condes)'!$A:$A,0)),H3939&lt;=1000,INDEX('Pliegos Tarifarios (Las Condes)'!$H:$H,MATCH($B3939,'Pliegos Tarifarios (Las Condes)'!$A:$A,0)),H3939&lt;=5000,INDEX('Pliegos Tarifarios (Las Condes)'!$I:$I,MATCH($B3939,'Pliegos Tarifarios (Las Condes)'!$A:$A,0)),H3939&gt;5000,INDEX('Pliegos Tarifarios (Las Condes)'!$J:$J,MATCH($B3939,'Pliegos Tarifarios (Las Condes)'!$A:$A,0)))/1.19</f>
        <v>1753.3990769747902</v>
      </c>
      <c r="R3939" s="19">
        <f>INDEX('Pliegos Tarifarios (Las Condes)'!$K:$K,MATCH($B3939,'Pliegos Tarifarios (Las Condes)'!$A:$A,0))</f>
        <v>729.50400000000002</v>
      </c>
      <c r="S3939" s="21">
        <f t="shared" si="186"/>
        <v>148966.50623287479</v>
      </c>
      <c r="T3939" s="21">
        <f t="shared" si="187"/>
        <v>28303.63618424621</v>
      </c>
      <c r="U3939" s="19">
        <v>0</v>
      </c>
      <c r="V3939" s="21">
        <f t="shared" si="188"/>
        <v>177270.14241712101</v>
      </c>
    </row>
    <row r="3940" spans="1:22" x14ac:dyDescent="0.3">
      <c r="A3940" s="3" t="s">
        <v>148</v>
      </c>
      <c r="B3940" s="3">
        <v>9</v>
      </c>
      <c r="C3940" s="4" t="s">
        <v>186</v>
      </c>
      <c r="D3940" s="3" t="s">
        <v>872</v>
      </c>
      <c r="E3940" s="3" t="s">
        <v>121</v>
      </c>
      <c r="F3940" s="4" t="s">
        <v>873</v>
      </c>
      <c r="G3940" s="3" t="s">
        <v>16</v>
      </c>
      <c r="H3940" s="5">
        <v>746.11180000000002</v>
      </c>
      <c r="I3940" s="5">
        <v>2.0945999999999998</v>
      </c>
      <c r="J3940" s="5">
        <v>2.0785</v>
      </c>
      <c r="K3940" s="6">
        <v>0.99231356822304984</v>
      </c>
      <c r="L3940" s="5">
        <v>24.07</v>
      </c>
      <c r="M3940" s="19">
        <f>H3940*INDEX('Pliegos Tarifarios (Las Condes)'!$B:$B,MATCH($B3940,'Pliegos Tarifarios (Las Condes)'!$A:$A,0))</f>
        <v>98309.929103400005</v>
      </c>
      <c r="N3940" s="19">
        <f>I3940*INDEX('Pliegos Tarifarios (Las Condes)'!$C:$C,MATCH($B3940,'Pliegos Tarifarios (Las Condes)'!$A:$A,0))</f>
        <v>7210.2813773999997</v>
      </c>
      <c r="O3940" s="19">
        <f>J3940*INDEX('Pliegos Tarifarios (Las Condes)'!$D:$D,MATCH($B3940,'Pliegos Tarifarios (Las Condes)'!$A:$A,0))</f>
        <v>30163.470518999999</v>
      </c>
      <c r="P3940" s="19">
        <f>H3940*INDEX('Pliegos Tarifarios (Las Condes)'!$E:$E,MATCH($B3940,'Pliegos Tarifarios (Las Condes)'!$A:$A,0))</f>
        <v>9717.3600831999993</v>
      </c>
      <c r="Q3940" s="19" cm="1">
        <f t="array" ref="Q3940">H3940*_xlfn.IFS(H3940&lt;=350,INDEX('Pliegos Tarifarios (Las Condes)'!$F:$F,MATCH($B3940,'Pliegos Tarifarios (Las Condes)'!$A:$A,0)),H3940&lt;=500,INDEX('Pliegos Tarifarios (Las Condes)'!$G:$G,MATCH($B3940,'Pliegos Tarifarios (Las Condes)'!$A:$A,0)),H3940&lt;=1000,INDEX('Pliegos Tarifarios (Las Condes)'!$H:$H,MATCH($B3940,'Pliegos Tarifarios (Las Condes)'!$A:$A,0)),H3940&lt;=5000,INDEX('Pliegos Tarifarios (Las Condes)'!$I:$I,MATCH($B3940,'Pliegos Tarifarios (Las Condes)'!$A:$A,0)),H3940&gt;5000,INDEX('Pliegos Tarifarios (Las Condes)'!$J:$J,MATCH($B3940,'Pliegos Tarifarios (Las Condes)'!$A:$A,0)))/1.19</f>
        <v>1749.9143141176473</v>
      </c>
      <c r="R3940" s="19">
        <f>INDEX('Pliegos Tarifarios (Las Condes)'!$K:$K,MATCH($B3940,'Pliegos Tarifarios (Las Condes)'!$A:$A,0))</f>
        <v>729.50400000000002</v>
      </c>
      <c r="S3940" s="21">
        <f t="shared" si="186"/>
        <v>147880.45939711767</v>
      </c>
      <c r="T3940" s="21">
        <f t="shared" si="187"/>
        <v>28097.287285452356</v>
      </c>
      <c r="U3940" s="19">
        <v>0</v>
      </c>
      <c r="V3940" s="21">
        <f t="shared" si="188"/>
        <v>175977.74668257002</v>
      </c>
    </row>
    <row r="3941" spans="1:22" x14ac:dyDescent="0.3">
      <c r="A3941" s="3" t="s">
        <v>148</v>
      </c>
      <c r="B3941" s="3">
        <v>9</v>
      </c>
      <c r="C3941" s="4" t="s">
        <v>186</v>
      </c>
      <c r="D3941" s="3" t="s">
        <v>874</v>
      </c>
      <c r="E3941" s="3" t="s">
        <v>121</v>
      </c>
      <c r="F3941" s="4" t="s">
        <v>875</v>
      </c>
      <c r="G3941" s="3" t="s">
        <v>16</v>
      </c>
      <c r="H3941" s="5">
        <v>745.60419999999999</v>
      </c>
      <c r="I3941" s="5">
        <v>2.1185999999999998</v>
      </c>
      <c r="J3941" s="5">
        <v>2.0693000000000001</v>
      </c>
      <c r="K3941" s="6">
        <v>0.97672991598225256</v>
      </c>
      <c r="L3941" s="5">
        <v>24.05</v>
      </c>
      <c r="M3941" s="19">
        <f>H3941*INDEX('Pliegos Tarifarios (Las Condes)'!$B:$B,MATCH($B3941,'Pliegos Tarifarios (Las Condes)'!$A:$A,0))</f>
        <v>98243.046204600003</v>
      </c>
      <c r="N3941" s="19">
        <f>I3941*INDEX('Pliegos Tarifarios (Las Condes)'!$C:$C,MATCH($B3941,'Pliegos Tarifarios (Las Condes)'!$A:$A,0))</f>
        <v>7292.8970333999996</v>
      </c>
      <c r="O3941" s="19">
        <f>J3941*INDEX('Pliegos Tarifarios (Las Condes)'!$D:$D,MATCH($B3941,'Pliegos Tarifarios (Las Condes)'!$A:$A,0))</f>
        <v>30029.958886200002</v>
      </c>
      <c r="P3941" s="19">
        <f>H3941*INDEX('Pliegos Tarifarios (Las Condes)'!$E:$E,MATCH($B3941,'Pliegos Tarifarios (Las Condes)'!$A:$A,0))</f>
        <v>9710.7491007999997</v>
      </c>
      <c r="Q3941" s="19" cm="1">
        <f t="array" ref="Q3941">H3941*_xlfn.IFS(H3941&lt;=350,INDEX('Pliegos Tarifarios (Las Condes)'!$F:$F,MATCH($B3941,'Pliegos Tarifarios (Las Condes)'!$A:$A,0)),H3941&lt;=500,INDEX('Pliegos Tarifarios (Las Condes)'!$G:$G,MATCH($B3941,'Pliegos Tarifarios (Las Condes)'!$A:$A,0)),H3941&lt;=1000,INDEX('Pliegos Tarifarios (Las Condes)'!$H:$H,MATCH($B3941,'Pliegos Tarifarios (Las Condes)'!$A:$A,0)),H3941&lt;=5000,INDEX('Pliegos Tarifarios (Las Condes)'!$I:$I,MATCH($B3941,'Pliegos Tarifarios (Las Condes)'!$A:$A,0)),H3941&gt;5000,INDEX('Pliegos Tarifarios (Las Condes)'!$J:$J,MATCH($B3941,'Pliegos Tarifarios (Las Condes)'!$A:$A,0)))/1.19</f>
        <v>1748.7238001680676</v>
      </c>
      <c r="R3941" s="19">
        <f>INDEX('Pliegos Tarifarios (Las Condes)'!$K:$K,MATCH($B3941,'Pliegos Tarifarios (Las Condes)'!$A:$A,0))</f>
        <v>729.50400000000002</v>
      </c>
      <c r="S3941" s="21">
        <f t="shared" si="186"/>
        <v>147754.87902516808</v>
      </c>
      <c r="T3941" s="21">
        <f t="shared" si="187"/>
        <v>28073.427014781933</v>
      </c>
      <c r="U3941" s="19">
        <v>0</v>
      </c>
      <c r="V3941" s="21">
        <f t="shared" si="188"/>
        <v>175828.30603995</v>
      </c>
    </row>
    <row r="3942" spans="1:22" x14ac:dyDescent="0.3">
      <c r="A3942" s="3" t="s">
        <v>148</v>
      </c>
      <c r="B3942" s="3">
        <v>9</v>
      </c>
      <c r="C3942" s="4" t="s">
        <v>186</v>
      </c>
      <c r="D3942" s="3" t="s">
        <v>876</v>
      </c>
      <c r="E3942" s="3" t="s">
        <v>121</v>
      </c>
      <c r="F3942" s="4" t="s">
        <v>877</v>
      </c>
      <c r="G3942" s="3" t="s">
        <v>16</v>
      </c>
      <c r="H3942" s="5">
        <v>746.78279999999995</v>
      </c>
      <c r="I3942" s="5">
        <v>2.0868000000000002</v>
      </c>
      <c r="J3942" s="5">
        <v>2.0868000000000002</v>
      </c>
      <c r="K3942" s="6">
        <v>1</v>
      </c>
      <c r="L3942" s="5">
        <v>24.09</v>
      </c>
      <c r="M3942" s="19">
        <f>H3942*INDEX('Pliegos Tarifarios (Las Condes)'!$B:$B,MATCH($B3942,'Pliegos Tarifarios (Las Condes)'!$A:$A,0))</f>
        <v>98398.342076400004</v>
      </c>
      <c r="N3942" s="19">
        <f>I3942*INDEX('Pliegos Tarifarios (Las Condes)'!$C:$C,MATCH($B3942,'Pliegos Tarifarios (Las Condes)'!$A:$A,0))</f>
        <v>7183.4312892000007</v>
      </c>
      <c r="O3942" s="19">
        <f>J3942*INDEX('Pliegos Tarifarios (Las Condes)'!$D:$D,MATCH($B3942,'Pliegos Tarifarios (Las Condes)'!$A:$A,0))</f>
        <v>30283.921231200002</v>
      </c>
      <c r="P3942" s="19">
        <f>H3942*INDEX('Pliegos Tarifarios (Las Condes)'!$E:$E,MATCH($B3942,'Pliegos Tarifarios (Las Condes)'!$A:$A,0))</f>
        <v>9726.0991871999995</v>
      </c>
      <c r="Q3942" s="19" cm="1">
        <f t="array" ref="Q3942">H3942*_xlfn.IFS(H3942&lt;=350,INDEX('Pliegos Tarifarios (Las Condes)'!$F:$F,MATCH($B3942,'Pliegos Tarifarios (Las Condes)'!$A:$A,0)),H3942&lt;=500,INDEX('Pliegos Tarifarios (Las Condes)'!$G:$G,MATCH($B3942,'Pliegos Tarifarios (Las Condes)'!$A:$A,0)),H3942&lt;=1000,INDEX('Pliegos Tarifarios (Las Condes)'!$H:$H,MATCH($B3942,'Pliegos Tarifarios (Las Condes)'!$A:$A,0)),H3942&lt;=5000,INDEX('Pliegos Tarifarios (Las Condes)'!$I:$I,MATCH($B3942,'Pliegos Tarifarios (Las Condes)'!$A:$A,0)),H3942&gt;5000,INDEX('Pliegos Tarifarios (Las Condes)'!$J:$J,MATCH($B3942,'Pliegos Tarifarios (Las Condes)'!$A:$A,0)))/1.19</f>
        <v>1751.4880628571432</v>
      </c>
      <c r="R3942" s="19">
        <f>INDEX('Pliegos Tarifarios (Las Condes)'!$K:$K,MATCH($B3942,'Pliegos Tarifarios (Las Condes)'!$A:$A,0))</f>
        <v>729.50400000000002</v>
      </c>
      <c r="S3942" s="21">
        <f t="shared" si="186"/>
        <v>148072.78584685715</v>
      </c>
      <c r="T3942" s="21">
        <f t="shared" si="187"/>
        <v>28133.82931090286</v>
      </c>
      <c r="U3942" s="19">
        <v>0</v>
      </c>
      <c r="V3942" s="21">
        <f t="shared" si="188"/>
        <v>176206.61515776001</v>
      </c>
    </row>
    <row r="3943" spans="1:22" x14ac:dyDescent="0.3">
      <c r="A3943" s="3" t="s">
        <v>148</v>
      </c>
      <c r="B3943" s="3">
        <v>9</v>
      </c>
      <c r="C3943" s="4" t="s">
        <v>186</v>
      </c>
      <c r="D3943" s="3" t="s">
        <v>878</v>
      </c>
      <c r="E3943" s="3" t="s">
        <v>121</v>
      </c>
      <c r="F3943" s="4" t="s">
        <v>879</v>
      </c>
      <c r="G3943" s="3" t="s">
        <v>16</v>
      </c>
      <c r="H3943" s="5">
        <v>746.22479999999996</v>
      </c>
      <c r="I3943" s="5">
        <v>2.0813999999999999</v>
      </c>
      <c r="J3943" s="5">
        <v>2.0813999999999999</v>
      </c>
      <c r="K3943" s="6">
        <v>1</v>
      </c>
      <c r="L3943" s="5">
        <v>24.07</v>
      </c>
      <c r="M3943" s="19">
        <f>H3943*INDEX('Pliegos Tarifarios (Las Condes)'!$B:$B,MATCH($B3943,'Pliegos Tarifarios (Las Condes)'!$A:$A,0))</f>
        <v>98324.818322399995</v>
      </c>
      <c r="N3943" s="19">
        <f>I3943*INDEX('Pliegos Tarifarios (Las Condes)'!$C:$C,MATCH($B3943,'Pliegos Tarifarios (Las Condes)'!$A:$A,0))</f>
        <v>7164.8427665999998</v>
      </c>
      <c r="O3943" s="19">
        <f>J3943*INDEX('Pliegos Tarifarios (Las Condes)'!$D:$D,MATCH($B3943,'Pliegos Tarifarios (Las Condes)'!$A:$A,0))</f>
        <v>30205.5557076</v>
      </c>
      <c r="P3943" s="19">
        <f>H3943*INDEX('Pliegos Tarifarios (Las Condes)'!$E:$E,MATCH($B3943,'Pliegos Tarifarios (Las Condes)'!$A:$A,0))</f>
        <v>9718.8317951999979</v>
      </c>
      <c r="Q3943" s="19" cm="1">
        <f t="array" ref="Q3943">H3943*_xlfn.IFS(H3943&lt;=350,INDEX('Pliegos Tarifarios (Las Condes)'!$F:$F,MATCH($B3943,'Pliegos Tarifarios (Las Condes)'!$A:$A,0)),H3943&lt;=500,INDEX('Pliegos Tarifarios (Las Condes)'!$G:$G,MATCH($B3943,'Pliegos Tarifarios (Las Condes)'!$A:$A,0)),H3943&lt;=1000,INDEX('Pliegos Tarifarios (Las Condes)'!$H:$H,MATCH($B3943,'Pliegos Tarifarios (Las Condes)'!$A:$A,0)),H3943&lt;=5000,INDEX('Pliegos Tarifarios (Las Condes)'!$I:$I,MATCH($B3943,'Pliegos Tarifarios (Las Condes)'!$A:$A,0)),H3943&gt;5000,INDEX('Pliegos Tarifarios (Las Condes)'!$J:$J,MATCH($B3943,'Pliegos Tarifarios (Las Condes)'!$A:$A,0)))/1.19</f>
        <v>1750.1793418487398</v>
      </c>
      <c r="R3943" s="19">
        <f>INDEX('Pliegos Tarifarios (Las Condes)'!$K:$K,MATCH($B3943,'Pliegos Tarifarios (Las Condes)'!$A:$A,0))</f>
        <v>729.50400000000002</v>
      </c>
      <c r="S3943" s="21">
        <f t="shared" si="186"/>
        <v>147893.73193364873</v>
      </c>
      <c r="T3943" s="21">
        <f t="shared" si="187"/>
        <v>28099.80906739326</v>
      </c>
      <c r="U3943" s="19">
        <v>0</v>
      </c>
      <c r="V3943" s="21">
        <f t="shared" si="188"/>
        <v>175993.541001042</v>
      </c>
    </row>
    <row r="3944" spans="1:22" x14ac:dyDescent="0.3">
      <c r="A3944" s="3" t="s">
        <v>148</v>
      </c>
      <c r="B3944" s="3">
        <v>9</v>
      </c>
      <c r="C3944" s="4" t="s">
        <v>186</v>
      </c>
      <c r="D3944" s="3" t="s">
        <v>880</v>
      </c>
      <c r="E3944" s="3" t="s">
        <v>121</v>
      </c>
      <c r="F3944" s="4" t="s">
        <v>881</v>
      </c>
      <c r="G3944" s="3" t="s">
        <v>16</v>
      </c>
      <c r="H3944" s="5">
        <v>745.9239</v>
      </c>
      <c r="I3944" s="5">
        <v>2.1183000000000001</v>
      </c>
      <c r="J3944" s="5">
        <v>2.1183000000000001</v>
      </c>
      <c r="K3944" s="6">
        <v>1</v>
      </c>
      <c r="L3944" s="5">
        <v>24.06</v>
      </c>
      <c r="M3944" s="19">
        <f>H3944*INDEX('Pliegos Tarifarios (Las Condes)'!$B:$B,MATCH($B3944,'Pliegos Tarifarios (Las Condes)'!$A:$A,0))</f>
        <v>98285.170835700002</v>
      </c>
      <c r="N3944" s="19">
        <f>I3944*INDEX('Pliegos Tarifarios (Las Condes)'!$C:$C,MATCH($B3944,'Pliegos Tarifarios (Las Condes)'!$A:$A,0))</f>
        <v>7291.8643376999999</v>
      </c>
      <c r="O3944" s="19">
        <f>J3944*INDEX('Pliegos Tarifarios (Las Condes)'!$D:$D,MATCH($B3944,'Pliegos Tarifarios (Las Condes)'!$A:$A,0))</f>
        <v>30741.053452200002</v>
      </c>
      <c r="P3944" s="19">
        <f>H3944*INDEX('Pliegos Tarifarios (Las Condes)'!$E:$E,MATCH($B3944,'Pliegos Tarifarios (Las Condes)'!$A:$A,0))</f>
        <v>9714.9128736000002</v>
      </c>
      <c r="Q3944" s="19" cm="1">
        <f t="array" ref="Q3944">H3944*_xlfn.IFS(H3944&lt;=350,INDEX('Pliegos Tarifarios (Las Condes)'!$F:$F,MATCH($B3944,'Pliegos Tarifarios (Las Condes)'!$A:$A,0)),H3944&lt;=500,INDEX('Pliegos Tarifarios (Las Condes)'!$G:$G,MATCH($B3944,'Pliegos Tarifarios (Las Condes)'!$A:$A,0)),H3944&lt;=1000,INDEX('Pliegos Tarifarios (Las Condes)'!$H:$H,MATCH($B3944,'Pliegos Tarifarios (Las Condes)'!$A:$A,0)),H3944&lt;=5000,INDEX('Pliegos Tarifarios (Las Condes)'!$I:$I,MATCH($B3944,'Pliegos Tarifarios (Las Condes)'!$A:$A,0)),H3944&gt;5000,INDEX('Pliegos Tarifarios (Las Condes)'!$J:$J,MATCH($B3944,'Pliegos Tarifarios (Las Condes)'!$A:$A,0)))/1.19</f>
        <v>1749.4736175630255</v>
      </c>
      <c r="R3944" s="19">
        <f>INDEX('Pliegos Tarifarios (Las Condes)'!$K:$K,MATCH($B3944,'Pliegos Tarifarios (Las Condes)'!$A:$A,0))</f>
        <v>729.50400000000002</v>
      </c>
      <c r="S3944" s="21">
        <f t="shared" si="186"/>
        <v>148511.97911676302</v>
      </c>
      <c r="T3944" s="21">
        <f t="shared" si="187"/>
        <v>28217.276032184975</v>
      </c>
      <c r="U3944" s="19">
        <v>0</v>
      </c>
      <c r="V3944" s="21">
        <f t="shared" si="188"/>
        <v>176729.255148948</v>
      </c>
    </row>
    <row r="3945" spans="1:22" x14ac:dyDescent="0.3">
      <c r="A3945" s="3" t="s">
        <v>148</v>
      </c>
      <c r="B3945" s="3">
        <v>9</v>
      </c>
      <c r="C3945" s="4" t="s">
        <v>186</v>
      </c>
      <c r="D3945" s="3" t="s">
        <v>882</v>
      </c>
      <c r="E3945" s="3" t="s">
        <v>121</v>
      </c>
      <c r="F3945" s="4" t="s">
        <v>883</v>
      </c>
      <c r="G3945" s="3" t="s">
        <v>16</v>
      </c>
      <c r="H3945" s="5">
        <v>746.97429999999997</v>
      </c>
      <c r="I3945" s="5">
        <v>2.1265000000000001</v>
      </c>
      <c r="J3945" s="5">
        <v>2.0880000000000001</v>
      </c>
      <c r="K3945" s="6">
        <v>0.98189513284740182</v>
      </c>
      <c r="L3945" s="5">
        <v>24.1</v>
      </c>
      <c r="M3945" s="19">
        <f>H3945*INDEX('Pliegos Tarifarios (Las Condes)'!$B:$B,MATCH($B3945,'Pliegos Tarifarios (Las Condes)'!$A:$A,0))</f>
        <v>98423.574690900001</v>
      </c>
      <c r="N3945" s="19">
        <f>I3945*INDEX('Pliegos Tarifarios (Las Condes)'!$C:$C,MATCH($B3945,'Pliegos Tarifarios (Las Condes)'!$A:$A,0))</f>
        <v>7320.0913535</v>
      </c>
      <c r="O3945" s="19">
        <f>J3945*INDEX('Pliegos Tarifarios (Las Condes)'!$D:$D,MATCH($B3945,'Pliegos Tarifarios (Las Condes)'!$A:$A,0))</f>
        <v>30301.335792000002</v>
      </c>
      <c r="P3945" s="19">
        <f>H3945*INDEX('Pliegos Tarifarios (Las Condes)'!$E:$E,MATCH($B3945,'Pliegos Tarifarios (Las Condes)'!$A:$A,0))</f>
        <v>9728.5932831999999</v>
      </c>
      <c r="Q3945" s="19" cm="1">
        <f t="array" ref="Q3945">H3945*_xlfn.IFS(H3945&lt;=350,INDEX('Pliegos Tarifarios (Las Condes)'!$F:$F,MATCH($B3945,'Pliegos Tarifarios (Las Condes)'!$A:$A,0)),H3945&lt;=500,INDEX('Pliegos Tarifarios (Las Condes)'!$G:$G,MATCH($B3945,'Pliegos Tarifarios (Las Condes)'!$A:$A,0)),H3945&lt;=1000,INDEX('Pliegos Tarifarios (Las Condes)'!$H:$H,MATCH($B3945,'Pliegos Tarifarios (Las Condes)'!$A:$A,0)),H3945&lt;=5000,INDEX('Pliegos Tarifarios (Las Condes)'!$I:$I,MATCH($B3945,'Pliegos Tarifarios (Las Condes)'!$A:$A,0)),H3945&gt;5000,INDEX('Pliegos Tarifarios (Las Condes)'!$J:$J,MATCH($B3945,'Pliegos Tarifarios (Las Condes)'!$A:$A,0)))/1.19</f>
        <v>1751.9372027731094</v>
      </c>
      <c r="R3945" s="19">
        <f>INDEX('Pliegos Tarifarios (Las Condes)'!$K:$K,MATCH($B3945,'Pliegos Tarifarios (Las Condes)'!$A:$A,0))</f>
        <v>729.50400000000002</v>
      </c>
      <c r="S3945" s="21">
        <f t="shared" si="186"/>
        <v>148255.03632237311</v>
      </c>
      <c r="T3945" s="21">
        <f t="shared" si="187"/>
        <v>28168.456901250891</v>
      </c>
      <c r="U3945" s="19">
        <v>0</v>
      </c>
      <c r="V3945" s="21">
        <f t="shared" si="188"/>
        <v>176423.49322362401</v>
      </c>
    </row>
    <row r="3946" spans="1:22" x14ac:dyDescent="0.3">
      <c r="A3946" s="3" t="s">
        <v>148</v>
      </c>
      <c r="B3946" s="3">
        <v>9</v>
      </c>
      <c r="C3946" s="4" t="s">
        <v>186</v>
      </c>
      <c r="D3946" s="3" t="s">
        <v>884</v>
      </c>
      <c r="E3946" s="3" t="s">
        <v>121</v>
      </c>
      <c r="F3946" s="4" t="s">
        <v>885</v>
      </c>
      <c r="G3946" s="3" t="s">
        <v>16</v>
      </c>
      <c r="H3946" s="5">
        <v>745.80070000000001</v>
      </c>
      <c r="I3946" s="5">
        <v>2.0695999999999999</v>
      </c>
      <c r="J3946" s="5">
        <v>2.0325000000000002</v>
      </c>
      <c r="K3946" s="6">
        <v>0.98207383069192133</v>
      </c>
      <c r="L3946" s="5">
        <v>24.06</v>
      </c>
      <c r="M3946" s="19">
        <f>H3946*INDEX('Pliegos Tarifarios (Las Condes)'!$B:$B,MATCH($B3946,'Pliegos Tarifarios (Las Condes)'!$A:$A,0))</f>
        <v>98268.937634100002</v>
      </c>
      <c r="N3946" s="19">
        <f>I3946*INDEX('Pliegos Tarifarios (Las Condes)'!$C:$C,MATCH($B3946,'Pliegos Tarifarios (Las Condes)'!$A:$A,0))</f>
        <v>7124.2234023999999</v>
      </c>
      <c r="O3946" s="19">
        <f>J3946*INDEX('Pliegos Tarifarios (Las Condes)'!$D:$D,MATCH($B3946,'Pliegos Tarifarios (Las Condes)'!$A:$A,0))</f>
        <v>29495.912355000004</v>
      </c>
      <c r="P3946" s="19">
        <f>H3946*INDEX('Pliegos Tarifarios (Las Condes)'!$E:$E,MATCH($B3946,'Pliegos Tarifarios (Las Condes)'!$A:$A,0))</f>
        <v>9713.3083167999994</v>
      </c>
      <c r="Q3946" s="19" cm="1">
        <f t="array" ref="Q3946">H3946*_xlfn.IFS(H3946&lt;=350,INDEX('Pliegos Tarifarios (Las Condes)'!$F:$F,MATCH($B3946,'Pliegos Tarifarios (Las Condes)'!$A:$A,0)),H3946&lt;=500,INDEX('Pliegos Tarifarios (Las Condes)'!$G:$G,MATCH($B3946,'Pliegos Tarifarios (Las Condes)'!$A:$A,0)),H3946&lt;=1000,INDEX('Pliegos Tarifarios (Las Condes)'!$H:$H,MATCH($B3946,'Pliegos Tarifarios (Las Condes)'!$A:$A,0)),H3946&lt;=5000,INDEX('Pliegos Tarifarios (Las Condes)'!$I:$I,MATCH($B3946,'Pliegos Tarifarios (Las Condes)'!$A:$A,0)),H3946&gt;5000,INDEX('Pliegos Tarifarios (Las Condes)'!$J:$J,MATCH($B3946,'Pliegos Tarifarios (Las Condes)'!$A:$A,0)))/1.19</f>
        <v>1749.1846669747902</v>
      </c>
      <c r="R3946" s="19">
        <f>INDEX('Pliegos Tarifarios (Las Condes)'!$K:$K,MATCH($B3946,'Pliegos Tarifarios (Las Condes)'!$A:$A,0))</f>
        <v>729.50400000000002</v>
      </c>
      <c r="S3946" s="21">
        <f t="shared" si="186"/>
        <v>147081.07037527478</v>
      </c>
      <c r="T3946" s="21">
        <f t="shared" si="187"/>
        <v>27945.403371302207</v>
      </c>
      <c r="U3946" s="19">
        <v>0</v>
      </c>
      <c r="V3946" s="21">
        <f t="shared" si="188"/>
        <v>175026.47374657699</v>
      </c>
    </row>
    <row r="3947" spans="1:22" x14ac:dyDescent="0.3">
      <c r="A3947" s="3" t="s">
        <v>148</v>
      </c>
      <c r="B3947" s="3">
        <v>9</v>
      </c>
      <c r="C3947" s="4" t="s">
        <v>186</v>
      </c>
      <c r="D3947" s="3" t="s">
        <v>886</v>
      </c>
      <c r="E3947" s="3" t="s">
        <v>121</v>
      </c>
      <c r="F3947" s="4" t="s">
        <v>887</v>
      </c>
      <c r="G3947" s="3" t="s">
        <v>16</v>
      </c>
      <c r="H3947" s="5">
        <v>745.8211</v>
      </c>
      <c r="I3947" s="5">
        <v>2.1122999999999998</v>
      </c>
      <c r="J3947" s="5">
        <v>2.1122999999999998</v>
      </c>
      <c r="K3947" s="6">
        <v>1</v>
      </c>
      <c r="L3947" s="5">
        <v>24.06</v>
      </c>
      <c r="M3947" s="19">
        <f>H3947*INDEX('Pliegos Tarifarios (Las Condes)'!$B:$B,MATCH($B3947,'Pliegos Tarifarios (Las Condes)'!$A:$A,0))</f>
        <v>98271.625599300009</v>
      </c>
      <c r="N3947" s="19">
        <f>I3947*INDEX('Pliegos Tarifarios (Las Condes)'!$C:$C,MATCH($B3947,'Pliegos Tarifarios (Las Condes)'!$A:$A,0))</f>
        <v>7271.2104236999994</v>
      </c>
      <c r="O3947" s="19">
        <f>J3947*INDEX('Pliegos Tarifarios (Las Condes)'!$D:$D,MATCH($B3947,'Pliegos Tarifarios (Las Condes)'!$A:$A,0))</f>
        <v>30653.980648199999</v>
      </c>
      <c r="P3947" s="19">
        <f>H3947*INDEX('Pliegos Tarifarios (Las Condes)'!$E:$E,MATCH($B3947,'Pliegos Tarifarios (Las Condes)'!$A:$A,0))</f>
        <v>9713.5740064000001</v>
      </c>
      <c r="Q3947" s="19" cm="1">
        <f t="array" ref="Q3947">H3947*_xlfn.IFS(H3947&lt;=350,INDEX('Pliegos Tarifarios (Las Condes)'!$F:$F,MATCH($B3947,'Pliegos Tarifarios (Las Condes)'!$A:$A,0)),H3947&lt;=500,INDEX('Pliegos Tarifarios (Las Condes)'!$G:$G,MATCH($B3947,'Pliegos Tarifarios (Las Condes)'!$A:$A,0)),H3947&lt;=1000,INDEX('Pliegos Tarifarios (Las Condes)'!$H:$H,MATCH($B3947,'Pliegos Tarifarios (Las Condes)'!$A:$A,0)),H3947&lt;=5000,INDEX('Pliegos Tarifarios (Las Condes)'!$I:$I,MATCH($B3947,'Pliegos Tarifarios (Las Condes)'!$A:$A,0)),H3947&gt;5000,INDEX('Pliegos Tarifarios (Las Condes)'!$J:$J,MATCH($B3947,'Pliegos Tarifarios (Las Condes)'!$A:$A,0)))/1.19</f>
        <v>1749.232512689076</v>
      </c>
      <c r="R3947" s="19">
        <f>INDEX('Pliegos Tarifarios (Las Condes)'!$K:$K,MATCH($B3947,'Pliegos Tarifarios (Las Condes)'!$A:$A,0))</f>
        <v>729.50400000000002</v>
      </c>
      <c r="S3947" s="21">
        <f t="shared" si="186"/>
        <v>148389.12719028909</v>
      </c>
      <c r="T3947" s="21">
        <f t="shared" si="187"/>
        <v>28193.934166154926</v>
      </c>
      <c r="U3947" s="19">
        <v>0</v>
      </c>
      <c r="V3947" s="21">
        <f t="shared" si="188"/>
        <v>176583.06135644403</v>
      </c>
    </row>
    <row r="3948" spans="1:22" x14ac:dyDescent="0.3">
      <c r="A3948" s="3" t="s">
        <v>148</v>
      </c>
      <c r="B3948" s="3">
        <v>9</v>
      </c>
      <c r="C3948" s="4" t="s">
        <v>186</v>
      </c>
      <c r="D3948" s="3" t="s">
        <v>888</v>
      </c>
      <c r="E3948" s="3" t="s">
        <v>121</v>
      </c>
      <c r="F3948" s="4" t="s">
        <v>889</v>
      </c>
      <c r="G3948" s="3" t="s">
        <v>16</v>
      </c>
      <c r="H3948" s="5">
        <v>746.70529999999997</v>
      </c>
      <c r="I3948" s="5">
        <v>2.09</v>
      </c>
      <c r="J3948" s="5">
        <v>2.09</v>
      </c>
      <c r="K3948" s="6">
        <v>1</v>
      </c>
      <c r="L3948" s="5">
        <v>24.09</v>
      </c>
      <c r="M3948" s="19">
        <f>H3948*INDEX('Pliegos Tarifarios (Las Condes)'!$B:$B,MATCH($B3948,'Pliegos Tarifarios (Las Condes)'!$A:$A,0))</f>
        <v>98388.130443899994</v>
      </c>
      <c r="N3948" s="19">
        <f>I3948*INDEX('Pliegos Tarifarios (Las Condes)'!$C:$C,MATCH($B3948,'Pliegos Tarifarios (Las Condes)'!$A:$A,0))</f>
        <v>7194.4467099999993</v>
      </c>
      <c r="O3948" s="19">
        <f>J3948*INDEX('Pliegos Tarifarios (Las Condes)'!$D:$D,MATCH($B3948,'Pliegos Tarifarios (Las Condes)'!$A:$A,0))</f>
        <v>30330.360059999999</v>
      </c>
      <c r="P3948" s="19">
        <f>H3948*INDEX('Pliegos Tarifarios (Las Condes)'!$E:$E,MATCH($B3948,'Pliegos Tarifarios (Las Condes)'!$A:$A,0))</f>
        <v>9725.0898271999995</v>
      </c>
      <c r="Q3948" s="19" cm="1">
        <f t="array" ref="Q3948">H3948*_xlfn.IFS(H3948&lt;=350,INDEX('Pliegos Tarifarios (Las Condes)'!$F:$F,MATCH($B3948,'Pliegos Tarifarios (Las Condes)'!$A:$A,0)),H3948&lt;=500,INDEX('Pliegos Tarifarios (Las Condes)'!$G:$G,MATCH($B3948,'Pliegos Tarifarios (Las Condes)'!$A:$A,0)),H3948&lt;=1000,INDEX('Pliegos Tarifarios (Las Condes)'!$H:$H,MATCH($B3948,'Pliegos Tarifarios (Las Condes)'!$A:$A,0)),H3948&lt;=5000,INDEX('Pliegos Tarifarios (Las Condes)'!$I:$I,MATCH($B3948,'Pliegos Tarifarios (Las Condes)'!$A:$A,0)),H3948&gt;5000,INDEX('Pliegos Tarifarios (Las Condes)'!$J:$J,MATCH($B3948,'Pliegos Tarifarios (Las Condes)'!$A:$A,0)))/1.19</f>
        <v>1751.3062960504205</v>
      </c>
      <c r="R3948" s="19">
        <f>INDEX('Pliegos Tarifarios (Las Condes)'!$K:$K,MATCH($B3948,'Pliegos Tarifarios (Las Condes)'!$A:$A,0))</f>
        <v>729.50400000000002</v>
      </c>
      <c r="S3948" s="21">
        <f t="shared" si="186"/>
        <v>148118.83733715041</v>
      </c>
      <c r="T3948" s="21">
        <f t="shared" si="187"/>
        <v>28142.579094058579</v>
      </c>
      <c r="U3948" s="19">
        <v>0</v>
      </c>
      <c r="V3948" s="21">
        <f t="shared" si="188"/>
        <v>176261.41643120899</v>
      </c>
    </row>
    <row r="3949" spans="1:22" x14ac:dyDescent="0.3">
      <c r="A3949" s="3" t="s">
        <v>148</v>
      </c>
      <c r="B3949" s="3">
        <v>9</v>
      </c>
      <c r="C3949" s="4" t="s">
        <v>186</v>
      </c>
      <c r="D3949" s="3" t="s">
        <v>890</v>
      </c>
      <c r="E3949" s="3" t="s">
        <v>121</v>
      </c>
      <c r="F3949" s="4" t="s">
        <v>891</v>
      </c>
      <c r="G3949" s="3" t="s">
        <v>16</v>
      </c>
      <c r="H3949" s="5">
        <v>747.99900000000002</v>
      </c>
      <c r="I3949" s="5">
        <v>2.0792999999999999</v>
      </c>
      <c r="J3949" s="5">
        <v>2.0792999999999999</v>
      </c>
      <c r="K3949" s="6">
        <v>1</v>
      </c>
      <c r="L3949" s="5">
        <v>24.13</v>
      </c>
      <c r="M3949" s="19">
        <f>H3949*INDEX('Pliegos Tarifarios (Las Condes)'!$B:$B,MATCH($B3949,'Pliegos Tarifarios (Las Condes)'!$A:$A,0))</f>
        <v>98558.592237000004</v>
      </c>
      <c r="N3949" s="19">
        <f>I3949*INDEX('Pliegos Tarifarios (Las Condes)'!$C:$C,MATCH($B3949,'Pliegos Tarifarios (Las Condes)'!$A:$A,0))</f>
        <v>7157.6138966999997</v>
      </c>
      <c r="O3949" s="19">
        <f>J3949*INDEX('Pliegos Tarifarios (Las Condes)'!$D:$D,MATCH($B3949,'Pliegos Tarifarios (Las Condes)'!$A:$A,0))</f>
        <v>30175.0802262</v>
      </c>
      <c r="P3949" s="19">
        <f>H3949*INDEX('Pliegos Tarifarios (Las Condes)'!$E:$E,MATCH($B3949,'Pliegos Tarifarios (Las Condes)'!$A:$A,0))</f>
        <v>9741.9389759999995</v>
      </c>
      <c r="Q3949" s="19" cm="1">
        <f t="array" ref="Q3949">H3949*_xlfn.IFS(H3949&lt;=350,INDEX('Pliegos Tarifarios (Las Condes)'!$F:$F,MATCH($B3949,'Pliegos Tarifarios (Las Condes)'!$A:$A,0)),H3949&lt;=500,INDEX('Pliegos Tarifarios (Las Condes)'!$G:$G,MATCH($B3949,'Pliegos Tarifarios (Las Condes)'!$A:$A,0)),H3949&lt;=1000,INDEX('Pliegos Tarifarios (Las Condes)'!$H:$H,MATCH($B3949,'Pliegos Tarifarios (Las Condes)'!$A:$A,0)),H3949&lt;=5000,INDEX('Pliegos Tarifarios (Las Condes)'!$I:$I,MATCH($B3949,'Pliegos Tarifarios (Las Condes)'!$A:$A,0)),H3949&gt;5000,INDEX('Pliegos Tarifarios (Las Condes)'!$J:$J,MATCH($B3949,'Pliegos Tarifarios (Las Condes)'!$A:$A,0)))/1.19</f>
        <v>1754.3405117647062</v>
      </c>
      <c r="R3949" s="19">
        <f>INDEX('Pliegos Tarifarios (Las Condes)'!$K:$K,MATCH($B3949,'Pliegos Tarifarios (Las Condes)'!$A:$A,0))</f>
        <v>729.50400000000002</v>
      </c>
      <c r="S3949" s="21">
        <f t="shared" si="186"/>
        <v>148117.06984766471</v>
      </c>
      <c r="T3949" s="21">
        <f t="shared" si="187"/>
        <v>28142.243271056293</v>
      </c>
      <c r="U3949" s="19">
        <v>0</v>
      </c>
      <c r="V3949" s="21">
        <f t="shared" si="188"/>
        <v>176259.31311872101</v>
      </c>
    </row>
    <row r="3950" spans="1:22" x14ac:dyDescent="0.3">
      <c r="A3950" s="3" t="s">
        <v>148</v>
      </c>
      <c r="B3950" s="3">
        <v>9</v>
      </c>
      <c r="C3950" s="4" t="s">
        <v>186</v>
      </c>
      <c r="D3950" s="3" t="s">
        <v>892</v>
      </c>
      <c r="E3950" s="3" t="s">
        <v>121</v>
      </c>
      <c r="F3950" s="4" t="s">
        <v>893</v>
      </c>
      <c r="G3950" s="3" t="s">
        <v>16</v>
      </c>
      <c r="H3950" s="5">
        <v>745.18330000000003</v>
      </c>
      <c r="I3950" s="5">
        <v>2.1055000000000001</v>
      </c>
      <c r="J3950" s="5">
        <v>2.1055000000000001</v>
      </c>
      <c r="K3950" s="6">
        <v>1</v>
      </c>
      <c r="L3950" s="5">
        <v>24.04</v>
      </c>
      <c r="M3950" s="19">
        <f>H3950*INDEX('Pliegos Tarifarios (Las Condes)'!$B:$B,MATCH($B3950,'Pliegos Tarifarios (Las Condes)'!$A:$A,0))</f>
        <v>98187.587157900009</v>
      </c>
      <c r="N3950" s="19">
        <f>I3950*INDEX('Pliegos Tarifarios (Las Condes)'!$C:$C,MATCH($B3950,'Pliegos Tarifarios (Las Condes)'!$A:$A,0))</f>
        <v>7247.8026545000002</v>
      </c>
      <c r="O3950" s="19">
        <f>J3950*INDEX('Pliegos Tarifarios (Las Condes)'!$D:$D,MATCH($B3950,'Pliegos Tarifarios (Las Condes)'!$A:$A,0))</f>
        <v>30555.298137000002</v>
      </c>
      <c r="P3950" s="19">
        <f>H3950*INDEX('Pliegos Tarifarios (Las Condes)'!$E:$E,MATCH($B3950,'Pliegos Tarifarios (Las Condes)'!$A:$A,0))</f>
        <v>9705.2672991999989</v>
      </c>
      <c r="Q3950" s="19" cm="1">
        <f t="array" ref="Q3950">H3950*_xlfn.IFS(H3950&lt;=350,INDEX('Pliegos Tarifarios (Las Condes)'!$F:$F,MATCH($B3950,'Pliegos Tarifarios (Las Condes)'!$A:$A,0)),H3950&lt;=500,INDEX('Pliegos Tarifarios (Las Condes)'!$G:$G,MATCH($B3950,'Pliegos Tarifarios (Las Condes)'!$A:$A,0)),H3950&lt;=1000,INDEX('Pliegos Tarifarios (Las Condes)'!$H:$H,MATCH($B3950,'Pliegos Tarifarios (Las Condes)'!$A:$A,0)),H3950&lt;=5000,INDEX('Pliegos Tarifarios (Las Condes)'!$I:$I,MATCH($B3950,'Pliegos Tarifarios (Las Condes)'!$A:$A,0)),H3950&gt;5000,INDEX('Pliegos Tarifarios (Las Condes)'!$J:$J,MATCH($B3950,'Pliegos Tarifarios (Las Condes)'!$A:$A,0)))/1.19</f>
        <v>1747.7366305042019</v>
      </c>
      <c r="R3950" s="19">
        <f>INDEX('Pliegos Tarifarios (Las Condes)'!$K:$K,MATCH($B3950,'Pliegos Tarifarios (Las Condes)'!$A:$A,0))</f>
        <v>729.50400000000002</v>
      </c>
      <c r="S3950" s="21">
        <f t="shared" si="186"/>
        <v>148173.1958791042</v>
      </c>
      <c r="T3950" s="21">
        <f t="shared" si="187"/>
        <v>28152.907217029799</v>
      </c>
      <c r="U3950" s="19">
        <v>0</v>
      </c>
      <c r="V3950" s="21">
        <f t="shared" si="188"/>
        <v>176326.103096134</v>
      </c>
    </row>
    <row r="3951" spans="1:22" x14ac:dyDescent="0.3">
      <c r="A3951" s="3" t="s">
        <v>148</v>
      </c>
      <c r="B3951" s="3">
        <v>9</v>
      </c>
      <c r="C3951" s="4" t="s">
        <v>186</v>
      </c>
      <c r="D3951" s="3" t="s">
        <v>894</v>
      </c>
      <c r="E3951" s="3" t="s">
        <v>121</v>
      </c>
      <c r="F3951" s="4" t="s">
        <v>895</v>
      </c>
      <c r="G3951" s="3" t="s">
        <v>16</v>
      </c>
      <c r="H3951" s="5">
        <v>745.77629999999999</v>
      </c>
      <c r="I3951" s="5">
        <v>2.1055999999999999</v>
      </c>
      <c r="J3951" s="5">
        <v>2.0581999999999998</v>
      </c>
      <c r="K3951" s="6">
        <v>0.97748860182370811</v>
      </c>
      <c r="L3951" s="5">
        <v>24.06</v>
      </c>
      <c r="M3951" s="19">
        <f>H3951*INDEX('Pliegos Tarifarios (Las Condes)'!$B:$B,MATCH($B3951,'Pliegos Tarifarios (Las Condes)'!$A:$A,0))</f>
        <v>98265.722616900006</v>
      </c>
      <c r="N3951" s="19">
        <f>I3951*INDEX('Pliegos Tarifarios (Las Condes)'!$C:$C,MATCH($B3951,'Pliegos Tarifarios (Las Condes)'!$A:$A,0))</f>
        <v>7248.1468863999999</v>
      </c>
      <c r="O3951" s="19">
        <f>J3951*INDEX('Pliegos Tarifarios (Las Condes)'!$D:$D,MATCH($B3951,'Pliegos Tarifarios (Las Condes)'!$A:$A,0))</f>
        <v>29868.874198799997</v>
      </c>
      <c r="P3951" s="19">
        <f>H3951*INDEX('Pliegos Tarifarios (Las Condes)'!$E:$E,MATCH($B3951,'Pliegos Tarifarios (Las Condes)'!$A:$A,0))</f>
        <v>9712.9905311999992</v>
      </c>
      <c r="Q3951" s="19" cm="1">
        <f t="array" ref="Q3951">H3951*_xlfn.IFS(H3951&lt;=350,INDEX('Pliegos Tarifarios (Las Condes)'!$F:$F,MATCH($B3951,'Pliegos Tarifarios (Las Condes)'!$A:$A,0)),H3951&lt;=500,INDEX('Pliegos Tarifarios (Las Condes)'!$G:$G,MATCH($B3951,'Pliegos Tarifarios (Las Condes)'!$A:$A,0)),H3951&lt;=1000,INDEX('Pliegos Tarifarios (Las Condes)'!$H:$H,MATCH($B3951,'Pliegos Tarifarios (Las Condes)'!$A:$A,0)),H3951&lt;=5000,INDEX('Pliegos Tarifarios (Las Condes)'!$I:$I,MATCH($B3951,'Pliegos Tarifarios (Las Condes)'!$A:$A,0)),H3951&gt;5000,INDEX('Pliegos Tarifarios (Las Condes)'!$J:$J,MATCH($B3951,'Pliegos Tarifarios (Las Condes)'!$A:$A,0)))/1.19</f>
        <v>1749.1274397478994</v>
      </c>
      <c r="R3951" s="19">
        <f>INDEX('Pliegos Tarifarios (Las Condes)'!$K:$K,MATCH($B3951,'Pliegos Tarifarios (Las Condes)'!$A:$A,0))</f>
        <v>729.50400000000002</v>
      </c>
      <c r="S3951" s="21">
        <f t="shared" si="186"/>
        <v>147574.3656730479</v>
      </c>
      <c r="T3951" s="21">
        <f t="shared" si="187"/>
        <v>28039.129477879102</v>
      </c>
      <c r="U3951" s="19">
        <v>0</v>
      </c>
      <c r="V3951" s="21">
        <f t="shared" si="188"/>
        <v>175613.49515092699</v>
      </c>
    </row>
    <row r="3952" spans="1:22" x14ac:dyDescent="0.3">
      <c r="A3952" s="3" t="s">
        <v>148</v>
      </c>
      <c r="B3952" s="3">
        <v>9</v>
      </c>
      <c r="C3952" s="4" t="s">
        <v>186</v>
      </c>
      <c r="D3952" s="3" t="s">
        <v>896</v>
      </c>
      <c r="E3952" s="3" t="s">
        <v>121</v>
      </c>
      <c r="F3952" s="4" t="s">
        <v>897</v>
      </c>
      <c r="G3952" s="3" t="s">
        <v>16</v>
      </c>
      <c r="H3952" s="5">
        <v>746.87840000000006</v>
      </c>
      <c r="I3952" s="5">
        <v>2.0979000000000001</v>
      </c>
      <c r="J3952" s="5">
        <v>2.0518000000000001</v>
      </c>
      <c r="K3952" s="6">
        <v>0.97802564469231135</v>
      </c>
      <c r="L3952" s="5">
        <v>24.09</v>
      </c>
      <c r="M3952" s="19">
        <f>H3952*INDEX('Pliegos Tarifarios (Las Condes)'!$B:$B,MATCH($B3952,'Pliegos Tarifarios (Las Condes)'!$A:$A,0))</f>
        <v>98410.938619200009</v>
      </c>
      <c r="N3952" s="19">
        <f>I3952*INDEX('Pliegos Tarifarios (Las Condes)'!$C:$C,MATCH($B3952,'Pliegos Tarifarios (Las Condes)'!$A:$A,0))</f>
        <v>7221.6410301000005</v>
      </c>
      <c r="O3952" s="19">
        <f>J3952*INDEX('Pliegos Tarifarios (Las Condes)'!$D:$D,MATCH($B3952,'Pliegos Tarifarios (Las Condes)'!$A:$A,0))</f>
        <v>29775.996541200002</v>
      </c>
      <c r="P3952" s="19">
        <f>H3952*INDEX('Pliegos Tarifarios (Las Condes)'!$E:$E,MATCH($B3952,'Pliegos Tarifarios (Las Condes)'!$A:$A,0))</f>
        <v>9727.3442816000006</v>
      </c>
      <c r="Q3952" s="19" cm="1">
        <f t="array" ref="Q3952">H3952*_xlfn.IFS(H3952&lt;=350,INDEX('Pliegos Tarifarios (Las Condes)'!$F:$F,MATCH($B3952,'Pliegos Tarifarios (Las Condes)'!$A:$A,0)),H3952&lt;=500,INDEX('Pliegos Tarifarios (Las Condes)'!$G:$G,MATCH($B3952,'Pliegos Tarifarios (Las Condes)'!$A:$A,0)),H3952&lt;=1000,INDEX('Pliegos Tarifarios (Las Condes)'!$H:$H,MATCH($B3952,'Pliegos Tarifarios (Las Condes)'!$A:$A,0)),H3952&lt;=5000,INDEX('Pliegos Tarifarios (Las Condes)'!$I:$I,MATCH($B3952,'Pliegos Tarifarios (Las Condes)'!$A:$A,0)),H3952&gt;5000,INDEX('Pliegos Tarifarios (Las Condes)'!$J:$J,MATCH($B3952,'Pliegos Tarifarios (Las Condes)'!$A:$A,0)))/1.19</f>
        <v>1751.712281008404</v>
      </c>
      <c r="R3952" s="19">
        <f>INDEX('Pliegos Tarifarios (Las Condes)'!$K:$K,MATCH($B3952,'Pliegos Tarifarios (Las Condes)'!$A:$A,0))</f>
        <v>729.50400000000002</v>
      </c>
      <c r="S3952" s="21">
        <f t="shared" si="186"/>
        <v>147617.13675310838</v>
      </c>
      <c r="T3952" s="21">
        <f t="shared" si="187"/>
        <v>28047.255983090592</v>
      </c>
      <c r="U3952" s="19">
        <v>0</v>
      </c>
      <c r="V3952" s="21">
        <f t="shared" si="188"/>
        <v>175664.39273619896</v>
      </c>
    </row>
    <row r="3953" spans="1:22" x14ac:dyDescent="0.3">
      <c r="A3953" s="3" t="s">
        <v>148</v>
      </c>
      <c r="B3953" s="3">
        <v>9</v>
      </c>
      <c r="C3953" s="4" t="s">
        <v>186</v>
      </c>
      <c r="D3953" s="3" t="s">
        <v>898</v>
      </c>
      <c r="E3953" s="3" t="s">
        <v>121</v>
      </c>
      <c r="F3953" s="4" t="s">
        <v>899</v>
      </c>
      <c r="G3953" s="3" t="s">
        <v>16</v>
      </c>
      <c r="H3953" s="5">
        <v>745.80920000000003</v>
      </c>
      <c r="I3953" s="5">
        <v>2.0949</v>
      </c>
      <c r="J3953" s="5">
        <v>2.0501</v>
      </c>
      <c r="K3953" s="6">
        <v>0.97861473101341356</v>
      </c>
      <c r="L3953" s="5">
        <v>24.06</v>
      </c>
      <c r="M3953" s="19">
        <f>H3953*INDEX('Pliegos Tarifarios (Las Condes)'!$B:$B,MATCH($B3953,'Pliegos Tarifarios (Las Condes)'!$A:$A,0))</f>
        <v>98270.057619600004</v>
      </c>
      <c r="N3953" s="19">
        <f>I3953*INDEX('Pliegos Tarifarios (Las Condes)'!$C:$C,MATCH($B3953,'Pliegos Tarifarios (Las Condes)'!$A:$A,0))</f>
        <v>7211.3140731000003</v>
      </c>
      <c r="O3953" s="19">
        <f>J3953*INDEX('Pliegos Tarifarios (Las Condes)'!$D:$D,MATCH($B3953,'Pliegos Tarifarios (Las Condes)'!$A:$A,0))</f>
        <v>29751.3259134</v>
      </c>
      <c r="P3953" s="19">
        <f>H3953*INDEX('Pliegos Tarifarios (Las Condes)'!$E:$E,MATCH($B3953,'Pliegos Tarifarios (Las Condes)'!$A:$A,0))</f>
        <v>9713.4190208</v>
      </c>
      <c r="Q3953" s="19" cm="1">
        <f t="array" ref="Q3953">H3953*_xlfn.IFS(H3953&lt;=350,INDEX('Pliegos Tarifarios (Las Condes)'!$F:$F,MATCH($B3953,'Pliegos Tarifarios (Las Condes)'!$A:$A,0)),H3953&lt;=500,INDEX('Pliegos Tarifarios (Las Condes)'!$G:$G,MATCH($B3953,'Pliegos Tarifarios (Las Condes)'!$A:$A,0)),H3953&lt;=1000,INDEX('Pliegos Tarifarios (Las Condes)'!$H:$H,MATCH($B3953,'Pliegos Tarifarios (Las Condes)'!$A:$A,0)),H3953&lt;=5000,INDEX('Pliegos Tarifarios (Las Condes)'!$I:$I,MATCH($B3953,'Pliegos Tarifarios (Las Condes)'!$A:$A,0)),H3953&gt;5000,INDEX('Pliegos Tarifarios (Las Condes)'!$J:$J,MATCH($B3953,'Pliegos Tarifarios (Las Condes)'!$A:$A,0)))/1.19</f>
        <v>1749.2046026890762</v>
      </c>
      <c r="R3953" s="19">
        <f>INDEX('Pliegos Tarifarios (Las Condes)'!$K:$K,MATCH($B3953,'Pliegos Tarifarios (Las Condes)'!$A:$A,0))</f>
        <v>729.50400000000002</v>
      </c>
      <c r="S3953" s="21">
        <f t="shared" si="186"/>
        <v>147424.82522958907</v>
      </c>
      <c r="T3953" s="21">
        <f t="shared" si="187"/>
        <v>28010.716793621923</v>
      </c>
      <c r="U3953" s="19">
        <v>0</v>
      </c>
      <c r="V3953" s="21">
        <f t="shared" si="188"/>
        <v>175435.54202321099</v>
      </c>
    </row>
    <row r="3954" spans="1:22" x14ac:dyDescent="0.3">
      <c r="A3954" s="3" t="s">
        <v>148</v>
      </c>
      <c r="B3954" s="3">
        <v>9</v>
      </c>
      <c r="C3954" s="4" t="s">
        <v>186</v>
      </c>
      <c r="D3954" s="3" t="s">
        <v>900</v>
      </c>
      <c r="E3954" s="3" t="s">
        <v>121</v>
      </c>
      <c r="F3954" s="4" t="s">
        <v>901</v>
      </c>
      <c r="G3954" s="3" t="s">
        <v>16</v>
      </c>
      <c r="H3954" s="5">
        <v>746.3845</v>
      </c>
      <c r="I3954" s="5">
        <v>2.1017000000000001</v>
      </c>
      <c r="J3954" s="5">
        <v>2.1017000000000001</v>
      </c>
      <c r="K3954" s="6">
        <v>1</v>
      </c>
      <c r="L3954" s="5">
        <v>24.08</v>
      </c>
      <c r="M3954" s="19">
        <f>H3954*INDEX('Pliegos Tarifarios (Las Condes)'!$B:$B,MATCH($B3954,'Pliegos Tarifarios (Las Condes)'!$A:$A,0))</f>
        <v>98345.860873500002</v>
      </c>
      <c r="N3954" s="19">
        <f>I3954*INDEX('Pliegos Tarifarios (Las Condes)'!$C:$C,MATCH($B3954,'Pliegos Tarifarios (Las Condes)'!$A:$A,0))</f>
        <v>7234.7218423000004</v>
      </c>
      <c r="O3954" s="19">
        <f>J3954*INDEX('Pliegos Tarifarios (Las Condes)'!$D:$D,MATCH($B3954,'Pliegos Tarifarios (Las Condes)'!$A:$A,0))</f>
        <v>30500.152027800003</v>
      </c>
      <c r="P3954" s="19">
        <f>H3954*INDEX('Pliegos Tarifarios (Las Condes)'!$E:$E,MATCH($B3954,'Pliegos Tarifarios (Las Condes)'!$A:$A,0))</f>
        <v>9720.9117279999991</v>
      </c>
      <c r="Q3954" s="19" cm="1">
        <f t="array" ref="Q3954">H3954*_xlfn.IFS(H3954&lt;=350,INDEX('Pliegos Tarifarios (Las Condes)'!$F:$F,MATCH($B3954,'Pliegos Tarifarios (Las Condes)'!$A:$A,0)),H3954&lt;=500,INDEX('Pliegos Tarifarios (Las Condes)'!$G:$G,MATCH($B3954,'Pliegos Tarifarios (Las Condes)'!$A:$A,0)),H3954&lt;=1000,INDEX('Pliegos Tarifarios (Las Condes)'!$H:$H,MATCH($B3954,'Pliegos Tarifarios (Las Condes)'!$A:$A,0)),H3954&lt;=5000,INDEX('Pliegos Tarifarios (Las Condes)'!$I:$I,MATCH($B3954,'Pliegos Tarifarios (Las Condes)'!$A:$A,0)),H3954&gt;5000,INDEX('Pliegos Tarifarios (Las Condes)'!$J:$J,MATCH($B3954,'Pliegos Tarifarios (Las Condes)'!$A:$A,0)))/1.19</f>
        <v>1750.5538987394964</v>
      </c>
      <c r="R3954" s="19">
        <f>INDEX('Pliegos Tarifarios (Las Condes)'!$K:$K,MATCH($B3954,'Pliegos Tarifarios (Las Condes)'!$A:$A,0))</f>
        <v>729.50400000000002</v>
      </c>
      <c r="S3954" s="21">
        <f t="shared" si="186"/>
        <v>148281.70437033949</v>
      </c>
      <c r="T3954" s="21">
        <f t="shared" si="187"/>
        <v>28173.523830364502</v>
      </c>
      <c r="U3954" s="19">
        <v>0</v>
      </c>
      <c r="V3954" s="21">
        <f t="shared" si="188"/>
        <v>176455.22820070398</v>
      </c>
    </row>
    <row r="3955" spans="1:22" x14ac:dyDescent="0.3">
      <c r="A3955" s="3" t="s">
        <v>148</v>
      </c>
      <c r="B3955" s="3">
        <v>9</v>
      </c>
      <c r="C3955" s="4" t="s">
        <v>186</v>
      </c>
      <c r="D3955" s="3" t="s">
        <v>902</v>
      </c>
      <c r="E3955" s="3" t="s">
        <v>121</v>
      </c>
      <c r="F3955" s="4" t="s">
        <v>903</v>
      </c>
      <c r="G3955" s="3" t="s">
        <v>16</v>
      </c>
      <c r="H3955" s="5">
        <v>745.89099999999996</v>
      </c>
      <c r="I3955" s="5">
        <v>2.1294</v>
      </c>
      <c r="J3955" s="5">
        <v>2.1294</v>
      </c>
      <c r="K3955" s="6">
        <v>1</v>
      </c>
      <c r="L3955" s="5">
        <v>24.06</v>
      </c>
      <c r="M3955" s="19">
        <f>H3955*INDEX('Pliegos Tarifarios (Las Condes)'!$B:$B,MATCH($B3955,'Pliegos Tarifarios (Las Condes)'!$A:$A,0))</f>
        <v>98280.835833000005</v>
      </c>
      <c r="N3955" s="19">
        <f>I3955*INDEX('Pliegos Tarifarios (Las Condes)'!$C:$C,MATCH($B3955,'Pliegos Tarifarios (Las Condes)'!$A:$A,0))</f>
        <v>7330.0740785999997</v>
      </c>
      <c r="O3955" s="19">
        <f>J3955*INDEX('Pliegos Tarifarios (Las Condes)'!$D:$D,MATCH($B3955,'Pliegos Tarifarios (Las Condes)'!$A:$A,0))</f>
        <v>30902.1381396</v>
      </c>
      <c r="P3955" s="19">
        <f>H3955*INDEX('Pliegos Tarifarios (Las Condes)'!$E:$E,MATCH($B3955,'Pliegos Tarifarios (Las Condes)'!$A:$A,0))</f>
        <v>9714.4843839999994</v>
      </c>
      <c r="Q3955" s="19" cm="1">
        <f t="array" ref="Q3955">H3955*_xlfn.IFS(H3955&lt;=350,INDEX('Pliegos Tarifarios (Las Condes)'!$F:$F,MATCH($B3955,'Pliegos Tarifarios (Las Condes)'!$A:$A,0)),H3955&lt;=500,INDEX('Pliegos Tarifarios (Las Condes)'!$G:$G,MATCH($B3955,'Pliegos Tarifarios (Las Condes)'!$A:$A,0)),H3955&lt;=1000,INDEX('Pliegos Tarifarios (Las Condes)'!$H:$H,MATCH($B3955,'Pliegos Tarifarios (Las Condes)'!$A:$A,0)),H3955&lt;=5000,INDEX('Pliegos Tarifarios (Las Condes)'!$I:$I,MATCH($B3955,'Pliegos Tarifarios (Las Condes)'!$A:$A,0)),H3955&gt;5000,INDEX('Pliegos Tarifarios (Las Condes)'!$J:$J,MATCH($B3955,'Pliegos Tarifarios (Las Condes)'!$A:$A,0)))/1.19</f>
        <v>1749.396454621849</v>
      </c>
      <c r="R3955" s="19">
        <f>INDEX('Pliegos Tarifarios (Las Condes)'!$K:$K,MATCH($B3955,'Pliegos Tarifarios (Las Condes)'!$A:$A,0))</f>
        <v>729.50400000000002</v>
      </c>
      <c r="S3955" s="21">
        <f t="shared" si="186"/>
        <v>148706.43288982185</v>
      </c>
      <c r="T3955" s="21">
        <f t="shared" si="187"/>
        <v>28254.222249066152</v>
      </c>
      <c r="U3955" s="19">
        <v>0</v>
      </c>
      <c r="V3955" s="21">
        <f t="shared" si="188"/>
        <v>176960.65513888799</v>
      </c>
    </row>
    <row r="3956" spans="1:22" x14ac:dyDescent="0.3">
      <c r="A3956" s="3" t="s">
        <v>148</v>
      </c>
      <c r="B3956" s="3">
        <v>9</v>
      </c>
      <c r="C3956" s="4" t="s">
        <v>186</v>
      </c>
      <c r="D3956" s="3" t="s">
        <v>904</v>
      </c>
      <c r="E3956" s="3" t="s">
        <v>121</v>
      </c>
      <c r="F3956" s="4" t="s">
        <v>905</v>
      </c>
      <c r="G3956" s="3" t="s">
        <v>16</v>
      </c>
      <c r="H3956" s="5">
        <v>744.37549999999999</v>
      </c>
      <c r="I3956" s="5">
        <v>2.1116000000000001</v>
      </c>
      <c r="J3956" s="5">
        <v>2.0154999999999998</v>
      </c>
      <c r="K3956" s="6">
        <v>0.95448948664519784</v>
      </c>
      <c r="L3956" s="5">
        <v>24.01</v>
      </c>
      <c r="M3956" s="19">
        <f>H3956*INDEX('Pliegos Tarifarios (Las Condes)'!$B:$B,MATCH($B3956,'Pliegos Tarifarios (Las Condes)'!$A:$A,0))</f>
        <v>98081.149006499996</v>
      </c>
      <c r="N3956" s="19">
        <f>I3956*INDEX('Pliegos Tarifarios (Las Condes)'!$C:$C,MATCH($B3956,'Pliegos Tarifarios (Las Condes)'!$A:$A,0))</f>
        <v>7268.8008004000003</v>
      </c>
      <c r="O3956" s="19">
        <f>J3956*INDEX('Pliegos Tarifarios (Las Condes)'!$D:$D,MATCH($B3956,'Pliegos Tarifarios (Las Condes)'!$A:$A,0))</f>
        <v>29249.206076999999</v>
      </c>
      <c r="P3956" s="19">
        <f>H3956*INDEX('Pliegos Tarifarios (Las Condes)'!$E:$E,MATCH($B3956,'Pliegos Tarifarios (Las Condes)'!$A:$A,0))</f>
        <v>9694.7465119999997</v>
      </c>
      <c r="Q3956" s="19" cm="1">
        <f t="array" ref="Q3956">H3956*_xlfn.IFS(H3956&lt;=350,INDEX('Pliegos Tarifarios (Las Condes)'!$F:$F,MATCH($B3956,'Pliegos Tarifarios (Las Condes)'!$A:$A,0)),H3956&lt;=500,INDEX('Pliegos Tarifarios (Las Condes)'!$G:$G,MATCH($B3956,'Pliegos Tarifarios (Las Condes)'!$A:$A,0)),H3956&lt;=1000,INDEX('Pliegos Tarifarios (Las Condes)'!$H:$H,MATCH($B3956,'Pliegos Tarifarios (Las Condes)'!$A:$A,0)),H3956&lt;=5000,INDEX('Pliegos Tarifarios (Las Condes)'!$I:$I,MATCH($B3956,'Pliegos Tarifarios (Las Condes)'!$A:$A,0)),H3956&gt;5000,INDEX('Pliegos Tarifarios (Las Condes)'!$J:$J,MATCH($B3956,'Pliegos Tarifarios (Las Condes)'!$A:$A,0)))/1.19</f>
        <v>1745.8420340336138</v>
      </c>
      <c r="R3956" s="19">
        <f>INDEX('Pliegos Tarifarios (Las Condes)'!$K:$K,MATCH($B3956,'Pliegos Tarifarios (Las Condes)'!$A:$A,0))</f>
        <v>729.50400000000002</v>
      </c>
      <c r="S3956" s="21">
        <f t="shared" si="186"/>
        <v>146769.24842993362</v>
      </c>
      <c r="T3956" s="21">
        <f t="shared" si="187"/>
        <v>27886.157201687387</v>
      </c>
      <c r="U3956" s="19">
        <v>0</v>
      </c>
      <c r="V3956" s="21">
        <f t="shared" si="188"/>
        <v>174655.40563162102</v>
      </c>
    </row>
    <row r="3957" spans="1:22" x14ac:dyDescent="0.3">
      <c r="A3957" s="3" t="s">
        <v>148</v>
      </c>
      <c r="B3957" s="3">
        <v>9</v>
      </c>
      <c r="C3957" s="4" t="s">
        <v>186</v>
      </c>
      <c r="D3957" s="3" t="s">
        <v>906</v>
      </c>
      <c r="E3957" s="3" t="s">
        <v>121</v>
      </c>
      <c r="F3957" s="4" t="s">
        <v>907</v>
      </c>
      <c r="G3957" s="3" t="s">
        <v>16</v>
      </c>
      <c r="H3957" s="5">
        <v>745.41800000000001</v>
      </c>
      <c r="I3957" s="5">
        <v>2.0720999999999998</v>
      </c>
      <c r="J3957" s="5">
        <v>2.0192000000000001</v>
      </c>
      <c r="K3957" s="6">
        <v>0.97447034409536237</v>
      </c>
      <c r="L3957" s="5">
        <v>24.05</v>
      </c>
      <c r="M3957" s="19">
        <f>H3957*INDEX('Pliegos Tarifarios (Las Condes)'!$B:$B,MATCH($B3957,'Pliegos Tarifarios (Las Condes)'!$A:$A,0))</f>
        <v>98218.511934000009</v>
      </c>
      <c r="N3957" s="19">
        <f>I3957*INDEX('Pliegos Tarifarios (Las Condes)'!$C:$C,MATCH($B3957,'Pliegos Tarifarios (Las Condes)'!$A:$A,0))</f>
        <v>7132.8291998999994</v>
      </c>
      <c r="O3957" s="19">
        <f>J3957*INDEX('Pliegos Tarifarios (Las Condes)'!$D:$D,MATCH($B3957,'Pliegos Tarifarios (Las Condes)'!$A:$A,0))</f>
        <v>29302.900972800002</v>
      </c>
      <c r="P3957" s="19">
        <f>H3957*INDEX('Pliegos Tarifarios (Las Condes)'!$E:$E,MATCH($B3957,'Pliegos Tarifarios (Las Condes)'!$A:$A,0))</f>
        <v>9708.3240319999986</v>
      </c>
      <c r="Q3957" s="19" cm="1">
        <f t="array" ref="Q3957">H3957*_xlfn.IFS(H3957&lt;=350,INDEX('Pliegos Tarifarios (Las Condes)'!$F:$F,MATCH($B3957,'Pliegos Tarifarios (Las Condes)'!$A:$A,0)),H3957&lt;=500,INDEX('Pliegos Tarifarios (Las Condes)'!$G:$G,MATCH($B3957,'Pliegos Tarifarios (Las Condes)'!$A:$A,0)),H3957&lt;=1000,INDEX('Pliegos Tarifarios (Las Condes)'!$H:$H,MATCH($B3957,'Pliegos Tarifarios (Las Condes)'!$A:$A,0)),H3957&lt;=5000,INDEX('Pliegos Tarifarios (Las Condes)'!$I:$I,MATCH($B3957,'Pliegos Tarifarios (Las Condes)'!$A:$A,0)),H3957&gt;5000,INDEX('Pliegos Tarifarios (Las Condes)'!$J:$J,MATCH($B3957,'Pliegos Tarifarios (Las Condes)'!$A:$A,0)))/1.19</f>
        <v>1748.2870907563029</v>
      </c>
      <c r="R3957" s="19">
        <f>INDEX('Pliegos Tarifarios (Las Condes)'!$K:$K,MATCH($B3957,'Pliegos Tarifarios (Las Condes)'!$A:$A,0))</f>
        <v>729.50400000000002</v>
      </c>
      <c r="S3957" s="21">
        <f t="shared" si="186"/>
        <v>146840.35722945631</v>
      </c>
      <c r="T3957" s="21">
        <f t="shared" si="187"/>
        <v>27899.6678735967</v>
      </c>
      <c r="U3957" s="19">
        <v>0</v>
      </c>
      <c r="V3957" s="21">
        <f t="shared" si="188"/>
        <v>174740.02510305302</v>
      </c>
    </row>
    <row r="3958" spans="1:22" x14ac:dyDescent="0.3">
      <c r="A3958" s="3" t="s">
        <v>148</v>
      </c>
      <c r="B3958" s="3">
        <v>9</v>
      </c>
      <c r="C3958" s="4" t="s">
        <v>186</v>
      </c>
      <c r="D3958" s="3" t="s">
        <v>908</v>
      </c>
      <c r="E3958" s="3" t="s">
        <v>121</v>
      </c>
      <c r="F3958" s="4" t="s">
        <v>909</v>
      </c>
      <c r="G3958" s="3" t="s">
        <v>16</v>
      </c>
      <c r="H3958" s="5">
        <v>746.48019999999997</v>
      </c>
      <c r="I3958" s="5">
        <v>2.0731999999999999</v>
      </c>
      <c r="J3958" s="5">
        <v>2.0651000000000002</v>
      </c>
      <c r="K3958" s="6">
        <v>0.99609299633416948</v>
      </c>
      <c r="L3958" s="5">
        <v>24.08</v>
      </c>
      <c r="M3958" s="19">
        <f>H3958*INDEX('Pliegos Tarifarios (Las Condes)'!$B:$B,MATCH($B3958,'Pliegos Tarifarios (Las Condes)'!$A:$A,0))</f>
        <v>98358.470592600002</v>
      </c>
      <c r="N3958" s="19">
        <f>I3958*INDEX('Pliegos Tarifarios (Las Condes)'!$C:$C,MATCH($B3958,'Pliegos Tarifarios (Las Condes)'!$A:$A,0))</f>
        <v>7136.6157507999997</v>
      </c>
      <c r="O3958" s="19">
        <f>J3958*INDEX('Pliegos Tarifarios (Las Condes)'!$D:$D,MATCH($B3958,'Pliegos Tarifarios (Las Condes)'!$A:$A,0))</f>
        <v>29969.007923400004</v>
      </c>
      <c r="P3958" s="19">
        <f>H3958*INDEX('Pliegos Tarifarios (Las Condes)'!$E:$E,MATCH($B3958,'Pliegos Tarifarios (Las Condes)'!$A:$A,0))</f>
        <v>9722.1581247999984</v>
      </c>
      <c r="Q3958" s="19" cm="1">
        <f t="array" ref="Q3958">H3958*_xlfn.IFS(H3958&lt;=350,INDEX('Pliegos Tarifarios (Las Condes)'!$F:$F,MATCH($B3958,'Pliegos Tarifarios (Las Condes)'!$A:$A,0)),H3958&lt;=500,INDEX('Pliegos Tarifarios (Las Condes)'!$G:$G,MATCH($B3958,'Pliegos Tarifarios (Las Condes)'!$A:$A,0)),H3958&lt;=1000,INDEX('Pliegos Tarifarios (Las Condes)'!$H:$H,MATCH($B3958,'Pliegos Tarifarios (Las Condes)'!$A:$A,0)),H3958&lt;=5000,INDEX('Pliegos Tarifarios (Las Condes)'!$I:$I,MATCH($B3958,'Pliegos Tarifarios (Las Condes)'!$A:$A,0)),H3958&gt;5000,INDEX('Pliegos Tarifarios (Las Condes)'!$J:$J,MATCH($B3958,'Pliegos Tarifarios (Las Condes)'!$A:$A,0)))/1.19</f>
        <v>1750.7783514285716</v>
      </c>
      <c r="R3958" s="19">
        <f>INDEX('Pliegos Tarifarios (Las Condes)'!$K:$K,MATCH($B3958,'Pliegos Tarifarios (Las Condes)'!$A:$A,0))</f>
        <v>729.50400000000002</v>
      </c>
      <c r="S3958" s="21">
        <f t="shared" si="186"/>
        <v>147666.53474302855</v>
      </c>
      <c r="T3958" s="21">
        <f t="shared" si="187"/>
        <v>28056.641601175423</v>
      </c>
      <c r="U3958" s="19">
        <v>0</v>
      </c>
      <c r="V3958" s="21">
        <f t="shared" si="188"/>
        <v>175723.17634420397</v>
      </c>
    </row>
    <row r="3959" spans="1:22" x14ac:dyDescent="0.3">
      <c r="A3959" s="3" t="s">
        <v>148</v>
      </c>
      <c r="B3959" s="3">
        <v>9</v>
      </c>
      <c r="C3959" s="4" t="s">
        <v>186</v>
      </c>
      <c r="D3959" s="3" t="s">
        <v>910</v>
      </c>
      <c r="E3959" s="3" t="s">
        <v>121</v>
      </c>
      <c r="F3959" s="4" t="s">
        <v>911</v>
      </c>
      <c r="G3959" s="3" t="s">
        <v>16</v>
      </c>
      <c r="H3959" s="5">
        <v>744.40470000000005</v>
      </c>
      <c r="I3959" s="5">
        <v>2.0914999999999999</v>
      </c>
      <c r="J3959" s="5">
        <v>2.0274999999999999</v>
      </c>
      <c r="K3959" s="6">
        <v>0.96939995218742525</v>
      </c>
      <c r="L3959" s="5">
        <v>24.01</v>
      </c>
      <c r="M3959" s="19">
        <f>H3959*INDEX('Pliegos Tarifarios (Las Condes)'!$B:$B,MATCH($B3959,'Pliegos Tarifarios (Las Condes)'!$A:$A,0))</f>
        <v>98084.996486100004</v>
      </c>
      <c r="N3959" s="19">
        <f>I3959*INDEX('Pliegos Tarifarios (Las Condes)'!$C:$C,MATCH($B3959,'Pliegos Tarifarios (Las Condes)'!$A:$A,0))</f>
        <v>7199.6101884999998</v>
      </c>
      <c r="O3959" s="19">
        <f>J3959*INDEX('Pliegos Tarifarios (Las Condes)'!$D:$D,MATCH($B3959,'Pliegos Tarifarios (Las Condes)'!$A:$A,0))</f>
        <v>29423.351684999998</v>
      </c>
      <c r="P3959" s="19">
        <f>H3959*INDEX('Pliegos Tarifarios (Las Condes)'!$E:$E,MATCH($B3959,'Pliegos Tarifarios (Las Condes)'!$A:$A,0))</f>
        <v>9695.1268127999992</v>
      </c>
      <c r="Q3959" s="19" cm="1">
        <f t="array" ref="Q3959">H3959*_xlfn.IFS(H3959&lt;=350,INDEX('Pliegos Tarifarios (Las Condes)'!$F:$F,MATCH($B3959,'Pliegos Tarifarios (Las Condes)'!$A:$A,0)),H3959&lt;=500,INDEX('Pliegos Tarifarios (Las Condes)'!$G:$G,MATCH($B3959,'Pliegos Tarifarios (Las Condes)'!$A:$A,0)),H3959&lt;=1000,INDEX('Pliegos Tarifarios (Las Condes)'!$H:$H,MATCH($B3959,'Pliegos Tarifarios (Las Condes)'!$A:$A,0)),H3959&lt;=5000,INDEX('Pliegos Tarifarios (Las Condes)'!$I:$I,MATCH($B3959,'Pliegos Tarifarios (Las Condes)'!$A:$A,0)),H3959&gt;5000,INDEX('Pliegos Tarifarios (Las Condes)'!$J:$J,MATCH($B3959,'Pliegos Tarifarios (Las Condes)'!$A:$A,0)))/1.19</f>
        <v>1745.9105190756309</v>
      </c>
      <c r="R3959" s="19">
        <f>INDEX('Pliegos Tarifarios (Las Condes)'!$K:$K,MATCH($B3959,'Pliegos Tarifarios (Las Condes)'!$A:$A,0))</f>
        <v>729.50400000000002</v>
      </c>
      <c r="S3959" s="21">
        <f t="shared" si="186"/>
        <v>146878.49969147562</v>
      </c>
      <c r="T3959" s="21">
        <f t="shared" si="187"/>
        <v>27906.914941380368</v>
      </c>
      <c r="U3959" s="19">
        <v>0</v>
      </c>
      <c r="V3959" s="21">
        <f t="shared" si="188"/>
        <v>174785.41463285597</v>
      </c>
    </row>
    <row r="3960" spans="1:22" x14ac:dyDescent="0.3">
      <c r="A3960" s="3" t="s">
        <v>148</v>
      </c>
      <c r="B3960" s="3">
        <v>9</v>
      </c>
      <c r="C3960" s="4" t="s">
        <v>186</v>
      </c>
      <c r="D3960" s="3" t="s">
        <v>912</v>
      </c>
      <c r="E3960" s="3" t="s">
        <v>121</v>
      </c>
      <c r="F3960" s="4" t="s">
        <v>913</v>
      </c>
      <c r="G3960" s="3" t="s">
        <v>16</v>
      </c>
      <c r="H3960" s="5">
        <v>745.92280000000005</v>
      </c>
      <c r="I3960" s="5">
        <v>2.0834000000000001</v>
      </c>
      <c r="J3960" s="5">
        <v>2.0834000000000001</v>
      </c>
      <c r="K3960" s="6">
        <v>1</v>
      </c>
      <c r="L3960" s="5">
        <v>24.06</v>
      </c>
      <c r="M3960" s="19">
        <f>H3960*INDEX('Pliegos Tarifarios (Las Condes)'!$B:$B,MATCH($B3960,'Pliegos Tarifarios (Las Condes)'!$A:$A,0))</f>
        <v>98285.02589640001</v>
      </c>
      <c r="N3960" s="19">
        <f>I3960*INDEX('Pliegos Tarifarios (Las Condes)'!$C:$C,MATCH($B3960,'Pliegos Tarifarios (Las Condes)'!$A:$A,0))</f>
        <v>7171.7274046000002</v>
      </c>
      <c r="O3960" s="19">
        <f>J3960*INDEX('Pliegos Tarifarios (Las Condes)'!$D:$D,MATCH($B3960,'Pliegos Tarifarios (Las Condes)'!$A:$A,0))</f>
        <v>30234.579975600001</v>
      </c>
      <c r="P3960" s="19">
        <f>H3960*INDEX('Pliegos Tarifarios (Las Condes)'!$E:$E,MATCH($B3960,'Pliegos Tarifarios (Las Condes)'!$A:$A,0))</f>
        <v>9714.8985472000004</v>
      </c>
      <c r="Q3960" s="19" cm="1">
        <f t="array" ref="Q3960">H3960*_xlfn.IFS(H3960&lt;=350,INDEX('Pliegos Tarifarios (Las Condes)'!$F:$F,MATCH($B3960,'Pliegos Tarifarios (Las Condes)'!$A:$A,0)),H3960&lt;=500,INDEX('Pliegos Tarifarios (Las Condes)'!$G:$G,MATCH($B3960,'Pliegos Tarifarios (Las Condes)'!$A:$A,0)),H3960&lt;=1000,INDEX('Pliegos Tarifarios (Las Condes)'!$H:$H,MATCH($B3960,'Pliegos Tarifarios (Las Condes)'!$A:$A,0)),H3960&lt;=5000,INDEX('Pliegos Tarifarios (Las Condes)'!$I:$I,MATCH($B3960,'Pliegos Tarifarios (Las Condes)'!$A:$A,0)),H3960&gt;5000,INDEX('Pliegos Tarifarios (Las Condes)'!$J:$J,MATCH($B3960,'Pliegos Tarifarios (Las Condes)'!$A:$A,0)))/1.19</f>
        <v>1749.4710376470591</v>
      </c>
      <c r="R3960" s="19">
        <f>INDEX('Pliegos Tarifarios (Las Condes)'!$K:$K,MATCH($B3960,'Pliegos Tarifarios (Las Condes)'!$A:$A,0))</f>
        <v>729.50400000000002</v>
      </c>
      <c r="S3960" s="21">
        <f t="shared" si="186"/>
        <v>147885.20686144702</v>
      </c>
      <c r="T3960" s="21">
        <f t="shared" si="187"/>
        <v>28098.189303674935</v>
      </c>
      <c r="U3960" s="19">
        <v>0</v>
      </c>
      <c r="V3960" s="21">
        <f t="shared" si="188"/>
        <v>175983.39616512196</v>
      </c>
    </row>
    <row r="3961" spans="1:22" x14ac:dyDescent="0.3">
      <c r="A3961" s="3" t="s">
        <v>148</v>
      </c>
      <c r="B3961" s="3">
        <v>9</v>
      </c>
      <c r="C3961" s="4" t="s">
        <v>186</v>
      </c>
      <c r="D3961" s="3" t="s">
        <v>914</v>
      </c>
      <c r="E3961" s="3" t="s">
        <v>121</v>
      </c>
      <c r="F3961" s="4" t="s">
        <v>915</v>
      </c>
      <c r="G3961" s="3" t="s">
        <v>16</v>
      </c>
      <c r="H3961" s="5">
        <v>746.34059999999999</v>
      </c>
      <c r="I3961" s="5">
        <v>2.0817999999999999</v>
      </c>
      <c r="J3961" s="5">
        <v>2.0093999999999999</v>
      </c>
      <c r="K3961" s="6">
        <v>0.96522240368911516</v>
      </c>
      <c r="L3961" s="5">
        <v>24.08</v>
      </c>
      <c r="M3961" s="19">
        <f>H3961*INDEX('Pliegos Tarifarios (Las Condes)'!$B:$B,MATCH($B3961,'Pliegos Tarifarios (Las Condes)'!$A:$A,0))</f>
        <v>98340.076477800001</v>
      </c>
      <c r="N3961" s="19">
        <f>I3961*INDEX('Pliegos Tarifarios (Las Condes)'!$C:$C,MATCH($B3961,'Pliegos Tarifarios (Las Condes)'!$A:$A,0))</f>
        <v>7166.2196941999991</v>
      </c>
      <c r="O3961" s="19">
        <f>J3961*INDEX('Pliegos Tarifarios (Las Condes)'!$D:$D,MATCH($B3961,'Pliegos Tarifarios (Las Condes)'!$A:$A,0))</f>
        <v>29160.682059599996</v>
      </c>
      <c r="P3961" s="19">
        <f>H3961*INDEX('Pliegos Tarifarios (Las Condes)'!$E:$E,MATCH($B3961,'Pliegos Tarifarios (Las Condes)'!$A:$A,0))</f>
        <v>9720.3399743999998</v>
      </c>
      <c r="Q3961" s="19" cm="1">
        <f t="array" ref="Q3961">H3961*_xlfn.IFS(H3961&lt;=350,INDEX('Pliegos Tarifarios (Las Condes)'!$F:$F,MATCH($B3961,'Pliegos Tarifarios (Las Condes)'!$A:$A,0)),H3961&lt;=500,INDEX('Pliegos Tarifarios (Las Condes)'!$G:$G,MATCH($B3961,'Pliegos Tarifarios (Las Condes)'!$A:$A,0)),H3961&lt;=1000,INDEX('Pliegos Tarifarios (Las Condes)'!$H:$H,MATCH($B3961,'Pliegos Tarifarios (Las Condes)'!$A:$A,0)),H3961&lt;=5000,INDEX('Pliegos Tarifarios (Las Condes)'!$I:$I,MATCH($B3961,'Pliegos Tarifarios (Las Condes)'!$A:$A,0)),H3961&gt;5000,INDEX('Pliegos Tarifarios (Las Condes)'!$J:$J,MATCH($B3961,'Pliegos Tarifarios (Las Condes)'!$A:$A,0)))/1.19</f>
        <v>1750.4509366386555</v>
      </c>
      <c r="R3961" s="19">
        <f>INDEX('Pliegos Tarifarios (Las Condes)'!$K:$K,MATCH($B3961,'Pliegos Tarifarios (Las Condes)'!$A:$A,0))</f>
        <v>729.50400000000002</v>
      </c>
      <c r="S3961" s="21">
        <f t="shared" si="186"/>
        <v>146867.27314263865</v>
      </c>
      <c r="T3961" s="21">
        <f t="shared" si="187"/>
        <v>27904.781897101344</v>
      </c>
      <c r="U3961" s="19">
        <v>0</v>
      </c>
      <c r="V3961" s="21">
        <f t="shared" si="188"/>
        <v>174772.05503973999</v>
      </c>
    </row>
    <row r="3962" spans="1:22" x14ac:dyDescent="0.3">
      <c r="A3962" s="3" t="s">
        <v>148</v>
      </c>
      <c r="B3962" s="3">
        <v>9</v>
      </c>
      <c r="C3962" s="4" t="s">
        <v>186</v>
      </c>
      <c r="D3962" s="3" t="s">
        <v>916</v>
      </c>
      <c r="E3962" s="3" t="s">
        <v>121</v>
      </c>
      <c r="F3962" s="4" t="s">
        <v>917</v>
      </c>
      <c r="G3962" s="3" t="s">
        <v>16</v>
      </c>
      <c r="H3962" s="5">
        <v>743.8768</v>
      </c>
      <c r="I3962" s="5">
        <v>2.0911</v>
      </c>
      <c r="J3962" s="5">
        <v>2.0764999999999998</v>
      </c>
      <c r="K3962" s="6">
        <v>0.99301802878867573</v>
      </c>
      <c r="L3962" s="5">
        <v>24</v>
      </c>
      <c r="M3962" s="19">
        <f>H3962*INDEX('Pliegos Tarifarios (Las Condes)'!$B:$B,MATCH($B3962,'Pliegos Tarifarios (Las Condes)'!$A:$A,0))</f>
        <v>98015.438798400006</v>
      </c>
      <c r="N3962" s="19">
        <f>I3962*INDEX('Pliegos Tarifarios (Las Condes)'!$C:$C,MATCH($B3962,'Pliegos Tarifarios (Las Condes)'!$A:$A,0))</f>
        <v>7198.2332608999996</v>
      </c>
      <c r="O3962" s="19">
        <f>J3962*INDEX('Pliegos Tarifarios (Las Condes)'!$D:$D,MATCH($B3962,'Pliegos Tarifarios (Las Condes)'!$A:$A,0))</f>
        <v>30134.446250999998</v>
      </c>
      <c r="P3962" s="19">
        <f>H3962*INDEX('Pliegos Tarifarios (Las Condes)'!$E:$E,MATCH($B3962,'Pliegos Tarifarios (Las Condes)'!$A:$A,0))</f>
        <v>9688.2514431999989</v>
      </c>
      <c r="Q3962" s="19" cm="1">
        <f t="array" ref="Q3962">H3962*_xlfn.IFS(H3962&lt;=350,INDEX('Pliegos Tarifarios (Las Condes)'!$F:$F,MATCH($B3962,'Pliegos Tarifarios (Las Condes)'!$A:$A,0)),H3962&lt;=500,INDEX('Pliegos Tarifarios (Las Condes)'!$G:$G,MATCH($B3962,'Pliegos Tarifarios (Las Condes)'!$A:$A,0)),H3962&lt;=1000,INDEX('Pliegos Tarifarios (Las Condes)'!$H:$H,MATCH($B3962,'Pliegos Tarifarios (Las Condes)'!$A:$A,0)),H3962&lt;=5000,INDEX('Pliegos Tarifarios (Las Condes)'!$I:$I,MATCH($B3962,'Pliegos Tarifarios (Las Condes)'!$A:$A,0)),H3962&gt;5000,INDEX('Pliegos Tarifarios (Las Condes)'!$J:$J,MATCH($B3962,'Pliegos Tarifarios (Las Condes)'!$A:$A,0)))/1.19</f>
        <v>1744.6723939495801</v>
      </c>
      <c r="R3962" s="19">
        <f>INDEX('Pliegos Tarifarios (Las Condes)'!$K:$K,MATCH($B3962,'Pliegos Tarifarios (Las Condes)'!$A:$A,0))</f>
        <v>729.50400000000002</v>
      </c>
      <c r="S3962" s="21">
        <f t="shared" si="186"/>
        <v>147510.54614744955</v>
      </c>
      <c r="T3962" s="21">
        <f t="shared" si="187"/>
        <v>28027.003768015416</v>
      </c>
      <c r="U3962" s="19">
        <v>0</v>
      </c>
      <c r="V3962" s="21">
        <f t="shared" si="188"/>
        <v>175537.54991546497</v>
      </c>
    </row>
    <row r="3963" spans="1:22" x14ac:dyDescent="0.3">
      <c r="A3963" s="3" t="s">
        <v>148</v>
      </c>
      <c r="B3963" s="3">
        <v>9</v>
      </c>
      <c r="C3963" s="4" t="s">
        <v>186</v>
      </c>
      <c r="D3963" s="3" t="s">
        <v>918</v>
      </c>
      <c r="E3963" s="3" t="s">
        <v>121</v>
      </c>
      <c r="F3963" s="4" t="s">
        <v>919</v>
      </c>
      <c r="G3963" s="3" t="s">
        <v>16</v>
      </c>
      <c r="H3963" s="5">
        <v>746.81730000000005</v>
      </c>
      <c r="I3963" s="5">
        <v>2.1053999999999999</v>
      </c>
      <c r="J3963" s="5">
        <v>2.0916000000000001</v>
      </c>
      <c r="K3963" s="6">
        <v>0.99344542604730701</v>
      </c>
      <c r="L3963" s="5">
        <v>24.09</v>
      </c>
      <c r="M3963" s="19">
        <f>H3963*INDEX('Pliegos Tarifarios (Las Condes)'!$B:$B,MATCH($B3963,'Pliegos Tarifarios (Las Condes)'!$A:$A,0))</f>
        <v>98402.887899900015</v>
      </c>
      <c r="N3963" s="19">
        <f>I3963*INDEX('Pliegos Tarifarios (Las Condes)'!$C:$C,MATCH($B3963,'Pliegos Tarifarios (Las Condes)'!$A:$A,0))</f>
        <v>7247.4584225999997</v>
      </c>
      <c r="O3963" s="19">
        <f>J3963*INDEX('Pliegos Tarifarios (Las Condes)'!$D:$D,MATCH($B3963,'Pliegos Tarifarios (Las Condes)'!$A:$A,0))</f>
        <v>30353.579474400001</v>
      </c>
      <c r="P3963" s="19">
        <f>H3963*INDEX('Pliegos Tarifarios (Las Condes)'!$E:$E,MATCH($B3963,'Pliegos Tarifarios (Las Condes)'!$A:$A,0))</f>
        <v>9726.5485152000001</v>
      </c>
      <c r="Q3963" s="19" cm="1">
        <f t="array" ref="Q3963">H3963*_xlfn.IFS(H3963&lt;=350,INDEX('Pliegos Tarifarios (Las Condes)'!$F:$F,MATCH($B3963,'Pliegos Tarifarios (Las Condes)'!$A:$A,0)),H3963&lt;=500,INDEX('Pliegos Tarifarios (Las Condes)'!$G:$G,MATCH($B3963,'Pliegos Tarifarios (Las Condes)'!$A:$A,0)),H3963&lt;=1000,INDEX('Pliegos Tarifarios (Las Condes)'!$H:$H,MATCH($B3963,'Pliegos Tarifarios (Las Condes)'!$A:$A,0)),H3963&lt;=5000,INDEX('Pliegos Tarifarios (Las Condes)'!$I:$I,MATCH($B3963,'Pliegos Tarifarios (Las Condes)'!$A:$A,0)),H3963&gt;5000,INDEX('Pliegos Tarifarios (Las Condes)'!$J:$J,MATCH($B3963,'Pliegos Tarifarios (Las Condes)'!$A:$A,0)))/1.19</f>
        <v>1751.5689784033618</v>
      </c>
      <c r="R3963" s="19">
        <f>INDEX('Pliegos Tarifarios (Las Condes)'!$K:$K,MATCH($B3963,'Pliegos Tarifarios (Las Condes)'!$A:$A,0))</f>
        <v>729.50400000000002</v>
      </c>
      <c r="S3963" s="21">
        <f t="shared" si="186"/>
        <v>148211.54729050337</v>
      </c>
      <c r="T3963" s="21">
        <f t="shared" si="187"/>
        <v>28160.193985195641</v>
      </c>
      <c r="U3963" s="19">
        <v>0</v>
      </c>
      <c r="V3963" s="21">
        <f t="shared" si="188"/>
        <v>176371.74127569899</v>
      </c>
    </row>
    <row r="3964" spans="1:22" x14ac:dyDescent="0.3">
      <c r="A3964" s="3" t="s">
        <v>148</v>
      </c>
      <c r="B3964" s="3">
        <v>9</v>
      </c>
      <c r="C3964" s="4" t="s">
        <v>186</v>
      </c>
      <c r="D3964" s="3" t="s">
        <v>920</v>
      </c>
      <c r="E3964" s="3" t="s">
        <v>121</v>
      </c>
      <c r="F3964" s="4" t="s">
        <v>921</v>
      </c>
      <c r="G3964" s="3" t="s">
        <v>16</v>
      </c>
      <c r="H3964" s="5">
        <v>745.89909999999998</v>
      </c>
      <c r="I3964" s="5">
        <v>2.0640999999999998</v>
      </c>
      <c r="J3964" s="5">
        <v>2.0640999999999998</v>
      </c>
      <c r="K3964" s="6">
        <v>1</v>
      </c>
      <c r="L3964" s="5">
        <v>24.06</v>
      </c>
      <c r="M3964" s="19">
        <f>H3964*INDEX('Pliegos Tarifarios (Las Condes)'!$B:$B,MATCH($B3964,'Pliegos Tarifarios (Las Condes)'!$A:$A,0))</f>
        <v>98281.903113299995</v>
      </c>
      <c r="N3964" s="19">
        <f>I3964*INDEX('Pliegos Tarifarios (Las Condes)'!$C:$C,MATCH($B3964,'Pliegos Tarifarios (Las Condes)'!$A:$A,0))</f>
        <v>7105.2906478999994</v>
      </c>
      <c r="O3964" s="19">
        <f>J3964*INDEX('Pliegos Tarifarios (Las Condes)'!$D:$D,MATCH($B3964,'Pliegos Tarifarios (Las Condes)'!$A:$A,0))</f>
        <v>29954.495789399996</v>
      </c>
      <c r="P3964" s="19">
        <f>H3964*INDEX('Pliegos Tarifarios (Las Condes)'!$E:$E,MATCH($B3964,'Pliegos Tarifarios (Las Condes)'!$A:$A,0))</f>
        <v>9714.5898783999983</v>
      </c>
      <c r="Q3964" s="19" cm="1">
        <f t="array" ref="Q3964">H3964*_xlfn.IFS(H3964&lt;=350,INDEX('Pliegos Tarifarios (Las Condes)'!$F:$F,MATCH($B3964,'Pliegos Tarifarios (Las Condes)'!$A:$A,0)),H3964&lt;=500,INDEX('Pliegos Tarifarios (Las Condes)'!$G:$G,MATCH($B3964,'Pliegos Tarifarios (Las Condes)'!$A:$A,0)),H3964&lt;=1000,INDEX('Pliegos Tarifarios (Las Condes)'!$H:$H,MATCH($B3964,'Pliegos Tarifarios (Las Condes)'!$A:$A,0)),H3964&lt;=5000,INDEX('Pliegos Tarifarios (Las Condes)'!$I:$I,MATCH($B3964,'Pliegos Tarifarios (Las Condes)'!$A:$A,0)),H3964&gt;5000,INDEX('Pliegos Tarifarios (Las Condes)'!$J:$J,MATCH($B3964,'Pliegos Tarifarios (Las Condes)'!$A:$A,0)))/1.19</f>
        <v>1749.4154521848743</v>
      </c>
      <c r="R3964" s="19">
        <f>INDEX('Pliegos Tarifarios (Las Condes)'!$K:$K,MATCH($B3964,'Pliegos Tarifarios (Las Condes)'!$A:$A,0))</f>
        <v>729.50400000000002</v>
      </c>
      <c r="S3964" s="21">
        <f t="shared" si="186"/>
        <v>147535.19888118486</v>
      </c>
      <c r="T3964" s="21">
        <f t="shared" si="187"/>
        <v>28031.687787425122</v>
      </c>
      <c r="U3964" s="19">
        <v>0</v>
      </c>
      <c r="V3964" s="21">
        <f t="shared" si="188"/>
        <v>175566.88666860998</v>
      </c>
    </row>
    <row r="3965" spans="1:22" x14ac:dyDescent="0.3">
      <c r="A3965" s="3" t="s">
        <v>148</v>
      </c>
      <c r="B3965" s="3">
        <v>9</v>
      </c>
      <c r="C3965" s="4" t="s">
        <v>186</v>
      </c>
      <c r="D3965" s="3" t="s">
        <v>922</v>
      </c>
      <c r="E3965" s="3" t="s">
        <v>121</v>
      </c>
      <c r="F3965" s="4" t="s">
        <v>923</v>
      </c>
      <c r="G3965" s="3" t="s">
        <v>16</v>
      </c>
      <c r="H3965" s="5">
        <v>746.35400000000004</v>
      </c>
      <c r="I3965" s="5">
        <v>2.0602999999999998</v>
      </c>
      <c r="J3965" s="5">
        <v>2.0602999999999998</v>
      </c>
      <c r="K3965" s="6">
        <v>1</v>
      </c>
      <c r="L3965" s="5">
        <v>24.08</v>
      </c>
      <c r="M3965" s="19">
        <f>H3965*INDEX('Pliegos Tarifarios (Las Condes)'!$B:$B,MATCH($B3965,'Pliegos Tarifarios (Las Condes)'!$A:$A,0))</f>
        <v>98341.84210200001</v>
      </c>
      <c r="N3965" s="19">
        <f>I3965*INDEX('Pliegos Tarifarios (Las Condes)'!$C:$C,MATCH($B3965,'Pliegos Tarifarios (Las Condes)'!$A:$A,0))</f>
        <v>7092.2098356999995</v>
      </c>
      <c r="O3965" s="19">
        <f>J3965*INDEX('Pliegos Tarifarios (Las Condes)'!$D:$D,MATCH($B3965,'Pliegos Tarifarios (Las Condes)'!$A:$A,0))</f>
        <v>29899.349680199997</v>
      </c>
      <c r="P3965" s="19">
        <f>H3965*INDEX('Pliegos Tarifarios (Las Condes)'!$E:$E,MATCH($B3965,'Pliegos Tarifarios (Las Condes)'!$A:$A,0))</f>
        <v>9720.5144959999998</v>
      </c>
      <c r="Q3965" s="19" cm="1">
        <f t="array" ref="Q3965">H3965*_xlfn.IFS(H3965&lt;=350,INDEX('Pliegos Tarifarios (Las Condes)'!$F:$F,MATCH($B3965,'Pliegos Tarifarios (Las Condes)'!$A:$A,0)),H3965&lt;=500,INDEX('Pliegos Tarifarios (Las Condes)'!$G:$G,MATCH($B3965,'Pliegos Tarifarios (Las Condes)'!$A:$A,0)),H3965&lt;=1000,INDEX('Pliegos Tarifarios (Las Condes)'!$H:$H,MATCH($B3965,'Pliegos Tarifarios (Las Condes)'!$A:$A,0)),H3965&lt;=5000,INDEX('Pliegos Tarifarios (Las Condes)'!$I:$I,MATCH($B3965,'Pliegos Tarifarios (Las Condes)'!$A:$A,0)),H3965&gt;5000,INDEX('Pliegos Tarifarios (Las Condes)'!$J:$J,MATCH($B3965,'Pliegos Tarifarios (Las Condes)'!$A:$A,0)))/1.19</f>
        <v>1750.4823647058827</v>
      </c>
      <c r="R3965" s="19">
        <f>INDEX('Pliegos Tarifarios (Las Condes)'!$K:$K,MATCH($B3965,'Pliegos Tarifarios (Las Condes)'!$A:$A,0))</f>
        <v>729.50400000000002</v>
      </c>
      <c r="S3965" s="21">
        <f t="shared" si="186"/>
        <v>147533.90247860586</v>
      </c>
      <c r="T3965" s="21">
        <f t="shared" si="187"/>
        <v>28031.441470935115</v>
      </c>
      <c r="U3965" s="19">
        <v>0</v>
      </c>
      <c r="V3965" s="21">
        <f t="shared" si="188"/>
        <v>175565.34394954098</v>
      </c>
    </row>
    <row r="3966" spans="1:22" x14ac:dyDescent="0.3">
      <c r="A3966" s="3" t="s">
        <v>148</v>
      </c>
      <c r="B3966" s="3">
        <v>9</v>
      </c>
      <c r="C3966" s="4" t="s">
        <v>186</v>
      </c>
      <c r="D3966" s="3" t="s">
        <v>924</v>
      </c>
      <c r="E3966" s="3" t="s">
        <v>121</v>
      </c>
      <c r="F3966" s="4" t="s">
        <v>925</v>
      </c>
      <c r="G3966" s="3" t="s">
        <v>16</v>
      </c>
      <c r="H3966" s="5">
        <v>745.6662</v>
      </c>
      <c r="I3966" s="5">
        <v>2.0880999999999998</v>
      </c>
      <c r="J3966" s="5">
        <v>2.0773999999999999</v>
      </c>
      <c r="K3966" s="6">
        <v>0.99487572434270388</v>
      </c>
      <c r="L3966" s="5">
        <v>24.05</v>
      </c>
      <c r="M3966" s="19">
        <f>H3966*INDEX('Pliegos Tarifarios (Las Condes)'!$B:$B,MATCH($B3966,'Pliegos Tarifarios (Las Condes)'!$A:$A,0))</f>
        <v>98251.215510599999</v>
      </c>
      <c r="N3966" s="19">
        <f>I3966*INDEX('Pliegos Tarifarios (Las Condes)'!$C:$C,MATCH($B3966,'Pliegos Tarifarios (Las Condes)'!$A:$A,0))</f>
        <v>7187.9063038999993</v>
      </c>
      <c r="O3966" s="19">
        <f>J3966*INDEX('Pliegos Tarifarios (Las Condes)'!$D:$D,MATCH($B3966,'Pliegos Tarifarios (Las Condes)'!$A:$A,0))</f>
        <v>30147.507171599998</v>
      </c>
      <c r="P3966" s="19">
        <f>H3966*INDEX('Pliegos Tarifarios (Las Condes)'!$E:$E,MATCH($B3966,'Pliegos Tarifarios (Las Condes)'!$A:$A,0))</f>
        <v>9711.5565888000001</v>
      </c>
      <c r="Q3966" s="19" cm="1">
        <f t="array" ref="Q3966">H3966*_xlfn.IFS(H3966&lt;=350,INDEX('Pliegos Tarifarios (Las Condes)'!$F:$F,MATCH($B3966,'Pliegos Tarifarios (Las Condes)'!$A:$A,0)),H3966&lt;=500,INDEX('Pliegos Tarifarios (Las Condes)'!$G:$G,MATCH($B3966,'Pliegos Tarifarios (Las Condes)'!$A:$A,0)),H3966&lt;=1000,INDEX('Pliegos Tarifarios (Las Condes)'!$H:$H,MATCH($B3966,'Pliegos Tarifarios (Las Condes)'!$A:$A,0)),H3966&lt;=5000,INDEX('Pliegos Tarifarios (Las Condes)'!$I:$I,MATCH($B3966,'Pliegos Tarifarios (Las Condes)'!$A:$A,0)),H3966&gt;5000,INDEX('Pliegos Tarifarios (Las Condes)'!$J:$J,MATCH($B3966,'Pliegos Tarifarios (Las Condes)'!$A:$A,0)))/1.19</f>
        <v>1748.8692136134455</v>
      </c>
      <c r="R3966" s="19">
        <f>INDEX('Pliegos Tarifarios (Las Condes)'!$K:$K,MATCH($B3966,'Pliegos Tarifarios (Las Condes)'!$A:$A,0))</f>
        <v>729.50400000000002</v>
      </c>
      <c r="S3966" s="21">
        <f t="shared" si="186"/>
        <v>147776.55878851344</v>
      </c>
      <c r="T3966" s="21">
        <f t="shared" si="187"/>
        <v>28077.546169817553</v>
      </c>
      <c r="U3966" s="19">
        <v>0</v>
      </c>
      <c r="V3966" s="21">
        <f t="shared" si="188"/>
        <v>175854.10495833101</v>
      </c>
    </row>
    <row r="3967" spans="1:22" x14ac:dyDescent="0.3">
      <c r="A3967" s="3" t="s">
        <v>148</v>
      </c>
      <c r="B3967" s="3">
        <v>9</v>
      </c>
      <c r="C3967" s="4" t="s">
        <v>186</v>
      </c>
      <c r="D3967" s="3" t="s">
        <v>926</v>
      </c>
      <c r="E3967" s="3" t="s">
        <v>121</v>
      </c>
      <c r="F3967" s="4" t="s">
        <v>927</v>
      </c>
      <c r="G3967" s="3" t="s">
        <v>16</v>
      </c>
      <c r="H3967" s="5">
        <v>744.4</v>
      </c>
      <c r="I3967" s="5">
        <v>2.1132</v>
      </c>
      <c r="J3967" s="5">
        <v>2.1132</v>
      </c>
      <c r="K3967" s="6">
        <v>1</v>
      </c>
      <c r="L3967" s="5">
        <v>24.01</v>
      </c>
      <c r="M3967" s="19">
        <f>H3967*INDEX('Pliegos Tarifarios (Las Condes)'!$B:$B,MATCH($B3967,'Pliegos Tarifarios (Las Condes)'!$A:$A,0))</f>
        <v>98084.377200000003</v>
      </c>
      <c r="N3967" s="19">
        <f>I3967*INDEX('Pliegos Tarifarios (Las Condes)'!$C:$C,MATCH($B3967,'Pliegos Tarifarios (Las Condes)'!$A:$A,0))</f>
        <v>7274.3085107999996</v>
      </c>
      <c r="O3967" s="19">
        <f>J3967*INDEX('Pliegos Tarifarios (Las Condes)'!$D:$D,MATCH($B3967,'Pliegos Tarifarios (Las Condes)'!$A:$A,0))</f>
        <v>30667.041568799999</v>
      </c>
      <c r="P3967" s="19">
        <f>H3967*INDEX('Pliegos Tarifarios (Las Condes)'!$E:$E,MATCH($B3967,'Pliegos Tarifarios (Las Condes)'!$A:$A,0))</f>
        <v>9695.0655999999999</v>
      </c>
      <c r="Q3967" s="19" cm="1">
        <f t="array" ref="Q3967">H3967*_xlfn.IFS(H3967&lt;=350,INDEX('Pliegos Tarifarios (Las Condes)'!$F:$F,MATCH($B3967,'Pliegos Tarifarios (Las Condes)'!$A:$A,0)),H3967&lt;=500,INDEX('Pliegos Tarifarios (Las Condes)'!$G:$G,MATCH($B3967,'Pliegos Tarifarios (Las Condes)'!$A:$A,0)),H3967&lt;=1000,INDEX('Pliegos Tarifarios (Las Condes)'!$H:$H,MATCH($B3967,'Pliegos Tarifarios (Las Condes)'!$A:$A,0)),H3967&lt;=5000,INDEX('Pliegos Tarifarios (Las Condes)'!$I:$I,MATCH($B3967,'Pliegos Tarifarios (Las Condes)'!$A:$A,0)),H3967&gt;5000,INDEX('Pliegos Tarifarios (Las Condes)'!$J:$J,MATCH($B3967,'Pliegos Tarifarios (Las Condes)'!$A:$A,0)))/1.19</f>
        <v>1745.8994957983195</v>
      </c>
      <c r="R3967" s="19">
        <f>INDEX('Pliegos Tarifarios (Las Condes)'!$K:$K,MATCH($B3967,'Pliegos Tarifarios (Las Condes)'!$A:$A,0))</f>
        <v>729.50400000000002</v>
      </c>
      <c r="S3967" s="21">
        <f t="shared" si="186"/>
        <v>148196.19637539829</v>
      </c>
      <c r="T3967" s="21">
        <f t="shared" si="187"/>
        <v>28157.277311325674</v>
      </c>
      <c r="U3967" s="19">
        <v>0</v>
      </c>
      <c r="V3967" s="21">
        <f t="shared" si="188"/>
        <v>176353.47368672397</v>
      </c>
    </row>
    <row r="3968" spans="1:22" x14ac:dyDescent="0.3">
      <c r="A3968" s="3" t="s">
        <v>148</v>
      </c>
      <c r="B3968" s="3">
        <v>9</v>
      </c>
      <c r="C3968" s="4" t="s">
        <v>186</v>
      </c>
      <c r="D3968" s="3" t="s">
        <v>928</v>
      </c>
      <c r="E3968" s="3" t="s">
        <v>121</v>
      </c>
      <c r="F3968" s="4" t="s">
        <v>929</v>
      </c>
      <c r="G3968" s="3" t="s">
        <v>16</v>
      </c>
      <c r="H3968" s="5">
        <v>745.81349999999998</v>
      </c>
      <c r="I3968" s="5">
        <v>2.0916999999999999</v>
      </c>
      <c r="J3968" s="5">
        <v>2.0916999999999999</v>
      </c>
      <c r="K3968" s="6">
        <v>1</v>
      </c>
      <c r="L3968" s="5">
        <v>24.06</v>
      </c>
      <c r="M3968" s="19">
        <f>H3968*INDEX('Pliegos Tarifarios (Las Condes)'!$B:$B,MATCH($B3968,'Pliegos Tarifarios (Las Condes)'!$A:$A,0))</f>
        <v>98270.624200499995</v>
      </c>
      <c r="N3968" s="19">
        <f>I3968*INDEX('Pliegos Tarifarios (Las Condes)'!$C:$C,MATCH($B3968,'Pliegos Tarifarios (Las Condes)'!$A:$A,0))</f>
        <v>7200.2986523</v>
      </c>
      <c r="O3968" s="19">
        <f>J3968*INDEX('Pliegos Tarifarios (Las Condes)'!$D:$D,MATCH($B3968,'Pliegos Tarifarios (Las Condes)'!$A:$A,0))</f>
        <v>30355.030687799997</v>
      </c>
      <c r="P3968" s="19">
        <f>H3968*INDEX('Pliegos Tarifarios (Las Condes)'!$E:$E,MATCH($B3968,'Pliegos Tarifarios (Las Condes)'!$A:$A,0))</f>
        <v>9713.4750239999994</v>
      </c>
      <c r="Q3968" s="19" cm="1">
        <f t="array" ref="Q3968">H3968*_xlfn.IFS(H3968&lt;=350,INDEX('Pliegos Tarifarios (Las Condes)'!$F:$F,MATCH($B3968,'Pliegos Tarifarios (Las Condes)'!$A:$A,0)),H3968&lt;=500,INDEX('Pliegos Tarifarios (Las Condes)'!$G:$G,MATCH($B3968,'Pliegos Tarifarios (Las Condes)'!$A:$A,0)),H3968&lt;=1000,INDEX('Pliegos Tarifarios (Las Condes)'!$H:$H,MATCH($B3968,'Pliegos Tarifarios (Las Condes)'!$A:$A,0)),H3968&lt;=5000,INDEX('Pliegos Tarifarios (Las Condes)'!$I:$I,MATCH($B3968,'Pliegos Tarifarios (Las Condes)'!$A:$A,0)),H3968&gt;5000,INDEX('Pliegos Tarifarios (Las Condes)'!$J:$J,MATCH($B3968,'Pliegos Tarifarios (Las Condes)'!$A:$A,0)))/1.19</f>
        <v>1749.2146878151264</v>
      </c>
      <c r="R3968" s="19">
        <f>INDEX('Pliegos Tarifarios (Las Condes)'!$K:$K,MATCH($B3968,'Pliegos Tarifarios (Las Condes)'!$A:$A,0))</f>
        <v>729.50400000000002</v>
      </c>
      <c r="S3968" s="21">
        <f t="shared" si="186"/>
        <v>148018.14725241513</v>
      </c>
      <c r="T3968" s="21">
        <f t="shared" si="187"/>
        <v>28123.447977958876</v>
      </c>
      <c r="U3968" s="19">
        <v>0</v>
      </c>
      <c r="V3968" s="21">
        <f t="shared" si="188"/>
        <v>176141.59523037402</v>
      </c>
    </row>
    <row r="3969" spans="1:22" x14ac:dyDescent="0.3">
      <c r="A3969" s="3" t="s">
        <v>148</v>
      </c>
      <c r="B3969" s="3">
        <v>9</v>
      </c>
      <c r="C3969" s="4" t="s">
        <v>186</v>
      </c>
      <c r="D3969" s="3" t="s">
        <v>930</v>
      </c>
      <c r="E3969" s="3" t="s">
        <v>121</v>
      </c>
      <c r="F3969" s="4" t="s">
        <v>931</v>
      </c>
      <c r="G3969" s="3" t="s">
        <v>16</v>
      </c>
      <c r="H3969" s="5">
        <v>745.77329999999995</v>
      </c>
      <c r="I3969" s="5">
        <v>2.0863</v>
      </c>
      <c r="J3969" s="5">
        <v>2.0506000000000002</v>
      </c>
      <c r="K3969" s="6">
        <v>0.98288836696544124</v>
      </c>
      <c r="L3969" s="5">
        <v>24.06</v>
      </c>
      <c r="M3969" s="19">
        <f>H3969*INDEX('Pliegos Tarifarios (Las Condes)'!$B:$B,MATCH($B3969,'Pliegos Tarifarios (Las Condes)'!$A:$A,0))</f>
        <v>98265.327327899999</v>
      </c>
      <c r="N3969" s="19">
        <f>I3969*INDEX('Pliegos Tarifarios (Las Condes)'!$C:$C,MATCH($B3969,'Pliegos Tarifarios (Las Condes)'!$A:$A,0))</f>
        <v>7181.7101296999999</v>
      </c>
      <c r="O3969" s="19">
        <f>J3969*INDEX('Pliegos Tarifarios (Las Condes)'!$D:$D,MATCH($B3969,'Pliegos Tarifarios (Las Condes)'!$A:$A,0))</f>
        <v>29758.581980400002</v>
      </c>
      <c r="P3969" s="19">
        <f>H3969*INDEX('Pliegos Tarifarios (Las Condes)'!$E:$E,MATCH($B3969,'Pliegos Tarifarios (Las Condes)'!$A:$A,0))</f>
        <v>9712.9514591999996</v>
      </c>
      <c r="Q3969" s="19" cm="1">
        <f t="array" ref="Q3969">H3969*_xlfn.IFS(H3969&lt;=350,INDEX('Pliegos Tarifarios (Las Condes)'!$F:$F,MATCH($B3969,'Pliegos Tarifarios (Las Condes)'!$A:$A,0)),H3969&lt;=500,INDEX('Pliegos Tarifarios (Las Condes)'!$G:$G,MATCH($B3969,'Pliegos Tarifarios (Las Condes)'!$A:$A,0)),H3969&lt;=1000,INDEX('Pliegos Tarifarios (Las Condes)'!$H:$H,MATCH($B3969,'Pliegos Tarifarios (Las Condes)'!$A:$A,0)),H3969&lt;=5000,INDEX('Pliegos Tarifarios (Las Condes)'!$I:$I,MATCH($B3969,'Pliegos Tarifarios (Las Condes)'!$A:$A,0)),H3969&gt;5000,INDEX('Pliegos Tarifarios (Las Condes)'!$J:$J,MATCH($B3969,'Pliegos Tarifarios (Las Condes)'!$A:$A,0)))/1.19</f>
        <v>1749.1204036134457</v>
      </c>
      <c r="R3969" s="19">
        <f>INDEX('Pliegos Tarifarios (Las Condes)'!$K:$K,MATCH($B3969,'Pliegos Tarifarios (Las Condes)'!$A:$A,0))</f>
        <v>729.50400000000002</v>
      </c>
      <c r="S3969" s="21">
        <f t="shared" si="186"/>
        <v>147397.19530081344</v>
      </c>
      <c r="T3969" s="21">
        <f t="shared" si="187"/>
        <v>28005.467107154556</v>
      </c>
      <c r="U3969" s="19">
        <v>0</v>
      </c>
      <c r="V3969" s="21">
        <f t="shared" si="188"/>
        <v>175402.66240796799</v>
      </c>
    </row>
    <row r="3970" spans="1:22" x14ac:dyDescent="0.3">
      <c r="A3970" s="3" t="s">
        <v>148</v>
      </c>
      <c r="B3970" s="3">
        <v>9</v>
      </c>
      <c r="C3970" s="4" t="s">
        <v>186</v>
      </c>
      <c r="D3970" s="3" t="s">
        <v>932</v>
      </c>
      <c r="E3970" s="3" t="s">
        <v>121</v>
      </c>
      <c r="F3970" s="4" t="s">
        <v>933</v>
      </c>
      <c r="G3970" s="3" t="s">
        <v>16</v>
      </c>
      <c r="H3970" s="5">
        <v>744.29679999999996</v>
      </c>
      <c r="I3970" s="5">
        <v>2.0789</v>
      </c>
      <c r="J3970" s="5">
        <v>2.0789</v>
      </c>
      <c r="K3970" s="6">
        <v>1</v>
      </c>
      <c r="L3970" s="5">
        <v>24.01</v>
      </c>
      <c r="M3970" s="19">
        <f>H3970*INDEX('Pliegos Tarifarios (Las Condes)'!$B:$B,MATCH($B3970,'Pliegos Tarifarios (Las Condes)'!$A:$A,0))</f>
        <v>98070.779258399998</v>
      </c>
      <c r="N3970" s="19">
        <f>I3970*INDEX('Pliegos Tarifarios (Las Condes)'!$C:$C,MATCH($B3970,'Pliegos Tarifarios (Las Condes)'!$A:$A,0))</f>
        <v>7156.2369690999994</v>
      </c>
      <c r="O3970" s="19">
        <f>J3970*INDEX('Pliegos Tarifarios (Las Condes)'!$D:$D,MATCH($B3970,'Pliegos Tarifarios (Las Condes)'!$A:$A,0))</f>
        <v>30169.275372600001</v>
      </c>
      <c r="P3970" s="19">
        <f>H3970*INDEX('Pliegos Tarifarios (Las Condes)'!$E:$E,MATCH($B3970,'Pliegos Tarifarios (Las Condes)'!$A:$A,0))</f>
        <v>9693.721523199998</v>
      </c>
      <c r="Q3970" s="19" cm="1">
        <f t="array" ref="Q3970">H3970*_xlfn.IFS(H3970&lt;=350,INDEX('Pliegos Tarifarios (Las Condes)'!$F:$F,MATCH($B3970,'Pliegos Tarifarios (Las Condes)'!$A:$A,0)),H3970&lt;=500,INDEX('Pliegos Tarifarios (Las Condes)'!$G:$G,MATCH($B3970,'Pliegos Tarifarios (Las Condes)'!$A:$A,0)),H3970&lt;=1000,INDEX('Pliegos Tarifarios (Las Condes)'!$H:$H,MATCH($B3970,'Pliegos Tarifarios (Las Condes)'!$A:$A,0)),H3970&lt;=5000,INDEX('Pliegos Tarifarios (Las Condes)'!$I:$I,MATCH($B3970,'Pliegos Tarifarios (Las Condes)'!$A:$A,0)),H3970&gt;5000,INDEX('Pliegos Tarifarios (Las Condes)'!$J:$J,MATCH($B3970,'Pliegos Tarifarios (Las Condes)'!$A:$A,0)))/1.19</f>
        <v>1745.6574527731093</v>
      </c>
      <c r="R3970" s="19">
        <f>INDEX('Pliegos Tarifarios (Las Condes)'!$K:$K,MATCH($B3970,'Pliegos Tarifarios (Las Condes)'!$A:$A,0))</f>
        <v>729.50400000000002</v>
      </c>
      <c r="S3970" s="21">
        <f t="shared" si="186"/>
        <v>147565.17457607307</v>
      </c>
      <c r="T3970" s="21">
        <f t="shared" si="187"/>
        <v>28037.383169453882</v>
      </c>
      <c r="U3970" s="19">
        <v>0</v>
      </c>
      <c r="V3970" s="21">
        <f t="shared" si="188"/>
        <v>175602.55774552695</v>
      </c>
    </row>
    <row r="3971" spans="1:22" x14ac:dyDescent="0.3">
      <c r="A3971" s="3" t="s">
        <v>148</v>
      </c>
      <c r="B3971" s="3">
        <v>9</v>
      </c>
      <c r="C3971" s="4" t="s">
        <v>186</v>
      </c>
      <c r="D3971" s="3" t="s">
        <v>934</v>
      </c>
      <c r="E3971" s="3" t="s">
        <v>121</v>
      </c>
      <c r="F3971" s="4" t="s">
        <v>935</v>
      </c>
      <c r="G3971" s="3" t="s">
        <v>16</v>
      </c>
      <c r="H3971" s="5">
        <v>745.27719999999999</v>
      </c>
      <c r="I3971" s="5">
        <v>2.169</v>
      </c>
      <c r="J3971" s="5">
        <v>2.169</v>
      </c>
      <c r="K3971" s="6">
        <v>1</v>
      </c>
      <c r="L3971" s="5">
        <v>24.04</v>
      </c>
      <c r="M3971" s="19">
        <f>H3971*INDEX('Pliegos Tarifarios (Las Condes)'!$B:$B,MATCH($B3971,'Pliegos Tarifarios (Las Condes)'!$A:$A,0))</f>
        <v>98199.959703600005</v>
      </c>
      <c r="N3971" s="19">
        <f>I3971*INDEX('Pliegos Tarifarios (Las Condes)'!$C:$C,MATCH($B3971,'Pliegos Tarifarios (Las Condes)'!$A:$A,0))</f>
        <v>7466.3899110000002</v>
      </c>
      <c r="O3971" s="19">
        <f>J3971*INDEX('Pliegos Tarifarios (Las Condes)'!$D:$D,MATCH($B3971,'Pliegos Tarifarios (Las Condes)'!$A:$A,0))</f>
        <v>31476.818646</v>
      </c>
      <c r="P3971" s="19">
        <f>H3971*INDEX('Pliegos Tarifarios (Las Condes)'!$E:$E,MATCH($B3971,'Pliegos Tarifarios (Las Condes)'!$A:$A,0))</f>
        <v>9706.4902527999984</v>
      </c>
      <c r="Q3971" s="19" cm="1">
        <f t="array" ref="Q3971">H3971*_xlfn.IFS(H3971&lt;=350,INDEX('Pliegos Tarifarios (Las Condes)'!$F:$F,MATCH($B3971,'Pliegos Tarifarios (Las Condes)'!$A:$A,0)),H3971&lt;=500,INDEX('Pliegos Tarifarios (Las Condes)'!$G:$G,MATCH($B3971,'Pliegos Tarifarios (Las Condes)'!$A:$A,0)),H3971&lt;=1000,INDEX('Pliegos Tarifarios (Las Condes)'!$H:$H,MATCH($B3971,'Pliegos Tarifarios (Las Condes)'!$A:$A,0)),H3971&lt;=5000,INDEX('Pliegos Tarifarios (Las Condes)'!$I:$I,MATCH($B3971,'Pliegos Tarifarios (Las Condes)'!$A:$A,0)),H3971&gt;5000,INDEX('Pliegos Tarifarios (Las Condes)'!$J:$J,MATCH($B3971,'Pliegos Tarifarios (Las Condes)'!$A:$A,0)))/1.19</f>
        <v>1747.9568615126054</v>
      </c>
      <c r="R3971" s="19">
        <f>INDEX('Pliegos Tarifarios (Las Condes)'!$K:$K,MATCH($B3971,'Pliegos Tarifarios (Las Condes)'!$A:$A,0))</f>
        <v>729.50400000000002</v>
      </c>
      <c r="S3971" s="21">
        <f t="shared" si="186"/>
        <v>149327.11937491261</v>
      </c>
      <c r="T3971" s="21">
        <f t="shared" si="187"/>
        <v>28372.152681233398</v>
      </c>
      <c r="U3971" s="19">
        <v>0</v>
      </c>
      <c r="V3971" s="21">
        <f t="shared" si="188"/>
        <v>177699.272056146</v>
      </c>
    </row>
    <row r="3972" spans="1:22" x14ac:dyDescent="0.3">
      <c r="A3972" s="3" t="s">
        <v>148</v>
      </c>
      <c r="B3972" s="3">
        <v>9</v>
      </c>
      <c r="C3972" s="4" t="s">
        <v>186</v>
      </c>
      <c r="D3972" s="3" t="s">
        <v>936</v>
      </c>
      <c r="E3972" s="3" t="s">
        <v>121</v>
      </c>
      <c r="F3972" s="4" t="s">
        <v>937</v>
      </c>
      <c r="G3972" s="3" t="s">
        <v>16</v>
      </c>
      <c r="H3972" s="5">
        <v>743.63589999999999</v>
      </c>
      <c r="I3972" s="5">
        <v>2.0739999999999998</v>
      </c>
      <c r="J3972" s="5">
        <v>2.0419</v>
      </c>
      <c r="K3972" s="6">
        <v>0.98452266152362589</v>
      </c>
      <c r="L3972" s="5">
        <v>23.99</v>
      </c>
      <c r="M3972" s="19">
        <f>H3972*INDEX('Pliegos Tarifarios (Las Condes)'!$B:$B,MATCH($B3972,'Pliegos Tarifarios (Las Condes)'!$A:$A,0))</f>
        <v>97983.6970917</v>
      </c>
      <c r="N3972" s="19">
        <f>I3972*INDEX('Pliegos Tarifarios (Las Condes)'!$C:$C,MATCH($B3972,'Pliegos Tarifarios (Las Condes)'!$A:$A,0))</f>
        <v>7139.3696059999993</v>
      </c>
      <c r="O3972" s="19">
        <f>J3972*INDEX('Pliegos Tarifarios (Las Condes)'!$D:$D,MATCH($B3972,'Pliegos Tarifarios (Las Condes)'!$A:$A,0))</f>
        <v>29632.3264146</v>
      </c>
      <c r="P3972" s="19">
        <f>H3972*INDEX('Pliegos Tarifarios (Las Condes)'!$E:$E,MATCH($B3972,'Pliegos Tarifarios (Las Condes)'!$A:$A,0))</f>
        <v>9685.1139616</v>
      </c>
      <c r="Q3972" s="19" cm="1">
        <f t="array" ref="Q3972">H3972*_xlfn.IFS(H3972&lt;=350,INDEX('Pliegos Tarifarios (Las Condes)'!$F:$F,MATCH($B3972,'Pliegos Tarifarios (Las Condes)'!$A:$A,0)),H3972&lt;=500,INDEX('Pliegos Tarifarios (Las Condes)'!$G:$G,MATCH($B3972,'Pliegos Tarifarios (Las Condes)'!$A:$A,0)),H3972&lt;=1000,INDEX('Pliegos Tarifarios (Las Condes)'!$H:$H,MATCH($B3972,'Pliegos Tarifarios (Las Condes)'!$A:$A,0)),H3972&lt;=5000,INDEX('Pliegos Tarifarios (Las Condes)'!$I:$I,MATCH($B3972,'Pliegos Tarifarios (Las Condes)'!$A:$A,0)),H3972&gt;5000,INDEX('Pliegos Tarifarios (Las Condes)'!$J:$J,MATCH($B3972,'Pliegos Tarifarios (Las Condes)'!$A:$A,0)))/1.19</f>
        <v>1744.1073923529416</v>
      </c>
      <c r="R3972" s="19">
        <f>INDEX('Pliegos Tarifarios (Las Condes)'!$K:$K,MATCH($B3972,'Pliegos Tarifarios (Las Condes)'!$A:$A,0))</f>
        <v>729.50400000000002</v>
      </c>
      <c r="S3972" s="21">
        <f t="shared" si="186"/>
        <v>146914.11846625293</v>
      </c>
      <c r="T3972" s="21">
        <f t="shared" si="187"/>
        <v>27913.682508588055</v>
      </c>
      <c r="U3972" s="19">
        <v>0</v>
      </c>
      <c r="V3972" s="21">
        <f t="shared" si="188"/>
        <v>174827.800974841</v>
      </c>
    </row>
    <row r="3973" spans="1:22" x14ac:dyDescent="0.3">
      <c r="A3973" s="3" t="s">
        <v>148</v>
      </c>
      <c r="B3973" s="3">
        <v>9</v>
      </c>
      <c r="C3973" s="4" t="s">
        <v>186</v>
      </c>
      <c r="D3973" s="3" t="s">
        <v>938</v>
      </c>
      <c r="E3973" s="3" t="s">
        <v>121</v>
      </c>
      <c r="F3973" s="4" t="s">
        <v>939</v>
      </c>
      <c r="G3973" s="3" t="s">
        <v>16</v>
      </c>
      <c r="H3973" s="5">
        <v>747.00459999999998</v>
      </c>
      <c r="I3973" s="5">
        <v>2.0914999999999999</v>
      </c>
      <c r="J3973" s="5">
        <v>2.0606</v>
      </c>
      <c r="K3973" s="6">
        <v>0.98522591441549134</v>
      </c>
      <c r="L3973" s="5">
        <v>24.1</v>
      </c>
      <c r="M3973" s="19">
        <f>H3973*INDEX('Pliegos Tarifarios (Las Condes)'!$B:$B,MATCH($B3973,'Pliegos Tarifarios (Las Condes)'!$A:$A,0))</f>
        <v>98427.567109800002</v>
      </c>
      <c r="N3973" s="19">
        <f>I3973*INDEX('Pliegos Tarifarios (Las Condes)'!$C:$C,MATCH($B3973,'Pliegos Tarifarios (Las Condes)'!$A:$A,0))</f>
        <v>7199.6101884999998</v>
      </c>
      <c r="O3973" s="19">
        <f>J3973*INDEX('Pliegos Tarifarios (Las Condes)'!$D:$D,MATCH($B3973,'Pliegos Tarifarios (Las Condes)'!$A:$A,0))</f>
        <v>29903.7033204</v>
      </c>
      <c r="P3973" s="19">
        <f>H3973*INDEX('Pliegos Tarifarios (Las Condes)'!$E:$E,MATCH($B3973,'Pliegos Tarifarios (Las Condes)'!$A:$A,0))</f>
        <v>9728.9879103999992</v>
      </c>
      <c r="Q3973" s="19" cm="1">
        <f t="array" ref="Q3973">H3973*_xlfn.IFS(H3973&lt;=350,INDEX('Pliegos Tarifarios (Las Condes)'!$F:$F,MATCH($B3973,'Pliegos Tarifarios (Las Condes)'!$A:$A,0)),H3973&lt;=500,INDEX('Pliegos Tarifarios (Las Condes)'!$G:$G,MATCH($B3973,'Pliegos Tarifarios (Las Condes)'!$A:$A,0)),H3973&lt;=1000,INDEX('Pliegos Tarifarios (Las Condes)'!$H:$H,MATCH($B3973,'Pliegos Tarifarios (Las Condes)'!$A:$A,0)),H3973&lt;=5000,INDEX('Pliegos Tarifarios (Las Condes)'!$I:$I,MATCH($B3973,'Pliegos Tarifarios (Las Condes)'!$A:$A,0)),H3973&gt;5000,INDEX('Pliegos Tarifarios (Las Condes)'!$J:$J,MATCH($B3973,'Pliegos Tarifarios (Las Condes)'!$A:$A,0)))/1.19</f>
        <v>1752.0082677310925</v>
      </c>
      <c r="R3973" s="19">
        <f>INDEX('Pliegos Tarifarios (Las Condes)'!$K:$K,MATCH($B3973,'Pliegos Tarifarios (Las Condes)'!$A:$A,0))</f>
        <v>729.50400000000002</v>
      </c>
      <c r="S3973" s="21">
        <f t="shared" si="186"/>
        <v>147741.38079683107</v>
      </c>
      <c r="T3973" s="21">
        <f t="shared" si="187"/>
        <v>28070.862351397904</v>
      </c>
      <c r="U3973" s="19">
        <v>0</v>
      </c>
      <c r="V3973" s="21">
        <f t="shared" si="188"/>
        <v>175812.24314822897</v>
      </c>
    </row>
    <row r="3974" spans="1:22" x14ac:dyDescent="0.3">
      <c r="A3974" s="3" t="s">
        <v>148</v>
      </c>
      <c r="B3974" s="3">
        <v>9</v>
      </c>
      <c r="C3974" s="4" t="s">
        <v>186</v>
      </c>
      <c r="D3974" s="3" t="s">
        <v>940</v>
      </c>
      <c r="E3974" s="3" t="s">
        <v>121</v>
      </c>
      <c r="F3974" s="4" t="s">
        <v>941</v>
      </c>
      <c r="G3974" s="3" t="s">
        <v>16</v>
      </c>
      <c r="H3974" s="5">
        <v>746.69809999999995</v>
      </c>
      <c r="I3974" s="5">
        <v>2.1353</v>
      </c>
      <c r="J3974" s="5">
        <v>2.0962999999999998</v>
      </c>
      <c r="K3974" s="6">
        <v>0.98173558750526846</v>
      </c>
      <c r="L3974" s="5">
        <v>24.09</v>
      </c>
      <c r="M3974" s="19">
        <f>H3974*INDEX('Pliegos Tarifarios (Las Condes)'!$B:$B,MATCH($B3974,'Pliegos Tarifarios (Las Condes)'!$A:$A,0))</f>
        <v>98387.181750299991</v>
      </c>
      <c r="N3974" s="19">
        <f>I3974*INDEX('Pliegos Tarifarios (Las Condes)'!$C:$C,MATCH($B3974,'Pliegos Tarifarios (Las Condes)'!$A:$A,0))</f>
        <v>7350.3837606999996</v>
      </c>
      <c r="O3974" s="19">
        <f>J3974*INDEX('Pliegos Tarifarios (Las Condes)'!$D:$D,MATCH($B3974,'Pliegos Tarifarios (Las Condes)'!$A:$A,0))</f>
        <v>30421.786504199998</v>
      </c>
      <c r="P3974" s="19">
        <f>H3974*INDEX('Pliegos Tarifarios (Las Condes)'!$E:$E,MATCH($B3974,'Pliegos Tarifarios (Las Condes)'!$A:$A,0))</f>
        <v>9724.9960543999987</v>
      </c>
      <c r="Q3974" s="19" cm="1">
        <f t="array" ref="Q3974">H3974*_xlfn.IFS(H3974&lt;=350,INDEX('Pliegos Tarifarios (Las Condes)'!$F:$F,MATCH($B3974,'Pliegos Tarifarios (Las Condes)'!$A:$A,0)),H3974&lt;=500,INDEX('Pliegos Tarifarios (Las Condes)'!$G:$G,MATCH($B3974,'Pliegos Tarifarios (Las Condes)'!$A:$A,0)),H3974&lt;=1000,INDEX('Pliegos Tarifarios (Las Condes)'!$H:$H,MATCH($B3974,'Pliegos Tarifarios (Las Condes)'!$A:$A,0)),H3974&lt;=5000,INDEX('Pliegos Tarifarios (Las Condes)'!$I:$I,MATCH($B3974,'Pliegos Tarifarios (Las Condes)'!$A:$A,0)),H3974&gt;5000,INDEX('Pliegos Tarifarios (Las Condes)'!$J:$J,MATCH($B3974,'Pliegos Tarifarios (Las Condes)'!$A:$A,0)))/1.19</f>
        <v>1751.2894093277314</v>
      </c>
      <c r="R3974" s="19">
        <f>INDEX('Pliegos Tarifarios (Las Condes)'!$K:$K,MATCH($B3974,'Pliegos Tarifarios (Las Condes)'!$A:$A,0))</f>
        <v>729.50400000000002</v>
      </c>
      <c r="S3974" s="21">
        <f t="shared" si="186"/>
        <v>148365.14147892769</v>
      </c>
      <c r="T3974" s="21">
        <f t="shared" si="187"/>
        <v>28189.37688099626</v>
      </c>
      <c r="U3974" s="19">
        <v>0</v>
      </c>
      <c r="V3974" s="21">
        <f t="shared" si="188"/>
        <v>176554.51835992394</v>
      </c>
    </row>
    <row r="3975" spans="1:22" x14ac:dyDescent="0.3">
      <c r="A3975" s="3" t="s">
        <v>148</v>
      </c>
      <c r="B3975" s="3">
        <v>9</v>
      </c>
      <c r="C3975" s="4" t="s">
        <v>186</v>
      </c>
      <c r="D3975" s="3" t="s">
        <v>942</v>
      </c>
      <c r="E3975" s="3" t="s">
        <v>121</v>
      </c>
      <c r="F3975" s="4" t="s">
        <v>943</v>
      </c>
      <c r="G3975" s="3" t="s">
        <v>16</v>
      </c>
      <c r="H3975" s="5">
        <v>746.26300000000003</v>
      </c>
      <c r="I3975" s="5">
        <v>2.1423999999999999</v>
      </c>
      <c r="J3975" s="5">
        <v>2.0335999999999999</v>
      </c>
      <c r="K3975" s="6">
        <v>0.94921583271097831</v>
      </c>
      <c r="L3975" s="5">
        <v>24.07</v>
      </c>
      <c r="M3975" s="19">
        <f>H3975*INDEX('Pliegos Tarifarios (Las Condes)'!$B:$B,MATCH($B3975,'Pliegos Tarifarios (Las Condes)'!$A:$A,0))</f>
        <v>98329.851669000011</v>
      </c>
      <c r="N3975" s="19">
        <f>I3975*INDEX('Pliegos Tarifarios (Las Condes)'!$C:$C,MATCH($B3975,'Pliegos Tarifarios (Las Condes)'!$A:$A,0))</f>
        <v>7374.8242255999994</v>
      </c>
      <c r="O3975" s="19">
        <f>J3975*INDEX('Pliegos Tarifarios (Las Condes)'!$D:$D,MATCH($B3975,'Pliegos Tarifarios (Las Condes)'!$A:$A,0))</f>
        <v>29511.875702399997</v>
      </c>
      <c r="P3975" s="19">
        <f>H3975*INDEX('Pliegos Tarifarios (Las Condes)'!$E:$E,MATCH($B3975,'Pliegos Tarifarios (Las Condes)'!$A:$A,0))</f>
        <v>9719.3293119999998</v>
      </c>
      <c r="Q3975" s="19" cm="1">
        <f t="array" ref="Q3975">H3975*_xlfn.IFS(H3975&lt;=350,INDEX('Pliegos Tarifarios (Las Condes)'!$F:$F,MATCH($B3975,'Pliegos Tarifarios (Las Condes)'!$A:$A,0)),H3975&lt;=500,INDEX('Pliegos Tarifarios (Las Condes)'!$G:$G,MATCH($B3975,'Pliegos Tarifarios (Las Condes)'!$A:$A,0)),H3975&lt;=1000,INDEX('Pliegos Tarifarios (Las Condes)'!$H:$H,MATCH($B3975,'Pliegos Tarifarios (Las Condes)'!$A:$A,0)),H3975&lt;=5000,INDEX('Pliegos Tarifarios (Las Condes)'!$I:$I,MATCH($B3975,'Pliegos Tarifarios (Las Condes)'!$A:$A,0)),H3975&gt;5000,INDEX('Pliegos Tarifarios (Las Condes)'!$J:$J,MATCH($B3975,'Pliegos Tarifarios (Las Condes)'!$A:$A,0)))/1.19</f>
        <v>1750.2689352941181</v>
      </c>
      <c r="R3975" s="19">
        <f>INDEX('Pliegos Tarifarios (Las Condes)'!$K:$K,MATCH($B3975,'Pliegos Tarifarios (Las Condes)'!$A:$A,0))</f>
        <v>729.50400000000002</v>
      </c>
      <c r="S3975" s="21">
        <f t="shared" si="186"/>
        <v>147415.65384429411</v>
      </c>
      <c r="T3975" s="21">
        <f t="shared" si="187"/>
        <v>28008.974230415883</v>
      </c>
      <c r="U3975" s="19">
        <v>0</v>
      </c>
      <c r="V3975" s="21">
        <f t="shared" si="188"/>
        <v>175424.62807471</v>
      </c>
    </row>
    <row r="3976" spans="1:22" x14ac:dyDescent="0.3">
      <c r="A3976" s="3" t="s">
        <v>148</v>
      </c>
      <c r="B3976" s="3">
        <v>9</v>
      </c>
      <c r="C3976" s="4" t="s">
        <v>186</v>
      </c>
      <c r="D3976" s="3" t="s">
        <v>944</v>
      </c>
      <c r="E3976" s="3" t="s">
        <v>121</v>
      </c>
      <c r="F3976" s="4" t="s">
        <v>945</v>
      </c>
      <c r="G3976" s="3" t="s">
        <v>16</v>
      </c>
      <c r="H3976" s="5">
        <v>746.40959999999995</v>
      </c>
      <c r="I3976" s="5">
        <v>2.1019999999999999</v>
      </c>
      <c r="J3976" s="5">
        <v>2.0739000000000001</v>
      </c>
      <c r="K3976" s="6">
        <v>0.98663177925784973</v>
      </c>
      <c r="L3976" s="5">
        <v>24.08</v>
      </c>
      <c r="M3976" s="19">
        <f>H3976*INDEX('Pliegos Tarifarios (Las Condes)'!$B:$B,MATCH($B3976,'Pliegos Tarifarios (Las Condes)'!$A:$A,0))</f>
        <v>98349.168124799995</v>
      </c>
      <c r="N3976" s="19">
        <f>I3976*INDEX('Pliegos Tarifarios (Las Condes)'!$C:$C,MATCH($B3976,'Pliegos Tarifarios (Las Condes)'!$A:$A,0))</f>
        <v>7235.7545379999992</v>
      </c>
      <c r="O3976" s="19">
        <f>J3976*INDEX('Pliegos Tarifarios (Las Condes)'!$D:$D,MATCH($B3976,'Pliegos Tarifarios (Las Condes)'!$A:$A,0))</f>
        <v>30096.714702600002</v>
      </c>
      <c r="P3976" s="19">
        <f>H3976*INDEX('Pliegos Tarifarios (Las Condes)'!$E:$E,MATCH($B3976,'Pliegos Tarifarios (Las Condes)'!$A:$A,0))</f>
        <v>9721.2386303999992</v>
      </c>
      <c r="Q3976" s="19" cm="1">
        <f t="array" ref="Q3976">H3976*_xlfn.IFS(H3976&lt;=350,INDEX('Pliegos Tarifarios (Las Condes)'!$F:$F,MATCH($B3976,'Pliegos Tarifarios (Las Condes)'!$A:$A,0)),H3976&lt;=500,INDEX('Pliegos Tarifarios (Las Condes)'!$G:$G,MATCH($B3976,'Pliegos Tarifarios (Las Condes)'!$A:$A,0)),H3976&lt;=1000,INDEX('Pliegos Tarifarios (Las Condes)'!$H:$H,MATCH($B3976,'Pliegos Tarifarios (Las Condes)'!$A:$A,0)),H3976&lt;=5000,INDEX('Pliegos Tarifarios (Las Condes)'!$I:$I,MATCH($B3976,'Pliegos Tarifarios (Las Condes)'!$A:$A,0)),H3976&gt;5000,INDEX('Pliegos Tarifarios (Las Condes)'!$J:$J,MATCH($B3976,'Pliegos Tarifarios (Las Condes)'!$A:$A,0)))/1.19</f>
        <v>1750.6127677310926</v>
      </c>
      <c r="R3976" s="19">
        <f>INDEX('Pliegos Tarifarios (Las Condes)'!$K:$K,MATCH($B3976,'Pliegos Tarifarios (Las Condes)'!$A:$A,0))</f>
        <v>729.50400000000002</v>
      </c>
      <c r="S3976" s="21">
        <f t="shared" si="186"/>
        <v>147882.99276353107</v>
      </c>
      <c r="T3976" s="21">
        <f t="shared" si="187"/>
        <v>28097.768625070905</v>
      </c>
      <c r="U3976" s="19">
        <v>0</v>
      </c>
      <c r="V3976" s="21">
        <f t="shared" si="188"/>
        <v>175980.76138860197</v>
      </c>
    </row>
    <row r="3977" spans="1:22" x14ac:dyDescent="0.3">
      <c r="A3977" s="3" t="s">
        <v>148</v>
      </c>
      <c r="B3977" s="3">
        <v>9</v>
      </c>
      <c r="C3977" s="4" t="s">
        <v>186</v>
      </c>
      <c r="D3977" s="3" t="s">
        <v>946</v>
      </c>
      <c r="E3977" s="3" t="s">
        <v>121</v>
      </c>
      <c r="F3977" s="4" t="s">
        <v>947</v>
      </c>
      <c r="G3977" s="3" t="s">
        <v>16</v>
      </c>
      <c r="H3977" s="5">
        <v>746.16390000000001</v>
      </c>
      <c r="I3977" s="5">
        <v>2.0642999999999998</v>
      </c>
      <c r="J3977" s="5">
        <v>2.0606</v>
      </c>
      <c r="K3977" s="6">
        <v>0.99820762486072767</v>
      </c>
      <c r="L3977" s="5">
        <v>24.07</v>
      </c>
      <c r="M3977" s="19">
        <f>H3977*INDEX('Pliegos Tarifarios (Las Condes)'!$B:$B,MATCH($B3977,'Pliegos Tarifarios (Las Condes)'!$A:$A,0))</f>
        <v>98316.793955700006</v>
      </c>
      <c r="N3977" s="19">
        <f>I3977*INDEX('Pliegos Tarifarios (Las Condes)'!$C:$C,MATCH($B3977,'Pliegos Tarifarios (Las Condes)'!$A:$A,0))</f>
        <v>7105.9791116999995</v>
      </c>
      <c r="O3977" s="19">
        <f>J3977*INDEX('Pliegos Tarifarios (Las Condes)'!$D:$D,MATCH($B3977,'Pliegos Tarifarios (Las Condes)'!$A:$A,0))</f>
        <v>29903.7033204</v>
      </c>
      <c r="P3977" s="19">
        <f>H3977*INDEX('Pliegos Tarifarios (Las Condes)'!$E:$E,MATCH($B3977,'Pliegos Tarifarios (Las Condes)'!$A:$A,0))</f>
        <v>9718.0386335999992</v>
      </c>
      <c r="Q3977" s="19" cm="1">
        <f t="array" ref="Q3977">H3977*_xlfn.IFS(H3977&lt;=350,INDEX('Pliegos Tarifarios (Las Condes)'!$F:$F,MATCH($B3977,'Pliegos Tarifarios (Las Condes)'!$A:$A,0)),H3977&lt;=500,INDEX('Pliegos Tarifarios (Las Condes)'!$G:$G,MATCH($B3977,'Pliegos Tarifarios (Las Condes)'!$A:$A,0)),H3977&lt;=1000,INDEX('Pliegos Tarifarios (Las Condes)'!$H:$H,MATCH($B3977,'Pliegos Tarifarios (Las Condes)'!$A:$A,0)),H3977&lt;=5000,INDEX('Pliegos Tarifarios (Las Condes)'!$I:$I,MATCH($B3977,'Pliegos Tarifarios (Las Condes)'!$A:$A,0)),H3977&gt;5000,INDEX('Pliegos Tarifarios (Las Condes)'!$J:$J,MATCH($B3977,'Pliegos Tarifarios (Las Condes)'!$A:$A,0)))/1.19</f>
        <v>1750.036508319328</v>
      </c>
      <c r="R3977" s="19">
        <f>INDEX('Pliegos Tarifarios (Las Condes)'!$K:$K,MATCH($B3977,'Pliegos Tarifarios (Las Condes)'!$A:$A,0))</f>
        <v>729.50400000000002</v>
      </c>
      <c r="S3977" s="21">
        <f t="shared" ref="S3977:S4040" si="189">SUM(M3977:R3977)</f>
        <v>147524.05552971931</v>
      </c>
      <c r="T3977" s="21">
        <f t="shared" ref="T3977:T4040" si="190">S3977*0.19</f>
        <v>28029.570550646669</v>
      </c>
      <c r="U3977" s="19">
        <v>0</v>
      </c>
      <c r="V3977" s="21">
        <f t="shared" ref="V3977:V4040" si="191">SUM(S3977:T3977)</f>
        <v>175553.62608036597</v>
      </c>
    </row>
    <row r="3978" spans="1:22" x14ac:dyDescent="0.3">
      <c r="A3978" s="3" t="s">
        <v>148</v>
      </c>
      <c r="B3978" s="3">
        <v>9</v>
      </c>
      <c r="C3978" s="4" t="s">
        <v>186</v>
      </c>
      <c r="D3978" s="3" t="s">
        <v>948</v>
      </c>
      <c r="E3978" s="3" t="s">
        <v>121</v>
      </c>
      <c r="F3978" s="4" t="s">
        <v>949</v>
      </c>
      <c r="G3978" s="3" t="s">
        <v>16</v>
      </c>
      <c r="H3978" s="5">
        <v>747.64139999999998</v>
      </c>
      <c r="I3978" s="5">
        <v>2.1166999999999998</v>
      </c>
      <c r="J3978" s="5">
        <v>2.0539999999999998</v>
      </c>
      <c r="K3978" s="6">
        <v>0.97037841923749235</v>
      </c>
      <c r="L3978" s="5">
        <v>24.12</v>
      </c>
      <c r="M3978" s="19">
        <f>H3978*INDEX('Pliegos Tarifarios (Las Condes)'!$B:$B,MATCH($B3978,'Pliegos Tarifarios (Las Condes)'!$A:$A,0))</f>
        <v>98511.473788200004</v>
      </c>
      <c r="N3978" s="19">
        <f>I3978*INDEX('Pliegos Tarifarios (Las Condes)'!$C:$C,MATCH($B3978,'Pliegos Tarifarios (Las Condes)'!$A:$A,0))</f>
        <v>7286.3566272999997</v>
      </c>
      <c r="O3978" s="19">
        <f>J3978*INDEX('Pliegos Tarifarios (Las Condes)'!$D:$D,MATCH($B3978,'Pliegos Tarifarios (Las Condes)'!$A:$A,0))</f>
        <v>29807.923235999999</v>
      </c>
      <c r="P3978" s="19">
        <f>H3978*INDEX('Pliegos Tarifarios (Las Condes)'!$E:$E,MATCH($B3978,'Pliegos Tarifarios (Las Condes)'!$A:$A,0))</f>
        <v>9737.2815935999988</v>
      </c>
      <c r="Q3978" s="19" cm="1">
        <f t="array" ref="Q3978">H3978*_xlfn.IFS(H3978&lt;=350,INDEX('Pliegos Tarifarios (Las Condes)'!$F:$F,MATCH($B3978,'Pliegos Tarifarios (Las Condes)'!$A:$A,0)),H3978&lt;=500,INDEX('Pliegos Tarifarios (Las Condes)'!$G:$G,MATCH($B3978,'Pliegos Tarifarios (Las Condes)'!$A:$A,0)),H3978&lt;=1000,INDEX('Pliegos Tarifarios (Las Condes)'!$H:$H,MATCH($B3978,'Pliegos Tarifarios (Las Condes)'!$A:$A,0)),H3978&lt;=5000,INDEX('Pliegos Tarifarios (Las Condes)'!$I:$I,MATCH($B3978,'Pliegos Tarifarios (Las Condes)'!$A:$A,0)),H3978&gt;5000,INDEX('Pliegos Tarifarios (Las Condes)'!$J:$J,MATCH($B3978,'Pliegos Tarifarios (Las Condes)'!$A:$A,0)))/1.19</f>
        <v>1753.5018045378156</v>
      </c>
      <c r="R3978" s="19">
        <f>INDEX('Pliegos Tarifarios (Las Condes)'!$K:$K,MATCH($B3978,'Pliegos Tarifarios (Las Condes)'!$A:$A,0))</f>
        <v>729.50400000000002</v>
      </c>
      <c r="S3978" s="21">
        <f t="shared" si="189"/>
        <v>147826.0410496378</v>
      </c>
      <c r="T3978" s="21">
        <f t="shared" si="190"/>
        <v>28086.947799431182</v>
      </c>
      <c r="U3978" s="19">
        <v>0</v>
      </c>
      <c r="V3978" s="21">
        <f t="shared" si="191"/>
        <v>175912.98884906899</v>
      </c>
    </row>
    <row r="3979" spans="1:22" x14ac:dyDescent="0.3">
      <c r="A3979" s="3" t="s">
        <v>148</v>
      </c>
      <c r="B3979" s="3">
        <v>9</v>
      </c>
      <c r="C3979" s="4" t="s">
        <v>186</v>
      </c>
      <c r="D3979" s="3" t="s">
        <v>950</v>
      </c>
      <c r="E3979" s="3" t="s">
        <v>121</v>
      </c>
      <c r="F3979" s="4" t="s">
        <v>951</v>
      </c>
      <c r="G3979" s="3" t="s">
        <v>16</v>
      </c>
      <c r="H3979" s="5">
        <v>746.79269999999997</v>
      </c>
      <c r="I3979" s="5">
        <v>2.0813000000000001</v>
      </c>
      <c r="J3979" s="5">
        <v>2.0101</v>
      </c>
      <c r="K3979" s="6">
        <v>0.96579061163695756</v>
      </c>
      <c r="L3979" s="5">
        <v>24.09</v>
      </c>
      <c r="M3979" s="19">
        <f>H3979*INDEX('Pliegos Tarifarios (Las Condes)'!$B:$B,MATCH($B3979,'Pliegos Tarifarios (Las Condes)'!$A:$A,0))</f>
        <v>98399.646530099999</v>
      </c>
      <c r="N3979" s="19">
        <f>I3979*INDEX('Pliegos Tarifarios (Las Condes)'!$C:$C,MATCH($B3979,'Pliegos Tarifarios (Las Condes)'!$A:$A,0))</f>
        <v>7164.4985347000002</v>
      </c>
      <c r="O3979" s="19">
        <f>J3979*INDEX('Pliegos Tarifarios (Las Condes)'!$D:$D,MATCH($B3979,'Pliegos Tarifarios (Las Condes)'!$A:$A,0))</f>
        <v>29170.840553400001</v>
      </c>
      <c r="P3979" s="19">
        <f>H3979*INDEX('Pliegos Tarifarios (Las Condes)'!$E:$E,MATCH($B3979,'Pliegos Tarifarios (Las Condes)'!$A:$A,0))</f>
        <v>9726.2281247999981</v>
      </c>
      <c r="Q3979" s="19" cm="1">
        <f t="array" ref="Q3979">H3979*_xlfn.IFS(H3979&lt;=350,INDEX('Pliegos Tarifarios (Las Condes)'!$F:$F,MATCH($B3979,'Pliegos Tarifarios (Las Condes)'!$A:$A,0)),H3979&lt;=500,INDEX('Pliegos Tarifarios (Las Condes)'!$G:$G,MATCH($B3979,'Pliegos Tarifarios (Las Condes)'!$A:$A,0)),H3979&lt;=1000,INDEX('Pliegos Tarifarios (Las Condes)'!$H:$H,MATCH($B3979,'Pliegos Tarifarios (Las Condes)'!$A:$A,0)),H3979&lt;=5000,INDEX('Pliegos Tarifarios (Las Condes)'!$I:$I,MATCH($B3979,'Pliegos Tarifarios (Las Condes)'!$A:$A,0)),H3979&gt;5000,INDEX('Pliegos Tarifarios (Las Condes)'!$J:$J,MATCH($B3979,'Pliegos Tarifarios (Las Condes)'!$A:$A,0)))/1.19</f>
        <v>1751.5112821008406</v>
      </c>
      <c r="R3979" s="19">
        <f>INDEX('Pliegos Tarifarios (Las Condes)'!$K:$K,MATCH($B3979,'Pliegos Tarifarios (Las Condes)'!$A:$A,0))</f>
        <v>729.50400000000002</v>
      </c>
      <c r="S3979" s="21">
        <f t="shared" si="189"/>
        <v>146942.22902510082</v>
      </c>
      <c r="T3979" s="21">
        <f t="shared" si="190"/>
        <v>27919.023514769156</v>
      </c>
      <c r="U3979" s="19">
        <v>0</v>
      </c>
      <c r="V3979" s="21">
        <f t="shared" si="191"/>
        <v>174861.25253986998</v>
      </c>
    </row>
    <row r="3980" spans="1:22" x14ac:dyDescent="0.3">
      <c r="A3980" s="3" t="s">
        <v>148</v>
      </c>
      <c r="B3980" s="3">
        <v>9</v>
      </c>
      <c r="C3980" s="4" t="s">
        <v>186</v>
      </c>
      <c r="D3980" s="3" t="s">
        <v>952</v>
      </c>
      <c r="E3980" s="3" t="s">
        <v>121</v>
      </c>
      <c r="F3980" s="4" t="s">
        <v>953</v>
      </c>
      <c r="G3980" s="3" t="s">
        <v>16</v>
      </c>
      <c r="H3980" s="5">
        <v>746.48199999999997</v>
      </c>
      <c r="I3980" s="5">
        <v>2.0947</v>
      </c>
      <c r="J3980" s="5">
        <v>2.0848</v>
      </c>
      <c r="K3980" s="6">
        <v>0.99527378622237073</v>
      </c>
      <c r="L3980" s="5">
        <v>24.08</v>
      </c>
      <c r="M3980" s="19">
        <f>H3980*INDEX('Pliegos Tarifarios (Las Condes)'!$B:$B,MATCH($B3980,'Pliegos Tarifarios (Las Condes)'!$A:$A,0))</f>
        <v>98358.707766000007</v>
      </c>
      <c r="N3980" s="19">
        <f>I3980*INDEX('Pliegos Tarifarios (Las Condes)'!$C:$C,MATCH($B3980,'Pliegos Tarifarios (Las Condes)'!$A:$A,0))</f>
        <v>7210.6256093000002</v>
      </c>
      <c r="O3980" s="19">
        <f>J3980*INDEX('Pliegos Tarifarios (Las Condes)'!$D:$D,MATCH($B3980,'Pliegos Tarifarios (Las Condes)'!$A:$A,0))</f>
        <v>30254.896963200001</v>
      </c>
      <c r="P3980" s="19">
        <f>H3980*INDEX('Pliegos Tarifarios (Las Condes)'!$E:$E,MATCH($B3980,'Pliegos Tarifarios (Las Condes)'!$A:$A,0))</f>
        <v>9722.1815679999982</v>
      </c>
      <c r="Q3980" s="19" cm="1">
        <f t="array" ref="Q3980">H3980*_xlfn.IFS(H3980&lt;=350,INDEX('Pliegos Tarifarios (Las Condes)'!$F:$F,MATCH($B3980,'Pliegos Tarifarios (Las Condes)'!$A:$A,0)),H3980&lt;=500,INDEX('Pliegos Tarifarios (Las Condes)'!$G:$G,MATCH($B3980,'Pliegos Tarifarios (Las Condes)'!$A:$A,0)),H3980&lt;=1000,INDEX('Pliegos Tarifarios (Las Condes)'!$H:$H,MATCH($B3980,'Pliegos Tarifarios (Las Condes)'!$A:$A,0)),H3980&lt;=5000,INDEX('Pliegos Tarifarios (Las Condes)'!$I:$I,MATCH($B3980,'Pliegos Tarifarios (Las Condes)'!$A:$A,0)),H3980&gt;5000,INDEX('Pliegos Tarifarios (Las Condes)'!$J:$J,MATCH($B3980,'Pliegos Tarifarios (Las Condes)'!$A:$A,0)))/1.19</f>
        <v>1750.7825731092439</v>
      </c>
      <c r="R3980" s="19">
        <f>INDEX('Pliegos Tarifarios (Las Condes)'!$K:$K,MATCH($B3980,'Pliegos Tarifarios (Las Condes)'!$A:$A,0))</f>
        <v>729.50400000000002</v>
      </c>
      <c r="S3980" s="21">
        <f t="shared" si="189"/>
        <v>148026.69847960921</v>
      </c>
      <c r="T3980" s="21">
        <f t="shared" si="190"/>
        <v>28125.072711125751</v>
      </c>
      <c r="U3980" s="19">
        <v>0</v>
      </c>
      <c r="V3980" s="21">
        <f t="shared" si="191"/>
        <v>176151.77119073496</v>
      </c>
    </row>
    <row r="3981" spans="1:22" x14ac:dyDescent="0.3">
      <c r="A3981" s="3" t="s">
        <v>148</v>
      </c>
      <c r="B3981" s="3">
        <v>9</v>
      </c>
      <c r="C3981" s="4" t="s">
        <v>186</v>
      </c>
      <c r="D3981" s="3" t="s">
        <v>954</v>
      </c>
      <c r="E3981" s="3" t="s">
        <v>121</v>
      </c>
      <c r="F3981" s="4" t="s">
        <v>955</v>
      </c>
      <c r="G3981" s="3" t="s">
        <v>16</v>
      </c>
      <c r="H3981" s="5">
        <v>745.38430000000005</v>
      </c>
      <c r="I3981" s="5">
        <v>2.1193</v>
      </c>
      <c r="J3981" s="5">
        <v>2.0552000000000001</v>
      </c>
      <c r="K3981" s="6">
        <v>0.96975416411079141</v>
      </c>
      <c r="L3981" s="5">
        <v>24.04</v>
      </c>
      <c r="M3981" s="19">
        <f>H3981*INDEX('Pliegos Tarifarios (Las Condes)'!$B:$B,MATCH($B3981,'Pliegos Tarifarios (Las Condes)'!$A:$A,0))</f>
        <v>98214.071520900005</v>
      </c>
      <c r="N3981" s="19">
        <f>I3981*INDEX('Pliegos Tarifarios (Las Condes)'!$C:$C,MATCH($B3981,'Pliegos Tarifarios (Las Condes)'!$A:$A,0))</f>
        <v>7295.3066566999996</v>
      </c>
      <c r="O3981" s="19">
        <f>J3981*INDEX('Pliegos Tarifarios (Las Condes)'!$D:$D,MATCH($B3981,'Pliegos Tarifarios (Las Condes)'!$A:$A,0))</f>
        <v>29825.337796800002</v>
      </c>
      <c r="P3981" s="19">
        <f>H3981*INDEX('Pliegos Tarifarios (Las Condes)'!$E:$E,MATCH($B3981,'Pliegos Tarifarios (Las Condes)'!$A:$A,0))</f>
        <v>9707.8851231999997</v>
      </c>
      <c r="Q3981" s="19" cm="1">
        <f t="array" ref="Q3981">H3981*_xlfn.IFS(H3981&lt;=350,INDEX('Pliegos Tarifarios (Las Condes)'!$F:$F,MATCH($B3981,'Pliegos Tarifarios (Las Condes)'!$A:$A,0)),H3981&lt;=500,INDEX('Pliegos Tarifarios (Las Condes)'!$G:$G,MATCH($B3981,'Pliegos Tarifarios (Las Condes)'!$A:$A,0)),H3981&lt;=1000,INDEX('Pliegos Tarifarios (Las Condes)'!$H:$H,MATCH($B3981,'Pliegos Tarifarios (Las Condes)'!$A:$A,0)),H3981&lt;=5000,INDEX('Pliegos Tarifarios (Las Condes)'!$I:$I,MATCH($B3981,'Pliegos Tarifarios (Las Condes)'!$A:$A,0)),H3981&gt;5000,INDEX('Pliegos Tarifarios (Las Condes)'!$J:$J,MATCH($B3981,'Pliegos Tarifarios (Las Condes)'!$A:$A,0)))/1.19</f>
        <v>1748.2080515126054</v>
      </c>
      <c r="R3981" s="19">
        <f>INDEX('Pliegos Tarifarios (Las Condes)'!$K:$K,MATCH($B3981,'Pliegos Tarifarios (Las Condes)'!$A:$A,0))</f>
        <v>729.50400000000002</v>
      </c>
      <c r="S3981" s="21">
        <f t="shared" si="189"/>
        <v>147520.3131491126</v>
      </c>
      <c r="T3981" s="21">
        <f t="shared" si="190"/>
        <v>28028.859498331392</v>
      </c>
      <c r="U3981" s="19">
        <v>0</v>
      </c>
      <c r="V3981" s="21">
        <f t="shared" si="191"/>
        <v>175549.17264744398</v>
      </c>
    </row>
    <row r="3982" spans="1:22" x14ac:dyDescent="0.3">
      <c r="A3982" s="3" t="s">
        <v>148</v>
      </c>
      <c r="B3982" s="3">
        <v>9</v>
      </c>
      <c r="C3982" s="4" t="s">
        <v>186</v>
      </c>
      <c r="D3982" s="3" t="s">
        <v>956</v>
      </c>
      <c r="E3982" s="3" t="s">
        <v>121</v>
      </c>
      <c r="F3982" s="4" t="s">
        <v>957</v>
      </c>
      <c r="G3982" s="3" t="s">
        <v>16</v>
      </c>
      <c r="H3982" s="5">
        <v>746.54459999999995</v>
      </c>
      <c r="I3982" s="5">
        <v>2.1549</v>
      </c>
      <c r="J3982" s="5">
        <v>2.0202</v>
      </c>
      <c r="K3982" s="6">
        <v>0.93749129890018101</v>
      </c>
      <c r="L3982" s="5">
        <v>24.08</v>
      </c>
      <c r="M3982" s="19">
        <f>H3982*INDEX('Pliegos Tarifarios (Las Condes)'!$B:$B,MATCH($B3982,'Pliegos Tarifarios (Las Condes)'!$A:$A,0))</f>
        <v>98366.95612979999</v>
      </c>
      <c r="N3982" s="19">
        <f>I3982*INDEX('Pliegos Tarifarios (Las Condes)'!$C:$C,MATCH($B3982,'Pliegos Tarifarios (Las Condes)'!$A:$A,0))</f>
        <v>7417.8532131000002</v>
      </c>
      <c r="O3982" s="19">
        <f>J3982*INDEX('Pliegos Tarifarios (Las Condes)'!$D:$D,MATCH($B3982,'Pliegos Tarifarios (Las Condes)'!$A:$A,0))</f>
        <v>29317.413106799999</v>
      </c>
      <c r="P3982" s="19">
        <f>H3982*INDEX('Pliegos Tarifarios (Las Condes)'!$E:$E,MATCH($B3982,'Pliegos Tarifarios (Las Condes)'!$A:$A,0))</f>
        <v>9722.9968703999984</v>
      </c>
      <c r="Q3982" s="19" cm="1">
        <f t="array" ref="Q3982">H3982*_xlfn.IFS(H3982&lt;=350,INDEX('Pliegos Tarifarios (Las Condes)'!$F:$F,MATCH($B3982,'Pliegos Tarifarios (Las Condes)'!$A:$A,0)),H3982&lt;=500,INDEX('Pliegos Tarifarios (Las Condes)'!$G:$G,MATCH($B3982,'Pliegos Tarifarios (Las Condes)'!$A:$A,0)),H3982&lt;=1000,INDEX('Pliegos Tarifarios (Las Condes)'!$H:$H,MATCH($B3982,'Pliegos Tarifarios (Las Condes)'!$A:$A,0)),H3982&lt;=5000,INDEX('Pliegos Tarifarios (Las Condes)'!$I:$I,MATCH($B3982,'Pliegos Tarifarios (Las Condes)'!$A:$A,0)),H3982&gt;5000,INDEX('Pliegos Tarifarios (Las Condes)'!$J:$J,MATCH($B3982,'Pliegos Tarifarios (Las Condes)'!$A:$A,0)))/1.19</f>
        <v>1750.9293937815128</v>
      </c>
      <c r="R3982" s="19">
        <f>INDEX('Pliegos Tarifarios (Las Condes)'!$K:$K,MATCH($B3982,'Pliegos Tarifarios (Las Condes)'!$A:$A,0))</f>
        <v>729.50400000000002</v>
      </c>
      <c r="S3982" s="21">
        <f t="shared" si="189"/>
        <v>147305.65271388151</v>
      </c>
      <c r="T3982" s="21">
        <f t="shared" si="190"/>
        <v>27988.074015637489</v>
      </c>
      <c r="U3982" s="19">
        <v>0</v>
      </c>
      <c r="V3982" s="21">
        <f t="shared" si="191"/>
        <v>175293.726729519</v>
      </c>
    </row>
    <row r="3983" spans="1:22" x14ac:dyDescent="0.3">
      <c r="A3983" s="3" t="s">
        <v>148</v>
      </c>
      <c r="B3983" s="3">
        <v>9</v>
      </c>
      <c r="C3983" s="4" t="s">
        <v>186</v>
      </c>
      <c r="D3983" s="3" t="s">
        <v>958</v>
      </c>
      <c r="E3983" s="3" t="s">
        <v>121</v>
      </c>
      <c r="F3983" s="4" t="s">
        <v>959</v>
      </c>
      <c r="G3983" s="3" t="s">
        <v>16</v>
      </c>
      <c r="H3983" s="5">
        <v>746.24720000000002</v>
      </c>
      <c r="I3983" s="5">
        <v>2.1040000000000001</v>
      </c>
      <c r="J3983" s="5">
        <v>2.1040000000000001</v>
      </c>
      <c r="K3983" s="6">
        <v>1</v>
      </c>
      <c r="L3983" s="5">
        <v>24.07</v>
      </c>
      <c r="M3983" s="19">
        <f>H3983*INDEX('Pliegos Tarifarios (Las Condes)'!$B:$B,MATCH($B3983,'Pliegos Tarifarios (Las Condes)'!$A:$A,0))</f>
        <v>98327.769813600011</v>
      </c>
      <c r="N3983" s="19">
        <f>I3983*INDEX('Pliegos Tarifarios (Las Condes)'!$C:$C,MATCH($B3983,'Pliegos Tarifarios (Las Condes)'!$A:$A,0))</f>
        <v>7242.6391760000006</v>
      </c>
      <c r="O3983" s="19">
        <f>J3983*INDEX('Pliegos Tarifarios (Las Condes)'!$D:$D,MATCH($B3983,'Pliegos Tarifarios (Las Condes)'!$A:$A,0))</f>
        <v>30533.529936000003</v>
      </c>
      <c r="P3983" s="19">
        <f>H3983*INDEX('Pliegos Tarifarios (Las Condes)'!$E:$E,MATCH($B3983,'Pliegos Tarifarios (Las Condes)'!$A:$A,0))</f>
        <v>9719.1235328000002</v>
      </c>
      <c r="Q3983" s="19" cm="1">
        <f t="array" ref="Q3983">H3983*_xlfn.IFS(H3983&lt;=350,INDEX('Pliegos Tarifarios (Las Condes)'!$F:$F,MATCH($B3983,'Pliegos Tarifarios (Las Condes)'!$A:$A,0)),H3983&lt;=500,INDEX('Pliegos Tarifarios (Las Condes)'!$G:$G,MATCH($B3983,'Pliegos Tarifarios (Las Condes)'!$A:$A,0)),H3983&lt;=1000,INDEX('Pliegos Tarifarios (Las Condes)'!$H:$H,MATCH($B3983,'Pliegos Tarifarios (Las Condes)'!$A:$A,0)),H3983&lt;=5000,INDEX('Pliegos Tarifarios (Las Condes)'!$I:$I,MATCH($B3983,'Pliegos Tarifarios (Las Condes)'!$A:$A,0)),H3983&gt;5000,INDEX('Pliegos Tarifarios (Las Condes)'!$J:$J,MATCH($B3983,'Pliegos Tarifarios (Las Condes)'!$A:$A,0)))/1.19</f>
        <v>1750.231878319328</v>
      </c>
      <c r="R3983" s="19">
        <f>INDEX('Pliegos Tarifarios (Las Condes)'!$K:$K,MATCH($B3983,'Pliegos Tarifarios (Las Condes)'!$A:$A,0))</f>
        <v>729.50400000000002</v>
      </c>
      <c r="S3983" s="21">
        <f t="shared" si="189"/>
        <v>148302.79833671931</v>
      </c>
      <c r="T3983" s="21">
        <f t="shared" si="190"/>
        <v>28177.531683976667</v>
      </c>
      <c r="U3983" s="19">
        <v>0</v>
      </c>
      <c r="V3983" s="21">
        <f t="shared" si="191"/>
        <v>176480.33002069598</v>
      </c>
    </row>
    <row r="3984" spans="1:22" x14ac:dyDescent="0.3">
      <c r="A3984" s="3" t="s">
        <v>148</v>
      </c>
      <c r="B3984" s="3">
        <v>9</v>
      </c>
      <c r="C3984" s="4" t="s">
        <v>186</v>
      </c>
      <c r="D3984" s="3" t="s">
        <v>960</v>
      </c>
      <c r="E3984" s="3" t="s">
        <v>121</v>
      </c>
      <c r="F3984" s="4" t="s">
        <v>961</v>
      </c>
      <c r="G3984" s="3" t="s">
        <v>16</v>
      </c>
      <c r="H3984" s="5">
        <v>744.42920000000004</v>
      </c>
      <c r="I3984" s="5">
        <v>2.0889000000000002</v>
      </c>
      <c r="J3984" s="5">
        <v>2.0205000000000002</v>
      </c>
      <c r="K3984" s="6">
        <v>0.96725549332184402</v>
      </c>
      <c r="L3984" s="5">
        <v>24.01</v>
      </c>
      <c r="M3984" s="19">
        <f>H3984*INDEX('Pliegos Tarifarios (Las Condes)'!$B:$B,MATCH($B3984,'Pliegos Tarifarios (Las Condes)'!$A:$A,0))</f>
        <v>98088.224679600011</v>
      </c>
      <c r="N3984" s="19">
        <f>I3984*INDEX('Pliegos Tarifarios (Las Condes)'!$C:$C,MATCH($B3984,'Pliegos Tarifarios (Las Condes)'!$A:$A,0))</f>
        <v>7190.6601591000008</v>
      </c>
      <c r="O3984" s="19">
        <f>J3984*INDEX('Pliegos Tarifarios (Las Condes)'!$D:$D,MATCH($B3984,'Pliegos Tarifarios (Las Condes)'!$A:$A,0))</f>
        <v>29321.766747000001</v>
      </c>
      <c r="P3984" s="19">
        <f>H3984*INDEX('Pliegos Tarifarios (Las Condes)'!$E:$E,MATCH($B3984,'Pliegos Tarifarios (Las Condes)'!$A:$A,0))</f>
        <v>9695.4459007999994</v>
      </c>
      <c r="Q3984" s="19" cm="1">
        <f t="array" ref="Q3984">H3984*_xlfn.IFS(H3984&lt;=350,INDEX('Pliegos Tarifarios (Las Condes)'!$F:$F,MATCH($B3984,'Pliegos Tarifarios (Las Condes)'!$A:$A,0)),H3984&lt;=500,INDEX('Pliegos Tarifarios (Las Condes)'!$G:$G,MATCH($B3984,'Pliegos Tarifarios (Las Condes)'!$A:$A,0)),H3984&lt;=1000,INDEX('Pliegos Tarifarios (Las Condes)'!$H:$H,MATCH($B3984,'Pliegos Tarifarios (Las Condes)'!$A:$A,0)),H3984&lt;=5000,INDEX('Pliegos Tarifarios (Las Condes)'!$I:$I,MATCH($B3984,'Pliegos Tarifarios (Las Condes)'!$A:$A,0)),H3984&gt;5000,INDEX('Pliegos Tarifarios (Las Condes)'!$J:$J,MATCH($B3984,'Pliegos Tarifarios (Las Condes)'!$A:$A,0)))/1.19</f>
        <v>1745.9679808403366</v>
      </c>
      <c r="R3984" s="19">
        <f>INDEX('Pliegos Tarifarios (Las Condes)'!$K:$K,MATCH($B3984,'Pliegos Tarifarios (Las Condes)'!$A:$A,0))</f>
        <v>729.50400000000002</v>
      </c>
      <c r="S3984" s="21">
        <f t="shared" si="189"/>
        <v>146771.56946734033</v>
      </c>
      <c r="T3984" s="21">
        <f t="shared" si="190"/>
        <v>27886.598198794665</v>
      </c>
      <c r="U3984" s="19">
        <v>0</v>
      </c>
      <c r="V3984" s="21">
        <f t="shared" si="191"/>
        <v>174658.16766613501</v>
      </c>
    </row>
    <row r="3985" spans="1:22" x14ac:dyDescent="0.3">
      <c r="A3985" s="3" t="s">
        <v>148</v>
      </c>
      <c r="B3985" s="3">
        <v>9</v>
      </c>
      <c r="C3985" s="4" t="s">
        <v>186</v>
      </c>
      <c r="D3985" s="3" t="s">
        <v>962</v>
      </c>
      <c r="E3985" s="3" t="s">
        <v>121</v>
      </c>
      <c r="F3985" s="4" t="s">
        <v>963</v>
      </c>
      <c r="G3985" s="3" t="s">
        <v>16</v>
      </c>
      <c r="H3985" s="5">
        <v>747.58720000000005</v>
      </c>
      <c r="I3985" s="5">
        <v>2.0771000000000002</v>
      </c>
      <c r="J3985" s="5">
        <v>2.0771000000000002</v>
      </c>
      <c r="K3985" s="6">
        <v>1</v>
      </c>
      <c r="L3985" s="5">
        <v>24.12</v>
      </c>
      <c r="M3985" s="19">
        <f>H3985*INDEX('Pliegos Tarifarios (Las Condes)'!$B:$B,MATCH($B3985,'Pliegos Tarifarios (Las Condes)'!$A:$A,0))</f>
        <v>98504.332233600013</v>
      </c>
      <c r="N3985" s="19">
        <f>I3985*INDEX('Pliegos Tarifarios (Las Condes)'!$C:$C,MATCH($B3985,'Pliegos Tarifarios (Las Condes)'!$A:$A,0))</f>
        <v>7150.0407949000009</v>
      </c>
      <c r="O3985" s="19">
        <f>J3985*INDEX('Pliegos Tarifarios (Las Condes)'!$D:$D,MATCH($B3985,'Pliegos Tarifarios (Las Condes)'!$A:$A,0))</f>
        <v>30143.153531400003</v>
      </c>
      <c r="P3985" s="19">
        <f>H3985*INDEX('Pliegos Tarifarios (Las Condes)'!$E:$E,MATCH($B3985,'Pliegos Tarifarios (Las Condes)'!$A:$A,0))</f>
        <v>9736.5756927999992</v>
      </c>
      <c r="Q3985" s="19" cm="1">
        <f t="array" ref="Q3985">H3985*_xlfn.IFS(H3985&lt;=350,INDEX('Pliegos Tarifarios (Las Condes)'!$F:$F,MATCH($B3985,'Pliegos Tarifarios (Las Condes)'!$A:$A,0)),H3985&lt;=500,INDEX('Pliegos Tarifarios (Las Condes)'!$G:$G,MATCH($B3985,'Pliegos Tarifarios (Las Condes)'!$A:$A,0)),H3985&lt;=1000,INDEX('Pliegos Tarifarios (Las Condes)'!$H:$H,MATCH($B3985,'Pliegos Tarifarios (Las Condes)'!$A:$A,0)),H3985&lt;=5000,INDEX('Pliegos Tarifarios (Las Condes)'!$I:$I,MATCH($B3985,'Pliegos Tarifarios (Las Condes)'!$A:$A,0)),H3985&gt;5000,INDEX('Pliegos Tarifarios (Las Condes)'!$J:$J,MATCH($B3985,'Pliegos Tarifarios (Las Condes)'!$A:$A,0)))/1.19</f>
        <v>1753.3746850420171</v>
      </c>
      <c r="R3985" s="19">
        <f>INDEX('Pliegos Tarifarios (Las Condes)'!$K:$K,MATCH($B3985,'Pliegos Tarifarios (Las Condes)'!$A:$A,0))</f>
        <v>729.50400000000002</v>
      </c>
      <c r="S3985" s="21">
        <f t="shared" si="189"/>
        <v>148016.98093774202</v>
      </c>
      <c r="T3985" s="21">
        <f t="shared" si="190"/>
        <v>28123.226378170984</v>
      </c>
      <c r="U3985" s="19">
        <v>0</v>
      </c>
      <c r="V3985" s="21">
        <f t="shared" si="191"/>
        <v>176140.20731591299</v>
      </c>
    </row>
    <row r="3986" spans="1:22" x14ac:dyDescent="0.3">
      <c r="A3986" s="3" t="s">
        <v>148</v>
      </c>
      <c r="B3986" s="3">
        <v>9</v>
      </c>
      <c r="C3986" s="4" t="s">
        <v>186</v>
      </c>
      <c r="D3986" s="3" t="s">
        <v>964</v>
      </c>
      <c r="E3986" s="3" t="s">
        <v>121</v>
      </c>
      <c r="F3986" s="4" t="s">
        <v>965</v>
      </c>
      <c r="G3986" s="3" t="s">
        <v>16</v>
      </c>
      <c r="H3986" s="5">
        <v>744.42819999999995</v>
      </c>
      <c r="I3986" s="5">
        <v>2.0842000000000001</v>
      </c>
      <c r="J3986" s="5">
        <v>2.0745</v>
      </c>
      <c r="K3986" s="6">
        <v>0.9953459360905863</v>
      </c>
      <c r="L3986" s="5">
        <v>24.01</v>
      </c>
      <c r="M3986" s="19">
        <f>H3986*INDEX('Pliegos Tarifarios (Las Condes)'!$B:$B,MATCH($B3986,'Pliegos Tarifarios (Las Condes)'!$A:$A,0))</f>
        <v>98088.092916599999</v>
      </c>
      <c r="N3986" s="19">
        <f>I3986*INDEX('Pliegos Tarifarios (Las Condes)'!$C:$C,MATCH($B3986,'Pliegos Tarifarios (Las Condes)'!$A:$A,0))</f>
        <v>7174.4812597999999</v>
      </c>
      <c r="O3986" s="19">
        <f>J3986*INDEX('Pliegos Tarifarios (Las Condes)'!$D:$D,MATCH($B3986,'Pliegos Tarifarios (Las Condes)'!$A:$A,0))</f>
        <v>30105.421983</v>
      </c>
      <c r="P3986" s="19">
        <f>H3986*INDEX('Pliegos Tarifarios (Las Condes)'!$E:$E,MATCH($B3986,'Pliegos Tarifarios (Las Condes)'!$A:$A,0))</f>
        <v>9695.4328767999978</v>
      </c>
      <c r="Q3986" s="19" cm="1">
        <f t="array" ref="Q3986">H3986*_xlfn.IFS(H3986&lt;=350,INDEX('Pliegos Tarifarios (Las Condes)'!$F:$F,MATCH($B3986,'Pliegos Tarifarios (Las Condes)'!$A:$A,0)),H3986&lt;=500,INDEX('Pliegos Tarifarios (Las Condes)'!$G:$G,MATCH($B3986,'Pliegos Tarifarios (Las Condes)'!$A:$A,0)),H3986&lt;=1000,INDEX('Pliegos Tarifarios (Las Condes)'!$H:$H,MATCH($B3986,'Pliegos Tarifarios (Las Condes)'!$A:$A,0)),H3986&lt;=5000,INDEX('Pliegos Tarifarios (Las Condes)'!$I:$I,MATCH($B3986,'Pliegos Tarifarios (Las Condes)'!$A:$A,0)),H3986&gt;5000,INDEX('Pliegos Tarifarios (Las Condes)'!$J:$J,MATCH($B3986,'Pliegos Tarifarios (Las Condes)'!$A:$A,0)))/1.19</f>
        <v>1745.9656354621852</v>
      </c>
      <c r="R3986" s="19">
        <f>INDEX('Pliegos Tarifarios (Las Condes)'!$K:$K,MATCH($B3986,'Pliegos Tarifarios (Las Condes)'!$A:$A,0))</f>
        <v>729.50400000000002</v>
      </c>
      <c r="S3986" s="21">
        <f t="shared" si="189"/>
        <v>147538.89867166217</v>
      </c>
      <c r="T3986" s="21">
        <f t="shared" si="190"/>
        <v>28032.390747615813</v>
      </c>
      <c r="U3986" s="19">
        <v>0</v>
      </c>
      <c r="V3986" s="21">
        <f t="shared" si="191"/>
        <v>175571.28941927798</v>
      </c>
    </row>
    <row r="3987" spans="1:22" x14ac:dyDescent="0.3">
      <c r="A3987" s="3" t="s">
        <v>148</v>
      </c>
      <c r="B3987" s="3">
        <v>9</v>
      </c>
      <c r="C3987" s="4" t="s">
        <v>186</v>
      </c>
      <c r="D3987" s="3" t="s">
        <v>966</v>
      </c>
      <c r="E3987" s="3" t="s">
        <v>121</v>
      </c>
      <c r="F3987" s="4" t="s">
        <v>967</v>
      </c>
      <c r="G3987" s="3" t="s">
        <v>16</v>
      </c>
      <c r="H3987" s="5">
        <v>747.28309999999999</v>
      </c>
      <c r="I3987" s="5">
        <v>2.1688000000000001</v>
      </c>
      <c r="J3987" s="5">
        <v>2.0531000000000001</v>
      </c>
      <c r="K3987" s="6">
        <v>0.94665252674289935</v>
      </c>
      <c r="L3987" s="5">
        <v>24.11</v>
      </c>
      <c r="M3987" s="19">
        <f>H3987*INDEX('Pliegos Tarifarios (Las Condes)'!$B:$B,MATCH($B3987,'Pliegos Tarifarios (Las Condes)'!$A:$A,0))</f>
        <v>98464.263105300008</v>
      </c>
      <c r="N3987" s="19">
        <f>I3987*INDEX('Pliegos Tarifarios (Las Condes)'!$C:$C,MATCH($B3987,'Pliegos Tarifarios (Las Condes)'!$A:$A,0))</f>
        <v>7465.7014472000001</v>
      </c>
      <c r="O3987" s="19">
        <f>J3987*INDEX('Pliegos Tarifarios (Las Condes)'!$D:$D,MATCH($B3987,'Pliegos Tarifarios (Las Condes)'!$A:$A,0))</f>
        <v>29794.862315400002</v>
      </c>
      <c r="P3987" s="19">
        <f>H3987*INDEX('Pliegos Tarifarios (Las Condes)'!$E:$E,MATCH($B3987,'Pliegos Tarifarios (Las Condes)'!$A:$A,0))</f>
        <v>9732.6150944000001</v>
      </c>
      <c r="Q3987" s="19" cm="1">
        <f t="array" ref="Q3987">H3987*_xlfn.IFS(H3987&lt;=350,INDEX('Pliegos Tarifarios (Las Condes)'!$F:$F,MATCH($B3987,'Pliegos Tarifarios (Las Condes)'!$A:$A,0)),H3987&lt;=500,INDEX('Pliegos Tarifarios (Las Condes)'!$G:$G,MATCH($B3987,'Pliegos Tarifarios (Las Condes)'!$A:$A,0)),H3987&lt;=1000,INDEX('Pliegos Tarifarios (Las Condes)'!$H:$H,MATCH($B3987,'Pliegos Tarifarios (Las Condes)'!$A:$A,0)),H3987&lt;=5000,INDEX('Pliegos Tarifarios (Las Condes)'!$I:$I,MATCH($B3987,'Pliegos Tarifarios (Las Condes)'!$A:$A,0)),H3987&gt;5000,INDEX('Pliegos Tarifarios (Las Condes)'!$J:$J,MATCH($B3987,'Pliegos Tarifarios (Las Condes)'!$A:$A,0)))/1.19</f>
        <v>1752.6614555462188</v>
      </c>
      <c r="R3987" s="19">
        <f>INDEX('Pliegos Tarifarios (Las Condes)'!$K:$K,MATCH($B3987,'Pliegos Tarifarios (Las Condes)'!$A:$A,0))</f>
        <v>729.50400000000002</v>
      </c>
      <c r="S3987" s="21">
        <f t="shared" si="189"/>
        <v>147939.60741784621</v>
      </c>
      <c r="T3987" s="21">
        <f t="shared" si="190"/>
        <v>28108.525409390782</v>
      </c>
      <c r="U3987" s="19">
        <v>0</v>
      </c>
      <c r="V3987" s="21">
        <f t="shared" si="191"/>
        <v>176048.13282723699</v>
      </c>
    </row>
    <row r="3988" spans="1:22" x14ac:dyDescent="0.3">
      <c r="A3988" s="3" t="s">
        <v>148</v>
      </c>
      <c r="B3988" s="3">
        <v>9</v>
      </c>
      <c r="C3988" s="4" t="s">
        <v>186</v>
      </c>
      <c r="D3988" s="3" t="s">
        <v>968</v>
      </c>
      <c r="E3988" s="3" t="s">
        <v>121</v>
      </c>
      <c r="F3988" s="4" t="s">
        <v>969</v>
      </c>
      <c r="G3988" s="3" t="s">
        <v>16</v>
      </c>
      <c r="H3988" s="5">
        <v>745.55409999999995</v>
      </c>
      <c r="I3988" s="5">
        <v>2.0909</v>
      </c>
      <c r="J3988" s="5">
        <v>2.0909</v>
      </c>
      <c r="K3988" s="6">
        <v>1</v>
      </c>
      <c r="L3988" s="5">
        <v>24.05</v>
      </c>
      <c r="M3988" s="19">
        <f>H3988*INDEX('Pliegos Tarifarios (Las Condes)'!$B:$B,MATCH($B3988,'Pliegos Tarifarios (Las Condes)'!$A:$A,0))</f>
        <v>98236.444878299997</v>
      </c>
      <c r="N3988" s="19">
        <f>I3988*INDEX('Pliegos Tarifarios (Las Condes)'!$C:$C,MATCH($B3988,'Pliegos Tarifarios (Las Condes)'!$A:$A,0))</f>
        <v>7197.5447970999994</v>
      </c>
      <c r="O3988" s="19">
        <f>J3988*INDEX('Pliegos Tarifarios (Las Condes)'!$D:$D,MATCH($B3988,'Pliegos Tarifarios (Las Condes)'!$A:$A,0))</f>
        <v>30343.4209806</v>
      </c>
      <c r="P3988" s="19">
        <f>H3988*INDEX('Pliegos Tarifarios (Las Condes)'!$E:$E,MATCH($B3988,'Pliegos Tarifarios (Las Condes)'!$A:$A,0))</f>
        <v>9710.0965983999995</v>
      </c>
      <c r="Q3988" s="19" cm="1">
        <f t="array" ref="Q3988">H3988*_xlfn.IFS(H3988&lt;=350,INDEX('Pliegos Tarifarios (Las Condes)'!$F:$F,MATCH($B3988,'Pliegos Tarifarios (Las Condes)'!$A:$A,0)),H3988&lt;=500,INDEX('Pliegos Tarifarios (Las Condes)'!$G:$G,MATCH($B3988,'Pliegos Tarifarios (Las Condes)'!$A:$A,0)),H3988&lt;=1000,INDEX('Pliegos Tarifarios (Las Condes)'!$H:$H,MATCH($B3988,'Pliegos Tarifarios (Las Condes)'!$A:$A,0)),H3988&lt;=5000,INDEX('Pliegos Tarifarios (Las Condes)'!$I:$I,MATCH($B3988,'Pliegos Tarifarios (Las Condes)'!$A:$A,0)),H3988&gt;5000,INDEX('Pliegos Tarifarios (Las Condes)'!$J:$J,MATCH($B3988,'Pliegos Tarifarios (Las Condes)'!$A:$A,0)))/1.19</f>
        <v>1748.6062967226894</v>
      </c>
      <c r="R3988" s="19">
        <f>INDEX('Pliegos Tarifarios (Las Condes)'!$K:$K,MATCH($B3988,'Pliegos Tarifarios (Las Condes)'!$A:$A,0))</f>
        <v>729.50400000000002</v>
      </c>
      <c r="S3988" s="21">
        <f t="shared" si="189"/>
        <v>147965.61755112268</v>
      </c>
      <c r="T3988" s="21">
        <f t="shared" si="190"/>
        <v>28113.46733471331</v>
      </c>
      <c r="U3988" s="19">
        <v>0</v>
      </c>
      <c r="V3988" s="21">
        <f t="shared" si="191"/>
        <v>176079.084885836</v>
      </c>
    </row>
    <row r="3989" spans="1:22" x14ac:dyDescent="0.3">
      <c r="A3989" s="3" t="s">
        <v>148</v>
      </c>
      <c r="B3989" s="3">
        <v>9</v>
      </c>
      <c r="C3989" s="4" t="s">
        <v>186</v>
      </c>
      <c r="D3989" s="3" t="s">
        <v>970</v>
      </c>
      <c r="E3989" s="3" t="s">
        <v>121</v>
      </c>
      <c r="F3989" s="4" t="s">
        <v>971</v>
      </c>
      <c r="G3989" s="3" t="s">
        <v>16</v>
      </c>
      <c r="H3989" s="5">
        <v>744.64890000000003</v>
      </c>
      <c r="I3989" s="5">
        <v>2.0895000000000001</v>
      </c>
      <c r="J3989" s="5">
        <v>2.0432999999999999</v>
      </c>
      <c r="K3989" s="6">
        <v>0.97788944723618076</v>
      </c>
      <c r="L3989" s="5">
        <v>24.02</v>
      </c>
      <c r="M3989" s="19">
        <f>H3989*INDEX('Pliegos Tarifarios (Las Condes)'!$B:$B,MATCH($B3989,'Pliegos Tarifarios (Las Condes)'!$A:$A,0))</f>
        <v>98117.173010700004</v>
      </c>
      <c r="N3989" s="19">
        <f>I3989*INDEX('Pliegos Tarifarios (Las Condes)'!$C:$C,MATCH($B3989,'Pliegos Tarifarios (Las Condes)'!$A:$A,0))</f>
        <v>7192.7255505000003</v>
      </c>
      <c r="O3989" s="19">
        <f>J3989*INDEX('Pliegos Tarifarios (Las Condes)'!$D:$D,MATCH($B3989,'Pliegos Tarifarios (Las Condes)'!$A:$A,0))</f>
        <v>29652.643402199999</v>
      </c>
      <c r="P3989" s="19">
        <f>H3989*INDEX('Pliegos Tarifarios (Las Condes)'!$E:$E,MATCH($B3989,'Pliegos Tarifarios (Las Condes)'!$A:$A,0))</f>
        <v>9698.3072735999995</v>
      </c>
      <c r="Q3989" s="19" cm="1">
        <f t="array" ref="Q3989">H3989*_xlfn.IFS(H3989&lt;=350,INDEX('Pliegos Tarifarios (Las Condes)'!$F:$F,MATCH($B3989,'Pliegos Tarifarios (Las Condes)'!$A:$A,0)),H3989&lt;=500,INDEX('Pliegos Tarifarios (Las Condes)'!$G:$G,MATCH($B3989,'Pliegos Tarifarios (Las Condes)'!$A:$A,0)),H3989&lt;=1000,INDEX('Pliegos Tarifarios (Las Condes)'!$H:$H,MATCH($B3989,'Pliegos Tarifarios (Las Condes)'!$A:$A,0)),H3989&lt;=5000,INDEX('Pliegos Tarifarios (Las Condes)'!$I:$I,MATCH($B3989,'Pliegos Tarifarios (Las Condes)'!$A:$A,0)),H3989&gt;5000,INDEX('Pliegos Tarifarios (Las Condes)'!$J:$J,MATCH($B3989,'Pliegos Tarifarios (Las Condes)'!$A:$A,0)))/1.19</f>
        <v>1746.4832604201686</v>
      </c>
      <c r="R3989" s="19">
        <f>INDEX('Pliegos Tarifarios (Las Condes)'!$K:$K,MATCH($B3989,'Pliegos Tarifarios (Las Condes)'!$A:$A,0))</f>
        <v>729.50400000000002</v>
      </c>
      <c r="S3989" s="21">
        <f t="shared" si="189"/>
        <v>147136.83649742015</v>
      </c>
      <c r="T3989" s="21">
        <f t="shared" si="190"/>
        <v>27955.998934509829</v>
      </c>
      <c r="U3989" s="19">
        <v>0</v>
      </c>
      <c r="V3989" s="21">
        <f t="shared" si="191"/>
        <v>175092.83543192997</v>
      </c>
    </row>
    <row r="3990" spans="1:22" x14ac:dyDescent="0.3">
      <c r="A3990" s="3" t="s">
        <v>148</v>
      </c>
      <c r="B3990" s="3">
        <v>9</v>
      </c>
      <c r="C3990" s="4" t="s">
        <v>186</v>
      </c>
      <c r="D3990" s="3" t="s">
        <v>972</v>
      </c>
      <c r="E3990" s="3" t="s">
        <v>121</v>
      </c>
      <c r="F3990" s="4" t="s">
        <v>973</v>
      </c>
      <c r="G3990" s="3" t="s">
        <v>16</v>
      </c>
      <c r="H3990" s="5">
        <v>746.35230000000001</v>
      </c>
      <c r="I3990" s="5">
        <v>2.1383000000000001</v>
      </c>
      <c r="J3990" s="5">
        <v>2.0935999999999999</v>
      </c>
      <c r="K3990" s="6">
        <v>0.97909554318851411</v>
      </c>
      <c r="L3990" s="5">
        <v>24.08</v>
      </c>
      <c r="M3990" s="19">
        <f>H3990*INDEX('Pliegos Tarifarios (Las Condes)'!$B:$B,MATCH($B3990,'Pliegos Tarifarios (Las Condes)'!$A:$A,0))</f>
        <v>98341.618104900001</v>
      </c>
      <c r="N3990" s="19">
        <f>I3990*INDEX('Pliegos Tarifarios (Las Condes)'!$C:$C,MATCH($B3990,'Pliegos Tarifarios (Las Condes)'!$A:$A,0))</f>
        <v>7360.7107176999998</v>
      </c>
      <c r="O3990" s="19">
        <f>J3990*INDEX('Pliegos Tarifarios (Las Condes)'!$D:$D,MATCH($B3990,'Pliegos Tarifarios (Las Condes)'!$A:$A,0))</f>
        <v>30382.603742399999</v>
      </c>
      <c r="P3990" s="19">
        <f>H3990*INDEX('Pliegos Tarifarios (Las Condes)'!$E:$E,MATCH($B3990,'Pliegos Tarifarios (Las Condes)'!$A:$A,0))</f>
        <v>9720.4923552</v>
      </c>
      <c r="Q3990" s="19" cm="1">
        <f t="array" ref="Q3990">H3990*_xlfn.IFS(H3990&lt;=350,INDEX('Pliegos Tarifarios (Las Condes)'!$F:$F,MATCH($B3990,'Pliegos Tarifarios (Las Condes)'!$A:$A,0)),H3990&lt;=500,INDEX('Pliegos Tarifarios (Las Condes)'!$G:$G,MATCH($B3990,'Pliegos Tarifarios (Las Condes)'!$A:$A,0)),H3990&lt;=1000,INDEX('Pliegos Tarifarios (Las Condes)'!$H:$H,MATCH($B3990,'Pliegos Tarifarios (Las Condes)'!$A:$A,0)),H3990&lt;=5000,INDEX('Pliegos Tarifarios (Las Condes)'!$I:$I,MATCH($B3990,'Pliegos Tarifarios (Las Condes)'!$A:$A,0)),H3990&gt;5000,INDEX('Pliegos Tarifarios (Las Condes)'!$J:$J,MATCH($B3990,'Pliegos Tarifarios (Las Condes)'!$A:$A,0)))/1.19</f>
        <v>1750.4783775630253</v>
      </c>
      <c r="R3990" s="19">
        <f>INDEX('Pliegos Tarifarios (Las Condes)'!$K:$K,MATCH($B3990,'Pliegos Tarifarios (Las Condes)'!$A:$A,0))</f>
        <v>729.50400000000002</v>
      </c>
      <c r="S3990" s="21">
        <f t="shared" si="189"/>
        <v>148285.40729776301</v>
      </c>
      <c r="T3990" s="21">
        <f t="shared" si="190"/>
        <v>28174.227386574974</v>
      </c>
      <c r="U3990" s="19">
        <v>0</v>
      </c>
      <c r="V3990" s="21">
        <f t="shared" si="191"/>
        <v>176459.634684338</v>
      </c>
    </row>
    <row r="3991" spans="1:22" x14ac:dyDescent="0.3">
      <c r="A3991" s="3" t="s">
        <v>148</v>
      </c>
      <c r="B3991" s="3">
        <v>9</v>
      </c>
      <c r="C3991" s="4" t="s">
        <v>186</v>
      </c>
      <c r="D3991" s="3" t="s">
        <v>974</v>
      </c>
      <c r="E3991" s="3" t="s">
        <v>121</v>
      </c>
      <c r="F3991" s="4" t="s">
        <v>975</v>
      </c>
      <c r="G3991" s="3" t="s">
        <v>16</v>
      </c>
      <c r="H3991" s="5">
        <v>747.53560000000004</v>
      </c>
      <c r="I3991" s="5">
        <v>2.0992000000000002</v>
      </c>
      <c r="J3991" s="5">
        <v>2.0992000000000002</v>
      </c>
      <c r="K3991" s="6">
        <v>1</v>
      </c>
      <c r="L3991" s="5">
        <v>24.11</v>
      </c>
      <c r="M3991" s="19">
        <f>H3991*INDEX('Pliegos Tarifarios (Las Condes)'!$B:$B,MATCH($B3991,'Pliegos Tarifarios (Las Condes)'!$A:$A,0))</f>
        <v>98497.533262800003</v>
      </c>
      <c r="N3991" s="19">
        <f>I3991*INDEX('Pliegos Tarifarios (Las Condes)'!$C:$C,MATCH($B3991,'Pliegos Tarifarios (Las Condes)'!$A:$A,0))</f>
        <v>7226.116044800001</v>
      </c>
      <c r="O3991" s="19">
        <f>J3991*INDEX('Pliegos Tarifarios (Las Condes)'!$D:$D,MATCH($B3991,'Pliegos Tarifarios (Las Condes)'!$A:$A,0))</f>
        <v>30463.871692800003</v>
      </c>
      <c r="P3991" s="19">
        <f>H3991*INDEX('Pliegos Tarifarios (Las Condes)'!$E:$E,MATCH($B3991,'Pliegos Tarifarios (Las Condes)'!$A:$A,0))</f>
        <v>9735.9036543999991</v>
      </c>
      <c r="Q3991" s="19" cm="1">
        <f t="array" ref="Q3991">H3991*_xlfn.IFS(H3991&lt;=350,INDEX('Pliegos Tarifarios (Las Condes)'!$F:$F,MATCH($B3991,'Pliegos Tarifarios (Las Condes)'!$A:$A,0)),H3991&lt;=500,INDEX('Pliegos Tarifarios (Las Condes)'!$G:$G,MATCH($B3991,'Pliegos Tarifarios (Las Condes)'!$A:$A,0)),H3991&lt;=1000,INDEX('Pliegos Tarifarios (Las Condes)'!$H:$H,MATCH($B3991,'Pliegos Tarifarios (Las Condes)'!$A:$A,0)),H3991&lt;=5000,INDEX('Pliegos Tarifarios (Las Condes)'!$I:$I,MATCH($B3991,'Pliegos Tarifarios (Las Condes)'!$A:$A,0)),H3991&gt;5000,INDEX('Pliegos Tarifarios (Las Condes)'!$J:$J,MATCH($B3991,'Pliegos Tarifarios (Las Condes)'!$A:$A,0)))/1.19</f>
        <v>1753.2536635294121</v>
      </c>
      <c r="R3991" s="19">
        <f>INDEX('Pliegos Tarifarios (Las Condes)'!$K:$K,MATCH($B3991,'Pliegos Tarifarios (Las Condes)'!$A:$A,0))</f>
        <v>729.50400000000002</v>
      </c>
      <c r="S3991" s="21">
        <f t="shared" si="189"/>
        <v>148406.1823183294</v>
      </c>
      <c r="T3991" s="21">
        <f t="shared" si="190"/>
        <v>28197.174640482586</v>
      </c>
      <c r="U3991" s="19">
        <v>0</v>
      </c>
      <c r="V3991" s="21">
        <f t="shared" si="191"/>
        <v>176603.35695881199</v>
      </c>
    </row>
    <row r="3992" spans="1:22" x14ac:dyDescent="0.3">
      <c r="A3992" s="3" t="s">
        <v>148</v>
      </c>
      <c r="B3992" s="3">
        <v>9</v>
      </c>
      <c r="C3992" s="4" t="s">
        <v>186</v>
      </c>
      <c r="D3992" s="3" t="s">
        <v>976</v>
      </c>
      <c r="E3992" s="3" t="s">
        <v>121</v>
      </c>
      <c r="F3992" s="4" t="s">
        <v>977</v>
      </c>
      <c r="G3992" s="3" t="s">
        <v>16</v>
      </c>
      <c r="H3992" s="5">
        <v>746.69560000000001</v>
      </c>
      <c r="I3992" s="5">
        <v>2.1547999999999998</v>
      </c>
      <c r="J3992" s="5">
        <v>2.125</v>
      </c>
      <c r="K3992" s="6">
        <v>0.98617041024689078</v>
      </c>
      <c r="L3992" s="5">
        <v>24.09</v>
      </c>
      <c r="M3992" s="19">
        <f>H3992*INDEX('Pliegos Tarifarios (Las Condes)'!$B:$B,MATCH($B3992,'Pliegos Tarifarios (Las Condes)'!$A:$A,0))</f>
        <v>98386.852342800004</v>
      </c>
      <c r="N3992" s="19">
        <f>I3992*INDEX('Pliegos Tarifarios (Las Condes)'!$C:$C,MATCH($B3992,'Pliegos Tarifarios (Las Condes)'!$A:$A,0))</f>
        <v>7417.5089811999997</v>
      </c>
      <c r="O3992" s="19">
        <f>J3992*INDEX('Pliegos Tarifarios (Las Condes)'!$D:$D,MATCH($B3992,'Pliegos Tarifarios (Las Condes)'!$A:$A,0))</f>
        <v>30838.284749999999</v>
      </c>
      <c r="P3992" s="19">
        <f>H3992*INDEX('Pliegos Tarifarios (Las Condes)'!$E:$E,MATCH($B3992,'Pliegos Tarifarios (Las Condes)'!$A:$A,0))</f>
        <v>9724.963494399999</v>
      </c>
      <c r="Q3992" s="19" cm="1">
        <f t="array" ref="Q3992">H3992*_xlfn.IFS(H3992&lt;=350,INDEX('Pliegos Tarifarios (Las Condes)'!$F:$F,MATCH($B3992,'Pliegos Tarifarios (Las Condes)'!$A:$A,0)),H3992&lt;=500,INDEX('Pliegos Tarifarios (Las Condes)'!$G:$G,MATCH($B3992,'Pliegos Tarifarios (Las Condes)'!$A:$A,0)),H3992&lt;=1000,INDEX('Pliegos Tarifarios (Las Condes)'!$H:$H,MATCH($B3992,'Pliegos Tarifarios (Las Condes)'!$A:$A,0)),H3992&lt;=5000,INDEX('Pliegos Tarifarios (Las Condes)'!$I:$I,MATCH($B3992,'Pliegos Tarifarios (Las Condes)'!$A:$A,0)),H3992&gt;5000,INDEX('Pliegos Tarifarios (Las Condes)'!$J:$J,MATCH($B3992,'Pliegos Tarifarios (Las Condes)'!$A:$A,0)))/1.19</f>
        <v>1751.2835458823533</v>
      </c>
      <c r="R3992" s="19">
        <f>INDEX('Pliegos Tarifarios (Las Condes)'!$K:$K,MATCH($B3992,'Pliegos Tarifarios (Las Condes)'!$A:$A,0))</f>
        <v>729.50400000000002</v>
      </c>
      <c r="S3992" s="21">
        <f t="shared" si="189"/>
        <v>148848.39711428233</v>
      </c>
      <c r="T3992" s="21">
        <f t="shared" si="190"/>
        <v>28281.195451713644</v>
      </c>
      <c r="U3992" s="19">
        <v>0</v>
      </c>
      <c r="V3992" s="21">
        <f t="shared" si="191"/>
        <v>177129.59256599596</v>
      </c>
    </row>
    <row r="3993" spans="1:22" x14ac:dyDescent="0.3">
      <c r="A3993" s="3" t="s">
        <v>148</v>
      </c>
      <c r="B3993" s="3">
        <v>9</v>
      </c>
      <c r="C3993" s="4" t="s">
        <v>186</v>
      </c>
      <c r="D3993" s="3" t="s">
        <v>978</v>
      </c>
      <c r="E3993" s="3" t="s">
        <v>121</v>
      </c>
      <c r="F3993" s="4" t="s">
        <v>979</v>
      </c>
      <c r="G3993" s="3" t="s">
        <v>16</v>
      </c>
      <c r="H3993" s="5">
        <v>745.33090000000004</v>
      </c>
      <c r="I3993" s="5">
        <v>2.0699999999999998</v>
      </c>
      <c r="J3993" s="5">
        <v>2.0472999999999999</v>
      </c>
      <c r="K3993" s="6">
        <v>0.98903381642512078</v>
      </c>
      <c r="L3993" s="5">
        <v>24.04</v>
      </c>
      <c r="M3993" s="19">
        <f>H3993*INDEX('Pliegos Tarifarios (Las Condes)'!$B:$B,MATCH($B3993,'Pliegos Tarifarios (Las Condes)'!$A:$A,0))</f>
        <v>98207.035376700005</v>
      </c>
      <c r="N3993" s="19">
        <f>I3993*INDEX('Pliegos Tarifarios (Las Condes)'!$C:$C,MATCH($B3993,'Pliegos Tarifarios (Las Condes)'!$A:$A,0))</f>
        <v>7125.6003299999993</v>
      </c>
      <c r="O3993" s="19">
        <f>J3993*INDEX('Pliegos Tarifarios (Las Condes)'!$D:$D,MATCH($B3993,'Pliegos Tarifarios (Las Condes)'!$A:$A,0))</f>
        <v>29710.691938199998</v>
      </c>
      <c r="P3993" s="19">
        <f>H3993*INDEX('Pliegos Tarifarios (Las Condes)'!$E:$E,MATCH($B3993,'Pliegos Tarifarios (Las Condes)'!$A:$A,0))</f>
        <v>9707.1896416</v>
      </c>
      <c r="Q3993" s="19" cm="1">
        <f t="array" ref="Q3993">H3993*_xlfn.IFS(H3993&lt;=350,INDEX('Pliegos Tarifarios (Las Condes)'!$F:$F,MATCH($B3993,'Pliegos Tarifarios (Las Condes)'!$A:$A,0)),H3993&lt;=500,INDEX('Pliegos Tarifarios (Las Condes)'!$G:$G,MATCH($B3993,'Pliegos Tarifarios (Las Condes)'!$A:$A,0)),H3993&lt;=1000,INDEX('Pliegos Tarifarios (Las Condes)'!$H:$H,MATCH($B3993,'Pliegos Tarifarios (Las Condes)'!$A:$A,0)),H3993&lt;=5000,INDEX('Pliegos Tarifarios (Las Condes)'!$I:$I,MATCH($B3993,'Pliegos Tarifarios (Las Condes)'!$A:$A,0)),H3993&gt;5000,INDEX('Pliegos Tarifarios (Las Condes)'!$J:$J,MATCH($B3993,'Pliegos Tarifarios (Las Condes)'!$A:$A,0)))/1.19</f>
        <v>1748.082808319328</v>
      </c>
      <c r="R3993" s="19">
        <f>INDEX('Pliegos Tarifarios (Las Condes)'!$K:$K,MATCH($B3993,'Pliegos Tarifarios (Las Condes)'!$A:$A,0))</f>
        <v>729.50400000000002</v>
      </c>
      <c r="S3993" s="21">
        <f t="shared" si="189"/>
        <v>147228.10409481934</v>
      </c>
      <c r="T3993" s="21">
        <f t="shared" si="190"/>
        <v>27973.339778015674</v>
      </c>
      <c r="U3993" s="19">
        <v>0</v>
      </c>
      <c r="V3993" s="21">
        <f t="shared" si="191"/>
        <v>175201.44387283502</v>
      </c>
    </row>
    <row r="3994" spans="1:22" x14ac:dyDescent="0.3">
      <c r="A3994" s="3" t="s">
        <v>148</v>
      </c>
      <c r="B3994" s="3">
        <v>9</v>
      </c>
      <c r="C3994" s="4" t="s">
        <v>186</v>
      </c>
      <c r="D3994" s="3" t="s">
        <v>980</v>
      </c>
      <c r="E3994" s="3" t="s">
        <v>121</v>
      </c>
      <c r="F3994" s="4" t="s">
        <v>981</v>
      </c>
      <c r="G3994" s="3" t="s">
        <v>16</v>
      </c>
      <c r="H3994" s="5">
        <v>746.1028</v>
      </c>
      <c r="I3994" s="5">
        <v>2.0438999999999998</v>
      </c>
      <c r="J3994" s="5">
        <v>1.9861</v>
      </c>
      <c r="K3994" s="6">
        <v>0.97172072997700487</v>
      </c>
      <c r="L3994" s="5">
        <v>24.07</v>
      </c>
      <c r="M3994" s="19">
        <f>H3994*INDEX('Pliegos Tarifarios (Las Condes)'!$B:$B,MATCH($B3994,'Pliegos Tarifarios (Las Condes)'!$A:$A,0))</f>
        <v>98308.743236399998</v>
      </c>
      <c r="N3994" s="19">
        <f>I3994*INDEX('Pliegos Tarifarios (Las Condes)'!$C:$C,MATCH($B3994,'Pliegos Tarifarios (Las Condes)'!$A:$A,0))</f>
        <v>7035.7558040999993</v>
      </c>
      <c r="O3994" s="19">
        <f>J3994*INDEX('Pliegos Tarifarios (Las Condes)'!$D:$D,MATCH($B3994,'Pliegos Tarifarios (Las Condes)'!$A:$A,0))</f>
        <v>28822.5493374</v>
      </c>
      <c r="P3994" s="19">
        <f>H3994*INDEX('Pliegos Tarifarios (Las Condes)'!$E:$E,MATCH($B3994,'Pliegos Tarifarios (Las Condes)'!$A:$A,0))</f>
        <v>9717.2428671999987</v>
      </c>
      <c r="Q3994" s="19" cm="1">
        <f t="array" ref="Q3994">H3994*_xlfn.IFS(H3994&lt;=350,INDEX('Pliegos Tarifarios (Las Condes)'!$F:$F,MATCH($B3994,'Pliegos Tarifarios (Las Condes)'!$A:$A,0)),H3994&lt;=500,INDEX('Pliegos Tarifarios (Las Condes)'!$G:$G,MATCH($B3994,'Pliegos Tarifarios (Las Condes)'!$A:$A,0)),H3994&lt;=1000,INDEX('Pliegos Tarifarios (Las Condes)'!$H:$H,MATCH($B3994,'Pliegos Tarifarios (Las Condes)'!$A:$A,0)),H3994&lt;=5000,INDEX('Pliegos Tarifarios (Las Condes)'!$I:$I,MATCH($B3994,'Pliegos Tarifarios (Las Condes)'!$A:$A,0)),H3994&gt;5000,INDEX('Pliegos Tarifarios (Las Condes)'!$J:$J,MATCH($B3994,'Pliegos Tarifarios (Las Condes)'!$A:$A,0)))/1.19</f>
        <v>1749.8932057142861</v>
      </c>
      <c r="R3994" s="19">
        <f>INDEX('Pliegos Tarifarios (Las Condes)'!$K:$K,MATCH($B3994,'Pliegos Tarifarios (Las Condes)'!$A:$A,0))</f>
        <v>729.50400000000002</v>
      </c>
      <c r="S3994" s="21">
        <f t="shared" si="189"/>
        <v>146363.68845081428</v>
      </c>
      <c r="T3994" s="21">
        <f t="shared" si="190"/>
        <v>27809.100805654714</v>
      </c>
      <c r="U3994" s="19">
        <v>0</v>
      </c>
      <c r="V3994" s="21">
        <f t="shared" si="191"/>
        <v>174172.789256469</v>
      </c>
    </row>
    <row r="3995" spans="1:22" x14ac:dyDescent="0.3">
      <c r="A3995" s="3" t="s">
        <v>148</v>
      </c>
      <c r="B3995" s="3">
        <v>9</v>
      </c>
      <c r="C3995" s="4" t="s">
        <v>186</v>
      </c>
      <c r="D3995" s="3" t="s">
        <v>982</v>
      </c>
      <c r="E3995" s="3" t="s">
        <v>121</v>
      </c>
      <c r="F3995" s="4" t="s">
        <v>983</v>
      </c>
      <c r="G3995" s="3" t="s">
        <v>16</v>
      </c>
      <c r="H3995" s="5">
        <v>745.66470000000004</v>
      </c>
      <c r="I3995" s="5">
        <v>2.1099000000000001</v>
      </c>
      <c r="J3995" s="5">
        <v>2.0099</v>
      </c>
      <c r="K3995" s="6">
        <v>0.952604388833594</v>
      </c>
      <c r="L3995" s="5">
        <v>24.05</v>
      </c>
      <c r="M3995" s="19">
        <f>H3995*INDEX('Pliegos Tarifarios (Las Condes)'!$B:$B,MATCH($B3995,'Pliegos Tarifarios (Las Condes)'!$A:$A,0))</f>
        <v>98251.01786610001</v>
      </c>
      <c r="N3995" s="19">
        <f>I3995*INDEX('Pliegos Tarifarios (Las Condes)'!$C:$C,MATCH($B3995,'Pliegos Tarifarios (Las Condes)'!$A:$A,0))</f>
        <v>7262.9488581000005</v>
      </c>
      <c r="O3995" s="19">
        <f>J3995*INDEX('Pliegos Tarifarios (Las Condes)'!$D:$D,MATCH($B3995,'Pliegos Tarifarios (Las Condes)'!$A:$A,0))</f>
        <v>29167.938126600002</v>
      </c>
      <c r="P3995" s="19">
        <f>H3995*INDEX('Pliegos Tarifarios (Las Condes)'!$E:$E,MATCH($B3995,'Pliegos Tarifarios (Las Condes)'!$A:$A,0))</f>
        <v>9711.5370528000003</v>
      </c>
      <c r="Q3995" s="19" cm="1">
        <f t="array" ref="Q3995">H3995*_xlfn.IFS(H3995&lt;=350,INDEX('Pliegos Tarifarios (Las Condes)'!$F:$F,MATCH($B3995,'Pliegos Tarifarios (Las Condes)'!$A:$A,0)),H3995&lt;=500,INDEX('Pliegos Tarifarios (Las Condes)'!$G:$G,MATCH($B3995,'Pliegos Tarifarios (Las Condes)'!$A:$A,0)),H3995&lt;=1000,INDEX('Pliegos Tarifarios (Las Condes)'!$H:$H,MATCH($B3995,'Pliegos Tarifarios (Las Condes)'!$A:$A,0)),H3995&lt;=5000,INDEX('Pliegos Tarifarios (Las Condes)'!$I:$I,MATCH($B3995,'Pliegos Tarifarios (Las Condes)'!$A:$A,0)),H3995&gt;5000,INDEX('Pliegos Tarifarios (Las Condes)'!$J:$J,MATCH($B3995,'Pliegos Tarifarios (Las Condes)'!$A:$A,0)))/1.19</f>
        <v>1748.8656955462188</v>
      </c>
      <c r="R3995" s="19">
        <f>INDEX('Pliegos Tarifarios (Las Condes)'!$K:$K,MATCH($B3995,'Pliegos Tarifarios (Las Condes)'!$A:$A,0))</f>
        <v>729.50400000000002</v>
      </c>
      <c r="S3995" s="21">
        <f t="shared" si="189"/>
        <v>146871.81159914623</v>
      </c>
      <c r="T3995" s="21">
        <f t="shared" si="190"/>
        <v>27905.644203837783</v>
      </c>
      <c r="U3995" s="19">
        <v>0</v>
      </c>
      <c r="V3995" s="21">
        <f t="shared" si="191"/>
        <v>174777.45580298401</v>
      </c>
    </row>
    <row r="3996" spans="1:22" x14ac:dyDescent="0.3">
      <c r="A3996" s="3" t="s">
        <v>148</v>
      </c>
      <c r="B3996" s="3">
        <v>9</v>
      </c>
      <c r="C3996" s="4" t="s">
        <v>186</v>
      </c>
      <c r="D3996" s="3" t="s">
        <v>984</v>
      </c>
      <c r="E3996" s="3" t="s">
        <v>121</v>
      </c>
      <c r="F3996" s="4" t="s">
        <v>985</v>
      </c>
      <c r="G3996" s="3" t="s">
        <v>16</v>
      </c>
      <c r="H3996" s="5">
        <v>745.86090000000002</v>
      </c>
      <c r="I3996" s="5">
        <v>2.1391</v>
      </c>
      <c r="J3996" s="5">
        <v>2.0303</v>
      </c>
      <c r="K3996" s="6">
        <v>0.94913748772848394</v>
      </c>
      <c r="L3996" s="5">
        <v>24.06</v>
      </c>
      <c r="M3996" s="19">
        <f>H3996*INDEX('Pliegos Tarifarios (Las Condes)'!$B:$B,MATCH($B3996,'Pliegos Tarifarios (Las Condes)'!$A:$A,0))</f>
        <v>98276.869766700009</v>
      </c>
      <c r="N3996" s="19">
        <f>I3996*INDEX('Pliegos Tarifarios (Las Condes)'!$C:$C,MATCH($B3996,'Pliegos Tarifarios (Las Condes)'!$A:$A,0))</f>
        <v>7363.4645729000003</v>
      </c>
      <c r="O3996" s="19">
        <f>J3996*INDEX('Pliegos Tarifarios (Las Condes)'!$D:$D,MATCH($B3996,'Pliegos Tarifarios (Las Condes)'!$A:$A,0))</f>
        <v>29463.9856602</v>
      </c>
      <c r="P3996" s="19">
        <f>H3996*INDEX('Pliegos Tarifarios (Las Condes)'!$E:$E,MATCH($B3996,'Pliegos Tarifarios (Las Condes)'!$A:$A,0))</f>
        <v>9714.0923616</v>
      </c>
      <c r="Q3996" s="19" cm="1">
        <f t="array" ref="Q3996">H3996*_xlfn.IFS(H3996&lt;=350,INDEX('Pliegos Tarifarios (Las Condes)'!$F:$F,MATCH($B3996,'Pliegos Tarifarios (Las Condes)'!$A:$A,0)),H3996&lt;=500,INDEX('Pliegos Tarifarios (Las Condes)'!$G:$G,MATCH($B3996,'Pliegos Tarifarios (Las Condes)'!$A:$A,0)),H3996&lt;=1000,INDEX('Pliegos Tarifarios (Las Condes)'!$H:$H,MATCH($B3996,'Pliegos Tarifarios (Las Condes)'!$A:$A,0)),H3996&lt;=5000,INDEX('Pliegos Tarifarios (Las Condes)'!$I:$I,MATCH($B3996,'Pliegos Tarifarios (Las Condes)'!$A:$A,0)),H3996&gt;5000,INDEX('Pliegos Tarifarios (Las Condes)'!$J:$J,MATCH($B3996,'Pliegos Tarifarios (Las Condes)'!$A:$A,0)))/1.19</f>
        <v>1749.325858739496</v>
      </c>
      <c r="R3996" s="19">
        <f>INDEX('Pliegos Tarifarios (Las Condes)'!$K:$K,MATCH($B3996,'Pliegos Tarifarios (Las Condes)'!$A:$A,0))</f>
        <v>729.50400000000002</v>
      </c>
      <c r="S3996" s="21">
        <f t="shared" si="189"/>
        <v>147297.24222013948</v>
      </c>
      <c r="T3996" s="21">
        <f t="shared" si="190"/>
        <v>27986.4760218265</v>
      </c>
      <c r="U3996" s="19">
        <v>0</v>
      </c>
      <c r="V3996" s="21">
        <f t="shared" si="191"/>
        <v>175283.71824196598</v>
      </c>
    </row>
    <row r="3997" spans="1:22" x14ac:dyDescent="0.3">
      <c r="A3997" s="3" t="s">
        <v>148</v>
      </c>
      <c r="B3997" s="3">
        <v>9</v>
      </c>
      <c r="C3997" s="4" t="s">
        <v>186</v>
      </c>
      <c r="D3997" s="3" t="s">
        <v>986</v>
      </c>
      <c r="E3997" s="3" t="s">
        <v>121</v>
      </c>
      <c r="F3997" s="4" t="s">
        <v>987</v>
      </c>
      <c r="G3997" s="3" t="s">
        <v>16</v>
      </c>
      <c r="H3997" s="5">
        <v>746.99689999999998</v>
      </c>
      <c r="I3997" s="5">
        <v>2.1486999999999998</v>
      </c>
      <c r="J3997" s="5">
        <v>2.0381999999999998</v>
      </c>
      <c r="K3997" s="6">
        <v>0.94857355610369054</v>
      </c>
      <c r="L3997" s="5">
        <v>24.1</v>
      </c>
      <c r="M3997" s="19">
        <f>H3997*INDEX('Pliegos Tarifarios (Las Condes)'!$B:$B,MATCH($B3997,'Pliegos Tarifarios (Las Condes)'!$A:$A,0))</f>
        <v>98426.552534700008</v>
      </c>
      <c r="N3997" s="19">
        <f>I3997*INDEX('Pliegos Tarifarios (Las Condes)'!$C:$C,MATCH($B3997,'Pliegos Tarifarios (Las Condes)'!$A:$A,0))</f>
        <v>7396.5108352999996</v>
      </c>
      <c r="O3997" s="19">
        <f>J3997*INDEX('Pliegos Tarifarios (Las Condes)'!$D:$D,MATCH($B3997,'Pliegos Tarifarios (Las Condes)'!$A:$A,0))</f>
        <v>29578.631518799997</v>
      </c>
      <c r="P3997" s="19">
        <f>H3997*INDEX('Pliegos Tarifarios (Las Condes)'!$E:$E,MATCH($B3997,'Pliegos Tarifarios (Las Condes)'!$A:$A,0))</f>
        <v>9728.8876255999985</v>
      </c>
      <c r="Q3997" s="19" cm="1">
        <f t="array" ref="Q3997">H3997*_xlfn.IFS(H3997&lt;=350,INDEX('Pliegos Tarifarios (Las Condes)'!$F:$F,MATCH($B3997,'Pliegos Tarifarios (Las Condes)'!$A:$A,0)),H3997&lt;=500,INDEX('Pliegos Tarifarios (Las Condes)'!$G:$G,MATCH($B3997,'Pliegos Tarifarios (Las Condes)'!$A:$A,0)),H3997&lt;=1000,INDEX('Pliegos Tarifarios (Las Condes)'!$H:$H,MATCH($B3997,'Pliegos Tarifarios (Las Condes)'!$A:$A,0)),H3997&lt;=5000,INDEX('Pliegos Tarifarios (Las Condes)'!$I:$I,MATCH($B3997,'Pliegos Tarifarios (Las Condes)'!$A:$A,0)),H3997&gt;5000,INDEX('Pliegos Tarifarios (Las Condes)'!$J:$J,MATCH($B3997,'Pliegos Tarifarios (Las Condes)'!$A:$A,0)))/1.19</f>
        <v>1751.9902083193278</v>
      </c>
      <c r="R3997" s="19">
        <f>INDEX('Pliegos Tarifarios (Las Condes)'!$K:$K,MATCH($B3997,'Pliegos Tarifarios (Las Condes)'!$A:$A,0))</f>
        <v>729.50400000000002</v>
      </c>
      <c r="S3997" s="21">
        <f t="shared" si="189"/>
        <v>147612.07672271933</v>
      </c>
      <c r="T3997" s="21">
        <f t="shared" si="190"/>
        <v>28046.294577316672</v>
      </c>
      <c r="U3997" s="19">
        <v>0</v>
      </c>
      <c r="V3997" s="21">
        <f t="shared" si="191"/>
        <v>175658.371300036</v>
      </c>
    </row>
    <row r="3998" spans="1:22" x14ac:dyDescent="0.3">
      <c r="A3998" s="3" t="s">
        <v>148</v>
      </c>
      <c r="B3998" s="3">
        <v>9</v>
      </c>
      <c r="C3998" s="4" t="s">
        <v>186</v>
      </c>
      <c r="D3998" s="3" t="s">
        <v>988</v>
      </c>
      <c r="E3998" s="3" t="s">
        <v>121</v>
      </c>
      <c r="F3998" s="4" t="s">
        <v>989</v>
      </c>
      <c r="G3998" s="3" t="s">
        <v>16</v>
      </c>
      <c r="H3998" s="5">
        <v>745.43970000000002</v>
      </c>
      <c r="I3998" s="5">
        <v>2.0737000000000001</v>
      </c>
      <c r="J3998" s="5">
        <v>2.04</v>
      </c>
      <c r="K3998" s="6">
        <v>0.98374885470415196</v>
      </c>
      <c r="L3998" s="5">
        <v>24.05</v>
      </c>
      <c r="M3998" s="19">
        <f>H3998*INDEX('Pliegos Tarifarios (Las Condes)'!$B:$B,MATCH($B3998,'Pliegos Tarifarios (Las Condes)'!$A:$A,0))</f>
        <v>98221.371191099999</v>
      </c>
      <c r="N3998" s="19">
        <f>I3998*INDEX('Pliegos Tarifarios (Las Condes)'!$C:$C,MATCH($B3998,'Pliegos Tarifarios (Las Condes)'!$A:$A,0))</f>
        <v>7138.3369103000005</v>
      </c>
      <c r="O3998" s="19">
        <f>J3998*INDEX('Pliegos Tarifarios (Las Condes)'!$D:$D,MATCH($B3998,'Pliegos Tarifarios (Las Condes)'!$A:$A,0))</f>
        <v>29604.753359999999</v>
      </c>
      <c r="P3998" s="19">
        <f>H3998*INDEX('Pliegos Tarifarios (Las Condes)'!$E:$E,MATCH($B3998,'Pliegos Tarifarios (Las Condes)'!$A:$A,0))</f>
        <v>9708.6066527999992</v>
      </c>
      <c r="Q3998" s="19" cm="1">
        <f t="array" ref="Q3998">H3998*_xlfn.IFS(H3998&lt;=350,INDEX('Pliegos Tarifarios (Las Condes)'!$F:$F,MATCH($B3998,'Pliegos Tarifarios (Las Condes)'!$A:$A,0)),H3998&lt;=500,INDEX('Pliegos Tarifarios (Las Condes)'!$G:$G,MATCH($B3998,'Pliegos Tarifarios (Las Condes)'!$A:$A,0)),H3998&lt;=1000,INDEX('Pliegos Tarifarios (Las Condes)'!$H:$H,MATCH($B3998,'Pliegos Tarifarios (Las Condes)'!$A:$A,0)),H3998&lt;=5000,INDEX('Pliegos Tarifarios (Las Condes)'!$I:$I,MATCH($B3998,'Pliegos Tarifarios (Las Condes)'!$A:$A,0)),H3998&gt;5000,INDEX('Pliegos Tarifarios (Las Condes)'!$J:$J,MATCH($B3998,'Pliegos Tarifarios (Las Condes)'!$A:$A,0)))/1.19</f>
        <v>1748.3379854621853</v>
      </c>
      <c r="R3998" s="19">
        <f>INDEX('Pliegos Tarifarios (Las Condes)'!$K:$K,MATCH($B3998,'Pliegos Tarifarios (Las Condes)'!$A:$A,0))</f>
        <v>729.50400000000002</v>
      </c>
      <c r="S3998" s="21">
        <f t="shared" si="189"/>
        <v>147150.91009966217</v>
      </c>
      <c r="T3998" s="21">
        <f t="shared" si="190"/>
        <v>27958.672918935812</v>
      </c>
      <c r="U3998" s="19">
        <v>0</v>
      </c>
      <c r="V3998" s="21">
        <f t="shared" si="191"/>
        <v>175109.58301859797</v>
      </c>
    </row>
    <row r="3999" spans="1:22" x14ac:dyDescent="0.3">
      <c r="A3999" s="3" t="s">
        <v>148</v>
      </c>
      <c r="B3999" s="3">
        <v>9</v>
      </c>
      <c r="C3999" s="4" t="s">
        <v>186</v>
      </c>
      <c r="D3999" s="3" t="s">
        <v>990</v>
      </c>
      <c r="E3999" s="3" t="s">
        <v>121</v>
      </c>
      <c r="F3999" s="4" t="s">
        <v>991</v>
      </c>
      <c r="G3999" s="3" t="s">
        <v>16</v>
      </c>
      <c r="H3999" s="5">
        <v>746.46540000000005</v>
      </c>
      <c r="I3999" s="5">
        <v>2.1236000000000002</v>
      </c>
      <c r="J3999" s="5">
        <v>2.1097000000000001</v>
      </c>
      <c r="K3999" s="6">
        <v>0.99345451120738371</v>
      </c>
      <c r="L3999" s="5">
        <v>24.08</v>
      </c>
      <c r="M3999" s="19">
        <f>H3999*INDEX('Pliegos Tarifarios (Las Condes)'!$B:$B,MATCH($B3999,'Pliegos Tarifarios (Las Condes)'!$A:$A,0))</f>
        <v>98356.520500200015</v>
      </c>
      <c r="N3999" s="19">
        <f>I3999*INDEX('Pliegos Tarifarios (Las Condes)'!$C:$C,MATCH($B3999,'Pliegos Tarifarios (Las Condes)'!$A:$A,0))</f>
        <v>7310.1086284000003</v>
      </c>
      <c r="O3999" s="19">
        <f>J3999*INDEX('Pliegos Tarifarios (Las Condes)'!$D:$D,MATCH($B3999,'Pliegos Tarifarios (Las Condes)'!$A:$A,0))</f>
        <v>30616.249099800003</v>
      </c>
      <c r="P3999" s="19">
        <f>H3999*INDEX('Pliegos Tarifarios (Las Condes)'!$E:$E,MATCH($B3999,'Pliegos Tarifarios (Las Condes)'!$A:$A,0))</f>
        <v>9721.9653696000005</v>
      </c>
      <c r="Q3999" s="19" cm="1">
        <f t="array" ref="Q3999">H3999*_xlfn.IFS(H3999&lt;=350,INDEX('Pliegos Tarifarios (Las Condes)'!$F:$F,MATCH($B3999,'Pliegos Tarifarios (Las Condes)'!$A:$A,0)),H3999&lt;=500,INDEX('Pliegos Tarifarios (Las Condes)'!$G:$G,MATCH($B3999,'Pliegos Tarifarios (Las Condes)'!$A:$A,0)),H3999&lt;=1000,INDEX('Pliegos Tarifarios (Las Condes)'!$H:$H,MATCH($B3999,'Pliegos Tarifarios (Las Condes)'!$A:$A,0)),H3999&lt;=5000,INDEX('Pliegos Tarifarios (Las Condes)'!$I:$I,MATCH($B3999,'Pliegos Tarifarios (Las Condes)'!$A:$A,0)),H3999&gt;5000,INDEX('Pliegos Tarifarios (Las Condes)'!$J:$J,MATCH($B3999,'Pliegos Tarifarios (Las Condes)'!$A:$A,0)))/1.19</f>
        <v>1750.7436398319333</v>
      </c>
      <c r="R3999" s="19">
        <f>INDEX('Pliegos Tarifarios (Las Condes)'!$K:$K,MATCH($B3999,'Pliegos Tarifarios (Las Condes)'!$A:$A,0))</f>
        <v>729.50400000000002</v>
      </c>
      <c r="S3999" s="21">
        <f t="shared" si="189"/>
        <v>148485.09123783192</v>
      </c>
      <c r="T3999" s="21">
        <f t="shared" si="190"/>
        <v>28212.167335188064</v>
      </c>
      <c r="U3999" s="19">
        <v>0</v>
      </c>
      <c r="V3999" s="21">
        <f t="shared" si="191"/>
        <v>176697.25857301999</v>
      </c>
    </row>
    <row r="4000" spans="1:22" x14ac:dyDescent="0.3">
      <c r="A4000" s="3" t="s">
        <v>148</v>
      </c>
      <c r="B4000" s="3">
        <v>9</v>
      </c>
      <c r="C4000" s="4" t="s">
        <v>186</v>
      </c>
      <c r="D4000" s="3" t="s">
        <v>992</v>
      </c>
      <c r="E4000" s="3" t="s">
        <v>121</v>
      </c>
      <c r="F4000" s="4" t="s">
        <v>993</v>
      </c>
      <c r="G4000" s="3" t="s">
        <v>16</v>
      </c>
      <c r="H4000" s="5">
        <v>744.8922</v>
      </c>
      <c r="I4000" s="5">
        <v>2.1122999999999998</v>
      </c>
      <c r="J4000" s="5">
        <v>2.0592999999999999</v>
      </c>
      <c r="K4000" s="6">
        <v>0.97490886711167923</v>
      </c>
      <c r="L4000" s="5">
        <v>24.03</v>
      </c>
      <c r="M4000" s="19">
        <f>H4000*INDEX('Pliegos Tarifarios (Las Condes)'!$B:$B,MATCH($B4000,'Pliegos Tarifarios (Las Condes)'!$A:$A,0))</f>
        <v>98149.230948600001</v>
      </c>
      <c r="N4000" s="19">
        <f>I4000*INDEX('Pliegos Tarifarios (Las Condes)'!$C:$C,MATCH($B4000,'Pliegos Tarifarios (Las Condes)'!$A:$A,0))</f>
        <v>7271.2104236999994</v>
      </c>
      <c r="O4000" s="19">
        <f>J4000*INDEX('Pliegos Tarifarios (Las Condes)'!$D:$D,MATCH($B4000,'Pliegos Tarifarios (Las Condes)'!$A:$A,0))</f>
        <v>29884.8375462</v>
      </c>
      <c r="P4000" s="19">
        <f>H4000*INDEX('Pliegos Tarifarios (Las Condes)'!$E:$E,MATCH($B4000,'Pliegos Tarifarios (Las Condes)'!$A:$A,0))</f>
        <v>9701.4760127999998</v>
      </c>
      <c r="Q4000" s="19" cm="1">
        <f t="array" ref="Q4000">H4000*_xlfn.IFS(H4000&lt;=350,INDEX('Pliegos Tarifarios (Las Condes)'!$F:$F,MATCH($B4000,'Pliegos Tarifarios (Las Condes)'!$A:$A,0)),H4000&lt;=500,INDEX('Pliegos Tarifarios (Las Condes)'!$G:$G,MATCH($B4000,'Pliegos Tarifarios (Las Condes)'!$A:$A,0)),H4000&lt;=1000,INDEX('Pliegos Tarifarios (Las Condes)'!$H:$H,MATCH($B4000,'Pliegos Tarifarios (Las Condes)'!$A:$A,0)),H4000&lt;=5000,INDEX('Pliegos Tarifarios (Las Condes)'!$I:$I,MATCH($B4000,'Pliegos Tarifarios (Las Condes)'!$A:$A,0)),H4000&gt;5000,INDEX('Pliegos Tarifarios (Las Condes)'!$J:$J,MATCH($B4000,'Pliegos Tarifarios (Las Condes)'!$A:$A,0)))/1.19</f>
        <v>1747.0538909243701</v>
      </c>
      <c r="R4000" s="19">
        <f>INDEX('Pliegos Tarifarios (Las Condes)'!$K:$K,MATCH($B4000,'Pliegos Tarifarios (Las Condes)'!$A:$A,0))</f>
        <v>729.50400000000002</v>
      </c>
      <c r="S4000" s="21">
        <f t="shared" si="189"/>
        <v>147483.31282222437</v>
      </c>
      <c r="T4000" s="21">
        <f t="shared" si="190"/>
        <v>28021.82943622263</v>
      </c>
      <c r="U4000" s="19">
        <v>0</v>
      </c>
      <c r="V4000" s="21">
        <f t="shared" si="191"/>
        <v>175505.14225844701</v>
      </c>
    </row>
    <row r="4001" spans="1:22" x14ac:dyDescent="0.3">
      <c r="A4001" s="3" t="s">
        <v>148</v>
      </c>
      <c r="B4001" s="3">
        <v>9</v>
      </c>
      <c r="C4001" s="4" t="s">
        <v>186</v>
      </c>
      <c r="D4001" s="3" t="s">
        <v>994</v>
      </c>
      <c r="E4001" s="3" t="s">
        <v>121</v>
      </c>
      <c r="F4001" s="4" t="s">
        <v>995</v>
      </c>
      <c r="G4001" s="3" t="s">
        <v>16</v>
      </c>
      <c r="H4001" s="5">
        <v>745.73289999999997</v>
      </c>
      <c r="I4001" s="5">
        <v>2.1375999999999999</v>
      </c>
      <c r="J4001" s="5">
        <v>2.1375999999999999</v>
      </c>
      <c r="K4001" s="6">
        <v>1</v>
      </c>
      <c r="L4001" s="5">
        <v>24.06</v>
      </c>
      <c r="M4001" s="19">
        <f>H4001*INDEX('Pliegos Tarifarios (Las Condes)'!$B:$B,MATCH($B4001,'Pliegos Tarifarios (Las Condes)'!$A:$A,0))</f>
        <v>98260.004102699997</v>
      </c>
      <c r="N4001" s="19">
        <f>I4001*INDEX('Pliegos Tarifarios (Las Condes)'!$C:$C,MATCH($B4001,'Pliegos Tarifarios (Las Condes)'!$A:$A,0))</f>
        <v>7358.3010943999998</v>
      </c>
      <c r="O4001" s="19">
        <f>J4001*INDEX('Pliegos Tarifarios (Las Condes)'!$D:$D,MATCH($B4001,'Pliegos Tarifarios (Las Condes)'!$A:$A,0))</f>
        <v>31021.1376384</v>
      </c>
      <c r="P4001" s="19">
        <f>H4001*INDEX('Pliegos Tarifarios (Las Condes)'!$E:$E,MATCH($B4001,'Pliegos Tarifarios (Las Condes)'!$A:$A,0))</f>
        <v>9712.4252895999998</v>
      </c>
      <c r="Q4001" s="19" cm="1">
        <f t="array" ref="Q4001">H4001*_xlfn.IFS(H4001&lt;=350,INDEX('Pliegos Tarifarios (Las Condes)'!$F:$F,MATCH($B4001,'Pliegos Tarifarios (Las Condes)'!$A:$A,0)),H4001&lt;=500,INDEX('Pliegos Tarifarios (Las Condes)'!$G:$G,MATCH($B4001,'Pliegos Tarifarios (Las Condes)'!$A:$A,0)),H4001&lt;=1000,INDEX('Pliegos Tarifarios (Las Condes)'!$H:$H,MATCH($B4001,'Pliegos Tarifarios (Las Condes)'!$A:$A,0)),H4001&lt;=5000,INDEX('Pliegos Tarifarios (Las Condes)'!$I:$I,MATCH($B4001,'Pliegos Tarifarios (Las Condes)'!$A:$A,0)),H4001&gt;5000,INDEX('Pliegos Tarifarios (Las Condes)'!$J:$J,MATCH($B4001,'Pliegos Tarifarios (Las Condes)'!$A:$A,0)))/1.19</f>
        <v>1749.0256503361347</v>
      </c>
      <c r="R4001" s="19">
        <f>INDEX('Pliegos Tarifarios (Las Condes)'!$K:$K,MATCH($B4001,'Pliegos Tarifarios (Las Condes)'!$A:$A,0))</f>
        <v>729.50400000000002</v>
      </c>
      <c r="S4001" s="21">
        <f t="shared" si="189"/>
        <v>148830.39777543614</v>
      </c>
      <c r="T4001" s="21">
        <f t="shared" si="190"/>
        <v>28277.775577332868</v>
      </c>
      <c r="U4001" s="19">
        <v>0</v>
      </c>
      <c r="V4001" s="21">
        <f t="shared" si="191"/>
        <v>177108.17335276899</v>
      </c>
    </row>
    <row r="4002" spans="1:22" x14ac:dyDescent="0.3">
      <c r="A4002" s="3" t="s">
        <v>148</v>
      </c>
      <c r="B4002" s="3">
        <v>9</v>
      </c>
      <c r="C4002" s="4" t="s">
        <v>186</v>
      </c>
      <c r="D4002" s="3" t="s">
        <v>996</v>
      </c>
      <c r="E4002" s="3" t="s">
        <v>121</v>
      </c>
      <c r="F4002" s="4" t="s">
        <v>997</v>
      </c>
      <c r="G4002" s="3" t="s">
        <v>16</v>
      </c>
      <c r="H4002" s="5">
        <v>744.98609999999996</v>
      </c>
      <c r="I4002" s="5">
        <v>2.1126999999999998</v>
      </c>
      <c r="J4002" s="5">
        <v>2.0501</v>
      </c>
      <c r="K4002" s="6">
        <v>0.97036966914374978</v>
      </c>
      <c r="L4002" s="5">
        <v>24.03</v>
      </c>
      <c r="M4002" s="19">
        <f>H4002*INDEX('Pliegos Tarifarios (Las Condes)'!$B:$B,MATCH($B4002,'Pliegos Tarifarios (Las Condes)'!$A:$A,0))</f>
        <v>98161.603494299998</v>
      </c>
      <c r="N4002" s="19">
        <f>I4002*INDEX('Pliegos Tarifarios (Las Condes)'!$C:$C,MATCH($B4002,'Pliegos Tarifarios (Las Condes)'!$A:$A,0))</f>
        <v>7272.5873512999997</v>
      </c>
      <c r="O4002" s="19">
        <f>J4002*INDEX('Pliegos Tarifarios (Las Condes)'!$D:$D,MATCH($B4002,'Pliegos Tarifarios (Las Condes)'!$A:$A,0))</f>
        <v>29751.3259134</v>
      </c>
      <c r="P4002" s="19">
        <f>H4002*INDEX('Pliegos Tarifarios (Las Condes)'!$E:$E,MATCH($B4002,'Pliegos Tarifarios (Las Condes)'!$A:$A,0))</f>
        <v>9702.6989663999993</v>
      </c>
      <c r="Q4002" s="19" cm="1">
        <f t="array" ref="Q4002">H4002*_xlfn.IFS(H4002&lt;=350,INDEX('Pliegos Tarifarios (Las Condes)'!$F:$F,MATCH($B4002,'Pliegos Tarifarios (Las Condes)'!$A:$A,0)),H4002&lt;=500,INDEX('Pliegos Tarifarios (Las Condes)'!$G:$G,MATCH($B4002,'Pliegos Tarifarios (Las Condes)'!$A:$A,0)),H4002&lt;=1000,INDEX('Pliegos Tarifarios (Las Condes)'!$H:$H,MATCH($B4002,'Pliegos Tarifarios (Las Condes)'!$A:$A,0)),H4002&lt;=5000,INDEX('Pliegos Tarifarios (Las Condes)'!$I:$I,MATCH($B4002,'Pliegos Tarifarios (Las Condes)'!$A:$A,0)),H4002&gt;5000,INDEX('Pliegos Tarifarios (Las Condes)'!$J:$J,MATCH($B4002,'Pliegos Tarifarios (Las Condes)'!$A:$A,0)))/1.19</f>
        <v>1747.2741219327731</v>
      </c>
      <c r="R4002" s="19">
        <f>INDEX('Pliegos Tarifarios (Las Condes)'!$K:$K,MATCH($B4002,'Pliegos Tarifarios (Las Condes)'!$A:$A,0))</f>
        <v>729.50400000000002</v>
      </c>
      <c r="S4002" s="21">
        <f t="shared" si="189"/>
        <v>147364.99384733275</v>
      </c>
      <c r="T4002" s="21">
        <f t="shared" si="190"/>
        <v>27999.348830993222</v>
      </c>
      <c r="U4002" s="19">
        <v>0</v>
      </c>
      <c r="V4002" s="21">
        <f t="shared" si="191"/>
        <v>175364.34267832598</v>
      </c>
    </row>
    <row r="4003" spans="1:22" x14ac:dyDescent="0.3">
      <c r="A4003" s="3" t="s">
        <v>148</v>
      </c>
      <c r="B4003" s="3">
        <v>9</v>
      </c>
      <c r="C4003" s="4" t="s">
        <v>186</v>
      </c>
      <c r="D4003" s="3" t="s">
        <v>998</v>
      </c>
      <c r="E4003" s="3" t="s">
        <v>121</v>
      </c>
      <c r="F4003" s="4" t="s">
        <v>999</v>
      </c>
      <c r="G4003" s="3" t="s">
        <v>16</v>
      </c>
      <c r="H4003" s="5">
        <v>745.80499999999995</v>
      </c>
      <c r="I4003" s="5">
        <v>2.1015000000000001</v>
      </c>
      <c r="J4003" s="5">
        <v>2.1015000000000001</v>
      </c>
      <c r="K4003" s="6">
        <v>1</v>
      </c>
      <c r="L4003" s="5">
        <v>24.06</v>
      </c>
      <c r="M4003" s="19">
        <f>H4003*INDEX('Pliegos Tarifarios (Las Condes)'!$B:$B,MATCH($B4003,'Pliegos Tarifarios (Las Condes)'!$A:$A,0))</f>
        <v>98269.504214999994</v>
      </c>
      <c r="N4003" s="19">
        <f>I4003*INDEX('Pliegos Tarifarios (Las Condes)'!$C:$C,MATCH($B4003,'Pliegos Tarifarios (Las Condes)'!$A:$A,0))</f>
        <v>7234.0333785000003</v>
      </c>
      <c r="O4003" s="19">
        <f>J4003*INDEX('Pliegos Tarifarios (Las Condes)'!$D:$D,MATCH($B4003,'Pliegos Tarifarios (Las Condes)'!$A:$A,0))</f>
        <v>30497.249601000003</v>
      </c>
      <c r="P4003" s="19">
        <f>H4003*INDEX('Pliegos Tarifarios (Las Condes)'!$E:$E,MATCH($B4003,'Pliegos Tarifarios (Las Condes)'!$A:$A,0))</f>
        <v>9713.3643199999988</v>
      </c>
      <c r="Q4003" s="19" cm="1">
        <f t="array" ref="Q4003">H4003*_xlfn.IFS(H4003&lt;=350,INDEX('Pliegos Tarifarios (Las Condes)'!$F:$F,MATCH($B4003,'Pliegos Tarifarios (Las Condes)'!$A:$A,0)),H4003&lt;=500,INDEX('Pliegos Tarifarios (Las Condes)'!$G:$G,MATCH($B4003,'Pliegos Tarifarios (Las Condes)'!$A:$A,0)),H4003&lt;=1000,INDEX('Pliegos Tarifarios (Las Condes)'!$H:$H,MATCH($B4003,'Pliegos Tarifarios (Las Condes)'!$A:$A,0)),H4003&lt;=5000,INDEX('Pliegos Tarifarios (Las Condes)'!$I:$I,MATCH($B4003,'Pliegos Tarifarios (Las Condes)'!$A:$A,0)),H4003&gt;5000,INDEX('Pliegos Tarifarios (Las Condes)'!$J:$J,MATCH($B4003,'Pliegos Tarifarios (Las Condes)'!$A:$A,0)))/1.19</f>
        <v>1749.1947521008406</v>
      </c>
      <c r="R4003" s="19">
        <f>INDEX('Pliegos Tarifarios (Las Condes)'!$K:$K,MATCH($B4003,'Pliegos Tarifarios (Las Condes)'!$A:$A,0))</f>
        <v>729.50400000000002</v>
      </c>
      <c r="S4003" s="21">
        <f t="shared" si="189"/>
        <v>148192.85026660081</v>
      </c>
      <c r="T4003" s="21">
        <f t="shared" si="190"/>
        <v>28156.641550654156</v>
      </c>
      <c r="U4003" s="19">
        <v>0</v>
      </c>
      <c r="V4003" s="21">
        <f t="shared" si="191"/>
        <v>176349.49181725498</v>
      </c>
    </row>
    <row r="4004" spans="1:22" x14ac:dyDescent="0.3">
      <c r="A4004" s="3" t="s">
        <v>148</v>
      </c>
      <c r="B4004" s="3">
        <v>9</v>
      </c>
      <c r="C4004" s="4" t="s">
        <v>186</v>
      </c>
      <c r="D4004" s="3" t="s">
        <v>1000</v>
      </c>
      <c r="E4004" s="3" t="s">
        <v>121</v>
      </c>
      <c r="F4004" s="4" t="s">
        <v>1001</v>
      </c>
      <c r="G4004" s="3" t="s">
        <v>16</v>
      </c>
      <c r="H4004" s="5">
        <v>744.91579999999999</v>
      </c>
      <c r="I4004" s="5">
        <v>2.1768999999999998</v>
      </c>
      <c r="J4004" s="5">
        <v>2.0026000000000002</v>
      </c>
      <c r="K4004" s="6">
        <v>0.91993201341356989</v>
      </c>
      <c r="L4004" s="5">
        <v>24.03</v>
      </c>
      <c r="M4004" s="19">
        <f>H4004*INDEX('Pliegos Tarifarios (Las Condes)'!$B:$B,MATCH($B4004,'Pliegos Tarifarios (Las Condes)'!$A:$A,0))</f>
        <v>98152.340555400006</v>
      </c>
      <c r="N4004" s="19">
        <f>I4004*INDEX('Pliegos Tarifarios (Las Condes)'!$C:$C,MATCH($B4004,'Pliegos Tarifarios (Las Condes)'!$A:$A,0))</f>
        <v>7493.5842310999997</v>
      </c>
      <c r="O4004" s="19">
        <f>J4004*INDEX('Pliegos Tarifarios (Las Condes)'!$D:$D,MATCH($B4004,'Pliegos Tarifarios (Las Condes)'!$A:$A,0))</f>
        <v>29061.999548400003</v>
      </c>
      <c r="P4004" s="19">
        <f>H4004*INDEX('Pliegos Tarifarios (Las Condes)'!$E:$E,MATCH($B4004,'Pliegos Tarifarios (Las Condes)'!$A:$A,0))</f>
        <v>9701.7833792000001</v>
      </c>
      <c r="Q4004" s="19" cm="1">
        <f t="array" ref="Q4004">H4004*_xlfn.IFS(H4004&lt;=350,INDEX('Pliegos Tarifarios (Las Condes)'!$F:$F,MATCH($B4004,'Pliegos Tarifarios (Las Condes)'!$A:$A,0)),H4004&lt;=500,INDEX('Pliegos Tarifarios (Las Condes)'!$G:$G,MATCH($B4004,'Pliegos Tarifarios (Las Condes)'!$A:$A,0)),H4004&lt;=1000,INDEX('Pliegos Tarifarios (Las Condes)'!$H:$H,MATCH($B4004,'Pliegos Tarifarios (Las Condes)'!$A:$A,0)),H4004&lt;=5000,INDEX('Pliegos Tarifarios (Las Condes)'!$I:$I,MATCH($B4004,'Pliegos Tarifarios (Las Condes)'!$A:$A,0)),H4004&gt;5000,INDEX('Pliegos Tarifarios (Las Condes)'!$J:$J,MATCH($B4004,'Pliegos Tarifarios (Las Condes)'!$A:$A,0)))/1.19</f>
        <v>1747.1092418487399</v>
      </c>
      <c r="R4004" s="19">
        <f>INDEX('Pliegos Tarifarios (Las Condes)'!$K:$K,MATCH($B4004,'Pliegos Tarifarios (Las Condes)'!$A:$A,0))</f>
        <v>729.50400000000002</v>
      </c>
      <c r="S4004" s="21">
        <f t="shared" si="189"/>
        <v>146886.32095594876</v>
      </c>
      <c r="T4004" s="21">
        <f t="shared" si="190"/>
        <v>27908.400981630264</v>
      </c>
      <c r="U4004" s="19">
        <v>0</v>
      </c>
      <c r="V4004" s="21">
        <f t="shared" si="191"/>
        <v>174794.72193757902</v>
      </c>
    </row>
    <row r="4005" spans="1:22" x14ac:dyDescent="0.3">
      <c r="A4005" s="3" t="s">
        <v>148</v>
      </c>
      <c r="B4005" s="3">
        <v>9</v>
      </c>
      <c r="C4005" s="4" t="s">
        <v>186</v>
      </c>
      <c r="D4005" s="3" t="s">
        <v>1002</v>
      </c>
      <c r="E4005" s="3" t="s">
        <v>121</v>
      </c>
      <c r="F4005" s="4" t="s">
        <v>1003</v>
      </c>
      <c r="G4005" s="3" t="s">
        <v>16</v>
      </c>
      <c r="H4005" s="5">
        <v>745.61289999999997</v>
      </c>
      <c r="I4005" s="5">
        <v>2.1107999999999998</v>
      </c>
      <c r="J4005" s="5">
        <v>2.1107999999999998</v>
      </c>
      <c r="K4005" s="6">
        <v>1</v>
      </c>
      <c r="L4005" s="5">
        <v>24.05</v>
      </c>
      <c r="M4005" s="19">
        <f>H4005*INDEX('Pliegos Tarifarios (Las Condes)'!$B:$B,MATCH($B4005,'Pliegos Tarifarios (Las Condes)'!$A:$A,0))</f>
        <v>98244.192542699995</v>
      </c>
      <c r="N4005" s="19">
        <f>I4005*INDEX('Pliegos Tarifarios (Las Condes)'!$C:$C,MATCH($B4005,'Pliegos Tarifarios (Las Condes)'!$A:$A,0))</f>
        <v>7266.0469451999988</v>
      </c>
      <c r="O4005" s="19">
        <f>J4005*INDEX('Pliegos Tarifarios (Las Condes)'!$D:$D,MATCH($B4005,'Pliegos Tarifarios (Las Condes)'!$A:$A,0))</f>
        <v>30632.212447199996</v>
      </c>
      <c r="P4005" s="19">
        <f>H4005*INDEX('Pliegos Tarifarios (Las Condes)'!$E:$E,MATCH($B4005,'Pliegos Tarifarios (Las Condes)'!$A:$A,0))</f>
        <v>9710.8624095999985</v>
      </c>
      <c r="Q4005" s="19" cm="1">
        <f t="array" ref="Q4005">H4005*_xlfn.IFS(H4005&lt;=350,INDEX('Pliegos Tarifarios (Las Condes)'!$F:$F,MATCH($B4005,'Pliegos Tarifarios (Las Condes)'!$A:$A,0)),H4005&lt;=500,INDEX('Pliegos Tarifarios (Las Condes)'!$G:$G,MATCH($B4005,'Pliegos Tarifarios (Las Condes)'!$A:$A,0)),H4005&lt;=1000,INDEX('Pliegos Tarifarios (Las Condes)'!$H:$H,MATCH($B4005,'Pliegos Tarifarios (Las Condes)'!$A:$A,0)),H4005&lt;=5000,INDEX('Pliegos Tarifarios (Las Condes)'!$I:$I,MATCH($B4005,'Pliegos Tarifarios (Las Condes)'!$A:$A,0)),H4005&gt;5000,INDEX('Pliegos Tarifarios (Las Condes)'!$J:$J,MATCH($B4005,'Pliegos Tarifarios (Las Condes)'!$A:$A,0)))/1.19</f>
        <v>1748.7442049579834</v>
      </c>
      <c r="R4005" s="19">
        <f>INDEX('Pliegos Tarifarios (Las Condes)'!$K:$K,MATCH($B4005,'Pliegos Tarifarios (Las Condes)'!$A:$A,0))</f>
        <v>729.50400000000002</v>
      </c>
      <c r="S4005" s="21">
        <f t="shared" si="189"/>
        <v>148331.56254965795</v>
      </c>
      <c r="T4005" s="21">
        <f t="shared" si="190"/>
        <v>28182.996884435011</v>
      </c>
      <c r="U4005" s="19">
        <v>0</v>
      </c>
      <c r="V4005" s="21">
        <f t="shared" si="191"/>
        <v>176514.55943409295</v>
      </c>
    </row>
    <row r="4006" spans="1:22" x14ac:dyDescent="0.3">
      <c r="A4006" s="3" t="s">
        <v>148</v>
      </c>
      <c r="B4006" s="3">
        <v>9</v>
      </c>
      <c r="C4006" s="4" t="s">
        <v>186</v>
      </c>
      <c r="D4006" s="3" t="s">
        <v>1004</v>
      </c>
      <c r="E4006" s="3" t="s">
        <v>121</v>
      </c>
      <c r="F4006" s="4" t="s">
        <v>1005</v>
      </c>
      <c r="G4006" s="3" t="s">
        <v>16</v>
      </c>
      <c r="H4006" s="5">
        <v>746.64580000000001</v>
      </c>
      <c r="I4006" s="5">
        <v>2.0655999999999999</v>
      </c>
      <c r="J4006" s="5">
        <v>2.0392000000000001</v>
      </c>
      <c r="K4006" s="6">
        <v>0.98721920991479484</v>
      </c>
      <c r="L4006" s="5">
        <v>24.09</v>
      </c>
      <c r="M4006" s="19">
        <f>H4006*INDEX('Pliegos Tarifarios (Las Condes)'!$B:$B,MATCH($B4006,'Pliegos Tarifarios (Las Condes)'!$A:$A,0))</f>
        <v>98380.290545399999</v>
      </c>
      <c r="N4006" s="19">
        <f>I4006*INDEX('Pliegos Tarifarios (Las Condes)'!$C:$C,MATCH($B4006,'Pliegos Tarifarios (Las Condes)'!$A:$A,0))</f>
        <v>7110.4541264</v>
      </c>
      <c r="O4006" s="19">
        <f>J4006*INDEX('Pliegos Tarifarios (Las Condes)'!$D:$D,MATCH($B4006,'Pliegos Tarifarios (Las Condes)'!$A:$A,0))</f>
        <v>29593.143652800001</v>
      </c>
      <c r="P4006" s="19">
        <f>H4006*INDEX('Pliegos Tarifarios (Las Condes)'!$E:$E,MATCH($B4006,'Pliegos Tarifarios (Las Condes)'!$A:$A,0))</f>
        <v>9724.3148991999988</v>
      </c>
      <c r="Q4006" s="19" cm="1">
        <f t="array" ref="Q4006">H4006*_xlfn.IFS(H4006&lt;=350,INDEX('Pliegos Tarifarios (Las Condes)'!$F:$F,MATCH($B4006,'Pliegos Tarifarios (Las Condes)'!$A:$A,0)),H4006&lt;=500,INDEX('Pliegos Tarifarios (Las Condes)'!$G:$G,MATCH($B4006,'Pliegos Tarifarios (Las Condes)'!$A:$A,0)),H4006&lt;=1000,INDEX('Pliegos Tarifarios (Las Condes)'!$H:$H,MATCH($B4006,'Pliegos Tarifarios (Las Condes)'!$A:$A,0)),H4006&lt;=5000,INDEX('Pliegos Tarifarios (Las Condes)'!$I:$I,MATCH($B4006,'Pliegos Tarifarios (Las Condes)'!$A:$A,0)),H4006&gt;5000,INDEX('Pliegos Tarifarios (Las Condes)'!$J:$J,MATCH($B4006,'Pliegos Tarifarios (Las Condes)'!$A:$A,0)))/1.19</f>
        <v>1751.1667460504207</v>
      </c>
      <c r="R4006" s="19">
        <f>INDEX('Pliegos Tarifarios (Las Condes)'!$K:$K,MATCH($B4006,'Pliegos Tarifarios (Las Condes)'!$A:$A,0))</f>
        <v>729.50400000000002</v>
      </c>
      <c r="S4006" s="21">
        <f t="shared" si="189"/>
        <v>147288.87396985039</v>
      </c>
      <c r="T4006" s="21">
        <f t="shared" si="190"/>
        <v>27984.886054271574</v>
      </c>
      <c r="U4006" s="19">
        <v>0</v>
      </c>
      <c r="V4006" s="21">
        <f t="shared" si="191"/>
        <v>175273.76002412196</v>
      </c>
    </row>
    <row r="4007" spans="1:22" x14ac:dyDescent="0.3">
      <c r="A4007" s="3" t="s">
        <v>148</v>
      </c>
      <c r="B4007" s="3">
        <v>9</v>
      </c>
      <c r="C4007" s="4" t="s">
        <v>186</v>
      </c>
      <c r="D4007" s="3" t="s">
        <v>1006</v>
      </c>
      <c r="E4007" s="3" t="s">
        <v>121</v>
      </c>
      <c r="F4007" s="4" t="s">
        <v>1007</v>
      </c>
      <c r="G4007" s="3" t="s">
        <v>16</v>
      </c>
      <c r="H4007" s="5">
        <v>745.17010000000005</v>
      </c>
      <c r="I4007" s="5">
        <v>2.1255000000000002</v>
      </c>
      <c r="J4007" s="5">
        <v>2.0565000000000002</v>
      </c>
      <c r="K4007" s="6">
        <v>0.96753705010585744</v>
      </c>
      <c r="L4007" s="5">
        <v>24.04</v>
      </c>
      <c r="M4007" s="19">
        <f>H4007*INDEX('Pliegos Tarifarios (Las Condes)'!$B:$B,MATCH($B4007,'Pliegos Tarifarios (Las Condes)'!$A:$A,0))</f>
        <v>98185.847886300005</v>
      </c>
      <c r="N4007" s="19">
        <f>I4007*INDEX('Pliegos Tarifarios (Las Condes)'!$C:$C,MATCH($B4007,'Pliegos Tarifarios (Las Condes)'!$A:$A,0))</f>
        <v>7316.6490345000002</v>
      </c>
      <c r="O4007" s="19">
        <f>J4007*INDEX('Pliegos Tarifarios (Las Condes)'!$D:$D,MATCH($B4007,'Pliegos Tarifarios (Las Condes)'!$A:$A,0))</f>
        <v>29844.203571000002</v>
      </c>
      <c r="P4007" s="19">
        <f>H4007*INDEX('Pliegos Tarifarios (Las Condes)'!$E:$E,MATCH($B4007,'Pliegos Tarifarios (Las Condes)'!$A:$A,0))</f>
        <v>9705.0953824000007</v>
      </c>
      <c r="Q4007" s="19" cm="1">
        <f t="array" ref="Q4007">H4007*_xlfn.IFS(H4007&lt;=350,INDEX('Pliegos Tarifarios (Las Condes)'!$F:$F,MATCH($B4007,'Pliegos Tarifarios (Las Condes)'!$A:$A,0)),H4007&lt;=500,INDEX('Pliegos Tarifarios (Las Condes)'!$G:$G,MATCH($B4007,'Pliegos Tarifarios (Las Condes)'!$A:$A,0)),H4007&lt;=1000,INDEX('Pliegos Tarifarios (Las Condes)'!$H:$H,MATCH($B4007,'Pliegos Tarifarios (Las Condes)'!$A:$A,0)),H4007&lt;=5000,INDEX('Pliegos Tarifarios (Las Condes)'!$I:$I,MATCH($B4007,'Pliegos Tarifarios (Las Condes)'!$A:$A,0)),H4007&gt;5000,INDEX('Pliegos Tarifarios (Las Condes)'!$J:$J,MATCH($B4007,'Pliegos Tarifarios (Las Condes)'!$A:$A,0)))/1.19</f>
        <v>1747.7056715126055</v>
      </c>
      <c r="R4007" s="19">
        <f>INDEX('Pliegos Tarifarios (Las Condes)'!$K:$K,MATCH($B4007,'Pliegos Tarifarios (Las Condes)'!$A:$A,0))</f>
        <v>729.50400000000002</v>
      </c>
      <c r="S4007" s="21">
        <f t="shared" si="189"/>
        <v>147529.0055457126</v>
      </c>
      <c r="T4007" s="21">
        <f t="shared" si="190"/>
        <v>28030.511053685394</v>
      </c>
      <c r="U4007" s="19">
        <v>0</v>
      </c>
      <c r="V4007" s="21">
        <f t="shared" si="191"/>
        <v>175559.51659939799</v>
      </c>
    </row>
    <row r="4008" spans="1:22" x14ac:dyDescent="0.3">
      <c r="A4008" s="3" t="s">
        <v>148</v>
      </c>
      <c r="B4008" s="3">
        <v>9</v>
      </c>
      <c r="C4008" s="4" t="s">
        <v>186</v>
      </c>
      <c r="D4008" s="3" t="s">
        <v>1008</v>
      </c>
      <c r="E4008" s="3" t="s">
        <v>121</v>
      </c>
      <c r="F4008" s="4" t="s">
        <v>1009</v>
      </c>
      <c r="G4008" s="3" t="s">
        <v>16</v>
      </c>
      <c r="H4008" s="5">
        <v>744.8356</v>
      </c>
      <c r="I4008" s="5">
        <v>2.0407000000000002</v>
      </c>
      <c r="J4008" s="5">
        <v>2.0396999999999998</v>
      </c>
      <c r="K4008" s="6">
        <v>0.99950997206840775</v>
      </c>
      <c r="L4008" s="5">
        <v>24.03</v>
      </c>
      <c r="M4008" s="19">
        <f>H4008*INDEX('Pliegos Tarifarios (Las Condes)'!$B:$B,MATCH($B4008,'Pliegos Tarifarios (Las Condes)'!$A:$A,0))</f>
        <v>98141.773162800004</v>
      </c>
      <c r="N4008" s="19">
        <f>I4008*INDEX('Pliegos Tarifarios (Las Condes)'!$C:$C,MATCH($B4008,'Pliegos Tarifarios (Las Condes)'!$A:$A,0))</f>
        <v>7024.7403833000008</v>
      </c>
      <c r="O4008" s="19">
        <f>J4008*INDEX('Pliegos Tarifarios (Las Condes)'!$D:$D,MATCH($B4008,'Pliegos Tarifarios (Las Condes)'!$A:$A,0))</f>
        <v>29600.399719799996</v>
      </c>
      <c r="P4008" s="19">
        <f>H4008*INDEX('Pliegos Tarifarios (Las Condes)'!$E:$E,MATCH($B4008,'Pliegos Tarifarios (Las Condes)'!$A:$A,0))</f>
        <v>9700.7388543999987</v>
      </c>
      <c r="Q4008" s="19" cm="1">
        <f t="array" ref="Q4008">H4008*_xlfn.IFS(H4008&lt;=350,INDEX('Pliegos Tarifarios (Las Condes)'!$F:$F,MATCH($B4008,'Pliegos Tarifarios (Las Condes)'!$A:$A,0)),H4008&lt;=500,INDEX('Pliegos Tarifarios (Las Condes)'!$G:$G,MATCH($B4008,'Pliegos Tarifarios (Las Condes)'!$A:$A,0)),H4008&lt;=1000,INDEX('Pliegos Tarifarios (Las Condes)'!$H:$H,MATCH($B4008,'Pliegos Tarifarios (Las Condes)'!$A:$A,0)),H4008&lt;=5000,INDEX('Pliegos Tarifarios (Las Condes)'!$I:$I,MATCH($B4008,'Pliegos Tarifarios (Las Condes)'!$A:$A,0)),H4008&gt;5000,INDEX('Pliegos Tarifarios (Las Condes)'!$J:$J,MATCH($B4008,'Pliegos Tarifarios (Las Condes)'!$A:$A,0)))/1.19</f>
        <v>1746.9211425210087</v>
      </c>
      <c r="R4008" s="19">
        <f>INDEX('Pliegos Tarifarios (Las Condes)'!$K:$K,MATCH($B4008,'Pliegos Tarifarios (Las Condes)'!$A:$A,0))</f>
        <v>729.50400000000002</v>
      </c>
      <c r="S4008" s="21">
        <f t="shared" si="189"/>
        <v>146944.077262821</v>
      </c>
      <c r="T4008" s="21">
        <f t="shared" si="190"/>
        <v>27919.374679935991</v>
      </c>
      <c r="U4008" s="19">
        <v>0</v>
      </c>
      <c r="V4008" s="21">
        <f t="shared" si="191"/>
        <v>174863.45194275698</v>
      </c>
    </row>
    <row r="4009" spans="1:22" x14ac:dyDescent="0.3">
      <c r="A4009" s="3" t="s">
        <v>148</v>
      </c>
      <c r="B4009" s="3">
        <v>9</v>
      </c>
      <c r="C4009" s="4" t="s">
        <v>186</v>
      </c>
      <c r="D4009" s="3" t="s">
        <v>1010</v>
      </c>
      <c r="E4009" s="3" t="s">
        <v>121</v>
      </c>
      <c r="F4009" s="4" t="s">
        <v>1011</v>
      </c>
      <c r="G4009" s="3" t="s">
        <v>16</v>
      </c>
      <c r="H4009" s="5">
        <v>745.30060000000003</v>
      </c>
      <c r="I4009" s="5">
        <v>2.1011000000000002</v>
      </c>
      <c r="J4009" s="5">
        <v>2.1011000000000002</v>
      </c>
      <c r="K4009" s="6">
        <v>1</v>
      </c>
      <c r="L4009" s="5">
        <v>24.04</v>
      </c>
      <c r="M4009" s="19">
        <f>H4009*INDEX('Pliegos Tarifarios (Las Condes)'!$B:$B,MATCH($B4009,'Pliegos Tarifarios (Las Condes)'!$A:$A,0))</f>
        <v>98203.042957800004</v>
      </c>
      <c r="N4009" s="19">
        <f>I4009*INDEX('Pliegos Tarifarios (Las Condes)'!$C:$C,MATCH($B4009,'Pliegos Tarifarios (Las Condes)'!$A:$A,0))</f>
        <v>7232.6564509000009</v>
      </c>
      <c r="O4009" s="19">
        <f>J4009*INDEX('Pliegos Tarifarios (Las Condes)'!$D:$D,MATCH($B4009,'Pliegos Tarifarios (Las Condes)'!$A:$A,0))</f>
        <v>30491.444747400004</v>
      </c>
      <c r="P4009" s="19">
        <f>H4009*INDEX('Pliegos Tarifarios (Las Condes)'!$E:$E,MATCH($B4009,'Pliegos Tarifarios (Las Condes)'!$A:$A,0))</f>
        <v>9706.7950144000006</v>
      </c>
      <c r="Q4009" s="19" cm="1">
        <f t="array" ref="Q4009">H4009*_xlfn.IFS(H4009&lt;=350,INDEX('Pliegos Tarifarios (Las Condes)'!$F:$F,MATCH($B4009,'Pliegos Tarifarios (Las Condes)'!$A:$A,0)),H4009&lt;=500,INDEX('Pliegos Tarifarios (Las Condes)'!$G:$G,MATCH($B4009,'Pliegos Tarifarios (Las Condes)'!$A:$A,0)),H4009&lt;=1000,INDEX('Pliegos Tarifarios (Las Condes)'!$H:$H,MATCH($B4009,'Pliegos Tarifarios (Las Condes)'!$A:$A,0)),H4009&lt;=5000,INDEX('Pliegos Tarifarios (Las Condes)'!$I:$I,MATCH($B4009,'Pliegos Tarifarios (Las Condes)'!$A:$A,0)),H4009&gt;5000,INDEX('Pliegos Tarifarios (Las Condes)'!$J:$J,MATCH($B4009,'Pliegos Tarifarios (Las Condes)'!$A:$A,0)))/1.19</f>
        <v>1748.011743361345</v>
      </c>
      <c r="R4009" s="19">
        <f>INDEX('Pliegos Tarifarios (Las Condes)'!$K:$K,MATCH($B4009,'Pliegos Tarifarios (Las Condes)'!$A:$A,0))</f>
        <v>729.50400000000002</v>
      </c>
      <c r="S4009" s="21">
        <f t="shared" si="189"/>
        <v>148111.45491386132</v>
      </c>
      <c r="T4009" s="21">
        <f t="shared" si="190"/>
        <v>28141.176433633653</v>
      </c>
      <c r="U4009" s="19">
        <v>0</v>
      </c>
      <c r="V4009" s="21">
        <f t="shared" si="191"/>
        <v>176252.63134749499</v>
      </c>
    </row>
    <row r="4010" spans="1:22" x14ac:dyDescent="0.3">
      <c r="A4010" s="3" t="s">
        <v>148</v>
      </c>
      <c r="B4010" s="3">
        <v>9</v>
      </c>
      <c r="C4010" s="4" t="s">
        <v>186</v>
      </c>
      <c r="D4010" s="3" t="s">
        <v>1012</v>
      </c>
      <c r="E4010" s="3" t="s">
        <v>121</v>
      </c>
      <c r="F4010" s="4" t="s">
        <v>1013</v>
      </c>
      <c r="G4010" s="3" t="s">
        <v>16</v>
      </c>
      <c r="H4010" s="5">
        <v>745.36180000000002</v>
      </c>
      <c r="I4010" s="5">
        <v>2.1315</v>
      </c>
      <c r="J4010" s="5">
        <v>1.9993000000000001</v>
      </c>
      <c r="K4010" s="6">
        <v>0.93797794980061</v>
      </c>
      <c r="L4010" s="5">
        <v>24.04</v>
      </c>
      <c r="M4010" s="19">
        <f>H4010*INDEX('Pliegos Tarifarios (Las Condes)'!$B:$B,MATCH($B4010,'Pliegos Tarifarios (Las Condes)'!$A:$A,0))</f>
        <v>98211.106853400008</v>
      </c>
      <c r="N4010" s="19">
        <f>I4010*INDEX('Pliegos Tarifarios (Las Condes)'!$C:$C,MATCH($B4010,'Pliegos Tarifarios (Las Condes)'!$A:$A,0))</f>
        <v>7337.3029484999997</v>
      </c>
      <c r="O4010" s="19">
        <f>J4010*INDEX('Pliegos Tarifarios (Las Condes)'!$D:$D,MATCH($B4010,'Pliegos Tarifarios (Las Condes)'!$A:$A,0))</f>
        <v>29014.109506200002</v>
      </c>
      <c r="P4010" s="19">
        <f>H4010*INDEX('Pliegos Tarifarios (Las Condes)'!$E:$E,MATCH($B4010,'Pliegos Tarifarios (Las Condes)'!$A:$A,0))</f>
        <v>9707.5920831999993</v>
      </c>
      <c r="Q4010" s="19" cm="1">
        <f t="array" ref="Q4010">H4010*_xlfn.IFS(H4010&lt;=350,INDEX('Pliegos Tarifarios (Las Condes)'!$F:$F,MATCH($B4010,'Pliegos Tarifarios (Las Condes)'!$A:$A,0)),H4010&lt;=500,INDEX('Pliegos Tarifarios (Las Condes)'!$G:$G,MATCH($B4010,'Pliegos Tarifarios (Las Condes)'!$A:$A,0)),H4010&lt;=1000,INDEX('Pliegos Tarifarios (Las Condes)'!$H:$H,MATCH($B4010,'Pliegos Tarifarios (Las Condes)'!$A:$A,0)),H4010&lt;=5000,INDEX('Pliegos Tarifarios (Las Condes)'!$I:$I,MATCH($B4010,'Pliegos Tarifarios (Las Condes)'!$A:$A,0)),H4010&gt;5000,INDEX('Pliegos Tarifarios (Las Condes)'!$J:$J,MATCH($B4010,'Pliegos Tarifarios (Las Condes)'!$A:$A,0)))/1.19</f>
        <v>1748.155280504202</v>
      </c>
      <c r="R4010" s="19">
        <f>INDEX('Pliegos Tarifarios (Las Condes)'!$K:$K,MATCH($B4010,'Pliegos Tarifarios (Las Condes)'!$A:$A,0))</f>
        <v>729.50400000000002</v>
      </c>
      <c r="S4010" s="21">
        <f t="shared" si="189"/>
        <v>146747.7706718042</v>
      </c>
      <c r="T4010" s="21">
        <f t="shared" si="190"/>
        <v>27882.076427642798</v>
      </c>
      <c r="U4010" s="19">
        <v>0</v>
      </c>
      <c r="V4010" s="21">
        <f t="shared" si="191"/>
        <v>174629.84709944701</v>
      </c>
    </row>
    <row r="4011" spans="1:22" x14ac:dyDescent="0.3">
      <c r="A4011" s="3" t="s">
        <v>148</v>
      </c>
      <c r="B4011" s="3">
        <v>9</v>
      </c>
      <c r="C4011" s="4" t="s">
        <v>186</v>
      </c>
      <c r="D4011" s="3" t="s">
        <v>1014</v>
      </c>
      <c r="E4011" s="3" t="s">
        <v>121</v>
      </c>
      <c r="F4011" s="4" t="s">
        <v>1015</v>
      </c>
      <c r="G4011" s="3" t="s">
        <v>16</v>
      </c>
      <c r="H4011" s="5">
        <v>746.41589999999997</v>
      </c>
      <c r="I4011" s="5">
        <v>2.1248999999999998</v>
      </c>
      <c r="J4011" s="5">
        <v>2.0457999999999998</v>
      </c>
      <c r="K4011" s="6">
        <v>0.96277471881029697</v>
      </c>
      <c r="L4011" s="5">
        <v>24.08</v>
      </c>
      <c r="M4011" s="19">
        <f>H4011*INDEX('Pliegos Tarifarios (Las Condes)'!$B:$B,MATCH($B4011,'Pliegos Tarifarios (Las Condes)'!$A:$A,0))</f>
        <v>98349.998231699996</v>
      </c>
      <c r="N4011" s="19">
        <f>I4011*INDEX('Pliegos Tarifarios (Las Condes)'!$C:$C,MATCH($B4011,'Pliegos Tarifarios (Las Condes)'!$A:$A,0))</f>
        <v>7314.5836430999989</v>
      </c>
      <c r="O4011" s="19">
        <f>J4011*INDEX('Pliegos Tarifarios (Las Condes)'!$D:$D,MATCH($B4011,'Pliegos Tarifarios (Las Condes)'!$A:$A,0))</f>
        <v>29688.923737199999</v>
      </c>
      <c r="P4011" s="19">
        <f>H4011*INDEX('Pliegos Tarifarios (Las Condes)'!$E:$E,MATCH($B4011,'Pliegos Tarifarios (Las Condes)'!$A:$A,0))</f>
        <v>9721.3206815999984</v>
      </c>
      <c r="Q4011" s="19" cm="1">
        <f t="array" ref="Q4011">H4011*_xlfn.IFS(H4011&lt;=350,INDEX('Pliegos Tarifarios (Las Condes)'!$F:$F,MATCH($B4011,'Pliegos Tarifarios (Las Condes)'!$A:$A,0)),H4011&lt;=500,INDEX('Pliegos Tarifarios (Las Condes)'!$G:$G,MATCH($B4011,'Pliegos Tarifarios (Las Condes)'!$A:$A,0)),H4011&lt;=1000,INDEX('Pliegos Tarifarios (Las Condes)'!$H:$H,MATCH($B4011,'Pliegos Tarifarios (Las Condes)'!$A:$A,0)),H4011&lt;=5000,INDEX('Pliegos Tarifarios (Las Condes)'!$I:$I,MATCH($B4011,'Pliegos Tarifarios (Las Condes)'!$A:$A,0)),H4011&gt;5000,INDEX('Pliegos Tarifarios (Las Condes)'!$J:$J,MATCH($B4011,'Pliegos Tarifarios (Las Condes)'!$A:$A,0)))/1.19</f>
        <v>1750.6275436134454</v>
      </c>
      <c r="R4011" s="19">
        <f>INDEX('Pliegos Tarifarios (Las Condes)'!$K:$K,MATCH($B4011,'Pliegos Tarifarios (Las Condes)'!$A:$A,0))</f>
        <v>729.50400000000002</v>
      </c>
      <c r="S4011" s="21">
        <f t="shared" si="189"/>
        <v>147554.95783721341</v>
      </c>
      <c r="T4011" s="21">
        <f t="shared" si="190"/>
        <v>28035.44198907055</v>
      </c>
      <c r="U4011" s="19">
        <v>0</v>
      </c>
      <c r="V4011" s="21">
        <f t="shared" si="191"/>
        <v>175590.39982628397</v>
      </c>
    </row>
    <row r="4012" spans="1:22" x14ac:dyDescent="0.3">
      <c r="A4012" s="3" t="s">
        <v>148</v>
      </c>
      <c r="B4012" s="3">
        <v>9</v>
      </c>
      <c r="C4012" s="4" t="s">
        <v>186</v>
      </c>
      <c r="D4012" s="3" t="s">
        <v>1016</v>
      </c>
      <c r="E4012" s="3" t="s">
        <v>121</v>
      </c>
      <c r="F4012" s="4" t="s">
        <v>1017</v>
      </c>
      <c r="G4012" s="3" t="s">
        <v>16</v>
      </c>
      <c r="H4012" s="5">
        <v>746.24369999999999</v>
      </c>
      <c r="I4012" s="5">
        <v>2.1076999999999999</v>
      </c>
      <c r="J4012" s="5">
        <v>2.1076999999999999</v>
      </c>
      <c r="K4012" s="6">
        <v>1</v>
      </c>
      <c r="L4012" s="5">
        <v>24.07</v>
      </c>
      <c r="M4012" s="19">
        <f>H4012*INDEX('Pliegos Tarifarios (Las Condes)'!$B:$B,MATCH($B4012,'Pliegos Tarifarios (Las Condes)'!$A:$A,0))</f>
        <v>98327.308643099997</v>
      </c>
      <c r="N4012" s="19">
        <f>I4012*INDEX('Pliegos Tarifarios (Las Condes)'!$C:$C,MATCH($B4012,'Pliegos Tarifarios (Las Condes)'!$A:$A,0))</f>
        <v>7255.3757562999999</v>
      </c>
      <c r="O4012" s="19">
        <f>J4012*INDEX('Pliegos Tarifarios (Las Condes)'!$D:$D,MATCH($B4012,'Pliegos Tarifarios (Las Condes)'!$A:$A,0))</f>
        <v>30587.224831799998</v>
      </c>
      <c r="P4012" s="19">
        <f>H4012*INDEX('Pliegos Tarifarios (Las Condes)'!$E:$E,MATCH($B4012,'Pliegos Tarifarios (Las Condes)'!$A:$A,0))</f>
        <v>9719.0779487999989</v>
      </c>
      <c r="Q4012" s="19" cm="1">
        <f t="array" ref="Q4012">H4012*_xlfn.IFS(H4012&lt;=350,INDEX('Pliegos Tarifarios (Las Condes)'!$F:$F,MATCH($B4012,'Pliegos Tarifarios (Las Condes)'!$A:$A,0)),H4012&lt;=500,INDEX('Pliegos Tarifarios (Las Condes)'!$G:$G,MATCH($B4012,'Pliegos Tarifarios (Las Condes)'!$A:$A,0)),H4012&lt;=1000,INDEX('Pliegos Tarifarios (Las Condes)'!$H:$H,MATCH($B4012,'Pliegos Tarifarios (Las Condes)'!$A:$A,0)),H4012&lt;=5000,INDEX('Pliegos Tarifarios (Las Condes)'!$I:$I,MATCH($B4012,'Pliegos Tarifarios (Las Condes)'!$A:$A,0)),H4012&gt;5000,INDEX('Pliegos Tarifarios (Las Condes)'!$J:$J,MATCH($B4012,'Pliegos Tarifarios (Las Condes)'!$A:$A,0)))/1.19</f>
        <v>1750.2236694957985</v>
      </c>
      <c r="R4012" s="19">
        <f>INDEX('Pliegos Tarifarios (Las Condes)'!$K:$K,MATCH($B4012,'Pliegos Tarifarios (Las Condes)'!$A:$A,0))</f>
        <v>729.50400000000002</v>
      </c>
      <c r="S4012" s="21">
        <f t="shared" si="189"/>
        <v>148368.71484949579</v>
      </c>
      <c r="T4012" s="21">
        <f t="shared" si="190"/>
        <v>28190.055821404203</v>
      </c>
      <c r="U4012" s="19">
        <v>0</v>
      </c>
      <c r="V4012" s="21">
        <f t="shared" si="191"/>
        <v>176558.7706709</v>
      </c>
    </row>
    <row r="4013" spans="1:22" x14ac:dyDescent="0.3">
      <c r="A4013" s="3" t="s">
        <v>148</v>
      </c>
      <c r="B4013" s="3">
        <v>9</v>
      </c>
      <c r="C4013" s="4" t="s">
        <v>186</v>
      </c>
      <c r="D4013" s="3" t="s">
        <v>1018</v>
      </c>
      <c r="E4013" s="3" t="s">
        <v>121</v>
      </c>
      <c r="F4013" s="4" t="s">
        <v>1019</v>
      </c>
      <c r="G4013" s="3" t="s">
        <v>16</v>
      </c>
      <c r="H4013" s="5">
        <v>744.6386</v>
      </c>
      <c r="I4013" s="5">
        <v>2.1335999999999999</v>
      </c>
      <c r="J4013" s="5">
        <v>2.0640000000000001</v>
      </c>
      <c r="K4013" s="6">
        <v>0.96737907761529818</v>
      </c>
      <c r="L4013" s="5">
        <v>24.02</v>
      </c>
      <c r="M4013" s="19">
        <f>H4013*INDEX('Pliegos Tarifarios (Las Condes)'!$B:$B,MATCH($B4013,'Pliegos Tarifarios (Las Condes)'!$A:$A,0))</f>
        <v>98115.815851799998</v>
      </c>
      <c r="N4013" s="19">
        <f>I4013*INDEX('Pliegos Tarifarios (Las Condes)'!$C:$C,MATCH($B4013,'Pliegos Tarifarios (Las Condes)'!$A:$A,0))</f>
        <v>7344.5318183999998</v>
      </c>
      <c r="O4013" s="19">
        <f>J4013*INDEX('Pliegos Tarifarios (Las Condes)'!$D:$D,MATCH($B4013,'Pliegos Tarifarios (Las Condes)'!$A:$A,0))</f>
        <v>29953.044576</v>
      </c>
      <c r="P4013" s="19">
        <f>H4013*INDEX('Pliegos Tarifarios (Las Condes)'!$E:$E,MATCH($B4013,'Pliegos Tarifarios (Las Condes)'!$A:$A,0))</f>
        <v>9698.1731263999991</v>
      </c>
      <c r="Q4013" s="19" cm="1">
        <f t="array" ref="Q4013">H4013*_xlfn.IFS(H4013&lt;=350,INDEX('Pliegos Tarifarios (Las Condes)'!$F:$F,MATCH($B4013,'Pliegos Tarifarios (Las Condes)'!$A:$A,0)),H4013&lt;=500,INDEX('Pliegos Tarifarios (Las Condes)'!$G:$G,MATCH($B4013,'Pliegos Tarifarios (Las Condes)'!$A:$A,0)),H4013&lt;=1000,INDEX('Pliegos Tarifarios (Las Condes)'!$H:$H,MATCH($B4013,'Pliegos Tarifarios (Las Condes)'!$A:$A,0)),H4013&lt;=5000,INDEX('Pliegos Tarifarios (Las Condes)'!$I:$I,MATCH($B4013,'Pliegos Tarifarios (Las Condes)'!$A:$A,0)),H4013&gt;5000,INDEX('Pliegos Tarifarios (Las Condes)'!$J:$J,MATCH($B4013,'Pliegos Tarifarios (Las Condes)'!$A:$A,0)))/1.19</f>
        <v>1746.4591030252102</v>
      </c>
      <c r="R4013" s="19">
        <f>INDEX('Pliegos Tarifarios (Las Condes)'!$K:$K,MATCH($B4013,'Pliegos Tarifarios (Las Condes)'!$A:$A,0))</f>
        <v>729.50400000000002</v>
      </c>
      <c r="S4013" s="21">
        <f t="shared" si="189"/>
        <v>147587.52847562521</v>
      </c>
      <c r="T4013" s="21">
        <f t="shared" si="190"/>
        <v>28041.630410368791</v>
      </c>
      <c r="U4013" s="19">
        <v>0</v>
      </c>
      <c r="V4013" s="21">
        <f t="shared" si="191"/>
        <v>175629.15888599399</v>
      </c>
    </row>
    <row r="4014" spans="1:22" x14ac:dyDescent="0.3">
      <c r="A4014" s="3" t="s">
        <v>148</v>
      </c>
      <c r="B4014" s="3">
        <v>9</v>
      </c>
      <c r="C4014" s="4" t="s">
        <v>186</v>
      </c>
      <c r="D4014" s="3" t="s">
        <v>1020</v>
      </c>
      <c r="E4014" s="3" t="s">
        <v>121</v>
      </c>
      <c r="F4014" s="4" t="s">
        <v>1021</v>
      </c>
      <c r="G4014" s="3" t="s">
        <v>16</v>
      </c>
      <c r="H4014" s="5">
        <v>745.43259999999998</v>
      </c>
      <c r="I4014" s="5">
        <v>2.1078999999999999</v>
      </c>
      <c r="J4014" s="5">
        <v>2.0602</v>
      </c>
      <c r="K4014" s="6">
        <v>0.97737084301911858</v>
      </c>
      <c r="L4014" s="5">
        <v>24.05</v>
      </c>
      <c r="M4014" s="19">
        <f>H4014*INDEX('Pliegos Tarifarios (Las Condes)'!$B:$B,MATCH($B4014,'Pliegos Tarifarios (Las Condes)'!$A:$A,0))</f>
        <v>98220.435673800006</v>
      </c>
      <c r="N4014" s="19">
        <f>I4014*INDEX('Pliegos Tarifarios (Las Condes)'!$C:$C,MATCH($B4014,'Pliegos Tarifarios (Las Condes)'!$A:$A,0))</f>
        <v>7256.0642200999991</v>
      </c>
      <c r="O4014" s="19">
        <f>J4014*INDEX('Pliegos Tarifarios (Las Condes)'!$D:$D,MATCH($B4014,'Pliegos Tarifarios (Las Condes)'!$A:$A,0))</f>
        <v>29897.898466800001</v>
      </c>
      <c r="P4014" s="19">
        <f>H4014*INDEX('Pliegos Tarifarios (Las Condes)'!$E:$E,MATCH($B4014,'Pliegos Tarifarios (Las Condes)'!$A:$A,0))</f>
        <v>9708.5141823999984</v>
      </c>
      <c r="Q4014" s="19" cm="1">
        <f t="array" ref="Q4014">H4014*_xlfn.IFS(H4014&lt;=350,INDEX('Pliegos Tarifarios (Las Condes)'!$F:$F,MATCH($B4014,'Pliegos Tarifarios (Las Condes)'!$A:$A,0)),H4014&lt;=500,INDEX('Pliegos Tarifarios (Las Condes)'!$G:$G,MATCH($B4014,'Pliegos Tarifarios (Las Condes)'!$A:$A,0)),H4014&lt;=1000,INDEX('Pliegos Tarifarios (Las Condes)'!$H:$H,MATCH($B4014,'Pliegos Tarifarios (Las Condes)'!$A:$A,0)),H4014&lt;=5000,INDEX('Pliegos Tarifarios (Las Condes)'!$I:$I,MATCH($B4014,'Pliegos Tarifarios (Las Condes)'!$A:$A,0)),H4014&gt;5000,INDEX('Pliegos Tarifarios (Las Condes)'!$J:$J,MATCH($B4014,'Pliegos Tarifarios (Las Condes)'!$A:$A,0)))/1.19</f>
        <v>1748.3213332773112</v>
      </c>
      <c r="R4014" s="19">
        <f>INDEX('Pliegos Tarifarios (Las Condes)'!$K:$K,MATCH($B4014,'Pliegos Tarifarios (Las Condes)'!$A:$A,0))</f>
        <v>729.50400000000002</v>
      </c>
      <c r="S4014" s="21">
        <f t="shared" si="189"/>
        <v>147560.73787637727</v>
      </c>
      <c r="T4014" s="21">
        <f t="shared" si="190"/>
        <v>28036.540196511683</v>
      </c>
      <c r="U4014" s="19">
        <v>0</v>
      </c>
      <c r="V4014" s="21">
        <f t="shared" si="191"/>
        <v>175597.27807288896</v>
      </c>
    </row>
    <row r="4015" spans="1:22" x14ac:dyDescent="0.3">
      <c r="A4015" s="3" t="s">
        <v>148</v>
      </c>
      <c r="B4015" s="3">
        <v>9</v>
      </c>
      <c r="C4015" s="4" t="s">
        <v>186</v>
      </c>
      <c r="D4015" s="3" t="s">
        <v>1022</v>
      </c>
      <c r="E4015" s="3" t="s">
        <v>121</v>
      </c>
      <c r="F4015" s="4" t="s">
        <v>1023</v>
      </c>
      <c r="G4015" s="3" t="s">
        <v>16</v>
      </c>
      <c r="H4015" s="5">
        <v>746.04489999999998</v>
      </c>
      <c r="I4015" s="5">
        <v>2.1105</v>
      </c>
      <c r="J4015" s="5">
        <v>2.1105</v>
      </c>
      <c r="K4015" s="6">
        <v>1</v>
      </c>
      <c r="L4015" s="5">
        <v>24.07</v>
      </c>
      <c r="M4015" s="19">
        <f>H4015*INDEX('Pliegos Tarifarios (Las Condes)'!$B:$B,MATCH($B4015,'Pliegos Tarifarios (Las Condes)'!$A:$A,0))</f>
        <v>98301.114158700002</v>
      </c>
      <c r="N4015" s="19">
        <f>I4015*INDEX('Pliegos Tarifarios (Las Condes)'!$C:$C,MATCH($B4015,'Pliegos Tarifarios (Las Condes)'!$A:$A,0))</f>
        <v>7265.0142495</v>
      </c>
      <c r="O4015" s="19">
        <f>J4015*INDEX('Pliegos Tarifarios (Las Condes)'!$D:$D,MATCH($B4015,'Pliegos Tarifarios (Las Condes)'!$A:$A,0))</f>
        <v>30627.858807000001</v>
      </c>
      <c r="P4015" s="19">
        <f>H4015*INDEX('Pliegos Tarifarios (Las Condes)'!$E:$E,MATCH($B4015,'Pliegos Tarifarios (Las Condes)'!$A:$A,0))</f>
        <v>9716.4887775999996</v>
      </c>
      <c r="Q4015" s="19" cm="1">
        <f t="array" ref="Q4015">H4015*_xlfn.IFS(H4015&lt;=350,INDEX('Pliegos Tarifarios (Las Condes)'!$F:$F,MATCH($B4015,'Pliegos Tarifarios (Las Condes)'!$A:$A,0)),H4015&lt;=500,INDEX('Pliegos Tarifarios (Las Condes)'!$G:$G,MATCH($B4015,'Pliegos Tarifarios (Las Condes)'!$A:$A,0)),H4015&lt;=1000,INDEX('Pliegos Tarifarios (Las Condes)'!$H:$H,MATCH($B4015,'Pliegos Tarifarios (Las Condes)'!$A:$A,0)),H4015&lt;=5000,INDEX('Pliegos Tarifarios (Las Condes)'!$I:$I,MATCH($B4015,'Pliegos Tarifarios (Las Condes)'!$A:$A,0)),H4015&gt;5000,INDEX('Pliegos Tarifarios (Las Condes)'!$J:$J,MATCH($B4015,'Pliegos Tarifarios (Las Condes)'!$A:$A,0)))/1.19</f>
        <v>1749.7574083193279</v>
      </c>
      <c r="R4015" s="19">
        <f>INDEX('Pliegos Tarifarios (Las Condes)'!$K:$K,MATCH($B4015,'Pliegos Tarifarios (Las Condes)'!$A:$A,0))</f>
        <v>729.50400000000002</v>
      </c>
      <c r="S4015" s="21">
        <f t="shared" si="189"/>
        <v>148389.73740111932</v>
      </c>
      <c r="T4015" s="21">
        <f t="shared" si="190"/>
        <v>28194.050106212671</v>
      </c>
      <c r="U4015" s="19">
        <v>0</v>
      </c>
      <c r="V4015" s="21">
        <f t="shared" si="191"/>
        <v>176583.78750733199</v>
      </c>
    </row>
    <row r="4016" spans="1:22" x14ac:dyDescent="0.3">
      <c r="A4016" s="3" t="s">
        <v>148</v>
      </c>
      <c r="B4016" s="3">
        <v>9</v>
      </c>
      <c r="C4016" s="4" t="s">
        <v>186</v>
      </c>
      <c r="D4016" s="3" t="s">
        <v>1024</v>
      </c>
      <c r="E4016" s="3" t="s">
        <v>121</v>
      </c>
      <c r="F4016" s="4" t="s">
        <v>1025</v>
      </c>
      <c r="G4016" s="3" t="s">
        <v>16</v>
      </c>
      <c r="H4016" s="5">
        <v>747.16539999999998</v>
      </c>
      <c r="I4016" s="5">
        <v>2.1608999999999998</v>
      </c>
      <c r="J4016" s="5">
        <v>2.0398000000000001</v>
      </c>
      <c r="K4016" s="6">
        <v>0.94395853579527056</v>
      </c>
      <c r="L4016" s="5">
        <v>24.1</v>
      </c>
      <c r="M4016" s="19">
        <f>H4016*INDEX('Pliegos Tarifarios (Las Condes)'!$B:$B,MATCH($B4016,'Pliegos Tarifarios (Las Condes)'!$A:$A,0))</f>
        <v>98448.754600200002</v>
      </c>
      <c r="N4016" s="19">
        <f>I4016*INDEX('Pliegos Tarifarios (Las Condes)'!$C:$C,MATCH($B4016,'Pliegos Tarifarios (Las Condes)'!$A:$A,0))</f>
        <v>7438.5071270999997</v>
      </c>
      <c r="O4016" s="19">
        <f>J4016*INDEX('Pliegos Tarifarios (Las Condes)'!$D:$D,MATCH($B4016,'Pliegos Tarifarios (Las Condes)'!$A:$A,0))</f>
        <v>29601.850933199999</v>
      </c>
      <c r="P4016" s="19">
        <f>H4016*INDEX('Pliegos Tarifarios (Las Condes)'!$E:$E,MATCH($B4016,'Pliegos Tarifarios (Las Condes)'!$A:$A,0))</f>
        <v>9731.0821695999985</v>
      </c>
      <c r="Q4016" s="19" cm="1">
        <f t="array" ref="Q4016">H4016*_xlfn.IFS(H4016&lt;=350,INDEX('Pliegos Tarifarios (Las Condes)'!$F:$F,MATCH($B4016,'Pliegos Tarifarios (Las Condes)'!$A:$A,0)),H4016&lt;=500,INDEX('Pliegos Tarifarios (Las Condes)'!$G:$G,MATCH($B4016,'Pliegos Tarifarios (Las Condes)'!$A:$A,0)),H4016&lt;=1000,INDEX('Pliegos Tarifarios (Las Condes)'!$H:$H,MATCH($B4016,'Pliegos Tarifarios (Las Condes)'!$A:$A,0)),H4016&lt;=5000,INDEX('Pliegos Tarifarios (Las Condes)'!$I:$I,MATCH($B4016,'Pliegos Tarifarios (Las Condes)'!$A:$A,0)),H4016&gt;5000,INDEX('Pliegos Tarifarios (Las Condes)'!$J:$J,MATCH($B4016,'Pliegos Tarifarios (Las Condes)'!$A:$A,0)))/1.19</f>
        <v>1752.3854045378155</v>
      </c>
      <c r="R4016" s="19">
        <f>INDEX('Pliegos Tarifarios (Las Condes)'!$K:$K,MATCH($B4016,'Pliegos Tarifarios (Las Condes)'!$A:$A,0))</f>
        <v>729.50400000000002</v>
      </c>
      <c r="S4016" s="21">
        <f t="shared" si="189"/>
        <v>147702.08423463782</v>
      </c>
      <c r="T4016" s="21">
        <f t="shared" si="190"/>
        <v>28063.396004581187</v>
      </c>
      <c r="U4016" s="19">
        <v>0</v>
      </c>
      <c r="V4016" s="21">
        <f t="shared" si="191"/>
        <v>175765.480239219</v>
      </c>
    </row>
    <row r="4017" spans="1:22" x14ac:dyDescent="0.3">
      <c r="A4017" s="3" t="s">
        <v>148</v>
      </c>
      <c r="B4017" s="3">
        <v>9</v>
      </c>
      <c r="C4017" s="4" t="s">
        <v>186</v>
      </c>
      <c r="D4017" s="3" t="s">
        <v>1026</v>
      </c>
      <c r="E4017" s="3" t="s">
        <v>121</v>
      </c>
      <c r="F4017" s="4" t="s">
        <v>1027</v>
      </c>
      <c r="G4017" s="3" t="s">
        <v>16</v>
      </c>
      <c r="H4017" s="5">
        <v>747.30589999999995</v>
      </c>
      <c r="I4017" s="5">
        <v>2.1318000000000001</v>
      </c>
      <c r="J4017" s="5">
        <v>2.0823</v>
      </c>
      <c r="K4017" s="6">
        <v>0.97678018575851389</v>
      </c>
      <c r="L4017" s="5">
        <v>24.11</v>
      </c>
      <c r="M4017" s="19">
        <f>H4017*INDEX('Pliegos Tarifarios (Las Condes)'!$B:$B,MATCH($B4017,'Pliegos Tarifarios (Las Condes)'!$A:$A,0))</f>
        <v>98467.267301699991</v>
      </c>
      <c r="N4017" s="19">
        <f>I4017*INDEX('Pliegos Tarifarios (Las Condes)'!$C:$C,MATCH($B4017,'Pliegos Tarifarios (Las Condes)'!$A:$A,0))</f>
        <v>7338.3356442000004</v>
      </c>
      <c r="O4017" s="19">
        <f>J4017*INDEX('Pliegos Tarifarios (Las Condes)'!$D:$D,MATCH($B4017,'Pliegos Tarifarios (Las Condes)'!$A:$A,0))</f>
        <v>30218.616628200001</v>
      </c>
      <c r="P4017" s="19">
        <f>H4017*INDEX('Pliegos Tarifarios (Las Condes)'!$E:$E,MATCH($B4017,'Pliegos Tarifarios (Las Condes)'!$A:$A,0))</f>
        <v>9732.9120415999987</v>
      </c>
      <c r="Q4017" s="19" cm="1">
        <f t="array" ref="Q4017">H4017*_xlfn.IFS(H4017&lt;=350,INDEX('Pliegos Tarifarios (Las Condes)'!$F:$F,MATCH($B4017,'Pliegos Tarifarios (Las Condes)'!$A:$A,0)),H4017&lt;=500,INDEX('Pliegos Tarifarios (Las Condes)'!$G:$G,MATCH($B4017,'Pliegos Tarifarios (Las Condes)'!$A:$A,0)),H4017&lt;=1000,INDEX('Pliegos Tarifarios (Las Condes)'!$H:$H,MATCH($B4017,'Pliegos Tarifarios (Las Condes)'!$A:$A,0)),H4017&lt;=5000,INDEX('Pliegos Tarifarios (Las Condes)'!$I:$I,MATCH($B4017,'Pliegos Tarifarios (Las Condes)'!$A:$A,0)),H4017&gt;5000,INDEX('Pliegos Tarifarios (Las Condes)'!$J:$J,MATCH($B4017,'Pliegos Tarifarios (Las Condes)'!$A:$A,0)))/1.19</f>
        <v>1752.7149301680674</v>
      </c>
      <c r="R4017" s="19">
        <f>INDEX('Pliegos Tarifarios (Las Condes)'!$K:$K,MATCH($B4017,'Pliegos Tarifarios (Las Condes)'!$A:$A,0))</f>
        <v>729.50400000000002</v>
      </c>
      <c r="S4017" s="21">
        <f t="shared" si="189"/>
        <v>148239.35054586804</v>
      </c>
      <c r="T4017" s="21">
        <f t="shared" si="190"/>
        <v>28165.476603714927</v>
      </c>
      <c r="U4017" s="19">
        <v>0</v>
      </c>
      <c r="V4017" s="21">
        <f t="shared" si="191"/>
        <v>176404.82714958297</v>
      </c>
    </row>
    <row r="4018" spans="1:22" x14ac:dyDescent="0.3">
      <c r="A4018" s="7" t="s">
        <v>149</v>
      </c>
      <c r="B4018" s="7">
        <v>10</v>
      </c>
      <c r="C4018" s="8" t="s">
        <v>186</v>
      </c>
      <c r="D4018" s="7" t="s">
        <v>187</v>
      </c>
      <c r="E4018" s="7" t="s">
        <v>14</v>
      </c>
      <c r="F4018" s="8" t="s">
        <v>15</v>
      </c>
      <c r="G4018" s="7" t="s">
        <v>16</v>
      </c>
      <c r="H4018" s="9">
        <v>98859.374500000005</v>
      </c>
      <c r="I4018" s="9">
        <v>268.94240000000002</v>
      </c>
      <c r="J4018" s="9">
        <v>260.8963</v>
      </c>
      <c r="K4018" s="10">
        <v>0.97008244144471079</v>
      </c>
      <c r="L4018" s="9">
        <v>3295.31</v>
      </c>
      <c r="M4018" s="19">
        <f>H4018*INDEX('Pliegos Tarifarios (Las Condes)'!$B:$B,MATCH($B4018,'Pliegos Tarifarios (Las Condes)'!$A:$A,0))</f>
        <v>13026007.762243502</v>
      </c>
      <c r="N4018" s="19">
        <f>I4018*INDEX('Pliegos Tarifarios (Las Condes)'!$C:$C,MATCH($B4018,'Pliegos Tarifarios (Las Condes)'!$A:$A,0))</f>
        <v>934215.53295360017</v>
      </c>
      <c r="O4018" s="19">
        <f>J4018*INDEX('Pliegos Tarifarios (Las Condes)'!$D:$D,MATCH($B4018,'Pliegos Tarifarios (Las Condes)'!$A:$A,0))</f>
        <v>3794894.5257615</v>
      </c>
      <c r="P4018" s="19">
        <f>H4018*INDEX('Pliegos Tarifarios (Las Condes)'!$E:$E,MATCH($B4018,'Pliegos Tarifarios (Las Condes)'!$A:$A,0))</f>
        <v>1287544.493488</v>
      </c>
      <c r="Q4018" s="19" cm="1">
        <f t="array" ref="Q4018">H4018*_xlfn.IFS(H4018&lt;=350,INDEX('Pliegos Tarifarios (Las Condes)'!$F:$F,MATCH($B4018,'Pliegos Tarifarios (Las Condes)'!$A:$A,0)),H4018&lt;=500,INDEX('Pliegos Tarifarios (Las Condes)'!$G:$G,MATCH($B4018,'Pliegos Tarifarios (Las Condes)'!$A:$A,0)),H4018&lt;=1000,INDEX('Pliegos Tarifarios (Las Condes)'!$H:$H,MATCH($B4018,'Pliegos Tarifarios (Las Condes)'!$A:$A,0)),H4018&lt;=5000,INDEX('Pliegos Tarifarios (Las Condes)'!$I:$I,MATCH($B4018,'Pliegos Tarifarios (Las Condes)'!$A:$A,0)),H4018&gt;5000,INDEX('Pliegos Tarifarios (Las Condes)'!$J:$J,MATCH($B4018,'Pliegos Tarifarios (Las Condes)'!$A:$A,0)))/1.19</f>
        <v>324408.28354831936</v>
      </c>
      <c r="R4018" s="19">
        <f>INDEX('Pliegos Tarifarios (Las Condes)'!$K:$K,MATCH($B4018,'Pliegos Tarifarios (Las Condes)'!$A:$A,0))</f>
        <v>729.75599999999997</v>
      </c>
      <c r="S4018" s="21">
        <f t="shared" si="189"/>
        <v>19367800.353994917</v>
      </c>
      <c r="T4018" s="21">
        <f t="shared" si="190"/>
        <v>3679882.0672590341</v>
      </c>
      <c r="U4018" s="19">
        <v>0</v>
      </c>
      <c r="V4018" s="21">
        <f t="shared" si="191"/>
        <v>23047682.421253949</v>
      </c>
    </row>
    <row r="4019" spans="1:22" x14ac:dyDescent="0.3">
      <c r="A4019" s="7" t="s">
        <v>149</v>
      </c>
      <c r="B4019" s="7">
        <v>10</v>
      </c>
      <c r="C4019" s="8" t="s">
        <v>186</v>
      </c>
      <c r="D4019" s="7" t="s">
        <v>188</v>
      </c>
      <c r="E4019" s="7" t="s">
        <v>18</v>
      </c>
      <c r="F4019" s="8" t="s">
        <v>189</v>
      </c>
      <c r="G4019" s="7" t="s">
        <v>16</v>
      </c>
      <c r="H4019" s="9">
        <v>16473.518100000001</v>
      </c>
      <c r="I4019" s="9">
        <v>43.519199999999998</v>
      </c>
      <c r="J4019" s="9">
        <v>43.234699999999997</v>
      </c>
      <c r="K4019" s="10">
        <v>0.99346265556352131</v>
      </c>
      <c r="L4019" s="9">
        <v>549.12</v>
      </c>
      <c r="M4019" s="19">
        <f>H4019*INDEX('Pliegos Tarifarios (Las Condes)'!$B:$B,MATCH($B4019,'Pliegos Tarifarios (Las Condes)'!$A:$A,0))</f>
        <v>2170600.1654103003</v>
      </c>
      <c r="N4019" s="19">
        <f>I4019*INDEX('Pliegos Tarifarios (Las Condes)'!$C:$C,MATCH($B4019,'Pliegos Tarifarios (Las Condes)'!$A:$A,0))</f>
        <v>151171.07834880002</v>
      </c>
      <c r="O4019" s="19">
        <f>J4019*INDEX('Pliegos Tarifarios (Las Condes)'!$D:$D,MATCH($B4019,'Pliegos Tarifarios (Las Condes)'!$A:$A,0))</f>
        <v>628874.86849349993</v>
      </c>
      <c r="P4019" s="19">
        <f>H4019*INDEX('Pliegos Tarifarios (Las Condes)'!$E:$E,MATCH($B4019,'Pliegos Tarifarios (Las Condes)'!$A:$A,0))</f>
        <v>214551.09973439999</v>
      </c>
      <c r="Q4019" s="19" cm="1">
        <f t="array" ref="Q4019">H4019*_xlfn.IFS(H4019&lt;=350,INDEX('Pliegos Tarifarios (Las Condes)'!$F:$F,MATCH($B4019,'Pliegos Tarifarios (Las Condes)'!$A:$A,0)),H4019&lt;=500,INDEX('Pliegos Tarifarios (Las Condes)'!$G:$G,MATCH($B4019,'Pliegos Tarifarios (Las Condes)'!$A:$A,0)),H4019&lt;=1000,INDEX('Pliegos Tarifarios (Las Condes)'!$H:$H,MATCH($B4019,'Pliegos Tarifarios (Las Condes)'!$A:$A,0)),H4019&lt;=5000,INDEX('Pliegos Tarifarios (Las Condes)'!$I:$I,MATCH($B4019,'Pliegos Tarifarios (Las Condes)'!$A:$A,0)),H4019&gt;5000,INDEX('Pliegos Tarifarios (Las Condes)'!$J:$J,MATCH($B4019,'Pliegos Tarifarios (Las Condes)'!$A:$A,0)))/1.19</f>
        <v>54058.057294537823</v>
      </c>
      <c r="R4019" s="19">
        <f>INDEX('Pliegos Tarifarios (Las Condes)'!$K:$K,MATCH($B4019,'Pliegos Tarifarios (Las Condes)'!$A:$A,0))</f>
        <v>729.75599999999997</v>
      </c>
      <c r="S4019" s="21">
        <f t="shared" si="189"/>
        <v>3219985.0252815383</v>
      </c>
      <c r="T4019" s="21">
        <f t="shared" si="190"/>
        <v>611797.15480349225</v>
      </c>
      <c r="U4019" s="19">
        <v>0</v>
      </c>
      <c r="V4019" s="21">
        <f t="shared" si="191"/>
        <v>3831782.1800850304</v>
      </c>
    </row>
    <row r="4020" spans="1:22" x14ac:dyDescent="0.3">
      <c r="A4020" s="7" t="s">
        <v>149</v>
      </c>
      <c r="B4020" s="7">
        <v>10</v>
      </c>
      <c r="C4020" s="8" t="s">
        <v>186</v>
      </c>
      <c r="D4020" s="7" t="s">
        <v>190</v>
      </c>
      <c r="E4020" s="7" t="s">
        <v>18</v>
      </c>
      <c r="F4020" s="8" t="s">
        <v>191</v>
      </c>
      <c r="G4020" s="7" t="s">
        <v>16</v>
      </c>
      <c r="H4020" s="9">
        <v>13202.8649</v>
      </c>
      <c r="I4020" s="9">
        <v>34.681100000000001</v>
      </c>
      <c r="J4020" s="9">
        <v>34.369900000000001</v>
      </c>
      <c r="K4020" s="10">
        <v>0.99102681287502414</v>
      </c>
      <c r="L4020" s="9">
        <v>440.1</v>
      </c>
      <c r="M4020" s="19">
        <f>H4020*INDEX('Pliegos Tarifarios (Las Condes)'!$B:$B,MATCH($B4020,'Pliegos Tarifarios (Las Condes)'!$A:$A,0))</f>
        <v>1739649.0878187001</v>
      </c>
      <c r="N4020" s="19">
        <f>I4020*INDEX('Pliegos Tarifarios (Las Condes)'!$C:$C,MATCH($B4020,'Pliegos Tarifarios (Las Condes)'!$A:$A,0))</f>
        <v>120470.48855040001</v>
      </c>
      <c r="O4020" s="19">
        <f>J4020*INDEX('Pliegos Tarifarios (Las Condes)'!$D:$D,MATCH($B4020,'Pliegos Tarifarios (Las Condes)'!$A:$A,0))</f>
        <v>499930.98928949999</v>
      </c>
      <c r="P4020" s="19">
        <f>H4020*INDEX('Pliegos Tarifarios (Las Condes)'!$E:$E,MATCH($B4020,'Pliegos Tarifarios (Las Condes)'!$A:$A,0))</f>
        <v>171954.11245759999</v>
      </c>
      <c r="Q4020" s="19" cm="1">
        <f t="array" ref="Q4020">H4020*_xlfn.IFS(H4020&lt;=350,INDEX('Pliegos Tarifarios (Las Condes)'!$F:$F,MATCH($B4020,'Pliegos Tarifarios (Las Condes)'!$A:$A,0)),H4020&lt;=500,INDEX('Pliegos Tarifarios (Las Condes)'!$G:$G,MATCH($B4020,'Pliegos Tarifarios (Las Condes)'!$A:$A,0)),H4020&lt;=1000,INDEX('Pliegos Tarifarios (Las Condes)'!$H:$H,MATCH($B4020,'Pliegos Tarifarios (Las Condes)'!$A:$A,0)),H4020&lt;=5000,INDEX('Pliegos Tarifarios (Las Condes)'!$I:$I,MATCH($B4020,'Pliegos Tarifarios (Las Condes)'!$A:$A,0)),H4020&gt;5000,INDEX('Pliegos Tarifarios (Las Condes)'!$J:$J,MATCH($B4020,'Pliegos Tarifarios (Las Condes)'!$A:$A,0)))/1.19</f>
        <v>43325.36759201681</v>
      </c>
      <c r="R4020" s="19">
        <f>INDEX('Pliegos Tarifarios (Las Condes)'!$K:$K,MATCH($B4020,'Pliegos Tarifarios (Las Condes)'!$A:$A,0))</f>
        <v>729.75599999999997</v>
      </c>
      <c r="S4020" s="21">
        <f t="shared" si="189"/>
        <v>2576059.8017082168</v>
      </c>
      <c r="T4020" s="21">
        <f t="shared" si="190"/>
        <v>489451.36232456117</v>
      </c>
      <c r="U4020" s="19">
        <v>0</v>
      </c>
      <c r="V4020" s="21">
        <f t="shared" si="191"/>
        <v>3065511.1640327778</v>
      </c>
    </row>
    <row r="4021" spans="1:22" x14ac:dyDescent="0.3">
      <c r="A4021" s="7" t="s">
        <v>149</v>
      </c>
      <c r="B4021" s="7">
        <v>10</v>
      </c>
      <c r="C4021" s="8" t="s">
        <v>186</v>
      </c>
      <c r="D4021" s="7" t="s">
        <v>192</v>
      </c>
      <c r="E4021" s="7" t="s">
        <v>18</v>
      </c>
      <c r="F4021" s="8" t="s">
        <v>23</v>
      </c>
      <c r="G4021" s="7" t="s">
        <v>16</v>
      </c>
      <c r="H4021" s="9">
        <v>13167.502200000001</v>
      </c>
      <c r="I4021" s="9">
        <v>35.395699999999998</v>
      </c>
      <c r="J4021" s="9">
        <v>35.395699999999998</v>
      </c>
      <c r="K4021" s="10">
        <v>1</v>
      </c>
      <c r="L4021" s="9">
        <v>438.92</v>
      </c>
      <c r="M4021" s="19">
        <f>H4021*INDEX('Pliegos Tarifarios (Las Condes)'!$B:$B,MATCH($B4021,'Pliegos Tarifarios (Las Condes)'!$A:$A,0))</f>
        <v>1734989.5923786003</v>
      </c>
      <c r="N4021" s="19">
        <f>I4021*INDEX('Pliegos Tarifarios (Las Condes)'!$C:$C,MATCH($B4021,'Pliegos Tarifarios (Las Condes)'!$A:$A,0))</f>
        <v>122952.7688448</v>
      </c>
      <c r="O4021" s="19">
        <f>J4021*INDEX('Pliegos Tarifarios (Las Condes)'!$D:$D,MATCH($B4021,'Pliegos Tarifarios (Las Condes)'!$A:$A,0))</f>
        <v>514851.87089849997</v>
      </c>
      <c r="P4021" s="19">
        <f>H4021*INDEX('Pliegos Tarifarios (Las Condes)'!$E:$E,MATCH($B4021,'Pliegos Tarifarios (Las Condes)'!$A:$A,0))</f>
        <v>171493.5486528</v>
      </c>
      <c r="Q4021" s="19" cm="1">
        <f t="array" ref="Q4021">H4021*_xlfn.IFS(H4021&lt;=350,INDEX('Pliegos Tarifarios (Las Condes)'!$F:$F,MATCH($B4021,'Pliegos Tarifarios (Las Condes)'!$A:$A,0)),H4021&lt;=500,INDEX('Pliegos Tarifarios (Las Condes)'!$G:$G,MATCH($B4021,'Pliegos Tarifarios (Las Condes)'!$A:$A,0)),H4021&lt;=1000,INDEX('Pliegos Tarifarios (Las Condes)'!$H:$H,MATCH($B4021,'Pliegos Tarifarios (Las Condes)'!$A:$A,0)),H4021&lt;=5000,INDEX('Pliegos Tarifarios (Las Condes)'!$I:$I,MATCH($B4021,'Pliegos Tarifarios (Las Condes)'!$A:$A,0)),H4021&gt;5000,INDEX('Pliegos Tarifarios (Las Condes)'!$J:$J,MATCH($B4021,'Pliegos Tarifarios (Las Condes)'!$A:$A,0)))/1.19</f>
        <v>43209.324446218496</v>
      </c>
      <c r="R4021" s="19">
        <f>INDEX('Pliegos Tarifarios (Las Condes)'!$K:$K,MATCH($B4021,'Pliegos Tarifarios (Las Condes)'!$A:$A,0))</f>
        <v>729.75599999999997</v>
      </c>
      <c r="S4021" s="21">
        <f t="shared" si="189"/>
        <v>2588226.8612209186</v>
      </c>
      <c r="T4021" s="21">
        <f t="shared" si="190"/>
        <v>491763.10363197455</v>
      </c>
      <c r="U4021" s="19">
        <v>0</v>
      </c>
      <c r="V4021" s="21">
        <f t="shared" si="191"/>
        <v>3079989.9648528933</v>
      </c>
    </row>
    <row r="4022" spans="1:22" x14ac:dyDescent="0.3">
      <c r="A4022" s="7" t="s">
        <v>149</v>
      </c>
      <c r="B4022" s="7">
        <v>10</v>
      </c>
      <c r="C4022" s="8" t="s">
        <v>186</v>
      </c>
      <c r="D4022" s="7" t="s">
        <v>193</v>
      </c>
      <c r="E4022" s="7" t="s">
        <v>18</v>
      </c>
      <c r="F4022" s="8" t="s">
        <v>25</v>
      </c>
      <c r="G4022" s="7" t="s">
        <v>16</v>
      </c>
      <c r="H4022" s="9">
        <v>11863.761200000001</v>
      </c>
      <c r="I4022" s="9">
        <v>31.198799999999999</v>
      </c>
      <c r="J4022" s="9">
        <v>31.058</v>
      </c>
      <c r="K4022" s="10">
        <v>0.99548700591048378</v>
      </c>
      <c r="L4022" s="9">
        <v>395.46</v>
      </c>
      <c r="M4022" s="19">
        <f>H4022*INDEX('Pliegos Tarifarios (Las Condes)'!$B:$B,MATCH($B4022,'Pliegos Tarifarios (Las Condes)'!$A:$A,0))</f>
        <v>1563204.7669956002</v>
      </c>
      <c r="N4022" s="19">
        <f>I4022*INDEX('Pliegos Tarifarios (Las Condes)'!$C:$C,MATCH($B4022,'Pliegos Tarifarios (Las Condes)'!$A:$A,0))</f>
        <v>108374.1484032</v>
      </c>
      <c r="O4022" s="19">
        <f>J4022*INDEX('Pliegos Tarifarios (Las Condes)'!$D:$D,MATCH($B4022,'Pliegos Tarifarios (Las Condes)'!$A:$A,0))</f>
        <v>451757.40009000001</v>
      </c>
      <c r="P4022" s="19">
        <f>H4022*INDEX('Pliegos Tarifarios (Las Condes)'!$E:$E,MATCH($B4022,'Pliegos Tarifarios (Las Condes)'!$A:$A,0))</f>
        <v>154513.62586880001</v>
      </c>
      <c r="Q4022" s="19" cm="1">
        <f t="array" ref="Q4022">H4022*_xlfn.IFS(H4022&lt;=350,INDEX('Pliegos Tarifarios (Las Condes)'!$F:$F,MATCH($B4022,'Pliegos Tarifarios (Las Condes)'!$A:$A,0)),H4022&lt;=500,INDEX('Pliegos Tarifarios (Las Condes)'!$G:$G,MATCH($B4022,'Pliegos Tarifarios (Las Condes)'!$A:$A,0)),H4022&lt;=1000,INDEX('Pliegos Tarifarios (Las Condes)'!$H:$H,MATCH($B4022,'Pliegos Tarifarios (Las Condes)'!$A:$A,0)),H4022&lt;=5000,INDEX('Pliegos Tarifarios (Las Condes)'!$I:$I,MATCH($B4022,'Pliegos Tarifarios (Las Condes)'!$A:$A,0)),H4022&gt;5000,INDEX('Pliegos Tarifarios (Las Condes)'!$J:$J,MATCH($B4022,'Pliegos Tarifarios (Las Condes)'!$A:$A,0)))/1.19</f>
        <v>38931.081921008408</v>
      </c>
      <c r="R4022" s="19">
        <f>INDEX('Pliegos Tarifarios (Las Condes)'!$K:$K,MATCH($B4022,'Pliegos Tarifarios (Las Condes)'!$A:$A,0))</f>
        <v>729.75599999999997</v>
      </c>
      <c r="S4022" s="21">
        <f t="shared" si="189"/>
        <v>2317510.779278609</v>
      </c>
      <c r="T4022" s="21">
        <f t="shared" si="190"/>
        <v>440327.0480629357</v>
      </c>
      <c r="U4022" s="19">
        <v>0</v>
      </c>
      <c r="V4022" s="21">
        <f t="shared" si="191"/>
        <v>2757837.8273415444</v>
      </c>
    </row>
    <row r="4023" spans="1:22" x14ac:dyDescent="0.3">
      <c r="A4023" s="7" t="s">
        <v>149</v>
      </c>
      <c r="B4023" s="7">
        <v>10</v>
      </c>
      <c r="C4023" s="8" t="s">
        <v>186</v>
      </c>
      <c r="D4023" s="7" t="s">
        <v>194</v>
      </c>
      <c r="E4023" s="7" t="s">
        <v>18</v>
      </c>
      <c r="F4023" s="8" t="s">
        <v>27</v>
      </c>
      <c r="G4023" s="7" t="s">
        <v>16</v>
      </c>
      <c r="H4023" s="9">
        <v>7911.8279000000002</v>
      </c>
      <c r="I4023" s="9">
        <v>20.8963</v>
      </c>
      <c r="J4023" s="9">
        <v>20.599299999999999</v>
      </c>
      <c r="K4023" s="10">
        <v>0.98578695749965306</v>
      </c>
      <c r="L4023" s="9">
        <v>263.73</v>
      </c>
      <c r="M4023" s="19">
        <f>H4023*INDEX('Pliegos Tarifarios (Las Condes)'!$B:$B,MATCH($B4023,'Pliegos Tarifarios (Las Condes)'!$A:$A,0))</f>
        <v>1042486.1795877001</v>
      </c>
      <c r="N4023" s="19">
        <f>I4023*INDEX('Pliegos Tarifarios (Las Condes)'!$C:$C,MATCH($B4023,'Pliegos Tarifarios (Las Condes)'!$A:$A,0))</f>
        <v>72586.7250432</v>
      </c>
      <c r="O4023" s="19">
        <f>J4023*INDEX('Pliegos Tarifarios (Las Condes)'!$D:$D,MATCH($B4023,'Pliegos Tarifarios (Las Condes)'!$A:$A,0))</f>
        <v>299629.28107649996</v>
      </c>
      <c r="P4023" s="19">
        <f>H4023*INDEX('Pliegos Tarifarios (Las Condes)'!$E:$E,MATCH($B4023,'Pliegos Tarifarios (Las Condes)'!$A:$A,0))</f>
        <v>103043.64656959999</v>
      </c>
      <c r="Q4023" s="19" cm="1">
        <f t="array" ref="Q4023">H4023*_xlfn.IFS(H4023&lt;=350,INDEX('Pliegos Tarifarios (Las Condes)'!$F:$F,MATCH($B4023,'Pliegos Tarifarios (Las Condes)'!$A:$A,0)),H4023&lt;=500,INDEX('Pliegos Tarifarios (Las Condes)'!$G:$G,MATCH($B4023,'Pliegos Tarifarios (Las Condes)'!$A:$A,0)),H4023&lt;=1000,INDEX('Pliegos Tarifarios (Las Condes)'!$H:$H,MATCH($B4023,'Pliegos Tarifarios (Las Condes)'!$A:$A,0)),H4023&lt;=5000,INDEX('Pliegos Tarifarios (Las Condes)'!$I:$I,MATCH($B4023,'Pliegos Tarifarios (Las Condes)'!$A:$A,0)),H4023&gt;5000,INDEX('Pliegos Tarifarios (Las Condes)'!$J:$J,MATCH($B4023,'Pliegos Tarifarios (Las Condes)'!$A:$A,0)))/1.19</f>
        <v>25962.762982773114</v>
      </c>
      <c r="R4023" s="19">
        <f>INDEX('Pliegos Tarifarios (Las Condes)'!$K:$K,MATCH($B4023,'Pliegos Tarifarios (Las Condes)'!$A:$A,0))</f>
        <v>729.75599999999997</v>
      </c>
      <c r="S4023" s="21">
        <f t="shared" si="189"/>
        <v>1544438.3512597734</v>
      </c>
      <c r="T4023" s="21">
        <f t="shared" si="190"/>
        <v>293443.28673935693</v>
      </c>
      <c r="U4023" s="19">
        <v>0</v>
      </c>
      <c r="V4023" s="21">
        <f t="shared" si="191"/>
        <v>1837881.6379991304</v>
      </c>
    </row>
    <row r="4024" spans="1:22" x14ac:dyDescent="0.3">
      <c r="A4024" s="7" t="s">
        <v>149</v>
      </c>
      <c r="B4024" s="7">
        <v>10</v>
      </c>
      <c r="C4024" s="8" t="s">
        <v>186</v>
      </c>
      <c r="D4024" s="7" t="s">
        <v>195</v>
      </c>
      <c r="E4024" s="7" t="s">
        <v>18</v>
      </c>
      <c r="F4024" s="8" t="s">
        <v>29</v>
      </c>
      <c r="G4024" s="7" t="s">
        <v>30</v>
      </c>
      <c r="H4024" s="9">
        <v>2636.9895000000001</v>
      </c>
      <c r="I4024" s="9">
        <v>7.0633999999999997</v>
      </c>
      <c r="J4024" s="9">
        <v>7.0633999999999997</v>
      </c>
      <c r="K4024" s="10">
        <v>1</v>
      </c>
      <c r="L4024" s="9">
        <v>87.9</v>
      </c>
      <c r="M4024" s="19">
        <f>H4024*INDEX('Pliegos Tarifarios (Las Condes)'!$B:$B,MATCH($B4024,'Pliegos Tarifarios (Las Condes)'!$A:$A,0))</f>
        <v>347457.64748850005</v>
      </c>
      <c r="N4024" s="19">
        <f>I4024*INDEX('Pliegos Tarifarios (Las Condes)'!$C:$C,MATCH($B4024,'Pliegos Tarifarios (Las Condes)'!$A:$A,0))</f>
        <v>24535.8782976</v>
      </c>
      <c r="O4024" s="19">
        <f>J4024*INDEX('Pliegos Tarifarios (Las Condes)'!$D:$D,MATCH($B4024,'Pliegos Tarifarios (Las Condes)'!$A:$A,0))</f>
        <v>102741.42635699999</v>
      </c>
      <c r="P4024" s="19">
        <f>H4024*INDEX('Pliegos Tarifarios (Las Condes)'!$E:$E,MATCH($B4024,'Pliegos Tarifarios (Las Condes)'!$A:$A,0))</f>
        <v>34344.151248000002</v>
      </c>
      <c r="Q4024" s="19" cm="1">
        <f t="array" ref="Q4024">H4024*_xlfn.IFS(H4024&lt;=350,INDEX('Pliegos Tarifarios (Las Condes)'!$F:$F,MATCH($B4024,'Pliegos Tarifarios (Las Condes)'!$A:$A,0)),H4024&lt;=500,INDEX('Pliegos Tarifarios (Las Condes)'!$G:$G,MATCH($B4024,'Pliegos Tarifarios (Las Condes)'!$A:$A,0)),H4024&lt;=1000,INDEX('Pliegos Tarifarios (Las Condes)'!$H:$H,MATCH($B4024,'Pliegos Tarifarios (Las Condes)'!$A:$A,0)),H4024&lt;=5000,INDEX('Pliegos Tarifarios (Las Condes)'!$I:$I,MATCH($B4024,'Pliegos Tarifarios (Las Condes)'!$A:$A,0)),H4024&gt;5000,INDEX('Pliegos Tarifarios (Las Condes)'!$J:$J,MATCH($B4024,'Pliegos Tarifarios (Las Condes)'!$A:$A,0)))/1.19</f>
        <v>7913.1844575630257</v>
      </c>
      <c r="R4024" s="19">
        <f>INDEX('Pliegos Tarifarios (Las Condes)'!$K:$K,MATCH($B4024,'Pliegos Tarifarios (Las Condes)'!$A:$A,0))</f>
        <v>729.75599999999997</v>
      </c>
      <c r="S4024" s="21">
        <f t="shared" si="189"/>
        <v>517722.0438486631</v>
      </c>
      <c r="T4024" s="21">
        <f t="shared" si="190"/>
        <v>98367.188331245998</v>
      </c>
      <c r="U4024" s="19">
        <v>0</v>
      </c>
      <c r="V4024" s="21">
        <f t="shared" si="191"/>
        <v>616089.23217990913</v>
      </c>
    </row>
    <row r="4025" spans="1:22" x14ac:dyDescent="0.3">
      <c r="A4025" s="7" t="s">
        <v>149</v>
      </c>
      <c r="B4025" s="7">
        <v>10</v>
      </c>
      <c r="C4025" s="8" t="s">
        <v>186</v>
      </c>
      <c r="D4025" s="7" t="s">
        <v>196</v>
      </c>
      <c r="E4025" s="7" t="s">
        <v>18</v>
      </c>
      <c r="F4025" s="8" t="s">
        <v>32</v>
      </c>
      <c r="G4025" s="7" t="s">
        <v>16</v>
      </c>
      <c r="H4025" s="9">
        <v>7922.9255999999996</v>
      </c>
      <c r="I4025" s="9">
        <v>21.1464</v>
      </c>
      <c r="J4025" s="9">
        <v>20.5501</v>
      </c>
      <c r="K4025" s="10">
        <v>0.97180134680134678</v>
      </c>
      <c r="L4025" s="9">
        <v>264.10000000000002</v>
      </c>
      <c r="M4025" s="19">
        <f>H4025*INDEX('Pliegos Tarifarios (Las Condes)'!$B:$B,MATCH($B4025,'Pliegos Tarifarios (Las Condes)'!$A:$A,0))</f>
        <v>1043948.4458328</v>
      </c>
      <c r="N4025" s="19">
        <f>I4025*INDEX('Pliegos Tarifarios (Las Condes)'!$C:$C,MATCH($B4025,'Pliegos Tarifarios (Las Condes)'!$A:$A,0))</f>
        <v>73455.488409600002</v>
      </c>
      <c r="O4025" s="19">
        <f>J4025*INDEX('Pliegos Tarifarios (Las Condes)'!$D:$D,MATCH($B4025,'Pliegos Tarifarios (Las Condes)'!$A:$A,0))</f>
        <v>298913.63731050002</v>
      </c>
      <c r="P4025" s="19">
        <f>H4025*INDEX('Pliegos Tarifarios (Las Condes)'!$E:$E,MATCH($B4025,'Pliegos Tarifarios (Las Condes)'!$A:$A,0))</f>
        <v>103188.18301439998</v>
      </c>
      <c r="Q4025" s="19" cm="1">
        <f t="array" ref="Q4025">H4025*_xlfn.IFS(H4025&lt;=350,INDEX('Pliegos Tarifarios (Las Condes)'!$F:$F,MATCH($B4025,'Pliegos Tarifarios (Las Condes)'!$A:$A,0)),H4025&lt;=500,INDEX('Pliegos Tarifarios (Las Condes)'!$G:$G,MATCH($B4025,'Pliegos Tarifarios (Las Condes)'!$A:$A,0)),H4025&lt;=1000,INDEX('Pliegos Tarifarios (Las Condes)'!$H:$H,MATCH($B4025,'Pliegos Tarifarios (Las Condes)'!$A:$A,0)),H4025&lt;=5000,INDEX('Pliegos Tarifarios (Las Condes)'!$I:$I,MATCH($B4025,'Pliegos Tarifarios (Las Condes)'!$A:$A,0)),H4025&gt;5000,INDEX('Pliegos Tarifarios (Las Condes)'!$J:$J,MATCH($B4025,'Pliegos Tarifarios (Las Condes)'!$A:$A,0)))/1.19</f>
        <v>25999.180225210086</v>
      </c>
      <c r="R4025" s="19">
        <f>INDEX('Pliegos Tarifarios (Las Condes)'!$K:$K,MATCH($B4025,'Pliegos Tarifarios (Las Condes)'!$A:$A,0))</f>
        <v>729.75599999999997</v>
      </c>
      <c r="S4025" s="21">
        <f t="shared" si="189"/>
        <v>1546234.6907925103</v>
      </c>
      <c r="T4025" s="21">
        <f t="shared" si="190"/>
        <v>293784.59125057695</v>
      </c>
      <c r="U4025" s="19">
        <v>0</v>
      </c>
      <c r="V4025" s="21">
        <f t="shared" si="191"/>
        <v>1840019.2820430873</v>
      </c>
    </row>
    <row r="4026" spans="1:22" x14ac:dyDescent="0.3">
      <c r="A4026" s="7" t="s">
        <v>149</v>
      </c>
      <c r="B4026" s="7">
        <v>10</v>
      </c>
      <c r="C4026" s="8" t="s">
        <v>186</v>
      </c>
      <c r="D4026" s="7" t="s">
        <v>197</v>
      </c>
      <c r="E4026" s="7" t="s">
        <v>34</v>
      </c>
      <c r="F4026" s="8" t="s">
        <v>35</v>
      </c>
      <c r="G4026" s="7" t="s">
        <v>30</v>
      </c>
      <c r="H4026" s="9">
        <v>3299.5590000000002</v>
      </c>
      <c r="I4026" s="9">
        <v>8.6029</v>
      </c>
      <c r="J4026" s="9">
        <v>8.6029</v>
      </c>
      <c r="K4026" s="10">
        <v>1</v>
      </c>
      <c r="L4026" s="9">
        <v>109.99</v>
      </c>
      <c r="M4026" s="19">
        <f>H4026*INDEX('Pliegos Tarifarios (Las Condes)'!$B:$B,MATCH($B4026,'Pliegos Tarifarios (Las Condes)'!$A:$A,0))</f>
        <v>434759.79251700005</v>
      </c>
      <c r="N4026" s="19">
        <f>I4026*INDEX('Pliegos Tarifarios (Las Condes)'!$C:$C,MATCH($B4026,'Pliegos Tarifarios (Las Condes)'!$A:$A,0))</f>
        <v>29883.584025600001</v>
      </c>
      <c r="O4026" s="19">
        <f>J4026*INDEX('Pliegos Tarifarios (Las Condes)'!$D:$D,MATCH($B4026,'Pliegos Tarifarios (Las Condes)'!$A:$A,0))</f>
        <v>125134.3852545</v>
      </c>
      <c r="P4026" s="19">
        <f>H4026*INDEX('Pliegos Tarifarios (Las Condes)'!$E:$E,MATCH($B4026,'Pliegos Tarifarios (Las Condes)'!$A:$A,0))</f>
        <v>42973.456416000001</v>
      </c>
      <c r="Q4026" s="19" cm="1">
        <f t="array" ref="Q4026">H4026*_xlfn.IFS(H4026&lt;=350,INDEX('Pliegos Tarifarios (Las Condes)'!$F:$F,MATCH($B4026,'Pliegos Tarifarios (Las Condes)'!$A:$A,0)),H4026&lt;=500,INDEX('Pliegos Tarifarios (Las Condes)'!$G:$G,MATCH($B4026,'Pliegos Tarifarios (Las Condes)'!$A:$A,0)),H4026&lt;=1000,INDEX('Pliegos Tarifarios (Las Condes)'!$H:$H,MATCH($B4026,'Pliegos Tarifarios (Las Condes)'!$A:$A,0)),H4026&lt;=5000,INDEX('Pliegos Tarifarios (Las Condes)'!$I:$I,MATCH($B4026,'Pliegos Tarifarios (Las Condes)'!$A:$A,0)),H4026&gt;5000,INDEX('Pliegos Tarifarios (Las Condes)'!$J:$J,MATCH($B4026,'Pliegos Tarifarios (Las Condes)'!$A:$A,0)))/1.19</f>
        <v>9901.4497386554631</v>
      </c>
      <c r="R4026" s="19">
        <f>INDEX('Pliegos Tarifarios (Las Condes)'!$K:$K,MATCH($B4026,'Pliegos Tarifarios (Las Condes)'!$A:$A,0))</f>
        <v>729.75599999999997</v>
      </c>
      <c r="S4026" s="21">
        <f t="shared" si="189"/>
        <v>643382.42395175563</v>
      </c>
      <c r="T4026" s="21">
        <f t="shared" si="190"/>
        <v>122242.66055083356</v>
      </c>
      <c r="U4026" s="19">
        <v>0</v>
      </c>
      <c r="V4026" s="21">
        <f t="shared" si="191"/>
        <v>765625.08450258919</v>
      </c>
    </row>
    <row r="4027" spans="1:22" x14ac:dyDescent="0.3">
      <c r="A4027" s="7" t="s">
        <v>149</v>
      </c>
      <c r="B4027" s="7">
        <v>10</v>
      </c>
      <c r="C4027" s="8" t="s">
        <v>186</v>
      </c>
      <c r="D4027" s="7" t="s">
        <v>198</v>
      </c>
      <c r="E4027" s="7" t="s">
        <v>34</v>
      </c>
      <c r="F4027" s="8" t="s">
        <v>37</v>
      </c>
      <c r="G4027" s="7" t="s">
        <v>30</v>
      </c>
      <c r="H4027" s="9">
        <v>2639.0707000000002</v>
      </c>
      <c r="I4027" s="9">
        <v>6.9683000000000002</v>
      </c>
      <c r="J4027" s="9">
        <v>6.8533999999999997</v>
      </c>
      <c r="K4027" s="10">
        <v>0.98351104286554825</v>
      </c>
      <c r="L4027" s="9">
        <v>87.97</v>
      </c>
      <c r="M4027" s="19">
        <f>H4027*INDEX('Pliegos Tarifarios (Las Condes)'!$B:$B,MATCH($B4027,'Pliegos Tarifarios (Las Condes)'!$A:$A,0))</f>
        <v>347731.87264410005</v>
      </c>
      <c r="N4027" s="19">
        <f>I4027*INDEX('Pliegos Tarifarios (Las Condes)'!$C:$C,MATCH($B4027,'Pliegos Tarifarios (Las Condes)'!$A:$A,0))</f>
        <v>24205.532851200001</v>
      </c>
      <c r="O4027" s="19">
        <f>J4027*INDEX('Pliegos Tarifarios (Las Condes)'!$D:$D,MATCH($B4027,'Pliegos Tarifarios (Las Condes)'!$A:$A,0))</f>
        <v>99686.849306999997</v>
      </c>
      <c r="P4027" s="19">
        <f>H4027*INDEX('Pliegos Tarifarios (Las Condes)'!$E:$E,MATCH($B4027,'Pliegos Tarifarios (Las Condes)'!$A:$A,0))</f>
        <v>34371.2567968</v>
      </c>
      <c r="Q4027" s="19" cm="1">
        <f t="array" ref="Q4027">H4027*_xlfn.IFS(H4027&lt;=350,INDEX('Pliegos Tarifarios (Las Condes)'!$F:$F,MATCH($B4027,'Pliegos Tarifarios (Las Condes)'!$A:$A,0)),H4027&lt;=500,INDEX('Pliegos Tarifarios (Las Condes)'!$G:$G,MATCH($B4027,'Pliegos Tarifarios (Las Condes)'!$A:$A,0)),H4027&lt;=1000,INDEX('Pliegos Tarifarios (Las Condes)'!$H:$H,MATCH($B4027,'Pliegos Tarifarios (Las Condes)'!$A:$A,0)),H4027&lt;=5000,INDEX('Pliegos Tarifarios (Las Condes)'!$I:$I,MATCH($B4027,'Pliegos Tarifarios (Las Condes)'!$A:$A,0)),H4027&gt;5000,INDEX('Pliegos Tarifarios (Las Condes)'!$J:$J,MATCH($B4027,'Pliegos Tarifarios (Las Condes)'!$A:$A,0)))/1.19</f>
        <v>7919.4298064705881</v>
      </c>
      <c r="R4027" s="19">
        <f>INDEX('Pliegos Tarifarios (Las Condes)'!$K:$K,MATCH($B4027,'Pliegos Tarifarios (Las Condes)'!$A:$A,0))</f>
        <v>729.75599999999997</v>
      </c>
      <c r="S4027" s="21">
        <f t="shared" si="189"/>
        <v>514644.69740557065</v>
      </c>
      <c r="T4027" s="21">
        <f t="shared" si="190"/>
        <v>97782.492507058429</v>
      </c>
      <c r="U4027" s="19">
        <v>0</v>
      </c>
      <c r="V4027" s="21">
        <f t="shared" si="191"/>
        <v>612427.18991262908</v>
      </c>
    </row>
    <row r="4028" spans="1:22" x14ac:dyDescent="0.3">
      <c r="A4028" s="7" t="s">
        <v>149</v>
      </c>
      <c r="B4028" s="7">
        <v>10</v>
      </c>
      <c r="C4028" s="8" t="s">
        <v>186</v>
      </c>
      <c r="D4028" s="7" t="s">
        <v>199</v>
      </c>
      <c r="E4028" s="7" t="s">
        <v>34</v>
      </c>
      <c r="F4028" s="8" t="s">
        <v>39</v>
      </c>
      <c r="G4028" s="7" t="s">
        <v>30</v>
      </c>
      <c r="H4028" s="9">
        <v>2639.7480999999998</v>
      </c>
      <c r="I4028" s="9">
        <v>7.0876999999999999</v>
      </c>
      <c r="J4028" s="9">
        <v>7.0876999999999999</v>
      </c>
      <c r="K4028" s="10">
        <v>1</v>
      </c>
      <c r="L4028" s="9">
        <v>87.99</v>
      </c>
      <c r="M4028" s="19">
        <f>H4028*INDEX('Pliegos Tarifarios (Las Condes)'!$B:$B,MATCH($B4028,'Pliegos Tarifarios (Las Condes)'!$A:$A,0))</f>
        <v>347821.12890030001</v>
      </c>
      <c r="N4028" s="19">
        <f>I4028*INDEX('Pliegos Tarifarios (Las Condes)'!$C:$C,MATCH($B4028,'Pliegos Tarifarios (Las Condes)'!$A:$A,0))</f>
        <v>24620.288332800003</v>
      </c>
      <c r="O4028" s="19">
        <f>J4028*INDEX('Pliegos Tarifarios (Las Condes)'!$D:$D,MATCH($B4028,'Pliegos Tarifarios (Las Condes)'!$A:$A,0))</f>
        <v>103094.88455849999</v>
      </c>
      <c r="P4028" s="19">
        <f>H4028*INDEX('Pliegos Tarifarios (Las Condes)'!$E:$E,MATCH($B4028,'Pliegos Tarifarios (Las Condes)'!$A:$A,0))</f>
        <v>34380.079254399992</v>
      </c>
      <c r="Q4028" s="19" cm="1">
        <f t="array" ref="Q4028">H4028*_xlfn.IFS(H4028&lt;=350,INDEX('Pliegos Tarifarios (Las Condes)'!$F:$F,MATCH($B4028,'Pliegos Tarifarios (Las Condes)'!$A:$A,0)),H4028&lt;=500,INDEX('Pliegos Tarifarios (Las Condes)'!$G:$G,MATCH($B4028,'Pliegos Tarifarios (Las Condes)'!$A:$A,0)),H4028&lt;=1000,INDEX('Pliegos Tarifarios (Las Condes)'!$H:$H,MATCH($B4028,'Pliegos Tarifarios (Las Condes)'!$A:$A,0)),H4028&lt;=5000,INDEX('Pliegos Tarifarios (Las Condes)'!$I:$I,MATCH($B4028,'Pliegos Tarifarios (Las Condes)'!$A:$A,0)),H4028&gt;5000,INDEX('Pliegos Tarifarios (Las Condes)'!$J:$J,MATCH($B4028,'Pliegos Tarifarios (Las Condes)'!$A:$A,0)))/1.19</f>
        <v>7921.4625757142849</v>
      </c>
      <c r="R4028" s="19">
        <f>INDEX('Pliegos Tarifarios (Las Condes)'!$K:$K,MATCH($B4028,'Pliegos Tarifarios (Las Condes)'!$A:$A,0))</f>
        <v>729.75599999999997</v>
      </c>
      <c r="S4028" s="21">
        <f t="shared" si="189"/>
        <v>518567.59962171433</v>
      </c>
      <c r="T4028" s="21">
        <f t="shared" si="190"/>
        <v>98527.843928125716</v>
      </c>
      <c r="U4028" s="19">
        <v>0</v>
      </c>
      <c r="V4028" s="21">
        <f t="shared" si="191"/>
        <v>617095.44354984001</v>
      </c>
    </row>
    <row r="4029" spans="1:22" x14ac:dyDescent="0.3">
      <c r="A4029" s="7" t="s">
        <v>149</v>
      </c>
      <c r="B4029" s="7">
        <v>10</v>
      </c>
      <c r="C4029" s="8" t="s">
        <v>186</v>
      </c>
      <c r="D4029" s="7" t="s">
        <v>200</v>
      </c>
      <c r="E4029" s="7" t="s">
        <v>34</v>
      </c>
      <c r="F4029" s="8" t="s">
        <v>41</v>
      </c>
      <c r="G4029" s="7" t="s">
        <v>30</v>
      </c>
      <c r="H4029" s="9">
        <v>1979.6093000000001</v>
      </c>
      <c r="I4029" s="9">
        <v>5.3052999999999999</v>
      </c>
      <c r="J4029" s="9">
        <v>5.2392000000000003</v>
      </c>
      <c r="K4029" s="10">
        <v>0.98754076112566691</v>
      </c>
      <c r="L4029" s="9">
        <v>65.989999999999995</v>
      </c>
      <c r="M4029" s="19">
        <f>H4029*INDEX('Pliegos Tarifarios (Las Condes)'!$B:$B,MATCH($B4029,'Pliegos Tarifarios (Las Condes)'!$A:$A,0))</f>
        <v>260839.26019590002</v>
      </c>
      <c r="N4029" s="19">
        <f>I4029*INDEX('Pliegos Tarifarios (Las Condes)'!$C:$C,MATCH($B4029,'Pliegos Tarifarios (Las Condes)'!$A:$A,0))</f>
        <v>18428.829619200002</v>
      </c>
      <c r="O4029" s="19">
        <f>J4029*INDEX('Pliegos Tarifarios (Las Condes)'!$D:$D,MATCH($B4029,'Pliegos Tarifarios (Las Condes)'!$A:$A,0))</f>
        <v>76207.333716000008</v>
      </c>
      <c r="P4029" s="19">
        <f>H4029*INDEX('Pliegos Tarifarios (Las Condes)'!$E:$E,MATCH($B4029,'Pliegos Tarifarios (Las Condes)'!$A:$A,0))</f>
        <v>25782.431523200001</v>
      </c>
      <c r="Q4029" s="19" cm="1">
        <f t="array" ref="Q4029">H4029*_xlfn.IFS(H4029&lt;=350,INDEX('Pliegos Tarifarios (Las Condes)'!$F:$F,MATCH($B4029,'Pliegos Tarifarios (Las Condes)'!$A:$A,0)),H4029&lt;=500,INDEX('Pliegos Tarifarios (Las Condes)'!$G:$G,MATCH($B4029,'Pliegos Tarifarios (Las Condes)'!$A:$A,0)),H4029&lt;=1000,INDEX('Pliegos Tarifarios (Las Condes)'!$H:$H,MATCH($B4029,'Pliegos Tarifarios (Las Condes)'!$A:$A,0)),H4029&lt;=5000,INDEX('Pliegos Tarifarios (Las Condes)'!$I:$I,MATCH($B4029,'Pliegos Tarifarios (Las Condes)'!$A:$A,0)),H4029&gt;5000,INDEX('Pliegos Tarifarios (Las Condes)'!$J:$J,MATCH($B4029,'Pliegos Tarifarios (Las Condes)'!$A:$A,0)))/1.19</f>
        <v>5940.4914372268904</v>
      </c>
      <c r="R4029" s="19">
        <f>INDEX('Pliegos Tarifarios (Las Condes)'!$K:$K,MATCH($B4029,'Pliegos Tarifarios (Las Condes)'!$A:$A,0))</f>
        <v>729.75599999999997</v>
      </c>
      <c r="S4029" s="21">
        <f t="shared" si="189"/>
        <v>387928.10249152692</v>
      </c>
      <c r="T4029" s="21">
        <f t="shared" si="190"/>
        <v>73706.339473390122</v>
      </c>
      <c r="U4029" s="19">
        <v>0</v>
      </c>
      <c r="V4029" s="21">
        <f t="shared" si="191"/>
        <v>461634.44196491706</v>
      </c>
    </row>
    <row r="4030" spans="1:22" x14ac:dyDescent="0.3">
      <c r="A4030" s="7" t="s">
        <v>149</v>
      </c>
      <c r="B4030" s="7">
        <v>10</v>
      </c>
      <c r="C4030" s="8" t="s">
        <v>186</v>
      </c>
      <c r="D4030" s="7" t="s">
        <v>201</v>
      </c>
      <c r="E4030" s="7" t="s">
        <v>34</v>
      </c>
      <c r="F4030" s="8" t="s">
        <v>43</v>
      </c>
      <c r="G4030" s="7" t="s">
        <v>30</v>
      </c>
      <c r="H4030" s="9">
        <v>1975.6781000000001</v>
      </c>
      <c r="I4030" s="9">
        <v>5.2953000000000001</v>
      </c>
      <c r="J4030" s="9">
        <v>5.2523</v>
      </c>
      <c r="K4030" s="10">
        <v>0.9918795913357128</v>
      </c>
      <c r="L4030" s="9">
        <v>65.86</v>
      </c>
      <c r="M4030" s="19">
        <f>H4030*INDEX('Pliegos Tarifarios (Las Condes)'!$B:$B,MATCH($B4030,'Pliegos Tarifarios (Las Condes)'!$A:$A,0))</f>
        <v>260321.27349030002</v>
      </c>
      <c r="N4030" s="19">
        <f>I4030*INDEX('Pliegos Tarifarios (Las Condes)'!$C:$C,MATCH($B4030,'Pliegos Tarifarios (Las Condes)'!$A:$A,0))</f>
        <v>18394.092979200002</v>
      </c>
      <c r="O4030" s="19">
        <f>J4030*INDEX('Pliegos Tarifarios (Las Condes)'!$D:$D,MATCH($B4030,'Pliegos Tarifarios (Las Condes)'!$A:$A,0))</f>
        <v>76397.881141499995</v>
      </c>
      <c r="P4030" s="19">
        <f>H4030*INDEX('Pliegos Tarifarios (Las Condes)'!$E:$E,MATCH($B4030,'Pliegos Tarifarios (Las Condes)'!$A:$A,0))</f>
        <v>25731.231574400001</v>
      </c>
      <c r="Q4030" s="19" cm="1">
        <f t="array" ref="Q4030">H4030*_xlfn.IFS(H4030&lt;=350,INDEX('Pliegos Tarifarios (Las Condes)'!$F:$F,MATCH($B4030,'Pliegos Tarifarios (Las Condes)'!$A:$A,0)),H4030&lt;=500,INDEX('Pliegos Tarifarios (Las Condes)'!$G:$G,MATCH($B4030,'Pliegos Tarifarios (Las Condes)'!$A:$A,0)),H4030&lt;=1000,INDEX('Pliegos Tarifarios (Las Condes)'!$H:$H,MATCH($B4030,'Pliegos Tarifarios (Las Condes)'!$A:$A,0)),H4030&lt;=5000,INDEX('Pliegos Tarifarios (Las Condes)'!$I:$I,MATCH($B4030,'Pliegos Tarifarios (Las Condes)'!$A:$A,0)),H4030&gt;5000,INDEX('Pliegos Tarifarios (Las Condes)'!$J:$J,MATCH($B4030,'Pliegos Tarifarios (Las Condes)'!$A:$A,0)))/1.19</f>
        <v>5928.6945336974795</v>
      </c>
      <c r="R4030" s="19">
        <f>INDEX('Pliegos Tarifarios (Las Condes)'!$K:$K,MATCH($B4030,'Pliegos Tarifarios (Las Condes)'!$A:$A,0))</f>
        <v>729.75599999999997</v>
      </c>
      <c r="S4030" s="21">
        <f t="shared" si="189"/>
        <v>387502.92971909745</v>
      </c>
      <c r="T4030" s="21">
        <f t="shared" si="190"/>
        <v>73625.556646628509</v>
      </c>
      <c r="U4030" s="19">
        <v>0</v>
      </c>
      <c r="V4030" s="21">
        <f t="shared" si="191"/>
        <v>461128.48636572598</v>
      </c>
    </row>
    <row r="4031" spans="1:22" x14ac:dyDescent="0.3">
      <c r="A4031" s="7" t="s">
        <v>149</v>
      </c>
      <c r="B4031" s="7">
        <v>10</v>
      </c>
      <c r="C4031" s="8" t="s">
        <v>186</v>
      </c>
      <c r="D4031" s="7" t="s">
        <v>202</v>
      </c>
      <c r="E4031" s="7" t="s">
        <v>34</v>
      </c>
      <c r="F4031" s="8" t="s">
        <v>45</v>
      </c>
      <c r="G4031" s="7" t="s">
        <v>30</v>
      </c>
      <c r="H4031" s="9">
        <v>1977.3416</v>
      </c>
      <c r="I4031" s="9">
        <v>5.2995000000000001</v>
      </c>
      <c r="J4031" s="9">
        <v>5.2995000000000001</v>
      </c>
      <c r="K4031" s="10">
        <v>1</v>
      </c>
      <c r="L4031" s="9">
        <v>65.91</v>
      </c>
      <c r="M4031" s="19">
        <f>H4031*INDEX('Pliegos Tarifarios (Las Condes)'!$B:$B,MATCH($B4031,'Pliegos Tarifarios (Las Condes)'!$A:$A,0))</f>
        <v>260540.46124080001</v>
      </c>
      <c r="N4031" s="19">
        <f>I4031*INDEX('Pliegos Tarifarios (Las Condes)'!$C:$C,MATCH($B4031,'Pliegos Tarifarios (Las Condes)'!$A:$A,0))</f>
        <v>18408.682368000002</v>
      </c>
      <c r="O4031" s="19">
        <f>J4031*INDEX('Pliegos Tarifarios (Las Condes)'!$D:$D,MATCH($B4031,'Pliegos Tarifarios (Las Condes)'!$A:$A,0))</f>
        <v>77084.433697500004</v>
      </c>
      <c r="P4031" s="19">
        <f>H4031*INDEX('Pliegos Tarifarios (Las Condes)'!$E:$E,MATCH($B4031,'Pliegos Tarifarios (Las Condes)'!$A:$A,0))</f>
        <v>25752.8969984</v>
      </c>
      <c r="Q4031" s="19" cm="1">
        <f t="array" ref="Q4031">H4031*_xlfn.IFS(H4031&lt;=350,INDEX('Pliegos Tarifarios (Las Condes)'!$F:$F,MATCH($B4031,'Pliegos Tarifarios (Las Condes)'!$A:$A,0)),H4031&lt;=500,INDEX('Pliegos Tarifarios (Las Condes)'!$G:$G,MATCH($B4031,'Pliegos Tarifarios (Las Condes)'!$A:$A,0)),H4031&lt;=1000,INDEX('Pliegos Tarifarios (Las Condes)'!$H:$H,MATCH($B4031,'Pliegos Tarifarios (Las Condes)'!$A:$A,0)),H4031&lt;=5000,INDEX('Pliegos Tarifarios (Las Condes)'!$I:$I,MATCH($B4031,'Pliegos Tarifarios (Las Condes)'!$A:$A,0)),H4031&gt;5000,INDEX('Pliegos Tarifarios (Las Condes)'!$J:$J,MATCH($B4031,'Pliegos Tarifarios (Las Condes)'!$A:$A,0)))/1.19</f>
        <v>5933.6864315966386</v>
      </c>
      <c r="R4031" s="19">
        <f>INDEX('Pliegos Tarifarios (Las Condes)'!$K:$K,MATCH($B4031,'Pliegos Tarifarios (Las Condes)'!$A:$A,0))</f>
        <v>729.75599999999997</v>
      </c>
      <c r="S4031" s="21">
        <f t="shared" si="189"/>
        <v>388449.91673629667</v>
      </c>
      <c r="T4031" s="21">
        <f t="shared" si="190"/>
        <v>73805.484179896361</v>
      </c>
      <c r="U4031" s="19">
        <v>0</v>
      </c>
      <c r="V4031" s="21">
        <f t="shared" si="191"/>
        <v>462255.40091619303</v>
      </c>
    </row>
    <row r="4032" spans="1:22" x14ac:dyDescent="0.3">
      <c r="A4032" s="7" t="s">
        <v>149</v>
      </c>
      <c r="B4032" s="7">
        <v>10</v>
      </c>
      <c r="C4032" s="8" t="s">
        <v>186</v>
      </c>
      <c r="D4032" s="7" t="s">
        <v>203</v>
      </c>
      <c r="E4032" s="7" t="s">
        <v>47</v>
      </c>
      <c r="F4032" s="8" t="s">
        <v>48</v>
      </c>
      <c r="G4032" s="7" t="s">
        <v>30</v>
      </c>
      <c r="H4032" s="9">
        <v>1979.5218</v>
      </c>
      <c r="I4032" s="9">
        <v>5.3177000000000003</v>
      </c>
      <c r="J4032" s="9">
        <v>5.2529000000000003</v>
      </c>
      <c r="K4032" s="10">
        <v>0.98781428061003818</v>
      </c>
      <c r="L4032" s="9">
        <v>65.98</v>
      </c>
      <c r="M4032" s="19">
        <f>H4032*INDEX('Pliegos Tarifarios (Las Condes)'!$B:$B,MATCH($B4032,'Pliegos Tarifarios (Las Condes)'!$A:$A,0))</f>
        <v>260827.73093340002</v>
      </c>
      <c r="N4032" s="19">
        <f>I4032*INDEX('Pliegos Tarifarios (Las Condes)'!$C:$C,MATCH($B4032,'Pliegos Tarifarios (Las Condes)'!$A:$A,0))</f>
        <v>18471.903052800004</v>
      </c>
      <c r="O4032" s="19">
        <f>J4032*INDEX('Pliegos Tarifarios (Las Condes)'!$D:$D,MATCH($B4032,'Pliegos Tarifarios (Las Condes)'!$A:$A,0))</f>
        <v>76406.608504500007</v>
      </c>
      <c r="P4032" s="19">
        <f>H4032*INDEX('Pliegos Tarifarios (Las Condes)'!$E:$E,MATCH($B4032,'Pliegos Tarifarios (Las Condes)'!$A:$A,0))</f>
        <v>25781.291923199999</v>
      </c>
      <c r="Q4032" s="19" cm="1">
        <f t="array" ref="Q4032">H4032*_xlfn.IFS(H4032&lt;=350,INDEX('Pliegos Tarifarios (Las Condes)'!$F:$F,MATCH($B4032,'Pliegos Tarifarios (Las Condes)'!$A:$A,0)),H4032&lt;=500,INDEX('Pliegos Tarifarios (Las Condes)'!$G:$G,MATCH($B4032,'Pliegos Tarifarios (Las Condes)'!$A:$A,0)),H4032&lt;=1000,INDEX('Pliegos Tarifarios (Las Condes)'!$H:$H,MATCH($B4032,'Pliegos Tarifarios (Las Condes)'!$A:$A,0)),H4032&lt;=5000,INDEX('Pliegos Tarifarios (Las Condes)'!$I:$I,MATCH($B4032,'Pliegos Tarifarios (Las Condes)'!$A:$A,0)),H4032&gt;5000,INDEX('Pliegos Tarifarios (Las Condes)'!$J:$J,MATCH($B4032,'Pliegos Tarifarios (Las Condes)'!$A:$A,0)))/1.19</f>
        <v>5940.228863697479</v>
      </c>
      <c r="R4032" s="19">
        <f>INDEX('Pliegos Tarifarios (Las Condes)'!$K:$K,MATCH($B4032,'Pliegos Tarifarios (Las Condes)'!$A:$A,0))</f>
        <v>729.75599999999997</v>
      </c>
      <c r="S4032" s="21">
        <f t="shared" si="189"/>
        <v>388157.51927759754</v>
      </c>
      <c r="T4032" s="21">
        <f t="shared" si="190"/>
        <v>73749.928662743536</v>
      </c>
      <c r="U4032" s="19">
        <v>0</v>
      </c>
      <c r="V4032" s="21">
        <f t="shared" si="191"/>
        <v>461907.44794034108</v>
      </c>
    </row>
    <row r="4033" spans="1:22" x14ac:dyDescent="0.3">
      <c r="A4033" s="7" t="s">
        <v>149</v>
      </c>
      <c r="B4033" s="7">
        <v>10</v>
      </c>
      <c r="C4033" s="8" t="s">
        <v>186</v>
      </c>
      <c r="D4033" s="7" t="s">
        <v>204</v>
      </c>
      <c r="E4033" s="7" t="s">
        <v>47</v>
      </c>
      <c r="F4033" s="8" t="s">
        <v>50</v>
      </c>
      <c r="G4033" s="7" t="s">
        <v>30</v>
      </c>
      <c r="H4033" s="9">
        <v>1979.9557</v>
      </c>
      <c r="I4033" s="9">
        <v>5.4051999999999998</v>
      </c>
      <c r="J4033" s="9">
        <v>5.1901999999999999</v>
      </c>
      <c r="K4033" s="10">
        <v>0.96022348849256278</v>
      </c>
      <c r="L4033" s="9">
        <v>66</v>
      </c>
      <c r="M4033" s="19">
        <f>H4033*INDEX('Pliegos Tarifarios (Las Condes)'!$B:$B,MATCH($B4033,'Pliegos Tarifarios (Las Condes)'!$A:$A,0))</f>
        <v>260884.90289910001</v>
      </c>
      <c r="N4033" s="19">
        <f>I4033*INDEX('Pliegos Tarifarios (Las Condes)'!$C:$C,MATCH($B4033,'Pliegos Tarifarios (Las Condes)'!$A:$A,0))</f>
        <v>18775.848652799999</v>
      </c>
      <c r="O4033" s="19">
        <f>J4033*INDEX('Pliegos Tarifarios (Las Condes)'!$D:$D,MATCH($B4033,'Pliegos Tarifarios (Las Condes)'!$A:$A,0))</f>
        <v>75494.59907099999</v>
      </c>
      <c r="P4033" s="19">
        <f>H4033*INDEX('Pliegos Tarifarios (Las Condes)'!$E:$E,MATCH($B4033,'Pliegos Tarifarios (Las Condes)'!$A:$A,0))</f>
        <v>25786.943036799999</v>
      </c>
      <c r="Q4033" s="19" cm="1">
        <f t="array" ref="Q4033">H4033*_xlfn.IFS(H4033&lt;=350,INDEX('Pliegos Tarifarios (Las Condes)'!$F:$F,MATCH($B4033,'Pliegos Tarifarios (Las Condes)'!$A:$A,0)),H4033&lt;=500,INDEX('Pliegos Tarifarios (Las Condes)'!$G:$G,MATCH($B4033,'Pliegos Tarifarios (Las Condes)'!$A:$A,0)),H4033&lt;=1000,INDEX('Pliegos Tarifarios (Las Condes)'!$H:$H,MATCH($B4033,'Pliegos Tarifarios (Las Condes)'!$A:$A,0)),H4033&lt;=5000,INDEX('Pliegos Tarifarios (Las Condes)'!$I:$I,MATCH($B4033,'Pliegos Tarifarios (Las Condes)'!$A:$A,0)),H4033&gt;5000,INDEX('Pliegos Tarifarios (Las Condes)'!$J:$J,MATCH($B4033,'Pliegos Tarifarios (Las Condes)'!$A:$A,0)))/1.19</f>
        <v>5941.5309283193274</v>
      </c>
      <c r="R4033" s="19">
        <f>INDEX('Pliegos Tarifarios (Las Condes)'!$K:$K,MATCH($B4033,'Pliegos Tarifarios (Las Condes)'!$A:$A,0))</f>
        <v>729.75599999999997</v>
      </c>
      <c r="S4033" s="21">
        <f t="shared" si="189"/>
        <v>387613.58058801934</v>
      </c>
      <c r="T4033" s="21">
        <f t="shared" si="190"/>
        <v>73646.580311723679</v>
      </c>
      <c r="U4033" s="19">
        <v>0</v>
      </c>
      <c r="V4033" s="21">
        <f t="shared" si="191"/>
        <v>461260.16089974303</v>
      </c>
    </row>
    <row r="4034" spans="1:22" x14ac:dyDescent="0.3">
      <c r="A4034" s="7" t="s">
        <v>149</v>
      </c>
      <c r="B4034" s="7">
        <v>10</v>
      </c>
      <c r="C4034" s="8" t="s">
        <v>186</v>
      </c>
      <c r="D4034" s="7" t="s">
        <v>205</v>
      </c>
      <c r="E4034" s="7" t="s">
        <v>52</v>
      </c>
      <c r="F4034" s="8" t="s">
        <v>53</v>
      </c>
      <c r="G4034" s="7" t="s">
        <v>30</v>
      </c>
      <c r="H4034" s="9">
        <v>1977.2080000000001</v>
      </c>
      <c r="I4034" s="9">
        <v>5.2209000000000003</v>
      </c>
      <c r="J4034" s="9">
        <v>5.2209000000000003</v>
      </c>
      <c r="K4034" s="10">
        <v>1</v>
      </c>
      <c r="L4034" s="9">
        <v>65.91</v>
      </c>
      <c r="M4034" s="19">
        <f>H4034*INDEX('Pliegos Tarifarios (Las Condes)'!$B:$B,MATCH($B4034,'Pliegos Tarifarios (Las Condes)'!$A:$A,0))</f>
        <v>260522.85770400002</v>
      </c>
      <c r="N4034" s="19">
        <f>I4034*INDEX('Pliegos Tarifarios (Las Condes)'!$C:$C,MATCH($B4034,'Pliegos Tarifarios (Las Condes)'!$A:$A,0))</f>
        <v>18135.652377600003</v>
      </c>
      <c r="O4034" s="19">
        <f>J4034*INDEX('Pliegos Tarifarios (Las Condes)'!$D:$D,MATCH($B4034,'Pliegos Tarifarios (Las Condes)'!$A:$A,0))</f>
        <v>75941.149144499999</v>
      </c>
      <c r="P4034" s="19">
        <f>H4034*INDEX('Pliegos Tarifarios (Las Condes)'!$E:$E,MATCH($B4034,'Pliegos Tarifarios (Las Condes)'!$A:$A,0))</f>
        <v>25751.156992</v>
      </c>
      <c r="Q4034" s="19" cm="1">
        <f t="array" ref="Q4034">H4034*_xlfn.IFS(H4034&lt;=350,INDEX('Pliegos Tarifarios (Las Condes)'!$F:$F,MATCH($B4034,'Pliegos Tarifarios (Las Condes)'!$A:$A,0)),H4034&lt;=500,INDEX('Pliegos Tarifarios (Las Condes)'!$G:$G,MATCH($B4034,'Pliegos Tarifarios (Las Condes)'!$A:$A,0)),H4034&lt;=1000,INDEX('Pliegos Tarifarios (Las Condes)'!$H:$H,MATCH($B4034,'Pliegos Tarifarios (Las Condes)'!$A:$A,0)),H4034&lt;=5000,INDEX('Pliegos Tarifarios (Las Condes)'!$I:$I,MATCH($B4034,'Pliegos Tarifarios (Las Condes)'!$A:$A,0)),H4034&gt;5000,INDEX('Pliegos Tarifarios (Las Condes)'!$J:$J,MATCH($B4034,'Pliegos Tarifarios (Las Condes)'!$A:$A,0)))/1.19</f>
        <v>5933.285519327731</v>
      </c>
      <c r="R4034" s="19">
        <f>INDEX('Pliegos Tarifarios (Las Condes)'!$K:$K,MATCH($B4034,'Pliegos Tarifarios (Las Condes)'!$A:$A,0))</f>
        <v>729.75599999999997</v>
      </c>
      <c r="S4034" s="21">
        <f t="shared" si="189"/>
        <v>387013.85773742781</v>
      </c>
      <c r="T4034" s="21">
        <f t="shared" si="190"/>
        <v>73532.632970111285</v>
      </c>
      <c r="U4034" s="19">
        <v>0</v>
      </c>
      <c r="V4034" s="21">
        <f t="shared" si="191"/>
        <v>460546.49070753908</v>
      </c>
    </row>
    <row r="4035" spans="1:22" x14ac:dyDescent="0.3">
      <c r="A4035" s="7" t="s">
        <v>149</v>
      </c>
      <c r="B4035" s="7">
        <v>10</v>
      </c>
      <c r="C4035" s="8" t="s">
        <v>186</v>
      </c>
      <c r="D4035" s="7" t="s">
        <v>206</v>
      </c>
      <c r="E4035" s="7" t="s">
        <v>55</v>
      </c>
      <c r="F4035" s="8" t="s">
        <v>56</v>
      </c>
      <c r="G4035" s="7" t="s">
        <v>30</v>
      </c>
      <c r="H4035" s="9">
        <v>1317.5161000000001</v>
      </c>
      <c r="I4035" s="9">
        <v>3.5213999999999999</v>
      </c>
      <c r="J4035" s="9">
        <v>3.5213999999999999</v>
      </c>
      <c r="K4035" s="10">
        <v>1</v>
      </c>
      <c r="L4035" s="9">
        <v>43.92</v>
      </c>
      <c r="M4035" s="19">
        <f>H4035*INDEX('Pliegos Tarifarios (Las Condes)'!$B:$B,MATCH($B4035,'Pliegos Tarifarios (Las Condes)'!$A:$A,0))</f>
        <v>173599.8738843</v>
      </c>
      <c r="N4035" s="19">
        <f>I4035*INDEX('Pliegos Tarifarios (Las Condes)'!$C:$C,MATCH($B4035,'Pliegos Tarifarios (Las Condes)'!$A:$A,0))</f>
        <v>12232.160409600001</v>
      </c>
      <c r="O4035" s="19">
        <f>J4035*INDEX('Pliegos Tarifarios (Las Condes)'!$D:$D,MATCH($B4035,'Pliegos Tarifarios (Las Condes)'!$A:$A,0))</f>
        <v>51220.893446999995</v>
      </c>
      <c r="P4035" s="19">
        <f>H4035*INDEX('Pliegos Tarifarios (Las Condes)'!$E:$E,MATCH($B4035,'Pliegos Tarifarios (Las Condes)'!$A:$A,0))</f>
        <v>17159.3296864</v>
      </c>
      <c r="Q4035" s="19" cm="1">
        <f t="array" ref="Q4035">H4035*_xlfn.IFS(H4035&lt;=350,INDEX('Pliegos Tarifarios (Las Condes)'!$F:$F,MATCH($B4035,'Pliegos Tarifarios (Las Condes)'!$A:$A,0)),H4035&lt;=500,INDEX('Pliegos Tarifarios (Las Condes)'!$G:$G,MATCH($B4035,'Pliegos Tarifarios (Las Condes)'!$A:$A,0)),H4035&lt;=1000,INDEX('Pliegos Tarifarios (Las Condes)'!$H:$H,MATCH($B4035,'Pliegos Tarifarios (Las Condes)'!$A:$A,0)),H4035&lt;=5000,INDEX('Pliegos Tarifarios (Las Condes)'!$I:$I,MATCH($B4035,'Pliegos Tarifarios (Las Condes)'!$A:$A,0)),H4035&gt;5000,INDEX('Pliegos Tarifarios (Las Condes)'!$J:$J,MATCH($B4035,'Pliegos Tarifarios (Las Condes)'!$A:$A,0)))/1.19</f>
        <v>3953.6554563865543</v>
      </c>
      <c r="R4035" s="19">
        <f>INDEX('Pliegos Tarifarios (Las Condes)'!$K:$K,MATCH($B4035,'Pliegos Tarifarios (Las Condes)'!$A:$A,0))</f>
        <v>729.75599999999997</v>
      </c>
      <c r="S4035" s="21">
        <f t="shared" si="189"/>
        <v>258895.66888368659</v>
      </c>
      <c r="T4035" s="21">
        <f t="shared" si="190"/>
        <v>49190.177087900454</v>
      </c>
      <c r="U4035" s="19">
        <v>0</v>
      </c>
      <c r="V4035" s="21">
        <f t="shared" si="191"/>
        <v>308085.84597158706</v>
      </c>
    </row>
    <row r="4036" spans="1:22" x14ac:dyDescent="0.3">
      <c r="A4036" s="7" t="s">
        <v>149</v>
      </c>
      <c r="B4036" s="7">
        <v>10</v>
      </c>
      <c r="C4036" s="8" t="s">
        <v>186</v>
      </c>
      <c r="D4036" s="7" t="s">
        <v>207</v>
      </c>
      <c r="E4036" s="7" t="s">
        <v>58</v>
      </c>
      <c r="F4036" s="8" t="s">
        <v>59</v>
      </c>
      <c r="G4036" s="7" t="s">
        <v>30</v>
      </c>
      <c r="H4036" s="9">
        <v>1318.9567</v>
      </c>
      <c r="I4036" s="9">
        <v>3.4725999999999999</v>
      </c>
      <c r="J4036" s="9">
        <v>3.4725999999999999</v>
      </c>
      <c r="K4036" s="10">
        <v>1</v>
      </c>
      <c r="L4036" s="9">
        <v>43.97</v>
      </c>
      <c r="M4036" s="19">
        <f>H4036*INDEX('Pliegos Tarifarios (Las Condes)'!$B:$B,MATCH($B4036,'Pliegos Tarifarios (Las Condes)'!$A:$A,0))</f>
        <v>173789.6916621</v>
      </c>
      <c r="N4036" s="19">
        <f>I4036*INDEX('Pliegos Tarifarios (Las Condes)'!$C:$C,MATCH($B4036,'Pliegos Tarifarios (Las Condes)'!$A:$A,0))</f>
        <v>12062.645606400001</v>
      </c>
      <c r="O4036" s="19">
        <f>J4036*INDEX('Pliegos Tarifarios (Las Condes)'!$D:$D,MATCH($B4036,'Pliegos Tarifarios (Las Condes)'!$A:$A,0))</f>
        <v>50511.067922999995</v>
      </c>
      <c r="P4036" s="19">
        <f>H4036*INDEX('Pliegos Tarifarios (Las Condes)'!$E:$E,MATCH($B4036,'Pliegos Tarifarios (Las Condes)'!$A:$A,0))</f>
        <v>17178.092060799998</v>
      </c>
      <c r="Q4036" s="19" cm="1">
        <f t="array" ref="Q4036">H4036*_xlfn.IFS(H4036&lt;=350,INDEX('Pliegos Tarifarios (Las Condes)'!$F:$F,MATCH($B4036,'Pliegos Tarifarios (Las Condes)'!$A:$A,0)),H4036&lt;=500,INDEX('Pliegos Tarifarios (Las Condes)'!$G:$G,MATCH($B4036,'Pliegos Tarifarios (Las Condes)'!$A:$A,0)),H4036&lt;=1000,INDEX('Pliegos Tarifarios (Las Condes)'!$H:$H,MATCH($B4036,'Pliegos Tarifarios (Las Condes)'!$A:$A,0)),H4036&lt;=5000,INDEX('Pliegos Tarifarios (Las Condes)'!$I:$I,MATCH($B4036,'Pliegos Tarifarios (Las Condes)'!$A:$A,0)),H4036&gt;5000,INDEX('Pliegos Tarifarios (Las Condes)'!$J:$J,MATCH($B4036,'Pliegos Tarifarios (Las Condes)'!$A:$A,0)))/1.19</f>
        <v>3957.9784669747896</v>
      </c>
      <c r="R4036" s="19">
        <f>INDEX('Pliegos Tarifarios (Las Condes)'!$K:$K,MATCH($B4036,'Pliegos Tarifarios (Las Condes)'!$A:$A,0))</f>
        <v>729.75599999999997</v>
      </c>
      <c r="S4036" s="21">
        <f t="shared" si="189"/>
        <v>258229.23171927477</v>
      </c>
      <c r="T4036" s="21">
        <f t="shared" si="190"/>
        <v>49063.554026662205</v>
      </c>
      <c r="U4036" s="19">
        <v>0</v>
      </c>
      <c r="V4036" s="21">
        <f t="shared" si="191"/>
        <v>307292.78574593697</v>
      </c>
    </row>
    <row r="4037" spans="1:22" x14ac:dyDescent="0.3">
      <c r="A4037" s="7" t="s">
        <v>149</v>
      </c>
      <c r="B4037" s="7">
        <v>10</v>
      </c>
      <c r="C4037" s="8" t="s">
        <v>186</v>
      </c>
      <c r="D4037" s="7" t="s">
        <v>208</v>
      </c>
      <c r="E4037" s="7" t="s">
        <v>61</v>
      </c>
      <c r="F4037" s="8" t="s">
        <v>62</v>
      </c>
      <c r="G4037" s="7" t="s">
        <v>30</v>
      </c>
      <c r="H4037" s="9">
        <v>1322.1214</v>
      </c>
      <c r="I4037" s="9">
        <v>3.5289999999999999</v>
      </c>
      <c r="J4037" s="9">
        <v>3.4173</v>
      </c>
      <c r="K4037" s="10">
        <v>0.96834797393029193</v>
      </c>
      <c r="L4037" s="9">
        <v>44.07</v>
      </c>
      <c r="M4037" s="19">
        <f>H4037*INDEX('Pliegos Tarifarios (Las Condes)'!$B:$B,MATCH($B4037,'Pliegos Tarifarios (Las Condes)'!$A:$A,0))</f>
        <v>174206.68202820001</v>
      </c>
      <c r="N4037" s="19">
        <f>I4037*INDEX('Pliegos Tarifarios (Las Condes)'!$C:$C,MATCH($B4037,'Pliegos Tarifarios (Las Condes)'!$A:$A,0))</f>
        <v>12258.560256000001</v>
      </c>
      <c r="O4037" s="19">
        <f>J4037*INDEX('Pliegos Tarifarios (Las Condes)'!$D:$D,MATCH($B4037,'Pliegos Tarifarios (Las Condes)'!$A:$A,0))</f>
        <v>49706.695966499996</v>
      </c>
      <c r="P4037" s="19">
        <f>H4037*INDEX('Pliegos Tarifarios (Las Condes)'!$E:$E,MATCH($B4037,'Pliegos Tarifarios (Las Condes)'!$A:$A,0))</f>
        <v>17219.3091136</v>
      </c>
      <c r="Q4037" s="19" cm="1">
        <f t="array" ref="Q4037">H4037*_xlfn.IFS(H4037&lt;=350,INDEX('Pliegos Tarifarios (Las Condes)'!$F:$F,MATCH($B4037,'Pliegos Tarifarios (Las Condes)'!$A:$A,0)),H4037&lt;=500,INDEX('Pliegos Tarifarios (Las Condes)'!$G:$G,MATCH($B4037,'Pliegos Tarifarios (Las Condes)'!$A:$A,0)),H4037&lt;=1000,INDEX('Pliegos Tarifarios (Las Condes)'!$H:$H,MATCH($B4037,'Pliegos Tarifarios (Las Condes)'!$A:$A,0)),H4037&lt;=5000,INDEX('Pliegos Tarifarios (Las Condes)'!$I:$I,MATCH($B4037,'Pliegos Tarifarios (Las Condes)'!$A:$A,0)),H4037&gt;5000,INDEX('Pliegos Tarifarios (Las Condes)'!$J:$J,MATCH($B4037,'Pliegos Tarifarios (Las Condes)'!$A:$A,0)))/1.19</f>
        <v>3967.4752263865544</v>
      </c>
      <c r="R4037" s="19">
        <f>INDEX('Pliegos Tarifarios (Las Condes)'!$K:$K,MATCH($B4037,'Pliegos Tarifarios (Las Condes)'!$A:$A,0))</f>
        <v>729.75599999999997</v>
      </c>
      <c r="S4037" s="21">
        <f t="shared" si="189"/>
        <v>258088.47859068657</v>
      </c>
      <c r="T4037" s="21">
        <f t="shared" si="190"/>
        <v>49036.810932230452</v>
      </c>
      <c r="U4037" s="19">
        <v>0</v>
      </c>
      <c r="V4037" s="21">
        <f t="shared" si="191"/>
        <v>307125.28952291701</v>
      </c>
    </row>
    <row r="4038" spans="1:22" x14ac:dyDescent="0.3">
      <c r="A4038" s="7" t="s">
        <v>149</v>
      </c>
      <c r="B4038" s="7">
        <v>10</v>
      </c>
      <c r="C4038" s="8" t="s">
        <v>186</v>
      </c>
      <c r="D4038" s="7" t="s">
        <v>209</v>
      </c>
      <c r="E4038" s="7" t="s">
        <v>34</v>
      </c>
      <c r="F4038" s="8" t="s">
        <v>64</v>
      </c>
      <c r="G4038" s="7" t="s">
        <v>30</v>
      </c>
      <c r="H4038" s="9">
        <v>2642.0796</v>
      </c>
      <c r="I4038" s="9">
        <v>7.0255999999999998</v>
      </c>
      <c r="J4038" s="9">
        <v>6.9509999999999996</v>
      </c>
      <c r="K4038" s="10">
        <v>0.98938168982008656</v>
      </c>
      <c r="L4038" s="9">
        <v>88.07</v>
      </c>
      <c r="M4038" s="19">
        <f>H4038*INDEX('Pliegos Tarifarios (Las Condes)'!$B:$B,MATCH($B4038,'Pliegos Tarifarios (Las Condes)'!$A:$A,0))</f>
        <v>348128.33433480002</v>
      </c>
      <c r="N4038" s="19">
        <f>I4038*INDEX('Pliegos Tarifarios (Las Condes)'!$C:$C,MATCH($B4038,'Pliegos Tarifarios (Las Condes)'!$A:$A,0))</f>
        <v>24404.573798400001</v>
      </c>
      <c r="O4038" s="19">
        <f>J4038*INDEX('Pliegos Tarifarios (Las Condes)'!$D:$D,MATCH($B4038,'Pliegos Tarifarios (Las Condes)'!$A:$A,0))</f>
        <v>101106.500355</v>
      </c>
      <c r="P4038" s="19">
        <f>H4038*INDEX('Pliegos Tarifarios (Las Condes)'!$E:$E,MATCH($B4038,'Pliegos Tarifarios (Las Condes)'!$A:$A,0))</f>
        <v>34410.444710399999</v>
      </c>
      <c r="Q4038" s="19" cm="1">
        <f t="array" ref="Q4038">H4038*_xlfn.IFS(H4038&lt;=350,INDEX('Pliegos Tarifarios (Las Condes)'!$F:$F,MATCH($B4038,'Pliegos Tarifarios (Las Condes)'!$A:$A,0)),H4038&lt;=500,INDEX('Pliegos Tarifarios (Las Condes)'!$G:$G,MATCH($B4038,'Pliegos Tarifarios (Las Condes)'!$A:$A,0)),H4038&lt;=1000,INDEX('Pliegos Tarifarios (Las Condes)'!$H:$H,MATCH($B4038,'Pliegos Tarifarios (Las Condes)'!$A:$A,0)),H4038&lt;=5000,INDEX('Pliegos Tarifarios (Las Condes)'!$I:$I,MATCH($B4038,'Pliegos Tarifarios (Las Condes)'!$A:$A,0)),H4038&gt;5000,INDEX('Pliegos Tarifarios (Las Condes)'!$J:$J,MATCH($B4038,'Pliegos Tarifarios (Las Condes)'!$A:$A,0)))/1.19</f>
        <v>7928.4590349579821</v>
      </c>
      <c r="R4038" s="19">
        <f>INDEX('Pliegos Tarifarios (Las Condes)'!$K:$K,MATCH($B4038,'Pliegos Tarifarios (Las Condes)'!$A:$A,0))</f>
        <v>729.75599999999997</v>
      </c>
      <c r="S4038" s="21">
        <f t="shared" si="189"/>
        <v>516708.06823355803</v>
      </c>
      <c r="T4038" s="21">
        <f t="shared" si="190"/>
        <v>98174.532964376034</v>
      </c>
      <c r="U4038" s="19">
        <v>0</v>
      </c>
      <c r="V4038" s="21">
        <f t="shared" si="191"/>
        <v>614882.60119793401</v>
      </c>
    </row>
    <row r="4039" spans="1:22" x14ac:dyDescent="0.3">
      <c r="A4039" s="7" t="s">
        <v>149</v>
      </c>
      <c r="B4039" s="7">
        <v>10</v>
      </c>
      <c r="C4039" s="8" t="s">
        <v>186</v>
      </c>
      <c r="D4039" s="7" t="s">
        <v>210</v>
      </c>
      <c r="E4039" s="7" t="s">
        <v>34</v>
      </c>
      <c r="F4039" s="8" t="s">
        <v>66</v>
      </c>
      <c r="G4039" s="7" t="s">
        <v>30</v>
      </c>
      <c r="H4039" s="9">
        <v>2640.5138999999999</v>
      </c>
      <c r="I4039" s="9">
        <v>7.1228999999999996</v>
      </c>
      <c r="J4039" s="9">
        <v>7.1228999999999996</v>
      </c>
      <c r="K4039" s="10">
        <v>1</v>
      </c>
      <c r="L4039" s="9">
        <v>88.02</v>
      </c>
      <c r="M4039" s="19">
        <f>H4039*INDEX('Pliegos Tarifarios (Las Condes)'!$B:$B,MATCH($B4039,'Pliegos Tarifarios (Las Condes)'!$A:$A,0))</f>
        <v>347922.03300569998</v>
      </c>
      <c r="N4039" s="19">
        <f>I4039*INDEX('Pliegos Tarifarios (Las Condes)'!$C:$C,MATCH($B4039,'Pliegos Tarifarios (Las Condes)'!$A:$A,0))</f>
        <v>24742.5613056</v>
      </c>
      <c r="O4039" s="19">
        <f>J4039*INDEX('Pliegos Tarifarios (Las Condes)'!$D:$D,MATCH($B4039,'Pliegos Tarifarios (Las Condes)'!$A:$A,0))</f>
        <v>103606.8898545</v>
      </c>
      <c r="P4039" s="19">
        <f>H4039*INDEX('Pliegos Tarifarios (Las Condes)'!$E:$E,MATCH($B4039,'Pliegos Tarifarios (Las Condes)'!$A:$A,0))</f>
        <v>34390.053033599994</v>
      </c>
      <c r="Q4039" s="19" cm="1">
        <f t="array" ref="Q4039">H4039*_xlfn.IFS(H4039&lt;=350,INDEX('Pliegos Tarifarios (Las Condes)'!$F:$F,MATCH($B4039,'Pliegos Tarifarios (Las Condes)'!$A:$A,0)),H4039&lt;=500,INDEX('Pliegos Tarifarios (Las Condes)'!$G:$G,MATCH($B4039,'Pliegos Tarifarios (Las Condes)'!$A:$A,0)),H4039&lt;=1000,INDEX('Pliegos Tarifarios (Las Condes)'!$H:$H,MATCH($B4039,'Pliegos Tarifarios (Las Condes)'!$A:$A,0)),H4039&lt;=5000,INDEX('Pliegos Tarifarios (Las Condes)'!$I:$I,MATCH($B4039,'Pliegos Tarifarios (Las Condes)'!$A:$A,0)),H4039&gt;5000,INDEX('Pliegos Tarifarios (Las Condes)'!$J:$J,MATCH($B4039,'Pliegos Tarifarios (Las Condes)'!$A:$A,0)))/1.19</f>
        <v>7923.7606192436979</v>
      </c>
      <c r="R4039" s="19">
        <f>INDEX('Pliegos Tarifarios (Las Condes)'!$K:$K,MATCH($B4039,'Pliegos Tarifarios (Las Condes)'!$A:$A,0))</f>
        <v>729.75599999999997</v>
      </c>
      <c r="S4039" s="21">
        <f t="shared" si="189"/>
        <v>519315.05381864368</v>
      </c>
      <c r="T4039" s="21">
        <f t="shared" si="190"/>
        <v>98669.860225542303</v>
      </c>
      <c r="U4039" s="19">
        <v>0</v>
      </c>
      <c r="V4039" s="21">
        <f t="shared" si="191"/>
        <v>617984.91404418601</v>
      </c>
    </row>
    <row r="4040" spans="1:22" x14ac:dyDescent="0.3">
      <c r="A4040" s="7" t="s">
        <v>149</v>
      </c>
      <c r="B4040" s="7">
        <v>10</v>
      </c>
      <c r="C4040" s="8" t="s">
        <v>186</v>
      </c>
      <c r="D4040" s="7" t="s">
        <v>211</v>
      </c>
      <c r="E4040" s="7" t="s">
        <v>34</v>
      </c>
      <c r="F4040" s="8" t="s">
        <v>68</v>
      </c>
      <c r="G4040" s="7" t="s">
        <v>30</v>
      </c>
      <c r="H4040" s="9">
        <v>2641.2303000000002</v>
      </c>
      <c r="I4040" s="9">
        <v>7.117</v>
      </c>
      <c r="J4040" s="9">
        <v>6.8455000000000004</v>
      </c>
      <c r="K4040" s="10">
        <v>0.96185190389208941</v>
      </c>
      <c r="L4040" s="9">
        <v>88.04</v>
      </c>
      <c r="M4040" s="19">
        <f>H4040*INDEX('Pliegos Tarifarios (Las Condes)'!$B:$B,MATCH($B4040,'Pliegos Tarifarios (Las Condes)'!$A:$A,0))</f>
        <v>348016.42801890004</v>
      </c>
      <c r="N4040" s="19">
        <f>I4040*INDEX('Pliegos Tarifarios (Las Condes)'!$C:$C,MATCH($B4040,'Pliegos Tarifarios (Las Condes)'!$A:$A,0))</f>
        <v>24722.066688000003</v>
      </c>
      <c r="O4040" s="19">
        <f>J4040*INDEX('Pliegos Tarifarios (Las Condes)'!$D:$D,MATCH($B4040,'Pliegos Tarifarios (Las Condes)'!$A:$A,0))</f>
        <v>99571.939027500004</v>
      </c>
      <c r="P4040" s="19">
        <f>H4040*INDEX('Pliegos Tarifarios (Las Condes)'!$E:$E,MATCH($B4040,'Pliegos Tarifarios (Las Condes)'!$A:$A,0))</f>
        <v>34399.383427200002</v>
      </c>
      <c r="Q4040" s="19" cm="1">
        <f t="array" ref="Q4040">H4040*_xlfn.IFS(H4040&lt;=350,INDEX('Pliegos Tarifarios (Las Condes)'!$F:$F,MATCH($B4040,'Pliegos Tarifarios (Las Condes)'!$A:$A,0)),H4040&lt;=500,INDEX('Pliegos Tarifarios (Las Condes)'!$G:$G,MATCH($B4040,'Pliegos Tarifarios (Las Condes)'!$A:$A,0)),H4040&lt;=1000,INDEX('Pliegos Tarifarios (Las Condes)'!$H:$H,MATCH($B4040,'Pliegos Tarifarios (Las Condes)'!$A:$A,0)),H4040&lt;=5000,INDEX('Pliegos Tarifarios (Las Condes)'!$I:$I,MATCH($B4040,'Pliegos Tarifarios (Las Condes)'!$A:$A,0)),H4040&gt;5000,INDEX('Pliegos Tarifarios (Las Condes)'!$J:$J,MATCH($B4040,'Pliegos Tarifarios (Las Condes)'!$A:$A,0)))/1.19</f>
        <v>7925.9104212605052</v>
      </c>
      <c r="R4040" s="19">
        <f>INDEX('Pliegos Tarifarios (Las Condes)'!$K:$K,MATCH($B4040,'Pliegos Tarifarios (Las Condes)'!$A:$A,0))</f>
        <v>729.75599999999997</v>
      </c>
      <c r="S4040" s="21">
        <f t="shared" si="189"/>
        <v>515365.48358286056</v>
      </c>
      <c r="T4040" s="21">
        <f t="shared" si="190"/>
        <v>97919.441880743514</v>
      </c>
      <c r="U4040" s="19">
        <v>0</v>
      </c>
      <c r="V4040" s="21">
        <f t="shared" si="191"/>
        <v>613284.92546360404</v>
      </c>
    </row>
    <row r="4041" spans="1:22" x14ac:dyDescent="0.3">
      <c r="A4041" s="7" t="s">
        <v>149</v>
      </c>
      <c r="B4041" s="7">
        <v>10</v>
      </c>
      <c r="C4041" s="8" t="s">
        <v>186</v>
      </c>
      <c r="D4041" s="7" t="s">
        <v>212</v>
      </c>
      <c r="E4041" s="7" t="s">
        <v>70</v>
      </c>
      <c r="F4041" s="8" t="s">
        <v>71</v>
      </c>
      <c r="G4041" s="7" t="s">
        <v>30</v>
      </c>
      <c r="H4041" s="9">
        <v>3295.8274999999999</v>
      </c>
      <c r="I4041" s="9">
        <v>8.8080999999999996</v>
      </c>
      <c r="J4041" s="9">
        <v>8.8080999999999996</v>
      </c>
      <c r="K4041" s="10">
        <v>1</v>
      </c>
      <c r="L4041" s="9">
        <v>109.86</v>
      </c>
      <c r="M4041" s="19">
        <f>H4041*INDEX('Pliegos Tarifarios (Las Condes)'!$B:$B,MATCH($B4041,'Pliegos Tarifarios (Las Condes)'!$A:$A,0))</f>
        <v>434268.11888249998</v>
      </c>
      <c r="N4041" s="19">
        <f>I4041*INDEX('Pliegos Tarifarios (Las Condes)'!$C:$C,MATCH($B4041,'Pliegos Tarifarios (Las Condes)'!$A:$A,0))</f>
        <v>30596.379878399999</v>
      </c>
      <c r="O4041" s="19">
        <f>J4041*INDEX('Pliegos Tarifarios (Las Condes)'!$D:$D,MATCH($B4041,'Pliegos Tarifarios (Las Condes)'!$A:$A,0))</f>
        <v>128119.14340049999</v>
      </c>
      <c r="P4041" s="19">
        <f>H4041*INDEX('Pliegos Tarifarios (Las Condes)'!$E:$E,MATCH($B4041,'Pliegos Tarifarios (Las Condes)'!$A:$A,0))</f>
        <v>42924.857359999995</v>
      </c>
      <c r="Q4041" s="19" cm="1">
        <f t="array" ref="Q4041">H4041*_xlfn.IFS(H4041&lt;=350,INDEX('Pliegos Tarifarios (Las Condes)'!$F:$F,MATCH($B4041,'Pliegos Tarifarios (Las Condes)'!$A:$A,0)),H4041&lt;=500,INDEX('Pliegos Tarifarios (Las Condes)'!$G:$G,MATCH($B4041,'Pliegos Tarifarios (Las Condes)'!$A:$A,0)),H4041&lt;=1000,INDEX('Pliegos Tarifarios (Las Condes)'!$H:$H,MATCH($B4041,'Pliegos Tarifarios (Las Condes)'!$A:$A,0)),H4041&lt;=5000,INDEX('Pliegos Tarifarios (Las Condes)'!$I:$I,MATCH($B4041,'Pliegos Tarifarios (Las Condes)'!$A:$A,0)),H4041&gt;5000,INDEX('Pliegos Tarifarios (Las Condes)'!$J:$J,MATCH($B4041,'Pliegos Tarifarios (Las Condes)'!$A:$A,0)))/1.19</f>
        <v>9890.2521029411764</v>
      </c>
      <c r="R4041" s="19">
        <f>INDEX('Pliegos Tarifarios (Las Condes)'!$K:$K,MATCH($B4041,'Pliegos Tarifarios (Las Condes)'!$A:$A,0))</f>
        <v>729.75599999999997</v>
      </c>
      <c r="S4041" s="21">
        <f t="shared" ref="S4041:S4104" si="192">SUM(M4041:R4041)</f>
        <v>646528.50762434117</v>
      </c>
      <c r="T4041" s="21">
        <f t="shared" ref="T4041:T4104" si="193">S4041*0.19</f>
        <v>122840.41644862482</v>
      </c>
      <c r="U4041" s="19">
        <v>0</v>
      </c>
      <c r="V4041" s="21">
        <f t="shared" ref="V4041:V4104" si="194">SUM(S4041:T4041)</f>
        <v>769368.92407296598</v>
      </c>
    </row>
    <row r="4042" spans="1:22" x14ac:dyDescent="0.3">
      <c r="A4042" s="7" t="s">
        <v>149</v>
      </c>
      <c r="B4042" s="7">
        <v>10</v>
      </c>
      <c r="C4042" s="8" t="s">
        <v>186</v>
      </c>
      <c r="D4042" s="7" t="s">
        <v>213</v>
      </c>
      <c r="E4042" s="7" t="s">
        <v>73</v>
      </c>
      <c r="F4042" s="8" t="s">
        <v>74</v>
      </c>
      <c r="G4042" s="7" t="s">
        <v>16</v>
      </c>
      <c r="H4042" s="9">
        <v>5278.4245000000001</v>
      </c>
      <c r="I4042" s="9">
        <v>14.0596</v>
      </c>
      <c r="J4042" s="9">
        <v>13.779500000000001</v>
      </c>
      <c r="K4042" s="10">
        <v>0.98007766935047946</v>
      </c>
      <c r="L4042" s="9">
        <v>175.95</v>
      </c>
      <c r="M4042" s="19">
        <f>H4042*INDEX('Pliegos Tarifarios (Las Condes)'!$B:$B,MATCH($B4042,'Pliegos Tarifarios (Las Condes)'!$A:$A,0))</f>
        <v>695501.04739349999</v>
      </c>
      <c r="N4042" s="19">
        <f>I4042*INDEX('Pliegos Tarifarios (Las Condes)'!$C:$C,MATCH($B4042,'Pliegos Tarifarios (Las Condes)'!$A:$A,0))</f>
        <v>48838.3263744</v>
      </c>
      <c r="O4042" s="19">
        <f>J4042*INDEX('Pliegos Tarifarios (Las Condes)'!$D:$D,MATCH($B4042,'Pliegos Tarifarios (Las Condes)'!$A:$A,0))</f>
        <v>200431.1640975</v>
      </c>
      <c r="P4042" s="19">
        <f>H4042*INDEX('Pliegos Tarifarios (Las Condes)'!$E:$E,MATCH($B4042,'Pliegos Tarifarios (Las Condes)'!$A:$A,0))</f>
        <v>68746.200687999997</v>
      </c>
      <c r="Q4042" s="19" cm="1">
        <f t="array" ref="Q4042">H4042*_xlfn.IFS(H4042&lt;=350,INDEX('Pliegos Tarifarios (Las Condes)'!$F:$F,MATCH($B4042,'Pliegos Tarifarios (Las Condes)'!$A:$A,0)),H4042&lt;=500,INDEX('Pliegos Tarifarios (Las Condes)'!$G:$G,MATCH($B4042,'Pliegos Tarifarios (Las Condes)'!$A:$A,0)),H4042&lt;=1000,INDEX('Pliegos Tarifarios (Las Condes)'!$H:$H,MATCH($B4042,'Pliegos Tarifarios (Las Condes)'!$A:$A,0)),H4042&lt;=5000,INDEX('Pliegos Tarifarios (Las Condes)'!$I:$I,MATCH($B4042,'Pliegos Tarifarios (Las Condes)'!$A:$A,0)),H4042&gt;5000,INDEX('Pliegos Tarifarios (Las Condes)'!$J:$J,MATCH($B4042,'Pliegos Tarifarios (Las Condes)'!$A:$A,0)))/1.19</f>
        <v>17321.216531512608</v>
      </c>
      <c r="R4042" s="19">
        <f>INDEX('Pliegos Tarifarios (Las Condes)'!$K:$K,MATCH($B4042,'Pliegos Tarifarios (Las Condes)'!$A:$A,0))</f>
        <v>729.75599999999997</v>
      </c>
      <c r="S4042" s="21">
        <f t="shared" si="192"/>
        <v>1031567.7110849126</v>
      </c>
      <c r="T4042" s="21">
        <f t="shared" si="193"/>
        <v>195997.86510613339</v>
      </c>
      <c r="U4042" s="19">
        <v>0</v>
      </c>
      <c r="V4042" s="21">
        <f t="shared" si="194"/>
        <v>1227565.576191046</v>
      </c>
    </row>
    <row r="4043" spans="1:22" x14ac:dyDescent="0.3">
      <c r="A4043" s="7" t="s">
        <v>149</v>
      </c>
      <c r="B4043" s="7">
        <v>10</v>
      </c>
      <c r="C4043" s="8" t="s">
        <v>186</v>
      </c>
      <c r="D4043" s="7" t="s">
        <v>214</v>
      </c>
      <c r="E4043" s="7" t="s">
        <v>73</v>
      </c>
      <c r="F4043" s="8" t="s">
        <v>76</v>
      </c>
      <c r="G4043" s="7" t="s">
        <v>16</v>
      </c>
      <c r="H4043" s="9">
        <v>3956.0953</v>
      </c>
      <c r="I4043" s="9">
        <v>10.5458</v>
      </c>
      <c r="J4043" s="9">
        <v>10.5291</v>
      </c>
      <c r="K4043" s="10">
        <v>0.99841643118587498</v>
      </c>
      <c r="L4043" s="9">
        <v>131.87</v>
      </c>
      <c r="M4043" s="19">
        <f>H4043*INDEX('Pliegos Tarifarios (Las Condes)'!$B:$B,MATCH($B4043,'Pliegos Tarifarios (Las Condes)'!$A:$A,0))</f>
        <v>521266.98501390003</v>
      </c>
      <c r="N4043" s="19">
        <f>I4043*INDEX('Pliegos Tarifarios (Las Condes)'!$C:$C,MATCH($B4043,'Pliegos Tarifarios (Las Condes)'!$A:$A,0))</f>
        <v>36632.565811200002</v>
      </c>
      <c r="O4043" s="19">
        <f>J4043*INDEX('Pliegos Tarifarios (Las Condes)'!$D:$D,MATCH($B4043,'Pliegos Tarifarios (Las Condes)'!$A:$A,0))</f>
        <v>153152.1296055</v>
      </c>
      <c r="P4043" s="19">
        <f>H4043*INDEX('Pliegos Tarifarios (Las Condes)'!$E:$E,MATCH($B4043,'Pliegos Tarifarios (Las Condes)'!$A:$A,0))</f>
        <v>51524.185187199997</v>
      </c>
      <c r="Q4043" s="19" cm="1">
        <f t="array" ref="Q4043">H4043*_xlfn.IFS(H4043&lt;=350,INDEX('Pliegos Tarifarios (Las Condes)'!$F:$F,MATCH($B4043,'Pliegos Tarifarios (Las Condes)'!$A:$A,0)),H4043&lt;=500,INDEX('Pliegos Tarifarios (Las Condes)'!$G:$G,MATCH($B4043,'Pliegos Tarifarios (Las Condes)'!$A:$A,0)),H4043&lt;=1000,INDEX('Pliegos Tarifarios (Las Condes)'!$H:$H,MATCH($B4043,'Pliegos Tarifarios (Las Condes)'!$A:$A,0)),H4043&lt;=5000,INDEX('Pliegos Tarifarios (Las Condes)'!$I:$I,MATCH($B4043,'Pliegos Tarifarios (Las Condes)'!$A:$A,0)),H4043&gt;5000,INDEX('Pliegos Tarifarios (Las Condes)'!$J:$J,MATCH($B4043,'Pliegos Tarifarios (Las Condes)'!$A:$A,0)))/1.19</f>
        <v>11871.610349831932</v>
      </c>
      <c r="R4043" s="19">
        <f>INDEX('Pliegos Tarifarios (Las Condes)'!$K:$K,MATCH($B4043,'Pliegos Tarifarios (Las Condes)'!$A:$A,0))</f>
        <v>729.75599999999997</v>
      </c>
      <c r="S4043" s="21">
        <f t="shared" si="192"/>
        <v>775177.23196763208</v>
      </c>
      <c r="T4043" s="21">
        <f t="shared" si="193"/>
        <v>147283.6740738501</v>
      </c>
      <c r="U4043" s="19">
        <v>0</v>
      </c>
      <c r="V4043" s="21">
        <f t="shared" si="194"/>
        <v>922460.90604148223</v>
      </c>
    </row>
    <row r="4044" spans="1:22" x14ac:dyDescent="0.3">
      <c r="A4044" s="7" t="s">
        <v>149</v>
      </c>
      <c r="B4044" s="7">
        <v>10</v>
      </c>
      <c r="C4044" s="8" t="s">
        <v>186</v>
      </c>
      <c r="D4044" s="7" t="s">
        <v>215</v>
      </c>
      <c r="E4044" s="7" t="s">
        <v>78</v>
      </c>
      <c r="F4044" s="8" t="s">
        <v>79</v>
      </c>
      <c r="G4044" s="7" t="s">
        <v>16</v>
      </c>
      <c r="H4044" s="9">
        <v>6598.0369000000001</v>
      </c>
      <c r="I4044" s="9">
        <v>17.672499999999999</v>
      </c>
      <c r="J4044" s="9">
        <v>17.672499999999999</v>
      </c>
      <c r="K4044" s="10">
        <v>1</v>
      </c>
      <c r="L4044" s="9">
        <v>219.93</v>
      </c>
      <c r="M4044" s="19">
        <f>H4044*INDEX('Pliegos Tarifarios (Las Condes)'!$B:$B,MATCH($B4044,'Pliegos Tarifarios (Las Condes)'!$A:$A,0))</f>
        <v>869377.13605470001</v>
      </c>
      <c r="N4044" s="19">
        <f>I4044*INDEX('Pliegos Tarifarios (Las Condes)'!$C:$C,MATCH($B4044,'Pliegos Tarifarios (Las Condes)'!$A:$A,0))</f>
        <v>61388.327040000004</v>
      </c>
      <c r="O4044" s="19">
        <f>J4044*INDEX('Pliegos Tarifarios (Las Condes)'!$D:$D,MATCH($B4044,'Pliegos Tarifarios (Las Condes)'!$A:$A,0))</f>
        <v>257057.20436249999</v>
      </c>
      <c r="P4044" s="19">
        <f>H4044*INDEX('Pliegos Tarifarios (Las Condes)'!$E:$E,MATCH($B4044,'Pliegos Tarifarios (Las Condes)'!$A:$A,0))</f>
        <v>85932.832585600001</v>
      </c>
      <c r="Q4044" s="19" cm="1">
        <f t="array" ref="Q4044">H4044*_xlfn.IFS(H4044&lt;=350,INDEX('Pliegos Tarifarios (Las Condes)'!$F:$F,MATCH($B4044,'Pliegos Tarifarios (Las Condes)'!$A:$A,0)),H4044&lt;=500,INDEX('Pliegos Tarifarios (Las Condes)'!$G:$G,MATCH($B4044,'Pliegos Tarifarios (Las Condes)'!$A:$A,0)),H4044&lt;=1000,INDEX('Pliegos Tarifarios (Las Condes)'!$H:$H,MATCH($B4044,'Pliegos Tarifarios (Las Condes)'!$A:$A,0)),H4044&lt;=5000,INDEX('Pliegos Tarifarios (Las Condes)'!$I:$I,MATCH($B4044,'Pliegos Tarifarios (Las Condes)'!$A:$A,0)),H4044&gt;5000,INDEX('Pliegos Tarifarios (Las Condes)'!$J:$J,MATCH($B4044,'Pliegos Tarifarios (Las Condes)'!$A:$A,0)))/1.19</f>
        <v>21651.541255882355</v>
      </c>
      <c r="R4044" s="19">
        <f>INDEX('Pliegos Tarifarios (Las Condes)'!$K:$K,MATCH($B4044,'Pliegos Tarifarios (Las Condes)'!$A:$A,0))</f>
        <v>729.75599999999997</v>
      </c>
      <c r="S4044" s="21">
        <f t="shared" si="192"/>
        <v>1296136.7972986824</v>
      </c>
      <c r="T4044" s="21">
        <f t="shared" si="193"/>
        <v>246265.99148674967</v>
      </c>
      <c r="U4044" s="19">
        <v>0</v>
      </c>
      <c r="V4044" s="21">
        <f t="shared" si="194"/>
        <v>1542402.788785432</v>
      </c>
    </row>
    <row r="4045" spans="1:22" x14ac:dyDescent="0.3">
      <c r="A4045" s="7" t="s">
        <v>149</v>
      </c>
      <c r="B4045" s="7">
        <v>10</v>
      </c>
      <c r="C4045" s="8" t="s">
        <v>186</v>
      </c>
      <c r="D4045" s="7" t="s">
        <v>216</v>
      </c>
      <c r="E4045" s="7" t="s">
        <v>78</v>
      </c>
      <c r="F4045" s="8" t="s">
        <v>81</v>
      </c>
      <c r="G4045" s="7" t="s">
        <v>16</v>
      </c>
      <c r="H4045" s="9">
        <v>5285.0308000000005</v>
      </c>
      <c r="I4045" s="9">
        <v>14.216100000000001</v>
      </c>
      <c r="J4045" s="9">
        <v>14.216100000000001</v>
      </c>
      <c r="K4045" s="10">
        <v>1</v>
      </c>
      <c r="L4045" s="9">
        <v>176.17</v>
      </c>
      <c r="M4045" s="19">
        <f>H4045*INDEX('Pliegos Tarifarios (Las Condes)'!$B:$B,MATCH($B4045,'Pliegos Tarifarios (Las Condes)'!$A:$A,0))</f>
        <v>696371.51330040011</v>
      </c>
      <c r="N4045" s="19">
        <f>I4045*INDEX('Pliegos Tarifarios (Las Condes)'!$C:$C,MATCH($B4045,'Pliegos Tarifarios (Las Condes)'!$A:$A,0))</f>
        <v>49381.954790400006</v>
      </c>
      <c r="O4045" s="19">
        <f>J4045*INDEX('Pliegos Tarifarios (Las Condes)'!$D:$D,MATCH($B4045,'Pliegos Tarifarios (Las Condes)'!$A:$A,0))</f>
        <v>206781.77524049999</v>
      </c>
      <c r="P4045" s="19">
        <f>H4045*INDEX('Pliegos Tarifarios (Las Condes)'!$E:$E,MATCH($B4045,'Pliegos Tarifarios (Las Condes)'!$A:$A,0))</f>
        <v>68832.241139200007</v>
      </c>
      <c r="Q4045" s="19" cm="1">
        <f t="array" ref="Q4045">H4045*_xlfn.IFS(H4045&lt;=350,INDEX('Pliegos Tarifarios (Las Condes)'!$F:$F,MATCH($B4045,'Pliegos Tarifarios (Las Condes)'!$A:$A,0)),H4045&lt;=500,INDEX('Pliegos Tarifarios (Las Condes)'!$G:$G,MATCH($B4045,'Pliegos Tarifarios (Las Condes)'!$A:$A,0)),H4045&lt;=1000,INDEX('Pliegos Tarifarios (Las Condes)'!$H:$H,MATCH($B4045,'Pliegos Tarifarios (Las Condes)'!$A:$A,0)),H4045&lt;=5000,INDEX('Pliegos Tarifarios (Las Condes)'!$I:$I,MATCH($B4045,'Pliegos Tarifarios (Las Condes)'!$A:$A,0)),H4045&gt;5000,INDEX('Pliegos Tarifarios (Las Condes)'!$J:$J,MATCH($B4045,'Pliegos Tarifarios (Las Condes)'!$A:$A,0)))/1.19</f>
        <v>17342.895188235299</v>
      </c>
      <c r="R4045" s="19">
        <f>INDEX('Pliegos Tarifarios (Las Condes)'!$K:$K,MATCH($B4045,'Pliegos Tarifarios (Las Condes)'!$A:$A,0))</f>
        <v>729.75599999999997</v>
      </c>
      <c r="S4045" s="21">
        <f t="shared" si="192"/>
        <v>1039440.1356587355</v>
      </c>
      <c r="T4045" s="21">
        <f t="shared" si="193"/>
        <v>197493.62577515974</v>
      </c>
      <c r="U4045" s="19">
        <v>0</v>
      </c>
      <c r="V4045" s="21">
        <f t="shared" si="194"/>
        <v>1236933.7614338952</v>
      </c>
    </row>
    <row r="4046" spans="1:22" x14ac:dyDescent="0.3">
      <c r="A4046" s="7" t="s">
        <v>149</v>
      </c>
      <c r="B4046" s="7">
        <v>10</v>
      </c>
      <c r="C4046" s="8" t="s">
        <v>186</v>
      </c>
      <c r="D4046" s="7" t="s">
        <v>217</v>
      </c>
      <c r="E4046" s="7" t="s">
        <v>78</v>
      </c>
      <c r="F4046" s="8" t="s">
        <v>83</v>
      </c>
      <c r="G4046" s="7" t="s">
        <v>16</v>
      </c>
      <c r="H4046" s="9">
        <v>5275.2259000000004</v>
      </c>
      <c r="I4046" s="9">
        <v>14.1793</v>
      </c>
      <c r="J4046" s="9">
        <v>14.1793</v>
      </c>
      <c r="K4046" s="10">
        <v>1</v>
      </c>
      <c r="L4046" s="9">
        <v>175.84</v>
      </c>
      <c r="M4046" s="19">
        <f>H4046*INDEX('Pliegos Tarifarios (Las Condes)'!$B:$B,MATCH($B4046,'Pliegos Tarifarios (Las Condes)'!$A:$A,0))</f>
        <v>695079.5902617001</v>
      </c>
      <c r="N4046" s="19">
        <f>I4046*INDEX('Pliegos Tarifarios (Las Condes)'!$C:$C,MATCH($B4046,'Pliegos Tarifarios (Las Condes)'!$A:$A,0))</f>
        <v>49254.123955200004</v>
      </c>
      <c r="O4046" s="19">
        <f>J4046*INDEX('Pliegos Tarifarios (Las Condes)'!$D:$D,MATCH($B4046,'Pliegos Tarifarios (Las Condes)'!$A:$A,0))</f>
        <v>206246.4969765</v>
      </c>
      <c r="P4046" s="19">
        <f>H4046*INDEX('Pliegos Tarifarios (Las Condes)'!$E:$E,MATCH($B4046,'Pliegos Tarifarios (Las Condes)'!$A:$A,0))</f>
        <v>68704.542121599996</v>
      </c>
      <c r="Q4046" s="19" cm="1">
        <f t="array" ref="Q4046">H4046*_xlfn.IFS(H4046&lt;=350,INDEX('Pliegos Tarifarios (Las Condes)'!$F:$F,MATCH($B4046,'Pliegos Tarifarios (Las Condes)'!$A:$A,0)),H4046&lt;=500,INDEX('Pliegos Tarifarios (Las Condes)'!$G:$G,MATCH($B4046,'Pliegos Tarifarios (Las Condes)'!$A:$A,0)),H4046&lt;=1000,INDEX('Pliegos Tarifarios (Las Condes)'!$H:$H,MATCH($B4046,'Pliegos Tarifarios (Las Condes)'!$A:$A,0)),H4046&lt;=5000,INDEX('Pliegos Tarifarios (Las Condes)'!$I:$I,MATCH($B4046,'Pliegos Tarifarios (Las Condes)'!$A:$A,0)),H4046&gt;5000,INDEX('Pliegos Tarifarios (Las Condes)'!$J:$J,MATCH($B4046,'Pliegos Tarifarios (Las Condes)'!$A:$A,0)))/1.19</f>
        <v>17310.720285294119</v>
      </c>
      <c r="R4046" s="19">
        <f>INDEX('Pliegos Tarifarios (Las Condes)'!$K:$K,MATCH($B4046,'Pliegos Tarifarios (Las Condes)'!$A:$A,0))</f>
        <v>729.75599999999997</v>
      </c>
      <c r="S4046" s="21">
        <f t="shared" si="192"/>
        <v>1037325.2296002943</v>
      </c>
      <c r="T4046" s="21">
        <f t="shared" si="193"/>
        <v>197091.79362405592</v>
      </c>
      <c r="U4046" s="19">
        <v>0</v>
      </c>
      <c r="V4046" s="21">
        <f t="shared" si="194"/>
        <v>1234417.0232243501</v>
      </c>
    </row>
    <row r="4047" spans="1:22" x14ac:dyDescent="0.3">
      <c r="A4047" s="7" t="s">
        <v>149</v>
      </c>
      <c r="B4047" s="7">
        <v>10</v>
      </c>
      <c r="C4047" s="8" t="s">
        <v>186</v>
      </c>
      <c r="D4047" s="7" t="s">
        <v>218</v>
      </c>
      <c r="E4047" s="7" t="s">
        <v>78</v>
      </c>
      <c r="F4047" s="8" t="s">
        <v>85</v>
      </c>
      <c r="G4047" s="7" t="s">
        <v>16</v>
      </c>
      <c r="H4047" s="9">
        <v>5276.3545999999997</v>
      </c>
      <c r="I4047" s="9">
        <v>14.376300000000001</v>
      </c>
      <c r="J4047" s="9">
        <v>14.376300000000001</v>
      </c>
      <c r="K4047" s="10">
        <v>1</v>
      </c>
      <c r="L4047" s="9">
        <v>175.88</v>
      </c>
      <c r="M4047" s="19">
        <f>H4047*INDEX('Pliegos Tarifarios (Las Condes)'!$B:$B,MATCH($B4047,'Pliegos Tarifarios (Las Condes)'!$A:$A,0))</f>
        <v>695228.31115980004</v>
      </c>
      <c r="N4047" s="19">
        <f>I4047*INDEX('Pliegos Tarifarios (Las Condes)'!$C:$C,MATCH($B4047,'Pliegos Tarifarios (Las Condes)'!$A:$A,0))</f>
        <v>49938.435763200003</v>
      </c>
      <c r="O4047" s="19">
        <f>J4047*INDEX('Pliegos Tarifarios (Las Condes)'!$D:$D,MATCH($B4047,'Pliegos Tarifarios (Las Condes)'!$A:$A,0))</f>
        <v>209111.98116150001</v>
      </c>
      <c r="P4047" s="19">
        <f>H4047*INDEX('Pliegos Tarifarios (Las Condes)'!$E:$E,MATCH($B4047,'Pliegos Tarifarios (Las Condes)'!$A:$A,0))</f>
        <v>68719.24231039999</v>
      </c>
      <c r="Q4047" s="19" cm="1">
        <f t="array" ref="Q4047">H4047*_xlfn.IFS(H4047&lt;=350,INDEX('Pliegos Tarifarios (Las Condes)'!$F:$F,MATCH($B4047,'Pliegos Tarifarios (Las Condes)'!$A:$A,0)),H4047&lt;=500,INDEX('Pliegos Tarifarios (Las Condes)'!$G:$G,MATCH($B4047,'Pliegos Tarifarios (Las Condes)'!$A:$A,0)),H4047&lt;=1000,INDEX('Pliegos Tarifarios (Las Condes)'!$H:$H,MATCH($B4047,'Pliegos Tarifarios (Las Condes)'!$A:$A,0)),H4047&lt;=5000,INDEX('Pliegos Tarifarios (Las Condes)'!$I:$I,MATCH($B4047,'Pliegos Tarifarios (Las Condes)'!$A:$A,0)),H4047&gt;5000,INDEX('Pliegos Tarifarios (Las Condes)'!$J:$J,MATCH($B4047,'Pliegos Tarifarios (Las Condes)'!$A:$A,0)))/1.19</f>
        <v>17314.424128571427</v>
      </c>
      <c r="R4047" s="19">
        <f>INDEX('Pliegos Tarifarios (Las Condes)'!$K:$K,MATCH($B4047,'Pliegos Tarifarios (Las Condes)'!$A:$A,0))</f>
        <v>729.75599999999997</v>
      </c>
      <c r="S4047" s="21">
        <f t="shared" si="192"/>
        <v>1041042.1505234715</v>
      </c>
      <c r="T4047" s="21">
        <f t="shared" si="193"/>
        <v>197798.0085994596</v>
      </c>
      <c r="U4047" s="19">
        <v>0</v>
      </c>
      <c r="V4047" s="21">
        <f t="shared" si="194"/>
        <v>1238840.1591229311</v>
      </c>
    </row>
    <row r="4048" spans="1:22" x14ac:dyDescent="0.3">
      <c r="A4048" s="7" t="s">
        <v>149</v>
      </c>
      <c r="B4048" s="7">
        <v>10</v>
      </c>
      <c r="C4048" s="8" t="s">
        <v>186</v>
      </c>
      <c r="D4048" s="7" t="s">
        <v>219</v>
      </c>
      <c r="E4048" s="7" t="s">
        <v>78</v>
      </c>
      <c r="F4048" s="8" t="s">
        <v>87</v>
      </c>
      <c r="G4048" s="7" t="s">
        <v>16</v>
      </c>
      <c r="H4048" s="9">
        <v>5276.5953</v>
      </c>
      <c r="I4048" s="9">
        <v>13.928800000000001</v>
      </c>
      <c r="J4048" s="9">
        <v>13.805300000000001</v>
      </c>
      <c r="K4048" s="10">
        <v>0.99113347883521907</v>
      </c>
      <c r="L4048" s="9">
        <v>175.89</v>
      </c>
      <c r="M4048" s="19">
        <f>H4048*INDEX('Pliegos Tarifarios (Las Condes)'!$B:$B,MATCH($B4048,'Pliegos Tarifarios (Las Condes)'!$A:$A,0))</f>
        <v>695260.02651390003</v>
      </c>
      <c r="N4048" s="19">
        <f>I4048*INDEX('Pliegos Tarifarios (Las Condes)'!$C:$C,MATCH($B4048,'Pliegos Tarifarios (Las Condes)'!$A:$A,0))</f>
        <v>48383.971123200005</v>
      </c>
      <c r="O4048" s="19">
        <f>J4048*INDEX('Pliegos Tarifarios (Las Condes)'!$D:$D,MATCH($B4048,'Pliegos Tarifarios (Las Condes)'!$A:$A,0))</f>
        <v>200806.4407065</v>
      </c>
      <c r="P4048" s="19">
        <f>H4048*INDEX('Pliegos Tarifarios (Las Condes)'!$E:$E,MATCH($B4048,'Pliegos Tarifarios (Las Condes)'!$A:$A,0))</f>
        <v>68722.377187199992</v>
      </c>
      <c r="Q4048" s="19" cm="1">
        <f t="array" ref="Q4048">H4048*_xlfn.IFS(H4048&lt;=350,INDEX('Pliegos Tarifarios (Las Condes)'!$F:$F,MATCH($B4048,'Pliegos Tarifarios (Las Condes)'!$A:$A,0)),H4048&lt;=500,INDEX('Pliegos Tarifarios (Las Condes)'!$G:$G,MATCH($B4048,'Pliegos Tarifarios (Las Condes)'!$A:$A,0)),H4048&lt;=1000,INDEX('Pliegos Tarifarios (Las Condes)'!$H:$H,MATCH($B4048,'Pliegos Tarifarios (Las Condes)'!$A:$A,0)),H4048&lt;=5000,INDEX('Pliegos Tarifarios (Las Condes)'!$I:$I,MATCH($B4048,'Pliegos Tarifarios (Las Condes)'!$A:$A,0)),H4048&gt;5000,INDEX('Pliegos Tarifarios (Las Condes)'!$J:$J,MATCH($B4048,'Pliegos Tarifarios (Las Condes)'!$A:$A,0)))/1.19</f>
        <v>17315.213988655461</v>
      </c>
      <c r="R4048" s="19">
        <f>INDEX('Pliegos Tarifarios (Las Condes)'!$K:$K,MATCH($B4048,'Pliegos Tarifarios (Las Condes)'!$A:$A,0))</f>
        <v>729.75599999999997</v>
      </c>
      <c r="S4048" s="21">
        <f t="shared" si="192"/>
        <v>1031217.7855194556</v>
      </c>
      <c r="T4048" s="21">
        <f t="shared" si="193"/>
        <v>195931.37924869655</v>
      </c>
      <c r="U4048" s="19">
        <v>0</v>
      </c>
      <c r="V4048" s="21">
        <f t="shared" si="194"/>
        <v>1227149.1647681522</v>
      </c>
    </row>
    <row r="4049" spans="1:22" x14ac:dyDescent="0.3">
      <c r="A4049" s="7" t="s">
        <v>149</v>
      </c>
      <c r="B4049" s="7">
        <v>10</v>
      </c>
      <c r="C4049" s="8" t="s">
        <v>186</v>
      </c>
      <c r="D4049" s="7" t="s">
        <v>220</v>
      </c>
      <c r="E4049" s="7" t="s">
        <v>78</v>
      </c>
      <c r="F4049" s="8" t="s">
        <v>89</v>
      </c>
      <c r="G4049" s="7" t="s">
        <v>16</v>
      </c>
      <c r="H4049" s="9">
        <v>6586.11</v>
      </c>
      <c r="I4049" s="9">
        <v>17.5364</v>
      </c>
      <c r="J4049" s="9">
        <v>17.484500000000001</v>
      </c>
      <c r="K4049" s="10">
        <v>0.99704044159576655</v>
      </c>
      <c r="L4049" s="9">
        <v>219.54</v>
      </c>
      <c r="M4049" s="19">
        <f>H4049*INDEX('Pliegos Tarifarios (Las Condes)'!$B:$B,MATCH($B4049,'Pliegos Tarifarios (Las Condes)'!$A:$A,0))</f>
        <v>867805.61193000001</v>
      </c>
      <c r="N4049" s="19">
        <f>I4049*INDEX('Pliegos Tarifarios (Las Condes)'!$C:$C,MATCH($B4049,'Pliegos Tarifarios (Las Condes)'!$A:$A,0))</f>
        <v>60915.561369600007</v>
      </c>
      <c r="O4049" s="19">
        <f>J4049*INDEX('Pliegos Tarifarios (Las Condes)'!$D:$D,MATCH($B4049,'Pliegos Tarifarios (Las Condes)'!$A:$A,0))</f>
        <v>254322.6306225</v>
      </c>
      <c r="P4049" s="19">
        <f>H4049*INDEX('Pliegos Tarifarios (Las Condes)'!$E:$E,MATCH($B4049,'Pliegos Tarifarios (Las Condes)'!$A:$A,0))</f>
        <v>85777.496639999983</v>
      </c>
      <c r="Q4049" s="19" cm="1">
        <f t="array" ref="Q4049">H4049*_xlfn.IFS(H4049&lt;=350,INDEX('Pliegos Tarifarios (Las Condes)'!$F:$F,MATCH($B4049,'Pliegos Tarifarios (Las Condes)'!$A:$A,0)),H4049&lt;=500,INDEX('Pliegos Tarifarios (Las Condes)'!$G:$G,MATCH($B4049,'Pliegos Tarifarios (Las Condes)'!$A:$A,0)),H4049&lt;=1000,INDEX('Pliegos Tarifarios (Las Condes)'!$H:$H,MATCH($B4049,'Pliegos Tarifarios (Las Condes)'!$A:$A,0)),H4049&lt;=5000,INDEX('Pliegos Tarifarios (Las Condes)'!$I:$I,MATCH($B4049,'Pliegos Tarifarios (Las Condes)'!$A:$A,0)),H4049&gt;5000,INDEX('Pliegos Tarifarios (Las Condes)'!$J:$J,MATCH($B4049,'Pliegos Tarifarios (Las Condes)'!$A:$A,0)))/1.19</f>
        <v>21612.402983193278</v>
      </c>
      <c r="R4049" s="19">
        <f>INDEX('Pliegos Tarifarios (Las Condes)'!$K:$K,MATCH($B4049,'Pliegos Tarifarios (Las Condes)'!$A:$A,0))</f>
        <v>729.75599999999997</v>
      </c>
      <c r="S4049" s="21">
        <f t="shared" si="192"/>
        <v>1291163.4595452934</v>
      </c>
      <c r="T4049" s="21">
        <f t="shared" si="193"/>
        <v>245321.05731360574</v>
      </c>
      <c r="U4049" s="19">
        <v>0</v>
      </c>
      <c r="V4049" s="21">
        <f t="shared" si="194"/>
        <v>1536484.516858899</v>
      </c>
    </row>
    <row r="4050" spans="1:22" x14ac:dyDescent="0.3">
      <c r="A4050" s="7" t="s">
        <v>149</v>
      </c>
      <c r="B4050" s="7">
        <v>10</v>
      </c>
      <c r="C4050" s="8" t="s">
        <v>186</v>
      </c>
      <c r="D4050" s="7" t="s">
        <v>221</v>
      </c>
      <c r="E4050" s="7" t="s">
        <v>91</v>
      </c>
      <c r="F4050" s="8" t="s">
        <v>92</v>
      </c>
      <c r="G4050" s="7" t="s">
        <v>16</v>
      </c>
      <c r="H4050" s="9">
        <v>5282.7033000000001</v>
      </c>
      <c r="I4050" s="9">
        <v>13.8584</v>
      </c>
      <c r="J4050" s="9">
        <v>13.837199999999999</v>
      </c>
      <c r="K4050" s="10">
        <v>0.99847024187496392</v>
      </c>
      <c r="L4050" s="9">
        <v>176.09</v>
      </c>
      <c r="M4050" s="19">
        <f>H4050*INDEX('Pliegos Tarifarios (Las Condes)'!$B:$B,MATCH($B4050,'Pliegos Tarifarios (Las Condes)'!$A:$A,0))</f>
        <v>696064.83491790004</v>
      </c>
      <c r="N4050" s="19">
        <f>I4050*INDEX('Pliegos Tarifarios (Las Condes)'!$C:$C,MATCH($B4050,'Pliegos Tarifarios (Las Condes)'!$A:$A,0))</f>
        <v>48139.425177600002</v>
      </c>
      <c r="O4050" s="19">
        <f>J4050*INDEX('Pliegos Tarifarios (Las Condes)'!$D:$D,MATCH($B4050,'Pliegos Tarifarios (Las Condes)'!$A:$A,0))</f>
        <v>201270.44550599999</v>
      </c>
      <c r="P4050" s="19">
        <f>H4050*INDEX('Pliegos Tarifarios (Las Condes)'!$E:$E,MATCH($B4050,'Pliegos Tarifarios (Las Condes)'!$A:$A,0))</f>
        <v>68801.927779199992</v>
      </c>
      <c r="Q4050" s="19" cm="1">
        <f t="array" ref="Q4050">H4050*_xlfn.IFS(H4050&lt;=350,INDEX('Pliegos Tarifarios (Las Condes)'!$F:$F,MATCH($B4050,'Pliegos Tarifarios (Las Condes)'!$A:$A,0)),H4050&lt;=500,INDEX('Pliegos Tarifarios (Las Condes)'!$G:$G,MATCH($B4050,'Pliegos Tarifarios (Las Condes)'!$A:$A,0)),H4050&lt;=1000,INDEX('Pliegos Tarifarios (Las Condes)'!$H:$H,MATCH($B4050,'Pliegos Tarifarios (Las Condes)'!$A:$A,0)),H4050&lt;=5000,INDEX('Pliegos Tarifarios (Las Condes)'!$I:$I,MATCH($B4050,'Pliegos Tarifarios (Las Condes)'!$A:$A,0)),H4050&gt;5000,INDEX('Pliegos Tarifarios (Las Condes)'!$J:$J,MATCH($B4050,'Pliegos Tarifarios (Las Condes)'!$A:$A,0)))/1.19</f>
        <v>17335.257467647061</v>
      </c>
      <c r="R4050" s="19">
        <f>INDEX('Pliegos Tarifarios (Las Condes)'!$K:$K,MATCH($B4050,'Pliegos Tarifarios (Las Condes)'!$A:$A,0))</f>
        <v>729.75599999999997</v>
      </c>
      <c r="S4050" s="21">
        <f t="shared" si="192"/>
        <v>1032341.6468483472</v>
      </c>
      <c r="T4050" s="21">
        <f t="shared" si="193"/>
        <v>196144.91290118595</v>
      </c>
      <c r="U4050" s="19">
        <v>0</v>
      </c>
      <c r="V4050" s="21">
        <f t="shared" si="194"/>
        <v>1228486.5597495332</v>
      </c>
    </row>
    <row r="4051" spans="1:22" x14ac:dyDescent="0.3">
      <c r="A4051" s="7" t="s">
        <v>149</v>
      </c>
      <c r="B4051" s="7">
        <v>10</v>
      </c>
      <c r="C4051" s="8" t="s">
        <v>186</v>
      </c>
      <c r="D4051" s="7" t="s">
        <v>222</v>
      </c>
      <c r="E4051" s="7" t="s">
        <v>94</v>
      </c>
      <c r="F4051" s="8" t="s">
        <v>95</v>
      </c>
      <c r="G4051" s="7" t="s">
        <v>16</v>
      </c>
      <c r="H4051" s="9">
        <v>3955.4953999999998</v>
      </c>
      <c r="I4051" s="9">
        <v>10.513400000000001</v>
      </c>
      <c r="J4051" s="9">
        <v>10.4855</v>
      </c>
      <c r="K4051" s="10">
        <v>0.99734624384119308</v>
      </c>
      <c r="L4051" s="9">
        <v>131.85</v>
      </c>
      <c r="M4051" s="19">
        <f>H4051*INDEX('Pliegos Tarifarios (Las Condes)'!$B:$B,MATCH($B4051,'Pliegos Tarifarios (Las Condes)'!$A:$A,0))</f>
        <v>521187.9403902</v>
      </c>
      <c r="N4051" s="19">
        <f>I4051*INDEX('Pliegos Tarifarios (Las Condes)'!$C:$C,MATCH($B4051,'Pliegos Tarifarios (Las Condes)'!$A:$A,0))</f>
        <v>36520.019097600001</v>
      </c>
      <c r="O4051" s="19">
        <f>J4051*INDEX('Pliegos Tarifarios (Las Condes)'!$D:$D,MATCH($B4051,'Pliegos Tarifarios (Las Condes)'!$A:$A,0))</f>
        <v>152517.94122750001</v>
      </c>
      <c r="P4051" s="19">
        <f>H4051*INDEX('Pliegos Tarifarios (Las Condes)'!$E:$E,MATCH($B4051,'Pliegos Tarifarios (Las Condes)'!$A:$A,0))</f>
        <v>51516.372089599994</v>
      </c>
      <c r="Q4051" s="19" cm="1">
        <f t="array" ref="Q4051">H4051*_xlfn.IFS(H4051&lt;=350,INDEX('Pliegos Tarifarios (Las Condes)'!$F:$F,MATCH($B4051,'Pliegos Tarifarios (Las Condes)'!$A:$A,0)),H4051&lt;=500,INDEX('Pliegos Tarifarios (Las Condes)'!$G:$G,MATCH($B4051,'Pliegos Tarifarios (Las Condes)'!$A:$A,0)),H4051&lt;=1000,INDEX('Pliegos Tarifarios (Las Condes)'!$H:$H,MATCH($B4051,'Pliegos Tarifarios (Las Condes)'!$A:$A,0)),H4051&lt;=5000,INDEX('Pliegos Tarifarios (Las Condes)'!$I:$I,MATCH($B4051,'Pliegos Tarifarios (Las Condes)'!$A:$A,0)),H4051&gt;5000,INDEX('Pliegos Tarifarios (Las Condes)'!$J:$J,MATCH($B4051,'Pliegos Tarifarios (Las Condes)'!$A:$A,0)))/1.19</f>
        <v>11869.810145714284</v>
      </c>
      <c r="R4051" s="19">
        <f>INDEX('Pliegos Tarifarios (Las Condes)'!$K:$K,MATCH($B4051,'Pliegos Tarifarios (Las Condes)'!$A:$A,0))</f>
        <v>729.75599999999997</v>
      </c>
      <c r="S4051" s="21">
        <f t="shared" si="192"/>
        <v>774341.83895061433</v>
      </c>
      <c r="T4051" s="21">
        <f t="shared" si="193"/>
        <v>147124.94940061672</v>
      </c>
      <c r="U4051" s="19">
        <v>0</v>
      </c>
      <c r="V4051" s="21">
        <f t="shared" si="194"/>
        <v>921466.78835123102</v>
      </c>
    </row>
    <row r="4052" spans="1:22" x14ac:dyDescent="0.3">
      <c r="A4052" s="7" t="s">
        <v>149</v>
      </c>
      <c r="B4052" s="7">
        <v>10</v>
      </c>
      <c r="C4052" s="8" t="s">
        <v>186</v>
      </c>
      <c r="D4052" s="7" t="s">
        <v>223</v>
      </c>
      <c r="E4052" s="7" t="s">
        <v>91</v>
      </c>
      <c r="F4052" s="8" t="s">
        <v>97</v>
      </c>
      <c r="G4052" s="7" t="s">
        <v>16</v>
      </c>
      <c r="H4052" s="9">
        <v>3953.3564999999999</v>
      </c>
      <c r="I4052" s="9">
        <v>10.546200000000001</v>
      </c>
      <c r="J4052" s="9">
        <v>10.546200000000001</v>
      </c>
      <c r="K4052" s="10">
        <v>1</v>
      </c>
      <c r="L4052" s="9">
        <v>131.78</v>
      </c>
      <c r="M4052" s="19">
        <f>H4052*INDEX('Pliegos Tarifarios (Las Condes)'!$B:$B,MATCH($B4052,'Pliegos Tarifarios (Las Condes)'!$A:$A,0))</f>
        <v>520906.1125095</v>
      </c>
      <c r="N4052" s="19">
        <f>I4052*INDEX('Pliegos Tarifarios (Las Condes)'!$C:$C,MATCH($B4052,'Pliegos Tarifarios (Las Condes)'!$A:$A,0))</f>
        <v>36633.955276800007</v>
      </c>
      <c r="O4052" s="19">
        <f>J4052*INDEX('Pliegos Tarifarios (Las Condes)'!$D:$D,MATCH($B4052,'Pliegos Tarifarios (Las Condes)'!$A:$A,0))</f>
        <v>153400.859451</v>
      </c>
      <c r="P4052" s="19">
        <f>H4052*INDEX('Pliegos Tarifarios (Las Condes)'!$E:$E,MATCH($B4052,'Pliegos Tarifarios (Las Condes)'!$A:$A,0))</f>
        <v>51488.515055999997</v>
      </c>
      <c r="Q4052" s="19" cm="1">
        <f t="array" ref="Q4052">H4052*_xlfn.IFS(H4052&lt;=350,INDEX('Pliegos Tarifarios (Las Condes)'!$F:$F,MATCH($B4052,'Pliegos Tarifarios (Las Condes)'!$A:$A,0)),H4052&lt;=500,INDEX('Pliegos Tarifarios (Las Condes)'!$G:$G,MATCH($B4052,'Pliegos Tarifarios (Las Condes)'!$A:$A,0)),H4052&lt;=1000,INDEX('Pliegos Tarifarios (Las Condes)'!$H:$H,MATCH($B4052,'Pliegos Tarifarios (Las Condes)'!$A:$A,0)),H4052&lt;=5000,INDEX('Pliegos Tarifarios (Las Condes)'!$I:$I,MATCH($B4052,'Pliegos Tarifarios (Las Condes)'!$A:$A,0)),H4052&gt;5000,INDEX('Pliegos Tarifarios (Las Condes)'!$J:$J,MATCH($B4052,'Pliegos Tarifarios (Las Condes)'!$A:$A,0)))/1.19</f>
        <v>11863.391648319328</v>
      </c>
      <c r="R4052" s="19">
        <f>INDEX('Pliegos Tarifarios (Las Condes)'!$K:$K,MATCH($B4052,'Pliegos Tarifarios (Las Condes)'!$A:$A,0))</f>
        <v>729.75599999999997</v>
      </c>
      <c r="S4052" s="21">
        <f t="shared" si="192"/>
        <v>775022.58994161931</v>
      </c>
      <c r="T4052" s="21">
        <f t="shared" si="193"/>
        <v>147254.29208890768</v>
      </c>
      <c r="U4052" s="19">
        <v>0</v>
      </c>
      <c r="V4052" s="21">
        <f t="shared" si="194"/>
        <v>922276.88203052699</v>
      </c>
    </row>
    <row r="4053" spans="1:22" x14ac:dyDescent="0.3">
      <c r="A4053" s="7" t="s">
        <v>149</v>
      </c>
      <c r="B4053" s="7">
        <v>10</v>
      </c>
      <c r="C4053" s="8" t="s">
        <v>186</v>
      </c>
      <c r="D4053" s="7" t="s">
        <v>224</v>
      </c>
      <c r="E4053" s="7" t="s">
        <v>99</v>
      </c>
      <c r="F4053" s="8" t="s">
        <v>100</v>
      </c>
      <c r="G4053" s="7" t="s">
        <v>16</v>
      </c>
      <c r="H4053" s="9">
        <v>19809.5226</v>
      </c>
      <c r="I4053" s="9">
        <v>52.828200000000002</v>
      </c>
      <c r="J4053" s="9">
        <v>51.2346</v>
      </c>
      <c r="K4053" s="10">
        <v>0.96983429304803115</v>
      </c>
      <c r="L4053" s="9">
        <v>660.32</v>
      </c>
      <c r="M4053" s="19">
        <f>H4053*INDEX('Pliegos Tarifarios (Las Condes)'!$B:$B,MATCH($B4053,'Pliegos Tarifarios (Las Condes)'!$A:$A,0))</f>
        <v>2610162.1263438002</v>
      </c>
      <c r="N4053" s="19">
        <f>I4053*INDEX('Pliegos Tarifarios (Las Condes)'!$C:$C,MATCH($B4053,'Pliegos Tarifarios (Las Condes)'!$A:$A,0))</f>
        <v>183507.41652480001</v>
      </c>
      <c r="O4053" s="19">
        <f>J4053*INDEX('Pliegos Tarifarios (Las Condes)'!$D:$D,MATCH($B4053,'Pliegos Tarifarios (Las Condes)'!$A:$A,0))</f>
        <v>745238.25393300003</v>
      </c>
      <c r="P4053" s="19">
        <f>H4053*INDEX('Pliegos Tarifarios (Las Condes)'!$E:$E,MATCH($B4053,'Pliegos Tarifarios (Las Condes)'!$A:$A,0))</f>
        <v>257999.2223424</v>
      </c>
      <c r="Q4053" s="19" cm="1">
        <f t="array" ref="Q4053">H4053*_xlfn.IFS(H4053&lt;=350,INDEX('Pliegos Tarifarios (Las Condes)'!$F:$F,MATCH($B4053,'Pliegos Tarifarios (Las Condes)'!$A:$A,0)),H4053&lt;=500,INDEX('Pliegos Tarifarios (Las Condes)'!$G:$G,MATCH($B4053,'Pliegos Tarifarios (Las Condes)'!$A:$A,0)),H4053&lt;=1000,INDEX('Pliegos Tarifarios (Las Condes)'!$H:$H,MATCH($B4053,'Pliegos Tarifarios (Las Condes)'!$A:$A,0)),H4053&lt;=5000,INDEX('Pliegos Tarifarios (Las Condes)'!$I:$I,MATCH($B4053,'Pliegos Tarifarios (Las Condes)'!$A:$A,0)),H4053&gt;5000,INDEX('Pliegos Tarifarios (Las Condes)'!$J:$J,MATCH($B4053,'Pliegos Tarifarios (Las Condes)'!$A:$A,0)))/1.19</f>
        <v>65005.198111764723</v>
      </c>
      <c r="R4053" s="19">
        <f>INDEX('Pliegos Tarifarios (Las Condes)'!$K:$K,MATCH($B4053,'Pliegos Tarifarios (Las Condes)'!$A:$A,0))</f>
        <v>729.75599999999997</v>
      </c>
      <c r="S4053" s="21">
        <f t="shared" si="192"/>
        <v>3862641.9732557647</v>
      </c>
      <c r="T4053" s="21">
        <f t="shared" si="193"/>
        <v>733901.97491859528</v>
      </c>
      <c r="U4053" s="19">
        <v>0</v>
      </c>
      <c r="V4053" s="21">
        <f t="shared" si="194"/>
        <v>4596543.9481743602</v>
      </c>
    </row>
    <row r="4054" spans="1:22" x14ac:dyDescent="0.3">
      <c r="A4054" s="7" t="s">
        <v>149</v>
      </c>
      <c r="B4054" s="7">
        <v>10</v>
      </c>
      <c r="C4054" s="8" t="s">
        <v>186</v>
      </c>
      <c r="D4054" s="7" t="s">
        <v>225</v>
      </c>
      <c r="E4054" s="7" t="s">
        <v>102</v>
      </c>
      <c r="F4054" s="8" t="s">
        <v>103</v>
      </c>
      <c r="G4054" s="7" t="s">
        <v>16</v>
      </c>
      <c r="H4054" s="9">
        <v>7914.3153000000002</v>
      </c>
      <c r="I4054" s="9">
        <v>21.898800000000001</v>
      </c>
      <c r="J4054" s="9">
        <v>21.166399999999999</v>
      </c>
      <c r="K4054" s="10">
        <v>0.96655524503625756</v>
      </c>
      <c r="L4054" s="9">
        <v>263.81</v>
      </c>
      <c r="M4054" s="19">
        <f>H4054*INDEX('Pliegos Tarifarios (Las Condes)'!$B:$B,MATCH($B4054,'Pliegos Tarifarios (Las Condes)'!$A:$A,0))</f>
        <v>1042813.9268739001</v>
      </c>
      <c r="N4054" s="19">
        <f>I4054*INDEX('Pliegos Tarifarios (Las Condes)'!$C:$C,MATCH($B4054,'Pliegos Tarifarios (Las Condes)'!$A:$A,0))</f>
        <v>76069.073203200009</v>
      </c>
      <c r="O4054" s="19">
        <f>J4054*INDEX('Pliegos Tarifarios (Las Condes)'!$D:$D,MATCH($B4054,'Pliegos Tarifarios (Las Condes)'!$A:$A,0))</f>
        <v>307878.09367199999</v>
      </c>
      <c r="P4054" s="19">
        <f>H4054*INDEX('Pliegos Tarifarios (Las Condes)'!$E:$E,MATCH($B4054,'Pliegos Tarifarios (Las Condes)'!$A:$A,0))</f>
        <v>103076.04246719999</v>
      </c>
      <c r="Q4054" s="19" cm="1">
        <f t="array" ref="Q4054">H4054*_xlfn.IFS(H4054&lt;=350,INDEX('Pliegos Tarifarios (Las Condes)'!$F:$F,MATCH($B4054,'Pliegos Tarifarios (Las Condes)'!$A:$A,0)),H4054&lt;=500,INDEX('Pliegos Tarifarios (Las Condes)'!$G:$G,MATCH($B4054,'Pliegos Tarifarios (Las Condes)'!$A:$A,0)),H4054&lt;=1000,INDEX('Pliegos Tarifarios (Las Condes)'!$H:$H,MATCH($B4054,'Pliegos Tarifarios (Las Condes)'!$A:$A,0)),H4054&lt;=5000,INDEX('Pliegos Tarifarios (Las Condes)'!$I:$I,MATCH($B4054,'Pliegos Tarifarios (Las Condes)'!$A:$A,0)),H4054&gt;5000,INDEX('Pliegos Tarifarios (Las Condes)'!$J:$J,MATCH($B4054,'Pliegos Tarifarios (Las Condes)'!$A:$A,0)))/1.19</f>
        <v>25970.925417226892</v>
      </c>
      <c r="R4054" s="19">
        <f>INDEX('Pliegos Tarifarios (Las Condes)'!$K:$K,MATCH($B4054,'Pliegos Tarifarios (Las Condes)'!$A:$A,0))</f>
        <v>729.75599999999997</v>
      </c>
      <c r="S4054" s="21">
        <f t="shared" si="192"/>
        <v>1556537.8176335269</v>
      </c>
      <c r="T4054" s="21">
        <f t="shared" si="193"/>
        <v>295742.18535037013</v>
      </c>
      <c r="U4054" s="19">
        <v>0</v>
      </c>
      <c r="V4054" s="21">
        <f t="shared" si="194"/>
        <v>1852280.002983897</v>
      </c>
    </row>
    <row r="4055" spans="1:22" x14ac:dyDescent="0.3">
      <c r="A4055" s="7" t="s">
        <v>149</v>
      </c>
      <c r="B4055" s="7">
        <v>10</v>
      </c>
      <c r="C4055" s="8" t="s">
        <v>186</v>
      </c>
      <c r="D4055" s="7" t="s">
        <v>226</v>
      </c>
      <c r="E4055" s="7" t="s">
        <v>105</v>
      </c>
      <c r="F4055" s="8" t="s">
        <v>106</v>
      </c>
      <c r="G4055" s="7" t="s">
        <v>30</v>
      </c>
      <c r="H4055" s="9">
        <v>2639.4304000000002</v>
      </c>
      <c r="I4055" s="9">
        <v>7.1586999999999996</v>
      </c>
      <c r="J4055" s="9">
        <v>7.1586999999999996</v>
      </c>
      <c r="K4055" s="10">
        <v>1</v>
      </c>
      <c r="L4055" s="9">
        <v>87.98</v>
      </c>
      <c r="M4055" s="19">
        <f>H4055*INDEX('Pliegos Tarifarios (Las Condes)'!$B:$B,MATCH($B4055,'Pliegos Tarifarios (Las Condes)'!$A:$A,0))</f>
        <v>347779.26779520005</v>
      </c>
      <c r="N4055" s="19">
        <f>I4055*INDEX('Pliegos Tarifarios (Las Condes)'!$C:$C,MATCH($B4055,'Pliegos Tarifarios (Las Condes)'!$A:$A,0))</f>
        <v>24866.918476800001</v>
      </c>
      <c r="O4055" s="19">
        <f>J4055*INDEX('Pliegos Tarifarios (Las Condes)'!$D:$D,MATCH($B4055,'Pliegos Tarifarios (Las Condes)'!$A:$A,0))</f>
        <v>104127.6225135</v>
      </c>
      <c r="P4055" s="19">
        <f>H4055*INDEX('Pliegos Tarifarios (Las Condes)'!$E:$E,MATCH($B4055,'Pliegos Tarifarios (Las Condes)'!$A:$A,0))</f>
        <v>34375.941529600001</v>
      </c>
      <c r="Q4055" s="19" cm="1">
        <f t="array" ref="Q4055">H4055*_xlfn.IFS(H4055&lt;=350,INDEX('Pliegos Tarifarios (Las Condes)'!$F:$F,MATCH($B4055,'Pliegos Tarifarios (Las Condes)'!$A:$A,0)),H4055&lt;=500,INDEX('Pliegos Tarifarios (Las Condes)'!$G:$G,MATCH($B4055,'Pliegos Tarifarios (Las Condes)'!$A:$A,0)),H4055&lt;=1000,INDEX('Pliegos Tarifarios (Las Condes)'!$H:$H,MATCH($B4055,'Pliegos Tarifarios (Las Condes)'!$A:$A,0)),H4055&lt;=5000,INDEX('Pliegos Tarifarios (Las Condes)'!$I:$I,MATCH($B4055,'Pliegos Tarifarios (Las Condes)'!$A:$A,0)),H4055&gt;5000,INDEX('Pliegos Tarifarios (Las Condes)'!$J:$J,MATCH($B4055,'Pliegos Tarifarios (Las Condes)'!$A:$A,0)))/1.19</f>
        <v>7920.5092087394969</v>
      </c>
      <c r="R4055" s="19">
        <f>INDEX('Pliegos Tarifarios (Las Condes)'!$K:$K,MATCH($B4055,'Pliegos Tarifarios (Las Condes)'!$A:$A,0))</f>
        <v>729.75599999999997</v>
      </c>
      <c r="S4055" s="21">
        <f t="shared" si="192"/>
        <v>519800.01552383957</v>
      </c>
      <c r="T4055" s="21">
        <f t="shared" si="193"/>
        <v>98762.002949529517</v>
      </c>
      <c r="U4055" s="19">
        <v>0</v>
      </c>
      <c r="V4055" s="21">
        <f t="shared" si="194"/>
        <v>618562.01847336907</v>
      </c>
    </row>
    <row r="4056" spans="1:22" x14ac:dyDescent="0.3">
      <c r="A4056" s="7" t="s">
        <v>149</v>
      </c>
      <c r="B4056" s="7">
        <v>10</v>
      </c>
      <c r="C4056" s="8" t="s">
        <v>186</v>
      </c>
      <c r="D4056" s="7" t="s">
        <v>227</v>
      </c>
      <c r="E4056" s="7" t="s">
        <v>105</v>
      </c>
      <c r="F4056" s="8" t="s">
        <v>108</v>
      </c>
      <c r="G4056" s="7" t="s">
        <v>30</v>
      </c>
      <c r="H4056" s="9">
        <v>2639.3319999999999</v>
      </c>
      <c r="I4056" s="9">
        <v>6.9874000000000001</v>
      </c>
      <c r="J4056" s="9">
        <v>6.9577999999999998</v>
      </c>
      <c r="K4056" s="10">
        <v>0.9957638034175802</v>
      </c>
      <c r="L4056" s="9">
        <v>87.98</v>
      </c>
      <c r="M4056" s="19">
        <f>H4056*INDEX('Pliegos Tarifarios (Las Condes)'!$B:$B,MATCH($B4056,'Pliegos Tarifarios (Las Condes)'!$A:$A,0))</f>
        <v>347766.30231599999</v>
      </c>
      <c r="N4056" s="19">
        <f>I4056*INDEX('Pliegos Tarifarios (Las Condes)'!$C:$C,MATCH($B4056,'Pliegos Tarifarios (Las Condes)'!$A:$A,0))</f>
        <v>24271.8798336</v>
      </c>
      <c r="O4056" s="19">
        <f>J4056*INDEX('Pliegos Tarifarios (Las Condes)'!$D:$D,MATCH($B4056,'Pliegos Tarifarios (Las Condes)'!$A:$A,0))</f>
        <v>101205.41046899999</v>
      </c>
      <c r="P4056" s="19">
        <f>H4056*INDEX('Pliegos Tarifarios (Las Condes)'!$E:$E,MATCH($B4056,'Pliegos Tarifarios (Las Condes)'!$A:$A,0))</f>
        <v>34374.659967999993</v>
      </c>
      <c r="Q4056" s="19" cm="1">
        <f t="array" ref="Q4056">H4056*_xlfn.IFS(H4056&lt;=350,INDEX('Pliegos Tarifarios (Las Condes)'!$F:$F,MATCH($B4056,'Pliegos Tarifarios (Las Condes)'!$A:$A,0)),H4056&lt;=500,INDEX('Pliegos Tarifarios (Las Condes)'!$G:$G,MATCH($B4056,'Pliegos Tarifarios (Las Condes)'!$A:$A,0)),H4056&lt;=1000,INDEX('Pliegos Tarifarios (Las Condes)'!$H:$H,MATCH($B4056,'Pliegos Tarifarios (Las Condes)'!$A:$A,0)),H4056&lt;=5000,INDEX('Pliegos Tarifarios (Las Condes)'!$I:$I,MATCH($B4056,'Pliegos Tarifarios (Las Condes)'!$A:$A,0)),H4056&gt;5000,INDEX('Pliegos Tarifarios (Las Condes)'!$J:$J,MATCH($B4056,'Pliegos Tarifarios (Las Condes)'!$A:$A,0)))/1.19</f>
        <v>7920.21392605042</v>
      </c>
      <c r="R4056" s="19">
        <f>INDEX('Pliegos Tarifarios (Las Condes)'!$K:$K,MATCH($B4056,'Pliegos Tarifarios (Las Condes)'!$A:$A,0))</f>
        <v>729.75599999999997</v>
      </c>
      <c r="S4056" s="21">
        <f t="shared" si="192"/>
        <v>516268.22251265042</v>
      </c>
      <c r="T4056" s="21">
        <f t="shared" si="193"/>
        <v>98090.962277403582</v>
      </c>
      <c r="U4056" s="19">
        <v>0</v>
      </c>
      <c r="V4056" s="21">
        <f t="shared" si="194"/>
        <v>614359.18479005399</v>
      </c>
    </row>
    <row r="4057" spans="1:22" x14ac:dyDescent="0.3">
      <c r="A4057" s="7" t="s">
        <v>149</v>
      </c>
      <c r="B4057" s="7">
        <v>10</v>
      </c>
      <c r="C4057" s="8" t="s">
        <v>186</v>
      </c>
      <c r="D4057" s="7" t="s">
        <v>228</v>
      </c>
      <c r="E4057" s="7" t="s">
        <v>110</v>
      </c>
      <c r="F4057" s="8" t="s">
        <v>111</v>
      </c>
      <c r="G4057" s="7" t="s">
        <v>30</v>
      </c>
      <c r="H4057" s="9">
        <v>1318.6872000000001</v>
      </c>
      <c r="I4057" s="9">
        <v>3.5615000000000001</v>
      </c>
      <c r="J4057" s="9">
        <v>3.4430000000000001</v>
      </c>
      <c r="K4057" s="10">
        <v>0.96672750245682992</v>
      </c>
      <c r="L4057" s="9">
        <v>43.96</v>
      </c>
      <c r="M4057" s="19">
        <f>H4057*INDEX('Pliegos Tarifarios (Las Condes)'!$B:$B,MATCH($B4057,'Pliegos Tarifarios (Las Condes)'!$A:$A,0))</f>
        <v>173754.18153360003</v>
      </c>
      <c r="N4057" s="19">
        <f>I4057*INDEX('Pliegos Tarifarios (Las Condes)'!$C:$C,MATCH($B4057,'Pliegos Tarifarios (Las Condes)'!$A:$A,0))</f>
        <v>12371.454336000001</v>
      </c>
      <c r="O4057" s="19">
        <f>J4057*INDEX('Pliegos Tarifarios (Las Condes)'!$D:$D,MATCH($B4057,'Pliegos Tarifarios (Las Condes)'!$A:$A,0))</f>
        <v>50080.518015000001</v>
      </c>
      <c r="P4057" s="19">
        <f>H4057*INDEX('Pliegos Tarifarios (Las Condes)'!$E:$E,MATCH($B4057,'Pliegos Tarifarios (Las Condes)'!$A:$A,0))</f>
        <v>17174.582092799999</v>
      </c>
      <c r="Q4057" s="19" cm="1">
        <f t="array" ref="Q4057">H4057*_xlfn.IFS(H4057&lt;=350,INDEX('Pliegos Tarifarios (Las Condes)'!$F:$F,MATCH($B4057,'Pliegos Tarifarios (Las Condes)'!$A:$A,0)),H4057&lt;=500,INDEX('Pliegos Tarifarios (Las Condes)'!$G:$G,MATCH($B4057,'Pliegos Tarifarios (Las Condes)'!$A:$A,0)),H4057&lt;=1000,INDEX('Pliegos Tarifarios (Las Condes)'!$H:$H,MATCH($B4057,'Pliegos Tarifarios (Las Condes)'!$A:$A,0)),H4057&lt;=5000,INDEX('Pliegos Tarifarios (Las Condes)'!$I:$I,MATCH($B4057,'Pliegos Tarifarios (Las Condes)'!$A:$A,0)),H4057&gt;5000,INDEX('Pliegos Tarifarios (Las Condes)'!$J:$J,MATCH($B4057,'Pliegos Tarifarios (Las Condes)'!$A:$A,0)))/1.19</f>
        <v>3957.1697405042014</v>
      </c>
      <c r="R4057" s="19">
        <f>INDEX('Pliegos Tarifarios (Las Condes)'!$K:$K,MATCH($B4057,'Pliegos Tarifarios (Las Condes)'!$A:$A,0))</f>
        <v>729.75599999999997</v>
      </c>
      <c r="S4057" s="21">
        <f t="shared" si="192"/>
        <v>258067.66171790424</v>
      </c>
      <c r="T4057" s="21">
        <f t="shared" si="193"/>
        <v>49032.855726401809</v>
      </c>
      <c r="U4057" s="19">
        <v>0</v>
      </c>
      <c r="V4057" s="21">
        <f t="shared" si="194"/>
        <v>307100.51744430605</v>
      </c>
    </row>
    <row r="4058" spans="1:22" x14ac:dyDescent="0.3">
      <c r="A4058" s="7" t="s">
        <v>149</v>
      </c>
      <c r="B4058" s="7">
        <v>10</v>
      </c>
      <c r="C4058" s="8" t="s">
        <v>186</v>
      </c>
      <c r="D4058" s="7" t="s">
        <v>229</v>
      </c>
      <c r="E4058" s="7" t="s">
        <v>113</v>
      </c>
      <c r="F4058" s="8" t="s">
        <v>114</v>
      </c>
      <c r="G4058" s="7" t="s">
        <v>30</v>
      </c>
      <c r="H4058" s="9">
        <v>1980.3423</v>
      </c>
      <c r="I4058" s="9">
        <v>5.2977999999999996</v>
      </c>
      <c r="J4058" s="9">
        <v>5.1509</v>
      </c>
      <c r="K4058" s="10">
        <v>0.97227150892823444</v>
      </c>
      <c r="L4058" s="9">
        <v>66.010000000000005</v>
      </c>
      <c r="M4058" s="19">
        <f>H4058*INDEX('Pliegos Tarifarios (Las Condes)'!$B:$B,MATCH($B4058,'Pliegos Tarifarios (Las Condes)'!$A:$A,0))</f>
        <v>260935.84247490001</v>
      </c>
      <c r="N4058" s="19">
        <f>I4058*INDEX('Pliegos Tarifarios (Las Condes)'!$C:$C,MATCH($B4058,'Pliegos Tarifarios (Las Condes)'!$A:$A,0))</f>
        <v>18402.7771392</v>
      </c>
      <c r="O4058" s="19">
        <f>J4058*INDEX('Pliegos Tarifarios (Las Condes)'!$D:$D,MATCH($B4058,'Pliegos Tarifarios (Las Condes)'!$A:$A,0))</f>
        <v>74922.956794500002</v>
      </c>
      <c r="P4058" s="19">
        <f>H4058*INDEX('Pliegos Tarifarios (Las Condes)'!$E:$E,MATCH($B4058,'Pliegos Tarifarios (Las Condes)'!$A:$A,0))</f>
        <v>25791.9781152</v>
      </c>
      <c r="Q4058" s="19" cm="1">
        <f t="array" ref="Q4058">H4058*_xlfn.IFS(H4058&lt;=350,INDEX('Pliegos Tarifarios (Las Condes)'!$F:$F,MATCH($B4058,'Pliegos Tarifarios (Las Condes)'!$A:$A,0)),H4058&lt;=500,INDEX('Pliegos Tarifarios (Las Condes)'!$G:$G,MATCH($B4058,'Pliegos Tarifarios (Las Condes)'!$A:$A,0)),H4058&lt;=1000,INDEX('Pliegos Tarifarios (Las Condes)'!$H:$H,MATCH($B4058,'Pliegos Tarifarios (Las Condes)'!$A:$A,0)),H4058&lt;=5000,INDEX('Pliegos Tarifarios (Las Condes)'!$I:$I,MATCH($B4058,'Pliegos Tarifarios (Las Condes)'!$A:$A,0)),H4058&gt;5000,INDEX('Pliegos Tarifarios (Las Condes)'!$J:$J,MATCH($B4058,'Pliegos Tarifarios (Las Condes)'!$A:$A,0)))/1.19</f>
        <v>5942.6910531932772</v>
      </c>
      <c r="R4058" s="19">
        <f>INDEX('Pliegos Tarifarios (Las Condes)'!$K:$K,MATCH($B4058,'Pliegos Tarifarios (Las Condes)'!$A:$A,0))</f>
        <v>729.75599999999997</v>
      </c>
      <c r="S4058" s="21">
        <f t="shared" si="192"/>
        <v>386726.00157699332</v>
      </c>
      <c r="T4058" s="21">
        <f t="shared" si="193"/>
        <v>73477.940299628739</v>
      </c>
      <c r="U4058" s="19">
        <v>0</v>
      </c>
      <c r="V4058" s="21">
        <f t="shared" si="194"/>
        <v>460203.94187662203</v>
      </c>
    </row>
    <row r="4059" spans="1:22" x14ac:dyDescent="0.3">
      <c r="A4059" s="7" t="s">
        <v>149</v>
      </c>
      <c r="B4059" s="7">
        <v>10</v>
      </c>
      <c r="C4059" s="8" t="s">
        <v>186</v>
      </c>
      <c r="D4059" s="7" t="s">
        <v>230</v>
      </c>
      <c r="E4059" s="7" t="s">
        <v>116</v>
      </c>
      <c r="F4059" s="8" t="s">
        <v>117</v>
      </c>
      <c r="G4059" s="7" t="s">
        <v>30</v>
      </c>
      <c r="H4059" s="9">
        <v>329.87819999999999</v>
      </c>
      <c r="I4059" s="9">
        <v>0.88100000000000001</v>
      </c>
      <c r="J4059" s="9">
        <v>0.88100000000000001</v>
      </c>
      <c r="K4059" s="10">
        <v>1</v>
      </c>
      <c r="L4059" s="9">
        <v>11</v>
      </c>
      <c r="M4059" s="19">
        <f>H4059*INDEX('Pliegos Tarifarios (Las Condes)'!$B:$B,MATCH($B4059,'Pliegos Tarifarios (Las Condes)'!$A:$A,0))</f>
        <v>43465.741266600002</v>
      </c>
      <c r="N4059" s="19">
        <f>I4059*INDEX('Pliegos Tarifarios (Las Condes)'!$C:$C,MATCH($B4059,'Pliegos Tarifarios (Las Condes)'!$A:$A,0))</f>
        <v>3060.2979840000003</v>
      </c>
      <c r="O4059" s="19">
        <f>J4059*INDEX('Pliegos Tarifarios (Las Condes)'!$D:$D,MATCH($B4059,'Pliegos Tarifarios (Las Condes)'!$A:$A,0))</f>
        <v>12814.678005</v>
      </c>
      <c r="P4059" s="19">
        <f>H4059*INDEX('Pliegos Tarifarios (Las Condes)'!$E:$E,MATCH($B4059,'Pliegos Tarifarios (Las Condes)'!$A:$A,0))</f>
        <v>4296.3336767999999</v>
      </c>
      <c r="Q4059" s="19" cm="1">
        <f t="array" ref="Q4059">H4059*_xlfn.IFS(H4059&lt;=350,INDEX('Pliegos Tarifarios (Las Condes)'!$F:$F,MATCH($B4059,'Pliegos Tarifarios (Las Condes)'!$A:$A,0)),H4059&lt;=500,INDEX('Pliegos Tarifarios (Las Condes)'!$G:$G,MATCH($B4059,'Pliegos Tarifarios (Las Condes)'!$A:$A,0)),H4059&lt;=1000,INDEX('Pliegos Tarifarios (Las Condes)'!$H:$H,MATCH($B4059,'Pliegos Tarifarios (Las Condes)'!$A:$A,0)),H4059&lt;=5000,INDEX('Pliegos Tarifarios (Las Condes)'!$I:$I,MATCH($B4059,'Pliegos Tarifarios (Las Condes)'!$A:$A,0)),H4059&gt;5000,INDEX('Pliegos Tarifarios (Las Condes)'!$J:$J,MATCH($B4059,'Pliegos Tarifarios (Las Condes)'!$A:$A,0)))/1.19</f>
        <v>217.33152000000001</v>
      </c>
      <c r="R4059" s="19">
        <f>INDEX('Pliegos Tarifarios (Las Condes)'!$K:$K,MATCH($B4059,'Pliegos Tarifarios (Las Condes)'!$A:$A,0))</f>
        <v>729.75599999999997</v>
      </c>
      <c r="S4059" s="21">
        <f t="shared" si="192"/>
        <v>64584.138452400002</v>
      </c>
      <c r="T4059" s="21">
        <f t="shared" si="193"/>
        <v>12270.986305956001</v>
      </c>
      <c r="U4059" s="19">
        <v>0</v>
      </c>
      <c r="V4059" s="21">
        <f t="shared" si="194"/>
        <v>76855.124758356003</v>
      </c>
    </row>
    <row r="4060" spans="1:22" x14ac:dyDescent="0.3">
      <c r="A4060" s="7" t="s">
        <v>149</v>
      </c>
      <c r="B4060" s="7">
        <v>10</v>
      </c>
      <c r="C4060" s="8" t="s">
        <v>186</v>
      </c>
      <c r="D4060" s="7" t="s">
        <v>231</v>
      </c>
      <c r="E4060" s="7" t="s">
        <v>116</v>
      </c>
      <c r="F4060" s="8" t="s">
        <v>119</v>
      </c>
      <c r="G4060" s="7" t="s">
        <v>30</v>
      </c>
      <c r="H4060" s="9">
        <v>329.70519999999999</v>
      </c>
      <c r="I4060" s="9">
        <v>0.88470000000000004</v>
      </c>
      <c r="J4060" s="9">
        <v>0.85550000000000004</v>
      </c>
      <c r="K4060" s="10">
        <v>0.96699446139934442</v>
      </c>
      <c r="L4060" s="9">
        <v>10.99</v>
      </c>
      <c r="M4060" s="19">
        <f>H4060*INDEX('Pliegos Tarifarios (Las Condes)'!$B:$B,MATCH($B4060,'Pliegos Tarifarios (Las Condes)'!$A:$A,0))</f>
        <v>43442.946267600004</v>
      </c>
      <c r="N4060" s="19">
        <f>I4060*INDEX('Pliegos Tarifarios (Las Condes)'!$C:$C,MATCH($B4060,'Pliegos Tarifarios (Las Condes)'!$A:$A,0))</f>
        <v>3073.1505408000003</v>
      </c>
      <c r="O4060" s="19">
        <f>J4060*INDEX('Pliegos Tarifarios (Las Condes)'!$D:$D,MATCH($B4060,'Pliegos Tarifarios (Las Condes)'!$A:$A,0))</f>
        <v>12443.7650775</v>
      </c>
      <c r="P4060" s="19">
        <f>H4060*INDEX('Pliegos Tarifarios (Las Condes)'!$E:$E,MATCH($B4060,'Pliegos Tarifarios (Las Condes)'!$A:$A,0))</f>
        <v>4294.0805247999997</v>
      </c>
      <c r="Q4060" s="19" cm="1">
        <f t="array" ref="Q4060">H4060*_xlfn.IFS(H4060&lt;=350,INDEX('Pliegos Tarifarios (Las Condes)'!$F:$F,MATCH($B4060,'Pliegos Tarifarios (Las Condes)'!$A:$A,0)),H4060&lt;=500,INDEX('Pliegos Tarifarios (Las Condes)'!$G:$G,MATCH($B4060,'Pliegos Tarifarios (Las Condes)'!$A:$A,0)),H4060&lt;=1000,INDEX('Pliegos Tarifarios (Las Condes)'!$H:$H,MATCH($B4060,'Pliegos Tarifarios (Las Condes)'!$A:$A,0)),H4060&lt;=5000,INDEX('Pliegos Tarifarios (Las Condes)'!$I:$I,MATCH($B4060,'Pliegos Tarifarios (Las Condes)'!$A:$A,0)),H4060&gt;5000,INDEX('Pliegos Tarifarios (Las Condes)'!$J:$J,MATCH($B4060,'Pliegos Tarifarios (Las Condes)'!$A:$A,0)))/1.19</f>
        <v>217.21754352941178</v>
      </c>
      <c r="R4060" s="19">
        <f>INDEX('Pliegos Tarifarios (Las Condes)'!$K:$K,MATCH($B4060,'Pliegos Tarifarios (Las Condes)'!$A:$A,0))</f>
        <v>729.75599999999997</v>
      </c>
      <c r="S4060" s="21">
        <f t="shared" si="192"/>
        <v>64200.915954229422</v>
      </c>
      <c r="T4060" s="21">
        <f t="shared" si="193"/>
        <v>12198.17403130359</v>
      </c>
      <c r="U4060" s="19">
        <v>0</v>
      </c>
      <c r="V4060" s="21">
        <f t="shared" si="194"/>
        <v>76399.089985533006</v>
      </c>
    </row>
    <row r="4061" spans="1:22" x14ac:dyDescent="0.3">
      <c r="A4061" s="7" t="s">
        <v>149</v>
      </c>
      <c r="B4061" s="7">
        <v>10</v>
      </c>
      <c r="C4061" s="8" t="s">
        <v>186</v>
      </c>
      <c r="D4061" s="7" t="s">
        <v>232</v>
      </c>
      <c r="E4061" s="7" t="s">
        <v>121</v>
      </c>
      <c r="F4061" s="8" t="s">
        <v>122</v>
      </c>
      <c r="G4061" s="7" t="s">
        <v>30</v>
      </c>
      <c r="H4061" s="9">
        <v>329.52530000000002</v>
      </c>
      <c r="I4061" s="9">
        <v>0.86660000000000004</v>
      </c>
      <c r="J4061" s="9">
        <v>0.86650000000000005</v>
      </c>
      <c r="K4061" s="10">
        <v>0.999884606508193</v>
      </c>
      <c r="L4061" s="9">
        <v>10.98</v>
      </c>
      <c r="M4061" s="19">
        <f>H4061*INDEX('Pliegos Tarifarios (Las Condes)'!$B:$B,MATCH($B4061,'Pliegos Tarifarios (Las Condes)'!$A:$A,0))</f>
        <v>43419.242103900004</v>
      </c>
      <c r="N4061" s="19">
        <f>I4061*INDEX('Pliegos Tarifarios (Las Condes)'!$C:$C,MATCH($B4061,'Pliegos Tarifarios (Las Condes)'!$A:$A,0))</f>
        <v>3010.2772224000005</v>
      </c>
      <c r="O4061" s="19">
        <f>J4061*INDEX('Pliegos Tarifarios (Las Condes)'!$D:$D,MATCH($B4061,'Pliegos Tarifarios (Las Condes)'!$A:$A,0))</f>
        <v>12603.7667325</v>
      </c>
      <c r="P4061" s="19">
        <f>H4061*INDEX('Pliegos Tarifarios (Las Condes)'!$E:$E,MATCH($B4061,'Pliegos Tarifarios (Las Condes)'!$A:$A,0))</f>
        <v>4291.7375071999995</v>
      </c>
      <c r="Q4061" s="19" cm="1">
        <f t="array" ref="Q4061">H4061*_xlfn.IFS(H4061&lt;=350,INDEX('Pliegos Tarifarios (Las Condes)'!$F:$F,MATCH($B4061,'Pliegos Tarifarios (Las Condes)'!$A:$A,0)),H4061&lt;=500,INDEX('Pliegos Tarifarios (Las Condes)'!$G:$G,MATCH($B4061,'Pliegos Tarifarios (Las Condes)'!$A:$A,0)),H4061&lt;=1000,INDEX('Pliegos Tarifarios (Las Condes)'!$H:$H,MATCH($B4061,'Pliegos Tarifarios (Las Condes)'!$A:$A,0)),H4061&lt;=5000,INDEX('Pliegos Tarifarios (Las Condes)'!$I:$I,MATCH($B4061,'Pliegos Tarifarios (Las Condes)'!$A:$A,0)),H4061&gt;5000,INDEX('Pliegos Tarifarios (Las Condes)'!$J:$J,MATCH($B4061,'Pliegos Tarifarios (Las Condes)'!$A:$A,0)))/1.19</f>
        <v>217.09902117647061</v>
      </c>
      <c r="R4061" s="19">
        <f>INDEX('Pliegos Tarifarios (Las Condes)'!$K:$K,MATCH($B4061,'Pliegos Tarifarios (Las Condes)'!$A:$A,0))</f>
        <v>729.75599999999997</v>
      </c>
      <c r="S4061" s="21">
        <f t="shared" si="192"/>
        <v>64271.878587176478</v>
      </c>
      <c r="T4061" s="21">
        <f t="shared" si="193"/>
        <v>12211.656931563532</v>
      </c>
      <c r="U4061" s="19">
        <v>0</v>
      </c>
      <c r="V4061" s="21">
        <f t="shared" si="194"/>
        <v>76483.535518740013</v>
      </c>
    </row>
    <row r="4062" spans="1:22" x14ac:dyDescent="0.3">
      <c r="A4062" s="7" t="s">
        <v>149</v>
      </c>
      <c r="B4062" s="7">
        <v>10</v>
      </c>
      <c r="C4062" s="8" t="s">
        <v>186</v>
      </c>
      <c r="D4062" s="7" t="s">
        <v>233</v>
      </c>
      <c r="E4062" s="7" t="s">
        <v>121</v>
      </c>
      <c r="F4062" s="8" t="s">
        <v>124</v>
      </c>
      <c r="G4062" s="7" t="s">
        <v>30</v>
      </c>
      <c r="H4062" s="9">
        <v>329.9778</v>
      </c>
      <c r="I4062" s="9">
        <v>0.87209999999999999</v>
      </c>
      <c r="J4062" s="9">
        <v>0.86299999999999999</v>
      </c>
      <c r="K4062" s="10">
        <v>0.98956541680999888</v>
      </c>
      <c r="L4062" s="9">
        <v>11</v>
      </c>
      <c r="M4062" s="19">
        <f>H4062*INDEX('Pliegos Tarifarios (Las Condes)'!$B:$B,MATCH($B4062,'Pliegos Tarifarios (Las Condes)'!$A:$A,0))</f>
        <v>43478.864861400005</v>
      </c>
      <c r="N4062" s="19">
        <f>I4062*INDEX('Pliegos Tarifarios (Las Condes)'!$C:$C,MATCH($B4062,'Pliegos Tarifarios (Las Condes)'!$A:$A,0))</f>
        <v>3029.3823744000001</v>
      </c>
      <c r="O4062" s="19">
        <f>J4062*INDEX('Pliegos Tarifarios (Las Condes)'!$D:$D,MATCH($B4062,'Pliegos Tarifarios (Las Condes)'!$A:$A,0))</f>
        <v>12552.857114999999</v>
      </c>
      <c r="P4062" s="19">
        <f>H4062*INDEX('Pliegos Tarifarios (Las Condes)'!$E:$E,MATCH($B4062,'Pliegos Tarifarios (Las Condes)'!$A:$A,0))</f>
        <v>4297.6308671999996</v>
      </c>
      <c r="Q4062" s="19" cm="1">
        <f t="array" ref="Q4062">H4062*_xlfn.IFS(H4062&lt;=350,INDEX('Pliegos Tarifarios (Las Condes)'!$F:$F,MATCH($B4062,'Pliegos Tarifarios (Las Condes)'!$A:$A,0)),H4062&lt;=500,INDEX('Pliegos Tarifarios (Las Condes)'!$G:$G,MATCH($B4062,'Pliegos Tarifarios (Las Condes)'!$A:$A,0)),H4062&lt;=1000,INDEX('Pliegos Tarifarios (Las Condes)'!$H:$H,MATCH($B4062,'Pliegos Tarifarios (Las Condes)'!$A:$A,0)),H4062&lt;=5000,INDEX('Pliegos Tarifarios (Las Condes)'!$I:$I,MATCH($B4062,'Pliegos Tarifarios (Las Condes)'!$A:$A,0)),H4062&gt;5000,INDEX('Pliegos Tarifarios (Las Condes)'!$J:$J,MATCH($B4062,'Pliegos Tarifarios (Las Condes)'!$A:$A,0)))/1.19</f>
        <v>217.39713882352945</v>
      </c>
      <c r="R4062" s="19">
        <f>INDEX('Pliegos Tarifarios (Las Condes)'!$K:$K,MATCH($B4062,'Pliegos Tarifarios (Las Condes)'!$A:$A,0))</f>
        <v>729.75599999999997</v>
      </c>
      <c r="S4062" s="21">
        <f t="shared" si="192"/>
        <v>64305.88835682354</v>
      </c>
      <c r="T4062" s="21">
        <f t="shared" si="193"/>
        <v>12218.118787796473</v>
      </c>
      <c r="U4062" s="19">
        <v>0</v>
      </c>
      <c r="V4062" s="21">
        <f t="shared" si="194"/>
        <v>76524.007144620016</v>
      </c>
    </row>
    <row r="4063" spans="1:22" x14ac:dyDescent="0.3">
      <c r="A4063" s="7" t="s">
        <v>149</v>
      </c>
      <c r="B4063" s="7">
        <v>10</v>
      </c>
      <c r="C4063" s="8" t="s">
        <v>186</v>
      </c>
      <c r="D4063" s="7" t="s">
        <v>234</v>
      </c>
      <c r="E4063" s="7" t="s">
        <v>121</v>
      </c>
      <c r="F4063" s="8" t="s">
        <v>126</v>
      </c>
      <c r="G4063" s="7" t="s">
        <v>30</v>
      </c>
      <c r="H4063" s="9">
        <v>329.59800000000001</v>
      </c>
      <c r="I4063" s="9">
        <v>0.88060000000000005</v>
      </c>
      <c r="J4063" s="9">
        <v>0.87419999999999998</v>
      </c>
      <c r="K4063" s="10">
        <v>0.99273222802634564</v>
      </c>
      <c r="L4063" s="9">
        <v>10.99</v>
      </c>
      <c r="M4063" s="19">
        <f>H4063*INDEX('Pliegos Tarifarios (Las Condes)'!$B:$B,MATCH($B4063,'Pliegos Tarifarios (Las Condes)'!$A:$A,0))</f>
        <v>43428.821274000002</v>
      </c>
      <c r="N4063" s="19">
        <f>I4063*INDEX('Pliegos Tarifarios (Las Condes)'!$C:$C,MATCH($B4063,'Pliegos Tarifarios (Las Condes)'!$A:$A,0))</f>
        <v>3058.9085184000005</v>
      </c>
      <c r="O4063" s="19">
        <f>J4063*INDEX('Pliegos Tarifarios (Las Condes)'!$D:$D,MATCH($B4063,'Pliegos Tarifarios (Las Condes)'!$A:$A,0))</f>
        <v>12715.767891</v>
      </c>
      <c r="P4063" s="19">
        <f>H4063*INDEX('Pliegos Tarifarios (Las Condes)'!$E:$E,MATCH($B4063,'Pliegos Tarifarios (Las Condes)'!$A:$A,0))</f>
        <v>4292.6843520000002</v>
      </c>
      <c r="Q4063" s="19" cm="1">
        <f t="array" ref="Q4063">H4063*_xlfn.IFS(H4063&lt;=350,INDEX('Pliegos Tarifarios (Las Condes)'!$F:$F,MATCH($B4063,'Pliegos Tarifarios (Las Condes)'!$A:$A,0)),H4063&lt;=500,INDEX('Pliegos Tarifarios (Las Condes)'!$G:$G,MATCH($B4063,'Pliegos Tarifarios (Las Condes)'!$A:$A,0)),H4063&lt;=1000,INDEX('Pliegos Tarifarios (Las Condes)'!$H:$H,MATCH($B4063,'Pliegos Tarifarios (Las Condes)'!$A:$A,0)),H4063&lt;=5000,INDEX('Pliegos Tarifarios (Las Condes)'!$I:$I,MATCH($B4063,'Pliegos Tarifarios (Las Condes)'!$A:$A,0)),H4063&gt;5000,INDEX('Pliegos Tarifarios (Las Condes)'!$J:$J,MATCH($B4063,'Pliegos Tarifarios (Las Condes)'!$A:$A,0)))/1.19</f>
        <v>217.14691764705884</v>
      </c>
      <c r="R4063" s="19">
        <f>INDEX('Pliegos Tarifarios (Las Condes)'!$K:$K,MATCH($B4063,'Pliegos Tarifarios (Las Condes)'!$A:$A,0))</f>
        <v>729.75599999999997</v>
      </c>
      <c r="S4063" s="21">
        <f t="shared" si="192"/>
        <v>64443.084953047051</v>
      </c>
      <c r="T4063" s="21">
        <f t="shared" si="193"/>
        <v>12244.186141078941</v>
      </c>
      <c r="U4063" s="19">
        <v>0</v>
      </c>
      <c r="V4063" s="21">
        <f t="shared" si="194"/>
        <v>76687.271094125987</v>
      </c>
    </row>
    <row r="4064" spans="1:22" x14ac:dyDescent="0.3">
      <c r="A4064" s="7" t="s">
        <v>149</v>
      </c>
      <c r="B4064" s="7">
        <v>10</v>
      </c>
      <c r="C4064" s="8" t="s">
        <v>186</v>
      </c>
      <c r="D4064" s="7" t="s">
        <v>235</v>
      </c>
      <c r="E4064" s="7" t="s">
        <v>121</v>
      </c>
      <c r="F4064" s="8" t="s">
        <v>128</v>
      </c>
      <c r="G4064" s="7" t="s">
        <v>30</v>
      </c>
      <c r="H4064" s="9">
        <v>329.25700000000001</v>
      </c>
      <c r="I4064" s="9">
        <v>0.86899999999999999</v>
      </c>
      <c r="J4064" s="9">
        <v>0.86899999999999999</v>
      </c>
      <c r="K4064" s="10">
        <v>1</v>
      </c>
      <c r="L4064" s="9">
        <v>10.98</v>
      </c>
      <c r="M4064" s="19">
        <f>H4064*INDEX('Pliegos Tarifarios (Las Condes)'!$B:$B,MATCH($B4064,'Pliegos Tarifarios (Las Condes)'!$A:$A,0))</f>
        <v>43383.890091000001</v>
      </c>
      <c r="N4064" s="19">
        <f>I4064*INDEX('Pliegos Tarifarios (Las Condes)'!$C:$C,MATCH($B4064,'Pliegos Tarifarios (Las Condes)'!$A:$A,0))</f>
        <v>3018.614016</v>
      </c>
      <c r="O4064" s="19">
        <f>J4064*INDEX('Pliegos Tarifarios (Las Condes)'!$D:$D,MATCH($B4064,'Pliegos Tarifarios (Las Condes)'!$A:$A,0))</f>
        <v>12640.130745</v>
      </c>
      <c r="P4064" s="19">
        <f>H4064*INDEX('Pliegos Tarifarios (Las Condes)'!$E:$E,MATCH($B4064,'Pliegos Tarifarios (Las Condes)'!$A:$A,0))</f>
        <v>4288.243168</v>
      </c>
      <c r="Q4064" s="19" cm="1">
        <f t="array" ref="Q4064">H4064*_xlfn.IFS(H4064&lt;=350,INDEX('Pliegos Tarifarios (Las Condes)'!$F:$F,MATCH($B4064,'Pliegos Tarifarios (Las Condes)'!$A:$A,0)),H4064&lt;=500,INDEX('Pliegos Tarifarios (Las Condes)'!$G:$G,MATCH($B4064,'Pliegos Tarifarios (Las Condes)'!$A:$A,0)),H4064&lt;=1000,INDEX('Pliegos Tarifarios (Las Condes)'!$H:$H,MATCH($B4064,'Pliegos Tarifarios (Las Condes)'!$A:$A,0)),H4064&lt;=5000,INDEX('Pliegos Tarifarios (Las Condes)'!$I:$I,MATCH($B4064,'Pliegos Tarifarios (Las Condes)'!$A:$A,0)),H4064&gt;5000,INDEX('Pliegos Tarifarios (Las Condes)'!$J:$J,MATCH($B4064,'Pliegos Tarifarios (Las Condes)'!$A:$A,0)))/1.19</f>
        <v>216.92225882352943</v>
      </c>
      <c r="R4064" s="19">
        <f>INDEX('Pliegos Tarifarios (Las Condes)'!$K:$K,MATCH($B4064,'Pliegos Tarifarios (Las Condes)'!$A:$A,0))</f>
        <v>729.75599999999997</v>
      </c>
      <c r="S4064" s="21">
        <f t="shared" si="192"/>
        <v>64277.556278823533</v>
      </c>
      <c r="T4064" s="21">
        <f t="shared" si="193"/>
        <v>12212.735692976472</v>
      </c>
      <c r="U4064" s="19">
        <v>0</v>
      </c>
      <c r="V4064" s="21">
        <f t="shared" si="194"/>
        <v>76490.291971800005</v>
      </c>
    </row>
    <row r="4065" spans="1:22" x14ac:dyDescent="0.3">
      <c r="A4065" s="7" t="s">
        <v>149</v>
      </c>
      <c r="B4065" s="7">
        <v>10</v>
      </c>
      <c r="C4065" s="8" t="s">
        <v>186</v>
      </c>
      <c r="D4065" s="7" t="s">
        <v>236</v>
      </c>
      <c r="E4065" s="7" t="s">
        <v>121</v>
      </c>
      <c r="F4065" s="8" t="s">
        <v>130</v>
      </c>
      <c r="G4065" s="7" t="s">
        <v>30</v>
      </c>
      <c r="H4065" s="9">
        <v>329.84780000000001</v>
      </c>
      <c r="I4065" s="9">
        <v>0.87109999999999999</v>
      </c>
      <c r="J4065" s="9">
        <v>0.86629999999999996</v>
      </c>
      <c r="K4065" s="10">
        <v>0.99448972563425553</v>
      </c>
      <c r="L4065" s="9">
        <v>10.99</v>
      </c>
      <c r="M4065" s="19">
        <f>H4065*INDEX('Pliegos Tarifarios (Las Condes)'!$B:$B,MATCH($B4065,'Pliegos Tarifarios (Las Condes)'!$A:$A,0))</f>
        <v>43461.735671400005</v>
      </c>
      <c r="N4065" s="19">
        <f>I4065*INDEX('Pliegos Tarifarios (Las Condes)'!$C:$C,MATCH($B4065,'Pliegos Tarifarios (Las Condes)'!$A:$A,0))</f>
        <v>3025.9087104</v>
      </c>
      <c r="O4065" s="19">
        <f>J4065*INDEX('Pliegos Tarifarios (Las Condes)'!$D:$D,MATCH($B4065,'Pliegos Tarifarios (Las Condes)'!$A:$A,0))</f>
        <v>12600.8576115</v>
      </c>
      <c r="P4065" s="19">
        <f>H4065*INDEX('Pliegos Tarifarios (Las Condes)'!$E:$E,MATCH($B4065,'Pliegos Tarifarios (Las Condes)'!$A:$A,0))</f>
        <v>4295.9377471999996</v>
      </c>
      <c r="Q4065" s="19" cm="1">
        <f t="array" ref="Q4065">H4065*_xlfn.IFS(H4065&lt;=350,INDEX('Pliegos Tarifarios (Las Condes)'!$F:$F,MATCH($B4065,'Pliegos Tarifarios (Las Condes)'!$A:$A,0)),H4065&lt;=500,INDEX('Pliegos Tarifarios (Las Condes)'!$G:$G,MATCH($B4065,'Pliegos Tarifarios (Las Condes)'!$A:$A,0)),H4065&lt;=1000,INDEX('Pliegos Tarifarios (Las Condes)'!$H:$H,MATCH($B4065,'Pliegos Tarifarios (Las Condes)'!$A:$A,0)),H4065&lt;=5000,INDEX('Pliegos Tarifarios (Las Condes)'!$I:$I,MATCH($B4065,'Pliegos Tarifarios (Las Condes)'!$A:$A,0)),H4065&gt;5000,INDEX('Pliegos Tarifarios (Las Condes)'!$J:$J,MATCH($B4065,'Pliegos Tarifarios (Las Condes)'!$A:$A,0)))/1.19</f>
        <v>217.31149176470589</v>
      </c>
      <c r="R4065" s="19">
        <f>INDEX('Pliegos Tarifarios (Las Condes)'!$K:$K,MATCH($B4065,'Pliegos Tarifarios (Las Condes)'!$A:$A,0))</f>
        <v>729.75599999999997</v>
      </c>
      <c r="S4065" s="21">
        <f t="shared" si="192"/>
        <v>64331.507232264703</v>
      </c>
      <c r="T4065" s="21">
        <f t="shared" si="193"/>
        <v>12222.986374130294</v>
      </c>
      <c r="U4065" s="19">
        <v>0</v>
      </c>
      <c r="V4065" s="21">
        <f t="shared" si="194"/>
        <v>76554.493606395001</v>
      </c>
    </row>
    <row r="4066" spans="1:22" x14ac:dyDescent="0.3">
      <c r="A4066" s="7" t="s">
        <v>149</v>
      </c>
      <c r="B4066" s="7">
        <v>10</v>
      </c>
      <c r="C4066" s="8" t="s">
        <v>186</v>
      </c>
      <c r="D4066" s="7" t="s">
        <v>237</v>
      </c>
      <c r="E4066" s="7" t="s">
        <v>121</v>
      </c>
      <c r="F4066" s="8" t="s">
        <v>132</v>
      </c>
      <c r="G4066" s="7" t="s">
        <v>30</v>
      </c>
      <c r="H4066" s="9">
        <v>329.36500000000001</v>
      </c>
      <c r="I4066" s="9">
        <v>0.87170000000000003</v>
      </c>
      <c r="J4066" s="9">
        <v>0.87170000000000003</v>
      </c>
      <c r="K4066" s="10">
        <v>1</v>
      </c>
      <c r="L4066" s="9">
        <v>10.98</v>
      </c>
      <c r="M4066" s="19">
        <f>H4066*INDEX('Pliegos Tarifarios (Las Condes)'!$B:$B,MATCH($B4066,'Pliegos Tarifarios (Las Condes)'!$A:$A,0))</f>
        <v>43398.120495000003</v>
      </c>
      <c r="N4066" s="19">
        <f>I4066*INDEX('Pliegos Tarifarios (Las Condes)'!$C:$C,MATCH($B4066,'Pliegos Tarifarios (Las Condes)'!$A:$A,0))</f>
        <v>3027.9929088000004</v>
      </c>
      <c r="O4066" s="19">
        <f>J4066*INDEX('Pliegos Tarifarios (Las Condes)'!$D:$D,MATCH($B4066,'Pliegos Tarifarios (Las Condes)'!$A:$A,0))</f>
        <v>12679.403878499999</v>
      </c>
      <c r="P4066" s="19">
        <f>H4066*INDEX('Pliegos Tarifarios (Las Condes)'!$E:$E,MATCH($B4066,'Pliegos Tarifarios (Las Condes)'!$A:$A,0))</f>
        <v>4289.6497600000002</v>
      </c>
      <c r="Q4066" s="19" cm="1">
        <f t="array" ref="Q4066">H4066*_xlfn.IFS(H4066&lt;=350,INDEX('Pliegos Tarifarios (Las Condes)'!$F:$F,MATCH($B4066,'Pliegos Tarifarios (Las Condes)'!$A:$A,0)),H4066&lt;=500,INDEX('Pliegos Tarifarios (Las Condes)'!$G:$G,MATCH($B4066,'Pliegos Tarifarios (Las Condes)'!$A:$A,0)),H4066&lt;=1000,INDEX('Pliegos Tarifarios (Las Condes)'!$H:$H,MATCH($B4066,'Pliegos Tarifarios (Las Condes)'!$A:$A,0)),H4066&lt;=5000,INDEX('Pliegos Tarifarios (Las Condes)'!$I:$I,MATCH($B4066,'Pliegos Tarifarios (Las Condes)'!$A:$A,0)),H4066&gt;5000,INDEX('Pliegos Tarifarios (Las Condes)'!$J:$J,MATCH($B4066,'Pliegos Tarifarios (Las Condes)'!$A:$A,0)))/1.19</f>
        <v>216.99341176470591</v>
      </c>
      <c r="R4066" s="19">
        <f>INDEX('Pliegos Tarifarios (Las Condes)'!$K:$K,MATCH($B4066,'Pliegos Tarifarios (Las Condes)'!$A:$A,0))</f>
        <v>729.75599999999997</v>
      </c>
      <c r="S4066" s="21">
        <f t="shared" si="192"/>
        <v>64341.916454064711</v>
      </c>
      <c r="T4066" s="21">
        <f t="shared" si="193"/>
        <v>12224.964126272294</v>
      </c>
      <c r="U4066" s="19">
        <v>0</v>
      </c>
      <c r="V4066" s="21">
        <f t="shared" si="194"/>
        <v>76566.880580337005</v>
      </c>
    </row>
    <row r="4067" spans="1:22" x14ac:dyDescent="0.3">
      <c r="A4067" s="7" t="s">
        <v>149</v>
      </c>
      <c r="B4067" s="7">
        <v>10</v>
      </c>
      <c r="C4067" s="8" t="s">
        <v>186</v>
      </c>
      <c r="D4067" s="7" t="s">
        <v>238</v>
      </c>
      <c r="E4067" s="7" t="s">
        <v>121</v>
      </c>
      <c r="F4067" s="8" t="s">
        <v>134</v>
      </c>
      <c r="G4067" s="7" t="s">
        <v>30</v>
      </c>
      <c r="H4067" s="9">
        <v>329.95710000000003</v>
      </c>
      <c r="I4067" s="9">
        <v>0.89549999999999996</v>
      </c>
      <c r="J4067" s="9">
        <v>0.872</v>
      </c>
      <c r="K4067" s="10">
        <v>0.9737576772752653</v>
      </c>
      <c r="L4067" s="9">
        <v>11</v>
      </c>
      <c r="M4067" s="19">
        <f>H4067*INDEX('Pliegos Tarifarios (Las Condes)'!$B:$B,MATCH($B4067,'Pliegos Tarifarios (Las Condes)'!$A:$A,0))</f>
        <v>43476.137367300005</v>
      </c>
      <c r="N4067" s="19">
        <f>I4067*INDEX('Pliegos Tarifarios (Las Condes)'!$C:$C,MATCH($B4067,'Pliegos Tarifarios (Las Condes)'!$A:$A,0))</f>
        <v>3110.6661119999999</v>
      </c>
      <c r="O4067" s="19">
        <f>J4067*INDEX('Pliegos Tarifarios (Las Condes)'!$D:$D,MATCH($B4067,'Pliegos Tarifarios (Las Condes)'!$A:$A,0))</f>
        <v>12683.76756</v>
      </c>
      <c r="P4067" s="19">
        <f>H4067*INDEX('Pliegos Tarifarios (Las Condes)'!$E:$E,MATCH($B4067,'Pliegos Tarifarios (Las Condes)'!$A:$A,0))</f>
        <v>4297.3612703999997</v>
      </c>
      <c r="Q4067" s="19" cm="1">
        <f t="array" ref="Q4067">H4067*_xlfn.IFS(H4067&lt;=350,INDEX('Pliegos Tarifarios (Las Condes)'!$F:$F,MATCH($B4067,'Pliegos Tarifarios (Las Condes)'!$A:$A,0)),H4067&lt;=500,INDEX('Pliegos Tarifarios (Las Condes)'!$G:$G,MATCH($B4067,'Pliegos Tarifarios (Las Condes)'!$A:$A,0)),H4067&lt;=1000,INDEX('Pliegos Tarifarios (Las Condes)'!$H:$H,MATCH($B4067,'Pliegos Tarifarios (Las Condes)'!$A:$A,0)),H4067&lt;=5000,INDEX('Pliegos Tarifarios (Las Condes)'!$I:$I,MATCH($B4067,'Pliegos Tarifarios (Las Condes)'!$A:$A,0)),H4067&gt;5000,INDEX('Pliegos Tarifarios (Las Condes)'!$J:$J,MATCH($B4067,'Pliegos Tarifarios (Las Condes)'!$A:$A,0)))/1.19</f>
        <v>217.38350117647065</v>
      </c>
      <c r="R4067" s="19">
        <f>INDEX('Pliegos Tarifarios (Las Condes)'!$K:$K,MATCH($B4067,'Pliegos Tarifarios (Las Condes)'!$A:$A,0))</f>
        <v>729.75599999999997</v>
      </c>
      <c r="S4067" s="21">
        <f t="shared" si="192"/>
        <v>64515.07181087647</v>
      </c>
      <c r="T4067" s="21">
        <f t="shared" si="193"/>
        <v>12257.863644066529</v>
      </c>
      <c r="U4067" s="19">
        <v>0</v>
      </c>
      <c r="V4067" s="21">
        <f t="shared" si="194"/>
        <v>76772.935454942999</v>
      </c>
    </row>
    <row r="4068" spans="1:22" x14ac:dyDescent="0.3">
      <c r="A4068" s="7" t="s">
        <v>149</v>
      </c>
      <c r="B4068" s="7">
        <v>10</v>
      </c>
      <c r="C4068" s="8" t="s">
        <v>186</v>
      </c>
      <c r="D4068" s="7" t="s">
        <v>239</v>
      </c>
      <c r="E4068" s="7" t="s">
        <v>121</v>
      </c>
      <c r="F4068" s="8" t="s">
        <v>136</v>
      </c>
      <c r="G4068" s="7" t="s">
        <v>30</v>
      </c>
      <c r="H4068" s="9">
        <v>329.90379999999999</v>
      </c>
      <c r="I4068" s="9">
        <v>0.8821</v>
      </c>
      <c r="J4068" s="9">
        <v>0.88170000000000004</v>
      </c>
      <c r="K4068" s="10">
        <v>0.99954653667384652</v>
      </c>
      <c r="L4068" s="9">
        <v>11</v>
      </c>
      <c r="M4068" s="19">
        <f>H4068*INDEX('Pliegos Tarifarios (Las Condes)'!$B:$B,MATCH($B4068,'Pliegos Tarifarios (Las Condes)'!$A:$A,0))</f>
        <v>43469.114399400001</v>
      </c>
      <c r="N4068" s="19">
        <f>I4068*INDEX('Pliegos Tarifarios (Las Condes)'!$C:$C,MATCH($B4068,'Pliegos Tarifarios (Las Condes)'!$A:$A,0))</f>
        <v>3064.1190144000002</v>
      </c>
      <c r="O4068" s="19">
        <f>J4068*INDEX('Pliegos Tarifarios (Las Condes)'!$D:$D,MATCH($B4068,'Pliegos Tarifarios (Las Condes)'!$A:$A,0))</f>
        <v>12824.8599285</v>
      </c>
      <c r="P4068" s="19">
        <f>H4068*INDEX('Pliegos Tarifarios (Las Condes)'!$E:$E,MATCH($B4068,'Pliegos Tarifarios (Las Condes)'!$A:$A,0))</f>
        <v>4296.6670912</v>
      </c>
      <c r="Q4068" s="19" cm="1">
        <f t="array" ref="Q4068">H4068*_xlfn.IFS(H4068&lt;=350,INDEX('Pliegos Tarifarios (Las Condes)'!$F:$F,MATCH($B4068,'Pliegos Tarifarios (Las Condes)'!$A:$A,0)),H4068&lt;=500,INDEX('Pliegos Tarifarios (Las Condes)'!$G:$G,MATCH($B4068,'Pliegos Tarifarios (Las Condes)'!$A:$A,0)),H4068&lt;=1000,INDEX('Pliegos Tarifarios (Las Condes)'!$H:$H,MATCH($B4068,'Pliegos Tarifarios (Las Condes)'!$A:$A,0)),H4068&lt;=5000,INDEX('Pliegos Tarifarios (Las Condes)'!$I:$I,MATCH($B4068,'Pliegos Tarifarios (Las Condes)'!$A:$A,0)),H4068&gt;5000,INDEX('Pliegos Tarifarios (Las Condes)'!$J:$J,MATCH($B4068,'Pliegos Tarifarios (Las Condes)'!$A:$A,0)))/1.19</f>
        <v>217.34838588235297</v>
      </c>
      <c r="R4068" s="19">
        <f>INDEX('Pliegos Tarifarios (Las Condes)'!$K:$K,MATCH($B4068,'Pliegos Tarifarios (Las Condes)'!$A:$A,0))</f>
        <v>729.75599999999997</v>
      </c>
      <c r="S4068" s="21">
        <f t="shared" si="192"/>
        <v>64601.864819382354</v>
      </c>
      <c r="T4068" s="21">
        <f t="shared" si="193"/>
        <v>12274.354315682647</v>
      </c>
      <c r="U4068" s="19">
        <v>0</v>
      </c>
      <c r="V4068" s="21">
        <f t="shared" si="194"/>
        <v>76876.219135064995</v>
      </c>
    </row>
    <row r="4069" spans="1:22" x14ac:dyDescent="0.3">
      <c r="A4069" s="7" t="s">
        <v>149</v>
      </c>
      <c r="B4069" s="7">
        <v>10</v>
      </c>
      <c r="C4069" s="8" t="s">
        <v>186</v>
      </c>
      <c r="D4069" s="7" t="s">
        <v>240</v>
      </c>
      <c r="E4069" s="7" t="s">
        <v>121</v>
      </c>
      <c r="F4069" s="8" t="s">
        <v>138</v>
      </c>
      <c r="G4069" s="7" t="s">
        <v>30</v>
      </c>
      <c r="H4069" s="9">
        <v>329.40949999999998</v>
      </c>
      <c r="I4069" s="9">
        <v>0.88549999999999995</v>
      </c>
      <c r="J4069" s="9">
        <v>0.88549999999999995</v>
      </c>
      <c r="K4069" s="10">
        <v>1</v>
      </c>
      <c r="L4069" s="9">
        <v>10.98</v>
      </c>
      <c r="M4069" s="19">
        <f>H4069*INDEX('Pliegos Tarifarios (Las Condes)'!$B:$B,MATCH($B4069,'Pliegos Tarifarios (Las Condes)'!$A:$A,0))</f>
        <v>43403.983948499997</v>
      </c>
      <c r="N4069" s="19">
        <f>I4069*INDEX('Pliegos Tarifarios (Las Condes)'!$C:$C,MATCH($B4069,'Pliegos Tarifarios (Las Condes)'!$A:$A,0))</f>
        <v>3075.9294719999998</v>
      </c>
      <c r="O4069" s="19">
        <f>J4069*INDEX('Pliegos Tarifarios (Las Condes)'!$D:$D,MATCH($B4069,'Pliegos Tarifarios (Las Condes)'!$A:$A,0))</f>
        <v>12880.133227499999</v>
      </c>
      <c r="P4069" s="19">
        <f>H4069*INDEX('Pliegos Tarifarios (Las Condes)'!$E:$E,MATCH($B4069,'Pliegos Tarifarios (Las Condes)'!$A:$A,0))</f>
        <v>4290.2293279999994</v>
      </c>
      <c r="Q4069" s="19" cm="1">
        <f t="array" ref="Q4069">H4069*_xlfn.IFS(H4069&lt;=350,INDEX('Pliegos Tarifarios (Las Condes)'!$F:$F,MATCH($B4069,'Pliegos Tarifarios (Las Condes)'!$A:$A,0)),H4069&lt;=500,INDEX('Pliegos Tarifarios (Las Condes)'!$G:$G,MATCH($B4069,'Pliegos Tarifarios (Las Condes)'!$A:$A,0)),H4069&lt;=1000,INDEX('Pliegos Tarifarios (Las Condes)'!$H:$H,MATCH($B4069,'Pliegos Tarifarios (Las Condes)'!$A:$A,0)),H4069&lt;=5000,INDEX('Pliegos Tarifarios (Las Condes)'!$I:$I,MATCH($B4069,'Pliegos Tarifarios (Las Condes)'!$A:$A,0)),H4069&gt;5000,INDEX('Pliegos Tarifarios (Las Condes)'!$J:$J,MATCH($B4069,'Pliegos Tarifarios (Las Condes)'!$A:$A,0)))/1.19</f>
        <v>217.02272941176471</v>
      </c>
      <c r="R4069" s="19">
        <f>INDEX('Pliegos Tarifarios (Las Condes)'!$K:$K,MATCH($B4069,'Pliegos Tarifarios (Las Condes)'!$A:$A,0))</f>
        <v>729.75599999999997</v>
      </c>
      <c r="S4069" s="21">
        <f t="shared" si="192"/>
        <v>64597.054705411771</v>
      </c>
      <c r="T4069" s="21">
        <f t="shared" si="193"/>
        <v>12273.440394028237</v>
      </c>
      <c r="U4069" s="19">
        <v>0</v>
      </c>
      <c r="V4069" s="21">
        <f t="shared" si="194"/>
        <v>76870.495099440013</v>
      </c>
    </row>
    <row r="4070" spans="1:22" x14ac:dyDescent="0.3">
      <c r="A4070" s="7" t="s">
        <v>149</v>
      </c>
      <c r="B4070" s="7">
        <v>10</v>
      </c>
      <c r="C4070" s="8" t="s">
        <v>186</v>
      </c>
      <c r="D4070" s="7" t="s">
        <v>241</v>
      </c>
      <c r="E4070" s="7" t="s">
        <v>121</v>
      </c>
      <c r="F4070" s="8" t="s">
        <v>140</v>
      </c>
      <c r="G4070" s="7" t="s">
        <v>30</v>
      </c>
      <c r="H4070" s="9">
        <v>329.9289</v>
      </c>
      <c r="I4070" s="9">
        <v>0.86719999999999997</v>
      </c>
      <c r="J4070" s="9">
        <v>0.86129999999999995</v>
      </c>
      <c r="K4070" s="10">
        <v>0.99319649446494462</v>
      </c>
      <c r="L4070" s="9">
        <v>11</v>
      </c>
      <c r="M4070" s="19">
        <f>H4070*INDEX('Pliegos Tarifarios (Las Condes)'!$B:$B,MATCH($B4070,'Pliegos Tarifarios (Las Condes)'!$A:$A,0))</f>
        <v>43472.421650700002</v>
      </c>
      <c r="N4070" s="19">
        <f>I4070*INDEX('Pliegos Tarifarios (Las Condes)'!$C:$C,MATCH($B4070,'Pliegos Tarifarios (Las Condes)'!$A:$A,0))</f>
        <v>3012.3614207999999</v>
      </c>
      <c r="O4070" s="19">
        <f>J4070*INDEX('Pliegos Tarifarios (Las Condes)'!$D:$D,MATCH($B4070,'Pliegos Tarifarios (Las Condes)'!$A:$A,0))</f>
        <v>12528.129586499999</v>
      </c>
      <c r="P4070" s="19">
        <f>H4070*INDEX('Pliegos Tarifarios (Las Condes)'!$E:$E,MATCH($B4070,'Pliegos Tarifarios (Las Condes)'!$A:$A,0))</f>
        <v>4296.9939936000001</v>
      </c>
      <c r="Q4070" s="19" cm="1">
        <f t="array" ref="Q4070">H4070*_xlfn.IFS(H4070&lt;=350,INDEX('Pliegos Tarifarios (Las Condes)'!$F:$F,MATCH($B4070,'Pliegos Tarifarios (Las Condes)'!$A:$A,0)),H4070&lt;=500,INDEX('Pliegos Tarifarios (Las Condes)'!$G:$G,MATCH($B4070,'Pliegos Tarifarios (Las Condes)'!$A:$A,0)),H4070&lt;=1000,INDEX('Pliegos Tarifarios (Las Condes)'!$H:$H,MATCH($B4070,'Pliegos Tarifarios (Las Condes)'!$A:$A,0)),H4070&lt;=5000,INDEX('Pliegos Tarifarios (Las Condes)'!$I:$I,MATCH($B4070,'Pliegos Tarifarios (Las Condes)'!$A:$A,0)),H4070&gt;5000,INDEX('Pliegos Tarifarios (Las Condes)'!$J:$J,MATCH($B4070,'Pliegos Tarifarios (Las Condes)'!$A:$A,0)))/1.19</f>
        <v>217.36492235294116</v>
      </c>
      <c r="R4070" s="19">
        <f>INDEX('Pliegos Tarifarios (Las Condes)'!$K:$K,MATCH($B4070,'Pliegos Tarifarios (Las Condes)'!$A:$A,0))</f>
        <v>729.75599999999997</v>
      </c>
      <c r="S4070" s="21">
        <f t="shared" si="192"/>
        <v>64257.027573952946</v>
      </c>
      <c r="T4070" s="21">
        <f t="shared" si="193"/>
        <v>12208.835239051059</v>
      </c>
      <c r="U4070" s="19">
        <v>0</v>
      </c>
      <c r="V4070" s="21">
        <f t="shared" si="194"/>
        <v>76465.862813004002</v>
      </c>
    </row>
    <row r="4071" spans="1:22" x14ac:dyDescent="0.3">
      <c r="A4071" s="7" t="s">
        <v>149</v>
      </c>
      <c r="B4071" s="7">
        <v>10</v>
      </c>
      <c r="C4071" s="8" t="s">
        <v>186</v>
      </c>
      <c r="D4071" s="7" t="s">
        <v>242</v>
      </c>
      <c r="E4071" s="7" t="s">
        <v>121</v>
      </c>
      <c r="F4071" s="8" t="s">
        <v>243</v>
      </c>
      <c r="G4071" s="7" t="s">
        <v>30</v>
      </c>
      <c r="H4071" s="9">
        <v>329.09019999999998</v>
      </c>
      <c r="I4071" s="9">
        <v>0.86580000000000001</v>
      </c>
      <c r="J4071" s="9">
        <v>0.86539999999999995</v>
      </c>
      <c r="K4071" s="10">
        <v>0.99953799953799949</v>
      </c>
      <c r="L4071" s="9">
        <v>10.97</v>
      </c>
      <c r="M4071" s="19">
        <f>H4071*INDEX('Pliegos Tarifarios (Las Condes)'!$B:$B,MATCH($B4071,'Pliegos Tarifarios (Las Condes)'!$A:$A,0))</f>
        <v>43361.912022600001</v>
      </c>
      <c r="N4071" s="19">
        <f>I4071*INDEX('Pliegos Tarifarios (Las Condes)'!$C:$C,MATCH($B4071,'Pliegos Tarifarios (Las Condes)'!$A:$A,0))</f>
        <v>3007.4982912</v>
      </c>
      <c r="O4071" s="19">
        <f>J4071*INDEX('Pliegos Tarifarios (Las Condes)'!$D:$D,MATCH($B4071,'Pliegos Tarifarios (Las Condes)'!$A:$A,0))</f>
        <v>12587.766566999999</v>
      </c>
      <c r="P4071" s="19">
        <f>H4071*INDEX('Pliegos Tarifarios (Las Condes)'!$E:$E,MATCH($B4071,'Pliegos Tarifarios (Las Condes)'!$A:$A,0))</f>
        <v>4286.0707647999998</v>
      </c>
      <c r="Q4071" s="19" cm="1">
        <f t="array" ref="Q4071">H4071*_xlfn.IFS(H4071&lt;=350,INDEX('Pliegos Tarifarios (Las Condes)'!$F:$F,MATCH($B4071,'Pliegos Tarifarios (Las Condes)'!$A:$A,0)),H4071&lt;=500,INDEX('Pliegos Tarifarios (Las Condes)'!$G:$G,MATCH($B4071,'Pliegos Tarifarios (Las Condes)'!$A:$A,0)),H4071&lt;=1000,INDEX('Pliegos Tarifarios (Las Condes)'!$H:$H,MATCH($B4071,'Pliegos Tarifarios (Las Condes)'!$A:$A,0)),H4071&lt;=5000,INDEX('Pliegos Tarifarios (Las Condes)'!$I:$I,MATCH($B4071,'Pliegos Tarifarios (Las Condes)'!$A:$A,0)),H4071&gt;5000,INDEX('Pliegos Tarifarios (Las Condes)'!$J:$J,MATCH($B4071,'Pliegos Tarifarios (Las Condes)'!$A:$A,0)))/1.19</f>
        <v>216.81236705882353</v>
      </c>
      <c r="R4071" s="19">
        <f>INDEX('Pliegos Tarifarios (Las Condes)'!$K:$K,MATCH($B4071,'Pliegos Tarifarios (Las Condes)'!$A:$A,0))</f>
        <v>729.75599999999997</v>
      </c>
      <c r="S4071" s="21">
        <f t="shared" si="192"/>
        <v>64189.816012658826</v>
      </c>
      <c r="T4071" s="21">
        <f t="shared" si="193"/>
        <v>12196.065042405176</v>
      </c>
      <c r="U4071" s="19">
        <v>0</v>
      </c>
      <c r="V4071" s="21">
        <f t="shared" si="194"/>
        <v>76385.881055064005</v>
      </c>
    </row>
    <row r="4072" spans="1:22" x14ac:dyDescent="0.3">
      <c r="A4072" s="7" t="s">
        <v>149</v>
      </c>
      <c r="B4072" s="7">
        <v>10</v>
      </c>
      <c r="C4072" s="8" t="s">
        <v>186</v>
      </c>
      <c r="D4072" s="7" t="s">
        <v>244</v>
      </c>
      <c r="E4072" s="7" t="s">
        <v>121</v>
      </c>
      <c r="F4072" s="8" t="s">
        <v>245</v>
      </c>
      <c r="G4072" s="7" t="s">
        <v>30</v>
      </c>
      <c r="H4072" s="9">
        <v>329.70299999999997</v>
      </c>
      <c r="I4072" s="9">
        <v>0.88449999999999995</v>
      </c>
      <c r="J4072" s="9">
        <v>0.88449999999999995</v>
      </c>
      <c r="K4072" s="10">
        <v>1</v>
      </c>
      <c r="L4072" s="9">
        <v>10.99</v>
      </c>
      <c r="M4072" s="19">
        <f>H4072*INDEX('Pliegos Tarifarios (Las Condes)'!$B:$B,MATCH($B4072,'Pliegos Tarifarios (Las Condes)'!$A:$A,0))</f>
        <v>43442.656388999996</v>
      </c>
      <c r="N4072" s="19">
        <f>I4072*INDEX('Pliegos Tarifarios (Las Condes)'!$C:$C,MATCH($B4072,'Pliegos Tarifarios (Las Condes)'!$A:$A,0))</f>
        <v>3072.4558080000002</v>
      </c>
      <c r="O4072" s="19">
        <f>J4072*INDEX('Pliegos Tarifarios (Las Condes)'!$D:$D,MATCH($B4072,'Pliegos Tarifarios (Las Condes)'!$A:$A,0))</f>
        <v>12865.587622499999</v>
      </c>
      <c r="P4072" s="19">
        <f>H4072*INDEX('Pliegos Tarifarios (Las Condes)'!$E:$E,MATCH($B4072,'Pliegos Tarifarios (Las Condes)'!$A:$A,0))</f>
        <v>4294.0518719999991</v>
      </c>
      <c r="Q4072" s="19" cm="1">
        <f t="array" ref="Q4072">H4072*_xlfn.IFS(H4072&lt;=350,INDEX('Pliegos Tarifarios (Las Condes)'!$F:$F,MATCH($B4072,'Pliegos Tarifarios (Las Condes)'!$A:$A,0)),H4072&lt;=500,INDEX('Pliegos Tarifarios (Las Condes)'!$G:$G,MATCH($B4072,'Pliegos Tarifarios (Las Condes)'!$A:$A,0)),H4072&lt;=1000,INDEX('Pliegos Tarifarios (Las Condes)'!$H:$H,MATCH($B4072,'Pliegos Tarifarios (Las Condes)'!$A:$A,0)),H4072&lt;=5000,INDEX('Pliegos Tarifarios (Las Condes)'!$I:$I,MATCH($B4072,'Pliegos Tarifarios (Las Condes)'!$A:$A,0)),H4072&gt;5000,INDEX('Pliegos Tarifarios (Las Condes)'!$J:$J,MATCH($B4072,'Pliegos Tarifarios (Las Condes)'!$A:$A,0)))/1.19</f>
        <v>217.21609411764706</v>
      </c>
      <c r="R4072" s="19">
        <f>INDEX('Pliegos Tarifarios (Las Condes)'!$K:$K,MATCH($B4072,'Pliegos Tarifarios (Las Condes)'!$A:$A,0))</f>
        <v>729.75599999999997</v>
      </c>
      <c r="S4072" s="21">
        <f t="shared" si="192"/>
        <v>64621.723785617636</v>
      </c>
      <c r="T4072" s="21">
        <f t="shared" si="193"/>
        <v>12278.127519267351</v>
      </c>
      <c r="U4072" s="19">
        <v>0</v>
      </c>
      <c r="V4072" s="21">
        <f t="shared" si="194"/>
        <v>76899.851304884985</v>
      </c>
    </row>
    <row r="4073" spans="1:22" x14ac:dyDescent="0.3">
      <c r="A4073" s="7" t="s">
        <v>149</v>
      </c>
      <c r="B4073" s="7">
        <v>10</v>
      </c>
      <c r="C4073" s="8" t="s">
        <v>186</v>
      </c>
      <c r="D4073" s="7" t="s">
        <v>246</v>
      </c>
      <c r="E4073" s="7" t="s">
        <v>121</v>
      </c>
      <c r="F4073" s="8" t="s">
        <v>247</v>
      </c>
      <c r="G4073" s="7" t="s">
        <v>30</v>
      </c>
      <c r="H4073" s="9">
        <v>329.88959999999997</v>
      </c>
      <c r="I4073" s="9">
        <v>0.90510000000000002</v>
      </c>
      <c r="J4073" s="9">
        <v>0.87819999999999998</v>
      </c>
      <c r="K4073" s="10">
        <v>0.97027952712407461</v>
      </c>
      <c r="L4073" s="9">
        <v>11</v>
      </c>
      <c r="M4073" s="19">
        <f>H4073*INDEX('Pliegos Tarifarios (Las Condes)'!$B:$B,MATCH($B4073,'Pliegos Tarifarios (Las Condes)'!$A:$A,0))</f>
        <v>43467.243364800001</v>
      </c>
      <c r="N4073" s="19">
        <f>I4073*INDEX('Pliegos Tarifarios (Las Condes)'!$C:$C,MATCH($B4073,'Pliegos Tarifarios (Las Condes)'!$A:$A,0))</f>
        <v>3144.0132864000002</v>
      </c>
      <c r="O4073" s="19">
        <f>J4073*INDEX('Pliegos Tarifarios (Las Condes)'!$D:$D,MATCH($B4073,'Pliegos Tarifarios (Las Condes)'!$A:$A,0))</f>
        <v>12773.950310999999</v>
      </c>
      <c r="P4073" s="19">
        <f>H4073*INDEX('Pliegos Tarifarios (Las Condes)'!$E:$E,MATCH($B4073,'Pliegos Tarifarios (Las Condes)'!$A:$A,0))</f>
        <v>4296.4821503999992</v>
      </c>
      <c r="Q4073" s="19" cm="1">
        <f t="array" ref="Q4073">H4073*_xlfn.IFS(H4073&lt;=350,INDEX('Pliegos Tarifarios (Las Condes)'!$F:$F,MATCH($B4073,'Pliegos Tarifarios (Las Condes)'!$A:$A,0)),H4073&lt;=500,INDEX('Pliegos Tarifarios (Las Condes)'!$G:$G,MATCH($B4073,'Pliegos Tarifarios (Las Condes)'!$A:$A,0)),H4073&lt;=1000,INDEX('Pliegos Tarifarios (Las Condes)'!$H:$H,MATCH($B4073,'Pliegos Tarifarios (Las Condes)'!$A:$A,0)),H4073&lt;=5000,INDEX('Pliegos Tarifarios (Las Condes)'!$I:$I,MATCH($B4073,'Pliegos Tarifarios (Las Condes)'!$A:$A,0)),H4073&gt;5000,INDEX('Pliegos Tarifarios (Las Condes)'!$J:$J,MATCH($B4073,'Pliegos Tarifarios (Las Condes)'!$A:$A,0)))/1.19</f>
        <v>217.33903058823529</v>
      </c>
      <c r="R4073" s="19">
        <f>INDEX('Pliegos Tarifarios (Las Condes)'!$K:$K,MATCH($B4073,'Pliegos Tarifarios (Las Condes)'!$A:$A,0))</f>
        <v>729.75599999999997</v>
      </c>
      <c r="S4073" s="21">
        <f t="shared" si="192"/>
        <v>64628.784143188233</v>
      </c>
      <c r="T4073" s="21">
        <f t="shared" si="193"/>
        <v>12279.468987205764</v>
      </c>
      <c r="U4073" s="19">
        <v>0</v>
      </c>
      <c r="V4073" s="21">
        <f t="shared" si="194"/>
        <v>76908.253130394005</v>
      </c>
    </row>
    <row r="4074" spans="1:22" x14ac:dyDescent="0.3">
      <c r="A4074" s="7" t="s">
        <v>149</v>
      </c>
      <c r="B4074" s="7">
        <v>10</v>
      </c>
      <c r="C4074" s="8" t="s">
        <v>186</v>
      </c>
      <c r="D4074" s="7" t="s">
        <v>248</v>
      </c>
      <c r="E4074" s="7" t="s">
        <v>121</v>
      </c>
      <c r="F4074" s="8" t="s">
        <v>249</v>
      </c>
      <c r="G4074" s="7" t="s">
        <v>30</v>
      </c>
      <c r="H4074" s="9">
        <v>330.02539999999999</v>
      </c>
      <c r="I4074" s="9">
        <v>0.873</v>
      </c>
      <c r="J4074" s="9">
        <v>0.872</v>
      </c>
      <c r="K4074" s="10">
        <v>0.99885452462772051</v>
      </c>
      <c r="L4074" s="9">
        <v>11</v>
      </c>
      <c r="M4074" s="19">
        <f>H4074*INDEX('Pliegos Tarifarios (Las Condes)'!$B:$B,MATCH($B4074,'Pliegos Tarifarios (Las Condes)'!$A:$A,0))</f>
        <v>43485.136780200002</v>
      </c>
      <c r="N4074" s="19">
        <f>I4074*INDEX('Pliegos Tarifarios (Las Condes)'!$C:$C,MATCH($B4074,'Pliegos Tarifarios (Las Condes)'!$A:$A,0))</f>
        <v>3032.5086720000004</v>
      </c>
      <c r="O4074" s="19">
        <f>J4074*INDEX('Pliegos Tarifarios (Las Condes)'!$D:$D,MATCH($B4074,'Pliegos Tarifarios (Las Condes)'!$A:$A,0))</f>
        <v>12683.76756</v>
      </c>
      <c r="P4074" s="19">
        <f>H4074*INDEX('Pliegos Tarifarios (Las Condes)'!$E:$E,MATCH($B4074,'Pliegos Tarifarios (Las Condes)'!$A:$A,0))</f>
        <v>4298.2508095999992</v>
      </c>
      <c r="Q4074" s="19" cm="1">
        <f t="array" ref="Q4074">H4074*_xlfn.IFS(H4074&lt;=350,INDEX('Pliegos Tarifarios (Las Condes)'!$F:$F,MATCH($B4074,'Pliegos Tarifarios (Las Condes)'!$A:$A,0)),H4074&lt;=500,INDEX('Pliegos Tarifarios (Las Condes)'!$G:$G,MATCH($B4074,'Pliegos Tarifarios (Las Condes)'!$A:$A,0)),H4074&lt;=1000,INDEX('Pliegos Tarifarios (Las Condes)'!$H:$H,MATCH($B4074,'Pliegos Tarifarios (Las Condes)'!$A:$A,0)),H4074&lt;=5000,INDEX('Pliegos Tarifarios (Las Condes)'!$I:$I,MATCH($B4074,'Pliegos Tarifarios (Las Condes)'!$A:$A,0)),H4074&gt;5000,INDEX('Pliegos Tarifarios (Las Condes)'!$J:$J,MATCH($B4074,'Pliegos Tarifarios (Las Condes)'!$A:$A,0)))/1.19</f>
        <v>217.42849882352945</v>
      </c>
      <c r="R4074" s="19">
        <f>INDEX('Pliegos Tarifarios (Las Condes)'!$K:$K,MATCH($B4074,'Pliegos Tarifarios (Las Condes)'!$A:$A,0))</f>
        <v>729.75599999999997</v>
      </c>
      <c r="S4074" s="21">
        <f t="shared" si="192"/>
        <v>64446.84832062354</v>
      </c>
      <c r="T4074" s="21">
        <f t="shared" si="193"/>
        <v>12244.901180918472</v>
      </c>
      <c r="U4074" s="19">
        <v>0</v>
      </c>
      <c r="V4074" s="21">
        <f t="shared" si="194"/>
        <v>76691.749501542014</v>
      </c>
    </row>
    <row r="4075" spans="1:22" x14ac:dyDescent="0.3">
      <c r="A4075" s="7" t="s">
        <v>149</v>
      </c>
      <c r="B4075" s="7">
        <v>10</v>
      </c>
      <c r="C4075" s="8" t="s">
        <v>186</v>
      </c>
      <c r="D4075" s="7" t="s">
        <v>250</v>
      </c>
      <c r="E4075" s="7" t="s">
        <v>121</v>
      </c>
      <c r="F4075" s="8" t="s">
        <v>251</v>
      </c>
      <c r="G4075" s="7" t="s">
        <v>30</v>
      </c>
      <c r="H4075" s="9">
        <v>329.666</v>
      </c>
      <c r="I4075" s="9">
        <v>0.89380000000000004</v>
      </c>
      <c r="J4075" s="9">
        <v>0.85799999999999998</v>
      </c>
      <c r="K4075" s="10">
        <v>0.95994629671067344</v>
      </c>
      <c r="L4075" s="9">
        <v>10.99</v>
      </c>
      <c r="M4075" s="19">
        <f>H4075*INDEX('Pliegos Tarifarios (Las Condes)'!$B:$B,MATCH($B4075,'Pliegos Tarifarios (Las Condes)'!$A:$A,0))</f>
        <v>43437.781157999998</v>
      </c>
      <c r="N4075" s="19">
        <f>I4075*INDEX('Pliegos Tarifarios (Las Condes)'!$C:$C,MATCH($B4075,'Pliegos Tarifarios (Las Condes)'!$A:$A,0))</f>
        <v>3104.7608832000005</v>
      </c>
      <c r="O4075" s="19">
        <f>J4075*INDEX('Pliegos Tarifarios (Las Condes)'!$D:$D,MATCH($B4075,'Pliegos Tarifarios (Las Condes)'!$A:$A,0))</f>
        <v>12480.129089999999</v>
      </c>
      <c r="P4075" s="19">
        <f>H4075*INDEX('Pliegos Tarifarios (Las Condes)'!$E:$E,MATCH($B4075,'Pliegos Tarifarios (Las Condes)'!$A:$A,0))</f>
        <v>4293.5699839999997</v>
      </c>
      <c r="Q4075" s="19" cm="1">
        <f t="array" ref="Q4075">H4075*_xlfn.IFS(H4075&lt;=350,INDEX('Pliegos Tarifarios (Las Condes)'!$F:$F,MATCH($B4075,'Pliegos Tarifarios (Las Condes)'!$A:$A,0)),H4075&lt;=500,INDEX('Pliegos Tarifarios (Las Condes)'!$G:$G,MATCH($B4075,'Pliegos Tarifarios (Las Condes)'!$A:$A,0)),H4075&lt;=1000,INDEX('Pliegos Tarifarios (Las Condes)'!$H:$H,MATCH($B4075,'Pliegos Tarifarios (Las Condes)'!$A:$A,0)),H4075&lt;=5000,INDEX('Pliegos Tarifarios (Las Condes)'!$I:$I,MATCH($B4075,'Pliegos Tarifarios (Las Condes)'!$A:$A,0)),H4075&gt;5000,INDEX('Pliegos Tarifarios (Las Condes)'!$J:$J,MATCH($B4075,'Pliegos Tarifarios (Las Condes)'!$A:$A,0)))/1.19</f>
        <v>217.19171764705882</v>
      </c>
      <c r="R4075" s="19">
        <f>INDEX('Pliegos Tarifarios (Las Condes)'!$K:$K,MATCH($B4075,'Pliegos Tarifarios (Las Condes)'!$A:$A,0))</f>
        <v>729.75599999999997</v>
      </c>
      <c r="S4075" s="21">
        <f t="shared" si="192"/>
        <v>64263.18883284706</v>
      </c>
      <c r="T4075" s="21">
        <f t="shared" si="193"/>
        <v>12210.005878240941</v>
      </c>
      <c r="U4075" s="19">
        <v>0</v>
      </c>
      <c r="V4075" s="21">
        <f t="shared" si="194"/>
        <v>76473.194711087999</v>
      </c>
    </row>
    <row r="4076" spans="1:22" x14ac:dyDescent="0.3">
      <c r="A4076" s="7" t="s">
        <v>149</v>
      </c>
      <c r="B4076" s="7">
        <v>10</v>
      </c>
      <c r="C4076" s="8" t="s">
        <v>186</v>
      </c>
      <c r="D4076" s="7" t="s">
        <v>252</v>
      </c>
      <c r="E4076" s="7" t="s">
        <v>121</v>
      </c>
      <c r="F4076" s="8" t="s">
        <v>253</v>
      </c>
      <c r="G4076" s="7" t="s">
        <v>30</v>
      </c>
      <c r="H4076" s="9">
        <v>329.97640000000001</v>
      </c>
      <c r="I4076" s="9">
        <v>0.89019999999999999</v>
      </c>
      <c r="J4076" s="9">
        <v>0.89019999999999999</v>
      </c>
      <c r="K4076" s="10">
        <v>1</v>
      </c>
      <c r="L4076" s="9">
        <v>11</v>
      </c>
      <c r="M4076" s="19">
        <f>H4076*INDEX('Pliegos Tarifarios (Las Condes)'!$B:$B,MATCH($B4076,'Pliegos Tarifarios (Las Condes)'!$A:$A,0))</f>
        <v>43478.680393200004</v>
      </c>
      <c r="N4076" s="19">
        <f>I4076*INDEX('Pliegos Tarifarios (Las Condes)'!$C:$C,MATCH($B4076,'Pliegos Tarifarios (Las Condes)'!$A:$A,0))</f>
        <v>3092.2556928000004</v>
      </c>
      <c r="O4076" s="19">
        <f>J4076*INDEX('Pliegos Tarifarios (Las Condes)'!$D:$D,MATCH($B4076,'Pliegos Tarifarios (Las Condes)'!$A:$A,0))</f>
        <v>12948.497571</v>
      </c>
      <c r="P4076" s="19">
        <f>H4076*INDEX('Pliegos Tarifarios (Las Condes)'!$E:$E,MATCH($B4076,'Pliegos Tarifarios (Las Condes)'!$A:$A,0))</f>
        <v>4297.6126335999998</v>
      </c>
      <c r="Q4076" s="19" cm="1">
        <f t="array" ref="Q4076">H4076*_xlfn.IFS(H4076&lt;=350,INDEX('Pliegos Tarifarios (Las Condes)'!$F:$F,MATCH($B4076,'Pliegos Tarifarios (Las Condes)'!$A:$A,0)),H4076&lt;=500,INDEX('Pliegos Tarifarios (Las Condes)'!$G:$G,MATCH($B4076,'Pliegos Tarifarios (Las Condes)'!$A:$A,0)),H4076&lt;=1000,INDEX('Pliegos Tarifarios (Las Condes)'!$H:$H,MATCH($B4076,'Pliegos Tarifarios (Las Condes)'!$A:$A,0)),H4076&lt;=5000,INDEX('Pliegos Tarifarios (Las Condes)'!$I:$I,MATCH($B4076,'Pliegos Tarifarios (Las Condes)'!$A:$A,0)),H4076&gt;5000,INDEX('Pliegos Tarifarios (Las Condes)'!$J:$J,MATCH($B4076,'Pliegos Tarifarios (Las Condes)'!$A:$A,0)))/1.19</f>
        <v>217.39621647058829</v>
      </c>
      <c r="R4076" s="19">
        <f>INDEX('Pliegos Tarifarios (Las Condes)'!$K:$K,MATCH($B4076,'Pliegos Tarifarios (Las Condes)'!$A:$A,0))</f>
        <v>729.75599999999997</v>
      </c>
      <c r="S4076" s="21">
        <f t="shared" si="192"/>
        <v>64764.198507070592</v>
      </c>
      <c r="T4076" s="21">
        <f t="shared" si="193"/>
        <v>12305.197716343413</v>
      </c>
      <c r="U4076" s="19">
        <v>0</v>
      </c>
      <c r="V4076" s="21">
        <f t="shared" si="194"/>
        <v>77069.396223414005</v>
      </c>
    </row>
    <row r="4077" spans="1:22" x14ac:dyDescent="0.3">
      <c r="A4077" s="7" t="s">
        <v>149</v>
      </c>
      <c r="B4077" s="7">
        <v>10</v>
      </c>
      <c r="C4077" s="8" t="s">
        <v>186</v>
      </c>
      <c r="D4077" s="7" t="s">
        <v>254</v>
      </c>
      <c r="E4077" s="7" t="s">
        <v>121</v>
      </c>
      <c r="F4077" s="8" t="s">
        <v>255</v>
      </c>
      <c r="G4077" s="7" t="s">
        <v>30</v>
      </c>
      <c r="H4077" s="9">
        <v>330.00810000000001</v>
      </c>
      <c r="I4077" s="9">
        <v>0.87809999999999999</v>
      </c>
      <c r="J4077" s="9">
        <v>0.86460000000000004</v>
      </c>
      <c r="K4077" s="10">
        <v>0.98462589682268542</v>
      </c>
      <c r="L4077" s="9">
        <v>11</v>
      </c>
      <c r="M4077" s="19">
        <f>H4077*INDEX('Pliegos Tarifarios (Las Condes)'!$B:$B,MATCH($B4077,'Pliegos Tarifarios (Las Condes)'!$A:$A,0))</f>
        <v>43482.857280300006</v>
      </c>
      <c r="N4077" s="19">
        <f>I4077*INDEX('Pliegos Tarifarios (Las Condes)'!$C:$C,MATCH($B4077,'Pliegos Tarifarios (Las Condes)'!$A:$A,0))</f>
        <v>3050.2243584000003</v>
      </c>
      <c r="O4077" s="19">
        <f>J4077*INDEX('Pliegos Tarifarios (Las Condes)'!$D:$D,MATCH($B4077,'Pliegos Tarifarios (Las Condes)'!$A:$A,0))</f>
        <v>12576.130083</v>
      </c>
      <c r="P4077" s="19">
        <f>H4077*INDEX('Pliegos Tarifarios (Las Condes)'!$E:$E,MATCH($B4077,'Pliegos Tarifarios (Las Condes)'!$A:$A,0))</f>
        <v>4298.0254943999998</v>
      </c>
      <c r="Q4077" s="19" cm="1">
        <f t="array" ref="Q4077">H4077*_xlfn.IFS(H4077&lt;=350,INDEX('Pliegos Tarifarios (Las Condes)'!$F:$F,MATCH($B4077,'Pliegos Tarifarios (Las Condes)'!$A:$A,0)),H4077&lt;=500,INDEX('Pliegos Tarifarios (Las Condes)'!$G:$G,MATCH($B4077,'Pliegos Tarifarios (Las Condes)'!$A:$A,0)),H4077&lt;=1000,INDEX('Pliegos Tarifarios (Las Condes)'!$H:$H,MATCH($B4077,'Pliegos Tarifarios (Las Condes)'!$A:$A,0)),H4077&lt;=5000,INDEX('Pliegos Tarifarios (Las Condes)'!$I:$I,MATCH($B4077,'Pliegos Tarifarios (Las Condes)'!$A:$A,0)),H4077&gt;5000,INDEX('Pliegos Tarifarios (Las Condes)'!$J:$J,MATCH($B4077,'Pliegos Tarifarios (Las Condes)'!$A:$A,0)))/1.19</f>
        <v>217.4171011764706</v>
      </c>
      <c r="R4077" s="19">
        <f>INDEX('Pliegos Tarifarios (Las Condes)'!$K:$K,MATCH($B4077,'Pliegos Tarifarios (Las Condes)'!$A:$A,0))</f>
        <v>729.75599999999997</v>
      </c>
      <c r="S4077" s="21">
        <f t="shared" si="192"/>
        <v>64354.410317276474</v>
      </c>
      <c r="T4077" s="21">
        <f t="shared" si="193"/>
        <v>12227.33796028253</v>
      </c>
      <c r="U4077" s="19">
        <v>0</v>
      </c>
      <c r="V4077" s="21">
        <f t="shared" si="194"/>
        <v>76581.748277559003</v>
      </c>
    </row>
    <row r="4078" spans="1:22" x14ac:dyDescent="0.3">
      <c r="A4078" s="7" t="s">
        <v>149</v>
      </c>
      <c r="B4078" s="7">
        <v>10</v>
      </c>
      <c r="C4078" s="8" t="s">
        <v>186</v>
      </c>
      <c r="D4078" s="7" t="s">
        <v>256</v>
      </c>
      <c r="E4078" s="7" t="s">
        <v>121</v>
      </c>
      <c r="F4078" s="8" t="s">
        <v>257</v>
      </c>
      <c r="G4078" s="7" t="s">
        <v>30</v>
      </c>
      <c r="H4078" s="9">
        <v>329.5206</v>
      </c>
      <c r="I4078" s="9">
        <v>0.8972</v>
      </c>
      <c r="J4078" s="9">
        <v>0.87819999999999998</v>
      </c>
      <c r="K4078" s="10">
        <v>0.9788230049041462</v>
      </c>
      <c r="L4078" s="9">
        <v>10.98</v>
      </c>
      <c r="M4078" s="19">
        <f>H4078*INDEX('Pliegos Tarifarios (Las Condes)'!$B:$B,MATCH($B4078,'Pliegos Tarifarios (Las Condes)'!$A:$A,0))</f>
        <v>43418.622817800002</v>
      </c>
      <c r="N4078" s="19">
        <f>I4078*INDEX('Pliegos Tarifarios (Las Condes)'!$C:$C,MATCH($B4078,'Pliegos Tarifarios (Las Condes)'!$A:$A,0))</f>
        <v>3116.5713408000001</v>
      </c>
      <c r="O4078" s="19">
        <f>J4078*INDEX('Pliegos Tarifarios (Las Condes)'!$D:$D,MATCH($B4078,'Pliegos Tarifarios (Las Condes)'!$A:$A,0))</f>
        <v>12773.950310999999</v>
      </c>
      <c r="P4078" s="19">
        <f>H4078*INDEX('Pliegos Tarifarios (Las Condes)'!$E:$E,MATCH($B4078,'Pliegos Tarifarios (Las Condes)'!$A:$A,0))</f>
        <v>4291.6762944000002</v>
      </c>
      <c r="Q4078" s="19" cm="1">
        <f t="array" ref="Q4078">H4078*_xlfn.IFS(H4078&lt;=350,INDEX('Pliegos Tarifarios (Las Condes)'!$F:$F,MATCH($B4078,'Pliegos Tarifarios (Las Condes)'!$A:$A,0)),H4078&lt;=500,INDEX('Pliegos Tarifarios (Las Condes)'!$G:$G,MATCH($B4078,'Pliegos Tarifarios (Las Condes)'!$A:$A,0)),H4078&lt;=1000,INDEX('Pliegos Tarifarios (Las Condes)'!$H:$H,MATCH($B4078,'Pliegos Tarifarios (Las Condes)'!$A:$A,0)),H4078&lt;=5000,INDEX('Pliegos Tarifarios (Las Condes)'!$I:$I,MATCH($B4078,'Pliegos Tarifarios (Las Condes)'!$A:$A,0)),H4078&gt;5000,INDEX('Pliegos Tarifarios (Las Condes)'!$J:$J,MATCH($B4078,'Pliegos Tarifarios (Las Condes)'!$A:$A,0)))/1.19</f>
        <v>217.09592470588237</v>
      </c>
      <c r="R4078" s="19">
        <f>INDEX('Pliegos Tarifarios (Las Condes)'!$K:$K,MATCH($B4078,'Pliegos Tarifarios (Las Condes)'!$A:$A,0))</f>
        <v>729.75599999999997</v>
      </c>
      <c r="S4078" s="21">
        <f t="shared" si="192"/>
        <v>64547.67268870589</v>
      </c>
      <c r="T4078" s="21">
        <f t="shared" si="193"/>
        <v>12264.057810854119</v>
      </c>
      <c r="U4078" s="19">
        <v>0</v>
      </c>
      <c r="V4078" s="21">
        <f t="shared" si="194"/>
        <v>76811.730499560013</v>
      </c>
    </row>
    <row r="4079" spans="1:22" x14ac:dyDescent="0.3">
      <c r="A4079" s="7" t="s">
        <v>149</v>
      </c>
      <c r="B4079" s="7">
        <v>10</v>
      </c>
      <c r="C4079" s="8" t="s">
        <v>186</v>
      </c>
      <c r="D4079" s="7" t="s">
        <v>258</v>
      </c>
      <c r="E4079" s="7" t="s">
        <v>121</v>
      </c>
      <c r="F4079" s="8" t="s">
        <v>259</v>
      </c>
      <c r="G4079" s="7" t="s">
        <v>30</v>
      </c>
      <c r="H4079" s="9">
        <v>330.03730000000002</v>
      </c>
      <c r="I4079" s="9">
        <v>0.86599999999999999</v>
      </c>
      <c r="J4079" s="9">
        <v>0.86599999999999999</v>
      </c>
      <c r="K4079" s="10">
        <v>1</v>
      </c>
      <c r="L4079" s="9">
        <v>11</v>
      </c>
      <c r="M4079" s="19">
        <f>H4079*INDEX('Pliegos Tarifarios (Las Condes)'!$B:$B,MATCH($B4079,'Pliegos Tarifarios (Las Condes)'!$A:$A,0))</f>
        <v>43486.704759900007</v>
      </c>
      <c r="N4079" s="19">
        <f>I4079*INDEX('Pliegos Tarifarios (Las Condes)'!$C:$C,MATCH($B4079,'Pliegos Tarifarios (Las Condes)'!$A:$A,0))</f>
        <v>3008.1930240000002</v>
      </c>
      <c r="O4079" s="19">
        <f>J4079*INDEX('Pliegos Tarifarios (Las Condes)'!$D:$D,MATCH($B4079,'Pliegos Tarifarios (Las Condes)'!$A:$A,0))</f>
        <v>12596.493929999999</v>
      </c>
      <c r="P4079" s="19">
        <f>H4079*INDEX('Pliegos Tarifarios (Las Condes)'!$E:$E,MATCH($B4079,'Pliegos Tarifarios (Las Condes)'!$A:$A,0))</f>
        <v>4298.4057952000003</v>
      </c>
      <c r="Q4079" s="19" cm="1">
        <f t="array" ref="Q4079">H4079*_xlfn.IFS(H4079&lt;=350,INDEX('Pliegos Tarifarios (Las Condes)'!$F:$F,MATCH($B4079,'Pliegos Tarifarios (Las Condes)'!$A:$A,0)),H4079&lt;=500,INDEX('Pliegos Tarifarios (Las Condes)'!$G:$G,MATCH($B4079,'Pliegos Tarifarios (Las Condes)'!$A:$A,0)),H4079&lt;=1000,INDEX('Pliegos Tarifarios (Las Condes)'!$H:$H,MATCH($B4079,'Pliegos Tarifarios (Las Condes)'!$A:$A,0)),H4079&lt;=5000,INDEX('Pliegos Tarifarios (Las Condes)'!$I:$I,MATCH($B4079,'Pliegos Tarifarios (Las Condes)'!$A:$A,0)),H4079&gt;5000,INDEX('Pliegos Tarifarios (Las Condes)'!$J:$J,MATCH($B4079,'Pliegos Tarifarios (Las Condes)'!$A:$A,0)))/1.19</f>
        <v>217.43633882352944</v>
      </c>
      <c r="R4079" s="19">
        <f>INDEX('Pliegos Tarifarios (Las Condes)'!$K:$K,MATCH($B4079,'Pliegos Tarifarios (Las Condes)'!$A:$A,0))</f>
        <v>729.75599999999997</v>
      </c>
      <c r="S4079" s="21">
        <f t="shared" si="192"/>
        <v>64336.989847923534</v>
      </c>
      <c r="T4079" s="21">
        <f t="shared" si="193"/>
        <v>12224.028071105471</v>
      </c>
      <c r="U4079" s="19">
        <v>0</v>
      </c>
      <c r="V4079" s="21">
        <f t="shared" si="194"/>
        <v>76561.017919029007</v>
      </c>
    </row>
    <row r="4080" spans="1:22" x14ac:dyDescent="0.3">
      <c r="A4080" s="7" t="s">
        <v>149</v>
      </c>
      <c r="B4080" s="7">
        <v>10</v>
      </c>
      <c r="C4080" s="8" t="s">
        <v>186</v>
      </c>
      <c r="D4080" s="7" t="s">
        <v>260</v>
      </c>
      <c r="E4080" s="7" t="s">
        <v>121</v>
      </c>
      <c r="F4080" s="8" t="s">
        <v>261</v>
      </c>
      <c r="G4080" s="7" t="s">
        <v>30</v>
      </c>
      <c r="H4080" s="9">
        <v>330.41370000000001</v>
      </c>
      <c r="I4080" s="9">
        <v>0.88519999999999999</v>
      </c>
      <c r="J4080" s="9">
        <v>0.85350000000000004</v>
      </c>
      <c r="K4080" s="10">
        <v>0.96418888386805246</v>
      </c>
      <c r="L4080" s="9">
        <v>11.01</v>
      </c>
      <c r="M4080" s="19">
        <f>H4080*INDEX('Pliegos Tarifarios (Las Condes)'!$B:$B,MATCH($B4080,'Pliegos Tarifarios (Las Condes)'!$A:$A,0))</f>
        <v>43536.300353099999</v>
      </c>
      <c r="N4080" s="19">
        <f>I4080*INDEX('Pliegos Tarifarios (Las Condes)'!$C:$C,MATCH($B4080,'Pliegos Tarifarios (Las Condes)'!$A:$A,0))</f>
        <v>3074.8873728000003</v>
      </c>
      <c r="O4080" s="19">
        <f>J4080*INDEX('Pliegos Tarifarios (Las Condes)'!$D:$D,MATCH($B4080,'Pliegos Tarifarios (Las Condes)'!$A:$A,0))</f>
        <v>12414.6738675</v>
      </c>
      <c r="P4080" s="19">
        <f>H4080*INDEX('Pliegos Tarifarios (Las Condes)'!$E:$E,MATCH($B4080,'Pliegos Tarifarios (Las Condes)'!$A:$A,0))</f>
        <v>4303.3080288000001</v>
      </c>
      <c r="Q4080" s="19" cm="1">
        <f t="array" ref="Q4080">H4080*_xlfn.IFS(H4080&lt;=350,INDEX('Pliegos Tarifarios (Las Condes)'!$F:$F,MATCH($B4080,'Pliegos Tarifarios (Las Condes)'!$A:$A,0)),H4080&lt;=500,INDEX('Pliegos Tarifarios (Las Condes)'!$G:$G,MATCH($B4080,'Pliegos Tarifarios (Las Condes)'!$A:$A,0)),H4080&lt;=1000,INDEX('Pliegos Tarifarios (Las Condes)'!$H:$H,MATCH($B4080,'Pliegos Tarifarios (Las Condes)'!$A:$A,0)),H4080&lt;=5000,INDEX('Pliegos Tarifarios (Las Condes)'!$I:$I,MATCH($B4080,'Pliegos Tarifarios (Las Condes)'!$A:$A,0)),H4080&gt;5000,INDEX('Pliegos Tarifarios (Las Condes)'!$J:$J,MATCH($B4080,'Pliegos Tarifarios (Las Condes)'!$A:$A,0)))/1.19</f>
        <v>217.68431999999999</v>
      </c>
      <c r="R4080" s="19">
        <f>INDEX('Pliegos Tarifarios (Las Condes)'!$K:$K,MATCH($B4080,'Pliegos Tarifarios (Las Condes)'!$A:$A,0))</f>
        <v>729.75599999999997</v>
      </c>
      <c r="S4080" s="21">
        <f t="shared" si="192"/>
        <v>64276.609942200004</v>
      </c>
      <c r="T4080" s="21">
        <f t="shared" si="193"/>
        <v>12212.555889018002</v>
      </c>
      <c r="U4080" s="19">
        <v>0</v>
      </c>
      <c r="V4080" s="21">
        <f t="shared" si="194"/>
        <v>76489.165831218008</v>
      </c>
    </row>
    <row r="4081" spans="1:22" x14ac:dyDescent="0.3">
      <c r="A4081" s="7" t="s">
        <v>149</v>
      </c>
      <c r="B4081" s="7">
        <v>10</v>
      </c>
      <c r="C4081" s="8" t="s">
        <v>186</v>
      </c>
      <c r="D4081" s="7" t="s">
        <v>262</v>
      </c>
      <c r="E4081" s="7" t="s">
        <v>121</v>
      </c>
      <c r="F4081" s="8" t="s">
        <v>263</v>
      </c>
      <c r="G4081" s="7" t="s">
        <v>16</v>
      </c>
      <c r="H4081" s="9">
        <v>2710.7008999999998</v>
      </c>
      <c r="I4081" s="9">
        <v>7.2084999999999999</v>
      </c>
      <c r="J4081" s="9">
        <v>6.9781000000000004</v>
      </c>
      <c r="K4081" s="10">
        <v>0.96803773323160169</v>
      </c>
      <c r="L4081" s="9">
        <v>90.36</v>
      </c>
      <c r="M4081" s="19">
        <f>H4081*INDEX('Pliegos Tarifarios (Las Condes)'!$B:$B,MATCH($B4081,'Pliegos Tarifarios (Las Condes)'!$A:$A,0))</f>
        <v>357170.08268669999</v>
      </c>
      <c r="N4081" s="19">
        <f>I4081*INDEX('Pliegos Tarifarios (Las Condes)'!$C:$C,MATCH($B4081,'Pliegos Tarifarios (Las Condes)'!$A:$A,0))</f>
        <v>25039.906944000002</v>
      </c>
      <c r="O4081" s="19">
        <f>J4081*INDEX('Pliegos Tarifarios (Las Condes)'!$D:$D,MATCH($B4081,'Pliegos Tarifarios (Las Condes)'!$A:$A,0))</f>
        <v>101500.6862505</v>
      </c>
      <c r="P4081" s="19">
        <f>H4081*INDEX('Pliegos Tarifarios (Las Condes)'!$E:$E,MATCH($B4081,'Pliegos Tarifarios (Las Condes)'!$A:$A,0))</f>
        <v>35304.168521599997</v>
      </c>
      <c r="Q4081" s="19" cm="1">
        <f t="array" ref="Q4081">H4081*_xlfn.IFS(H4081&lt;=350,INDEX('Pliegos Tarifarios (Las Condes)'!$F:$F,MATCH($B4081,'Pliegos Tarifarios (Las Condes)'!$A:$A,0)),H4081&lt;=500,INDEX('Pliegos Tarifarios (Las Condes)'!$G:$G,MATCH($B4081,'Pliegos Tarifarios (Las Condes)'!$A:$A,0)),H4081&lt;=1000,INDEX('Pliegos Tarifarios (Las Condes)'!$H:$H,MATCH($B4081,'Pliegos Tarifarios (Las Condes)'!$A:$A,0)),H4081&lt;=5000,INDEX('Pliegos Tarifarios (Las Condes)'!$I:$I,MATCH($B4081,'Pliegos Tarifarios (Las Condes)'!$A:$A,0)),H4081&gt;5000,INDEX('Pliegos Tarifarios (Las Condes)'!$J:$J,MATCH($B4081,'Pliegos Tarifarios (Las Condes)'!$A:$A,0)))/1.19</f>
        <v>8134.3805999159649</v>
      </c>
      <c r="R4081" s="19">
        <f>INDEX('Pliegos Tarifarios (Las Condes)'!$K:$K,MATCH($B4081,'Pliegos Tarifarios (Las Condes)'!$A:$A,0))</f>
        <v>729.75599999999997</v>
      </c>
      <c r="S4081" s="21">
        <f t="shared" si="192"/>
        <v>527878.981002716</v>
      </c>
      <c r="T4081" s="21">
        <f t="shared" si="193"/>
        <v>100297.00639051604</v>
      </c>
      <c r="U4081" s="19">
        <v>0</v>
      </c>
      <c r="V4081" s="21">
        <f t="shared" si="194"/>
        <v>628175.98739323206</v>
      </c>
    </row>
    <row r="4082" spans="1:22" x14ac:dyDescent="0.3">
      <c r="A4082" s="7" t="s">
        <v>149</v>
      </c>
      <c r="B4082" s="7">
        <v>10</v>
      </c>
      <c r="C4082" s="8" t="s">
        <v>186</v>
      </c>
      <c r="D4082" s="7" t="s">
        <v>264</v>
      </c>
      <c r="E4082" s="7" t="s">
        <v>121</v>
      </c>
      <c r="F4082" s="8" t="s">
        <v>265</v>
      </c>
      <c r="G4082" s="7" t="s">
        <v>16</v>
      </c>
      <c r="H4082" s="9">
        <v>2711.7820000000002</v>
      </c>
      <c r="I4082" s="9">
        <v>7.1830999999999996</v>
      </c>
      <c r="J4082" s="9">
        <v>7.1513</v>
      </c>
      <c r="K4082" s="10">
        <v>0.99557294204452118</v>
      </c>
      <c r="L4082" s="9">
        <v>90.39</v>
      </c>
      <c r="M4082" s="19">
        <f>H4082*INDEX('Pliegos Tarifarios (Las Condes)'!$B:$B,MATCH($B4082,'Pliegos Tarifarios (Las Condes)'!$A:$A,0))</f>
        <v>357312.53166600002</v>
      </c>
      <c r="N4082" s="19">
        <f>I4082*INDEX('Pliegos Tarifarios (Las Condes)'!$C:$C,MATCH($B4082,'Pliegos Tarifarios (Las Condes)'!$A:$A,0))</f>
        <v>24951.675878400001</v>
      </c>
      <c r="O4082" s="19">
        <f>J4082*INDEX('Pliegos Tarifarios (Las Condes)'!$D:$D,MATCH($B4082,'Pliegos Tarifarios (Las Condes)'!$A:$A,0))</f>
        <v>104019.9850365</v>
      </c>
      <c r="P4082" s="19">
        <f>H4082*INDEX('Pliegos Tarifarios (Las Condes)'!$E:$E,MATCH($B4082,'Pliegos Tarifarios (Las Condes)'!$A:$A,0))</f>
        <v>35318.248767999998</v>
      </c>
      <c r="Q4082" s="19" cm="1">
        <f t="array" ref="Q4082">H4082*_xlfn.IFS(H4082&lt;=350,INDEX('Pliegos Tarifarios (Las Condes)'!$F:$F,MATCH($B4082,'Pliegos Tarifarios (Las Condes)'!$A:$A,0)),H4082&lt;=500,INDEX('Pliegos Tarifarios (Las Condes)'!$G:$G,MATCH($B4082,'Pliegos Tarifarios (Las Condes)'!$A:$A,0)),H4082&lt;=1000,INDEX('Pliegos Tarifarios (Las Condes)'!$H:$H,MATCH($B4082,'Pliegos Tarifarios (Las Condes)'!$A:$A,0)),H4082&lt;=5000,INDEX('Pliegos Tarifarios (Las Condes)'!$I:$I,MATCH($B4082,'Pliegos Tarifarios (Las Condes)'!$A:$A,0)),H4082&gt;5000,INDEX('Pliegos Tarifarios (Las Condes)'!$J:$J,MATCH($B4082,'Pliegos Tarifarios (Las Condes)'!$A:$A,0)))/1.19</f>
        <v>8137.6248084033614</v>
      </c>
      <c r="R4082" s="19">
        <f>INDEX('Pliegos Tarifarios (Las Condes)'!$K:$K,MATCH($B4082,'Pliegos Tarifarios (Las Condes)'!$A:$A,0))</f>
        <v>729.75599999999997</v>
      </c>
      <c r="S4082" s="21">
        <f t="shared" si="192"/>
        <v>530469.82215730345</v>
      </c>
      <c r="T4082" s="21">
        <f t="shared" si="193"/>
        <v>100789.26620988766</v>
      </c>
      <c r="U4082" s="19">
        <v>0</v>
      </c>
      <c r="V4082" s="21">
        <f t="shared" si="194"/>
        <v>631259.08836719114</v>
      </c>
    </row>
    <row r="4083" spans="1:22" x14ac:dyDescent="0.3">
      <c r="A4083" s="7" t="s">
        <v>149</v>
      </c>
      <c r="B4083" s="7">
        <v>10</v>
      </c>
      <c r="C4083" s="8" t="s">
        <v>186</v>
      </c>
      <c r="D4083" s="7" t="s">
        <v>266</v>
      </c>
      <c r="E4083" s="7" t="s">
        <v>121</v>
      </c>
      <c r="F4083" s="8" t="s">
        <v>267</v>
      </c>
      <c r="G4083" s="7" t="s">
        <v>16</v>
      </c>
      <c r="H4083" s="9">
        <v>2711.9720000000002</v>
      </c>
      <c r="I4083" s="9">
        <v>7.1650999999999998</v>
      </c>
      <c r="J4083" s="9">
        <v>7.0029000000000003</v>
      </c>
      <c r="K4083" s="10">
        <v>0.97736249319618718</v>
      </c>
      <c r="L4083" s="9">
        <v>90.4</v>
      </c>
      <c r="M4083" s="19">
        <f>H4083*INDEX('Pliegos Tarifarios (Las Condes)'!$B:$B,MATCH($B4083,'Pliegos Tarifarios (Las Condes)'!$A:$A,0))</f>
        <v>357337.56663600006</v>
      </c>
      <c r="N4083" s="19">
        <f>I4083*INDEX('Pliegos Tarifarios (Las Condes)'!$C:$C,MATCH($B4083,'Pliegos Tarifarios (Las Condes)'!$A:$A,0))</f>
        <v>24889.149926400001</v>
      </c>
      <c r="O4083" s="19">
        <f>J4083*INDEX('Pliegos Tarifarios (Las Condes)'!$D:$D,MATCH($B4083,'Pliegos Tarifarios (Las Condes)'!$A:$A,0))</f>
        <v>101861.4172545</v>
      </c>
      <c r="P4083" s="19">
        <f>H4083*INDEX('Pliegos Tarifarios (Las Condes)'!$E:$E,MATCH($B4083,'Pliegos Tarifarios (Las Condes)'!$A:$A,0))</f>
        <v>35320.723328</v>
      </c>
      <c r="Q4083" s="19" cm="1">
        <f t="array" ref="Q4083">H4083*_xlfn.IFS(H4083&lt;=350,INDEX('Pliegos Tarifarios (Las Condes)'!$F:$F,MATCH($B4083,'Pliegos Tarifarios (Las Condes)'!$A:$A,0)),H4083&lt;=500,INDEX('Pliegos Tarifarios (Las Condes)'!$G:$G,MATCH($B4083,'Pliegos Tarifarios (Las Condes)'!$A:$A,0)),H4083&lt;=1000,INDEX('Pliegos Tarifarios (Las Condes)'!$H:$H,MATCH($B4083,'Pliegos Tarifarios (Las Condes)'!$A:$A,0)),H4083&lt;=5000,INDEX('Pliegos Tarifarios (Las Condes)'!$I:$I,MATCH($B4083,'Pliegos Tarifarios (Las Condes)'!$A:$A,0)),H4083&gt;5000,INDEX('Pliegos Tarifarios (Las Condes)'!$J:$J,MATCH($B4083,'Pliegos Tarifarios (Las Condes)'!$A:$A,0)))/1.19</f>
        <v>8138.1949680672269</v>
      </c>
      <c r="R4083" s="19">
        <f>INDEX('Pliegos Tarifarios (Las Condes)'!$K:$K,MATCH($B4083,'Pliegos Tarifarios (Las Condes)'!$A:$A,0))</f>
        <v>729.75599999999997</v>
      </c>
      <c r="S4083" s="21">
        <f t="shared" si="192"/>
        <v>528276.80811296741</v>
      </c>
      <c r="T4083" s="21">
        <f t="shared" si="193"/>
        <v>100372.59354146381</v>
      </c>
      <c r="U4083" s="19">
        <v>0</v>
      </c>
      <c r="V4083" s="21">
        <f t="shared" si="194"/>
        <v>628649.40165443125</v>
      </c>
    </row>
    <row r="4084" spans="1:22" x14ac:dyDescent="0.3">
      <c r="A4084" s="7" t="s">
        <v>149</v>
      </c>
      <c r="B4084" s="7">
        <v>10</v>
      </c>
      <c r="C4084" s="8" t="s">
        <v>186</v>
      </c>
      <c r="D4084" s="7" t="s">
        <v>268</v>
      </c>
      <c r="E4084" s="7" t="s">
        <v>121</v>
      </c>
      <c r="F4084" s="8" t="s">
        <v>269</v>
      </c>
      <c r="G4084" s="7" t="s">
        <v>16</v>
      </c>
      <c r="H4084" s="9">
        <v>902.38800000000003</v>
      </c>
      <c r="I4084" s="9">
        <v>2.4729000000000001</v>
      </c>
      <c r="J4084" s="9">
        <v>2.3742000000000001</v>
      </c>
      <c r="K4084" s="10">
        <v>0.96008734683974284</v>
      </c>
      <c r="L4084" s="9">
        <v>30.08</v>
      </c>
      <c r="M4084" s="19">
        <f>H4084*INDEX('Pliegos Tarifarios (Las Condes)'!$B:$B,MATCH($B4084,'Pliegos Tarifarios (Las Condes)'!$A:$A,0))</f>
        <v>118901.35004400001</v>
      </c>
      <c r="N4084" s="19">
        <f>I4084*INDEX('Pliegos Tarifarios (Las Condes)'!$C:$C,MATCH($B4084,'Pliegos Tarifarios (Las Condes)'!$A:$A,0))</f>
        <v>8590.0237056000005</v>
      </c>
      <c r="O4084" s="19">
        <f>J4084*INDEX('Pliegos Tarifarios (Las Condes)'!$D:$D,MATCH($B4084,'Pliegos Tarifarios (Las Condes)'!$A:$A,0))</f>
        <v>34534.175390999997</v>
      </c>
      <c r="P4084" s="19">
        <f>H4084*INDEX('Pliegos Tarifarios (Las Condes)'!$E:$E,MATCH($B4084,'Pliegos Tarifarios (Las Condes)'!$A:$A,0))</f>
        <v>11752.701311999999</v>
      </c>
      <c r="Q4084" s="19" cm="1">
        <f t="array" ref="Q4084">H4084*_xlfn.IFS(H4084&lt;=350,INDEX('Pliegos Tarifarios (Las Condes)'!$F:$F,MATCH($B4084,'Pliegos Tarifarios (Las Condes)'!$A:$A,0)),H4084&lt;=500,INDEX('Pliegos Tarifarios (Las Condes)'!$G:$G,MATCH($B4084,'Pliegos Tarifarios (Las Condes)'!$A:$A,0)),H4084&lt;=1000,INDEX('Pliegos Tarifarios (Las Condes)'!$H:$H,MATCH($B4084,'Pliegos Tarifarios (Las Condes)'!$A:$A,0)),H4084&lt;=5000,INDEX('Pliegos Tarifarios (Las Condes)'!$I:$I,MATCH($B4084,'Pliegos Tarifarios (Las Condes)'!$A:$A,0)),H4084&gt;5000,INDEX('Pliegos Tarifarios (Las Condes)'!$J:$J,MATCH($B4084,'Pliegos Tarifarios (Las Condes)'!$A:$A,0)))/1.19</f>
        <v>2116.4410991596642</v>
      </c>
      <c r="R4084" s="19">
        <f>INDEX('Pliegos Tarifarios (Las Condes)'!$K:$K,MATCH($B4084,'Pliegos Tarifarios (Las Condes)'!$A:$A,0))</f>
        <v>729.75599999999997</v>
      </c>
      <c r="S4084" s="21">
        <f t="shared" si="192"/>
        <v>176624.44755175966</v>
      </c>
      <c r="T4084" s="21">
        <f t="shared" si="193"/>
        <v>33558.645034834335</v>
      </c>
      <c r="U4084" s="19">
        <v>0</v>
      </c>
      <c r="V4084" s="21">
        <f t="shared" si="194"/>
        <v>210183.09258659399</v>
      </c>
    </row>
    <row r="4085" spans="1:22" x14ac:dyDescent="0.3">
      <c r="A4085" s="7" t="s">
        <v>149</v>
      </c>
      <c r="B4085" s="7">
        <v>10</v>
      </c>
      <c r="C4085" s="8" t="s">
        <v>186</v>
      </c>
      <c r="D4085" s="7" t="s">
        <v>270</v>
      </c>
      <c r="E4085" s="7" t="s">
        <v>121</v>
      </c>
      <c r="F4085" s="8" t="s">
        <v>271</v>
      </c>
      <c r="G4085" s="7" t="s">
        <v>16</v>
      </c>
      <c r="H4085" s="9">
        <v>903.77620000000002</v>
      </c>
      <c r="I4085" s="9">
        <v>2.4220999999999999</v>
      </c>
      <c r="J4085" s="9">
        <v>2.3551000000000002</v>
      </c>
      <c r="K4085" s="10">
        <v>0.97233805375500615</v>
      </c>
      <c r="L4085" s="9">
        <v>30.13</v>
      </c>
      <c r="M4085" s="19">
        <f>H4085*INDEX('Pliegos Tarifarios (Las Condes)'!$B:$B,MATCH($B4085,'Pliegos Tarifarios (Las Condes)'!$A:$A,0))</f>
        <v>119084.2634406</v>
      </c>
      <c r="N4085" s="19">
        <f>I4085*INDEX('Pliegos Tarifarios (Las Condes)'!$C:$C,MATCH($B4085,'Pliegos Tarifarios (Las Condes)'!$A:$A,0))</f>
        <v>8413.5615744000006</v>
      </c>
      <c r="O4085" s="19">
        <f>J4085*INDEX('Pliegos Tarifarios (Las Condes)'!$D:$D,MATCH($B4085,'Pliegos Tarifarios (Las Condes)'!$A:$A,0))</f>
        <v>34256.3543355</v>
      </c>
      <c r="P4085" s="19">
        <f>H4085*INDEX('Pliegos Tarifarios (Las Condes)'!$E:$E,MATCH($B4085,'Pliegos Tarifarios (Las Condes)'!$A:$A,0))</f>
        <v>11770.781228799999</v>
      </c>
      <c r="Q4085" s="19" cm="1">
        <f t="array" ref="Q4085">H4085*_xlfn.IFS(H4085&lt;=350,INDEX('Pliegos Tarifarios (Las Condes)'!$F:$F,MATCH($B4085,'Pliegos Tarifarios (Las Condes)'!$A:$A,0)),H4085&lt;=500,INDEX('Pliegos Tarifarios (Las Condes)'!$G:$G,MATCH($B4085,'Pliegos Tarifarios (Las Condes)'!$A:$A,0)),H4085&lt;=1000,INDEX('Pliegos Tarifarios (Las Condes)'!$H:$H,MATCH($B4085,'Pliegos Tarifarios (Las Condes)'!$A:$A,0)),H4085&lt;=5000,INDEX('Pliegos Tarifarios (Las Condes)'!$I:$I,MATCH($B4085,'Pliegos Tarifarios (Las Condes)'!$A:$A,0)),H4085&gt;5000,INDEX('Pliegos Tarifarios (Las Condes)'!$J:$J,MATCH($B4085,'Pliegos Tarifarios (Las Condes)'!$A:$A,0)))/1.19</f>
        <v>2119.6969531092441</v>
      </c>
      <c r="R4085" s="19">
        <f>INDEX('Pliegos Tarifarios (Las Condes)'!$K:$K,MATCH($B4085,'Pliegos Tarifarios (Las Condes)'!$A:$A,0))</f>
        <v>729.75599999999997</v>
      </c>
      <c r="S4085" s="21">
        <f t="shared" si="192"/>
        <v>176374.41353240923</v>
      </c>
      <c r="T4085" s="21">
        <f t="shared" si="193"/>
        <v>33511.138571157753</v>
      </c>
      <c r="U4085" s="19">
        <v>0</v>
      </c>
      <c r="V4085" s="21">
        <f t="shared" si="194"/>
        <v>209885.552103567</v>
      </c>
    </row>
    <row r="4086" spans="1:22" x14ac:dyDescent="0.3">
      <c r="A4086" s="7" t="s">
        <v>149</v>
      </c>
      <c r="B4086" s="7">
        <v>10</v>
      </c>
      <c r="C4086" s="8" t="s">
        <v>186</v>
      </c>
      <c r="D4086" s="7" t="s">
        <v>272</v>
      </c>
      <c r="E4086" s="7" t="s">
        <v>121</v>
      </c>
      <c r="F4086" s="8" t="s">
        <v>273</v>
      </c>
      <c r="G4086" s="7" t="s">
        <v>16</v>
      </c>
      <c r="H4086" s="9">
        <v>903.28650000000005</v>
      </c>
      <c r="I4086" s="9">
        <v>2.4592999999999998</v>
      </c>
      <c r="J4086" s="9">
        <v>2.3429000000000002</v>
      </c>
      <c r="K4086" s="10">
        <v>0.95266945878908649</v>
      </c>
      <c r="L4086" s="9">
        <v>30.11</v>
      </c>
      <c r="M4086" s="19">
        <f>H4086*INDEX('Pliegos Tarifarios (Las Condes)'!$B:$B,MATCH($B4086,'Pliegos Tarifarios (Las Condes)'!$A:$A,0))</f>
        <v>119019.73909950002</v>
      </c>
      <c r="N4086" s="19">
        <f>I4086*INDEX('Pliegos Tarifarios (Las Condes)'!$C:$C,MATCH($B4086,'Pliegos Tarifarios (Las Condes)'!$A:$A,0))</f>
        <v>8542.7818752000003</v>
      </c>
      <c r="O4086" s="19">
        <f>J4086*INDEX('Pliegos Tarifarios (Las Condes)'!$D:$D,MATCH($B4086,'Pliegos Tarifarios (Las Condes)'!$A:$A,0))</f>
        <v>34078.897954500004</v>
      </c>
      <c r="P4086" s="19">
        <f>H4086*INDEX('Pliegos Tarifarios (Las Condes)'!$E:$E,MATCH($B4086,'Pliegos Tarifarios (Las Condes)'!$A:$A,0))</f>
        <v>11764.403376</v>
      </c>
      <c r="Q4086" s="19" cm="1">
        <f t="array" ref="Q4086">H4086*_xlfn.IFS(H4086&lt;=350,INDEX('Pliegos Tarifarios (Las Condes)'!$F:$F,MATCH($B4086,'Pliegos Tarifarios (Las Condes)'!$A:$A,0)),H4086&lt;=500,INDEX('Pliegos Tarifarios (Las Condes)'!$G:$G,MATCH($B4086,'Pliegos Tarifarios (Las Condes)'!$A:$A,0)),H4086&lt;=1000,INDEX('Pliegos Tarifarios (Las Condes)'!$H:$H,MATCH($B4086,'Pliegos Tarifarios (Las Condes)'!$A:$A,0)),H4086&lt;=5000,INDEX('Pliegos Tarifarios (Las Condes)'!$I:$I,MATCH($B4086,'Pliegos Tarifarios (Las Condes)'!$A:$A,0)),H4086&gt;5000,INDEX('Pliegos Tarifarios (Las Condes)'!$J:$J,MATCH($B4086,'Pliegos Tarifarios (Las Condes)'!$A:$A,0)))/1.19</f>
        <v>2118.5484214285721</v>
      </c>
      <c r="R4086" s="19">
        <f>INDEX('Pliegos Tarifarios (Las Condes)'!$K:$K,MATCH($B4086,'Pliegos Tarifarios (Las Condes)'!$A:$A,0))</f>
        <v>729.75599999999997</v>
      </c>
      <c r="S4086" s="21">
        <f t="shared" si="192"/>
        <v>176254.1267266286</v>
      </c>
      <c r="T4086" s="21">
        <f t="shared" si="193"/>
        <v>33488.284078059434</v>
      </c>
      <c r="U4086" s="19">
        <v>0</v>
      </c>
      <c r="V4086" s="21">
        <f t="shared" si="194"/>
        <v>209742.41080468803</v>
      </c>
    </row>
    <row r="4087" spans="1:22" x14ac:dyDescent="0.3">
      <c r="A4087" s="7" t="s">
        <v>149</v>
      </c>
      <c r="B4087" s="7">
        <v>10</v>
      </c>
      <c r="C4087" s="8" t="s">
        <v>186</v>
      </c>
      <c r="D4087" s="7" t="s">
        <v>274</v>
      </c>
      <c r="E4087" s="7" t="s">
        <v>121</v>
      </c>
      <c r="F4087" s="8" t="s">
        <v>275</v>
      </c>
      <c r="G4087" s="7" t="s">
        <v>16</v>
      </c>
      <c r="H4087" s="9">
        <v>903.66</v>
      </c>
      <c r="I4087" s="9">
        <v>2.4394999999999998</v>
      </c>
      <c r="J4087" s="9">
        <v>2.3893</v>
      </c>
      <c r="K4087" s="10">
        <v>0.97942201270752216</v>
      </c>
      <c r="L4087" s="9">
        <v>30.12</v>
      </c>
      <c r="M4087" s="19">
        <f>H4087*INDEX('Pliegos Tarifarios (Las Condes)'!$B:$B,MATCH($B4087,'Pliegos Tarifarios (Las Condes)'!$A:$A,0))</f>
        <v>119068.95258</v>
      </c>
      <c r="N4087" s="19">
        <f>I4087*INDEX('Pliegos Tarifarios (Las Condes)'!$C:$C,MATCH($B4087,'Pliegos Tarifarios (Las Condes)'!$A:$A,0))</f>
        <v>8474.0033279999989</v>
      </c>
      <c r="O4087" s="19">
        <f>J4087*INDEX('Pliegos Tarifarios (Las Condes)'!$D:$D,MATCH($B4087,'Pliegos Tarifarios (Las Condes)'!$A:$A,0))</f>
        <v>34753.814026499997</v>
      </c>
      <c r="P4087" s="19">
        <f>H4087*INDEX('Pliegos Tarifarios (Las Condes)'!$E:$E,MATCH($B4087,'Pliegos Tarifarios (Las Condes)'!$A:$A,0))</f>
        <v>11769.267839999999</v>
      </c>
      <c r="Q4087" s="19" cm="1">
        <f t="array" ref="Q4087">H4087*_xlfn.IFS(H4087&lt;=350,INDEX('Pliegos Tarifarios (Las Condes)'!$F:$F,MATCH($B4087,'Pliegos Tarifarios (Las Condes)'!$A:$A,0)),H4087&lt;=500,INDEX('Pliegos Tarifarios (Las Condes)'!$G:$G,MATCH($B4087,'Pliegos Tarifarios (Las Condes)'!$A:$A,0)),H4087&lt;=1000,INDEX('Pliegos Tarifarios (Las Condes)'!$H:$H,MATCH($B4087,'Pliegos Tarifarios (Las Condes)'!$A:$A,0)),H4087&lt;=5000,INDEX('Pliegos Tarifarios (Las Condes)'!$I:$I,MATCH($B4087,'Pliegos Tarifarios (Las Condes)'!$A:$A,0)),H4087&gt;5000,INDEX('Pliegos Tarifarios (Las Condes)'!$J:$J,MATCH($B4087,'Pliegos Tarifarios (Las Condes)'!$A:$A,0)))/1.19</f>
        <v>2119.4244201680672</v>
      </c>
      <c r="R4087" s="19">
        <f>INDEX('Pliegos Tarifarios (Las Condes)'!$K:$K,MATCH($B4087,'Pliegos Tarifarios (Las Condes)'!$A:$A,0))</f>
        <v>729.75599999999997</v>
      </c>
      <c r="S4087" s="21">
        <f t="shared" si="192"/>
        <v>176915.21819466804</v>
      </c>
      <c r="T4087" s="21">
        <f t="shared" si="193"/>
        <v>33613.89145698693</v>
      </c>
      <c r="U4087" s="19">
        <v>0</v>
      </c>
      <c r="V4087" s="21">
        <f t="shared" si="194"/>
        <v>210529.10965165496</v>
      </c>
    </row>
    <row r="4088" spans="1:22" x14ac:dyDescent="0.3">
      <c r="A4088" s="7" t="s">
        <v>149</v>
      </c>
      <c r="B4088" s="7">
        <v>10</v>
      </c>
      <c r="C4088" s="8" t="s">
        <v>186</v>
      </c>
      <c r="D4088" s="7" t="s">
        <v>276</v>
      </c>
      <c r="E4088" s="7" t="s">
        <v>121</v>
      </c>
      <c r="F4088" s="8" t="s">
        <v>277</v>
      </c>
      <c r="G4088" s="7" t="s">
        <v>16</v>
      </c>
      <c r="H4088" s="9">
        <v>902.95960000000002</v>
      </c>
      <c r="I4088" s="9">
        <v>2.4253999999999998</v>
      </c>
      <c r="J4088" s="9">
        <v>2.4253999999999998</v>
      </c>
      <c r="K4088" s="10">
        <v>1</v>
      </c>
      <c r="L4088" s="9">
        <v>30.1</v>
      </c>
      <c r="M4088" s="19">
        <f>H4088*INDEX('Pliegos Tarifarios (Las Condes)'!$B:$B,MATCH($B4088,'Pliegos Tarifarios (Las Condes)'!$A:$A,0))</f>
        <v>118976.66577480001</v>
      </c>
      <c r="N4088" s="19">
        <f>I4088*INDEX('Pliegos Tarifarios (Las Condes)'!$C:$C,MATCH($B4088,'Pliegos Tarifarios (Las Condes)'!$A:$A,0))</f>
        <v>8425.0246655999999</v>
      </c>
      <c r="O4088" s="19">
        <f>J4088*INDEX('Pliegos Tarifarios (Las Condes)'!$D:$D,MATCH($B4088,'Pliegos Tarifarios (Las Condes)'!$A:$A,0))</f>
        <v>35278.910366999997</v>
      </c>
      <c r="P4088" s="19">
        <f>H4088*INDEX('Pliegos Tarifarios (Las Condes)'!$E:$E,MATCH($B4088,'Pliegos Tarifarios (Las Condes)'!$A:$A,0))</f>
        <v>11760.145830399999</v>
      </c>
      <c r="Q4088" s="19" cm="1">
        <f t="array" ref="Q4088">H4088*_xlfn.IFS(H4088&lt;=350,INDEX('Pliegos Tarifarios (Las Condes)'!$F:$F,MATCH($B4088,'Pliegos Tarifarios (Las Condes)'!$A:$A,0)),H4088&lt;=500,INDEX('Pliegos Tarifarios (Las Condes)'!$G:$G,MATCH($B4088,'Pliegos Tarifarios (Las Condes)'!$A:$A,0)),H4088&lt;=1000,INDEX('Pliegos Tarifarios (Las Condes)'!$H:$H,MATCH($B4088,'Pliegos Tarifarios (Las Condes)'!$A:$A,0)),H4088&lt;=5000,INDEX('Pliegos Tarifarios (Las Condes)'!$I:$I,MATCH($B4088,'Pliegos Tarifarios (Las Condes)'!$A:$A,0)),H4088&gt;5000,INDEX('Pliegos Tarifarios (Las Condes)'!$J:$J,MATCH($B4088,'Pliegos Tarifarios (Las Condes)'!$A:$A,0)))/1.19</f>
        <v>2117.7817173109247</v>
      </c>
      <c r="R4088" s="19">
        <f>INDEX('Pliegos Tarifarios (Las Condes)'!$K:$K,MATCH($B4088,'Pliegos Tarifarios (Las Condes)'!$A:$A,0))</f>
        <v>729.75599999999997</v>
      </c>
      <c r="S4088" s="21">
        <f t="shared" si="192"/>
        <v>177288.28435511093</v>
      </c>
      <c r="T4088" s="21">
        <f t="shared" si="193"/>
        <v>33684.774027471074</v>
      </c>
      <c r="U4088" s="19">
        <v>0</v>
      </c>
      <c r="V4088" s="21">
        <f t="shared" si="194"/>
        <v>210973.05838258201</v>
      </c>
    </row>
    <row r="4089" spans="1:22" x14ac:dyDescent="0.3">
      <c r="A4089" s="7" t="s">
        <v>149</v>
      </c>
      <c r="B4089" s="7">
        <v>10</v>
      </c>
      <c r="C4089" s="8" t="s">
        <v>186</v>
      </c>
      <c r="D4089" s="7" t="s">
        <v>278</v>
      </c>
      <c r="E4089" s="7" t="s">
        <v>121</v>
      </c>
      <c r="F4089" s="8" t="s">
        <v>279</v>
      </c>
      <c r="G4089" s="7" t="s">
        <v>16</v>
      </c>
      <c r="H4089" s="9">
        <v>905.00350000000003</v>
      </c>
      <c r="I4089" s="9">
        <v>2.4211</v>
      </c>
      <c r="J4089" s="9">
        <v>2.4211</v>
      </c>
      <c r="K4089" s="10">
        <v>1</v>
      </c>
      <c r="L4089" s="9">
        <v>30.17</v>
      </c>
      <c r="M4089" s="19">
        <f>H4089*INDEX('Pliegos Tarifarios (Las Condes)'!$B:$B,MATCH($B4089,'Pliegos Tarifarios (Las Condes)'!$A:$A,0))</f>
        <v>119245.97617050001</v>
      </c>
      <c r="N4089" s="19">
        <f>I4089*INDEX('Pliegos Tarifarios (Las Condes)'!$C:$C,MATCH($B4089,'Pliegos Tarifarios (Las Condes)'!$A:$A,0))</f>
        <v>8410.0879104000014</v>
      </c>
      <c r="O4089" s="19">
        <f>J4089*INDEX('Pliegos Tarifarios (Las Condes)'!$D:$D,MATCH($B4089,'Pliegos Tarifarios (Las Condes)'!$A:$A,0))</f>
        <v>35216.3642655</v>
      </c>
      <c r="P4089" s="19">
        <f>H4089*INDEX('Pliegos Tarifarios (Las Condes)'!$E:$E,MATCH($B4089,'Pliegos Tarifarios (Las Condes)'!$A:$A,0))</f>
        <v>11786.765583999999</v>
      </c>
      <c r="Q4089" s="19" cm="1">
        <f t="array" ref="Q4089">H4089*_xlfn.IFS(H4089&lt;=350,INDEX('Pliegos Tarifarios (Las Condes)'!$F:$F,MATCH($B4089,'Pliegos Tarifarios (Las Condes)'!$A:$A,0)),H4089&lt;=500,INDEX('Pliegos Tarifarios (Las Condes)'!$G:$G,MATCH($B4089,'Pliegos Tarifarios (Las Condes)'!$A:$A,0)),H4089&lt;=1000,INDEX('Pliegos Tarifarios (Las Condes)'!$H:$H,MATCH($B4089,'Pliegos Tarifarios (Las Condes)'!$A:$A,0)),H4089&lt;=5000,INDEX('Pliegos Tarifarios (Las Condes)'!$I:$I,MATCH($B4089,'Pliegos Tarifarios (Las Condes)'!$A:$A,0)),H4089&gt;5000,INDEX('Pliegos Tarifarios (Las Condes)'!$J:$J,MATCH($B4089,'Pliegos Tarifarios (Las Condes)'!$A:$A,0)))/1.19</f>
        <v>2122.5754357142864</v>
      </c>
      <c r="R4089" s="19">
        <f>INDEX('Pliegos Tarifarios (Las Condes)'!$K:$K,MATCH($B4089,'Pliegos Tarifarios (Las Condes)'!$A:$A,0))</f>
        <v>729.75599999999997</v>
      </c>
      <c r="S4089" s="21">
        <f t="shared" si="192"/>
        <v>177511.52536611431</v>
      </c>
      <c r="T4089" s="21">
        <f t="shared" si="193"/>
        <v>33727.189819561718</v>
      </c>
      <c r="U4089" s="19">
        <v>0</v>
      </c>
      <c r="V4089" s="21">
        <f t="shared" si="194"/>
        <v>211238.71518567603</v>
      </c>
    </row>
    <row r="4090" spans="1:22" x14ac:dyDescent="0.3">
      <c r="A4090" s="7" t="s">
        <v>149</v>
      </c>
      <c r="B4090" s="7">
        <v>10</v>
      </c>
      <c r="C4090" s="8" t="s">
        <v>186</v>
      </c>
      <c r="D4090" s="7" t="s">
        <v>280</v>
      </c>
      <c r="E4090" s="7" t="s">
        <v>121</v>
      </c>
      <c r="F4090" s="8" t="s">
        <v>281</v>
      </c>
      <c r="G4090" s="7" t="s">
        <v>16</v>
      </c>
      <c r="H4090" s="9">
        <v>904.78660000000002</v>
      </c>
      <c r="I4090" s="9">
        <v>2.464</v>
      </c>
      <c r="J4090" s="9">
        <v>2.3723000000000001</v>
      </c>
      <c r="K4090" s="10">
        <v>0.96278409090909101</v>
      </c>
      <c r="L4090" s="9">
        <v>30.16</v>
      </c>
      <c r="M4090" s="19">
        <f>H4090*INDEX('Pliegos Tarifarios (Las Condes)'!$B:$B,MATCH($B4090,'Pliegos Tarifarios (Las Condes)'!$A:$A,0))</f>
        <v>119217.39677580001</v>
      </c>
      <c r="N4090" s="19">
        <f>I4090*INDEX('Pliegos Tarifarios (Las Condes)'!$C:$C,MATCH($B4090,'Pliegos Tarifarios (Las Condes)'!$A:$A,0))</f>
        <v>8559.1080959999999</v>
      </c>
      <c r="O4090" s="19">
        <f>J4090*INDEX('Pliegos Tarifarios (Las Condes)'!$D:$D,MATCH($B4090,'Pliegos Tarifarios (Las Condes)'!$A:$A,0))</f>
        <v>34506.5387415</v>
      </c>
      <c r="P4090" s="19">
        <f>H4090*INDEX('Pliegos Tarifarios (Las Condes)'!$E:$E,MATCH($B4090,'Pliegos Tarifarios (Las Condes)'!$A:$A,0))</f>
        <v>11783.9406784</v>
      </c>
      <c r="Q4090" s="19" cm="1">
        <f t="array" ref="Q4090">H4090*_xlfn.IFS(H4090&lt;=350,INDEX('Pliegos Tarifarios (Las Condes)'!$F:$F,MATCH($B4090,'Pliegos Tarifarios (Las Condes)'!$A:$A,0)),H4090&lt;=500,INDEX('Pliegos Tarifarios (Las Condes)'!$G:$G,MATCH($B4090,'Pliegos Tarifarios (Las Condes)'!$A:$A,0)),H4090&lt;=1000,INDEX('Pliegos Tarifarios (Las Condes)'!$H:$H,MATCH($B4090,'Pliegos Tarifarios (Las Condes)'!$A:$A,0)),H4090&lt;=5000,INDEX('Pliegos Tarifarios (Las Condes)'!$I:$I,MATCH($B4090,'Pliegos Tarifarios (Las Condes)'!$A:$A,0)),H4090&gt;5000,INDEX('Pliegos Tarifarios (Las Condes)'!$J:$J,MATCH($B4090,'Pliegos Tarifarios (Las Condes)'!$A:$A,0)))/1.19</f>
        <v>2122.0667231932775</v>
      </c>
      <c r="R4090" s="19">
        <f>INDEX('Pliegos Tarifarios (Las Condes)'!$K:$K,MATCH($B4090,'Pliegos Tarifarios (Las Condes)'!$A:$A,0))</f>
        <v>729.75599999999997</v>
      </c>
      <c r="S4090" s="21">
        <f t="shared" si="192"/>
        <v>176918.80701489327</v>
      </c>
      <c r="T4090" s="21">
        <f t="shared" si="193"/>
        <v>33614.573332829721</v>
      </c>
      <c r="U4090" s="19">
        <v>0</v>
      </c>
      <c r="V4090" s="21">
        <f t="shared" si="194"/>
        <v>210533.380347723</v>
      </c>
    </row>
    <row r="4091" spans="1:22" x14ac:dyDescent="0.3">
      <c r="A4091" s="7" t="s">
        <v>149</v>
      </c>
      <c r="B4091" s="7">
        <v>10</v>
      </c>
      <c r="C4091" s="8" t="s">
        <v>186</v>
      </c>
      <c r="D4091" s="7" t="s">
        <v>282</v>
      </c>
      <c r="E4091" s="7" t="s">
        <v>121</v>
      </c>
      <c r="F4091" s="8" t="s">
        <v>283</v>
      </c>
      <c r="G4091" s="7" t="s">
        <v>16</v>
      </c>
      <c r="H4091" s="9">
        <v>904.04660000000001</v>
      </c>
      <c r="I4091" s="9">
        <v>2.419</v>
      </c>
      <c r="J4091" s="9">
        <v>2.4176000000000002</v>
      </c>
      <c r="K4091" s="10">
        <v>0.99942124844977265</v>
      </c>
      <c r="L4091" s="9">
        <v>30.13</v>
      </c>
      <c r="M4091" s="19">
        <f>H4091*INDEX('Pliegos Tarifarios (Las Condes)'!$B:$B,MATCH($B4091,'Pliegos Tarifarios (Las Condes)'!$A:$A,0))</f>
        <v>119119.8921558</v>
      </c>
      <c r="N4091" s="19">
        <f>I4091*INDEX('Pliegos Tarifarios (Las Condes)'!$C:$C,MATCH($B4091,'Pliegos Tarifarios (Las Condes)'!$A:$A,0))</f>
        <v>8402.793216</v>
      </c>
      <c r="O4091" s="19">
        <f>J4091*INDEX('Pliegos Tarifarios (Las Condes)'!$D:$D,MATCH($B4091,'Pliegos Tarifarios (Las Condes)'!$A:$A,0))</f>
        <v>35165.454647999999</v>
      </c>
      <c r="P4091" s="19">
        <f>H4091*INDEX('Pliegos Tarifarios (Las Condes)'!$E:$E,MATCH($B4091,'Pliegos Tarifarios (Las Condes)'!$A:$A,0))</f>
        <v>11774.302918399999</v>
      </c>
      <c r="Q4091" s="19" cm="1">
        <f t="array" ref="Q4091">H4091*_xlfn.IFS(H4091&lt;=350,INDEX('Pliegos Tarifarios (Las Condes)'!$F:$F,MATCH($B4091,'Pliegos Tarifarios (Las Condes)'!$A:$A,0)),H4091&lt;=500,INDEX('Pliegos Tarifarios (Las Condes)'!$G:$G,MATCH($B4091,'Pliegos Tarifarios (Las Condes)'!$A:$A,0)),H4091&lt;=1000,INDEX('Pliegos Tarifarios (Las Condes)'!$H:$H,MATCH($B4091,'Pliegos Tarifarios (Las Condes)'!$A:$A,0)),H4091&lt;=5000,INDEX('Pliegos Tarifarios (Las Condes)'!$I:$I,MATCH($B4091,'Pliegos Tarifarios (Las Condes)'!$A:$A,0)),H4091&gt;5000,INDEX('Pliegos Tarifarios (Las Condes)'!$J:$J,MATCH($B4091,'Pliegos Tarifarios (Las Condes)'!$A:$A,0)))/1.19</f>
        <v>2120.3311433613449</v>
      </c>
      <c r="R4091" s="19">
        <f>INDEX('Pliegos Tarifarios (Las Condes)'!$K:$K,MATCH($B4091,'Pliegos Tarifarios (Las Condes)'!$A:$A,0))</f>
        <v>729.75599999999997</v>
      </c>
      <c r="S4091" s="21">
        <f t="shared" si="192"/>
        <v>177312.53008156133</v>
      </c>
      <c r="T4091" s="21">
        <f t="shared" si="193"/>
        <v>33689.380715496656</v>
      </c>
      <c r="U4091" s="19">
        <v>0</v>
      </c>
      <c r="V4091" s="21">
        <f t="shared" si="194"/>
        <v>211001.91079705799</v>
      </c>
    </row>
    <row r="4092" spans="1:22" x14ac:dyDescent="0.3">
      <c r="A4092" s="7" t="s">
        <v>149</v>
      </c>
      <c r="B4092" s="7">
        <v>10</v>
      </c>
      <c r="C4092" s="8" t="s">
        <v>186</v>
      </c>
      <c r="D4092" s="7" t="s">
        <v>284</v>
      </c>
      <c r="E4092" s="7" t="s">
        <v>121</v>
      </c>
      <c r="F4092" s="8" t="s">
        <v>285</v>
      </c>
      <c r="G4092" s="7" t="s">
        <v>16</v>
      </c>
      <c r="H4092" s="9">
        <v>902.03729999999996</v>
      </c>
      <c r="I4092" s="9">
        <v>2.4171999999999998</v>
      </c>
      <c r="J4092" s="9">
        <v>2.3938000000000001</v>
      </c>
      <c r="K4092" s="10">
        <v>0.99031937779248735</v>
      </c>
      <c r="L4092" s="9">
        <v>30.07</v>
      </c>
      <c r="M4092" s="19">
        <f>H4092*INDEX('Pliegos Tarifarios (Las Condes)'!$B:$B,MATCH($B4092,'Pliegos Tarifarios (Las Condes)'!$A:$A,0))</f>
        <v>118855.14075989999</v>
      </c>
      <c r="N4092" s="19">
        <f>I4092*INDEX('Pliegos Tarifarios (Las Condes)'!$C:$C,MATCH($B4092,'Pliegos Tarifarios (Las Condes)'!$A:$A,0))</f>
        <v>8396.5406208000004</v>
      </c>
      <c r="O4092" s="19">
        <f>J4092*INDEX('Pliegos Tarifarios (Las Condes)'!$D:$D,MATCH($B4092,'Pliegos Tarifarios (Las Condes)'!$A:$A,0))</f>
        <v>34819.269249000004</v>
      </c>
      <c r="P4092" s="19">
        <f>H4092*INDEX('Pliegos Tarifarios (Las Condes)'!$E:$E,MATCH($B4092,'Pliegos Tarifarios (Las Condes)'!$A:$A,0))</f>
        <v>11748.133795199999</v>
      </c>
      <c r="Q4092" s="19" cm="1">
        <f t="array" ref="Q4092">H4092*_xlfn.IFS(H4092&lt;=350,INDEX('Pliegos Tarifarios (Las Condes)'!$F:$F,MATCH($B4092,'Pliegos Tarifarios (Las Condes)'!$A:$A,0)),H4092&lt;=500,INDEX('Pliegos Tarifarios (Las Condes)'!$G:$G,MATCH($B4092,'Pliegos Tarifarios (Las Condes)'!$A:$A,0)),H4092&lt;=1000,INDEX('Pliegos Tarifarios (Las Condes)'!$H:$H,MATCH($B4092,'Pliegos Tarifarios (Las Condes)'!$A:$A,0)),H4092&lt;=5000,INDEX('Pliegos Tarifarios (Las Condes)'!$I:$I,MATCH($B4092,'Pliegos Tarifarios (Las Condes)'!$A:$A,0)),H4092&gt;5000,INDEX('Pliegos Tarifarios (Las Condes)'!$J:$J,MATCH($B4092,'Pliegos Tarifarios (Las Condes)'!$A:$A,0)))/1.19</f>
        <v>2115.6185750420173</v>
      </c>
      <c r="R4092" s="19">
        <f>INDEX('Pliegos Tarifarios (Las Condes)'!$K:$K,MATCH($B4092,'Pliegos Tarifarios (Las Condes)'!$A:$A,0))</f>
        <v>729.75599999999997</v>
      </c>
      <c r="S4092" s="21">
        <f t="shared" si="192"/>
        <v>176664.45899994203</v>
      </c>
      <c r="T4092" s="21">
        <f t="shared" si="193"/>
        <v>33566.247209988986</v>
      </c>
      <c r="U4092" s="19">
        <v>0</v>
      </c>
      <c r="V4092" s="21">
        <f t="shared" si="194"/>
        <v>210230.706209931</v>
      </c>
    </row>
    <row r="4093" spans="1:22" x14ac:dyDescent="0.3">
      <c r="A4093" s="7" t="s">
        <v>149</v>
      </c>
      <c r="B4093" s="7">
        <v>10</v>
      </c>
      <c r="C4093" s="8" t="s">
        <v>186</v>
      </c>
      <c r="D4093" s="7" t="s">
        <v>286</v>
      </c>
      <c r="E4093" s="7" t="s">
        <v>121</v>
      </c>
      <c r="F4093" s="8" t="s">
        <v>287</v>
      </c>
      <c r="G4093" s="7" t="s">
        <v>16</v>
      </c>
      <c r="H4093" s="9">
        <v>903.23720000000003</v>
      </c>
      <c r="I4093" s="9">
        <v>2.4824000000000002</v>
      </c>
      <c r="J4093" s="9">
        <v>2.3900999999999999</v>
      </c>
      <c r="K4093" s="10">
        <v>0.96281824041250397</v>
      </c>
      <c r="L4093" s="9">
        <v>30.11</v>
      </c>
      <c r="M4093" s="19">
        <f>H4093*INDEX('Pliegos Tarifarios (Las Condes)'!$B:$B,MATCH($B4093,'Pliegos Tarifarios (Las Condes)'!$A:$A,0))</f>
        <v>119013.2431836</v>
      </c>
      <c r="N4093" s="19">
        <f>I4093*INDEX('Pliegos Tarifarios (Las Condes)'!$C:$C,MATCH($B4093,'Pliegos Tarifarios (Las Condes)'!$A:$A,0))</f>
        <v>8623.023513600001</v>
      </c>
      <c r="O4093" s="19">
        <f>J4093*INDEX('Pliegos Tarifarios (Las Condes)'!$D:$D,MATCH($B4093,'Pliegos Tarifarios (Las Condes)'!$A:$A,0))</f>
        <v>34765.450510499999</v>
      </c>
      <c r="P4093" s="19">
        <f>H4093*INDEX('Pliegos Tarifarios (Las Condes)'!$E:$E,MATCH($B4093,'Pliegos Tarifarios (Las Condes)'!$A:$A,0))</f>
        <v>11763.7612928</v>
      </c>
      <c r="Q4093" s="19" cm="1">
        <f t="array" ref="Q4093">H4093*_xlfn.IFS(H4093&lt;=350,INDEX('Pliegos Tarifarios (Las Condes)'!$F:$F,MATCH($B4093,'Pliegos Tarifarios (Las Condes)'!$A:$A,0)),H4093&lt;=500,INDEX('Pliegos Tarifarios (Las Condes)'!$G:$G,MATCH($B4093,'Pliegos Tarifarios (Las Condes)'!$A:$A,0)),H4093&lt;=1000,INDEX('Pliegos Tarifarios (Las Condes)'!$H:$H,MATCH($B4093,'Pliegos Tarifarios (Las Condes)'!$A:$A,0)),H4093&lt;=5000,INDEX('Pliegos Tarifarios (Las Condes)'!$I:$I,MATCH($B4093,'Pliegos Tarifarios (Las Condes)'!$A:$A,0)),H4093&gt;5000,INDEX('Pliegos Tarifarios (Las Condes)'!$J:$J,MATCH($B4093,'Pliegos Tarifarios (Las Condes)'!$A:$A,0)))/1.19</f>
        <v>2118.4327942857149</v>
      </c>
      <c r="R4093" s="19">
        <f>INDEX('Pliegos Tarifarios (Las Condes)'!$K:$K,MATCH($B4093,'Pliegos Tarifarios (Las Condes)'!$A:$A,0))</f>
        <v>729.75599999999997</v>
      </c>
      <c r="S4093" s="21">
        <f t="shared" si="192"/>
        <v>177013.6672947857</v>
      </c>
      <c r="T4093" s="21">
        <f t="shared" si="193"/>
        <v>33632.596786009286</v>
      </c>
      <c r="U4093" s="19">
        <v>0</v>
      </c>
      <c r="V4093" s="21">
        <f t="shared" si="194"/>
        <v>210646.26408079499</v>
      </c>
    </row>
    <row r="4094" spans="1:22" x14ac:dyDescent="0.3">
      <c r="A4094" s="7" t="s">
        <v>149</v>
      </c>
      <c r="B4094" s="7">
        <v>10</v>
      </c>
      <c r="C4094" s="8" t="s">
        <v>186</v>
      </c>
      <c r="D4094" s="7" t="s">
        <v>288</v>
      </c>
      <c r="E4094" s="7" t="s">
        <v>121</v>
      </c>
      <c r="F4094" s="8" t="s">
        <v>289</v>
      </c>
      <c r="G4094" s="7" t="s">
        <v>16</v>
      </c>
      <c r="H4094" s="9">
        <v>903.74720000000002</v>
      </c>
      <c r="I4094" s="9">
        <v>2.3967999999999998</v>
      </c>
      <c r="J4094" s="9">
        <v>2.3391000000000002</v>
      </c>
      <c r="K4094" s="10">
        <v>0.97592623497997344</v>
      </c>
      <c r="L4094" s="9">
        <v>30.12</v>
      </c>
      <c r="M4094" s="19">
        <f>H4094*INDEX('Pliegos Tarifarios (Las Condes)'!$B:$B,MATCH($B4094,'Pliegos Tarifarios (Las Condes)'!$A:$A,0))</f>
        <v>119080.44231360001</v>
      </c>
      <c r="N4094" s="19">
        <f>I4094*INDEX('Pliegos Tarifarios (Las Condes)'!$C:$C,MATCH($B4094,'Pliegos Tarifarios (Las Condes)'!$A:$A,0))</f>
        <v>8325.6778751999991</v>
      </c>
      <c r="O4094" s="19">
        <f>J4094*INDEX('Pliegos Tarifarios (Las Condes)'!$D:$D,MATCH($B4094,'Pliegos Tarifarios (Las Condes)'!$A:$A,0))</f>
        <v>34023.624655500003</v>
      </c>
      <c r="P4094" s="19">
        <f>H4094*INDEX('Pliegos Tarifarios (Las Condes)'!$E:$E,MATCH($B4094,'Pliegos Tarifarios (Las Condes)'!$A:$A,0))</f>
        <v>11770.403532799999</v>
      </c>
      <c r="Q4094" s="19" cm="1">
        <f t="array" ref="Q4094">H4094*_xlfn.IFS(H4094&lt;=350,INDEX('Pliegos Tarifarios (Las Condes)'!$F:$F,MATCH($B4094,'Pliegos Tarifarios (Las Condes)'!$A:$A,0)),H4094&lt;=500,INDEX('Pliegos Tarifarios (Las Condes)'!$G:$G,MATCH($B4094,'Pliegos Tarifarios (Las Condes)'!$A:$A,0)),H4094&lt;=1000,INDEX('Pliegos Tarifarios (Las Condes)'!$H:$H,MATCH($B4094,'Pliegos Tarifarios (Las Condes)'!$A:$A,0)),H4094&lt;=5000,INDEX('Pliegos Tarifarios (Las Condes)'!$I:$I,MATCH($B4094,'Pliegos Tarifarios (Las Condes)'!$A:$A,0)),H4094&gt;5000,INDEX('Pliegos Tarifarios (Las Condes)'!$J:$J,MATCH($B4094,'Pliegos Tarifarios (Las Condes)'!$A:$A,0)))/1.19</f>
        <v>2119.6289371428575</v>
      </c>
      <c r="R4094" s="19">
        <f>INDEX('Pliegos Tarifarios (Las Condes)'!$K:$K,MATCH($B4094,'Pliegos Tarifarios (Las Condes)'!$A:$A,0))</f>
        <v>729.75599999999997</v>
      </c>
      <c r="S4094" s="21">
        <f t="shared" si="192"/>
        <v>176049.53331424284</v>
      </c>
      <c r="T4094" s="21">
        <f t="shared" si="193"/>
        <v>33449.411329706141</v>
      </c>
      <c r="U4094" s="19">
        <v>0</v>
      </c>
      <c r="V4094" s="21">
        <f t="shared" si="194"/>
        <v>209498.94464394898</v>
      </c>
    </row>
    <row r="4095" spans="1:22" x14ac:dyDescent="0.3">
      <c r="A4095" s="7" t="s">
        <v>149</v>
      </c>
      <c r="B4095" s="7">
        <v>10</v>
      </c>
      <c r="C4095" s="8" t="s">
        <v>186</v>
      </c>
      <c r="D4095" s="7" t="s">
        <v>290</v>
      </c>
      <c r="E4095" s="7" t="s">
        <v>121</v>
      </c>
      <c r="F4095" s="8" t="s">
        <v>291</v>
      </c>
      <c r="G4095" s="7" t="s">
        <v>16</v>
      </c>
      <c r="H4095" s="9">
        <v>901.05330000000004</v>
      </c>
      <c r="I4095" s="9">
        <v>2.4083999999999999</v>
      </c>
      <c r="J4095" s="9">
        <v>2.3170999999999999</v>
      </c>
      <c r="K4095" s="10">
        <v>0.96209101478159775</v>
      </c>
      <c r="L4095" s="9">
        <v>30.04</v>
      </c>
      <c r="M4095" s="19">
        <f>H4095*INDEX('Pliegos Tarifarios (Las Condes)'!$B:$B,MATCH($B4095,'Pliegos Tarifarios (Las Condes)'!$A:$A,0))</f>
        <v>118725.48596790001</v>
      </c>
      <c r="N4095" s="19">
        <f>I4095*INDEX('Pliegos Tarifarios (Las Condes)'!$C:$C,MATCH($B4095,'Pliegos Tarifarios (Las Condes)'!$A:$A,0))</f>
        <v>8365.972377600001</v>
      </c>
      <c r="O4095" s="19">
        <f>J4095*INDEX('Pliegos Tarifarios (Las Condes)'!$D:$D,MATCH($B4095,'Pliegos Tarifarios (Las Condes)'!$A:$A,0))</f>
        <v>33703.621345499996</v>
      </c>
      <c r="P4095" s="19">
        <f>H4095*INDEX('Pliegos Tarifarios (Las Condes)'!$E:$E,MATCH($B4095,'Pliegos Tarifarios (Las Condes)'!$A:$A,0))</f>
        <v>11735.3181792</v>
      </c>
      <c r="Q4095" s="19" cm="1">
        <f t="array" ref="Q4095">H4095*_xlfn.IFS(H4095&lt;=350,INDEX('Pliegos Tarifarios (Las Condes)'!$F:$F,MATCH($B4095,'Pliegos Tarifarios (Las Condes)'!$A:$A,0)),H4095&lt;=500,INDEX('Pliegos Tarifarios (Las Condes)'!$G:$G,MATCH($B4095,'Pliegos Tarifarios (Las Condes)'!$A:$A,0)),H4095&lt;=1000,INDEX('Pliegos Tarifarios (Las Condes)'!$H:$H,MATCH($B4095,'Pliegos Tarifarios (Las Condes)'!$A:$A,0)),H4095&lt;=5000,INDEX('Pliegos Tarifarios (Las Condes)'!$I:$I,MATCH($B4095,'Pliegos Tarifarios (Las Condes)'!$A:$A,0)),H4095&gt;5000,INDEX('Pliegos Tarifarios (Las Condes)'!$J:$J,MATCH($B4095,'Pliegos Tarifarios (Las Condes)'!$A:$A,0)))/1.19</f>
        <v>2113.3107229411767</v>
      </c>
      <c r="R4095" s="19">
        <f>INDEX('Pliegos Tarifarios (Las Condes)'!$K:$K,MATCH($B4095,'Pliegos Tarifarios (Las Condes)'!$A:$A,0))</f>
        <v>729.75599999999997</v>
      </c>
      <c r="S4095" s="21">
        <f t="shared" si="192"/>
        <v>175373.46459314117</v>
      </c>
      <c r="T4095" s="21">
        <f t="shared" si="193"/>
        <v>33320.958272696822</v>
      </c>
      <c r="U4095" s="19">
        <v>0</v>
      </c>
      <c r="V4095" s="21">
        <f t="shared" si="194"/>
        <v>208694.42286583799</v>
      </c>
    </row>
    <row r="4096" spans="1:22" x14ac:dyDescent="0.3">
      <c r="A4096" s="7" t="s">
        <v>149</v>
      </c>
      <c r="B4096" s="7">
        <v>10</v>
      </c>
      <c r="C4096" s="8" t="s">
        <v>186</v>
      </c>
      <c r="D4096" s="7" t="s">
        <v>292</v>
      </c>
      <c r="E4096" s="7" t="s">
        <v>121</v>
      </c>
      <c r="F4096" s="8" t="s">
        <v>293</v>
      </c>
      <c r="G4096" s="7" t="s">
        <v>16</v>
      </c>
      <c r="H4096" s="9">
        <v>902.72990000000004</v>
      </c>
      <c r="I4096" s="9">
        <v>2.4279999999999999</v>
      </c>
      <c r="J4096" s="9">
        <v>2.3616000000000001</v>
      </c>
      <c r="K4096" s="10">
        <v>0.97265238879736415</v>
      </c>
      <c r="L4096" s="9">
        <v>30.09</v>
      </c>
      <c r="M4096" s="19">
        <f>H4096*INDEX('Pliegos Tarifarios (Las Condes)'!$B:$B,MATCH($B4096,'Pliegos Tarifarios (Las Condes)'!$A:$A,0))</f>
        <v>118946.39981370002</v>
      </c>
      <c r="N4096" s="19">
        <f>I4096*INDEX('Pliegos Tarifarios (Las Condes)'!$C:$C,MATCH($B4096,'Pliegos Tarifarios (Las Condes)'!$A:$A,0))</f>
        <v>8434.056192</v>
      </c>
      <c r="O4096" s="19">
        <f>J4096*INDEX('Pliegos Tarifarios (Las Condes)'!$D:$D,MATCH($B4096,'Pliegos Tarifarios (Las Condes)'!$A:$A,0))</f>
        <v>34350.900768</v>
      </c>
      <c r="P4096" s="19">
        <f>H4096*INDEX('Pliegos Tarifarios (Las Condes)'!$E:$E,MATCH($B4096,'Pliegos Tarifarios (Las Condes)'!$A:$A,0))</f>
        <v>11757.1542176</v>
      </c>
      <c r="Q4096" s="19" cm="1">
        <f t="array" ref="Q4096">H4096*_xlfn.IFS(H4096&lt;=350,INDEX('Pliegos Tarifarios (Las Condes)'!$F:$F,MATCH($B4096,'Pliegos Tarifarios (Las Condes)'!$A:$A,0)),H4096&lt;=500,INDEX('Pliegos Tarifarios (Las Condes)'!$G:$G,MATCH($B4096,'Pliegos Tarifarios (Las Condes)'!$A:$A,0)),H4096&lt;=1000,INDEX('Pliegos Tarifarios (Las Condes)'!$H:$H,MATCH($B4096,'Pliegos Tarifarios (Las Condes)'!$A:$A,0)),H4096&lt;=5000,INDEX('Pliegos Tarifarios (Las Condes)'!$I:$I,MATCH($B4096,'Pliegos Tarifarios (Las Condes)'!$A:$A,0)),H4096&gt;5000,INDEX('Pliegos Tarifarios (Las Condes)'!$J:$J,MATCH($B4096,'Pliegos Tarifarios (Las Condes)'!$A:$A,0)))/1.19</f>
        <v>2117.2429839495803</v>
      </c>
      <c r="R4096" s="19">
        <f>INDEX('Pliegos Tarifarios (Las Condes)'!$K:$K,MATCH($B4096,'Pliegos Tarifarios (Las Condes)'!$A:$A,0))</f>
        <v>729.75599999999997</v>
      </c>
      <c r="S4096" s="21">
        <f t="shared" si="192"/>
        <v>176335.50997524959</v>
      </c>
      <c r="T4096" s="21">
        <f t="shared" si="193"/>
        <v>33503.746895297423</v>
      </c>
      <c r="U4096" s="19">
        <v>0</v>
      </c>
      <c r="V4096" s="21">
        <f t="shared" si="194"/>
        <v>209839.25687054702</v>
      </c>
    </row>
    <row r="4097" spans="1:22" x14ac:dyDescent="0.3">
      <c r="A4097" s="7" t="s">
        <v>149</v>
      </c>
      <c r="B4097" s="7">
        <v>10</v>
      </c>
      <c r="C4097" s="8" t="s">
        <v>186</v>
      </c>
      <c r="D4097" s="7" t="s">
        <v>294</v>
      </c>
      <c r="E4097" s="7" t="s">
        <v>121</v>
      </c>
      <c r="F4097" s="8" t="s">
        <v>295</v>
      </c>
      <c r="G4097" s="7" t="s">
        <v>16</v>
      </c>
      <c r="H4097" s="9">
        <v>903.36279999999999</v>
      </c>
      <c r="I4097" s="9">
        <v>2.4276</v>
      </c>
      <c r="J4097" s="9">
        <v>2.3805000000000001</v>
      </c>
      <c r="K4097" s="10">
        <v>0.98059812160158188</v>
      </c>
      <c r="L4097" s="9">
        <v>30.11</v>
      </c>
      <c r="M4097" s="19">
        <f>H4097*INDEX('Pliegos Tarifarios (Las Condes)'!$B:$B,MATCH($B4097,'Pliegos Tarifarios (Las Condes)'!$A:$A,0))</f>
        <v>119029.79261640001</v>
      </c>
      <c r="N4097" s="19">
        <f>I4097*INDEX('Pliegos Tarifarios (Las Condes)'!$C:$C,MATCH($B4097,'Pliegos Tarifarios (Las Condes)'!$A:$A,0))</f>
        <v>8432.6667264000007</v>
      </c>
      <c r="O4097" s="19">
        <f>J4097*INDEX('Pliegos Tarifarios (Las Condes)'!$D:$D,MATCH($B4097,'Pliegos Tarifarios (Las Condes)'!$A:$A,0))</f>
        <v>34625.812702499999</v>
      </c>
      <c r="P4097" s="19">
        <f>H4097*INDEX('Pliegos Tarifarios (Las Condes)'!$E:$E,MATCH($B4097,'Pliegos Tarifarios (Las Condes)'!$A:$A,0))</f>
        <v>11765.397107199999</v>
      </c>
      <c r="Q4097" s="19" cm="1">
        <f t="array" ref="Q4097">H4097*_xlfn.IFS(H4097&lt;=350,INDEX('Pliegos Tarifarios (Las Condes)'!$F:$F,MATCH($B4097,'Pliegos Tarifarios (Las Condes)'!$A:$A,0)),H4097&lt;=500,INDEX('Pliegos Tarifarios (Las Condes)'!$G:$G,MATCH($B4097,'Pliegos Tarifarios (Las Condes)'!$A:$A,0)),H4097&lt;=1000,INDEX('Pliegos Tarifarios (Las Condes)'!$H:$H,MATCH($B4097,'Pliegos Tarifarios (Las Condes)'!$A:$A,0)),H4097&lt;=5000,INDEX('Pliegos Tarifarios (Las Condes)'!$I:$I,MATCH($B4097,'Pliegos Tarifarios (Las Condes)'!$A:$A,0)),H4097&gt;5000,INDEX('Pliegos Tarifarios (Las Condes)'!$J:$J,MATCH($B4097,'Pliegos Tarifarios (Las Condes)'!$A:$A,0)))/1.19</f>
        <v>2118.7273737815131</v>
      </c>
      <c r="R4097" s="19">
        <f>INDEX('Pliegos Tarifarios (Las Condes)'!$K:$K,MATCH($B4097,'Pliegos Tarifarios (Las Condes)'!$A:$A,0))</f>
        <v>729.75599999999997</v>
      </c>
      <c r="S4097" s="21">
        <f t="shared" si="192"/>
        <v>176702.15252628151</v>
      </c>
      <c r="T4097" s="21">
        <f t="shared" si="193"/>
        <v>33573.408979993488</v>
      </c>
      <c r="U4097" s="19">
        <v>0</v>
      </c>
      <c r="V4097" s="21">
        <f t="shared" si="194"/>
        <v>210275.561506275</v>
      </c>
    </row>
    <row r="4098" spans="1:22" x14ac:dyDescent="0.3">
      <c r="A4098" s="7" t="s">
        <v>149</v>
      </c>
      <c r="B4098" s="7">
        <v>10</v>
      </c>
      <c r="C4098" s="8" t="s">
        <v>186</v>
      </c>
      <c r="D4098" s="7" t="s">
        <v>296</v>
      </c>
      <c r="E4098" s="7" t="s">
        <v>121</v>
      </c>
      <c r="F4098" s="8" t="s">
        <v>297</v>
      </c>
      <c r="G4098" s="7" t="s">
        <v>16</v>
      </c>
      <c r="H4098" s="9">
        <v>905.16970000000003</v>
      </c>
      <c r="I4098" s="9">
        <v>2.3961000000000001</v>
      </c>
      <c r="J4098" s="9">
        <v>2.347</v>
      </c>
      <c r="K4098" s="10">
        <v>0.97950836776428352</v>
      </c>
      <c r="L4098" s="9">
        <v>30.17</v>
      </c>
      <c r="M4098" s="19">
        <f>H4098*INDEX('Pliegos Tarifarios (Las Condes)'!$B:$B,MATCH($B4098,'Pliegos Tarifarios (Las Condes)'!$A:$A,0))</f>
        <v>119267.87518110001</v>
      </c>
      <c r="N4098" s="19">
        <f>I4098*INDEX('Pliegos Tarifarios (Las Condes)'!$C:$C,MATCH($B4098,'Pliegos Tarifarios (Las Condes)'!$A:$A,0))</f>
        <v>8323.2463104000017</v>
      </c>
      <c r="O4098" s="19">
        <f>J4098*INDEX('Pliegos Tarifarios (Las Condes)'!$D:$D,MATCH($B4098,'Pliegos Tarifarios (Las Condes)'!$A:$A,0))</f>
        <v>34138.534934999996</v>
      </c>
      <c r="P4098" s="19">
        <f>H4098*INDEX('Pliegos Tarifarios (Las Condes)'!$E:$E,MATCH($B4098,'Pliegos Tarifarios (Las Condes)'!$A:$A,0))</f>
        <v>11788.930172799999</v>
      </c>
      <c r="Q4098" s="19" cm="1">
        <f t="array" ref="Q4098">H4098*_xlfn.IFS(H4098&lt;=350,INDEX('Pliegos Tarifarios (Las Condes)'!$F:$F,MATCH($B4098,'Pliegos Tarifarios (Las Condes)'!$A:$A,0)),H4098&lt;=500,INDEX('Pliegos Tarifarios (Las Condes)'!$G:$G,MATCH($B4098,'Pliegos Tarifarios (Las Condes)'!$A:$A,0)),H4098&lt;=1000,INDEX('Pliegos Tarifarios (Las Condes)'!$H:$H,MATCH($B4098,'Pliegos Tarifarios (Las Condes)'!$A:$A,0)),H4098&lt;=5000,INDEX('Pliegos Tarifarios (Las Condes)'!$I:$I,MATCH($B4098,'Pliegos Tarifarios (Las Condes)'!$A:$A,0)),H4098&gt;5000,INDEX('Pliegos Tarifarios (Las Condes)'!$J:$J,MATCH($B4098,'Pliegos Tarifarios (Las Condes)'!$A:$A,0)))/1.19</f>
        <v>2122.9652375630258</v>
      </c>
      <c r="R4098" s="19">
        <f>INDEX('Pliegos Tarifarios (Las Condes)'!$K:$K,MATCH($B4098,'Pliegos Tarifarios (Las Condes)'!$A:$A,0))</f>
        <v>729.75599999999997</v>
      </c>
      <c r="S4098" s="21">
        <f t="shared" si="192"/>
        <v>176371.30783686304</v>
      </c>
      <c r="T4098" s="21">
        <f t="shared" si="193"/>
        <v>33510.548489003981</v>
      </c>
      <c r="U4098" s="19">
        <v>0</v>
      </c>
      <c r="V4098" s="21">
        <f t="shared" si="194"/>
        <v>209881.856325867</v>
      </c>
    </row>
    <row r="4099" spans="1:22" x14ac:dyDescent="0.3">
      <c r="A4099" s="7" t="s">
        <v>149</v>
      </c>
      <c r="B4099" s="7">
        <v>10</v>
      </c>
      <c r="C4099" s="8" t="s">
        <v>186</v>
      </c>
      <c r="D4099" s="7" t="s">
        <v>298</v>
      </c>
      <c r="E4099" s="7" t="s">
        <v>121</v>
      </c>
      <c r="F4099" s="8" t="s">
        <v>299</v>
      </c>
      <c r="G4099" s="7" t="s">
        <v>16</v>
      </c>
      <c r="H4099" s="9">
        <v>904.06169999999997</v>
      </c>
      <c r="I4099" s="9">
        <v>2.4169999999999998</v>
      </c>
      <c r="J4099" s="9">
        <v>2.4060999999999999</v>
      </c>
      <c r="K4099" s="10">
        <v>0.99549027720314442</v>
      </c>
      <c r="L4099" s="9">
        <v>30.14</v>
      </c>
      <c r="M4099" s="19">
        <f>H4099*INDEX('Pliegos Tarifarios (Las Condes)'!$B:$B,MATCH($B4099,'Pliegos Tarifarios (Las Condes)'!$A:$A,0))</f>
        <v>119121.8817771</v>
      </c>
      <c r="N4099" s="19">
        <f>I4099*INDEX('Pliegos Tarifarios (Las Condes)'!$C:$C,MATCH($B4099,'Pliegos Tarifarios (Las Condes)'!$A:$A,0))</f>
        <v>8395.8458879999998</v>
      </c>
      <c r="O4099" s="19">
        <f>J4099*INDEX('Pliegos Tarifarios (Las Condes)'!$D:$D,MATCH($B4099,'Pliegos Tarifarios (Las Condes)'!$A:$A,0))</f>
        <v>34998.180190499996</v>
      </c>
      <c r="P4099" s="19">
        <f>H4099*INDEX('Pliegos Tarifarios (Las Condes)'!$E:$E,MATCH($B4099,'Pliegos Tarifarios (Las Condes)'!$A:$A,0))</f>
        <v>11774.499580799999</v>
      </c>
      <c r="Q4099" s="19" cm="1">
        <f t="array" ref="Q4099">H4099*_xlfn.IFS(H4099&lt;=350,INDEX('Pliegos Tarifarios (Las Condes)'!$F:$F,MATCH($B4099,'Pliegos Tarifarios (Las Condes)'!$A:$A,0)),H4099&lt;=500,INDEX('Pliegos Tarifarios (Las Condes)'!$G:$G,MATCH($B4099,'Pliegos Tarifarios (Las Condes)'!$A:$A,0)),H4099&lt;=1000,INDEX('Pliegos Tarifarios (Las Condes)'!$H:$H,MATCH($B4099,'Pliegos Tarifarios (Las Condes)'!$A:$A,0)),H4099&lt;=5000,INDEX('Pliegos Tarifarios (Las Condes)'!$I:$I,MATCH($B4099,'Pliegos Tarifarios (Las Condes)'!$A:$A,0)),H4099&gt;5000,INDEX('Pliegos Tarifarios (Las Condes)'!$J:$J,MATCH($B4099,'Pliegos Tarifarios (Las Condes)'!$A:$A,0)))/1.19</f>
        <v>2120.3665585714289</v>
      </c>
      <c r="R4099" s="19">
        <f>INDEX('Pliegos Tarifarios (Las Condes)'!$K:$K,MATCH($B4099,'Pliegos Tarifarios (Las Condes)'!$A:$A,0))</f>
        <v>729.75599999999997</v>
      </c>
      <c r="S4099" s="21">
        <f t="shared" si="192"/>
        <v>177140.52999497144</v>
      </c>
      <c r="T4099" s="21">
        <f t="shared" si="193"/>
        <v>33656.700699044573</v>
      </c>
      <c r="U4099" s="19">
        <v>0</v>
      </c>
      <c r="V4099" s="21">
        <f t="shared" si="194"/>
        <v>210797.23069401601</v>
      </c>
    </row>
    <row r="4100" spans="1:22" x14ac:dyDescent="0.3">
      <c r="A4100" s="7" t="s">
        <v>149</v>
      </c>
      <c r="B4100" s="7">
        <v>10</v>
      </c>
      <c r="C4100" s="8" t="s">
        <v>186</v>
      </c>
      <c r="D4100" s="7" t="s">
        <v>300</v>
      </c>
      <c r="E4100" s="7" t="s">
        <v>121</v>
      </c>
      <c r="F4100" s="8" t="s">
        <v>301</v>
      </c>
      <c r="G4100" s="7" t="s">
        <v>16</v>
      </c>
      <c r="H4100" s="9">
        <v>903.22029999999995</v>
      </c>
      <c r="I4100" s="9">
        <v>2.4180000000000001</v>
      </c>
      <c r="J4100" s="9">
        <v>2.4180000000000001</v>
      </c>
      <c r="K4100" s="10">
        <v>1</v>
      </c>
      <c r="L4100" s="9">
        <v>30.11</v>
      </c>
      <c r="M4100" s="19">
        <f>H4100*INDEX('Pliegos Tarifarios (Las Condes)'!$B:$B,MATCH($B4100,'Pliegos Tarifarios (Las Condes)'!$A:$A,0))</f>
        <v>119011.0163889</v>
      </c>
      <c r="N4100" s="19">
        <f>I4100*INDEX('Pliegos Tarifarios (Las Condes)'!$C:$C,MATCH($B4100,'Pliegos Tarifarios (Las Condes)'!$A:$A,0))</f>
        <v>8399.3195520000008</v>
      </c>
      <c r="O4100" s="19">
        <f>J4100*INDEX('Pliegos Tarifarios (Las Condes)'!$D:$D,MATCH($B4100,'Pliegos Tarifarios (Las Condes)'!$A:$A,0))</f>
        <v>35171.27289</v>
      </c>
      <c r="P4100" s="19">
        <f>H4100*INDEX('Pliegos Tarifarios (Las Condes)'!$E:$E,MATCH($B4100,'Pliegos Tarifarios (Las Condes)'!$A:$A,0))</f>
        <v>11763.541187199999</v>
      </c>
      <c r="Q4100" s="19" cm="1">
        <f t="array" ref="Q4100">H4100*_xlfn.IFS(H4100&lt;=350,INDEX('Pliegos Tarifarios (Las Condes)'!$F:$F,MATCH($B4100,'Pliegos Tarifarios (Las Condes)'!$A:$A,0)),H4100&lt;=500,INDEX('Pliegos Tarifarios (Las Condes)'!$G:$G,MATCH($B4100,'Pliegos Tarifarios (Las Condes)'!$A:$A,0)),H4100&lt;=1000,INDEX('Pliegos Tarifarios (Las Condes)'!$H:$H,MATCH($B4100,'Pliegos Tarifarios (Las Condes)'!$A:$A,0)),H4100&lt;=5000,INDEX('Pliegos Tarifarios (Las Condes)'!$I:$I,MATCH($B4100,'Pliegos Tarifarios (Las Condes)'!$A:$A,0)),H4100&gt;5000,INDEX('Pliegos Tarifarios (Las Condes)'!$J:$J,MATCH($B4100,'Pliegos Tarifarios (Las Condes)'!$A:$A,0)))/1.19</f>
        <v>2118.3931573949581</v>
      </c>
      <c r="R4100" s="19">
        <f>INDEX('Pliegos Tarifarios (Las Condes)'!$K:$K,MATCH($B4100,'Pliegos Tarifarios (Las Condes)'!$A:$A,0))</f>
        <v>729.75599999999997</v>
      </c>
      <c r="S4100" s="21">
        <f t="shared" si="192"/>
        <v>177193.29917549493</v>
      </c>
      <c r="T4100" s="21">
        <f t="shared" si="193"/>
        <v>33666.72684334404</v>
      </c>
      <c r="U4100" s="19">
        <v>0</v>
      </c>
      <c r="V4100" s="21">
        <f t="shared" si="194"/>
        <v>210860.02601883898</v>
      </c>
    </row>
    <row r="4101" spans="1:22" x14ac:dyDescent="0.3">
      <c r="A4101" s="7" t="s">
        <v>149</v>
      </c>
      <c r="B4101" s="7">
        <v>10</v>
      </c>
      <c r="C4101" s="8" t="s">
        <v>186</v>
      </c>
      <c r="D4101" s="7" t="s">
        <v>302</v>
      </c>
      <c r="E4101" s="7" t="s">
        <v>121</v>
      </c>
      <c r="F4101" s="8" t="s">
        <v>303</v>
      </c>
      <c r="G4101" s="7" t="s">
        <v>16</v>
      </c>
      <c r="H4101" s="9">
        <v>902.88840000000005</v>
      </c>
      <c r="I4101" s="9">
        <v>2.4344999999999999</v>
      </c>
      <c r="J4101" s="9">
        <v>2.3807999999999998</v>
      </c>
      <c r="K4101" s="10">
        <v>0.97794208256315462</v>
      </c>
      <c r="L4101" s="9">
        <v>30.1</v>
      </c>
      <c r="M4101" s="19">
        <f>H4101*INDEX('Pliegos Tarifarios (Las Condes)'!$B:$B,MATCH($B4101,'Pliegos Tarifarios (Las Condes)'!$A:$A,0))</f>
        <v>118967.28424920001</v>
      </c>
      <c r="N4101" s="19">
        <f>I4101*INDEX('Pliegos Tarifarios (Las Condes)'!$C:$C,MATCH($B4101,'Pliegos Tarifarios (Las Condes)'!$A:$A,0))</f>
        <v>8456.6350079999993</v>
      </c>
      <c r="O4101" s="19">
        <f>J4101*INDEX('Pliegos Tarifarios (Las Condes)'!$D:$D,MATCH($B4101,'Pliegos Tarifarios (Las Condes)'!$A:$A,0))</f>
        <v>34630.176383999999</v>
      </c>
      <c r="P4101" s="19">
        <f>H4101*INDEX('Pliegos Tarifarios (Las Condes)'!$E:$E,MATCH($B4101,'Pliegos Tarifarios (Las Condes)'!$A:$A,0))</f>
        <v>11759.2185216</v>
      </c>
      <c r="Q4101" s="19" cm="1">
        <f t="array" ref="Q4101">H4101*_xlfn.IFS(H4101&lt;=350,INDEX('Pliegos Tarifarios (Las Condes)'!$F:$F,MATCH($B4101,'Pliegos Tarifarios (Las Condes)'!$A:$A,0)),H4101&lt;=500,INDEX('Pliegos Tarifarios (Las Condes)'!$G:$G,MATCH($B4101,'Pliegos Tarifarios (Las Condes)'!$A:$A,0)),H4101&lt;=1000,INDEX('Pliegos Tarifarios (Las Condes)'!$H:$H,MATCH($B4101,'Pliegos Tarifarios (Las Condes)'!$A:$A,0)),H4101&lt;=5000,INDEX('Pliegos Tarifarios (Las Condes)'!$I:$I,MATCH($B4101,'Pliegos Tarifarios (Las Condes)'!$A:$A,0)),H4101&gt;5000,INDEX('Pliegos Tarifarios (Las Condes)'!$J:$J,MATCH($B4101,'Pliegos Tarifarios (Las Condes)'!$A:$A,0)))/1.19</f>
        <v>2117.614726386555</v>
      </c>
      <c r="R4101" s="19">
        <f>INDEX('Pliegos Tarifarios (Las Condes)'!$K:$K,MATCH($B4101,'Pliegos Tarifarios (Las Condes)'!$A:$A,0))</f>
        <v>729.75599999999997</v>
      </c>
      <c r="S4101" s="21">
        <f t="shared" si="192"/>
        <v>176660.68488918655</v>
      </c>
      <c r="T4101" s="21">
        <f t="shared" si="193"/>
        <v>33565.530128945444</v>
      </c>
      <c r="U4101" s="19">
        <v>0</v>
      </c>
      <c r="V4101" s="21">
        <f t="shared" si="194"/>
        <v>210226.215018132</v>
      </c>
    </row>
    <row r="4102" spans="1:22" x14ac:dyDescent="0.3">
      <c r="A4102" s="7" t="s">
        <v>149</v>
      </c>
      <c r="B4102" s="7">
        <v>10</v>
      </c>
      <c r="C4102" s="8" t="s">
        <v>186</v>
      </c>
      <c r="D4102" s="7" t="s">
        <v>304</v>
      </c>
      <c r="E4102" s="7" t="s">
        <v>121</v>
      </c>
      <c r="F4102" s="8" t="s">
        <v>305</v>
      </c>
      <c r="G4102" s="7" t="s">
        <v>16</v>
      </c>
      <c r="H4102" s="9">
        <v>904.10649999999998</v>
      </c>
      <c r="I4102" s="9">
        <v>2.4157000000000002</v>
      </c>
      <c r="J4102" s="9">
        <v>2.3727999999999998</v>
      </c>
      <c r="K4102" s="10">
        <v>0.98224117233100117</v>
      </c>
      <c r="L4102" s="9">
        <v>30.14</v>
      </c>
      <c r="M4102" s="19">
        <f>H4102*INDEX('Pliegos Tarifarios (Las Condes)'!$B:$B,MATCH($B4102,'Pliegos Tarifarios (Las Condes)'!$A:$A,0))</f>
        <v>119127.78475950001</v>
      </c>
      <c r="N4102" s="19">
        <f>I4102*INDEX('Pliegos Tarifarios (Las Condes)'!$C:$C,MATCH($B4102,'Pliegos Tarifarios (Las Condes)'!$A:$A,0))</f>
        <v>8391.3301248000007</v>
      </c>
      <c r="O4102" s="19">
        <f>J4102*INDEX('Pliegos Tarifarios (Las Condes)'!$D:$D,MATCH($B4102,'Pliegos Tarifarios (Las Condes)'!$A:$A,0))</f>
        <v>34513.811543999997</v>
      </c>
      <c r="P4102" s="19">
        <f>H4102*INDEX('Pliegos Tarifarios (Las Condes)'!$E:$E,MATCH($B4102,'Pliegos Tarifarios (Las Condes)'!$A:$A,0))</f>
        <v>11775.083055999999</v>
      </c>
      <c r="Q4102" s="19" cm="1">
        <f t="array" ref="Q4102">H4102*_xlfn.IFS(H4102&lt;=350,INDEX('Pliegos Tarifarios (Las Condes)'!$F:$F,MATCH($B4102,'Pliegos Tarifarios (Las Condes)'!$A:$A,0)),H4102&lt;=500,INDEX('Pliegos Tarifarios (Las Condes)'!$G:$G,MATCH($B4102,'Pliegos Tarifarios (Las Condes)'!$A:$A,0)),H4102&lt;=1000,INDEX('Pliegos Tarifarios (Las Condes)'!$H:$H,MATCH($B4102,'Pliegos Tarifarios (Las Condes)'!$A:$A,0)),H4102&lt;=5000,INDEX('Pliegos Tarifarios (Las Condes)'!$I:$I,MATCH($B4102,'Pliegos Tarifarios (Las Condes)'!$A:$A,0)),H4102&gt;5000,INDEX('Pliegos Tarifarios (Las Condes)'!$J:$J,MATCH($B4102,'Pliegos Tarifarios (Las Condes)'!$A:$A,0)))/1.19</f>
        <v>2120.4716315126052</v>
      </c>
      <c r="R4102" s="19">
        <f>INDEX('Pliegos Tarifarios (Las Condes)'!$K:$K,MATCH($B4102,'Pliegos Tarifarios (Las Condes)'!$A:$A,0))</f>
        <v>729.75599999999997</v>
      </c>
      <c r="S4102" s="21">
        <f t="shared" si="192"/>
        <v>176658.2371158126</v>
      </c>
      <c r="T4102" s="21">
        <f t="shared" si="193"/>
        <v>33565.065052004393</v>
      </c>
      <c r="U4102" s="19">
        <v>0</v>
      </c>
      <c r="V4102" s="21">
        <f t="shared" si="194"/>
        <v>210223.30216781699</v>
      </c>
    </row>
    <row r="4103" spans="1:22" x14ac:dyDescent="0.3">
      <c r="A4103" s="7" t="s">
        <v>149</v>
      </c>
      <c r="B4103" s="7">
        <v>10</v>
      </c>
      <c r="C4103" s="8" t="s">
        <v>186</v>
      </c>
      <c r="D4103" s="7" t="s">
        <v>306</v>
      </c>
      <c r="E4103" s="7" t="s">
        <v>121</v>
      </c>
      <c r="F4103" s="8" t="s">
        <v>307</v>
      </c>
      <c r="G4103" s="7" t="s">
        <v>16</v>
      </c>
      <c r="H4103" s="9">
        <v>902.697</v>
      </c>
      <c r="I4103" s="9">
        <v>2.3996</v>
      </c>
      <c r="J4103" s="9">
        <v>2.3996</v>
      </c>
      <c r="K4103" s="10">
        <v>1</v>
      </c>
      <c r="L4103" s="9">
        <v>30.09</v>
      </c>
      <c r="M4103" s="19">
        <f>H4103*INDEX('Pliegos Tarifarios (Las Condes)'!$B:$B,MATCH($B4103,'Pliegos Tarifarios (Las Condes)'!$A:$A,0))</f>
        <v>118942.064811</v>
      </c>
      <c r="N4103" s="19">
        <f>I4103*INDEX('Pliegos Tarifarios (Las Condes)'!$C:$C,MATCH($B4103,'Pliegos Tarifarios (Las Condes)'!$A:$A,0))</f>
        <v>8335.4041343999997</v>
      </c>
      <c r="O4103" s="19">
        <f>J4103*INDEX('Pliegos Tarifarios (Las Condes)'!$D:$D,MATCH($B4103,'Pliegos Tarifarios (Las Condes)'!$A:$A,0))</f>
        <v>34903.633757999996</v>
      </c>
      <c r="P4103" s="19">
        <f>H4103*INDEX('Pliegos Tarifarios (Las Condes)'!$E:$E,MATCH($B4103,'Pliegos Tarifarios (Las Condes)'!$A:$A,0))</f>
        <v>11756.725727999999</v>
      </c>
      <c r="Q4103" s="19" cm="1">
        <f t="array" ref="Q4103">H4103*_xlfn.IFS(H4103&lt;=350,INDEX('Pliegos Tarifarios (Las Condes)'!$F:$F,MATCH($B4103,'Pliegos Tarifarios (Las Condes)'!$A:$A,0)),H4103&lt;=500,INDEX('Pliegos Tarifarios (Las Condes)'!$G:$G,MATCH($B4103,'Pliegos Tarifarios (Las Condes)'!$A:$A,0)),H4103&lt;=1000,INDEX('Pliegos Tarifarios (Las Condes)'!$H:$H,MATCH($B4103,'Pliegos Tarifarios (Las Condes)'!$A:$A,0)),H4103&lt;=5000,INDEX('Pliegos Tarifarios (Las Condes)'!$I:$I,MATCH($B4103,'Pliegos Tarifarios (Las Condes)'!$A:$A,0)),H4103&gt;5000,INDEX('Pliegos Tarifarios (Las Condes)'!$J:$J,MATCH($B4103,'Pliegos Tarifarios (Las Condes)'!$A:$A,0)))/1.19</f>
        <v>2117.1658210084038</v>
      </c>
      <c r="R4103" s="19">
        <f>INDEX('Pliegos Tarifarios (Las Condes)'!$K:$K,MATCH($B4103,'Pliegos Tarifarios (Las Condes)'!$A:$A,0))</f>
        <v>729.75599999999997</v>
      </c>
      <c r="S4103" s="21">
        <f t="shared" si="192"/>
        <v>176784.75025240841</v>
      </c>
      <c r="T4103" s="21">
        <f t="shared" si="193"/>
        <v>33589.102547957598</v>
      </c>
      <c r="U4103" s="19">
        <v>0</v>
      </c>
      <c r="V4103" s="21">
        <f t="shared" si="194"/>
        <v>210373.852800366</v>
      </c>
    </row>
    <row r="4104" spans="1:22" x14ac:dyDescent="0.3">
      <c r="A4104" s="7" t="s">
        <v>149</v>
      </c>
      <c r="B4104" s="7">
        <v>10</v>
      </c>
      <c r="C4104" s="8" t="s">
        <v>186</v>
      </c>
      <c r="D4104" s="7" t="s">
        <v>308</v>
      </c>
      <c r="E4104" s="7" t="s">
        <v>121</v>
      </c>
      <c r="F4104" s="8" t="s">
        <v>309</v>
      </c>
      <c r="G4104" s="7" t="s">
        <v>16</v>
      </c>
      <c r="H4104" s="9">
        <v>905.26639999999998</v>
      </c>
      <c r="I4104" s="9">
        <v>2.4150999999999998</v>
      </c>
      <c r="J4104" s="9">
        <v>2.4062000000000001</v>
      </c>
      <c r="K4104" s="10">
        <v>0.99631485238706485</v>
      </c>
      <c r="L4104" s="9">
        <v>30.18</v>
      </c>
      <c r="M4104" s="19">
        <f>H4104*INDEX('Pliegos Tarifarios (Las Condes)'!$B:$B,MATCH($B4104,'Pliegos Tarifarios (Las Condes)'!$A:$A,0))</f>
        <v>119280.61666319999</v>
      </c>
      <c r="N4104" s="19">
        <f>I4104*INDEX('Pliegos Tarifarios (Las Condes)'!$C:$C,MATCH($B4104,'Pliegos Tarifarios (Las Condes)'!$A:$A,0))</f>
        <v>8389.245926399999</v>
      </c>
      <c r="O4104" s="19">
        <f>J4104*INDEX('Pliegos Tarifarios (Las Condes)'!$D:$D,MATCH($B4104,'Pliegos Tarifarios (Las Condes)'!$A:$A,0))</f>
        <v>34999.634750999998</v>
      </c>
      <c r="P4104" s="19">
        <f>H4104*INDEX('Pliegos Tarifarios (Las Condes)'!$E:$E,MATCH($B4104,'Pliegos Tarifarios (Las Condes)'!$A:$A,0))</f>
        <v>11790.189593599998</v>
      </c>
      <c r="Q4104" s="19" cm="1">
        <f t="array" ref="Q4104">H4104*_xlfn.IFS(H4104&lt;=350,INDEX('Pliegos Tarifarios (Las Condes)'!$F:$F,MATCH($B4104,'Pliegos Tarifarios (Las Condes)'!$A:$A,0)),H4104&lt;=500,INDEX('Pliegos Tarifarios (Las Condes)'!$G:$G,MATCH($B4104,'Pliegos Tarifarios (Las Condes)'!$A:$A,0)),H4104&lt;=1000,INDEX('Pliegos Tarifarios (Las Condes)'!$H:$H,MATCH($B4104,'Pliegos Tarifarios (Las Condes)'!$A:$A,0)),H4104&lt;=5000,INDEX('Pliegos Tarifarios (Las Condes)'!$I:$I,MATCH($B4104,'Pliegos Tarifarios (Las Condes)'!$A:$A,0)),H4104&gt;5000,INDEX('Pliegos Tarifarios (Las Condes)'!$J:$J,MATCH($B4104,'Pliegos Tarifarios (Las Condes)'!$A:$A,0)))/1.19</f>
        <v>2123.1920356302521</v>
      </c>
      <c r="R4104" s="19">
        <f>INDEX('Pliegos Tarifarios (Las Condes)'!$K:$K,MATCH($B4104,'Pliegos Tarifarios (Las Condes)'!$A:$A,0))</f>
        <v>729.75599999999997</v>
      </c>
      <c r="S4104" s="21">
        <f t="shared" si="192"/>
        <v>177312.63496983025</v>
      </c>
      <c r="T4104" s="21">
        <f t="shared" si="193"/>
        <v>33689.400644267749</v>
      </c>
      <c r="U4104" s="19">
        <v>0</v>
      </c>
      <c r="V4104" s="21">
        <f t="shared" si="194"/>
        <v>211002.03561409801</v>
      </c>
    </row>
    <row r="4105" spans="1:22" x14ac:dyDescent="0.3">
      <c r="A4105" s="7" t="s">
        <v>149</v>
      </c>
      <c r="B4105" s="7">
        <v>10</v>
      </c>
      <c r="C4105" s="8" t="s">
        <v>186</v>
      </c>
      <c r="D4105" s="7" t="s">
        <v>310</v>
      </c>
      <c r="E4105" s="7" t="s">
        <v>121</v>
      </c>
      <c r="F4105" s="8" t="s">
        <v>311</v>
      </c>
      <c r="G4105" s="7" t="s">
        <v>16</v>
      </c>
      <c r="H4105" s="9">
        <v>903.84410000000003</v>
      </c>
      <c r="I4105" s="9">
        <v>2.3913000000000002</v>
      </c>
      <c r="J4105" s="9">
        <v>2.3913000000000002</v>
      </c>
      <c r="K4105" s="10">
        <v>1</v>
      </c>
      <c r="L4105" s="9">
        <v>30.13</v>
      </c>
      <c r="M4105" s="19">
        <f>H4105*INDEX('Pliegos Tarifarios (Las Condes)'!$B:$B,MATCH($B4105,'Pliegos Tarifarios (Las Condes)'!$A:$A,0))</f>
        <v>119093.21014830002</v>
      </c>
      <c r="N4105" s="19">
        <f>I4105*INDEX('Pliegos Tarifarios (Las Condes)'!$C:$C,MATCH($B4105,'Pliegos Tarifarios (Las Condes)'!$A:$A,0))</f>
        <v>8306.5727232000008</v>
      </c>
      <c r="O4105" s="19">
        <f>J4105*INDEX('Pliegos Tarifarios (Las Condes)'!$D:$D,MATCH($B4105,'Pliegos Tarifarios (Las Condes)'!$A:$A,0))</f>
        <v>34782.905236500003</v>
      </c>
      <c r="P4105" s="19">
        <f>H4105*INDEX('Pliegos Tarifarios (Las Condes)'!$E:$E,MATCH($B4105,'Pliegos Tarifarios (Las Condes)'!$A:$A,0))</f>
        <v>11771.6655584</v>
      </c>
      <c r="Q4105" s="19" cm="1">
        <f t="array" ref="Q4105">H4105*_xlfn.IFS(H4105&lt;=350,INDEX('Pliegos Tarifarios (Las Condes)'!$F:$F,MATCH($B4105,'Pliegos Tarifarios (Las Condes)'!$A:$A,0)),H4105&lt;=500,INDEX('Pliegos Tarifarios (Las Condes)'!$G:$G,MATCH($B4105,'Pliegos Tarifarios (Las Condes)'!$A:$A,0)),H4105&lt;=1000,INDEX('Pliegos Tarifarios (Las Condes)'!$H:$H,MATCH($B4105,'Pliegos Tarifarios (Las Condes)'!$A:$A,0)),H4105&lt;=5000,INDEX('Pliegos Tarifarios (Las Condes)'!$I:$I,MATCH($B4105,'Pliegos Tarifarios (Las Condes)'!$A:$A,0)),H4105&gt;5000,INDEX('Pliegos Tarifarios (Las Condes)'!$J:$J,MATCH($B4105,'Pliegos Tarifarios (Las Condes)'!$A:$A,0)))/1.19</f>
        <v>2119.8562042857147</v>
      </c>
      <c r="R4105" s="19">
        <f>INDEX('Pliegos Tarifarios (Las Condes)'!$K:$K,MATCH($B4105,'Pliegos Tarifarios (Las Condes)'!$A:$A,0))</f>
        <v>729.75599999999997</v>
      </c>
      <c r="S4105" s="21">
        <f t="shared" ref="S4105:S4168" si="195">SUM(M4105:R4105)</f>
        <v>176803.96587068576</v>
      </c>
      <c r="T4105" s="21">
        <f t="shared" ref="T4105:T4168" si="196">S4105*0.19</f>
        <v>33592.753515430297</v>
      </c>
      <c r="U4105" s="19">
        <v>0</v>
      </c>
      <c r="V4105" s="21">
        <f t="shared" ref="V4105:V4168" si="197">SUM(S4105:T4105)</f>
        <v>210396.71938611605</v>
      </c>
    </row>
    <row r="4106" spans="1:22" x14ac:dyDescent="0.3">
      <c r="A4106" s="7" t="s">
        <v>149</v>
      </c>
      <c r="B4106" s="7">
        <v>10</v>
      </c>
      <c r="C4106" s="8" t="s">
        <v>186</v>
      </c>
      <c r="D4106" s="7" t="s">
        <v>312</v>
      </c>
      <c r="E4106" s="7" t="s">
        <v>121</v>
      </c>
      <c r="F4106" s="8" t="s">
        <v>313</v>
      </c>
      <c r="G4106" s="7" t="s">
        <v>16</v>
      </c>
      <c r="H4106" s="9">
        <v>905.06050000000005</v>
      </c>
      <c r="I4106" s="9">
        <v>2.4338000000000002</v>
      </c>
      <c r="J4106" s="9">
        <v>2.4338000000000002</v>
      </c>
      <c r="K4106" s="10">
        <v>1</v>
      </c>
      <c r="L4106" s="9">
        <v>30.17</v>
      </c>
      <c r="M4106" s="19">
        <f>H4106*INDEX('Pliegos Tarifarios (Las Condes)'!$B:$B,MATCH($B4106,'Pliegos Tarifarios (Las Condes)'!$A:$A,0))</f>
        <v>119253.48666150001</v>
      </c>
      <c r="N4106" s="19">
        <f>I4106*INDEX('Pliegos Tarifarios (Las Condes)'!$C:$C,MATCH($B4106,'Pliegos Tarifarios (Las Condes)'!$A:$A,0))</f>
        <v>8454.2034432000019</v>
      </c>
      <c r="O4106" s="19">
        <f>J4106*INDEX('Pliegos Tarifarios (Las Condes)'!$D:$D,MATCH($B4106,'Pliegos Tarifarios (Las Condes)'!$A:$A,0))</f>
        <v>35401.093449</v>
      </c>
      <c r="P4106" s="19">
        <f>H4106*INDEX('Pliegos Tarifarios (Las Condes)'!$E:$E,MATCH($B4106,'Pliegos Tarifarios (Las Condes)'!$A:$A,0))</f>
        <v>11787.507952</v>
      </c>
      <c r="Q4106" s="19" cm="1">
        <f t="array" ref="Q4106">H4106*_xlfn.IFS(H4106&lt;=350,INDEX('Pliegos Tarifarios (Las Condes)'!$F:$F,MATCH($B4106,'Pliegos Tarifarios (Las Condes)'!$A:$A,0)),H4106&lt;=500,INDEX('Pliegos Tarifarios (Las Condes)'!$G:$G,MATCH($B4106,'Pliegos Tarifarios (Las Condes)'!$A:$A,0)),H4106&lt;=1000,INDEX('Pliegos Tarifarios (Las Condes)'!$H:$H,MATCH($B4106,'Pliegos Tarifarios (Las Condes)'!$A:$A,0)),H4106&lt;=5000,INDEX('Pliegos Tarifarios (Las Condes)'!$I:$I,MATCH($B4106,'Pliegos Tarifarios (Las Condes)'!$A:$A,0)),H4106&gt;5000,INDEX('Pliegos Tarifarios (Las Condes)'!$J:$J,MATCH($B4106,'Pliegos Tarifarios (Las Condes)'!$A:$A,0)))/1.19</f>
        <v>2122.7091222689082</v>
      </c>
      <c r="R4106" s="19">
        <f>INDEX('Pliegos Tarifarios (Las Condes)'!$K:$K,MATCH($B4106,'Pliegos Tarifarios (Las Condes)'!$A:$A,0))</f>
        <v>729.75599999999997</v>
      </c>
      <c r="S4106" s="21">
        <f t="shared" si="195"/>
        <v>177748.75662796895</v>
      </c>
      <c r="T4106" s="21">
        <f t="shared" si="196"/>
        <v>33772.263759314097</v>
      </c>
      <c r="U4106" s="19">
        <v>0</v>
      </c>
      <c r="V4106" s="21">
        <f t="shared" si="197"/>
        <v>211521.02038728306</v>
      </c>
    </row>
    <row r="4107" spans="1:22" x14ac:dyDescent="0.3">
      <c r="A4107" s="7" t="s">
        <v>149</v>
      </c>
      <c r="B4107" s="7">
        <v>10</v>
      </c>
      <c r="C4107" s="8" t="s">
        <v>186</v>
      </c>
      <c r="D4107" s="7" t="s">
        <v>314</v>
      </c>
      <c r="E4107" s="7" t="s">
        <v>121</v>
      </c>
      <c r="F4107" s="8" t="s">
        <v>315</v>
      </c>
      <c r="G4107" s="7" t="s">
        <v>16</v>
      </c>
      <c r="H4107" s="9">
        <v>904.49869999999999</v>
      </c>
      <c r="I4107" s="9">
        <v>2.4251</v>
      </c>
      <c r="J4107" s="9">
        <v>2.4032</v>
      </c>
      <c r="K4107" s="10">
        <v>0.99096944455898728</v>
      </c>
      <c r="L4107" s="9">
        <v>30.15</v>
      </c>
      <c r="M4107" s="19">
        <f>H4107*INDEX('Pliegos Tarifarios (Las Condes)'!$B:$B,MATCH($B4107,'Pliegos Tarifarios (Las Condes)'!$A:$A,0))</f>
        <v>119179.4622081</v>
      </c>
      <c r="N4107" s="19">
        <f>I4107*INDEX('Pliegos Tarifarios (Las Condes)'!$C:$C,MATCH($B4107,'Pliegos Tarifarios (Las Condes)'!$A:$A,0))</f>
        <v>8423.9825664</v>
      </c>
      <c r="O4107" s="19">
        <f>J4107*INDEX('Pliegos Tarifarios (Las Condes)'!$D:$D,MATCH($B4107,'Pliegos Tarifarios (Las Condes)'!$A:$A,0))</f>
        <v>34955.997936</v>
      </c>
      <c r="P4107" s="19">
        <f>H4107*INDEX('Pliegos Tarifarios (Las Condes)'!$E:$E,MATCH($B4107,'Pliegos Tarifarios (Las Condes)'!$A:$A,0))</f>
        <v>11780.191068799999</v>
      </c>
      <c r="Q4107" s="19" cm="1">
        <f t="array" ref="Q4107">H4107*_xlfn.IFS(H4107&lt;=350,INDEX('Pliegos Tarifarios (Las Condes)'!$F:$F,MATCH($B4107,'Pliegos Tarifarios (Las Condes)'!$A:$A,0)),H4107&lt;=500,INDEX('Pliegos Tarifarios (Las Condes)'!$G:$G,MATCH($B4107,'Pliegos Tarifarios (Las Condes)'!$A:$A,0)),H4107&lt;=1000,INDEX('Pliegos Tarifarios (Las Condes)'!$H:$H,MATCH($B4107,'Pliegos Tarifarios (Las Condes)'!$A:$A,0)),H4107&lt;=5000,INDEX('Pliegos Tarifarios (Las Condes)'!$I:$I,MATCH($B4107,'Pliegos Tarifarios (Las Condes)'!$A:$A,0)),H4107&gt;5000,INDEX('Pliegos Tarifarios (Las Condes)'!$J:$J,MATCH($B4107,'Pliegos Tarifarios (Las Condes)'!$A:$A,0)))/1.19</f>
        <v>2121.3914888235299</v>
      </c>
      <c r="R4107" s="19">
        <f>INDEX('Pliegos Tarifarios (Las Condes)'!$K:$K,MATCH($B4107,'Pliegos Tarifarios (Las Condes)'!$A:$A,0))</f>
        <v>729.75599999999997</v>
      </c>
      <c r="S4107" s="21">
        <f t="shared" si="195"/>
        <v>177190.78126812348</v>
      </c>
      <c r="T4107" s="21">
        <f t="shared" si="196"/>
        <v>33666.248440943462</v>
      </c>
      <c r="U4107" s="19">
        <v>0</v>
      </c>
      <c r="V4107" s="21">
        <f t="shared" si="197"/>
        <v>210857.02970906693</v>
      </c>
    </row>
    <row r="4108" spans="1:22" x14ac:dyDescent="0.3">
      <c r="A4108" s="7" t="s">
        <v>149</v>
      </c>
      <c r="B4108" s="7">
        <v>10</v>
      </c>
      <c r="C4108" s="8" t="s">
        <v>186</v>
      </c>
      <c r="D4108" s="7" t="s">
        <v>316</v>
      </c>
      <c r="E4108" s="7" t="s">
        <v>121</v>
      </c>
      <c r="F4108" s="8" t="s">
        <v>317</v>
      </c>
      <c r="G4108" s="7" t="s">
        <v>16</v>
      </c>
      <c r="H4108" s="9">
        <v>904.16690000000006</v>
      </c>
      <c r="I4108" s="9">
        <v>2.3649</v>
      </c>
      <c r="J4108" s="9">
        <v>2.3649</v>
      </c>
      <c r="K4108" s="10">
        <v>1</v>
      </c>
      <c r="L4108" s="9">
        <v>30.14</v>
      </c>
      <c r="M4108" s="19">
        <f>H4108*INDEX('Pliegos Tarifarios (Las Condes)'!$B:$B,MATCH($B4108,'Pliegos Tarifarios (Las Condes)'!$A:$A,0))</f>
        <v>119135.74324470002</v>
      </c>
      <c r="N4108" s="19">
        <f>I4108*INDEX('Pliegos Tarifarios (Las Condes)'!$C:$C,MATCH($B4108,'Pliegos Tarifarios (Las Condes)'!$A:$A,0))</f>
        <v>8214.8679936000008</v>
      </c>
      <c r="O4108" s="19">
        <f>J4108*INDEX('Pliegos Tarifarios (Las Condes)'!$D:$D,MATCH($B4108,'Pliegos Tarifarios (Las Condes)'!$A:$A,0))</f>
        <v>34398.901264499997</v>
      </c>
      <c r="P4108" s="19">
        <f>H4108*INDEX('Pliegos Tarifarios (Las Condes)'!$E:$E,MATCH($B4108,'Pliegos Tarifarios (Las Condes)'!$A:$A,0))</f>
        <v>11775.8697056</v>
      </c>
      <c r="Q4108" s="19" cm="1">
        <f t="array" ref="Q4108">H4108*_xlfn.IFS(H4108&lt;=350,INDEX('Pliegos Tarifarios (Las Condes)'!$F:$F,MATCH($B4108,'Pliegos Tarifarios (Las Condes)'!$A:$A,0)),H4108&lt;=500,INDEX('Pliegos Tarifarios (Las Condes)'!$G:$G,MATCH($B4108,'Pliegos Tarifarios (Las Condes)'!$A:$A,0)),H4108&lt;=1000,INDEX('Pliegos Tarifarios (Las Condes)'!$H:$H,MATCH($B4108,'Pliegos Tarifarios (Las Condes)'!$A:$A,0)),H4108&lt;=5000,INDEX('Pliegos Tarifarios (Las Condes)'!$I:$I,MATCH($B4108,'Pliegos Tarifarios (Las Condes)'!$A:$A,0)),H4108&gt;5000,INDEX('Pliegos Tarifarios (Las Condes)'!$J:$J,MATCH($B4108,'Pliegos Tarifarios (Las Condes)'!$A:$A,0)))/1.19</f>
        <v>2120.6132923529417</v>
      </c>
      <c r="R4108" s="19">
        <f>INDEX('Pliegos Tarifarios (Las Condes)'!$K:$K,MATCH($B4108,'Pliegos Tarifarios (Las Condes)'!$A:$A,0))</f>
        <v>729.75599999999997</v>
      </c>
      <c r="S4108" s="21">
        <f t="shared" si="195"/>
        <v>176375.75150075293</v>
      </c>
      <c r="T4108" s="21">
        <f t="shared" si="196"/>
        <v>33511.392785143056</v>
      </c>
      <c r="U4108" s="19">
        <v>0</v>
      </c>
      <c r="V4108" s="21">
        <f t="shared" si="197"/>
        <v>209887.14428589598</v>
      </c>
    </row>
    <row r="4109" spans="1:22" x14ac:dyDescent="0.3">
      <c r="A4109" s="7" t="s">
        <v>149</v>
      </c>
      <c r="B4109" s="7">
        <v>10</v>
      </c>
      <c r="C4109" s="8" t="s">
        <v>186</v>
      </c>
      <c r="D4109" s="7" t="s">
        <v>318</v>
      </c>
      <c r="E4109" s="7" t="s">
        <v>121</v>
      </c>
      <c r="F4109" s="8" t="s">
        <v>319</v>
      </c>
      <c r="G4109" s="7" t="s">
        <v>16</v>
      </c>
      <c r="H4109" s="9">
        <v>903.62860000000001</v>
      </c>
      <c r="I4109" s="9">
        <v>2.4238</v>
      </c>
      <c r="J4109" s="9">
        <v>2.3653</v>
      </c>
      <c r="K4109" s="10">
        <v>0.9758643452430068</v>
      </c>
      <c r="L4109" s="9">
        <v>30.12</v>
      </c>
      <c r="M4109" s="19">
        <f>H4109*INDEX('Pliegos Tarifarios (Las Condes)'!$B:$B,MATCH($B4109,'Pliegos Tarifarios (Las Condes)'!$A:$A,0))</f>
        <v>119064.8152218</v>
      </c>
      <c r="N4109" s="19">
        <f>I4109*INDEX('Pliegos Tarifarios (Las Condes)'!$C:$C,MATCH($B4109,'Pliegos Tarifarios (Las Condes)'!$A:$A,0))</f>
        <v>8419.4668032000009</v>
      </c>
      <c r="O4109" s="19">
        <f>J4109*INDEX('Pliegos Tarifarios (Las Condes)'!$D:$D,MATCH($B4109,'Pliegos Tarifarios (Las Condes)'!$A:$A,0))</f>
        <v>34404.719506499998</v>
      </c>
      <c r="P4109" s="19">
        <f>H4109*INDEX('Pliegos Tarifarios (Las Condes)'!$E:$E,MATCH($B4109,'Pliegos Tarifarios (Las Condes)'!$A:$A,0))</f>
        <v>11768.858886399999</v>
      </c>
      <c r="Q4109" s="19" cm="1">
        <f t="array" ref="Q4109">H4109*_xlfn.IFS(H4109&lt;=350,INDEX('Pliegos Tarifarios (Las Condes)'!$F:$F,MATCH($B4109,'Pliegos Tarifarios (Las Condes)'!$A:$A,0)),H4109&lt;=500,INDEX('Pliegos Tarifarios (Las Condes)'!$G:$G,MATCH($B4109,'Pliegos Tarifarios (Las Condes)'!$A:$A,0)),H4109&lt;=1000,INDEX('Pliegos Tarifarios (Las Condes)'!$H:$H,MATCH($B4109,'Pliegos Tarifarios (Las Condes)'!$A:$A,0)),H4109&lt;=5000,INDEX('Pliegos Tarifarios (Las Condes)'!$I:$I,MATCH($B4109,'Pliegos Tarifarios (Las Condes)'!$A:$A,0)),H4109&gt;5000,INDEX('Pliegos Tarifarios (Las Condes)'!$J:$J,MATCH($B4109,'Pliegos Tarifarios (Las Condes)'!$A:$A,0)))/1.19</f>
        <v>2119.3507752941177</v>
      </c>
      <c r="R4109" s="19">
        <f>INDEX('Pliegos Tarifarios (Las Condes)'!$K:$K,MATCH($B4109,'Pliegos Tarifarios (Las Condes)'!$A:$A,0))</f>
        <v>729.75599999999997</v>
      </c>
      <c r="S4109" s="21">
        <f t="shared" si="195"/>
        <v>176506.96719319414</v>
      </c>
      <c r="T4109" s="21">
        <f t="shared" si="196"/>
        <v>33536.32376670689</v>
      </c>
      <c r="U4109" s="19">
        <v>0</v>
      </c>
      <c r="V4109" s="21">
        <f t="shared" si="197"/>
        <v>210043.29095990103</v>
      </c>
    </row>
    <row r="4110" spans="1:22" x14ac:dyDescent="0.3">
      <c r="A4110" s="7" t="s">
        <v>149</v>
      </c>
      <c r="B4110" s="7">
        <v>10</v>
      </c>
      <c r="C4110" s="8" t="s">
        <v>186</v>
      </c>
      <c r="D4110" s="7" t="s">
        <v>320</v>
      </c>
      <c r="E4110" s="7" t="s">
        <v>121</v>
      </c>
      <c r="F4110" s="8" t="s">
        <v>321</v>
      </c>
      <c r="G4110" s="7" t="s">
        <v>16</v>
      </c>
      <c r="H4110" s="9">
        <v>904.4873</v>
      </c>
      <c r="I4110" s="9">
        <v>2.4135</v>
      </c>
      <c r="J4110" s="9">
        <v>2.3723999999999998</v>
      </c>
      <c r="K4110" s="10">
        <v>0.98297078931013049</v>
      </c>
      <c r="L4110" s="9">
        <v>30.15</v>
      </c>
      <c r="M4110" s="19">
        <f>H4110*INDEX('Pliegos Tarifarios (Las Condes)'!$B:$B,MATCH($B4110,'Pliegos Tarifarios (Las Condes)'!$A:$A,0))</f>
        <v>119177.9601099</v>
      </c>
      <c r="N4110" s="19">
        <f>I4110*INDEX('Pliegos Tarifarios (Las Condes)'!$C:$C,MATCH($B4110,'Pliegos Tarifarios (Las Condes)'!$A:$A,0))</f>
        <v>8383.6880639999999</v>
      </c>
      <c r="O4110" s="19">
        <f>J4110*INDEX('Pliegos Tarifarios (Las Condes)'!$D:$D,MATCH($B4110,'Pliegos Tarifarios (Las Condes)'!$A:$A,0))</f>
        <v>34507.993301999995</v>
      </c>
      <c r="P4110" s="19">
        <f>H4110*INDEX('Pliegos Tarifarios (Las Condes)'!$E:$E,MATCH($B4110,'Pliegos Tarifarios (Las Condes)'!$A:$A,0))</f>
        <v>11780.042595199999</v>
      </c>
      <c r="Q4110" s="19" cm="1">
        <f t="array" ref="Q4110">H4110*_xlfn.IFS(H4110&lt;=350,INDEX('Pliegos Tarifarios (Las Condes)'!$F:$F,MATCH($B4110,'Pliegos Tarifarios (Las Condes)'!$A:$A,0)),H4110&lt;=500,INDEX('Pliegos Tarifarios (Las Condes)'!$G:$G,MATCH($B4110,'Pliegos Tarifarios (Las Condes)'!$A:$A,0)),H4110&lt;=1000,INDEX('Pliegos Tarifarios (Las Condes)'!$H:$H,MATCH($B4110,'Pliegos Tarifarios (Las Condes)'!$A:$A,0)),H4110&lt;=5000,INDEX('Pliegos Tarifarios (Las Condes)'!$I:$I,MATCH($B4110,'Pliegos Tarifarios (Las Condes)'!$A:$A,0)),H4110&gt;5000,INDEX('Pliegos Tarifarios (Las Condes)'!$J:$J,MATCH($B4110,'Pliegos Tarifarios (Las Condes)'!$A:$A,0)))/1.19</f>
        <v>2121.3647515126054</v>
      </c>
      <c r="R4110" s="19">
        <f>INDEX('Pliegos Tarifarios (Las Condes)'!$K:$K,MATCH($B4110,'Pliegos Tarifarios (Las Condes)'!$A:$A,0))</f>
        <v>729.75599999999997</v>
      </c>
      <c r="S4110" s="21">
        <f t="shared" si="195"/>
        <v>176700.80482261258</v>
      </c>
      <c r="T4110" s="21">
        <f t="shared" si="196"/>
        <v>33573.152916296393</v>
      </c>
      <c r="U4110" s="19">
        <v>0</v>
      </c>
      <c r="V4110" s="21">
        <f t="shared" si="197"/>
        <v>210273.95773890897</v>
      </c>
    </row>
    <row r="4111" spans="1:22" x14ac:dyDescent="0.3">
      <c r="A4111" s="7" t="s">
        <v>149</v>
      </c>
      <c r="B4111" s="7">
        <v>10</v>
      </c>
      <c r="C4111" s="8" t="s">
        <v>186</v>
      </c>
      <c r="D4111" s="7" t="s">
        <v>322</v>
      </c>
      <c r="E4111" s="7" t="s">
        <v>121</v>
      </c>
      <c r="F4111" s="8" t="s">
        <v>323</v>
      </c>
      <c r="G4111" s="7" t="s">
        <v>16</v>
      </c>
      <c r="H4111" s="9">
        <v>902.70939999999996</v>
      </c>
      <c r="I4111" s="9">
        <v>2.3813</v>
      </c>
      <c r="J4111" s="9">
        <v>2.3441000000000001</v>
      </c>
      <c r="K4111" s="10">
        <v>0.98437828077100753</v>
      </c>
      <c r="L4111" s="9">
        <v>30.09</v>
      </c>
      <c r="M4111" s="19">
        <f>H4111*INDEX('Pliegos Tarifarios (Las Condes)'!$B:$B,MATCH($B4111,'Pliegos Tarifarios (Las Condes)'!$A:$A,0))</f>
        <v>118943.6986722</v>
      </c>
      <c r="N4111" s="19">
        <f>I4111*INDEX('Pliegos Tarifarios (Las Condes)'!$C:$C,MATCH($B4111,'Pliegos Tarifarios (Las Condes)'!$A:$A,0))</f>
        <v>8271.8360831999998</v>
      </c>
      <c r="O4111" s="19">
        <f>J4111*INDEX('Pliegos Tarifarios (Las Condes)'!$D:$D,MATCH($B4111,'Pliegos Tarifarios (Las Condes)'!$A:$A,0))</f>
        <v>34096.3526805</v>
      </c>
      <c r="P4111" s="19">
        <f>H4111*INDEX('Pliegos Tarifarios (Las Condes)'!$E:$E,MATCH($B4111,'Pliegos Tarifarios (Las Condes)'!$A:$A,0))</f>
        <v>11756.8872256</v>
      </c>
      <c r="Q4111" s="19" cm="1">
        <f t="array" ref="Q4111">H4111*_xlfn.IFS(H4111&lt;=350,INDEX('Pliegos Tarifarios (Las Condes)'!$F:$F,MATCH($B4111,'Pliegos Tarifarios (Las Condes)'!$A:$A,0)),H4111&lt;=500,INDEX('Pliegos Tarifarios (Las Condes)'!$G:$G,MATCH($B4111,'Pliegos Tarifarios (Las Condes)'!$A:$A,0)),H4111&lt;=1000,INDEX('Pliegos Tarifarios (Las Condes)'!$H:$H,MATCH($B4111,'Pliegos Tarifarios (Las Condes)'!$A:$A,0)),H4111&lt;=5000,INDEX('Pliegos Tarifarios (Las Condes)'!$I:$I,MATCH($B4111,'Pliegos Tarifarios (Las Condes)'!$A:$A,0)),H4111&gt;5000,INDEX('Pliegos Tarifarios (Las Condes)'!$J:$J,MATCH($B4111,'Pliegos Tarifarios (Las Condes)'!$A:$A,0)))/1.19</f>
        <v>2117.1949036974793</v>
      </c>
      <c r="R4111" s="19">
        <f>INDEX('Pliegos Tarifarios (Las Condes)'!$K:$K,MATCH($B4111,'Pliegos Tarifarios (Las Condes)'!$A:$A,0))</f>
        <v>729.75599999999997</v>
      </c>
      <c r="S4111" s="21">
        <f t="shared" si="195"/>
        <v>175915.72556519744</v>
      </c>
      <c r="T4111" s="21">
        <f t="shared" si="196"/>
        <v>33423.987857387518</v>
      </c>
      <c r="U4111" s="19">
        <v>0</v>
      </c>
      <c r="V4111" s="21">
        <f t="shared" si="197"/>
        <v>209339.71342258496</v>
      </c>
    </row>
    <row r="4112" spans="1:22" x14ac:dyDescent="0.3">
      <c r="A4112" s="7" t="s">
        <v>149</v>
      </c>
      <c r="B4112" s="7">
        <v>10</v>
      </c>
      <c r="C4112" s="8" t="s">
        <v>186</v>
      </c>
      <c r="D4112" s="7" t="s">
        <v>324</v>
      </c>
      <c r="E4112" s="7" t="s">
        <v>121</v>
      </c>
      <c r="F4112" s="8" t="s">
        <v>325</v>
      </c>
      <c r="G4112" s="7" t="s">
        <v>16</v>
      </c>
      <c r="H4112" s="9">
        <v>902.88040000000001</v>
      </c>
      <c r="I4112" s="9">
        <v>2.3997999999999999</v>
      </c>
      <c r="J4112" s="9">
        <v>2.3895</v>
      </c>
      <c r="K4112" s="10">
        <v>0.99570797566463876</v>
      </c>
      <c r="L4112" s="9">
        <v>30.1</v>
      </c>
      <c r="M4112" s="19">
        <f>H4112*INDEX('Pliegos Tarifarios (Las Condes)'!$B:$B,MATCH($B4112,'Pliegos Tarifarios (Las Condes)'!$A:$A,0))</f>
        <v>118966.23014520001</v>
      </c>
      <c r="N4112" s="19">
        <f>I4112*INDEX('Pliegos Tarifarios (Las Condes)'!$C:$C,MATCH($B4112,'Pliegos Tarifarios (Las Condes)'!$A:$A,0))</f>
        <v>8336.0988672000003</v>
      </c>
      <c r="O4112" s="19">
        <f>J4112*INDEX('Pliegos Tarifarios (Las Condes)'!$D:$D,MATCH($B4112,'Pliegos Tarifarios (Las Condes)'!$A:$A,0))</f>
        <v>34756.723147500001</v>
      </c>
      <c r="P4112" s="19">
        <f>H4112*INDEX('Pliegos Tarifarios (Las Condes)'!$E:$E,MATCH($B4112,'Pliegos Tarifarios (Las Condes)'!$A:$A,0))</f>
        <v>11759.114329599999</v>
      </c>
      <c r="Q4112" s="19" cm="1">
        <f t="array" ref="Q4112">H4112*_xlfn.IFS(H4112&lt;=350,INDEX('Pliegos Tarifarios (Las Condes)'!$F:$F,MATCH($B4112,'Pliegos Tarifarios (Las Condes)'!$A:$A,0)),H4112&lt;=500,INDEX('Pliegos Tarifarios (Las Condes)'!$G:$G,MATCH($B4112,'Pliegos Tarifarios (Las Condes)'!$A:$A,0)),H4112&lt;=1000,INDEX('Pliegos Tarifarios (Las Condes)'!$H:$H,MATCH($B4112,'Pliegos Tarifarios (Las Condes)'!$A:$A,0)),H4112&lt;=5000,INDEX('Pliegos Tarifarios (Las Condes)'!$I:$I,MATCH($B4112,'Pliegos Tarifarios (Las Condes)'!$A:$A,0)),H4112&gt;5000,INDEX('Pliegos Tarifarios (Las Condes)'!$J:$J,MATCH($B4112,'Pliegos Tarifarios (Las Condes)'!$A:$A,0)))/1.19</f>
        <v>2117.5959633613452</v>
      </c>
      <c r="R4112" s="19">
        <f>INDEX('Pliegos Tarifarios (Las Condes)'!$K:$K,MATCH($B4112,'Pliegos Tarifarios (Las Condes)'!$A:$A,0))</f>
        <v>729.75599999999997</v>
      </c>
      <c r="S4112" s="21">
        <f t="shared" si="195"/>
        <v>176665.51845286138</v>
      </c>
      <c r="T4112" s="21">
        <f t="shared" si="196"/>
        <v>33566.448506043664</v>
      </c>
      <c r="U4112" s="19">
        <v>0</v>
      </c>
      <c r="V4112" s="21">
        <f t="shared" si="197"/>
        <v>210231.96695890505</v>
      </c>
    </row>
    <row r="4113" spans="1:22" x14ac:dyDescent="0.3">
      <c r="A4113" s="7" t="s">
        <v>149</v>
      </c>
      <c r="B4113" s="7">
        <v>10</v>
      </c>
      <c r="C4113" s="8" t="s">
        <v>186</v>
      </c>
      <c r="D4113" s="7" t="s">
        <v>326</v>
      </c>
      <c r="E4113" s="7" t="s">
        <v>121</v>
      </c>
      <c r="F4113" s="8" t="s">
        <v>327</v>
      </c>
      <c r="G4113" s="7" t="s">
        <v>16</v>
      </c>
      <c r="H4113" s="9">
        <v>902.13940000000002</v>
      </c>
      <c r="I4113" s="9">
        <v>2.4129999999999998</v>
      </c>
      <c r="J4113" s="9">
        <v>2.3511000000000002</v>
      </c>
      <c r="K4113" s="10">
        <v>0.97434728553667649</v>
      </c>
      <c r="L4113" s="9">
        <v>30.07</v>
      </c>
      <c r="M4113" s="19">
        <f>H4113*INDEX('Pliegos Tarifarios (Las Condes)'!$B:$B,MATCH($B4113,'Pliegos Tarifarios (Las Condes)'!$A:$A,0))</f>
        <v>118868.59376220001</v>
      </c>
      <c r="N4113" s="19">
        <f>I4113*INDEX('Pliegos Tarifarios (Las Condes)'!$C:$C,MATCH($B4113,'Pliegos Tarifarios (Las Condes)'!$A:$A,0))</f>
        <v>8381.9512319999994</v>
      </c>
      <c r="O4113" s="19">
        <f>J4113*INDEX('Pliegos Tarifarios (Las Condes)'!$D:$D,MATCH($B4113,'Pliegos Tarifarios (Las Condes)'!$A:$A,0))</f>
        <v>34198.171915500003</v>
      </c>
      <c r="P4113" s="19">
        <f>H4113*INDEX('Pliegos Tarifarios (Las Condes)'!$E:$E,MATCH($B4113,'Pliegos Tarifarios (Las Condes)'!$A:$A,0))</f>
        <v>11749.4635456</v>
      </c>
      <c r="Q4113" s="19" cm="1">
        <f t="array" ref="Q4113">H4113*_xlfn.IFS(H4113&lt;=350,INDEX('Pliegos Tarifarios (Las Condes)'!$F:$F,MATCH($B4113,'Pliegos Tarifarios (Las Condes)'!$A:$A,0)),H4113&lt;=500,INDEX('Pliegos Tarifarios (Las Condes)'!$G:$G,MATCH($B4113,'Pliegos Tarifarios (Las Condes)'!$A:$A,0)),H4113&lt;=1000,INDEX('Pliegos Tarifarios (Las Condes)'!$H:$H,MATCH($B4113,'Pliegos Tarifarios (Las Condes)'!$A:$A,0)),H4113&lt;=5000,INDEX('Pliegos Tarifarios (Las Condes)'!$I:$I,MATCH($B4113,'Pliegos Tarifarios (Las Condes)'!$A:$A,0)),H4113&gt;5000,INDEX('Pliegos Tarifarios (Las Condes)'!$J:$J,MATCH($B4113,'Pliegos Tarifarios (Las Condes)'!$A:$A,0)))/1.19</f>
        <v>2115.8580381512611</v>
      </c>
      <c r="R4113" s="19">
        <f>INDEX('Pliegos Tarifarios (Las Condes)'!$K:$K,MATCH($B4113,'Pliegos Tarifarios (Las Condes)'!$A:$A,0))</f>
        <v>729.75599999999997</v>
      </c>
      <c r="S4113" s="21">
        <f t="shared" si="195"/>
        <v>176043.79449345128</v>
      </c>
      <c r="T4113" s="21">
        <f t="shared" si="196"/>
        <v>33448.320953755741</v>
      </c>
      <c r="U4113" s="19">
        <v>0</v>
      </c>
      <c r="V4113" s="21">
        <f t="shared" si="197"/>
        <v>209492.115447207</v>
      </c>
    </row>
    <row r="4114" spans="1:22" x14ac:dyDescent="0.3">
      <c r="A4114" s="7" t="s">
        <v>149</v>
      </c>
      <c r="B4114" s="7">
        <v>10</v>
      </c>
      <c r="C4114" s="8" t="s">
        <v>186</v>
      </c>
      <c r="D4114" s="7" t="s">
        <v>328</v>
      </c>
      <c r="E4114" s="7" t="s">
        <v>121</v>
      </c>
      <c r="F4114" s="8" t="s">
        <v>329</v>
      </c>
      <c r="G4114" s="7" t="s">
        <v>16</v>
      </c>
      <c r="H4114" s="9">
        <v>901.2269</v>
      </c>
      <c r="I4114" s="9">
        <v>2.4198</v>
      </c>
      <c r="J4114" s="9">
        <v>2.3515000000000001</v>
      </c>
      <c r="K4114" s="10">
        <v>0.97177452682039844</v>
      </c>
      <c r="L4114" s="9">
        <v>30.04</v>
      </c>
      <c r="M4114" s="19">
        <f>H4114*INDEX('Pliegos Tarifarios (Las Condes)'!$B:$B,MATCH($B4114,'Pliegos Tarifarios (Las Condes)'!$A:$A,0))</f>
        <v>118748.3600247</v>
      </c>
      <c r="N4114" s="19">
        <f>I4114*INDEX('Pliegos Tarifarios (Las Condes)'!$C:$C,MATCH($B4114,'Pliegos Tarifarios (Las Condes)'!$A:$A,0))</f>
        <v>8405.5721472000005</v>
      </c>
      <c r="O4114" s="19">
        <f>J4114*INDEX('Pliegos Tarifarios (Las Condes)'!$D:$D,MATCH($B4114,'Pliegos Tarifarios (Las Condes)'!$A:$A,0))</f>
        <v>34203.990157500004</v>
      </c>
      <c r="P4114" s="19">
        <f>H4114*INDEX('Pliegos Tarifarios (Las Condes)'!$E:$E,MATCH($B4114,'Pliegos Tarifarios (Las Condes)'!$A:$A,0))</f>
        <v>11737.579145599999</v>
      </c>
      <c r="Q4114" s="19" cm="1">
        <f t="array" ref="Q4114">H4114*_xlfn.IFS(H4114&lt;=350,INDEX('Pliegos Tarifarios (Las Condes)'!$F:$F,MATCH($B4114,'Pliegos Tarifarios (Las Condes)'!$A:$A,0)),H4114&lt;=500,INDEX('Pliegos Tarifarios (Las Condes)'!$G:$G,MATCH($B4114,'Pliegos Tarifarios (Las Condes)'!$A:$A,0)),H4114&lt;=1000,INDEX('Pliegos Tarifarios (Las Condes)'!$H:$H,MATCH($B4114,'Pliegos Tarifarios (Las Condes)'!$A:$A,0)),H4114&lt;=5000,INDEX('Pliegos Tarifarios (Las Condes)'!$I:$I,MATCH($B4114,'Pliegos Tarifarios (Las Condes)'!$A:$A,0)),H4114&gt;5000,INDEX('Pliegos Tarifarios (Las Condes)'!$J:$J,MATCH($B4114,'Pliegos Tarifarios (Las Condes)'!$A:$A,0)))/1.19</f>
        <v>2113.7178805882354</v>
      </c>
      <c r="R4114" s="19">
        <f>INDEX('Pliegos Tarifarios (Las Condes)'!$K:$K,MATCH($B4114,'Pliegos Tarifarios (Las Condes)'!$A:$A,0))</f>
        <v>729.75599999999997</v>
      </c>
      <c r="S4114" s="21">
        <f t="shared" si="195"/>
        <v>175938.97535558822</v>
      </c>
      <c r="T4114" s="21">
        <f t="shared" si="196"/>
        <v>33428.405317561759</v>
      </c>
      <c r="U4114" s="19">
        <v>0</v>
      </c>
      <c r="V4114" s="21">
        <f t="shared" si="197"/>
        <v>209367.38067314998</v>
      </c>
    </row>
    <row r="4115" spans="1:22" x14ac:dyDescent="0.3">
      <c r="A4115" s="7" t="s">
        <v>149</v>
      </c>
      <c r="B4115" s="7">
        <v>10</v>
      </c>
      <c r="C4115" s="8" t="s">
        <v>186</v>
      </c>
      <c r="D4115" s="7" t="s">
        <v>330</v>
      </c>
      <c r="E4115" s="7" t="s">
        <v>121</v>
      </c>
      <c r="F4115" s="8" t="s">
        <v>331</v>
      </c>
      <c r="G4115" s="7" t="s">
        <v>16</v>
      </c>
      <c r="H4115" s="9">
        <v>902.77769999999998</v>
      </c>
      <c r="I4115" s="9">
        <v>2.3917000000000002</v>
      </c>
      <c r="J4115" s="9">
        <v>2.3365</v>
      </c>
      <c r="K4115" s="10">
        <v>0.97692018229711075</v>
      </c>
      <c r="L4115" s="9">
        <v>30.09</v>
      </c>
      <c r="M4115" s="19">
        <f>H4115*INDEX('Pliegos Tarifarios (Las Condes)'!$B:$B,MATCH($B4115,'Pliegos Tarifarios (Las Condes)'!$A:$A,0))</f>
        <v>118952.6980851</v>
      </c>
      <c r="N4115" s="19">
        <f>I4115*INDEX('Pliegos Tarifarios (Las Condes)'!$C:$C,MATCH($B4115,'Pliegos Tarifarios (Las Condes)'!$A:$A,0))</f>
        <v>8307.962188800002</v>
      </c>
      <c r="O4115" s="19">
        <f>J4115*INDEX('Pliegos Tarifarios (Las Condes)'!$D:$D,MATCH($B4115,'Pliegos Tarifarios (Las Condes)'!$A:$A,0))</f>
        <v>33985.806082499999</v>
      </c>
      <c r="P4115" s="19">
        <f>H4115*INDEX('Pliegos Tarifarios (Las Condes)'!$E:$E,MATCH($B4115,'Pliegos Tarifarios (Las Condes)'!$A:$A,0))</f>
        <v>11757.776764799999</v>
      </c>
      <c r="Q4115" s="19" cm="1">
        <f t="array" ref="Q4115">H4115*_xlfn.IFS(H4115&lt;=350,INDEX('Pliegos Tarifarios (Las Condes)'!$F:$F,MATCH($B4115,'Pliegos Tarifarios (Las Condes)'!$A:$A,0)),H4115&lt;=500,INDEX('Pliegos Tarifarios (Las Condes)'!$G:$G,MATCH($B4115,'Pliegos Tarifarios (Las Condes)'!$A:$A,0)),H4115&lt;=1000,INDEX('Pliegos Tarifarios (Las Condes)'!$H:$H,MATCH($B4115,'Pliegos Tarifarios (Las Condes)'!$A:$A,0)),H4115&lt;=5000,INDEX('Pliegos Tarifarios (Las Condes)'!$I:$I,MATCH($B4115,'Pliegos Tarifarios (Las Condes)'!$A:$A,0)),H4115&gt;5000,INDEX('Pliegos Tarifarios (Las Condes)'!$J:$J,MATCH($B4115,'Pliegos Tarifarios (Las Condes)'!$A:$A,0)))/1.19</f>
        <v>2117.3550930252104</v>
      </c>
      <c r="R4115" s="19">
        <f>INDEX('Pliegos Tarifarios (Las Condes)'!$K:$K,MATCH($B4115,'Pliegos Tarifarios (Las Condes)'!$A:$A,0))</f>
        <v>729.75599999999997</v>
      </c>
      <c r="S4115" s="21">
        <f t="shared" si="195"/>
        <v>175851.3542142252</v>
      </c>
      <c r="T4115" s="21">
        <f t="shared" si="196"/>
        <v>33411.75730070279</v>
      </c>
      <c r="U4115" s="19">
        <v>0</v>
      </c>
      <c r="V4115" s="21">
        <f t="shared" si="197"/>
        <v>209263.11151492799</v>
      </c>
    </row>
    <row r="4116" spans="1:22" x14ac:dyDescent="0.3">
      <c r="A4116" s="7" t="s">
        <v>149</v>
      </c>
      <c r="B4116" s="7">
        <v>10</v>
      </c>
      <c r="C4116" s="8" t="s">
        <v>186</v>
      </c>
      <c r="D4116" s="7" t="s">
        <v>332</v>
      </c>
      <c r="E4116" s="7" t="s">
        <v>121</v>
      </c>
      <c r="F4116" s="8" t="s">
        <v>333</v>
      </c>
      <c r="G4116" s="7" t="s">
        <v>16</v>
      </c>
      <c r="H4116" s="9">
        <v>902.48839999999996</v>
      </c>
      <c r="I4116" s="9">
        <v>2.4096000000000002</v>
      </c>
      <c r="J4116" s="9">
        <v>2.3948</v>
      </c>
      <c r="K4116" s="10">
        <v>0.99385790172642752</v>
      </c>
      <c r="L4116" s="9">
        <v>30.08</v>
      </c>
      <c r="M4116" s="19">
        <f>H4116*INDEX('Pliegos Tarifarios (Las Condes)'!$B:$B,MATCH($B4116,'Pliegos Tarifarios (Las Condes)'!$A:$A,0))</f>
        <v>118914.57904919999</v>
      </c>
      <c r="N4116" s="19">
        <f>I4116*INDEX('Pliegos Tarifarios (Las Condes)'!$C:$C,MATCH($B4116,'Pliegos Tarifarios (Las Condes)'!$A:$A,0))</f>
        <v>8370.1407744000007</v>
      </c>
      <c r="O4116" s="19">
        <f>J4116*INDEX('Pliegos Tarifarios (Las Condes)'!$D:$D,MATCH($B4116,'Pliegos Tarifarios (Las Condes)'!$A:$A,0))</f>
        <v>34833.814853999997</v>
      </c>
      <c r="P4116" s="19">
        <f>H4116*INDEX('Pliegos Tarifarios (Las Condes)'!$E:$E,MATCH($B4116,'Pliegos Tarifarios (Las Condes)'!$A:$A,0))</f>
        <v>11754.008921599998</v>
      </c>
      <c r="Q4116" s="19" cm="1">
        <f t="array" ref="Q4116">H4116*_xlfn.IFS(H4116&lt;=350,INDEX('Pliegos Tarifarios (Las Condes)'!$F:$F,MATCH($B4116,'Pliegos Tarifarios (Las Condes)'!$A:$A,0)),H4116&lt;=500,INDEX('Pliegos Tarifarios (Las Condes)'!$G:$G,MATCH($B4116,'Pliegos Tarifarios (Las Condes)'!$A:$A,0)),H4116&lt;=1000,INDEX('Pliegos Tarifarios (Las Condes)'!$H:$H,MATCH($B4116,'Pliegos Tarifarios (Las Condes)'!$A:$A,0)),H4116&lt;=5000,INDEX('Pliegos Tarifarios (Las Condes)'!$I:$I,MATCH($B4116,'Pliegos Tarifarios (Las Condes)'!$A:$A,0)),H4116&gt;5000,INDEX('Pliegos Tarifarios (Las Condes)'!$J:$J,MATCH($B4116,'Pliegos Tarifarios (Las Condes)'!$A:$A,0)))/1.19</f>
        <v>2116.6765751260509</v>
      </c>
      <c r="R4116" s="19">
        <f>INDEX('Pliegos Tarifarios (Las Condes)'!$K:$K,MATCH($B4116,'Pliegos Tarifarios (Las Condes)'!$A:$A,0))</f>
        <v>729.75599999999997</v>
      </c>
      <c r="S4116" s="21">
        <f t="shared" si="195"/>
        <v>176718.97617432603</v>
      </c>
      <c r="T4116" s="21">
        <f t="shared" si="196"/>
        <v>33576.605473121948</v>
      </c>
      <c r="U4116" s="19">
        <v>0</v>
      </c>
      <c r="V4116" s="21">
        <f t="shared" si="197"/>
        <v>210295.58164744798</v>
      </c>
    </row>
    <row r="4117" spans="1:22" x14ac:dyDescent="0.3">
      <c r="A4117" s="7" t="s">
        <v>149</v>
      </c>
      <c r="B4117" s="7">
        <v>10</v>
      </c>
      <c r="C4117" s="8" t="s">
        <v>186</v>
      </c>
      <c r="D4117" s="7" t="s">
        <v>334</v>
      </c>
      <c r="E4117" s="7" t="s">
        <v>121</v>
      </c>
      <c r="F4117" s="8" t="s">
        <v>335</v>
      </c>
      <c r="G4117" s="7" t="s">
        <v>16</v>
      </c>
      <c r="H4117" s="9">
        <v>905.76300000000003</v>
      </c>
      <c r="I4117" s="9">
        <v>2.395</v>
      </c>
      <c r="J4117" s="9">
        <v>2.39</v>
      </c>
      <c r="K4117" s="10">
        <v>0.9979123173277662</v>
      </c>
      <c r="L4117" s="9">
        <v>30.19</v>
      </c>
      <c r="M4117" s="19">
        <f>H4117*INDEX('Pliegos Tarifarios (Las Condes)'!$B:$B,MATCH($B4117,'Pliegos Tarifarios (Las Condes)'!$A:$A,0))</f>
        <v>119346.05016900001</v>
      </c>
      <c r="N4117" s="19">
        <f>I4117*INDEX('Pliegos Tarifarios (Las Condes)'!$C:$C,MATCH($B4117,'Pliegos Tarifarios (Las Condes)'!$A:$A,0))</f>
        <v>8319.4252800000013</v>
      </c>
      <c r="O4117" s="19">
        <f>J4117*INDEX('Pliegos Tarifarios (Las Condes)'!$D:$D,MATCH($B4117,'Pliegos Tarifarios (Las Condes)'!$A:$A,0))</f>
        <v>34763.995950000004</v>
      </c>
      <c r="P4117" s="19">
        <f>H4117*INDEX('Pliegos Tarifarios (Las Condes)'!$E:$E,MATCH($B4117,'Pliegos Tarifarios (Las Condes)'!$A:$A,0))</f>
        <v>11796.657311999999</v>
      </c>
      <c r="Q4117" s="19" cm="1">
        <f t="array" ref="Q4117">H4117*_xlfn.IFS(H4117&lt;=350,INDEX('Pliegos Tarifarios (Las Condes)'!$F:$F,MATCH($B4117,'Pliegos Tarifarios (Las Condes)'!$A:$A,0)),H4117&lt;=500,INDEX('Pliegos Tarifarios (Las Condes)'!$G:$G,MATCH($B4117,'Pliegos Tarifarios (Las Condes)'!$A:$A,0)),H4117&lt;=1000,INDEX('Pliegos Tarifarios (Las Condes)'!$H:$H,MATCH($B4117,'Pliegos Tarifarios (Las Condes)'!$A:$A,0)),H4117&lt;=5000,INDEX('Pliegos Tarifarios (Las Condes)'!$I:$I,MATCH($B4117,'Pliegos Tarifarios (Las Condes)'!$A:$A,0)),H4117&gt;5000,INDEX('Pliegos Tarifarios (Las Condes)'!$J:$J,MATCH($B4117,'Pliegos Tarifarios (Las Condes)'!$A:$A,0)))/1.19</f>
        <v>2124.3567504201683</v>
      </c>
      <c r="R4117" s="19">
        <f>INDEX('Pliegos Tarifarios (Las Condes)'!$K:$K,MATCH($B4117,'Pliegos Tarifarios (Las Condes)'!$A:$A,0))</f>
        <v>729.75599999999997</v>
      </c>
      <c r="S4117" s="21">
        <f t="shared" si="195"/>
        <v>177080.24146142017</v>
      </c>
      <c r="T4117" s="21">
        <f t="shared" si="196"/>
        <v>33645.245877669833</v>
      </c>
      <c r="U4117" s="19">
        <v>0</v>
      </c>
      <c r="V4117" s="21">
        <f t="shared" si="197"/>
        <v>210725.48733909</v>
      </c>
    </row>
    <row r="4118" spans="1:22" x14ac:dyDescent="0.3">
      <c r="A4118" s="7" t="s">
        <v>149</v>
      </c>
      <c r="B4118" s="7">
        <v>10</v>
      </c>
      <c r="C4118" s="8" t="s">
        <v>186</v>
      </c>
      <c r="D4118" s="7" t="s">
        <v>336</v>
      </c>
      <c r="E4118" s="7" t="s">
        <v>121</v>
      </c>
      <c r="F4118" s="8" t="s">
        <v>337</v>
      </c>
      <c r="G4118" s="7" t="s">
        <v>16</v>
      </c>
      <c r="H4118" s="9">
        <v>901.45699999999999</v>
      </c>
      <c r="I4118" s="9">
        <v>2.4175</v>
      </c>
      <c r="J4118" s="9">
        <v>2.3622999999999998</v>
      </c>
      <c r="K4118" s="10">
        <v>0.97716649431230607</v>
      </c>
      <c r="L4118" s="9">
        <v>30.05</v>
      </c>
      <c r="M4118" s="19">
        <f>H4118*INDEX('Pliegos Tarifarios (Las Condes)'!$B:$B,MATCH($B4118,'Pliegos Tarifarios (Las Condes)'!$A:$A,0))</f>
        <v>118778.67869100001</v>
      </c>
      <c r="N4118" s="19">
        <f>I4118*INDEX('Pliegos Tarifarios (Las Condes)'!$C:$C,MATCH($B4118,'Pliegos Tarifarios (Las Condes)'!$A:$A,0))</f>
        <v>8397.5827200000003</v>
      </c>
      <c r="O4118" s="19">
        <f>J4118*INDEX('Pliegos Tarifarios (Las Condes)'!$D:$D,MATCH($B4118,'Pliegos Tarifarios (Las Condes)'!$A:$A,0))</f>
        <v>34361.0826915</v>
      </c>
      <c r="P4118" s="19">
        <f>H4118*INDEX('Pliegos Tarifarios (Las Condes)'!$E:$E,MATCH($B4118,'Pliegos Tarifarios (Las Condes)'!$A:$A,0))</f>
        <v>11740.575967999999</v>
      </c>
      <c r="Q4118" s="19" cm="1">
        <f t="array" ref="Q4118">H4118*_xlfn.IFS(H4118&lt;=350,INDEX('Pliegos Tarifarios (Las Condes)'!$F:$F,MATCH($B4118,'Pliegos Tarifarios (Las Condes)'!$A:$A,0)),H4118&lt;=500,INDEX('Pliegos Tarifarios (Las Condes)'!$G:$G,MATCH($B4118,'Pliegos Tarifarios (Las Condes)'!$A:$A,0)),H4118&lt;=1000,INDEX('Pliegos Tarifarios (Las Condes)'!$H:$H,MATCH($B4118,'Pliegos Tarifarios (Las Condes)'!$A:$A,0)),H4118&lt;=5000,INDEX('Pliegos Tarifarios (Las Condes)'!$I:$I,MATCH($B4118,'Pliegos Tarifarios (Las Condes)'!$A:$A,0)),H4118&gt;5000,INDEX('Pliegos Tarifarios (Las Condes)'!$J:$J,MATCH($B4118,'Pliegos Tarifarios (Las Condes)'!$A:$A,0)))/1.19</f>
        <v>2114.2575521008407</v>
      </c>
      <c r="R4118" s="19">
        <f>INDEX('Pliegos Tarifarios (Las Condes)'!$K:$K,MATCH($B4118,'Pliegos Tarifarios (Las Condes)'!$A:$A,0))</f>
        <v>729.75599999999997</v>
      </c>
      <c r="S4118" s="21">
        <f t="shared" si="195"/>
        <v>176121.93362260083</v>
      </c>
      <c r="T4118" s="21">
        <f t="shared" si="196"/>
        <v>33463.167388294161</v>
      </c>
      <c r="U4118" s="19">
        <v>0</v>
      </c>
      <c r="V4118" s="21">
        <f t="shared" si="197"/>
        <v>209585.10101089498</v>
      </c>
    </row>
    <row r="4119" spans="1:22" x14ac:dyDescent="0.3">
      <c r="A4119" s="7" t="s">
        <v>149</v>
      </c>
      <c r="B4119" s="7">
        <v>10</v>
      </c>
      <c r="C4119" s="8" t="s">
        <v>186</v>
      </c>
      <c r="D4119" s="7" t="s">
        <v>338</v>
      </c>
      <c r="E4119" s="7" t="s">
        <v>121</v>
      </c>
      <c r="F4119" s="8" t="s">
        <v>339</v>
      </c>
      <c r="G4119" s="7" t="s">
        <v>16</v>
      </c>
      <c r="H4119" s="9">
        <v>903.50519999999995</v>
      </c>
      <c r="I4119" s="9">
        <v>2.4870999999999999</v>
      </c>
      <c r="J4119" s="9">
        <v>2.3738999999999999</v>
      </c>
      <c r="K4119" s="10">
        <v>0.95448514333963252</v>
      </c>
      <c r="L4119" s="9">
        <v>30.12</v>
      </c>
      <c r="M4119" s="19">
        <f>H4119*INDEX('Pliegos Tarifarios (Las Condes)'!$B:$B,MATCH($B4119,'Pliegos Tarifarios (Las Condes)'!$A:$A,0))</f>
        <v>119048.5556676</v>
      </c>
      <c r="N4119" s="19">
        <f>I4119*INDEX('Pliegos Tarifarios (Las Condes)'!$C:$C,MATCH($B4119,'Pliegos Tarifarios (Las Condes)'!$A:$A,0))</f>
        <v>8639.3497344000007</v>
      </c>
      <c r="O4119" s="19">
        <f>J4119*INDEX('Pliegos Tarifarios (Las Condes)'!$D:$D,MATCH($B4119,'Pliegos Tarifarios (Las Condes)'!$A:$A,0))</f>
        <v>34529.811709499998</v>
      </c>
      <c r="P4119" s="19">
        <f>H4119*INDEX('Pliegos Tarifarios (Las Condes)'!$E:$E,MATCH($B4119,'Pliegos Tarifarios (Las Condes)'!$A:$A,0))</f>
        <v>11767.251724799999</v>
      </c>
      <c r="Q4119" s="19" cm="1">
        <f t="array" ref="Q4119">H4119*_xlfn.IFS(H4119&lt;=350,INDEX('Pliegos Tarifarios (Las Condes)'!$F:$F,MATCH($B4119,'Pliegos Tarifarios (Las Condes)'!$A:$A,0)),H4119&lt;=500,INDEX('Pliegos Tarifarios (Las Condes)'!$G:$G,MATCH($B4119,'Pliegos Tarifarios (Las Condes)'!$A:$A,0)),H4119&lt;=1000,INDEX('Pliegos Tarifarios (Las Condes)'!$H:$H,MATCH($B4119,'Pliegos Tarifarios (Las Condes)'!$A:$A,0)),H4119&lt;=5000,INDEX('Pliegos Tarifarios (Las Condes)'!$I:$I,MATCH($B4119,'Pliegos Tarifarios (Las Condes)'!$A:$A,0)),H4119&gt;5000,INDEX('Pliegos Tarifarios (Las Condes)'!$J:$J,MATCH($B4119,'Pliegos Tarifarios (Las Condes)'!$A:$A,0)))/1.19</f>
        <v>2119.0613556302524</v>
      </c>
      <c r="R4119" s="19">
        <f>INDEX('Pliegos Tarifarios (Las Condes)'!$K:$K,MATCH($B4119,'Pliegos Tarifarios (Las Condes)'!$A:$A,0))</f>
        <v>729.75599999999997</v>
      </c>
      <c r="S4119" s="21">
        <f t="shared" si="195"/>
        <v>176833.78619193027</v>
      </c>
      <c r="T4119" s="21">
        <f t="shared" si="196"/>
        <v>33598.419376466751</v>
      </c>
      <c r="U4119" s="19">
        <v>0</v>
      </c>
      <c r="V4119" s="21">
        <f t="shared" si="197"/>
        <v>210432.20556839701</v>
      </c>
    </row>
    <row r="4120" spans="1:22" x14ac:dyDescent="0.3">
      <c r="A4120" s="7" t="s">
        <v>149</v>
      </c>
      <c r="B4120" s="7">
        <v>10</v>
      </c>
      <c r="C4120" s="8" t="s">
        <v>186</v>
      </c>
      <c r="D4120" s="7" t="s">
        <v>340</v>
      </c>
      <c r="E4120" s="7" t="s">
        <v>121</v>
      </c>
      <c r="F4120" s="8" t="s">
        <v>341</v>
      </c>
      <c r="G4120" s="7" t="s">
        <v>16</v>
      </c>
      <c r="H4120" s="9">
        <v>904.26</v>
      </c>
      <c r="I4120" s="9">
        <v>2.4014000000000002</v>
      </c>
      <c r="J4120" s="9">
        <v>2.4014000000000002</v>
      </c>
      <c r="K4120" s="10">
        <v>1</v>
      </c>
      <c r="L4120" s="9">
        <v>30.14</v>
      </c>
      <c r="M4120" s="19">
        <f>H4120*INDEX('Pliegos Tarifarios (Las Condes)'!$B:$B,MATCH($B4120,'Pliegos Tarifarios (Las Condes)'!$A:$A,0))</f>
        <v>119148.01038000001</v>
      </c>
      <c r="N4120" s="19">
        <f>I4120*INDEX('Pliegos Tarifarios (Las Condes)'!$C:$C,MATCH($B4120,'Pliegos Tarifarios (Las Condes)'!$A:$A,0))</f>
        <v>8341.6567296000012</v>
      </c>
      <c r="O4120" s="19">
        <f>J4120*INDEX('Pliegos Tarifarios (Las Condes)'!$D:$D,MATCH($B4120,'Pliegos Tarifarios (Las Condes)'!$A:$A,0))</f>
        <v>34929.815847000005</v>
      </c>
      <c r="P4120" s="19">
        <f>H4120*INDEX('Pliegos Tarifarios (Las Condes)'!$E:$E,MATCH($B4120,'Pliegos Tarifarios (Las Condes)'!$A:$A,0))</f>
        <v>11777.08224</v>
      </c>
      <c r="Q4120" s="19" cm="1">
        <f t="array" ref="Q4120">H4120*_xlfn.IFS(H4120&lt;=350,INDEX('Pliegos Tarifarios (Las Condes)'!$F:$F,MATCH($B4120,'Pliegos Tarifarios (Las Condes)'!$A:$A,0)),H4120&lt;=500,INDEX('Pliegos Tarifarios (Las Condes)'!$G:$G,MATCH($B4120,'Pliegos Tarifarios (Las Condes)'!$A:$A,0)),H4120&lt;=1000,INDEX('Pliegos Tarifarios (Las Condes)'!$H:$H,MATCH($B4120,'Pliegos Tarifarios (Las Condes)'!$A:$A,0)),H4120&lt;=5000,INDEX('Pliegos Tarifarios (Las Condes)'!$I:$I,MATCH($B4120,'Pliegos Tarifarios (Las Condes)'!$A:$A,0)),H4120&gt;5000,INDEX('Pliegos Tarifarios (Las Condes)'!$J:$J,MATCH($B4120,'Pliegos Tarifarios (Las Condes)'!$A:$A,0)))/1.19</f>
        <v>2120.8316470588238</v>
      </c>
      <c r="R4120" s="19">
        <f>INDEX('Pliegos Tarifarios (Las Condes)'!$K:$K,MATCH($B4120,'Pliegos Tarifarios (Las Condes)'!$A:$A,0))</f>
        <v>729.75599999999997</v>
      </c>
      <c r="S4120" s="21">
        <f t="shared" si="195"/>
        <v>177047.15284365884</v>
      </c>
      <c r="T4120" s="21">
        <f t="shared" si="196"/>
        <v>33638.95904029518</v>
      </c>
      <c r="U4120" s="19">
        <v>0</v>
      </c>
      <c r="V4120" s="21">
        <f t="shared" si="197"/>
        <v>210686.11188395403</v>
      </c>
    </row>
    <row r="4121" spans="1:22" x14ac:dyDescent="0.3">
      <c r="A4121" s="7" t="s">
        <v>149</v>
      </c>
      <c r="B4121" s="7">
        <v>10</v>
      </c>
      <c r="C4121" s="8" t="s">
        <v>186</v>
      </c>
      <c r="D4121" s="7" t="s">
        <v>342</v>
      </c>
      <c r="E4121" s="7" t="s">
        <v>121</v>
      </c>
      <c r="F4121" s="8" t="s">
        <v>343</v>
      </c>
      <c r="G4121" s="7" t="s">
        <v>16</v>
      </c>
      <c r="H4121" s="9">
        <v>903.17529999999999</v>
      </c>
      <c r="I4121" s="9">
        <v>2.4289999999999998</v>
      </c>
      <c r="J4121" s="9">
        <v>2.4289999999999998</v>
      </c>
      <c r="K4121" s="10">
        <v>1</v>
      </c>
      <c r="L4121" s="9">
        <v>30.11</v>
      </c>
      <c r="M4121" s="19">
        <f>H4121*INDEX('Pliegos Tarifarios (Las Condes)'!$B:$B,MATCH($B4121,'Pliegos Tarifarios (Las Condes)'!$A:$A,0))</f>
        <v>119005.0870539</v>
      </c>
      <c r="N4121" s="19">
        <f>I4121*INDEX('Pliegos Tarifarios (Las Condes)'!$C:$C,MATCH($B4121,'Pliegos Tarifarios (Las Condes)'!$A:$A,0))</f>
        <v>8437.5298559999992</v>
      </c>
      <c r="O4121" s="19">
        <f>J4121*INDEX('Pliegos Tarifarios (Las Condes)'!$D:$D,MATCH($B4121,'Pliegos Tarifarios (Las Condes)'!$A:$A,0))</f>
        <v>35331.274544999993</v>
      </c>
      <c r="P4121" s="19">
        <f>H4121*INDEX('Pliegos Tarifarios (Las Condes)'!$E:$E,MATCH($B4121,'Pliegos Tarifarios (Las Condes)'!$A:$A,0))</f>
        <v>11762.955107199999</v>
      </c>
      <c r="Q4121" s="19" cm="1">
        <f t="array" ref="Q4121">H4121*_xlfn.IFS(H4121&lt;=350,INDEX('Pliegos Tarifarios (Las Condes)'!$F:$F,MATCH($B4121,'Pliegos Tarifarios (Las Condes)'!$A:$A,0)),H4121&lt;=500,INDEX('Pliegos Tarifarios (Las Condes)'!$G:$G,MATCH($B4121,'Pliegos Tarifarios (Las Condes)'!$A:$A,0)),H4121&lt;=1000,INDEX('Pliegos Tarifarios (Las Condes)'!$H:$H,MATCH($B4121,'Pliegos Tarifarios (Las Condes)'!$A:$A,0)),H4121&lt;=5000,INDEX('Pliegos Tarifarios (Las Condes)'!$I:$I,MATCH($B4121,'Pliegos Tarifarios (Las Condes)'!$A:$A,0)),H4121&gt;5000,INDEX('Pliegos Tarifarios (Las Condes)'!$J:$J,MATCH($B4121,'Pliegos Tarifarios (Las Condes)'!$A:$A,0)))/1.19</f>
        <v>2118.2876153781517</v>
      </c>
      <c r="R4121" s="19">
        <f>INDEX('Pliegos Tarifarios (Las Condes)'!$K:$K,MATCH($B4121,'Pliegos Tarifarios (Las Condes)'!$A:$A,0))</f>
        <v>729.75599999999997</v>
      </c>
      <c r="S4121" s="21">
        <f t="shared" si="195"/>
        <v>177384.89017747811</v>
      </c>
      <c r="T4121" s="21">
        <f t="shared" si="196"/>
        <v>33703.129133720839</v>
      </c>
      <c r="U4121" s="19">
        <v>0</v>
      </c>
      <c r="V4121" s="21">
        <f t="shared" si="197"/>
        <v>211088.01931119896</v>
      </c>
    </row>
    <row r="4122" spans="1:22" x14ac:dyDescent="0.3">
      <c r="A4122" s="7" t="s">
        <v>149</v>
      </c>
      <c r="B4122" s="7">
        <v>10</v>
      </c>
      <c r="C4122" s="8" t="s">
        <v>186</v>
      </c>
      <c r="D4122" s="7" t="s">
        <v>344</v>
      </c>
      <c r="E4122" s="7" t="s">
        <v>121</v>
      </c>
      <c r="F4122" s="8" t="s">
        <v>345</v>
      </c>
      <c r="G4122" s="7" t="s">
        <v>16</v>
      </c>
      <c r="H4122" s="9">
        <v>903.98080000000004</v>
      </c>
      <c r="I4122" s="9">
        <v>2.4133</v>
      </c>
      <c r="J4122" s="9">
        <v>2.3784000000000001</v>
      </c>
      <c r="K4122" s="10">
        <v>0.98553847428831898</v>
      </c>
      <c r="L4122" s="9">
        <v>30.13</v>
      </c>
      <c r="M4122" s="19">
        <f>H4122*INDEX('Pliegos Tarifarios (Las Condes)'!$B:$B,MATCH($B4122,'Pliegos Tarifarios (Las Condes)'!$A:$A,0))</f>
        <v>119111.2221504</v>
      </c>
      <c r="N4122" s="19">
        <f>I4122*INDEX('Pliegos Tarifarios (Las Condes)'!$C:$C,MATCH($B4122,'Pliegos Tarifarios (Las Condes)'!$A:$A,0))</f>
        <v>8382.9933312000012</v>
      </c>
      <c r="O4122" s="19">
        <f>J4122*INDEX('Pliegos Tarifarios (Las Condes)'!$D:$D,MATCH($B4122,'Pliegos Tarifarios (Las Condes)'!$A:$A,0))</f>
        <v>34595.266931999999</v>
      </c>
      <c r="P4122" s="19">
        <f>H4122*INDEX('Pliegos Tarifarios (Las Condes)'!$E:$E,MATCH($B4122,'Pliegos Tarifarios (Las Condes)'!$A:$A,0))</f>
        <v>11773.445939199999</v>
      </c>
      <c r="Q4122" s="19" cm="1">
        <f t="array" ref="Q4122">H4122*_xlfn.IFS(H4122&lt;=350,INDEX('Pliegos Tarifarios (Las Condes)'!$F:$F,MATCH($B4122,'Pliegos Tarifarios (Las Condes)'!$A:$A,0)),H4122&lt;=500,INDEX('Pliegos Tarifarios (Las Condes)'!$G:$G,MATCH($B4122,'Pliegos Tarifarios (Las Condes)'!$A:$A,0)),H4122&lt;=1000,INDEX('Pliegos Tarifarios (Las Condes)'!$H:$H,MATCH($B4122,'Pliegos Tarifarios (Las Condes)'!$A:$A,0)),H4122&lt;=5000,INDEX('Pliegos Tarifarios (Las Condes)'!$I:$I,MATCH($B4122,'Pliegos Tarifarios (Las Condes)'!$A:$A,0)),H4122&gt;5000,INDEX('Pliegos Tarifarios (Las Condes)'!$J:$J,MATCH($B4122,'Pliegos Tarifarios (Las Condes)'!$A:$A,0)))/1.19</f>
        <v>2120.1768174789918</v>
      </c>
      <c r="R4122" s="19">
        <f>INDEX('Pliegos Tarifarios (Las Condes)'!$K:$K,MATCH($B4122,'Pliegos Tarifarios (Las Condes)'!$A:$A,0))</f>
        <v>729.75599999999997</v>
      </c>
      <c r="S4122" s="21">
        <f t="shared" si="195"/>
        <v>176712.86117027901</v>
      </c>
      <c r="T4122" s="21">
        <f t="shared" si="196"/>
        <v>33575.443622353014</v>
      </c>
      <c r="U4122" s="19">
        <v>0</v>
      </c>
      <c r="V4122" s="21">
        <f t="shared" si="197"/>
        <v>210288.30479263203</v>
      </c>
    </row>
    <row r="4123" spans="1:22" x14ac:dyDescent="0.3">
      <c r="A4123" s="7" t="s">
        <v>149</v>
      </c>
      <c r="B4123" s="7">
        <v>10</v>
      </c>
      <c r="C4123" s="8" t="s">
        <v>186</v>
      </c>
      <c r="D4123" s="7" t="s">
        <v>346</v>
      </c>
      <c r="E4123" s="7" t="s">
        <v>121</v>
      </c>
      <c r="F4123" s="8" t="s">
        <v>347</v>
      </c>
      <c r="G4123" s="7" t="s">
        <v>16</v>
      </c>
      <c r="H4123" s="9">
        <v>904.0367</v>
      </c>
      <c r="I4123" s="9">
        <v>2.4819</v>
      </c>
      <c r="J4123" s="9">
        <v>2.3757999999999999</v>
      </c>
      <c r="K4123" s="10">
        <v>0.95725049357347192</v>
      </c>
      <c r="L4123" s="9">
        <v>30.13</v>
      </c>
      <c r="M4123" s="19">
        <f>H4123*INDEX('Pliegos Tarifarios (Las Condes)'!$B:$B,MATCH($B4123,'Pliegos Tarifarios (Las Condes)'!$A:$A,0))</f>
        <v>119118.58770210001</v>
      </c>
      <c r="N4123" s="19">
        <f>I4123*INDEX('Pliegos Tarifarios (Las Condes)'!$C:$C,MATCH($B4123,'Pliegos Tarifarios (Las Condes)'!$A:$A,0))</f>
        <v>8621.2866816000005</v>
      </c>
      <c r="O4123" s="19">
        <f>J4123*INDEX('Pliegos Tarifarios (Las Condes)'!$D:$D,MATCH($B4123,'Pliegos Tarifarios (Las Condes)'!$A:$A,0))</f>
        <v>34557.448358999995</v>
      </c>
      <c r="P4123" s="19">
        <f>H4123*INDEX('Pliegos Tarifarios (Las Condes)'!$E:$E,MATCH($B4123,'Pliegos Tarifarios (Las Condes)'!$A:$A,0))</f>
        <v>11774.173980799998</v>
      </c>
      <c r="Q4123" s="19" cm="1">
        <f t="array" ref="Q4123">H4123*_xlfn.IFS(H4123&lt;=350,INDEX('Pliegos Tarifarios (Las Condes)'!$F:$F,MATCH($B4123,'Pliegos Tarifarios (Las Condes)'!$A:$A,0)),H4123&lt;=500,INDEX('Pliegos Tarifarios (Las Condes)'!$G:$G,MATCH($B4123,'Pliegos Tarifarios (Las Condes)'!$A:$A,0)),H4123&lt;=1000,INDEX('Pliegos Tarifarios (Las Condes)'!$H:$H,MATCH($B4123,'Pliegos Tarifarios (Las Condes)'!$A:$A,0)),H4123&lt;=5000,INDEX('Pliegos Tarifarios (Las Condes)'!$I:$I,MATCH($B4123,'Pliegos Tarifarios (Las Condes)'!$A:$A,0)),H4123&gt;5000,INDEX('Pliegos Tarifarios (Las Condes)'!$J:$J,MATCH($B4123,'Pliegos Tarifarios (Las Condes)'!$A:$A,0)))/1.19</f>
        <v>2120.3079241176474</v>
      </c>
      <c r="R4123" s="19">
        <f>INDEX('Pliegos Tarifarios (Las Condes)'!$K:$K,MATCH($B4123,'Pliegos Tarifarios (Las Condes)'!$A:$A,0))</f>
        <v>729.75599999999997</v>
      </c>
      <c r="S4123" s="21">
        <f t="shared" si="195"/>
        <v>176921.56064761765</v>
      </c>
      <c r="T4123" s="21">
        <f t="shared" si="196"/>
        <v>33615.096523047352</v>
      </c>
      <c r="U4123" s="19">
        <v>0</v>
      </c>
      <c r="V4123" s="21">
        <f t="shared" si="197"/>
        <v>210536.65717066498</v>
      </c>
    </row>
    <row r="4124" spans="1:22" x14ac:dyDescent="0.3">
      <c r="A4124" s="7" t="s">
        <v>149</v>
      </c>
      <c r="B4124" s="7">
        <v>10</v>
      </c>
      <c r="C4124" s="8" t="s">
        <v>186</v>
      </c>
      <c r="D4124" s="7" t="s">
        <v>348</v>
      </c>
      <c r="E4124" s="7" t="s">
        <v>121</v>
      </c>
      <c r="F4124" s="8" t="s">
        <v>349</v>
      </c>
      <c r="G4124" s="7" t="s">
        <v>16</v>
      </c>
      <c r="H4124" s="9">
        <v>904.41800000000001</v>
      </c>
      <c r="I4124" s="9">
        <v>2.4434999999999998</v>
      </c>
      <c r="J4124" s="9">
        <v>2.3685</v>
      </c>
      <c r="K4124" s="10">
        <v>0.9693063228974832</v>
      </c>
      <c r="L4124" s="9">
        <v>30.15</v>
      </c>
      <c r="M4124" s="19">
        <f>H4124*INDEX('Pliegos Tarifarios (Las Condes)'!$B:$B,MATCH($B4124,'Pliegos Tarifarios (Las Condes)'!$A:$A,0))</f>
        <v>119168.828934</v>
      </c>
      <c r="N4124" s="19">
        <f>I4124*INDEX('Pliegos Tarifarios (Las Condes)'!$C:$C,MATCH($B4124,'Pliegos Tarifarios (Las Condes)'!$A:$A,0))</f>
        <v>8487.8979839999993</v>
      </c>
      <c r="O4124" s="19">
        <f>J4124*INDEX('Pliegos Tarifarios (Las Condes)'!$D:$D,MATCH($B4124,'Pliegos Tarifarios (Las Condes)'!$A:$A,0))</f>
        <v>34451.2654425</v>
      </c>
      <c r="P4124" s="19">
        <f>H4124*INDEX('Pliegos Tarifarios (Las Condes)'!$E:$E,MATCH($B4124,'Pliegos Tarifarios (Las Condes)'!$A:$A,0))</f>
        <v>11779.140031999999</v>
      </c>
      <c r="Q4124" s="19" cm="1">
        <f t="array" ref="Q4124">H4124*_xlfn.IFS(H4124&lt;=350,INDEX('Pliegos Tarifarios (Las Condes)'!$F:$F,MATCH($B4124,'Pliegos Tarifarios (Las Condes)'!$A:$A,0)),H4124&lt;=500,INDEX('Pliegos Tarifarios (Las Condes)'!$G:$G,MATCH($B4124,'Pliegos Tarifarios (Las Condes)'!$A:$A,0)),H4124&lt;=1000,INDEX('Pliegos Tarifarios (Las Condes)'!$H:$H,MATCH($B4124,'Pliegos Tarifarios (Las Condes)'!$A:$A,0)),H4124&lt;=5000,INDEX('Pliegos Tarifarios (Las Condes)'!$I:$I,MATCH($B4124,'Pliegos Tarifarios (Las Condes)'!$A:$A,0)),H4124&gt;5000,INDEX('Pliegos Tarifarios (Las Condes)'!$J:$J,MATCH($B4124,'Pliegos Tarifarios (Las Condes)'!$A:$A,0)))/1.19</f>
        <v>2121.2022168067233</v>
      </c>
      <c r="R4124" s="19">
        <f>INDEX('Pliegos Tarifarios (Las Condes)'!$K:$K,MATCH($B4124,'Pliegos Tarifarios (Las Condes)'!$A:$A,0))</f>
        <v>729.75599999999997</v>
      </c>
      <c r="S4124" s="21">
        <f t="shared" si="195"/>
        <v>176738.09060930673</v>
      </c>
      <c r="T4124" s="21">
        <f t="shared" si="196"/>
        <v>33580.237215768277</v>
      </c>
      <c r="U4124" s="19">
        <v>0</v>
      </c>
      <c r="V4124" s="21">
        <f t="shared" si="197"/>
        <v>210318.32782507502</v>
      </c>
    </row>
    <row r="4125" spans="1:22" x14ac:dyDescent="0.3">
      <c r="A4125" s="7" t="s">
        <v>149</v>
      </c>
      <c r="B4125" s="7">
        <v>10</v>
      </c>
      <c r="C4125" s="8" t="s">
        <v>186</v>
      </c>
      <c r="D4125" s="7" t="s">
        <v>350</v>
      </c>
      <c r="E4125" s="7" t="s">
        <v>121</v>
      </c>
      <c r="F4125" s="8" t="s">
        <v>351</v>
      </c>
      <c r="G4125" s="7" t="s">
        <v>16</v>
      </c>
      <c r="H4125" s="9">
        <v>905.30229999999995</v>
      </c>
      <c r="I4125" s="9">
        <v>2.4622999999999999</v>
      </c>
      <c r="J4125" s="9">
        <v>2.4245999999999999</v>
      </c>
      <c r="K4125" s="10">
        <v>0.98468911180603502</v>
      </c>
      <c r="L4125" s="9">
        <v>30.18</v>
      </c>
      <c r="M4125" s="19">
        <f>H4125*INDEX('Pliegos Tarifarios (Las Condes)'!$B:$B,MATCH($B4125,'Pliegos Tarifarios (Las Condes)'!$A:$A,0))</f>
        <v>119285.3469549</v>
      </c>
      <c r="N4125" s="19">
        <f>I4125*INDEX('Pliegos Tarifarios (Las Condes)'!$C:$C,MATCH($B4125,'Pliegos Tarifarios (Las Condes)'!$A:$A,0))</f>
        <v>8553.2028671999997</v>
      </c>
      <c r="O4125" s="19">
        <f>J4125*INDEX('Pliegos Tarifarios (Las Condes)'!$D:$D,MATCH($B4125,'Pliegos Tarifarios (Las Condes)'!$A:$A,0))</f>
        <v>35267.273882999994</v>
      </c>
      <c r="P4125" s="19">
        <f>H4125*INDEX('Pliegos Tarifarios (Las Condes)'!$E:$E,MATCH($B4125,'Pliegos Tarifarios (Las Condes)'!$A:$A,0))</f>
        <v>11790.657155199999</v>
      </c>
      <c r="Q4125" s="19" cm="1">
        <f t="array" ref="Q4125">H4125*_xlfn.IFS(H4125&lt;=350,INDEX('Pliegos Tarifarios (Las Condes)'!$F:$F,MATCH($B4125,'Pliegos Tarifarios (Las Condes)'!$A:$A,0)),H4125&lt;=500,INDEX('Pliegos Tarifarios (Las Condes)'!$G:$G,MATCH($B4125,'Pliegos Tarifarios (Las Condes)'!$A:$A,0)),H4125&lt;=1000,INDEX('Pliegos Tarifarios (Las Condes)'!$H:$H,MATCH($B4125,'Pliegos Tarifarios (Las Condes)'!$A:$A,0)),H4125&lt;=5000,INDEX('Pliegos Tarifarios (Las Condes)'!$I:$I,MATCH($B4125,'Pliegos Tarifarios (Las Condes)'!$A:$A,0)),H4125&gt;5000,INDEX('Pliegos Tarifarios (Las Condes)'!$J:$J,MATCH($B4125,'Pliegos Tarifarios (Las Condes)'!$A:$A,0)))/1.19</f>
        <v>2123.2762347058824</v>
      </c>
      <c r="R4125" s="19">
        <f>INDEX('Pliegos Tarifarios (Las Condes)'!$K:$K,MATCH($B4125,'Pliegos Tarifarios (Las Condes)'!$A:$A,0))</f>
        <v>729.75599999999997</v>
      </c>
      <c r="S4125" s="21">
        <f t="shared" si="195"/>
        <v>177749.51309500585</v>
      </c>
      <c r="T4125" s="21">
        <f t="shared" si="196"/>
        <v>33772.407488051111</v>
      </c>
      <c r="U4125" s="19">
        <v>0</v>
      </c>
      <c r="V4125" s="21">
        <f t="shared" si="197"/>
        <v>211521.92058305696</v>
      </c>
    </row>
    <row r="4126" spans="1:22" x14ac:dyDescent="0.3">
      <c r="A4126" s="7" t="s">
        <v>149</v>
      </c>
      <c r="B4126" s="7">
        <v>10</v>
      </c>
      <c r="C4126" s="8" t="s">
        <v>186</v>
      </c>
      <c r="D4126" s="7" t="s">
        <v>352</v>
      </c>
      <c r="E4126" s="7" t="s">
        <v>121</v>
      </c>
      <c r="F4126" s="8" t="s">
        <v>353</v>
      </c>
      <c r="G4126" s="7" t="s">
        <v>16</v>
      </c>
      <c r="H4126" s="9">
        <v>902.08090000000004</v>
      </c>
      <c r="I4126" s="9">
        <v>2.42</v>
      </c>
      <c r="J4126" s="9">
        <v>2.3812000000000002</v>
      </c>
      <c r="K4126" s="10">
        <v>0.98396694214876046</v>
      </c>
      <c r="L4126" s="9">
        <v>30.07</v>
      </c>
      <c r="M4126" s="19">
        <f>H4126*INDEX('Pliegos Tarifarios (Las Condes)'!$B:$B,MATCH($B4126,'Pliegos Tarifarios (Las Condes)'!$A:$A,0))</f>
        <v>118860.88562670001</v>
      </c>
      <c r="N4126" s="19">
        <f>I4126*INDEX('Pliegos Tarifarios (Las Condes)'!$C:$C,MATCH($B4126,'Pliegos Tarifarios (Las Condes)'!$A:$A,0))</f>
        <v>8406.266880000001</v>
      </c>
      <c r="O4126" s="19">
        <f>J4126*INDEX('Pliegos Tarifarios (Las Condes)'!$D:$D,MATCH($B4126,'Pliegos Tarifarios (Las Condes)'!$A:$A,0))</f>
        <v>34635.994626</v>
      </c>
      <c r="P4126" s="19">
        <f>H4126*INDEX('Pliegos Tarifarios (Las Condes)'!$E:$E,MATCH($B4126,'Pliegos Tarifarios (Las Condes)'!$A:$A,0))</f>
        <v>11748.701641600001</v>
      </c>
      <c r="Q4126" s="19" cm="1">
        <f t="array" ref="Q4126">H4126*_xlfn.IFS(H4126&lt;=350,INDEX('Pliegos Tarifarios (Las Condes)'!$F:$F,MATCH($B4126,'Pliegos Tarifarios (Las Condes)'!$A:$A,0)),H4126&lt;=500,INDEX('Pliegos Tarifarios (Las Condes)'!$G:$G,MATCH($B4126,'Pliegos Tarifarios (Las Condes)'!$A:$A,0)),H4126&lt;=1000,INDEX('Pliegos Tarifarios (Las Condes)'!$H:$H,MATCH($B4126,'Pliegos Tarifarios (Las Condes)'!$A:$A,0)),H4126&lt;=5000,INDEX('Pliegos Tarifarios (Las Condes)'!$I:$I,MATCH($B4126,'Pliegos Tarifarios (Las Condes)'!$A:$A,0)),H4126&gt;5000,INDEX('Pliegos Tarifarios (Las Condes)'!$J:$J,MATCH($B4126,'Pliegos Tarifarios (Las Condes)'!$A:$A,0)))/1.19</f>
        <v>2115.7208335294122</v>
      </c>
      <c r="R4126" s="19">
        <f>INDEX('Pliegos Tarifarios (Las Condes)'!$K:$K,MATCH($B4126,'Pliegos Tarifarios (Las Condes)'!$A:$A,0))</f>
        <v>729.75599999999997</v>
      </c>
      <c r="S4126" s="21">
        <f t="shared" si="195"/>
        <v>176497.32560782941</v>
      </c>
      <c r="T4126" s="21">
        <f t="shared" si="196"/>
        <v>33534.491865487587</v>
      </c>
      <c r="U4126" s="19">
        <v>0</v>
      </c>
      <c r="V4126" s="21">
        <f t="shared" si="197"/>
        <v>210031.817473317</v>
      </c>
    </row>
    <row r="4127" spans="1:22" x14ac:dyDescent="0.3">
      <c r="A4127" s="7" t="s">
        <v>149</v>
      </c>
      <c r="B4127" s="7">
        <v>10</v>
      </c>
      <c r="C4127" s="8" t="s">
        <v>186</v>
      </c>
      <c r="D4127" s="7" t="s">
        <v>354</v>
      </c>
      <c r="E4127" s="7" t="s">
        <v>121</v>
      </c>
      <c r="F4127" s="8" t="s">
        <v>355</v>
      </c>
      <c r="G4127" s="7" t="s">
        <v>16</v>
      </c>
      <c r="H4127" s="9">
        <v>903.99919999999997</v>
      </c>
      <c r="I4127" s="9">
        <v>2.4077000000000002</v>
      </c>
      <c r="J4127" s="9">
        <v>2.3776000000000002</v>
      </c>
      <c r="K4127" s="10">
        <v>0.98749844249698882</v>
      </c>
      <c r="L4127" s="9">
        <v>30.13</v>
      </c>
      <c r="M4127" s="19">
        <f>H4127*INDEX('Pliegos Tarifarios (Las Condes)'!$B:$B,MATCH($B4127,'Pliegos Tarifarios (Las Condes)'!$A:$A,0))</f>
        <v>119113.6465896</v>
      </c>
      <c r="N4127" s="19">
        <f>I4127*INDEX('Pliegos Tarifarios (Las Condes)'!$C:$C,MATCH($B4127,'Pliegos Tarifarios (Las Condes)'!$A:$A,0))</f>
        <v>8363.5408128000017</v>
      </c>
      <c r="O4127" s="19">
        <f>J4127*INDEX('Pliegos Tarifarios (Las Condes)'!$D:$D,MATCH($B4127,'Pliegos Tarifarios (Las Condes)'!$A:$A,0))</f>
        <v>34583.630448000004</v>
      </c>
      <c r="P4127" s="19">
        <f>H4127*INDEX('Pliegos Tarifarios (Las Condes)'!$E:$E,MATCH($B4127,'Pliegos Tarifarios (Las Condes)'!$A:$A,0))</f>
        <v>11773.685580799998</v>
      </c>
      <c r="Q4127" s="19" cm="1">
        <f t="array" ref="Q4127">H4127*_xlfn.IFS(H4127&lt;=350,INDEX('Pliegos Tarifarios (Las Condes)'!$F:$F,MATCH($B4127,'Pliegos Tarifarios (Las Condes)'!$A:$A,0)),H4127&lt;=500,INDEX('Pliegos Tarifarios (Las Condes)'!$G:$G,MATCH($B4127,'Pliegos Tarifarios (Las Condes)'!$A:$A,0)),H4127&lt;=1000,INDEX('Pliegos Tarifarios (Las Condes)'!$H:$H,MATCH($B4127,'Pliegos Tarifarios (Las Condes)'!$A:$A,0)),H4127&lt;=5000,INDEX('Pliegos Tarifarios (Las Condes)'!$I:$I,MATCH($B4127,'Pliegos Tarifarios (Las Condes)'!$A:$A,0)),H4127&gt;5000,INDEX('Pliegos Tarifarios (Las Condes)'!$J:$J,MATCH($B4127,'Pliegos Tarifarios (Las Condes)'!$A:$A,0)))/1.19</f>
        <v>2120.2199724369752</v>
      </c>
      <c r="R4127" s="19">
        <f>INDEX('Pliegos Tarifarios (Las Condes)'!$K:$K,MATCH($B4127,'Pliegos Tarifarios (Las Condes)'!$A:$A,0))</f>
        <v>729.75599999999997</v>
      </c>
      <c r="S4127" s="21">
        <f t="shared" si="195"/>
        <v>176684.47940363697</v>
      </c>
      <c r="T4127" s="21">
        <f t="shared" si="196"/>
        <v>33570.051086691026</v>
      </c>
      <c r="U4127" s="19">
        <v>0</v>
      </c>
      <c r="V4127" s="21">
        <f t="shared" si="197"/>
        <v>210254.530490328</v>
      </c>
    </row>
    <row r="4128" spans="1:22" x14ac:dyDescent="0.3">
      <c r="A4128" s="7" t="s">
        <v>149</v>
      </c>
      <c r="B4128" s="7">
        <v>10</v>
      </c>
      <c r="C4128" s="8" t="s">
        <v>186</v>
      </c>
      <c r="D4128" s="7" t="s">
        <v>356</v>
      </c>
      <c r="E4128" s="7" t="s">
        <v>121</v>
      </c>
      <c r="F4128" s="8" t="s">
        <v>357</v>
      </c>
      <c r="G4128" s="7" t="s">
        <v>16</v>
      </c>
      <c r="H4128" s="9">
        <v>902.27089999999998</v>
      </c>
      <c r="I4128" s="9">
        <v>2.4068999999999998</v>
      </c>
      <c r="J4128" s="9">
        <v>2.3504999999999998</v>
      </c>
      <c r="K4128" s="10">
        <v>0.97656736881465789</v>
      </c>
      <c r="L4128" s="9">
        <v>30.08</v>
      </c>
      <c r="M4128" s="19">
        <f>H4128*INDEX('Pliegos Tarifarios (Las Condes)'!$B:$B,MATCH($B4128,'Pliegos Tarifarios (Las Condes)'!$A:$A,0))</f>
        <v>118885.9205967</v>
      </c>
      <c r="N4128" s="19">
        <f>I4128*INDEX('Pliegos Tarifarios (Las Condes)'!$C:$C,MATCH($B4128,'Pliegos Tarifarios (Las Condes)'!$A:$A,0))</f>
        <v>8360.7618815999995</v>
      </c>
      <c r="O4128" s="19">
        <f>J4128*INDEX('Pliegos Tarifarios (Las Condes)'!$D:$D,MATCH($B4128,'Pliegos Tarifarios (Las Condes)'!$A:$A,0))</f>
        <v>34189.444552499997</v>
      </c>
      <c r="P4128" s="19">
        <f>H4128*INDEX('Pliegos Tarifarios (Las Condes)'!$E:$E,MATCH($B4128,'Pliegos Tarifarios (Las Condes)'!$A:$A,0))</f>
        <v>11751.176201599999</v>
      </c>
      <c r="Q4128" s="19" cm="1">
        <f t="array" ref="Q4128">H4128*_xlfn.IFS(H4128&lt;=350,INDEX('Pliegos Tarifarios (Las Condes)'!$F:$F,MATCH($B4128,'Pliegos Tarifarios (Las Condes)'!$A:$A,0)),H4128&lt;=500,INDEX('Pliegos Tarifarios (Las Condes)'!$G:$G,MATCH($B4128,'Pliegos Tarifarios (Las Condes)'!$A:$A,0)),H4128&lt;=1000,INDEX('Pliegos Tarifarios (Las Condes)'!$H:$H,MATCH($B4128,'Pliegos Tarifarios (Las Condes)'!$A:$A,0)),H4128&lt;=5000,INDEX('Pliegos Tarifarios (Las Condes)'!$I:$I,MATCH($B4128,'Pliegos Tarifarios (Las Condes)'!$A:$A,0)),H4128&gt;5000,INDEX('Pliegos Tarifarios (Las Condes)'!$J:$J,MATCH($B4128,'Pliegos Tarifarios (Las Condes)'!$A:$A,0)))/1.19</f>
        <v>2116.1664553781516</v>
      </c>
      <c r="R4128" s="19">
        <f>INDEX('Pliegos Tarifarios (Las Condes)'!$K:$K,MATCH($B4128,'Pliegos Tarifarios (Las Condes)'!$A:$A,0))</f>
        <v>729.75599999999997</v>
      </c>
      <c r="S4128" s="21">
        <f t="shared" si="195"/>
        <v>176033.22568777815</v>
      </c>
      <c r="T4128" s="21">
        <f t="shared" si="196"/>
        <v>33446.312880677848</v>
      </c>
      <c r="U4128" s="19">
        <v>0</v>
      </c>
      <c r="V4128" s="21">
        <f t="shared" si="197"/>
        <v>209479.53856845599</v>
      </c>
    </row>
    <row r="4129" spans="1:22" x14ac:dyDescent="0.3">
      <c r="A4129" s="7" t="s">
        <v>149</v>
      </c>
      <c r="B4129" s="7">
        <v>10</v>
      </c>
      <c r="C4129" s="8" t="s">
        <v>186</v>
      </c>
      <c r="D4129" s="7" t="s">
        <v>358</v>
      </c>
      <c r="E4129" s="7" t="s">
        <v>121</v>
      </c>
      <c r="F4129" s="8" t="s">
        <v>359</v>
      </c>
      <c r="G4129" s="7" t="s">
        <v>16</v>
      </c>
      <c r="H4129" s="9">
        <v>903.80709999999999</v>
      </c>
      <c r="I4129" s="9">
        <v>2.3681000000000001</v>
      </c>
      <c r="J4129" s="9">
        <v>2.3546999999999998</v>
      </c>
      <c r="K4129" s="10">
        <v>0.99434145517503469</v>
      </c>
      <c r="L4129" s="9">
        <v>30.13</v>
      </c>
      <c r="M4129" s="19">
        <f>H4129*INDEX('Pliegos Tarifarios (Las Condes)'!$B:$B,MATCH($B4129,'Pliegos Tarifarios (Las Condes)'!$A:$A,0))</f>
        <v>119088.3349173</v>
      </c>
      <c r="N4129" s="19">
        <f>I4129*INDEX('Pliegos Tarifarios (Las Condes)'!$C:$C,MATCH($B4129,'Pliegos Tarifarios (Las Condes)'!$A:$A,0))</f>
        <v>8225.9837184000007</v>
      </c>
      <c r="O4129" s="19">
        <f>J4129*INDEX('Pliegos Tarifarios (Las Condes)'!$D:$D,MATCH($B4129,'Pliegos Tarifarios (Las Condes)'!$A:$A,0))</f>
        <v>34250.536093499999</v>
      </c>
      <c r="P4129" s="19">
        <f>H4129*INDEX('Pliegos Tarifarios (Las Condes)'!$E:$E,MATCH($B4129,'Pliegos Tarifarios (Las Condes)'!$A:$A,0))</f>
        <v>11771.1836704</v>
      </c>
      <c r="Q4129" s="19" cm="1">
        <f t="array" ref="Q4129">H4129*_xlfn.IFS(H4129&lt;=350,INDEX('Pliegos Tarifarios (Las Condes)'!$F:$F,MATCH($B4129,'Pliegos Tarifarios (Las Condes)'!$A:$A,0)),H4129&lt;=500,INDEX('Pliegos Tarifarios (Las Condes)'!$G:$G,MATCH($B4129,'Pliegos Tarifarios (Las Condes)'!$A:$A,0)),H4129&lt;=1000,INDEX('Pliegos Tarifarios (Las Condes)'!$H:$H,MATCH($B4129,'Pliegos Tarifarios (Las Condes)'!$A:$A,0)),H4129&lt;=5000,INDEX('Pliegos Tarifarios (Las Condes)'!$I:$I,MATCH($B4129,'Pliegos Tarifarios (Las Condes)'!$A:$A,0)),H4129&gt;5000,INDEX('Pliegos Tarifarios (Las Condes)'!$J:$J,MATCH($B4129,'Pliegos Tarifarios (Las Condes)'!$A:$A,0)))/1.19</f>
        <v>2119.7694252941178</v>
      </c>
      <c r="R4129" s="19">
        <f>INDEX('Pliegos Tarifarios (Las Condes)'!$K:$K,MATCH($B4129,'Pliegos Tarifarios (Las Condes)'!$A:$A,0))</f>
        <v>729.75599999999997</v>
      </c>
      <c r="S4129" s="21">
        <f t="shared" si="195"/>
        <v>176185.56382489414</v>
      </c>
      <c r="T4129" s="21">
        <f t="shared" si="196"/>
        <v>33475.257126729884</v>
      </c>
      <c r="U4129" s="19">
        <v>0</v>
      </c>
      <c r="V4129" s="21">
        <f t="shared" si="197"/>
        <v>209660.82095162402</v>
      </c>
    </row>
    <row r="4130" spans="1:22" x14ac:dyDescent="0.3">
      <c r="A4130" s="7" t="s">
        <v>149</v>
      </c>
      <c r="B4130" s="7">
        <v>10</v>
      </c>
      <c r="C4130" s="8" t="s">
        <v>186</v>
      </c>
      <c r="D4130" s="7" t="s">
        <v>360</v>
      </c>
      <c r="E4130" s="7" t="s">
        <v>121</v>
      </c>
      <c r="F4130" s="8" t="s">
        <v>361</v>
      </c>
      <c r="G4130" s="7" t="s">
        <v>16</v>
      </c>
      <c r="H4130" s="9">
        <v>903.18430000000001</v>
      </c>
      <c r="I4130" s="9">
        <v>2.3917999999999999</v>
      </c>
      <c r="J4130" s="9">
        <v>2.3479999999999999</v>
      </c>
      <c r="K4130" s="10">
        <v>0.98168743205953668</v>
      </c>
      <c r="L4130" s="9">
        <v>30.11</v>
      </c>
      <c r="M4130" s="19">
        <f>H4130*INDEX('Pliegos Tarifarios (Las Condes)'!$B:$B,MATCH($B4130,'Pliegos Tarifarios (Las Condes)'!$A:$A,0))</f>
        <v>119006.27292090001</v>
      </c>
      <c r="N4130" s="19">
        <f>I4130*INDEX('Pliegos Tarifarios (Las Condes)'!$C:$C,MATCH($B4130,'Pliegos Tarifarios (Las Condes)'!$A:$A,0))</f>
        <v>8308.3095551999995</v>
      </c>
      <c r="O4130" s="19">
        <f>J4130*INDEX('Pliegos Tarifarios (Las Condes)'!$D:$D,MATCH($B4130,'Pliegos Tarifarios (Las Condes)'!$A:$A,0))</f>
        <v>34153.080539999995</v>
      </c>
      <c r="P4130" s="19">
        <f>H4130*INDEX('Pliegos Tarifarios (Las Condes)'!$E:$E,MATCH($B4130,'Pliegos Tarifarios (Las Condes)'!$A:$A,0))</f>
        <v>11763.0723232</v>
      </c>
      <c r="Q4130" s="19" cm="1">
        <f t="array" ref="Q4130">H4130*_xlfn.IFS(H4130&lt;=350,INDEX('Pliegos Tarifarios (Las Condes)'!$F:$F,MATCH($B4130,'Pliegos Tarifarios (Las Condes)'!$A:$A,0)),H4130&lt;=500,INDEX('Pliegos Tarifarios (Las Condes)'!$G:$G,MATCH($B4130,'Pliegos Tarifarios (Las Condes)'!$A:$A,0)),H4130&lt;=1000,INDEX('Pliegos Tarifarios (Las Condes)'!$H:$H,MATCH($B4130,'Pliegos Tarifarios (Las Condes)'!$A:$A,0)),H4130&lt;=5000,INDEX('Pliegos Tarifarios (Las Condes)'!$I:$I,MATCH($B4130,'Pliegos Tarifarios (Las Condes)'!$A:$A,0)),H4130&gt;5000,INDEX('Pliegos Tarifarios (Las Condes)'!$J:$J,MATCH($B4130,'Pliegos Tarifarios (Las Condes)'!$A:$A,0)))/1.19</f>
        <v>2118.308723781513</v>
      </c>
      <c r="R4130" s="19">
        <f>INDEX('Pliegos Tarifarios (Las Condes)'!$K:$K,MATCH($B4130,'Pliegos Tarifarios (Las Condes)'!$A:$A,0))</f>
        <v>729.75599999999997</v>
      </c>
      <c r="S4130" s="21">
        <f t="shared" si="195"/>
        <v>176078.80006308152</v>
      </c>
      <c r="T4130" s="21">
        <f t="shared" si="196"/>
        <v>33454.97201198549</v>
      </c>
      <c r="U4130" s="19">
        <v>0</v>
      </c>
      <c r="V4130" s="21">
        <f t="shared" si="197"/>
        <v>209533.77207506701</v>
      </c>
    </row>
    <row r="4131" spans="1:22" x14ac:dyDescent="0.3">
      <c r="A4131" s="7" t="s">
        <v>149</v>
      </c>
      <c r="B4131" s="7">
        <v>10</v>
      </c>
      <c r="C4131" s="8" t="s">
        <v>186</v>
      </c>
      <c r="D4131" s="7" t="s">
        <v>362</v>
      </c>
      <c r="E4131" s="7" t="s">
        <v>121</v>
      </c>
      <c r="F4131" s="8" t="s">
        <v>363</v>
      </c>
      <c r="G4131" s="7" t="s">
        <v>16</v>
      </c>
      <c r="H4131" s="9">
        <v>904.59630000000004</v>
      </c>
      <c r="I4131" s="9">
        <v>2.4283000000000001</v>
      </c>
      <c r="J4131" s="9">
        <v>2.39</v>
      </c>
      <c r="K4131" s="10">
        <v>0.98422764897253223</v>
      </c>
      <c r="L4131" s="9">
        <v>30.15</v>
      </c>
      <c r="M4131" s="19">
        <f>H4131*INDEX('Pliegos Tarifarios (Las Condes)'!$B:$B,MATCH($B4131,'Pliegos Tarifarios (Las Condes)'!$A:$A,0))</f>
        <v>119192.32227690001</v>
      </c>
      <c r="N4131" s="19">
        <f>I4131*INDEX('Pliegos Tarifarios (Las Condes)'!$C:$C,MATCH($B4131,'Pliegos Tarifarios (Las Condes)'!$A:$A,0))</f>
        <v>8435.0982912000018</v>
      </c>
      <c r="O4131" s="19">
        <f>J4131*INDEX('Pliegos Tarifarios (Las Condes)'!$D:$D,MATCH($B4131,'Pliegos Tarifarios (Las Condes)'!$A:$A,0))</f>
        <v>34763.995950000004</v>
      </c>
      <c r="P4131" s="19">
        <f>H4131*INDEX('Pliegos Tarifarios (Las Condes)'!$E:$E,MATCH($B4131,'Pliegos Tarifarios (Las Condes)'!$A:$A,0))</f>
        <v>11781.4622112</v>
      </c>
      <c r="Q4131" s="19" cm="1">
        <f t="array" ref="Q4131">H4131*_xlfn.IFS(H4131&lt;=350,INDEX('Pliegos Tarifarios (Las Condes)'!$F:$F,MATCH($B4131,'Pliegos Tarifarios (Las Condes)'!$A:$A,0)),H4131&lt;=500,INDEX('Pliegos Tarifarios (Las Condes)'!$G:$G,MATCH($B4131,'Pliegos Tarifarios (Las Condes)'!$A:$A,0)),H4131&lt;=1000,INDEX('Pliegos Tarifarios (Las Condes)'!$H:$H,MATCH($B4131,'Pliegos Tarifarios (Las Condes)'!$A:$A,0)),H4131&lt;=5000,INDEX('Pliegos Tarifarios (Las Condes)'!$I:$I,MATCH($B4131,'Pliegos Tarifarios (Las Condes)'!$A:$A,0)),H4131&gt;5000,INDEX('Pliegos Tarifarios (Las Condes)'!$J:$J,MATCH($B4131,'Pliegos Tarifarios (Las Condes)'!$A:$A,0)))/1.19</f>
        <v>2121.6203977310929</v>
      </c>
      <c r="R4131" s="19">
        <f>INDEX('Pliegos Tarifarios (Las Condes)'!$K:$K,MATCH($B4131,'Pliegos Tarifarios (Las Condes)'!$A:$A,0))</f>
        <v>729.75599999999997</v>
      </c>
      <c r="S4131" s="21">
        <f t="shared" si="195"/>
        <v>177024.25512703109</v>
      </c>
      <c r="T4131" s="21">
        <f t="shared" si="196"/>
        <v>33634.608474135908</v>
      </c>
      <c r="U4131" s="19">
        <v>0</v>
      </c>
      <c r="V4131" s="21">
        <f t="shared" si="197"/>
        <v>210658.86360116699</v>
      </c>
    </row>
    <row r="4132" spans="1:22" x14ac:dyDescent="0.3">
      <c r="A4132" s="7" t="s">
        <v>149</v>
      </c>
      <c r="B4132" s="7">
        <v>10</v>
      </c>
      <c r="C4132" s="8" t="s">
        <v>186</v>
      </c>
      <c r="D4132" s="7" t="s">
        <v>364</v>
      </c>
      <c r="E4132" s="7" t="s">
        <v>121</v>
      </c>
      <c r="F4132" s="8" t="s">
        <v>365</v>
      </c>
      <c r="G4132" s="7" t="s">
        <v>16</v>
      </c>
      <c r="H4132" s="9">
        <v>902.61980000000005</v>
      </c>
      <c r="I4132" s="9">
        <v>2.4481000000000002</v>
      </c>
      <c r="J4132" s="9">
        <v>2.399</v>
      </c>
      <c r="K4132" s="10">
        <v>0.97994362975368643</v>
      </c>
      <c r="L4132" s="9">
        <v>30.09</v>
      </c>
      <c r="M4132" s="19">
        <f>H4132*INDEX('Pliegos Tarifarios (Las Condes)'!$B:$B,MATCH($B4132,'Pliegos Tarifarios (Las Condes)'!$A:$A,0))</f>
        <v>118931.89270740001</v>
      </c>
      <c r="N4132" s="19">
        <f>I4132*INDEX('Pliegos Tarifarios (Las Condes)'!$C:$C,MATCH($B4132,'Pliegos Tarifarios (Las Condes)'!$A:$A,0))</f>
        <v>8503.8768384000014</v>
      </c>
      <c r="O4132" s="19">
        <f>J4132*INDEX('Pliegos Tarifarios (Las Condes)'!$D:$D,MATCH($B4132,'Pliegos Tarifarios (Las Condes)'!$A:$A,0))</f>
        <v>34894.906394999998</v>
      </c>
      <c r="P4132" s="19">
        <f>H4132*INDEX('Pliegos Tarifarios (Las Condes)'!$E:$E,MATCH($B4132,'Pliegos Tarifarios (Las Condes)'!$A:$A,0))</f>
        <v>11755.720275199999</v>
      </c>
      <c r="Q4132" s="19" cm="1">
        <f t="array" ref="Q4132">H4132*_xlfn.IFS(H4132&lt;=350,INDEX('Pliegos Tarifarios (Las Condes)'!$F:$F,MATCH($B4132,'Pliegos Tarifarios (Las Condes)'!$A:$A,0)),H4132&lt;=500,INDEX('Pliegos Tarifarios (Las Condes)'!$G:$G,MATCH($B4132,'Pliegos Tarifarios (Las Condes)'!$A:$A,0)),H4132&lt;=1000,INDEX('Pliegos Tarifarios (Las Condes)'!$H:$H,MATCH($B4132,'Pliegos Tarifarios (Las Condes)'!$A:$A,0)),H4132&lt;=5000,INDEX('Pliegos Tarifarios (Las Condes)'!$I:$I,MATCH($B4132,'Pliegos Tarifarios (Las Condes)'!$A:$A,0)),H4132&gt;5000,INDEX('Pliegos Tarifarios (Las Condes)'!$J:$J,MATCH($B4132,'Pliegos Tarifarios (Las Condes)'!$A:$A,0)))/1.19</f>
        <v>2116.9847578151266</v>
      </c>
      <c r="R4132" s="19">
        <f>INDEX('Pliegos Tarifarios (Las Condes)'!$K:$K,MATCH($B4132,'Pliegos Tarifarios (Las Condes)'!$A:$A,0))</f>
        <v>729.75599999999997</v>
      </c>
      <c r="S4132" s="21">
        <f t="shared" si="195"/>
        <v>176933.13697381513</v>
      </c>
      <c r="T4132" s="21">
        <f t="shared" si="196"/>
        <v>33617.296025024873</v>
      </c>
      <c r="U4132" s="19">
        <v>0</v>
      </c>
      <c r="V4132" s="21">
        <f t="shared" si="197"/>
        <v>210550.43299884</v>
      </c>
    </row>
    <row r="4133" spans="1:22" x14ac:dyDescent="0.3">
      <c r="A4133" s="7" t="s">
        <v>149</v>
      </c>
      <c r="B4133" s="7">
        <v>10</v>
      </c>
      <c r="C4133" s="8" t="s">
        <v>186</v>
      </c>
      <c r="D4133" s="7" t="s">
        <v>366</v>
      </c>
      <c r="E4133" s="7" t="s">
        <v>121</v>
      </c>
      <c r="F4133" s="8" t="s">
        <v>367</v>
      </c>
      <c r="G4133" s="7" t="s">
        <v>16</v>
      </c>
      <c r="H4133" s="9">
        <v>903.17870000000005</v>
      </c>
      <c r="I4133" s="9">
        <v>2.4756</v>
      </c>
      <c r="J4133" s="9">
        <v>2.3931</v>
      </c>
      <c r="K4133" s="10">
        <v>0.96667474551623844</v>
      </c>
      <c r="L4133" s="9">
        <v>30.11</v>
      </c>
      <c r="M4133" s="19">
        <f>H4133*INDEX('Pliegos Tarifarios (Las Condes)'!$B:$B,MATCH($B4133,'Pliegos Tarifarios (Las Condes)'!$A:$A,0))</f>
        <v>119005.53504810001</v>
      </c>
      <c r="N4133" s="19">
        <f>I4133*INDEX('Pliegos Tarifarios (Las Condes)'!$C:$C,MATCH($B4133,'Pliegos Tarifarios (Las Condes)'!$A:$A,0))</f>
        <v>8599.4025984</v>
      </c>
      <c r="O4133" s="19">
        <f>J4133*INDEX('Pliegos Tarifarios (Las Condes)'!$D:$D,MATCH($B4133,'Pliegos Tarifarios (Las Condes)'!$A:$A,0))</f>
        <v>34809.087325499997</v>
      </c>
      <c r="P4133" s="19">
        <f>H4133*INDEX('Pliegos Tarifarios (Las Condes)'!$E:$E,MATCH($B4133,'Pliegos Tarifarios (Las Condes)'!$A:$A,0))</f>
        <v>11762.999388799999</v>
      </c>
      <c r="Q4133" s="19" cm="1">
        <f t="array" ref="Q4133">H4133*_xlfn.IFS(H4133&lt;=350,INDEX('Pliegos Tarifarios (Las Condes)'!$F:$F,MATCH($B4133,'Pliegos Tarifarios (Las Condes)'!$A:$A,0)),H4133&lt;=500,INDEX('Pliegos Tarifarios (Las Condes)'!$G:$G,MATCH($B4133,'Pliegos Tarifarios (Las Condes)'!$A:$A,0)),H4133&lt;=1000,INDEX('Pliegos Tarifarios (Las Condes)'!$H:$H,MATCH($B4133,'Pliegos Tarifarios (Las Condes)'!$A:$A,0)),H4133&lt;=5000,INDEX('Pliegos Tarifarios (Las Condes)'!$I:$I,MATCH($B4133,'Pliegos Tarifarios (Las Condes)'!$A:$A,0)),H4133&gt;5000,INDEX('Pliegos Tarifarios (Las Condes)'!$J:$J,MATCH($B4133,'Pliegos Tarifarios (Las Condes)'!$A:$A,0)))/1.19</f>
        <v>2118.2955896638659</v>
      </c>
      <c r="R4133" s="19">
        <f>INDEX('Pliegos Tarifarios (Las Condes)'!$K:$K,MATCH($B4133,'Pliegos Tarifarios (Las Condes)'!$A:$A,0))</f>
        <v>729.75599999999997</v>
      </c>
      <c r="S4133" s="21">
        <f t="shared" si="195"/>
        <v>177025.07595046388</v>
      </c>
      <c r="T4133" s="21">
        <f t="shared" si="196"/>
        <v>33634.76443058814</v>
      </c>
      <c r="U4133" s="19">
        <v>0</v>
      </c>
      <c r="V4133" s="21">
        <f t="shared" si="197"/>
        <v>210659.84038105202</v>
      </c>
    </row>
    <row r="4134" spans="1:22" x14ac:dyDescent="0.3">
      <c r="A4134" s="7" t="s">
        <v>149</v>
      </c>
      <c r="B4134" s="7">
        <v>10</v>
      </c>
      <c r="C4134" s="8" t="s">
        <v>186</v>
      </c>
      <c r="D4134" s="7" t="s">
        <v>368</v>
      </c>
      <c r="E4134" s="7" t="s">
        <v>121</v>
      </c>
      <c r="F4134" s="8" t="s">
        <v>369</v>
      </c>
      <c r="G4134" s="7" t="s">
        <v>16</v>
      </c>
      <c r="H4134" s="9">
        <v>903.04190000000006</v>
      </c>
      <c r="I4134" s="9">
        <v>2.4620000000000002</v>
      </c>
      <c r="J4134" s="9">
        <v>2.4620000000000002</v>
      </c>
      <c r="K4134" s="10">
        <v>1</v>
      </c>
      <c r="L4134" s="9">
        <v>30.1</v>
      </c>
      <c r="M4134" s="19">
        <f>H4134*INDEX('Pliegos Tarifarios (Las Condes)'!$B:$B,MATCH($B4134,'Pliegos Tarifarios (Las Condes)'!$A:$A,0))</f>
        <v>118987.50986970001</v>
      </c>
      <c r="N4134" s="19">
        <f>I4134*INDEX('Pliegos Tarifarios (Las Condes)'!$C:$C,MATCH($B4134,'Pliegos Tarifarios (Las Condes)'!$A:$A,0))</f>
        <v>8552.1607680000016</v>
      </c>
      <c r="O4134" s="19">
        <f>J4134*INDEX('Pliegos Tarifarios (Las Condes)'!$D:$D,MATCH($B4134,'Pliegos Tarifarios (Las Condes)'!$A:$A,0))</f>
        <v>35811.27951</v>
      </c>
      <c r="P4134" s="19">
        <f>H4134*INDEX('Pliegos Tarifarios (Las Condes)'!$E:$E,MATCH($B4134,'Pliegos Tarifarios (Las Condes)'!$A:$A,0))</f>
        <v>11761.2177056</v>
      </c>
      <c r="Q4134" s="19" cm="1">
        <f t="array" ref="Q4134">H4134*_xlfn.IFS(H4134&lt;=350,INDEX('Pliegos Tarifarios (Las Condes)'!$F:$F,MATCH($B4134,'Pliegos Tarifarios (Las Condes)'!$A:$A,0)),H4134&lt;=500,INDEX('Pliegos Tarifarios (Las Condes)'!$G:$G,MATCH($B4134,'Pliegos Tarifarios (Las Condes)'!$A:$A,0)),H4134&lt;=1000,INDEX('Pliegos Tarifarios (Las Condes)'!$H:$H,MATCH($B4134,'Pliegos Tarifarios (Las Condes)'!$A:$A,0)),H4134&lt;=5000,INDEX('Pliegos Tarifarios (Las Condes)'!$I:$I,MATCH($B4134,'Pliegos Tarifarios (Las Condes)'!$A:$A,0)),H4134&gt;5000,INDEX('Pliegos Tarifarios (Las Condes)'!$J:$J,MATCH($B4134,'Pliegos Tarifarios (Las Condes)'!$A:$A,0)))/1.19</f>
        <v>2117.9747419327732</v>
      </c>
      <c r="R4134" s="19">
        <f>INDEX('Pliegos Tarifarios (Las Condes)'!$K:$K,MATCH($B4134,'Pliegos Tarifarios (Las Condes)'!$A:$A,0))</f>
        <v>729.75599999999997</v>
      </c>
      <c r="S4134" s="21">
        <f t="shared" si="195"/>
        <v>177959.89859523275</v>
      </c>
      <c r="T4134" s="21">
        <f t="shared" si="196"/>
        <v>33812.380733094222</v>
      </c>
      <c r="U4134" s="19">
        <v>0</v>
      </c>
      <c r="V4134" s="21">
        <f t="shared" si="197"/>
        <v>211772.27932832699</v>
      </c>
    </row>
    <row r="4135" spans="1:22" x14ac:dyDescent="0.3">
      <c r="A4135" s="7" t="s">
        <v>149</v>
      </c>
      <c r="B4135" s="7">
        <v>10</v>
      </c>
      <c r="C4135" s="8" t="s">
        <v>186</v>
      </c>
      <c r="D4135" s="7" t="s">
        <v>370</v>
      </c>
      <c r="E4135" s="7" t="s">
        <v>121</v>
      </c>
      <c r="F4135" s="8" t="s">
        <v>371</v>
      </c>
      <c r="G4135" s="7" t="s">
        <v>16</v>
      </c>
      <c r="H4135" s="9">
        <v>902.77329999999995</v>
      </c>
      <c r="I4135" s="9">
        <v>2.4411999999999998</v>
      </c>
      <c r="J4135" s="9">
        <v>2.3660000000000001</v>
      </c>
      <c r="K4135" s="10">
        <v>0.96919547763395064</v>
      </c>
      <c r="L4135" s="9">
        <v>30.09</v>
      </c>
      <c r="M4135" s="19">
        <f>H4135*INDEX('Pliegos Tarifarios (Las Condes)'!$B:$B,MATCH($B4135,'Pliegos Tarifarios (Las Condes)'!$A:$A,0))</f>
        <v>118952.1183279</v>
      </c>
      <c r="N4135" s="19">
        <f>I4135*INDEX('Pliegos Tarifarios (Las Condes)'!$C:$C,MATCH($B4135,'Pliegos Tarifarios (Las Condes)'!$A:$A,0))</f>
        <v>8479.9085567999991</v>
      </c>
      <c r="O4135" s="19">
        <f>J4135*INDEX('Pliegos Tarifarios (Las Condes)'!$D:$D,MATCH($B4135,'Pliegos Tarifarios (Las Condes)'!$A:$A,0))</f>
        <v>34414.901429999998</v>
      </c>
      <c r="P4135" s="19">
        <f>H4135*INDEX('Pliegos Tarifarios (Las Condes)'!$E:$E,MATCH($B4135,'Pliegos Tarifarios (Las Condes)'!$A:$A,0))</f>
        <v>11757.719459199998</v>
      </c>
      <c r="Q4135" s="19" cm="1">
        <f t="array" ref="Q4135">H4135*_xlfn.IFS(H4135&lt;=350,INDEX('Pliegos Tarifarios (Las Condes)'!$F:$F,MATCH($B4135,'Pliegos Tarifarios (Las Condes)'!$A:$A,0)),H4135&lt;=500,INDEX('Pliegos Tarifarios (Las Condes)'!$G:$G,MATCH($B4135,'Pliegos Tarifarios (Las Condes)'!$A:$A,0)),H4135&lt;=1000,INDEX('Pliegos Tarifarios (Las Condes)'!$H:$H,MATCH($B4135,'Pliegos Tarifarios (Las Condes)'!$A:$A,0)),H4135&lt;=5000,INDEX('Pliegos Tarifarios (Las Condes)'!$I:$I,MATCH($B4135,'Pliegos Tarifarios (Las Condes)'!$A:$A,0)),H4135&gt;5000,INDEX('Pliegos Tarifarios (Las Condes)'!$J:$J,MATCH($B4135,'Pliegos Tarifarios (Las Condes)'!$A:$A,0)))/1.19</f>
        <v>2117.3447733613448</v>
      </c>
      <c r="R4135" s="19">
        <f>INDEX('Pliegos Tarifarios (Las Condes)'!$K:$K,MATCH($B4135,'Pliegos Tarifarios (Las Condes)'!$A:$A,0))</f>
        <v>729.75599999999997</v>
      </c>
      <c r="S4135" s="21">
        <f t="shared" si="195"/>
        <v>176451.74854726132</v>
      </c>
      <c r="T4135" s="21">
        <f t="shared" si="196"/>
        <v>33525.832223979654</v>
      </c>
      <c r="U4135" s="19">
        <v>0</v>
      </c>
      <c r="V4135" s="21">
        <f t="shared" si="197"/>
        <v>209977.58077124099</v>
      </c>
    </row>
    <row r="4136" spans="1:22" x14ac:dyDescent="0.3">
      <c r="A4136" s="7" t="s">
        <v>149</v>
      </c>
      <c r="B4136" s="7">
        <v>10</v>
      </c>
      <c r="C4136" s="8" t="s">
        <v>186</v>
      </c>
      <c r="D4136" s="7" t="s">
        <v>372</v>
      </c>
      <c r="E4136" s="7" t="s">
        <v>121</v>
      </c>
      <c r="F4136" s="8" t="s">
        <v>373</v>
      </c>
      <c r="G4136" s="7" t="s">
        <v>16</v>
      </c>
      <c r="H4136" s="9">
        <v>903.33259999999996</v>
      </c>
      <c r="I4136" s="9">
        <v>2.4603000000000002</v>
      </c>
      <c r="J4136" s="9">
        <v>2.3913000000000002</v>
      </c>
      <c r="K4136" s="10">
        <v>0.97195463967808804</v>
      </c>
      <c r="L4136" s="9">
        <v>30.11</v>
      </c>
      <c r="M4136" s="19">
        <f>H4136*INDEX('Pliegos Tarifarios (Las Condes)'!$B:$B,MATCH($B4136,'Pliegos Tarifarios (Las Condes)'!$A:$A,0))</f>
        <v>119025.8133738</v>
      </c>
      <c r="N4136" s="19">
        <f>I4136*INDEX('Pliegos Tarifarios (Las Condes)'!$C:$C,MATCH($B4136,'Pliegos Tarifarios (Las Condes)'!$A:$A,0))</f>
        <v>8546.2555392000013</v>
      </c>
      <c r="O4136" s="19">
        <f>J4136*INDEX('Pliegos Tarifarios (Las Condes)'!$D:$D,MATCH($B4136,'Pliegos Tarifarios (Las Condes)'!$A:$A,0))</f>
        <v>34782.905236500003</v>
      </c>
      <c r="P4136" s="19">
        <f>H4136*INDEX('Pliegos Tarifarios (Las Condes)'!$E:$E,MATCH($B4136,'Pliegos Tarifarios (Las Condes)'!$A:$A,0))</f>
        <v>11765.003782399999</v>
      </c>
      <c r="Q4136" s="19" cm="1">
        <f t="array" ref="Q4136">H4136*_xlfn.IFS(H4136&lt;=350,INDEX('Pliegos Tarifarios (Las Condes)'!$F:$F,MATCH($B4136,'Pliegos Tarifarios (Las Condes)'!$A:$A,0)),H4136&lt;=500,INDEX('Pliegos Tarifarios (Las Condes)'!$G:$G,MATCH($B4136,'Pliegos Tarifarios (Las Condes)'!$A:$A,0)),H4136&lt;=1000,INDEX('Pliegos Tarifarios (Las Condes)'!$H:$H,MATCH($B4136,'Pliegos Tarifarios (Las Condes)'!$A:$A,0)),H4136&lt;=5000,INDEX('Pliegos Tarifarios (Las Condes)'!$I:$I,MATCH($B4136,'Pliegos Tarifarios (Las Condes)'!$A:$A,0)),H4136&gt;5000,INDEX('Pliegos Tarifarios (Las Condes)'!$J:$J,MATCH($B4136,'Pliegos Tarifarios (Las Condes)'!$A:$A,0)))/1.19</f>
        <v>2118.6565433613446</v>
      </c>
      <c r="R4136" s="19">
        <f>INDEX('Pliegos Tarifarios (Las Condes)'!$K:$K,MATCH($B4136,'Pliegos Tarifarios (Las Condes)'!$A:$A,0))</f>
        <v>729.75599999999997</v>
      </c>
      <c r="S4136" s="21">
        <f t="shared" si="195"/>
        <v>176968.39047526135</v>
      </c>
      <c r="T4136" s="21">
        <f t="shared" si="196"/>
        <v>33623.994190299658</v>
      </c>
      <c r="U4136" s="19">
        <v>0</v>
      </c>
      <c r="V4136" s="21">
        <f t="shared" si="197"/>
        <v>210592.384665561</v>
      </c>
    </row>
    <row r="4137" spans="1:22" x14ac:dyDescent="0.3">
      <c r="A4137" s="7" t="s">
        <v>149</v>
      </c>
      <c r="B4137" s="7">
        <v>10</v>
      </c>
      <c r="C4137" s="8" t="s">
        <v>186</v>
      </c>
      <c r="D4137" s="7" t="s">
        <v>374</v>
      </c>
      <c r="E4137" s="7" t="s">
        <v>121</v>
      </c>
      <c r="F4137" s="8" t="s">
        <v>375</v>
      </c>
      <c r="G4137" s="7" t="s">
        <v>16</v>
      </c>
      <c r="H4137" s="9">
        <v>905.1961</v>
      </c>
      <c r="I4137" s="9">
        <v>2.4247999999999998</v>
      </c>
      <c r="J4137" s="9">
        <v>2.3969999999999998</v>
      </c>
      <c r="K4137" s="10">
        <v>0.98853513691850869</v>
      </c>
      <c r="L4137" s="9">
        <v>30.17</v>
      </c>
      <c r="M4137" s="19">
        <f>H4137*INDEX('Pliegos Tarifarios (Las Condes)'!$B:$B,MATCH($B4137,'Pliegos Tarifarios (Las Condes)'!$A:$A,0))</f>
        <v>119271.3537243</v>
      </c>
      <c r="N4137" s="19">
        <f>I4137*INDEX('Pliegos Tarifarios (Las Condes)'!$C:$C,MATCH($B4137,'Pliegos Tarifarios (Las Condes)'!$A:$A,0))</f>
        <v>8422.9404672000001</v>
      </c>
      <c r="O4137" s="19">
        <f>J4137*INDEX('Pliegos Tarifarios (Las Condes)'!$D:$D,MATCH($B4137,'Pliegos Tarifarios (Las Condes)'!$A:$A,0))</f>
        <v>34865.815184999999</v>
      </c>
      <c r="P4137" s="19">
        <f>H4137*INDEX('Pliegos Tarifarios (Las Condes)'!$E:$E,MATCH($B4137,'Pliegos Tarifarios (Las Condes)'!$A:$A,0))</f>
        <v>11789.274006399999</v>
      </c>
      <c r="Q4137" s="19" cm="1">
        <f t="array" ref="Q4137">H4137*_xlfn.IFS(H4137&lt;=350,INDEX('Pliegos Tarifarios (Las Condes)'!$F:$F,MATCH($B4137,'Pliegos Tarifarios (Las Condes)'!$A:$A,0)),H4137&lt;=500,INDEX('Pliegos Tarifarios (Las Condes)'!$G:$G,MATCH($B4137,'Pliegos Tarifarios (Las Condes)'!$A:$A,0)),H4137&lt;=1000,INDEX('Pliegos Tarifarios (Las Condes)'!$H:$H,MATCH($B4137,'Pliegos Tarifarios (Las Condes)'!$A:$A,0)),H4137&lt;=5000,INDEX('Pliegos Tarifarios (Las Condes)'!$I:$I,MATCH($B4137,'Pliegos Tarifarios (Las Condes)'!$A:$A,0)),H4137&gt;5000,INDEX('Pliegos Tarifarios (Las Condes)'!$J:$J,MATCH($B4137,'Pliegos Tarifarios (Las Condes)'!$A:$A,0)))/1.19</f>
        <v>2123.0271555462186</v>
      </c>
      <c r="R4137" s="19">
        <f>INDEX('Pliegos Tarifarios (Las Condes)'!$K:$K,MATCH($B4137,'Pliegos Tarifarios (Las Condes)'!$A:$A,0))</f>
        <v>729.75599999999997</v>
      </c>
      <c r="S4137" s="21">
        <f t="shared" si="195"/>
        <v>177202.16653844621</v>
      </c>
      <c r="T4137" s="21">
        <f t="shared" si="196"/>
        <v>33668.411642304782</v>
      </c>
      <c r="U4137" s="19">
        <v>0</v>
      </c>
      <c r="V4137" s="21">
        <f t="shared" si="197"/>
        <v>210870.57818075101</v>
      </c>
    </row>
    <row r="4138" spans="1:22" x14ac:dyDescent="0.3">
      <c r="A4138" s="7" t="s">
        <v>149</v>
      </c>
      <c r="B4138" s="7">
        <v>10</v>
      </c>
      <c r="C4138" s="8" t="s">
        <v>186</v>
      </c>
      <c r="D4138" s="7" t="s">
        <v>376</v>
      </c>
      <c r="E4138" s="7" t="s">
        <v>121</v>
      </c>
      <c r="F4138" s="8" t="s">
        <v>377</v>
      </c>
      <c r="G4138" s="7" t="s">
        <v>16</v>
      </c>
      <c r="H4138" s="9">
        <v>903.51490000000001</v>
      </c>
      <c r="I4138" s="9">
        <v>2.3965000000000001</v>
      </c>
      <c r="J4138" s="9">
        <v>2.3858000000000001</v>
      </c>
      <c r="K4138" s="10">
        <v>0.99553515543500937</v>
      </c>
      <c r="L4138" s="9">
        <v>30.12</v>
      </c>
      <c r="M4138" s="19">
        <f>H4138*INDEX('Pliegos Tarifarios (Las Condes)'!$B:$B,MATCH($B4138,'Pliegos Tarifarios (Las Condes)'!$A:$A,0))</f>
        <v>119049.8337687</v>
      </c>
      <c r="N4138" s="19">
        <f>I4138*INDEX('Pliegos Tarifarios (Las Condes)'!$C:$C,MATCH($B4138,'Pliegos Tarifarios (Las Condes)'!$A:$A,0))</f>
        <v>8324.635776000001</v>
      </c>
      <c r="O4138" s="19">
        <f>J4138*INDEX('Pliegos Tarifarios (Las Condes)'!$D:$D,MATCH($B4138,'Pliegos Tarifarios (Las Condes)'!$A:$A,0))</f>
        <v>34702.904409000002</v>
      </c>
      <c r="P4138" s="19">
        <f>H4138*INDEX('Pliegos Tarifarios (Las Condes)'!$E:$E,MATCH($B4138,'Pliegos Tarifarios (Las Condes)'!$A:$A,0))</f>
        <v>11767.378057599999</v>
      </c>
      <c r="Q4138" s="19" cm="1">
        <f t="array" ref="Q4138">H4138*_xlfn.IFS(H4138&lt;=350,INDEX('Pliegos Tarifarios (Las Condes)'!$F:$F,MATCH($B4138,'Pliegos Tarifarios (Las Condes)'!$A:$A,0)),H4138&lt;=500,INDEX('Pliegos Tarifarios (Las Condes)'!$G:$G,MATCH($B4138,'Pliegos Tarifarios (Las Condes)'!$A:$A,0)),H4138&lt;=1000,INDEX('Pliegos Tarifarios (Las Condes)'!$H:$H,MATCH($B4138,'Pliegos Tarifarios (Las Condes)'!$A:$A,0)),H4138&lt;=5000,INDEX('Pliegos Tarifarios (Las Condes)'!$I:$I,MATCH($B4138,'Pliegos Tarifarios (Las Condes)'!$A:$A,0)),H4138&gt;5000,INDEX('Pliegos Tarifarios (Las Condes)'!$J:$J,MATCH($B4138,'Pliegos Tarifarios (Las Condes)'!$A:$A,0)))/1.19</f>
        <v>2119.0841057983198</v>
      </c>
      <c r="R4138" s="19">
        <f>INDEX('Pliegos Tarifarios (Las Condes)'!$K:$K,MATCH($B4138,'Pliegos Tarifarios (Las Condes)'!$A:$A,0))</f>
        <v>729.75599999999997</v>
      </c>
      <c r="S4138" s="21">
        <f t="shared" si="195"/>
        <v>176693.59211709833</v>
      </c>
      <c r="T4138" s="21">
        <f t="shared" si="196"/>
        <v>33571.782502248687</v>
      </c>
      <c r="U4138" s="19">
        <v>0</v>
      </c>
      <c r="V4138" s="21">
        <f t="shared" si="197"/>
        <v>210265.37461934701</v>
      </c>
    </row>
    <row r="4139" spans="1:22" x14ac:dyDescent="0.3">
      <c r="A4139" s="7" t="s">
        <v>149</v>
      </c>
      <c r="B4139" s="7">
        <v>10</v>
      </c>
      <c r="C4139" s="8" t="s">
        <v>186</v>
      </c>
      <c r="D4139" s="7" t="s">
        <v>378</v>
      </c>
      <c r="E4139" s="7" t="s">
        <v>121</v>
      </c>
      <c r="F4139" s="8" t="s">
        <v>379</v>
      </c>
      <c r="G4139" s="7" t="s">
        <v>16</v>
      </c>
      <c r="H4139" s="9">
        <v>902.3039</v>
      </c>
      <c r="I4139" s="9">
        <v>2.3734999999999999</v>
      </c>
      <c r="J4139" s="9">
        <v>2.3353000000000002</v>
      </c>
      <c r="K4139" s="10">
        <v>0.98390562460501374</v>
      </c>
      <c r="L4139" s="9">
        <v>30.08</v>
      </c>
      <c r="M4139" s="19">
        <f>H4139*INDEX('Pliegos Tarifarios (Las Condes)'!$B:$B,MATCH($B4139,'Pliegos Tarifarios (Las Condes)'!$A:$A,0))</f>
        <v>118890.26877570001</v>
      </c>
      <c r="N4139" s="19">
        <f>I4139*INDEX('Pliegos Tarifarios (Las Condes)'!$C:$C,MATCH($B4139,'Pliegos Tarifarios (Las Condes)'!$A:$A,0))</f>
        <v>8244.7415039999996</v>
      </c>
      <c r="O4139" s="19">
        <f>J4139*INDEX('Pliegos Tarifarios (Las Condes)'!$D:$D,MATCH($B4139,'Pliegos Tarifarios (Las Condes)'!$A:$A,0))</f>
        <v>33968.351356500003</v>
      </c>
      <c r="P4139" s="19">
        <f>H4139*INDEX('Pliegos Tarifarios (Las Condes)'!$E:$E,MATCH($B4139,'Pliegos Tarifarios (Las Condes)'!$A:$A,0))</f>
        <v>11751.605993599998</v>
      </c>
      <c r="Q4139" s="19" cm="1">
        <f t="array" ref="Q4139">H4139*_xlfn.IFS(H4139&lt;=350,INDEX('Pliegos Tarifarios (Las Condes)'!$F:$F,MATCH($B4139,'Pliegos Tarifarios (Las Condes)'!$A:$A,0)),H4139&lt;=500,INDEX('Pliegos Tarifarios (Las Condes)'!$G:$G,MATCH($B4139,'Pliegos Tarifarios (Las Condes)'!$A:$A,0)),H4139&lt;=1000,INDEX('Pliegos Tarifarios (Las Condes)'!$H:$H,MATCH($B4139,'Pliegos Tarifarios (Las Condes)'!$A:$A,0)),H4139&lt;=5000,INDEX('Pliegos Tarifarios (Las Condes)'!$I:$I,MATCH($B4139,'Pliegos Tarifarios (Las Condes)'!$A:$A,0)),H4139&gt;5000,INDEX('Pliegos Tarifarios (Las Condes)'!$J:$J,MATCH($B4139,'Pliegos Tarifarios (Las Condes)'!$A:$A,0)))/1.19</f>
        <v>2116.2438528571433</v>
      </c>
      <c r="R4139" s="19">
        <f>INDEX('Pliegos Tarifarios (Las Condes)'!$K:$K,MATCH($B4139,'Pliegos Tarifarios (Las Condes)'!$A:$A,0))</f>
        <v>729.75599999999997</v>
      </c>
      <c r="S4139" s="21">
        <f t="shared" si="195"/>
        <v>175700.96748265717</v>
      </c>
      <c r="T4139" s="21">
        <f t="shared" si="196"/>
        <v>33383.183821704864</v>
      </c>
      <c r="U4139" s="19">
        <v>0</v>
      </c>
      <c r="V4139" s="21">
        <f t="shared" si="197"/>
        <v>209084.15130436205</v>
      </c>
    </row>
    <row r="4140" spans="1:22" x14ac:dyDescent="0.3">
      <c r="A4140" s="7" t="s">
        <v>149</v>
      </c>
      <c r="B4140" s="7">
        <v>10</v>
      </c>
      <c r="C4140" s="8" t="s">
        <v>186</v>
      </c>
      <c r="D4140" s="7" t="s">
        <v>380</v>
      </c>
      <c r="E4140" s="7" t="s">
        <v>121</v>
      </c>
      <c r="F4140" s="8" t="s">
        <v>381</v>
      </c>
      <c r="G4140" s="7" t="s">
        <v>16</v>
      </c>
      <c r="H4140" s="9">
        <v>904.42629999999997</v>
      </c>
      <c r="I4140" s="9">
        <v>2.3906999999999998</v>
      </c>
      <c r="J4140" s="9">
        <v>2.3875000000000002</v>
      </c>
      <c r="K4140" s="10">
        <v>0.99866147990128429</v>
      </c>
      <c r="L4140" s="9">
        <v>30.15</v>
      </c>
      <c r="M4140" s="19">
        <f>H4140*INDEX('Pliegos Tarifarios (Las Condes)'!$B:$B,MATCH($B4140,'Pliegos Tarifarios (Las Condes)'!$A:$A,0))</f>
        <v>119169.9225669</v>
      </c>
      <c r="N4140" s="19">
        <f>I4140*INDEX('Pliegos Tarifarios (Las Condes)'!$C:$C,MATCH($B4140,'Pliegos Tarifarios (Las Condes)'!$A:$A,0))</f>
        <v>8304.4885247999991</v>
      </c>
      <c r="O4140" s="19">
        <f>J4140*INDEX('Pliegos Tarifarios (Las Condes)'!$D:$D,MATCH($B4140,'Pliegos Tarifarios (Las Condes)'!$A:$A,0))</f>
        <v>34727.631937500002</v>
      </c>
      <c r="P4140" s="19">
        <f>H4140*INDEX('Pliegos Tarifarios (Las Condes)'!$E:$E,MATCH($B4140,'Pliegos Tarifarios (Las Condes)'!$A:$A,0))</f>
        <v>11779.248131199998</v>
      </c>
      <c r="Q4140" s="19" cm="1">
        <f t="array" ref="Q4140">H4140*_xlfn.IFS(H4140&lt;=350,INDEX('Pliegos Tarifarios (Las Condes)'!$F:$F,MATCH($B4140,'Pliegos Tarifarios (Las Condes)'!$A:$A,0)),H4140&lt;=500,INDEX('Pliegos Tarifarios (Las Condes)'!$G:$G,MATCH($B4140,'Pliegos Tarifarios (Las Condes)'!$A:$A,0)),H4140&lt;=1000,INDEX('Pliegos Tarifarios (Las Condes)'!$H:$H,MATCH($B4140,'Pliegos Tarifarios (Las Condes)'!$A:$A,0)),H4140&lt;=5000,INDEX('Pliegos Tarifarios (Las Condes)'!$I:$I,MATCH($B4140,'Pliegos Tarifarios (Las Condes)'!$A:$A,0)),H4140&gt;5000,INDEX('Pliegos Tarifarios (Las Condes)'!$J:$J,MATCH($B4140,'Pliegos Tarifarios (Las Condes)'!$A:$A,0)))/1.19</f>
        <v>2121.2216834453784</v>
      </c>
      <c r="R4140" s="19">
        <f>INDEX('Pliegos Tarifarios (Las Condes)'!$K:$K,MATCH($B4140,'Pliegos Tarifarios (Las Condes)'!$A:$A,0))</f>
        <v>729.75599999999997</v>
      </c>
      <c r="S4140" s="21">
        <f t="shared" si="195"/>
        <v>176832.26884384538</v>
      </c>
      <c r="T4140" s="21">
        <f t="shared" si="196"/>
        <v>33598.131080330619</v>
      </c>
      <c r="U4140" s="19">
        <v>0</v>
      </c>
      <c r="V4140" s="21">
        <f t="shared" si="197"/>
        <v>210430.39992417599</v>
      </c>
    </row>
    <row r="4141" spans="1:22" x14ac:dyDescent="0.3">
      <c r="A4141" s="7" t="s">
        <v>149</v>
      </c>
      <c r="B4141" s="7">
        <v>10</v>
      </c>
      <c r="C4141" s="8" t="s">
        <v>186</v>
      </c>
      <c r="D4141" s="7" t="s">
        <v>382</v>
      </c>
      <c r="E4141" s="7" t="s">
        <v>121</v>
      </c>
      <c r="F4141" s="8" t="s">
        <v>383</v>
      </c>
      <c r="G4141" s="7" t="s">
        <v>16</v>
      </c>
      <c r="H4141" s="9">
        <v>902.15819999999997</v>
      </c>
      <c r="I4141" s="9">
        <v>2.4125000000000001</v>
      </c>
      <c r="J4141" s="9">
        <v>2.3736000000000002</v>
      </c>
      <c r="K4141" s="10">
        <v>0.98387564766839386</v>
      </c>
      <c r="L4141" s="9">
        <v>30.07</v>
      </c>
      <c r="M4141" s="19">
        <f>H4141*INDEX('Pliegos Tarifarios (Las Condes)'!$B:$B,MATCH($B4141,'Pliegos Tarifarios (Las Condes)'!$A:$A,0))</f>
        <v>118871.0709066</v>
      </c>
      <c r="N4141" s="19">
        <f>I4141*INDEX('Pliegos Tarifarios (Las Condes)'!$C:$C,MATCH($B4141,'Pliegos Tarifarios (Las Condes)'!$A:$A,0))</f>
        <v>8380.2144000000008</v>
      </c>
      <c r="O4141" s="19">
        <f>J4141*INDEX('Pliegos Tarifarios (Las Condes)'!$D:$D,MATCH($B4141,'Pliegos Tarifarios (Las Condes)'!$A:$A,0))</f>
        <v>34525.448027999999</v>
      </c>
      <c r="P4141" s="19">
        <f>H4141*INDEX('Pliegos Tarifarios (Las Condes)'!$E:$E,MATCH($B4141,'Pliegos Tarifarios (Las Condes)'!$A:$A,0))</f>
        <v>11749.708396799999</v>
      </c>
      <c r="Q4141" s="19" cm="1">
        <f t="array" ref="Q4141">H4141*_xlfn.IFS(H4141&lt;=350,INDEX('Pliegos Tarifarios (Las Condes)'!$F:$F,MATCH($B4141,'Pliegos Tarifarios (Las Condes)'!$A:$A,0)),H4141&lt;=500,INDEX('Pliegos Tarifarios (Las Condes)'!$G:$G,MATCH($B4141,'Pliegos Tarifarios (Las Condes)'!$A:$A,0)),H4141&lt;=1000,INDEX('Pliegos Tarifarios (Las Condes)'!$H:$H,MATCH($B4141,'Pliegos Tarifarios (Las Condes)'!$A:$A,0)),H4141&lt;=5000,INDEX('Pliegos Tarifarios (Las Condes)'!$I:$I,MATCH($B4141,'Pliegos Tarifarios (Las Condes)'!$A:$A,0)),H4141&gt;5000,INDEX('Pliegos Tarifarios (Las Condes)'!$J:$J,MATCH($B4141,'Pliegos Tarifarios (Las Condes)'!$A:$A,0)))/1.19</f>
        <v>2115.9021312605046</v>
      </c>
      <c r="R4141" s="19">
        <f>INDEX('Pliegos Tarifarios (Las Condes)'!$K:$K,MATCH($B4141,'Pliegos Tarifarios (Las Condes)'!$A:$A,0))</f>
        <v>729.75599999999997</v>
      </c>
      <c r="S4141" s="21">
        <f t="shared" si="195"/>
        <v>176372.09986266051</v>
      </c>
      <c r="T4141" s="21">
        <f t="shared" si="196"/>
        <v>33510.698973905499</v>
      </c>
      <c r="U4141" s="19">
        <v>0</v>
      </c>
      <c r="V4141" s="21">
        <f t="shared" si="197"/>
        <v>209882.79883656601</v>
      </c>
    </row>
    <row r="4142" spans="1:22" x14ac:dyDescent="0.3">
      <c r="A4142" s="7" t="s">
        <v>149</v>
      </c>
      <c r="B4142" s="7">
        <v>10</v>
      </c>
      <c r="C4142" s="8" t="s">
        <v>186</v>
      </c>
      <c r="D4142" s="7" t="s">
        <v>384</v>
      </c>
      <c r="E4142" s="7" t="s">
        <v>121</v>
      </c>
      <c r="F4142" s="8" t="s">
        <v>385</v>
      </c>
      <c r="G4142" s="7" t="s">
        <v>16</v>
      </c>
      <c r="H4142" s="9">
        <v>903.05269999999996</v>
      </c>
      <c r="I4142" s="9">
        <v>2.4016999999999999</v>
      </c>
      <c r="J4142" s="9">
        <v>2.3896999999999999</v>
      </c>
      <c r="K4142" s="10">
        <v>0.99500353915976181</v>
      </c>
      <c r="L4142" s="9">
        <v>30.1</v>
      </c>
      <c r="M4142" s="19">
        <f>H4142*INDEX('Pliegos Tarifarios (Las Condes)'!$B:$B,MATCH($B4142,'Pliegos Tarifarios (Las Condes)'!$A:$A,0))</f>
        <v>118988.9329101</v>
      </c>
      <c r="N4142" s="19">
        <f>I4142*INDEX('Pliegos Tarifarios (Las Condes)'!$C:$C,MATCH($B4142,'Pliegos Tarifarios (Las Condes)'!$A:$A,0))</f>
        <v>8342.6988288000011</v>
      </c>
      <c r="O4142" s="19">
        <f>J4142*INDEX('Pliegos Tarifarios (Las Condes)'!$D:$D,MATCH($B4142,'Pliegos Tarifarios (Las Condes)'!$A:$A,0))</f>
        <v>34759.632268499998</v>
      </c>
      <c r="P4142" s="19">
        <f>H4142*INDEX('Pliegos Tarifarios (Las Condes)'!$E:$E,MATCH($B4142,'Pliegos Tarifarios (Las Condes)'!$A:$A,0))</f>
        <v>11761.358364799999</v>
      </c>
      <c r="Q4142" s="19" cm="1">
        <f t="array" ref="Q4142">H4142*_xlfn.IFS(H4142&lt;=350,INDEX('Pliegos Tarifarios (Las Condes)'!$F:$F,MATCH($B4142,'Pliegos Tarifarios (Las Condes)'!$A:$A,0)),H4142&lt;=500,INDEX('Pliegos Tarifarios (Las Condes)'!$G:$G,MATCH($B4142,'Pliegos Tarifarios (Las Condes)'!$A:$A,0)),H4142&lt;=1000,INDEX('Pliegos Tarifarios (Las Condes)'!$H:$H,MATCH($B4142,'Pliegos Tarifarios (Las Condes)'!$A:$A,0)),H4142&lt;=5000,INDEX('Pliegos Tarifarios (Las Condes)'!$I:$I,MATCH($B4142,'Pliegos Tarifarios (Las Condes)'!$A:$A,0)),H4142&gt;5000,INDEX('Pliegos Tarifarios (Las Condes)'!$J:$J,MATCH($B4142,'Pliegos Tarifarios (Las Condes)'!$A:$A,0)))/1.19</f>
        <v>2118.0000720168068</v>
      </c>
      <c r="R4142" s="19">
        <f>INDEX('Pliegos Tarifarios (Las Condes)'!$K:$K,MATCH($B4142,'Pliegos Tarifarios (Las Condes)'!$A:$A,0))</f>
        <v>729.75599999999997</v>
      </c>
      <c r="S4142" s="21">
        <f t="shared" si="195"/>
        <v>176700.3784442168</v>
      </c>
      <c r="T4142" s="21">
        <f t="shared" si="196"/>
        <v>33573.071904401193</v>
      </c>
      <c r="U4142" s="19">
        <v>0</v>
      </c>
      <c r="V4142" s="21">
        <f t="shared" si="197"/>
        <v>210273.45034861797</v>
      </c>
    </row>
    <row r="4143" spans="1:22" x14ac:dyDescent="0.3">
      <c r="A4143" s="7" t="s">
        <v>149</v>
      </c>
      <c r="B4143" s="7">
        <v>10</v>
      </c>
      <c r="C4143" s="8" t="s">
        <v>186</v>
      </c>
      <c r="D4143" s="7" t="s">
        <v>386</v>
      </c>
      <c r="E4143" s="7" t="s">
        <v>121</v>
      </c>
      <c r="F4143" s="8" t="s">
        <v>387</v>
      </c>
      <c r="G4143" s="7" t="s">
        <v>16</v>
      </c>
      <c r="H4143" s="9">
        <v>902.89160000000004</v>
      </c>
      <c r="I4143" s="9">
        <v>2.3854000000000002</v>
      </c>
      <c r="J4143" s="9">
        <v>2.3698999999999999</v>
      </c>
      <c r="K4143" s="10">
        <v>0.99350213800620424</v>
      </c>
      <c r="L4143" s="9">
        <v>30.1</v>
      </c>
      <c r="M4143" s="19">
        <f>H4143*INDEX('Pliegos Tarifarios (Las Condes)'!$B:$B,MATCH($B4143,'Pliegos Tarifarios (Las Condes)'!$A:$A,0))</f>
        <v>118967.7058908</v>
      </c>
      <c r="N4143" s="19">
        <f>I4143*INDEX('Pliegos Tarifarios (Las Condes)'!$C:$C,MATCH($B4143,'Pliegos Tarifarios (Las Condes)'!$A:$A,0))</f>
        <v>8286.0781056000014</v>
      </c>
      <c r="O4143" s="19">
        <f>J4143*INDEX('Pliegos Tarifarios (Las Condes)'!$D:$D,MATCH($B4143,'Pliegos Tarifarios (Las Condes)'!$A:$A,0))</f>
        <v>34471.629289500001</v>
      </c>
      <c r="P4143" s="19">
        <f>H4143*INDEX('Pliegos Tarifarios (Las Condes)'!$E:$E,MATCH($B4143,'Pliegos Tarifarios (Las Condes)'!$A:$A,0))</f>
        <v>11759.260198399999</v>
      </c>
      <c r="Q4143" s="19" cm="1">
        <f t="array" ref="Q4143">H4143*_xlfn.IFS(H4143&lt;=350,INDEX('Pliegos Tarifarios (Las Condes)'!$F:$F,MATCH($B4143,'Pliegos Tarifarios (Las Condes)'!$A:$A,0)),H4143&lt;=500,INDEX('Pliegos Tarifarios (Las Condes)'!$G:$G,MATCH($B4143,'Pliegos Tarifarios (Las Condes)'!$A:$A,0)),H4143&lt;=1000,INDEX('Pliegos Tarifarios (Las Condes)'!$H:$H,MATCH($B4143,'Pliegos Tarifarios (Las Condes)'!$A:$A,0)),H4143&lt;=5000,INDEX('Pliegos Tarifarios (Las Condes)'!$I:$I,MATCH($B4143,'Pliegos Tarifarios (Las Condes)'!$A:$A,0)),H4143&gt;5000,INDEX('Pliegos Tarifarios (Las Condes)'!$J:$J,MATCH($B4143,'Pliegos Tarifarios (Las Condes)'!$A:$A,0)))/1.19</f>
        <v>2117.6222315966393</v>
      </c>
      <c r="R4143" s="19">
        <f>INDEX('Pliegos Tarifarios (Las Condes)'!$K:$K,MATCH($B4143,'Pliegos Tarifarios (Las Condes)'!$A:$A,0))</f>
        <v>729.75599999999997</v>
      </c>
      <c r="S4143" s="21">
        <f t="shared" si="195"/>
        <v>176332.05171589664</v>
      </c>
      <c r="T4143" s="21">
        <f t="shared" si="196"/>
        <v>33503.089826020361</v>
      </c>
      <c r="U4143" s="19">
        <v>0</v>
      </c>
      <c r="V4143" s="21">
        <f t="shared" si="197"/>
        <v>209835.14154191699</v>
      </c>
    </row>
    <row r="4144" spans="1:22" x14ac:dyDescent="0.3">
      <c r="A4144" s="7" t="s">
        <v>149</v>
      </c>
      <c r="B4144" s="7">
        <v>10</v>
      </c>
      <c r="C4144" s="8" t="s">
        <v>186</v>
      </c>
      <c r="D4144" s="7" t="s">
        <v>388</v>
      </c>
      <c r="E4144" s="7" t="s">
        <v>121</v>
      </c>
      <c r="F4144" s="8" t="s">
        <v>389</v>
      </c>
      <c r="G4144" s="7" t="s">
        <v>16</v>
      </c>
      <c r="H4144" s="9">
        <v>904.05290000000002</v>
      </c>
      <c r="I4144" s="9">
        <v>2.3860999999999999</v>
      </c>
      <c r="J4144" s="9">
        <v>2.3860999999999999</v>
      </c>
      <c r="K4144" s="10">
        <v>1</v>
      </c>
      <c r="L4144" s="9">
        <v>30.14</v>
      </c>
      <c r="M4144" s="19">
        <f>H4144*INDEX('Pliegos Tarifarios (Las Condes)'!$B:$B,MATCH($B4144,'Pliegos Tarifarios (Las Condes)'!$A:$A,0))</f>
        <v>119120.7222627</v>
      </c>
      <c r="N4144" s="19">
        <f>I4144*INDEX('Pliegos Tarifarios (Las Condes)'!$C:$C,MATCH($B4144,'Pliegos Tarifarios (Las Condes)'!$A:$A,0))</f>
        <v>8288.5096704000007</v>
      </c>
      <c r="O4144" s="19">
        <f>J4144*INDEX('Pliegos Tarifarios (Las Condes)'!$D:$D,MATCH($B4144,'Pliegos Tarifarios (Las Condes)'!$A:$A,0))</f>
        <v>34707.268090499994</v>
      </c>
      <c r="P4144" s="19">
        <f>H4144*INDEX('Pliegos Tarifarios (Las Condes)'!$E:$E,MATCH($B4144,'Pliegos Tarifarios (Las Condes)'!$A:$A,0))</f>
        <v>11774.3849696</v>
      </c>
      <c r="Q4144" s="19" cm="1">
        <f t="array" ref="Q4144">H4144*_xlfn.IFS(H4144&lt;=350,INDEX('Pliegos Tarifarios (Las Condes)'!$F:$F,MATCH($B4144,'Pliegos Tarifarios (Las Condes)'!$A:$A,0)),H4144&lt;=500,INDEX('Pliegos Tarifarios (Las Condes)'!$G:$G,MATCH($B4144,'Pliegos Tarifarios (Las Condes)'!$A:$A,0)),H4144&lt;=1000,INDEX('Pliegos Tarifarios (Las Condes)'!$H:$H,MATCH($B4144,'Pliegos Tarifarios (Las Condes)'!$A:$A,0)),H4144&lt;=5000,INDEX('Pliegos Tarifarios (Las Condes)'!$I:$I,MATCH($B4144,'Pliegos Tarifarios (Las Condes)'!$A:$A,0)),H4144&gt;5000,INDEX('Pliegos Tarifarios (Las Condes)'!$J:$J,MATCH($B4144,'Pliegos Tarifarios (Las Condes)'!$A:$A,0)))/1.19</f>
        <v>2120.3459192436981</v>
      </c>
      <c r="R4144" s="19">
        <f>INDEX('Pliegos Tarifarios (Las Condes)'!$K:$K,MATCH($B4144,'Pliegos Tarifarios (Las Condes)'!$A:$A,0))</f>
        <v>729.75599999999997</v>
      </c>
      <c r="S4144" s="21">
        <f t="shared" si="195"/>
        <v>176740.98691244371</v>
      </c>
      <c r="T4144" s="21">
        <f t="shared" si="196"/>
        <v>33580.787513364303</v>
      </c>
      <c r="U4144" s="19">
        <v>0</v>
      </c>
      <c r="V4144" s="21">
        <f t="shared" si="197"/>
        <v>210321.77442580802</v>
      </c>
    </row>
    <row r="4145" spans="1:22" x14ac:dyDescent="0.3">
      <c r="A4145" s="7" t="s">
        <v>149</v>
      </c>
      <c r="B4145" s="7">
        <v>10</v>
      </c>
      <c r="C4145" s="8" t="s">
        <v>186</v>
      </c>
      <c r="D4145" s="7" t="s">
        <v>390</v>
      </c>
      <c r="E4145" s="7" t="s">
        <v>121</v>
      </c>
      <c r="F4145" s="8" t="s">
        <v>391</v>
      </c>
      <c r="G4145" s="7" t="s">
        <v>16</v>
      </c>
      <c r="H4145" s="9">
        <v>903.33920000000001</v>
      </c>
      <c r="I4145" s="9">
        <v>2.4009</v>
      </c>
      <c r="J4145" s="9">
        <v>2.3336000000000001</v>
      </c>
      <c r="K4145" s="10">
        <v>0.9719688450164522</v>
      </c>
      <c r="L4145" s="9">
        <v>30.11</v>
      </c>
      <c r="M4145" s="19">
        <f>H4145*INDEX('Pliegos Tarifarios (Las Condes)'!$B:$B,MATCH($B4145,'Pliegos Tarifarios (Las Condes)'!$A:$A,0))</f>
        <v>119026.6830096</v>
      </c>
      <c r="N4145" s="19">
        <f>I4145*INDEX('Pliegos Tarifarios (Las Condes)'!$C:$C,MATCH($B4145,'Pliegos Tarifarios (Las Condes)'!$A:$A,0))</f>
        <v>8339.9198976000007</v>
      </c>
      <c r="O4145" s="19">
        <f>J4145*INDEX('Pliegos Tarifarios (Las Condes)'!$D:$D,MATCH($B4145,'Pliegos Tarifarios (Las Condes)'!$A:$A,0))</f>
        <v>33943.623828000003</v>
      </c>
      <c r="P4145" s="19">
        <f>H4145*INDEX('Pliegos Tarifarios (Las Condes)'!$E:$E,MATCH($B4145,'Pliegos Tarifarios (Las Condes)'!$A:$A,0))</f>
        <v>11765.0897408</v>
      </c>
      <c r="Q4145" s="19" cm="1">
        <f t="array" ref="Q4145">H4145*_xlfn.IFS(H4145&lt;=350,INDEX('Pliegos Tarifarios (Las Condes)'!$F:$F,MATCH($B4145,'Pliegos Tarifarios (Las Condes)'!$A:$A,0)),H4145&lt;=500,INDEX('Pliegos Tarifarios (Las Condes)'!$G:$G,MATCH($B4145,'Pliegos Tarifarios (Las Condes)'!$A:$A,0)),H4145&lt;=1000,INDEX('Pliegos Tarifarios (Las Condes)'!$H:$H,MATCH($B4145,'Pliegos Tarifarios (Las Condes)'!$A:$A,0)),H4145&lt;=5000,INDEX('Pliegos Tarifarios (Las Condes)'!$I:$I,MATCH($B4145,'Pliegos Tarifarios (Las Condes)'!$A:$A,0)),H4145&gt;5000,INDEX('Pliegos Tarifarios (Las Condes)'!$J:$J,MATCH($B4145,'Pliegos Tarifarios (Las Condes)'!$A:$A,0)))/1.19</f>
        <v>2118.6720228571435</v>
      </c>
      <c r="R4145" s="19">
        <f>INDEX('Pliegos Tarifarios (Las Condes)'!$K:$K,MATCH($B4145,'Pliegos Tarifarios (Las Condes)'!$A:$A,0))</f>
        <v>729.75599999999997</v>
      </c>
      <c r="S4145" s="21">
        <f t="shared" si="195"/>
        <v>175923.74449885715</v>
      </c>
      <c r="T4145" s="21">
        <f t="shared" si="196"/>
        <v>33425.511454782856</v>
      </c>
      <c r="U4145" s="19">
        <v>0</v>
      </c>
      <c r="V4145" s="21">
        <f t="shared" si="197"/>
        <v>209349.25595364001</v>
      </c>
    </row>
    <row r="4146" spans="1:22" x14ac:dyDescent="0.3">
      <c r="A4146" s="7" t="s">
        <v>149</v>
      </c>
      <c r="B4146" s="7">
        <v>10</v>
      </c>
      <c r="C4146" s="8" t="s">
        <v>186</v>
      </c>
      <c r="D4146" s="7" t="s">
        <v>392</v>
      </c>
      <c r="E4146" s="7" t="s">
        <v>121</v>
      </c>
      <c r="F4146" s="8" t="s">
        <v>393</v>
      </c>
      <c r="G4146" s="7" t="s">
        <v>16</v>
      </c>
      <c r="H4146" s="9">
        <v>902.66060000000004</v>
      </c>
      <c r="I4146" s="9">
        <v>2.4174000000000002</v>
      </c>
      <c r="J4146" s="9">
        <v>2.4174000000000002</v>
      </c>
      <c r="K4146" s="10">
        <v>1</v>
      </c>
      <c r="L4146" s="9">
        <v>30.09</v>
      </c>
      <c r="M4146" s="19">
        <f>H4146*INDEX('Pliegos Tarifarios (Las Condes)'!$B:$B,MATCH($B4146,'Pliegos Tarifarios (Las Condes)'!$A:$A,0))</f>
        <v>118937.26863780001</v>
      </c>
      <c r="N4146" s="19">
        <f>I4146*INDEX('Pliegos Tarifarios (Las Condes)'!$C:$C,MATCH($B4146,'Pliegos Tarifarios (Las Condes)'!$A:$A,0))</f>
        <v>8397.235353600001</v>
      </c>
      <c r="O4146" s="19">
        <f>J4146*INDEX('Pliegos Tarifarios (Las Condes)'!$D:$D,MATCH($B4146,'Pliegos Tarifarios (Las Condes)'!$A:$A,0))</f>
        <v>35162.545527000002</v>
      </c>
      <c r="P4146" s="19">
        <f>H4146*INDEX('Pliegos Tarifarios (Las Condes)'!$E:$E,MATCH($B4146,'Pliegos Tarifarios (Las Condes)'!$A:$A,0))</f>
        <v>11756.251654399999</v>
      </c>
      <c r="Q4146" s="19" cm="1">
        <f t="array" ref="Q4146">H4146*_xlfn.IFS(H4146&lt;=350,INDEX('Pliegos Tarifarios (Las Condes)'!$F:$F,MATCH($B4146,'Pliegos Tarifarios (Las Condes)'!$A:$A,0)),H4146&lt;=500,INDEX('Pliegos Tarifarios (Las Condes)'!$G:$G,MATCH($B4146,'Pliegos Tarifarios (Las Condes)'!$A:$A,0)),H4146&lt;=1000,INDEX('Pliegos Tarifarios (Las Condes)'!$H:$H,MATCH($B4146,'Pliegos Tarifarios (Las Condes)'!$A:$A,0)),H4146&lt;=5000,INDEX('Pliegos Tarifarios (Las Condes)'!$I:$I,MATCH($B4146,'Pliegos Tarifarios (Las Condes)'!$A:$A,0)),H4146&gt;5000,INDEX('Pliegos Tarifarios (Las Condes)'!$J:$J,MATCH($B4146,'Pliegos Tarifarios (Las Condes)'!$A:$A,0)))/1.19</f>
        <v>2117.0804492436978</v>
      </c>
      <c r="R4146" s="19">
        <f>INDEX('Pliegos Tarifarios (Las Condes)'!$K:$K,MATCH($B4146,'Pliegos Tarifarios (Las Condes)'!$A:$A,0))</f>
        <v>729.75599999999997</v>
      </c>
      <c r="S4146" s="21">
        <f t="shared" si="195"/>
        <v>177100.13762204369</v>
      </c>
      <c r="T4146" s="21">
        <f t="shared" si="196"/>
        <v>33649.026148188299</v>
      </c>
      <c r="U4146" s="19">
        <v>0</v>
      </c>
      <c r="V4146" s="21">
        <f t="shared" si="197"/>
        <v>210749.163770232</v>
      </c>
    </row>
    <row r="4147" spans="1:22" x14ac:dyDescent="0.3">
      <c r="A4147" s="7" t="s">
        <v>149</v>
      </c>
      <c r="B4147" s="7">
        <v>10</v>
      </c>
      <c r="C4147" s="8" t="s">
        <v>186</v>
      </c>
      <c r="D4147" s="7" t="s">
        <v>394</v>
      </c>
      <c r="E4147" s="7" t="s">
        <v>121</v>
      </c>
      <c r="F4147" s="8" t="s">
        <v>395</v>
      </c>
      <c r="G4147" s="7" t="s">
        <v>16</v>
      </c>
      <c r="H4147" s="9">
        <v>905.3451</v>
      </c>
      <c r="I4147" s="9">
        <v>2.4514</v>
      </c>
      <c r="J4147" s="9">
        <v>2.3243</v>
      </c>
      <c r="K4147" s="10">
        <v>0.94815207636452636</v>
      </c>
      <c r="L4147" s="9">
        <v>30.18</v>
      </c>
      <c r="M4147" s="19">
        <f>H4147*INDEX('Pliegos Tarifarios (Las Condes)'!$B:$B,MATCH($B4147,'Pliegos Tarifarios (Las Condes)'!$A:$A,0))</f>
        <v>119290.98641130001</v>
      </c>
      <c r="N4147" s="19">
        <f>I4147*INDEX('Pliegos Tarifarios (Las Condes)'!$C:$C,MATCH($B4147,'Pliegos Tarifarios (Las Condes)'!$A:$A,0))</f>
        <v>8515.3399296000007</v>
      </c>
      <c r="O4147" s="19">
        <f>J4147*INDEX('Pliegos Tarifarios (Las Condes)'!$D:$D,MATCH($B4147,'Pliegos Tarifarios (Las Condes)'!$A:$A,0))</f>
        <v>33808.349701500003</v>
      </c>
      <c r="P4147" s="19">
        <f>H4147*INDEX('Pliegos Tarifarios (Las Condes)'!$E:$E,MATCH($B4147,'Pliegos Tarifarios (Las Condes)'!$A:$A,0))</f>
        <v>11791.2145824</v>
      </c>
      <c r="Q4147" s="19" cm="1">
        <f t="array" ref="Q4147">H4147*_xlfn.IFS(H4147&lt;=350,INDEX('Pliegos Tarifarios (Las Condes)'!$F:$F,MATCH($B4147,'Pliegos Tarifarios (Las Condes)'!$A:$A,0)),H4147&lt;=500,INDEX('Pliegos Tarifarios (Las Condes)'!$G:$G,MATCH($B4147,'Pliegos Tarifarios (Las Condes)'!$A:$A,0)),H4147&lt;=1000,INDEX('Pliegos Tarifarios (Las Condes)'!$H:$H,MATCH($B4147,'Pliegos Tarifarios (Las Condes)'!$A:$A,0)),H4147&lt;=5000,INDEX('Pliegos Tarifarios (Las Condes)'!$I:$I,MATCH($B4147,'Pliegos Tarifarios (Las Condes)'!$A:$A,0)),H4147&gt;5000,INDEX('Pliegos Tarifarios (Las Condes)'!$J:$J,MATCH($B4147,'Pliegos Tarifarios (Las Condes)'!$A:$A,0)))/1.19</f>
        <v>2123.3766168907568</v>
      </c>
      <c r="R4147" s="19">
        <f>INDEX('Pliegos Tarifarios (Las Condes)'!$K:$K,MATCH($B4147,'Pliegos Tarifarios (Las Condes)'!$A:$A,0))</f>
        <v>729.75599999999997</v>
      </c>
      <c r="S4147" s="21">
        <f t="shared" si="195"/>
        <v>176259.02324169074</v>
      </c>
      <c r="T4147" s="21">
        <f t="shared" si="196"/>
        <v>33489.21441592124</v>
      </c>
      <c r="U4147" s="19">
        <v>0</v>
      </c>
      <c r="V4147" s="21">
        <f t="shared" si="197"/>
        <v>209748.23765761199</v>
      </c>
    </row>
    <row r="4148" spans="1:22" x14ac:dyDescent="0.3">
      <c r="A4148" s="7" t="s">
        <v>149</v>
      </c>
      <c r="B4148" s="7">
        <v>10</v>
      </c>
      <c r="C4148" s="8" t="s">
        <v>186</v>
      </c>
      <c r="D4148" s="7" t="s">
        <v>396</v>
      </c>
      <c r="E4148" s="7" t="s">
        <v>121</v>
      </c>
      <c r="F4148" s="8" t="s">
        <v>397</v>
      </c>
      <c r="G4148" s="7" t="s">
        <v>16</v>
      </c>
      <c r="H4148" s="9">
        <v>903.68849999999998</v>
      </c>
      <c r="I4148" s="9">
        <v>2.4116</v>
      </c>
      <c r="J4148" s="9">
        <v>2.4116</v>
      </c>
      <c r="K4148" s="10">
        <v>1</v>
      </c>
      <c r="L4148" s="9">
        <v>30.12</v>
      </c>
      <c r="M4148" s="19">
        <f>H4148*INDEX('Pliegos Tarifarios (Las Condes)'!$B:$B,MATCH($B4148,'Pliegos Tarifarios (Las Condes)'!$A:$A,0))</f>
        <v>119072.70782550001</v>
      </c>
      <c r="N4148" s="19">
        <f>I4148*INDEX('Pliegos Tarifarios (Las Condes)'!$C:$C,MATCH($B4148,'Pliegos Tarifarios (Las Condes)'!$A:$A,0))</f>
        <v>8377.0881024000009</v>
      </c>
      <c r="O4148" s="19">
        <f>J4148*INDEX('Pliegos Tarifarios (Las Condes)'!$D:$D,MATCH($B4148,'Pliegos Tarifarios (Las Condes)'!$A:$A,0))</f>
        <v>35078.181017999996</v>
      </c>
      <c r="P4148" s="19">
        <f>H4148*INDEX('Pliegos Tarifarios (Las Condes)'!$E:$E,MATCH($B4148,'Pliegos Tarifarios (Las Condes)'!$A:$A,0))</f>
        <v>11769.639023999998</v>
      </c>
      <c r="Q4148" s="19" cm="1">
        <f t="array" ref="Q4148">H4148*_xlfn.IFS(H4148&lt;=350,INDEX('Pliegos Tarifarios (Las Condes)'!$F:$F,MATCH($B4148,'Pliegos Tarifarios (Las Condes)'!$A:$A,0)),H4148&lt;=500,INDEX('Pliegos Tarifarios (Las Condes)'!$G:$G,MATCH($B4148,'Pliegos Tarifarios (Las Condes)'!$A:$A,0)),H4148&lt;=1000,INDEX('Pliegos Tarifarios (Las Condes)'!$H:$H,MATCH($B4148,'Pliegos Tarifarios (Las Condes)'!$A:$A,0)),H4148&lt;=5000,INDEX('Pliegos Tarifarios (Las Condes)'!$I:$I,MATCH($B4148,'Pliegos Tarifarios (Las Condes)'!$A:$A,0)),H4148&gt;5000,INDEX('Pliegos Tarifarios (Las Condes)'!$J:$J,MATCH($B4148,'Pliegos Tarifarios (Las Condes)'!$A:$A,0)))/1.19</f>
        <v>2119.4912634453785</v>
      </c>
      <c r="R4148" s="19">
        <f>INDEX('Pliegos Tarifarios (Las Condes)'!$K:$K,MATCH($B4148,'Pliegos Tarifarios (Las Condes)'!$A:$A,0))</f>
        <v>729.75599999999997</v>
      </c>
      <c r="S4148" s="21">
        <f t="shared" si="195"/>
        <v>177146.86323334539</v>
      </c>
      <c r="T4148" s="21">
        <f t="shared" si="196"/>
        <v>33657.904014335625</v>
      </c>
      <c r="U4148" s="19">
        <v>0</v>
      </c>
      <c r="V4148" s="21">
        <f t="shared" si="197"/>
        <v>210804.76724768101</v>
      </c>
    </row>
    <row r="4149" spans="1:22" x14ac:dyDescent="0.3">
      <c r="A4149" s="7" t="s">
        <v>149</v>
      </c>
      <c r="B4149" s="7">
        <v>10</v>
      </c>
      <c r="C4149" s="8" t="s">
        <v>186</v>
      </c>
      <c r="D4149" s="7" t="s">
        <v>398</v>
      </c>
      <c r="E4149" s="7" t="s">
        <v>121</v>
      </c>
      <c r="F4149" s="8" t="s">
        <v>399</v>
      </c>
      <c r="G4149" s="7" t="s">
        <v>16</v>
      </c>
      <c r="H4149" s="9">
        <v>904.16120000000001</v>
      </c>
      <c r="I4149" s="9">
        <v>2.3694000000000002</v>
      </c>
      <c r="J4149" s="9">
        <v>2.3391999999999999</v>
      </c>
      <c r="K4149" s="10">
        <v>0.98725415717059162</v>
      </c>
      <c r="L4149" s="9">
        <v>30.14</v>
      </c>
      <c r="M4149" s="19">
        <f>H4149*INDEX('Pliegos Tarifarios (Las Condes)'!$B:$B,MATCH($B4149,'Pliegos Tarifarios (Las Condes)'!$A:$A,0))</f>
        <v>119134.9921956</v>
      </c>
      <c r="N4149" s="19">
        <f>I4149*INDEX('Pliegos Tarifarios (Las Condes)'!$C:$C,MATCH($B4149,'Pliegos Tarifarios (Las Condes)'!$A:$A,0))</f>
        <v>8230.4994816000017</v>
      </c>
      <c r="O4149" s="19">
        <f>J4149*INDEX('Pliegos Tarifarios (Las Condes)'!$D:$D,MATCH($B4149,'Pliegos Tarifarios (Las Condes)'!$A:$A,0))</f>
        <v>34025.079215999998</v>
      </c>
      <c r="P4149" s="19">
        <f>H4149*INDEX('Pliegos Tarifarios (Las Condes)'!$E:$E,MATCH($B4149,'Pliegos Tarifarios (Las Condes)'!$A:$A,0))</f>
        <v>11775.795468799999</v>
      </c>
      <c r="Q4149" s="19" cm="1">
        <f t="array" ref="Q4149">H4149*_xlfn.IFS(H4149&lt;=350,INDEX('Pliegos Tarifarios (Las Condes)'!$F:$F,MATCH($B4149,'Pliegos Tarifarios (Las Condes)'!$A:$A,0)),H4149&lt;=500,INDEX('Pliegos Tarifarios (Las Condes)'!$G:$G,MATCH($B4149,'Pliegos Tarifarios (Las Condes)'!$A:$A,0)),H4149&lt;=1000,INDEX('Pliegos Tarifarios (Las Condes)'!$H:$H,MATCH($B4149,'Pliegos Tarifarios (Las Condes)'!$A:$A,0)),H4149&lt;=5000,INDEX('Pliegos Tarifarios (Las Condes)'!$I:$I,MATCH($B4149,'Pliegos Tarifarios (Las Condes)'!$A:$A,0)),H4149&gt;5000,INDEX('Pliegos Tarifarios (Las Condes)'!$J:$J,MATCH($B4149,'Pliegos Tarifarios (Las Condes)'!$A:$A,0)))/1.19</f>
        <v>2120.5999236974794</v>
      </c>
      <c r="R4149" s="19">
        <f>INDEX('Pliegos Tarifarios (Las Condes)'!$K:$K,MATCH($B4149,'Pliegos Tarifarios (Las Condes)'!$A:$A,0))</f>
        <v>729.75599999999997</v>
      </c>
      <c r="S4149" s="21">
        <f t="shared" si="195"/>
        <v>176016.72228569747</v>
      </c>
      <c r="T4149" s="21">
        <f t="shared" si="196"/>
        <v>33443.177234282521</v>
      </c>
      <c r="U4149" s="19">
        <v>0</v>
      </c>
      <c r="V4149" s="21">
        <f t="shared" si="197"/>
        <v>209459.89951997998</v>
      </c>
    </row>
    <row r="4150" spans="1:22" x14ac:dyDescent="0.3">
      <c r="A4150" s="7" t="s">
        <v>149</v>
      </c>
      <c r="B4150" s="7">
        <v>10</v>
      </c>
      <c r="C4150" s="8" t="s">
        <v>186</v>
      </c>
      <c r="D4150" s="7" t="s">
        <v>400</v>
      </c>
      <c r="E4150" s="7" t="s">
        <v>121</v>
      </c>
      <c r="F4150" s="8" t="s">
        <v>401</v>
      </c>
      <c r="G4150" s="7" t="s">
        <v>16</v>
      </c>
      <c r="H4150" s="9">
        <v>903.87239999999997</v>
      </c>
      <c r="I4150" s="9">
        <v>2.4176000000000002</v>
      </c>
      <c r="J4150" s="9">
        <v>2.4176000000000002</v>
      </c>
      <c r="K4150" s="10">
        <v>1</v>
      </c>
      <c r="L4150" s="9">
        <v>30.13</v>
      </c>
      <c r="M4150" s="19">
        <f>H4150*INDEX('Pliegos Tarifarios (Las Condes)'!$B:$B,MATCH($B4150,'Pliegos Tarifarios (Las Condes)'!$A:$A,0))</f>
        <v>119096.93904120001</v>
      </c>
      <c r="N4150" s="19">
        <f>I4150*INDEX('Pliegos Tarifarios (Las Condes)'!$C:$C,MATCH($B4150,'Pliegos Tarifarios (Las Condes)'!$A:$A,0))</f>
        <v>8397.9300864000015</v>
      </c>
      <c r="O4150" s="19">
        <f>J4150*INDEX('Pliegos Tarifarios (Las Condes)'!$D:$D,MATCH($B4150,'Pliegos Tarifarios (Las Condes)'!$A:$A,0))</f>
        <v>35165.454647999999</v>
      </c>
      <c r="P4150" s="19">
        <f>H4150*INDEX('Pliegos Tarifarios (Las Condes)'!$E:$E,MATCH($B4150,'Pliegos Tarifarios (Las Condes)'!$A:$A,0))</f>
        <v>11772.0341376</v>
      </c>
      <c r="Q4150" s="19" cm="1">
        <f t="array" ref="Q4150">H4150*_xlfn.IFS(H4150&lt;=350,INDEX('Pliegos Tarifarios (Las Condes)'!$F:$F,MATCH($B4150,'Pliegos Tarifarios (Las Condes)'!$A:$A,0)),H4150&lt;=500,INDEX('Pliegos Tarifarios (Las Condes)'!$G:$G,MATCH($B4150,'Pliegos Tarifarios (Las Condes)'!$A:$A,0)),H4150&lt;=1000,INDEX('Pliegos Tarifarios (Las Condes)'!$H:$H,MATCH($B4150,'Pliegos Tarifarios (Las Condes)'!$A:$A,0)),H4150&lt;=5000,INDEX('Pliegos Tarifarios (Las Condes)'!$I:$I,MATCH($B4150,'Pliegos Tarifarios (Las Condes)'!$A:$A,0)),H4150&gt;5000,INDEX('Pliegos Tarifarios (Las Condes)'!$J:$J,MATCH($B4150,'Pliegos Tarifarios (Las Condes)'!$A:$A,0)))/1.19</f>
        <v>2119.9225784873952</v>
      </c>
      <c r="R4150" s="19">
        <f>INDEX('Pliegos Tarifarios (Las Condes)'!$K:$K,MATCH($B4150,'Pliegos Tarifarios (Las Condes)'!$A:$A,0))</f>
        <v>729.75599999999997</v>
      </c>
      <c r="S4150" s="21">
        <f t="shared" si="195"/>
        <v>177282.03649168738</v>
      </c>
      <c r="T4150" s="21">
        <f t="shared" si="196"/>
        <v>33683.5869334206</v>
      </c>
      <c r="U4150" s="19">
        <v>0</v>
      </c>
      <c r="V4150" s="21">
        <f t="shared" si="197"/>
        <v>210965.62342510797</v>
      </c>
    </row>
    <row r="4151" spans="1:22" x14ac:dyDescent="0.3">
      <c r="A4151" s="7" t="s">
        <v>149</v>
      </c>
      <c r="B4151" s="7">
        <v>10</v>
      </c>
      <c r="C4151" s="8" t="s">
        <v>186</v>
      </c>
      <c r="D4151" s="7" t="s">
        <v>402</v>
      </c>
      <c r="E4151" s="7" t="s">
        <v>121</v>
      </c>
      <c r="F4151" s="8" t="s">
        <v>403</v>
      </c>
      <c r="G4151" s="7" t="s">
        <v>16</v>
      </c>
      <c r="H4151" s="9">
        <v>900.95500000000004</v>
      </c>
      <c r="I4151" s="9">
        <v>2.4344999999999999</v>
      </c>
      <c r="J4151" s="9">
        <v>2.4344999999999999</v>
      </c>
      <c r="K4151" s="10">
        <v>1</v>
      </c>
      <c r="L4151" s="9">
        <v>30.03</v>
      </c>
      <c r="M4151" s="19">
        <f>H4151*INDEX('Pliegos Tarifarios (Las Condes)'!$B:$B,MATCH($B4151,'Pliegos Tarifarios (Las Condes)'!$A:$A,0))</f>
        <v>118712.53366500001</v>
      </c>
      <c r="N4151" s="19">
        <f>I4151*INDEX('Pliegos Tarifarios (Las Condes)'!$C:$C,MATCH($B4151,'Pliegos Tarifarios (Las Condes)'!$A:$A,0))</f>
        <v>8456.6350079999993</v>
      </c>
      <c r="O4151" s="19">
        <f>J4151*INDEX('Pliegos Tarifarios (Las Condes)'!$D:$D,MATCH($B4151,'Pliegos Tarifarios (Las Condes)'!$A:$A,0))</f>
        <v>35411.2753725</v>
      </c>
      <c r="P4151" s="19">
        <f>H4151*INDEX('Pliegos Tarifarios (Las Condes)'!$E:$E,MATCH($B4151,'Pliegos Tarifarios (Las Condes)'!$A:$A,0))</f>
        <v>11734.037919999999</v>
      </c>
      <c r="Q4151" s="19" cm="1">
        <f t="array" ref="Q4151">H4151*_xlfn.IFS(H4151&lt;=350,INDEX('Pliegos Tarifarios (Las Condes)'!$F:$F,MATCH($B4151,'Pliegos Tarifarios (Las Condes)'!$A:$A,0)),H4151&lt;=500,INDEX('Pliegos Tarifarios (Las Condes)'!$G:$G,MATCH($B4151,'Pliegos Tarifarios (Las Condes)'!$A:$A,0)),H4151&lt;=1000,INDEX('Pliegos Tarifarios (Las Condes)'!$H:$H,MATCH($B4151,'Pliegos Tarifarios (Las Condes)'!$A:$A,0)),H4151&lt;=5000,INDEX('Pliegos Tarifarios (Las Condes)'!$I:$I,MATCH($B4151,'Pliegos Tarifarios (Las Condes)'!$A:$A,0)),H4151&gt;5000,INDEX('Pliegos Tarifarios (Las Condes)'!$J:$J,MATCH($B4151,'Pliegos Tarifarios (Las Condes)'!$A:$A,0)))/1.19</f>
        <v>2113.080172268908</v>
      </c>
      <c r="R4151" s="19">
        <f>INDEX('Pliegos Tarifarios (Las Condes)'!$K:$K,MATCH($B4151,'Pliegos Tarifarios (Las Condes)'!$A:$A,0))</f>
        <v>729.75599999999997</v>
      </c>
      <c r="S4151" s="21">
        <f t="shared" si="195"/>
        <v>177157.31813776892</v>
      </c>
      <c r="T4151" s="21">
        <f t="shared" si="196"/>
        <v>33659.890446176098</v>
      </c>
      <c r="U4151" s="19">
        <v>0</v>
      </c>
      <c r="V4151" s="21">
        <f t="shared" si="197"/>
        <v>210817.208583945</v>
      </c>
    </row>
    <row r="4152" spans="1:22" x14ac:dyDescent="0.3">
      <c r="A4152" s="7" t="s">
        <v>149</v>
      </c>
      <c r="B4152" s="7">
        <v>10</v>
      </c>
      <c r="C4152" s="8" t="s">
        <v>186</v>
      </c>
      <c r="D4152" s="7" t="s">
        <v>404</v>
      </c>
      <c r="E4152" s="7" t="s">
        <v>121</v>
      </c>
      <c r="F4152" s="8" t="s">
        <v>405</v>
      </c>
      <c r="G4152" s="7" t="s">
        <v>16</v>
      </c>
      <c r="H4152" s="9">
        <v>903.55139999999994</v>
      </c>
      <c r="I4152" s="9">
        <v>2.4260000000000002</v>
      </c>
      <c r="J4152" s="9">
        <v>2.3917999999999999</v>
      </c>
      <c r="K4152" s="10">
        <v>0.9859027205276174</v>
      </c>
      <c r="L4152" s="9">
        <v>30.12</v>
      </c>
      <c r="M4152" s="19">
        <f>H4152*INDEX('Pliegos Tarifarios (Las Condes)'!$B:$B,MATCH($B4152,'Pliegos Tarifarios (Las Condes)'!$A:$A,0))</f>
        <v>119054.64311819999</v>
      </c>
      <c r="N4152" s="19">
        <f>I4152*INDEX('Pliegos Tarifarios (Las Condes)'!$C:$C,MATCH($B4152,'Pliegos Tarifarios (Las Condes)'!$A:$A,0))</f>
        <v>8427.1088640000016</v>
      </c>
      <c r="O4152" s="19">
        <f>J4152*INDEX('Pliegos Tarifarios (Las Condes)'!$D:$D,MATCH($B4152,'Pliegos Tarifarios (Las Condes)'!$A:$A,0))</f>
        <v>34790.178038999999</v>
      </c>
      <c r="P4152" s="19">
        <f>H4152*INDEX('Pliegos Tarifarios (Las Condes)'!$E:$E,MATCH($B4152,'Pliegos Tarifarios (Las Condes)'!$A:$A,0))</f>
        <v>11767.853433599999</v>
      </c>
      <c r="Q4152" s="19" cm="1">
        <f t="array" ref="Q4152">H4152*_xlfn.IFS(H4152&lt;=350,INDEX('Pliegos Tarifarios (Las Condes)'!$F:$F,MATCH($B4152,'Pliegos Tarifarios (Las Condes)'!$A:$A,0)),H4152&lt;=500,INDEX('Pliegos Tarifarios (Las Condes)'!$G:$G,MATCH($B4152,'Pliegos Tarifarios (Las Condes)'!$A:$A,0)),H4152&lt;=1000,INDEX('Pliegos Tarifarios (Las Condes)'!$H:$H,MATCH($B4152,'Pliegos Tarifarios (Las Condes)'!$A:$A,0)),H4152&lt;=5000,INDEX('Pliegos Tarifarios (Las Condes)'!$I:$I,MATCH($B4152,'Pliegos Tarifarios (Las Condes)'!$A:$A,0)),H4152&gt;5000,INDEX('Pliegos Tarifarios (Las Condes)'!$J:$J,MATCH($B4152,'Pliegos Tarifarios (Las Condes)'!$A:$A,0)))/1.19</f>
        <v>2119.1697121008406</v>
      </c>
      <c r="R4152" s="19">
        <f>INDEX('Pliegos Tarifarios (Las Condes)'!$K:$K,MATCH($B4152,'Pliegos Tarifarios (Las Condes)'!$A:$A,0))</f>
        <v>729.75599999999997</v>
      </c>
      <c r="S4152" s="21">
        <f t="shared" si="195"/>
        <v>176888.70916690081</v>
      </c>
      <c r="T4152" s="21">
        <f t="shared" si="196"/>
        <v>33608.854741711155</v>
      </c>
      <c r="U4152" s="19">
        <v>0</v>
      </c>
      <c r="V4152" s="21">
        <f t="shared" si="197"/>
        <v>210497.56390861195</v>
      </c>
    </row>
    <row r="4153" spans="1:22" x14ac:dyDescent="0.3">
      <c r="A4153" s="7" t="s">
        <v>149</v>
      </c>
      <c r="B4153" s="7">
        <v>10</v>
      </c>
      <c r="C4153" s="8" t="s">
        <v>186</v>
      </c>
      <c r="D4153" s="7" t="s">
        <v>406</v>
      </c>
      <c r="E4153" s="7" t="s">
        <v>121</v>
      </c>
      <c r="F4153" s="8" t="s">
        <v>407</v>
      </c>
      <c r="G4153" s="7" t="s">
        <v>16</v>
      </c>
      <c r="H4153" s="9">
        <v>903.702</v>
      </c>
      <c r="I4153" s="9">
        <v>2.4011999999999998</v>
      </c>
      <c r="J4153" s="9">
        <v>2.4011999999999998</v>
      </c>
      <c r="K4153" s="10">
        <v>1</v>
      </c>
      <c r="L4153" s="9">
        <v>30.12</v>
      </c>
      <c r="M4153" s="19">
        <f>H4153*INDEX('Pliegos Tarifarios (Las Condes)'!$B:$B,MATCH($B4153,'Pliegos Tarifarios (Las Condes)'!$A:$A,0))</f>
        <v>119074.486626</v>
      </c>
      <c r="N4153" s="19">
        <f>I4153*INDEX('Pliegos Tarifarios (Las Condes)'!$C:$C,MATCH($B4153,'Pliegos Tarifarios (Las Condes)'!$A:$A,0))</f>
        <v>8340.9619968000006</v>
      </c>
      <c r="O4153" s="19">
        <f>J4153*INDEX('Pliegos Tarifarios (Las Condes)'!$D:$D,MATCH($B4153,'Pliegos Tarifarios (Las Condes)'!$A:$A,0))</f>
        <v>34926.906725999994</v>
      </c>
      <c r="P4153" s="19">
        <f>H4153*INDEX('Pliegos Tarifarios (Las Condes)'!$E:$E,MATCH($B4153,'Pliegos Tarifarios (Las Condes)'!$A:$A,0))</f>
        <v>11769.814848</v>
      </c>
      <c r="Q4153" s="19" cm="1">
        <f t="array" ref="Q4153">H4153*_xlfn.IFS(H4153&lt;=350,INDEX('Pliegos Tarifarios (Las Condes)'!$F:$F,MATCH($B4153,'Pliegos Tarifarios (Las Condes)'!$A:$A,0)),H4153&lt;=500,INDEX('Pliegos Tarifarios (Las Condes)'!$G:$G,MATCH($B4153,'Pliegos Tarifarios (Las Condes)'!$A:$A,0)),H4153&lt;=1000,INDEX('Pliegos Tarifarios (Las Condes)'!$H:$H,MATCH($B4153,'Pliegos Tarifarios (Las Condes)'!$A:$A,0)),H4153&lt;=5000,INDEX('Pliegos Tarifarios (Las Condes)'!$I:$I,MATCH($B4153,'Pliegos Tarifarios (Las Condes)'!$A:$A,0)),H4153&gt;5000,INDEX('Pliegos Tarifarios (Las Condes)'!$J:$J,MATCH($B4153,'Pliegos Tarifarios (Las Condes)'!$A:$A,0)))/1.19</f>
        <v>2119.5229260504207</v>
      </c>
      <c r="R4153" s="19">
        <f>INDEX('Pliegos Tarifarios (Las Condes)'!$K:$K,MATCH($B4153,'Pliegos Tarifarios (Las Condes)'!$A:$A,0))</f>
        <v>729.75599999999997</v>
      </c>
      <c r="S4153" s="21">
        <f t="shared" si="195"/>
        <v>176961.4491228504</v>
      </c>
      <c r="T4153" s="21">
        <f t="shared" si="196"/>
        <v>33622.675333341576</v>
      </c>
      <c r="U4153" s="19">
        <v>0</v>
      </c>
      <c r="V4153" s="21">
        <f t="shared" si="197"/>
        <v>210584.12445619199</v>
      </c>
    </row>
    <row r="4154" spans="1:22" x14ac:dyDescent="0.3">
      <c r="A4154" s="7" t="s">
        <v>149</v>
      </c>
      <c r="B4154" s="7">
        <v>10</v>
      </c>
      <c r="C4154" s="8" t="s">
        <v>186</v>
      </c>
      <c r="D4154" s="7" t="s">
        <v>408</v>
      </c>
      <c r="E4154" s="7" t="s">
        <v>121</v>
      </c>
      <c r="F4154" s="8" t="s">
        <v>409</v>
      </c>
      <c r="G4154" s="7" t="s">
        <v>16</v>
      </c>
      <c r="H4154" s="9">
        <v>905.1875</v>
      </c>
      <c r="I4154" s="9">
        <v>2.4472</v>
      </c>
      <c r="J4154" s="9">
        <v>2.3584999999999998</v>
      </c>
      <c r="K4154" s="10">
        <v>0.9637544949329846</v>
      </c>
      <c r="L4154" s="9">
        <v>30.17</v>
      </c>
      <c r="M4154" s="19">
        <f>H4154*INDEX('Pliegos Tarifarios (Las Condes)'!$B:$B,MATCH($B4154,'Pliegos Tarifarios (Las Condes)'!$A:$A,0))</f>
        <v>119270.22056250001</v>
      </c>
      <c r="N4154" s="19">
        <f>I4154*INDEX('Pliegos Tarifarios (Las Condes)'!$C:$C,MATCH($B4154,'Pliegos Tarifarios (Las Condes)'!$A:$A,0))</f>
        <v>8500.7505408000015</v>
      </c>
      <c r="O4154" s="19">
        <f>J4154*INDEX('Pliegos Tarifarios (Las Condes)'!$D:$D,MATCH($B4154,'Pliegos Tarifarios (Las Condes)'!$A:$A,0))</f>
        <v>34305.809392499999</v>
      </c>
      <c r="P4154" s="19">
        <f>H4154*INDEX('Pliegos Tarifarios (Las Condes)'!$E:$E,MATCH($B4154,'Pliegos Tarifarios (Las Condes)'!$A:$A,0))</f>
        <v>11789.161999999998</v>
      </c>
      <c r="Q4154" s="19" cm="1">
        <f t="array" ref="Q4154">H4154*_xlfn.IFS(H4154&lt;=350,INDEX('Pliegos Tarifarios (Las Condes)'!$F:$F,MATCH($B4154,'Pliegos Tarifarios (Las Condes)'!$A:$A,0)),H4154&lt;=500,INDEX('Pliegos Tarifarios (Las Condes)'!$G:$G,MATCH($B4154,'Pliegos Tarifarios (Las Condes)'!$A:$A,0)),H4154&lt;=1000,INDEX('Pliegos Tarifarios (Las Condes)'!$H:$H,MATCH($B4154,'Pliegos Tarifarios (Las Condes)'!$A:$A,0)),H4154&lt;=5000,INDEX('Pliegos Tarifarios (Las Condes)'!$I:$I,MATCH($B4154,'Pliegos Tarifarios (Las Condes)'!$A:$A,0)),H4154&gt;5000,INDEX('Pliegos Tarifarios (Las Condes)'!$J:$J,MATCH($B4154,'Pliegos Tarifarios (Las Condes)'!$A:$A,0)))/1.19</f>
        <v>2123.0069852941183</v>
      </c>
      <c r="R4154" s="19">
        <f>INDEX('Pliegos Tarifarios (Las Condes)'!$K:$K,MATCH($B4154,'Pliegos Tarifarios (Las Condes)'!$A:$A,0))</f>
        <v>729.75599999999997</v>
      </c>
      <c r="S4154" s="21">
        <f t="shared" si="195"/>
        <v>176718.70548109413</v>
      </c>
      <c r="T4154" s="21">
        <f t="shared" si="196"/>
        <v>33576.554041407886</v>
      </c>
      <c r="U4154" s="19">
        <v>0</v>
      </c>
      <c r="V4154" s="21">
        <f t="shared" si="197"/>
        <v>210295.25952250202</v>
      </c>
    </row>
    <row r="4155" spans="1:22" x14ac:dyDescent="0.3">
      <c r="A4155" s="7" t="s">
        <v>149</v>
      </c>
      <c r="B4155" s="7">
        <v>10</v>
      </c>
      <c r="C4155" s="8" t="s">
        <v>186</v>
      </c>
      <c r="D4155" s="7" t="s">
        <v>410</v>
      </c>
      <c r="E4155" s="7" t="s">
        <v>121</v>
      </c>
      <c r="F4155" s="8" t="s">
        <v>411</v>
      </c>
      <c r="G4155" s="7" t="s">
        <v>16</v>
      </c>
      <c r="H4155" s="9">
        <v>902.73379999999997</v>
      </c>
      <c r="I4155" s="9">
        <v>2.3698000000000001</v>
      </c>
      <c r="J4155" s="9">
        <v>2.3521000000000001</v>
      </c>
      <c r="K4155" s="10">
        <v>0.99253101527555065</v>
      </c>
      <c r="L4155" s="9">
        <v>30.09</v>
      </c>
      <c r="M4155" s="19">
        <f>H4155*INDEX('Pliegos Tarifarios (Las Condes)'!$B:$B,MATCH($B4155,'Pliegos Tarifarios (Las Condes)'!$A:$A,0))</f>
        <v>118946.9136894</v>
      </c>
      <c r="N4155" s="19">
        <f>I4155*INDEX('Pliegos Tarifarios (Las Condes)'!$C:$C,MATCH($B4155,'Pliegos Tarifarios (Las Condes)'!$A:$A,0))</f>
        <v>8231.888947200001</v>
      </c>
      <c r="O4155" s="19">
        <f>J4155*INDEX('Pliegos Tarifarios (Las Condes)'!$D:$D,MATCH($B4155,'Pliegos Tarifarios (Las Condes)'!$A:$A,0))</f>
        <v>34212.717520500002</v>
      </c>
      <c r="P4155" s="19">
        <f>H4155*INDEX('Pliegos Tarifarios (Las Condes)'!$E:$E,MATCH($B4155,'Pliegos Tarifarios (Las Condes)'!$A:$A,0))</f>
        <v>11757.2050112</v>
      </c>
      <c r="Q4155" s="19" cm="1">
        <f t="array" ref="Q4155">H4155*_xlfn.IFS(H4155&lt;=350,INDEX('Pliegos Tarifarios (Las Condes)'!$F:$F,MATCH($B4155,'Pliegos Tarifarios (Las Condes)'!$A:$A,0)),H4155&lt;=500,INDEX('Pliegos Tarifarios (Las Condes)'!$G:$G,MATCH($B4155,'Pliegos Tarifarios (Las Condes)'!$A:$A,0)),H4155&lt;=1000,INDEX('Pliegos Tarifarios (Las Condes)'!$H:$H,MATCH($B4155,'Pliegos Tarifarios (Las Condes)'!$A:$A,0)),H4155&lt;=5000,INDEX('Pliegos Tarifarios (Las Condes)'!$I:$I,MATCH($B4155,'Pliegos Tarifarios (Las Condes)'!$A:$A,0)),H4155&gt;5000,INDEX('Pliegos Tarifarios (Las Condes)'!$J:$J,MATCH($B4155,'Pliegos Tarifarios (Las Condes)'!$A:$A,0)))/1.19</f>
        <v>2117.2521309243702</v>
      </c>
      <c r="R4155" s="19">
        <f>INDEX('Pliegos Tarifarios (Las Condes)'!$K:$K,MATCH($B4155,'Pliegos Tarifarios (Las Condes)'!$A:$A,0))</f>
        <v>729.75599999999997</v>
      </c>
      <c r="S4155" s="21">
        <f t="shared" si="195"/>
        <v>175995.73329922435</v>
      </c>
      <c r="T4155" s="21">
        <f t="shared" si="196"/>
        <v>33439.189326852626</v>
      </c>
      <c r="U4155" s="19">
        <v>0</v>
      </c>
      <c r="V4155" s="21">
        <f t="shared" si="197"/>
        <v>209434.92262607696</v>
      </c>
    </row>
    <row r="4156" spans="1:22" x14ac:dyDescent="0.3">
      <c r="A4156" s="7" t="s">
        <v>149</v>
      </c>
      <c r="B4156" s="7">
        <v>10</v>
      </c>
      <c r="C4156" s="8" t="s">
        <v>186</v>
      </c>
      <c r="D4156" s="7" t="s">
        <v>412</v>
      </c>
      <c r="E4156" s="7" t="s">
        <v>121</v>
      </c>
      <c r="F4156" s="8" t="s">
        <v>413</v>
      </c>
      <c r="G4156" s="7" t="s">
        <v>16</v>
      </c>
      <c r="H4156" s="9">
        <v>903.63980000000004</v>
      </c>
      <c r="I4156" s="9">
        <v>2.4024999999999999</v>
      </c>
      <c r="J4156" s="9">
        <v>2.4024999999999999</v>
      </c>
      <c r="K4156" s="10">
        <v>1</v>
      </c>
      <c r="L4156" s="9">
        <v>30.12</v>
      </c>
      <c r="M4156" s="19">
        <f>H4156*INDEX('Pliegos Tarifarios (Las Condes)'!$B:$B,MATCH($B4156,'Pliegos Tarifarios (Las Condes)'!$A:$A,0))</f>
        <v>119066.29096740001</v>
      </c>
      <c r="N4156" s="19">
        <f>I4156*INDEX('Pliegos Tarifarios (Las Condes)'!$C:$C,MATCH($B4156,'Pliegos Tarifarios (Las Condes)'!$A:$A,0))</f>
        <v>8345.4777599999998</v>
      </c>
      <c r="O4156" s="19">
        <f>J4156*INDEX('Pliegos Tarifarios (Las Condes)'!$D:$D,MATCH($B4156,'Pliegos Tarifarios (Las Condes)'!$A:$A,0))</f>
        <v>34945.816012499999</v>
      </c>
      <c r="P4156" s="19">
        <f>H4156*INDEX('Pliegos Tarifarios (Las Condes)'!$E:$E,MATCH($B4156,'Pliegos Tarifarios (Las Condes)'!$A:$A,0))</f>
        <v>11769.0047552</v>
      </c>
      <c r="Q4156" s="19" cm="1">
        <f t="array" ref="Q4156">H4156*_xlfn.IFS(H4156&lt;=350,INDEX('Pliegos Tarifarios (Las Condes)'!$F:$F,MATCH($B4156,'Pliegos Tarifarios (Las Condes)'!$A:$A,0)),H4156&lt;=500,INDEX('Pliegos Tarifarios (Las Condes)'!$G:$G,MATCH($B4156,'Pliegos Tarifarios (Las Condes)'!$A:$A,0)),H4156&lt;=1000,INDEX('Pliegos Tarifarios (Las Condes)'!$H:$H,MATCH($B4156,'Pliegos Tarifarios (Las Condes)'!$A:$A,0)),H4156&lt;=5000,INDEX('Pliegos Tarifarios (Las Condes)'!$I:$I,MATCH($B4156,'Pliegos Tarifarios (Las Condes)'!$A:$A,0)),H4156&gt;5000,INDEX('Pliegos Tarifarios (Las Condes)'!$J:$J,MATCH($B4156,'Pliegos Tarifarios (Las Condes)'!$A:$A,0)))/1.19</f>
        <v>2119.3770435294123</v>
      </c>
      <c r="R4156" s="19">
        <f>INDEX('Pliegos Tarifarios (Las Condes)'!$K:$K,MATCH($B4156,'Pliegos Tarifarios (Las Condes)'!$A:$A,0))</f>
        <v>729.75599999999997</v>
      </c>
      <c r="S4156" s="21">
        <f t="shared" si="195"/>
        <v>176975.72253862943</v>
      </c>
      <c r="T4156" s="21">
        <f t="shared" si="196"/>
        <v>33625.387282339594</v>
      </c>
      <c r="U4156" s="19">
        <v>0</v>
      </c>
      <c r="V4156" s="21">
        <f t="shared" si="197"/>
        <v>210601.10982096902</v>
      </c>
    </row>
    <row r="4157" spans="1:22" x14ac:dyDescent="0.3">
      <c r="A4157" s="7" t="s">
        <v>149</v>
      </c>
      <c r="B4157" s="7">
        <v>10</v>
      </c>
      <c r="C4157" s="8" t="s">
        <v>186</v>
      </c>
      <c r="D4157" s="7" t="s">
        <v>414</v>
      </c>
      <c r="E4157" s="7" t="s">
        <v>121</v>
      </c>
      <c r="F4157" s="8" t="s">
        <v>415</v>
      </c>
      <c r="G4157" s="7" t="s">
        <v>16</v>
      </c>
      <c r="H4157" s="9">
        <v>904.5163</v>
      </c>
      <c r="I4157" s="9">
        <v>2.4342999999999999</v>
      </c>
      <c r="J4157" s="9">
        <v>2.3757000000000001</v>
      </c>
      <c r="K4157" s="10">
        <v>0.97592737131824359</v>
      </c>
      <c r="L4157" s="9">
        <v>30.15</v>
      </c>
      <c r="M4157" s="19">
        <f>H4157*INDEX('Pliegos Tarifarios (Las Condes)'!$B:$B,MATCH($B4157,'Pliegos Tarifarios (Las Condes)'!$A:$A,0))</f>
        <v>119181.7812369</v>
      </c>
      <c r="N4157" s="19">
        <f>I4157*INDEX('Pliegos Tarifarios (Las Condes)'!$C:$C,MATCH($B4157,'Pliegos Tarifarios (Las Condes)'!$A:$A,0))</f>
        <v>8455.9402752000005</v>
      </c>
      <c r="O4157" s="19">
        <f>J4157*INDEX('Pliegos Tarifarios (Las Condes)'!$D:$D,MATCH($B4157,'Pliegos Tarifarios (Las Condes)'!$A:$A,0))</f>
        <v>34555.9937985</v>
      </c>
      <c r="P4157" s="19">
        <f>H4157*INDEX('Pliegos Tarifarios (Las Condes)'!$E:$E,MATCH($B4157,'Pliegos Tarifarios (Las Condes)'!$A:$A,0))</f>
        <v>11780.4202912</v>
      </c>
      <c r="Q4157" s="19" cm="1">
        <f t="array" ref="Q4157">H4157*_xlfn.IFS(H4157&lt;=350,INDEX('Pliegos Tarifarios (Las Condes)'!$F:$F,MATCH($B4157,'Pliegos Tarifarios (Las Condes)'!$A:$A,0)),H4157&lt;=500,INDEX('Pliegos Tarifarios (Las Condes)'!$G:$G,MATCH($B4157,'Pliegos Tarifarios (Las Condes)'!$A:$A,0)),H4157&lt;=1000,INDEX('Pliegos Tarifarios (Las Condes)'!$H:$H,MATCH($B4157,'Pliegos Tarifarios (Las Condes)'!$A:$A,0)),H4157&lt;=5000,INDEX('Pliegos Tarifarios (Las Condes)'!$I:$I,MATCH($B4157,'Pliegos Tarifarios (Las Condes)'!$A:$A,0)),H4157&gt;5000,INDEX('Pliegos Tarifarios (Las Condes)'!$J:$J,MATCH($B4157,'Pliegos Tarifarios (Las Condes)'!$A:$A,0)))/1.19</f>
        <v>2121.432767478992</v>
      </c>
      <c r="R4157" s="19">
        <f>INDEX('Pliegos Tarifarios (Las Condes)'!$K:$K,MATCH($B4157,'Pliegos Tarifarios (Las Condes)'!$A:$A,0))</f>
        <v>729.75599999999997</v>
      </c>
      <c r="S4157" s="21">
        <f t="shared" si="195"/>
        <v>176825.32436927897</v>
      </c>
      <c r="T4157" s="21">
        <f t="shared" si="196"/>
        <v>33596.811630163007</v>
      </c>
      <c r="U4157" s="19">
        <v>0</v>
      </c>
      <c r="V4157" s="21">
        <f t="shared" si="197"/>
        <v>210422.13599944196</v>
      </c>
    </row>
    <row r="4158" spans="1:22" x14ac:dyDescent="0.3">
      <c r="A4158" s="7" t="s">
        <v>149</v>
      </c>
      <c r="B4158" s="7">
        <v>10</v>
      </c>
      <c r="C4158" s="8" t="s">
        <v>186</v>
      </c>
      <c r="D4158" s="7" t="s">
        <v>416</v>
      </c>
      <c r="E4158" s="7" t="s">
        <v>121</v>
      </c>
      <c r="F4158" s="8" t="s">
        <v>417</v>
      </c>
      <c r="G4158" s="7" t="s">
        <v>16</v>
      </c>
      <c r="H4158" s="9">
        <v>904.07920000000001</v>
      </c>
      <c r="I4158" s="9">
        <v>2.4601000000000002</v>
      </c>
      <c r="J4158" s="9">
        <v>2.3984000000000001</v>
      </c>
      <c r="K4158" s="10">
        <v>0.97491971871062144</v>
      </c>
      <c r="L4158" s="9">
        <v>30.14</v>
      </c>
      <c r="M4158" s="19">
        <f>H4158*INDEX('Pliegos Tarifarios (Las Condes)'!$B:$B,MATCH($B4158,'Pliegos Tarifarios (Las Condes)'!$A:$A,0))</f>
        <v>119124.18762960001</v>
      </c>
      <c r="N4158" s="19">
        <f>I4158*INDEX('Pliegos Tarifarios (Las Condes)'!$C:$C,MATCH($B4158,'Pliegos Tarifarios (Las Condes)'!$A:$A,0))</f>
        <v>8545.5608064000007</v>
      </c>
      <c r="O4158" s="19">
        <f>J4158*INDEX('Pliegos Tarifarios (Las Condes)'!$D:$D,MATCH($B4158,'Pliegos Tarifarios (Las Condes)'!$A:$A,0))</f>
        <v>34886.179032</v>
      </c>
      <c r="P4158" s="19">
        <f>H4158*INDEX('Pliegos Tarifarios (Las Condes)'!$E:$E,MATCH($B4158,'Pliegos Tarifarios (Las Condes)'!$A:$A,0))</f>
        <v>11774.7275008</v>
      </c>
      <c r="Q4158" s="19" cm="1">
        <f t="array" ref="Q4158">H4158*_xlfn.IFS(H4158&lt;=350,INDEX('Pliegos Tarifarios (Las Condes)'!$F:$F,MATCH($B4158,'Pliegos Tarifarios (Las Condes)'!$A:$A,0)),H4158&lt;=500,INDEX('Pliegos Tarifarios (Las Condes)'!$G:$G,MATCH($B4158,'Pliegos Tarifarios (Las Condes)'!$A:$A,0)),H4158&lt;=1000,INDEX('Pliegos Tarifarios (Las Condes)'!$H:$H,MATCH($B4158,'Pliegos Tarifarios (Las Condes)'!$A:$A,0)),H4158&lt;=5000,INDEX('Pliegos Tarifarios (Las Condes)'!$I:$I,MATCH($B4158,'Pliegos Tarifarios (Las Condes)'!$A:$A,0)),H4158&gt;5000,INDEX('Pliegos Tarifarios (Las Condes)'!$J:$J,MATCH($B4158,'Pliegos Tarifarios (Las Condes)'!$A:$A,0)))/1.19</f>
        <v>2120.4076026890762</v>
      </c>
      <c r="R4158" s="19">
        <f>INDEX('Pliegos Tarifarios (Las Condes)'!$K:$K,MATCH($B4158,'Pliegos Tarifarios (Las Condes)'!$A:$A,0))</f>
        <v>729.75599999999997</v>
      </c>
      <c r="S4158" s="21">
        <f t="shared" si="195"/>
        <v>177180.8185714891</v>
      </c>
      <c r="T4158" s="21">
        <f t="shared" si="196"/>
        <v>33664.355528582928</v>
      </c>
      <c r="U4158" s="19">
        <v>0</v>
      </c>
      <c r="V4158" s="21">
        <f t="shared" si="197"/>
        <v>210845.17410007204</v>
      </c>
    </row>
    <row r="4159" spans="1:22" x14ac:dyDescent="0.3">
      <c r="A4159" s="7" t="s">
        <v>149</v>
      </c>
      <c r="B4159" s="7">
        <v>10</v>
      </c>
      <c r="C4159" s="8" t="s">
        <v>186</v>
      </c>
      <c r="D4159" s="7" t="s">
        <v>418</v>
      </c>
      <c r="E4159" s="7" t="s">
        <v>121</v>
      </c>
      <c r="F4159" s="8" t="s">
        <v>419</v>
      </c>
      <c r="G4159" s="7" t="s">
        <v>16</v>
      </c>
      <c r="H4159" s="9">
        <v>904.21879999999999</v>
      </c>
      <c r="I4159" s="9">
        <v>2.3908</v>
      </c>
      <c r="J4159" s="9">
        <v>2.3694999999999999</v>
      </c>
      <c r="K4159" s="10">
        <v>0.99109084825163118</v>
      </c>
      <c r="L4159" s="9">
        <v>30.14</v>
      </c>
      <c r="M4159" s="19">
        <f>H4159*INDEX('Pliegos Tarifarios (Las Condes)'!$B:$B,MATCH($B4159,'Pliegos Tarifarios (Las Condes)'!$A:$A,0))</f>
        <v>119142.5817444</v>
      </c>
      <c r="N4159" s="19">
        <f>I4159*INDEX('Pliegos Tarifarios (Las Condes)'!$C:$C,MATCH($B4159,'Pliegos Tarifarios (Las Condes)'!$A:$A,0))</f>
        <v>8304.8358912000003</v>
      </c>
      <c r="O4159" s="19">
        <f>J4159*INDEX('Pliegos Tarifarios (Las Condes)'!$D:$D,MATCH($B4159,'Pliegos Tarifarios (Las Condes)'!$A:$A,0))</f>
        <v>34465.811047499999</v>
      </c>
      <c r="P4159" s="19">
        <f>H4159*INDEX('Pliegos Tarifarios (Las Condes)'!$E:$E,MATCH($B4159,'Pliegos Tarifarios (Las Condes)'!$A:$A,0))</f>
        <v>11776.545651199998</v>
      </c>
      <c r="Q4159" s="19" cm="1">
        <f t="array" ref="Q4159">H4159*_xlfn.IFS(H4159&lt;=350,INDEX('Pliegos Tarifarios (Las Condes)'!$F:$F,MATCH($B4159,'Pliegos Tarifarios (Las Condes)'!$A:$A,0)),H4159&lt;=500,INDEX('Pliegos Tarifarios (Las Condes)'!$G:$G,MATCH($B4159,'Pliegos Tarifarios (Las Condes)'!$A:$A,0)),H4159&lt;=1000,INDEX('Pliegos Tarifarios (Las Condes)'!$H:$H,MATCH($B4159,'Pliegos Tarifarios (Las Condes)'!$A:$A,0)),H4159&lt;=5000,INDEX('Pliegos Tarifarios (Las Condes)'!$I:$I,MATCH($B4159,'Pliegos Tarifarios (Las Condes)'!$A:$A,0)),H4159&gt;5000,INDEX('Pliegos Tarifarios (Las Condes)'!$J:$J,MATCH($B4159,'Pliegos Tarifarios (Las Condes)'!$A:$A,0)))/1.19</f>
        <v>2120.7350174789922</v>
      </c>
      <c r="R4159" s="19">
        <f>INDEX('Pliegos Tarifarios (Las Condes)'!$K:$K,MATCH($B4159,'Pliegos Tarifarios (Las Condes)'!$A:$A,0))</f>
        <v>729.75599999999997</v>
      </c>
      <c r="S4159" s="21">
        <f t="shared" si="195"/>
        <v>176540.26535177897</v>
      </c>
      <c r="T4159" s="21">
        <f t="shared" si="196"/>
        <v>33542.650416838005</v>
      </c>
      <c r="U4159" s="19">
        <v>0</v>
      </c>
      <c r="V4159" s="21">
        <f t="shared" si="197"/>
        <v>210082.91576861698</v>
      </c>
    </row>
    <row r="4160" spans="1:22" x14ac:dyDescent="0.3">
      <c r="A4160" s="7" t="s">
        <v>149</v>
      </c>
      <c r="B4160" s="7">
        <v>10</v>
      </c>
      <c r="C4160" s="8" t="s">
        <v>186</v>
      </c>
      <c r="D4160" s="7" t="s">
        <v>420</v>
      </c>
      <c r="E4160" s="7" t="s">
        <v>121</v>
      </c>
      <c r="F4160" s="8" t="s">
        <v>421</v>
      </c>
      <c r="G4160" s="7" t="s">
        <v>16</v>
      </c>
      <c r="H4160" s="9">
        <v>903.14419999999996</v>
      </c>
      <c r="I4160" s="9">
        <v>2.3933</v>
      </c>
      <c r="J4160" s="9">
        <v>2.3828</v>
      </c>
      <c r="K4160" s="10">
        <v>0.99561275226674473</v>
      </c>
      <c r="L4160" s="9">
        <v>30.1</v>
      </c>
      <c r="M4160" s="19">
        <f>H4160*INDEX('Pliegos Tarifarios (Las Condes)'!$B:$B,MATCH($B4160,'Pliegos Tarifarios (Las Condes)'!$A:$A,0))</f>
        <v>119000.98922459999</v>
      </c>
      <c r="N4160" s="19">
        <f>I4160*INDEX('Pliegos Tarifarios (Las Condes)'!$C:$C,MATCH($B4160,'Pliegos Tarifarios (Las Condes)'!$A:$A,0))</f>
        <v>8313.520051200001</v>
      </c>
      <c r="O4160" s="19">
        <f>J4160*INDEX('Pliegos Tarifarios (Las Condes)'!$D:$D,MATCH($B4160,'Pliegos Tarifarios (Las Condes)'!$A:$A,0))</f>
        <v>34659.267593999997</v>
      </c>
      <c r="P4160" s="19">
        <f>H4160*INDEX('Pliegos Tarifarios (Las Condes)'!$E:$E,MATCH($B4160,'Pliegos Tarifarios (Las Condes)'!$A:$A,0))</f>
        <v>11762.550060799998</v>
      </c>
      <c r="Q4160" s="19" cm="1">
        <f t="array" ref="Q4160">H4160*_xlfn.IFS(H4160&lt;=350,INDEX('Pliegos Tarifarios (Las Condes)'!$F:$F,MATCH($B4160,'Pliegos Tarifarios (Las Condes)'!$A:$A,0)),H4160&lt;=500,INDEX('Pliegos Tarifarios (Las Condes)'!$G:$G,MATCH($B4160,'Pliegos Tarifarios (Las Condes)'!$A:$A,0)),H4160&lt;=1000,INDEX('Pliegos Tarifarios (Las Condes)'!$H:$H,MATCH($B4160,'Pliegos Tarifarios (Las Condes)'!$A:$A,0)),H4160&lt;=5000,INDEX('Pliegos Tarifarios (Las Condes)'!$I:$I,MATCH($B4160,'Pliegos Tarifarios (Las Condes)'!$A:$A,0)),H4160&gt;5000,INDEX('Pliegos Tarifarios (Las Condes)'!$J:$J,MATCH($B4160,'Pliegos Tarifarios (Las Condes)'!$A:$A,0)))/1.19</f>
        <v>2118.2146741176475</v>
      </c>
      <c r="R4160" s="19">
        <f>INDEX('Pliegos Tarifarios (Las Condes)'!$K:$K,MATCH($B4160,'Pliegos Tarifarios (Las Condes)'!$A:$A,0))</f>
        <v>729.75599999999997</v>
      </c>
      <c r="S4160" s="21">
        <f t="shared" si="195"/>
        <v>176584.29760471763</v>
      </c>
      <c r="T4160" s="21">
        <f t="shared" si="196"/>
        <v>33551.016544896353</v>
      </c>
      <c r="U4160" s="19">
        <v>0</v>
      </c>
      <c r="V4160" s="21">
        <f t="shared" si="197"/>
        <v>210135.31414961399</v>
      </c>
    </row>
    <row r="4161" spans="1:22" x14ac:dyDescent="0.3">
      <c r="A4161" s="7" t="s">
        <v>149</v>
      </c>
      <c r="B4161" s="7">
        <v>10</v>
      </c>
      <c r="C4161" s="8" t="s">
        <v>186</v>
      </c>
      <c r="D4161" s="7" t="s">
        <v>422</v>
      </c>
      <c r="E4161" s="7" t="s">
        <v>121</v>
      </c>
      <c r="F4161" s="8" t="s">
        <v>423</v>
      </c>
      <c r="G4161" s="7" t="s">
        <v>16</v>
      </c>
      <c r="H4161" s="9">
        <v>902.98530000000005</v>
      </c>
      <c r="I4161" s="9">
        <v>2.4127000000000001</v>
      </c>
      <c r="J4161" s="9">
        <v>2.3767999999999998</v>
      </c>
      <c r="K4161" s="10">
        <v>0.98512040452604954</v>
      </c>
      <c r="L4161" s="9">
        <v>30.1</v>
      </c>
      <c r="M4161" s="19">
        <f>H4161*INDEX('Pliegos Tarifarios (Las Condes)'!$B:$B,MATCH($B4161,'Pliegos Tarifarios (Las Condes)'!$A:$A,0))</f>
        <v>118980.05208390001</v>
      </c>
      <c r="N4161" s="19">
        <f>I4161*INDEX('Pliegos Tarifarios (Las Condes)'!$C:$C,MATCH($B4161,'Pliegos Tarifarios (Las Condes)'!$A:$A,0))</f>
        <v>8380.9091328000013</v>
      </c>
      <c r="O4161" s="19">
        <f>J4161*INDEX('Pliegos Tarifarios (Las Condes)'!$D:$D,MATCH($B4161,'Pliegos Tarifarios (Las Condes)'!$A:$A,0))</f>
        <v>34571.993963999994</v>
      </c>
      <c r="P4161" s="19">
        <f>H4161*INDEX('Pliegos Tarifarios (Las Condes)'!$E:$E,MATCH($B4161,'Pliegos Tarifarios (Las Condes)'!$A:$A,0))</f>
        <v>11760.480547200001</v>
      </c>
      <c r="Q4161" s="19" cm="1">
        <f t="array" ref="Q4161">H4161*_xlfn.IFS(H4161&lt;=350,INDEX('Pliegos Tarifarios (Las Condes)'!$F:$F,MATCH($B4161,'Pliegos Tarifarios (Las Condes)'!$A:$A,0)),H4161&lt;=500,INDEX('Pliegos Tarifarios (Las Condes)'!$G:$G,MATCH($B4161,'Pliegos Tarifarios (Las Condes)'!$A:$A,0)),H4161&lt;=1000,INDEX('Pliegos Tarifarios (Las Condes)'!$H:$H,MATCH($B4161,'Pliegos Tarifarios (Las Condes)'!$A:$A,0)),H4161&lt;=5000,INDEX('Pliegos Tarifarios (Las Condes)'!$I:$I,MATCH($B4161,'Pliegos Tarifarios (Las Condes)'!$A:$A,0)),H4161&gt;5000,INDEX('Pliegos Tarifarios (Las Condes)'!$J:$J,MATCH($B4161,'Pliegos Tarifarios (Las Condes)'!$A:$A,0)))/1.19</f>
        <v>2117.8419935294123</v>
      </c>
      <c r="R4161" s="19">
        <f>INDEX('Pliegos Tarifarios (Las Condes)'!$K:$K,MATCH($B4161,'Pliegos Tarifarios (Las Condes)'!$A:$A,0))</f>
        <v>729.75599999999997</v>
      </c>
      <c r="S4161" s="21">
        <f t="shared" si="195"/>
        <v>176541.03372142941</v>
      </c>
      <c r="T4161" s="21">
        <f t="shared" si="196"/>
        <v>33542.79640707159</v>
      </c>
      <c r="U4161" s="19">
        <v>0</v>
      </c>
      <c r="V4161" s="21">
        <f t="shared" si="197"/>
        <v>210083.83012850099</v>
      </c>
    </row>
    <row r="4162" spans="1:22" x14ac:dyDescent="0.3">
      <c r="A4162" s="7" t="s">
        <v>149</v>
      </c>
      <c r="B4162" s="7">
        <v>10</v>
      </c>
      <c r="C4162" s="8" t="s">
        <v>186</v>
      </c>
      <c r="D4162" s="7" t="s">
        <v>424</v>
      </c>
      <c r="E4162" s="7" t="s">
        <v>121</v>
      </c>
      <c r="F4162" s="8" t="s">
        <v>425</v>
      </c>
      <c r="G4162" s="7" t="s">
        <v>16</v>
      </c>
      <c r="H4162" s="9">
        <v>901.53579999999999</v>
      </c>
      <c r="I4162" s="9">
        <v>2.4081999999999999</v>
      </c>
      <c r="J4162" s="9">
        <v>2.4043999999999999</v>
      </c>
      <c r="K4162" s="10">
        <v>0.99842205796860728</v>
      </c>
      <c r="L4162" s="9">
        <v>30.05</v>
      </c>
      <c r="M4162" s="19">
        <f>H4162*INDEX('Pliegos Tarifarios (Las Condes)'!$B:$B,MATCH($B4162,'Pliegos Tarifarios (Las Condes)'!$A:$A,0))</f>
        <v>118789.0616154</v>
      </c>
      <c r="N4162" s="19">
        <f>I4162*INDEX('Pliegos Tarifarios (Las Condes)'!$C:$C,MATCH($B4162,'Pliegos Tarifarios (Las Condes)'!$A:$A,0))</f>
        <v>8365.2776448000004</v>
      </c>
      <c r="O4162" s="19">
        <f>J4162*INDEX('Pliegos Tarifarios (Las Condes)'!$D:$D,MATCH($B4162,'Pliegos Tarifarios (Las Condes)'!$A:$A,0))</f>
        <v>34973.452661999996</v>
      </c>
      <c r="P4162" s="19">
        <f>H4162*INDEX('Pliegos Tarifarios (Las Condes)'!$E:$E,MATCH($B4162,'Pliegos Tarifarios (Las Condes)'!$A:$A,0))</f>
        <v>11741.602259199999</v>
      </c>
      <c r="Q4162" s="19" cm="1">
        <f t="array" ref="Q4162">H4162*_xlfn.IFS(H4162&lt;=350,INDEX('Pliegos Tarifarios (Las Condes)'!$F:$F,MATCH($B4162,'Pliegos Tarifarios (Las Condes)'!$A:$A,0)),H4162&lt;=500,INDEX('Pliegos Tarifarios (Las Condes)'!$G:$G,MATCH($B4162,'Pliegos Tarifarios (Las Condes)'!$A:$A,0)),H4162&lt;=1000,INDEX('Pliegos Tarifarios (Las Condes)'!$H:$H,MATCH($B4162,'Pliegos Tarifarios (Las Condes)'!$A:$A,0)),H4162&lt;=5000,INDEX('Pliegos Tarifarios (Las Condes)'!$I:$I,MATCH($B4162,'Pliegos Tarifarios (Las Condes)'!$A:$A,0)),H4162&gt;5000,INDEX('Pliegos Tarifarios (Las Condes)'!$J:$J,MATCH($B4162,'Pliegos Tarifarios (Las Condes)'!$A:$A,0)))/1.19</f>
        <v>2114.4423678991602</v>
      </c>
      <c r="R4162" s="19">
        <f>INDEX('Pliegos Tarifarios (Las Condes)'!$K:$K,MATCH($B4162,'Pliegos Tarifarios (Las Condes)'!$A:$A,0))</f>
        <v>729.75599999999997</v>
      </c>
      <c r="S4162" s="21">
        <f t="shared" si="195"/>
        <v>176713.59254929918</v>
      </c>
      <c r="T4162" s="21">
        <f t="shared" si="196"/>
        <v>33575.582584366843</v>
      </c>
      <c r="U4162" s="19">
        <v>0</v>
      </c>
      <c r="V4162" s="21">
        <f t="shared" si="197"/>
        <v>210289.17513366602</v>
      </c>
    </row>
    <row r="4163" spans="1:22" x14ac:dyDescent="0.3">
      <c r="A4163" s="7" t="s">
        <v>149</v>
      </c>
      <c r="B4163" s="7">
        <v>10</v>
      </c>
      <c r="C4163" s="8" t="s">
        <v>186</v>
      </c>
      <c r="D4163" s="7" t="s">
        <v>426</v>
      </c>
      <c r="E4163" s="7" t="s">
        <v>121</v>
      </c>
      <c r="F4163" s="8" t="s">
        <v>427</v>
      </c>
      <c r="G4163" s="7" t="s">
        <v>16</v>
      </c>
      <c r="H4163" s="9">
        <v>901.73519999999996</v>
      </c>
      <c r="I4163" s="9">
        <v>2.3826999999999998</v>
      </c>
      <c r="J4163" s="9">
        <v>2.3690000000000002</v>
      </c>
      <c r="K4163" s="10">
        <v>0.99425022033827193</v>
      </c>
      <c r="L4163" s="9">
        <v>30.06</v>
      </c>
      <c r="M4163" s="19">
        <f>H4163*INDEX('Pliegos Tarifarios (Las Condes)'!$B:$B,MATCH($B4163,'Pliegos Tarifarios (Las Condes)'!$A:$A,0))</f>
        <v>118815.3351576</v>
      </c>
      <c r="N4163" s="19">
        <f>I4163*INDEX('Pliegos Tarifarios (Las Condes)'!$C:$C,MATCH($B4163,'Pliegos Tarifarios (Las Condes)'!$A:$A,0))</f>
        <v>8276.6992128000002</v>
      </c>
      <c r="O4163" s="19">
        <f>J4163*INDEX('Pliegos Tarifarios (Las Condes)'!$D:$D,MATCH($B4163,'Pliegos Tarifarios (Las Condes)'!$A:$A,0))</f>
        <v>34458.538245000003</v>
      </c>
      <c r="P4163" s="19">
        <f>H4163*INDEX('Pliegos Tarifarios (Las Condes)'!$E:$E,MATCH($B4163,'Pliegos Tarifarios (Las Condes)'!$A:$A,0))</f>
        <v>11744.199244799998</v>
      </c>
      <c r="Q4163" s="19" cm="1">
        <f t="array" ref="Q4163">H4163*_xlfn.IFS(H4163&lt;=350,INDEX('Pliegos Tarifarios (Las Condes)'!$F:$F,MATCH($B4163,'Pliegos Tarifarios (Las Condes)'!$A:$A,0)),H4163&lt;=500,INDEX('Pliegos Tarifarios (Las Condes)'!$G:$G,MATCH($B4163,'Pliegos Tarifarios (Las Condes)'!$A:$A,0)),H4163&lt;=1000,INDEX('Pliegos Tarifarios (Las Condes)'!$H:$H,MATCH($B4163,'Pliegos Tarifarios (Las Condes)'!$A:$A,0)),H4163&lt;=5000,INDEX('Pliegos Tarifarios (Las Condes)'!$I:$I,MATCH($B4163,'Pliegos Tarifarios (Las Condes)'!$A:$A,0)),H4163&gt;5000,INDEX('Pliegos Tarifarios (Las Condes)'!$J:$J,MATCH($B4163,'Pliegos Tarifarios (Las Condes)'!$A:$A,0)))/1.19</f>
        <v>2114.9100363025213</v>
      </c>
      <c r="R4163" s="19">
        <f>INDEX('Pliegos Tarifarios (Las Condes)'!$K:$K,MATCH($B4163,'Pliegos Tarifarios (Las Condes)'!$A:$A,0))</f>
        <v>729.75599999999997</v>
      </c>
      <c r="S4163" s="21">
        <f t="shared" si="195"/>
        <v>176139.43789650252</v>
      </c>
      <c r="T4163" s="21">
        <f t="shared" si="196"/>
        <v>33466.493200335477</v>
      </c>
      <c r="U4163" s="19">
        <v>0</v>
      </c>
      <c r="V4163" s="21">
        <f t="shared" si="197"/>
        <v>209605.931096838</v>
      </c>
    </row>
    <row r="4164" spans="1:22" x14ac:dyDescent="0.3">
      <c r="A4164" s="7" t="s">
        <v>149</v>
      </c>
      <c r="B4164" s="7">
        <v>10</v>
      </c>
      <c r="C4164" s="8" t="s">
        <v>186</v>
      </c>
      <c r="D4164" s="7" t="s">
        <v>428</v>
      </c>
      <c r="E4164" s="7" t="s">
        <v>121</v>
      </c>
      <c r="F4164" s="8" t="s">
        <v>429</v>
      </c>
      <c r="G4164" s="7" t="s">
        <v>16</v>
      </c>
      <c r="H4164" s="9">
        <v>903.83389999999997</v>
      </c>
      <c r="I4164" s="9">
        <v>2.3763999999999998</v>
      </c>
      <c r="J4164" s="9">
        <v>2.3763999999999998</v>
      </c>
      <c r="K4164" s="10">
        <v>1</v>
      </c>
      <c r="L4164" s="9">
        <v>30.13</v>
      </c>
      <c r="M4164" s="19">
        <f>H4164*INDEX('Pliegos Tarifarios (Las Condes)'!$B:$B,MATCH($B4164,'Pliegos Tarifarios (Las Condes)'!$A:$A,0))</f>
        <v>119091.8661657</v>
      </c>
      <c r="N4164" s="19">
        <f>I4164*INDEX('Pliegos Tarifarios (Las Condes)'!$C:$C,MATCH($B4164,'Pliegos Tarifarios (Las Condes)'!$A:$A,0))</f>
        <v>8254.8151295999996</v>
      </c>
      <c r="O4164" s="19">
        <f>J4164*INDEX('Pliegos Tarifarios (Las Condes)'!$D:$D,MATCH($B4164,'Pliegos Tarifarios (Las Condes)'!$A:$A,0))</f>
        <v>34566.175722</v>
      </c>
      <c r="P4164" s="19">
        <f>H4164*INDEX('Pliegos Tarifarios (Las Condes)'!$E:$E,MATCH($B4164,'Pliegos Tarifarios (Las Condes)'!$A:$A,0))</f>
        <v>11771.5327136</v>
      </c>
      <c r="Q4164" s="19" cm="1">
        <f t="array" ref="Q4164">H4164*_xlfn.IFS(H4164&lt;=350,INDEX('Pliegos Tarifarios (Las Condes)'!$F:$F,MATCH($B4164,'Pliegos Tarifarios (Las Condes)'!$A:$A,0)),H4164&lt;=500,INDEX('Pliegos Tarifarios (Las Condes)'!$G:$G,MATCH($B4164,'Pliegos Tarifarios (Las Condes)'!$A:$A,0)),H4164&lt;=1000,INDEX('Pliegos Tarifarios (Las Condes)'!$H:$H,MATCH($B4164,'Pliegos Tarifarios (Las Condes)'!$A:$A,0)),H4164&lt;=5000,INDEX('Pliegos Tarifarios (Las Condes)'!$I:$I,MATCH($B4164,'Pliegos Tarifarios (Las Condes)'!$A:$A,0)),H4164&gt;5000,INDEX('Pliegos Tarifarios (Las Condes)'!$J:$J,MATCH($B4164,'Pliegos Tarifarios (Las Condes)'!$A:$A,0)))/1.19</f>
        <v>2119.8322814285716</v>
      </c>
      <c r="R4164" s="19">
        <f>INDEX('Pliegos Tarifarios (Las Condes)'!$K:$K,MATCH($B4164,'Pliegos Tarifarios (Las Condes)'!$A:$A,0))</f>
        <v>729.75599999999997</v>
      </c>
      <c r="S4164" s="21">
        <f t="shared" si="195"/>
        <v>176533.97801232856</v>
      </c>
      <c r="T4164" s="21">
        <f t="shared" si="196"/>
        <v>33541.455822342425</v>
      </c>
      <c r="U4164" s="19">
        <v>0</v>
      </c>
      <c r="V4164" s="21">
        <f t="shared" si="197"/>
        <v>210075.43383467098</v>
      </c>
    </row>
    <row r="4165" spans="1:22" x14ac:dyDescent="0.3">
      <c r="A4165" s="7" t="s">
        <v>149</v>
      </c>
      <c r="B4165" s="7">
        <v>10</v>
      </c>
      <c r="C4165" s="8" t="s">
        <v>186</v>
      </c>
      <c r="D4165" s="7" t="s">
        <v>430</v>
      </c>
      <c r="E4165" s="7" t="s">
        <v>121</v>
      </c>
      <c r="F4165" s="8" t="s">
        <v>431</v>
      </c>
      <c r="G4165" s="7" t="s">
        <v>16</v>
      </c>
      <c r="H4165" s="9">
        <v>904.47460000000001</v>
      </c>
      <c r="I4165" s="9">
        <v>2.3902000000000001</v>
      </c>
      <c r="J4165" s="9">
        <v>2.3753000000000002</v>
      </c>
      <c r="K4165" s="10">
        <v>0.99376621203246596</v>
      </c>
      <c r="L4165" s="9">
        <v>30.15</v>
      </c>
      <c r="M4165" s="19">
        <f>H4165*INDEX('Pliegos Tarifarios (Las Condes)'!$B:$B,MATCH($B4165,'Pliegos Tarifarios (Las Condes)'!$A:$A,0))</f>
        <v>119176.2867198</v>
      </c>
      <c r="N4165" s="19">
        <f>I4165*INDEX('Pliegos Tarifarios (Las Condes)'!$C:$C,MATCH($B4165,'Pliegos Tarifarios (Las Condes)'!$A:$A,0))</f>
        <v>8302.7516928000005</v>
      </c>
      <c r="O4165" s="19">
        <f>J4165*INDEX('Pliegos Tarifarios (Las Condes)'!$D:$D,MATCH($B4165,'Pliegos Tarifarios (Las Condes)'!$A:$A,0))</f>
        <v>34550.175556499998</v>
      </c>
      <c r="P4165" s="19">
        <f>H4165*INDEX('Pliegos Tarifarios (Las Condes)'!$E:$E,MATCH($B4165,'Pliegos Tarifarios (Las Condes)'!$A:$A,0))</f>
        <v>11779.877190399999</v>
      </c>
      <c r="Q4165" s="19" cm="1">
        <f t="array" ref="Q4165">H4165*_xlfn.IFS(H4165&lt;=350,INDEX('Pliegos Tarifarios (Las Condes)'!$F:$F,MATCH($B4165,'Pliegos Tarifarios (Las Condes)'!$A:$A,0)),H4165&lt;=500,INDEX('Pliegos Tarifarios (Las Condes)'!$G:$G,MATCH($B4165,'Pliegos Tarifarios (Las Condes)'!$A:$A,0)),H4165&lt;=1000,INDEX('Pliegos Tarifarios (Las Condes)'!$H:$H,MATCH($B4165,'Pliegos Tarifarios (Las Condes)'!$A:$A,0)),H4165&lt;=5000,INDEX('Pliegos Tarifarios (Las Condes)'!$I:$I,MATCH($B4165,'Pliegos Tarifarios (Las Condes)'!$A:$A,0)),H4165&gt;5000,INDEX('Pliegos Tarifarios (Las Condes)'!$J:$J,MATCH($B4165,'Pliegos Tarifarios (Las Condes)'!$A:$A,0)))/1.19</f>
        <v>2121.3349652100842</v>
      </c>
      <c r="R4165" s="19">
        <f>INDEX('Pliegos Tarifarios (Las Condes)'!$K:$K,MATCH($B4165,'Pliegos Tarifarios (Las Condes)'!$A:$A,0))</f>
        <v>729.75599999999997</v>
      </c>
      <c r="S4165" s="21">
        <f t="shared" si="195"/>
        <v>176660.18212471009</v>
      </c>
      <c r="T4165" s="21">
        <f t="shared" si="196"/>
        <v>33565.434603694914</v>
      </c>
      <c r="U4165" s="19">
        <v>0</v>
      </c>
      <c r="V4165" s="21">
        <f t="shared" si="197"/>
        <v>210225.616728405</v>
      </c>
    </row>
    <row r="4166" spans="1:22" x14ac:dyDescent="0.3">
      <c r="A4166" s="7" t="s">
        <v>149</v>
      </c>
      <c r="B4166" s="7">
        <v>10</v>
      </c>
      <c r="C4166" s="8" t="s">
        <v>186</v>
      </c>
      <c r="D4166" s="7" t="s">
        <v>432</v>
      </c>
      <c r="E4166" s="7" t="s">
        <v>121</v>
      </c>
      <c r="F4166" s="8" t="s">
        <v>433</v>
      </c>
      <c r="G4166" s="7" t="s">
        <v>16</v>
      </c>
      <c r="H4166" s="9">
        <v>903.78790000000004</v>
      </c>
      <c r="I4166" s="9">
        <v>2.4205999999999999</v>
      </c>
      <c r="J4166" s="9">
        <v>2.3491</v>
      </c>
      <c r="K4166" s="10">
        <v>0.9704618689581096</v>
      </c>
      <c r="L4166" s="9">
        <v>30.13</v>
      </c>
      <c r="M4166" s="19">
        <f>H4166*INDEX('Pliegos Tarifarios (Las Condes)'!$B:$B,MATCH($B4166,'Pliegos Tarifarios (Las Condes)'!$A:$A,0))</f>
        <v>119085.80506770001</v>
      </c>
      <c r="N4166" s="19">
        <f>I4166*INDEX('Pliegos Tarifarios (Las Condes)'!$C:$C,MATCH($B4166,'Pliegos Tarifarios (Las Condes)'!$A:$A,0))</f>
        <v>8408.3510784000009</v>
      </c>
      <c r="O4166" s="19">
        <f>J4166*INDEX('Pliegos Tarifarios (Las Condes)'!$D:$D,MATCH($B4166,'Pliegos Tarifarios (Las Condes)'!$A:$A,0))</f>
        <v>34169.080705499997</v>
      </c>
      <c r="P4166" s="19">
        <f>H4166*INDEX('Pliegos Tarifarios (Las Condes)'!$E:$E,MATCH($B4166,'Pliegos Tarifarios (Las Condes)'!$A:$A,0))</f>
        <v>11770.933609599999</v>
      </c>
      <c r="Q4166" s="19" cm="1">
        <f t="array" ref="Q4166">H4166*_xlfn.IFS(H4166&lt;=350,INDEX('Pliegos Tarifarios (Las Condes)'!$F:$F,MATCH($B4166,'Pliegos Tarifarios (Las Condes)'!$A:$A,0)),H4166&lt;=500,INDEX('Pliegos Tarifarios (Las Condes)'!$G:$G,MATCH($B4166,'Pliegos Tarifarios (Las Condes)'!$A:$A,0)),H4166&lt;=1000,INDEX('Pliegos Tarifarios (Las Condes)'!$H:$H,MATCH($B4166,'Pliegos Tarifarios (Las Condes)'!$A:$A,0)),H4166&lt;=5000,INDEX('Pliegos Tarifarios (Las Condes)'!$I:$I,MATCH($B4166,'Pliegos Tarifarios (Las Condes)'!$A:$A,0)),H4166&gt;5000,INDEX('Pliegos Tarifarios (Las Condes)'!$J:$J,MATCH($B4166,'Pliegos Tarifarios (Las Condes)'!$A:$A,0)))/1.19</f>
        <v>2119.7243940336139</v>
      </c>
      <c r="R4166" s="19">
        <f>INDEX('Pliegos Tarifarios (Las Condes)'!$K:$K,MATCH($B4166,'Pliegos Tarifarios (Las Condes)'!$A:$A,0))</f>
        <v>729.75599999999997</v>
      </c>
      <c r="S4166" s="21">
        <f t="shared" si="195"/>
        <v>176283.6508552336</v>
      </c>
      <c r="T4166" s="21">
        <f t="shared" si="196"/>
        <v>33493.893662494382</v>
      </c>
      <c r="U4166" s="19">
        <v>0</v>
      </c>
      <c r="V4166" s="21">
        <f t="shared" si="197"/>
        <v>209777.54451772798</v>
      </c>
    </row>
    <row r="4167" spans="1:22" x14ac:dyDescent="0.3">
      <c r="A4167" s="7" t="s">
        <v>149</v>
      </c>
      <c r="B4167" s="7">
        <v>10</v>
      </c>
      <c r="C4167" s="8" t="s">
        <v>186</v>
      </c>
      <c r="D4167" s="7" t="s">
        <v>434</v>
      </c>
      <c r="E4167" s="7" t="s">
        <v>121</v>
      </c>
      <c r="F4167" s="8" t="s">
        <v>435</v>
      </c>
      <c r="G4167" s="7" t="s">
        <v>16</v>
      </c>
      <c r="H4167" s="9">
        <v>903.72829999999999</v>
      </c>
      <c r="I4167" s="9">
        <v>2.3813</v>
      </c>
      <c r="J4167" s="9">
        <v>2.3813</v>
      </c>
      <c r="K4167" s="10">
        <v>1</v>
      </c>
      <c r="L4167" s="9">
        <v>30.12</v>
      </c>
      <c r="M4167" s="19">
        <f>H4167*INDEX('Pliegos Tarifarios (Las Condes)'!$B:$B,MATCH($B4167,'Pliegos Tarifarios (Las Condes)'!$A:$A,0))</f>
        <v>119077.95199290001</v>
      </c>
      <c r="N4167" s="19">
        <f>I4167*INDEX('Pliegos Tarifarios (Las Condes)'!$C:$C,MATCH($B4167,'Pliegos Tarifarios (Las Condes)'!$A:$A,0))</f>
        <v>8271.8360831999998</v>
      </c>
      <c r="O4167" s="19">
        <f>J4167*INDEX('Pliegos Tarifarios (Las Condes)'!$D:$D,MATCH($B4167,'Pliegos Tarifarios (Las Condes)'!$A:$A,0))</f>
        <v>34637.449186500002</v>
      </c>
      <c r="P4167" s="19">
        <f>H4167*INDEX('Pliegos Tarifarios (Las Condes)'!$E:$E,MATCH($B4167,'Pliegos Tarifarios (Las Condes)'!$A:$A,0))</f>
        <v>11770.1573792</v>
      </c>
      <c r="Q4167" s="19" cm="1">
        <f t="array" ref="Q4167">H4167*_xlfn.IFS(H4167&lt;=350,INDEX('Pliegos Tarifarios (Las Condes)'!$F:$F,MATCH($B4167,'Pliegos Tarifarios (Las Condes)'!$A:$A,0)),H4167&lt;=500,INDEX('Pliegos Tarifarios (Las Condes)'!$G:$G,MATCH($B4167,'Pliegos Tarifarios (Las Condes)'!$A:$A,0)),H4167&lt;=1000,INDEX('Pliegos Tarifarios (Las Condes)'!$H:$H,MATCH($B4167,'Pliegos Tarifarios (Las Condes)'!$A:$A,0)),H4167&lt;=5000,INDEX('Pliegos Tarifarios (Las Condes)'!$I:$I,MATCH($B4167,'Pliegos Tarifarios (Las Condes)'!$A:$A,0)),H4167&gt;5000,INDEX('Pliegos Tarifarios (Las Condes)'!$J:$J,MATCH($B4167,'Pliegos Tarifarios (Las Condes)'!$A:$A,0)))/1.19</f>
        <v>2119.5846094957988</v>
      </c>
      <c r="R4167" s="19">
        <f>INDEX('Pliegos Tarifarios (Las Condes)'!$K:$K,MATCH($B4167,'Pliegos Tarifarios (Las Condes)'!$A:$A,0))</f>
        <v>729.75599999999997</v>
      </c>
      <c r="S4167" s="21">
        <f t="shared" si="195"/>
        <v>176606.73525129582</v>
      </c>
      <c r="T4167" s="21">
        <f t="shared" si="196"/>
        <v>33555.279697746206</v>
      </c>
      <c r="U4167" s="19">
        <v>0</v>
      </c>
      <c r="V4167" s="21">
        <f t="shared" si="197"/>
        <v>210162.01494904203</v>
      </c>
    </row>
    <row r="4168" spans="1:22" x14ac:dyDescent="0.3">
      <c r="A4168" s="7" t="s">
        <v>149</v>
      </c>
      <c r="B4168" s="7">
        <v>10</v>
      </c>
      <c r="C4168" s="8" t="s">
        <v>186</v>
      </c>
      <c r="D4168" s="7" t="s">
        <v>436</v>
      </c>
      <c r="E4168" s="7" t="s">
        <v>121</v>
      </c>
      <c r="F4168" s="8" t="s">
        <v>437</v>
      </c>
      <c r="G4168" s="7" t="s">
        <v>16</v>
      </c>
      <c r="H4168" s="9">
        <v>902.7704</v>
      </c>
      <c r="I4168" s="9">
        <v>2.4045000000000001</v>
      </c>
      <c r="J4168" s="9">
        <v>2.3614000000000002</v>
      </c>
      <c r="K4168" s="10">
        <v>0.98207527552505725</v>
      </c>
      <c r="L4168" s="9">
        <v>30.09</v>
      </c>
      <c r="M4168" s="19">
        <f>H4168*INDEX('Pliegos Tarifarios (Las Condes)'!$B:$B,MATCH($B4168,'Pliegos Tarifarios (Las Condes)'!$A:$A,0))</f>
        <v>118951.7362152</v>
      </c>
      <c r="N4168" s="19">
        <f>I4168*INDEX('Pliegos Tarifarios (Las Condes)'!$C:$C,MATCH($B4168,'Pliegos Tarifarios (Las Condes)'!$A:$A,0))</f>
        <v>8352.425088</v>
      </c>
      <c r="O4168" s="19">
        <f>J4168*INDEX('Pliegos Tarifarios (Las Condes)'!$D:$D,MATCH($B4168,'Pliegos Tarifarios (Las Condes)'!$A:$A,0))</f>
        <v>34347.991647000003</v>
      </c>
      <c r="P4168" s="19">
        <f>H4168*INDEX('Pliegos Tarifarios (Las Condes)'!$E:$E,MATCH($B4168,'Pliegos Tarifarios (Las Condes)'!$A:$A,0))</f>
        <v>11757.6816896</v>
      </c>
      <c r="Q4168" s="19" cm="1">
        <f t="array" ref="Q4168">H4168*_xlfn.IFS(H4168&lt;=350,INDEX('Pliegos Tarifarios (Las Condes)'!$F:$F,MATCH($B4168,'Pliegos Tarifarios (Las Condes)'!$A:$A,0)),H4168&lt;=500,INDEX('Pliegos Tarifarios (Las Condes)'!$G:$G,MATCH($B4168,'Pliegos Tarifarios (Las Condes)'!$A:$A,0)),H4168&lt;=1000,INDEX('Pliegos Tarifarios (Las Condes)'!$H:$H,MATCH($B4168,'Pliegos Tarifarios (Las Condes)'!$A:$A,0)),H4168&lt;=5000,INDEX('Pliegos Tarifarios (Las Condes)'!$I:$I,MATCH($B4168,'Pliegos Tarifarios (Las Condes)'!$A:$A,0)),H4168&gt;5000,INDEX('Pliegos Tarifarios (Las Condes)'!$J:$J,MATCH($B4168,'Pliegos Tarifarios (Las Condes)'!$A:$A,0)))/1.19</f>
        <v>2117.3379717647063</v>
      </c>
      <c r="R4168" s="19">
        <f>INDEX('Pliegos Tarifarios (Las Condes)'!$K:$K,MATCH($B4168,'Pliegos Tarifarios (Las Condes)'!$A:$A,0))</f>
        <v>729.75599999999997</v>
      </c>
      <c r="S4168" s="21">
        <f t="shared" si="195"/>
        <v>176256.92861156471</v>
      </c>
      <c r="T4168" s="21">
        <f t="shared" si="196"/>
        <v>33488.816436197296</v>
      </c>
      <c r="U4168" s="19">
        <v>0</v>
      </c>
      <c r="V4168" s="21">
        <f t="shared" si="197"/>
        <v>209745.745047762</v>
      </c>
    </row>
    <row r="4169" spans="1:22" x14ac:dyDescent="0.3">
      <c r="A4169" s="7" t="s">
        <v>149</v>
      </c>
      <c r="B4169" s="7">
        <v>10</v>
      </c>
      <c r="C4169" s="8" t="s">
        <v>186</v>
      </c>
      <c r="D4169" s="7" t="s">
        <v>438</v>
      </c>
      <c r="E4169" s="7" t="s">
        <v>121</v>
      </c>
      <c r="F4169" s="8" t="s">
        <v>439</v>
      </c>
      <c r="G4169" s="7" t="s">
        <v>16</v>
      </c>
      <c r="H4169" s="9">
        <v>904.18629999999996</v>
      </c>
      <c r="I4169" s="9">
        <v>2.4399000000000002</v>
      </c>
      <c r="J4169" s="9">
        <v>2.3803999999999998</v>
      </c>
      <c r="K4169" s="10">
        <v>0.97561375466207623</v>
      </c>
      <c r="L4169" s="9">
        <v>30.14</v>
      </c>
      <c r="M4169" s="19">
        <f>H4169*INDEX('Pliegos Tarifarios (Las Condes)'!$B:$B,MATCH($B4169,'Pliegos Tarifarios (Las Condes)'!$A:$A,0))</f>
        <v>119138.2994469</v>
      </c>
      <c r="N4169" s="19">
        <f>I4169*INDEX('Pliegos Tarifarios (Las Condes)'!$C:$C,MATCH($B4169,'Pliegos Tarifarios (Las Condes)'!$A:$A,0))</f>
        <v>8475.3927936000018</v>
      </c>
      <c r="O4169" s="19">
        <f>J4169*INDEX('Pliegos Tarifarios (Las Condes)'!$D:$D,MATCH($B4169,'Pliegos Tarifarios (Las Condes)'!$A:$A,0))</f>
        <v>34624.358141999997</v>
      </c>
      <c r="P4169" s="19">
        <f>H4169*INDEX('Pliegos Tarifarios (Las Condes)'!$E:$E,MATCH($B4169,'Pliegos Tarifarios (Las Condes)'!$A:$A,0))</f>
        <v>11776.122371199999</v>
      </c>
      <c r="Q4169" s="19" cm="1">
        <f t="array" ref="Q4169">H4169*_xlfn.IFS(H4169&lt;=350,INDEX('Pliegos Tarifarios (Las Condes)'!$F:$F,MATCH($B4169,'Pliegos Tarifarios (Las Condes)'!$A:$A,0)),H4169&lt;=500,INDEX('Pliegos Tarifarios (Las Condes)'!$G:$G,MATCH($B4169,'Pliegos Tarifarios (Las Condes)'!$A:$A,0)),H4169&lt;=1000,INDEX('Pliegos Tarifarios (Las Condes)'!$H:$H,MATCH($B4169,'Pliegos Tarifarios (Las Condes)'!$A:$A,0)),H4169&lt;=5000,INDEX('Pliegos Tarifarios (Las Condes)'!$I:$I,MATCH($B4169,'Pliegos Tarifarios (Las Condes)'!$A:$A,0)),H4169&gt;5000,INDEX('Pliegos Tarifarios (Las Condes)'!$J:$J,MATCH($B4169,'Pliegos Tarifarios (Las Condes)'!$A:$A,0)))/1.19</f>
        <v>2120.6587926890757</v>
      </c>
      <c r="R4169" s="19">
        <f>INDEX('Pliegos Tarifarios (Las Condes)'!$K:$K,MATCH($B4169,'Pliegos Tarifarios (Las Condes)'!$A:$A,0))</f>
        <v>729.75599999999997</v>
      </c>
      <c r="S4169" s="21">
        <f t="shared" ref="S4169:S4232" si="198">SUM(M4169:R4169)</f>
        <v>176864.58754638906</v>
      </c>
      <c r="T4169" s="21">
        <f t="shared" ref="T4169:T4232" si="199">S4169*0.19</f>
        <v>33604.271633813922</v>
      </c>
      <c r="U4169" s="19">
        <v>0</v>
      </c>
      <c r="V4169" s="21">
        <f t="shared" ref="V4169:V4232" si="200">SUM(S4169:T4169)</f>
        <v>210468.85918020297</v>
      </c>
    </row>
    <row r="4170" spans="1:22" x14ac:dyDescent="0.3">
      <c r="A4170" s="7" t="s">
        <v>149</v>
      </c>
      <c r="B4170" s="7">
        <v>10</v>
      </c>
      <c r="C4170" s="8" t="s">
        <v>186</v>
      </c>
      <c r="D4170" s="7" t="s">
        <v>440</v>
      </c>
      <c r="E4170" s="7" t="s">
        <v>121</v>
      </c>
      <c r="F4170" s="8" t="s">
        <v>441</v>
      </c>
      <c r="G4170" s="7" t="s">
        <v>16</v>
      </c>
      <c r="H4170" s="9">
        <v>902.98040000000003</v>
      </c>
      <c r="I4170" s="9">
        <v>2.5038999999999998</v>
      </c>
      <c r="J4170" s="9">
        <v>2.3521999999999998</v>
      </c>
      <c r="K4170" s="10">
        <v>0.93941451335915971</v>
      </c>
      <c r="L4170" s="9">
        <v>30.1</v>
      </c>
      <c r="M4170" s="19">
        <f>H4170*INDEX('Pliegos Tarifarios (Las Condes)'!$B:$B,MATCH($B4170,'Pliegos Tarifarios (Las Condes)'!$A:$A,0))</f>
        <v>118979.4064452</v>
      </c>
      <c r="N4170" s="19">
        <f>I4170*INDEX('Pliegos Tarifarios (Las Condes)'!$C:$C,MATCH($B4170,'Pliegos Tarifarios (Las Condes)'!$A:$A,0))</f>
        <v>8697.7072895999991</v>
      </c>
      <c r="O4170" s="19">
        <f>J4170*INDEX('Pliegos Tarifarios (Las Condes)'!$D:$D,MATCH($B4170,'Pliegos Tarifarios (Las Condes)'!$A:$A,0))</f>
        <v>34214.172080999997</v>
      </c>
      <c r="P4170" s="19">
        <f>H4170*INDEX('Pliegos Tarifarios (Las Condes)'!$E:$E,MATCH($B4170,'Pliegos Tarifarios (Las Condes)'!$A:$A,0))</f>
        <v>11760.4167296</v>
      </c>
      <c r="Q4170" s="19" cm="1">
        <f t="array" ref="Q4170">H4170*_xlfn.IFS(H4170&lt;=350,INDEX('Pliegos Tarifarios (Las Condes)'!$F:$F,MATCH($B4170,'Pliegos Tarifarios (Las Condes)'!$A:$A,0)),H4170&lt;=500,INDEX('Pliegos Tarifarios (Las Condes)'!$G:$G,MATCH($B4170,'Pliegos Tarifarios (Las Condes)'!$A:$A,0)),H4170&lt;=1000,INDEX('Pliegos Tarifarios (Las Condes)'!$H:$H,MATCH($B4170,'Pliegos Tarifarios (Las Condes)'!$A:$A,0)),H4170&lt;=5000,INDEX('Pliegos Tarifarios (Las Condes)'!$I:$I,MATCH($B4170,'Pliegos Tarifarios (Las Condes)'!$A:$A,0)),H4170&gt;5000,INDEX('Pliegos Tarifarios (Las Condes)'!$J:$J,MATCH($B4170,'Pliegos Tarifarios (Las Condes)'!$A:$A,0)))/1.19</f>
        <v>2117.830501176471</v>
      </c>
      <c r="R4170" s="19">
        <f>INDEX('Pliegos Tarifarios (Las Condes)'!$K:$K,MATCH($B4170,'Pliegos Tarifarios (Las Condes)'!$A:$A,0))</f>
        <v>729.75599999999997</v>
      </c>
      <c r="S4170" s="21">
        <f t="shared" si="198"/>
        <v>176499.28904657648</v>
      </c>
      <c r="T4170" s="21">
        <f t="shared" si="199"/>
        <v>33534.864918849533</v>
      </c>
      <c r="U4170" s="19">
        <v>0</v>
      </c>
      <c r="V4170" s="21">
        <f t="shared" si="200"/>
        <v>210034.15396542603</v>
      </c>
    </row>
    <row r="4171" spans="1:22" x14ac:dyDescent="0.3">
      <c r="A4171" s="7" t="s">
        <v>149</v>
      </c>
      <c r="B4171" s="7">
        <v>10</v>
      </c>
      <c r="C4171" s="8" t="s">
        <v>186</v>
      </c>
      <c r="D4171" s="7" t="s">
        <v>442</v>
      </c>
      <c r="E4171" s="7" t="s">
        <v>121</v>
      </c>
      <c r="F4171" s="8" t="s">
        <v>443</v>
      </c>
      <c r="G4171" s="7" t="s">
        <v>16</v>
      </c>
      <c r="H4171" s="9">
        <v>902.80029999999999</v>
      </c>
      <c r="I4171" s="9">
        <v>2.4186000000000001</v>
      </c>
      <c r="J4171" s="9">
        <v>2.3809</v>
      </c>
      <c r="K4171" s="10">
        <v>0.9844124700239808</v>
      </c>
      <c r="L4171" s="9">
        <v>30.09</v>
      </c>
      <c r="M4171" s="19">
        <f>H4171*INDEX('Pliegos Tarifarios (Las Condes)'!$B:$B,MATCH($B4171,'Pliegos Tarifarios (Las Condes)'!$A:$A,0))</f>
        <v>118955.6759289</v>
      </c>
      <c r="N4171" s="19">
        <f>I4171*INDEX('Pliegos Tarifarios (Las Condes)'!$C:$C,MATCH($B4171,'Pliegos Tarifarios (Las Condes)'!$A:$A,0))</f>
        <v>8401.4037504000007</v>
      </c>
      <c r="O4171" s="19">
        <f>J4171*INDEX('Pliegos Tarifarios (Las Condes)'!$D:$D,MATCH($B4171,'Pliegos Tarifarios (Las Condes)'!$A:$A,0))</f>
        <v>34631.630944500001</v>
      </c>
      <c r="P4171" s="19">
        <f>H4171*INDEX('Pliegos Tarifarios (Las Condes)'!$E:$E,MATCH($B4171,'Pliegos Tarifarios (Las Condes)'!$A:$A,0))</f>
        <v>11758.071107199999</v>
      </c>
      <c r="Q4171" s="19" cm="1">
        <f t="array" ref="Q4171">H4171*_xlfn.IFS(H4171&lt;=350,INDEX('Pliegos Tarifarios (Las Condes)'!$F:$F,MATCH($B4171,'Pliegos Tarifarios (Las Condes)'!$A:$A,0)),H4171&lt;=500,INDEX('Pliegos Tarifarios (Las Condes)'!$G:$G,MATCH($B4171,'Pliegos Tarifarios (Las Condes)'!$A:$A,0)),H4171&lt;=1000,INDEX('Pliegos Tarifarios (Las Condes)'!$H:$H,MATCH($B4171,'Pliegos Tarifarios (Las Condes)'!$A:$A,0)),H4171&lt;=5000,INDEX('Pliegos Tarifarios (Las Condes)'!$I:$I,MATCH($B4171,'Pliegos Tarifarios (Las Condes)'!$A:$A,0)),H4171&gt;5000,INDEX('Pliegos Tarifarios (Las Condes)'!$J:$J,MATCH($B4171,'Pliegos Tarifarios (Las Condes)'!$A:$A,0)))/1.19</f>
        <v>2117.408098571429</v>
      </c>
      <c r="R4171" s="19">
        <f>INDEX('Pliegos Tarifarios (Las Condes)'!$K:$K,MATCH($B4171,'Pliegos Tarifarios (Las Condes)'!$A:$A,0))</f>
        <v>729.75599999999997</v>
      </c>
      <c r="S4171" s="21">
        <f t="shared" si="198"/>
        <v>176593.94582957143</v>
      </c>
      <c r="T4171" s="21">
        <f t="shared" si="199"/>
        <v>33552.849707618574</v>
      </c>
      <c r="U4171" s="19">
        <v>0</v>
      </c>
      <c r="V4171" s="21">
        <f t="shared" si="200"/>
        <v>210146.79553718999</v>
      </c>
    </row>
    <row r="4172" spans="1:22" x14ac:dyDescent="0.3">
      <c r="A4172" s="7" t="s">
        <v>149</v>
      </c>
      <c r="B4172" s="7">
        <v>10</v>
      </c>
      <c r="C4172" s="8" t="s">
        <v>186</v>
      </c>
      <c r="D4172" s="7" t="s">
        <v>444</v>
      </c>
      <c r="E4172" s="7" t="s">
        <v>121</v>
      </c>
      <c r="F4172" s="8" t="s">
        <v>445</v>
      </c>
      <c r="G4172" s="7" t="s">
        <v>16</v>
      </c>
      <c r="H4172" s="9">
        <v>902.88310000000001</v>
      </c>
      <c r="I4172" s="9">
        <v>2.4453999999999998</v>
      </c>
      <c r="J4172" s="9">
        <v>2.3700999999999999</v>
      </c>
      <c r="K4172" s="10">
        <v>0.96920749161691344</v>
      </c>
      <c r="L4172" s="9">
        <v>30.1</v>
      </c>
      <c r="M4172" s="19">
        <f>H4172*INDEX('Pliegos Tarifarios (Las Condes)'!$B:$B,MATCH($B4172,'Pliegos Tarifarios (Las Condes)'!$A:$A,0))</f>
        <v>118966.5859053</v>
      </c>
      <c r="N4172" s="19">
        <f>I4172*INDEX('Pliegos Tarifarios (Las Condes)'!$C:$C,MATCH($B4172,'Pliegos Tarifarios (Las Condes)'!$A:$A,0))</f>
        <v>8494.4979456000001</v>
      </c>
      <c r="O4172" s="19">
        <f>J4172*INDEX('Pliegos Tarifarios (Las Condes)'!$D:$D,MATCH($B4172,'Pliegos Tarifarios (Las Condes)'!$A:$A,0))</f>
        <v>34474.538410499998</v>
      </c>
      <c r="P4172" s="19">
        <f>H4172*INDEX('Pliegos Tarifarios (Las Condes)'!$E:$E,MATCH($B4172,'Pliegos Tarifarios (Las Condes)'!$A:$A,0))</f>
        <v>11759.149494399999</v>
      </c>
      <c r="Q4172" s="19" cm="1">
        <f t="array" ref="Q4172">H4172*_xlfn.IFS(H4172&lt;=350,INDEX('Pliegos Tarifarios (Las Condes)'!$F:$F,MATCH($B4172,'Pliegos Tarifarios (Las Condes)'!$A:$A,0)),H4172&lt;=500,INDEX('Pliegos Tarifarios (Las Condes)'!$G:$G,MATCH($B4172,'Pliegos Tarifarios (Las Condes)'!$A:$A,0)),H4172&lt;=1000,INDEX('Pliegos Tarifarios (Las Condes)'!$H:$H,MATCH($B4172,'Pliegos Tarifarios (Las Condes)'!$A:$A,0)),H4172&lt;=5000,INDEX('Pliegos Tarifarios (Las Condes)'!$I:$I,MATCH($B4172,'Pliegos Tarifarios (Las Condes)'!$A:$A,0)),H4172&gt;5000,INDEX('Pliegos Tarifarios (Las Condes)'!$J:$J,MATCH($B4172,'Pliegos Tarifarios (Las Condes)'!$A:$A,0)))/1.19</f>
        <v>2117.6022958823532</v>
      </c>
      <c r="R4172" s="19">
        <f>INDEX('Pliegos Tarifarios (Las Condes)'!$K:$K,MATCH($B4172,'Pliegos Tarifarios (Las Condes)'!$A:$A,0))</f>
        <v>729.75599999999997</v>
      </c>
      <c r="S4172" s="21">
        <f t="shared" si="198"/>
        <v>176542.13005168232</v>
      </c>
      <c r="T4172" s="21">
        <f t="shared" si="199"/>
        <v>33543.004709819645</v>
      </c>
      <c r="U4172" s="19">
        <v>0</v>
      </c>
      <c r="V4172" s="21">
        <f t="shared" si="200"/>
        <v>210085.13476150198</v>
      </c>
    </row>
    <row r="4173" spans="1:22" x14ac:dyDescent="0.3">
      <c r="A4173" s="7" t="s">
        <v>149</v>
      </c>
      <c r="B4173" s="7">
        <v>10</v>
      </c>
      <c r="C4173" s="8" t="s">
        <v>186</v>
      </c>
      <c r="D4173" s="7" t="s">
        <v>446</v>
      </c>
      <c r="E4173" s="7" t="s">
        <v>121</v>
      </c>
      <c r="F4173" s="8" t="s">
        <v>447</v>
      </c>
      <c r="G4173" s="7" t="s">
        <v>16</v>
      </c>
      <c r="H4173" s="9">
        <v>905.24379999999996</v>
      </c>
      <c r="I4173" s="9">
        <v>2.3546</v>
      </c>
      <c r="J4173" s="9">
        <v>2.3479999999999999</v>
      </c>
      <c r="K4173" s="10">
        <v>0.99719697613182701</v>
      </c>
      <c r="L4173" s="9">
        <v>30.17</v>
      </c>
      <c r="M4173" s="19">
        <f>H4173*INDEX('Pliegos Tarifarios (Las Condes)'!$B:$B,MATCH($B4173,'Pliegos Tarifarios (Las Condes)'!$A:$A,0))</f>
        <v>119277.6388194</v>
      </c>
      <c r="N4173" s="19">
        <f>I4173*INDEX('Pliegos Tarifarios (Las Condes)'!$C:$C,MATCH($B4173,'Pliegos Tarifarios (Las Condes)'!$A:$A,0))</f>
        <v>8179.0892544000008</v>
      </c>
      <c r="O4173" s="19">
        <f>J4173*INDEX('Pliegos Tarifarios (Las Condes)'!$D:$D,MATCH($B4173,'Pliegos Tarifarios (Las Condes)'!$A:$A,0))</f>
        <v>34153.080539999995</v>
      </c>
      <c r="P4173" s="19">
        <f>H4173*INDEX('Pliegos Tarifarios (Las Condes)'!$E:$E,MATCH($B4173,'Pliegos Tarifarios (Las Condes)'!$A:$A,0))</f>
        <v>11789.8952512</v>
      </c>
      <c r="Q4173" s="19" cm="1">
        <f t="array" ref="Q4173">H4173*_xlfn.IFS(H4173&lt;=350,INDEX('Pliegos Tarifarios (Las Condes)'!$F:$F,MATCH($B4173,'Pliegos Tarifarios (Las Condes)'!$A:$A,0)),H4173&lt;=500,INDEX('Pliegos Tarifarios (Las Condes)'!$G:$G,MATCH($B4173,'Pliegos Tarifarios (Las Condes)'!$A:$A,0)),H4173&lt;=1000,INDEX('Pliegos Tarifarios (Las Condes)'!$H:$H,MATCH($B4173,'Pliegos Tarifarios (Las Condes)'!$A:$A,0)),H4173&lt;=5000,INDEX('Pliegos Tarifarios (Las Condes)'!$I:$I,MATCH($B4173,'Pliegos Tarifarios (Las Condes)'!$A:$A,0)),H4173&gt;5000,INDEX('Pliegos Tarifarios (Las Condes)'!$J:$J,MATCH($B4173,'Pliegos Tarifarios (Las Condes)'!$A:$A,0)))/1.19</f>
        <v>2123.1390300840339</v>
      </c>
      <c r="R4173" s="19">
        <f>INDEX('Pliegos Tarifarios (Las Condes)'!$K:$K,MATCH($B4173,'Pliegos Tarifarios (Las Condes)'!$A:$A,0))</f>
        <v>729.75599999999997</v>
      </c>
      <c r="S4173" s="21">
        <f t="shared" si="198"/>
        <v>176252.59889508403</v>
      </c>
      <c r="T4173" s="21">
        <f t="shared" si="199"/>
        <v>33487.993790065964</v>
      </c>
      <c r="U4173" s="19">
        <v>0</v>
      </c>
      <c r="V4173" s="21">
        <f t="shared" si="200"/>
        <v>209740.59268514998</v>
      </c>
    </row>
    <row r="4174" spans="1:22" x14ac:dyDescent="0.3">
      <c r="A4174" s="7" t="s">
        <v>149</v>
      </c>
      <c r="B4174" s="7">
        <v>10</v>
      </c>
      <c r="C4174" s="8" t="s">
        <v>186</v>
      </c>
      <c r="D4174" s="7" t="s">
        <v>448</v>
      </c>
      <c r="E4174" s="7" t="s">
        <v>121</v>
      </c>
      <c r="F4174" s="8" t="s">
        <v>449</v>
      </c>
      <c r="G4174" s="7" t="s">
        <v>16</v>
      </c>
      <c r="H4174" s="9">
        <v>902.70489999999995</v>
      </c>
      <c r="I4174" s="9">
        <v>2.3973</v>
      </c>
      <c r="J4174" s="9">
        <v>2.3290000000000002</v>
      </c>
      <c r="K4174" s="10">
        <v>0.97150961498352317</v>
      </c>
      <c r="L4174" s="9">
        <v>30.09</v>
      </c>
      <c r="M4174" s="19">
        <f>H4174*INDEX('Pliegos Tarifarios (Las Condes)'!$B:$B,MATCH($B4174,'Pliegos Tarifarios (Las Condes)'!$A:$A,0))</f>
        <v>118943.1057387</v>
      </c>
      <c r="N4174" s="19">
        <f>I4174*INDEX('Pliegos Tarifarios (Las Condes)'!$C:$C,MATCH($B4174,'Pliegos Tarifarios (Las Condes)'!$A:$A,0))</f>
        <v>8327.4147071999996</v>
      </c>
      <c r="O4174" s="19">
        <f>J4174*INDEX('Pliegos Tarifarios (Las Condes)'!$D:$D,MATCH($B4174,'Pliegos Tarifarios (Las Condes)'!$A:$A,0))</f>
        <v>33876.714045000001</v>
      </c>
      <c r="P4174" s="19">
        <f>H4174*INDEX('Pliegos Tarifarios (Las Condes)'!$E:$E,MATCH($B4174,'Pliegos Tarifarios (Las Condes)'!$A:$A,0))</f>
        <v>11756.828617599998</v>
      </c>
      <c r="Q4174" s="19" cm="1">
        <f t="array" ref="Q4174">H4174*_xlfn.IFS(H4174&lt;=350,INDEX('Pliegos Tarifarios (Las Condes)'!$F:$F,MATCH($B4174,'Pliegos Tarifarios (Las Condes)'!$A:$A,0)),H4174&lt;=500,INDEX('Pliegos Tarifarios (Las Condes)'!$G:$G,MATCH($B4174,'Pliegos Tarifarios (Las Condes)'!$A:$A,0)),H4174&lt;=1000,INDEX('Pliegos Tarifarios (Las Condes)'!$H:$H,MATCH($B4174,'Pliegos Tarifarios (Las Condes)'!$A:$A,0)),H4174&lt;=5000,INDEX('Pliegos Tarifarios (Las Condes)'!$I:$I,MATCH($B4174,'Pliegos Tarifarios (Las Condes)'!$A:$A,0)),H4174&gt;5000,INDEX('Pliegos Tarifarios (Las Condes)'!$J:$J,MATCH($B4174,'Pliegos Tarifarios (Las Condes)'!$A:$A,0)))/1.19</f>
        <v>2117.1843494957984</v>
      </c>
      <c r="R4174" s="19">
        <f>INDEX('Pliegos Tarifarios (Las Condes)'!$K:$K,MATCH($B4174,'Pliegos Tarifarios (Las Condes)'!$A:$A,0))</f>
        <v>729.75599999999997</v>
      </c>
      <c r="S4174" s="21">
        <f t="shared" si="198"/>
        <v>175751.0034579958</v>
      </c>
      <c r="T4174" s="21">
        <f t="shared" si="199"/>
        <v>33392.6906570192</v>
      </c>
      <c r="U4174" s="19">
        <v>0</v>
      </c>
      <c r="V4174" s="21">
        <f t="shared" si="200"/>
        <v>209143.69411501501</v>
      </c>
    </row>
    <row r="4175" spans="1:22" x14ac:dyDescent="0.3">
      <c r="A4175" s="7" t="s">
        <v>149</v>
      </c>
      <c r="B4175" s="7">
        <v>10</v>
      </c>
      <c r="C4175" s="8" t="s">
        <v>186</v>
      </c>
      <c r="D4175" s="7" t="s">
        <v>450</v>
      </c>
      <c r="E4175" s="7" t="s">
        <v>121</v>
      </c>
      <c r="F4175" s="8" t="s">
        <v>451</v>
      </c>
      <c r="G4175" s="7" t="s">
        <v>16</v>
      </c>
      <c r="H4175" s="9">
        <v>904.11670000000004</v>
      </c>
      <c r="I4175" s="9">
        <v>2.3895</v>
      </c>
      <c r="J4175" s="9">
        <v>2.3794</v>
      </c>
      <c r="K4175" s="10">
        <v>0.99577317430424772</v>
      </c>
      <c r="L4175" s="9">
        <v>30.14</v>
      </c>
      <c r="M4175" s="19">
        <f>H4175*INDEX('Pliegos Tarifarios (Las Condes)'!$B:$B,MATCH($B4175,'Pliegos Tarifarios (Las Condes)'!$A:$A,0))</f>
        <v>119129.12874210002</v>
      </c>
      <c r="N4175" s="19">
        <f>I4175*INDEX('Pliegos Tarifarios (Las Condes)'!$C:$C,MATCH($B4175,'Pliegos Tarifarios (Las Condes)'!$A:$A,0))</f>
        <v>8300.3201280000012</v>
      </c>
      <c r="O4175" s="19">
        <f>J4175*INDEX('Pliegos Tarifarios (Las Condes)'!$D:$D,MATCH($B4175,'Pliegos Tarifarios (Las Condes)'!$A:$A,0))</f>
        <v>34609.812536999998</v>
      </c>
      <c r="P4175" s="19">
        <f>H4175*INDEX('Pliegos Tarifarios (Las Condes)'!$E:$E,MATCH($B4175,'Pliegos Tarifarios (Las Condes)'!$A:$A,0))</f>
        <v>11775.2159008</v>
      </c>
      <c r="Q4175" s="19" cm="1">
        <f t="array" ref="Q4175">H4175*_xlfn.IFS(H4175&lt;=350,INDEX('Pliegos Tarifarios (Las Condes)'!$F:$F,MATCH($B4175,'Pliegos Tarifarios (Las Condes)'!$A:$A,0)),H4175&lt;=500,INDEX('Pliegos Tarifarios (Las Condes)'!$G:$G,MATCH($B4175,'Pliegos Tarifarios (Las Condes)'!$A:$A,0)),H4175&lt;=1000,INDEX('Pliegos Tarifarios (Las Condes)'!$H:$H,MATCH($B4175,'Pliegos Tarifarios (Las Condes)'!$A:$A,0)),H4175&lt;=5000,INDEX('Pliegos Tarifarios (Las Condes)'!$I:$I,MATCH($B4175,'Pliegos Tarifarios (Las Condes)'!$A:$A,0)),H4175&gt;5000,INDEX('Pliegos Tarifarios (Las Condes)'!$J:$J,MATCH($B4175,'Pliegos Tarifarios (Las Condes)'!$A:$A,0)))/1.19</f>
        <v>2120.4955543697483</v>
      </c>
      <c r="R4175" s="19">
        <f>INDEX('Pliegos Tarifarios (Las Condes)'!$K:$K,MATCH($B4175,'Pliegos Tarifarios (Las Condes)'!$A:$A,0))</f>
        <v>729.75599999999997</v>
      </c>
      <c r="S4175" s="21">
        <f t="shared" si="198"/>
        <v>176664.72886226975</v>
      </c>
      <c r="T4175" s="21">
        <f t="shared" si="199"/>
        <v>33566.298483831255</v>
      </c>
      <c r="U4175" s="19">
        <v>0</v>
      </c>
      <c r="V4175" s="21">
        <f t="shared" si="200"/>
        <v>210231.02734610101</v>
      </c>
    </row>
    <row r="4176" spans="1:22" x14ac:dyDescent="0.3">
      <c r="A4176" s="7" t="s">
        <v>149</v>
      </c>
      <c r="B4176" s="7">
        <v>10</v>
      </c>
      <c r="C4176" s="8" t="s">
        <v>186</v>
      </c>
      <c r="D4176" s="7" t="s">
        <v>452</v>
      </c>
      <c r="E4176" s="7" t="s">
        <v>121</v>
      </c>
      <c r="F4176" s="8" t="s">
        <v>453</v>
      </c>
      <c r="G4176" s="7" t="s">
        <v>16</v>
      </c>
      <c r="H4176" s="9">
        <v>905.34820000000002</v>
      </c>
      <c r="I4176" s="9">
        <v>2.3929</v>
      </c>
      <c r="J4176" s="9">
        <v>2.3540999999999999</v>
      </c>
      <c r="K4176" s="10">
        <v>0.9837853650382381</v>
      </c>
      <c r="L4176" s="9">
        <v>30.18</v>
      </c>
      <c r="M4176" s="19">
        <f>H4176*INDEX('Pliegos Tarifarios (Las Condes)'!$B:$B,MATCH($B4176,'Pliegos Tarifarios (Las Condes)'!$A:$A,0))</f>
        <v>119291.39487660001</v>
      </c>
      <c r="N4176" s="19">
        <f>I4176*INDEX('Pliegos Tarifarios (Las Condes)'!$C:$C,MATCH($B4176,'Pliegos Tarifarios (Las Condes)'!$A:$A,0))</f>
        <v>8312.1305855999999</v>
      </c>
      <c r="O4176" s="19">
        <f>J4176*INDEX('Pliegos Tarifarios (Las Condes)'!$D:$D,MATCH($B4176,'Pliegos Tarifarios (Las Condes)'!$A:$A,0))</f>
        <v>34241.808730499994</v>
      </c>
      <c r="P4176" s="19">
        <f>H4176*INDEX('Pliegos Tarifarios (Las Condes)'!$E:$E,MATCH($B4176,'Pliegos Tarifarios (Las Condes)'!$A:$A,0))</f>
        <v>11791.254956799999</v>
      </c>
      <c r="Q4176" s="19" cm="1">
        <f t="array" ref="Q4176">H4176*_xlfn.IFS(H4176&lt;=350,INDEX('Pliegos Tarifarios (Las Condes)'!$F:$F,MATCH($B4176,'Pliegos Tarifarios (Las Condes)'!$A:$A,0)),H4176&lt;=500,INDEX('Pliegos Tarifarios (Las Condes)'!$G:$G,MATCH($B4176,'Pliegos Tarifarios (Las Condes)'!$A:$A,0)),H4176&lt;=1000,INDEX('Pliegos Tarifarios (Las Condes)'!$H:$H,MATCH($B4176,'Pliegos Tarifarios (Las Condes)'!$A:$A,0)),H4176&lt;=5000,INDEX('Pliegos Tarifarios (Las Condes)'!$I:$I,MATCH($B4176,'Pliegos Tarifarios (Las Condes)'!$A:$A,0)),H4176&gt;5000,INDEX('Pliegos Tarifarios (Las Condes)'!$J:$J,MATCH($B4176,'Pliegos Tarifarios (Las Condes)'!$A:$A,0)))/1.19</f>
        <v>2123.3838875630258</v>
      </c>
      <c r="R4176" s="19">
        <f>INDEX('Pliegos Tarifarios (Las Condes)'!$K:$K,MATCH($B4176,'Pliegos Tarifarios (Las Condes)'!$A:$A,0))</f>
        <v>729.75599999999997</v>
      </c>
      <c r="S4176" s="21">
        <f t="shared" si="198"/>
        <v>176489.72903706299</v>
      </c>
      <c r="T4176" s="21">
        <f t="shared" si="199"/>
        <v>33533.048517041971</v>
      </c>
      <c r="U4176" s="19">
        <v>0</v>
      </c>
      <c r="V4176" s="21">
        <f t="shared" si="200"/>
        <v>210022.77755410498</v>
      </c>
    </row>
    <row r="4177" spans="1:22" x14ac:dyDescent="0.3">
      <c r="A4177" s="7" t="s">
        <v>149</v>
      </c>
      <c r="B4177" s="7">
        <v>10</v>
      </c>
      <c r="C4177" s="8" t="s">
        <v>186</v>
      </c>
      <c r="D4177" s="7" t="s">
        <v>454</v>
      </c>
      <c r="E4177" s="7" t="s">
        <v>121</v>
      </c>
      <c r="F4177" s="8" t="s">
        <v>455</v>
      </c>
      <c r="G4177" s="7" t="s">
        <v>16</v>
      </c>
      <c r="H4177" s="9">
        <v>902.84280000000001</v>
      </c>
      <c r="I4177" s="9">
        <v>2.3746</v>
      </c>
      <c r="J4177" s="9">
        <v>2.3597999999999999</v>
      </c>
      <c r="K4177" s="10">
        <v>0.99376737134675308</v>
      </c>
      <c r="L4177" s="9">
        <v>30.09</v>
      </c>
      <c r="M4177" s="19">
        <f>H4177*INDEX('Pliegos Tarifarios (Las Condes)'!$B:$B,MATCH($B4177,'Pliegos Tarifarios (Las Condes)'!$A:$A,0))</f>
        <v>118961.27585640001</v>
      </c>
      <c r="N4177" s="19">
        <f>I4177*INDEX('Pliegos Tarifarios (Las Condes)'!$C:$C,MATCH($B4177,'Pliegos Tarifarios (Las Condes)'!$A:$A,0))</f>
        <v>8248.5625344</v>
      </c>
      <c r="O4177" s="19">
        <f>J4177*INDEX('Pliegos Tarifarios (Las Condes)'!$D:$D,MATCH($B4177,'Pliegos Tarifarios (Las Condes)'!$A:$A,0))</f>
        <v>34324.718678999998</v>
      </c>
      <c r="P4177" s="19">
        <f>H4177*INDEX('Pliegos Tarifarios (Las Condes)'!$E:$E,MATCH($B4177,'Pliegos Tarifarios (Las Condes)'!$A:$A,0))</f>
        <v>11758.624627199999</v>
      </c>
      <c r="Q4177" s="19" cm="1">
        <f t="array" ref="Q4177">H4177*_xlfn.IFS(H4177&lt;=350,INDEX('Pliegos Tarifarios (Las Condes)'!$F:$F,MATCH($B4177,'Pliegos Tarifarios (Las Condes)'!$A:$A,0)),H4177&lt;=500,INDEX('Pliegos Tarifarios (Las Condes)'!$G:$G,MATCH($B4177,'Pliegos Tarifarios (Las Condes)'!$A:$A,0)),H4177&lt;=1000,INDEX('Pliegos Tarifarios (Las Condes)'!$H:$H,MATCH($B4177,'Pliegos Tarifarios (Las Condes)'!$A:$A,0)),H4177&lt;=5000,INDEX('Pliegos Tarifarios (Las Condes)'!$I:$I,MATCH($B4177,'Pliegos Tarifarios (Las Condes)'!$A:$A,0)),H4177&gt;5000,INDEX('Pliegos Tarifarios (Las Condes)'!$J:$J,MATCH($B4177,'Pliegos Tarifarios (Las Condes)'!$A:$A,0)))/1.19</f>
        <v>2117.5077771428578</v>
      </c>
      <c r="R4177" s="19">
        <f>INDEX('Pliegos Tarifarios (Las Condes)'!$K:$K,MATCH($B4177,'Pliegos Tarifarios (Las Condes)'!$A:$A,0))</f>
        <v>729.75599999999997</v>
      </c>
      <c r="S4177" s="21">
        <f t="shared" si="198"/>
        <v>176140.44547414285</v>
      </c>
      <c r="T4177" s="21">
        <f t="shared" si="199"/>
        <v>33466.684640087144</v>
      </c>
      <c r="U4177" s="19">
        <v>0</v>
      </c>
      <c r="V4177" s="21">
        <f t="shared" si="200"/>
        <v>209607.13011422998</v>
      </c>
    </row>
    <row r="4178" spans="1:22" x14ac:dyDescent="0.3">
      <c r="A4178" s="7" t="s">
        <v>149</v>
      </c>
      <c r="B4178" s="7">
        <v>10</v>
      </c>
      <c r="C4178" s="8" t="s">
        <v>186</v>
      </c>
      <c r="D4178" s="7" t="s">
        <v>456</v>
      </c>
      <c r="E4178" s="7" t="s">
        <v>121</v>
      </c>
      <c r="F4178" s="8" t="s">
        <v>457</v>
      </c>
      <c r="G4178" s="7" t="s">
        <v>16</v>
      </c>
      <c r="H4178" s="9">
        <v>903.36559999999997</v>
      </c>
      <c r="I4178" s="9">
        <v>2.4544000000000001</v>
      </c>
      <c r="J4178" s="9">
        <v>2.4496000000000002</v>
      </c>
      <c r="K4178" s="10">
        <v>0.99804432855280312</v>
      </c>
      <c r="L4178" s="9">
        <v>30.11</v>
      </c>
      <c r="M4178" s="19">
        <f>H4178*INDEX('Pliegos Tarifarios (Las Condes)'!$B:$B,MATCH($B4178,'Pliegos Tarifarios (Las Condes)'!$A:$A,0))</f>
        <v>119030.1615528</v>
      </c>
      <c r="N4178" s="19">
        <f>I4178*INDEX('Pliegos Tarifarios (Las Condes)'!$C:$C,MATCH($B4178,'Pliegos Tarifarios (Las Condes)'!$A:$A,0))</f>
        <v>8525.7609216000019</v>
      </c>
      <c r="O4178" s="19">
        <f>J4178*INDEX('Pliegos Tarifarios (Las Condes)'!$D:$D,MATCH($B4178,'Pliegos Tarifarios (Las Condes)'!$A:$A,0))</f>
        <v>35630.914008</v>
      </c>
      <c r="P4178" s="19">
        <f>H4178*INDEX('Pliegos Tarifarios (Las Condes)'!$E:$E,MATCH($B4178,'Pliegos Tarifarios (Las Condes)'!$A:$A,0))</f>
        <v>11765.433574399998</v>
      </c>
      <c r="Q4178" s="19" cm="1">
        <f t="array" ref="Q4178">H4178*_xlfn.IFS(H4178&lt;=350,INDEX('Pliegos Tarifarios (Las Condes)'!$F:$F,MATCH($B4178,'Pliegos Tarifarios (Las Condes)'!$A:$A,0)),H4178&lt;=500,INDEX('Pliegos Tarifarios (Las Condes)'!$G:$G,MATCH($B4178,'Pliegos Tarifarios (Las Condes)'!$A:$A,0)),H4178&lt;=1000,INDEX('Pliegos Tarifarios (Las Condes)'!$H:$H,MATCH($B4178,'Pliegos Tarifarios (Las Condes)'!$A:$A,0)),H4178&lt;=5000,INDEX('Pliegos Tarifarios (Las Condes)'!$I:$I,MATCH($B4178,'Pliegos Tarifarios (Las Condes)'!$A:$A,0)),H4178&gt;5000,INDEX('Pliegos Tarifarios (Las Condes)'!$J:$J,MATCH($B4178,'Pliegos Tarifarios (Las Condes)'!$A:$A,0)))/1.19</f>
        <v>2118.7339408403368</v>
      </c>
      <c r="R4178" s="19">
        <f>INDEX('Pliegos Tarifarios (Las Condes)'!$K:$K,MATCH($B4178,'Pliegos Tarifarios (Las Condes)'!$A:$A,0))</f>
        <v>729.75599999999997</v>
      </c>
      <c r="S4178" s="21">
        <f t="shared" si="198"/>
        <v>177800.75999764033</v>
      </c>
      <c r="T4178" s="21">
        <f t="shared" si="199"/>
        <v>33782.14439955166</v>
      </c>
      <c r="U4178" s="19">
        <v>0</v>
      </c>
      <c r="V4178" s="21">
        <f t="shared" si="200"/>
        <v>211582.904397192</v>
      </c>
    </row>
    <row r="4179" spans="1:22" x14ac:dyDescent="0.3">
      <c r="A4179" s="7" t="s">
        <v>149</v>
      </c>
      <c r="B4179" s="7">
        <v>10</v>
      </c>
      <c r="C4179" s="8" t="s">
        <v>186</v>
      </c>
      <c r="D4179" s="7" t="s">
        <v>458</v>
      </c>
      <c r="E4179" s="7" t="s">
        <v>121</v>
      </c>
      <c r="F4179" s="8" t="s">
        <v>459</v>
      </c>
      <c r="G4179" s="7" t="s">
        <v>16</v>
      </c>
      <c r="H4179" s="9">
        <v>904.43240000000003</v>
      </c>
      <c r="I4179" s="9">
        <v>2.3984999999999999</v>
      </c>
      <c r="J4179" s="9">
        <v>2.3938999999999999</v>
      </c>
      <c r="K4179" s="10">
        <v>0.99808213466750051</v>
      </c>
      <c r="L4179" s="9">
        <v>30.15</v>
      </c>
      <c r="M4179" s="19">
        <f>H4179*INDEX('Pliegos Tarifarios (Las Condes)'!$B:$B,MATCH($B4179,'Pliegos Tarifarios (Las Condes)'!$A:$A,0))</f>
        <v>119170.72632120001</v>
      </c>
      <c r="N4179" s="19">
        <f>I4179*INDEX('Pliegos Tarifarios (Las Condes)'!$C:$C,MATCH($B4179,'Pliegos Tarifarios (Las Condes)'!$A:$A,0))</f>
        <v>8331.5831039999994</v>
      </c>
      <c r="O4179" s="19">
        <f>J4179*INDEX('Pliegos Tarifarios (Las Condes)'!$D:$D,MATCH($B4179,'Pliegos Tarifarios (Las Condes)'!$A:$A,0))</f>
        <v>34820.723809499999</v>
      </c>
      <c r="P4179" s="19">
        <f>H4179*INDEX('Pliegos Tarifarios (Las Condes)'!$E:$E,MATCH($B4179,'Pliegos Tarifarios (Las Condes)'!$A:$A,0))</f>
        <v>11779.327577599999</v>
      </c>
      <c r="Q4179" s="19" cm="1">
        <f t="array" ref="Q4179">H4179*_xlfn.IFS(H4179&lt;=350,INDEX('Pliegos Tarifarios (Las Condes)'!$F:$F,MATCH($B4179,'Pliegos Tarifarios (Las Condes)'!$A:$A,0)),H4179&lt;=500,INDEX('Pliegos Tarifarios (Las Condes)'!$G:$G,MATCH($B4179,'Pliegos Tarifarios (Las Condes)'!$A:$A,0)),H4179&lt;=1000,INDEX('Pliegos Tarifarios (Las Condes)'!$H:$H,MATCH($B4179,'Pliegos Tarifarios (Las Condes)'!$A:$A,0)),H4179&lt;=5000,INDEX('Pliegos Tarifarios (Las Condes)'!$I:$I,MATCH($B4179,'Pliegos Tarifarios (Las Condes)'!$A:$A,0)),H4179&gt;5000,INDEX('Pliegos Tarifarios (Las Condes)'!$J:$J,MATCH($B4179,'Pliegos Tarifarios (Las Condes)'!$A:$A,0)))/1.19</f>
        <v>2121.2359902521011</v>
      </c>
      <c r="R4179" s="19">
        <f>INDEX('Pliegos Tarifarios (Las Condes)'!$K:$K,MATCH($B4179,'Pliegos Tarifarios (Las Condes)'!$A:$A,0))</f>
        <v>729.75599999999997</v>
      </c>
      <c r="S4179" s="21">
        <f t="shared" si="198"/>
        <v>176953.35280255211</v>
      </c>
      <c r="T4179" s="21">
        <f t="shared" si="199"/>
        <v>33621.137032484898</v>
      </c>
      <c r="U4179" s="19">
        <v>0</v>
      </c>
      <c r="V4179" s="21">
        <f t="shared" si="200"/>
        <v>210574.48983503701</v>
      </c>
    </row>
    <row r="4180" spans="1:22" x14ac:dyDescent="0.3">
      <c r="A4180" s="7" t="s">
        <v>149</v>
      </c>
      <c r="B4180" s="7">
        <v>10</v>
      </c>
      <c r="C4180" s="8" t="s">
        <v>186</v>
      </c>
      <c r="D4180" s="7" t="s">
        <v>460</v>
      </c>
      <c r="E4180" s="7" t="s">
        <v>121</v>
      </c>
      <c r="F4180" s="8" t="s">
        <v>461</v>
      </c>
      <c r="G4180" s="7" t="s">
        <v>16</v>
      </c>
      <c r="H4180" s="9">
        <v>903.07370000000003</v>
      </c>
      <c r="I4180" s="9">
        <v>2.4268999999999998</v>
      </c>
      <c r="J4180" s="9">
        <v>2.4114</v>
      </c>
      <c r="K4180" s="10">
        <v>0.99361325147307267</v>
      </c>
      <c r="L4180" s="9">
        <v>30.1</v>
      </c>
      <c r="M4180" s="19">
        <f>H4180*INDEX('Pliegos Tarifarios (Las Condes)'!$B:$B,MATCH($B4180,'Pliegos Tarifarios (Las Condes)'!$A:$A,0))</f>
        <v>118991.69993310001</v>
      </c>
      <c r="N4180" s="19">
        <f>I4180*INDEX('Pliegos Tarifarios (Las Condes)'!$C:$C,MATCH($B4180,'Pliegos Tarifarios (Las Condes)'!$A:$A,0))</f>
        <v>8430.2351615999996</v>
      </c>
      <c r="O4180" s="19">
        <f>J4180*INDEX('Pliegos Tarifarios (Las Condes)'!$D:$D,MATCH($B4180,'Pliegos Tarifarios (Las Condes)'!$A:$A,0))</f>
        <v>35075.271896999999</v>
      </c>
      <c r="P4180" s="19">
        <f>H4180*INDEX('Pliegos Tarifarios (Las Condes)'!$E:$E,MATCH($B4180,'Pliegos Tarifarios (Las Condes)'!$A:$A,0))</f>
        <v>11761.631868799999</v>
      </c>
      <c r="Q4180" s="19" cm="1">
        <f t="array" ref="Q4180">H4180*_xlfn.IFS(H4180&lt;=350,INDEX('Pliegos Tarifarios (Las Condes)'!$F:$F,MATCH($B4180,'Pliegos Tarifarios (Las Condes)'!$A:$A,0)),H4180&lt;=500,INDEX('Pliegos Tarifarios (Las Condes)'!$G:$G,MATCH($B4180,'Pliegos Tarifarios (Las Condes)'!$A:$A,0)),H4180&lt;=1000,INDEX('Pliegos Tarifarios (Las Condes)'!$H:$H,MATCH($B4180,'Pliegos Tarifarios (Las Condes)'!$A:$A,0)),H4180&lt;=5000,INDEX('Pliegos Tarifarios (Las Condes)'!$I:$I,MATCH($B4180,'Pliegos Tarifarios (Las Condes)'!$A:$A,0)),H4180&gt;5000,INDEX('Pliegos Tarifarios (Las Condes)'!$J:$J,MATCH($B4180,'Pliegos Tarifarios (Las Condes)'!$A:$A,0)))/1.19</f>
        <v>2118.0493249579836</v>
      </c>
      <c r="R4180" s="19">
        <f>INDEX('Pliegos Tarifarios (Las Condes)'!$K:$K,MATCH($B4180,'Pliegos Tarifarios (Las Condes)'!$A:$A,0))</f>
        <v>729.75599999999997</v>
      </c>
      <c r="S4180" s="21">
        <f t="shared" si="198"/>
        <v>177106.64418545796</v>
      </c>
      <c r="T4180" s="21">
        <f t="shared" si="199"/>
        <v>33650.262395237012</v>
      </c>
      <c r="U4180" s="19">
        <v>0</v>
      </c>
      <c r="V4180" s="21">
        <f t="shared" si="200"/>
        <v>210756.90658069498</v>
      </c>
    </row>
    <row r="4181" spans="1:22" x14ac:dyDescent="0.3">
      <c r="A4181" s="7" t="s">
        <v>149</v>
      </c>
      <c r="B4181" s="7">
        <v>10</v>
      </c>
      <c r="C4181" s="8" t="s">
        <v>186</v>
      </c>
      <c r="D4181" s="7" t="s">
        <v>462</v>
      </c>
      <c r="E4181" s="7" t="s">
        <v>121</v>
      </c>
      <c r="F4181" s="8" t="s">
        <v>463</v>
      </c>
      <c r="G4181" s="7" t="s">
        <v>16</v>
      </c>
      <c r="H4181" s="9">
        <v>903.57500000000005</v>
      </c>
      <c r="I4181" s="9">
        <v>2.3795000000000002</v>
      </c>
      <c r="J4181" s="9">
        <v>2.3795000000000002</v>
      </c>
      <c r="K4181" s="10">
        <v>1</v>
      </c>
      <c r="L4181" s="9">
        <v>30.12</v>
      </c>
      <c r="M4181" s="19">
        <f>H4181*INDEX('Pliegos Tarifarios (Las Condes)'!$B:$B,MATCH($B4181,'Pliegos Tarifarios (Las Condes)'!$A:$A,0))</f>
        <v>119057.75272500001</v>
      </c>
      <c r="N4181" s="19">
        <f>I4181*INDEX('Pliegos Tarifarios (Las Condes)'!$C:$C,MATCH($B4181,'Pliegos Tarifarios (Las Condes)'!$A:$A,0))</f>
        <v>8265.5834880000002</v>
      </c>
      <c r="O4181" s="19">
        <f>J4181*INDEX('Pliegos Tarifarios (Las Condes)'!$D:$D,MATCH($B4181,'Pliegos Tarifarios (Las Condes)'!$A:$A,0))</f>
        <v>34611.2670975</v>
      </c>
      <c r="P4181" s="19">
        <f>H4181*INDEX('Pliegos Tarifarios (Las Condes)'!$E:$E,MATCH($B4181,'Pliegos Tarifarios (Las Condes)'!$A:$A,0))</f>
        <v>11768.1608</v>
      </c>
      <c r="Q4181" s="19" cm="1">
        <f t="array" ref="Q4181">H4181*_xlfn.IFS(H4181&lt;=350,INDEX('Pliegos Tarifarios (Las Condes)'!$F:$F,MATCH($B4181,'Pliegos Tarifarios (Las Condes)'!$A:$A,0)),H4181&lt;=500,INDEX('Pliegos Tarifarios (Las Condes)'!$G:$G,MATCH($B4181,'Pliegos Tarifarios (Las Condes)'!$A:$A,0)),H4181&lt;=1000,INDEX('Pliegos Tarifarios (Las Condes)'!$H:$H,MATCH($B4181,'Pliegos Tarifarios (Las Condes)'!$A:$A,0)),H4181&lt;=5000,INDEX('Pliegos Tarifarios (Las Condes)'!$I:$I,MATCH($B4181,'Pliegos Tarifarios (Las Condes)'!$A:$A,0)),H4181&gt;5000,INDEX('Pliegos Tarifarios (Las Condes)'!$J:$J,MATCH($B4181,'Pliegos Tarifarios (Las Condes)'!$A:$A,0)))/1.19</f>
        <v>2119.2250630252106</v>
      </c>
      <c r="R4181" s="19">
        <f>INDEX('Pliegos Tarifarios (Las Condes)'!$K:$K,MATCH($B4181,'Pliegos Tarifarios (Las Condes)'!$A:$A,0))</f>
        <v>729.75599999999997</v>
      </c>
      <c r="S4181" s="21">
        <f t="shared" si="198"/>
        <v>176551.74517352524</v>
      </c>
      <c r="T4181" s="21">
        <f t="shared" si="199"/>
        <v>33544.831582969797</v>
      </c>
      <c r="U4181" s="19">
        <v>0</v>
      </c>
      <c r="V4181" s="21">
        <f t="shared" si="200"/>
        <v>210096.57675649505</v>
      </c>
    </row>
    <row r="4182" spans="1:22" x14ac:dyDescent="0.3">
      <c r="A4182" s="7" t="s">
        <v>149</v>
      </c>
      <c r="B4182" s="7">
        <v>10</v>
      </c>
      <c r="C4182" s="8" t="s">
        <v>186</v>
      </c>
      <c r="D4182" s="7" t="s">
        <v>464</v>
      </c>
      <c r="E4182" s="7" t="s">
        <v>121</v>
      </c>
      <c r="F4182" s="8" t="s">
        <v>465</v>
      </c>
      <c r="G4182" s="7" t="s">
        <v>16</v>
      </c>
      <c r="H4182" s="9">
        <v>902.66600000000005</v>
      </c>
      <c r="I4182" s="9">
        <v>2.4327000000000001</v>
      </c>
      <c r="J4182" s="9">
        <v>2.4327000000000001</v>
      </c>
      <c r="K4182" s="10">
        <v>1</v>
      </c>
      <c r="L4182" s="9">
        <v>30.09</v>
      </c>
      <c r="M4182" s="19">
        <f>H4182*INDEX('Pliegos Tarifarios (Las Condes)'!$B:$B,MATCH($B4182,'Pliegos Tarifarios (Las Condes)'!$A:$A,0))</f>
        <v>118937.98015800001</v>
      </c>
      <c r="N4182" s="19">
        <f>I4182*INDEX('Pliegos Tarifarios (Las Condes)'!$C:$C,MATCH($B4182,'Pliegos Tarifarios (Las Condes)'!$A:$A,0))</f>
        <v>8450.3824128000015</v>
      </c>
      <c r="O4182" s="19">
        <f>J4182*INDEX('Pliegos Tarifarios (Las Condes)'!$D:$D,MATCH($B4182,'Pliegos Tarifarios (Las Condes)'!$A:$A,0))</f>
        <v>35385.093283499999</v>
      </c>
      <c r="P4182" s="19">
        <f>H4182*INDEX('Pliegos Tarifarios (Las Condes)'!$E:$E,MATCH($B4182,'Pliegos Tarifarios (Las Condes)'!$A:$A,0))</f>
        <v>11756.321984</v>
      </c>
      <c r="Q4182" s="19" cm="1">
        <f t="array" ref="Q4182">H4182*_xlfn.IFS(H4182&lt;=350,INDEX('Pliegos Tarifarios (Las Condes)'!$F:$F,MATCH($B4182,'Pliegos Tarifarios (Las Condes)'!$A:$A,0)),H4182&lt;=500,INDEX('Pliegos Tarifarios (Las Condes)'!$G:$G,MATCH($B4182,'Pliegos Tarifarios (Las Condes)'!$A:$A,0)),H4182&lt;=1000,INDEX('Pliegos Tarifarios (Las Condes)'!$H:$H,MATCH($B4182,'Pliegos Tarifarios (Las Condes)'!$A:$A,0)),H4182&lt;=5000,INDEX('Pliegos Tarifarios (Las Condes)'!$I:$I,MATCH($B4182,'Pliegos Tarifarios (Las Condes)'!$A:$A,0)),H4182&gt;5000,INDEX('Pliegos Tarifarios (Las Condes)'!$J:$J,MATCH($B4182,'Pliegos Tarifarios (Las Condes)'!$A:$A,0)))/1.19</f>
        <v>2117.0931142857148</v>
      </c>
      <c r="R4182" s="19">
        <f>INDEX('Pliegos Tarifarios (Las Condes)'!$K:$K,MATCH($B4182,'Pliegos Tarifarios (Las Condes)'!$A:$A,0))</f>
        <v>729.75599999999997</v>
      </c>
      <c r="S4182" s="21">
        <f t="shared" si="198"/>
        <v>177376.62695258571</v>
      </c>
      <c r="T4182" s="21">
        <f t="shared" si="199"/>
        <v>33701.559120991282</v>
      </c>
      <c r="U4182" s="19">
        <v>0</v>
      </c>
      <c r="V4182" s="21">
        <f t="shared" si="200"/>
        <v>211078.18607357697</v>
      </c>
    </row>
    <row r="4183" spans="1:22" x14ac:dyDescent="0.3">
      <c r="A4183" s="7" t="s">
        <v>149</v>
      </c>
      <c r="B4183" s="7">
        <v>10</v>
      </c>
      <c r="C4183" s="8" t="s">
        <v>186</v>
      </c>
      <c r="D4183" s="7" t="s">
        <v>466</v>
      </c>
      <c r="E4183" s="7" t="s">
        <v>121</v>
      </c>
      <c r="F4183" s="8" t="s">
        <v>467</v>
      </c>
      <c r="G4183" s="7" t="s">
        <v>16</v>
      </c>
      <c r="H4183" s="9">
        <v>904.21749999999997</v>
      </c>
      <c r="I4183" s="9">
        <v>2.3797000000000001</v>
      </c>
      <c r="J4183" s="9">
        <v>2.3588</v>
      </c>
      <c r="K4183" s="10">
        <v>0.99121738034205986</v>
      </c>
      <c r="L4183" s="9">
        <v>30.14</v>
      </c>
      <c r="M4183" s="19">
        <f>H4183*INDEX('Pliegos Tarifarios (Las Condes)'!$B:$B,MATCH($B4183,'Pliegos Tarifarios (Las Condes)'!$A:$A,0))</f>
        <v>119142.4104525</v>
      </c>
      <c r="N4183" s="19">
        <f>I4183*INDEX('Pliegos Tarifarios (Las Condes)'!$C:$C,MATCH($B4183,'Pliegos Tarifarios (Las Condes)'!$A:$A,0))</f>
        <v>8266.2782208000008</v>
      </c>
      <c r="O4183" s="19">
        <f>J4183*INDEX('Pliegos Tarifarios (Las Condes)'!$D:$D,MATCH($B4183,'Pliegos Tarifarios (Las Condes)'!$A:$A,0))</f>
        <v>34310.173073999998</v>
      </c>
      <c r="P4183" s="19">
        <f>H4183*INDEX('Pliegos Tarifarios (Las Condes)'!$E:$E,MATCH($B4183,'Pliegos Tarifarios (Las Condes)'!$A:$A,0))</f>
        <v>11776.528719999998</v>
      </c>
      <c r="Q4183" s="19" cm="1">
        <f t="array" ref="Q4183">H4183*_xlfn.IFS(H4183&lt;=350,INDEX('Pliegos Tarifarios (Las Condes)'!$F:$F,MATCH($B4183,'Pliegos Tarifarios (Las Condes)'!$A:$A,0)),H4183&lt;=500,INDEX('Pliegos Tarifarios (Las Condes)'!$G:$G,MATCH($B4183,'Pliegos Tarifarios (Las Condes)'!$A:$A,0)),H4183&lt;=1000,INDEX('Pliegos Tarifarios (Las Condes)'!$H:$H,MATCH($B4183,'Pliegos Tarifarios (Las Condes)'!$A:$A,0)),H4183&lt;=5000,INDEX('Pliegos Tarifarios (Las Condes)'!$I:$I,MATCH($B4183,'Pliegos Tarifarios (Las Condes)'!$A:$A,0)),H4183&gt;5000,INDEX('Pliegos Tarifarios (Las Condes)'!$J:$J,MATCH($B4183,'Pliegos Tarifarios (Las Condes)'!$A:$A,0)))/1.19</f>
        <v>2120.7319684873951</v>
      </c>
      <c r="R4183" s="19">
        <f>INDEX('Pliegos Tarifarios (Las Condes)'!$K:$K,MATCH($B4183,'Pliegos Tarifarios (Las Condes)'!$A:$A,0))</f>
        <v>729.75599999999997</v>
      </c>
      <c r="S4183" s="21">
        <f t="shared" si="198"/>
        <v>176345.8784357874</v>
      </c>
      <c r="T4183" s="21">
        <f t="shared" si="199"/>
        <v>33505.716902799606</v>
      </c>
      <c r="U4183" s="19">
        <v>0</v>
      </c>
      <c r="V4183" s="21">
        <f t="shared" si="200"/>
        <v>209851.59533858701</v>
      </c>
    </row>
    <row r="4184" spans="1:22" x14ac:dyDescent="0.3">
      <c r="A4184" s="7" t="s">
        <v>149</v>
      </c>
      <c r="B4184" s="7">
        <v>10</v>
      </c>
      <c r="C4184" s="8" t="s">
        <v>186</v>
      </c>
      <c r="D4184" s="7" t="s">
        <v>468</v>
      </c>
      <c r="E4184" s="7" t="s">
        <v>121</v>
      </c>
      <c r="F4184" s="8" t="s">
        <v>469</v>
      </c>
      <c r="G4184" s="7" t="s">
        <v>16</v>
      </c>
      <c r="H4184" s="9">
        <v>903.99069999999995</v>
      </c>
      <c r="I4184" s="9">
        <v>2.4272</v>
      </c>
      <c r="J4184" s="9">
        <v>2.3502999999999998</v>
      </c>
      <c r="K4184" s="10">
        <v>0.96831740276862222</v>
      </c>
      <c r="L4184" s="9">
        <v>30.13</v>
      </c>
      <c r="M4184" s="19">
        <f>H4184*INDEX('Pliegos Tarifarios (Las Condes)'!$B:$B,MATCH($B4184,'Pliegos Tarifarios (Las Condes)'!$A:$A,0))</f>
        <v>119112.5266041</v>
      </c>
      <c r="N4184" s="19">
        <f>I4184*INDEX('Pliegos Tarifarios (Las Condes)'!$C:$C,MATCH($B4184,'Pliegos Tarifarios (Las Condes)'!$A:$A,0))</f>
        <v>8431.2772608000014</v>
      </c>
      <c r="O4184" s="19">
        <f>J4184*INDEX('Pliegos Tarifarios (Las Condes)'!$D:$D,MATCH($B4184,'Pliegos Tarifarios (Las Condes)'!$A:$A,0))</f>
        <v>34186.535431499993</v>
      </c>
      <c r="P4184" s="19">
        <f>H4184*INDEX('Pliegos Tarifarios (Las Condes)'!$E:$E,MATCH($B4184,'Pliegos Tarifarios (Las Condes)'!$A:$A,0))</f>
        <v>11773.574876799999</v>
      </c>
      <c r="Q4184" s="19" cm="1">
        <f t="array" ref="Q4184">H4184*_xlfn.IFS(H4184&lt;=350,INDEX('Pliegos Tarifarios (Las Condes)'!$F:$F,MATCH($B4184,'Pliegos Tarifarios (Las Condes)'!$A:$A,0)),H4184&lt;=500,INDEX('Pliegos Tarifarios (Las Condes)'!$G:$G,MATCH($B4184,'Pliegos Tarifarios (Las Condes)'!$A:$A,0)),H4184&lt;=1000,INDEX('Pliegos Tarifarios (Las Condes)'!$H:$H,MATCH($B4184,'Pliegos Tarifarios (Las Condes)'!$A:$A,0)),H4184&lt;=5000,INDEX('Pliegos Tarifarios (Las Condes)'!$I:$I,MATCH($B4184,'Pliegos Tarifarios (Las Condes)'!$A:$A,0)),H4184&gt;5000,INDEX('Pliegos Tarifarios (Las Condes)'!$J:$J,MATCH($B4184,'Pliegos Tarifarios (Las Condes)'!$A:$A,0)))/1.19</f>
        <v>2120.2000367226897</v>
      </c>
      <c r="R4184" s="19">
        <f>INDEX('Pliegos Tarifarios (Las Condes)'!$K:$K,MATCH($B4184,'Pliegos Tarifarios (Las Condes)'!$A:$A,0))</f>
        <v>729.75599999999997</v>
      </c>
      <c r="S4184" s="21">
        <f t="shared" si="198"/>
        <v>176353.87020992269</v>
      </c>
      <c r="T4184" s="21">
        <f t="shared" si="199"/>
        <v>33507.235339885316</v>
      </c>
      <c r="U4184" s="19">
        <v>0</v>
      </c>
      <c r="V4184" s="21">
        <f t="shared" si="200"/>
        <v>209861.10554980801</v>
      </c>
    </row>
    <row r="4185" spans="1:22" x14ac:dyDescent="0.3">
      <c r="A4185" s="7" t="s">
        <v>149</v>
      </c>
      <c r="B4185" s="7">
        <v>10</v>
      </c>
      <c r="C4185" s="8" t="s">
        <v>186</v>
      </c>
      <c r="D4185" s="7" t="s">
        <v>470</v>
      </c>
      <c r="E4185" s="7" t="s">
        <v>121</v>
      </c>
      <c r="F4185" s="8" t="s">
        <v>471</v>
      </c>
      <c r="G4185" s="7" t="s">
        <v>16</v>
      </c>
      <c r="H4185" s="9">
        <v>902.798</v>
      </c>
      <c r="I4185" s="9">
        <v>2.3904999999999998</v>
      </c>
      <c r="J4185" s="9">
        <v>2.379</v>
      </c>
      <c r="K4185" s="10">
        <v>0.99518929094331732</v>
      </c>
      <c r="L4185" s="9">
        <v>30.09</v>
      </c>
      <c r="M4185" s="19">
        <f>H4185*INDEX('Pliegos Tarifarios (Las Condes)'!$B:$B,MATCH($B4185,'Pliegos Tarifarios (Las Condes)'!$A:$A,0))</f>
        <v>118955.37287400001</v>
      </c>
      <c r="N4185" s="19">
        <f>I4185*INDEX('Pliegos Tarifarios (Las Condes)'!$C:$C,MATCH($B4185,'Pliegos Tarifarios (Las Condes)'!$A:$A,0))</f>
        <v>8303.7937920000004</v>
      </c>
      <c r="O4185" s="19">
        <f>J4185*INDEX('Pliegos Tarifarios (Las Condes)'!$D:$D,MATCH($B4185,'Pliegos Tarifarios (Las Condes)'!$A:$A,0))</f>
        <v>34603.994294999997</v>
      </c>
      <c r="P4185" s="19">
        <f>H4185*INDEX('Pliegos Tarifarios (Las Condes)'!$E:$E,MATCH($B4185,'Pliegos Tarifarios (Las Condes)'!$A:$A,0))</f>
        <v>11758.041152</v>
      </c>
      <c r="Q4185" s="19" cm="1">
        <f t="array" ref="Q4185">H4185*_xlfn.IFS(H4185&lt;=350,INDEX('Pliegos Tarifarios (Las Condes)'!$F:$F,MATCH($B4185,'Pliegos Tarifarios (Las Condes)'!$A:$A,0)),H4185&lt;=500,INDEX('Pliegos Tarifarios (Las Condes)'!$G:$G,MATCH($B4185,'Pliegos Tarifarios (Las Condes)'!$A:$A,0)),H4185&lt;=1000,INDEX('Pliegos Tarifarios (Las Condes)'!$H:$H,MATCH($B4185,'Pliegos Tarifarios (Las Condes)'!$A:$A,0)),H4185&lt;=5000,INDEX('Pliegos Tarifarios (Las Condes)'!$I:$I,MATCH($B4185,'Pliegos Tarifarios (Las Condes)'!$A:$A,0)),H4185&gt;5000,INDEX('Pliegos Tarifarios (Las Condes)'!$J:$J,MATCH($B4185,'Pliegos Tarifarios (Las Condes)'!$A:$A,0)))/1.19</f>
        <v>2117.402704201681</v>
      </c>
      <c r="R4185" s="19">
        <f>INDEX('Pliegos Tarifarios (Las Condes)'!$K:$K,MATCH($B4185,'Pliegos Tarifarios (Las Condes)'!$A:$A,0))</f>
        <v>729.75599999999997</v>
      </c>
      <c r="S4185" s="21">
        <f t="shared" si="198"/>
        <v>176468.36081720167</v>
      </c>
      <c r="T4185" s="21">
        <f t="shared" si="199"/>
        <v>33528.988555268319</v>
      </c>
      <c r="U4185" s="19">
        <v>0</v>
      </c>
      <c r="V4185" s="21">
        <f t="shared" si="200"/>
        <v>209997.34937246999</v>
      </c>
    </row>
    <row r="4186" spans="1:22" x14ac:dyDescent="0.3">
      <c r="A4186" s="7" t="s">
        <v>149</v>
      </c>
      <c r="B4186" s="7">
        <v>10</v>
      </c>
      <c r="C4186" s="8" t="s">
        <v>186</v>
      </c>
      <c r="D4186" s="7" t="s">
        <v>472</v>
      </c>
      <c r="E4186" s="7" t="s">
        <v>121</v>
      </c>
      <c r="F4186" s="8" t="s">
        <v>473</v>
      </c>
      <c r="G4186" s="7" t="s">
        <v>16</v>
      </c>
      <c r="H4186" s="9">
        <v>901.33839999999998</v>
      </c>
      <c r="I4186" s="9">
        <v>2.5363000000000002</v>
      </c>
      <c r="J4186" s="9">
        <v>2.3498000000000001</v>
      </c>
      <c r="K4186" s="10">
        <v>0.92646768915349131</v>
      </c>
      <c r="L4186" s="9">
        <v>30.04</v>
      </c>
      <c r="M4186" s="19">
        <f>H4186*INDEX('Pliegos Tarifarios (Las Condes)'!$B:$B,MATCH($B4186,'Pliegos Tarifarios (Las Condes)'!$A:$A,0))</f>
        <v>118763.0515992</v>
      </c>
      <c r="N4186" s="19">
        <f>I4186*INDEX('Pliegos Tarifarios (Las Condes)'!$C:$C,MATCH($B4186,'Pliegos Tarifarios (Las Condes)'!$A:$A,0))</f>
        <v>8810.2540032000015</v>
      </c>
      <c r="O4186" s="19">
        <f>J4186*INDEX('Pliegos Tarifarios (Las Condes)'!$D:$D,MATCH($B4186,'Pliegos Tarifarios (Las Condes)'!$A:$A,0))</f>
        <v>34179.262628999997</v>
      </c>
      <c r="P4186" s="19">
        <f>H4186*INDEX('Pliegos Tarifarios (Las Condes)'!$E:$E,MATCH($B4186,'Pliegos Tarifarios (Las Condes)'!$A:$A,0))</f>
        <v>11739.0313216</v>
      </c>
      <c r="Q4186" s="19" cm="1">
        <f t="array" ref="Q4186">H4186*_xlfn.IFS(H4186&lt;=350,INDEX('Pliegos Tarifarios (Las Condes)'!$F:$F,MATCH($B4186,'Pliegos Tarifarios (Las Condes)'!$A:$A,0)),H4186&lt;=500,INDEX('Pliegos Tarifarios (Las Condes)'!$G:$G,MATCH($B4186,'Pliegos Tarifarios (Las Condes)'!$A:$A,0)),H4186&lt;=1000,INDEX('Pliegos Tarifarios (Las Condes)'!$H:$H,MATCH($B4186,'Pliegos Tarifarios (Las Condes)'!$A:$A,0)),H4186&lt;=5000,INDEX('Pliegos Tarifarios (Las Condes)'!$I:$I,MATCH($B4186,'Pliegos Tarifarios (Las Condes)'!$A:$A,0)),H4186&gt;5000,INDEX('Pliegos Tarifarios (Las Condes)'!$J:$J,MATCH($B4186,'Pliegos Tarifarios (Las Condes)'!$A:$A,0)))/1.19</f>
        <v>2113.9793902521014</v>
      </c>
      <c r="R4186" s="19">
        <f>INDEX('Pliegos Tarifarios (Las Condes)'!$K:$K,MATCH($B4186,'Pliegos Tarifarios (Las Condes)'!$A:$A,0))</f>
        <v>729.75599999999997</v>
      </c>
      <c r="S4186" s="21">
        <f t="shared" si="198"/>
        <v>176335.33494325206</v>
      </c>
      <c r="T4186" s="21">
        <f t="shared" si="199"/>
        <v>33503.713639217895</v>
      </c>
      <c r="U4186" s="19">
        <v>0</v>
      </c>
      <c r="V4186" s="21">
        <f t="shared" si="200"/>
        <v>209839.04858246996</v>
      </c>
    </row>
    <row r="4187" spans="1:22" x14ac:dyDescent="0.3">
      <c r="A4187" s="7" t="s">
        <v>149</v>
      </c>
      <c r="B4187" s="7">
        <v>10</v>
      </c>
      <c r="C4187" s="8" t="s">
        <v>186</v>
      </c>
      <c r="D4187" s="7" t="s">
        <v>474</v>
      </c>
      <c r="E4187" s="7" t="s">
        <v>121</v>
      </c>
      <c r="F4187" s="8" t="s">
        <v>475</v>
      </c>
      <c r="G4187" s="7" t="s">
        <v>16</v>
      </c>
      <c r="H4187" s="9">
        <v>903.71770000000004</v>
      </c>
      <c r="I4187" s="9">
        <v>2.4693000000000001</v>
      </c>
      <c r="J4187" s="9">
        <v>2.4693000000000001</v>
      </c>
      <c r="K4187" s="10">
        <v>1</v>
      </c>
      <c r="L4187" s="9">
        <v>30.12</v>
      </c>
      <c r="M4187" s="19">
        <f>H4187*INDEX('Pliegos Tarifarios (Las Condes)'!$B:$B,MATCH($B4187,'Pliegos Tarifarios (Las Condes)'!$A:$A,0))</f>
        <v>119076.5553051</v>
      </c>
      <c r="N4187" s="19">
        <f>I4187*INDEX('Pliegos Tarifarios (Las Condes)'!$C:$C,MATCH($B4187,'Pliegos Tarifarios (Las Condes)'!$A:$A,0))</f>
        <v>8577.5185152000013</v>
      </c>
      <c r="O4187" s="19">
        <f>J4187*INDEX('Pliegos Tarifarios (Las Condes)'!$D:$D,MATCH($B4187,'Pliegos Tarifarios (Las Condes)'!$A:$A,0))</f>
        <v>35917.462426500002</v>
      </c>
      <c r="P4187" s="19">
        <f>H4187*INDEX('Pliegos Tarifarios (Las Condes)'!$E:$E,MATCH($B4187,'Pliegos Tarifarios (Las Condes)'!$A:$A,0))</f>
        <v>11770.0193248</v>
      </c>
      <c r="Q4187" s="19" cm="1">
        <f t="array" ref="Q4187">H4187*_xlfn.IFS(H4187&lt;=350,INDEX('Pliegos Tarifarios (Las Condes)'!$F:$F,MATCH($B4187,'Pliegos Tarifarios (Las Condes)'!$A:$A,0)),H4187&lt;=500,INDEX('Pliegos Tarifarios (Las Condes)'!$G:$G,MATCH($B4187,'Pliegos Tarifarios (Las Condes)'!$A:$A,0)),H4187&lt;=1000,INDEX('Pliegos Tarifarios (Las Condes)'!$H:$H,MATCH($B4187,'Pliegos Tarifarios (Las Condes)'!$A:$A,0)),H4187&lt;=5000,INDEX('Pliegos Tarifarios (Las Condes)'!$I:$I,MATCH($B4187,'Pliegos Tarifarios (Las Condes)'!$A:$A,0)),H4187&gt;5000,INDEX('Pliegos Tarifarios (Las Condes)'!$J:$J,MATCH($B4187,'Pliegos Tarifarios (Las Condes)'!$A:$A,0)))/1.19</f>
        <v>2119.5597484873952</v>
      </c>
      <c r="R4187" s="19">
        <f>INDEX('Pliegos Tarifarios (Las Condes)'!$K:$K,MATCH($B4187,'Pliegos Tarifarios (Las Condes)'!$A:$A,0))</f>
        <v>729.75599999999997</v>
      </c>
      <c r="S4187" s="21">
        <f t="shared" si="198"/>
        <v>178190.8713200874</v>
      </c>
      <c r="T4187" s="21">
        <f t="shared" si="199"/>
        <v>33856.265550816606</v>
      </c>
      <c r="U4187" s="19">
        <v>0</v>
      </c>
      <c r="V4187" s="21">
        <f t="shared" si="200"/>
        <v>212047.13687090401</v>
      </c>
    </row>
    <row r="4188" spans="1:22" x14ac:dyDescent="0.3">
      <c r="A4188" s="7" t="s">
        <v>149</v>
      </c>
      <c r="B4188" s="7">
        <v>10</v>
      </c>
      <c r="C4188" s="8" t="s">
        <v>186</v>
      </c>
      <c r="D4188" s="7" t="s">
        <v>476</v>
      </c>
      <c r="E4188" s="7" t="s">
        <v>121</v>
      </c>
      <c r="F4188" s="8" t="s">
        <v>477</v>
      </c>
      <c r="G4188" s="7" t="s">
        <v>16</v>
      </c>
      <c r="H4188" s="9">
        <v>904.02750000000003</v>
      </c>
      <c r="I4188" s="9">
        <v>2.4102000000000001</v>
      </c>
      <c r="J4188" s="9">
        <v>2.3852000000000002</v>
      </c>
      <c r="K4188" s="10">
        <v>0.98962741681188282</v>
      </c>
      <c r="L4188" s="9">
        <v>30.13</v>
      </c>
      <c r="M4188" s="19">
        <f>H4188*INDEX('Pliegos Tarifarios (Las Condes)'!$B:$B,MATCH($B4188,'Pliegos Tarifarios (Las Condes)'!$A:$A,0))</f>
        <v>119117.37548250001</v>
      </c>
      <c r="N4188" s="19">
        <f>I4188*INDEX('Pliegos Tarifarios (Las Condes)'!$C:$C,MATCH($B4188,'Pliegos Tarifarios (Las Condes)'!$A:$A,0))</f>
        <v>8372.2249728000006</v>
      </c>
      <c r="O4188" s="19">
        <f>J4188*INDEX('Pliegos Tarifarios (Las Condes)'!$D:$D,MATCH($B4188,'Pliegos Tarifarios (Las Condes)'!$A:$A,0))</f>
        <v>34694.177046000004</v>
      </c>
      <c r="P4188" s="19">
        <f>H4188*INDEX('Pliegos Tarifarios (Las Condes)'!$E:$E,MATCH($B4188,'Pliegos Tarifarios (Las Condes)'!$A:$A,0))</f>
        <v>11774.05416</v>
      </c>
      <c r="Q4188" s="19" cm="1">
        <f t="array" ref="Q4188">H4188*_xlfn.IFS(H4188&lt;=350,INDEX('Pliegos Tarifarios (Las Condes)'!$F:$F,MATCH($B4188,'Pliegos Tarifarios (Las Condes)'!$A:$A,0)),H4188&lt;=500,INDEX('Pliegos Tarifarios (Las Condes)'!$G:$G,MATCH($B4188,'Pliegos Tarifarios (Las Condes)'!$A:$A,0)),H4188&lt;=1000,INDEX('Pliegos Tarifarios (Las Condes)'!$H:$H,MATCH($B4188,'Pliegos Tarifarios (Las Condes)'!$A:$A,0)),H4188&lt;=5000,INDEX('Pliegos Tarifarios (Las Condes)'!$I:$I,MATCH($B4188,'Pliegos Tarifarios (Las Condes)'!$A:$A,0)),H4188&gt;5000,INDEX('Pliegos Tarifarios (Las Condes)'!$J:$J,MATCH($B4188,'Pliegos Tarifarios (Las Condes)'!$A:$A,0)))/1.19</f>
        <v>2120.2863466386557</v>
      </c>
      <c r="R4188" s="19">
        <f>INDEX('Pliegos Tarifarios (Las Condes)'!$K:$K,MATCH($B4188,'Pliegos Tarifarios (Las Condes)'!$A:$A,0))</f>
        <v>729.75599999999997</v>
      </c>
      <c r="S4188" s="21">
        <f t="shared" si="198"/>
        <v>176807.87400793866</v>
      </c>
      <c r="T4188" s="21">
        <f t="shared" si="199"/>
        <v>33593.496061508347</v>
      </c>
      <c r="U4188" s="19">
        <v>0</v>
      </c>
      <c r="V4188" s="21">
        <f t="shared" si="200"/>
        <v>210401.370069447</v>
      </c>
    </row>
    <row r="4189" spans="1:22" x14ac:dyDescent="0.3">
      <c r="A4189" s="7" t="s">
        <v>149</v>
      </c>
      <c r="B4189" s="7">
        <v>10</v>
      </c>
      <c r="C4189" s="8" t="s">
        <v>186</v>
      </c>
      <c r="D4189" s="7" t="s">
        <v>478</v>
      </c>
      <c r="E4189" s="7" t="s">
        <v>121</v>
      </c>
      <c r="F4189" s="8" t="s">
        <v>479</v>
      </c>
      <c r="G4189" s="7" t="s">
        <v>16</v>
      </c>
      <c r="H4189" s="9">
        <v>903.57169999999996</v>
      </c>
      <c r="I4189" s="9">
        <v>2.4314</v>
      </c>
      <c r="J4189" s="9">
        <v>2.4314</v>
      </c>
      <c r="K4189" s="10">
        <v>1</v>
      </c>
      <c r="L4189" s="9">
        <v>30.12</v>
      </c>
      <c r="M4189" s="19">
        <f>H4189*INDEX('Pliegos Tarifarios (Las Condes)'!$B:$B,MATCH($B4189,'Pliegos Tarifarios (Las Condes)'!$A:$A,0))</f>
        <v>119057.3179071</v>
      </c>
      <c r="N4189" s="19">
        <f>I4189*INDEX('Pliegos Tarifarios (Las Condes)'!$C:$C,MATCH($B4189,'Pliegos Tarifarios (Las Condes)'!$A:$A,0))</f>
        <v>8445.8666496000005</v>
      </c>
      <c r="O4189" s="19">
        <f>J4189*INDEX('Pliegos Tarifarios (Las Condes)'!$D:$D,MATCH($B4189,'Pliegos Tarifarios (Las Condes)'!$A:$A,0))</f>
        <v>35366.183997</v>
      </c>
      <c r="P4189" s="19">
        <f>H4189*INDEX('Pliegos Tarifarios (Las Condes)'!$E:$E,MATCH($B4189,'Pliegos Tarifarios (Las Condes)'!$A:$A,0))</f>
        <v>11768.117820799998</v>
      </c>
      <c r="Q4189" s="19" cm="1">
        <f t="array" ref="Q4189">H4189*_xlfn.IFS(H4189&lt;=350,INDEX('Pliegos Tarifarios (Las Condes)'!$F:$F,MATCH($B4189,'Pliegos Tarifarios (Las Condes)'!$A:$A,0)),H4189&lt;=500,INDEX('Pliegos Tarifarios (Las Condes)'!$G:$G,MATCH($B4189,'Pliegos Tarifarios (Las Condes)'!$A:$A,0)),H4189&lt;=1000,INDEX('Pliegos Tarifarios (Las Condes)'!$H:$H,MATCH($B4189,'Pliegos Tarifarios (Las Condes)'!$A:$A,0)),H4189&lt;=5000,INDEX('Pliegos Tarifarios (Las Condes)'!$I:$I,MATCH($B4189,'Pliegos Tarifarios (Las Condes)'!$A:$A,0)),H4189&gt;5000,INDEX('Pliegos Tarifarios (Las Condes)'!$J:$J,MATCH($B4189,'Pliegos Tarifarios (Las Condes)'!$A:$A,0)))/1.19</f>
        <v>2119.2173232773112</v>
      </c>
      <c r="R4189" s="19">
        <f>INDEX('Pliegos Tarifarios (Las Condes)'!$K:$K,MATCH($B4189,'Pliegos Tarifarios (Las Condes)'!$A:$A,0))</f>
        <v>729.75599999999997</v>
      </c>
      <c r="S4189" s="21">
        <f t="shared" si="198"/>
        <v>177486.45969777729</v>
      </c>
      <c r="T4189" s="21">
        <f t="shared" si="199"/>
        <v>33722.427342577685</v>
      </c>
      <c r="U4189" s="19">
        <v>0</v>
      </c>
      <c r="V4189" s="21">
        <f t="shared" si="200"/>
        <v>211208.88704035498</v>
      </c>
    </row>
    <row r="4190" spans="1:22" x14ac:dyDescent="0.3">
      <c r="A4190" s="7" t="s">
        <v>149</v>
      </c>
      <c r="B4190" s="7">
        <v>10</v>
      </c>
      <c r="C4190" s="8" t="s">
        <v>186</v>
      </c>
      <c r="D4190" s="7" t="s">
        <v>480</v>
      </c>
      <c r="E4190" s="7" t="s">
        <v>121</v>
      </c>
      <c r="F4190" s="8" t="s">
        <v>481</v>
      </c>
      <c r="G4190" s="7" t="s">
        <v>16</v>
      </c>
      <c r="H4190" s="9">
        <v>904.21889999999996</v>
      </c>
      <c r="I4190" s="9">
        <v>2.3921000000000001</v>
      </c>
      <c r="J4190" s="9">
        <v>2.3921000000000001</v>
      </c>
      <c r="K4190" s="10">
        <v>1</v>
      </c>
      <c r="L4190" s="9">
        <v>30.14</v>
      </c>
      <c r="M4190" s="19">
        <f>H4190*INDEX('Pliegos Tarifarios (Las Condes)'!$B:$B,MATCH($B4190,'Pliegos Tarifarios (Las Condes)'!$A:$A,0))</f>
        <v>119142.59492069999</v>
      </c>
      <c r="N4190" s="19">
        <f>I4190*INDEX('Pliegos Tarifarios (Las Condes)'!$C:$C,MATCH($B4190,'Pliegos Tarifarios (Las Condes)'!$A:$A,0))</f>
        <v>8309.3516544000013</v>
      </c>
      <c r="O4190" s="19">
        <f>J4190*INDEX('Pliegos Tarifarios (Las Condes)'!$D:$D,MATCH($B4190,'Pliegos Tarifarios (Las Condes)'!$A:$A,0))</f>
        <v>34794.541720499998</v>
      </c>
      <c r="P4190" s="19">
        <f>H4190*INDEX('Pliegos Tarifarios (Las Condes)'!$E:$E,MATCH($B4190,'Pliegos Tarifarios (Las Condes)'!$A:$A,0))</f>
        <v>11776.546953599998</v>
      </c>
      <c r="Q4190" s="19" cm="1">
        <f t="array" ref="Q4190">H4190*_xlfn.IFS(H4190&lt;=350,INDEX('Pliegos Tarifarios (Las Condes)'!$F:$F,MATCH($B4190,'Pliegos Tarifarios (Las Condes)'!$A:$A,0)),H4190&lt;=500,INDEX('Pliegos Tarifarios (Las Condes)'!$G:$G,MATCH($B4190,'Pliegos Tarifarios (Las Condes)'!$A:$A,0)),H4190&lt;=1000,INDEX('Pliegos Tarifarios (Las Condes)'!$H:$H,MATCH($B4190,'Pliegos Tarifarios (Las Condes)'!$A:$A,0)),H4190&lt;=5000,INDEX('Pliegos Tarifarios (Las Condes)'!$I:$I,MATCH($B4190,'Pliegos Tarifarios (Las Condes)'!$A:$A,0)),H4190&gt;5000,INDEX('Pliegos Tarifarios (Las Condes)'!$J:$J,MATCH($B4190,'Pliegos Tarifarios (Las Condes)'!$A:$A,0)))/1.19</f>
        <v>2120.735252016807</v>
      </c>
      <c r="R4190" s="19">
        <f>INDEX('Pliegos Tarifarios (Las Condes)'!$K:$K,MATCH($B4190,'Pliegos Tarifarios (Las Condes)'!$A:$A,0))</f>
        <v>729.75599999999997</v>
      </c>
      <c r="S4190" s="21">
        <f t="shared" si="198"/>
        <v>176873.52650121678</v>
      </c>
      <c r="T4190" s="21">
        <f t="shared" si="199"/>
        <v>33605.970035231192</v>
      </c>
      <c r="U4190" s="19">
        <v>0</v>
      </c>
      <c r="V4190" s="21">
        <f t="shared" si="200"/>
        <v>210479.49653644796</v>
      </c>
    </row>
    <row r="4191" spans="1:22" x14ac:dyDescent="0.3">
      <c r="A4191" s="7" t="s">
        <v>149</v>
      </c>
      <c r="B4191" s="7">
        <v>10</v>
      </c>
      <c r="C4191" s="8" t="s">
        <v>186</v>
      </c>
      <c r="D4191" s="7" t="s">
        <v>482</v>
      </c>
      <c r="E4191" s="7" t="s">
        <v>121</v>
      </c>
      <c r="F4191" s="8" t="s">
        <v>483</v>
      </c>
      <c r="G4191" s="7" t="s">
        <v>16</v>
      </c>
      <c r="H4191" s="9">
        <v>902.27009999999996</v>
      </c>
      <c r="I4191" s="9">
        <v>2.3988999999999998</v>
      </c>
      <c r="J4191" s="9">
        <v>2.3559999999999999</v>
      </c>
      <c r="K4191" s="10">
        <v>0.98211680353495356</v>
      </c>
      <c r="L4191" s="9">
        <v>30.08</v>
      </c>
      <c r="M4191" s="19">
        <f>H4191*INDEX('Pliegos Tarifarios (Las Condes)'!$B:$B,MATCH($B4191,'Pliegos Tarifarios (Las Condes)'!$A:$A,0))</f>
        <v>118885.81518629999</v>
      </c>
      <c r="N4191" s="19">
        <f>I4191*INDEX('Pliegos Tarifarios (Las Condes)'!$C:$C,MATCH($B4191,'Pliegos Tarifarios (Las Condes)'!$A:$A,0))</f>
        <v>8332.9725696000005</v>
      </c>
      <c r="O4191" s="19">
        <f>J4191*INDEX('Pliegos Tarifarios (Las Condes)'!$D:$D,MATCH($B4191,'Pliegos Tarifarios (Las Condes)'!$A:$A,0))</f>
        <v>34269.445379999997</v>
      </c>
      <c r="P4191" s="19">
        <f>H4191*INDEX('Pliegos Tarifarios (Las Condes)'!$E:$E,MATCH($B4191,'Pliegos Tarifarios (Las Condes)'!$A:$A,0))</f>
        <v>11751.165782399999</v>
      </c>
      <c r="Q4191" s="19" cm="1">
        <f t="array" ref="Q4191">H4191*_xlfn.IFS(H4191&lt;=350,INDEX('Pliegos Tarifarios (Las Condes)'!$F:$F,MATCH($B4191,'Pliegos Tarifarios (Las Condes)'!$A:$A,0)),H4191&lt;=500,INDEX('Pliegos Tarifarios (Las Condes)'!$G:$G,MATCH($B4191,'Pliegos Tarifarios (Las Condes)'!$A:$A,0)),H4191&lt;=1000,INDEX('Pliegos Tarifarios (Las Condes)'!$H:$H,MATCH($B4191,'Pliegos Tarifarios (Las Condes)'!$A:$A,0)),H4191&lt;=5000,INDEX('Pliegos Tarifarios (Las Condes)'!$I:$I,MATCH($B4191,'Pliegos Tarifarios (Las Condes)'!$A:$A,0)),H4191&gt;5000,INDEX('Pliegos Tarifarios (Las Condes)'!$J:$J,MATCH($B4191,'Pliegos Tarifarios (Las Condes)'!$A:$A,0)))/1.19</f>
        <v>2116.1645790756302</v>
      </c>
      <c r="R4191" s="19">
        <f>INDEX('Pliegos Tarifarios (Las Condes)'!$K:$K,MATCH($B4191,'Pliegos Tarifarios (Las Condes)'!$A:$A,0))</f>
        <v>729.75599999999997</v>
      </c>
      <c r="S4191" s="21">
        <f t="shared" si="198"/>
        <v>176085.31949737563</v>
      </c>
      <c r="T4191" s="21">
        <f t="shared" si="199"/>
        <v>33456.210704501369</v>
      </c>
      <c r="U4191" s="19">
        <v>0</v>
      </c>
      <c r="V4191" s="21">
        <f t="shared" si="200"/>
        <v>209541.530201877</v>
      </c>
    </row>
    <row r="4192" spans="1:22" x14ac:dyDescent="0.3">
      <c r="A4192" s="7" t="s">
        <v>149</v>
      </c>
      <c r="B4192" s="7">
        <v>10</v>
      </c>
      <c r="C4192" s="8" t="s">
        <v>186</v>
      </c>
      <c r="D4192" s="7" t="s">
        <v>484</v>
      </c>
      <c r="E4192" s="7" t="s">
        <v>121</v>
      </c>
      <c r="F4192" s="8" t="s">
        <v>485</v>
      </c>
      <c r="G4192" s="7" t="s">
        <v>16</v>
      </c>
      <c r="H4192" s="9">
        <v>901.67460000000005</v>
      </c>
      <c r="I4192" s="9">
        <v>2.3816999999999999</v>
      </c>
      <c r="J4192" s="9">
        <v>2.3538999999999999</v>
      </c>
      <c r="K4192" s="10">
        <v>0.9883276651131544</v>
      </c>
      <c r="L4192" s="9">
        <v>30.06</v>
      </c>
      <c r="M4192" s="19">
        <f>H4192*INDEX('Pliegos Tarifarios (Las Condes)'!$B:$B,MATCH($B4192,'Pliegos Tarifarios (Las Condes)'!$A:$A,0))</f>
        <v>118807.35031980001</v>
      </c>
      <c r="N4192" s="19">
        <f>I4192*INDEX('Pliegos Tarifarios (Las Condes)'!$C:$C,MATCH($B4192,'Pliegos Tarifarios (Las Condes)'!$A:$A,0))</f>
        <v>8273.225548800001</v>
      </c>
      <c r="O4192" s="19">
        <f>J4192*INDEX('Pliegos Tarifarios (Las Condes)'!$D:$D,MATCH($B4192,'Pliegos Tarifarios (Las Condes)'!$A:$A,0))</f>
        <v>34238.899609499997</v>
      </c>
      <c r="P4192" s="19">
        <f>H4192*INDEX('Pliegos Tarifarios (Las Condes)'!$E:$E,MATCH($B4192,'Pliegos Tarifarios (Las Condes)'!$A:$A,0))</f>
        <v>11743.4099904</v>
      </c>
      <c r="Q4192" s="19" cm="1">
        <f t="array" ref="Q4192">H4192*_xlfn.IFS(H4192&lt;=350,INDEX('Pliegos Tarifarios (Las Condes)'!$F:$F,MATCH($B4192,'Pliegos Tarifarios (Las Condes)'!$A:$A,0)),H4192&lt;=500,INDEX('Pliegos Tarifarios (Las Condes)'!$G:$G,MATCH($B4192,'Pliegos Tarifarios (Las Condes)'!$A:$A,0)),H4192&lt;=1000,INDEX('Pliegos Tarifarios (Las Condes)'!$H:$H,MATCH($B4192,'Pliegos Tarifarios (Las Condes)'!$A:$A,0)),H4192&lt;=5000,INDEX('Pliegos Tarifarios (Las Condes)'!$I:$I,MATCH($B4192,'Pliegos Tarifarios (Las Condes)'!$A:$A,0)),H4192&gt;5000,INDEX('Pliegos Tarifarios (Las Condes)'!$J:$J,MATCH($B4192,'Pliegos Tarifarios (Las Condes)'!$A:$A,0)))/1.19</f>
        <v>2114.7679063865553</v>
      </c>
      <c r="R4192" s="19">
        <f>INDEX('Pliegos Tarifarios (Las Condes)'!$K:$K,MATCH($B4192,'Pliegos Tarifarios (Las Condes)'!$A:$A,0))</f>
        <v>729.75599999999997</v>
      </c>
      <c r="S4192" s="21">
        <f t="shared" si="198"/>
        <v>175907.40937488654</v>
      </c>
      <c r="T4192" s="21">
        <f t="shared" si="199"/>
        <v>33422.407781228445</v>
      </c>
      <c r="U4192" s="19">
        <v>0</v>
      </c>
      <c r="V4192" s="21">
        <f t="shared" si="200"/>
        <v>209329.81715611499</v>
      </c>
    </row>
    <row r="4193" spans="1:22" x14ac:dyDescent="0.3">
      <c r="A4193" s="7" t="s">
        <v>149</v>
      </c>
      <c r="B4193" s="7">
        <v>10</v>
      </c>
      <c r="C4193" s="8" t="s">
        <v>186</v>
      </c>
      <c r="D4193" s="7" t="s">
        <v>486</v>
      </c>
      <c r="E4193" s="7" t="s">
        <v>121</v>
      </c>
      <c r="F4193" s="8" t="s">
        <v>487</v>
      </c>
      <c r="G4193" s="7" t="s">
        <v>16</v>
      </c>
      <c r="H4193" s="9">
        <v>905.11919999999998</v>
      </c>
      <c r="I4193" s="9">
        <v>2.4695999999999998</v>
      </c>
      <c r="J4193" s="9">
        <v>2.4163000000000001</v>
      </c>
      <c r="K4193" s="10">
        <v>0.97841755749919024</v>
      </c>
      <c r="L4193" s="9">
        <v>30.17</v>
      </c>
      <c r="M4193" s="19">
        <f>H4193*INDEX('Pliegos Tarifarios (Las Condes)'!$B:$B,MATCH($B4193,'Pliegos Tarifarios (Las Condes)'!$A:$A,0))</f>
        <v>119261.22114960001</v>
      </c>
      <c r="N4193" s="19">
        <f>I4193*INDEX('Pliegos Tarifarios (Las Condes)'!$C:$C,MATCH($B4193,'Pliegos Tarifarios (Las Condes)'!$A:$A,0))</f>
        <v>8578.5606143999994</v>
      </c>
      <c r="O4193" s="19">
        <f>J4193*INDEX('Pliegos Tarifarios (Las Condes)'!$D:$D,MATCH($B4193,'Pliegos Tarifarios (Las Condes)'!$A:$A,0))</f>
        <v>35146.545361500001</v>
      </c>
      <c r="P4193" s="19">
        <f>H4193*INDEX('Pliegos Tarifarios (Las Condes)'!$E:$E,MATCH($B4193,'Pliegos Tarifarios (Las Condes)'!$A:$A,0))</f>
        <v>11788.272460799999</v>
      </c>
      <c r="Q4193" s="19" cm="1">
        <f t="array" ref="Q4193">H4193*_xlfn.IFS(H4193&lt;=350,INDEX('Pliegos Tarifarios (Las Condes)'!$F:$F,MATCH($B4193,'Pliegos Tarifarios (Las Condes)'!$A:$A,0)),H4193&lt;=500,INDEX('Pliegos Tarifarios (Las Condes)'!$G:$G,MATCH($B4193,'Pliegos Tarifarios (Las Condes)'!$A:$A,0)),H4193&lt;=1000,INDEX('Pliegos Tarifarios (Las Condes)'!$H:$H,MATCH($B4193,'Pliegos Tarifarios (Las Condes)'!$A:$A,0)),H4193&lt;=5000,INDEX('Pliegos Tarifarios (Las Condes)'!$I:$I,MATCH($B4193,'Pliegos Tarifarios (Las Condes)'!$A:$A,0)),H4193&gt;5000,INDEX('Pliegos Tarifarios (Las Condes)'!$J:$J,MATCH($B4193,'Pliegos Tarifarios (Las Condes)'!$A:$A,0)))/1.19</f>
        <v>2122.8467959663867</v>
      </c>
      <c r="R4193" s="19">
        <f>INDEX('Pliegos Tarifarios (Las Condes)'!$K:$K,MATCH($B4193,'Pliegos Tarifarios (Las Condes)'!$A:$A,0))</f>
        <v>729.75599999999997</v>
      </c>
      <c r="S4193" s="21">
        <f t="shared" si="198"/>
        <v>177627.20238226641</v>
      </c>
      <c r="T4193" s="21">
        <f t="shared" si="199"/>
        <v>33749.16845263062</v>
      </c>
      <c r="U4193" s="19">
        <v>0</v>
      </c>
      <c r="V4193" s="21">
        <f t="shared" si="200"/>
        <v>211376.37083489704</v>
      </c>
    </row>
    <row r="4194" spans="1:22" x14ac:dyDescent="0.3">
      <c r="A4194" s="7" t="s">
        <v>149</v>
      </c>
      <c r="B4194" s="7">
        <v>10</v>
      </c>
      <c r="C4194" s="8" t="s">
        <v>186</v>
      </c>
      <c r="D4194" s="7" t="s">
        <v>488</v>
      </c>
      <c r="E4194" s="7" t="s">
        <v>121</v>
      </c>
      <c r="F4194" s="8" t="s">
        <v>489</v>
      </c>
      <c r="G4194" s="7" t="s">
        <v>16</v>
      </c>
      <c r="H4194" s="9">
        <v>901.17939999999999</v>
      </c>
      <c r="I4194" s="9">
        <v>2.3855</v>
      </c>
      <c r="J4194" s="9">
        <v>2.355</v>
      </c>
      <c r="K4194" s="10">
        <v>0.98721442045692731</v>
      </c>
      <c r="L4194" s="9">
        <v>30.04</v>
      </c>
      <c r="M4194" s="19">
        <f>H4194*INDEX('Pliegos Tarifarios (Las Condes)'!$B:$B,MATCH($B4194,'Pliegos Tarifarios (Las Condes)'!$A:$A,0))</f>
        <v>118742.1012822</v>
      </c>
      <c r="N4194" s="19">
        <f>I4194*INDEX('Pliegos Tarifarios (Las Condes)'!$C:$C,MATCH($B4194,'Pliegos Tarifarios (Las Condes)'!$A:$A,0))</f>
        <v>8286.4254720000008</v>
      </c>
      <c r="O4194" s="19">
        <f>J4194*INDEX('Pliegos Tarifarios (Las Condes)'!$D:$D,MATCH($B4194,'Pliegos Tarifarios (Las Condes)'!$A:$A,0))</f>
        <v>34254.899774999998</v>
      </c>
      <c r="P4194" s="19">
        <f>H4194*INDEX('Pliegos Tarifarios (Las Condes)'!$E:$E,MATCH($B4194,'Pliegos Tarifarios (Las Condes)'!$A:$A,0))</f>
        <v>11736.960505599998</v>
      </c>
      <c r="Q4194" s="19" cm="1">
        <f t="array" ref="Q4194">H4194*_xlfn.IFS(H4194&lt;=350,INDEX('Pliegos Tarifarios (Las Condes)'!$F:$F,MATCH($B4194,'Pliegos Tarifarios (Las Condes)'!$A:$A,0)),H4194&lt;=500,INDEX('Pliegos Tarifarios (Las Condes)'!$G:$G,MATCH($B4194,'Pliegos Tarifarios (Las Condes)'!$A:$A,0)),H4194&lt;=1000,INDEX('Pliegos Tarifarios (Las Condes)'!$H:$H,MATCH($B4194,'Pliegos Tarifarios (Las Condes)'!$A:$A,0)),H4194&lt;=5000,INDEX('Pliegos Tarifarios (Las Condes)'!$I:$I,MATCH($B4194,'Pliegos Tarifarios (Las Condes)'!$A:$A,0)),H4194&gt;5000,INDEX('Pliegos Tarifarios (Las Condes)'!$J:$J,MATCH($B4194,'Pliegos Tarifarios (Las Condes)'!$A:$A,0)))/1.19</f>
        <v>2113.606475126051</v>
      </c>
      <c r="R4194" s="19">
        <f>INDEX('Pliegos Tarifarios (Las Condes)'!$K:$K,MATCH($B4194,'Pliegos Tarifarios (Las Condes)'!$A:$A,0))</f>
        <v>729.75599999999997</v>
      </c>
      <c r="S4194" s="21">
        <f t="shared" si="198"/>
        <v>175863.74950992604</v>
      </c>
      <c r="T4194" s="21">
        <f t="shared" si="199"/>
        <v>33414.11240688595</v>
      </c>
      <c r="U4194" s="19">
        <v>0</v>
      </c>
      <c r="V4194" s="21">
        <f t="shared" si="200"/>
        <v>209277.86191681199</v>
      </c>
    </row>
    <row r="4195" spans="1:22" x14ac:dyDescent="0.3">
      <c r="A4195" s="7" t="s">
        <v>149</v>
      </c>
      <c r="B4195" s="7">
        <v>10</v>
      </c>
      <c r="C4195" s="8" t="s">
        <v>186</v>
      </c>
      <c r="D4195" s="7" t="s">
        <v>490</v>
      </c>
      <c r="E4195" s="7" t="s">
        <v>121</v>
      </c>
      <c r="F4195" s="8" t="s">
        <v>491</v>
      </c>
      <c r="G4195" s="7" t="s">
        <v>16</v>
      </c>
      <c r="H4195" s="9">
        <v>903.66139999999996</v>
      </c>
      <c r="I4195" s="9">
        <v>2.4047999999999998</v>
      </c>
      <c r="J4195" s="9">
        <v>2.3877000000000002</v>
      </c>
      <c r="K4195" s="10">
        <v>0.99288922155688641</v>
      </c>
      <c r="L4195" s="9">
        <v>30.12</v>
      </c>
      <c r="M4195" s="19">
        <f>H4195*INDEX('Pliegos Tarifarios (Las Condes)'!$B:$B,MATCH($B4195,'Pliegos Tarifarios (Las Condes)'!$A:$A,0))</f>
        <v>119069.13704820001</v>
      </c>
      <c r="N4195" s="19">
        <f>I4195*INDEX('Pliegos Tarifarios (Las Condes)'!$C:$C,MATCH($B4195,'Pliegos Tarifarios (Las Condes)'!$A:$A,0))</f>
        <v>8353.4671871999999</v>
      </c>
      <c r="O4195" s="19">
        <f>J4195*INDEX('Pliegos Tarifarios (Las Condes)'!$D:$D,MATCH($B4195,'Pliegos Tarifarios (Las Condes)'!$A:$A,0))</f>
        <v>34730.541058499999</v>
      </c>
      <c r="P4195" s="19">
        <f>H4195*INDEX('Pliegos Tarifarios (Las Condes)'!$E:$E,MATCH($B4195,'Pliegos Tarifarios (Las Condes)'!$A:$A,0))</f>
        <v>11769.286073599998</v>
      </c>
      <c r="Q4195" s="19" cm="1">
        <f t="array" ref="Q4195">H4195*_xlfn.IFS(H4195&lt;=350,INDEX('Pliegos Tarifarios (Las Condes)'!$F:$F,MATCH($B4195,'Pliegos Tarifarios (Las Condes)'!$A:$A,0)),H4195&lt;=500,INDEX('Pliegos Tarifarios (Las Condes)'!$G:$G,MATCH($B4195,'Pliegos Tarifarios (Las Condes)'!$A:$A,0)),H4195&lt;=1000,INDEX('Pliegos Tarifarios (Las Condes)'!$H:$H,MATCH($B4195,'Pliegos Tarifarios (Las Condes)'!$A:$A,0)),H4195&lt;=5000,INDEX('Pliegos Tarifarios (Las Condes)'!$I:$I,MATCH($B4195,'Pliegos Tarifarios (Las Condes)'!$A:$A,0)),H4195&gt;5000,INDEX('Pliegos Tarifarios (Las Condes)'!$J:$J,MATCH($B4195,'Pliegos Tarifarios (Las Condes)'!$A:$A,0)))/1.19</f>
        <v>2119.427703697479</v>
      </c>
      <c r="R4195" s="19">
        <f>INDEX('Pliegos Tarifarios (Las Condes)'!$K:$K,MATCH($B4195,'Pliegos Tarifarios (Las Condes)'!$A:$A,0))</f>
        <v>729.75599999999997</v>
      </c>
      <c r="S4195" s="21">
        <f t="shared" si="198"/>
        <v>176771.61507119748</v>
      </c>
      <c r="T4195" s="21">
        <f t="shared" si="199"/>
        <v>33586.606863527522</v>
      </c>
      <c r="U4195" s="19">
        <v>0</v>
      </c>
      <c r="V4195" s="21">
        <f t="shared" si="200"/>
        <v>210358.22193472501</v>
      </c>
    </row>
    <row r="4196" spans="1:22" x14ac:dyDescent="0.3">
      <c r="A4196" s="7" t="s">
        <v>149</v>
      </c>
      <c r="B4196" s="7">
        <v>10</v>
      </c>
      <c r="C4196" s="8" t="s">
        <v>186</v>
      </c>
      <c r="D4196" s="7" t="s">
        <v>492</v>
      </c>
      <c r="E4196" s="7" t="s">
        <v>121</v>
      </c>
      <c r="F4196" s="8" t="s">
        <v>493</v>
      </c>
      <c r="G4196" s="7" t="s">
        <v>16</v>
      </c>
      <c r="H4196" s="9">
        <v>904.1146</v>
      </c>
      <c r="I4196" s="9">
        <v>2.3687</v>
      </c>
      <c r="J4196" s="9">
        <v>2.3687</v>
      </c>
      <c r="K4196" s="10">
        <v>1</v>
      </c>
      <c r="L4196" s="9">
        <v>30.14</v>
      </c>
      <c r="M4196" s="19">
        <f>H4196*INDEX('Pliegos Tarifarios (Las Condes)'!$B:$B,MATCH($B4196,'Pliegos Tarifarios (Las Condes)'!$A:$A,0))</f>
        <v>119128.85203980001</v>
      </c>
      <c r="N4196" s="19">
        <f>I4196*INDEX('Pliegos Tarifarios (Las Condes)'!$C:$C,MATCH($B4196,'Pliegos Tarifarios (Las Condes)'!$A:$A,0))</f>
        <v>8228.0679168000006</v>
      </c>
      <c r="O4196" s="19">
        <f>J4196*INDEX('Pliegos Tarifarios (Las Condes)'!$D:$D,MATCH($B4196,'Pliegos Tarifarios (Las Condes)'!$A:$A,0))</f>
        <v>34454.174563499997</v>
      </c>
      <c r="P4196" s="19">
        <f>H4196*INDEX('Pliegos Tarifarios (Las Condes)'!$E:$E,MATCH($B4196,'Pliegos Tarifarios (Las Condes)'!$A:$A,0))</f>
        <v>11775.188550399998</v>
      </c>
      <c r="Q4196" s="19" cm="1">
        <f t="array" ref="Q4196">H4196*_xlfn.IFS(H4196&lt;=350,INDEX('Pliegos Tarifarios (Las Condes)'!$F:$F,MATCH($B4196,'Pliegos Tarifarios (Las Condes)'!$A:$A,0)),H4196&lt;=500,INDEX('Pliegos Tarifarios (Las Condes)'!$G:$G,MATCH($B4196,'Pliegos Tarifarios (Las Condes)'!$A:$A,0)),H4196&lt;=1000,INDEX('Pliegos Tarifarios (Las Condes)'!$H:$H,MATCH($B4196,'Pliegos Tarifarios (Las Condes)'!$A:$A,0)),H4196&lt;=5000,INDEX('Pliegos Tarifarios (Las Condes)'!$I:$I,MATCH($B4196,'Pliegos Tarifarios (Las Condes)'!$A:$A,0)),H4196&gt;5000,INDEX('Pliegos Tarifarios (Las Condes)'!$J:$J,MATCH($B4196,'Pliegos Tarifarios (Las Condes)'!$A:$A,0)))/1.19</f>
        <v>2120.4906290756307</v>
      </c>
      <c r="R4196" s="19">
        <f>INDEX('Pliegos Tarifarios (Las Condes)'!$K:$K,MATCH($B4196,'Pliegos Tarifarios (Las Condes)'!$A:$A,0))</f>
        <v>729.75599999999997</v>
      </c>
      <c r="S4196" s="21">
        <f t="shared" si="198"/>
        <v>176436.52969957562</v>
      </c>
      <c r="T4196" s="21">
        <f t="shared" si="199"/>
        <v>33522.94064291937</v>
      </c>
      <c r="U4196" s="19">
        <v>0</v>
      </c>
      <c r="V4196" s="21">
        <f t="shared" si="200"/>
        <v>209959.47034249498</v>
      </c>
    </row>
    <row r="4197" spans="1:22" x14ac:dyDescent="0.3">
      <c r="A4197" s="7" t="s">
        <v>149</v>
      </c>
      <c r="B4197" s="7">
        <v>10</v>
      </c>
      <c r="C4197" s="8" t="s">
        <v>186</v>
      </c>
      <c r="D4197" s="7" t="s">
        <v>494</v>
      </c>
      <c r="E4197" s="7" t="s">
        <v>121</v>
      </c>
      <c r="F4197" s="8" t="s">
        <v>495</v>
      </c>
      <c r="G4197" s="7" t="s">
        <v>16</v>
      </c>
      <c r="H4197" s="9">
        <v>903.70709999999997</v>
      </c>
      <c r="I4197" s="9">
        <v>2.4281000000000001</v>
      </c>
      <c r="J4197" s="9">
        <v>2.4281000000000001</v>
      </c>
      <c r="K4197" s="10">
        <v>1</v>
      </c>
      <c r="L4197" s="9">
        <v>30.12</v>
      </c>
      <c r="M4197" s="19">
        <f>H4197*INDEX('Pliegos Tarifarios (Las Condes)'!$B:$B,MATCH($B4197,'Pliegos Tarifarios (Las Condes)'!$A:$A,0))</f>
        <v>119075.1586173</v>
      </c>
      <c r="N4197" s="19">
        <f>I4197*INDEX('Pliegos Tarifarios (Las Condes)'!$C:$C,MATCH($B4197,'Pliegos Tarifarios (Las Condes)'!$A:$A,0))</f>
        <v>8434.4035584000012</v>
      </c>
      <c r="O4197" s="19">
        <f>J4197*INDEX('Pliegos Tarifarios (Las Condes)'!$D:$D,MATCH($B4197,'Pliegos Tarifarios (Las Condes)'!$A:$A,0))</f>
        <v>35318.183500500003</v>
      </c>
      <c r="P4197" s="19">
        <f>H4197*INDEX('Pliegos Tarifarios (Las Condes)'!$E:$E,MATCH($B4197,'Pliegos Tarifarios (Las Condes)'!$A:$A,0))</f>
        <v>11769.881270399999</v>
      </c>
      <c r="Q4197" s="19" cm="1">
        <f t="array" ref="Q4197">H4197*_xlfn.IFS(H4197&lt;=350,INDEX('Pliegos Tarifarios (Las Condes)'!$F:$F,MATCH($B4197,'Pliegos Tarifarios (Las Condes)'!$A:$A,0)),H4197&lt;=500,INDEX('Pliegos Tarifarios (Las Condes)'!$G:$G,MATCH($B4197,'Pliegos Tarifarios (Las Condes)'!$A:$A,0)),H4197&lt;=1000,INDEX('Pliegos Tarifarios (Las Condes)'!$H:$H,MATCH($B4197,'Pliegos Tarifarios (Las Condes)'!$A:$A,0)),H4197&lt;=5000,INDEX('Pliegos Tarifarios (Las Condes)'!$I:$I,MATCH($B4197,'Pliegos Tarifarios (Las Condes)'!$A:$A,0)),H4197&gt;5000,INDEX('Pliegos Tarifarios (Las Condes)'!$J:$J,MATCH($B4197,'Pliegos Tarifarios (Las Condes)'!$A:$A,0)))/1.19</f>
        <v>2119.534887478992</v>
      </c>
      <c r="R4197" s="19">
        <f>INDEX('Pliegos Tarifarios (Las Condes)'!$K:$K,MATCH($B4197,'Pliegos Tarifarios (Las Condes)'!$A:$A,0))</f>
        <v>729.75599999999997</v>
      </c>
      <c r="S4197" s="21">
        <f t="shared" si="198"/>
        <v>177446.91783407898</v>
      </c>
      <c r="T4197" s="21">
        <f t="shared" si="199"/>
        <v>33714.914388475008</v>
      </c>
      <c r="U4197" s="19">
        <v>0</v>
      </c>
      <c r="V4197" s="21">
        <f t="shared" si="200"/>
        <v>211161.83222255399</v>
      </c>
    </row>
    <row r="4198" spans="1:22" x14ac:dyDescent="0.3">
      <c r="A4198" s="7" t="s">
        <v>149</v>
      </c>
      <c r="B4198" s="7">
        <v>10</v>
      </c>
      <c r="C4198" s="8" t="s">
        <v>186</v>
      </c>
      <c r="D4198" s="7" t="s">
        <v>496</v>
      </c>
      <c r="E4198" s="7" t="s">
        <v>121</v>
      </c>
      <c r="F4198" s="8" t="s">
        <v>497</v>
      </c>
      <c r="G4198" s="7" t="s">
        <v>16</v>
      </c>
      <c r="H4198" s="9">
        <v>902.13850000000002</v>
      </c>
      <c r="I4198" s="9">
        <v>2.3860000000000001</v>
      </c>
      <c r="J4198" s="9">
        <v>2.3860000000000001</v>
      </c>
      <c r="K4198" s="10">
        <v>1</v>
      </c>
      <c r="L4198" s="9">
        <v>30.07</v>
      </c>
      <c r="M4198" s="19">
        <f>H4198*INDEX('Pliegos Tarifarios (Las Condes)'!$B:$B,MATCH($B4198,'Pliegos Tarifarios (Las Condes)'!$A:$A,0))</f>
        <v>118868.4751755</v>
      </c>
      <c r="N4198" s="19">
        <f>I4198*INDEX('Pliegos Tarifarios (Las Condes)'!$C:$C,MATCH($B4198,'Pliegos Tarifarios (Las Condes)'!$A:$A,0))</f>
        <v>8288.1623040000013</v>
      </c>
      <c r="O4198" s="19">
        <f>J4198*INDEX('Pliegos Tarifarios (Las Condes)'!$D:$D,MATCH($B4198,'Pliegos Tarifarios (Las Condes)'!$A:$A,0))</f>
        <v>34705.813529999999</v>
      </c>
      <c r="P4198" s="19">
        <f>H4198*INDEX('Pliegos Tarifarios (Las Condes)'!$E:$E,MATCH($B4198,'Pliegos Tarifarios (Las Condes)'!$A:$A,0))</f>
        <v>11749.451824</v>
      </c>
      <c r="Q4198" s="19" cm="1">
        <f t="array" ref="Q4198">H4198*_xlfn.IFS(H4198&lt;=350,INDEX('Pliegos Tarifarios (Las Condes)'!$F:$F,MATCH($B4198,'Pliegos Tarifarios (Las Condes)'!$A:$A,0)),H4198&lt;=500,INDEX('Pliegos Tarifarios (Las Condes)'!$G:$G,MATCH($B4198,'Pliegos Tarifarios (Las Condes)'!$A:$A,0)),H4198&lt;=1000,INDEX('Pliegos Tarifarios (Las Condes)'!$H:$H,MATCH($B4198,'Pliegos Tarifarios (Las Condes)'!$A:$A,0)),H4198&lt;=5000,INDEX('Pliegos Tarifarios (Las Condes)'!$I:$I,MATCH($B4198,'Pliegos Tarifarios (Las Condes)'!$A:$A,0)),H4198&gt;5000,INDEX('Pliegos Tarifarios (Las Condes)'!$J:$J,MATCH($B4198,'Pliegos Tarifarios (Las Condes)'!$A:$A,0)))/1.19</f>
        <v>2115.8559273109249</v>
      </c>
      <c r="R4198" s="19">
        <f>INDEX('Pliegos Tarifarios (Las Condes)'!$K:$K,MATCH($B4198,'Pliegos Tarifarios (Las Condes)'!$A:$A,0))</f>
        <v>729.75599999999997</v>
      </c>
      <c r="S4198" s="21">
        <f t="shared" si="198"/>
        <v>176457.51476081091</v>
      </c>
      <c r="T4198" s="21">
        <f t="shared" si="199"/>
        <v>33526.92780455407</v>
      </c>
      <c r="U4198" s="19">
        <v>0</v>
      </c>
      <c r="V4198" s="21">
        <f t="shared" si="200"/>
        <v>209984.442565365</v>
      </c>
    </row>
    <row r="4199" spans="1:22" x14ac:dyDescent="0.3">
      <c r="A4199" s="7" t="s">
        <v>149</v>
      </c>
      <c r="B4199" s="7">
        <v>10</v>
      </c>
      <c r="C4199" s="8" t="s">
        <v>186</v>
      </c>
      <c r="D4199" s="7" t="s">
        <v>498</v>
      </c>
      <c r="E4199" s="7" t="s">
        <v>121</v>
      </c>
      <c r="F4199" s="8" t="s">
        <v>499</v>
      </c>
      <c r="G4199" s="7" t="s">
        <v>16</v>
      </c>
      <c r="H4199" s="9">
        <v>903.45460000000003</v>
      </c>
      <c r="I4199" s="9">
        <v>2.4137</v>
      </c>
      <c r="J4199" s="9">
        <v>2.3673000000000002</v>
      </c>
      <c r="K4199" s="10">
        <v>0.98077640137548172</v>
      </c>
      <c r="L4199" s="9">
        <v>30.12</v>
      </c>
      <c r="M4199" s="19">
        <f>H4199*INDEX('Pliegos Tarifarios (Las Condes)'!$B:$B,MATCH($B4199,'Pliegos Tarifarios (Las Condes)'!$A:$A,0))</f>
        <v>119041.88845980001</v>
      </c>
      <c r="N4199" s="19">
        <f>I4199*INDEX('Pliegos Tarifarios (Las Condes)'!$C:$C,MATCH($B4199,'Pliegos Tarifarios (Las Condes)'!$A:$A,0))</f>
        <v>8384.3827968000005</v>
      </c>
      <c r="O4199" s="19">
        <f>J4199*INDEX('Pliegos Tarifarios (Las Condes)'!$D:$D,MATCH($B4199,'Pliegos Tarifarios (Las Condes)'!$A:$A,0))</f>
        <v>34433.810716500004</v>
      </c>
      <c r="P4199" s="19">
        <f>H4199*INDEX('Pliegos Tarifarios (Las Condes)'!$E:$E,MATCH($B4199,'Pliegos Tarifarios (Las Condes)'!$A:$A,0))</f>
        <v>11766.5927104</v>
      </c>
      <c r="Q4199" s="19" cm="1">
        <f t="array" ref="Q4199">H4199*_xlfn.IFS(H4199&lt;=350,INDEX('Pliegos Tarifarios (Las Condes)'!$F:$F,MATCH($B4199,'Pliegos Tarifarios (Las Condes)'!$A:$A,0)),H4199&lt;=500,INDEX('Pliegos Tarifarios (Las Condes)'!$G:$G,MATCH($B4199,'Pliegos Tarifarios (Las Condes)'!$A:$A,0)),H4199&lt;=1000,INDEX('Pliegos Tarifarios (Las Condes)'!$H:$H,MATCH($B4199,'Pliegos Tarifarios (Las Condes)'!$A:$A,0)),H4199&lt;=5000,INDEX('Pliegos Tarifarios (Las Condes)'!$I:$I,MATCH($B4199,'Pliegos Tarifarios (Las Condes)'!$A:$A,0)),H4199&gt;5000,INDEX('Pliegos Tarifarios (Las Condes)'!$J:$J,MATCH($B4199,'Pliegos Tarifarios (Las Condes)'!$A:$A,0)))/1.19</f>
        <v>2118.942679495799</v>
      </c>
      <c r="R4199" s="19">
        <f>INDEX('Pliegos Tarifarios (Las Condes)'!$K:$K,MATCH($B4199,'Pliegos Tarifarios (Las Condes)'!$A:$A,0))</f>
        <v>729.75599999999997</v>
      </c>
      <c r="S4199" s="21">
        <f t="shared" si="198"/>
        <v>176475.37336299583</v>
      </c>
      <c r="T4199" s="21">
        <f t="shared" si="199"/>
        <v>33530.320938969206</v>
      </c>
      <c r="U4199" s="19">
        <v>0</v>
      </c>
      <c r="V4199" s="21">
        <f t="shared" si="200"/>
        <v>210005.69430196504</v>
      </c>
    </row>
    <row r="4200" spans="1:22" x14ac:dyDescent="0.3">
      <c r="A4200" s="7" t="s">
        <v>149</v>
      </c>
      <c r="B4200" s="7">
        <v>10</v>
      </c>
      <c r="C4200" s="8" t="s">
        <v>186</v>
      </c>
      <c r="D4200" s="7" t="s">
        <v>500</v>
      </c>
      <c r="E4200" s="7" t="s">
        <v>121</v>
      </c>
      <c r="F4200" s="8" t="s">
        <v>501</v>
      </c>
      <c r="G4200" s="7" t="s">
        <v>16</v>
      </c>
      <c r="H4200" s="9">
        <v>903.18600000000004</v>
      </c>
      <c r="I4200" s="9">
        <v>2.4308000000000001</v>
      </c>
      <c r="J4200" s="9">
        <v>2.4043999999999999</v>
      </c>
      <c r="K4200" s="10">
        <v>0.98913937798255713</v>
      </c>
      <c r="L4200" s="9">
        <v>30.11</v>
      </c>
      <c r="M4200" s="19">
        <f>H4200*INDEX('Pliegos Tarifarios (Las Condes)'!$B:$B,MATCH($B4200,'Pliegos Tarifarios (Las Condes)'!$A:$A,0))</f>
        <v>119006.496918</v>
      </c>
      <c r="N4200" s="19">
        <f>I4200*INDEX('Pliegos Tarifarios (Las Condes)'!$C:$C,MATCH($B4200,'Pliegos Tarifarios (Las Condes)'!$A:$A,0))</f>
        <v>8443.7824512000007</v>
      </c>
      <c r="O4200" s="19">
        <f>J4200*INDEX('Pliegos Tarifarios (Las Condes)'!$D:$D,MATCH($B4200,'Pliegos Tarifarios (Las Condes)'!$A:$A,0))</f>
        <v>34973.452661999996</v>
      </c>
      <c r="P4200" s="19">
        <f>H4200*INDEX('Pliegos Tarifarios (Las Condes)'!$E:$E,MATCH($B4200,'Pliegos Tarifarios (Las Condes)'!$A:$A,0))</f>
        <v>11763.094464</v>
      </c>
      <c r="Q4200" s="19" cm="1">
        <f t="array" ref="Q4200">H4200*_xlfn.IFS(H4200&lt;=350,INDEX('Pliegos Tarifarios (Las Condes)'!$F:$F,MATCH($B4200,'Pliegos Tarifarios (Las Condes)'!$A:$A,0)),H4200&lt;=500,INDEX('Pliegos Tarifarios (Las Condes)'!$G:$G,MATCH($B4200,'Pliegos Tarifarios (Las Condes)'!$A:$A,0)),H4200&lt;=1000,INDEX('Pliegos Tarifarios (Las Condes)'!$H:$H,MATCH($B4200,'Pliegos Tarifarios (Las Condes)'!$A:$A,0)),H4200&lt;=5000,INDEX('Pliegos Tarifarios (Las Condes)'!$I:$I,MATCH($B4200,'Pliegos Tarifarios (Las Condes)'!$A:$A,0)),H4200&gt;5000,INDEX('Pliegos Tarifarios (Las Condes)'!$J:$J,MATCH($B4200,'Pliegos Tarifarios (Las Condes)'!$A:$A,0)))/1.19</f>
        <v>2118.3127109243701</v>
      </c>
      <c r="R4200" s="19">
        <f>INDEX('Pliegos Tarifarios (Las Condes)'!$K:$K,MATCH($B4200,'Pliegos Tarifarios (Las Condes)'!$A:$A,0))</f>
        <v>729.75599999999997</v>
      </c>
      <c r="S4200" s="21">
        <f t="shared" si="198"/>
        <v>177034.89520612435</v>
      </c>
      <c r="T4200" s="21">
        <f t="shared" si="199"/>
        <v>33636.630089163627</v>
      </c>
      <c r="U4200" s="19">
        <v>0</v>
      </c>
      <c r="V4200" s="21">
        <f t="shared" si="200"/>
        <v>210671.52529528798</v>
      </c>
    </row>
    <row r="4201" spans="1:22" x14ac:dyDescent="0.3">
      <c r="A4201" s="7" t="s">
        <v>149</v>
      </c>
      <c r="B4201" s="7">
        <v>10</v>
      </c>
      <c r="C4201" s="8" t="s">
        <v>186</v>
      </c>
      <c r="D4201" s="7" t="s">
        <v>502</v>
      </c>
      <c r="E4201" s="7" t="s">
        <v>121</v>
      </c>
      <c r="F4201" s="8" t="s">
        <v>503</v>
      </c>
      <c r="G4201" s="7" t="s">
        <v>16</v>
      </c>
      <c r="H4201" s="9">
        <v>903.17619999999999</v>
      </c>
      <c r="I4201" s="9">
        <v>2.4716</v>
      </c>
      <c r="J4201" s="9">
        <v>2.4716</v>
      </c>
      <c r="K4201" s="10">
        <v>1</v>
      </c>
      <c r="L4201" s="9">
        <v>30.11</v>
      </c>
      <c r="M4201" s="19">
        <f>H4201*INDEX('Pliegos Tarifarios (Las Condes)'!$B:$B,MATCH($B4201,'Pliegos Tarifarios (Las Condes)'!$A:$A,0))</f>
        <v>119005.2056406</v>
      </c>
      <c r="N4201" s="19">
        <f>I4201*INDEX('Pliegos Tarifarios (Las Condes)'!$C:$C,MATCH($B4201,'Pliegos Tarifarios (Las Condes)'!$A:$A,0))</f>
        <v>8585.5079424000014</v>
      </c>
      <c r="O4201" s="19">
        <f>J4201*INDEX('Pliegos Tarifarios (Las Condes)'!$D:$D,MATCH($B4201,'Pliegos Tarifarios (Las Condes)'!$A:$A,0))</f>
        <v>35950.917318</v>
      </c>
      <c r="P4201" s="19">
        <f>H4201*INDEX('Pliegos Tarifarios (Las Condes)'!$E:$E,MATCH($B4201,'Pliegos Tarifarios (Las Condes)'!$A:$A,0))</f>
        <v>11762.966828799999</v>
      </c>
      <c r="Q4201" s="19" cm="1">
        <f t="array" ref="Q4201">H4201*_xlfn.IFS(H4201&lt;=350,INDEX('Pliegos Tarifarios (Las Condes)'!$F:$F,MATCH($B4201,'Pliegos Tarifarios (Las Condes)'!$A:$A,0)),H4201&lt;=500,INDEX('Pliegos Tarifarios (Las Condes)'!$G:$G,MATCH($B4201,'Pliegos Tarifarios (Las Condes)'!$A:$A,0)),H4201&lt;=1000,INDEX('Pliegos Tarifarios (Las Condes)'!$H:$H,MATCH($B4201,'Pliegos Tarifarios (Las Condes)'!$A:$A,0)),H4201&lt;=5000,INDEX('Pliegos Tarifarios (Las Condes)'!$I:$I,MATCH($B4201,'Pliegos Tarifarios (Las Condes)'!$A:$A,0)),H4201&gt;5000,INDEX('Pliegos Tarifarios (Las Condes)'!$J:$J,MATCH($B4201,'Pliegos Tarifarios (Las Condes)'!$A:$A,0)))/1.19</f>
        <v>2118.2897262184879</v>
      </c>
      <c r="R4201" s="19">
        <f>INDEX('Pliegos Tarifarios (Las Condes)'!$K:$K,MATCH($B4201,'Pliegos Tarifarios (Las Condes)'!$A:$A,0))</f>
        <v>729.75599999999997</v>
      </c>
      <c r="S4201" s="21">
        <f t="shared" si="198"/>
        <v>178152.6434560185</v>
      </c>
      <c r="T4201" s="21">
        <f t="shared" si="199"/>
        <v>33849.002256643515</v>
      </c>
      <c r="U4201" s="19">
        <v>0</v>
      </c>
      <c r="V4201" s="21">
        <f t="shared" si="200"/>
        <v>212001.64571266202</v>
      </c>
    </row>
    <row r="4202" spans="1:22" x14ac:dyDescent="0.3">
      <c r="A4202" s="7" t="s">
        <v>149</v>
      </c>
      <c r="B4202" s="7">
        <v>10</v>
      </c>
      <c r="C4202" s="8" t="s">
        <v>186</v>
      </c>
      <c r="D4202" s="7" t="s">
        <v>504</v>
      </c>
      <c r="E4202" s="7" t="s">
        <v>121</v>
      </c>
      <c r="F4202" s="8" t="s">
        <v>505</v>
      </c>
      <c r="G4202" s="7" t="s">
        <v>16</v>
      </c>
      <c r="H4202" s="9">
        <v>901.24159999999995</v>
      </c>
      <c r="I4202" s="9">
        <v>2.4472</v>
      </c>
      <c r="J4202" s="9">
        <v>2.4300999999999999</v>
      </c>
      <c r="K4202" s="10">
        <v>0.99301242236024845</v>
      </c>
      <c r="L4202" s="9">
        <v>30.04</v>
      </c>
      <c r="M4202" s="19">
        <f>H4202*INDEX('Pliegos Tarifarios (Las Condes)'!$B:$B,MATCH($B4202,'Pliegos Tarifarios (Las Condes)'!$A:$A,0))</f>
        <v>118750.29694079999</v>
      </c>
      <c r="N4202" s="19">
        <f>I4202*INDEX('Pliegos Tarifarios (Las Condes)'!$C:$C,MATCH($B4202,'Pliegos Tarifarios (Las Condes)'!$A:$A,0))</f>
        <v>8500.7505408000015</v>
      </c>
      <c r="O4202" s="19">
        <f>J4202*INDEX('Pliegos Tarifarios (Las Condes)'!$D:$D,MATCH($B4202,'Pliegos Tarifarios (Las Condes)'!$A:$A,0))</f>
        <v>35347.274710499994</v>
      </c>
      <c r="P4202" s="19">
        <f>H4202*INDEX('Pliegos Tarifarios (Las Condes)'!$E:$E,MATCH($B4202,'Pliegos Tarifarios (Las Condes)'!$A:$A,0))</f>
        <v>11737.770598399999</v>
      </c>
      <c r="Q4202" s="19" cm="1">
        <f t="array" ref="Q4202">H4202*_xlfn.IFS(H4202&lt;=350,INDEX('Pliegos Tarifarios (Las Condes)'!$F:$F,MATCH($B4202,'Pliegos Tarifarios (Las Condes)'!$A:$A,0)),H4202&lt;=500,INDEX('Pliegos Tarifarios (Las Condes)'!$G:$G,MATCH($B4202,'Pliegos Tarifarios (Las Condes)'!$A:$A,0)),H4202&lt;=1000,INDEX('Pliegos Tarifarios (Las Condes)'!$H:$H,MATCH($B4202,'Pliegos Tarifarios (Las Condes)'!$A:$A,0)),H4202&lt;=5000,INDEX('Pliegos Tarifarios (Las Condes)'!$I:$I,MATCH($B4202,'Pliegos Tarifarios (Las Condes)'!$A:$A,0)),H4202&gt;5000,INDEX('Pliegos Tarifarios (Las Condes)'!$J:$J,MATCH($B4202,'Pliegos Tarifarios (Las Condes)'!$A:$A,0)))/1.19</f>
        <v>2113.7523576470589</v>
      </c>
      <c r="R4202" s="19">
        <f>INDEX('Pliegos Tarifarios (Las Condes)'!$K:$K,MATCH($B4202,'Pliegos Tarifarios (Las Condes)'!$A:$A,0))</f>
        <v>729.75599999999997</v>
      </c>
      <c r="S4202" s="21">
        <f t="shared" si="198"/>
        <v>177179.60114814705</v>
      </c>
      <c r="T4202" s="21">
        <f t="shared" si="199"/>
        <v>33664.124218147939</v>
      </c>
      <c r="U4202" s="19">
        <v>0</v>
      </c>
      <c r="V4202" s="21">
        <f t="shared" si="200"/>
        <v>210843.725366295</v>
      </c>
    </row>
    <row r="4203" spans="1:22" x14ac:dyDescent="0.3">
      <c r="A4203" s="7" t="s">
        <v>149</v>
      </c>
      <c r="B4203" s="7">
        <v>10</v>
      </c>
      <c r="C4203" s="8" t="s">
        <v>186</v>
      </c>
      <c r="D4203" s="7" t="s">
        <v>506</v>
      </c>
      <c r="E4203" s="7" t="s">
        <v>121</v>
      </c>
      <c r="F4203" s="8" t="s">
        <v>507</v>
      </c>
      <c r="G4203" s="7" t="s">
        <v>16</v>
      </c>
      <c r="H4203" s="9">
        <v>904.36040000000003</v>
      </c>
      <c r="I4203" s="9">
        <v>2.4296000000000002</v>
      </c>
      <c r="J4203" s="9">
        <v>2.3650000000000002</v>
      </c>
      <c r="K4203" s="10">
        <v>0.97341126111294041</v>
      </c>
      <c r="L4203" s="9">
        <v>30.15</v>
      </c>
      <c r="M4203" s="19">
        <f>H4203*INDEX('Pliegos Tarifarios (Las Condes)'!$B:$B,MATCH($B4203,'Pliegos Tarifarios (Las Condes)'!$A:$A,0))</f>
        <v>119161.23938520001</v>
      </c>
      <c r="N4203" s="19">
        <f>I4203*INDEX('Pliegos Tarifarios (Las Condes)'!$C:$C,MATCH($B4203,'Pliegos Tarifarios (Las Condes)'!$A:$A,0))</f>
        <v>8439.6140544000009</v>
      </c>
      <c r="O4203" s="19">
        <f>J4203*INDEX('Pliegos Tarifarios (Las Condes)'!$D:$D,MATCH($B4203,'Pliegos Tarifarios (Las Condes)'!$A:$A,0))</f>
        <v>34400.355824999999</v>
      </c>
      <c r="P4203" s="19">
        <f>H4203*INDEX('Pliegos Tarifarios (Las Condes)'!$E:$E,MATCH($B4203,'Pliegos Tarifarios (Las Condes)'!$A:$A,0))</f>
        <v>11778.3898496</v>
      </c>
      <c r="Q4203" s="19" cm="1">
        <f t="array" ref="Q4203">H4203*_xlfn.IFS(H4203&lt;=350,INDEX('Pliegos Tarifarios (Las Condes)'!$F:$F,MATCH($B4203,'Pliegos Tarifarios (Las Condes)'!$A:$A,0)),H4203&lt;=500,INDEX('Pliegos Tarifarios (Las Condes)'!$G:$G,MATCH($B4203,'Pliegos Tarifarios (Las Condes)'!$A:$A,0)),H4203&lt;=1000,INDEX('Pliegos Tarifarios (Las Condes)'!$H:$H,MATCH($B4203,'Pliegos Tarifarios (Las Condes)'!$A:$A,0)),H4203&lt;=5000,INDEX('Pliegos Tarifarios (Las Condes)'!$I:$I,MATCH($B4203,'Pliegos Tarifarios (Las Condes)'!$A:$A,0)),H4203&gt;5000,INDEX('Pliegos Tarifarios (Las Condes)'!$J:$J,MATCH($B4203,'Pliegos Tarifarios (Las Condes)'!$A:$A,0)))/1.19</f>
        <v>2121.0671230252105</v>
      </c>
      <c r="R4203" s="19">
        <f>INDEX('Pliegos Tarifarios (Las Condes)'!$K:$K,MATCH($B4203,'Pliegos Tarifarios (Las Condes)'!$A:$A,0))</f>
        <v>729.75599999999997</v>
      </c>
      <c r="S4203" s="21">
        <f t="shared" si="198"/>
        <v>176630.42223722523</v>
      </c>
      <c r="T4203" s="21">
        <f t="shared" si="199"/>
        <v>33559.780225072791</v>
      </c>
      <c r="U4203" s="19">
        <v>0</v>
      </c>
      <c r="V4203" s="21">
        <f t="shared" si="200"/>
        <v>210190.20246229801</v>
      </c>
    </row>
    <row r="4204" spans="1:22" x14ac:dyDescent="0.3">
      <c r="A4204" s="7" t="s">
        <v>149</v>
      </c>
      <c r="B4204" s="7">
        <v>10</v>
      </c>
      <c r="C4204" s="8" t="s">
        <v>186</v>
      </c>
      <c r="D4204" s="7" t="s">
        <v>508</v>
      </c>
      <c r="E4204" s="7" t="s">
        <v>121</v>
      </c>
      <c r="F4204" s="8" t="s">
        <v>509</v>
      </c>
      <c r="G4204" s="7" t="s">
        <v>16</v>
      </c>
      <c r="H4204" s="9">
        <v>903.40129999999999</v>
      </c>
      <c r="I4204" s="9">
        <v>2.4388000000000001</v>
      </c>
      <c r="J4204" s="9">
        <v>2.3647999999999998</v>
      </c>
      <c r="K4204" s="10">
        <v>0.96965720846317849</v>
      </c>
      <c r="L4204" s="9">
        <v>30.11</v>
      </c>
      <c r="M4204" s="19">
        <f>H4204*INDEX('Pliegos Tarifarios (Las Condes)'!$B:$B,MATCH($B4204,'Pliegos Tarifarios (Las Condes)'!$A:$A,0))</f>
        <v>119034.8654919</v>
      </c>
      <c r="N4204" s="19">
        <f>I4204*INDEX('Pliegos Tarifarios (Las Condes)'!$C:$C,MATCH($B4204,'Pliegos Tarifarios (Las Condes)'!$A:$A,0))</f>
        <v>8471.5717632000014</v>
      </c>
      <c r="O4204" s="19">
        <f>J4204*INDEX('Pliegos Tarifarios (Las Condes)'!$D:$D,MATCH($B4204,'Pliegos Tarifarios (Las Condes)'!$A:$A,0))</f>
        <v>34397.446703999994</v>
      </c>
      <c r="P4204" s="19">
        <f>H4204*INDEX('Pliegos Tarifarios (Las Condes)'!$E:$E,MATCH($B4204,'Pliegos Tarifarios (Las Condes)'!$A:$A,0))</f>
        <v>11765.898531199999</v>
      </c>
      <c r="Q4204" s="19" cm="1">
        <f t="array" ref="Q4204">H4204*_xlfn.IFS(H4204&lt;=350,INDEX('Pliegos Tarifarios (Las Condes)'!$F:$F,MATCH($B4204,'Pliegos Tarifarios (Las Condes)'!$A:$A,0)),H4204&lt;=500,INDEX('Pliegos Tarifarios (Las Condes)'!$G:$G,MATCH($B4204,'Pliegos Tarifarios (Las Condes)'!$A:$A,0)),H4204&lt;=1000,INDEX('Pliegos Tarifarios (Las Condes)'!$H:$H,MATCH($B4204,'Pliegos Tarifarios (Las Condes)'!$A:$A,0)),H4204&lt;=5000,INDEX('Pliegos Tarifarios (Las Condes)'!$I:$I,MATCH($B4204,'Pliegos Tarifarios (Las Condes)'!$A:$A,0)),H4204&gt;5000,INDEX('Pliegos Tarifarios (Las Condes)'!$J:$J,MATCH($B4204,'Pliegos Tarifarios (Las Condes)'!$A:$A,0)))/1.19</f>
        <v>2118.8176708403366</v>
      </c>
      <c r="R4204" s="19">
        <f>INDEX('Pliegos Tarifarios (Las Condes)'!$K:$K,MATCH($B4204,'Pliegos Tarifarios (Las Condes)'!$A:$A,0))</f>
        <v>729.75599999999997</v>
      </c>
      <c r="S4204" s="21">
        <f t="shared" si="198"/>
        <v>176518.35616114031</v>
      </c>
      <c r="T4204" s="21">
        <f t="shared" si="199"/>
        <v>33538.487670616661</v>
      </c>
      <c r="U4204" s="19">
        <v>0</v>
      </c>
      <c r="V4204" s="21">
        <f t="shared" si="200"/>
        <v>210056.84383175697</v>
      </c>
    </row>
    <row r="4205" spans="1:22" x14ac:dyDescent="0.3">
      <c r="A4205" s="7" t="s">
        <v>149</v>
      </c>
      <c r="B4205" s="7">
        <v>10</v>
      </c>
      <c r="C4205" s="8" t="s">
        <v>186</v>
      </c>
      <c r="D4205" s="7" t="s">
        <v>510</v>
      </c>
      <c r="E4205" s="7" t="s">
        <v>121</v>
      </c>
      <c r="F4205" s="8" t="s">
        <v>511</v>
      </c>
      <c r="G4205" s="7" t="s">
        <v>16</v>
      </c>
      <c r="H4205" s="9">
        <v>903.57330000000002</v>
      </c>
      <c r="I4205" s="9">
        <v>2.4140000000000001</v>
      </c>
      <c r="J4205" s="9">
        <v>2.4140000000000001</v>
      </c>
      <c r="K4205" s="10">
        <v>1</v>
      </c>
      <c r="L4205" s="9">
        <v>30.12</v>
      </c>
      <c r="M4205" s="19">
        <f>H4205*INDEX('Pliegos Tarifarios (Las Condes)'!$B:$B,MATCH($B4205,'Pliegos Tarifarios (Las Condes)'!$A:$A,0))</f>
        <v>119057.5287279</v>
      </c>
      <c r="N4205" s="19">
        <f>I4205*INDEX('Pliegos Tarifarios (Las Condes)'!$C:$C,MATCH($B4205,'Pliegos Tarifarios (Las Condes)'!$A:$A,0))</f>
        <v>8385.4248960000004</v>
      </c>
      <c r="O4205" s="19">
        <f>J4205*INDEX('Pliegos Tarifarios (Las Condes)'!$D:$D,MATCH($B4205,'Pliegos Tarifarios (Las Condes)'!$A:$A,0))</f>
        <v>35113.090470000003</v>
      </c>
      <c r="P4205" s="19">
        <f>H4205*INDEX('Pliegos Tarifarios (Las Condes)'!$E:$E,MATCH($B4205,'Pliegos Tarifarios (Las Condes)'!$A:$A,0))</f>
        <v>11768.1386592</v>
      </c>
      <c r="Q4205" s="19" cm="1">
        <f t="array" ref="Q4205">H4205*_xlfn.IFS(H4205&lt;=350,INDEX('Pliegos Tarifarios (Las Condes)'!$F:$F,MATCH($B4205,'Pliegos Tarifarios (Las Condes)'!$A:$A,0)),H4205&lt;=500,INDEX('Pliegos Tarifarios (Las Condes)'!$G:$G,MATCH($B4205,'Pliegos Tarifarios (Las Condes)'!$A:$A,0)),H4205&lt;=1000,INDEX('Pliegos Tarifarios (Las Condes)'!$H:$H,MATCH($B4205,'Pliegos Tarifarios (Las Condes)'!$A:$A,0)),H4205&lt;=5000,INDEX('Pliegos Tarifarios (Las Condes)'!$I:$I,MATCH($B4205,'Pliegos Tarifarios (Las Condes)'!$A:$A,0)),H4205&gt;5000,INDEX('Pliegos Tarifarios (Las Condes)'!$J:$J,MATCH($B4205,'Pliegos Tarifarios (Las Condes)'!$A:$A,0)))/1.19</f>
        <v>2119.2210758823535</v>
      </c>
      <c r="R4205" s="19">
        <f>INDEX('Pliegos Tarifarios (Las Condes)'!$K:$K,MATCH($B4205,'Pliegos Tarifarios (Las Condes)'!$A:$A,0))</f>
        <v>729.75599999999997</v>
      </c>
      <c r="S4205" s="21">
        <f t="shared" si="198"/>
        <v>177173.15982898235</v>
      </c>
      <c r="T4205" s="21">
        <f t="shared" si="199"/>
        <v>33662.900367506649</v>
      </c>
      <c r="U4205" s="19">
        <v>0</v>
      </c>
      <c r="V4205" s="21">
        <f t="shared" si="200"/>
        <v>210836.06019648898</v>
      </c>
    </row>
    <row r="4206" spans="1:22" x14ac:dyDescent="0.3">
      <c r="A4206" s="7" t="s">
        <v>149</v>
      </c>
      <c r="B4206" s="7">
        <v>10</v>
      </c>
      <c r="C4206" s="8" t="s">
        <v>186</v>
      </c>
      <c r="D4206" s="7" t="s">
        <v>512</v>
      </c>
      <c r="E4206" s="7" t="s">
        <v>121</v>
      </c>
      <c r="F4206" s="8" t="s">
        <v>513</v>
      </c>
      <c r="G4206" s="7" t="s">
        <v>16</v>
      </c>
      <c r="H4206" s="9">
        <v>903.78800000000001</v>
      </c>
      <c r="I4206" s="9">
        <v>2.4123999999999999</v>
      </c>
      <c r="J4206" s="9">
        <v>2.4068999999999998</v>
      </c>
      <c r="K4206" s="10">
        <v>0.99772011275078754</v>
      </c>
      <c r="L4206" s="9">
        <v>30.13</v>
      </c>
      <c r="M4206" s="19">
        <f>H4206*INDEX('Pliegos Tarifarios (Las Condes)'!$B:$B,MATCH($B4206,'Pliegos Tarifarios (Las Condes)'!$A:$A,0))</f>
        <v>119085.81824400001</v>
      </c>
      <c r="N4206" s="19">
        <f>I4206*INDEX('Pliegos Tarifarios (Las Condes)'!$C:$C,MATCH($B4206,'Pliegos Tarifarios (Las Condes)'!$A:$A,0))</f>
        <v>8379.8670335999996</v>
      </c>
      <c r="O4206" s="19">
        <f>J4206*INDEX('Pliegos Tarifarios (Las Condes)'!$D:$D,MATCH($B4206,'Pliegos Tarifarios (Las Condes)'!$A:$A,0))</f>
        <v>35009.816674499998</v>
      </c>
      <c r="P4206" s="19">
        <f>H4206*INDEX('Pliegos Tarifarios (Las Condes)'!$E:$E,MATCH($B4206,'Pliegos Tarifarios (Las Condes)'!$A:$A,0))</f>
        <v>11770.934911999999</v>
      </c>
      <c r="Q4206" s="19" cm="1">
        <f t="array" ref="Q4206">H4206*_xlfn.IFS(H4206&lt;=350,INDEX('Pliegos Tarifarios (Las Condes)'!$F:$F,MATCH($B4206,'Pliegos Tarifarios (Las Condes)'!$A:$A,0)),H4206&lt;=500,INDEX('Pliegos Tarifarios (Las Condes)'!$G:$G,MATCH($B4206,'Pliegos Tarifarios (Las Condes)'!$A:$A,0)),H4206&lt;=1000,INDEX('Pliegos Tarifarios (Las Condes)'!$H:$H,MATCH($B4206,'Pliegos Tarifarios (Las Condes)'!$A:$A,0)),H4206&lt;=5000,INDEX('Pliegos Tarifarios (Las Condes)'!$I:$I,MATCH($B4206,'Pliegos Tarifarios (Las Condes)'!$A:$A,0)),H4206&gt;5000,INDEX('Pliegos Tarifarios (Las Condes)'!$J:$J,MATCH($B4206,'Pliegos Tarifarios (Las Condes)'!$A:$A,0)))/1.19</f>
        <v>2119.7246285714291</v>
      </c>
      <c r="R4206" s="19">
        <f>INDEX('Pliegos Tarifarios (Las Condes)'!$K:$K,MATCH($B4206,'Pliegos Tarifarios (Las Condes)'!$A:$A,0))</f>
        <v>729.75599999999997</v>
      </c>
      <c r="S4206" s="21">
        <f t="shared" si="198"/>
        <v>177095.91749267143</v>
      </c>
      <c r="T4206" s="21">
        <f t="shared" si="199"/>
        <v>33648.224323607574</v>
      </c>
      <c r="U4206" s="19">
        <v>0</v>
      </c>
      <c r="V4206" s="21">
        <f t="shared" si="200"/>
        <v>210744.14181627901</v>
      </c>
    </row>
    <row r="4207" spans="1:22" x14ac:dyDescent="0.3">
      <c r="A4207" s="7" t="s">
        <v>149</v>
      </c>
      <c r="B4207" s="7">
        <v>10</v>
      </c>
      <c r="C4207" s="8" t="s">
        <v>186</v>
      </c>
      <c r="D4207" s="7" t="s">
        <v>514</v>
      </c>
      <c r="E4207" s="7" t="s">
        <v>121</v>
      </c>
      <c r="F4207" s="8" t="s">
        <v>515</v>
      </c>
      <c r="G4207" s="7" t="s">
        <v>16</v>
      </c>
      <c r="H4207" s="9">
        <v>902.46569999999997</v>
      </c>
      <c r="I4207" s="9">
        <v>2.3858999999999999</v>
      </c>
      <c r="J4207" s="9">
        <v>2.3858999999999999</v>
      </c>
      <c r="K4207" s="10">
        <v>1</v>
      </c>
      <c r="L4207" s="9">
        <v>30.08</v>
      </c>
      <c r="M4207" s="19">
        <f>H4207*INDEX('Pliegos Tarifarios (Las Condes)'!$B:$B,MATCH($B4207,'Pliegos Tarifarios (Las Condes)'!$A:$A,0))</f>
        <v>118911.58802910001</v>
      </c>
      <c r="N4207" s="19">
        <f>I4207*INDEX('Pliegos Tarifarios (Las Condes)'!$C:$C,MATCH($B4207,'Pliegos Tarifarios (Las Condes)'!$A:$A,0))</f>
        <v>8287.8149376000001</v>
      </c>
      <c r="O4207" s="19">
        <f>J4207*INDEX('Pliegos Tarifarios (Las Condes)'!$D:$D,MATCH($B4207,'Pliegos Tarifarios (Las Condes)'!$A:$A,0))</f>
        <v>34704.358969499997</v>
      </c>
      <c r="P4207" s="19">
        <f>H4207*INDEX('Pliegos Tarifarios (Las Condes)'!$E:$E,MATCH($B4207,'Pliegos Tarifarios (Las Condes)'!$A:$A,0))</f>
        <v>11753.713276799999</v>
      </c>
      <c r="Q4207" s="19" cm="1">
        <f t="array" ref="Q4207">H4207*_xlfn.IFS(H4207&lt;=350,INDEX('Pliegos Tarifarios (Las Condes)'!$F:$F,MATCH($B4207,'Pliegos Tarifarios (Las Condes)'!$A:$A,0)),H4207&lt;=500,INDEX('Pliegos Tarifarios (Las Condes)'!$G:$G,MATCH($B4207,'Pliegos Tarifarios (Las Condes)'!$A:$A,0)),H4207&lt;=1000,INDEX('Pliegos Tarifarios (Las Condes)'!$H:$H,MATCH($B4207,'Pliegos Tarifarios (Las Condes)'!$A:$A,0)),H4207&lt;=5000,INDEX('Pliegos Tarifarios (Las Condes)'!$I:$I,MATCH($B4207,'Pliegos Tarifarios (Las Condes)'!$A:$A,0)),H4207&gt;5000,INDEX('Pliegos Tarifarios (Las Condes)'!$J:$J,MATCH($B4207,'Pliegos Tarifarios (Las Condes)'!$A:$A,0)))/1.19</f>
        <v>2116.6233350420171</v>
      </c>
      <c r="R4207" s="19">
        <f>INDEX('Pliegos Tarifarios (Las Condes)'!$K:$K,MATCH($B4207,'Pliegos Tarifarios (Las Condes)'!$A:$A,0))</f>
        <v>729.75599999999997</v>
      </c>
      <c r="S4207" s="21">
        <f t="shared" si="198"/>
        <v>176503.854548042</v>
      </c>
      <c r="T4207" s="21">
        <f t="shared" si="199"/>
        <v>33535.73236412798</v>
      </c>
      <c r="U4207" s="19">
        <v>0</v>
      </c>
      <c r="V4207" s="21">
        <f t="shared" si="200"/>
        <v>210039.58691216999</v>
      </c>
    </row>
    <row r="4208" spans="1:22" x14ac:dyDescent="0.3">
      <c r="A4208" s="7" t="s">
        <v>149</v>
      </c>
      <c r="B4208" s="7">
        <v>10</v>
      </c>
      <c r="C4208" s="8" t="s">
        <v>186</v>
      </c>
      <c r="D4208" s="7" t="s">
        <v>516</v>
      </c>
      <c r="E4208" s="7" t="s">
        <v>121</v>
      </c>
      <c r="F4208" s="8" t="s">
        <v>517</v>
      </c>
      <c r="G4208" s="7" t="s">
        <v>16</v>
      </c>
      <c r="H4208" s="9">
        <v>901.11779999999999</v>
      </c>
      <c r="I4208" s="9">
        <v>2.3936999999999999</v>
      </c>
      <c r="J4208" s="9">
        <v>2.3936999999999999</v>
      </c>
      <c r="K4208" s="10">
        <v>1</v>
      </c>
      <c r="L4208" s="9">
        <v>30.04</v>
      </c>
      <c r="M4208" s="19">
        <f>H4208*INDEX('Pliegos Tarifarios (Las Condes)'!$B:$B,MATCH($B4208,'Pliegos Tarifarios (Las Condes)'!$A:$A,0))</f>
        <v>118733.9846814</v>
      </c>
      <c r="N4208" s="19">
        <f>I4208*INDEX('Pliegos Tarifarios (Las Condes)'!$C:$C,MATCH($B4208,'Pliegos Tarifarios (Las Condes)'!$A:$A,0))</f>
        <v>8314.9095168000003</v>
      </c>
      <c r="O4208" s="19">
        <f>J4208*INDEX('Pliegos Tarifarios (Las Condes)'!$D:$D,MATCH($B4208,'Pliegos Tarifarios (Las Condes)'!$A:$A,0))</f>
        <v>34817.814688499995</v>
      </c>
      <c r="P4208" s="19">
        <f>H4208*INDEX('Pliegos Tarifarios (Las Condes)'!$E:$E,MATCH($B4208,'Pliegos Tarifarios (Las Condes)'!$A:$A,0))</f>
        <v>11736.1582272</v>
      </c>
      <c r="Q4208" s="19" cm="1">
        <f t="array" ref="Q4208">H4208*_xlfn.IFS(H4208&lt;=350,INDEX('Pliegos Tarifarios (Las Condes)'!$F:$F,MATCH($B4208,'Pliegos Tarifarios (Las Condes)'!$A:$A,0)),H4208&lt;=500,INDEX('Pliegos Tarifarios (Las Condes)'!$G:$G,MATCH($B4208,'Pliegos Tarifarios (Las Condes)'!$A:$A,0)),H4208&lt;=1000,INDEX('Pliegos Tarifarios (Las Condes)'!$H:$H,MATCH($B4208,'Pliegos Tarifarios (Las Condes)'!$A:$A,0)),H4208&lt;=5000,INDEX('Pliegos Tarifarios (Las Condes)'!$I:$I,MATCH($B4208,'Pliegos Tarifarios (Las Condes)'!$A:$A,0)),H4208&gt;5000,INDEX('Pliegos Tarifarios (Las Condes)'!$J:$J,MATCH($B4208,'Pliegos Tarifarios (Las Condes)'!$A:$A,0)))/1.19</f>
        <v>2113.4619998319331</v>
      </c>
      <c r="R4208" s="19">
        <f>INDEX('Pliegos Tarifarios (Las Condes)'!$K:$K,MATCH($B4208,'Pliegos Tarifarios (Las Condes)'!$A:$A,0))</f>
        <v>729.75599999999997</v>
      </c>
      <c r="S4208" s="21">
        <f t="shared" si="198"/>
        <v>176446.08511373194</v>
      </c>
      <c r="T4208" s="21">
        <f t="shared" si="199"/>
        <v>33524.756171609071</v>
      </c>
      <c r="U4208" s="19">
        <v>0</v>
      </c>
      <c r="V4208" s="21">
        <f t="shared" si="200"/>
        <v>209970.84128534101</v>
      </c>
    </row>
    <row r="4209" spans="1:22" x14ac:dyDescent="0.3">
      <c r="A4209" s="7" t="s">
        <v>149</v>
      </c>
      <c r="B4209" s="7">
        <v>10</v>
      </c>
      <c r="C4209" s="8" t="s">
        <v>186</v>
      </c>
      <c r="D4209" s="7" t="s">
        <v>518</v>
      </c>
      <c r="E4209" s="7" t="s">
        <v>121</v>
      </c>
      <c r="F4209" s="8" t="s">
        <v>519</v>
      </c>
      <c r="G4209" s="7" t="s">
        <v>16</v>
      </c>
      <c r="H4209" s="9">
        <v>905.06169999999997</v>
      </c>
      <c r="I4209" s="9">
        <v>2.4049999999999998</v>
      </c>
      <c r="J4209" s="9">
        <v>2.4049999999999998</v>
      </c>
      <c r="K4209" s="10">
        <v>1</v>
      </c>
      <c r="L4209" s="9">
        <v>30.17</v>
      </c>
      <c r="M4209" s="19">
        <f>H4209*INDEX('Pliegos Tarifarios (Las Condes)'!$B:$B,MATCH($B4209,'Pliegos Tarifarios (Las Condes)'!$A:$A,0))</f>
        <v>119253.64477709999</v>
      </c>
      <c r="N4209" s="19">
        <f>I4209*INDEX('Pliegos Tarifarios (Las Condes)'!$C:$C,MATCH($B4209,'Pliegos Tarifarios (Las Condes)'!$A:$A,0))</f>
        <v>8354.1619200000005</v>
      </c>
      <c r="O4209" s="19">
        <f>J4209*INDEX('Pliegos Tarifarios (Las Condes)'!$D:$D,MATCH($B4209,'Pliegos Tarifarios (Las Condes)'!$A:$A,0))</f>
        <v>34982.180024999994</v>
      </c>
      <c r="P4209" s="19">
        <f>H4209*INDEX('Pliegos Tarifarios (Las Condes)'!$E:$E,MATCH($B4209,'Pliegos Tarifarios (Las Condes)'!$A:$A,0))</f>
        <v>11787.5235808</v>
      </c>
      <c r="Q4209" s="19" cm="1">
        <f t="array" ref="Q4209">H4209*_xlfn.IFS(H4209&lt;=350,INDEX('Pliegos Tarifarios (Las Condes)'!$F:$F,MATCH($B4209,'Pliegos Tarifarios (Las Condes)'!$A:$A,0)),H4209&lt;=500,INDEX('Pliegos Tarifarios (Las Condes)'!$G:$G,MATCH($B4209,'Pliegos Tarifarios (Las Condes)'!$A:$A,0)),H4209&lt;=1000,INDEX('Pliegos Tarifarios (Las Condes)'!$H:$H,MATCH($B4209,'Pliegos Tarifarios (Las Condes)'!$A:$A,0)),H4209&lt;=5000,INDEX('Pliegos Tarifarios (Las Condes)'!$I:$I,MATCH($B4209,'Pliegos Tarifarios (Las Condes)'!$A:$A,0)),H4209&gt;5000,INDEX('Pliegos Tarifarios (Las Condes)'!$J:$J,MATCH($B4209,'Pliegos Tarifarios (Las Condes)'!$A:$A,0)))/1.19</f>
        <v>2122.7119367226896</v>
      </c>
      <c r="R4209" s="19">
        <f>INDEX('Pliegos Tarifarios (Las Condes)'!$K:$K,MATCH($B4209,'Pliegos Tarifarios (Las Condes)'!$A:$A,0))</f>
        <v>729.75599999999997</v>
      </c>
      <c r="S4209" s="21">
        <f t="shared" si="198"/>
        <v>177229.97823962267</v>
      </c>
      <c r="T4209" s="21">
        <f t="shared" si="199"/>
        <v>33673.695865528309</v>
      </c>
      <c r="U4209" s="19">
        <v>0</v>
      </c>
      <c r="V4209" s="21">
        <f t="shared" si="200"/>
        <v>210903.67410515097</v>
      </c>
    </row>
    <row r="4210" spans="1:22" x14ac:dyDescent="0.3">
      <c r="A4210" s="7" t="s">
        <v>149</v>
      </c>
      <c r="B4210" s="7">
        <v>10</v>
      </c>
      <c r="C4210" s="8" t="s">
        <v>186</v>
      </c>
      <c r="D4210" s="7" t="s">
        <v>520</v>
      </c>
      <c r="E4210" s="7" t="s">
        <v>121</v>
      </c>
      <c r="F4210" s="8" t="s">
        <v>521</v>
      </c>
      <c r="G4210" s="7" t="s">
        <v>16</v>
      </c>
      <c r="H4210" s="9">
        <v>903.08950000000004</v>
      </c>
      <c r="I4210" s="9">
        <v>2.3771</v>
      </c>
      <c r="J4210" s="9">
        <v>2.3475999999999999</v>
      </c>
      <c r="K4210" s="10">
        <v>0.98758992049135497</v>
      </c>
      <c r="L4210" s="9">
        <v>30.1</v>
      </c>
      <c r="M4210" s="19">
        <f>H4210*INDEX('Pliegos Tarifarios (Las Condes)'!$B:$B,MATCH($B4210,'Pliegos Tarifarios (Las Condes)'!$A:$A,0))</f>
        <v>118993.78178850001</v>
      </c>
      <c r="N4210" s="19">
        <f>I4210*INDEX('Pliegos Tarifarios (Las Condes)'!$C:$C,MATCH($B4210,'Pliegos Tarifarios (Las Condes)'!$A:$A,0))</f>
        <v>8257.2466944000007</v>
      </c>
      <c r="O4210" s="19">
        <f>J4210*INDEX('Pliegos Tarifarios (Las Condes)'!$D:$D,MATCH($B4210,'Pliegos Tarifarios (Las Condes)'!$A:$A,0))</f>
        <v>34147.262297999994</v>
      </c>
      <c r="P4210" s="19">
        <f>H4210*INDEX('Pliegos Tarifarios (Las Condes)'!$E:$E,MATCH($B4210,'Pliegos Tarifarios (Las Condes)'!$A:$A,0))</f>
        <v>11761.837648000001</v>
      </c>
      <c r="Q4210" s="19" cm="1">
        <f t="array" ref="Q4210">H4210*_xlfn.IFS(H4210&lt;=350,INDEX('Pliegos Tarifarios (Las Condes)'!$F:$F,MATCH($B4210,'Pliegos Tarifarios (Las Condes)'!$A:$A,0)),H4210&lt;=500,INDEX('Pliegos Tarifarios (Las Condes)'!$G:$G,MATCH($B4210,'Pliegos Tarifarios (Las Condes)'!$A:$A,0)),H4210&lt;=1000,INDEX('Pliegos Tarifarios (Las Condes)'!$H:$H,MATCH($B4210,'Pliegos Tarifarios (Las Condes)'!$A:$A,0)),H4210&lt;=5000,INDEX('Pliegos Tarifarios (Las Condes)'!$I:$I,MATCH($B4210,'Pliegos Tarifarios (Las Condes)'!$A:$A,0)),H4210&gt;5000,INDEX('Pliegos Tarifarios (Las Condes)'!$J:$J,MATCH($B4210,'Pliegos Tarifarios (Las Condes)'!$A:$A,0)))/1.19</f>
        <v>2118.0863819327737</v>
      </c>
      <c r="R4210" s="19">
        <f>INDEX('Pliegos Tarifarios (Las Condes)'!$K:$K,MATCH($B4210,'Pliegos Tarifarios (Las Condes)'!$A:$A,0))</f>
        <v>729.75599999999997</v>
      </c>
      <c r="S4210" s="21">
        <f t="shared" si="198"/>
        <v>176007.97081083281</v>
      </c>
      <c r="T4210" s="21">
        <f t="shared" si="199"/>
        <v>33441.514454058233</v>
      </c>
      <c r="U4210" s="19">
        <v>0</v>
      </c>
      <c r="V4210" s="21">
        <f t="shared" si="200"/>
        <v>209449.48526489103</v>
      </c>
    </row>
    <row r="4211" spans="1:22" x14ac:dyDescent="0.3">
      <c r="A4211" s="7" t="s">
        <v>149</v>
      </c>
      <c r="B4211" s="7">
        <v>10</v>
      </c>
      <c r="C4211" s="8" t="s">
        <v>186</v>
      </c>
      <c r="D4211" s="7" t="s">
        <v>522</v>
      </c>
      <c r="E4211" s="7" t="s">
        <v>121</v>
      </c>
      <c r="F4211" s="8" t="s">
        <v>523</v>
      </c>
      <c r="G4211" s="7" t="s">
        <v>16</v>
      </c>
      <c r="H4211" s="9">
        <v>904.14049999999997</v>
      </c>
      <c r="I4211" s="9">
        <v>2.4908999999999999</v>
      </c>
      <c r="J4211" s="9">
        <v>2.4137</v>
      </c>
      <c r="K4211" s="10">
        <v>0.96900718615761372</v>
      </c>
      <c r="L4211" s="9">
        <v>30.14</v>
      </c>
      <c r="M4211" s="19">
        <f>H4211*INDEX('Pliegos Tarifarios (Las Condes)'!$B:$B,MATCH($B4211,'Pliegos Tarifarios (Las Condes)'!$A:$A,0))</f>
        <v>119132.2647015</v>
      </c>
      <c r="N4211" s="19">
        <f>I4211*INDEX('Pliegos Tarifarios (Las Condes)'!$C:$C,MATCH($B4211,'Pliegos Tarifarios (Las Condes)'!$A:$A,0))</f>
        <v>8652.5496576000005</v>
      </c>
      <c r="O4211" s="19">
        <f>J4211*INDEX('Pliegos Tarifarios (Las Condes)'!$D:$D,MATCH($B4211,'Pliegos Tarifarios (Las Condes)'!$A:$A,0))</f>
        <v>35108.726788499996</v>
      </c>
      <c r="P4211" s="19">
        <f>H4211*INDEX('Pliegos Tarifarios (Las Condes)'!$E:$E,MATCH($B4211,'Pliegos Tarifarios (Las Condes)'!$A:$A,0))</f>
        <v>11775.525871999998</v>
      </c>
      <c r="Q4211" s="19" cm="1">
        <f t="array" ref="Q4211">H4211*_xlfn.IFS(H4211&lt;=350,INDEX('Pliegos Tarifarios (Las Condes)'!$F:$F,MATCH($B4211,'Pliegos Tarifarios (Las Condes)'!$A:$A,0)),H4211&lt;=500,INDEX('Pliegos Tarifarios (Las Condes)'!$G:$G,MATCH($B4211,'Pliegos Tarifarios (Las Condes)'!$A:$A,0)),H4211&lt;=1000,INDEX('Pliegos Tarifarios (Las Condes)'!$H:$H,MATCH($B4211,'Pliegos Tarifarios (Las Condes)'!$A:$A,0)),H4211&lt;=5000,INDEX('Pliegos Tarifarios (Las Condes)'!$I:$I,MATCH($B4211,'Pliegos Tarifarios (Las Condes)'!$A:$A,0)),H4211&gt;5000,INDEX('Pliegos Tarifarios (Las Condes)'!$J:$J,MATCH($B4211,'Pliegos Tarifarios (Las Condes)'!$A:$A,0)))/1.19</f>
        <v>2120.5513743697479</v>
      </c>
      <c r="R4211" s="19">
        <f>INDEX('Pliegos Tarifarios (Las Condes)'!$K:$K,MATCH($B4211,'Pliegos Tarifarios (Las Condes)'!$A:$A,0))</f>
        <v>729.75599999999997</v>
      </c>
      <c r="S4211" s="21">
        <f t="shared" si="198"/>
        <v>177519.37439396972</v>
      </c>
      <c r="T4211" s="21">
        <f t="shared" si="199"/>
        <v>33728.681134854247</v>
      </c>
      <c r="U4211" s="19">
        <v>0</v>
      </c>
      <c r="V4211" s="21">
        <f t="shared" si="200"/>
        <v>211248.05552882396</v>
      </c>
    </row>
    <row r="4212" spans="1:22" x14ac:dyDescent="0.3">
      <c r="A4212" s="7" t="s">
        <v>149</v>
      </c>
      <c r="B4212" s="7">
        <v>10</v>
      </c>
      <c r="C4212" s="8" t="s">
        <v>186</v>
      </c>
      <c r="D4212" s="7" t="s">
        <v>524</v>
      </c>
      <c r="E4212" s="7" t="s">
        <v>121</v>
      </c>
      <c r="F4212" s="8" t="s">
        <v>525</v>
      </c>
      <c r="G4212" s="7" t="s">
        <v>16</v>
      </c>
      <c r="H4212" s="9">
        <v>901.59950000000003</v>
      </c>
      <c r="I4212" s="9">
        <v>2.3927</v>
      </c>
      <c r="J4212" s="9">
        <v>2.3645999999999998</v>
      </c>
      <c r="K4212" s="10">
        <v>0.98825594516654813</v>
      </c>
      <c r="L4212" s="9">
        <v>30.05</v>
      </c>
      <c r="M4212" s="19">
        <f>H4212*INDEX('Pliegos Tarifarios (Las Condes)'!$B:$B,MATCH($B4212,'Pliegos Tarifarios (Las Condes)'!$A:$A,0))</f>
        <v>118797.45491850001</v>
      </c>
      <c r="N4212" s="19">
        <f>I4212*INDEX('Pliegos Tarifarios (Las Condes)'!$C:$C,MATCH($B4212,'Pliegos Tarifarios (Las Condes)'!$A:$A,0))</f>
        <v>8311.4358528000012</v>
      </c>
      <c r="O4212" s="19">
        <f>J4212*INDEX('Pliegos Tarifarios (Las Condes)'!$D:$D,MATCH($B4212,'Pliegos Tarifarios (Las Condes)'!$A:$A,0))</f>
        <v>34394.537582999998</v>
      </c>
      <c r="P4212" s="19">
        <f>H4212*INDEX('Pliegos Tarifarios (Las Condes)'!$E:$E,MATCH($B4212,'Pliegos Tarifarios (Las Condes)'!$A:$A,0))</f>
        <v>11742.431887999999</v>
      </c>
      <c r="Q4212" s="19" cm="1">
        <f t="array" ref="Q4212">H4212*_xlfn.IFS(H4212&lt;=350,INDEX('Pliegos Tarifarios (Las Condes)'!$F:$F,MATCH($B4212,'Pliegos Tarifarios (Las Condes)'!$A:$A,0)),H4212&lt;=500,INDEX('Pliegos Tarifarios (Las Condes)'!$G:$G,MATCH($B4212,'Pliegos Tarifarios (Las Condes)'!$A:$A,0)),H4212&lt;=1000,INDEX('Pliegos Tarifarios (Las Condes)'!$H:$H,MATCH($B4212,'Pliegos Tarifarios (Las Condes)'!$A:$A,0)),H4212&lt;=5000,INDEX('Pliegos Tarifarios (Las Condes)'!$I:$I,MATCH($B4212,'Pliegos Tarifarios (Las Condes)'!$A:$A,0)),H4212&gt;5000,INDEX('Pliegos Tarifarios (Las Condes)'!$J:$J,MATCH($B4212,'Pliegos Tarifarios (Las Condes)'!$A:$A,0)))/1.19</f>
        <v>2114.5917684873957</v>
      </c>
      <c r="R4212" s="19">
        <f>INDEX('Pliegos Tarifarios (Las Condes)'!$K:$K,MATCH($B4212,'Pliegos Tarifarios (Las Condes)'!$A:$A,0))</f>
        <v>729.75599999999997</v>
      </c>
      <c r="S4212" s="21">
        <f t="shared" si="198"/>
        <v>176090.20801078738</v>
      </c>
      <c r="T4212" s="21">
        <f t="shared" si="199"/>
        <v>33457.139522049605</v>
      </c>
      <c r="U4212" s="19">
        <v>0</v>
      </c>
      <c r="V4212" s="21">
        <f t="shared" si="200"/>
        <v>209547.34753283698</v>
      </c>
    </row>
    <row r="4213" spans="1:22" x14ac:dyDescent="0.3">
      <c r="A4213" s="7" t="s">
        <v>149</v>
      </c>
      <c r="B4213" s="7">
        <v>10</v>
      </c>
      <c r="C4213" s="8" t="s">
        <v>186</v>
      </c>
      <c r="D4213" s="7" t="s">
        <v>526</v>
      </c>
      <c r="E4213" s="7" t="s">
        <v>121</v>
      </c>
      <c r="F4213" s="8" t="s">
        <v>527</v>
      </c>
      <c r="G4213" s="7" t="s">
        <v>16</v>
      </c>
      <c r="H4213" s="9">
        <v>903.43259999999998</v>
      </c>
      <c r="I4213" s="9">
        <v>2.4203000000000001</v>
      </c>
      <c r="J4213" s="9">
        <v>2.4201999999999999</v>
      </c>
      <c r="K4213" s="10">
        <v>0.99995868280791633</v>
      </c>
      <c r="L4213" s="9">
        <v>30.11</v>
      </c>
      <c r="M4213" s="19">
        <f>H4213*INDEX('Pliegos Tarifarios (Las Condes)'!$B:$B,MATCH($B4213,'Pliegos Tarifarios (Las Condes)'!$A:$A,0))</f>
        <v>119038.9896738</v>
      </c>
      <c r="N4213" s="19">
        <f>I4213*INDEX('Pliegos Tarifarios (Las Condes)'!$C:$C,MATCH($B4213,'Pliegos Tarifarios (Las Condes)'!$A:$A,0))</f>
        <v>8407.308979200001</v>
      </c>
      <c r="O4213" s="19">
        <f>J4213*INDEX('Pliegos Tarifarios (Las Condes)'!$D:$D,MATCH($B4213,'Pliegos Tarifarios (Las Condes)'!$A:$A,0))</f>
        <v>35203.273220999996</v>
      </c>
      <c r="P4213" s="19">
        <f>H4213*INDEX('Pliegos Tarifarios (Las Condes)'!$E:$E,MATCH($B4213,'Pliegos Tarifarios (Las Condes)'!$A:$A,0))</f>
        <v>11766.3061824</v>
      </c>
      <c r="Q4213" s="19" cm="1">
        <f t="array" ref="Q4213">H4213*_xlfn.IFS(H4213&lt;=350,INDEX('Pliegos Tarifarios (Las Condes)'!$F:$F,MATCH($B4213,'Pliegos Tarifarios (Las Condes)'!$A:$A,0)),H4213&lt;=500,INDEX('Pliegos Tarifarios (Las Condes)'!$G:$G,MATCH($B4213,'Pliegos Tarifarios (Las Condes)'!$A:$A,0)),H4213&lt;=1000,INDEX('Pliegos Tarifarios (Las Condes)'!$H:$H,MATCH($B4213,'Pliegos Tarifarios (Las Condes)'!$A:$A,0)),H4213&lt;=5000,INDEX('Pliegos Tarifarios (Las Condes)'!$I:$I,MATCH($B4213,'Pliegos Tarifarios (Las Condes)'!$A:$A,0)),H4213&gt;5000,INDEX('Pliegos Tarifarios (Las Condes)'!$J:$J,MATCH($B4213,'Pliegos Tarifarios (Las Condes)'!$A:$A,0)))/1.19</f>
        <v>2118.8910811764708</v>
      </c>
      <c r="R4213" s="19">
        <f>INDEX('Pliegos Tarifarios (Las Condes)'!$K:$K,MATCH($B4213,'Pliegos Tarifarios (Las Condes)'!$A:$A,0))</f>
        <v>729.75599999999997</v>
      </c>
      <c r="S4213" s="21">
        <f t="shared" si="198"/>
        <v>177264.52513757645</v>
      </c>
      <c r="T4213" s="21">
        <f t="shared" si="199"/>
        <v>33680.259776139523</v>
      </c>
      <c r="U4213" s="19">
        <v>0</v>
      </c>
      <c r="V4213" s="21">
        <f t="shared" si="200"/>
        <v>210944.78491371596</v>
      </c>
    </row>
    <row r="4214" spans="1:22" x14ac:dyDescent="0.3">
      <c r="A4214" s="7" t="s">
        <v>149</v>
      </c>
      <c r="B4214" s="7">
        <v>10</v>
      </c>
      <c r="C4214" s="8" t="s">
        <v>186</v>
      </c>
      <c r="D4214" s="7" t="s">
        <v>528</v>
      </c>
      <c r="E4214" s="7" t="s">
        <v>121</v>
      </c>
      <c r="F4214" s="8" t="s">
        <v>529</v>
      </c>
      <c r="G4214" s="7" t="s">
        <v>16</v>
      </c>
      <c r="H4214" s="9">
        <v>903.24329999999998</v>
      </c>
      <c r="I4214" s="9">
        <v>2.4333</v>
      </c>
      <c r="J4214" s="9">
        <v>2.4239999999999999</v>
      </c>
      <c r="K4214" s="10">
        <v>0.9961780298360251</v>
      </c>
      <c r="L4214" s="9">
        <v>30.11</v>
      </c>
      <c r="M4214" s="19">
        <f>H4214*INDEX('Pliegos Tarifarios (Las Condes)'!$B:$B,MATCH($B4214,'Pliegos Tarifarios (Las Condes)'!$A:$A,0))</f>
        <v>119014.0469379</v>
      </c>
      <c r="N4214" s="19">
        <f>I4214*INDEX('Pliegos Tarifarios (Las Condes)'!$C:$C,MATCH($B4214,'Pliegos Tarifarios (Las Condes)'!$A:$A,0))</f>
        <v>8452.4666112000014</v>
      </c>
      <c r="O4214" s="19">
        <f>J4214*INDEX('Pliegos Tarifarios (Las Condes)'!$D:$D,MATCH($B4214,'Pliegos Tarifarios (Las Condes)'!$A:$A,0))</f>
        <v>35258.546519999996</v>
      </c>
      <c r="P4214" s="19">
        <f>H4214*INDEX('Pliegos Tarifarios (Las Condes)'!$E:$E,MATCH($B4214,'Pliegos Tarifarios (Las Condes)'!$A:$A,0))</f>
        <v>11763.840739199999</v>
      </c>
      <c r="Q4214" s="19" cm="1">
        <f t="array" ref="Q4214">H4214*_xlfn.IFS(H4214&lt;=350,INDEX('Pliegos Tarifarios (Las Condes)'!$F:$F,MATCH($B4214,'Pliegos Tarifarios (Las Condes)'!$A:$A,0)),H4214&lt;=500,INDEX('Pliegos Tarifarios (Las Condes)'!$G:$G,MATCH($B4214,'Pliegos Tarifarios (Las Condes)'!$A:$A,0)),H4214&lt;=1000,INDEX('Pliegos Tarifarios (Las Condes)'!$H:$H,MATCH($B4214,'Pliegos Tarifarios (Las Condes)'!$A:$A,0)),H4214&lt;=5000,INDEX('Pliegos Tarifarios (Las Condes)'!$I:$I,MATCH($B4214,'Pliegos Tarifarios (Las Condes)'!$A:$A,0)),H4214&gt;5000,INDEX('Pliegos Tarifarios (Las Condes)'!$J:$J,MATCH($B4214,'Pliegos Tarifarios (Las Condes)'!$A:$A,0)))/1.19</f>
        <v>2118.4471010924372</v>
      </c>
      <c r="R4214" s="19">
        <f>INDEX('Pliegos Tarifarios (Las Condes)'!$K:$K,MATCH($B4214,'Pliegos Tarifarios (Las Condes)'!$A:$A,0))</f>
        <v>729.75599999999997</v>
      </c>
      <c r="S4214" s="21">
        <f t="shared" si="198"/>
        <v>177337.10390939243</v>
      </c>
      <c r="T4214" s="21">
        <f t="shared" si="199"/>
        <v>33694.049742784562</v>
      </c>
      <c r="U4214" s="19">
        <v>0</v>
      </c>
      <c r="V4214" s="21">
        <f t="shared" si="200"/>
        <v>211031.15365217699</v>
      </c>
    </row>
    <row r="4215" spans="1:22" x14ac:dyDescent="0.3">
      <c r="A4215" s="7" t="s">
        <v>149</v>
      </c>
      <c r="B4215" s="7">
        <v>10</v>
      </c>
      <c r="C4215" s="8" t="s">
        <v>186</v>
      </c>
      <c r="D4215" s="7" t="s">
        <v>530</v>
      </c>
      <c r="E4215" s="7" t="s">
        <v>121</v>
      </c>
      <c r="F4215" s="8" t="s">
        <v>531</v>
      </c>
      <c r="G4215" s="7" t="s">
        <v>16</v>
      </c>
      <c r="H4215" s="9">
        <v>904.67010000000005</v>
      </c>
      <c r="I4215" s="9">
        <v>2.4144000000000001</v>
      </c>
      <c r="J4215" s="9">
        <v>2.3639000000000001</v>
      </c>
      <c r="K4215" s="10">
        <v>0.97908383035122604</v>
      </c>
      <c r="L4215" s="9">
        <v>30.16</v>
      </c>
      <c r="M4215" s="19">
        <f>H4215*INDEX('Pliegos Tarifarios (Las Condes)'!$B:$B,MATCH($B4215,'Pliegos Tarifarios (Las Condes)'!$A:$A,0))</f>
        <v>119202.0463863</v>
      </c>
      <c r="N4215" s="19">
        <f>I4215*INDEX('Pliegos Tarifarios (Las Condes)'!$C:$C,MATCH($B4215,'Pliegos Tarifarios (Las Condes)'!$A:$A,0))</f>
        <v>8386.8143616000016</v>
      </c>
      <c r="O4215" s="19">
        <f>J4215*INDEX('Pliegos Tarifarios (Las Condes)'!$D:$D,MATCH($B4215,'Pliegos Tarifarios (Las Condes)'!$A:$A,0))</f>
        <v>34384.355659499997</v>
      </c>
      <c r="P4215" s="19">
        <f>H4215*INDEX('Pliegos Tarifarios (Las Condes)'!$E:$E,MATCH($B4215,'Pliegos Tarifarios (Las Condes)'!$A:$A,0))</f>
        <v>11782.4233824</v>
      </c>
      <c r="Q4215" s="19" cm="1">
        <f t="array" ref="Q4215">H4215*_xlfn.IFS(H4215&lt;=350,INDEX('Pliegos Tarifarios (Las Condes)'!$F:$F,MATCH($B4215,'Pliegos Tarifarios (Las Condes)'!$A:$A,0)),H4215&lt;=500,INDEX('Pliegos Tarifarios (Las Condes)'!$G:$G,MATCH($B4215,'Pliegos Tarifarios (Las Condes)'!$A:$A,0)),H4215&lt;=1000,INDEX('Pliegos Tarifarios (Las Condes)'!$H:$H,MATCH($B4215,'Pliegos Tarifarios (Las Condes)'!$A:$A,0)),H4215&lt;=5000,INDEX('Pliegos Tarifarios (Las Condes)'!$I:$I,MATCH($B4215,'Pliegos Tarifarios (Las Condes)'!$A:$A,0)),H4215&gt;5000,INDEX('Pliegos Tarifarios (Las Condes)'!$J:$J,MATCH($B4215,'Pliegos Tarifarios (Las Condes)'!$A:$A,0)))/1.19</f>
        <v>2121.7934866386563</v>
      </c>
      <c r="R4215" s="19">
        <f>INDEX('Pliegos Tarifarios (Las Condes)'!$K:$K,MATCH($B4215,'Pliegos Tarifarios (Las Condes)'!$A:$A,0))</f>
        <v>729.75599999999997</v>
      </c>
      <c r="S4215" s="21">
        <f t="shared" si="198"/>
        <v>176607.18927643867</v>
      </c>
      <c r="T4215" s="21">
        <f t="shared" si="199"/>
        <v>33555.365962523349</v>
      </c>
      <c r="U4215" s="19">
        <v>0</v>
      </c>
      <c r="V4215" s="21">
        <f t="shared" si="200"/>
        <v>210162.55523896203</v>
      </c>
    </row>
    <row r="4216" spans="1:22" x14ac:dyDescent="0.3">
      <c r="A4216" s="7" t="s">
        <v>149</v>
      </c>
      <c r="B4216" s="7">
        <v>10</v>
      </c>
      <c r="C4216" s="8" t="s">
        <v>186</v>
      </c>
      <c r="D4216" s="7" t="s">
        <v>532</v>
      </c>
      <c r="E4216" s="7" t="s">
        <v>121</v>
      </c>
      <c r="F4216" s="8" t="s">
        <v>533</v>
      </c>
      <c r="G4216" s="7" t="s">
        <v>16</v>
      </c>
      <c r="H4216" s="9">
        <v>903.91819999999996</v>
      </c>
      <c r="I4216" s="9">
        <v>2.4022999999999999</v>
      </c>
      <c r="J4216" s="9">
        <v>2.4022999999999999</v>
      </c>
      <c r="K4216" s="10">
        <v>1</v>
      </c>
      <c r="L4216" s="9">
        <v>30.13</v>
      </c>
      <c r="M4216" s="19">
        <f>H4216*INDEX('Pliegos Tarifarios (Las Condes)'!$B:$B,MATCH($B4216,'Pliegos Tarifarios (Las Condes)'!$A:$A,0))</f>
        <v>119102.97378659999</v>
      </c>
      <c r="N4216" s="19">
        <f>I4216*INDEX('Pliegos Tarifarios (Las Condes)'!$C:$C,MATCH($B4216,'Pliegos Tarifarios (Las Condes)'!$A:$A,0))</f>
        <v>8344.7830271999992</v>
      </c>
      <c r="O4216" s="19">
        <f>J4216*INDEX('Pliegos Tarifarios (Las Condes)'!$D:$D,MATCH($B4216,'Pliegos Tarifarios (Las Condes)'!$A:$A,0))</f>
        <v>34942.906891499995</v>
      </c>
      <c r="P4216" s="19">
        <f>H4216*INDEX('Pliegos Tarifarios (Las Condes)'!$E:$E,MATCH($B4216,'Pliegos Tarifarios (Las Condes)'!$A:$A,0))</f>
        <v>11772.630636799999</v>
      </c>
      <c r="Q4216" s="19" cm="1">
        <f t="array" ref="Q4216">H4216*_xlfn.IFS(H4216&lt;=350,INDEX('Pliegos Tarifarios (Las Condes)'!$F:$F,MATCH($B4216,'Pliegos Tarifarios (Las Condes)'!$A:$A,0)),H4216&lt;=500,INDEX('Pliegos Tarifarios (Las Condes)'!$G:$G,MATCH($B4216,'Pliegos Tarifarios (Las Condes)'!$A:$A,0)),H4216&lt;=1000,INDEX('Pliegos Tarifarios (Las Condes)'!$H:$H,MATCH($B4216,'Pliegos Tarifarios (Las Condes)'!$A:$A,0)),H4216&lt;=5000,INDEX('Pliegos Tarifarios (Las Condes)'!$I:$I,MATCH($B4216,'Pliegos Tarifarios (Las Condes)'!$A:$A,0)),H4216&gt;5000,INDEX('Pliegos Tarifarios (Las Condes)'!$J:$J,MATCH($B4216,'Pliegos Tarifarios (Las Condes)'!$A:$A,0)))/1.19</f>
        <v>2120.0299968067229</v>
      </c>
      <c r="R4216" s="19">
        <f>INDEX('Pliegos Tarifarios (Las Condes)'!$K:$K,MATCH($B4216,'Pliegos Tarifarios (Las Condes)'!$A:$A,0))</f>
        <v>729.75599999999997</v>
      </c>
      <c r="S4216" s="21">
        <f t="shared" si="198"/>
        <v>177013.0803389067</v>
      </c>
      <c r="T4216" s="21">
        <f t="shared" si="199"/>
        <v>33632.485264392271</v>
      </c>
      <c r="U4216" s="19">
        <v>0</v>
      </c>
      <c r="V4216" s="21">
        <f t="shared" si="200"/>
        <v>210645.56560329898</v>
      </c>
    </row>
    <row r="4217" spans="1:22" x14ac:dyDescent="0.3">
      <c r="A4217" s="7" t="s">
        <v>149</v>
      </c>
      <c r="B4217" s="7">
        <v>10</v>
      </c>
      <c r="C4217" s="8" t="s">
        <v>186</v>
      </c>
      <c r="D4217" s="7" t="s">
        <v>534</v>
      </c>
      <c r="E4217" s="7" t="s">
        <v>121</v>
      </c>
      <c r="F4217" s="8" t="s">
        <v>535</v>
      </c>
      <c r="G4217" s="7" t="s">
        <v>16</v>
      </c>
      <c r="H4217" s="9">
        <v>904.58450000000005</v>
      </c>
      <c r="I4217" s="9">
        <v>2.4569000000000001</v>
      </c>
      <c r="J4217" s="9">
        <v>2.3527</v>
      </c>
      <c r="K4217" s="10">
        <v>0.95758883145427165</v>
      </c>
      <c r="L4217" s="9">
        <v>30.15</v>
      </c>
      <c r="M4217" s="19">
        <f>H4217*INDEX('Pliegos Tarifarios (Las Condes)'!$B:$B,MATCH($B4217,'Pliegos Tarifarios (Las Condes)'!$A:$A,0))</f>
        <v>119190.76747350002</v>
      </c>
      <c r="N4217" s="19">
        <f>I4217*INDEX('Pliegos Tarifarios (Las Condes)'!$C:$C,MATCH($B4217,'Pliegos Tarifarios (Las Condes)'!$A:$A,0))</f>
        <v>8534.4450816000008</v>
      </c>
      <c r="O4217" s="19">
        <f>J4217*INDEX('Pliegos Tarifarios (Las Condes)'!$D:$D,MATCH($B4217,'Pliegos Tarifarios (Las Condes)'!$A:$A,0))</f>
        <v>34221.4448835</v>
      </c>
      <c r="P4217" s="19">
        <f>H4217*INDEX('Pliegos Tarifarios (Las Condes)'!$E:$E,MATCH($B4217,'Pliegos Tarifarios (Las Condes)'!$A:$A,0))</f>
        <v>11781.308528</v>
      </c>
      <c r="Q4217" s="19" cm="1">
        <f t="array" ref="Q4217">H4217*_xlfn.IFS(H4217&lt;=350,INDEX('Pliegos Tarifarios (Las Condes)'!$F:$F,MATCH($B4217,'Pliegos Tarifarios (Las Condes)'!$A:$A,0)),H4217&lt;=500,INDEX('Pliegos Tarifarios (Las Condes)'!$G:$G,MATCH($B4217,'Pliegos Tarifarios (Las Condes)'!$A:$A,0)),H4217&lt;=1000,INDEX('Pliegos Tarifarios (Las Condes)'!$H:$H,MATCH($B4217,'Pliegos Tarifarios (Las Condes)'!$A:$A,0)),H4217&lt;=5000,INDEX('Pliegos Tarifarios (Las Condes)'!$I:$I,MATCH($B4217,'Pliegos Tarifarios (Las Condes)'!$A:$A,0)),H4217&gt;5000,INDEX('Pliegos Tarifarios (Las Condes)'!$J:$J,MATCH($B4217,'Pliegos Tarifarios (Las Condes)'!$A:$A,0)))/1.19</f>
        <v>2121.5927222689079</v>
      </c>
      <c r="R4217" s="19">
        <f>INDEX('Pliegos Tarifarios (Las Condes)'!$K:$K,MATCH($B4217,'Pliegos Tarifarios (Las Condes)'!$A:$A,0))</f>
        <v>729.75599999999997</v>
      </c>
      <c r="S4217" s="21">
        <f t="shared" si="198"/>
        <v>176579.31468886894</v>
      </c>
      <c r="T4217" s="21">
        <f t="shared" si="199"/>
        <v>33550.0697908851</v>
      </c>
      <c r="U4217" s="19">
        <v>0</v>
      </c>
      <c r="V4217" s="21">
        <f t="shared" si="200"/>
        <v>210129.38447975402</v>
      </c>
    </row>
    <row r="4218" spans="1:22" x14ac:dyDescent="0.3">
      <c r="A4218" s="7" t="s">
        <v>149</v>
      </c>
      <c r="B4218" s="7">
        <v>10</v>
      </c>
      <c r="C4218" s="8" t="s">
        <v>186</v>
      </c>
      <c r="D4218" s="7" t="s">
        <v>536</v>
      </c>
      <c r="E4218" s="7" t="s">
        <v>121</v>
      </c>
      <c r="F4218" s="8" t="s">
        <v>537</v>
      </c>
      <c r="G4218" s="7" t="s">
        <v>16</v>
      </c>
      <c r="H4218" s="9">
        <v>904.57740000000001</v>
      </c>
      <c r="I4218" s="9">
        <v>2.3959000000000001</v>
      </c>
      <c r="J4218" s="9">
        <v>2.3849</v>
      </c>
      <c r="K4218" s="10">
        <v>0.99540882340665293</v>
      </c>
      <c r="L4218" s="9">
        <v>30.15</v>
      </c>
      <c r="M4218" s="19">
        <f>H4218*INDEX('Pliegos Tarifarios (Las Condes)'!$B:$B,MATCH($B4218,'Pliegos Tarifarios (Las Condes)'!$A:$A,0))</f>
        <v>119189.83195620001</v>
      </c>
      <c r="N4218" s="19">
        <f>I4218*INDEX('Pliegos Tarifarios (Las Condes)'!$C:$C,MATCH($B4218,'Pliegos Tarifarios (Las Condes)'!$A:$A,0))</f>
        <v>8322.5515776000011</v>
      </c>
      <c r="O4218" s="19">
        <f>J4218*INDEX('Pliegos Tarifarios (Las Condes)'!$D:$D,MATCH($B4218,'Pliegos Tarifarios (Las Condes)'!$A:$A,0))</f>
        <v>34689.813364499998</v>
      </c>
      <c r="P4218" s="19">
        <f>H4218*INDEX('Pliegos Tarifarios (Las Condes)'!$E:$E,MATCH($B4218,'Pliegos Tarifarios (Las Condes)'!$A:$A,0))</f>
        <v>11781.216057599999</v>
      </c>
      <c r="Q4218" s="19" cm="1">
        <f t="array" ref="Q4218">H4218*_xlfn.IFS(H4218&lt;=350,INDEX('Pliegos Tarifarios (Las Condes)'!$F:$F,MATCH($B4218,'Pliegos Tarifarios (Las Condes)'!$A:$A,0)),H4218&lt;=500,INDEX('Pliegos Tarifarios (Las Condes)'!$G:$G,MATCH($B4218,'Pliegos Tarifarios (Las Condes)'!$A:$A,0)),H4218&lt;=1000,INDEX('Pliegos Tarifarios (Las Condes)'!$H:$H,MATCH($B4218,'Pliegos Tarifarios (Las Condes)'!$A:$A,0)),H4218&lt;=5000,INDEX('Pliegos Tarifarios (Las Condes)'!$I:$I,MATCH($B4218,'Pliegos Tarifarios (Las Condes)'!$A:$A,0)),H4218&gt;5000,INDEX('Pliegos Tarifarios (Las Condes)'!$J:$J,MATCH($B4218,'Pliegos Tarifarios (Las Condes)'!$A:$A,0)))/1.19</f>
        <v>2121.5760700840337</v>
      </c>
      <c r="R4218" s="19">
        <f>INDEX('Pliegos Tarifarios (Las Condes)'!$K:$K,MATCH($B4218,'Pliegos Tarifarios (Las Condes)'!$A:$A,0))</f>
        <v>729.75599999999997</v>
      </c>
      <c r="S4218" s="21">
        <f t="shared" si="198"/>
        <v>176834.74502598401</v>
      </c>
      <c r="T4218" s="21">
        <f t="shared" si="199"/>
        <v>33598.601554936962</v>
      </c>
      <c r="U4218" s="19">
        <v>0</v>
      </c>
      <c r="V4218" s="21">
        <f t="shared" si="200"/>
        <v>210433.34658092097</v>
      </c>
    </row>
    <row r="4219" spans="1:22" x14ac:dyDescent="0.3">
      <c r="A4219" s="7" t="s">
        <v>149</v>
      </c>
      <c r="B4219" s="7">
        <v>10</v>
      </c>
      <c r="C4219" s="8" t="s">
        <v>186</v>
      </c>
      <c r="D4219" s="7" t="s">
        <v>538</v>
      </c>
      <c r="E4219" s="7" t="s">
        <v>121</v>
      </c>
      <c r="F4219" s="8" t="s">
        <v>539</v>
      </c>
      <c r="G4219" s="7" t="s">
        <v>16</v>
      </c>
      <c r="H4219" s="9">
        <v>901.00409999999999</v>
      </c>
      <c r="I4219" s="9">
        <v>2.3769</v>
      </c>
      <c r="J4219" s="9">
        <v>2.3769</v>
      </c>
      <c r="K4219" s="10">
        <v>1</v>
      </c>
      <c r="L4219" s="9">
        <v>30.03</v>
      </c>
      <c r="M4219" s="19">
        <f>H4219*INDEX('Pliegos Tarifarios (Las Condes)'!$B:$B,MATCH($B4219,'Pliegos Tarifarios (Las Condes)'!$A:$A,0))</f>
        <v>118719.0032283</v>
      </c>
      <c r="N4219" s="19">
        <f>I4219*INDEX('Pliegos Tarifarios (Las Condes)'!$C:$C,MATCH($B4219,'Pliegos Tarifarios (Las Condes)'!$A:$A,0))</f>
        <v>8256.5519616000001</v>
      </c>
      <c r="O4219" s="19">
        <f>J4219*INDEX('Pliegos Tarifarios (Las Condes)'!$D:$D,MATCH($B4219,'Pliegos Tarifarios (Las Condes)'!$A:$A,0))</f>
        <v>34573.448524499996</v>
      </c>
      <c r="P4219" s="19">
        <f>H4219*INDEX('Pliegos Tarifarios (Las Condes)'!$E:$E,MATCH($B4219,'Pliegos Tarifarios (Las Condes)'!$A:$A,0))</f>
        <v>11734.677398399999</v>
      </c>
      <c r="Q4219" s="19" cm="1">
        <f t="array" ref="Q4219">H4219*_xlfn.IFS(H4219&lt;=350,INDEX('Pliegos Tarifarios (Las Condes)'!$F:$F,MATCH($B4219,'Pliegos Tarifarios (Las Condes)'!$A:$A,0)),H4219&lt;=500,INDEX('Pliegos Tarifarios (Las Condes)'!$G:$G,MATCH($B4219,'Pliegos Tarifarios (Las Condes)'!$A:$A,0)),H4219&lt;=1000,INDEX('Pliegos Tarifarios (Las Condes)'!$H:$H,MATCH($B4219,'Pliegos Tarifarios (Las Condes)'!$A:$A,0)),H4219&lt;=5000,INDEX('Pliegos Tarifarios (Las Condes)'!$I:$I,MATCH($B4219,'Pliegos Tarifarios (Las Condes)'!$A:$A,0)),H4219&gt;5000,INDEX('Pliegos Tarifarios (Las Condes)'!$J:$J,MATCH($B4219,'Pliegos Tarifarios (Las Condes)'!$A:$A,0)))/1.19</f>
        <v>2113.1953303361347</v>
      </c>
      <c r="R4219" s="19">
        <f>INDEX('Pliegos Tarifarios (Las Condes)'!$K:$K,MATCH($B4219,'Pliegos Tarifarios (Las Condes)'!$A:$A,0))</f>
        <v>729.75599999999997</v>
      </c>
      <c r="S4219" s="21">
        <f t="shared" si="198"/>
        <v>176126.63244313613</v>
      </c>
      <c r="T4219" s="21">
        <f t="shared" si="199"/>
        <v>33464.060164195864</v>
      </c>
      <c r="U4219" s="19">
        <v>0</v>
      </c>
      <c r="V4219" s="21">
        <f t="shared" si="200"/>
        <v>209590.69260733199</v>
      </c>
    </row>
    <row r="4220" spans="1:22" x14ac:dyDescent="0.3">
      <c r="A4220" s="7" t="s">
        <v>149</v>
      </c>
      <c r="B4220" s="7">
        <v>10</v>
      </c>
      <c r="C4220" s="8" t="s">
        <v>186</v>
      </c>
      <c r="D4220" s="7" t="s">
        <v>540</v>
      </c>
      <c r="E4220" s="7" t="s">
        <v>121</v>
      </c>
      <c r="F4220" s="8" t="s">
        <v>541</v>
      </c>
      <c r="G4220" s="7" t="s">
        <v>16</v>
      </c>
      <c r="H4220" s="9">
        <v>903.71460000000002</v>
      </c>
      <c r="I4220" s="9">
        <v>2.3944999999999999</v>
      </c>
      <c r="J4220" s="9">
        <v>2.3632</v>
      </c>
      <c r="K4220" s="10">
        <v>0.98692837753184381</v>
      </c>
      <c r="L4220" s="9">
        <v>30.12</v>
      </c>
      <c r="M4220" s="19">
        <f>H4220*INDEX('Pliegos Tarifarios (Las Condes)'!$B:$B,MATCH($B4220,'Pliegos Tarifarios (Las Condes)'!$A:$A,0))</f>
        <v>119076.14683980001</v>
      </c>
      <c r="N4220" s="19">
        <f>I4220*INDEX('Pliegos Tarifarios (Las Condes)'!$C:$C,MATCH($B4220,'Pliegos Tarifarios (Las Condes)'!$A:$A,0))</f>
        <v>8317.6884480000008</v>
      </c>
      <c r="O4220" s="19">
        <f>J4220*INDEX('Pliegos Tarifarios (Las Condes)'!$D:$D,MATCH($B4220,'Pliegos Tarifarios (Las Condes)'!$A:$A,0))</f>
        <v>34374.173735999997</v>
      </c>
      <c r="P4220" s="19">
        <f>H4220*INDEX('Pliegos Tarifarios (Las Condes)'!$E:$E,MATCH($B4220,'Pliegos Tarifarios (Las Condes)'!$A:$A,0))</f>
        <v>11769.9789504</v>
      </c>
      <c r="Q4220" s="19" cm="1">
        <f t="array" ref="Q4220">H4220*_xlfn.IFS(H4220&lt;=350,INDEX('Pliegos Tarifarios (Las Condes)'!$F:$F,MATCH($B4220,'Pliegos Tarifarios (Las Condes)'!$A:$A,0)),H4220&lt;=500,INDEX('Pliegos Tarifarios (Las Condes)'!$G:$G,MATCH($B4220,'Pliegos Tarifarios (Las Condes)'!$A:$A,0)),H4220&lt;=1000,INDEX('Pliegos Tarifarios (Las Condes)'!$H:$H,MATCH($B4220,'Pliegos Tarifarios (Las Condes)'!$A:$A,0)),H4220&lt;=5000,INDEX('Pliegos Tarifarios (Las Condes)'!$I:$I,MATCH($B4220,'Pliegos Tarifarios (Las Condes)'!$A:$A,0)),H4220&gt;5000,INDEX('Pliegos Tarifarios (Las Condes)'!$J:$J,MATCH($B4220,'Pliegos Tarifarios (Las Condes)'!$A:$A,0)))/1.19</f>
        <v>2119.5524778151266</v>
      </c>
      <c r="R4220" s="19">
        <f>INDEX('Pliegos Tarifarios (Las Condes)'!$K:$K,MATCH($B4220,'Pliegos Tarifarios (Las Condes)'!$A:$A,0))</f>
        <v>729.75599999999997</v>
      </c>
      <c r="S4220" s="21">
        <f t="shared" si="198"/>
        <v>176387.29645201514</v>
      </c>
      <c r="T4220" s="21">
        <f t="shared" si="199"/>
        <v>33513.586325882876</v>
      </c>
      <c r="U4220" s="19">
        <v>0</v>
      </c>
      <c r="V4220" s="21">
        <f t="shared" si="200"/>
        <v>209900.88277789802</v>
      </c>
    </row>
    <row r="4221" spans="1:22" x14ac:dyDescent="0.3">
      <c r="A4221" s="7" t="s">
        <v>149</v>
      </c>
      <c r="B4221" s="7">
        <v>10</v>
      </c>
      <c r="C4221" s="8" t="s">
        <v>186</v>
      </c>
      <c r="D4221" s="7" t="s">
        <v>542</v>
      </c>
      <c r="E4221" s="7" t="s">
        <v>121</v>
      </c>
      <c r="F4221" s="8" t="s">
        <v>543</v>
      </c>
      <c r="G4221" s="7" t="s">
        <v>16</v>
      </c>
      <c r="H4221" s="9">
        <v>903.63570000000004</v>
      </c>
      <c r="I4221" s="9">
        <v>2.3502999999999998</v>
      </c>
      <c r="J4221" s="9">
        <v>2.3334000000000001</v>
      </c>
      <c r="K4221" s="10">
        <v>0.99280942858358523</v>
      </c>
      <c r="L4221" s="9">
        <v>30.12</v>
      </c>
      <c r="M4221" s="19">
        <f>H4221*INDEX('Pliegos Tarifarios (Las Condes)'!$B:$B,MATCH($B4221,'Pliegos Tarifarios (Las Condes)'!$A:$A,0))</f>
        <v>119065.75073910001</v>
      </c>
      <c r="N4221" s="19">
        <f>I4221*INDEX('Pliegos Tarifarios (Las Condes)'!$C:$C,MATCH($B4221,'Pliegos Tarifarios (Las Condes)'!$A:$A,0))</f>
        <v>8164.1524991999995</v>
      </c>
      <c r="O4221" s="19">
        <f>J4221*INDEX('Pliegos Tarifarios (Las Condes)'!$D:$D,MATCH($B4221,'Pliegos Tarifarios (Las Condes)'!$A:$A,0))</f>
        <v>33940.714706999999</v>
      </c>
      <c r="P4221" s="19">
        <f>H4221*INDEX('Pliegos Tarifarios (Las Condes)'!$E:$E,MATCH($B4221,'Pliegos Tarifarios (Las Condes)'!$A:$A,0))</f>
        <v>11768.9513568</v>
      </c>
      <c r="Q4221" s="19" cm="1">
        <f t="array" ref="Q4221">H4221*_xlfn.IFS(H4221&lt;=350,INDEX('Pliegos Tarifarios (Las Condes)'!$F:$F,MATCH($B4221,'Pliegos Tarifarios (Las Condes)'!$A:$A,0)),H4221&lt;=500,INDEX('Pliegos Tarifarios (Las Condes)'!$G:$G,MATCH($B4221,'Pliegos Tarifarios (Las Condes)'!$A:$A,0)),H4221&lt;=1000,INDEX('Pliegos Tarifarios (Las Condes)'!$H:$H,MATCH($B4221,'Pliegos Tarifarios (Las Condes)'!$A:$A,0)),H4221&lt;=5000,INDEX('Pliegos Tarifarios (Las Condes)'!$I:$I,MATCH($B4221,'Pliegos Tarifarios (Las Condes)'!$A:$A,0)),H4221&gt;5000,INDEX('Pliegos Tarifarios (Las Condes)'!$J:$J,MATCH($B4221,'Pliegos Tarifarios (Las Condes)'!$A:$A,0)))/1.19</f>
        <v>2119.3674274789919</v>
      </c>
      <c r="R4221" s="19">
        <f>INDEX('Pliegos Tarifarios (Las Condes)'!$K:$K,MATCH($B4221,'Pliegos Tarifarios (Las Condes)'!$A:$A,0))</f>
        <v>729.75599999999997</v>
      </c>
      <c r="S4221" s="21">
        <f t="shared" si="198"/>
        <v>175788.69272957899</v>
      </c>
      <c r="T4221" s="21">
        <f t="shared" si="199"/>
        <v>33399.851618620007</v>
      </c>
      <c r="U4221" s="19">
        <v>0</v>
      </c>
      <c r="V4221" s="21">
        <f t="shared" si="200"/>
        <v>209188.54434819901</v>
      </c>
    </row>
    <row r="4222" spans="1:22" x14ac:dyDescent="0.3">
      <c r="A4222" s="7" t="s">
        <v>149</v>
      </c>
      <c r="B4222" s="7">
        <v>10</v>
      </c>
      <c r="C4222" s="8" t="s">
        <v>186</v>
      </c>
      <c r="D4222" s="7" t="s">
        <v>544</v>
      </c>
      <c r="E4222" s="7" t="s">
        <v>121</v>
      </c>
      <c r="F4222" s="8" t="s">
        <v>545</v>
      </c>
      <c r="G4222" s="7" t="s">
        <v>16</v>
      </c>
      <c r="H4222" s="9">
        <v>903.87429999999995</v>
      </c>
      <c r="I4222" s="9">
        <v>2.4020000000000001</v>
      </c>
      <c r="J4222" s="9">
        <v>2.3481000000000001</v>
      </c>
      <c r="K4222" s="10">
        <v>0.97756036636136545</v>
      </c>
      <c r="L4222" s="9">
        <v>30.13</v>
      </c>
      <c r="M4222" s="19">
        <f>H4222*INDEX('Pliegos Tarifarios (Las Condes)'!$B:$B,MATCH($B4222,'Pliegos Tarifarios (Las Condes)'!$A:$A,0))</f>
        <v>119097.18939089999</v>
      </c>
      <c r="N4222" s="19">
        <f>I4222*INDEX('Pliegos Tarifarios (Las Condes)'!$C:$C,MATCH($B4222,'Pliegos Tarifarios (Las Condes)'!$A:$A,0))</f>
        <v>8343.7409280000011</v>
      </c>
      <c r="O4222" s="19">
        <f>J4222*INDEX('Pliegos Tarifarios (Las Condes)'!$D:$D,MATCH($B4222,'Pliegos Tarifarios (Las Condes)'!$A:$A,0))</f>
        <v>34154.535100499997</v>
      </c>
      <c r="P4222" s="19">
        <f>H4222*INDEX('Pliegos Tarifarios (Las Condes)'!$E:$E,MATCH($B4222,'Pliegos Tarifarios (Las Condes)'!$A:$A,0))</f>
        <v>11772.058883199999</v>
      </c>
      <c r="Q4222" s="19" cm="1">
        <f t="array" ref="Q4222">H4222*_xlfn.IFS(H4222&lt;=350,INDEX('Pliegos Tarifarios (Las Condes)'!$F:$F,MATCH($B4222,'Pliegos Tarifarios (Las Condes)'!$A:$A,0)),H4222&lt;=500,INDEX('Pliegos Tarifarios (Las Condes)'!$G:$G,MATCH($B4222,'Pliegos Tarifarios (Las Condes)'!$A:$A,0)),H4222&lt;=1000,INDEX('Pliegos Tarifarios (Las Condes)'!$H:$H,MATCH($B4222,'Pliegos Tarifarios (Las Condes)'!$A:$A,0)),H4222&lt;=5000,INDEX('Pliegos Tarifarios (Las Condes)'!$I:$I,MATCH($B4222,'Pliegos Tarifarios (Las Condes)'!$A:$A,0)),H4222&gt;5000,INDEX('Pliegos Tarifarios (Las Condes)'!$J:$J,MATCH($B4222,'Pliegos Tarifarios (Las Condes)'!$A:$A,0)))/1.19</f>
        <v>2119.9270347058828</v>
      </c>
      <c r="R4222" s="19">
        <f>INDEX('Pliegos Tarifarios (Las Condes)'!$K:$K,MATCH($B4222,'Pliegos Tarifarios (Las Condes)'!$A:$A,0))</f>
        <v>729.75599999999997</v>
      </c>
      <c r="S4222" s="21">
        <f t="shared" si="198"/>
        <v>176217.20733730585</v>
      </c>
      <c r="T4222" s="21">
        <f t="shared" si="199"/>
        <v>33481.269394088114</v>
      </c>
      <c r="U4222" s="19">
        <v>0</v>
      </c>
      <c r="V4222" s="21">
        <f t="shared" si="200"/>
        <v>209698.47673139395</v>
      </c>
    </row>
    <row r="4223" spans="1:22" x14ac:dyDescent="0.3">
      <c r="A4223" s="7" t="s">
        <v>149</v>
      </c>
      <c r="B4223" s="7">
        <v>10</v>
      </c>
      <c r="C4223" s="8" t="s">
        <v>186</v>
      </c>
      <c r="D4223" s="7" t="s">
        <v>546</v>
      </c>
      <c r="E4223" s="7" t="s">
        <v>121</v>
      </c>
      <c r="F4223" s="8" t="s">
        <v>547</v>
      </c>
      <c r="G4223" s="7" t="s">
        <v>16</v>
      </c>
      <c r="H4223" s="9">
        <v>905.03150000000005</v>
      </c>
      <c r="I4223" s="9">
        <v>2.4674</v>
      </c>
      <c r="J4223" s="9">
        <v>2.3902000000000001</v>
      </c>
      <c r="K4223" s="10">
        <v>0.96871200453919104</v>
      </c>
      <c r="L4223" s="9">
        <v>30.17</v>
      </c>
      <c r="M4223" s="19">
        <f>H4223*INDEX('Pliegos Tarifarios (Las Condes)'!$B:$B,MATCH($B4223,'Pliegos Tarifarios (Las Condes)'!$A:$A,0))</f>
        <v>119249.66553450002</v>
      </c>
      <c r="N4223" s="19">
        <f>I4223*INDEX('Pliegos Tarifarios (Las Condes)'!$C:$C,MATCH($B4223,'Pliegos Tarifarios (Las Condes)'!$A:$A,0))</f>
        <v>8570.9185536000005</v>
      </c>
      <c r="O4223" s="19">
        <f>J4223*INDEX('Pliegos Tarifarios (Las Condes)'!$D:$D,MATCH($B4223,'Pliegos Tarifarios (Las Condes)'!$A:$A,0))</f>
        <v>34766.905071000001</v>
      </c>
      <c r="P4223" s="19">
        <f>H4223*INDEX('Pliegos Tarifarios (Las Condes)'!$E:$E,MATCH($B4223,'Pliegos Tarifarios (Las Condes)'!$A:$A,0))</f>
        <v>11787.130256</v>
      </c>
      <c r="Q4223" s="19" cm="1">
        <f t="array" ref="Q4223">H4223*_xlfn.IFS(H4223&lt;=350,INDEX('Pliegos Tarifarios (Las Condes)'!$F:$F,MATCH($B4223,'Pliegos Tarifarios (Las Condes)'!$A:$A,0)),H4223&lt;=500,INDEX('Pliegos Tarifarios (Las Condes)'!$G:$G,MATCH($B4223,'Pliegos Tarifarios (Las Condes)'!$A:$A,0)),H4223&lt;=1000,INDEX('Pliegos Tarifarios (Las Condes)'!$H:$H,MATCH($B4223,'Pliegos Tarifarios (Las Condes)'!$A:$A,0)),H4223&lt;=5000,INDEX('Pliegos Tarifarios (Las Condes)'!$I:$I,MATCH($B4223,'Pliegos Tarifarios (Las Condes)'!$A:$A,0)),H4223&gt;5000,INDEX('Pliegos Tarifarios (Las Condes)'!$J:$J,MATCH($B4223,'Pliegos Tarifarios (Las Condes)'!$A:$A,0)))/1.19</f>
        <v>2122.6411063025216</v>
      </c>
      <c r="R4223" s="19">
        <f>INDEX('Pliegos Tarifarios (Las Condes)'!$K:$K,MATCH($B4223,'Pliegos Tarifarios (Las Condes)'!$A:$A,0))</f>
        <v>729.75599999999997</v>
      </c>
      <c r="S4223" s="21">
        <f t="shared" si="198"/>
        <v>177227.01652140255</v>
      </c>
      <c r="T4223" s="21">
        <f t="shared" si="199"/>
        <v>33673.133139066485</v>
      </c>
      <c r="U4223" s="19">
        <v>0</v>
      </c>
      <c r="V4223" s="21">
        <f t="shared" si="200"/>
        <v>210900.14966046903</v>
      </c>
    </row>
    <row r="4224" spans="1:22" x14ac:dyDescent="0.3">
      <c r="A4224" s="7" t="s">
        <v>149</v>
      </c>
      <c r="B4224" s="7">
        <v>10</v>
      </c>
      <c r="C4224" s="8" t="s">
        <v>186</v>
      </c>
      <c r="D4224" s="7" t="s">
        <v>548</v>
      </c>
      <c r="E4224" s="7" t="s">
        <v>121</v>
      </c>
      <c r="F4224" s="8" t="s">
        <v>549</v>
      </c>
      <c r="G4224" s="7" t="s">
        <v>16</v>
      </c>
      <c r="H4224" s="9">
        <v>903.87760000000003</v>
      </c>
      <c r="I4224" s="9">
        <v>2.4291999999999998</v>
      </c>
      <c r="J4224" s="9">
        <v>2.3763999999999998</v>
      </c>
      <c r="K4224" s="10">
        <v>0.97826444920138322</v>
      </c>
      <c r="L4224" s="9">
        <v>30.13</v>
      </c>
      <c r="M4224" s="19">
        <f>H4224*INDEX('Pliegos Tarifarios (Las Condes)'!$B:$B,MATCH($B4224,'Pliegos Tarifarios (Las Condes)'!$A:$A,0))</f>
        <v>119097.62420880001</v>
      </c>
      <c r="N4224" s="19">
        <f>I4224*INDEX('Pliegos Tarifarios (Las Condes)'!$C:$C,MATCH($B4224,'Pliegos Tarifarios (Las Condes)'!$A:$A,0))</f>
        <v>8438.2245887999998</v>
      </c>
      <c r="O4224" s="19">
        <f>J4224*INDEX('Pliegos Tarifarios (Las Condes)'!$D:$D,MATCH($B4224,'Pliegos Tarifarios (Las Condes)'!$A:$A,0))</f>
        <v>34566.175722</v>
      </c>
      <c r="P4224" s="19">
        <f>H4224*INDEX('Pliegos Tarifarios (Las Condes)'!$E:$E,MATCH($B4224,'Pliegos Tarifarios (Las Condes)'!$A:$A,0))</f>
        <v>11772.101862399999</v>
      </c>
      <c r="Q4224" s="19" cm="1">
        <f t="array" ref="Q4224">H4224*_xlfn.IFS(H4224&lt;=350,INDEX('Pliegos Tarifarios (Las Condes)'!$F:$F,MATCH($B4224,'Pliegos Tarifarios (Las Condes)'!$A:$A,0)),H4224&lt;=500,INDEX('Pliegos Tarifarios (Las Condes)'!$G:$G,MATCH($B4224,'Pliegos Tarifarios (Las Condes)'!$A:$A,0)),H4224&lt;=1000,INDEX('Pliegos Tarifarios (Las Condes)'!$H:$H,MATCH($B4224,'Pliegos Tarifarios (Las Condes)'!$A:$A,0)),H4224&lt;=5000,INDEX('Pliegos Tarifarios (Las Condes)'!$I:$I,MATCH($B4224,'Pliegos Tarifarios (Las Condes)'!$A:$A,0)),H4224&gt;5000,INDEX('Pliegos Tarifarios (Las Condes)'!$J:$J,MATCH($B4224,'Pliegos Tarifarios (Las Condes)'!$A:$A,0)))/1.19</f>
        <v>2119.9347744537822</v>
      </c>
      <c r="R4224" s="19">
        <f>INDEX('Pliegos Tarifarios (Las Condes)'!$K:$K,MATCH($B4224,'Pliegos Tarifarios (Las Condes)'!$A:$A,0))</f>
        <v>729.75599999999997</v>
      </c>
      <c r="S4224" s="21">
        <f t="shared" si="198"/>
        <v>176723.81715645382</v>
      </c>
      <c r="T4224" s="21">
        <f t="shared" si="199"/>
        <v>33577.52525972623</v>
      </c>
      <c r="U4224" s="19">
        <v>0</v>
      </c>
      <c r="V4224" s="21">
        <f t="shared" si="200"/>
        <v>210301.34241618006</v>
      </c>
    </row>
    <row r="4225" spans="1:22" x14ac:dyDescent="0.3">
      <c r="A4225" s="7" t="s">
        <v>149</v>
      </c>
      <c r="B4225" s="7">
        <v>10</v>
      </c>
      <c r="C4225" s="8" t="s">
        <v>186</v>
      </c>
      <c r="D4225" s="7" t="s">
        <v>550</v>
      </c>
      <c r="E4225" s="7" t="s">
        <v>121</v>
      </c>
      <c r="F4225" s="8" t="s">
        <v>551</v>
      </c>
      <c r="G4225" s="7" t="s">
        <v>16</v>
      </c>
      <c r="H4225" s="9">
        <v>904.05089999999996</v>
      </c>
      <c r="I4225" s="9">
        <v>2.3786</v>
      </c>
      <c r="J4225" s="9">
        <v>2.3744000000000001</v>
      </c>
      <c r="K4225" s="10">
        <v>0.99823425544437905</v>
      </c>
      <c r="L4225" s="9">
        <v>30.14</v>
      </c>
      <c r="M4225" s="19">
        <f>H4225*INDEX('Pliegos Tarifarios (Las Condes)'!$B:$B,MATCH($B4225,'Pliegos Tarifarios (Las Condes)'!$A:$A,0))</f>
        <v>119120.45873670001</v>
      </c>
      <c r="N4225" s="19">
        <f>I4225*INDEX('Pliegos Tarifarios (Las Condes)'!$C:$C,MATCH($B4225,'Pliegos Tarifarios (Las Condes)'!$A:$A,0))</f>
        <v>8262.4571904000004</v>
      </c>
      <c r="O4225" s="19">
        <f>J4225*INDEX('Pliegos Tarifarios (Las Condes)'!$D:$D,MATCH($B4225,'Pliegos Tarifarios (Las Condes)'!$A:$A,0))</f>
        <v>34537.084512000001</v>
      </c>
      <c r="P4225" s="19">
        <f>H4225*INDEX('Pliegos Tarifarios (Las Condes)'!$E:$E,MATCH($B4225,'Pliegos Tarifarios (Las Condes)'!$A:$A,0))</f>
        <v>11774.358921599998</v>
      </c>
      <c r="Q4225" s="19" cm="1">
        <f t="array" ref="Q4225">H4225*_xlfn.IFS(H4225&lt;=350,INDEX('Pliegos Tarifarios (Las Condes)'!$F:$F,MATCH($B4225,'Pliegos Tarifarios (Las Condes)'!$A:$A,0)),H4225&lt;=500,INDEX('Pliegos Tarifarios (Las Condes)'!$G:$G,MATCH($B4225,'Pliegos Tarifarios (Las Condes)'!$A:$A,0)),H4225&lt;=1000,INDEX('Pliegos Tarifarios (Las Condes)'!$H:$H,MATCH($B4225,'Pliegos Tarifarios (Las Condes)'!$A:$A,0)),H4225&lt;=5000,INDEX('Pliegos Tarifarios (Las Condes)'!$I:$I,MATCH($B4225,'Pliegos Tarifarios (Las Condes)'!$A:$A,0)),H4225&gt;5000,INDEX('Pliegos Tarifarios (Las Condes)'!$J:$J,MATCH($B4225,'Pliegos Tarifarios (Las Condes)'!$A:$A,0)))/1.19</f>
        <v>2120.3412284873953</v>
      </c>
      <c r="R4225" s="19">
        <f>INDEX('Pliegos Tarifarios (Las Condes)'!$K:$K,MATCH($B4225,'Pliegos Tarifarios (Las Condes)'!$A:$A,0))</f>
        <v>729.75599999999997</v>
      </c>
      <c r="S4225" s="21">
        <f t="shared" si="198"/>
        <v>176544.45658918744</v>
      </c>
      <c r="T4225" s="21">
        <f t="shared" si="199"/>
        <v>33543.446751945616</v>
      </c>
      <c r="U4225" s="19">
        <v>0</v>
      </c>
      <c r="V4225" s="21">
        <f t="shared" si="200"/>
        <v>210087.90334113306</v>
      </c>
    </row>
    <row r="4226" spans="1:22" x14ac:dyDescent="0.3">
      <c r="A4226" s="7" t="s">
        <v>149</v>
      </c>
      <c r="B4226" s="7">
        <v>10</v>
      </c>
      <c r="C4226" s="8" t="s">
        <v>186</v>
      </c>
      <c r="D4226" s="7" t="s">
        <v>552</v>
      </c>
      <c r="E4226" s="7" t="s">
        <v>121</v>
      </c>
      <c r="F4226" s="8" t="s">
        <v>553</v>
      </c>
      <c r="G4226" s="7" t="s">
        <v>16</v>
      </c>
      <c r="H4226" s="9">
        <v>901.63030000000003</v>
      </c>
      <c r="I4226" s="9">
        <v>2.4159999999999999</v>
      </c>
      <c r="J4226" s="9">
        <v>2.4159999999999999</v>
      </c>
      <c r="K4226" s="10">
        <v>1</v>
      </c>
      <c r="L4226" s="9">
        <v>30.05</v>
      </c>
      <c r="M4226" s="19">
        <f>H4226*INDEX('Pliegos Tarifarios (Las Condes)'!$B:$B,MATCH($B4226,'Pliegos Tarifarios (Las Condes)'!$A:$A,0))</f>
        <v>118801.51321890001</v>
      </c>
      <c r="N4226" s="19">
        <f>I4226*INDEX('Pliegos Tarifarios (Las Condes)'!$C:$C,MATCH($B4226,'Pliegos Tarifarios (Las Condes)'!$A:$A,0))</f>
        <v>8392.3722240000006</v>
      </c>
      <c r="O4226" s="19">
        <f>J4226*INDEX('Pliegos Tarifarios (Las Condes)'!$D:$D,MATCH($B4226,'Pliegos Tarifarios (Las Condes)'!$A:$A,0))</f>
        <v>35142.181679999994</v>
      </c>
      <c r="P4226" s="19">
        <f>H4226*INDEX('Pliegos Tarifarios (Las Condes)'!$E:$E,MATCH($B4226,'Pliegos Tarifarios (Las Condes)'!$A:$A,0))</f>
        <v>11742.8330272</v>
      </c>
      <c r="Q4226" s="19" cm="1">
        <f t="array" ref="Q4226">H4226*_xlfn.IFS(H4226&lt;=350,INDEX('Pliegos Tarifarios (Las Condes)'!$F:$F,MATCH($B4226,'Pliegos Tarifarios (Las Condes)'!$A:$A,0)),H4226&lt;=500,INDEX('Pliegos Tarifarios (Las Condes)'!$G:$G,MATCH($B4226,'Pliegos Tarifarios (Las Condes)'!$A:$A,0)),H4226&lt;=1000,INDEX('Pliegos Tarifarios (Las Condes)'!$H:$H,MATCH($B4226,'Pliegos Tarifarios (Las Condes)'!$A:$A,0)),H4226&lt;=5000,INDEX('Pliegos Tarifarios (Las Condes)'!$I:$I,MATCH($B4226,'Pliegos Tarifarios (Las Condes)'!$A:$A,0)),H4226&gt;5000,INDEX('Pliegos Tarifarios (Las Condes)'!$J:$J,MATCH($B4226,'Pliegos Tarifarios (Las Condes)'!$A:$A,0)))/1.19</f>
        <v>2114.6640061344542</v>
      </c>
      <c r="R4226" s="19">
        <f>INDEX('Pliegos Tarifarios (Las Condes)'!$K:$K,MATCH($B4226,'Pliegos Tarifarios (Las Condes)'!$A:$A,0))</f>
        <v>729.75599999999997</v>
      </c>
      <c r="S4226" s="21">
        <f t="shared" si="198"/>
        <v>176923.32015623446</v>
      </c>
      <c r="T4226" s="21">
        <f t="shared" si="199"/>
        <v>33615.430829684548</v>
      </c>
      <c r="U4226" s="19">
        <v>0</v>
      </c>
      <c r="V4226" s="21">
        <f t="shared" si="200"/>
        <v>210538.750985919</v>
      </c>
    </row>
    <row r="4227" spans="1:22" x14ac:dyDescent="0.3">
      <c r="A4227" s="7" t="s">
        <v>149</v>
      </c>
      <c r="B4227" s="7">
        <v>10</v>
      </c>
      <c r="C4227" s="8" t="s">
        <v>186</v>
      </c>
      <c r="D4227" s="7" t="s">
        <v>554</v>
      </c>
      <c r="E4227" s="7" t="s">
        <v>121</v>
      </c>
      <c r="F4227" s="8" t="s">
        <v>555</v>
      </c>
      <c r="G4227" s="7" t="s">
        <v>16</v>
      </c>
      <c r="H4227" s="9">
        <v>903.98019999999997</v>
      </c>
      <c r="I4227" s="9">
        <v>2.4457</v>
      </c>
      <c r="J4227" s="9">
        <v>2.4457</v>
      </c>
      <c r="K4227" s="10">
        <v>1</v>
      </c>
      <c r="L4227" s="9">
        <v>30.13</v>
      </c>
      <c r="M4227" s="19">
        <f>H4227*INDEX('Pliegos Tarifarios (Las Condes)'!$B:$B,MATCH($B4227,'Pliegos Tarifarios (Las Condes)'!$A:$A,0))</f>
        <v>119111.1430926</v>
      </c>
      <c r="N4227" s="19">
        <f>I4227*INDEX('Pliegos Tarifarios (Las Condes)'!$C:$C,MATCH($B4227,'Pliegos Tarifarios (Las Condes)'!$A:$A,0))</f>
        <v>8495.5400448</v>
      </c>
      <c r="O4227" s="19">
        <f>J4227*INDEX('Pliegos Tarifarios (Las Condes)'!$D:$D,MATCH($B4227,'Pliegos Tarifarios (Las Condes)'!$A:$A,0))</f>
        <v>35574.186148499997</v>
      </c>
      <c r="P4227" s="19">
        <f>H4227*INDEX('Pliegos Tarifarios (Las Condes)'!$E:$E,MATCH($B4227,'Pliegos Tarifarios (Las Condes)'!$A:$A,0))</f>
        <v>11773.438124799999</v>
      </c>
      <c r="Q4227" s="19" cm="1">
        <f t="array" ref="Q4227">H4227*_xlfn.IFS(H4227&lt;=350,INDEX('Pliegos Tarifarios (Las Condes)'!$F:$F,MATCH($B4227,'Pliegos Tarifarios (Las Condes)'!$A:$A,0)),H4227&lt;=500,INDEX('Pliegos Tarifarios (Las Condes)'!$G:$G,MATCH($B4227,'Pliegos Tarifarios (Las Condes)'!$A:$A,0)),H4227&lt;=1000,INDEX('Pliegos Tarifarios (Las Condes)'!$H:$H,MATCH($B4227,'Pliegos Tarifarios (Las Condes)'!$A:$A,0)),H4227&lt;=5000,INDEX('Pliegos Tarifarios (Las Condes)'!$I:$I,MATCH($B4227,'Pliegos Tarifarios (Las Condes)'!$A:$A,0)),H4227&gt;5000,INDEX('Pliegos Tarifarios (Las Condes)'!$J:$J,MATCH($B4227,'Pliegos Tarifarios (Las Condes)'!$A:$A,0)))/1.19</f>
        <v>2120.1754102521008</v>
      </c>
      <c r="R4227" s="19">
        <f>INDEX('Pliegos Tarifarios (Las Condes)'!$K:$K,MATCH($B4227,'Pliegos Tarifarios (Las Condes)'!$A:$A,0))</f>
        <v>729.75599999999997</v>
      </c>
      <c r="S4227" s="21">
        <f t="shared" si="198"/>
        <v>177804.2388209521</v>
      </c>
      <c r="T4227" s="21">
        <f t="shared" si="199"/>
        <v>33782.805375980897</v>
      </c>
      <c r="U4227" s="19">
        <v>0</v>
      </c>
      <c r="V4227" s="21">
        <f t="shared" si="200"/>
        <v>211587.04419693298</v>
      </c>
    </row>
    <row r="4228" spans="1:22" x14ac:dyDescent="0.3">
      <c r="A4228" s="7" t="s">
        <v>149</v>
      </c>
      <c r="B4228" s="7">
        <v>10</v>
      </c>
      <c r="C4228" s="8" t="s">
        <v>186</v>
      </c>
      <c r="D4228" s="7" t="s">
        <v>556</v>
      </c>
      <c r="E4228" s="7" t="s">
        <v>121</v>
      </c>
      <c r="F4228" s="8" t="s">
        <v>557</v>
      </c>
      <c r="G4228" s="7" t="s">
        <v>16</v>
      </c>
      <c r="H4228" s="9">
        <v>903.84960000000001</v>
      </c>
      <c r="I4228" s="9">
        <v>2.4178000000000002</v>
      </c>
      <c r="J4228" s="9">
        <v>2.3506</v>
      </c>
      <c r="K4228" s="10">
        <v>0.97220613781123333</v>
      </c>
      <c r="L4228" s="9">
        <v>30.13</v>
      </c>
      <c r="M4228" s="19">
        <f>H4228*INDEX('Pliegos Tarifarios (Las Condes)'!$B:$B,MATCH($B4228,'Pliegos Tarifarios (Las Condes)'!$A:$A,0))</f>
        <v>119093.93484480001</v>
      </c>
      <c r="N4228" s="19">
        <f>I4228*INDEX('Pliegos Tarifarios (Las Condes)'!$C:$C,MATCH($B4228,'Pliegos Tarifarios (Las Condes)'!$A:$A,0))</f>
        <v>8398.6248192000003</v>
      </c>
      <c r="O4228" s="19">
        <f>J4228*INDEX('Pliegos Tarifarios (Las Condes)'!$D:$D,MATCH($B4228,'Pliegos Tarifarios (Las Condes)'!$A:$A,0))</f>
        <v>34190.899112999999</v>
      </c>
      <c r="P4228" s="19">
        <f>H4228*INDEX('Pliegos Tarifarios (Las Condes)'!$E:$E,MATCH($B4228,'Pliegos Tarifarios (Las Condes)'!$A:$A,0))</f>
        <v>11771.737190399999</v>
      </c>
      <c r="Q4228" s="19" cm="1">
        <f t="array" ref="Q4228">H4228*_xlfn.IFS(H4228&lt;=350,INDEX('Pliegos Tarifarios (Las Condes)'!$F:$F,MATCH($B4228,'Pliegos Tarifarios (Las Condes)'!$A:$A,0)),H4228&lt;=500,INDEX('Pliegos Tarifarios (Las Condes)'!$G:$G,MATCH($B4228,'Pliegos Tarifarios (Las Condes)'!$A:$A,0)),H4228&lt;=1000,INDEX('Pliegos Tarifarios (Las Condes)'!$H:$H,MATCH($B4228,'Pliegos Tarifarios (Las Condes)'!$A:$A,0)),H4228&lt;=5000,INDEX('Pliegos Tarifarios (Las Condes)'!$I:$I,MATCH($B4228,'Pliegos Tarifarios (Las Condes)'!$A:$A,0)),H4228&gt;5000,INDEX('Pliegos Tarifarios (Las Condes)'!$J:$J,MATCH($B4228,'Pliegos Tarifarios (Las Condes)'!$A:$A,0)))/1.19</f>
        <v>2119.8691038655465</v>
      </c>
      <c r="R4228" s="19">
        <f>INDEX('Pliegos Tarifarios (Las Condes)'!$K:$K,MATCH($B4228,'Pliegos Tarifarios (Las Condes)'!$A:$A,0))</f>
        <v>729.75599999999997</v>
      </c>
      <c r="S4228" s="21">
        <f t="shared" si="198"/>
        <v>176304.82107126556</v>
      </c>
      <c r="T4228" s="21">
        <f t="shared" si="199"/>
        <v>33497.916003540457</v>
      </c>
      <c r="U4228" s="19">
        <v>0</v>
      </c>
      <c r="V4228" s="21">
        <f t="shared" si="200"/>
        <v>209802.73707480601</v>
      </c>
    </row>
    <row r="4229" spans="1:22" x14ac:dyDescent="0.3">
      <c r="A4229" s="7" t="s">
        <v>149</v>
      </c>
      <c r="B4229" s="7">
        <v>10</v>
      </c>
      <c r="C4229" s="8" t="s">
        <v>186</v>
      </c>
      <c r="D4229" s="7" t="s">
        <v>558</v>
      </c>
      <c r="E4229" s="7" t="s">
        <v>121</v>
      </c>
      <c r="F4229" s="8" t="s">
        <v>559</v>
      </c>
      <c r="G4229" s="7" t="s">
        <v>16</v>
      </c>
      <c r="H4229" s="9">
        <v>901.89499999999998</v>
      </c>
      <c r="I4229" s="9">
        <v>2.4</v>
      </c>
      <c r="J4229" s="9">
        <v>2.4</v>
      </c>
      <c r="K4229" s="10">
        <v>1</v>
      </c>
      <c r="L4229" s="9">
        <v>30.06</v>
      </c>
      <c r="M4229" s="19">
        <f>H4229*INDEX('Pliegos Tarifarios (Las Condes)'!$B:$B,MATCH($B4229,'Pliegos Tarifarios (Las Condes)'!$A:$A,0))</f>
        <v>118836.390885</v>
      </c>
      <c r="N4229" s="19">
        <f>I4229*INDEX('Pliegos Tarifarios (Las Condes)'!$C:$C,MATCH($B4229,'Pliegos Tarifarios (Las Condes)'!$A:$A,0))</f>
        <v>8336.7936000000009</v>
      </c>
      <c r="O4229" s="19">
        <f>J4229*INDEX('Pliegos Tarifarios (Las Condes)'!$D:$D,MATCH($B4229,'Pliegos Tarifarios (Las Condes)'!$A:$A,0))</f>
        <v>34909.451999999997</v>
      </c>
      <c r="P4229" s="19">
        <f>H4229*INDEX('Pliegos Tarifarios (Las Condes)'!$E:$E,MATCH($B4229,'Pliegos Tarifarios (Las Condes)'!$A:$A,0))</f>
        <v>11746.280479999999</v>
      </c>
      <c r="Q4229" s="19" cm="1">
        <f t="array" ref="Q4229">H4229*_xlfn.IFS(H4229&lt;=350,INDEX('Pliegos Tarifarios (Las Condes)'!$F:$F,MATCH($B4229,'Pliegos Tarifarios (Las Condes)'!$A:$A,0)),H4229&lt;=500,INDEX('Pliegos Tarifarios (Las Condes)'!$G:$G,MATCH($B4229,'Pliegos Tarifarios (Las Condes)'!$A:$A,0)),H4229&lt;=1000,INDEX('Pliegos Tarifarios (Las Condes)'!$H:$H,MATCH($B4229,'Pliegos Tarifarios (Las Condes)'!$A:$A,0)),H4229&lt;=5000,INDEX('Pliegos Tarifarios (Las Condes)'!$I:$I,MATCH($B4229,'Pliegos Tarifarios (Las Condes)'!$A:$A,0)),H4229&gt;5000,INDEX('Pliegos Tarifarios (Las Condes)'!$J:$J,MATCH($B4229,'Pliegos Tarifarios (Las Condes)'!$A:$A,0)))/1.19</f>
        <v>2115.2848277310927</v>
      </c>
      <c r="R4229" s="19">
        <f>INDEX('Pliegos Tarifarios (Las Condes)'!$K:$K,MATCH($B4229,'Pliegos Tarifarios (Las Condes)'!$A:$A,0))</f>
        <v>729.75599999999997</v>
      </c>
      <c r="S4229" s="21">
        <f t="shared" si="198"/>
        <v>176673.95779273106</v>
      </c>
      <c r="T4229" s="21">
        <f t="shared" si="199"/>
        <v>33568.051980618904</v>
      </c>
      <c r="U4229" s="19">
        <v>0</v>
      </c>
      <c r="V4229" s="21">
        <f t="shared" si="200"/>
        <v>210242.00977334997</v>
      </c>
    </row>
    <row r="4230" spans="1:22" x14ac:dyDescent="0.3">
      <c r="A4230" s="7" t="s">
        <v>149</v>
      </c>
      <c r="B4230" s="7">
        <v>10</v>
      </c>
      <c r="C4230" s="8" t="s">
        <v>186</v>
      </c>
      <c r="D4230" s="7" t="s">
        <v>560</v>
      </c>
      <c r="E4230" s="7" t="s">
        <v>121</v>
      </c>
      <c r="F4230" s="8" t="s">
        <v>561</v>
      </c>
      <c r="G4230" s="7" t="s">
        <v>16</v>
      </c>
      <c r="H4230" s="9">
        <v>903.73320000000001</v>
      </c>
      <c r="I4230" s="9">
        <v>2.4618000000000002</v>
      </c>
      <c r="J4230" s="9">
        <v>2.4163999999999999</v>
      </c>
      <c r="K4230" s="10">
        <v>0.98155820944024685</v>
      </c>
      <c r="L4230" s="9">
        <v>30.12</v>
      </c>
      <c r="M4230" s="19">
        <f>H4230*INDEX('Pliegos Tarifarios (Las Condes)'!$B:$B,MATCH($B4230,'Pliegos Tarifarios (Las Condes)'!$A:$A,0))</f>
        <v>119078.5976316</v>
      </c>
      <c r="N4230" s="19">
        <f>I4230*INDEX('Pliegos Tarifarios (Las Condes)'!$C:$C,MATCH($B4230,'Pliegos Tarifarios (Las Condes)'!$A:$A,0))</f>
        <v>8551.466035200001</v>
      </c>
      <c r="O4230" s="19">
        <f>J4230*INDEX('Pliegos Tarifarios (Las Condes)'!$D:$D,MATCH($B4230,'Pliegos Tarifarios (Las Condes)'!$A:$A,0))</f>
        <v>35147.999921999995</v>
      </c>
      <c r="P4230" s="19">
        <f>H4230*INDEX('Pliegos Tarifarios (Las Condes)'!$E:$E,MATCH($B4230,'Pliegos Tarifarios (Las Condes)'!$A:$A,0))</f>
        <v>11770.221196799999</v>
      </c>
      <c r="Q4230" s="19" cm="1">
        <f t="array" ref="Q4230">H4230*_xlfn.IFS(H4230&lt;=350,INDEX('Pliegos Tarifarios (Las Condes)'!$F:$F,MATCH($B4230,'Pliegos Tarifarios (Las Condes)'!$A:$A,0)),H4230&lt;=500,INDEX('Pliegos Tarifarios (Las Condes)'!$G:$G,MATCH($B4230,'Pliegos Tarifarios (Las Condes)'!$A:$A,0)),H4230&lt;=1000,INDEX('Pliegos Tarifarios (Las Condes)'!$H:$H,MATCH($B4230,'Pliegos Tarifarios (Las Condes)'!$A:$A,0)),H4230&lt;=5000,INDEX('Pliegos Tarifarios (Las Condes)'!$I:$I,MATCH($B4230,'Pliegos Tarifarios (Las Condes)'!$A:$A,0)),H4230&gt;5000,INDEX('Pliegos Tarifarios (Las Condes)'!$J:$J,MATCH($B4230,'Pliegos Tarifarios (Las Condes)'!$A:$A,0)))/1.19</f>
        <v>2119.5961018487401</v>
      </c>
      <c r="R4230" s="19">
        <f>INDEX('Pliegos Tarifarios (Las Condes)'!$K:$K,MATCH($B4230,'Pliegos Tarifarios (Las Condes)'!$A:$A,0))</f>
        <v>729.75599999999997</v>
      </c>
      <c r="S4230" s="21">
        <f t="shared" si="198"/>
        <v>177397.63688744872</v>
      </c>
      <c r="T4230" s="21">
        <f t="shared" si="199"/>
        <v>33705.551008615257</v>
      </c>
      <c r="U4230" s="19">
        <v>0</v>
      </c>
      <c r="V4230" s="21">
        <f t="shared" si="200"/>
        <v>211103.18789606399</v>
      </c>
    </row>
    <row r="4231" spans="1:22" x14ac:dyDescent="0.3">
      <c r="A4231" s="7" t="s">
        <v>149</v>
      </c>
      <c r="B4231" s="7">
        <v>10</v>
      </c>
      <c r="C4231" s="8" t="s">
        <v>186</v>
      </c>
      <c r="D4231" s="7" t="s">
        <v>562</v>
      </c>
      <c r="E4231" s="7" t="s">
        <v>121</v>
      </c>
      <c r="F4231" s="8" t="s">
        <v>563</v>
      </c>
      <c r="G4231" s="7" t="s">
        <v>16</v>
      </c>
      <c r="H4231" s="9">
        <v>904.36030000000005</v>
      </c>
      <c r="I4231" s="9">
        <v>2.4327999999999999</v>
      </c>
      <c r="J4231" s="9">
        <v>2.3931</v>
      </c>
      <c r="K4231" s="10">
        <v>0.9836813548174943</v>
      </c>
      <c r="L4231" s="9">
        <v>30.15</v>
      </c>
      <c r="M4231" s="19">
        <f>H4231*INDEX('Pliegos Tarifarios (Las Condes)'!$B:$B,MATCH($B4231,'Pliegos Tarifarios (Las Condes)'!$A:$A,0))</f>
        <v>119161.22620890001</v>
      </c>
      <c r="N4231" s="19">
        <f>I4231*INDEX('Pliegos Tarifarios (Las Condes)'!$C:$C,MATCH($B4231,'Pliegos Tarifarios (Las Condes)'!$A:$A,0))</f>
        <v>8450.7297792000008</v>
      </c>
      <c r="O4231" s="19">
        <f>J4231*INDEX('Pliegos Tarifarios (Las Condes)'!$D:$D,MATCH($B4231,'Pliegos Tarifarios (Las Condes)'!$A:$A,0))</f>
        <v>34809.087325499997</v>
      </c>
      <c r="P4231" s="19">
        <f>H4231*INDEX('Pliegos Tarifarios (Las Condes)'!$E:$E,MATCH($B4231,'Pliegos Tarifarios (Las Condes)'!$A:$A,0))</f>
        <v>11778.3885472</v>
      </c>
      <c r="Q4231" s="19" cm="1">
        <f t="array" ref="Q4231">H4231*_xlfn.IFS(H4231&lt;=350,INDEX('Pliegos Tarifarios (Las Condes)'!$F:$F,MATCH($B4231,'Pliegos Tarifarios (Las Condes)'!$A:$A,0)),H4231&lt;=500,INDEX('Pliegos Tarifarios (Las Condes)'!$G:$G,MATCH($B4231,'Pliegos Tarifarios (Las Condes)'!$A:$A,0)),H4231&lt;=1000,INDEX('Pliegos Tarifarios (Las Condes)'!$H:$H,MATCH($B4231,'Pliegos Tarifarios (Las Condes)'!$A:$A,0)),H4231&lt;=5000,INDEX('Pliegos Tarifarios (Las Condes)'!$I:$I,MATCH($B4231,'Pliegos Tarifarios (Las Condes)'!$A:$A,0)),H4231&gt;5000,INDEX('Pliegos Tarifarios (Las Condes)'!$J:$J,MATCH($B4231,'Pliegos Tarifarios (Las Condes)'!$A:$A,0)))/1.19</f>
        <v>2121.0668884873958</v>
      </c>
      <c r="R4231" s="19">
        <f>INDEX('Pliegos Tarifarios (Las Condes)'!$K:$K,MATCH($B4231,'Pliegos Tarifarios (Las Condes)'!$A:$A,0))</f>
        <v>729.75599999999997</v>
      </c>
      <c r="S4231" s="21">
        <f t="shared" si="198"/>
        <v>177050.25474928741</v>
      </c>
      <c r="T4231" s="21">
        <f t="shared" si="199"/>
        <v>33639.548402364606</v>
      </c>
      <c r="U4231" s="19">
        <v>0</v>
      </c>
      <c r="V4231" s="21">
        <f t="shared" si="200"/>
        <v>210689.80315165201</v>
      </c>
    </row>
    <row r="4232" spans="1:22" x14ac:dyDescent="0.3">
      <c r="A4232" s="7" t="s">
        <v>149</v>
      </c>
      <c r="B4232" s="7">
        <v>10</v>
      </c>
      <c r="C4232" s="8" t="s">
        <v>186</v>
      </c>
      <c r="D4232" s="7" t="s">
        <v>564</v>
      </c>
      <c r="E4232" s="7" t="s">
        <v>121</v>
      </c>
      <c r="F4232" s="8" t="s">
        <v>565</v>
      </c>
      <c r="G4232" s="7" t="s">
        <v>16</v>
      </c>
      <c r="H4232" s="9">
        <v>902.48860000000002</v>
      </c>
      <c r="I4232" s="9">
        <v>2.4171</v>
      </c>
      <c r="J4232" s="9">
        <v>2.3879000000000001</v>
      </c>
      <c r="K4232" s="10">
        <v>0.98791940755450747</v>
      </c>
      <c r="L4232" s="9">
        <v>30.08</v>
      </c>
      <c r="M4232" s="19">
        <f>H4232*INDEX('Pliegos Tarifarios (Las Condes)'!$B:$B,MATCH($B4232,'Pliegos Tarifarios (Las Condes)'!$A:$A,0))</f>
        <v>118914.60540180001</v>
      </c>
      <c r="N4232" s="19">
        <f>I4232*INDEX('Pliegos Tarifarios (Las Condes)'!$C:$C,MATCH($B4232,'Pliegos Tarifarios (Las Condes)'!$A:$A,0))</f>
        <v>8396.193254400001</v>
      </c>
      <c r="O4232" s="19">
        <f>J4232*INDEX('Pliegos Tarifarios (Las Condes)'!$D:$D,MATCH($B4232,'Pliegos Tarifarios (Las Condes)'!$A:$A,0))</f>
        <v>34733.450179500003</v>
      </c>
      <c r="P4232" s="19">
        <f>H4232*INDEX('Pliegos Tarifarios (Las Condes)'!$E:$E,MATCH($B4232,'Pliegos Tarifarios (Las Condes)'!$A:$A,0))</f>
        <v>11754.0115264</v>
      </c>
      <c r="Q4232" s="19" cm="1">
        <f t="array" ref="Q4232">H4232*_xlfn.IFS(H4232&lt;=350,INDEX('Pliegos Tarifarios (Las Condes)'!$F:$F,MATCH($B4232,'Pliegos Tarifarios (Las Condes)'!$A:$A,0)),H4232&lt;=500,INDEX('Pliegos Tarifarios (Las Condes)'!$G:$G,MATCH($B4232,'Pliegos Tarifarios (Las Condes)'!$A:$A,0)),H4232&lt;=1000,INDEX('Pliegos Tarifarios (Las Condes)'!$H:$H,MATCH($B4232,'Pliegos Tarifarios (Las Condes)'!$A:$A,0)),H4232&lt;=5000,INDEX('Pliegos Tarifarios (Las Condes)'!$I:$I,MATCH($B4232,'Pliegos Tarifarios (Las Condes)'!$A:$A,0)),H4232&gt;5000,INDEX('Pliegos Tarifarios (Las Condes)'!$J:$J,MATCH($B4232,'Pliegos Tarifarios (Las Condes)'!$A:$A,0)))/1.19</f>
        <v>2116.6770442016814</v>
      </c>
      <c r="R4232" s="19">
        <f>INDEX('Pliegos Tarifarios (Las Condes)'!$K:$K,MATCH($B4232,'Pliegos Tarifarios (Las Condes)'!$A:$A,0))</f>
        <v>729.75599999999997</v>
      </c>
      <c r="S4232" s="21">
        <f t="shared" si="198"/>
        <v>176644.69340630167</v>
      </c>
      <c r="T4232" s="21">
        <f t="shared" si="199"/>
        <v>33562.491747197317</v>
      </c>
      <c r="U4232" s="19">
        <v>0</v>
      </c>
      <c r="V4232" s="21">
        <f t="shared" si="200"/>
        <v>210207.18515349898</v>
      </c>
    </row>
    <row r="4233" spans="1:22" x14ac:dyDescent="0.3">
      <c r="A4233" s="7" t="s">
        <v>149</v>
      </c>
      <c r="B4233" s="7">
        <v>10</v>
      </c>
      <c r="C4233" s="8" t="s">
        <v>186</v>
      </c>
      <c r="D4233" s="7" t="s">
        <v>566</v>
      </c>
      <c r="E4233" s="7" t="s">
        <v>121</v>
      </c>
      <c r="F4233" s="8" t="s">
        <v>567</v>
      </c>
      <c r="G4233" s="7" t="s">
        <v>16</v>
      </c>
      <c r="H4233" s="9">
        <v>903.49959999999999</v>
      </c>
      <c r="I4233" s="9">
        <v>2.3978999999999999</v>
      </c>
      <c r="J4233" s="9">
        <v>2.3921999999999999</v>
      </c>
      <c r="K4233" s="10">
        <v>0.99762292005504816</v>
      </c>
      <c r="L4233" s="9">
        <v>30.12</v>
      </c>
      <c r="M4233" s="19">
        <f>H4233*INDEX('Pliegos Tarifarios (Las Condes)'!$B:$B,MATCH($B4233,'Pliegos Tarifarios (Las Condes)'!$A:$A,0))</f>
        <v>119047.81779480001</v>
      </c>
      <c r="N4233" s="19">
        <f>I4233*INDEX('Pliegos Tarifarios (Las Condes)'!$C:$C,MATCH($B4233,'Pliegos Tarifarios (Las Condes)'!$A:$A,0))</f>
        <v>8329.4989055999995</v>
      </c>
      <c r="O4233" s="19">
        <f>J4233*INDEX('Pliegos Tarifarios (Las Condes)'!$D:$D,MATCH($B4233,'Pliegos Tarifarios (Las Condes)'!$A:$A,0))</f>
        <v>34795.996281</v>
      </c>
      <c r="P4233" s="19">
        <f>H4233*INDEX('Pliegos Tarifarios (Las Condes)'!$E:$E,MATCH($B4233,'Pliegos Tarifarios (Las Condes)'!$A:$A,0))</f>
        <v>11767.178790399999</v>
      </c>
      <c r="Q4233" s="19" cm="1">
        <f t="array" ref="Q4233">H4233*_xlfn.IFS(H4233&lt;=350,INDEX('Pliegos Tarifarios (Las Condes)'!$F:$F,MATCH($B4233,'Pliegos Tarifarios (Las Condes)'!$A:$A,0)),H4233&lt;=500,INDEX('Pliegos Tarifarios (Las Condes)'!$G:$G,MATCH($B4233,'Pliegos Tarifarios (Las Condes)'!$A:$A,0)),H4233&lt;=1000,INDEX('Pliegos Tarifarios (Las Condes)'!$H:$H,MATCH($B4233,'Pliegos Tarifarios (Las Condes)'!$A:$A,0)),H4233&lt;=5000,INDEX('Pliegos Tarifarios (Las Condes)'!$I:$I,MATCH($B4233,'Pliegos Tarifarios (Las Condes)'!$A:$A,0)),H4233&gt;5000,INDEX('Pliegos Tarifarios (Las Condes)'!$J:$J,MATCH($B4233,'Pliegos Tarifarios (Las Condes)'!$A:$A,0)))/1.19</f>
        <v>2119.0482215126053</v>
      </c>
      <c r="R4233" s="19">
        <f>INDEX('Pliegos Tarifarios (Las Condes)'!$K:$K,MATCH($B4233,'Pliegos Tarifarios (Las Condes)'!$A:$A,0))</f>
        <v>729.75599999999997</v>
      </c>
      <c r="S4233" s="21">
        <f t="shared" ref="S4233:S4296" si="201">SUM(M4233:R4233)</f>
        <v>176789.29599331261</v>
      </c>
      <c r="T4233" s="21">
        <f t="shared" ref="T4233:T4296" si="202">S4233*0.19</f>
        <v>33589.966238729394</v>
      </c>
      <c r="U4233" s="19">
        <v>0</v>
      </c>
      <c r="V4233" s="21">
        <f t="shared" ref="V4233:V4296" si="203">SUM(S4233:T4233)</f>
        <v>210379.26223204201</v>
      </c>
    </row>
    <row r="4234" spans="1:22" x14ac:dyDescent="0.3">
      <c r="A4234" s="7" t="s">
        <v>149</v>
      </c>
      <c r="B4234" s="7">
        <v>10</v>
      </c>
      <c r="C4234" s="8" t="s">
        <v>186</v>
      </c>
      <c r="D4234" s="7" t="s">
        <v>568</v>
      </c>
      <c r="E4234" s="7" t="s">
        <v>121</v>
      </c>
      <c r="F4234" s="8" t="s">
        <v>569</v>
      </c>
      <c r="G4234" s="7" t="s">
        <v>16</v>
      </c>
      <c r="H4234" s="9">
        <v>901.42330000000004</v>
      </c>
      <c r="I4234" s="9">
        <v>2.3599000000000001</v>
      </c>
      <c r="J4234" s="9">
        <v>2.3448000000000002</v>
      </c>
      <c r="K4234" s="10">
        <v>0.99360142378914362</v>
      </c>
      <c r="L4234" s="9">
        <v>30.05</v>
      </c>
      <c r="M4234" s="19">
        <f>H4234*INDEX('Pliegos Tarifarios (Las Condes)'!$B:$B,MATCH($B4234,'Pliegos Tarifarios (Las Condes)'!$A:$A,0))</f>
        <v>118774.2382779</v>
      </c>
      <c r="N4234" s="19">
        <f>I4234*INDEX('Pliegos Tarifarios (Las Condes)'!$C:$C,MATCH($B4234,'Pliegos Tarifarios (Las Condes)'!$A:$A,0))</f>
        <v>8197.4996736000012</v>
      </c>
      <c r="O4234" s="19">
        <f>J4234*INDEX('Pliegos Tarifarios (Las Condes)'!$D:$D,MATCH($B4234,'Pliegos Tarifarios (Las Condes)'!$A:$A,0))</f>
        <v>34106.534604</v>
      </c>
      <c r="P4234" s="19">
        <f>H4234*INDEX('Pliegos Tarifarios (Las Condes)'!$E:$E,MATCH($B4234,'Pliegos Tarifarios (Las Condes)'!$A:$A,0))</f>
        <v>11740.1370592</v>
      </c>
      <c r="Q4234" s="19" cm="1">
        <f t="array" ref="Q4234">H4234*_xlfn.IFS(H4234&lt;=350,INDEX('Pliegos Tarifarios (Las Condes)'!$F:$F,MATCH($B4234,'Pliegos Tarifarios (Las Condes)'!$A:$A,0)),H4234&lt;=500,INDEX('Pliegos Tarifarios (Las Condes)'!$G:$G,MATCH($B4234,'Pliegos Tarifarios (Las Condes)'!$A:$A,0)),H4234&lt;=1000,INDEX('Pliegos Tarifarios (Las Condes)'!$H:$H,MATCH($B4234,'Pliegos Tarifarios (Las Condes)'!$A:$A,0)),H4234&lt;=5000,INDEX('Pliegos Tarifarios (Las Condes)'!$I:$I,MATCH($B4234,'Pliegos Tarifarios (Las Condes)'!$A:$A,0)),H4234&gt;5000,INDEX('Pliegos Tarifarios (Las Condes)'!$J:$J,MATCH($B4234,'Pliegos Tarifarios (Las Condes)'!$A:$A,0)))/1.19</f>
        <v>2114.1785128571432</v>
      </c>
      <c r="R4234" s="19">
        <f>INDEX('Pliegos Tarifarios (Las Condes)'!$K:$K,MATCH($B4234,'Pliegos Tarifarios (Las Condes)'!$A:$A,0))</f>
        <v>729.75599999999997</v>
      </c>
      <c r="S4234" s="21">
        <f t="shared" si="201"/>
        <v>175662.34412755715</v>
      </c>
      <c r="T4234" s="21">
        <f t="shared" si="202"/>
        <v>33375.845384235858</v>
      </c>
      <c r="U4234" s="19">
        <v>0</v>
      </c>
      <c r="V4234" s="21">
        <f t="shared" si="203"/>
        <v>209038.18951179303</v>
      </c>
    </row>
    <row r="4235" spans="1:22" x14ac:dyDescent="0.3">
      <c r="A4235" s="7" t="s">
        <v>149</v>
      </c>
      <c r="B4235" s="7">
        <v>10</v>
      </c>
      <c r="C4235" s="8" t="s">
        <v>186</v>
      </c>
      <c r="D4235" s="7" t="s">
        <v>570</v>
      </c>
      <c r="E4235" s="7" t="s">
        <v>121</v>
      </c>
      <c r="F4235" s="8" t="s">
        <v>571</v>
      </c>
      <c r="G4235" s="7" t="s">
        <v>16</v>
      </c>
      <c r="H4235" s="9">
        <v>903.57</v>
      </c>
      <c r="I4235" s="9">
        <v>2.4222000000000001</v>
      </c>
      <c r="J4235" s="9">
        <v>2.4222000000000001</v>
      </c>
      <c r="K4235" s="10">
        <v>1</v>
      </c>
      <c r="L4235" s="9">
        <v>30.12</v>
      </c>
      <c r="M4235" s="19">
        <f>H4235*INDEX('Pliegos Tarifarios (Las Condes)'!$B:$B,MATCH($B4235,'Pliegos Tarifarios (Las Condes)'!$A:$A,0))</f>
        <v>119057.09391000001</v>
      </c>
      <c r="N4235" s="19">
        <f>I4235*INDEX('Pliegos Tarifarios (Las Condes)'!$C:$C,MATCH($B4235,'Pliegos Tarifarios (Las Condes)'!$A:$A,0))</f>
        <v>8413.9089408000018</v>
      </c>
      <c r="O4235" s="19">
        <f>J4235*INDEX('Pliegos Tarifarios (Las Condes)'!$D:$D,MATCH($B4235,'Pliegos Tarifarios (Las Condes)'!$A:$A,0))</f>
        <v>35232.364431000002</v>
      </c>
      <c r="P4235" s="19">
        <f>H4235*INDEX('Pliegos Tarifarios (Las Condes)'!$E:$E,MATCH($B4235,'Pliegos Tarifarios (Las Condes)'!$A:$A,0))</f>
        <v>11768.09568</v>
      </c>
      <c r="Q4235" s="19" cm="1">
        <f t="array" ref="Q4235">H4235*_xlfn.IFS(H4235&lt;=350,INDEX('Pliegos Tarifarios (Las Condes)'!$F:$F,MATCH($B4235,'Pliegos Tarifarios (Las Condes)'!$A:$A,0)),H4235&lt;=500,INDEX('Pliegos Tarifarios (Las Condes)'!$G:$G,MATCH($B4235,'Pliegos Tarifarios (Las Condes)'!$A:$A,0)),H4235&lt;=1000,INDEX('Pliegos Tarifarios (Las Condes)'!$H:$H,MATCH($B4235,'Pliegos Tarifarios (Las Condes)'!$A:$A,0)),H4235&lt;=5000,INDEX('Pliegos Tarifarios (Las Condes)'!$I:$I,MATCH($B4235,'Pliegos Tarifarios (Las Condes)'!$A:$A,0)),H4235&gt;5000,INDEX('Pliegos Tarifarios (Las Condes)'!$J:$J,MATCH($B4235,'Pliegos Tarifarios (Las Condes)'!$A:$A,0)))/1.19</f>
        <v>2119.2133361344545</v>
      </c>
      <c r="R4235" s="19">
        <f>INDEX('Pliegos Tarifarios (Las Condes)'!$K:$K,MATCH($B4235,'Pliegos Tarifarios (Las Condes)'!$A:$A,0))</f>
        <v>729.75599999999997</v>
      </c>
      <c r="S4235" s="21">
        <f t="shared" si="201"/>
        <v>177320.43229793446</v>
      </c>
      <c r="T4235" s="21">
        <f t="shared" si="202"/>
        <v>33690.88213660755</v>
      </c>
      <c r="U4235" s="19">
        <v>0</v>
      </c>
      <c r="V4235" s="21">
        <f t="shared" si="203"/>
        <v>211011.314434542</v>
      </c>
    </row>
    <row r="4236" spans="1:22" x14ac:dyDescent="0.3">
      <c r="A4236" s="7" t="s">
        <v>149</v>
      </c>
      <c r="B4236" s="7">
        <v>10</v>
      </c>
      <c r="C4236" s="8" t="s">
        <v>186</v>
      </c>
      <c r="D4236" s="7" t="s">
        <v>572</v>
      </c>
      <c r="E4236" s="7" t="s">
        <v>121</v>
      </c>
      <c r="F4236" s="8" t="s">
        <v>573</v>
      </c>
      <c r="G4236" s="7" t="s">
        <v>16</v>
      </c>
      <c r="H4236" s="9">
        <v>903.21010000000001</v>
      </c>
      <c r="I4236" s="9">
        <v>2.4195000000000002</v>
      </c>
      <c r="J4236" s="9">
        <v>2.3967999999999998</v>
      </c>
      <c r="K4236" s="10">
        <v>0.99061789625955765</v>
      </c>
      <c r="L4236" s="9">
        <v>30.11</v>
      </c>
      <c r="M4236" s="19">
        <f>H4236*INDEX('Pliegos Tarifarios (Las Condes)'!$B:$B,MATCH($B4236,'Pliegos Tarifarios (Las Condes)'!$A:$A,0))</f>
        <v>119009.6724063</v>
      </c>
      <c r="N4236" s="19">
        <f>I4236*INDEX('Pliegos Tarifarios (Las Condes)'!$C:$C,MATCH($B4236,'Pliegos Tarifarios (Las Condes)'!$A:$A,0))</f>
        <v>8404.5300480000005</v>
      </c>
      <c r="O4236" s="19">
        <f>J4236*INDEX('Pliegos Tarifarios (Las Condes)'!$D:$D,MATCH($B4236,'Pliegos Tarifarios (Las Condes)'!$A:$A,0))</f>
        <v>34862.906063999995</v>
      </c>
      <c r="P4236" s="19">
        <f>H4236*INDEX('Pliegos Tarifarios (Las Condes)'!$E:$E,MATCH($B4236,'Pliegos Tarifarios (Las Condes)'!$A:$A,0))</f>
        <v>11763.4083424</v>
      </c>
      <c r="Q4236" s="19" cm="1">
        <f t="array" ref="Q4236">H4236*_xlfn.IFS(H4236&lt;=350,INDEX('Pliegos Tarifarios (Las Condes)'!$F:$F,MATCH($B4236,'Pliegos Tarifarios (Las Condes)'!$A:$A,0)),H4236&lt;=500,INDEX('Pliegos Tarifarios (Las Condes)'!$G:$G,MATCH($B4236,'Pliegos Tarifarios (Las Condes)'!$A:$A,0)),H4236&lt;=1000,INDEX('Pliegos Tarifarios (Las Condes)'!$H:$H,MATCH($B4236,'Pliegos Tarifarios (Las Condes)'!$A:$A,0)),H4236&lt;=5000,INDEX('Pliegos Tarifarios (Las Condes)'!$I:$I,MATCH($B4236,'Pliegos Tarifarios (Las Condes)'!$A:$A,0)),H4236&gt;5000,INDEX('Pliegos Tarifarios (Las Condes)'!$J:$J,MATCH($B4236,'Pliegos Tarifarios (Las Condes)'!$A:$A,0)))/1.19</f>
        <v>2118.3692345378158</v>
      </c>
      <c r="R4236" s="19">
        <f>INDEX('Pliegos Tarifarios (Las Condes)'!$K:$K,MATCH($B4236,'Pliegos Tarifarios (Las Condes)'!$A:$A,0))</f>
        <v>729.75599999999997</v>
      </c>
      <c r="S4236" s="21">
        <f t="shared" si="201"/>
        <v>176888.64209523782</v>
      </c>
      <c r="T4236" s="21">
        <f t="shared" si="202"/>
        <v>33608.841998095188</v>
      </c>
      <c r="U4236" s="19">
        <v>0</v>
      </c>
      <c r="V4236" s="21">
        <f t="shared" si="203"/>
        <v>210497.48409333301</v>
      </c>
    </row>
    <row r="4237" spans="1:22" x14ac:dyDescent="0.3">
      <c r="A4237" s="7" t="s">
        <v>149</v>
      </c>
      <c r="B4237" s="7">
        <v>10</v>
      </c>
      <c r="C4237" s="8" t="s">
        <v>186</v>
      </c>
      <c r="D4237" s="7" t="s">
        <v>574</v>
      </c>
      <c r="E4237" s="7" t="s">
        <v>121</v>
      </c>
      <c r="F4237" s="8" t="s">
        <v>575</v>
      </c>
      <c r="G4237" s="7" t="s">
        <v>16</v>
      </c>
      <c r="H4237" s="9">
        <v>904.25469999999996</v>
      </c>
      <c r="I4237" s="9">
        <v>2.3978999999999999</v>
      </c>
      <c r="J4237" s="9">
        <v>2.3616000000000001</v>
      </c>
      <c r="K4237" s="10">
        <v>0.98486175403478049</v>
      </c>
      <c r="L4237" s="9">
        <v>30.14</v>
      </c>
      <c r="M4237" s="19">
        <f>H4237*INDEX('Pliegos Tarifarios (Las Condes)'!$B:$B,MATCH($B4237,'Pliegos Tarifarios (Las Condes)'!$A:$A,0))</f>
        <v>119147.3120361</v>
      </c>
      <c r="N4237" s="19">
        <f>I4237*INDEX('Pliegos Tarifarios (Las Condes)'!$C:$C,MATCH($B4237,'Pliegos Tarifarios (Las Condes)'!$A:$A,0))</f>
        <v>8329.4989055999995</v>
      </c>
      <c r="O4237" s="19">
        <f>J4237*INDEX('Pliegos Tarifarios (Las Condes)'!$D:$D,MATCH($B4237,'Pliegos Tarifarios (Las Condes)'!$A:$A,0))</f>
        <v>34350.900768</v>
      </c>
      <c r="P4237" s="19">
        <f>H4237*INDEX('Pliegos Tarifarios (Las Condes)'!$E:$E,MATCH($B4237,'Pliegos Tarifarios (Las Condes)'!$A:$A,0))</f>
        <v>11777.013212799999</v>
      </c>
      <c r="Q4237" s="19" cm="1">
        <f t="array" ref="Q4237">H4237*_xlfn.IFS(H4237&lt;=350,INDEX('Pliegos Tarifarios (Las Condes)'!$F:$F,MATCH($B4237,'Pliegos Tarifarios (Las Condes)'!$A:$A,0)),H4237&lt;=500,INDEX('Pliegos Tarifarios (Las Condes)'!$G:$G,MATCH($B4237,'Pliegos Tarifarios (Las Condes)'!$A:$A,0)),H4237&lt;=1000,INDEX('Pliegos Tarifarios (Las Condes)'!$H:$H,MATCH($B4237,'Pliegos Tarifarios (Las Condes)'!$A:$A,0)),H4237&lt;=5000,INDEX('Pliegos Tarifarios (Las Condes)'!$I:$I,MATCH($B4237,'Pliegos Tarifarios (Las Condes)'!$A:$A,0)),H4237&gt;5000,INDEX('Pliegos Tarifarios (Las Condes)'!$J:$J,MATCH($B4237,'Pliegos Tarifarios (Las Condes)'!$A:$A,0)))/1.19</f>
        <v>2120.8192165546225</v>
      </c>
      <c r="R4237" s="19">
        <f>INDEX('Pliegos Tarifarios (Las Condes)'!$K:$K,MATCH($B4237,'Pliegos Tarifarios (Las Condes)'!$A:$A,0))</f>
        <v>729.75599999999997</v>
      </c>
      <c r="S4237" s="21">
        <f t="shared" si="201"/>
        <v>176455.30013905463</v>
      </c>
      <c r="T4237" s="21">
        <f t="shared" si="202"/>
        <v>33526.507026420382</v>
      </c>
      <c r="U4237" s="19">
        <v>0</v>
      </c>
      <c r="V4237" s="21">
        <f t="shared" si="203"/>
        <v>209981.80716547501</v>
      </c>
    </row>
    <row r="4238" spans="1:22" x14ac:dyDescent="0.3">
      <c r="A4238" s="7" t="s">
        <v>149</v>
      </c>
      <c r="B4238" s="7">
        <v>10</v>
      </c>
      <c r="C4238" s="8" t="s">
        <v>186</v>
      </c>
      <c r="D4238" s="7" t="s">
        <v>576</v>
      </c>
      <c r="E4238" s="7" t="s">
        <v>121</v>
      </c>
      <c r="F4238" s="8" t="s">
        <v>577</v>
      </c>
      <c r="G4238" s="7" t="s">
        <v>16</v>
      </c>
      <c r="H4238" s="9">
        <v>902.66819999999996</v>
      </c>
      <c r="I4238" s="9">
        <v>2.4430999999999998</v>
      </c>
      <c r="J4238" s="9">
        <v>2.3816000000000002</v>
      </c>
      <c r="K4238" s="10">
        <v>0.97482706397609609</v>
      </c>
      <c r="L4238" s="9">
        <v>30.09</v>
      </c>
      <c r="M4238" s="19">
        <f>H4238*INDEX('Pliegos Tarifarios (Las Condes)'!$B:$B,MATCH($B4238,'Pliegos Tarifarios (Las Condes)'!$A:$A,0))</f>
        <v>118938.27003659999</v>
      </c>
      <c r="N4238" s="19">
        <f>I4238*INDEX('Pliegos Tarifarios (Las Condes)'!$C:$C,MATCH($B4238,'Pliegos Tarifarios (Las Condes)'!$A:$A,0))</f>
        <v>8486.5085184</v>
      </c>
      <c r="O4238" s="19">
        <f>J4238*INDEX('Pliegos Tarifarios (Las Condes)'!$D:$D,MATCH($B4238,'Pliegos Tarifarios (Las Condes)'!$A:$A,0))</f>
        <v>34641.812868000001</v>
      </c>
      <c r="P4238" s="19">
        <f>H4238*INDEX('Pliegos Tarifarios (Las Condes)'!$E:$E,MATCH($B4238,'Pliegos Tarifarios (Las Condes)'!$A:$A,0))</f>
        <v>11756.350636799998</v>
      </c>
      <c r="Q4238" s="19" cm="1">
        <f t="array" ref="Q4238">H4238*_xlfn.IFS(H4238&lt;=350,INDEX('Pliegos Tarifarios (Las Condes)'!$F:$F,MATCH($B4238,'Pliegos Tarifarios (Las Condes)'!$A:$A,0)),H4238&lt;=500,INDEX('Pliegos Tarifarios (Las Condes)'!$G:$G,MATCH($B4238,'Pliegos Tarifarios (Las Condes)'!$A:$A,0)),H4238&lt;=1000,INDEX('Pliegos Tarifarios (Las Condes)'!$H:$H,MATCH($B4238,'Pliegos Tarifarios (Las Condes)'!$A:$A,0)),H4238&lt;=5000,INDEX('Pliegos Tarifarios (Las Condes)'!$I:$I,MATCH($B4238,'Pliegos Tarifarios (Las Condes)'!$A:$A,0)),H4238&gt;5000,INDEX('Pliegos Tarifarios (Las Condes)'!$J:$J,MATCH($B4238,'Pliegos Tarifarios (Las Condes)'!$A:$A,0)))/1.19</f>
        <v>2117.0982741176472</v>
      </c>
      <c r="R4238" s="19">
        <f>INDEX('Pliegos Tarifarios (Las Condes)'!$K:$K,MATCH($B4238,'Pliegos Tarifarios (Las Condes)'!$A:$A,0))</f>
        <v>729.75599999999997</v>
      </c>
      <c r="S4238" s="21">
        <f t="shared" si="201"/>
        <v>176669.79633391765</v>
      </c>
      <c r="T4238" s="21">
        <f t="shared" si="202"/>
        <v>33567.261303444357</v>
      </c>
      <c r="U4238" s="19">
        <v>0</v>
      </c>
      <c r="V4238" s="21">
        <f t="shared" si="203"/>
        <v>210237.05763736201</v>
      </c>
    </row>
    <row r="4239" spans="1:22" x14ac:dyDescent="0.3">
      <c r="A4239" s="7" t="s">
        <v>149</v>
      </c>
      <c r="B4239" s="7">
        <v>10</v>
      </c>
      <c r="C4239" s="8" t="s">
        <v>186</v>
      </c>
      <c r="D4239" s="7" t="s">
        <v>578</v>
      </c>
      <c r="E4239" s="7" t="s">
        <v>121</v>
      </c>
      <c r="F4239" s="8" t="s">
        <v>579</v>
      </c>
      <c r="G4239" s="7" t="s">
        <v>16</v>
      </c>
      <c r="H4239" s="9">
        <v>903.83249999999998</v>
      </c>
      <c r="I4239" s="9">
        <v>2.4655999999999998</v>
      </c>
      <c r="J4239" s="9">
        <v>2.4655999999999998</v>
      </c>
      <c r="K4239" s="10">
        <v>1</v>
      </c>
      <c r="L4239" s="9">
        <v>30.13</v>
      </c>
      <c r="M4239" s="19">
        <f>H4239*INDEX('Pliegos Tarifarios (Las Condes)'!$B:$B,MATCH($B4239,'Pliegos Tarifarios (Las Condes)'!$A:$A,0))</f>
        <v>119091.6816975</v>
      </c>
      <c r="N4239" s="19">
        <f>I4239*INDEX('Pliegos Tarifarios (Las Condes)'!$C:$C,MATCH($B4239,'Pliegos Tarifarios (Las Condes)'!$A:$A,0))</f>
        <v>8564.665958399999</v>
      </c>
      <c r="O4239" s="19">
        <f>J4239*INDEX('Pliegos Tarifarios (Las Condes)'!$D:$D,MATCH($B4239,'Pliegos Tarifarios (Las Condes)'!$A:$A,0))</f>
        <v>35863.643687999996</v>
      </c>
      <c r="P4239" s="19">
        <f>H4239*INDEX('Pliegos Tarifarios (Las Condes)'!$E:$E,MATCH($B4239,'Pliegos Tarifarios (Las Condes)'!$A:$A,0))</f>
        <v>11771.51448</v>
      </c>
      <c r="Q4239" s="19" cm="1">
        <f t="array" ref="Q4239">H4239*_xlfn.IFS(H4239&lt;=350,INDEX('Pliegos Tarifarios (Las Condes)'!$F:$F,MATCH($B4239,'Pliegos Tarifarios (Las Condes)'!$A:$A,0)),H4239&lt;=500,INDEX('Pliegos Tarifarios (Las Condes)'!$G:$G,MATCH($B4239,'Pliegos Tarifarios (Las Condes)'!$A:$A,0)),H4239&lt;=1000,INDEX('Pliegos Tarifarios (Las Condes)'!$H:$H,MATCH($B4239,'Pliegos Tarifarios (Las Condes)'!$A:$A,0)),H4239&lt;=5000,INDEX('Pliegos Tarifarios (Las Condes)'!$I:$I,MATCH($B4239,'Pliegos Tarifarios (Las Condes)'!$A:$A,0)),H4239&gt;5000,INDEX('Pliegos Tarifarios (Las Condes)'!$J:$J,MATCH($B4239,'Pliegos Tarifarios (Las Condes)'!$A:$A,0)))/1.19</f>
        <v>2119.8289978991602</v>
      </c>
      <c r="R4239" s="19">
        <f>INDEX('Pliegos Tarifarios (Las Condes)'!$K:$K,MATCH($B4239,'Pliegos Tarifarios (Las Condes)'!$A:$A,0))</f>
        <v>729.75599999999997</v>
      </c>
      <c r="S4239" s="21">
        <f t="shared" si="201"/>
        <v>178141.09082179915</v>
      </c>
      <c r="T4239" s="21">
        <f t="shared" si="202"/>
        <v>33846.807256141838</v>
      </c>
      <c r="U4239" s="19">
        <v>0</v>
      </c>
      <c r="V4239" s="21">
        <f t="shared" si="203"/>
        <v>211987.89807794098</v>
      </c>
    </row>
    <row r="4240" spans="1:22" x14ac:dyDescent="0.3">
      <c r="A4240" s="7" t="s">
        <v>149</v>
      </c>
      <c r="B4240" s="7">
        <v>10</v>
      </c>
      <c r="C4240" s="8" t="s">
        <v>186</v>
      </c>
      <c r="D4240" s="7" t="s">
        <v>580</v>
      </c>
      <c r="E4240" s="7" t="s">
        <v>121</v>
      </c>
      <c r="F4240" s="8" t="s">
        <v>581</v>
      </c>
      <c r="G4240" s="7" t="s">
        <v>16</v>
      </c>
      <c r="H4240" s="9">
        <v>902.96849999999995</v>
      </c>
      <c r="I4240" s="9">
        <v>2.3936000000000002</v>
      </c>
      <c r="J4240" s="9">
        <v>2.3936000000000002</v>
      </c>
      <c r="K4240" s="10">
        <v>1</v>
      </c>
      <c r="L4240" s="9">
        <v>30.1</v>
      </c>
      <c r="M4240" s="19">
        <f>H4240*INDEX('Pliegos Tarifarios (Las Condes)'!$B:$B,MATCH($B4240,'Pliegos Tarifarios (Las Condes)'!$A:$A,0))</f>
        <v>118977.8384655</v>
      </c>
      <c r="N4240" s="19">
        <f>I4240*INDEX('Pliegos Tarifarios (Las Condes)'!$C:$C,MATCH($B4240,'Pliegos Tarifarios (Las Condes)'!$A:$A,0))</f>
        <v>8314.562150400001</v>
      </c>
      <c r="O4240" s="19">
        <f>J4240*INDEX('Pliegos Tarifarios (Las Condes)'!$D:$D,MATCH($B4240,'Pliegos Tarifarios (Las Condes)'!$A:$A,0))</f>
        <v>34816.360128</v>
      </c>
      <c r="P4240" s="19">
        <f>H4240*INDEX('Pliegos Tarifarios (Las Condes)'!$E:$E,MATCH($B4240,'Pliegos Tarifarios (Las Condes)'!$A:$A,0))</f>
        <v>11760.261743999999</v>
      </c>
      <c r="Q4240" s="19" cm="1">
        <f t="array" ref="Q4240">H4240*_xlfn.IFS(H4240&lt;=350,INDEX('Pliegos Tarifarios (Las Condes)'!$F:$F,MATCH($B4240,'Pliegos Tarifarios (Las Condes)'!$A:$A,0)),H4240&lt;=500,INDEX('Pliegos Tarifarios (Las Condes)'!$G:$G,MATCH($B4240,'Pliegos Tarifarios (Las Condes)'!$A:$A,0)),H4240&lt;=1000,INDEX('Pliegos Tarifarios (Las Condes)'!$H:$H,MATCH($B4240,'Pliegos Tarifarios (Las Condes)'!$A:$A,0)),H4240&lt;=5000,INDEX('Pliegos Tarifarios (Las Condes)'!$I:$I,MATCH($B4240,'Pliegos Tarifarios (Las Condes)'!$A:$A,0)),H4240&gt;5000,INDEX('Pliegos Tarifarios (Las Condes)'!$J:$J,MATCH($B4240,'Pliegos Tarifarios (Las Condes)'!$A:$A,0)))/1.19</f>
        <v>2117.8025911764707</v>
      </c>
      <c r="R4240" s="19">
        <f>INDEX('Pliegos Tarifarios (Las Condes)'!$K:$K,MATCH($B4240,'Pliegos Tarifarios (Las Condes)'!$A:$A,0))</f>
        <v>729.75599999999997</v>
      </c>
      <c r="S4240" s="21">
        <f t="shared" si="201"/>
        <v>176716.58107907645</v>
      </c>
      <c r="T4240" s="21">
        <f t="shared" si="202"/>
        <v>33576.150405024528</v>
      </c>
      <c r="U4240" s="19">
        <v>0</v>
      </c>
      <c r="V4240" s="21">
        <f t="shared" si="203"/>
        <v>210292.73148410098</v>
      </c>
    </row>
    <row r="4241" spans="1:22" x14ac:dyDescent="0.3">
      <c r="A4241" s="7" t="s">
        <v>149</v>
      </c>
      <c r="B4241" s="7">
        <v>10</v>
      </c>
      <c r="C4241" s="8" t="s">
        <v>186</v>
      </c>
      <c r="D4241" s="7" t="s">
        <v>582</v>
      </c>
      <c r="E4241" s="7" t="s">
        <v>121</v>
      </c>
      <c r="F4241" s="8" t="s">
        <v>583</v>
      </c>
      <c r="G4241" s="7" t="s">
        <v>16</v>
      </c>
      <c r="H4241" s="9">
        <v>901.2903</v>
      </c>
      <c r="I4241" s="9">
        <v>2.3816000000000002</v>
      </c>
      <c r="J4241" s="9">
        <v>2.3816000000000002</v>
      </c>
      <c r="K4241" s="10">
        <v>1</v>
      </c>
      <c r="L4241" s="9">
        <v>30.04</v>
      </c>
      <c r="M4241" s="19">
        <f>H4241*INDEX('Pliegos Tarifarios (Las Condes)'!$B:$B,MATCH($B4241,'Pliegos Tarifarios (Las Condes)'!$A:$A,0))</f>
        <v>118756.7137989</v>
      </c>
      <c r="N4241" s="19">
        <f>I4241*INDEX('Pliegos Tarifarios (Las Condes)'!$C:$C,MATCH($B4241,'Pliegos Tarifarios (Las Condes)'!$A:$A,0))</f>
        <v>8272.8781824000016</v>
      </c>
      <c r="O4241" s="19">
        <f>J4241*INDEX('Pliegos Tarifarios (Las Condes)'!$D:$D,MATCH($B4241,'Pliegos Tarifarios (Las Condes)'!$A:$A,0))</f>
        <v>34641.812868000001</v>
      </c>
      <c r="P4241" s="19">
        <f>H4241*INDEX('Pliegos Tarifarios (Las Condes)'!$E:$E,MATCH($B4241,'Pliegos Tarifarios (Las Condes)'!$A:$A,0))</f>
        <v>11738.404867199999</v>
      </c>
      <c r="Q4241" s="19" cm="1">
        <f t="array" ref="Q4241">H4241*_xlfn.IFS(H4241&lt;=350,INDEX('Pliegos Tarifarios (Las Condes)'!$F:$F,MATCH($B4241,'Pliegos Tarifarios (Las Condes)'!$A:$A,0)),H4241&lt;=500,INDEX('Pliegos Tarifarios (Las Condes)'!$G:$G,MATCH($B4241,'Pliegos Tarifarios (Las Condes)'!$A:$A,0)),H4241&lt;=1000,INDEX('Pliegos Tarifarios (Las Condes)'!$H:$H,MATCH($B4241,'Pliegos Tarifarios (Las Condes)'!$A:$A,0)),H4241&lt;=5000,INDEX('Pliegos Tarifarios (Las Condes)'!$I:$I,MATCH($B4241,'Pliegos Tarifarios (Las Condes)'!$A:$A,0)),H4241&gt;5000,INDEX('Pliegos Tarifarios (Las Condes)'!$J:$J,MATCH($B4241,'Pliegos Tarifarios (Las Condes)'!$A:$A,0)))/1.19</f>
        <v>2113.8665775630257</v>
      </c>
      <c r="R4241" s="19">
        <f>INDEX('Pliegos Tarifarios (Las Condes)'!$K:$K,MATCH($B4241,'Pliegos Tarifarios (Las Condes)'!$A:$A,0))</f>
        <v>729.75599999999997</v>
      </c>
      <c r="S4241" s="21">
        <f t="shared" si="201"/>
        <v>176253.43229406304</v>
      </c>
      <c r="T4241" s="21">
        <f t="shared" si="202"/>
        <v>33488.152135871976</v>
      </c>
      <c r="U4241" s="19">
        <v>0</v>
      </c>
      <c r="V4241" s="21">
        <f t="shared" si="203"/>
        <v>209741.58442993503</v>
      </c>
    </row>
    <row r="4242" spans="1:22" x14ac:dyDescent="0.3">
      <c r="A4242" s="7" t="s">
        <v>149</v>
      </c>
      <c r="B4242" s="7">
        <v>10</v>
      </c>
      <c r="C4242" s="8" t="s">
        <v>186</v>
      </c>
      <c r="D4242" s="7" t="s">
        <v>584</v>
      </c>
      <c r="E4242" s="7" t="s">
        <v>121</v>
      </c>
      <c r="F4242" s="8" t="s">
        <v>585</v>
      </c>
      <c r="G4242" s="7" t="s">
        <v>16</v>
      </c>
      <c r="H4242" s="9">
        <v>902.3623</v>
      </c>
      <c r="I4242" s="9">
        <v>2.3997999999999999</v>
      </c>
      <c r="J4242" s="9">
        <v>2.3633999999999999</v>
      </c>
      <c r="K4242" s="10">
        <v>0.9848320693391116</v>
      </c>
      <c r="L4242" s="9">
        <v>30.08</v>
      </c>
      <c r="M4242" s="19">
        <f>H4242*INDEX('Pliegos Tarifarios (Las Condes)'!$B:$B,MATCH($B4242,'Pliegos Tarifarios (Las Condes)'!$A:$A,0))</f>
        <v>118897.96373490001</v>
      </c>
      <c r="N4242" s="19">
        <f>I4242*INDEX('Pliegos Tarifarios (Las Condes)'!$C:$C,MATCH($B4242,'Pliegos Tarifarios (Las Condes)'!$A:$A,0))</f>
        <v>8336.0988672000003</v>
      </c>
      <c r="O4242" s="19">
        <f>J4242*INDEX('Pliegos Tarifarios (Las Condes)'!$D:$D,MATCH($B4242,'Pliegos Tarifarios (Las Condes)'!$A:$A,0))</f>
        <v>34377.082857000001</v>
      </c>
      <c r="P4242" s="19">
        <f>H4242*INDEX('Pliegos Tarifarios (Las Condes)'!$E:$E,MATCH($B4242,'Pliegos Tarifarios (Las Condes)'!$A:$A,0))</f>
        <v>11752.366595199999</v>
      </c>
      <c r="Q4242" s="19" cm="1">
        <f t="array" ref="Q4242">H4242*_xlfn.IFS(H4242&lt;=350,INDEX('Pliegos Tarifarios (Las Condes)'!$F:$F,MATCH($B4242,'Pliegos Tarifarios (Las Condes)'!$A:$A,0)),H4242&lt;=500,INDEX('Pliegos Tarifarios (Las Condes)'!$G:$G,MATCH($B4242,'Pliegos Tarifarios (Las Condes)'!$A:$A,0)),H4242&lt;=1000,INDEX('Pliegos Tarifarios (Las Condes)'!$H:$H,MATCH($B4242,'Pliegos Tarifarios (Las Condes)'!$A:$A,0)),H4242&lt;=5000,INDEX('Pliegos Tarifarios (Las Condes)'!$I:$I,MATCH($B4242,'Pliegos Tarifarios (Las Condes)'!$A:$A,0)),H4242&gt;5000,INDEX('Pliegos Tarifarios (Las Condes)'!$J:$J,MATCH($B4242,'Pliegos Tarifarios (Las Condes)'!$A:$A,0)))/1.19</f>
        <v>2116.380822941177</v>
      </c>
      <c r="R4242" s="19">
        <f>INDEX('Pliegos Tarifarios (Las Condes)'!$K:$K,MATCH($B4242,'Pliegos Tarifarios (Las Condes)'!$A:$A,0))</f>
        <v>729.75599999999997</v>
      </c>
      <c r="S4242" s="21">
        <f t="shared" si="201"/>
        <v>176209.64887724118</v>
      </c>
      <c r="T4242" s="21">
        <f t="shared" si="202"/>
        <v>33479.833286675828</v>
      </c>
      <c r="U4242" s="19">
        <v>0</v>
      </c>
      <c r="V4242" s="21">
        <f t="shared" si="203"/>
        <v>209689.48216391701</v>
      </c>
    </row>
    <row r="4243" spans="1:22" x14ac:dyDescent="0.3">
      <c r="A4243" s="7" t="s">
        <v>149</v>
      </c>
      <c r="B4243" s="7">
        <v>10</v>
      </c>
      <c r="C4243" s="8" t="s">
        <v>186</v>
      </c>
      <c r="D4243" s="7" t="s">
        <v>586</v>
      </c>
      <c r="E4243" s="7" t="s">
        <v>121</v>
      </c>
      <c r="F4243" s="8" t="s">
        <v>587</v>
      </c>
      <c r="G4243" s="7" t="s">
        <v>16</v>
      </c>
      <c r="H4243" s="9">
        <v>902.27859999999998</v>
      </c>
      <c r="I4243" s="9">
        <v>2.3803999999999998</v>
      </c>
      <c r="J4243" s="9">
        <v>2.3803999999999998</v>
      </c>
      <c r="K4243" s="10">
        <v>1</v>
      </c>
      <c r="L4243" s="9">
        <v>30.08</v>
      </c>
      <c r="M4243" s="19">
        <f>H4243*INDEX('Pliegos Tarifarios (Las Condes)'!$B:$B,MATCH($B4243,'Pliegos Tarifarios (Las Condes)'!$A:$A,0))</f>
        <v>118886.9351718</v>
      </c>
      <c r="N4243" s="19">
        <f>I4243*INDEX('Pliegos Tarifarios (Las Condes)'!$C:$C,MATCH($B4243,'Pliegos Tarifarios (Las Condes)'!$A:$A,0))</f>
        <v>8268.7097856</v>
      </c>
      <c r="O4243" s="19">
        <f>J4243*INDEX('Pliegos Tarifarios (Las Condes)'!$D:$D,MATCH($B4243,'Pliegos Tarifarios (Las Condes)'!$A:$A,0))</f>
        <v>34624.358141999997</v>
      </c>
      <c r="P4243" s="19">
        <f>H4243*INDEX('Pliegos Tarifarios (Las Condes)'!$E:$E,MATCH($B4243,'Pliegos Tarifarios (Las Condes)'!$A:$A,0))</f>
        <v>11751.276486399998</v>
      </c>
      <c r="Q4243" s="19" cm="1">
        <f t="array" ref="Q4243">H4243*_xlfn.IFS(H4243&lt;=350,INDEX('Pliegos Tarifarios (Las Condes)'!$F:$F,MATCH($B4243,'Pliegos Tarifarios (Las Condes)'!$A:$A,0)),H4243&lt;=500,INDEX('Pliegos Tarifarios (Las Condes)'!$G:$G,MATCH($B4243,'Pliegos Tarifarios (Las Condes)'!$A:$A,0)),H4243&lt;=1000,INDEX('Pliegos Tarifarios (Las Condes)'!$H:$H,MATCH($B4243,'Pliegos Tarifarios (Las Condes)'!$A:$A,0)),H4243&lt;=5000,INDEX('Pliegos Tarifarios (Las Condes)'!$I:$I,MATCH($B4243,'Pliegos Tarifarios (Las Condes)'!$A:$A,0)),H4243&gt;5000,INDEX('Pliegos Tarifarios (Las Condes)'!$J:$J,MATCH($B4243,'Pliegos Tarifarios (Las Condes)'!$A:$A,0)))/1.19</f>
        <v>2116.1845147899162</v>
      </c>
      <c r="R4243" s="19">
        <f>INDEX('Pliegos Tarifarios (Las Condes)'!$K:$K,MATCH($B4243,'Pliegos Tarifarios (Las Condes)'!$A:$A,0))</f>
        <v>729.75599999999997</v>
      </c>
      <c r="S4243" s="21">
        <f t="shared" si="201"/>
        <v>176377.22010058991</v>
      </c>
      <c r="T4243" s="21">
        <f t="shared" si="202"/>
        <v>33511.671819112082</v>
      </c>
      <c r="U4243" s="19">
        <v>0</v>
      </c>
      <c r="V4243" s="21">
        <f t="shared" si="203"/>
        <v>209888.891919702</v>
      </c>
    </row>
    <row r="4244" spans="1:22" x14ac:dyDescent="0.3">
      <c r="A4244" s="7" t="s">
        <v>149</v>
      </c>
      <c r="B4244" s="7">
        <v>10</v>
      </c>
      <c r="C4244" s="8" t="s">
        <v>186</v>
      </c>
      <c r="D4244" s="7" t="s">
        <v>588</v>
      </c>
      <c r="E4244" s="7" t="s">
        <v>121</v>
      </c>
      <c r="F4244" s="8" t="s">
        <v>589</v>
      </c>
      <c r="G4244" s="7" t="s">
        <v>16</v>
      </c>
      <c r="H4244" s="9">
        <v>904.8931</v>
      </c>
      <c r="I4244" s="9">
        <v>2.4253</v>
      </c>
      <c r="J4244" s="9">
        <v>2.3841000000000001</v>
      </c>
      <c r="K4244" s="10">
        <v>0.98301241083577295</v>
      </c>
      <c r="L4244" s="9">
        <v>30.16</v>
      </c>
      <c r="M4244" s="19">
        <f>H4244*INDEX('Pliegos Tarifarios (Las Condes)'!$B:$B,MATCH($B4244,'Pliegos Tarifarios (Las Condes)'!$A:$A,0))</f>
        <v>119231.42953530001</v>
      </c>
      <c r="N4244" s="19">
        <f>I4244*INDEX('Pliegos Tarifarios (Las Condes)'!$C:$C,MATCH($B4244,'Pliegos Tarifarios (Las Condes)'!$A:$A,0))</f>
        <v>8424.6772992000006</v>
      </c>
      <c r="O4244" s="19">
        <f>J4244*INDEX('Pliegos Tarifarios (Las Condes)'!$D:$D,MATCH($B4244,'Pliegos Tarifarios (Las Condes)'!$A:$A,0))</f>
        <v>34678.176880500003</v>
      </c>
      <c r="P4244" s="19">
        <f>H4244*INDEX('Pliegos Tarifarios (Las Condes)'!$E:$E,MATCH($B4244,'Pliegos Tarifarios (Las Condes)'!$A:$A,0))</f>
        <v>11785.3277344</v>
      </c>
      <c r="Q4244" s="19" cm="1">
        <f t="array" ref="Q4244">H4244*_xlfn.IFS(H4244&lt;=350,INDEX('Pliegos Tarifarios (Las Condes)'!$F:$F,MATCH($B4244,'Pliegos Tarifarios (Las Condes)'!$A:$A,0)),H4244&lt;=500,INDEX('Pliegos Tarifarios (Las Condes)'!$G:$G,MATCH($B4244,'Pliegos Tarifarios (Las Condes)'!$A:$A,0)),H4244&lt;=1000,INDEX('Pliegos Tarifarios (Las Condes)'!$H:$H,MATCH($B4244,'Pliegos Tarifarios (Las Condes)'!$A:$A,0)),H4244&lt;=5000,INDEX('Pliegos Tarifarios (Las Condes)'!$I:$I,MATCH($B4244,'Pliegos Tarifarios (Las Condes)'!$A:$A,0)),H4244&gt;5000,INDEX('Pliegos Tarifarios (Las Condes)'!$J:$J,MATCH($B4244,'Pliegos Tarifarios (Las Condes)'!$A:$A,0)))/1.19</f>
        <v>2122.316505966387</v>
      </c>
      <c r="R4244" s="19">
        <f>INDEX('Pliegos Tarifarios (Las Condes)'!$K:$K,MATCH($B4244,'Pliegos Tarifarios (Las Condes)'!$A:$A,0))</f>
        <v>729.75599999999997</v>
      </c>
      <c r="S4244" s="21">
        <f t="shared" si="201"/>
        <v>176971.6839553664</v>
      </c>
      <c r="T4244" s="21">
        <f t="shared" si="202"/>
        <v>33624.61995151962</v>
      </c>
      <c r="U4244" s="19">
        <v>0</v>
      </c>
      <c r="V4244" s="21">
        <f t="shared" si="203"/>
        <v>210596.30390688602</v>
      </c>
    </row>
    <row r="4245" spans="1:22" x14ac:dyDescent="0.3">
      <c r="A4245" s="7" t="s">
        <v>149</v>
      </c>
      <c r="B4245" s="7">
        <v>10</v>
      </c>
      <c r="C4245" s="8" t="s">
        <v>186</v>
      </c>
      <c r="D4245" s="7" t="s">
        <v>590</v>
      </c>
      <c r="E4245" s="7" t="s">
        <v>121</v>
      </c>
      <c r="F4245" s="8" t="s">
        <v>591</v>
      </c>
      <c r="G4245" s="7" t="s">
        <v>16</v>
      </c>
      <c r="H4245" s="9">
        <v>903.50879999999995</v>
      </c>
      <c r="I4245" s="9">
        <v>2.4803999999999999</v>
      </c>
      <c r="J4245" s="9">
        <v>2.4321999999999999</v>
      </c>
      <c r="K4245" s="10">
        <v>0.98056765037897109</v>
      </c>
      <c r="L4245" s="9">
        <v>30.12</v>
      </c>
      <c r="M4245" s="19">
        <f>H4245*INDEX('Pliegos Tarifarios (Las Condes)'!$B:$B,MATCH($B4245,'Pliegos Tarifarios (Las Condes)'!$A:$A,0))</f>
        <v>119049.03001439999</v>
      </c>
      <c r="N4245" s="19">
        <f>I4245*INDEX('Pliegos Tarifarios (Las Condes)'!$C:$C,MATCH($B4245,'Pliegos Tarifarios (Las Condes)'!$A:$A,0))</f>
        <v>8616.0761856000008</v>
      </c>
      <c r="O4245" s="19">
        <f>J4245*INDEX('Pliegos Tarifarios (Las Condes)'!$D:$D,MATCH($B4245,'Pliegos Tarifarios (Las Condes)'!$A:$A,0))</f>
        <v>35377.820480999995</v>
      </c>
      <c r="P4245" s="19">
        <f>H4245*INDEX('Pliegos Tarifarios (Las Condes)'!$E:$E,MATCH($B4245,'Pliegos Tarifarios (Las Condes)'!$A:$A,0))</f>
        <v>11767.298611199998</v>
      </c>
      <c r="Q4245" s="19" cm="1">
        <f t="array" ref="Q4245">H4245*_xlfn.IFS(H4245&lt;=350,INDEX('Pliegos Tarifarios (Las Condes)'!$F:$F,MATCH($B4245,'Pliegos Tarifarios (Las Condes)'!$A:$A,0)),H4245&lt;=500,INDEX('Pliegos Tarifarios (Las Condes)'!$G:$G,MATCH($B4245,'Pliegos Tarifarios (Las Condes)'!$A:$A,0)),H4245&lt;=1000,INDEX('Pliegos Tarifarios (Las Condes)'!$H:$H,MATCH($B4245,'Pliegos Tarifarios (Las Condes)'!$A:$A,0)),H4245&lt;=5000,INDEX('Pliegos Tarifarios (Las Condes)'!$I:$I,MATCH($B4245,'Pliegos Tarifarios (Las Condes)'!$A:$A,0)),H4245&gt;5000,INDEX('Pliegos Tarifarios (Las Condes)'!$J:$J,MATCH($B4245,'Pliegos Tarifarios (Las Condes)'!$A:$A,0)))/1.19</f>
        <v>2119.0697989915971</v>
      </c>
      <c r="R4245" s="19">
        <f>INDEX('Pliegos Tarifarios (Las Condes)'!$K:$K,MATCH($B4245,'Pliegos Tarifarios (Las Condes)'!$A:$A,0))</f>
        <v>729.75599999999997</v>
      </c>
      <c r="S4245" s="21">
        <f t="shared" si="201"/>
        <v>177659.05109119159</v>
      </c>
      <c r="T4245" s="21">
        <f t="shared" si="202"/>
        <v>33755.219707326403</v>
      </c>
      <c r="U4245" s="19">
        <v>0</v>
      </c>
      <c r="V4245" s="21">
        <f t="shared" si="203"/>
        <v>211414.270798518</v>
      </c>
    </row>
    <row r="4246" spans="1:22" x14ac:dyDescent="0.3">
      <c r="A4246" s="7" t="s">
        <v>149</v>
      </c>
      <c r="B4246" s="7">
        <v>10</v>
      </c>
      <c r="C4246" s="8" t="s">
        <v>186</v>
      </c>
      <c r="D4246" s="7" t="s">
        <v>592</v>
      </c>
      <c r="E4246" s="7" t="s">
        <v>121</v>
      </c>
      <c r="F4246" s="8" t="s">
        <v>593</v>
      </c>
      <c r="G4246" s="7" t="s">
        <v>16</v>
      </c>
      <c r="H4246" s="9">
        <v>903.7749</v>
      </c>
      <c r="I4246" s="9">
        <v>2.4119000000000002</v>
      </c>
      <c r="J4246" s="9">
        <v>2.3769</v>
      </c>
      <c r="K4246" s="10">
        <v>0.98548861893113304</v>
      </c>
      <c r="L4246" s="9">
        <v>30.13</v>
      </c>
      <c r="M4246" s="19">
        <f>H4246*INDEX('Pliegos Tarifarios (Las Condes)'!$B:$B,MATCH($B4246,'Pliegos Tarifarios (Las Condes)'!$A:$A,0))</f>
        <v>119084.0921487</v>
      </c>
      <c r="N4246" s="19">
        <f>I4246*INDEX('Pliegos Tarifarios (Las Condes)'!$C:$C,MATCH($B4246,'Pliegos Tarifarios (Las Condes)'!$A:$A,0))</f>
        <v>8378.1302016000009</v>
      </c>
      <c r="O4246" s="19">
        <f>J4246*INDEX('Pliegos Tarifarios (Las Condes)'!$D:$D,MATCH($B4246,'Pliegos Tarifarios (Las Condes)'!$A:$A,0))</f>
        <v>34573.448524499996</v>
      </c>
      <c r="P4246" s="19">
        <f>H4246*INDEX('Pliegos Tarifarios (Las Condes)'!$E:$E,MATCH($B4246,'Pliegos Tarifarios (Las Condes)'!$A:$A,0))</f>
        <v>11770.764297599999</v>
      </c>
      <c r="Q4246" s="19" cm="1">
        <f t="array" ref="Q4246">H4246*_xlfn.IFS(H4246&lt;=350,INDEX('Pliegos Tarifarios (Las Condes)'!$F:$F,MATCH($B4246,'Pliegos Tarifarios (Las Condes)'!$A:$A,0)),H4246&lt;=500,INDEX('Pliegos Tarifarios (Las Condes)'!$G:$G,MATCH($B4246,'Pliegos Tarifarios (Las Condes)'!$A:$A,0)),H4246&lt;=1000,INDEX('Pliegos Tarifarios (Las Condes)'!$H:$H,MATCH($B4246,'Pliegos Tarifarios (Las Condes)'!$A:$A,0)),H4246&lt;=5000,INDEX('Pliegos Tarifarios (Las Condes)'!$I:$I,MATCH($B4246,'Pliegos Tarifarios (Las Condes)'!$A:$A,0)),H4246&gt;5000,INDEX('Pliegos Tarifarios (Las Condes)'!$J:$J,MATCH($B4246,'Pliegos Tarifarios (Las Condes)'!$A:$A,0)))/1.19</f>
        <v>2119.6939041176474</v>
      </c>
      <c r="R4246" s="19">
        <f>INDEX('Pliegos Tarifarios (Las Condes)'!$K:$K,MATCH($B4246,'Pliegos Tarifarios (Las Condes)'!$A:$A,0))</f>
        <v>729.75599999999997</v>
      </c>
      <c r="S4246" s="21">
        <f t="shared" si="201"/>
        <v>176655.88507651765</v>
      </c>
      <c r="T4246" s="21">
        <f t="shared" si="202"/>
        <v>33564.618164538355</v>
      </c>
      <c r="U4246" s="19">
        <v>0</v>
      </c>
      <c r="V4246" s="21">
        <f t="shared" si="203"/>
        <v>210220.50324105599</v>
      </c>
    </row>
    <row r="4247" spans="1:22" x14ac:dyDescent="0.3">
      <c r="A4247" s="7" t="s">
        <v>149</v>
      </c>
      <c r="B4247" s="7">
        <v>10</v>
      </c>
      <c r="C4247" s="8" t="s">
        <v>186</v>
      </c>
      <c r="D4247" s="7" t="s">
        <v>594</v>
      </c>
      <c r="E4247" s="7" t="s">
        <v>121</v>
      </c>
      <c r="F4247" s="8" t="s">
        <v>595</v>
      </c>
      <c r="G4247" s="7" t="s">
        <v>16</v>
      </c>
      <c r="H4247" s="9">
        <v>904.77319999999997</v>
      </c>
      <c r="I4247" s="9">
        <v>2.3929999999999998</v>
      </c>
      <c r="J4247" s="9">
        <v>2.3929999999999998</v>
      </c>
      <c r="K4247" s="10">
        <v>1</v>
      </c>
      <c r="L4247" s="9">
        <v>30.16</v>
      </c>
      <c r="M4247" s="19">
        <f>H4247*INDEX('Pliegos Tarifarios (Las Condes)'!$B:$B,MATCH($B4247,'Pliegos Tarifarios (Las Condes)'!$A:$A,0))</f>
        <v>119215.6311516</v>
      </c>
      <c r="N4247" s="19">
        <f>I4247*INDEX('Pliegos Tarifarios (Las Condes)'!$C:$C,MATCH($B4247,'Pliegos Tarifarios (Las Condes)'!$A:$A,0))</f>
        <v>8312.4779519999993</v>
      </c>
      <c r="O4247" s="19">
        <f>J4247*INDEX('Pliegos Tarifarios (Las Condes)'!$D:$D,MATCH($B4247,'Pliegos Tarifarios (Las Condes)'!$A:$A,0))</f>
        <v>34807.632764999995</v>
      </c>
      <c r="P4247" s="19">
        <f>H4247*INDEX('Pliegos Tarifarios (Las Condes)'!$E:$E,MATCH($B4247,'Pliegos Tarifarios (Las Condes)'!$A:$A,0))</f>
        <v>11783.766156799998</v>
      </c>
      <c r="Q4247" s="19" cm="1">
        <f t="array" ref="Q4247">H4247*_xlfn.IFS(H4247&lt;=350,INDEX('Pliegos Tarifarios (Las Condes)'!$F:$F,MATCH($B4247,'Pliegos Tarifarios (Las Condes)'!$A:$A,0)),H4247&lt;=500,INDEX('Pliegos Tarifarios (Las Condes)'!$G:$G,MATCH($B4247,'Pliegos Tarifarios (Las Condes)'!$A:$A,0)),H4247&lt;=1000,INDEX('Pliegos Tarifarios (Las Condes)'!$H:$H,MATCH($B4247,'Pliegos Tarifarios (Las Condes)'!$A:$A,0)),H4247&lt;=5000,INDEX('Pliegos Tarifarios (Las Condes)'!$I:$I,MATCH($B4247,'Pliegos Tarifarios (Las Condes)'!$A:$A,0)),H4247&gt;5000,INDEX('Pliegos Tarifarios (Las Condes)'!$J:$J,MATCH($B4247,'Pliegos Tarifarios (Las Condes)'!$A:$A,0)))/1.19</f>
        <v>2122.0352951260506</v>
      </c>
      <c r="R4247" s="19">
        <f>INDEX('Pliegos Tarifarios (Las Condes)'!$K:$K,MATCH($B4247,'Pliegos Tarifarios (Las Condes)'!$A:$A,0))</f>
        <v>729.75599999999997</v>
      </c>
      <c r="S4247" s="21">
        <f t="shared" si="201"/>
        <v>176971.29932052604</v>
      </c>
      <c r="T4247" s="21">
        <f t="shared" si="202"/>
        <v>33624.546870899947</v>
      </c>
      <c r="U4247" s="19">
        <v>0</v>
      </c>
      <c r="V4247" s="21">
        <f t="shared" si="203"/>
        <v>210595.84619142598</v>
      </c>
    </row>
    <row r="4248" spans="1:22" x14ac:dyDescent="0.3">
      <c r="A4248" s="7" t="s">
        <v>149</v>
      </c>
      <c r="B4248" s="7">
        <v>10</v>
      </c>
      <c r="C4248" s="8" t="s">
        <v>186</v>
      </c>
      <c r="D4248" s="7" t="s">
        <v>596</v>
      </c>
      <c r="E4248" s="7" t="s">
        <v>121</v>
      </c>
      <c r="F4248" s="8" t="s">
        <v>597</v>
      </c>
      <c r="G4248" s="7" t="s">
        <v>16</v>
      </c>
      <c r="H4248" s="9">
        <v>902.07299999999998</v>
      </c>
      <c r="I4248" s="9">
        <v>2.4289999999999998</v>
      </c>
      <c r="J4248" s="9">
        <v>2.3652000000000002</v>
      </c>
      <c r="K4248" s="10">
        <v>0.97373404693289434</v>
      </c>
      <c r="L4248" s="9">
        <v>30.07</v>
      </c>
      <c r="M4248" s="19">
        <f>H4248*INDEX('Pliegos Tarifarios (Las Condes)'!$B:$B,MATCH($B4248,'Pliegos Tarifarios (Las Condes)'!$A:$A,0))</f>
        <v>118859.84469900001</v>
      </c>
      <c r="N4248" s="19">
        <f>I4248*INDEX('Pliegos Tarifarios (Las Condes)'!$C:$C,MATCH($B4248,'Pliegos Tarifarios (Las Condes)'!$A:$A,0))</f>
        <v>8437.5298559999992</v>
      </c>
      <c r="O4248" s="19">
        <f>J4248*INDEX('Pliegos Tarifarios (Las Condes)'!$D:$D,MATCH($B4248,'Pliegos Tarifarios (Las Condes)'!$A:$A,0))</f>
        <v>34403.264946000003</v>
      </c>
      <c r="P4248" s="19">
        <f>H4248*INDEX('Pliegos Tarifarios (Las Condes)'!$E:$E,MATCH($B4248,'Pliegos Tarifarios (Las Condes)'!$A:$A,0))</f>
        <v>11748.598751999998</v>
      </c>
      <c r="Q4248" s="19" cm="1">
        <f t="array" ref="Q4248">H4248*_xlfn.IFS(H4248&lt;=350,INDEX('Pliegos Tarifarios (Las Condes)'!$F:$F,MATCH($B4248,'Pliegos Tarifarios (Las Condes)'!$A:$A,0)),H4248&lt;=500,INDEX('Pliegos Tarifarios (Las Condes)'!$G:$G,MATCH($B4248,'Pliegos Tarifarios (Las Condes)'!$A:$A,0)),H4248&lt;=1000,INDEX('Pliegos Tarifarios (Las Condes)'!$H:$H,MATCH($B4248,'Pliegos Tarifarios (Las Condes)'!$A:$A,0)),H4248&lt;=5000,INDEX('Pliegos Tarifarios (Las Condes)'!$I:$I,MATCH($B4248,'Pliegos Tarifarios (Las Condes)'!$A:$A,0)),H4248&gt;5000,INDEX('Pliegos Tarifarios (Las Condes)'!$J:$J,MATCH($B4248,'Pliegos Tarifarios (Las Condes)'!$A:$A,0)))/1.19</f>
        <v>2115.7023050420171</v>
      </c>
      <c r="R4248" s="19">
        <f>INDEX('Pliegos Tarifarios (Las Condes)'!$K:$K,MATCH($B4248,'Pliegos Tarifarios (Las Condes)'!$A:$A,0))</f>
        <v>729.75599999999997</v>
      </c>
      <c r="S4248" s="21">
        <f t="shared" si="201"/>
        <v>176294.69655804199</v>
      </c>
      <c r="T4248" s="21">
        <f t="shared" si="202"/>
        <v>33495.992346027982</v>
      </c>
      <c r="U4248" s="19">
        <v>0</v>
      </c>
      <c r="V4248" s="21">
        <f t="shared" si="203"/>
        <v>209790.68890406998</v>
      </c>
    </row>
    <row r="4249" spans="1:22" x14ac:dyDescent="0.3">
      <c r="A4249" s="7" t="s">
        <v>149</v>
      </c>
      <c r="B4249" s="7">
        <v>10</v>
      </c>
      <c r="C4249" s="8" t="s">
        <v>186</v>
      </c>
      <c r="D4249" s="7" t="s">
        <v>598</v>
      </c>
      <c r="E4249" s="7" t="s">
        <v>121</v>
      </c>
      <c r="F4249" s="8" t="s">
        <v>599</v>
      </c>
      <c r="G4249" s="7" t="s">
        <v>16</v>
      </c>
      <c r="H4249" s="9">
        <v>902.70439999999996</v>
      </c>
      <c r="I4249" s="9">
        <v>2.3704000000000001</v>
      </c>
      <c r="J4249" s="9">
        <v>2.3540999999999999</v>
      </c>
      <c r="K4249" s="10">
        <v>0.99312352345595667</v>
      </c>
      <c r="L4249" s="9">
        <v>30.09</v>
      </c>
      <c r="M4249" s="19">
        <f>H4249*INDEX('Pliegos Tarifarios (Las Condes)'!$B:$B,MATCH($B4249,'Pliegos Tarifarios (Las Condes)'!$A:$A,0))</f>
        <v>118943.0398572</v>
      </c>
      <c r="N4249" s="19">
        <f>I4249*INDEX('Pliegos Tarifarios (Las Condes)'!$C:$C,MATCH($B4249,'Pliegos Tarifarios (Las Condes)'!$A:$A,0))</f>
        <v>8233.9731456000009</v>
      </c>
      <c r="O4249" s="19">
        <f>J4249*INDEX('Pliegos Tarifarios (Las Condes)'!$D:$D,MATCH($B4249,'Pliegos Tarifarios (Las Condes)'!$A:$A,0))</f>
        <v>34241.808730499994</v>
      </c>
      <c r="P4249" s="19">
        <f>H4249*INDEX('Pliegos Tarifarios (Las Condes)'!$E:$E,MATCH($B4249,'Pliegos Tarifarios (Las Condes)'!$A:$A,0))</f>
        <v>11756.822105599998</v>
      </c>
      <c r="Q4249" s="19" cm="1">
        <f t="array" ref="Q4249">H4249*_xlfn.IFS(H4249&lt;=350,INDEX('Pliegos Tarifarios (Las Condes)'!$F:$F,MATCH($B4249,'Pliegos Tarifarios (Las Condes)'!$A:$A,0)),H4249&lt;=500,INDEX('Pliegos Tarifarios (Las Condes)'!$G:$G,MATCH($B4249,'Pliegos Tarifarios (Las Condes)'!$A:$A,0)),H4249&lt;=1000,INDEX('Pliegos Tarifarios (Las Condes)'!$H:$H,MATCH($B4249,'Pliegos Tarifarios (Las Condes)'!$A:$A,0)),H4249&lt;=5000,INDEX('Pliegos Tarifarios (Las Condes)'!$I:$I,MATCH($B4249,'Pliegos Tarifarios (Las Condes)'!$A:$A,0)),H4249&gt;5000,INDEX('Pliegos Tarifarios (Las Condes)'!$J:$J,MATCH($B4249,'Pliegos Tarifarios (Las Condes)'!$A:$A,0)))/1.19</f>
        <v>2117.1831768067232</v>
      </c>
      <c r="R4249" s="19">
        <f>INDEX('Pliegos Tarifarios (Las Condes)'!$K:$K,MATCH($B4249,'Pliegos Tarifarios (Las Condes)'!$A:$A,0))</f>
        <v>729.75599999999997</v>
      </c>
      <c r="S4249" s="21">
        <f t="shared" si="201"/>
        <v>176022.58301570671</v>
      </c>
      <c r="T4249" s="21">
        <f t="shared" si="202"/>
        <v>33444.290772984277</v>
      </c>
      <c r="U4249" s="19">
        <v>0</v>
      </c>
      <c r="V4249" s="21">
        <f t="shared" si="203"/>
        <v>209466.87378869098</v>
      </c>
    </row>
    <row r="4250" spans="1:22" x14ac:dyDescent="0.3">
      <c r="A4250" s="7" t="s">
        <v>149</v>
      </c>
      <c r="B4250" s="7">
        <v>10</v>
      </c>
      <c r="C4250" s="8" t="s">
        <v>186</v>
      </c>
      <c r="D4250" s="7" t="s">
        <v>600</v>
      </c>
      <c r="E4250" s="7" t="s">
        <v>121</v>
      </c>
      <c r="F4250" s="8" t="s">
        <v>601</v>
      </c>
      <c r="G4250" s="7" t="s">
        <v>16</v>
      </c>
      <c r="H4250" s="9">
        <v>903.00980000000004</v>
      </c>
      <c r="I4250" s="9">
        <v>2.4053</v>
      </c>
      <c r="J4250" s="9">
        <v>2.3700999999999999</v>
      </c>
      <c r="K4250" s="10">
        <v>0.98536565085436323</v>
      </c>
      <c r="L4250" s="9">
        <v>30.1</v>
      </c>
      <c r="M4250" s="19">
        <f>H4250*INDEX('Pliegos Tarifarios (Las Condes)'!$B:$B,MATCH($B4250,'Pliegos Tarifarios (Las Condes)'!$A:$A,0))</f>
        <v>118983.28027740002</v>
      </c>
      <c r="N4250" s="19">
        <f>I4250*INDEX('Pliegos Tarifarios (Las Condes)'!$C:$C,MATCH($B4250,'Pliegos Tarifarios (Las Condes)'!$A:$A,0))</f>
        <v>8355.2040192000004</v>
      </c>
      <c r="O4250" s="19">
        <f>J4250*INDEX('Pliegos Tarifarios (Las Condes)'!$D:$D,MATCH($B4250,'Pliegos Tarifarios (Las Condes)'!$A:$A,0))</f>
        <v>34474.538410499998</v>
      </c>
      <c r="P4250" s="19">
        <f>H4250*INDEX('Pliegos Tarifarios (Las Condes)'!$E:$E,MATCH($B4250,'Pliegos Tarifarios (Las Condes)'!$A:$A,0))</f>
        <v>11760.799635199999</v>
      </c>
      <c r="Q4250" s="19" cm="1">
        <f t="array" ref="Q4250">H4250*_xlfn.IFS(H4250&lt;=350,INDEX('Pliegos Tarifarios (Las Condes)'!$F:$F,MATCH($B4250,'Pliegos Tarifarios (Las Condes)'!$A:$A,0)),H4250&lt;=500,INDEX('Pliegos Tarifarios (Las Condes)'!$G:$G,MATCH($B4250,'Pliegos Tarifarios (Las Condes)'!$A:$A,0)),H4250&lt;=1000,INDEX('Pliegos Tarifarios (Las Condes)'!$H:$H,MATCH($B4250,'Pliegos Tarifarios (Las Condes)'!$A:$A,0)),H4250&lt;=5000,INDEX('Pliegos Tarifarios (Las Condes)'!$I:$I,MATCH($B4250,'Pliegos Tarifarios (Las Condes)'!$A:$A,0)),H4250&gt;5000,INDEX('Pliegos Tarifarios (Las Condes)'!$J:$J,MATCH($B4250,'Pliegos Tarifarios (Las Condes)'!$A:$A,0)))/1.19</f>
        <v>2117.8994552941181</v>
      </c>
      <c r="R4250" s="19">
        <f>INDEX('Pliegos Tarifarios (Las Condes)'!$K:$K,MATCH($B4250,'Pliegos Tarifarios (Las Condes)'!$A:$A,0))</f>
        <v>729.75599999999997</v>
      </c>
      <c r="S4250" s="21">
        <f t="shared" si="201"/>
        <v>176421.47779759415</v>
      </c>
      <c r="T4250" s="21">
        <f t="shared" si="202"/>
        <v>33520.080781542893</v>
      </c>
      <c r="U4250" s="19">
        <v>0</v>
      </c>
      <c r="V4250" s="21">
        <f t="shared" si="203"/>
        <v>209941.55857913705</v>
      </c>
    </row>
    <row r="4251" spans="1:22" x14ac:dyDescent="0.3">
      <c r="A4251" s="7" t="s">
        <v>149</v>
      </c>
      <c r="B4251" s="7">
        <v>10</v>
      </c>
      <c r="C4251" s="8" t="s">
        <v>186</v>
      </c>
      <c r="D4251" s="7" t="s">
        <v>602</v>
      </c>
      <c r="E4251" s="7" t="s">
        <v>121</v>
      </c>
      <c r="F4251" s="8" t="s">
        <v>603</v>
      </c>
      <c r="G4251" s="7" t="s">
        <v>16</v>
      </c>
      <c r="H4251" s="9">
        <v>904.25019999999995</v>
      </c>
      <c r="I4251" s="9">
        <v>2.3980000000000001</v>
      </c>
      <c r="J4251" s="9">
        <v>2.3980000000000001</v>
      </c>
      <c r="K4251" s="10">
        <v>1</v>
      </c>
      <c r="L4251" s="9">
        <v>30.14</v>
      </c>
      <c r="M4251" s="19">
        <f>H4251*INDEX('Pliegos Tarifarios (Las Condes)'!$B:$B,MATCH($B4251,'Pliegos Tarifarios (Las Condes)'!$A:$A,0))</f>
        <v>119146.71910259999</v>
      </c>
      <c r="N4251" s="19">
        <f>I4251*INDEX('Pliegos Tarifarios (Las Condes)'!$C:$C,MATCH($B4251,'Pliegos Tarifarios (Las Condes)'!$A:$A,0))</f>
        <v>8329.8462720000007</v>
      </c>
      <c r="O4251" s="19">
        <f>J4251*INDEX('Pliegos Tarifarios (Las Condes)'!$D:$D,MATCH($B4251,'Pliegos Tarifarios (Las Condes)'!$A:$A,0))</f>
        <v>34880.360789999999</v>
      </c>
      <c r="P4251" s="19">
        <f>H4251*INDEX('Pliegos Tarifarios (Las Condes)'!$E:$E,MATCH($B4251,'Pliegos Tarifarios (Las Condes)'!$A:$A,0))</f>
        <v>11776.954604799999</v>
      </c>
      <c r="Q4251" s="19" cm="1">
        <f t="array" ref="Q4251">H4251*_xlfn.IFS(H4251&lt;=350,INDEX('Pliegos Tarifarios (Las Condes)'!$F:$F,MATCH($B4251,'Pliegos Tarifarios (Las Condes)'!$A:$A,0)),H4251&lt;=500,INDEX('Pliegos Tarifarios (Las Condes)'!$G:$G,MATCH($B4251,'Pliegos Tarifarios (Las Condes)'!$A:$A,0)),H4251&lt;=1000,INDEX('Pliegos Tarifarios (Las Condes)'!$H:$H,MATCH($B4251,'Pliegos Tarifarios (Las Condes)'!$A:$A,0)),H4251&lt;=5000,INDEX('Pliegos Tarifarios (Las Condes)'!$I:$I,MATCH($B4251,'Pliegos Tarifarios (Las Condes)'!$A:$A,0)),H4251&gt;5000,INDEX('Pliegos Tarifarios (Las Condes)'!$J:$J,MATCH($B4251,'Pliegos Tarifarios (Las Condes)'!$A:$A,0)))/1.19</f>
        <v>2120.8086623529412</v>
      </c>
      <c r="R4251" s="19">
        <f>INDEX('Pliegos Tarifarios (Las Condes)'!$K:$K,MATCH($B4251,'Pliegos Tarifarios (Las Condes)'!$A:$A,0))</f>
        <v>729.75599999999997</v>
      </c>
      <c r="S4251" s="21">
        <f t="shared" si="201"/>
        <v>176984.44543175292</v>
      </c>
      <c r="T4251" s="21">
        <f t="shared" si="202"/>
        <v>33627.044632033052</v>
      </c>
      <c r="U4251" s="19">
        <v>0</v>
      </c>
      <c r="V4251" s="21">
        <f t="shared" si="203"/>
        <v>210611.49006378598</v>
      </c>
    </row>
    <row r="4252" spans="1:22" x14ac:dyDescent="0.3">
      <c r="A4252" s="7" t="s">
        <v>149</v>
      </c>
      <c r="B4252" s="7">
        <v>10</v>
      </c>
      <c r="C4252" s="8" t="s">
        <v>186</v>
      </c>
      <c r="D4252" s="7" t="s">
        <v>604</v>
      </c>
      <c r="E4252" s="7" t="s">
        <v>121</v>
      </c>
      <c r="F4252" s="8" t="s">
        <v>605</v>
      </c>
      <c r="G4252" s="7" t="s">
        <v>16</v>
      </c>
      <c r="H4252" s="9">
        <v>902.37950000000001</v>
      </c>
      <c r="I4252" s="9">
        <v>2.4548000000000001</v>
      </c>
      <c r="J4252" s="9">
        <v>2.3483000000000001</v>
      </c>
      <c r="K4252" s="10">
        <v>0.95661561023301289</v>
      </c>
      <c r="L4252" s="9">
        <v>30.08</v>
      </c>
      <c r="M4252" s="19">
        <f>H4252*INDEX('Pliegos Tarifarios (Las Condes)'!$B:$B,MATCH($B4252,'Pliegos Tarifarios (Las Condes)'!$A:$A,0))</f>
        <v>118900.2300585</v>
      </c>
      <c r="N4252" s="19">
        <f>I4252*INDEX('Pliegos Tarifarios (Las Condes)'!$C:$C,MATCH($B4252,'Pliegos Tarifarios (Las Condes)'!$A:$A,0))</f>
        <v>8527.1503872000012</v>
      </c>
      <c r="O4252" s="19">
        <f>J4252*INDEX('Pliegos Tarifarios (Las Condes)'!$D:$D,MATCH($B4252,'Pliegos Tarifarios (Las Condes)'!$A:$A,0))</f>
        <v>34157.444221500002</v>
      </c>
      <c r="P4252" s="19">
        <f>H4252*INDEX('Pliegos Tarifarios (Las Condes)'!$E:$E,MATCH($B4252,'Pliegos Tarifarios (Las Condes)'!$A:$A,0))</f>
        <v>11752.590607999999</v>
      </c>
      <c r="Q4252" s="19" cm="1">
        <f t="array" ref="Q4252">H4252*_xlfn.IFS(H4252&lt;=350,INDEX('Pliegos Tarifarios (Las Condes)'!$F:$F,MATCH($B4252,'Pliegos Tarifarios (Las Condes)'!$A:$A,0)),H4252&lt;=500,INDEX('Pliegos Tarifarios (Las Condes)'!$G:$G,MATCH($B4252,'Pliegos Tarifarios (Las Condes)'!$A:$A,0)),H4252&lt;=1000,INDEX('Pliegos Tarifarios (Las Condes)'!$H:$H,MATCH($B4252,'Pliegos Tarifarios (Las Condes)'!$A:$A,0)),H4252&lt;=5000,INDEX('Pliegos Tarifarios (Las Condes)'!$I:$I,MATCH($B4252,'Pliegos Tarifarios (Las Condes)'!$A:$A,0)),H4252&gt;5000,INDEX('Pliegos Tarifarios (Las Condes)'!$J:$J,MATCH($B4252,'Pliegos Tarifarios (Las Condes)'!$A:$A,0)))/1.19</f>
        <v>2116.4211634453786</v>
      </c>
      <c r="R4252" s="19">
        <f>INDEX('Pliegos Tarifarios (Las Condes)'!$K:$K,MATCH($B4252,'Pliegos Tarifarios (Las Condes)'!$A:$A,0))</f>
        <v>729.75599999999997</v>
      </c>
      <c r="S4252" s="21">
        <f t="shared" si="201"/>
        <v>176183.59243864537</v>
      </c>
      <c r="T4252" s="21">
        <f t="shared" si="202"/>
        <v>33474.882563342624</v>
      </c>
      <c r="U4252" s="19">
        <v>0</v>
      </c>
      <c r="V4252" s="21">
        <f t="shared" si="203"/>
        <v>209658.475001988</v>
      </c>
    </row>
    <row r="4253" spans="1:22" x14ac:dyDescent="0.3">
      <c r="A4253" s="7" t="s">
        <v>149</v>
      </c>
      <c r="B4253" s="7">
        <v>10</v>
      </c>
      <c r="C4253" s="8" t="s">
        <v>186</v>
      </c>
      <c r="D4253" s="7" t="s">
        <v>606</v>
      </c>
      <c r="E4253" s="7" t="s">
        <v>121</v>
      </c>
      <c r="F4253" s="8" t="s">
        <v>607</v>
      </c>
      <c r="G4253" s="7" t="s">
        <v>16</v>
      </c>
      <c r="H4253" s="9">
        <v>902.05290000000002</v>
      </c>
      <c r="I4253" s="9">
        <v>2.4137</v>
      </c>
      <c r="J4253" s="9">
        <v>2.3856000000000002</v>
      </c>
      <c r="K4253" s="10">
        <v>0.98835812238472065</v>
      </c>
      <c r="L4253" s="9">
        <v>30.07</v>
      </c>
      <c r="M4253" s="19">
        <f>H4253*INDEX('Pliegos Tarifarios (Las Condes)'!$B:$B,MATCH($B4253,'Pliegos Tarifarios (Las Condes)'!$A:$A,0))</f>
        <v>118857.1962627</v>
      </c>
      <c r="N4253" s="19">
        <f>I4253*INDEX('Pliegos Tarifarios (Las Condes)'!$C:$C,MATCH($B4253,'Pliegos Tarifarios (Las Condes)'!$A:$A,0))</f>
        <v>8384.3827968000005</v>
      </c>
      <c r="O4253" s="19">
        <f>J4253*INDEX('Pliegos Tarifarios (Las Condes)'!$D:$D,MATCH($B4253,'Pliegos Tarifarios (Las Condes)'!$A:$A,0))</f>
        <v>34699.995287999998</v>
      </c>
      <c r="P4253" s="19">
        <f>H4253*INDEX('Pliegos Tarifarios (Las Condes)'!$E:$E,MATCH($B4253,'Pliegos Tarifarios (Las Condes)'!$A:$A,0))</f>
        <v>11748.336969599999</v>
      </c>
      <c r="Q4253" s="19" cm="1">
        <f t="array" ref="Q4253">H4253*_xlfn.IFS(H4253&lt;=350,INDEX('Pliegos Tarifarios (Las Condes)'!$F:$F,MATCH($B4253,'Pliegos Tarifarios (Las Condes)'!$A:$A,0)),H4253&lt;=500,INDEX('Pliegos Tarifarios (Las Condes)'!$G:$G,MATCH($B4253,'Pliegos Tarifarios (Las Condes)'!$A:$A,0)),H4253&lt;=1000,INDEX('Pliegos Tarifarios (Las Condes)'!$H:$H,MATCH($B4253,'Pliegos Tarifarios (Las Condes)'!$A:$A,0)),H4253&lt;=5000,INDEX('Pliegos Tarifarios (Las Condes)'!$I:$I,MATCH($B4253,'Pliegos Tarifarios (Las Condes)'!$A:$A,0)),H4253&gt;5000,INDEX('Pliegos Tarifarios (Las Condes)'!$J:$J,MATCH($B4253,'Pliegos Tarifarios (Las Condes)'!$A:$A,0)))/1.19</f>
        <v>2115.655162941177</v>
      </c>
      <c r="R4253" s="19">
        <f>INDEX('Pliegos Tarifarios (Las Condes)'!$K:$K,MATCH($B4253,'Pliegos Tarifarios (Las Condes)'!$A:$A,0))</f>
        <v>729.75599999999997</v>
      </c>
      <c r="S4253" s="21">
        <f t="shared" si="201"/>
        <v>176535.32248004116</v>
      </c>
      <c r="T4253" s="21">
        <f t="shared" si="202"/>
        <v>33541.711271207823</v>
      </c>
      <c r="U4253" s="19">
        <v>0</v>
      </c>
      <c r="V4253" s="21">
        <f t="shared" si="203"/>
        <v>210077.03375124896</v>
      </c>
    </row>
    <row r="4254" spans="1:22" x14ac:dyDescent="0.3">
      <c r="A4254" s="7" t="s">
        <v>149</v>
      </c>
      <c r="B4254" s="7">
        <v>10</v>
      </c>
      <c r="C4254" s="8" t="s">
        <v>186</v>
      </c>
      <c r="D4254" s="7" t="s">
        <v>608</v>
      </c>
      <c r="E4254" s="7" t="s">
        <v>121</v>
      </c>
      <c r="F4254" s="8" t="s">
        <v>609</v>
      </c>
      <c r="G4254" s="7" t="s">
        <v>16</v>
      </c>
      <c r="H4254" s="9">
        <v>903.88589999999999</v>
      </c>
      <c r="I4254" s="9">
        <v>2.3961999999999999</v>
      </c>
      <c r="J4254" s="9">
        <v>2.3849</v>
      </c>
      <c r="K4254" s="10">
        <v>0.99528419998330697</v>
      </c>
      <c r="L4254" s="9">
        <v>30.13</v>
      </c>
      <c r="M4254" s="19">
        <f>H4254*INDEX('Pliegos Tarifarios (Las Condes)'!$B:$B,MATCH($B4254,'Pliegos Tarifarios (Las Condes)'!$A:$A,0))</f>
        <v>119098.71784170001</v>
      </c>
      <c r="N4254" s="19">
        <f>I4254*INDEX('Pliegos Tarifarios (Las Condes)'!$C:$C,MATCH($B4254,'Pliegos Tarifarios (Las Condes)'!$A:$A,0))</f>
        <v>8323.5936767999992</v>
      </c>
      <c r="O4254" s="19">
        <f>J4254*INDEX('Pliegos Tarifarios (Las Condes)'!$D:$D,MATCH($B4254,'Pliegos Tarifarios (Las Condes)'!$A:$A,0))</f>
        <v>34689.813364499998</v>
      </c>
      <c r="P4254" s="19">
        <f>H4254*INDEX('Pliegos Tarifarios (Las Condes)'!$E:$E,MATCH($B4254,'Pliegos Tarifarios (Las Condes)'!$A:$A,0))</f>
        <v>11772.2099616</v>
      </c>
      <c r="Q4254" s="19" cm="1">
        <f t="array" ref="Q4254">H4254*_xlfn.IFS(H4254&lt;=350,INDEX('Pliegos Tarifarios (Las Condes)'!$F:$F,MATCH($B4254,'Pliegos Tarifarios (Las Condes)'!$A:$A,0)),H4254&lt;=500,INDEX('Pliegos Tarifarios (Las Condes)'!$G:$G,MATCH($B4254,'Pliegos Tarifarios (Las Condes)'!$A:$A,0)),H4254&lt;=1000,INDEX('Pliegos Tarifarios (Las Condes)'!$H:$H,MATCH($B4254,'Pliegos Tarifarios (Las Condes)'!$A:$A,0)),H4254&lt;=5000,INDEX('Pliegos Tarifarios (Las Condes)'!$I:$I,MATCH($B4254,'Pliegos Tarifarios (Las Condes)'!$A:$A,0)),H4254&gt;5000,INDEX('Pliegos Tarifarios (Las Condes)'!$J:$J,MATCH($B4254,'Pliegos Tarifarios (Las Condes)'!$A:$A,0)))/1.19</f>
        <v>2119.9542410924373</v>
      </c>
      <c r="R4254" s="19">
        <f>INDEX('Pliegos Tarifarios (Las Condes)'!$K:$K,MATCH($B4254,'Pliegos Tarifarios (Las Condes)'!$A:$A,0))</f>
        <v>729.75599999999997</v>
      </c>
      <c r="S4254" s="21">
        <f t="shared" si="201"/>
        <v>176734.04508569243</v>
      </c>
      <c r="T4254" s="21">
        <f t="shared" si="202"/>
        <v>33579.468566281561</v>
      </c>
      <c r="U4254" s="19">
        <v>0</v>
      </c>
      <c r="V4254" s="21">
        <f t="shared" si="203"/>
        <v>210313.51365197398</v>
      </c>
    </row>
    <row r="4255" spans="1:22" x14ac:dyDescent="0.3">
      <c r="A4255" s="7" t="s">
        <v>149</v>
      </c>
      <c r="B4255" s="7">
        <v>10</v>
      </c>
      <c r="C4255" s="8" t="s">
        <v>186</v>
      </c>
      <c r="D4255" s="7" t="s">
        <v>610</v>
      </c>
      <c r="E4255" s="7" t="s">
        <v>121</v>
      </c>
      <c r="F4255" s="8" t="s">
        <v>611</v>
      </c>
      <c r="G4255" s="7" t="s">
        <v>16</v>
      </c>
      <c r="H4255" s="9">
        <v>903.15890000000002</v>
      </c>
      <c r="I4255" s="9">
        <v>2.3746999999999998</v>
      </c>
      <c r="J4255" s="9">
        <v>2.3452000000000002</v>
      </c>
      <c r="K4255" s="10">
        <v>0.98757737819514058</v>
      </c>
      <c r="L4255" s="9">
        <v>30.11</v>
      </c>
      <c r="M4255" s="19">
        <f>H4255*INDEX('Pliegos Tarifarios (Las Condes)'!$B:$B,MATCH($B4255,'Pliegos Tarifarios (Las Condes)'!$A:$A,0))</f>
        <v>119002.9261407</v>
      </c>
      <c r="N4255" s="19">
        <f>I4255*INDEX('Pliegos Tarifarios (Las Condes)'!$C:$C,MATCH($B4255,'Pliegos Tarifarios (Las Condes)'!$A:$A,0))</f>
        <v>8248.9099007999994</v>
      </c>
      <c r="O4255" s="19">
        <f>J4255*INDEX('Pliegos Tarifarios (Las Condes)'!$D:$D,MATCH($B4255,'Pliegos Tarifarios (Las Condes)'!$A:$A,0))</f>
        <v>34112.352846000002</v>
      </c>
      <c r="P4255" s="19">
        <f>H4255*INDEX('Pliegos Tarifarios (Las Condes)'!$E:$E,MATCH($B4255,'Pliegos Tarifarios (Las Condes)'!$A:$A,0))</f>
        <v>11762.7415136</v>
      </c>
      <c r="Q4255" s="19" cm="1">
        <f t="array" ref="Q4255">H4255*_xlfn.IFS(H4255&lt;=350,INDEX('Pliegos Tarifarios (Las Condes)'!$F:$F,MATCH($B4255,'Pliegos Tarifarios (Las Condes)'!$A:$A,0)),H4255&lt;=500,INDEX('Pliegos Tarifarios (Las Condes)'!$G:$G,MATCH($B4255,'Pliegos Tarifarios (Las Condes)'!$A:$A,0)),H4255&lt;=1000,INDEX('Pliegos Tarifarios (Las Condes)'!$H:$H,MATCH($B4255,'Pliegos Tarifarios (Las Condes)'!$A:$A,0)),H4255&lt;=5000,INDEX('Pliegos Tarifarios (Las Condes)'!$I:$I,MATCH($B4255,'Pliegos Tarifarios (Las Condes)'!$A:$A,0)),H4255&gt;5000,INDEX('Pliegos Tarifarios (Las Condes)'!$J:$J,MATCH($B4255,'Pliegos Tarifarios (Las Condes)'!$A:$A,0)))/1.19</f>
        <v>2118.2491511764711</v>
      </c>
      <c r="R4255" s="19">
        <f>INDEX('Pliegos Tarifarios (Las Condes)'!$K:$K,MATCH($B4255,'Pliegos Tarifarios (Las Condes)'!$A:$A,0))</f>
        <v>729.75599999999997</v>
      </c>
      <c r="S4255" s="21">
        <f t="shared" si="201"/>
        <v>175974.93555227647</v>
      </c>
      <c r="T4255" s="21">
        <f t="shared" si="202"/>
        <v>33435.237754932532</v>
      </c>
      <c r="U4255" s="19">
        <v>0</v>
      </c>
      <c r="V4255" s="21">
        <f t="shared" si="203"/>
        <v>209410.17330720898</v>
      </c>
    </row>
    <row r="4256" spans="1:22" x14ac:dyDescent="0.3">
      <c r="A4256" s="7" t="s">
        <v>149</v>
      </c>
      <c r="B4256" s="7">
        <v>10</v>
      </c>
      <c r="C4256" s="8" t="s">
        <v>186</v>
      </c>
      <c r="D4256" s="7" t="s">
        <v>612</v>
      </c>
      <c r="E4256" s="7" t="s">
        <v>121</v>
      </c>
      <c r="F4256" s="8" t="s">
        <v>613</v>
      </c>
      <c r="G4256" s="7" t="s">
        <v>16</v>
      </c>
      <c r="H4256" s="9">
        <v>903.61130000000003</v>
      </c>
      <c r="I4256" s="9">
        <v>2.3942000000000001</v>
      </c>
      <c r="J4256" s="9">
        <v>2.3824999999999998</v>
      </c>
      <c r="K4256" s="10">
        <v>0.99511319020967326</v>
      </c>
      <c r="L4256" s="9">
        <v>30.12</v>
      </c>
      <c r="M4256" s="19">
        <f>H4256*INDEX('Pliegos Tarifarios (Las Condes)'!$B:$B,MATCH($B4256,'Pliegos Tarifarios (Las Condes)'!$A:$A,0))</f>
        <v>119062.53572190001</v>
      </c>
      <c r="N4256" s="19">
        <f>I4256*INDEX('Pliegos Tarifarios (Las Condes)'!$C:$C,MATCH($B4256,'Pliegos Tarifarios (Las Condes)'!$A:$A,0))</f>
        <v>8316.6463488000009</v>
      </c>
      <c r="O4256" s="19">
        <f>J4256*INDEX('Pliegos Tarifarios (Las Condes)'!$D:$D,MATCH($B4256,'Pliegos Tarifarios (Las Condes)'!$A:$A,0))</f>
        <v>34654.903912499998</v>
      </c>
      <c r="P4256" s="19">
        <f>H4256*INDEX('Pliegos Tarifarios (Las Condes)'!$E:$E,MATCH($B4256,'Pliegos Tarifarios (Las Condes)'!$A:$A,0))</f>
        <v>11768.6335712</v>
      </c>
      <c r="Q4256" s="19" cm="1">
        <f t="array" ref="Q4256">H4256*_xlfn.IFS(H4256&lt;=350,INDEX('Pliegos Tarifarios (Las Condes)'!$F:$F,MATCH($B4256,'Pliegos Tarifarios (Las Condes)'!$A:$A,0)),H4256&lt;=500,INDEX('Pliegos Tarifarios (Las Condes)'!$G:$G,MATCH($B4256,'Pliegos Tarifarios (Las Condes)'!$A:$A,0)),H4256&lt;=1000,INDEX('Pliegos Tarifarios (Las Condes)'!$H:$H,MATCH($B4256,'Pliegos Tarifarios (Las Condes)'!$A:$A,0)),H4256&lt;=5000,INDEX('Pliegos Tarifarios (Las Condes)'!$I:$I,MATCH($B4256,'Pliegos Tarifarios (Las Condes)'!$A:$A,0)),H4256&gt;5000,INDEX('Pliegos Tarifarios (Las Condes)'!$J:$J,MATCH($B4256,'Pliegos Tarifarios (Las Condes)'!$A:$A,0)))/1.19</f>
        <v>2119.3102002521014</v>
      </c>
      <c r="R4256" s="19">
        <f>INDEX('Pliegos Tarifarios (Las Condes)'!$K:$K,MATCH($B4256,'Pliegos Tarifarios (Las Condes)'!$A:$A,0))</f>
        <v>729.75599999999997</v>
      </c>
      <c r="S4256" s="21">
        <f t="shared" si="201"/>
        <v>176651.78575465211</v>
      </c>
      <c r="T4256" s="21">
        <f t="shared" si="202"/>
        <v>33563.839293383899</v>
      </c>
      <c r="U4256" s="19">
        <v>0</v>
      </c>
      <c r="V4256" s="21">
        <f t="shared" si="203"/>
        <v>210215.62504803602</v>
      </c>
    </row>
    <row r="4257" spans="1:22" x14ac:dyDescent="0.3">
      <c r="A4257" s="7" t="s">
        <v>149</v>
      </c>
      <c r="B4257" s="7">
        <v>10</v>
      </c>
      <c r="C4257" s="8" t="s">
        <v>186</v>
      </c>
      <c r="D4257" s="7" t="s">
        <v>614</v>
      </c>
      <c r="E4257" s="7" t="s">
        <v>121</v>
      </c>
      <c r="F4257" s="8" t="s">
        <v>615</v>
      </c>
      <c r="G4257" s="7" t="s">
        <v>16</v>
      </c>
      <c r="H4257" s="9">
        <v>903.15959999999995</v>
      </c>
      <c r="I4257" s="9">
        <v>2.4394</v>
      </c>
      <c r="J4257" s="9">
        <v>2.4394</v>
      </c>
      <c r="K4257" s="10">
        <v>1</v>
      </c>
      <c r="L4257" s="9">
        <v>30.11</v>
      </c>
      <c r="M4257" s="19">
        <f>H4257*INDEX('Pliegos Tarifarios (Las Condes)'!$B:$B,MATCH($B4257,'Pliegos Tarifarios (Las Condes)'!$A:$A,0))</f>
        <v>119003.0183748</v>
      </c>
      <c r="N4257" s="19">
        <f>I4257*INDEX('Pliegos Tarifarios (Las Condes)'!$C:$C,MATCH($B4257,'Pliegos Tarifarios (Las Condes)'!$A:$A,0))</f>
        <v>8473.6559616000013</v>
      </c>
      <c r="O4257" s="19">
        <f>J4257*INDEX('Pliegos Tarifarios (Las Condes)'!$D:$D,MATCH($B4257,'Pliegos Tarifarios (Las Condes)'!$A:$A,0))</f>
        <v>35482.548837000002</v>
      </c>
      <c r="P4257" s="19">
        <f>H4257*INDEX('Pliegos Tarifarios (Las Condes)'!$E:$E,MATCH($B4257,'Pliegos Tarifarios (Las Condes)'!$A:$A,0))</f>
        <v>11762.750630399998</v>
      </c>
      <c r="Q4257" s="19" cm="1">
        <f t="array" ref="Q4257">H4257*_xlfn.IFS(H4257&lt;=350,INDEX('Pliegos Tarifarios (Las Condes)'!$F:$F,MATCH($B4257,'Pliegos Tarifarios (Las Condes)'!$A:$A,0)),H4257&lt;=500,INDEX('Pliegos Tarifarios (Las Condes)'!$G:$G,MATCH($B4257,'Pliegos Tarifarios (Las Condes)'!$A:$A,0)),H4257&lt;=1000,INDEX('Pliegos Tarifarios (Las Condes)'!$H:$H,MATCH($B4257,'Pliegos Tarifarios (Las Condes)'!$A:$A,0)),H4257&lt;=5000,INDEX('Pliegos Tarifarios (Las Condes)'!$I:$I,MATCH($B4257,'Pliegos Tarifarios (Las Condes)'!$A:$A,0)),H4257&gt;5000,INDEX('Pliegos Tarifarios (Las Condes)'!$J:$J,MATCH($B4257,'Pliegos Tarifarios (Las Condes)'!$A:$A,0)))/1.19</f>
        <v>2118.2507929411768</v>
      </c>
      <c r="R4257" s="19">
        <f>INDEX('Pliegos Tarifarios (Las Condes)'!$K:$K,MATCH($B4257,'Pliegos Tarifarios (Las Condes)'!$A:$A,0))</f>
        <v>729.75599999999997</v>
      </c>
      <c r="S4257" s="21">
        <f t="shared" si="201"/>
        <v>177569.98059674117</v>
      </c>
      <c r="T4257" s="21">
        <f t="shared" si="202"/>
        <v>33738.296313380823</v>
      </c>
      <c r="U4257" s="19">
        <v>0</v>
      </c>
      <c r="V4257" s="21">
        <f t="shared" si="203"/>
        <v>211308.27691012199</v>
      </c>
    </row>
    <row r="4258" spans="1:22" x14ac:dyDescent="0.3">
      <c r="A4258" s="7" t="s">
        <v>149</v>
      </c>
      <c r="B4258" s="7">
        <v>10</v>
      </c>
      <c r="C4258" s="8" t="s">
        <v>186</v>
      </c>
      <c r="D4258" s="7" t="s">
        <v>616</v>
      </c>
      <c r="E4258" s="7" t="s">
        <v>121</v>
      </c>
      <c r="F4258" s="8" t="s">
        <v>617</v>
      </c>
      <c r="G4258" s="7" t="s">
        <v>16</v>
      </c>
      <c r="H4258" s="9">
        <v>902.69460000000004</v>
      </c>
      <c r="I4258" s="9">
        <v>2.5651999999999999</v>
      </c>
      <c r="J4258" s="9">
        <v>2.3509000000000002</v>
      </c>
      <c r="K4258" s="10">
        <v>0.91645875565258084</v>
      </c>
      <c r="L4258" s="9">
        <v>30.09</v>
      </c>
      <c r="M4258" s="19">
        <f>H4258*INDEX('Pliegos Tarifarios (Las Condes)'!$B:$B,MATCH($B4258,'Pliegos Tarifarios (Las Condes)'!$A:$A,0))</f>
        <v>118941.74857980001</v>
      </c>
      <c r="N4258" s="19">
        <f>I4258*INDEX('Pliegos Tarifarios (Las Condes)'!$C:$C,MATCH($B4258,'Pliegos Tarifarios (Las Condes)'!$A:$A,0))</f>
        <v>8910.6428928000005</v>
      </c>
      <c r="O4258" s="19">
        <f>J4258*INDEX('Pliegos Tarifarios (Las Condes)'!$D:$D,MATCH($B4258,'Pliegos Tarifarios (Las Condes)'!$A:$A,0))</f>
        <v>34195.262794499999</v>
      </c>
      <c r="P4258" s="19">
        <f>H4258*INDEX('Pliegos Tarifarios (Las Condes)'!$E:$E,MATCH($B4258,'Pliegos Tarifarios (Las Condes)'!$A:$A,0))</f>
        <v>11756.6944704</v>
      </c>
      <c r="Q4258" s="19" cm="1">
        <f t="array" ref="Q4258">H4258*_xlfn.IFS(H4258&lt;=350,INDEX('Pliegos Tarifarios (Las Condes)'!$F:$F,MATCH($B4258,'Pliegos Tarifarios (Las Condes)'!$A:$A,0)),H4258&lt;=500,INDEX('Pliegos Tarifarios (Las Condes)'!$G:$G,MATCH($B4258,'Pliegos Tarifarios (Las Condes)'!$A:$A,0)),H4258&lt;=1000,INDEX('Pliegos Tarifarios (Las Condes)'!$H:$H,MATCH($B4258,'Pliegos Tarifarios (Las Condes)'!$A:$A,0)),H4258&lt;=5000,INDEX('Pliegos Tarifarios (Las Condes)'!$I:$I,MATCH($B4258,'Pliegos Tarifarios (Las Condes)'!$A:$A,0)),H4258&gt;5000,INDEX('Pliegos Tarifarios (Las Condes)'!$J:$J,MATCH($B4258,'Pliegos Tarifarios (Las Condes)'!$A:$A,0)))/1.19</f>
        <v>2117.1601921008405</v>
      </c>
      <c r="R4258" s="19">
        <f>INDEX('Pliegos Tarifarios (Las Condes)'!$K:$K,MATCH($B4258,'Pliegos Tarifarios (Las Condes)'!$A:$A,0))</f>
        <v>729.75599999999997</v>
      </c>
      <c r="S4258" s="21">
        <f t="shared" si="201"/>
        <v>176651.26492960082</v>
      </c>
      <c r="T4258" s="21">
        <f t="shared" si="202"/>
        <v>33563.740336624156</v>
      </c>
      <c r="U4258" s="19">
        <v>0</v>
      </c>
      <c r="V4258" s="21">
        <f t="shared" si="203"/>
        <v>210215.00526622497</v>
      </c>
    </row>
    <row r="4259" spans="1:22" x14ac:dyDescent="0.3">
      <c r="A4259" s="7" t="s">
        <v>149</v>
      </c>
      <c r="B4259" s="7">
        <v>10</v>
      </c>
      <c r="C4259" s="8" t="s">
        <v>186</v>
      </c>
      <c r="D4259" s="7" t="s">
        <v>618</v>
      </c>
      <c r="E4259" s="7" t="s">
        <v>121</v>
      </c>
      <c r="F4259" s="8" t="s">
        <v>619</v>
      </c>
      <c r="G4259" s="7" t="s">
        <v>16</v>
      </c>
      <c r="H4259" s="9">
        <v>903.15099999999995</v>
      </c>
      <c r="I4259" s="9">
        <v>2.3759999999999999</v>
      </c>
      <c r="J4259" s="9">
        <v>2.3759999999999999</v>
      </c>
      <c r="K4259" s="10">
        <v>1</v>
      </c>
      <c r="L4259" s="9">
        <v>30.11</v>
      </c>
      <c r="M4259" s="19">
        <f>H4259*INDEX('Pliegos Tarifarios (Las Condes)'!$B:$B,MATCH($B4259,'Pliegos Tarifarios (Las Condes)'!$A:$A,0))</f>
        <v>119001.885213</v>
      </c>
      <c r="N4259" s="19">
        <f>I4259*INDEX('Pliegos Tarifarios (Las Condes)'!$C:$C,MATCH($B4259,'Pliegos Tarifarios (Las Condes)'!$A:$A,0))</f>
        <v>8253.4256640000003</v>
      </c>
      <c r="O4259" s="19">
        <f>J4259*INDEX('Pliegos Tarifarios (Las Condes)'!$D:$D,MATCH($B4259,'Pliegos Tarifarios (Las Condes)'!$A:$A,0))</f>
        <v>34560.357479999999</v>
      </c>
      <c r="P4259" s="19">
        <f>H4259*INDEX('Pliegos Tarifarios (Las Condes)'!$E:$E,MATCH($B4259,'Pliegos Tarifarios (Las Condes)'!$A:$A,0))</f>
        <v>11762.638623999999</v>
      </c>
      <c r="Q4259" s="19" cm="1">
        <f t="array" ref="Q4259">H4259*_xlfn.IFS(H4259&lt;=350,INDEX('Pliegos Tarifarios (Las Condes)'!$F:$F,MATCH($B4259,'Pliegos Tarifarios (Las Condes)'!$A:$A,0)),H4259&lt;=500,INDEX('Pliegos Tarifarios (Las Condes)'!$G:$G,MATCH($B4259,'Pliegos Tarifarios (Las Condes)'!$A:$A,0)),H4259&lt;=1000,INDEX('Pliegos Tarifarios (Las Condes)'!$H:$H,MATCH($B4259,'Pliegos Tarifarios (Las Condes)'!$A:$A,0)),H4259&lt;=5000,INDEX('Pliegos Tarifarios (Las Condes)'!$I:$I,MATCH($B4259,'Pliegos Tarifarios (Las Condes)'!$A:$A,0)),H4259&gt;5000,INDEX('Pliegos Tarifarios (Las Condes)'!$J:$J,MATCH($B4259,'Pliegos Tarifarios (Las Condes)'!$A:$A,0)))/1.19</f>
        <v>2118.230622689076</v>
      </c>
      <c r="R4259" s="19">
        <f>INDEX('Pliegos Tarifarios (Las Condes)'!$K:$K,MATCH($B4259,'Pliegos Tarifarios (Las Condes)'!$A:$A,0))</f>
        <v>729.75599999999997</v>
      </c>
      <c r="S4259" s="21">
        <f t="shared" si="201"/>
        <v>176426.29360368906</v>
      </c>
      <c r="T4259" s="21">
        <f t="shared" si="202"/>
        <v>33520.995784700921</v>
      </c>
      <c r="U4259" s="19">
        <v>0</v>
      </c>
      <c r="V4259" s="21">
        <f t="shared" si="203"/>
        <v>209947.28938838997</v>
      </c>
    </row>
    <row r="4260" spans="1:22" x14ac:dyDescent="0.3">
      <c r="A4260" s="7" t="s">
        <v>149</v>
      </c>
      <c r="B4260" s="7">
        <v>10</v>
      </c>
      <c r="C4260" s="8" t="s">
        <v>186</v>
      </c>
      <c r="D4260" s="7" t="s">
        <v>620</v>
      </c>
      <c r="E4260" s="7" t="s">
        <v>121</v>
      </c>
      <c r="F4260" s="8" t="s">
        <v>621</v>
      </c>
      <c r="G4260" s="7" t="s">
        <v>16</v>
      </c>
      <c r="H4260" s="9">
        <v>903.64779999999996</v>
      </c>
      <c r="I4260" s="9">
        <v>2.4788999999999999</v>
      </c>
      <c r="J4260" s="9">
        <v>2.4788999999999999</v>
      </c>
      <c r="K4260" s="10">
        <v>1</v>
      </c>
      <c r="L4260" s="9">
        <v>30.12</v>
      </c>
      <c r="M4260" s="19">
        <f>H4260*INDEX('Pliegos Tarifarios (Las Condes)'!$B:$B,MATCH($B4260,'Pliegos Tarifarios (Las Condes)'!$A:$A,0))</f>
        <v>119067.34507140001</v>
      </c>
      <c r="N4260" s="19">
        <f>I4260*INDEX('Pliegos Tarifarios (Las Condes)'!$C:$C,MATCH($B4260,'Pliegos Tarifarios (Las Condes)'!$A:$A,0))</f>
        <v>8610.8656895999993</v>
      </c>
      <c r="O4260" s="19">
        <f>J4260*INDEX('Pliegos Tarifarios (Las Condes)'!$D:$D,MATCH($B4260,'Pliegos Tarifarios (Las Condes)'!$A:$A,0))</f>
        <v>36057.100234499994</v>
      </c>
      <c r="P4260" s="19">
        <f>H4260*INDEX('Pliegos Tarifarios (Las Condes)'!$E:$E,MATCH($B4260,'Pliegos Tarifarios (Las Condes)'!$A:$A,0))</f>
        <v>11769.108947199999</v>
      </c>
      <c r="Q4260" s="19" cm="1">
        <f t="array" ref="Q4260">H4260*_xlfn.IFS(H4260&lt;=350,INDEX('Pliegos Tarifarios (Las Condes)'!$F:$F,MATCH($B4260,'Pliegos Tarifarios (Las Condes)'!$A:$A,0)),H4260&lt;=500,INDEX('Pliegos Tarifarios (Las Condes)'!$G:$G,MATCH($B4260,'Pliegos Tarifarios (Las Condes)'!$A:$A,0)),H4260&lt;=1000,INDEX('Pliegos Tarifarios (Las Condes)'!$H:$H,MATCH($B4260,'Pliegos Tarifarios (Las Condes)'!$A:$A,0)),H4260&lt;=5000,INDEX('Pliegos Tarifarios (Las Condes)'!$I:$I,MATCH($B4260,'Pliegos Tarifarios (Las Condes)'!$A:$A,0)),H4260&gt;5000,INDEX('Pliegos Tarifarios (Las Condes)'!$J:$J,MATCH($B4260,'Pliegos Tarifarios (Las Condes)'!$A:$A,0)))/1.19</f>
        <v>2119.3958065546221</v>
      </c>
      <c r="R4260" s="19">
        <f>INDEX('Pliegos Tarifarios (Las Condes)'!$K:$K,MATCH($B4260,'Pliegos Tarifarios (Las Condes)'!$A:$A,0))</f>
        <v>729.75599999999997</v>
      </c>
      <c r="S4260" s="21">
        <f t="shared" si="201"/>
        <v>178353.57174925462</v>
      </c>
      <c r="T4260" s="21">
        <f t="shared" si="202"/>
        <v>33887.17863235838</v>
      </c>
      <c r="U4260" s="19">
        <v>0</v>
      </c>
      <c r="V4260" s="21">
        <f t="shared" si="203"/>
        <v>212240.750381613</v>
      </c>
    </row>
    <row r="4261" spans="1:22" x14ac:dyDescent="0.3">
      <c r="A4261" s="7" t="s">
        <v>149</v>
      </c>
      <c r="B4261" s="7">
        <v>10</v>
      </c>
      <c r="C4261" s="8" t="s">
        <v>186</v>
      </c>
      <c r="D4261" s="7" t="s">
        <v>622</v>
      </c>
      <c r="E4261" s="7" t="s">
        <v>121</v>
      </c>
      <c r="F4261" s="8" t="s">
        <v>623</v>
      </c>
      <c r="G4261" s="7" t="s">
        <v>16</v>
      </c>
      <c r="H4261" s="9">
        <v>902.90200000000004</v>
      </c>
      <c r="I4261" s="9">
        <v>2.4064000000000001</v>
      </c>
      <c r="J4261" s="9">
        <v>2.3788999999999998</v>
      </c>
      <c r="K4261" s="10">
        <v>0.98857214095744672</v>
      </c>
      <c r="L4261" s="9">
        <v>30.1</v>
      </c>
      <c r="M4261" s="19">
        <f>H4261*INDEX('Pliegos Tarifarios (Las Condes)'!$B:$B,MATCH($B4261,'Pliegos Tarifarios (Las Condes)'!$A:$A,0))</f>
        <v>118969.076226</v>
      </c>
      <c r="N4261" s="19">
        <f>I4261*INDEX('Pliegos Tarifarios (Las Condes)'!$C:$C,MATCH($B4261,'Pliegos Tarifarios (Las Condes)'!$A:$A,0))</f>
        <v>8359.0250496000008</v>
      </c>
      <c r="O4261" s="19">
        <f>J4261*INDEX('Pliegos Tarifarios (Las Condes)'!$D:$D,MATCH($B4261,'Pliegos Tarifarios (Las Condes)'!$A:$A,0))</f>
        <v>34602.539734499995</v>
      </c>
      <c r="P4261" s="19">
        <f>H4261*INDEX('Pliegos Tarifarios (Las Condes)'!$E:$E,MATCH($B4261,'Pliegos Tarifarios (Las Condes)'!$A:$A,0))</f>
        <v>11759.395648</v>
      </c>
      <c r="Q4261" s="19" cm="1">
        <f t="array" ref="Q4261">H4261*_xlfn.IFS(H4261&lt;=350,INDEX('Pliegos Tarifarios (Las Condes)'!$F:$F,MATCH($B4261,'Pliegos Tarifarios (Las Condes)'!$A:$A,0)),H4261&lt;=500,INDEX('Pliegos Tarifarios (Las Condes)'!$G:$G,MATCH($B4261,'Pliegos Tarifarios (Las Condes)'!$A:$A,0)),H4261&lt;=1000,INDEX('Pliegos Tarifarios (Las Condes)'!$H:$H,MATCH($B4261,'Pliegos Tarifarios (Las Condes)'!$A:$A,0)),H4261&lt;=5000,INDEX('Pliegos Tarifarios (Las Condes)'!$I:$I,MATCH($B4261,'Pliegos Tarifarios (Las Condes)'!$A:$A,0)),H4261&gt;5000,INDEX('Pliegos Tarifarios (Las Condes)'!$J:$J,MATCH($B4261,'Pliegos Tarifarios (Las Condes)'!$A:$A,0)))/1.19</f>
        <v>2117.6466235294124</v>
      </c>
      <c r="R4261" s="19">
        <f>INDEX('Pliegos Tarifarios (Las Condes)'!$K:$K,MATCH($B4261,'Pliegos Tarifarios (Las Condes)'!$A:$A,0))</f>
        <v>729.75599999999997</v>
      </c>
      <c r="S4261" s="21">
        <f t="shared" si="201"/>
        <v>176537.4392816294</v>
      </c>
      <c r="T4261" s="21">
        <f t="shared" si="202"/>
        <v>33542.113463509588</v>
      </c>
      <c r="U4261" s="19">
        <v>0</v>
      </c>
      <c r="V4261" s="21">
        <f t="shared" si="203"/>
        <v>210079.55274513899</v>
      </c>
    </row>
    <row r="4262" spans="1:22" x14ac:dyDescent="0.3">
      <c r="A4262" s="7" t="s">
        <v>149</v>
      </c>
      <c r="B4262" s="7">
        <v>10</v>
      </c>
      <c r="C4262" s="8" t="s">
        <v>186</v>
      </c>
      <c r="D4262" s="7" t="s">
        <v>624</v>
      </c>
      <c r="E4262" s="7" t="s">
        <v>121</v>
      </c>
      <c r="F4262" s="8" t="s">
        <v>625</v>
      </c>
      <c r="G4262" s="7" t="s">
        <v>16</v>
      </c>
      <c r="H4262" s="9">
        <v>901.72159999999997</v>
      </c>
      <c r="I4262" s="9">
        <v>2.3801000000000001</v>
      </c>
      <c r="J4262" s="9">
        <v>2.3801000000000001</v>
      </c>
      <c r="K4262" s="10">
        <v>1</v>
      </c>
      <c r="L4262" s="9">
        <v>30.06</v>
      </c>
      <c r="M4262" s="19">
        <f>H4262*INDEX('Pliegos Tarifarios (Las Condes)'!$B:$B,MATCH($B4262,'Pliegos Tarifarios (Las Condes)'!$A:$A,0))</f>
        <v>118813.5431808</v>
      </c>
      <c r="N4262" s="19">
        <f>I4262*INDEX('Pliegos Tarifarios (Las Condes)'!$C:$C,MATCH($B4262,'Pliegos Tarifarios (Las Condes)'!$A:$A,0))</f>
        <v>8267.6676864000001</v>
      </c>
      <c r="O4262" s="19">
        <f>J4262*INDEX('Pliegos Tarifarios (Las Condes)'!$D:$D,MATCH($B4262,'Pliegos Tarifarios (Las Condes)'!$A:$A,0))</f>
        <v>34619.994460499998</v>
      </c>
      <c r="P4262" s="19">
        <f>H4262*INDEX('Pliegos Tarifarios (Las Condes)'!$E:$E,MATCH($B4262,'Pliegos Tarifarios (Las Condes)'!$A:$A,0))</f>
        <v>11744.022118399998</v>
      </c>
      <c r="Q4262" s="19" cm="1">
        <f t="array" ref="Q4262">H4262*_xlfn.IFS(H4262&lt;=350,INDEX('Pliegos Tarifarios (Las Condes)'!$F:$F,MATCH($B4262,'Pliegos Tarifarios (Las Condes)'!$A:$A,0)),H4262&lt;=500,INDEX('Pliegos Tarifarios (Las Condes)'!$G:$G,MATCH($B4262,'Pliegos Tarifarios (Las Condes)'!$A:$A,0)),H4262&lt;=1000,INDEX('Pliegos Tarifarios (Las Condes)'!$H:$H,MATCH($B4262,'Pliegos Tarifarios (Las Condes)'!$A:$A,0)),H4262&lt;=5000,INDEX('Pliegos Tarifarios (Las Condes)'!$I:$I,MATCH($B4262,'Pliegos Tarifarios (Las Condes)'!$A:$A,0)),H4262&gt;5000,INDEX('Pliegos Tarifarios (Las Condes)'!$J:$J,MATCH($B4262,'Pliegos Tarifarios (Las Condes)'!$A:$A,0)))/1.19</f>
        <v>2114.8781391596644</v>
      </c>
      <c r="R4262" s="19">
        <f>INDEX('Pliegos Tarifarios (Las Condes)'!$K:$K,MATCH($B4262,'Pliegos Tarifarios (Las Condes)'!$A:$A,0))</f>
        <v>729.75599999999997</v>
      </c>
      <c r="S4262" s="21">
        <f t="shared" si="201"/>
        <v>176289.86158525967</v>
      </c>
      <c r="T4262" s="21">
        <f t="shared" si="202"/>
        <v>33495.073701199341</v>
      </c>
      <c r="U4262" s="19">
        <v>0</v>
      </c>
      <c r="V4262" s="21">
        <f t="shared" si="203"/>
        <v>209784.93528645902</v>
      </c>
    </row>
    <row r="4263" spans="1:22" x14ac:dyDescent="0.3">
      <c r="A4263" s="7" t="s">
        <v>149</v>
      </c>
      <c r="B4263" s="7">
        <v>10</v>
      </c>
      <c r="C4263" s="8" t="s">
        <v>186</v>
      </c>
      <c r="D4263" s="7" t="s">
        <v>626</v>
      </c>
      <c r="E4263" s="7" t="s">
        <v>121</v>
      </c>
      <c r="F4263" s="8" t="s">
        <v>627</v>
      </c>
      <c r="G4263" s="7" t="s">
        <v>16</v>
      </c>
      <c r="H4263" s="9">
        <v>902.3057</v>
      </c>
      <c r="I4263" s="9">
        <v>2.3883000000000001</v>
      </c>
      <c r="J4263" s="9">
        <v>2.3763000000000001</v>
      </c>
      <c r="K4263" s="10">
        <v>0.99497550558975001</v>
      </c>
      <c r="L4263" s="9">
        <v>30.08</v>
      </c>
      <c r="M4263" s="19">
        <f>H4263*INDEX('Pliegos Tarifarios (Las Condes)'!$B:$B,MATCH($B4263,'Pliegos Tarifarios (Las Condes)'!$A:$A,0))</f>
        <v>118890.5059491</v>
      </c>
      <c r="N4263" s="19">
        <f>I4263*INDEX('Pliegos Tarifarios (Las Condes)'!$C:$C,MATCH($B4263,'Pliegos Tarifarios (Las Condes)'!$A:$A,0))</f>
        <v>8296.1517312000014</v>
      </c>
      <c r="O4263" s="19">
        <f>J4263*INDEX('Pliegos Tarifarios (Las Condes)'!$D:$D,MATCH($B4263,'Pliegos Tarifarios (Las Condes)'!$A:$A,0))</f>
        <v>34564.721161499998</v>
      </c>
      <c r="P4263" s="19">
        <f>H4263*INDEX('Pliegos Tarifarios (Las Condes)'!$E:$E,MATCH($B4263,'Pliegos Tarifarios (Las Condes)'!$A:$A,0))</f>
        <v>11751.6294368</v>
      </c>
      <c r="Q4263" s="19" cm="1">
        <f t="array" ref="Q4263">H4263*_xlfn.IFS(H4263&lt;=350,INDEX('Pliegos Tarifarios (Las Condes)'!$F:$F,MATCH($B4263,'Pliegos Tarifarios (Las Condes)'!$A:$A,0)),H4263&lt;=500,INDEX('Pliegos Tarifarios (Las Condes)'!$G:$G,MATCH($B4263,'Pliegos Tarifarios (Las Condes)'!$A:$A,0)),H4263&lt;=1000,INDEX('Pliegos Tarifarios (Las Condes)'!$H:$H,MATCH($B4263,'Pliegos Tarifarios (Las Condes)'!$A:$A,0)),H4263&lt;=5000,INDEX('Pliegos Tarifarios (Las Condes)'!$I:$I,MATCH($B4263,'Pliegos Tarifarios (Las Condes)'!$A:$A,0)),H4263&gt;5000,INDEX('Pliegos Tarifarios (Las Condes)'!$J:$J,MATCH($B4263,'Pliegos Tarifarios (Las Condes)'!$A:$A,0)))/1.19</f>
        <v>2116.2480745378157</v>
      </c>
      <c r="R4263" s="19">
        <f>INDEX('Pliegos Tarifarios (Las Condes)'!$K:$K,MATCH($B4263,'Pliegos Tarifarios (Las Condes)'!$A:$A,0))</f>
        <v>729.75599999999997</v>
      </c>
      <c r="S4263" s="21">
        <f t="shared" si="201"/>
        <v>176349.0123531378</v>
      </c>
      <c r="T4263" s="21">
        <f t="shared" si="202"/>
        <v>33506.31234709618</v>
      </c>
      <c r="U4263" s="19">
        <v>0</v>
      </c>
      <c r="V4263" s="21">
        <f t="shared" si="203"/>
        <v>209855.32470023399</v>
      </c>
    </row>
    <row r="4264" spans="1:22" x14ac:dyDescent="0.3">
      <c r="A4264" s="7" t="s">
        <v>149</v>
      </c>
      <c r="B4264" s="7">
        <v>10</v>
      </c>
      <c r="C4264" s="8" t="s">
        <v>186</v>
      </c>
      <c r="D4264" s="7" t="s">
        <v>628</v>
      </c>
      <c r="E4264" s="7" t="s">
        <v>121</v>
      </c>
      <c r="F4264" s="8" t="s">
        <v>629</v>
      </c>
      <c r="G4264" s="7" t="s">
        <v>16</v>
      </c>
      <c r="H4264" s="9">
        <v>904.79600000000005</v>
      </c>
      <c r="I4264" s="9">
        <v>2.4279000000000002</v>
      </c>
      <c r="J4264" s="9">
        <v>2.3401000000000001</v>
      </c>
      <c r="K4264" s="10">
        <v>0.96383706083446596</v>
      </c>
      <c r="L4264" s="9">
        <v>30.16</v>
      </c>
      <c r="M4264" s="19">
        <f>H4264*INDEX('Pliegos Tarifarios (Las Condes)'!$B:$B,MATCH($B4264,'Pliegos Tarifarios (Las Condes)'!$A:$A,0))</f>
        <v>119218.63534800001</v>
      </c>
      <c r="N4264" s="19">
        <f>I4264*INDEX('Pliegos Tarifarios (Las Condes)'!$C:$C,MATCH($B4264,'Pliegos Tarifarios (Las Condes)'!$A:$A,0))</f>
        <v>8433.7088256000006</v>
      </c>
      <c r="O4264" s="19">
        <f>J4264*INDEX('Pliegos Tarifarios (Las Condes)'!$D:$D,MATCH($B4264,'Pliegos Tarifarios (Las Condes)'!$A:$A,0))</f>
        <v>34038.170260500003</v>
      </c>
      <c r="P4264" s="19">
        <f>H4264*INDEX('Pliegos Tarifarios (Las Condes)'!$E:$E,MATCH($B4264,'Pliegos Tarifarios (Las Condes)'!$A:$A,0))</f>
        <v>11784.063104000001</v>
      </c>
      <c r="Q4264" s="19" cm="1">
        <f t="array" ref="Q4264">H4264*_xlfn.IFS(H4264&lt;=350,INDEX('Pliegos Tarifarios (Las Condes)'!$F:$F,MATCH($B4264,'Pliegos Tarifarios (Las Condes)'!$A:$A,0)),H4264&lt;=500,INDEX('Pliegos Tarifarios (Las Condes)'!$G:$G,MATCH($B4264,'Pliegos Tarifarios (Las Condes)'!$A:$A,0)),H4264&lt;=1000,INDEX('Pliegos Tarifarios (Las Condes)'!$H:$H,MATCH($B4264,'Pliegos Tarifarios (Las Condes)'!$A:$A,0)),H4264&lt;=5000,INDEX('Pliegos Tarifarios (Las Condes)'!$I:$I,MATCH($B4264,'Pliegos Tarifarios (Las Condes)'!$A:$A,0)),H4264&gt;5000,INDEX('Pliegos Tarifarios (Las Condes)'!$J:$J,MATCH($B4264,'Pliegos Tarifarios (Las Condes)'!$A:$A,0)))/1.19</f>
        <v>2122.0887697478997</v>
      </c>
      <c r="R4264" s="19">
        <f>INDEX('Pliegos Tarifarios (Las Condes)'!$K:$K,MATCH($B4264,'Pliegos Tarifarios (Las Condes)'!$A:$A,0))</f>
        <v>729.75599999999997</v>
      </c>
      <c r="S4264" s="21">
        <f t="shared" si="201"/>
        <v>176326.42230784791</v>
      </c>
      <c r="T4264" s="21">
        <f t="shared" si="202"/>
        <v>33502.020238491103</v>
      </c>
      <c r="U4264" s="19">
        <v>0</v>
      </c>
      <c r="V4264" s="21">
        <f t="shared" si="203"/>
        <v>209828.44254633901</v>
      </c>
    </row>
    <row r="4265" spans="1:22" x14ac:dyDescent="0.3">
      <c r="A4265" s="7" t="s">
        <v>149</v>
      </c>
      <c r="B4265" s="7">
        <v>10</v>
      </c>
      <c r="C4265" s="8" t="s">
        <v>186</v>
      </c>
      <c r="D4265" s="7" t="s">
        <v>630</v>
      </c>
      <c r="E4265" s="7" t="s">
        <v>121</v>
      </c>
      <c r="F4265" s="8" t="s">
        <v>631</v>
      </c>
      <c r="G4265" s="7" t="s">
        <v>16</v>
      </c>
      <c r="H4265" s="9">
        <v>906.81240000000003</v>
      </c>
      <c r="I4265" s="9">
        <v>2.4015</v>
      </c>
      <c r="J4265" s="9">
        <v>2.3628999999999998</v>
      </c>
      <c r="K4265" s="10">
        <v>0.98392671247137198</v>
      </c>
      <c r="L4265" s="9">
        <v>30.23</v>
      </c>
      <c r="M4265" s="19">
        <f>H4265*INDEX('Pliegos Tarifarios (Las Condes)'!$B:$B,MATCH($B4265,'Pliegos Tarifarios (Las Condes)'!$A:$A,0))</f>
        <v>119484.32226120001</v>
      </c>
      <c r="N4265" s="19">
        <f>I4265*INDEX('Pliegos Tarifarios (Las Condes)'!$C:$C,MATCH($B4265,'Pliegos Tarifarios (Las Condes)'!$A:$A,0))</f>
        <v>8342.0040960000006</v>
      </c>
      <c r="O4265" s="19">
        <f>J4265*INDEX('Pliegos Tarifarios (Las Condes)'!$D:$D,MATCH($B4265,'Pliegos Tarifarios (Las Condes)'!$A:$A,0))</f>
        <v>34369.810054499998</v>
      </c>
      <c r="P4265" s="19">
        <f>H4265*INDEX('Pliegos Tarifarios (Las Condes)'!$E:$E,MATCH($B4265,'Pliegos Tarifarios (Las Condes)'!$A:$A,0))</f>
        <v>11810.324697599999</v>
      </c>
      <c r="Q4265" s="19" cm="1">
        <f t="array" ref="Q4265">H4265*_xlfn.IFS(H4265&lt;=350,INDEX('Pliegos Tarifarios (Las Condes)'!$F:$F,MATCH($B4265,'Pliegos Tarifarios (Las Condes)'!$A:$A,0)),H4265&lt;=500,INDEX('Pliegos Tarifarios (Las Condes)'!$G:$G,MATCH($B4265,'Pliegos Tarifarios (Las Condes)'!$A:$A,0)),H4265&lt;=1000,INDEX('Pliegos Tarifarios (Las Condes)'!$H:$H,MATCH($B4265,'Pliegos Tarifarios (Las Condes)'!$A:$A,0)),H4265&lt;=5000,INDEX('Pliegos Tarifarios (Las Condes)'!$I:$I,MATCH($B4265,'Pliegos Tarifarios (Las Condes)'!$A:$A,0)),H4265&gt;5000,INDEX('Pliegos Tarifarios (Las Condes)'!$J:$J,MATCH($B4265,'Pliegos Tarifarios (Las Condes)'!$A:$A,0)))/1.19</f>
        <v>2126.817990252101</v>
      </c>
      <c r="R4265" s="19">
        <f>INDEX('Pliegos Tarifarios (Las Condes)'!$K:$K,MATCH($B4265,'Pliegos Tarifarios (Las Condes)'!$A:$A,0))</f>
        <v>729.75599999999997</v>
      </c>
      <c r="S4265" s="21">
        <f t="shared" si="201"/>
        <v>176863.03509955213</v>
      </c>
      <c r="T4265" s="21">
        <f t="shared" si="202"/>
        <v>33603.976668914904</v>
      </c>
      <c r="U4265" s="19">
        <v>0</v>
      </c>
      <c r="V4265" s="21">
        <f t="shared" si="203"/>
        <v>210467.01176846703</v>
      </c>
    </row>
    <row r="4266" spans="1:22" x14ac:dyDescent="0.3">
      <c r="A4266" s="7" t="s">
        <v>149</v>
      </c>
      <c r="B4266" s="7">
        <v>10</v>
      </c>
      <c r="C4266" s="8" t="s">
        <v>186</v>
      </c>
      <c r="D4266" s="7" t="s">
        <v>632</v>
      </c>
      <c r="E4266" s="7" t="s">
        <v>121</v>
      </c>
      <c r="F4266" s="8" t="s">
        <v>633</v>
      </c>
      <c r="G4266" s="7" t="s">
        <v>16</v>
      </c>
      <c r="H4266" s="9">
        <v>903.0711</v>
      </c>
      <c r="I4266" s="9">
        <v>2.4076</v>
      </c>
      <c r="J4266" s="9">
        <v>2.3563000000000001</v>
      </c>
      <c r="K4266" s="10">
        <v>0.97869247383286262</v>
      </c>
      <c r="L4266" s="9">
        <v>30.1</v>
      </c>
      <c r="M4266" s="19">
        <f>H4266*INDEX('Pliegos Tarifarios (Las Condes)'!$B:$B,MATCH($B4266,'Pliegos Tarifarios (Las Condes)'!$A:$A,0))</f>
        <v>118991.3573493</v>
      </c>
      <c r="N4266" s="19">
        <f>I4266*INDEX('Pliegos Tarifarios (Las Condes)'!$C:$C,MATCH($B4266,'Pliegos Tarifarios (Las Condes)'!$A:$A,0))</f>
        <v>8363.1934464000005</v>
      </c>
      <c r="O4266" s="19">
        <f>J4266*INDEX('Pliegos Tarifarios (Las Condes)'!$D:$D,MATCH($B4266,'Pliegos Tarifarios (Las Condes)'!$A:$A,0))</f>
        <v>34273.809061499996</v>
      </c>
      <c r="P4266" s="19">
        <f>H4266*INDEX('Pliegos Tarifarios (Las Condes)'!$E:$E,MATCH($B4266,'Pliegos Tarifarios (Las Condes)'!$A:$A,0))</f>
        <v>11761.5980064</v>
      </c>
      <c r="Q4266" s="19" cm="1">
        <f t="array" ref="Q4266">H4266*_xlfn.IFS(H4266&lt;=350,INDEX('Pliegos Tarifarios (Las Condes)'!$F:$F,MATCH($B4266,'Pliegos Tarifarios (Las Condes)'!$A:$A,0)),H4266&lt;=500,INDEX('Pliegos Tarifarios (Las Condes)'!$G:$G,MATCH($B4266,'Pliegos Tarifarios (Las Condes)'!$A:$A,0)),H4266&lt;=1000,INDEX('Pliegos Tarifarios (Las Condes)'!$H:$H,MATCH($B4266,'Pliegos Tarifarios (Las Condes)'!$A:$A,0)),H4266&lt;=5000,INDEX('Pliegos Tarifarios (Las Condes)'!$I:$I,MATCH($B4266,'Pliegos Tarifarios (Las Condes)'!$A:$A,0)),H4266&gt;5000,INDEX('Pliegos Tarifarios (Las Condes)'!$J:$J,MATCH($B4266,'Pliegos Tarifarios (Las Condes)'!$A:$A,0)))/1.19</f>
        <v>2118.0432269747903</v>
      </c>
      <c r="R4266" s="19">
        <f>INDEX('Pliegos Tarifarios (Las Condes)'!$K:$K,MATCH($B4266,'Pliegos Tarifarios (Las Condes)'!$A:$A,0))</f>
        <v>729.75599999999997</v>
      </c>
      <c r="S4266" s="21">
        <f t="shared" si="201"/>
        <v>176237.75709057477</v>
      </c>
      <c r="T4266" s="21">
        <f t="shared" si="202"/>
        <v>33485.173847209204</v>
      </c>
      <c r="U4266" s="19">
        <v>0</v>
      </c>
      <c r="V4266" s="21">
        <f t="shared" si="203"/>
        <v>209722.93093778397</v>
      </c>
    </row>
    <row r="4267" spans="1:22" x14ac:dyDescent="0.3">
      <c r="A4267" s="7" t="s">
        <v>149</v>
      </c>
      <c r="B4267" s="7">
        <v>10</v>
      </c>
      <c r="C4267" s="8" t="s">
        <v>186</v>
      </c>
      <c r="D4267" s="7" t="s">
        <v>634</v>
      </c>
      <c r="E4267" s="7" t="s">
        <v>121</v>
      </c>
      <c r="F4267" s="8" t="s">
        <v>635</v>
      </c>
      <c r="G4267" s="7" t="s">
        <v>16</v>
      </c>
      <c r="H4267" s="9">
        <v>903.40430000000003</v>
      </c>
      <c r="I4267" s="9">
        <v>2.4565000000000001</v>
      </c>
      <c r="J4267" s="9">
        <v>2.3456000000000001</v>
      </c>
      <c r="K4267" s="10">
        <v>0.95485446773865257</v>
      </c>
      <c r="L4267" s="9">
        <v>30.11</v>
      </c>
      <c r="M4267" s="19">
        <f>H4267*INDEX('Pliegos Tarifarios (Las Condes)'!$B:$B,MATCH($B4267,'Pliegos Tarifarios (Las Condes)'!$A:$A,0))</f>
        <v>119035.2607809</v>
      </c>
      <c r="N4267" s="19">
        <f>I4267*INDEX('Pliegos Tarifarios (Las Condes)'!$C:$C,MATCH($B4267,'Pliegos Tarifarios (Las Condes)'!$A:$A,0))</f>
        <v>8533.0556160000015</v>
      </c>
      <c r="O4267" s="19">
        <f>J4267*INDEX('Pliegos Tarifarios (Las Condes)'!$D:$D,MATCH($B4267,'Pliegos Tarifarios (Las Condes)'!$A:$A,0))</f>
        <v>34118.171088000003</v>
      </c>
      <c r="P4267" s="19">
        <f>H4267*INDEX('Pliegos Tarifarios (Las Condes)'!$E:$E,MATCH($B4267,'Pliegos Tarifarios (Las Condes)'!$A:$A,0))</f>
        <v>11765.9376032</v>
      </c>
      <c r="Q4267" s="19" cm="1">
        <f t="array" ref="Q4267">H4267*_xlfn.IFS(H4267&lt;=350,INDEX('Pliegos Tarifarios (Las Condes)'!$F:$F,MATCH($B4267,'Pliegos Tarifarios (Las Condes)'!$A:$A,0)),H4267&lt;=500,INDEX('Pliegos Tarifarios (Las Condes)'!$G:$G,MATCH($B4267,'Pliegos Tarifarios (Las Condes)'!$A:$A,0)),H4267&lt;=1000,INDEX('Pliegos Tarifarios (Las Condes)'!$H:$H,MATCH($B4267,'Pliegos Tarifarios (Las Condes)'!$A:$A,0)),H4267&lt;=5000,INDEX('Pliegos Tarifarios (Las Condes)'!$I:$I,MATCH($B4267,'Pliegos Tarifarios (Las Condes)'!$A:$A,0)),H4267&gt;5000,INDEX('Pliegos Tarifarios (Las Condes)'!$J:$J,MATCH($B4267,'Pliegos Tarifarios (Las Condes)'!$A:$A,0)))/1.19</f>
        <v>2118.8247069747904</v>
      </c>
      <c r="R4267" s="19">
        <f>INDEX('Pliegos Tarifarios (Las Condes)'!$K:$K,MATCH($B4267,'Pliegos Tarifarios (Las Condes)'!$A:$A,0))</f>
        <v>729.75599999999997</v>
      </c>
      <c r="S4267" s="21">
        <f t="shared" si="201"/>
        <v>176301.00579507477</v>
      </c>
      <c r="T4267" s="21">
        <f t="shared" si="202"/>
        <v>33497.191101064207</v>
      </c>
      <c r="U4267" s="19">
        <v>0</v>
      </c>
      <c r="V4267" s="21">
        <f t="shared" si="203"/>
        <v>209798.19689613898</v>
      </c>
    </row>
    <row r="4268" spans="1:22" x14ac:dyDescent="0.3">
      <c r="A4268" s="7" t="s">
        <v>149</v>
      </c>
      <c r="B4268" s="7">
        <v>10</v>
      </c>
      <c r="C4268" s="8" t="s">
        <v>186</v>
      </c>
      <c r="D4268" s="7" t="s">
        <v>636</v>
      </c>
      <c r="E4268" s="7" t="s">
        <v>121</v>
      </c>
      <c r="F4268" s="8" t="s">
        <v>637</v>
      </c>
      <c r="G4268" s="7" t="s">
        <v>16</v>
      </c>
      <c r="H4268" s="9">
        <v>902.3723</v>
      </c>
      <c r="I4268" s="9">
        <v>2.4935</v>
      </c>
      <c r="J4268" s="9">
        <v>2.4935</v>
      </c>
      <c r="K4268" s="10">
        <v>1</v>
      </c>
      <c r="L4268" s="9">
        <v>30.08</v>
      </c>
      <c r="M4268" s="19">
        <f>H4268*INDEX('Pliegos Tarifarios (Las Condes)'!$B:$B,MATCH($B4268,'Pliegos Tarifarios (Las Condes)'!$A:$A,0))</f>
        <v>118899.2813649</v>
      </c>
      <c r="N4268" s="19">
        <f>I4268*INDEX('Pliegos Tarifarios (Las Condes)'!$C:$C,MATCH($B4268,'Pliegos Tarifarios (Las Condes)'!$A:$A,0))</f>
        <v>8661.5811840000006</v>
      </c>
      <c r="O4268" s="19">
        <f>J4268*INDEX('Pliegos Tarifarios (Las Condes)'!$D:$D,MATCH($B4268,'Pliegos Tarifarios (Las Condes)'!$A:$A,0))</f>
        <v>36269.466067499998</v>
      </c>
      <c r="P4268" s="19">
        <f>H4268*INDEX('Pliegos Tarifarios (Las Condes)'!$E:$E,MATCH($B4268,'Pliegos Tarifarios (Las Condes)'!$A:$A,0))</f>
        <v>11752.4968352</v>
      </c>
      <c r="Q4268" s="19" cm="1">
        <f t="array" ref="Q4268">H4268*_xlfn.IFS(H4268&lt;=350,INDEX('Pliegos Tarifarios (Las Condes)'!$F:$F,MATCH($B4268,'Pliegos Tarifarios (Las Condes)'!$A:$A,0)),H4268&lt;=500,INDEX('Pliegos Tarifarios (Las Condes)'!$G:$G,MATCH($B4268,'Pliegos Tarifarios (Las Condes)'!$A:$A,0)),H4268&lt;=1000,INDEX('Pliegos Tarifarios (Las Condes)'!$H:$H,MATCH($B4268,'Pliegos Tarifarios (Las Condes)'!$A:$A,0)),H4268&lt;=5000,INDEX('Pliegos Tarifarios (Las Condes)'!$I:$I,MATCH($B4268,'Pliegos Tarifarios (Las Condes)'!$A:$A,0)),H4268&gt;5000,INDEX('Pliegos Tarifarios (Las Condes)'!$J:$J,MATCH($B4268,'Pliegos Tarifarios (Las Condes)'!$A:$A,0)))/1.19</f>
        <v>2116.4042767226892</v>
      </c>
      <c r="R4268" s="19">
        <f>INDEX('Pliegos Tarifarios (Las Condes)'!$K:$K,MATCH($B4268,'Pliegos Tarifarios (Las Condes)'!$A:$A,0))</f>
        <v>729.75599999999997</v>
      </c>
      <c r="S4268" s="21">
        <f t="shared" si="201"/>
        <v>178428.98572832267</v>
      </c>
      <c r="T4268" s="21">
        <f t="shared" si="202"/>
        <v>33901.507288381312</v>
      </c>
      <c r="U4268" s="19">
        <v>0</v>
      </c>
      <c r="V4268" s="21">
        <f t="shared" si="203"/>
        <v>212330.49301670399</v>
      </c>
    </row>
    <row r="4269" spans="1:22" x14ac:dyDescent="0.3">
      <c r="A4269" s="7" t="s">
        <v>149</v>
      </c>
      <c r="B4269" s="7">
        <v>10</v>
      </c>
      <c r="C4269" s="8" t="s">
        <v>186</v>
      </c>
      <c r="D4269" s="7" t="s">
        <v>638</v>
      </c>
      <c r="E4269" s="7" t="s">
        <v>121</v>
      </c>
      <c r="F4269" s="8" t="s">
        <v>639</v>
      </c>
      <c r="G4269" s="7" t="s">
        <v>16</v>
      </c>
      <c r="H4269" s="9">
        <v>902.58130000000006</v>
      </c>
      <c r="I4269" s="9">
        <v>2.4213</v>
      </c>
      <c r="J4269" s="9">
        <v>2.3515000000000001</v>
      </c>
      <c r="K4269" s="10">
        <v>0.97117251063478305</v>
      </c>
      <c r="L4269" s="9">
        <v>30.09</v>
      </c>
      <c r="M4269" s="19">
        <f>H4269*INDEX('Pliegos Tarifarios (Las Condes)'!$B:$B,MATCH($B4269,'Pliegos Tarifarios (Las Condes)'!$A:$A,0))</f>
        <v>118926.81983190001</v>
      </c>
      <c r="N4269" s="19">
        <f>I4269*INDEX('Pliegos Tarifarios (Las Condes)'!$C:$C,MATCH($B4269,'Pliegos Tarifarios (Las Condes)'!$A:$A,0))</f>
        <v>8410.7826432000002</v>
      </c>
      <c r="O4269" s="19">
        <f>J4269*INDEX('Pliegos Tarifarios (Las Condes)'!$D:$D,MATCH($B4269,'Pliegos Tarifarios (Las Condes)'!$A:$A,0))</f>
        <v>34203.990157500004</v>
      </c>
      <c r="P4269" s="19">
        <f>H4269*INDEX('Pliegos Tarifarios (Las Condes)'!$E:$E,MATCH($B4269,'Pliegos Tarifarios (Las Condes)'!$A:$A,0))</f>
        <v>11755.218851199999</v>
      </c>
      <c r="Q4269" s="19" cm="1">
        <f t="array" ref="Q4269">H4269*_xlfn.IFS(H4269&lt;=350,INDEX('Pliegos Tarifarios (Las Condes)'!$F:$F,MATCH($B4269,'Pliegos Tarifarios (Las Condes)'!$A:$A,0)),H4269&lt;=500,INDEX('Pliegos Tarifarios (Las Condes)'!$G:$G,MATCH($B4269,'Pliegos Tarifarios (Las Condes)'!$A:$A,0)),H4269&lt;=1000,INDEX('Pliegos Tarifarios (Las Condes)'!$H:$H,MATCH($B4269,'Pliegos Tarifarios (Las Condes)'!$A:$A,0)),H4269&lt;=5000,INDEX('Pliegos Tarifarios (Las Condes)'!$I:$I,MATCH($B4269,'Pliegos Tarifarios (Las Condes)'!$A:$A,0)),H4269&gt;5000,INDEX('Pliegos Tarifarios (Las Condes)'!$J:$J,MATCH($B4269,'Pliegos Tarifarios (Las Condes)'!$A:$A,0)))/1.19</f>
        <v>2116.894460756303</v>
      </c>
      <c r="R4269" s="19">
        <f>INDEX('Pliegos Tarifarios (Las Condes)'!$K:$K,MATCH($B4269,'Pliegos Tarifarios (Las Condes)'!$A:$A,0))</f>
        <v>729.75599999999997</v>
      </c>
      <c r="S4269" s="21">
        <f t="shared" si="201"/>
        <v>176143.4619445563</v>
      </c>
      <c r="T4269" s="21">
        <f t="shared" si="202"/>
        <v>33467.257769465694</v>
      </c>
      <c r="U4269" s="19">
        <v>0</v>
      </c>
      <c r="V4269" s="21">
        <f t="shared" si="203"/>
        <v>209610.71971402201</v>
      </c>
    </row>
    <row r="4270" spans="1:22" x14ac:dyDescent="0.3">
      <c r="A4270" s="7" t="s">
        <v>149</v>
      </c>
      <c r="B4270" s="7">
        <v>10</v>
      </c>
      <c r="C4270" s="8" t="s">
        <v>186</v>
      </c>
      <c r="D4270" s="7" t="s">
        <v>640</v>
      </c>
      <c r="E4270" s="7" t="s">
        <v>121</v>
      </c>
      <c r="F4270" s="8" t="s">
        <v>641</v>
      </c>
      <c r="G4270" s="7" t="s">
        <v>16</v>
      </c>
      <c r="H4270" s="9">
        <v>902.71010000000001</v>
      </c>
      <c r="I4270" s="9">
        <v>2.42</v>
      </c>
      <c r="J4270" s="9">
        <v>2.42</v>
      </c>
      <c r="K4270" s="10">
        <v>1</v>
      </c>
      <c r="L4270" s="9">
        <v>30.09</v>
      </c>
      <c r="M4270" s="19">
        <f>H4270*INDEX('Pliegos Tarifarios (Las Condes)'!$B:$B,MATCH($B4270,'Pliegos Tarifarios (Las Condes)'!$A:$A,0))</f>
        <v>118943.79090630001</v>
      </c>
      <c r="N4270" s="19">
        <f>I4270*INDEX('Pliegos Tarifarios (Las Condes)'!$C:$C,MATCH($B4270,'Pliegos Tarifarios (Las Condes)'!$A:$A,0))</f>
        <v>8406.266880000001</v>
      </c>
      <c r="O4270" s="19">
        <f>J4270*INDEX('Pliegos Tarifarios (Las Condes)'!$D:$D,MATCH($B4270,'Pliegos Tarifarios (Las Condes)'!$A:$A,0))</f>
        <v>35200.364099999999</v>
      </c>
      <c r="P4270" s="19">
        <f>H4270*INDEX('Pliegos Tarifarios (Las Condes)'!$E:$E,MATCH($B4270,'Pliegos Tarifarios (Las Condes)'!$A:$A,0))</f>
        <v>11756.896342399999</v>
      </c>
      <c r="Q4270" s="19" cm="1">
        <f t="array" ref="Q4270">H4270*_xlfn.IFS(H4270&lt;=350,INDEX('Pliegos Tarifarios (Las Condes)'!$F:$F,MATCH($B4270,'Pliegos Tarifarios (Las Condes)'!$A:$A,0)),H4270&lt;=500,INDEX('Pliegos Tarifarios (Las Condes)'!$G:$G,MATCH($B4270,'Pliegos Tarifarios (Las Condes)'!$A:$A,0)),H4270&lt;=1000,INDEX('Pliegos Tarifarios (Las Condes)'!$H:$H,MATCH($B4270,'Pliegos Tarifarios (Las Condes)'!$A:$A,0)),H4270&lt;=5000,INDEX('Pliegos Tarifarios (Las Condes)'!$I:$I,MATCH($B4270,'Pliegos Tarifarios (Las Condes)'!$A:$A,0)),H4270&gt;5000,INDEX('Pliegos Tarifarios (Las Condes)'!$J:$J,MATCH($B4270,'Pliegos Tarifarios (Las Condes)'!$A:$A,0)))/1.19</f>
        <v>2117.1965454621854</v>
      </c>
      <c r="R4270" s="19">
        <f>INDEX('Pliegos Tarifarios (Las Condes)'!$K:$K,MATCH($B4270,'Pliegos Tarifarios (Las Condes)'!$A:$A,0))</f>
        <v>729.75599999999997</v>
      </c>
      <c r="S4270" s="21">
        <f t="shared" si="201"/>
        <v>177154.27077416217</v>
      </c>
      <c r="T4270" s="21">
        <f t="shared" si="202"/>
        <v>33659.311447090811</v>
      </c>
      <c r="U4270" s="19">
        <v>0</v>
      </c>
      <c r="V4270" s="21">
        <f t="shared" si="203"/>
        <v>210813.58222125299</v>
      </c>
    </row>
    <row r="4271" spans="1:22" x14ac:dyDescent="0.3">
      <c r="A4271" s="7" t="s">
        <v>149</v>
      </c>
      <c r="B4271" s="7">
        <v>10</v>
      </c>
      <c r="C4271" s="8" t="s">
        <v>186</v>
      </c>
      <c r="D4271" s="7" t="s">
        <v>642</v>
      </c>
      <c r="E4271" s="7" t="s">
        <v>121</v>
      </c>
      <c r="F4271" s="8" t="s">
        <v>643</v>
      </c>
      <c r="G4271" s="7" t="s">
        <v>16</v>
      </c>
      <c r="H4271" s="9">
        <v>902.98410000000001</v>
      </c>
      <c r="I4271" s="9">
        <v>2.4178000000000002</v>
      </c>
      <c r="J4271" s="9">
        <v>2.3885999999999998</v>
      </c>
      <c r="K4271" s="10">
        <v>0.98792290512035719</v>
      </c>
      <c r="L4271" s="9">
        <v>30.1</v>
      </c>
      <c r="M4271" s="19">
        <f>H4271*INDEX('Pliegos Tarifarios (Las Condes)'!$B:$B,MATCH($B4271,'Pliegos Tarifarios (Las Condes)'!$A:$A,0))</f>
        <v>118979.89396830001</v>
      </c>
      <c r="N4271" s="19">
        <f>I4271*INDEX('Pliegos Tarifarios (Las Condes)'!$C:$C,MATCH($B4271,'Pliegos Tarifarios (Las Condes)'!$A:$A,0))</f>
        <v>8398.6248192000003</v>
      </c>
      <c r="O4271" s="19">
        <f>J4271*INDEX('Pliegos Tarifarios (Las Condes)'!$D:$D,MATCH($B4271,'Pliegos Tarifarios (Las Condes)'!$A:$A,0))</f>
        <v>34743.632102999996</v>
      </c>
      <c r="P4271" s="19">
        <f>H4271*INDEX('Pliegos Tarifarios (Las Condes)'!$E:$E,MATCH($B4271,'Pliegos Tarifarios (Las Condes)'!$A:$A,0))</f>
        <v>11760.464918399999</v>
      </c>
      <c r="Q4271" s="19" cm="1">
        <f t="array" ref="Q4271">H4271*_xlfn.IFS(H4271&lt;=350,INDEX('Pliegos Tarifarios (Las Condes)'!$F:$F,MATCH($B4271,'Pliegos Tarifarios (Las Condes)'!$A:$A,0)),H4271&lt;=500,INDEX('Pliegos Tarifarios (Las Condes)'!$G:$G,MATCH($B4271,'Pliegos Tarifarios (Las Condes)'!$A:$A,0)),H4271&lt;=1000,INDEX('Pliegos Tarifarios (Las Condes)'!$H:$H,MATCH($B4271,'Pliegos Tarifarios (Las Condes)'!$A:$A,0)),H4271&lt;=5000,INDEX('Pliegos Tarifarios (Las Condes)'!$I:$I,MATCH($B4271,'Pliegos Tarifarios (Las Condes)'!$A:$A,0)),H4271&gt;5000,INDEX('Pliegos Tarifarios (Las Condes)'!$J:$J,MATCH($B4271,'Pliegos Tarifarios (Las Condes)'!$A:$A,0)))/1.19</f>
        <v>2117.8391790756305</v>
      </c>
      <c r="R4271" s="19">
        <f>INDEX('Pliegos Tarifarios (Las Condes)'!$K:$K,MATCH($B4271,'Pliegos Tarifarios (Las Condes)'!$A:$A,0))</f>
        <v>729.75599999999997</v>
      </c>
      <c r="S4271" s="21">
        <f t="shared" si="201"/>
        <v>176730.21098797562</v>
      </c>
      <c r="T4271" s="21">
        <f t="shared" si="202"/>
        <v>33578.74008771537</v>
      </c>
      <c r="U4271" s="19">
        <v>0</v>
      </c>
      <c r="V4271" s="21">
        <f t="shared" si="203"/>
        <v>210308.95107569097</v>
      </c>
    </row>
    <row r="4272" spans="1:22" x14ac:dyDescent="0.3">
      <c r="A4272" s="7" t="s">
        <v>149</v>
      </c>
      <c r="B4272" s="7">
        <v>10</v>
      </c>
      <c r="C4272" s="8" t="s">
        <v>186</v>
      </c>
      <c r="D4272" s="7" t="s">
        <v>644</v>
      </c>
      <c r="E4272" s="7" t="s">
        <v>121</v>
      </c>
      <c r="F4272" s="8" t="s">
        <v>645</v>
      </c>
      <c r="G4272" s="7" t="s">
        <v>16</v>
      </c>
      <c r="H4272" s="9">
        <v>901.82259999999997</v>
      </c>
      <c r="I4272" s="9">
        <v>2.3780000000000001</v>
      </c>
      <c r="J4272" s="9">
        <v>2.3754</v>
      </c>
      <c r="K4272" s="10">
        <v>0.99890664423885611</v>
      </c>
      <c r="L4272" s="9">
        <v>30.06</v>
      </c>
      <c r="M4272" s="19">
        <f>H4272*INDEX('Pliegos Tarifarios (Las Condes)'!$B:$B,MATCH($B4272,'Pliegos Tarifarios (Las Condes)'!$A:$A,0))</f>
        <v>118826.8512438</v>
      </c>
      <c r="N4272" s="19">
        <f>I4272*INDEX('Pliegos Tarifarios (Las Condes)'!$C:$C,MATCH($B4272,'Pliegos Tarifarios (Las Condes)'!$A:$A,0))</f>
        <v>8260.3729920000005</v>
      </c>
      <c r="O4272" s="19">
        <f>J4272*INDEX('Pliegos Tarifarios (Las Condes)'!$D:$D,MATCH($B4272,'Pliegos Tarifarios (Las Condes)'!$A:$A,0))</f>
        <v>34551.630117000001</v>
      </c>
      <c r="P4272" s="19">
        <f>H4272*INDEX('Pliegos Tarifarios (Las Condes)'!$E:$E,MATCH($B4272,'Pliegos Tarifarios (Las Condes)'!$A:$A,0))</f>
        <v>11745.337542399999</v>
      </c>
      <c r="Q4272" s="19" cm="1">
        <f t="array" ref="Q4272">H4272*_xlfn.IFS(H4272&lt;=350,INDEX('Pliegos Tarifarios (Las Condes)'!$F:$F,MATCH($B4272,'Pliegos Tarifarios (Las Condes)'!$A:$A,0)),H4272&lt;=500,INDEX('Pliegos Tarifarios (Las Condes)'!$G:$G,MATCH($B4272,'Pliegos Tarifarios (Las Condes)'!$A:$A,0)),H4272&lt;=1000,INDEX('Pliegos Tarifarios (Las Condes)'!$H:$H,MATCH($B4272,'Pliegos Tarifarios (Las Condes)'!$A:$A,0)),H4272&lt;=5000,INDEX('Pliegos Tarifarios (Las Condes)'!$I:$I,MATCH($B4272,'Pliegos Tarifarios (Las Condes)'!$A:$A,0)),H4272&gt;5000,INDEX('Pliegos Tarifarios (Las Condes)'!$J:$J,MATCH($B4272,'Pliegos Tarifarios (Las Condes)'!$A:$A,0)))/1.19</f>
        <v>2115.1150223529417</v>
      </c>
      <c r="R4272" s="19">
        <f>INDEX('Pliegos Tarifarios (Las Condes)'!$K:$K,MATCH($B4272,'Pliegos Tarifarios (Las Condes)'!$A:$A,0))</f>
        <v>729.75599999999997</v>
      </c>
      <c r="S4272" s="21">
        <f t="shared" si="201"/>
        <v>176229.06291755295</v>
      </c>
      <c r="T4272" s="21">
        <f t="shared" si="202"/>
        <v>33483.521954335061</v>
      </c>
      <c r="U4272" s="19">
        <v>0</v>
      </c>
      <c r="V4272" s="21">
        <f t="shared" si="203"/>
        <v>209712.58487188802</v>
      </c>
    </row>
    <row r="4273" spans="1:22" x14ac:dyDescent="0.3">
      <c r="A4273" s="7" t="s">
        <v>149</v>
      </c>
      <c r="B4273" s="7">
        <v>10</v>
      </c>
      <c r="C4273" s="8" t="s">
        <v>186</v>
      </c>
      <c r="D4273" s="7" t="s">
        <v>646</v>
      </c>
      <c r="E4273" s="7" t="s">
        <v>121</v>
      </c>
      <c r="F4273" s="8" t="s">
        <v>647</v>
      </c>
      <c r="G4273" s="7" t="s">
        <v>16</v>
      </c>
      <c r="H4273" s="9">
        <v>904.59339999999997</v>
      </c>
      <c r="I4273" s="9">
        <v>2.4598</v>
      </c>
      <c r="J4273" s="9">
        <v>2.3752</v>
      </c>
      <c r="K4273" s="10">
        <v>0.96560695991544032</v>
      </c>
      <c r="L4273" s="9">
        <v>30.15</v>
      </c>
      <c r="M4273" s="19">
        <f>H4273*INDEX('Pliegos Tarifarios (Las Condes)'!$B:$B,MATCH($B4273,'Pliegos Tarifarios (Las Condes)'!$A:$A,0))</f>
        <v>119191.9401642</v>
      </c>
      <c r="N4273" s="19">
        <f>I4273*INDEX('Pliegos Tarifarios (Las Condes)'!$C:$C,MATCH($B4273,'Pliegos Tarifarios (Las Condes)'!$A:$A,0))</f>
        <v>8544.5187072000008</v>
      </c>
      <c r="O4273" s="19">
        <f>J4273*INDEX('Pliegos Tarifarios (Las Condes)'!$D:$D,MATCH($B4273,'Pliegos Tarifarios (Las Condes)'!$A:$A,0))</f>
        <v>34548.720995999996</v>
      </c>
      <c r="P4273" s="19">
        <f>H4273*INDEX('Pliegos Tarifarios (Las Condes)'!$E:$E,MATCH($B4273,'Pliegos Tarifarios (Las Condes)'!$A:$A,0))</f>
        <v>11781.424441599998</v>
      </c>
      <c r="Q4273" s="19" cm="1">
        <f t="array" ref="Q4273">H4273*_xlfn.IFS(H4273&lt;=350,INDEX('Pliegos Tarifarios (Las Condes)'!$F:$F,MATCH($B4273,'Pliegos Tarifarios (Las Condes)'!$A:$A,0)),H4273&lt;=500,INDEX('Pliegos Tarifarios (Las Condes)'!$G:$G,MATCH($B4273,'Pliegos Tarifarios (Las Condes)'!$A:$A,0)),H4273&lt;=1000,INDEX('Pliegos Tarifarios (Las Condes)'!$H:$H,MATCH($B4273,'Pliegos Tarifarios (Las Condes)'!$A:$A,0)),H4273&lt;=5000,INDEX('Pliegos Tarifarios (Las Condes)'!$I:$I,MATCH($B4273,'Pliegos Tarifarios (Las Condes)'!$A:$A,0)),H4273&gt;5000,INDEX('Pliegos Tarifarios (Las Condes)'!$J:$J,MATCH($B4273,'Pliegos Tarifarios (Las Condes)'!$A:$A,0)))/1.19</f>
        <v>2121.6135961344539</v>
      </c>
      <c r="R4273" s="19">
        <f>INDEX('Pliegos Tarifarios (Las Condes)'!$K:$K,MATCH($B4273,'Pliegos Tarifarios (Las Condes)'!$A:$A,0))</f>
        <v>729.75599999999997</v>
      </c>
      <c r="S4273" s="21">
        <f t="shared" si="201"/>
        <v>176917.97390513442</v>
      </c>
      <c r="T4273" s="21">
        <f t="shared" si="202"/>
        <v>33614.415041975539</v>
      </c>
      <c r="U4273" s="19">
        <v>0</v>
      </c>
      <c r="V4273" s="21">
        <f t="shared" si="203"/>
        <v>210532.38894710995</v>
      </c>
    </row>
    <row r="4274" spans="1:22" x14ac:dyDescent="0.3">
      <c r="A4274" s="7" t="s">
        <v>149</v>
      </c>
      <c r="B4274" s="7">
        <v>10</v>
      </c>
      <c r="C4274" s="8" t="s">
        <v>186</v>
      </c>
      <c r="D4274" s="7" t="s">
        <v>648</v>
      </c>
      <c r="E4274" s="7" t="s">
        <v>121</v>
      </c>
      <c r="F4274" s="8" t="s">
        <v>649</v>
      </c>
      <c r="G4274" s="7" t="s">
        <v>16</v>
      </c>
      <c r="H4274" s="9">
        <v>904.0566</v>
      </c>
      <c r="I4274" s="9">
        <v>2.3999000000000001</v>
      </c>
      <c r="J4274" s="9">
        <v>2.3334999999999999</v>
      </c>
      <c r="K4274" s="10">
        <v>0.97233218050752102</v>
      </c>
      <c r="L4274" s="9">
        <v>30.14</v>
      </c>
      <c r="M4274" s="19">
        <f>H4274*INDEX('Pliegos Tarifarios (Las Condes)'!$B:$B,MATCH($B4274,'Pliegos Tarifarios (Las Condes)'!$A:$A,0))</f>
        <v>119121.20978580001</v>
      </c>
      <c r="N4274" s="19">
        <f>I4274*INDEX('Pliegos Tarifarios (Las Condes)'!$C:$C,MATCH($B4274,'Pliegos Tarifarios (Las Condes)'!$A:$A,0))</f>
        <v>8336.4462336000015</v>
      </c>
      <c r="O4274" s="19">
        <f>J4274*INDEX('Pliegos Tarifarios (Las Condes)'!$D:$D,MATCH($B4274,'Pliegos Tarifarios (Las Condes)'!$A:$A,0))</f>
        <v>33942.169267499994</v>
      </c>
      <c r="P4274" s="19">
        <f>H4274*INDEX('Pliegos Tarifarios (Las Condes)'!$E:$E,MATCH($B4274,'Pliegos Tarifarios (Las Condes)'!$A:$A,0))</f>
        <v>11774.433158399999</v>
      </c>
      <c r="Q4274" s="19" cm="1">
        <f t="array" ref="Q4274">H4274*_xlfn.IFS(H4274&lt;=350,INDEX('Pliegos Tarifarios (Las Condes)'!$F:$F,MATCH($B4274,'Pliegos Tarifarios (Las Condes)'!$A:$A,0)),H4274&lt;=500,INDEX('Pliegos Tarifarios (Las Condes)'!$G:$G,MATCH($B4274,'Pliegos Tarifarios (Las Condes)'!$A:$A,0)),H4274&lt;=1000,INDEX('Pliegos Tarifarios (Las Condes)'!$H:$H,MATCH($B4274,'Pliegos Tarifarios (Las Condes)'!$A:$A,0)),H4274&lt;=5000,INDEX('Pliegos Tarifarios (Las Condes)'!$I:$I,MATCH($B4274,'Pliegos Tarifarios (Las Condes)'!$A:$A,0)),H4274&gt;5000,INDEX('Pliegos Tarifarios (Las Condes)'!$J:$J,MATCH($B4274,'Pliegos Tarifarios (Las Condes)'!$A:$A,0)))/1.19</f>
        <v>2120.3545971428575</v>
      </c>
      <c r="R4274" s="19">
        <f>INDEX('Pliegos Tarifarios (Las Condes)'!$K:$K,MATCH($B4274,'Pliegos Tarifarios (Las Condes)'!$A:$A,0))</f>
        <v>729.75599999999997</v>
      </c>
      <c r="S4274" s="21">
        <f t="shared" si="201"/>
        <v>176024.36904244285</v>
      </c>
      <c r="T4274" s="21">
        <f t="shared" si="202"/>
        <v>33444.630118064139</v>
      </c>
      <c r="U4274" s="19">
        <v>0</v>
      </c>
      <c r="V4274" s="21">
        <f t="shared" si="203"/>
        <v>209468.999160507</v>
      </c>
    </row>
    <row r="4275" spans="1:22" x14ac:dyDescent="0.3">
      <c r="A4275" s="7" t="s">
        <v>149</v>
      </c>
      <c r="B4275" s="7">
        <v>10</v>
      </c>
      <c r="C4275" s="8" t="s">
        <v>186</v>
      </c>
      <c r="D4275" s="7" t="s">
        <v>650</v>
      </c>
      <c r="E4275" s="7" t="s">
        <v>121</v>
      </c>
      <c r="F4275" s="8" t="s">
        <v>651</v>
      </c>
      <c r="G4275" s="7" t="s">
        <v>16</v>
      </c>
      <c r="H4275" s="9">
        <v>904.76319999999998</v>
      </c>
      <c r="I4275" s="9">
        <v>2.3942999999999999</v>
      </c>
      <c r="J4275" s="9">
        <v>2.3605</v>
      </c>
      <c r="K4275" s="10">
        <v>0.9858831391220817</v>
      </c>
      <c r="L4275" s="9">
        <v>30.16</v>
      </c>
      <c r="M4275" s="19">
        <f>H4275*INDEX('Pliegos Tarifarios (Las Condes)'!$B:$B,MATCH($B4275,'Pliegos Tarifarios (Las Condes)'!$A:$A,0))</f>
        <v>119214.31352160001</v>
      </c>
      <c r="N4275" s="19">
        <f>I4275*INDEX('Pliegos Tarifarios (Las Condes)'!$C:$C,MATCH($B4275,'Pliegos Tarifarios (Las Condes)'!$A:$A,0))</f>
        <v>8316.9937152000002</v>
      </c>
      <c r="O4275" s="19">
        <f>J4275*INDEX('Pliegos Tarifarios (Las Condes)'!$D:$D,MATCH($B4275,'Pliegos Tarifarios (Las Condes)'!$A:$A,0))</f>
        <v>34334.900602499998</v>
      </c>
      <c r="P4275" s="19">
        <f>H4275*INDEX('Pliegos Tarifarios (Las Condes)'!$E:$E,MATCH($B4275,'Pliegos Tarifarios (Las Condes)'!$A:$A,0))</f>
        <v>11783.6359168</v>
      </c>
      <c r="Q4275" s="19" cm="1">
        <f t="array" ref="Q4275">H4275*_xlfn.IFS(H4275&lt;=350,INDEX('Pliegos Tarifarios (Las Condes)'!$F:$F,MATCH($B4275,'Pliegos Tarifarios (Las Condes)'!$A:$A,0)),H4275&lt;=500,INDEX('Pliegos Tarifarios (Las Condes)'!$G:$G,MATCH($B4275,'Pliegos Tarifarios (Las Condes)'!$A:$A,0)),H4275&lt;=1000,INDEX('Pliegos Tarifarios (Las Condes)'!$H:$H,MATCH($B4275,'Pliegos Tarifarios (Las Condes)'!$A:$A,0)),H4275&lt;=5000,INDEX('Pliegos Tarifarios (Las Condes)'!$I:$I,MATCH($B4275,'Pliegos Tarifarios (Las Condes)'!$A:$A,0)),H4275&gt;5000,INDEX('Pliegos Tarifarios (Las Condes)'!$J:$J,MATCH($B4275,'Pliegos Tarifarios (Las Condes)'!$A:$A,0)))/1.19</f>
        <v>2122.0118413445384</v>
      </c>
      <c r="R4275" s="19">
        <f>INDEX('Pliegos Tarifarios (Las Condes)'!$K:$K,MATCH($B4275,'Pliegos Tarifarios (Las Condes)'!$A:$A,0))</f>
        <v>729.75599999999997</v>
      </c>
      <c r="S4275" s="21">
        <f t="shared" si="201"/>
        <v>176501.61159744454</v>
      </c>
      <c r="T4275" s="21">
        <f t="shared" si="202"/>
        <v>33535.306203514461</v>
      </c>
      <c r="U4275" s="19">
        <v>0</v>
      </c>
      <c r="V4275" s="21">
        <f t="shared" si="203"/>
        <v>210036.917800959</v>
      </c>
    </row>
    <row r="4276" spans="1:22" x14ac:dyDescent="0.3">
      <c r="A4276" s="7" t="s">
        <v>149</v>
      </c>
      <c r="B4276" s="7">
        <v>10</v>
      </c>
      <c r="C4276" s="8" t="s">
        <v>186</v>
      </c>
      <c r="D4276" s="7" t="s">
        <v>652</v>
      </c>
      <c r="E4276" s="7" t="s">
        <v>121</v>
      </c>
      <c r="F4276" s="8" t="s">
        <v>653</v>
      </c>
      <c r="G4276" s="7" t="s">
        <v>16</v>
      </c>
      <c r="H4276" s="9">
        <v>904.58389999999997</v>
      </c>
      <c r="I4276" s="9">
        <v>2.4508999999999999</v>
      </c>
      <c r="J4276" s="9">
        <v>2.4508999999999999</v>
      </c>
      <c r="K4276" s="10">
        <v>1</v>
      </c>
      <c r="L4276" s="9">
        <v>30.15</v>
      </c>
      <c r="M4276" s="19">
        <f>H4276*INDEX('Pliegos Tarifarios (Las Condes)'!$B:$B,MATCH($B4276,'Pliegos Tarifarios (Las Condes)'!$A:$A,0))</f>
        <v>119190.6884157</v>
      </c>
      <c r="N4276" s="19">
        <f>I4276*INDEX('Pliegos Tarifarios (Las Condes)'!$C:$C,MATCH($B4276,'Pliegos Tarifarios (Las Condes)'!$A:$A,0))</f>
        <v>8513.6030976000002</v>
      </c>
      <c r="O4276" s="19">
        <f>J4276*INDEX('Pliegos Tarifarios (Las Condes)'!$D:$D,MATCH($B4276,'Pliegos Tarifarios (Las Condes)'!$A:$A,0))</f>
        <v>35649.823294499998</v>
      </c>
      <c r="P4276" s="19">
        <f>H4276*INDEX('Pliegos Tarifarios (Las Condes)'!$E:$E,MATCH($B4276,'Pliegos Tarifarios (Las Condes)'!$A:$A,0))</f>
        <v>11781.3007136</v>
      </c>
      <c r="Q4276" s="19" cm="1">
        <f t="array" ref="Q4276">H4276*_xlfn.IFS(H4276&lt;=350,INDEX('Pliegos Tarifarios (Las Condes)'!$F:$F,MATCH($B4276,'Pliegos Tarifarios (Las Condes)'!$A:$A,0)),H4276&lt;=500,INDEX('Pliegos Tarifarios (Las Condes)'!$G:$G,MATCH($B4276,'Pliegos Tarifarios (Las Condes)'!$A:$A,0)),H4276&lt;=1000,INDEX('Pliegos Tarifarios (Las Condes)'!$H:$H,MATCH($B4276,'Pliegos Tarifarios (Las Condes)'!$A:$A,0)),H4276&lt;=5000,INDEX('Pliegos Tarifarios (Las Condes)'!$I:$I,MATCH($B4276,'Pliegos Tarifarios (Las Condes)'!$A:$A,0)),H4276&gt;5000,INDEX('Pliegos Tarifarios (Las Condes)'!$J:$J,MATCH($B4276,'Pliegos Tarifarios (Las Condes)'!$A:$A,0)))/1.19</f>
        <v>2121.5913150420174</v>
      </c>
      <c r="R4276" s="19">
        <f>INDEX('Pliegos Tarifarios (Las Condes)'!$K:$K,MATCH($B4276,'Pliegos Tarifarios (Las Condes)'!$A:$A,0))</f>
        <v>729.75599999999997</v>
      </c>
      <c r="S4276" s="21">
        <f t="shared" si="201"/>
        <v>177986.76283644204</v>
      </c>
      <c r="T4276" s="21">
        <f t="shared" si="202"/>
        <v>33817.48493892399</v>
      </c>
      <c r="U4276" s="19">
        <v>0</v>
      </c>
      <c r="V4276" s="21">
        <f t="shared" si="203"/>
        <v>211804.24777536604</v>
      </c>
    </row>
    <row r="4277" spans="1:22" x14ac:dyDescent="0.3">
      <c r="A4277" s="7" t="s">
        <v>149</v>
      </c>
      <c r="B4277" s="7">
        <v>10</v>
      </c>
      <c r="C4277" s="8" t="s">
        <v>186</v>
      </c>
      <c r="D4277" s="7" t="s">
        <v>654</v>
      </c>
      <c r="E4277" s="7" t="s">
        <v>121</v>
      </c>
      <c r="F4277" s="8" t="s">
        <v>655</v>
      </c>
      <c r="G4277" s="7" t="s">
        <v>16</v>
      </c>
      <c r="H4277" s="9">
        <v>902.92250000000001</v>
      </c>
      <c r="I4277" s="9">
        <v>2.4127000000000001</v>
      </c>
      <c r="J4277" s="9">
        <v>2.4127000000000001</v>
      </c>
      <c r="K4277" s="10">
        <v>1</v>
      </c>
      <c r="L4277" s="9">
        <v>30.1</v>
      </c>
      <c r="M4277" s="19">
        <f>H4277*INDEX('Pliegos Tarifarios (Las Condes)'!$B:$B,MATCH($B4277,'Pliegos Tarifarios (Las Condes)'!$A:$A,0))</f>
        <v>118971.77736750001</v>
      </c>
      <c r="N4277" s="19">
        <f>I4277*INDEX('Pliegos Tarifarios (Las Condes)'!$C:$C,MATCH($B4277,'Pliegos Tarifarios (Las Condes)'!$A:$A,0))</f>
        <v>8380.9091328000013</v>
      </c>
      <c r="O4277" s="19">
        <f>J4277*INDEX('Pliegos Tarifarios (Las Condes)'!$D:$D,MATCH($B4277,'Pliegos Tarifarios (Las Condes)'!$A:$A,0))</f>
        <v>35094.181183499997</v>
      </c>
      <c r="P4277" s="19">
        <f>H4277*INDEX('Pliegos Tarifarios (Las Condes)'!$E:$E,MATCH($B4277,'Pliegos Tarifarios (Las Condes)'!$A:$A,0))</f>
        <v>11759.662639999999</v>
      </c>
      <c r="Q4277" s="19" cm="1">
        <f t="array" ref="Q4277">H4277*_xlfn.IFS(H4277&lt;=350,INDEX('Pliegos Tarifarios (Las Condes)'!$F:$F,MATCH($B4277,'Pliegos Tarifarios (Las Condes)'!$A:$A,0)),H4277&lt;=500,INDEX('Pliegos Tarifarios (Las Condes)'!$G:$G,MATCH($B4277,'Pliegos Tarifarios (Las Condes)'!$A:$A,0)),H4277&lt;=1000,INDEX('Pliegos Tarifarios (Las Condes)'!$H:$H,MATCH($B4277,'Pliegos Tarifarios (Las Condes)'!$A:$A,0)),H4277&lt;=5000,INDEX('Pliegos Tarifarios (Las Condes)'!$I:$I,MATCH($B4277,'Pliegos Tarifarios (Las Condes)'!$A:$A,0)),H4277&gt;5000,INDEX('Pliegos Tarifarios (Las Condes)'!$J:$J,MATCH($B4277,'Pliegos Tarifarios (Las Condes)'!$A:$A,0)))/1.19</f>
        <v>2117.694703781513</v>
      </c>
      <c r="R4277" s="19">
        <f>INDEX('Pliegos Tarifarios (Las Condes)'!$K:$K,MATCH($B4277,'Pliegos Tarifarios (Las Condes)'!$A:$A,0))</f>
        <v>729.75599999999997</v>
      </c>
      <c r="S4277" s="21">
        <f t="shared" si="201"/>
        <v>177053.9810275815</v>
      </c>
      <c r="T4277" s="21">
        <f t="shared" si="202"/>
        <v>33640.256395240482</v>
      </c>
      <c r="U4277" s="19">
        <v>0</v>
      </c>
      <c r="V4277" s="21">
        <f t="shared" si="203"/>
        <v>210694.23742282199</v>
      </c>
    </row>
    <row r="4278" spans="1:22" x14ac:dyDescent="0.3">
      <c r="A4278" s="7" t="s">
        <v>149</v>
      </c>
      <c r="B4278" s="7">
        <v>10</v>
      </c>
      <c r="C4278" s="8" t="s">
        <v>186</v>
      </c>
      <c r="D4278" s="7" t="s">
        <v>656</v>
      </c>
      <c r="E4278" s="7" t="s">
        <v>121</v>
      </c>
      <c r="F4278" s="8" t="s">
        <v>657</v>
      </c>
      <c r="G4278" s="7" t="s">
        <v>16</v>
      </c>
      <c r="H4278" s="9">
        <v>903.19569999999999</v>
      </c>
      <c r="I4278" s="9">
        <v>2.3658000000000001</v>
      </c>
      <c r="J4278" s="9">
        <v>2.3607</v>
      </c>
      <c r="K4278" s="10">
        <v>0.99784428100431144</v>
      </c>
      <c r="L4278" s="9">
        <v>30.11</v>
      </c>
      <c r="M4278" s="19">
        <f>H4278*INDEX('Pliegos Tarifarios (Las Condes)'!$B:$B,MATCH($B4278,'Pliegos Tarifarios (Las Condes)'!$A:$A,0))</f>
        <v>119007.77501910001</v>
      </c>
      <c r="N4278" s="19">
        <f>I4278*INDEX('Pliegos Tarifarios (Las Condes)'!$C:$C,MATCH($B4278,'Pliegos Tarifarios (Las Condes)'!$A:$A,0))</f>
        <v>8217.9942912000006</v>
      </c>
      <c r="O4278" s="19">
        <f>J4278*INDEX('Pliegos Tarifarios (Las Condes)'!$D:$D,MATCH($B4278,'Pliegos Tarifarios (Las Condes)'!$A:$A,0))</f>
        <v>34337.809723500002</v>
      </c>
      <c r="P4278" s="19">
        <f>H4278*INDEX('Pliegos Tarifarios (Las Condes)'!$E:$E,MATCH($B4278,'Pliegos Tarifarios (Las Condes)'!$A:$A,0))</f>
        <v>11763.220796799998</v>
      </c>
      <c r="Q4278" s="19" cm="1">
        <f t="array" ref="Q4278">H4278*_xlfn.IFS(H4278&lt;=350,INDEX('Pliegos Tarifarios (Las Condes)'!$F:$F,MATCH($B4278,'Pliegos Tarifarios (Las Condes)'!$A:$A,0)),H4278&lt;=500,INDEX('Pliegos Tarifarios (Las Condes)'!$G:$G,MATCH($B4278,'Pliegos Tarifarios (Las Condes)'!$A:$A,0)),H4278&lt;=1000,INDEX('Pliegos Tarifarios (Las Condes)'!$H:$H,MATCH($B4278,'Pliegos Tarifarios (Las Condes)'!$A:$A,0)),H4278&lt;=5000,INDEX('Pliegos Tarifarios (Las Condes)'!$I:$I,MATCH($B4278,'Pliegos Tarifarios (Las Condes)'!$A:$A,0)),H4278&gt;5000,INDEX('Pliegos Tarifarios (Las Condes)'!$J:$J,MATCH($B4278,'Pliegos Tarifarios (Las Condes)'!$A:$A,0)))/1.19</f>
        <v>2118.3354610924375</v>
      </c>
      <c r="R4278" s="19">
        <f>INDEX('Pliegos Tarifarios (Las Condes)'!$K:$K,MATCH($B4278,'Pliegos Tarifarios (Las Condes)'!$A:$A,0))</f>
        <v>729.75599999999997</v>
      </c>
      <c r="S4278" s="21">
        <f t="shared" si="201"/>
        <v>176174.89129169242</v>
      </c>
      <c r="T4278" s="21">
        <f t="shared" si="202"/>
        <v>33473.229345421561</v>
      </c>
      <c r="U4278" s="19">
        <v>0</v>
      </c>
      <c r="V4278" s="21">
        <f t="shared" si="203"/>
        <v>209648.12063711399</v>
      </c>
    </row>
    <row r="4279" spans="1:22" x14ac:dyDescent="0.3">
      <c r="A4279" s="7" t="s">
        <v>149</v>
      </c>
      <c r="B4279" s="7">
        <v>10</v>
      </c>
      <c r="C4279" s="8" t="s">
        <v>186</v>
      </c>
      <c r="D4279" s="7" t="s">
        <v>658</v>
      </c>
      <c r="E4279" s="7" t="s">
        <v>121</v>
      </c>
      <c r="F4279" s="8" t="s">
        <v>659</v>
      </c>
      <c r="G4279" s="7" t="s">
        <v>16</v>
      </c>
      <c r="H4279" s="9">
        <v>905.51459999999997</v>
      </c>
      <c r="I4279" s="9">
        <v>2.4123999999999999</v>
      </c>
      <c r="J4279" s="9">
        <v>2.4037999999999999</v>
      </c>
      <c r="K4279" s="10">
        <v>0.99643508539214065</v>
      </c>
      <c r="L4279" s="9">
        <v>30.18</v>
      </c>
      <c r="M4279" s="19">
        <f>H4279*INDEX('Pliegos Tarifarios (Las Condes)'!$B:$B,MATCH($B4279,'Pliegos Tarifarios (Las Condes)'!$A:$A,0))</f>
        <v>119313.3202398</v>
      </c>
      <c r="N4279" s="19">
        <f>I4279*INDEX('Pliegos Tarifarios (Las Condes)'!$C:$C,MATCH($B4279,'Pliegos Tarifarios (Las Condes)'!$A:$A,0))</f>
        <v>8379.8670335999996</v>
      </c>
      <c r="O4279" s="19">
        <f>J4279*INDEX('Pliegos Tarifarios (Las Condes)'!$D:$D,MATCH($B4279,'Pliegos Tarifarios (Las Condes)'!$A:$A,0))</f>
        <v>34964.725298999998</v>
      </c>
      <c r="P4279" s="19">
        <f>H4279*INDEX('Pliegos Tarifarios (Las Condes)'!$E:$E,MATCH($B4279,'Pliegos Tarifarios (Las Condes)'!$A:$A,0))</f>
        <v>11793.4221504</v>
      </c>
      <c r="Q4279" s="19" cm="1">
        <f t="array" ref="Q4279">H4279*_xlfn.IFS(H4279&lt;=350,INDEX('Pliegos Tarifarios (Las Condes)'!$F:$F,MATCH($B4279,'Pliegos Tarifarios (Las Condes)'!$A:$A,0)),H4279&lt;=500,INDEX('Pliegos Tarifarios (Las Condes)'!$G:$G,MATCH($B4279,'Pliegos Tarifarios (Las Condes)'!$A:$A,0)),H4279&lt;=1000,INDEX('Pliegos Tarifarios (Las Condes)'!$H:$H,MATCH($B4279,'Pliegos Tarifarios (Las Condes)'!$A:$A,0)),H4279&lt;=5000,INDEX('Pliegos Tarifarios (Las Condes)'!$I:$I,MATCH($B4279,'Pliegos Tarifarios (Las Condes)'!$A:$A,0)),H4279&gt;5000,INDEX('Pliegos Tarifarios (Las Condes)'!$J:$J,MATCH($B4279,'Pliegos Tarifarios (Las Condes)'!$A:$A,0)))/1.19</f>
        <v>2123.7741584873957</v>
      </c>
      <c r="R4279" s="19">
        <f>INDEX('Pliegos Tarifarios (Las Condes)'!$K:$K,MATCH($B4279,'Pliegos Tarifarios (Las Condes)'!$A:$A,0))</f>
        <v>729.75599999999997</v>
      </c>
      <c r="S4279" s="21">
        <f t="shared" si="201"/>
        <v>177304.86488128739</v>
      </c>
      <c r="T4279" s="21">
        <f t="shared" si="202"/>
        <v>33687.924327444605</v>
      </c>
      <c r="U4279" s="19">
        <v>0</v>
      </c>
      <c r="V4279" s="21">
        <f t="shared" si="203"/>
        <v>210992.78920873199</v>
      </c>
    </row>
    <row r="4280" spans="1:22" x14ac:dyDescent="0.3">
      <c r="A4280" s="7" t="s">
        <v>149</v>
      </c>
      <c r="B4280" s="7">
        <v>10</v>
      </c>
      <c r="C4280" s="8" t="s">
        <v>186</v>
      </c>
      <c r="D4280" s="7" t="s">
        <v>660</v>
      </c>
      <c r="E4280" s="7" t="s">
        <v>121</v>
      </c>
      <c r="F4280" s="8" t="s">
        <v>661</v>
      </c>
      <c r="G4280" s="7" t="s">
        <v>16</v>
      </c>
      <c r="H4280" s="9">
        <v>902.58669999999995</v>
      </c>
      <c r="I4280" s="9">
        <v>2.3910999999999998</v>
      </c>
      <c r="J4280" s="9">
        <v>2.3605</v>
      </c>
      <c r="K4280" s="10">
        <v>0.98720254276274533</v>
      </c>
      <c r="L4280" s="9">
        <v>30.09</v>
      </c>
      <c r="M4280" s="19">
        <f>H4280*INDEX('Pliegos Tarifarios (Las Condes)'!$B:$B,MATCH($B4280,'Pliegos Tarifarios (Las Condes)'!$A:$A,0))</f>
        <v>118927.53135209999</v>
      </c>
      <c r="N4280" s="19">
        <f>I4280*INDEX('Pliegos Tarifarios (Las Condes)'!$C:$C,MATCH($B4280,'Pliegos Tarifarios (Las Condes)'!$A:$A,0))</f>
        <v>8305.8779904000003</v>
      </c>
      <c r="O4280" s="19">
        <f>J4280*INDEX('Pliegos Tarifarios (Las Condes)'!$D:$D,MATCH($B4280,'Pliegos Tarifarios (Las Condes)'!$A:$A,0))</f>
        <v>34334.900602499998</v>
      </c>
      <c r="P4280" s="19">
        <f>H4280*INDEX('Pliegos Tarifarios (Las Condes)'!$E:$E,MATCH($B4280,'Pliegos Tarifarios (Las Condes)'!$A:$A,0))</f>
        <v>11755.289180799999</v>
      </c>
      <c r="Q4280" s="19" cm="1">
        <f t="array" ref="Q4280">H4280*_xlfn.IFS(H4280&lt;=350,INDEX('Pliegos Tarifarios (Las Condes)'!$F:$F,MATCH($B4280,'Pliegos Tarifarios (Las Condes)'!$A:$A,0)),H4280&lt;=500,INDEX('Pliegos Tarifarios (Las Condes)'!$G:$G,MATCH($B4280,'Pliegos Tarifarios (Las Condes)'!$A:$A,0)),H4280&lt;=1000,INDEX('Pliegos Tarifarios (Las Condes)'!$H:$H,MATCH($B4280,'Pliegos Tarifarios (Las Condes)'!$A:$A,0)),H4280&lt;=5000,INDEX('Pliegos Tarifarios (Las Condes)'!$I:$I,MATCH($B4280,'Pliegos Tarifarios (Las Condes)'!$A:$A,0)),H4280&gt;5000,INDEX('Pliegos Tarifarios (Las Condes)'!$J:$J,MATCH($B4280,'Pliegos Tarifarios (Las Condes)'!$A:$A,0)))/1.19</f>
        <v>2116.9071257983196</v>
      </c>
      <c r="R4280" s="19">
        <f>INDEX('Pliegos Tarifarios (Las Condes)'!$K:$K,MATCH($B4280,'Pliegos Tarifarios (Las Condes)'!$A:$A,0))</f>
        <v>729.75599999999997</v>
      </c>
      <c r="S4280" s="21">
        <f t="shared" si="201"/>
        <v>176170.26225159829</v>
      </c>
      <c r="T4280" s="21">
        <f t="shared" si="202"/>
        <v>33472.349827803679</v>
      </c>
      <c r="U4280" s="19">
        <v>0</v>
      </c>
      <c r="V4280" s="21">
        <f t="shared" si="203"/>
        <v>209642.61207940197</v>
      </c>
    </row>
    <row r="4281" spans="1:22" x14ac:dyDescent="0.3">
      <c r="A4281" s="7" t="s">
        <v>149</v>
      </c>
      <c r="B4281" s="7">
        <v>10</v>
      </c>
      <c r="C4281" s="8" t="s">
        <v>186</v>
      </c>
      <c r="D4281" s="7" t="s">
        <v>662</v>
      </c>
      <c r="E4281" s="7" t="s">
        <v>121</v>
      </c>
      <c r="F4281" s="8" t="s">
        <v>663</v>
      </c>
      <c r="G4281" s="7" t="s">
        <v>16</v>
      </c>
      <c r="H4281" s="9">
        <v>901.87620000000004</v>
      </c>
      <c r="I4281" s="9">
        <v>2.4352</v>
      </c>
      <c r="J4281" s="9">
        <v>2.3771</v>
      </c>
      <c r="K4281" s="10">
        <v>0.9761415900131406</v>
      </c>
      <c r="L4281" s="9">
        <v>30.06</v>
      </c>
      <c r="M4281" s="19">
        <f>H4281*INDEX('Pliegos Tarifarios (Las Condes)'!$B:$B,MATCH($B4281,'Pliegos Tarifarios (Las Condes)'!$A:$A,0))</f>
        <v>118833.91374060001</v>
      </c>
      <c r="N4281" s="19">
        <f>I4281*INDEX('Pliegos Tarifarios (Las Condes)'!$C:$C,MATCH($B4281,'Pliegos Tarifarios (Las Condes)'!$A:$A,0))</f>
        <v>8459.0665728000004</v>
      </c>
      <c r="O4281" s="19">
        <f>J4281*INDEX('Pliegos Tarifarios (Las Condes)'!$D:$D,MATCH($B4281,'Pliegos Tarifarios (Las Condes)'!$A:$A,0))</f>
        <v>34576.3576455</v>
      </c>
      <c r="P4281" s="19">
        <f>H4281*INDEX('Pliegos Tarifarios (Las Condes)'!$E:$E,MATCH($B4281,'Pliegos Tarifarios (Las Condes)'!$A:$A,0))</f>
        <v>11746.0356288</v>
      </c>
      <c r="Q4281" s="19" cm="1">
        <f t="array" ref="Q4281">H4281*_xlfn.IFS(H4281&lt;=350,INDEX('Pliegos Tarifarios (Las Condes)'!$F:$F,MATCH($B4281,'Pliegos Tarifarios (Las Condes)'!$A:$A,0)),H4281&lt;=500,INDEX('Pliegos Tarifarios (Las Condes)'!$G:$G,MATCH($B4281,'Pliegos Tarifarios (Las Condes)'!$A:$A,0)),H4281&lt;=1000,INDEX('Pliegos Tarifarios (Las Condes)'!$H:$H,MATCH($B4281,'Pliegos Tarifarios (Las Condes)'!$A:$A,0)),H4281&lt;=5000,INDEX('Pliegos Tarifarios (Las Condes)'!$I:$I,MATCH($B4281,'Pliegos Tarifarios (Las Condes)'!$A:$A,0)),H4281&gt;5000,INDEX('Pliegos Tarifarios (Las Condes)'!$J:$J,MATCH($B4281,'Pliegos Tarifarios (Las Condes)'!$A:$A,0)))/1.19</f>
        <v>2115.2407346218492</v>
      </c>
      <c r="R4281" s="19">
        <f>INDEX('Pliegos Tarifarios (Las Condes)'!$K:$K,MATCH($B4281,'Pliegos Tarifarios (Las Condes)'!$A:$A,0))</f>
        <v>729.75599999999997</v>
      </c>
      <c r="S4281" s="21">
        <f t="shared" si="201"/>
        <v>176460.37032232186</v>
      </c>
      <c r="T4281" s="21">
        <f t="shared" si="202"/>
        <v>33527.470361241154</v>
      </c>
      <c r="U4281" s="19">
        <v>0</v>
      </c>
      <c r="V4281" s="21">
        <f t="shared" si="203"/>
        <v>209987.84068356303</v>
      </c>
    </row>
    <row r="4282" spans="1:22" x14ac:dyDescent="0.3">
      <c r="A4282" s="7" t="s">
        <v>149</v>
      </c>
      <c r="B4282" s="7">
        <v>10</v>
      </c>
      <c r="C4282" s="8" t="s">
        <v>186</v>
      </c>
      <c r="D4282" s="7" t="s">
        <v>664</v>
      </c>
      <c r="E4282" s="7" t="s">
        <v>121</v>
      </c>
      <c r="F4282" s="8" t="s">
        <v>665</v>
      </c>
      <c r="G4282" s="7" t="s">
        <v>16</v>
      </c>
      <c r="H4282" s="9">
        <v>903.46569999999997</v>
      </c>
      <c r="I4282" s="9">
        <v>2.3839000000000001</v>
      </c>
      <c r="J4282" s="9">
        <v>2.3584999999999998</v>
      </c>
      <c r="K4282" s="10">
        <v>0.98934519065397031</v>
      </c>
      <c r="L4282" s="9">
        <v>30.12</v>
      </c>
      <c r="M4282" s="19">
        <f>H4282*INDEX('Pliegos Tarifarios (Las Condes)'!$B:$B,MATCH($B4282,'Pliegos Tarifarios (Las Condes)'!$A:$A,0))</f>
        <v>119043.3510291</v>
      </c>
      <c r="N4282" s="19">
        <f>I4282*INDEX('Pliegos Tarifarios (Las Condes)'!$C:$C,MATCH($B4282,'Pliegos Tarifarios (Las Condes)'!$A:$A,0))</f>
        <v>8280.8676096000017</v>
      </c>
      <c r="O4282" s="19">
        <f>J4282*INDEX('Pliegos Tarifarios (Las Condes)'!$D:$D,MATCH($B4282,'Pliegos Tarifarios (Las Condes)'!$A:$A,0))</f>
        <v>34305.809392499999</v>
      </c>
      <c r="P4282" s="19">
        <f>H4282*INDEX('Pliegos Tarifarios (Las Condes)'!$E:$E,MATCH($B4282,'Pliegos Tarifarios (Las Condes)'!$A:$A,0))</f>
        <v>11766.737276799999</v>
      </c>
      <c r="Q4282" s="19" cm="1">
        <f t="array" ref="Q4282">H4282*_xlfn.IFS(H4282&lt;=350,INDEX('Pliegos Tarifarios (Las Condes)'!$F:$F,MATCH($B4282,'Pliegos Tarifarios (Las Condes)'!$A:$A,0)),H4282&lt;=500,INDEX('Pliegos Tarifarios (Las Condes)'!$G:$G,MATCH($B4282,'Pliegos Tarifarios (Las Condes)'!$A:$A,0)),H4282&lt;=1000,INDEX('Pliegos Tarifarios (Las Condes)'!$H:$H,MATCH($B4282,'Pliegos Tarifarios (Las Condes)'!$A:$A,0)),H4282&lt;=5000,INDEX('Pliegos Tarifarios (Las Condes)'!$I:$I,MATCH($B4282,'Pliegos Tarifarios (Las Condes)'!$A:$A,0)),H4282&gt;5000,INDEX('Pliegos Tarifarios (Las Condes)'!$J:$J,MATCH($B4282,'Pliegos Tarifarios (Las Condes)'!$A:$A,0)))/1.19</f>
        <v>2118.9687131932778</v>
      </c>
      <c r="R4282" s="19">
        <f>INDEX('Pliegos Tarifarios (Las Condes)'!$K:$K,MATCH($B4282,'Pliegos Tarifarios (Las Condes)'!$A:$A,0))</f>
        <v>729.75599999999997</v>
      </c>
      <c r="S4282" s="21">
        <f t="shared" si="201"/>
        <v>176245.49002119328</v>
      </c>
      <c r="T4282" s="21">
        <f t="shared" si="202"/>
        <v>33486.643104026727</v>
      </c>
      <c r="U4282" s="19">
        <v>0</v>
      </c>
      <c r="V4282" s="21">
        <f t="shared" si="203"/>
        <v>209732.13312522002</v>
      </c>
    </row>
    <row r="4283" spans="1:22" x14ac:dyDescent="0.3">
      <c r="A4283" s="7" t="s">
        <v>149</v>
      </c>
      <c r="B4283" s="7">
        <v>10</v>
      </c>
      <c r="C4283" s="8" t="s">
        <v>186</v>
      </c>
      <c r="D4283" s="7" t="s">
        <v>666</v>
      </c>
      <c r="E4283" s="7" t="s">
        <v>121</v>
      </c>
      <c r="F4283" s="8" t="s">
        <v>667</v>
      </c>
      <c r="G4283" s="7" t="s">
        <v>16</v>
      </c>
      <c r="H4283" s="9">
        <v>904.23149999999998</v>
      </c>
      <c r="I4283" s="9">
        <v>2.3700999999999999</v>
      </c>
      <c r="J4283" s="9">
        <v>2.3700999999999999</v>
      </c>
      <c r="K4283" s="10">
        <v>1</v>
      </c>
      <c r="L4283" s="9">
        <v>30.14</v>
      </c>
      <c r="M4283" s="19">
        <f>H4283*INDEX('Pliegos Tarifarios (Las Condes)'!$B:$B,MATCH($B4283,'Pliegos Tarifarios (Las Condes)'!$A:$A,0))</f>
        <v>119144.2551345</v>
      </c>
      <c r="N4283" s="19">
        <f>I4283*INDEX('Pliegos Tarifarios (Las Condes)'!$C:$C,MATCH($B4283,'Pliegos Tarifarios (Las Condes)'!$A:$A,0))</f>
        <v>8232.9310464000009</v>
      </c>
      <c r="O4283" s="19">
        <f>J4283*INDEX('Pliegos Tarifarios (Las Condes)'!$D:$D,MATCH($B4283,'Pliegos Tarifarios (Las Condes)'!$A:$A,0))</f>
        <v>34474.538410499998</v>
      </c>
      <c r="P4283" s="19">
        <f>H4283*INDEX('Pliegos Tarifarios (Las Condes)'!$E:$E,MATCH($B4283,'Pliegos Tarifarios (Las Condes)'!$A:$A,0))</f>
        <v>11776.711055999998</v>
      </c>
      <c r="Q4283" s="19" cm="1">
        <f t="array" ref="Q4283">H4283*_xlfn.IFS(H4283&lt;=350,INDEX('Pliegos Tarifarios (Las Condes)'!$F:$F,MATCH($B4283,'Pliegos Tarifarios (Las Condes)'!$A:$A,0)),H4283&lt;=500,INDEX('Pliegos Tarifarios (Las Condes)'!$G:$G,MATCH($B4283,'Pliegos Tarifarios (Las Condes)'!$A:$A,0)),H4283&lt;=1000,INDEX('Pliegos Tarifarios (Las Condes)'!$H:$H,MATCH($B4283,'Pliegos Tarifarios (Las Condes)'!$A:$A,0)),H4283&lt;=5000,INDEX('Pliegos Tarifarios (Las Condes)'!$I:$I,MATCH($B4283,'Pliegos Tarifarios (Las Condes)'!$A:$A,0)),H4283&gt;5000,INDEX('Pliegos Tarifarios (Las Condes)'!$J:$J,MATCH($B4283,'Pliegos Tarifarios (Las Condes)'!$A:$A,0)))/1.19</f>
        <v>2120.7648037815129</v>
      </c>
      <c r="R4283" s="19">
        <f>INDEX('Pliegos Tarifarios (Las Condes)'!$K:$K,MATCH($B4283,'Pliegos Tarifarios (Las Condes)'!$A:$A,0))</f>
        <v>729.75599999999997</v>
      </c>
      <c r="S4283" s="21">
        <f t="shared" si="201"/>
        <v>176478.95645118153</v>
      </c>
      <c r="T4283" s="21">
        <f t="shared" si="202"/>
        <v>33531.001725724491</v>
      </c>
      <c r="U4283" s="19">
        <v>0</v>
      </c>
      <c r="V4283" s="21">
        <f t="shared" si="203"/>
        <v>210009.95817690602</v>
      </c>
    </row>
    <row r="4284" spans="1:22" x14ac:dyDescent="0.3">
      <c r="A4284" s="7" t="s">
        <v>149</v>
      </c>
      <c r="B4284" s="7">
        <v>10</v>
      </c>
      <c r="C4284" s="8" t="s">
        <v>186</v>
      </c>
      <c r="D4284" s="7" t="s">
        <v>668</v>
      </c>
      <c r="E4284" s="7" t="s">
        <v>121</v>
      </c>
      <c r="F4284" s="8" t="s">
        <v>669</v>
      </c>
      <c r="G4284" s="7" t="s">
        <v>16</v>
      </c>
      <c r="H4284" s="9">
        <v>903.52909999999997</v>
      </c>
      <c r="I4284" s="9">
        <v>2.4624999999999999</v>
      </c>
      <c r="J4284" s="9">
        <v>2.3805999999999998</v>
      </c>
      <c r="K4284" s="10">
        <v>0.96674111675126895</v>
      </c>
      <c r="L4284" s="9">
        <v>30.12</v>
      </c>
      <c r="M4284" s="19">
        <f>H4284*INDEX('Pliegos Tarifarios (Las Condes)'!$B:$B,MATCH($B4284,'Pliegos Tarifarios (Las Condes)'!$A:$A,0))</f>
        <v>119051.7048033</v>
      </c>
      <c r="N4284" s="19">
        <f>I4284*INDEX('Pliegos Tarifarios (Las Condes)'!$C:$C,MATCH($B4284,'Pliegos Tarifarios (Las Condes)'!$A:$A,0))</f>
        <v>8553.8976000000002</v>
      </c>
      <c r="O4284" s="19">
        <f>J4284*INDEX('Pliegos Tarifarios (Las Condes)'!$D:$D,MATCH($B4284,'Pliegos Tarifarios (Las Condes)'!$A:$A,0))</f>
        <v>34627.267262999994</v>
      </c>
      <c r="P4284" s="19">
        <f>H4284*INDEX('Pliegos Tarifarios (Las Condes)'!$E:$E,MATCH($B4284,'Pliegos Tarifarios (Las Condes)'!$A:$A,0))</f>
        <v>11767.562998399999</v>
      </c>
      <c r="Q4284" s="19" cm="1">
        <f t="array" ref="Q4284">H4284*_xlfn.IFS(H4284&lt;=350,INDEX('Pliegos Tarifarios (Las Condes)'!$F:$F,MATCH($B4284,'Pliegos Tarifarios (Las Condes)'!$A:$A,0)),H4284&lt;=500,INDEX('Pliegos Tarifarios (Las Condes)'!$G:$G,MATCH($B4284,'Pliegos Tarifarios (Las Condes)'!$A:$A,0)),H4284&lt;=1000,INDEX('Pliegos Tarifarios (Las Condes)'!$H:$H,MATCH($B4284,'Pliegos Tarifarios (Las Condes)'!$A:$A,0)),H4284&lt;=5000,INDEX('Pliegos Tarifarios (Las Condes)'!$I:$I,MATCH($B4284,'Pliegos Tarifarios (Las Condes)'!$A:$A,0)),H4284&gt;5000,INDEX('Pliegos Tarifarios (Las Condes)'!$J:$J,MATCH($B4284,'Pliegos Tarifarios (Las Condes)'!$A:$A,0)))/1.19</f>
        <v>2119.1174101680676</v>
      </c>
      <c r="R4284" s="19">
        <f>INDEX('Pliegos Tarifarios (Las Condes)'!$K:$K,MATCH($B4284,'Pliegos Tarifarios (Las Condes)'!$A:$A,0))</f>
        <v>729.75599999999997</v>
      </c>
      <c r="S4284" s="21">
        <f t="shared" si="201"/>
        <v>176849.30607486807</v>
      </c>
      <c r="T4284" s="21">
        <f t="shared" si="202"/>
        <v>33601.368154224932</v>
      </c>
      <c r="U4284" s="19">
        <v>0</v>
      </c>
      <c r="V4284" s="21">
        <f t="shared" si="203"/>
        <v>210450.67422909301</v>
      </c>
    </row>
    <row r="4285" spans="1:22" x14ac:dyDescent="0.3">
      <c r="A4285" s="7" t="s">
        <v>149</v>
      </c>
      <c r="B4285" s="7">
        <v>10</v>
      </c>
      <c r="C4285" s="8" t="s">
        <v>186</v>
      </c>
      <c r="D4285" s="7" t="s">
        <v>670</v>
      </c>
      <c r="E4285" s="7" t="s">
        <v>121</v>
      </c>
      <c r="F4285" s="8" t="s">
        <v>671</v>
      </c>
      <c r="G4285" s="7" t="s">
        <v>16</v>
      </c>
      <c r="H4285" s="9">
        <v>903.31790000000001</v>
      </c>
      <c r="I4285" s="9">
        <v>2.4083000000000001</v>
      </c>
      <c r="J4285" s="9">
        <v>2.3613</v>
      </c>
      <c r="K4285" s="10">
        <v>0.98048415895029684</v>
      </c>
      <c r="L4285" s="9">
        <v>30.11</v>
      </c>
      <c r="M4285" s="19">
        <f>H4285*INDEX('Pliegos Tarifarios (Las Condes)'!$B:$B,MATCH($B4285,'Pliegos Tarifarios (Las Condes)'!$A:$A,0))</f>
        <v>119023.87645770001</v>
      </c>
      <c r="N4285" s="19">
        <f>I4285*INDEX('Pliegos Tarifarios (Las Condes)'!$C:$C,MATCH($B4285,'Pliegos Tarifarios (Las Condes)'!$A:$A,0))</f>
        <v>8365.6250112000016</v>
      </c>
      <c r="O4285" s="19">
        <f>J4285*INDEX('Pliegos Tarifarios (Las Condes)'!$D:$D,MATCH($B4285,'Pliegos Tarifarios (Las Condes)'!$A:$A,0))</f>
        <v>34346.5370865</v>
      </c>
      <c r="P4285" s="19">
        <f>H4285*INDEX('Pliegos Tarifarios (Las Condes)'!$E:$E,MATCH($B4285,'Pliegos Tarifarios (Las Condes)'!$A:$A,0))</f>
        <v>11764.812329599999</v>
      </c>
      <c r="Q4285" s="19" cm="1">
        <f t="array" ref="Q4285">H4285*_xlfn.IFS(H4285&lt;=350,INDEX('Pliegos Tarifarios (Las Condes)'!$F:$F,MATCH($B4285,'Pliegos Tarifarios (Las Condes)'!$A:$A,0)),H4285&lt;=500,INDEX('Pliegos Tarifarios (Las Condes)'!$G:$G,MATCH($B4285,'Pliegos Tarifarios (Las Condes)'!$A:$A,0)),H4285&lt;=1000,INDEX('Pliegos Tarifarios (Las Condes)'!$H:$H,MATCH($B4285,'Pliegos Tarifarios (Las Condes)'!$A:$A,0)),H4285&lt;=5000,INDEX('Pliegos Tarifarios (Las Condes)'!$I:$I,MATCH($B4285,'Pliegos Tarifarios (Las Condes)'!$A:$A,0)),H4285&gt;5000,INDEX('Pliegos Tarifarios (Las Condes)'!$J:$J,MATCH($B4285,'Pliegos Tarifarios (Las Condes)'!$A:$A,0)))/1.19</f>
        <v>2118.6220663025215</v>
      </c>
      <c r="R4285" s="19">
        <f>INDEX('Pliegos Tarifarios (Las Condes)'!$K:$K,MATCH($B4285,'Pliegos Tarifarios (Las Condes)'!$A:$A,0))</f>
        <v>729.75599999999997</v>
      </c>
      <c r="S4285" s="21">
        <f t="shared" si="201"/>
        <v>176349.22895130253</v>
      </c>
      <c r="T4285" s="21">
        <f t="shared" si="202"/>
        <v>33506.353500747478</v>
      </c>
      <c r="U4285" s="19">
        <v>0</v>
      </c>
      <c r="V4285" s="21">
        <f t="shared" si="203"/>
        <v>209855.58245205</v>
      </c>
    </row>
    <row r="4286" spans="1:22" x14ac:dyDescent="0.3">
      <c r="A4286" s="7" t="s">
        <v>149</v>
      </c>
      <c r="B4286" s="7">
        <v>10</v>
      </c>
      <c r="C4286" s="8" t="s">
        <v>186</v>
      </c>
      <c r="D4286" s="7" t="s">
        <v>672</v>
      </c>
      <c r="E4286" s="7" t="s">
        <v>121</v>
      </c>
      <c r="F4286" s="8" t="s">
        <v>673</v>
      </c>
      <c r="G4286" s="7" t="s">
        <v>16</v>
      </c>
      <c r="H4286" s="9">
        <v>902.72370000000001</v>
      </c>
      <c r="I4286" s="9">
        <v>2.4401999999999999</v>
      </c>
      <c r="J4286" s="9">
        <v>2.403</v>
      </c>
      <c r="K4286" s="10">
        <v>0.98475534792230146</v>
      </c>
      <c r="L4286" s="9">
        <v>30.09</v>
      </c>
      <c r="M4286" s="19">
        <f>H4286*INDEX('Pliegos Tarifarios (Las Condes)'!$B:$B,MATCH($B4286,'Pliegos Tarifarios (Las Condes)'!$A:$A,0))</f>
        <v>118945.58288310001</v>
      </c>
      <c r="N4286" s="19">
        <f>I4286*INDEX('Pliegos Tarifarios (Las Condes)'!$C:$C,MATCH($B4286,'Pliegos Tarifarios (Las Condes)'!$A:$A,0))</f>
        <v>8476.4348927999999</v>
      </c>
      <c r="O4286" s="19">
        <f>J4286*INDEX('Pliegos Tarifarios (Las Condes)'!$D:$D,MATCH($B4286,'Pliegos Tarifarios (Las Condes)'!$A:$A,0))</f>
        <v>34953.088815000003</v>
      </c>
      <c r="P4286" s="19">
        <f>H4286*INDEX('Pliegos Tarifarios (Las Condes)'!$E:$E,MATCH($B4286,'Pliegos Tarifarios (Las Condes)'!$A:$A,0))</f>
        <v>11757.073468799999</v>
      </c>
      <c r="Q4286" s="19" cm="1">
        <f t="array" ref="Q4286">H4286*_xlfn.IFS(H4286&lt;=350,INDEX('Pliegos Tarifarios (Las Condes)'!$F:$F,MATCH($B4286,'Pliegos Tarifarios (Las Condes)'!$A:$A,0)),H4286&lt;=500,INDEX('Pliegos Tarifarios (Las Condes)'!$G:$G,MATCH($B4286,'Pliegos Tarifarios (Las Condes)'!$A:$A,0)),H4286&lt;=1000,INDEX('Pliegos Tarifarios (Las Condes)'!$H:$H,MATCH($B4286,'Pliegos Tarifarios (Las Condes)'!$A:$A,0)),H4286&lt;=5000,INDEX('Pliegos Tarifarios (Las Condes)'!$I:$I,MATCH($B4286,'Pliegos Tarifarios (Las Condes)'!$A:$A,0)),H4286&gt;5000,INDEX('Pliegos Tarifarios (Las Condes)'!$J:$J,MATCH($B4286,'Pliegos Tarifarios (Las Condes)'!$A:$A,0)))/1.19</f>
        <v>2117.2284426050423</v>
      </c>
      <c r="R4286" s="19">
        <f>INDEX('Pliegos Tarifarios (Las Condes)'!$K:$K,MATCH($B4286,'Pliegos Tarifarios (Las Condes)'!$A:$A,0))</f>
        <v>729.75599999999997</v>
      </c>
      <c r="S4286" s="21">
        <f t="shared" si="201"/>
        <v>176979.16450230504</v>
      </c>
      <c r="T4286" s="21">
        <f t="shared" si="202"/>
        <v>33626.041255437958</v>
      </c>
      <c r="U4286" s="19">
        <v>0</v>
      </c>
      <c r="V4286" s="21">
        <f t="shared" si="203"/>
        <v>210605.20575774298</v>
      </c>
    </row>
    <row r="4287" spans="1:22" x14ac:dyDescent="0.3">
      <c r="A4287" s="7" t="s">
        <v>149</v>
      </c>
      <c r="B4287" s="7">
        <v>10</v>
      </c>
      <c r="C4287" s="8" t="s">
        <v>186</v>
      </c>
      <c r="D4287" s="7" t="s">
        <v>674</v>
      </c>
      <c r="E4287" s="7" t="s">
        <v>121</v>
      </c>
      <c r="F4287" s="8" t="s">
        <v>675</v>
      </c>
      <c r="G4287" s="7" t="s">
        <v>16</v>
      </c>
      <c r="H4287" s="9">
        <v>904.47829999999999</v>
      </c>
      <c r="I4287" s="9">
        <v>2.3978999999999999</v>
      </c>
      <c r="J4287" s="9">
        <v>2.3815</v>
      </c>
      <c r="K4287" s="10">
        <v>0.9931606822636474</v>
      </c>
      <c r="L4287" s="9">
        <v>30.15</v>
      </c>
      <c r="M4287" s="19">
        <f>H4287*INDEX('Pliegos Tarifarios (Las Condes)'!$B:$B,MATCH($B4287,'Pliegos Tarifarios (Las Condes)'!$A:$A,0))</f>
        <v>119176.77424290001</v>
      </c>
      <c r="N4287" s="19">
        <f>I4287*INDEX('Pliegos Tarifarios (Las Condes)'!$C:$C,MATCH($B4287,'Pliegos Tarifarios (Las Condes)'!$A:$A,0))</f>
        <v>8329.4989055999995</v>
      </c>
      <c r="O4287" s="19">
        <f>J4287*INDEX('Pliegos Tarifarios (Las Condes)'!$D:$D,MATCH($B4287,'Pliegos Tarifarios (Las Condes)'!$A:$A,0))</f>
        <v>34640.358307499999</v>
      </c>
      <c r="P4287" s="19">
        <f>H4287*INDEX('Pliegos Tarifarios (Las Condes)'!$E:$E,MATCH($B4287,'Pliegos Tarifarios (Las Condes)'!$A:$A,0))</f>
        <v>11779.9253792</v>
      </c>
      <c r="Q4287" s="19" cm="1">
        <f t="array" ref="Q4287">H4287*_xlfn.IFS(H4287&lt;=350,INDEX('Pliegos Tarifarios (Las Condes)'!$F:$F,MATCH($B4287,'Pliegos Tarifarios (Las Condes)'!$A:$A,0)),H4287&lt;=500,INDEX('Pliegos Tarifarios (Las Condes)'!$G:$G,MATCH($B4287,'Pliegos Tarifarios (Las Condes)'!$A:$A,0)),H4287&lt;=1000,INDEX('Pliegos Tarifarios (Las Condes)'!$H:$H,MATCH($B4287,'Pliegos Tarifarios (Las Condes)'!$A:$A,0)),H4287&lt;=5000,INDEX('Pliegos Tarifarios (Las Condes)'!$I:$I,MATCH($B4287,'Pliegos Tarifarios (Las Condes)'!$A:$A,0)),H4287&gt;5000,INDEX('Pliegos Tarifarios (Las Condes)'!$J:$J,MATCH($B4287,'Pliegos Tarifarios (Las Condes)'!$A:$A,0)))/1.19</f>
        <v>2121.3436431092441</v>
      </c>
      <c r="R4287" s="19">
        <f>INDEX('Pliegos Tarifarios (Las Condes)'!$K:$K,MATCH($B4287,'Pliegos Tarifarios (Las Condes)'!$A:$A,0))</f>
        <v>729.75599999999997</v>
      </c>
      <c r="S4287" s="21">
        <f t="shared" si="201"/>
        <v>176777.65647830925</v>
      </c>
      <c r="T4287" s="21">
        <f t="shared" si="202"/>
        <v>33587.754730878754</v>
      </c>
      <c r="U4287" s="19">
        <v>0</v>
      </c>
      <c r="V4287" s="21">
        <f t="shared" si="203"/>
        <v>210365.41120918799</v>
      </c>
    </row>
    <row r="4288" spans="1:22" x14ac:dyDescent="0.3">
      <c r="A4288" s="7" t="s">
        <v>149</v>
      </c>
      <c r="B4288" s="7">
        <v>10</v>
      </c>
      <c r="C4288" s="8" t="s">
        <v>186</v>
      </c>
      <c r="D4288" s="7" t="s">
        <v>676</v>
      </c>
      <c r="E4288" s="7" t="s">
        <v>121</v>
      </c>
      <c r="F4288" s="8" t="s">
        <v>677</v>
      </c>
      <c r="G4288" s="7" t="s">
        <v>16</v>
      </c>
      <c r="H4288" s="9">
        <v>902.53909999999996</v>
      </c>
      <c r="I4288" s="9">
        <v>2.3961000000000001</v>
      </c>
      <c r="J4288" s="9">
        <v>2.3397000000000001</v>
      </c>
      <c r="K4288" s="10">
        <v>0.97646175034430949</v>
      </c>
      <c r="L4288" s="9">
        <v>30.08</v>
      </c>
      <c r="M4288" s="19">
        <f>H4288*INDEX('Pliegos Tarifarios (Las Condes)'!$B:$B,MATCH($B4288,'Pliegos Tarifarios (Las Condes)'!$A:$A,0))</f>
        <v>118921.2594333</v>
      </c>
      <c r="N4288" s="19">
        <f>I4288*INDEX('Pliegos Tarifarios (Las Condes)'!$C:$C,MATCH($B4288,'Pliegos Tarifarios (Las Condes)'!$A:$A,0))</f>
        <v>8323.2463104000017</v>
      </c>
      <c r="O4288" s="19">
        <f>J4288*INDEX('Pliegos Tarifarios (Las Condes)'!$D:$D,MATCH($B4288,'Pliegos Tarifarios (Las Condes)'!$A:$A,0))</f>
        <v>34032.352018500002</v>
      </c>
      <c r="P4288" s="19">
        <f>H4288*INDEX('Pliegos Tarifarios (Las Condes)'!$E:$E,MATCH($B4288,'Pliegos Tarifarios (Las Condes)'!$A:$A,0))</f>
        <v>11754.669238399998</v>
      </c>
      <c r="Q4288" s="19" cm="1">
        <f t="array" ref="Q4288">H4288*_xlfn.IFS(H4288&lt;=350,INDEX('Pliegos Tarifarios (Las Condes)'!$F:$F,MATCH($B4288,'Pliegos Tarifarios (Las Condes)'!$A:$A,0)),H4288&lt;=500,INDEX('Pliegos Tarifarios (Las Condes)'!$G:$G,MATCH($B4288,'Pliegos Tarifarios (Las Condes)'!$A:$A,0)),H4288&lt;=1000,INDEX('Pliegos Tarifarios (Las Condes)'!$H:$H,MATCH($B4288,'Pliegos Tarifarios (Las Condes)'!$A:$A,0)),H4288&lt;=5000,INDEX('Pliegos Tarifarios (Las Condes)'!$I:$I,MATCH($B4288,'Pliegos Tarifarios (Las Condes)'!$A:$A,0)),H4288&gt;5000,INDEX('Pliegos Tarifarios (Las Condes)'!$J:$J,MATCH($B4288,'Pliegos Tarifarios (Las Condes)'!$A:$A,0)))/1.19</f>
        <v>2116.79548579832</v>
      </c>
      <c r="R4288" s="19">
        <f>INDEX('Pliegos Tarifarios (Las Condes)'!$K:$K,MATCH($B4288,'Pliegos Tarifarios (Las Condes)'!$A:$A,0))</f>
        <v>729.75599999999997</v>
      </c>
      <c r="S4288" s="21">
        <f t="shared" si="201"/>
        <v>175878.07848639833</v>
      </c>
      <c r="T4288" s="21">
        <f t="shared" si="202"/>
        <v>33416.834912415681</v>
      </c>
      <c r="U4288" s="19">
        <v>0</v>
      </c>
      <c r="V4288" s="21">
        <f t="shared" si="203"/>
        <v>209294.91339881401</v>
      </c>
    </row>
    <row r="4289" spans="1:22" x14ac:dyDescent="0.3">
      <c r="A4289" s="7" t="s">
        <v>149</v>
      </c>
      <c r="B4289" s="7">
        <v>10</v>
      </c>
      <c r="C4289" s="8" t="s">
        <v>186</v>
      </c>
      <c r="D4289" s="7" t="s">
        <v>678</v>
      </c>
      <c r="E4289" s="7" t="s">
        <v>121</v>
      </c>
      <c r="F4289" s="8" t="s">
        <v>679</v>
      </c>
      <c r="G4289" s="7" t="s">
        <v>16</v>
      </c>
      <c r="H4289" s="9">
        <v>902.62760000000003</v>
      </c>
      <c r="I4289" s="9">
        <v>2.3904999999999998</v>
      </c>
      <c r="J4289" s="9">
        <v>2.3647999999999998</v>
      </c>
      <c r="K4289" s="10">
        <v>0.98924911106463076</v>
      </c>
      <c r="L4289" s="9">
        <v>30.09</v>
      </c>
      <c r="M4289" s="19">
        <f>H4289*INDEX('Pliegos Tarifarios (Las Condes)'!$B:$B,MATCH($B4289,'Pliegos Tarifarios (Las Condes)'!$A:$A,0))</f>
        <v>118932.92045880001</v>
      </c>
      <c r="N4289" s="19">
        <f>I4289*INDEX('Pliegos Tarifarios (Las Condes)'!$C:$C,MATCH($B4289,'Pliegos Tarifarios (Las Condes)'!$A:$A,0))</f>
        <v>8303.7937920000004</v>
      </c>
      <c r="O4289" s="19">
        <f>J4289*INDEX('Pliegos Tarifarios (Las Condes)'!$D:$D,MATCH($B4289,'Pliegos Tarifarios (Las Condes)'!$A:$A,0))</f>
        <v>34397.446703999994</v>
      </c>
      <c r="P4289" s="19">
        <f>H4289*INDEX('Pliegos Tarifarios (Las Condes)'!$E:$E,MATCH($B4289,'Pliegos Tarifarios (Las Condes)'!$A:$A,0))</f>
        <v>11755.8218624</v>
      </c>
      <c r="Q4289" s="19" cm="1">
        <f t="array" ref="Q4289">H4289*_xlfn.IFS(H4289&lt;=350,INDEX('Pliegos Tarifarios (Las Condes)'!$F:$F,MATCH($B4289,'Pliegos Tarifarios (Las Condes)'!$A:$A,0)),H4289&lt;=500,INDEX('Pliegos Tarifarios (Las Condes)'!$G:$G,MATCH($B4289,'Pliegos Tarifarios (Las Condes)'!$A:$A,0)),H4289&lt;=1000,INDEX('Pliegos Tarifarios (Las Condes)'!$H:$H,MATCH($B4289,'Pliegos Tarifarios (Las Condes)'!$A:$A,0)),H4289&lt;=5000,INDEX('Pliegos Tarifarios (Las Condes)'!$I:$I,MATCH($B4289,'Pliegos Tarifarios (Las Condes)'!$A:$A,0)),H4289&gt;5000,INDEX('Pliegos Tarifarios (Las Condes)'!$J:$J,MATCH($B4289,'Pliegos Tarifarios (Las Condes)'!$A:$A,0)))/1.19</f>
        <v>2117.0030517647065</v>
      </c>
      <c r="R4289" s="19">
        <f>INDEX('Pliegos Tarifarios (Las Condes)'!$K:$K,MATCH($B4289,'Pliegos Tarifarios (Las Condes)'!$A:$A,0))</f>
        <v>729.75599999999997</v>
      </c>
      <c r="S4289" s="21">
        <f t="shared" si="201"/>
        <v>176236.74186896472</v>
      </c>
      <c r="T4289" s="21">
        <f t="shared" si="202"/>
        <v>33484.980955103296</v>
      </c>
      <c r="U4289" s="19">
        <v>0</v>
      </c>
      <c r="V4289" s="21">
        <f t="shared" si="203"/>
        <v>209721.72282406801</v>
      </c>
    </row>
    <row r="4290" spans="1:22" x14ac:dyDescent="0.3">
      <c r="A4290" s="7" t="s">
        <v>149</v>
      </c>
      <c r="B4290" s="7">
        <v>10</v>
      </c>
      <c r="C4290" s="8" t="s">
        <v>186</v>
      </c>
      <c r="D4290" s="7" t="s">
        <v>680</v>
      </c>
      <c r="E4290" s="7" t="s">
        <v>121</v>
      </c>
      <c r="F4290" s="8" t="s">
        <v>681</v>
      </c>
      <c r="G4290" s="7" t="s">
        <v>16</v>
      </c>
      <c r="H4290" s="9">
        <v>904.18169999999998</v>
      </c>
      <c r="I4290" s="9">
        <v>2.4367000000000001</v>
      </c>
      <c r="J4290" s="9">
        <v>2.4367000000000001</v>
      </c>
      <c r="K4290" s="10">
        <v>1</v>
      </c>
      <c r="L4290" s="9">
        <v>30.14</v>
      </c>
      <c r="M4290" s="19">
        <f>H4290*INDEX('Pliegos Tarifarios (Las Condes)'!$B:$B,MATCH($B4290,'Pliegos Tarifarios (Las Condes)'!$A:$A,0))</f>
        <v>119137.69333710001</v>
      </c>
      <c r="N4290" s="19">
        <f>I4290*INDEX('Pliegos Tarifarios (Las Condes)'!$C:$C,MATCH($B4290,'Pliegos Tarifarios (Las Condes)'!$A:$A,0))</f>
        <v>8464.2770688000001</v>
      </c>
      <c r="O4290" s="19">
        <f>J4290*INDEX('Pliegos Tarifarios (Las Condes)'!$D:$D,MATCH($B4290,'Pliegos Tarifarios (Las Condes)'!$A:$A,0))</f>
        <v>35443.275703500003</v>
      </c>
      <c r="P4290" s="19">
        <f>H4290*INDEX('Pliegos Tarifarios (Las Condes)'!$E:$E,MATCH($B4290,'Pliegos Tarifarios (Las Condes)'!$A:$A,0))</f>
        <v>11776.0624608</v>
      </c>
      <c r="Q4290" s="19" cm="1">
        <f t="array" ref="Q4290">H4290*_xlfn.IFS(H4290&lt;=350,INDEX('Pliegos Tarifarios (Las Condes)'!$F:$F,MATCH($B4290,'Pliegos Tarifarios (Las Condes)'!$A:$A,0)),H4290&lt;=500,INDEX('Pliegos Tarifarios (Las Condes)'!$G:$G,MATCH($B4290,'Pliegos Tarifarios (Las Condes)'!$A:$A,0)),H4290&lt;=1000,INDEX('Pliegos Tarifarios (Las Condes)'!$H:$H,MATCH($B4290,'Pliegos Tarifarios (Las Condes)'!$A:$A,0)),H4290&lt;=5000,INDEX('Pliegos Tarifarios (Las Condes)'!$I:$I,MATCH($B4290,'Pliegos Tarifarios (Las Condes)'!$A:$A,0)),H4290&gt;5000,INDEX('Pliegos Tarifarios (Las Condes)'!$J:$J,MATCH($B4290,'Pliegos Tarifarios (Las Condes)'!$A:$A,0)))/1.19</f>
        <v>2120.6480039495805</v>
      </c>
      <c r="R4290" s="19">
        <f>INDEX('Pliegos Tarifarios (Las Condes)'!$K:$K,MATCH($B4290,'Pliegos Tarifarios (Las Condes)'!$A:$A,0))</f>
        <v>729.75599999999997</v>
      </c>
      <c r="S4290" s="21">
        <f t="shared" si="201"/>
        <v>177671.71257414957</v>
      </c>
      <c r="T4290" s="21">
        <f t="shared" si="202"/>
        <v>33757.625389088418</v>
      </c>
      <c r="U4290" s="19">
        <v>0</v>
      </c>
      <c r="V4290" s="21">
        <f t="shared" si="203"/>
        <v>211429.33796323798</v>
      </c>
    </row>
    <row r="4291" spans="1:22" x14ac:dyDescent="0.3">
      <c r="A4291" s="7" t="s">
        <v>149</v>
      </c>
      <c r="B4291" s="7">
        <v>10</v>
      </c>
      <c r="C4291" s="8" t="s">
        <v>186</v>
      </c>
      <c r="D4291" s="7" t="s">
        <v>682</v>
      </c>
      <c r="E4291" s="7" t="s">
        <v>121</v>
      </c>
      <c r="F4291" s="8" t="s">
        <v>683</v>
      </c>
      <c r="G4291" s="7" t="s">
        <v>16</v>
      </c>
      <c r="H4291" s="9">
        <v>903.4126</v>
      </c>
      <c r="I4291" s="9">
        <v>2.3856000000000002</v>
      </c>
      <c r="J4291" s="9">
        <v>2.3702000000000001</v>
      </c>
      <c r="K4291" s="10">
        <v>0.99354460093896713</v>
      </c>
      <c r="L4291" s="9">
        <v>30.11</v>
      </c>
      <c r="M4291" s="19">
        <f>H4291*INDEX('Pliegos Tarifarios (Las Condes)'!$B:$B,MATCH($B4291,'Pliegos Tarifarios (Las Condes)'!$A:$A,0))</f>
        <v>119036.3544138</v>
      </c>
      <c r="N4291" s="19">
        <f>I4291*INDEX('Pliegos Tarifarios (Las Condes)'!$C:$C,MATCH($B4291,'Pliegos Tarifarios (Las Condes)'!$A:$A,0))</f>
        <v>8286.7728384000002</v>
      </c>
      <c r="O4291" s="19">
        <f>J4291*INDEX('Pliegos Tarifarios (Las Condes)'!$D:$D,MATCH($B4291,'Pliegos Tarifarios (Las Condes)'!$A:$A,0))</f>
        <v>34475.992971</v>
      </c>
      <c r="P4291" s="19">
        <f>H4291*INDEX('Pliegos Tarifarios (Las Condes)'!$E:$E,MATCH($B4291,'Pliegos Tarifarios (Las Condes)'!$A:$A,0))</f>
        <v>11766.045702399999</v>
      </c>
      <c r="Q4291" s="19" cm="1">
        <f t="array" ref="Q4291">H4291*_xlfn.IFS(H4291&lt;=350,INDEX('Pliegos Tarifarios (Las Condes)'!$F:$F,MATCH($B4291,'Pliegos Tarifarios (Las Condes)'!$A:$A,0)),H4291&lt;=500,INDEX('Pliegos Tarifarios (Las Condes)'!$G:$G,MATCH($B4291,'Pliegos Tarifarios (Las Condes)'!$A:$A,0)),H4291&lt;=1000,INDEX('Pliegos Tarifarios (Las Condes)'!$H:$H,MATCH($B4291,'Pliegos Tarifarios (Las Condes)'!$A:$A,0)),H4291&lt;=5000,INDEX('Pliegos Tarifarios (Las Condes)'!$I:$I,MATCH($B4291,'Pliegos Tarifarios (Las Condes)'!$A:$A,0)),H4291&gt;5000,INDEX('Pliegos Tarifarios (Las Condes)'!$J:$J,MATCH($B4291,'Pliegos Tarifarios (Las Condes)'!$A:$A,0)))/1.19</f>
        <v>2118.8441736134455</v>
      </c>
      <c r="R4291" s="19">
        <f>INDEX('Pliegos Tarifarios (Las Condes)'!$K:$K,MATCH($B4291,'Pliegos Tarifarios (Las Condes)'!$A:$A,0))</f>
        <v>729.75599999999997</v>
      </c>
      <c r="S4291" s="21">
        <f t="shared" si="201"/>
        <v>176413.76609921345</v>
      </c>
      <c r="T4291" s="21">
        <f t="shared" si="202"/>
        <v>33518.615558850557</v>
      </c>
      <c r="U4291" s="19">
        <v>0</v>
      </c>
      <c r="V4291" s="21">
        <f t="shared" si="203"/>
        <v>209932.381658064</v>
      </c>
    </row>
    <row r="4292" spans="1:22" x14ac:dyDescent="0.3">
      <c r="A4292" s="7" t="s">
        <v>149</v>
      </c>
      <c r="B4292" s="7">
        <v>10</v>
      </c>
      <c r="C4292" s="8" t="s">
        <v>186</v>
      </c>
      <c r="D4292" s="7" t="s">
        <v>684</v>
      </c>
      <c r="E4292" s="7" t="s">
        <v>121</v>
      </c>
      <c r="F4292" s="8" t="s">
        <v>685</v>
      </c>
      <c r="G4292" s="7" t="s">
        <v>16</v>
      </c>
      <c r="H4292" s="9">
        <v>903.70650000000001</v>
      </c>
      <c r="I4292" s="9">
        <v>2.4190999999999998</v>
      </c>
      <c r="J4292" s="9">
        <v>2.4190999999999998</v>
      </c>
      <c r="K4292" s="10">
        <v>1</v>
      </c>
      <c r="L4292" s="9">
        <v>30.12</v>
      </c>
      <c r="M4292" s="19">
        <f>H4292*INDEX('Pliegos Tarifarios (Las Condes)'!$B:$B,MATCH($B4292,'Pliegos Tarifarios (Las Condes)'!$A:$A,0))</f>
        <v>119075.07955950001</v>
      </c>
      <c r="N4292" s="19">
        <f>I4292*INDEX('Pliegos Tarifarios (Las Condes)'!$C:$C,MATCH($B4292,'Pliegos Tarifarios (Las Condes)'!$A:$A,0))</f>
        <v>8403.1405823999994</v>
      </c>
      <c r="O4292" s="19">
        <f>J4292*INDEX('Pliegos Tarifarios (Las Condes)'!$D:$D,MATCH($B4292,'Pliegos Tarifarios (Las Condes)'!$A:$A,0))</f>
        <v>35187.273055499994</v>
      </c>
      <c r="P4292" s="19">
        <f>H4292*INDEX('Pliegos Tarifarios (Las Condes)'!$E:$E,MATCH($B4292,'Pliegos Tarifarios (Las Condes)'!$A:$A,0))</f>
        <v>11769.873455999999</v>
      </c>
      <c r="Q4292" s="19" cm="1">
        <f t="array" ref="Q4292">H4292*_xlfn.IFS(H4292&lt;=350,INDEX('Pliegos Tarifarios (Las Condes)'!$F:$F,MATCH($B4292,'Pliegos Tarifarios (Las Condes)'!$A:$A,0)),H4292&lt;=500,INDEX('Pliegos Tarifarios (Las Condes)'!$G:$G,MATCH($B4292,'Pliegos Tarifarios (Las Condes)'!$A:$A,0)),H4292&lt;=1000,INDEX('Pliegos Tarifarios (Las Condes)'!$H:$H,MATCH($B4292,'Pliegos Tarifarios (Las Condes)'!$A:$A,0)),H4292&lt;=5000,INDEX('Pliegos Tarifarios (Las Condes)'!$I:$I,MATCH($B4292,'Pliegos Tarifarios (Las Condes)'!$A:$A,0)),H4292&gt;5000,INDEX('Pliegos Tarifarios (Las Condes)'!$J:$J,MATCH($B4292,'Pliegos Tarifarios (Las Condes)'!$A:$A,0)))/1.19</f>
        <v>2119.5334802521011</v>
      </c>
      <c r="R4292" s="19">
        <f>INDEX('Pliegos Tarifarios (Las Condes)'!$K:$K,MATCH($B4292,'Pliegos Tarifarios (Las Condes)'!$A:$A,0))</f>
        <v>729.75599999999997</v>
      </c>
      <c r="S4292" s="21">
        <f t="shared" si="201"/>
        <v>177284.65613365211</v>
      </c>
      <c r="T4292" s="21">
        <f t="shared" si="202"/>
        <v>33684.084665393901</v>
      </c>
      <c r="U4292" s="19">
        <v>0</v>
      </c>
      <c r="V4292" s="21">
        <f t="shared" si="203"/>
        <v>210968.74079904601</v>
      </c>
    </row>
    <row r="4293" spans="1:22" x14ac:dyDescent="0.3">
      <c r="A4293" s="7" t="s">
        <v>149</v>
      </c>
      <c r="B4293" s="7">
        <v>10</v>
      </c>
      <c r="C4293" s="8" t="s">
        <v>186</v>
      </c>
      <c r="D4293" s="7" t="s">
        <v>686</v>
      </c>
      <c r="E4293" s="7" t="s">
        <v>121</v>
      </c>
      <c r="F4293" s="8" t="s">
        <v>687</v>
      </c>
      <c r="G4293" s="7" t="s">
        <v>16</v>
      </c>
      <c r="H4293" s="9">
        <v>902.30560000000003</v>
      </c>
      <c r="I4293" s="9">
        <v>2.3538999999999999</v>
      </c>
      <c r="J4293" s="9">
        <v>2.3523000000000001</v>
      </c>
      <c r="K4293" s="10">
        <v>0.99932027698712778</v>
      </c>
      <c r="L4293" s="9">
        <v>30.08</v>
      </c>
      <c r="M4293" s="19">
        <f>H4293*INDEX('Pliegos Tarifarios (Las Condes)'!$B:$B,MATCH($B4293,'Pliegos Tarifarios (Las Condes)'!$A:$A,0))</f>
        <v>118890.4927728</v>
      </c>
      <c r="N4293" s="19">
        <f>I4293*INDEX('Pliegos Tarifarios (Las Condes)'!$C:$C,MATCH($B4293,'Pliegos Tarifarios (Las Condes)'!$A:$A,0))</f>
        <v>8176.6576895999997</v>
      </c>
      <c r="O4293" s="19">
        <f>J4293*INDEX('Pliegos Tarifarios (Las Condes)'!$D:$D,MATCH($B4293,'Pliegos Tarifarios (Las Condes)'!$A:$A,0))</f>
        <v>34215.626641499999</v>
      </c>
      <c r="P4293" s="19">
        <f>H4293*INDEX('Pliegos Tarifarios (Las Condes)'!$E:$E,MATCH($B4293,'Pliegos Tarifarios (Las Condes)'!$A:$A,0))</f>
        <v>11751.6281344</v>
      </c>
      <c r="Q4293" s="19" cm="1">
        <f t="array" ref="Q4293">H4293*_xlfn.IFS(H4293&lt;=350,INDEX('Pliegos Tarifarios (Las Condes)'!$F:$F,MATCH($B4293,'Pliegos Tarifarios (Las Condes)'!$A:$A,0)),H4293&lt;=500,INDEX('Pliegos Tarifarios (Las Condes)'!$G:$G,MATCH($B4293,'Pliegos Tarifarios (Las Condes)'!$A:$A,0)),H4293&lt;=1000,INDEX('Pliegos Tarifarios (Las Condes)'!$H:$H,MATCH($B4293,'Pliegos Tarifarios (Las Condes)'!$A:$A,0)),H4293&lt;=5000,INDEX('Pliegos Tarifarios (Las Condes)'!$I:$I,MATCH($B4293,'Pliegos Tarifarios (Las Condes)'!$A:$A,0)),H4293&gt;5000,INDEX('Pliegos Tarifarios (Las Condes)'!$J:$J,MATCH($B4293,'Pliegos Tarifarios (Las Condes)'!$A:$A,0)))/1.19</f>
        <v>2116.2478400000005</v>
      </c>
      <c r="R4293" s="19">
        <f>INDEX('Pliegos Tarifarios (Las Condes)'!$K:$K,MATCH($B4293,'Pliegos Tarifarios (Las Condes)'!$A:$A,0))</f>
        <v>729.75599999999997</v>
      </c>
      <c r="S4293" s="21">
        <f t="shared" si="201"/>
        <v>175880.4090783</v>
      </c>
      <c r="T4293" s="21">
        <f t="shared" si="202"/>
        <v>33417.277724877</v>
      </c>
      <c r="U4293" s="19">
        <v>0</v>
      </c>
      <c r="V4293" s="21">
        <f t="shared" si="203"/>
        <v>209297.686803177</v>
      </c>
    </row>
    <row r="4294" spans="1:22" x14ac:dyDescent="0.3">
      <c r="A4294" s="7" t="s">
        <v>149</v>
      </c>
      <c r="B4294" s="7">
        <v>10</v>
      </c>
      <c r="C4294" s="8" t="s">
        <v>186</v>
      </c>
      <c r="D4294" s="7" t="s">
        <v>688</v>
      </c>
      <c r="E4294" s="7" t="s">
        <v>121</v>
      </c>
      <c r="F4294" s="8" t="s">
        <v>689</v>
      </c>
      <c r="G4294" s="7" t="s">
        <v>16</v>
      </c>
      <c r="H4294" s="9">
        <v>904.88530000000003</v>
      </c>
      <c r="I4294" s="9">
        <v>2.4174000000000002</v>
      </c>
      <c r="J4294" s="9">
        <v>2.4174000000000002</v>
      </c>
      <c r="K4294" s="10">
        <v>1</v>
      </c>
      <c r="L4294" s="9">
        <v>30.16</v>
      </c>
      <c r="M4294" s="19">
        <f>H4294*INDEX('Pliegos Tarifarios (Las Condes)'!$B:$B,MATCH($B4294,'Pliegos Tarifarios (Las Condes)'!$A:$A,0))</f>
        <v>119230.40178390002</v>
      </c>
      <c r="N4294" s="19">
        <f>I4294*INDEX('Pliegos Tarifarios (Las Condes)'!$C:$C,MATCH($B4294,'Pliegos Tarifarios (Las Condes)'!$A:$A,0))</f>
        <v>8397.235353600001</v>
      </c>
      <c r="O4294" s="19">
        <f>J4294*INDEX('Pliegos Tarifarios (Las Condes)'!$D:$D,MATCH($B4294,'Pliegos Tarifarios (Las Condes)'!$A:$A,0))</f>
        <v>35162.545527000002</v>
      </c>
      <c r="P4294" s="19">
        <f>H4294*INDEX('Pliegos Tarifarios (Las Condes)'!$E:$E,MATCH($B4294,'Pliegos Tarifarios (Las Condes)'!$A:$A,0))</f>
        <v>11785.226147199999</v>
      </c>
      <c r="Q4294" s="19" cm="1">
        <f t="array" ref="Q4294">H4294*_xlfn.IFS(H4294&lt;=350,INDEX('Pliegos Tarifarios (Las Condes)'!$F:$F,MATCH($B4294,'Pliegos Tarifarios (Las Condes)'!$A:$A,0)),H4294&lt;=500,INDEX('Pliegos Tarifarios (Las Condes)'!$G:$G,MATCH($B4294,'Pliegos Tarifarios (Las Condes)'!$A:$A,0)),H4294&lt;=1000,INDEX('Pliegos Tarifarios (Las Condes)'!$H:$H,MATCH($B4294,'Pliegos Tarifarios (Las Condes)'!$A:$A,0)),H4294&lt;=5000,INDEX('Pliegos Tarifarios (Las Condes)'!$I:$I,MATCH($B4294,'Pliegos Tarifarios (Las Condes)'!$A:$A,0)),H4294&gt;5000,INDEX('Pliegos Tarifarios (Las Condes)'!$J:$J,MATCH($B4294,'Pliegos Tarifarios (Las Condes)'!$A:$A,0)))/1.19</f>
        <v>2122.2982120168072</v>
      </c>
      <c r="R4294" s="19">
        <f>INDEX('Pliegos Tarifarios (Las Condes)'!$K:$K,MATCH($B4294,'Pliegos Tarifarios (Las Condes)'!$A:$A,0))</f>
        <v>729.75599999999997</v>
      </c>
      <c r="S4294" s="21">
        <f t="shared" si="201"/>
        <v>177427.46302371685</v>
      </c>
      <c r="T4294" s="21">
        <f t="shared" si="202"/>
        <v>33711.217974506202</v>
      </c>
      <c r="U4294" s="19">
        <v>0</v>
      </c>
      <c r="V4294" s="21">
        <f t="shared" si="203"/>
        <v>211138.68099822305</v>
      </c>
    </row>
    <row r="4295" spans="1:22" x14ac:dyDescent="0.3">
      <c r="A4295" s="7" t="s">
        <v>149</v>
      </c>
      <c r="B4295" s="7">
        <v>10</v>
      </c>
      <c r="C4295" s="8" t="s">
        <v>186</v>
      </c>
      <c r="D4295" s="7" t="s">
        <v>690</v>
      </c>
      <c r="E4295" s="7" t="s">
        <v>121</v>
      </c>
      <c r="F4295" s="8" t="s">
        <v>691</v>
      </c>
      <c r="G4295" s="7" t="s">
        <v>16</v>
      </c>
      <c r="H4295" s="9">
        <v>902.28719999999998</v>
      </c>
      <c r="I4295" s="9">
        <v>2.3542999999999998</v>
      </c>
      <c r="J4295" s="9">
        <v>2.3542999999999998</v>
      </c>
      <c r="K4295" s="10">
        <v>1</v>
      </c>
      <c r="L4295" s="9">
        <v>30.08</v>
      </c>
      <c r="M4295" s="19">
        <f>H4295*INDEX('Pliegos Tarifarios (Las Condes)'!$B:$B,MATCH($B4295,'Pliegos Tarifarios (Las Condes)'!$A:$A,0))</f>
        <v>118888.06833360001</v>
      </c>
      <c r="N4295" s="19">
        <f>I4295*INDEX('Pliegos Tarifarios (Las Condes)'!$C:$C,MATCH($B4295,'Pliegos Tarifarios (Las Condes)'!$A:$A,0))</f>
        <v>8178.0471551999999</v>
      </c>
      <c r="O4295" s="19">
        <f>J4295*INDEX('Pliegos Tarifarios (Las Condes)'!$D:$D,MATCH($B4295,'Pliegos Tarifarios (Las Condes)'!$A:$A,0))</f>
        <v>34244.717851499998</v>
      </c>
      <c r="P4295" s="19">
        <f>H4295*INDEX('Pliegos Tarifarios (Las Condes)'!$E:$E,MATCH($B4295,'Pliegos Tarifarios (Las Condes)'!$A:$A,0))</f>
        <v>11751.388492799999</v>
      </c>
      <c r="Q4295" s="19" cm="1">
        <f t="array" ref="Q4295">H4295*_xlfn.IFS(H4295&lt;=350,INDEX('Pliegos Tarifarios (Las Condes)'!$F:$F,MATCH($B4295,'Pliegos Tarifarios (Las Condes)'!$A:$A,0)),H4295&lt;=500,INDEX('Pliegos Tarifarios (Las Condes)'!$G:$G,MATCH($B4295,'Pliegos Tarifarios (Las Condes)'!$A:$A,0)),H4295&lt;=1000,INDEX('Pliegos Tarifarios (Las Condes)'!$H:$H,MATCH($B4295,'Pliegos Tarifarios (Las Condes)'!$A:$A,0)),H4295&lt;=5000,INDEX('Pliegos Tarifarios (Las Condes)'!$I:$I,MATCH($B4295,'Pliegos Tarifarios (Las Condes)'!$A:$A,0)),H4295&gt;5000,INDEX('Pliegos Tarifarios (Las Condes)'!$J:$J,MATCH($B4295,'Pliegos Tarifarios (Las Condes)'!$A:$A,0)))/1.19</f>
        <v>2116.204685042017</v>
      </c>
      <c r="R4295" s="19">
        <f>INDEX('Pliegos Tarifarios (Las Condes)'!$K:$K,MATCH($B4295,'Pliegos Tarifarios (Las Condes)'!$A:$A,0))</f>
        <v>729.75599999999997</v>
      </c>
      <c r="S4295" s="21">
        <f t="shared" si="201"/>
        <v>175908.18251814204</v>
      </c>
      <c r="T4295" s="21">
        <f t="shared" si="202"/>
        <v>33422.554678446992</v>
      </c>
      <c r="U4295" s="19">
        <v>0</v>
      </c>
      <c r="V4295" s="21">
        <f t="shared" si="203"/>
        <v>209330.73719658903</v>
      </c>
    </row>
    <row r="4296" spans="1:22" x14ac:dyDescent="0.3">
      <c r="A4296" s="7" t="s">
        <v>149</v>
      </c>
      <c r="B4296" s="7">
        <v>10</v>
      </c>
      <c r="C4296" s="8" t="s">
        <v>186</v>
      </c>
      <c r="D4296" s="7" t="s">
        <v>692</v>
      </c>
      <c r="E4296" s="7" t="s">
        <v>121</v>
      </c>
      <c r="F4296" s="8" t="s">
        <v>693</v>
      </c>
      <c r="G4296" s="7" t="s">
        <v>16</v>
      </c>
      <c r="H4296" s="9">
        <v>903.82560000000001</v>
      </c>
      <c r="I4296" s="9">
        <v>2.4119000000000002</v>
      </c>
      <c r="J4296" s="9">
        <v>2.4119000000000002</v>
      </c>
      <c r="K4296" s="10">
        <v>1</v>
      </c>
      <c r="L4296" s="9">
        <v>30.13</v>
      </c>
      <c r="M4296" s="19">
        <f>H4296*INDEX('Pliegos Tarifarios (Las Condes)'!$B:$B,MATCH($B4296,'Pliegos Tarifarios (Las Condes)'!$A:$A,0))</f>
        <v>119090.77253280001</v>
      </c>
      <c r="N4296" s="19">
        <f>I4296*INDEX('Pliegos Tarifarios (Las Condes)'!$C:$C,MATCH($B4296,'Pliegos Tarifarios (Las Condes)'!$A:$A,0))</f>
        <v>8378.1302016000009</v>
      </c>
      <c r="O4296" s="19">
        <f>J4296*INDEX('Pliegos Tarifarios (Las Condes)'!$D:$D,MATCH($B4296,'Pliegos Tarifarios (Las Condes)'!$A:$A,0))</f>
        <v>35082.544699500002</v>
      </c>
      <c r="P4296" s="19">
        <f>H4296*INDEX('Pliegos Tarifarios (Las Condes)'!$E:$E,MATCH($B4296,'Pliegos Tarifarios (Las Condes)'!$A:$A,0))</f>
        <v>11771.424614399999</v>
      </c>
      <c r="Q4296" s="19" cm="1">
        <f t="array" ref="Q4296">H4296*_xlfn.IFS(H4296&lt;=350,INDEX('Pliegos Tarifarios (Las Condes)'!$F:$F,MATCH($B4296,'Pliegos Tarifarios (Las Condes)'!$A:$A,0)),H4296&lt;=500,INDEX('Pliegos Tarifarios (Las Condes)'!$G:$G,MATCH($B4296,'Pliegos Tarifarios (Las Condes)'!$A:$A,0)),H4296&lt;=1000,INDEX('Pliegos Tarifarios (Las Condes)'!$H:$H,MATCH($B4296,'Pliegos Tarifarios (Las Condes)'!$A:$A,0)),H4296&lt;=5000,INDEX('Pliegos Tarifarios (Las Condes)'!$I:$I,MATCH($B4296,'Pliegos Tarifarios (Las Condes)'!$A:$A,0)),H4296&gt;5000,INDEX('Pliegos Tarifarios (Las Condes)'!$J:$J,MATCH($B4296,'Pliegos Tarifarios (Las Condes)'!$A:$A,0)))/1.19</f>
        <v>2119.8128147899165</v>
      </c>
      <c r="R4296" s="19">
        <f>INDEX('Pliegos Tarifarios (Las Condes)'!$K:$K,MATCH($B4296,'Pliegos Tarifarios (Las Condes)'!$A:$A,0))</f>
        <v>729.75599999999997</v>
      </c>
      <c r="S4296" s="21">
        <f t="shared" si="201"/>
        <v>177172.4408630899</v>
      </c>
      <c r="T4296" s="21">
        <f t="shared" si="202"/>
        <v>33662.763763987081</v>
      </c>
      <c r="U4296" s="19">
        <v>0</v>
      </c>
      <c r="V4296" s="21">
        <f t="shared" si="203"/>
        <v>210835.20462707698</v>
      </c>
    </row>
    <row r="4297" spans="1:22" x14ac:dyDescent="0.3">
      <c r="A4297" s="7" t="s">
        <v>149</v>
      </c>
      <c r="B4297" s="7">
        <v>10</v>
      </c>
      <c r="C4297" s="8" t="s">
        <v>186</v>
      </c>
      <c r="D4297" s="7" t="s">
        <v>694</v>
      </c>
      <c r="E4297" s="7" t="s">
        <v>121</v>
      </c>
      <c r="F4297" s="8" t="s">
        <v>695</v>
      </c>
      <c r="G4297" s="7" t="s">
        <v>16</v>
      </c>
      <c r="H4297" s="9">
        <v>901.10829999999999</v>
      </c>
      <c r="I4297" s="9">
        <v>2.3603000000000001</v>
      </c>
      <c r="J4297" s="9">
        <v>2.3443999999999998</v>
      </c>
      <c r="K4297" s="10">
        <v>0.99326356819048411</v>
      </c>
      <c r="L4297" s="9">
        <v>30.04</v>
      </c>
      <c r="M4297" s="19">
        <f>H4297*INDEX('Pliegos Tarifarios (Las Condes)'!$B:$B,MATCH($B4297,'Pliegos Tarifarios (Las Condes)'!$A:$A,0))</f>
        <v>118732.73293290001</v>
      </c>
      <c r="N4297" s="19">
        <f>I4297*INDEX('Pliegos Tarifarios (Las Condes)'!$C:$C,MATCH($B4297,'Pliegos Tarifarios (Las Condes)'!$A:$A,0))</f>
        <v>8198.8891392000005</v>
      </c>
      <c r="O4297" s="19">
        <f>J4297*INDEX('Pliegos Tarifarios (Las Condes)'!$D:$D,MATCH($B4297,'Pliegos Tarifarios (Las Condes)'!$A:$A,0))</f>
        <v>34100.716361999999</v>
      </c>
      <c r="P4297" s="19">
        <f>H4297*INDEX('Pliegos Tarifarios (Las Condes)'!$E:$E,MATCH($B4297,'Pliegos Tarifarios (Las Condes)'!$A:$A,0))</f>
        <v>11736.034499199999</v>
      </c>
      <c r="Q4297" s="19" cm="1">
        <f t="array" ref="Q4297">H4297*_xlfn.IFS(H4297&lt;=350,INDEX('Pliegos Tarifarios (Las Condes)'!$F:$F,MATCH($B4297,'Pliegos Tarifarios (Las Condes)'!$A:$A,0)),H4297&lt;=500,INDEX('Pliegos Tarifarios (Las Condes)'!$G:$G,MATCH($B4297,'Pliegos Tarifarios (Las Condes)'!$A:$A,0)),H4297&lt;=1000,INDEX('Pliegos Tarifarios (Las Condes)'!$H:$H,MATCH($B4297,'Pliegos Tarifarios (Las Condes)'!$A:$A,0)),H4297&lt;=5000,INDEX('Pliegos Tarifarios (Las Condes)'!$I:$I,MATCH($B4297,'Pliegos Tarifarios (Las Condes)'!$A:$A,0)),H4297&gt;5000,INDEX('Pliegos Tarifarios (Las Condes)'!$J:$J,MATCH($B4297,'Pliegos Tarifarios (Las Condes)'!$A:$A,0)))/1.19</f>
        <v>2113.4397187394961</v>
      </c>
      <c r="R4297" s="19">
        <f>INDEX('Pliegos Tarifarios (Las Condes)'!$K:$K,MATCH($B4297,'Pliegos Tarifarios (Las Condes)'!$A:$A,0))</f>
        <v>729.75599999999997</v>
      </c>
      <c r="S4297" s="21">
        <f t="shared" ref="S4297:S4360" si="204">SUM(M4297:R4297)</f>
        <v>175611.56865203951</v>
      </c>
      <c r="T4297" s="21">
        <f t="shared" ref="T4297:T4360" si="205">S4297*0.19</f>
        <v>33366.198043887511</v>
      </c>
      <c r="U4297" s="19">
        <v>0</v>
      </c>
      <c r="V4297" s="21">
        <f t="shared" ref="V4297:V4360" si="206">SUM(S4297:T4297)</f>
        <v>208977.76669592701</v>
      </c>
    </row>
    <row r="4298" spans="1:22" x14ac:dyDescent="0.3">
      <c r="A4298" s="7" t="s">
        <v>149</v>
      </c>
      <c r="B4298" s="7">
        <v>10</v>
      </c>
      <c r="C4298" s="8" t="s">
        <v>186</v>
      </c>
      <c r="D4298" s="7" t="s">
        <v>696</v>
      </c>
      <c r="E4298" s="7" t="s">
        <v>121</v>
      </c>
      <c r="F4298" s="8" t="s">
        <v>697</v>
      </c>
      <c r="G4298" s="7" t="s">
        <v>16</v>
      </c>
      <c r="H4298" s="9">
        <v>904.97119999999995</v>
      </c>
      <c r="I4298" s="9">
        <v>2.3525</v>
      </c>
      <c r="J4298" s="9">
        <v>2.3466</v>
      </c>
      <c r="K4298" s="10">
        <v>0.99749202975557916</v>
      </c>
      <c r="L4298" s="9">
        <v>30.17</v>
      </c>
      <c r="M4298" s="19">
        <f>H4298*INDEX('Pliegos Tarifarios (Las Condes)'!$B:$B,MATCH($B4298,'Pliegos Tarifarios (Las Condes)'!$A:$A,0))</f>
        <v>119241.7202256</v>
      </c>
      <c r="N4298" s="19">
        <f>I4298*INDEX('Pliegos Tarifarios (Las Condes)'!$C:$C,MATCH($B4298,'Pliegos Tarifarios (Las Condes)'!$A:$A,0))</f>
        <v>8171.7945600000003</v>
      </c>
      <c r="O4298" s="19">
        <f>J4298*INDEX('Pliegos Tarifarios (Las Condes)'!$D:$D,MATCH($B4298,'Pliegos Tarifarios (Las Condes)'!$A:$A,0))</f>
        <v>34132.716693000002</v>
      </c>
      <c r="P4298" s="19">
        <f>H4298*INDEX('Pliegos Tarifarios (Las Condes)'!$E:$E,MATCH($B4298,'Pliegos Tarifarios (Las Condes)'!$A:$A,0))</f>
        <v>11786.344908799998</v>
      </c>
      <c r="Q4298" s="19" cm="1">
        <f t="array" ref="Q4298">H4298*_xlfn.IFS(H4298&lt;=350,INDEX('Pliegos Tarifarios (Las Condes)'!$F:$F,MATCH($B4298,'Pliegos Tarifarios (Las Condes)'!$A:$A,0)),H4298&lt;=500,INDEX('Pliegos Tarifarios (Las Condes)'!$G:$G,MATCH($B4298,'Pliegos Tarifarios (Las Condes)'!$A:$A,0)),H4298&lt;=1000,INDEX('Pliegos Tarifarios (Las Condes)'!$H:$H,MATCH($B4298,'Pliegos Tarifarios (Las Condes)'!$A:$A,0)),H4298&lt;=5000,INDEX('Pliegos Tarifarios (Las Condes)'!$I:$I,MATCH($B4298,'Pliegos Tarifarios (Las Condes)'!$A:$A,0)),H4298&gt;5000,INDEX('Pliegos Tarifarios (Las Condes)'!$J:$J,MATCH($B4298,'Pliegos Tarifarios (Las Condes)'!$A:$A,0)))/1.19</f>
        <v>2122.4996800000004</v>
      </c>
      <c r="R4298" s="19">
        <f>INDEX('Pliegos Tarifarios (Las Condes)'!$K:$K,MATCH($B4298,'Pliegos Tarifarios (Las Condes)'!$A:$A,0))</f>
        <v>729.75599999999997</v>
      </c>
      <c r="S4298" s="21">
        <f t="shared" si="204"/>
        <v>176184.83206740001</v>
      </c>
      <c r="T4298" s="21">
        <f t="shared" si="205"/>
        <v>33475.118092806006</v>
      </c>
      <c r="U4298" s="19">
        <v>0</v>
      </c>
      <c r="V4298" s="21">
        <f t="shared" si="206"/>
        <v>209659.950160206</v>
      </c>
    </row>
    <row r="4299" spans="1:22" x14ac:dyDescent="0.3">
      <c r="A4299" s="7" t="s">
        <v>149</v>
      </c>
      <c r="B4299" s="7">
        <v>10</v>
      </c>
      <c r="C4299" s="8" t="s">
        <v>186</v>
      </c>
      <c r="D4299" s="7" t="s">
        <v>698</v>
      </c>
      <c r="E4299" s="7" t="s">
        <v>121</v>
      </c>
      <c r="F4299" s="8" t="s">
        <v>699</v>
      </c>
      <c r="G4299" s="7" t="s">
        <v>16</v>
      </c>
      <c r="H4299" s="9">
        <v>902.70590000000004</v>
      </c>
      <c r="I4299" s="9">
        <v>2.4083999999999999</v>
      </c>
      <c r="J4299" s="9">
        <v>2.3698000000000001</v>
      </c>
      <c r="K4299" s="10">
        <v>0.98397276199966799</v>
      </c>
      <c r="L4299" s="9">
        <v>30.09</v>
      </c>
      <c r="M4299" s="19">
        <f>H4299*INDEX('Pliegos Tarifarios (Las Condes)'!$B:$B,MATCH($B4299,'Pliegos Tarifarios (Las Condes)'!$A:$A,0))</f>
        <v>118943.23750170002</v>
      </c>
      <c r="N4299" s="19">
        <f>I4299*INDEX('Pliegos Tarifarios (Las Condes)'!$C:$C,MATCH($B4299,'Pliegos Tarifarios (Las Condes)'!$A:$A,0))</f>
        <v>8365.972377600001</v>
      </c>
      <c r="O4299" s="19">
        <f>J4299*INDEX('Pliegos Tarifarios (Las Condes)'!$D:$D,MATCH($B4299,'Pliegos Tarifarios (Las Condes)'!$A:$A,0))</f>
        <v>34470.174728999998</v>
      </c>
      <c r="P4299" s="19">
        <f>H4299*INDEX('Pliegos Tarifarios (Las Condes)'!$E:$E,MATCH($B4299,'Pliegos Tarifarios (Las Condes)'!$A:$A,0))</f>
        <v>11756.8416416</v>
      </c>
      <c r="Q4299" s="19" cm="1">
        <f t="array" ref="Q4299">H4299*_xlfn.IFS(H4299&lt;=350,INDEX('Pliegos Tarifarios (Las Condes)'!$F:$F,MATCH($B4299,'Pliegos Tarifarios (Las Condes)'!$A:$A,0)),H4299&lt;=500,INDEX('Pliegos Tarifarios (Las Condes)'!$G:$G,MATCH($B4299,'Pliegos Tarifarios (Las Condes)'!$A:$A,0)),H4299&lt;=1000,INDEX('Pliegos Tarifarios (Las Condes)'!$H:$H,MATCH($B4299,'Pliegos Tarifarios (Las Condes)'!$A:$A,0)),H4299&lt;=5000,INDEX('Pliegos Tarifarios (Las Condes)'!$I:$I,MATCH($B4299,'Pliegos Tarifarios (Las Condes)'!$A:$A,0)),H4299&gt;5000,INDEX('Pliegos Tarifarios (Las Condes)'!$J:$J,MATCH($B4299,'Pliegos Tarifarios (Las Condes)'!$A:$A,0)))/1.19</f>
        <v>2117.1866948739503</v>
      </c>
      <c r="R4299" s="19">
        <f>INDEX('Pliegos Tarifarios (Las Condes)'!$K:$K,MATCH($B4299,'Pliegos Tarifarios (Las Condes)'!$A:$A,0))</f>
        <v>729.75599999999997</v>
      </c>
      <c r="S4299" s="21">
        <f t="shared" si="204"/>
        <v>176383.16894477399</v>
      </c>
      <c r="T4299" s="21">
        <f t="shared" si="205"/>
        <v>33512.802099507062</v>
      </c>
      <c r="U4299" s="19">
        <v>0</v>
      </c>
      <c r="V4299" s="21">
        <f t="shared" si="206"/>
        <v>209895.97104428106</v>
      </c>
    </row>
    <row r="4300" spans="1:22" x14ac:dyDescent="0.3">
      <c r="A4300" s="7" t="s">
        <v>149</v>
      </c>
      <c r="B4300" s="7">
        <v>10</v>
      </c>
      <c r="C4300" s="8" t="s">
        <v>186</v>
      </c>
      <c r="D4300" s="7" t="s">
        <v>700</v>
      </c>
      <c r="E4300" s="7" t="s">
        <v>121</v>
      </c>
      <c r="F4300" s="8" t="s">
        <v>701</v>
      </c>
      <c r="G4300" s="7" t="s">
        <v>16</v>
      </c>
      <c r="H4300" s="9">
        <v>904.88310000000001</v>
      </c>
      <c r="I4300" s="9">
        <v>2.4363999999999999</v>
      </c>
      <c r="J4300" s="9">
        <v>2.4117999999999999</v>
      </c>
      <c r="K4300" s="10">
        <v>0.98990313577409295</v>
      </c>
      <c r="L4300" s="9">
        <v>30.16</v>
      </c>
      <c r="M4300" s="19">
        <f>H4300*INDEX('Pliegos Tarifarios (Las Condes)'!$B:$B,MATCH($B4300,'Pliegos Tarifarios (Las Condes)'!$A:$A,0))</f>
        <v>119230.1119053</v>
      </c>
      <c r="N4300" s="19">
        <f>I4300*INDEX('Pliegos Tarifarios (Las Condes)'!$C:$C,MATCH($B4300,'Pliegos Tarifarios (Las Condes)'!$A:$A,0))</f>
        <v>8463.2349696000001</v>
      </c>
      <c r="O4300" s="19">
        <f>J4300*INDEX('Pliegos Tarifarios (Las Condes)'!$D:$D,MATCH($B4300,'Pliegos Tarifarios (Las Condes)'!$A:$A,0))</f>
        <v>35081.090139</v>
      </c>
      <c r="P4300" s="19">
        <f>H4300*INDEX('Pliegos Tarifarios (Las Condes)'!$E:$E,MATCH($B4300,'Pliegos Tarifarios (Las Condes)'!$A:$A,0))</f>
        <v>11785.197494399999</v>
      </c>
      <c r="Q4300" s="19" cm="1">
        <f t="array" ref="Q4300">H4300*_xlfn.IFS(H4300&lt;=350,INDEX('Pliegos Tarifarios (Las Condes)'!$F:$F,MATCH($B4300,'Pliegos Tarifarios (Las Condes)'!$A:$A,0)),H4300&lt;=500,INDEX('Pliegos Tarifarios (Las Condes)'!$G:$G,MATCH($B4300,'Pliegos Tarifarios (Las Condes)'!$A:$A,0)),H4300&lt;=1000,INDEX('Pliegos Tarifarios (Las Condes)'!$H:$H,MATCH($B4300,'Pliegos Tarifarios (Las Condes)'!$A:$A,0)),H4300&lt;=5000,INDEX('Pliegos Tarifarios (Las Condes)'!$I:$I,MATCH($B4300,'Pliegos Tarifarios (Las Condes)'!$A:$A,0)),H4300&gt;5000,INDEX('Pliegos Tarifarios (Las Condes)'!$J:$J,MATCH($B4300,'Pliegos Tarifarios (Las Condes)'!$A:$A,0)))/1.19</f>
        <v>2122.2930521848743</v>
      </c>
      <c r="R4300" s="19">
        <f>INDEX('Pliegos Tarifarios (Las Condes)'!$K:$K,MATCH($B4300,'Pliegos Tarifarios (Las Condes)'!$A:$A,0))</f>
        <v>729.75599999999997</v>
      </c>
      <c r="S4300" s="21">
        <f t="shared" si="204"/>
        <v>177411.68356048485</v>
      </c>
      <c r="T4300" s="21">
        <f t="shared" si="205"/>
        <v>33708.21987649212</v>
      </c>
      <c r="U4300" s="19">
        <v>0</v>
      </c>
      <c r="V4300" s="21">
        <f t="shared" si="206"/>
        <v>211119.90343697695</v>
      </c>
    </row>
    <row r="4301" spans="1:22" x14ac:dyDescent="0.3">
      <c r="A4301" s="7" t="s">
        <v>149</v>
      </c>
      <c r="B4301" s="7">
        <v>10</v>
      </c>
      <c r="C4301" s="8" t="s">
        <v>186</v>
      </c>
      <c r="D4301" s="7" t="s">
        <v>702</v>
      </c>
      <c r="E4301" s="7" t="s">
        <v>121</v>
      </c>
      <c r="F4301" s="8" t="s">
        <v>703</v>
      </c>
      <c r="G4301" s="7" t="s">
        <v>16</v>
      </c>
      <c r="H4301" s="9">
        <v>902.0471</v>
      </c>
      <c r="I4301" s="9">
        <v>2.4500000000000002</v>
      </c>
      <c r="J4301" s="9">
        <v>2.4500000000000002</v>
      </c>
      <c r="K4301" s="10">
        <v>1</v>
      </c>
      <c r="L4301" s="9">
        <v>30.07</v>
      </c>
      <c r="M4301" s="19">
        <f>H4301*INDEX('Pliegos Tarifarios (Las Condes)'!$B:$B,MATCH($B4301,'Pliegos Tarifarios (Las Condes)'!$A:$A,0))</f>
        <v>118856.43203730001</v>
      </c>
      <c r="N4301" s="19">
        <f>I4301*INDEX('Pliegos Tarifarios (Las Condes)'!$C:$C,MATCH($B4301,'Pliegos Tarifarios (Las Condes)'!$A:$A,0))</f>
        <v>8510.4768000000004</v>
      </c>
      <c r="O4301" s="19">
        <f>J4301*INDEX('Pliegos Tarifarios (Las Condes)'!$D:$D,MATCH($B4301,'Pliegos Tarifarios (Las Condes)'!$A:$A,0))</f>
        <v>35636.732250000001</v>
      </c>
      <c r="P4301" s="19">
        <f>H4301*INDEX('Pliegos Tarifarios (Las Condes)'!$E:$E,MATCH($B4301,'Pliegos Tarifarios (Las Condes)'!$A:$A,0))</f>
        <v>11748.2614304</v>
      </c>
      <c r="Q4301" s="19" cm="1">
        <f t="array" ref="Q4301">H4301*_xlfn.IFS(H4301&lt;=350,INDEX('Pliegos Tarifarios (Las Condes)'!$F:$F,MATCH($B4301,'Pliegos Tarifarios (Las Condes)'!$A:$A,0)),H4301&lt;=500,INDEX('Pliegos Tarifarios (Las Condes)'!$G:$G,MATCH($B4301,'Pliegos Tarifarios (Las Condes)'!$A:$A,0)),H4301&lt;=1000,INDEX('Pliegos Tarifarios (Las Condes)'!$H:$H,MATCH($B4301,'Pliegos Tarifarios (Las Condes)'!$A:$A,0)),H4301&lt;=5000,INDEX('Pliegos Tarifarios (Las Condes)'!$I:$I,MATCH($B4301,'Pliegos Tarifarios (Las Condes)'!$A:$A,0)),H4301&gt;5000,INDEX('Pliegos Tarifarios (Las Condes)'!$J:$J,MATCH($B4301,'Pliegos Tarifarios (Las Condes)'!$A:$A,0)))/1.19</f>
        <v>2115.6415597478995</v>
      </c>
      <c r="R4301" s="19">
        <f>INDEX('Pliegos Tarifarios (Las Condes)'!$K:$K,MATCH($B4301,'Pliegos Tarifarios (Las Condes)'!$A:$A,0))</f>
        <v>729.75599999999997</v>
      </c>
      <c r="S4301" s="21">
        <f t="shared" si="204"/>
        <v>177597.3000774479</v>
      </c>
      <c r="T4301" s="21">
        <f t="shared" si="205"/>
        <v>33743.487014715101</v>
      </c>
      <c r="U4301" s="19">
        <v>0</v>
      </c>
      <c r="V4301" s="21">
        <f t="shared" si="206"/>
        <v>211340.78709216299</v>
      </c>
    </row>
    <row r="4302" spans="1:22" x14ac:dyDescent="0.3">
      <c r="A4302" s="7" t="s">
        <v>149</v>
      </c>
      <c r="B4302" s="7">
        <v>10</v>
      </c>
      <c r="C4302" s="8" t="s">
        <v>186</v>
      </c>
      <c r="D4302" s="7" t="s">
        <v>704</v>
      </c>
      <c r="E4302" s="7" t="s">
        <v>121</v>
      </c>
      <c r="F4302" s="8" t="s">
        <v>705</v>
      </c>
      <c r="G4302" s="7" t="s">
        <v>16</v>
      </c>
      <c r="H4302" s="9">
        <v>902.15700000000004</v>
      </c>
      <c r="I4302" s="9">
        <v>2.5335000000000001</v>
      </c>
      <c r="J4302" s="9">
        <v>2.3656000000000001</v>
      </c>
      <c r="K4302" s="10">
        <v>0.9337280442076179</v>
      </c>
      <c r="L4302" s="9">
        <v>30.07</v>
      </c>
      <c r="M4302" s="19">
        <f>H4302*INDEX('Pliegos Tarifarios (Las Condes)'!$B:$B,MATCH($B4302,'Pliegos Tarifarios (Las Condes)'!$A:$A,0))</f>
        <v>118870.91279100001</v>
      </c>
      <c r="N4302" s="19">
        <f>I4302*INDEX('Pliegos Tarifarios (Las Condes)'!$C:$C,MATCH($B4302,'Pliegos Tarifarios (Las Condes)'!$A:$A,0))</f>
        <v>8800.5277440000009</v>
      </c>
      <c r="O4302" s="19">
        <f>J4302*INDEX('Pliegos Tarifarios (Las Condes)'!$D:$D,MATCH($B4302,'Pliegos Tarifarios (Las Condes)'!$A:$A,0))</f>
        <v>34409.083188000004</v>
      </c>
      <c r="P4302" s="19">
        <f>H4302*INDEX('Pliegos Tarifarios (Las Condes)'!$E:$E,MATCH($B4302,'Pliegos Tarifarios (Las Condes)'!$A:$A,0))</f>
        <v>11749.692767999999</v>
      </c>
      <c r="Q4302" s="19" cm="1">
        <f t="array" ref="Q4302">H4302*_xlfn.IFS(H4302&lt;=350,INDEX('Pliegos Tarifarios (Las Condes)'!$F:$F,MATCH($B4302,'Pliegos Tarifarios (Las Condes)'!$A:$A,0)),H4302&lt;=500,INDEX('Pliegos Tarifarios (Las Condes)'!$G:$G,MATCH($B4302,'Pliegos Tarifarios (Las Condes)'!$A:$A,0)),H4302&lt;=1000,INDEX('Pliegos Tarifarios (Las Condes)'!$H:$H,MATCH($B4302,'Pliegos Tarifarios (Las Condes)'!$A:$A,0)),H4302&lt;=5000,INDEX('Pliegos Tarifarios (Las Condes)'!$I:$I,MATCH($B4302,'Pliegos Tarifarios (Las Condes)'!$A:$A,0)),H4302&gt;5000,INDEX('Pliegos Tarifarios (Las Condes)'!$J:$J,MATCH($B4302,'Pliegos Tarifarios (Las Condes)'!$A:$A,0)))/1.19</f>
        <v>2115.8993168067232</v>
      </c>
      <c r="R4302" s="19">
        <f>INDEX('Pliegos Tarifarios (Las Condes)'!$K:$K,MATCH($B4302,'Pliegos Tarifarios (Las Condes)'!$A:$A,0))</f>
        <v>729.75599999999997</v>
      </c>
      <c r="S4302" s="21">
        <f t="shared" si="204"/>
        <v>176675.87180780675</v>
      </c>
      <c r="T4302" s="21">
        <f t="shared" si="205"/>
        <v>33568.415643483284</v>
      </c>
      <c r="U4302" s="19">
        <v>0</v>
      </c>
      <c r="V4302" s="21">
        <f t="shared" si="206"/>
        <v>210244.28745129003</v>
      </c>
    </row>
    <row r="4303" spans="1:22" x14ac:dyDescent="0.3">
      <c r="A4303" s="7" t="s">
        <v>149</v>
      </c>
      <c r="B4303" s="7">
        <v>10</v>
      </c>
      <c r="C4303" s="8" t="s">
        <v>186</v>
      </c>
      <c r="D4303" s="7" t="s">
        <v>706</v>
      </c>
      <c r="E4303" s="7" t="s">
        <v>121</v>
      </c>
      <c r="F4303" s="8" t="s">
        <v>707</v>
      </c>
      <c r="G4303" s="7" t="s">
        <v>16</v>
      </c>
      <c r="H4303" s="9">
        <v>901.83349999999996</v>
      </c>
      <c r="I4303" s="9">
        <v>2.4066999999999998</v>
      </c>
      <c r="J4303" s="9">
        <v>2.4066999999999998</v>
      </c>
      <c r="K4303" s="10">
        <v>1</v>
      </c>
      <c r="L4303" s="9">
        <v>30.06</v>
      </c>
      <c r="M4303" s="19">
        <f>H4303*INDEX('Pliegos Tarifarios (Las Condes)'!$B:$B,MATCH($B4303,'Pliegos Tarifarios (Las Condes)'!$A:$A,0))</f>
        <v>118828.2874605</v>
      </c>
      <c r="N4303" s="19">
        <f>I4303*INDEX('Pliegos Tarifarios (Las Condes)'!$C:$C,MATCH($B4303,'Pliegos Tarifarios (Las Condes)'!$A:$A,0))</f>
        <v>8360.0671488000007</v>
      </c>
      <c r="O4303" s="19">
        <f>J4303*INDEX('Pliegos Tarifarios (Las Condes)'!$D:$D,MATCH($B4303,'Pliegos Tarifarios (Las Condes)'!$A:$A,0))</f>
        <v>35006.907553499994</v>
      </c>
      <c r="P4303" s="19">
        <f>H4303*INDEX('Pliegos Tarifarios (Las Condes)'!$E:$E,MATCH($B4303,'Pliegos Tarifarios (Las Condes)'!$A:$A,0))</f>
        <v>11745.479503999999</v>
      </c>
      <c r="Q4303" s="19" cm="1">
        <f t="array" ref="Q4303">H4303*_xlfn.IFS(H4303&lt;=350,INDEX('Pliegos Tarifarios (Las Condes)'!$F:$F,MATCH($B4303,'Pliegos Tarifarios (Las Condes)'!$A:$A,0)),H4303&lt;=500,INDEX('Pliegos Tarifarios (Las Condes)'!$G:$G,MATCH($B4303,'Pliegos Tarifarios (Las Condes)'!$A:$A,0)),H4303&lt;=1000,INDEX('Pliegos Tarifarios (Las Condes)'!$H:$H,MATCH($B4303,'Pliegos Tarifarios (Las Condes)'!$A:$A,0)),H4303&lt;=5000,INDEX('Pliegos Tarifarios (Las Condes)'!$I:$I,MATCH($B4303,'Pliegos Tarifarios (Las Condes)'!$A:$A,0)),H4303&gt;5000,INDEX('Pliegos Tarifarios (Las Condes)'!$J:$J,MATCH($B4303,'Pliegos Tarifarios (Las Condes)'!$A:$A,0)))/1.19</f>
        <v>2115.1405869747905</v>
      </c>
      <c r="R4303" s="19">
        <f>INDEX('Pliegos Tarifarios (Las Condes)'!$K:$K,MATCH($B4303,'Pliegos Tarifarios (Las Condes)'!$A:$A,0))</f>
        <v>729.75599999999997</v>
      </c>
      <c r="S4303" s="21">
        <f t="shared" si="204"/>
        <v>176785.63825377478</v>
      </c>
      <c r="T4303" s="21">
        <f t="shared" si="205"/>
        <v>33589.271268217206</v>
      </c>
      <c r="U4303" s="19">
        <v>0</v>
      </c>
      <c r="V4303" s="21">
        <f t="shared" si="206"/>
        <v>210374.909521992</v>
      </c>
    </row>
    <row r="4304" spans="1:22" x14ac:dyDescent="0.3">
      <c r="A4304" s="7" t="s">
        <v>149</v>
      </c>
      <c r="B4304" s="7">
        <v>10</v>
      </c>
      <c r="C4304" s="8" t="s">
        <v>186</v>
      </c>
      <c r="D4304" s="7" t="s">
        <v>708</v>
      </c>
      <c r="E4304" s="7" t="s">
        <v>121</v>
      </c>
      <c r="F4304" s="8" t="s">
        <v>709</v>
      </c>
      <c r="G4304" s="7" t="s">
        <v>16</v>
      </c>
      <c r="H4304" s="9">
        <v>904.47919999999999</v>
      </c>
      <c r="I4304" s="9">
        <v>2.4003000000000001</v>
      </c>
      <c r="J4304" s="9">
        <v>2.3929</v>
      </c>
      <c r="K4304" s="10">
        <v>0.99691705203516223</v>
      </c>
      <c r="L4304" s="9">
        <v>30.15</v>
      </c>
      <c r="M4304" s="19">
        <f>H4304*INDEX('Pliegos Tarifarios (Las Condes)'!$B:$B,MATCH($B4304,'Pliegos Tarifarios (Las Condes)'!$A:$A,0))</f>
        <v>119176.89282960001</v>
      </c>
      <c r="N4304" s="19">
        <f>I4304*INDEX('Pliegos Tarifarios (Las Condes)'!$C:$C,MATCH($B4304,'Pliegos Tarifarios (Las Condes)'!$A:$A,0))</f>
        <v>8337.8356992000008</v>
      </c>
      <c r="O4304" s="19">
        <f>J4304*INDEX('Pliegos Tarifarios (Las Condes)'!$D:$D,MATCH($B4304,'Pliegos Tarifarios (Las Condes)'!$A:$A,0))</f>
        <v>34806.1782045</v>
      </c>
      <c r="P4304" s="19">
        <f>H4304*INDEX('Pliegos Tarifarios (Las Condes)'!$E:$E,MATCH($B4304,'Pliegos Tarifarios (Las Condes)'!$A:$A,0))</f>
        <v>11779.9371008</v>
      </c>
      <c r="Q4304" s="19" cm="1">
        <f t="array" ref="Q4304">H4304*_xlfn.IFS(H4304&lt;=350,INDEX('Pliegos Tarifarios (Las Condes)'!$F:$F,MATCH($B4304,'Pliegos Tarifarios (Las Condes)'!$A:$A,0)),H4304&lt;=500,INDEX('Pliegos Tarifarios (Las Condes)'!$G:$G,MATCH($B4304,'Pliegos Tarifarios (Las Condes)'!$A:$A,0)),H4304&lt;=1000,INDEX('Pliegos Tarifarios (Las Condes)'!$H:$H,MATCH($B4304,'Pliegos Tarifarios (Las Condes)'!$A:$A,0)),H4304&lt;=5000,INDEX('Pliegos Tarifarios (Las Condes)'!$I:$I,MATCH($B4304,'Pliegos Tarifarios (Las Condes)'!$A:$A,0)),H4304&gt;5000,INDEX('Pliegos Tarifarios (Las Condes)'!$J:$J,MATCH($B4304,'Pliegos Tarifarios (Las Condes)'!$A:$A,0)))/1.19</f>
        <v>2121.3457539495803</v>
      </c>
      <c r="R4304" s="19">
        <f>INDEX('Pliegos Tarifarios (Las Condes)'!$K:$K,MATCH($B4304,'Pliegos Tarifarios (Las Condes)'!$A:$A,0))</f>
        <v>729.75599999999997</v>
      </c>
      <c r="S4304" s="21">
        <f t="shared" si="204"/>
        <v>176951.94558804957</v>
      </c>
      <c r="T4304" s="21">
        <f t="shared" si="205"/>
        <v>33620.869661729419</v>
      </c>
      <c r="U4304" s="19">
        <v>0</v>
      </c>
      <c r="V4304" s="21">
        <f t="shared" si="206"/>
        <v>210572.81524977897</v>
      </c>
    </row>
    <row r="4305" spans="1:22" x14ac:dyDescent="0.3">
      <c r="A4305" s="7" t="s">
        <v>149</v>
      </c>
      <c r="B4305" s="7">
        <v>10</v>
      </c>
      <c r="C4305" s="8" t="s">
        <v>186</v>
      </c>
      <c r="D4305" s="7" t="s">
        <v>710</v>
      </c>
      <c r="E4305" s="7" t="s">
        <v>121</v>
      </c>
      <c r="F4305" s="8" t="s">
        <v>711</v>
      </c>
      <c r="G4305" s="7" t="s">
        <v>16</v>
      </c>
      <c r="H4305" s="9">
        <v>902.35419999999999</v>
      </c>
      <c r="I4305" s="9">
        <v>2.4129999999999998</v>
      </c>
      <c r="J4305" s="9">
        <v>2.3935</v>
      </c>
      <c r="K4305" s="10">
        <v>0.99191877331123091</v>
      </c>
      <c r="L4305" s="9">
        <v>30.08</v>
      </c>
      <c r="M4305" s="19">
        <f>H4305*INDEX('Pliegos Tarifarios (Las Condes)'!$B:$B,MATCH($B4305,'Pliegos Tarifarios (Las Condes)'!$A:$A,0))</f>
        <v>118896.89645460001</v>
      </c>
      <c r="N4305" s="19">
        <f>I4305*INDEX('Pliegos Tarifarios (Las Condes)'!$C:$C,MATCH($B4305,'Pliegos Tarifarios (Las Condes)'!$A:$A,0))</f>
        <v>8381.9512319999994</v>
      </c>
      <c r="O4305" s="19">
        <f>J4305*INDEX('Pliegos Tarifarios (Las Condes)'!$D:$D,MATCH($B4305,'Pliegos Tarifarios (Las Condes)'!$A:$A,0))</f>
        <v>34814.905567499998</v>
      </c>
      <c r="P4305" s="19">
        <f>H4305*INDEX('Pliegos Tarifarios (Las Condes)'!$E:$E,MATCH($B4305,'Pliegos Tarifarios (Las Condes)'!$A:$A,0))</f>
        <v>11752.261100799999</v>
      </c>
      <c r="Q4305" s="19" cm="1">
        <f t="array" ref="Q4305">H4305*_xlfn.IFS(H4305&lt;=350,INDEX('Pliegos Tarifarios (Las Condes)'!$F:$F,MATCH($B4305,'Pliegos Tarifarios (Las Condes)'!$A:$A,0)),H4305&lt;=500,INDEX('Pliegos Tarifarios (Las Condes)'!$G:$G,MATCH($B4305,'Pliegos Tarifarios (Las Condes)'!$A:$A,0)),H4305&lt;=1000,INDEX('Pliegos Tarifarios (Las Condes)'!$H:$H,MATCH($B4305,'Pliegos Tarifarios (Las Condes)'!$A:$A,0)),H4305&lt;=5000,INDEX('Pliegos Tarifarios (Las Condes)'!$I:$I,MATCH($B4305,'Pliegos Tarifarios (Las Condes)'!$A:$A,0)),H4305&gt;5000,INDEX('Pliegos Tarifarios (Las Condes)'!$J:$J,MATCH($B4305,'Pliegos Tarifarios (Las Condes)'!$A:$A,0)))/1.19</f>
        <v>2116.3618253781515</v>
      </c>
      <c r="R4305" s="19">
        <f>INDEX('Pliegos Tarifarios (Las Condes)'!$K:$K,MATCH($B4305,'Pliegos Tarifarios (Las Condes)'!$A:$A,0))</f>
        <v>729.75599999999997</v>
      </c>
      <c r="S4305" s="21">
        <f t="shared" si="204"/>
        <v>176692.13218027813</v>
      </c>
      <c r="T4305" s="21">
        <f t="shared" si="205"/>
        <v>33571.505114252846</v>
      </c>
      <c r="U4305" s="19">
        <v>0</v>
      </c>
      <c r="V4305" s="21">
        <f t="shared" si="206"/>
        <v>210263.63729453098</v>
      </c>
    </row>
    <row r="4306" spans="1:22" x14ac:dyDescent="0.3">
      <c r="A4306" s="7" t="s">
        <v>149</v>
      </c>
      <c r="B4306" s="7">
        <v>10</v>
      </c>
      <c r="C4306" s="8" t="s">
        <v>186</v>
      </c>
      <c r="D4306" s="7" t="s">
        <v>712</v>
      </c>
      <c r="E4306" s="7" t="s">
        <v>121</v>
      </c>
      <c r="F4306" s="8" t="s">
        <v>713</v>
      </c>
      <c r="G4306" s="7" t="s">
        <v>16</v>
      </c>
      <c r="H4306" s="9">
        <v>902.51229999999998</v>
      </c>
      <c r="I4306" s="9">
        <v>2.4283999999999999</v>
      </c>
      <c r="J4306" s="9">
        <v>2.3475999999999999</v>
      </c>
      <c r="K4306" s="10">
        <v>0.96672706308680612</v>
      </c>
      <c r="L4306" s="9">
        <v>30.08</v>
      </c>
      <c r="M4306" s="19">
        <f>H4306*INDEX('Pliegos Tarifarios (Las Condes)'!$B:$B,MATCH($B4306,'Pliegos Tarifarios (Las Condes)'!$A:$A,0))</f>
        <v>118917.7281849</v>
      </c>
      <c r="N4306" s="19">
        <f>I4306*INDEX('Pliegos Tarifarios (Las Condes)'!$C:$C,MATCH($B4306,'Pliegos Tarifarios (Las Condes)'!$A:$A,0))</f>
        <v>8435.4456575999993</v>
      </c>
      <c r="O4306" s="19">
        <f>J4306*INDEX('Pliegos Tarifarios (Las Condes)'!$D:$D,MATCH($B4306,'Pliegos Tarifarios (Las Condes)'!$A:$A,0))</f>
        <v>34147.262297999994</v>
      </c>
      <c r="P4306" s="19">
        <f>H4306*INDEX('Pliegos Tarifarios (Las Condes)'!$E:$E,MATCH($B4306,'Pliegos Tarifarios (Las Condes)'!$A:$A,0))</f>
        <v>11754.320195199998</v>
      </c>
      <c r="Q4306" s="19" cm="1">
        <f t="array" ref="Q4306">H4306*_xlfn.IFS(H4306&lt;=350,INDEX('Pliegos Tarifarios (Las Condes)'!$F:$F,MATCH($B4306,'Pliegos Tarifarios (Las Condes)'!$A:$A,0)),H4306&lt;=500,INDEX('Pliegos Tarifarios (Las Condes)'!$G:$G,MATCH($B4306,'Pliegos Tarifarios (Las Condes)'!$A:$A,0)),H4306&lt;=1000,INDEX('Pliegos Tarifarios (Las Condes)'!$H:$H,MATCH($B4306,'Pliegos Tarifarios (Las Condes)'!$A:$A,0)),H4306&lt;=5000,INDEX('Pliegos Tarifarios (Las Condes)'!$I:$I,MATCH($B4306,'Pliegos Tarifarios (Las Condes)'!$A:$A,0)),H4306&gt;5000,INDEX('Pliegos Tarifarios (Las Condes)'!$J:$J,MATCH($B4306,'Pliegos Tarifarios (Las Condes)'!$A:$A,0)))/1.19</f>
        <v>2116.7326296638657</v>
      </c>
      <c r="R4306" s="19">
        <f>INDEX('Pliegos Tarifarios (Las Condes)'!$K:$K,MATCH($B4306,'Pliegos Tarifarios (Las Condes)'!$A:$A,0))</f>
        <v>729.75599999999997</v>
      </c>
      <c r="S4306" s="21">
        <f t="shared" si="204"/>
        <v>176101.24496536385</v>
      </c>
      <c r="T4306" s="21">
        <f t="shared" si="205"/>
        <v>33459.236543419131</v>
      </c>
      <c r="U4306" s="19">
        <v>0</v>
      </c>
      <c r="V4306" s="21">
        <f t="shared" si="206"/>
        <v>209560.48150878298</v>
      </c>
    </row>
    <row r="4307" spans="1:22" x14ac:dyDescent="0.3">
      <c r="A4307" s="7" t="s">
        <v>149</v>
      </c>
      <c r="B4307" s="7">
        <v>10</v>
      </c>
      <c r="C4307" s="8" t="s">
        <v>186</v>
      </c>
      <c r="D4307" s="7" t="s">
        <v>714</v>
      </c>
      <c r="E4307" s="7" t="s">
        <v>121</v>
      </c>
      <c r="F4307" s="8" t="s">
        <v>715</v>
      </c>
      <c r="G4307" s="7" t="s">
        <v>16</v>
      </c>
      <c r="H4307" s="9">
        <v>901.5711</v>
      </c>
      <c r="I4307" s="9">
        <v>2.4340999999999999</v>
      </c>
      <c r="J4307" s="9">
        <v>2.3732000000000002</v>
      </c>
      <c r="K4307" s="10">
        <v>0.97498048560042738</v>
      </c>
      <c r="L4307" s="9">
        <v>30.05</v>
      </c>
      <c r="M4307" s="19">
        <f>H4307*INDEX('Pliegos Tarifarios (Las Condes)'!$B:$B,MATCH($B4307,'Pliegos Tarifarios (Las Condes)'!$A:$A,0))</f>
        <v>118793.71284930001</v>
      </c>
      <c r="N4307" s="19">
        <f>I4307*INDEX('Pliegos Tarifarios (Las Condes)'!$C:$C,MATCH($B4307,'Pliegos Tarifarios (Las Condes)'!$A:$A,0))</f>
        <v>8455.2455424</v>
      </c>
      <c r="O4307" s="19">
        <f>J4307*INDEX('Pliegos Tarifarios (Las Condes)'!$D:$D,MATCH($B4307,'Pliegos Tarifarios (Las Condes)'!$A:$A,0))</f>
        <v>34519.629786000005</v>
      </c>
      <c r="P4307" s="19">
        <f>H4307*INDEX('Pliegos Tarifarios (Las Condes)'!$E:$E,MATCH($B4307,'Pliegos Tarifarios (Las Condes)'!$A:$A,0))</f>
        <v>11742.0620064</v>
      </c>
      <c r="Q4307" s="19" cm="1">
        <f t="array" ref="Q4307">H4307*_xlfn.IFS(H4307&lt;=350,INDEX('Pliegos Tarifarios (Las Condes)'!$F:$F,MATCH($B4307,'Pliegos Tarifarios (Las Condes)'!$A:$A,0)),H4307&lt;=500,INDEX('Pliegos Tarifarios (Las Condes)'!$G:$G,MATCH($B4307,'Pliegos Tarifarios (Las Condes)'!$A:$A,0)),H4307&lt;=1000,INDEX('Pliegos Tarifarios (Las Condes)'!$H:$H,MATCH($B4307,'Pliegos Tarifarios (Las Condes)'!$A:$A,0)),H4307&lt;=5000,INDEX('Pliegos Tarifarios (Las Condes)'!$I:$I,MATCH($B4307,'Pliegos Tarifarios (Las Condes)'!$A:$A,0)),H4307&gt;5000,INDEX('Pliegos Tarifarios (Las Condes)'!$J:$J,MATCH($B4307,'Pliegos Tarifarios (Las Condes)'!$A:$A,0)))/1.19</f>
        <v>2114.5251597478996</v>
      </c>
      <c r="R4307" s="19">
        <f>INDEX('Pliegos Tarifarios (Las Condes)'!$K:$K,MATCH($B4307,'Pliegos Tarifarios (Las Condes)'!$A:$A,0))</f>
        <v>729.75599999999997</v>
      </c>
      <c r="S4307" s="21">
        <f t="shared" si="204"/>
        <v>176354.93134384789</v>
      </c>
      <c r="T4307" s="21">
        <f t="shared" si="205"/>
        <v>33507.436955331097</v>
      </c>
      <c r="U4307" s="19">
        <v>0</v>
      </c>
      <c r="V4307" s="21">
        <f t="shared" si="206"/>
        <v>209862.36829917898</v>
      </c>
    </row>
    <row r="4308" spans="1:22" x14ac:dyDescent="0.3">
      <c r="A4308" s="7" t="s">
        <v>149</v>
      </c>
      <c r="B4308" s="7">
        <v>10</v>
      </c>
      <c r="C4308" s="8" t="s">
        <v>186</v>
      </c>
      <c r="D4308" s="7" t="s">
        <v>716</v>
      </c>
      <c r="E4308" s="7" t="s">
        <v>121</v>
      </c>
      <c r="F4308" s="8" t="s">
        <v>717</v>
      </c>
      <c r="G4308" s="7" t="s">
        <v>16</v>
      </c>
      <c r="H4308" s="9">
        <v>905.19529999999997</v>
      </c>
      <c r="I4308" s="9">
        <v>2.3754</v>
      </c>
      <c r="J4308" s="9">
        <v>2.3624000000000001</v>
      </c>
      <c r="K4308" s="10">
        <v>0.99452723751789174</v>
      </c>
      <c r="L4308" s="9">
        <v>30.17</v>
      </c>
      <c r="M4308" s="19">
        <f>H4308*INDEX('Pliegos Tarifarios (Las Condes)'!$B:$B,MATCH($B4308,'Pliegos Tarifarios (Las Condes)'!$A:$A,0))</f>
        <v>119271.2483139</v>
      </c>
      <c r="N4308" s="19">
        <f>I4308*INDEX('Pliegos Tarifarios (Las Condes)'!$C:$C,MATCH($B4308,'Pliegos Tarifarios (Las Condes)'!$A:$A,0))</f>
        <v>8251.3414656000004</v>
      </c>
      <c r="O4308" s="19">
        <f>J4308*INDEX('Pliegos Tarifarios (Las Condes)'!$D:$D,MATCH($B4308,'Pliegos Tarifarios (Las Condes)'!$A:$A,0))</f>
        <v>34362.537252000002</v>
      </c>
      <c r="P4308" s="19">
        <f>H4308*INDEX('Pliegos Tarifarios (Las Condes)'!$E:$E,MATCH($B4308,'Pliegos Tarifarios (Las Condes)'!$A:$A,0))</f>
        <v>11789.263587199999</v>
      </c>
      <c r="Q4308" s="19" cm="1">
        <f t="array" ref="Q4308">H4308*_xlfn.IFS(H4308&lt;=350,INDEX('Pliegos Tarifarios (Las Condes)'!$F:$F,MATCH($B4308,'Pliegos Tarifarios (Las Condes)'!$A:$A,0)),H4308&lt;=500,INDEX('Pliegos Tarifarios (Las Condes)'!$G:$G,MATCH($B4308,'Pliegos Tarifarios (Las Condes)'!$A:$A,0)),H4308&lt;=1000,INDEX('Pliegos Tarifarios (Las Condes)'!$H:$H,MATCH($B4308,'Pliegos Tarifarios (Las Condes)'!$A:$A,0)),H4308&lt;=5000,INDEX('Pliegos Tarifarios (Las Condes)'!$I:$I,MATCH($B4308,'Pliegos Tarifarios (Las Condes)'!$A:$A,0)),H4308&gt;5000,INDEX('Pliegos Tarifarios (Las Condes)'!$J:$J,MATCH($B4308,'Pliegos Tarifarios (Las Condes)'!$A:$A,0)))/1.19</f>
        <v>2123.0252792436977</v>
      </c>
      <c r="R4308" s="19">
        <f>INDEX('Pliegos Tarifarios (Las Condes)'!$K:$K,MATCH($B4308,'Pliegos Tarifarios (Las Condes)'!$A:$A,0))</f>
        <v>729.75599999999997</v>
      </c>
      <c r="S4308" s="21">
        <f t="shared" si="204"/>
        <v>176527.17189794368</v>
      </c>
      <c r="T4308" s="21">
        <f t="shared" si="205"/>
        <v>33540.162660609298</v>
      </c>
      <c r="U4308" s="19">
        <v>0</v>
      </c>
      <c r="V4308" s="21">
        <f t="shared" si="206"/>
        <v>210067.33455855298</v>
      </c>
    </row>
    <row r="4309" spans="1:22" x14ac:dyDescent="0.3">
      <c r="A4309" s="7" t="s">
        <v>149</v>
      </c>
      <c r="B4309" s="7">
        <v>10</v>
      </c>
      <c r="C4309" s="8" t="s">
        <v>186</v>
      </c>
      <c r="D4309" s="7" t="s">
        <v>718</v>
      </c>
      <c r="E4309" s="7" t="s">
        <v>121</v>
      </c>
      <c r="F4309" s="8" t="s">
        <v>719</v>
      </c>
      <c r="G4309" s="7" t="s">
        <v>16</v>
      </c>
      <c r="H4309" s="9">
        <v>904.00609999999995</v>
      </c>
      <c r="I4309" s="9">
        <v>2.3896999999999999</v>
      </c>
      <c r="J4309" s="9">
        <v>2.3896999999999999</v>
      </c>
      <c r="K4309" s="10">
        <v>1</v>
      </c>
      <c r="L4309" s="9">
        <v>30.13</v>
      </c>
      <c r="M4309" s="19">
        <f>H4309*INDEX('Pliegos Tarifarios (Las Condes)'!$B:$B,MATCH($B4309,'Pliegos Tarifarios (Las Condes)'!$A:$A,0))</f>
        <v>119114.5557543</v>
      </c>
      <c r="N4309" s="19">
        <f>I4309*INDEX('Pliegos Tarifarios (Las Condes)'!$C:$C,MATCH($B4309,'Pliegos Tarifarios (Las Condes)'!$A:$A,0))</f>
        <v>8301.0148608</v>
      </c>
      <c r="O4309" s="19">
        <f>J4309*INDEX('Pliegos Tarifarios (Las Condes)'!$D:$D,MATCH($B4309,'Pliegos Tarifarios (Las Condes)'!$A:$A,0))</f>
        <v>34759.632268499998</v>
      </c>
      <c r="P4309" s="19">
        <f>H4309*INDEX('Pliegos Tarifarios (Las Condes)'!$E:$E,MATCH($B4309,'Pliegos Tarifarios (Las Condes)'!$A:$A,0))</f>
        <v>11773.775446399999</v>
      </c>
      <c r="Q4309" s="19" cm="1">
        <f t="array" ref="Q4309">H4309*_xlfn.IFS(H4309&lt;=350,INDEX('Pliegos Tarifarios (Las Condes)'!$F:$F,MATCH($B4309,'Pliegos Tarifarios (Las Condes)'!$A:$A,0)),H4309&lt;=500,INDEX('Pliegos Tarifarios (Las Condes)'!$G:$G,MATCH($B4309,'Pliegos Tarifarios (Las Condes)'!$A:$A,0)),H4309&lt;=1000,INDEX('Pliegos Tarifarios (Las Condes)'!$H:$H,MATCH($B4309,'Pliegos Tarifarios (Las Condes)'!$A:$A,0)),H4309&lt;=5000,INDEX('Pliegos Tarifarios (Las Condes)'!$I:$I,MATCH($B4309,'Pliegos Tarifarios (Las Condes)'!$A:$A,0)),H4309&gt;5000,INDEX('Pliegos Tarifarios (Las Condes)'!$J:$J,MATCH($B4309,'Pliegos Tarifarios (Las Condes)'!$A:$A,0)))/1.19</f>
        <v>2120.2361555462189</v>
      </c>
      <c r="R4309" s="19">
        <f>INDEX('Pliegos Tarifarios (Las Condes)'!$K:$K,MATCH($B4309,'Pliegos Tarifarios (Las Condes)'!$A:$A,0))</f>
        <v>729.75599999999997</v>
      </c>
      <c r="S4309" s="21">
        <f t="shared" si="204"/>
        <v>176798.97048554619</v>
      </c>
      <c r="T4309" s="21">
        <f t="shared" si="205"/>
        <v>33591.804392253776</v>
      </c>
      <c r="U4309" s="19">
        <v>0</v>
      </c>
      <c r="V4309" s="21">
        <f t="shared" si="206"/>
        <v>210390.77487779997</v>
      </c>
    </row>
    <row r="4310" spans="1:22" x14ac:dyDescent="0.3">
      <c r="A4310" s="7" t="s">
        <v>149</v>
      </c>
      <c r="B4310" s="7">
        <v>10</v>
      </c>
      <c r="C4310" s="8" t="s">
        <v>186</v>
      </c>
      <c r="D4310" s="7" t="s">
        <v>720</v>
      </c>
      <c r="E4310" s="7" t="s">
        <v>121</v>
      </c>
      <c r="F4310" s="8" t="s">
        <v>721</v>
      </c>
      <c r="G4310" s="7" t="s">
        <v>16</v>
      </c>
      <c r="H4310" s="9">
        <v>903.89679999999998</v>
      </c>
      <c r="I4310" s="9">
        <v>2.3831000000000002</v>
      </c>
      <c r="J4310" s="9">
        <v>2.3831000000000002</v>
      </c>
      <c r="K4310" s="10">
        <v>1</v>
      </c>
      <c r="L4310" s="9">
        <v>30.13</v>
      </c>
      <c r="M4310" s="19">
        <f>H4310*INDEX('Pliegos Tarifarios (Las Condes)'!$B:$B,MATCH($B4310,'Pliegos Tarifarios (Las Condes)'!$A:$A,0))</f>
        <v>119100.1540584</v>
      </c>
      <c r="N4310" s="19">
        <f>I4310*INDEX('Pliegos Tarifarios (Las Condes)'!$C:$C,MATCH($B4310,'Pliegos Tarifarios (Las Condes)'!$A:$A,0))</f>
        <v>8278.0886784000013</v>
      </c>
      <c r="O4310" s="19">
        <f>J4310*INDEX('Pliegos Tarifarios (Las Condes)'!$D:$D,MATCH($B4310,'Pliegos Tarifarios (Las Condes)'!$A:$A,0))</f>
        <v>34663.631275500004</v>
      </c>
      <c r="P4310" s="19">
        <f>H4310*INDEX('Pliegos Tarifarios (Las Condes)'!$E:$E,MATCH($B4310,'Pliegos Tarifarios (Las Condes)'!$A:$A,0))</f>
        <v>11772.3519232</v>
      </c>
      <c r="Q4310" s="19" cm="1">
        <f t="array" ref="Q4310">H4310*_xlfn.IFS(H4310&lt;=350,INDEX('Pliegos Tarifarios (Las Condes)'!$F:$F,MATCH($B4310,'Pliegos Tarifarios (Las Condes)'!$A:$A,0)),H4310&lt;=500,INDEX('Pliegos Tarifarios (Las Condes)'!$G:$G,MATCH($B4310,'Pliegos Tarifarios (Las Condes)'!$A:$A,0)),H4310&lt;=1000,INDEX('Pliegos Tarifarios (Las Condes)'!$H:$H,MATCH($B4310,'Pliegos Tarifarios (Las Condes)'!$A:$A,0)),H4310&lt;=5000,INDEX('Pliegos Tarifarios (Las Condes)'!$I:$I,MATCH($B4310,'Pliegos Tarifarios (Las Condes)'!$A:$A,0)),H4310&gt;5000,INDEX('Pliegos Tarifarios (Las Condes)'!$J:$J,MATCH($B4310,'Pliegos Tarifarios (Las Condes)'!$A:$A,0)))/1.19</f>
        <v>2119.9798057142857</v>
      </c>
      <c r="R4310" s="19">
        <f>INDEX('Pliegos Tarifarios (Las Condes)'!$K:$K,MATCH($B4310,'Pliegos Tarifarios (Las Condes)'!$A:$A,0))</f>
        <v>729.75599999999997</v>
      </c>
      <c r="S4310" s="21">
        <f t="shared" si="204"/>
        <v>176663.9617412143</v>
      </c>
      <c r="T4310" s="21">
        <f t="shared" si="205"/>
        <v>33566.15273083072</v>
      </c>
      <c r="U4310" s="19">
        <v>0</v>
      </c>
      <c r="V4310" s="21">
        <f t="shared" si="206"/>
        <v>210230.11447204501</v>
      </c>
    </row>
    <row r="4311" spans="1:22" x14ac:dyDescent="0.3">
      <c r="A4311" s="7" t="s">
        <v>149</v>
      </c>
      <c r="B4311" s="7">
        <v>10</v>
      </c>
      <c r="C4311" s="8" t="s">
        <v>186</v>
      </c>
      <c r="D4311" s="7" t="s">
        <v>722</v>
      </c>
      <c r="E4311" s="7" t="s">
        <v>121</v>
      </c>
      <c r="F4311" s="8" t="s">
        <v>723</v>
      </c>
      <c r="G4311" s="7" t="s">
        <v>16</v>
      </c>
      <c r="H4311" s="9">
        <v>904.7731</v>
      </c>
      <c r="I4311" s="9">
        <v>2.4228000000000001</v>
      </c>
      <c r="J4311" s="9">
        <v>2.4228000000000001</v>
      </c>
      <c r="K4311" s="10">
        <v>1</v>
      </c>
      <c r="L4311" s="9">
        <v>30.16</v>
      </c>
      <c r="M4311" s="19">
        <f>H4311*INDEX('Pliegos Tarifarios (Las Condes)'!$B:$B,MATCH($B4311,'Pliegos Tarifarios (Las Condes)'!$A:$A,0))</f>
        <v>119215.6179753</v>
      </c>
      <c r="N4311" s="19">
        <f>I4311*INDEX('Pliegos Tarifarios (Las Condes)'!$C:$C,MATCH($B4311,'Pliegos Tarifarios (Las Condes)'!$A:$A,0))</f>
        <v>8415.9931391999999</v>
      </c>
      <c r="O4311" s="19">
        <f>J4311*INDEX('Pliegos Tarifarios (Las Condes)'!$D:$D,MATCH($B4311,'Pliegos Tarifarios (Las Condes)'!$A:$A,0))</f>
        <v>35241.091794</v>
      </c>
      <c r="P4311" s="19">
        <f>H4311*INDEX('Pliegos Tarifarios (Las Condes)'!$E:$E,MATCH($B4311,'Pliegos Tarifarios (Las Condes)'!$A:$A,0))</f>
        <v>11783.764854399999</v>
      </c>
      <c r="Q4311" s="19" cm="1">
        <f t="array" ref="Q4311">H4311*_xlfn.IFS(H4311&lt;=350,INDEX('Pliegos Tarifarios (Las Condes)'!$F:$F,MATCH($B4311,'Pliegos Tarifarios (Las Condes)'!$A:$A,0)),H4311&lt;=500,INDEX('Pliegos Tarifarios (Las Condes)'!$G:$G,MATCH($B4311,'Pliegos Tarifarios (Las Condes)'!$A:$A,0)),H4311&lt;=1000,INDEX('Pliegos Tarifarios (Las Condes)'!$H:$H,MATCH($B4311,'Pliegos Tarifarios (Las Condes)'!$A:$A,0)),H4311&lt;=5000,INDEX('Pliegos Tarifarios (Las Condes)'!$I:$I,MATCH($B4311,'Pliegos Tarifarios (Las Condes)'!$A:$A,0)),H4311&gt;5000,INDEX('Pliegos Tarifarios (Las Condes)'!$J:$J,MATCH($B4311,'Pliegos Tarifarios (Las Condes)'!$A:$A,0)))/1.19</f>
        <v>2122.0350605882359</v>
      </c>
      <c r="R4311" s="19">
        <f>INDEX('Pliegos Tarifarios (Las Condes)'!$K:$K,MATCH($B4311,'Pliegos Tarifarios (Las Condes)'!$A:$A,0))</f>
        <v>729.75599999999997</v>
      </c>
      <c r="S4311" s="21">
        <f t="shared" si="204"/>
        <v>177508.25882348826</v>
      </c>
      <c r="T4311" s="21">
        <f t="shared" si="205"/>
        <v>33726.56917646277</v>
      </c>
      <c r="U4311" s="19">
        <v>0</v>
      </c>
      <c r="V4311" s="21">
        <f t="shared" si="206"/>
        <v>211234.82799995103</v>
      </c>
    </row>
    <row r="4312" spans="1:22" x14ac:dyDescent="0.3">
      <c r="A4312" s="7" t="s">
        <v>149</v>
      </c>
      <c r="B4312" s="7">
        <v>10</v>
      </c>
      <c r="C4312" s="8" t="s">
        <v>186</v>
      </c>
      <c r="D4312" s="7" t="s">
        <v>724</v>
      </c>
      <c r="E4312" s="7" t="s">
        <v>121</v>
      </c>
      <c r="F4312" s="8" t="s">
        <v>725</v>
      </c>
      <c r="G4312" s="7" t="s">
        <v>16</v>
      </c>
      <c r="H4312" s="9">
        <v>904.96259999999995</v>
      </c>
      <c r="I4312" s="9">
        <v>2.4113000000000002</v>
      </c>
      <c r="J4312" s="9">
        <v>2.343</v>
      </c>
      <c r="K4312" s="10">
        <v>0.97167503006676881</v>
      </c>
      <c r="L4312" s="9">
        <v>30.17</v>
      </c>
      <c r="M4312" s="19">
        <f>H4312*INDEX('Pliegos Tarifarios (Las Condes)'!$B:$B,MATCH($B4312,'Pliegos Tarifarios (Las Condes)'!$A:$A,0))</f>
        <v>119240.58706380001</v>
      </c>
      <c r="N4312" s="19">
        <f>I4312*INDEX('Pliegos Tarifarios (Las Condes)'!$C:$C,MATCH($B4312,'Pliegos Tarifarios (Las Condes)'!$A:$A,0))</f>
        <v>8376.046003200001</v>
      </c>
      <c r="O4312" s="19">
        <f>J4312*INDEX('Pliegos Tarifarios (Las Condes)'!$D:$D,MATCH($B4312,'Pliegos Tarifarios (Las Condes)'!$A:$A,0))</f>
        <v>34080.352514999999</v>
      </c>
      <c r="P4312" s="19">
        <f>H4312*INDEX('Pliegos Tarifarios (Las Condes)'!$E:$E,MATCH($B4312,'Pliegos Tarifarios (Las Condes)'!$A:$A,0))</f>
        <v>11786.232902399999</v>
      </c>
      <c r="Q4312" s="19" cm="1">
        <f t="array" ref="Q4312">H4312*_xlfn.IFS(H4312&lt;=350,INDEX('Pliegos Tarifarios (Las Condes)'!$F:$F,MATCH($B4312,'Pliegos Tarifarios (Las Condes)'!$A:$A,0)),H4312&lt;=500,INDEX('Pliegos Tarifarios (Las Condes)'!$G:$G,MATCH($B4312,'Pliegos Tarifarios (Las Condes)'!$A:$A,0)),H4312&lt;=1000,INDEX('Pliegos Tarifarios (Las Condes)'!$H:$H,MATCH($B4312,'Pliegos Tarifarios (Las Condes)'!$A:$A,0)),H4312&lt;=5000,INDEX('Pliegos Tarifarios (Las Condes)'!$I:$I,MATCH($B4312,'Pliegos Tarifarios (Las Condes)'!$A:$A,0)),H4312&gt;5000,INDEX('Pliegos Tarifarios (Las Condes)'!$J:$J,MATCH($B4312,'Pliegos Tarifarios (Las Condes)'!$A:$A,0)))/1.19</f>
        <v>2122.4795097478996</v>
      </c>
      <c r="R4312" s="19">
        <f>INDEX('Pliegos Tarifarios (Las Condes)'!$K:$K,MATCH($B4312,'Pliegos Tarifarios (Las Condes)'!$A:$A,0))</f>
        <v>729.75599999999997</v>
      </c>
      <c r="S4312" s="21">
        <f t="shared" si="204"/>
        <v>176335.45399414789</v>
      </c>
      <c r="T4312" s="21">
        <f t="shared" si="205"/>
        <v>33503.736258888101</v>
      </c>
      <c r="U4312" s="19">
        <v>0</v>
      </c>
      <c r="V4312" s="21">
        <f t="shared" si="206"/>
        <v>209839.19025303598</v>
      </c>
    </row>
    <row r="4313" spans="1:22" x14ac:dyDescent="0.3">
      <c r="A4313" s="7" t="s">
        <v>149</v>
      </c>
      <c r="B4313" s="7">
        <v>10</v>
      </c>
      <c r="C4313" s="8" t="s">
        <v>186</v>
      </c>
      <c r="D4313" s="7" t="s">
        <v>726</v>
      </c>
      <c r="E4313" s="7" t="s">
        <v>121</v>
      </c>
      <c r="F4313" s="8" t="s">
        <v>727</v>
      </c>
      <c r="G4313" s="7" t="s">
        <v>16</v>
      </c>
      <c r="H4313" s="9">
        <v>903.97889999999995</v>
      </c>
      <c r="I4313" s="9">
        <v>2.3944999999999999</v>
      </c>
      <c r="J4313" s="9">
        <v>2.3879999999999999</v>
      </c>
      <c r="K4313" s="10">
        <v>0.99728544581332224</v>
      </c>
      <c r="L4313" s="9">
        <v>30.13</v>
      </c>
      <c r="M4313" s="19">
        <f>H4313*INDEX('Pliegos Tarifarios (Las Condes)'!$B:$B,MATCH($B4313,'Pliegos Tarifarios (Las Condes)'!$A:$A,0))</f>
        <v>119110.9718007</v>
      </c>
      <c r="N4313" s="19">
        <f>I4313*INDEX('Pliegos Tarifarios (Las Condes)'!$C:$C,MATCH($B4313,'Pliegos Tarifarios (Las Condes)'!$A:$A,0))</f>
        <v>8317.6884480000008</v>
      </c>
      <c r="O4313" s="19">
        <f>J4313*INDEX('Pliegos Tarifarios (Las Condes)'!$D:$D,MATCH($B4313,'Pliegos Tarifarios (Las Condes)'!$A:$A,0))</f>
        <v>34734.904739999998</v>
      </c>
      <c r="P4313" s="19">
        <f>H4313*INDEX('Pliegos Tarifarios (Las Condes)'!$E:$E,MATCH($B4313,'Pliegos Tarifarios (Las Condes)'!$A:$A,0))</f>
        <v>11773.421193599999</v>
      </c>
      <c r="Q4313" s="19" cm="1">
        <f t="array" ref="Q4313">H4313*_xlfn.IFS(H4313&lt;=350,INDEX('Pliegos Tarifarios (Las Condes)'!$F:$F,MATCH($B4313,'Pliegos Tarifarios (Las Condes)'!$A:$A,0)),H4313&lt;=500,INDEX('Pliegos Tarifarios (Las Condes)'!$G:$G,MATCH($B4313,'Pliegos Tarifarios (Las Condes)'!$A:$A,0)),H4313&lt;=1000,INDEX('Pliegos Tarifarios (Las Condes)'!$H:$H,MATCH($B4313,'Pliegos Tarifarios (Las Condes)'!$A:$A,0)),H4313&lt;=5000,INDEX('Pliegos Tarifarios (Las Condes)'!$I:$I,MATCH($B4313,'Pliegos Tarifarios (Las Condes)'!$A:$A,0)),H4313&gt;5000,INDEX('Pliegos Tarifarios (Las Condes)'!$J:$J,MATCH($B4313,'Pliegos Tarifarios (Las Condes)'!$A:$A,0)))/1.19</f>
        <v>2120.1723612605047</v>
      </c>
      <c r="R4313" s="19">
        <f>INDEX('Pliegos Tarifarios (Las Condes)'!$K:$K,MATCH($B4313,'Pliegos Tarifarios (Las Condes)'!$A:$A,0))</f>
        <v>729.75599999999997</v>
      </c>
      <c r="S4313" s="21">
        <f t="shared" si="204"/>
        <v>176786.9145435605</v>
      </c>
      <c r="T4313" s="21">
        <f t="shared" si="205"/>
        <v>33589.513763276496</v>
      </c>
      <c r="U4313" s="19">
        <v>0</v>
      </c>
      <c r="V4313" s="21">
        <f t="shared" si="206"/>
        <v>210376.42830683698</v>
      </c>
    </row>
    <row r="4314" spans="1:22" x14ac:dyDescent="0.3">
      <c r="A4314" s="7" t="s">
        <v>149</v>
      </c>
      <c r="B4314" s="7">
        <v>10</v>
      </c>
      <c r="C4314" s="8" t="s">
        <v>186</v>
      </c>
      <c r="D4314" s="7" t="s">
        <v>728</v>
      </c>
      <c r="E4314" s="7" t="s">
        <v>121</v>
      </c>
      <c r="F4314" s="8" t="s">
        <v>729</v>
      </c>
      <c r="G4314" s="7" t="s">
        <v>16</v>
      </c>
      <c r="H4314" s="9">
        <v>902.04190000000006</v>
      </c>
      <c r="I4314" s="9">
        <v>2.4085000000000001</v>
      </c>
      <c r="J4314" s="9">
        <v>2.4083999999999999</v>
      </c>
      <c r="K4314" s="10">
        <v>0.99995848038198043</v>
      </c>
      <c r="L4314" s="9">
        <v>30.07</v>
      </c>
      <c r="M4314" s="19">
        <f>H4314*INDEX('Pliegos Tarifarios (Las Condes)'!$B:$B,MATCH($B4314,'Pliegos Tarifarios (Las Condes)'!$A:$A,0))</f>
        <v>118855.74686970001</v>
      </c>
      <c r="N4314" s="19">
        <f>I4314*INDEX('Pliegos Tarifarios (Las Condes)'!$C:$C,MATCH($B4314,'Pliegos Tarifarios (Las Condes)'!$A:$A,0))</f>
        <v>8366.3197440000004</v>
      </c>
      <c r="O4314" s="19">
        <f>J4314*INDEX('Pliegos Tarifarios (Las Condes)'!$D:$D,MATCH($B4314,'Pliegos Tarifarios (Las Condes)'!$A:$A,0))</f>
        <v>35031.635082000001</v>
      </c>
      <c r="P4314" s="19">
        <f>H4314*INDEX('Pliegos Tarifarios (Las Condes)'!$E:$E,MATCH($B4314,'Pliegos Tarifarios (Las Condes)'!$A:$A,0))</f>
        <v>11748.193705600001</v>
      </c>
      <c r="Q4314" s="19" cm="1">
        <f t="array" ref="Q4314">H4314*_xlfn.IFS(H4314&lt;=350,INDEX('Pliegos Tarifarios (Las Condes)'!$F:$F,MATCH($B4314,'Pliegos Tarifarios (Las Condes)'!$A:$A,0)),H4314&lt;=500,INDEX('Pliegos Tarifarios (Las Condes)'!$G:$G,MATCH($B4314,'Pliegos Tarifarios (Las Condes)'!$A:$A,0)),H4314&lt;=1000,INDEX('Pliegos Tarifarios (Las Condes)'!$H:$H,MATCH($B4314,'Pliegos Tarifarios (Las Condes)'!$A:$A,0)),H4314&lt;=5000,INDEX('Pliegos Tarifarios (Las Condes)'!$I:$I,MATCH($B4314,'Pliegos Tarifarios (Las Condes)'!$A:$A,0)),H4314&gt;5000,INDEX('Pliegos Tarifarios (Las Condes)'!$J:$J,MATCH($B4314,'Pliegos Tarifarios (Las Condes)'!$A:$A,0)))/1.19</f>
        <v>2115.6293637815133</v>
      </c>
      <c r="R4314" s="19">
        <f>INDEX('Pliegos Tarifarios (Las Condes)'!$K:$K,MATCH($B4314,'Pliegos Tarifarios (Las Condes)'!$A:$A,0))</f>
        <v>729.75599999999997</v>
      </c>
      <c r="S4314" s="21">
        <f t="shared" si="204"/>
        <v>176847.28076508149</v>
      </c>
      <c r="T4314" s="21">
        <f t="shared" si="205"/>
        <v>33600.983345365486</v>
      </c>
      <c r="U4314" s="19">
        <v>0</v>
      </c>
      <c r="V4314" s="21">
        <f t="shared" si="206"/>
        <v>210448.26411044697</v>
      </c>
    </row>
    <row r="4315" spans="1:22" x14ac:dyDescent="0.3">
      <c r="A4315" s="7" t="s">
        <v>149</v>
      </c>
      <c r="B4315" s="7">
        <v>10</v>
      </c>
      <c r="C4315" s="8" t="s">
        <v>186</v>
      </c>
      <c r="D4315" s="7" t="s">
        <v>730</v>
      </c>
      <c r="E4315" s="7" t="s">
        <v>121</v>
      </c>
      <c r="F4315" s="8" t="s">
        <v>731</v>
      </c>
      <c r="G4315" s="7" t="s">
        <v>16</v>
      </c>
      <c r="H4315" s="9">
        <v>903.29470000000003</v>
      </c>
      <c r="I4315" s="9">
        <v>2.4315000000000002</v>
      </c>
      <c r="J4315" s="9">
        <v>2.3902000000000001</v>
      </c>
      <c r="K4315" s="10">
        <v>0.98301460004112684</v>
      </c>
      <c r="L4315" s="9">
        <v>30.11</v>
      </c>
      <c r="M4315" s="19">
        <f>H4315*INDEX('Pliegos Tarifarios (Las Condes)'!$B:$B,MATCH($B4315,'Pliegos Tarifarios (Las Condes)'!$A:$A,0))</f>
        <v>119020.8195561</v>
      </c>
      <c r="N4315" s="19">
        <f>I4315*INDEX('Pliegos Tarifarios (Las Condes)'!$C:$C,MATCH($B4315,'Pliegos Tarifarios (Las Condes)'!$A:$A,0))</f>
        <v>8446.2140160000017</v>
      </c>
      <c r="O4315" s="19">
        <f>J4315*INDEX('Pliegos Tarifarios (Las Condes)'!$D:$D,MATCH($B4315,'Pliegos Tarifarios (Las Condes)'!$A:$A,0))</f>
        <v>34766.905071000001</v>
      </c>
      <c r="P4315" s="19">
        <f>H4315*INDEX('Pliegos Tarifarios (Las Condes)'!$E:$E,MATCH($B4315,'Pliegos Tarifarios (Las Condes)'!$A:$A,0))</f>
        <v>11764.510172799999</v>
      </c>
      <c r="Q4315" s="19" cm="1">
        <f t="array" ref="Q4315">H4315*_xlfn.IFS(H4315&lt;=350,INDEX('Pliegos Tarifarios (Las Condes)'!$F:$F,MATCH($B4315,'Pliegos Tarifarios (Las Condes)'!$A:$A,0)),H4315&lt;=500,INDEX('Pliegos Tarifarios (Las Condes)'!$G:$G,MATCH($B4315,'Pliegos Tarifarios (Las Condes)'!$A:$A,0)),H4315&lt;=1000,INDEX('Pliegos Tarifarios (Las Condes)'!$H:$H,MATCH($B4315,'Pliegos Tarifarios (Las Condes)'!$A:$A,0)),H4315&lt;=5000,INDEX('Pliegos Tarifarios (Las Condes)'!$I:$I,MATCH($B4315,'Pliegos Tarifarios (Las Condes)'!$A:$A,0)),H4315&gt;5000,INDEX('Pliegos Tarifarios (Las Condes)'!$J:$J,MATCH($B4315,'Pliegos Tarifarios (Las Condes)'!$A:$A,0)))/1.19</f>
        <v>2118.5676535294119</v>
      </c>
      <c r="R4315" s="19">
        <f>INDEX('Pliegos Tarifarios (Las Condes)'!$K:$K,MATCH($B4315,'Pliegos Tarifarios (Las Condes)'!$A:$A,0))</f>
        <v>729.75599999999997</v>
      </c>
      <c r="S4315" s="21">
        <f t="shared" si="204"/>
        <v>176846.77246942939</v>
      </c>
      <c r="T4315" s="21">
        <f t="shared" si="205"/>
        <v>33600.88676919158</v>
      </c>
      <c r="U4315" s="19">
        <v>0</v>
      </c>
      <c r="V4315" s="21">
        <f t="shared" si="206"/>
        <v>210447.65923862095</v>
      </c>
    </row>
    <row r="4316" spans="1:22" x14ac:dyDescent="0.3">
      <c r="A4316" s="7" t="s">
        <v>149</v>
      </c>
      <c r="B4316" s="7">
        <v>10</v>
      </c>
      <c r="C4316" s="8" t="s">
        <v>186</v>
      </c>
      <c r="D4316" s="7" t="s">
        <v>732</v>
      </c>
      <c r="E4316" s="7" t="s">
        <v>121</v>
      </c>
      <c r="F4316" s="8" t="s">
        <v>733</v>
      </c>
      <c r="G4316" s="7" t="s">
        <v>16</v>
      </c>
      <c r="H4316" s="9">
        <v>901.10609999999997</v>
      </c>
      <c r="I4316" s="9">
        <v>2.4104000000000001</v>
      </c>
      <c r="J4316" s="9">
        <v>2.4104000000000001</v>
      </c>
      <c r="K4316" s="10">
        <v>1</v>
      </c>
      <c r="L4316" s="9">
        <v>30.04</v>
      </c>
      <c r="M4316" s="19">
        <f>H4316*INDEX('Pliegos Tarifarios (Las Condes)'!$B:$B,MATCH($B4316,'Pliegos Tarifarios (Las Condes)'!$A:$A,0))</f>
        <v>118732.44305430001</v>
      </c>
      <c r="N4316" s="19">
        <f>I4316*INDEX('Pliegos Tarifarios (Las Condes)'!$C:$C,MATCH($B4316,'Pliegos Tarifarios (Las Condes)'!$A:$A,0))</f>
        <v>8372.9197056000012</v>
      </c>
      <c r="O4316" s="19">
        <f>J4316*INDEX('Pliegos Tarifarios (Las Condes)'!$D:$D,MATCH($B4316,'Pliegos Tarifarios (Las Condes)'!$A:$A,0))</f>
        <v>35060.726291999999</v>
      </c>
      <c r="P4316" s="19">
        <f>H4316*INDEX('Pliegos Tarifarios (Las Condes)'!$E:$E,MATCH($B4316,'Pliegos Tarifarios (Las Condes)'!$A:$A,0))</f>
        <v>11736.005846399999</v>
      </c>
      <c r="Q4316" s="19" cm="1">
        <f t="array" ref="Q4316">H4316*_xlfn.IFS(H4316&lt;=350,INDEX('Pliegos Tarifarios (Las Condes)'!$F:$F,MATCH($B4316,'Pliegos Tarifarios (Las Condes)'!$A:$A,0)),H4316&lt;=500,INDEX('Pliegos Tarifarios (Las Condes)'!$G:$G,MATCH($B4316,'Pliegos Tarifarios (Las Condes)'!$A:$A,0)),H4316&lt;=1000,INDEX('Pliegos Tarifarios (Las Condes)'!$H:$H,MATCH($B4316,'Pliegos Tarifarios (Las Condes)'!$A:$A,0)),H4316&lt;=5000,INDEX('Pliegos Tarifarios (Las Condes)'!$I:$I,MATCH($B4316,'Pliegos Tarifarios (Las Condes)'!$A:$A,0)),H4316&gt;5000,INDEX('Pliegos Tarifarios (Las Condes)'!$J:$J,MATCH($B4316,'Pliegos Tarifarios (Las Condes)'!$A:$A,0)))/1.19</f>
        <v>2113.4345589075633</v>
      </c>
      <c r="R4316" s="19">
        <f>INDEX('Pliegos Tarifarios (Las Condes)'!$K:$K,MATCH($B4316,'Pliegos Tarifarios (Las Condes)'!$A:$A,0))</f>
        <v>729.75599999999997</v>
      </c>
      <c r="S4316" s="21">
        <f t="shared" si="204"/>
        <v>176745.28545720753</v>
      </c>
      <c r="T4316" s="21">
        <f t="shared" si="205"/>
        <v>33581.604236869432</v>
      </c>
      <c r="U4316" s="19">
        <v>0</v>
      </c>
      <c r="V4316" s="21">
        <f t="shared" si="206"/>
        <v>210326.88969407696</v>
      </c>
    </row>
    <row r="4317" spans="1:22" x14ac:dyDescent="0.3">
      <c r="A4317" s="7" t="s">
        <v>149</v>
      </c>
      <c r="B4317" s="7">
        <v>10</v>
      </c>
      <c r="C4317" s="8" t="s">
        <v>186</v>
      </c>
      <c r="D4317" s="7" t="s">
        <v>734</v>
      </c>
      <c r="E4317" s="7" t="s">
        <v>121</v>
      </c>
      <c r="F4317" s="8" t="s">
        <v>735</v>
      </c>
      <c r="G4317" s="7" t="s">
        <v>16</v>
      </c>
      <c r="H4317" s="9">
        <v>902.79560000000004</v>
      </c>
      <c r="I4317" s="9">
        <v>2.3616999999999999</v>
      </c>
      <c r="J4317" s="9">
        <v>2.3616999999999999</v>
      </c>
      <c r="K4317" s="10">
        <v>1</v>
      </c>
      <c r="L4317" s="9">
        <v>30.09</v>
      </c>
      <c r="M4317" s="19">
        <f>H4317*INDEX('Pliegos Tarifarios (Las Condes)'!$B:$B,MATCH($B4317,'Pliegos Tarifarios (Las Condes)'!$A:$A,0))</f>
        <v>118955.05664280002</v>
      </c>
      <c r="N4317" s="19">
        <f>I4317*INDEX('Pliegos Tarifarios (Las Condes)'!$C:$C,MATCH($B4317,'Pliegos Tarifarios (Las Condes)'!$A:$A,0))</f>
        <v>8203.7522688000008</v>
      </c>
      <c r="O4317" s="19">
        <f>J4317*INDEX('Pliegos Tarifarios (Las Condes)'!$D:$D,MATCH($B4317,'Pliegos Tarifarios (Las Condes)'!$A:$A,0))</f>
        <v>34352.355328499994</v>
      </c>
      <c r="P4317" s="19">
        <f>H4317*INDEX('Pliegos Tarifarios (Las Condes)'!$E:$E,MATCH($B4317,'Pliegos Tarifarios (Las Condes)'!$A:$A,0))</f>
        <v>11758.0098944</v>
      </c>
      <c r="Q4317" s="19" cm="1">
        <f t="array" ref="Q4317">H4317*_xlfn.IFS(H4317&lt;=350,INDEX('Pliegos Tarifarios (Las Condes)'!$F:$F,MATCH($B4317,'Pliegos Tarifarios (Las Condes)'!$A:$A,0)),H4317&lt;=500,INDEX('Pliegos Tarifarios (Las Condes)'!$G:$G,MATCH($B4317,'Pliegos Tarifarios (Las Condes)'!$A:$A,0)),H4317&lt;=1000,INDEX('Pliegos Tarifarios (Las Condes)'!$H:$H,MATCH($B4317,'Pliegos Tarifarios (Las Condes)'!$A:$A,0)),H4317&lt;=5000,INDEX('Pliegos Tarifarios (Las Condes)'!$I:$I,MATCH($B4317,'Pliegos Tarifarios (Las Condes)'!$A:$A,0)),H4317&gt;5000,INDEX('Pliegos Tarifarios (Las Condes)'!$J:$J,MATCH($B4317,'Pliegos Tarifarios (Las Condes)'!$A:$A,0)))/1.19</f>
        <v>2117.3970752941182</v>
      </c>
      <c r="R4317" s="19">
        <f>INDEX('Pliegos Tarifarios (Las Condes)'!$K:$K,MATCH($B4317,'Pliegos Tarifarios (Las Condes)'!$A:$A,0))</f>
        <v>729.75599999999997</v>
      </c>
      <c r="S4317" s="21">
        <f t="shared" si="204"/>
        <v>176116.32720979411</v>
      </c>
      <c r="T4317" s="21">
        <f t="shared" si="205"/>
        <v>33462.102169860882</v>
      </c>
      <c r="U4317" s="19">
        <v>0</v>
      </c>
      <c r="V4317" s="21">
        <f t="shared" si="206"/>
        <v>209578.42937965499</v>
      </c>
    </row>
    <row r="4318" spans="1:22" x14ac:dyDescent="0.3">
      <c r="A4318" s="7" t="s">
        <v>149</v>
      </c>
      <c r="B4318" s="7">
        <v>10</v>
      </c>
      <c r="C4318" s="8" t="s">
        <v>186</v>
      </c>
      <c r="D4318" s="7" t="s">
        <v>736</v>
      </c>
      <c r="E4318" s="7" t="s">
        <v>121</v>
      </c>
      <c r="F4318" s="8" t="s">
        <v>737</v>
      </c>
      <c r="G4318" s="7" t="s">
        <v>16</v>
      </c>
      <c r="H4318" s="9">
        <v>903.21159999999998</v>
      </c>
      <c r="I4318" s="9">
        <v>2.4182000000000001</v>
      </c>
      <c r="J4318" s="9">
        <v>2.4182000000000001</v>
      </c>
      <c r="K4318" s="10">
        <v>1</v>
      </c>
      <c r="L4318" s="9">
        <v>30.11</v>
      </c>
      <c r="M4318" s="19">
        <f>H4318*INDEX('Pliegos Tarifarios (Las Condes)'!$B:$B,MATCH($B4318,'Pliegos Tarifarios (Las Condes)'!$A:$A,0))</f>
        <v>119009.8700508</v>
      </c>
      <c r="N4318" s="19">
        <f>I4318*INDEX('Pliegos Tarifarios (Las Condes)'!$C:$C,MATCH($B4318,'Pliegos Tarifarios (Las Condes)'!$A:$A,0))</f>
        <v>8400.0142848000014</v>
      </c>
      <c r="O4318" s="19">
        <f>J4318*INDEX('Pliegos Tarifarios (Las Condes)'!$D:$D,MATCH($B4318,'Pliegos Tarifarios (Las Condes)'!$A:$A,0))</f>
        <v>35174.182011000004</v>
      </c>
      <c r="P4318" s="19">
        <f>H4318*INDEX('Pliegos Tarifarios (Las Condes)'!$E:$E,MATCH($B4318,'Pliegos Tarifarios (Las Condes)'!$A:$A,0))</f>
        <v>11763.427878399998</v>
      </c>
      <c r="Q4318" s="19" cm="1">
        <f t="array" ref="Q4318">H4318*_xlfn.IFS(H4318&lt;=350,INDEX('Pliegos Tarifarios (Las Condes)'!$F:$F,MATCH($B4318,'Pliegos Tarifarios (Las Condes)'!$A:$A,0)),H4318&lt;=500,INDEX('Pliegos Tarifarios (Las Condes)'!$G:$G,MATCH($B4318,'Pliegos Tarifarios (Las Condes)'!$A:$A,0)),H4318&lt;=1000,INDEX('Pliegos Tarifarios (Las Condes)'!$H:$H,MATCH($B4318,'Pliegos Tarifarios (Las Condes)'!$A:$A,0)),H4318&lt;=5000,INDEX('Pliegos Tarifarios (Las Condes)'!$I:$I,MATCH($B4318,'Pliegos Tarifarios (Las Condes)'!$A:$A,0)),H4318&gt;5000,INDEX('Pliegos Tarifarios (Las Condes)'!$J:$J,MATCH($B4318,'Pliegos Tarifarios (Las Condes)'!$A:$A,0)))/1.19</f>
        <v>2118.3727526050425</v>
      </c>
      <c r="R4318" s="19">
        <f>INDEX('Pliegos Tarifarios (Las Condes)'!$K:$K,MATCH($B4318,'Pliegos Tarifarios (Las Condes)'!$A:$A,0))</f>
        <v>729.75599999999997</v>
      </c>
      <c r="S4318" s="21">
        <f t="shared" si="204"/>
        <v>177195.62297760503</v>
      </c>
      <c r="T4318" s="21">
        <f t="shared" si="205"/>
        <v>33667.168365744954</v>
      </c>
      <c r="U4318" s="19">
        <v>0</v>
      </c>
      <c r="V4318" s="21">
        <f t="shared" si="206"/>
        <v>210862.79134334999</v>
      </c>
    </row>
    <row r="4319" spans="1:22" x14ac:dyDescent="0.3">
      <c r="A4319" s="7" t="s">
        <v>149</v>
      </c>
      <c r="B4319" s="7">
        <v>10</v>
      </c>
      <c r="C4319" s="8" t="s">
        <v>186</v>
      </c>
      <c r="D4319" s="7" t="s">
        <v>738</v>
      </c>
      <c r="E4319" s="7" t="s">
        <v>121</v>
      </c>
      <c r="F4319" s="8" t="s">
        <v>739</v>
      </c>
      <c r="G4319" s="7" t="s">
        <v>16</v>
      </c>
      <c r="H4319" s="9">
        <v>903.11900000000003</v>
      </c>
      <c r="I4319" s="9">
        <v>2.4344999999999999</v>
      </c>
      <c r="J4319" s="9">
        <v>2.4171999999999998</v>
      </c>
      <c r="K4319" s="10">
        <v>0.99289381803245014</v>
      </c>
      <c r="L4319" s="9">
        <v>30.1</v>
      </c>
      <c r="M4319" s="19">
        <f>H4319*INDEX('Pliegos Tarifarios (Las Condes)'!$B:$B,MATCH($B4319,'Pliegos Tarifarios (Las Condes)'!$A:$A,0))</f>
        <v>118997.66879700001</v>
      </c>
      <c r="N4319" s="19">
        <f>I4319*INDEX('Pliegos Tarifarios (Las Condes)'!$C:$C,MATCH($B4319,'Pliegos Tarifarios (Las Condes)'!$A:$A,0))</f>
        <v>8456.6350079999993</v>
      </c>
      <c r="O4319" s="19">
        <f>J4319*INDEX('Pliegos Tarifarios (Las Condes)'!$D:$D,MATCH($B4319,'Pliegos Tarifarios (Las Condes)'!$A:$A,0))</f>
        <v>35159.636405999998</v>
      </c>
      <c r="P4319" s="19">
        <f>H4319*INDEX('Pliegos Tarifarios (Las Condes)'!$E:$E,MATCH($B4319,'Pliegos Tarifarios (Las Condes)'!$A:$A,0))</f>
        <v>11762.221856</v>
      </c>
      <c r="Q4319" s="19" cm="1">
        <f t="array" ref="Q4319">H4319*_xlfn.IFS(H4319&lt;=350,INDEX('Pliegos Tarifarios (Las Condes)'!$F:$F,MATCH($B4319,'Pliegos Tarifarios (Las Condes)'!$A:$A,0)),H4319&lt;=500,INDEX('Pliegos Tarifarios (Las Condes)'!$G:$G,MATCH($B4319,'Pliegos Tarifarios (Las Condes)'!$A:$A,0)),H4319&lt;=1000,INDEX('Pliegos Tarifarios (Las Condes)'!$H:$H,MATCH($B4319,'Pliegos Tarifarios (Las Condes)'!$A:$A,0)),H4319&lt;=5000,INDEX('Pliegos Tarifarios (Las Condes)'!$I:$I,MATCH($B4319,'Pliegos Tarifarios (Las Condes)'!$A:$A,0)),H4319&gt;5000,INDEX('Pliegos Tarifarios (Las Condes)'!$J:$J,MATCH($B4319,'Pliegos Tarifarios (Las Condes)'!$A:$A,0)))/1.19</f>
        <v>2118.1555705882356</v>
      </c>
      <c r="R4319" s="19">
        <f>INDEX('Pliegos Tarifarios (Las Condes)'!$K:$K,MATCH($B4319,'Pliegos Tarifarios (Las Condes)'!$A:$A,0))</f>
        <v>729.75599999999997</v>
      </c>
      <c r="S4319" s="21">
        <f t="shared" si="204"/>
        <v>177224.07363758824</v>
      </c>
      <c r="T4319" s="21">
        <f t="shared" si="205"/>
        <v>33672.57399114177</v>
      </c>
      <c r="U4319" s="19">
        <v>0</v>
      </c>
      <c r="V4319" s="21">
        <f t="shared" si="206"/>
        <v>210896.64762873002</v>
      </c>
    </row>
    <row r="4320" spans="1:22" x14ac:dyDescent="0.3">
      <c r="A4320" s="7" t="s">
        <v>149</v>
      </c>
      <c r="B4320" s="7">
        <v>10</v>
      </c>
      <c r="C4320" s="8" t="s">
        <v>186</v>
      </c>
      <c r="D4320" s="7" t="s">
        <v>740</v>
      </c>
      <c r="E4320" s="7" t="s">
        <v>121</v>
      </c>
      <c r="F4320" s="8" t="s">
        <v>741</v>
      </c>
      <c r="G4320" s="7" t="s">
        <v>16</v>
      </c>
      <c r="H4320" s="9">
        <v>904.21510000000001</v>
      </c>
      <c r="I4320" s="9">
        <v>2.4291999999999998</v>
      </c>
      <c r="J4320" s="9">
        <v>2.3755000000000002</v>
      </c>
      <c r="K4320" s="10">
        <v>0.97789395685822511</v>
      </c>
      <c r="L4320" s="9">
        <v>30.14</v>
      </c>
      <c r="M4320" s="19">
        <f>H4320*INDEX('Pliegos Tarifarios (Las Condes)'!$B:$B,MATCH($B4320,'Pliegos Tarifarios (Las Condes)'!$A:$A,0))</f>
        <v>119142.09422130001</v>
      </c>
      <c r="N4320" s="19">
        <f>I4320*INDEX('Pliegos Tarifarios (Las Condes)'!$C:$C,MATCH($B4320,'Pliegos Tarifarios (Las Condes)'!$A:$A,0))</f>
        <v>8438.2245887999998</v>
      </c>
      <c r="O4320" s="19">
        <f>J4320*INDEX('Pliegos Tarifarios (Las Condes)'!$D:$D,MATCH($B4320,'Pliegos Tarifarios (Las Condes)'!$A:$A,0))</f>
        <v>34553.084677500003</v>
      </c>
      <c r="P4320" s="19">
        <f>H4320*INDEX('Pliegos Tarifarios (Las Condes)'!$E:$E,MATCH($B4320,'Pliegos Tarifarios (Las Condes)'!$A:$A,0))</f>
        <v>11776.497462399999</v>
      </c>
      <c r="Q4320" s="19" cm="1">
        <f t="array" ref="Q4320">H4320*_xlfn.IFS(H4320&lt;=350,INDEX('Pliegos Tarifarios (Las Condes)'!$F:$F,MATCH($B4320,'Pliegos Tarifarios (Las Condes)'!$A:$A,0)),H4320&lt;=500,INDEX('Pliegos Tarifarios (Las Condes)'!$G:$G,MATCH($B4320,'Pliegos Tarifarios (Las Condes)'!$A:$A,0)),H4320&lt;=1000,INDEX('Pliegos Tarifarios (Las Condes)'!$H:$H,MATCH($B4320,'Pliegos Tarifarios (Las Condes)'!$A:$A,0)),H4320&lt;=5000,INDEX('Pliegos Tarifarios (Las Condes)'!$I:$I,MATCH($B4320,'Pliegos Tarifarios (Las Condes)'!$A:$A,0)),H4320&gt;5000,INDEX('Pliegos Tarifarios (Las Condes)'!$J:$J,MATCH($B4320,'Pliegos Tarifarios (Las Condes)'!$A:$A,0)))/1.19</f>
        <v>2120.7263395798327</v>
      </c>
      <c r="R4320" s="19">
        <f>INDEX('Pliegos Tarifarios (Las Condes)'!$K:$K,MATCH($B4320,'Pliegos Tarifarios (Las Condes)'!$A:$A,0))</f>
        <v>729.75599999999997</v>
      </c>
      <c r="S4320" s="21">
        <f t="shared" si="204"/>
        <v>176760.38328957983</v>
      </c>
      <c r="T4320" s="21">
        <f t="shared" si="205"/>
        <v>33584.472825020166</v>
      </c>
      <c r="U4320" s="19">
        <v>0</v>
      </c>
      <c r="V4320" s="21">
        <f t="shared" si="206"/>
        <v>210344.8561146</v>
      </c>
    </row>
    <row r="4321" spans="1:22" x14ac:dyDescent="0.3">
      <c r="A4321" s="7" t="s">
        <v>149</v>
      </c>
      <c r="B4321" s="7">
        <v>10</v>
      </c>
      <c r="C4321" s="8" t="s">
        <v>186</v>
      </c>
      <c r="D4321" s="7" t="s">
        <v>742</v>
      </c>
      <c r="E4321" s="7" t="s">
        <v>121</v>
      </c>
      <c r="F4321" s="8" t="s">
        <v>743</v>
      </c>
      <c r="G4321" s="7" t="s">
        <v>16</v>
      </c>
      <c r="H4321" s="9">
        <v>905.71559999999999</v>
      </c>
      <c r="I4321" s="9">
        <v>2.4262999999999999</v>
      </c>
      <c r="J4321" s="9">
        <v>2.4081999999999999</v>
      </c>
      <c r="K4321" s="10">
        <v>0.99254008160573715</v>
      </c>
      <c r="L4321" s="9">
        <v>30.19</v>
      </c>
      <c r="M4321" s="19">
        <f>H4321*INDEX('Pliegos Tarifarios (Las Condes)'!$B:$B,MATCH($B4321,'Pliegos Tarifarios (Las Condes)'!$A:$A,0))</f>
        <v>119339.80460280001</v>
      </c>
      <c r="N4321" s="19">
        <f>I4321*INDEX('Pliegos Tarifarios (Las Condes)'!$C:$C,MATCH($B4321,'Pliegos Tarifarios (Las Condes)'!$A:$A,0))</f>
        <v>8428.1509631999998</v>
      </c>
      <c r="O4321" s="19">
        <f>J4321*INDEX('Pliegos Tarifarios (Las Condes)'!$D:$D,MATCH($B4321,'Pliegos Tarifarios (Las Condes)'!$A:$A,0))</f>
        <v>35028.725960999996</v>
      </c>
      <c r="P4321" s="19">
        <f>H4321*INDEX('Pliegos Tarifarios (Las Condes)'!$E:$E,MATCH($B4321,'Pliegos Tarifarios (Las Condes)'!$A:$A,0))</f>
        <v>11796.039974399999</v>
      </c>
      <c r="Q4321" s="19" cm="1">
        <f t="array" ref="Q4321">H4321*_xlfn.IFS(H4321&lt;=350,INDEX('Pliegos Tarifarios (Las Condes)'!$F:$F,MATCH($B4321,'Pliegos Tarifarios (Las Condes)'!$A:$A,0)),H4321&lt;=500,INDEX('Pliegos Tarifarios (Las Condes)'!$G:$G,MATCH($B4321,'Pliegos Tarifarios (Las Condes)'!$A:$A,0)),H4321&lt;=1000,INDEX('Pliegos Tarifarios (Las Condes)'!$H:$H,MATCH($B4321,'Pliegos Tarifarios (Las Condes)'!$A:$A,0)),H4321&lt;=5000,INDEX('Pliegos Tarifarios (Las Condes)'!$I:$I,MATCH($B4321,'Pliegos Tarifarios (Las Condes)'!$A:$A,0)),H4321&gt;5000,INDEX('Pliegos Tarifarios (Las Condes)'!$J:$J,MATCH($B4321,'Pliegos Tarifarios (Las Condes)'!$A:$A,0)))/1.19</f>
        <v>2124.2455794957987</v>
      </c>
      <c r="R4321" s="19">
        <f>INDEX('Pliegos Tarifarios (Las Condes)'!$K:$K,MATCH($B4321,'Pliegos Tarifarios (Las Condes)'!$A:$A,0))</f>
        <v>729.75599999999997</v>
      </c>
      <c r="S4321" s="21">
        <f t="shared" si="204"/>
        <v>177446.72308089578</v>
      </c>
      <c r="T4321" s="21">
        <f t="shared" si="205"/>
        <v>33714.8773853702</v>
      </c>
      <c r="U4321" s="19">
        <v>0</v>
      </c>
      <c r="V4321" s="21">
        <f t="shared" si="206"/>
        <v>211161.60046626598</v>
      </c>
    </row>
    <row r="4322" spans="1:22" x14ac:dyDescent="0.3">
      <c r="A4322" s="7" t="s">
        <v>149</v>
      </c>
      <c r="B4322" s="7">
        <v>10</v>
      </c>
      <c r="C4322" s="8" t="s">
        <v>186</v>
      </c>
      <c r="D4322" s="7" t="s">
        <v>744</v>
      </c>
      <c r="E4322" s="7" t="s">
        <v>121</v>
      </c>
      <c r="F4322" s="8" t="s">
        <v>745</v>
      </c>
      <c r="G4322" s="7" t="s">
        <v>16</v>
      </c>
      <c r="H4322" s="9">
        <v>903.50189999999998</v>
      </c>
      <c r="I4322" s="9">
        <v>2.4137</v>
      </c>
      <c r="J4322" s="9">
        <v>2.3822000000000001</v>
      </c>
      <c r="K4322" s="10">
        <v>0.98694949662344122</v>
      </c>
      <c r="L4322" s="9">
        <v>30.12</v>
      </c>
      <c r="M4322" s="19">
        <f>H4322*INDEX('Pliegos Tarifarios (Las Condes)'!$B:$B,MATCH($B4322,'Pliegos Tarifarios (Las Condes)'!$A:$A,0))</f>
        <v>119048.1208497</v>
      </c>
      <c r="N4322" s="19">
        <f>I4322*INDEX('Pliegos Tarifarios (Las Condes)'!$C:$C,MATCH($B4322,'Pliegos Tarifarios (Las Condes)'!$A:$A,0))</f>
        <v>8384.3827968000005</v>
      </c>
      <c r="O4322" s="19">
        <f>J4322*INDEX('Pliegos Tarifarios (Las Condes)'!$D:$D,MATCH($B4322,'Pliegos Tarifarios (Las Condes)'!$A:$A,0))</f>
        <v>34650.540230999999</v>
      </c>
      <c r="P4322" s="19">
        <f>H4322*INDEX('Pliegos Tarifarios (Las Condes)'!$E:$E,MATCH($B4322,'Pliegos Tarifarios (Las Condes)'!$A:$A,0))</f>
        <v>11767.208745599999</v>
      </c>
      <c r="Q4322" s="19" cm="1">
        <f t="array" ref="Q4322">H4322*_xlfn.IFS(H4322&lt;=350,INDEX('Pliegos Tarifarios (Las Condes)'!$F:$F,MATCH($B4322,'Pliegos Tarifarios (Las Condes)'!$A:$A,0)),H4322&lt;=500,INDEX('Pliegos Tarifarios (Las Condes)'!$G:$G,MATCH($B4322,'Pliegos Tarifarios (Las Condes)'!$A:$A,0)),H4322&lt;=1000,INDEX('Pliegos Tarifarios (Las Condes)'!$H:$H,MATCH($B4322,'Pliegos Tarifarios (Las Condes)'!$A:$A,0)),H4322&lt;=5000,INDEX('Pliegos Tarifarios (Las Condes)'!$I:$I,MATCH($B4322,'Pliegos Tarifarios (Las Condes)'!$A:$A,0)),H4322&gt;5000,INDEX('Pliegos Tarifarios (Las Condes)'!$J:$J,MATCH($B4322,'Pliegos Tarifarios (Las Condes)'!$A:$A,0)))/1.19</f>
        <v>2119.0536158823534</v>
      </c>
      <c r="R4322" s="19">
        <f>INDEX('Pliegos Tarifarios (Las Condes)'!$K:$K,MATCH($B4322,'Pliegos Tarifarios (Las Condes)'!$A:$A,0))</f>
        <v>729.75599999999997</v>
      </c>
      <c r="S4322" s="21">
        <f t="shared" si="204"/>
        <v>176699.06223898233</v>
      </c>
      <c r="T4322" s="21">
        <f t="shared" si="205"/>
        <v>33572.821825406645</v>
      </c>
      <c r="U4322" s="19">
        <v>0</v>
      </c>
      <c r="V4322" s="21">
        <f t="shared" si="206"/>
        <v>210271.88406438899</v>
      </c>
    </row>
    <row r="4323" spans="1:22" x14ac:dyDescent="0.3">
      <c r="A4323" s="7" t="s">
        <v>149</v>
      </c>
      <c r="B4323" s="7">
        <v>10</v>
      </c>
      <c r="C4323" s="8" t="s">
        <v>186</v>
      </c>
      <c r="D4323" s="7" t="s">
        <v>746</v>
      </c>
      <c r="E4323" s="7" t="s">
        <v>121</v>
      </c>
      <c r="F4323" s="8" t="s">
        <v>747</v>
      </c>
      <c r="G4323" s="7" t="s">
        <v>16</v>
      </c>
      <c r="H4323" s="9">
        <v>901.66279999999995</v>
      </c>
      <c r="I4323" s="9">
        <v>2.5602999999999998</v>
      </c>
      <c r="J4323" s="9">
        <v>2.3915000000000002</v>
      </c>
      <c r="K4323" s="10">
        <v>0.93407022614537372</v>
      </c>
      <c r="L4323" s="9">
        <v>30.06</v>
      </c>
      <c r="M4323" s="19">
        <f>H4323*INDEX('Pliegos Tarifarios (Las Condes)'!$B:$B,MATCH($B4323,'Pliegos Tarifarios (Las Condes)'!$A:$A,0))</f>
        <v>118805.7955164</v>
      </c>
      <c r="N4323" s="19">
        <f>I4323*INDEX('Pliegos Tarifarios (Las Condes)'!$C:$C,MATCH($B4323,'Pliegos Tarifarios (Las Condes)'!$A:$A,0))</f>
        <v>8893.6219392000003</v>
      </c>
      <c r="O4323" s="19">
        <f>J4323*INDEX('Pliegos Tarifarios (Las Condes)'!$D:$D,MATCH($B4323,'Pliegos Tarifarios (Las Condes)'!$A:$A,0))</f>
        <v>34785.814357499999</v>
      </c>
      <c r="P4323" s="19">
        <f>H4323*INDEX('Pliegos Tarifarios (Las Condes)'!$E:$E,MATCH($B4323,'Pliegos Tarifarios (Las Condes)'!$A:$A,0))</f>
        <v>11743.256307199999</v>
      </c>
      <c r="Q4323" s="19" cm="1">
        <f t="array" ref="Q4323">H4323*_xlfn.IFS(H4323&lt;=350,INDEX('Pliegos Tarifarios (Las Condes)'!$F:$F,MATCH($B4323,'Pliegos Tarifarios (Las Condes)'!$A:$A,0)),H4323&lt;=500,INDEX('Pliegos Tarifarios (Las Condes)'!$G:$G,MATCH($B4323,'Pliegos Tarifarios (Las Condes)'!$A:$A,0)),H4323&lt;=1000,INDEX('Pliegos Tarifarios (Las Condes)'!$H:$H,MATCH($B4323,'Pliegos Tarifarios (Las Condes)'!$A:$A,0)),H4323&lt;=5000,INDEX('Pliegos Tarifarios (Las Condes)'!$I:$I,MATCH($B4323,'Pliegos Tarifarios (Las Condes)'!$A:$A,0)),H4323&gt;5000,INDEX('Pliegos Tarifarios (Las Condes)'!$J:$J,MATCH($B4323,'Pliegos Tarifarios (Las Condes)'!$A:$A,0)))/1.19</f>
        <v>2114.7402309243698</v>
      </c>
      <c r="R4323" s="19">
        <f>INDEX('Pliegos Tarifarios (Las Condes)'!$K:$K,MATCH($B4323,'Pliegos Tarifarios (Las Condes)'!$A:$A,0))</f>
        <v>729.75599999999997</v>
      </c>
      <c r="S4323" s="21">
        <f t="shared" si="204"/>
        <v>177072.98435122435</v>
      </c>
      <c r="T4323" s="21">
        <f t="shared" si="205"/>
        <v>33643.867026732631</v>
      </c>
      <c r="U4323" s="19">
        <v>0</v>
      </c>
      <c r="V4323" s="21">
        <f t="shared" si="206"/>
        <v>210716.85137795698</v>
      </c>
    </row>
    <row r="4324" spans="1:22" x14ac:dyDescent="0.3">
      <c r="A4324" s="7" t="s">
        <v>149</v>
      </c>
      <c r="B4324" s="7">
        <v>10</v>
      </c>
      <c r="C4324" s="8" t="s">
        <v>186</v>
      </c>
      <c r="D4324" s="7" t="s">
        <v>748</v>
      </c>
      <c r="E4324" s="7" t="s">
        <v>121</v>
      </c>
      <c r="F4324" s="8" t="s">
        <v>749</v>
      </c>
      <c r="G4324" s="7" t="s">
        <v>16</v>
      </c>
      <c r="H4324" s="9">
        <v>904.93089999999995</v>
      </c>
      <c r="I4324" s="9">
        <v>2.3929999999999998</v>
      </c>
      <c r="J4324" s="9">
        <v>2.3919000000000001</v>
      </c>
      <c r="K4324" s="10">
        <v>0.99954032595068965</v>
      </c>
      <c r="L4324" s="9">
        <v>30.16</v>
      </c>
      <c r="M4324" s="19">
        <f>H4324*INDEX('Pliegos Tarifarios (Las Condes)'!$B:$B,MATCH($B4324,'Pliegos Tarifarios (Las Condes)'!$A:$A,0))</f>
        <v>119236.4101767</v>
      </c>
      <c r="N4324" s="19">
        <f>I4324*INDEX('Pliegos Tarifarios (Las Condes)'!$C:$C,MATCH($B4324,'Pliegos Tarifarios (Las Condes)'!$A:$A,0))</f>
        <v>8312.4779519999993</v>
      </c>
      <c r="O4324" s="19">
        <f>J4324*INDEX('Pliegos Tarifarios (Las Condes)'!$D:$D,MATCH($B4324,'Pliegos Tarifarios (Las Condes)'!$A:$A,0))</f>
        <v>34791.632599500001</v>
      </c>
      <c r="P4324" s="19">
        <f>H4324*INDEX('Pliegos Tarifarios (Las Condes)'!$E:$E,MATCH($B4324,'Pliegos Tarifarios (Las Condes)'!$A:$A,0))</f>
        <v>11785.820041599998</v>
      </c>
      <c r="Q4324" s="19" cm="1">
        <f t="array" ref="Q4324">H4324*_xlfn.IFS(H4324&lt;=350,INDEX('Pliegos Tarifarios (Las Condes)'!$F:$F,MATCH($B4324,'Pliegos Tarifarios (Las Condes)'!$A:$A,0)),H4324&lt;=500,INDEX('Pliegos Tarifarios (Las Condes)'!$G:$G,MATCH($B4324,'Pliegos Tarifarios (Las Condes)'!$A:$A,0)),H4324&lt;=1000,INDEX('Pliegos Tarifarios (Las Condes)'!$H:$H,MATCH($B4324,'Pliegos Tarifarios (Las Condes)'!$A:$A,0)),H4324&lt;=5000,INDEX('Pliegos Tarifarios (Las Condes)'!$I:$I,MATCH($B4324,'Pliegos Tarifarios (Las Condes)'!$A:$A,0)),H4324&gt;5000,INDEX('Pliegos Tarifarios (Las Condes)'!$J:$J,MATCH($B4324,'Pliegos Tarifarios (Las Condes)'!$A:$A,0)))/1.19</f>
        <v>2122.4051612605044</v>
      </c>
      <c r="R4324" s="19">
        <f>INDEX('Pliegos Tarifarios (Las Condes)'!$K:$K,MATCH($B4324,'Pliegos Tarifarios (Las Condes)'!$A:$A,0))</f>
        <v>729.75599999999997</v>
      </c>
      <c r="S4324" s="21">
        <f t="shared" si="204"/>
        <v>176978.50193106051</v>
      </c>
      <c r="T4324" s="21">
        <f t="shared" si="205"/>
        <v>33625.9153669015</v>
      </c>
      <c r="U4324" s="19">
        <v>0</v>
      </c>
      <c r="V4324" s="21">
        <f t="shared" si="206"/>
        <v>210604.41729796201</v>
      </c>
    </row>
    <row r="4325" spans="1:22" x14ac:dyDescent="0.3">
      <c r="A4325" s="7" t="s">
        <v>149</v>
      </c>
      <c r="B4325" s="7">
        <v>10</v>
      </c>
      <c r="C4325" s="8" t="s">
        <v>186</v>
      </c>
      <c r="D4325" s="7" t="s">
        <v>750</v>
      </c>
      <c r="E4325" s="7" t="s">
        <v>121</v>
      </c>
      <c r="F4325" s="8" t="s">
        <v>751</v>
      </c>
      <c r="G4325" s="7" t="s">
        <v>16</v>
      </c>
      <c r="H4325" s="9">
        <v>903.55989999999997</v>
      </c>
      <c r="I4325" s="9">
        <v>2.4331</v>
      </c>
      <c r="J4325" s="9">
        <v>2.4007000000000001</v>
      </c>
      <c r="K4325" s="10">
        <v>0.98668365459701612</v>
      </c>
      <c r="L4325" s="9">
        <v>30.12</v>
      </c>
      <c r="M4325" s="19">
        <f>H4325*INDEX('Pliegos Tarifarios (Las Condes)'!$B:$B,MATCH($B4325,'Pliegos Tarifarios (Las Condes)'!$A:$A,0))</f>
        <v>119055.7631037</v>
      </c>
      <c r="N4325" s="19">
        <f>I4325*INDEX('Pliegos Tarifarios (Las Condes)'!$C:$C,MATCH($B4325,'Pliegos Tarifarios (Las Condes)'!$A:$A,0))</f>
        <v>8451.7718784000008</v>
      </c>
      <c r="O4325" s="19">
        <f>J4325*INDEX('Pliegos Tarifarios (Las Condes)'!$D:$D,MATCH($B4325,'Pliegos Tarifarios (Las Condes)'!$A:$A,0))</f>
        <v>34919.633923499998</v>
      </c>
      <c r="P4325" s="19">
        <f>H4325*INDEX('Pliegos Tarifarios (Las Condes)'!$E:$E,MATCH($B4325,'Pliegos Tarifarios (Las Condes)'!$A:$A,0))</f>
        <v>11767.964137599998</v>
      </c>
      <c r="Q4325" s="19" cm="1">
        <f t="array" ref="Q4325">H4325*_xlfn.IFS(H4325&lt;=350,INDEX('Pliegos Tarifarios (Las Condes)'!$F:$F,MATCH($B4325,'Pliegos Tarifarios (Las Condes)'!$A:$A,0)),H4325&lt;=500,INDEX('Pliegos Tarifarios (Las Condes)'!$G:$G,MATCH($B4325,'Pliegos Tarifarios (Las Condes)'!$A:$A,0)),H4325&lt;=1000,INDEX('Pliegos Tarifarios (Las Condes)'!$H:$H,MATCH($B4325,'Pliegos Tarifarios (Las Condes)'!$A:$A,0)),H4325&lt;=5000,INDEX('Pliegos Tarifarios (Las Condes)'!$I:$I,MATCH($B4325,'Pliegos Tarifarios (Las Condes)'!$A:$A,0)),H4325&gt;5000,INDEX('Pliegos Tarifarios (Las Condes)'!$J:$J,MATCH($B4325,'Pliegos Tarifarios (Las Condes)'!$A:$A,0)))/1.19</f>
        <v>2119.1896478151261</v>
      </c>
      <c r="R4325" s="19">
        <f>INDEX('Pliegos Tarifarios (Las Condes)'!$K:$K,MATCH($B4325,'Pliegos Tarifarios (Las Condes)'!$A:$A,0))</f>
        <v>729.75599999999997</v>
      </c>
      <c r="S4325" s="21">
        <f t="shared" si="204"/>
        <v>177044.07869101514</v>
      </c>
      <c r="T4325" s="21">
        <f t="shared" si="205"/>
        <v>33638.374951292877</v>
      </c>
      <c r="U4325" s="19">
        <v>0</v>
      </c>
      <c r="V4325" s="21">
        <f t="shared" si="206"/>
        <v>210682.45364230801</v>
      </c>
    </row>
    <row r="4326" spans="1:22" x14ac:dyDescent="0.3">
      <c r="A4326" s="7" t="s">
        <v>149</v>
      </c>
      <c r="B4326" s="7">
        <v>10</v>
      </c>
      <c r="C4326" s="8" t="s">
        <v>186</v>
      </c>
      <c r="D4326" s="7" t="s">
        <v>752</v>
      </c>
      <c r="E4326" s="7" t="s">
        <v>121</v>
      </c>
      <c r="F4326" s="8" t="s">
        <v>753</v>
      </c>
      <c r="G4326" s="7" t="s">
        <v>16</v>
      </c>
      <c r="H4326" s="9">
        <v>904.14760000000001</v>
      </c>
      <c r="I4326" s="9">
        <v>2.4419</v>
      </c>
      <c r="J4326" s="9">
        <v>2.3816000000000002</v>
      </c>
      <c r="K4326" s="10">
        <v>0.97530611409148626</v>
      </c>
      <c r="L4326" s="9">
        <v>30.14</v>
      </c>
      <c r="M4326" s="19">
        <f>H4326*INDEX('Pliegos Tarifarios (Las Condes)'!$B:$B,MATCH($B4326,'Pliegos Tarifarios (Las Condes)'!$A:$A,0))</f>
        <v>119133.2002188</v>
      </c>
      <c r="N4326" s="19">
        <f>I4326*INDEX('Pliegos Tarifarios (Las Condes)'!$C:$C,MATCH($B4326,'Pliegos Tarifarios (Las Condes)'!$A:$A,0))</f>
        <v>8482.3401216000002</v>
      </c>
      <c r="O4326" s="19">
        <f>J4326*INDEX('Pliegos Tarifarios (Las Condes)'!$D:$D,MATCH($B4326,'Pliegos Tarifarios (Las Condes)'!$A:$A,0))</f>
        <v>34641.812868000001</v>
      </c>
      <c r="P4326" s="19">
        <f>H4326*INDEX('Pliegos Tarifarios (Las Condes)'!$E:$E,MATCH($B4326,'Pliegos Tarifarios (Las Condes)'!$A:$A,0))</f>
        <v>11775.618342399999</v>
      </c>
      <c r="Q4326" s="19" cm="1">
        <f t="array" ref="Q4326">H4326*_xlfn.IFS(H4326&lt;=350,INDEX('Pliegos Tarifarios (Las Condes)'!$F:$F,MATCH($B4326,'Pliegos Tarifarios (Las Condes)'!$A:$A,0)),H4326&lt;=500,INDEX('Pliegos Tarifarios (Las Condes)'!$G:$G,MATCH($B4326,'Pliegos Tarifarios (Las Condes)'!$A:$A,0)),H4326&lt;=1000,INDEX('Pliegos Tarifarios (Las Condes)'!$H:$H,MATCH($B4326,'Pliegos Tarifarios (Las Condes)'!$A:$A,0)),H4326&lt;=5000,INDEX('Pliegos Tarifarios (Las Condes)'!$I:$I,MATCH($B4326,'Pliegos Tarifarios (Las Condes)'!$A:$A,0)),H4326&gt;5000,INDEX('Pliegos Tarifarios (Las Condes)'!$J:$J,MATCH($B4326,'Pliegos Tarifarios (Las Condes)'!$A:$A,0)))/1.19</f>
        <v>2120.5680265546221</v>
      </c>
      <c r="R4326" s="19">
        <f>INDEX('Pliegos Tarifarios (Las Condes)'!$K:$K,MATCH($B4326,'Pliegos Tarifarios (Las Condes)'!$A:$A,0))</f>
        <v>729.75599999999997</v>
      </c>
      <c r="S4326" s="21">
        <f t="shared" si="204"/>
        <v>176883.29557735464</v>
      </c>
      <c r="T4326" s="21">
        <f t="shared" si="205"/>
        <v>33607.826159697383</v>
      </c>
      <c r="U4326" s="19">
        <v>0</v>
      </c>
      <c r="V4326" s="21">
        <f t="shared" si="206"/>
        <v>210491.12173705202</v>
      </c>
    </row>
    <row r="4327" spans="1:22" x14ac:dyDescent="0.3">
      <c r="A4327" s="7" t="s">
        <v>149</v>
      </c>
      <c r="B4327" s="7">
        <v>10</v>
      </c>
      <c r="C4327" s="8" t="s">
        <v>186</v>
      </c>
      <c r="D4327" s="7" t="s">
        <v>754</v>
      </c>
      <c r="E4327" s="7" t="s">
        <v>121</v>
      </c>
      <c r="F4327" s="8" t="s">
        <v>755</v>
      </c>
      <c r="G4327" s="7" t="s">
        <v>16</v>
      </c>
      <c r="H4327" s="9">
        <v>905.00049999999999</v>
      </c>
      <c r="I4327" s="9">
        <v>2.4853000000000001</v>
      </c>
      <c r="J4327" s="9">
        <v>2.3757000000000001</v>
      </c>
      <c r="K4327" s="10">
        <v>0.95590069609302708</v>
      </c>
      <c r="L4327" s="9">
        <v>30.17</v>
      </c>
      <c r="M4327" s="19">
        <f>H4327*INDEX('Pliegos Tarifarios (Las Condes)'!$B:$B,MATCH($B4327,'Pliegos Tarifarios (Las Condes)'!$A:$A,0))</f>
        <v>119245.58088150001</v>
      </c>
      <c r="N4327" s="19">
        <f>I4327*INDEX('Pliegos Tarifarios (Las Condes)'!$C:$C,MATCH($B4327,'Pliegos Tarifarios (Las Condes)'!$A:$A,0))</f>
        <v>8633.097139200001</v>
      </c>
      <c r="O4327" s="19">
        <f>J4327*INDEX('Pliegos Tarifarios (Las Condes)'!$D:$D,MATCH($B4327,'Pliegos Tarifarios (Las Condes)'!$A:$A,0))</f>
        <v>34555.9937985</v>
      </c>
      <c r="P4327" s="19">
        <f>H4327*INDEX('Pliegos Tarifarios (Las Condes)'!$E:$E,MATCH($B4327,'Pliegos Tarifarios (Las Condes)'!$A:$A,0))</f>
        <v>11786.726511999999</v>
      </c>
      <c r="Q4327" s="19" cm="1">
        <f t="array" ref="Q4327">H4327*_xlfn.IFS(H4327&lt;=350,INDEX('Pliegos Tarifarios (Las Condes)'!$F:$F,MATCH($B4327,'Pliegos Tarifarios (Las Condes)'!$A:$A,0)),H4327&lt;=500,INDEX('Pliegos Tarifarios (Las Condes)'!$G:$G,MATCH($B4327,'Pliegos Tarifarios (Las Condes)'!$A:$A,0)),H4327&lt;=1000,INDEX('Pliegos Tarifarios (Las Condes)'!$H:$H,MATCH($B4327,'Pliegos Tarifarios (Las Condes)'!$A:$A,0)),H4327&lt;=5000,INDEX('Pliegos Tarifarios (Las Condes)'!$I:$I,MATCH($B4327,'Pliegos Tarifarios (Las Condes)'!$A:$A,0)),H4327&gt;5000,INDEX('Pliegos Tarifarios (Las Condes)'!$J:$J,MATCH($B4327,'Pliegos Tarifarios (Las Condes)'!$A:$A,0)))/1.19</f>
        <v>2122.5683995798322</v>
      </c>
      <c r="R4327" s="19">
        <f>INDEX('Pliegos Tarifarios (Las Condes)'!$K:$K,MATCH($B4327,'Pliegos Tarifarios (Las Condes)'!$A:$A,0))</f>
        <v>729.75599999999997</v>
      </c>
      <c r="S4327" s="21">
        <f t="shared" si="204"/>
        <v>177073.72273077985</v>
      </c>
      <c r="T4327" s="21">
        <f t="shared" si="205"/>
        <v>33644.007318848169</v>
      </c>
      <c r="U4327" s="19">
        <v>0</v>
      </c>
      <c r="V4327" s="21">
        <f t="shared" si="206"/>
        <v>210717.73004962801</v>
      </c>
    </row>
    <row r="4328" spans="1:22" x14ac:dyDescent="0.3">
      <c r="A4328" s="7" t="s">
        <v>149</v>
      </c>
      <c r="B4328" s="7">
        <v>10</v>
      </c>
      <c r="C4328" s="8" t="s">
        <v>186</v>
      </c>
      <c r="D4328" s="7" t="s">
        <v>756</v>
      </c>
      <c r="E4328" s="7" t="s">
        <v>121</v>
      </c>
      <c r="F4328" s="8" t="s">
        <v>757</v>
      </c>
      <c r="G4328" s="7" t="s">
        <v>16</v>
      </c>
      <c r="H4328" s="9">
        <v>903.51239999999996</v>
      </c>
      <c r="I4328" s="9">
        <v>2.3868999999999998</v>
      </c>
      <c r="J4328" s="9">
        <v>2.3860999999999999</v>
      </c>
      <c r="K4328" s="10">
        <v>0.99966483723658306</v>
      </c>
      <c r="L4328" s="9">
        <v>30.12</v>
      </c>
      <c r="M4328" s="19">
        <f>H4328*INDEX('Pliegos Tarifarios (Las Condes)'!$B:$B,MATCH($B4328,'Pliegos Tarifarios (Las Condes)'!$A:$A,0))</f>
        <v>119049.5043612</v>
      </c>
      <c r="N4328" s="19">
        <f>I4328*INDEX('Pliegos Tarifarios (Las Condes)'!$C:$C,MATCH($B4328,'Pliegos Tarifarios (Las Condes)'!$A:$A,0))</f>
        <v>8291.2886015999993</v>
      </c>
      <c r="O4328" s="19">
        <f>J4328*INDEX('Pliegos Tarifarios (Las Condes)'!$D:$D,MATCH($B4328,'Pliegos Tarifarios (Las Condes)'!$A:$A,0))</f>
        <v>34707.268090499994</v>
      </c>
      <c r="P4328" s="19">
        <f>H4328*INDEX('Pliegos Tarifarios (Las Condes)'!$E:$E,MATCH($B4328,'Pliegos Tarifarios (Las Condes)'!$A:$A,0))</f>
        <v>11767.345497599999</v>
      </c>
      <c r="Q4328" s="19" cm="1">
        <f t="array" ref="Q4328">H4328*_xlfn.IFS(H4328&lt;=350,INDEX('Pliegos Tarifarios (Las Condes)'!$F:$F,MATCH($B4328,'Pliegos Tarifarios (Las Condes)'!$A:$A,0)),H4328&lt;=500,INDEX('Pliegos Tarifarios (Las Condes)'!$G:$G,MATCH($B4328,'Pliegos Tarifarios (Las Condes)'!$A:$A,0)),H4328&lt;=1000,INDEX('Pliegos Tarifarios (Las Condes)'!$H:$H,MATCH($B4328,'Pliegos Tarifarios (Las Condes)'!$A:$A,0)),H4328&lt;=5000,INDEX('Pliegos Tarifarios (Las Condes)'!$I:$I,MATCH($B4328,'Pliegos Tarifarios (Las Condes)'!$A:$A,0)),H4328&gt;5000,INDEX('Pliegos Tarifarios (Las Condes)'!$J:$J,MATCH($B4328,'Pliegos Tarifarios (Las Condes)'!$A:$A,0)))/1.19</f>
        <v>2119.0782423529413</v>
      </c>
      <c r="R4328" s="19">
        <f>INDEX('Pliegos Tarifarios (Las Condes)'!$K:$K,MATCH($B4328,'Pliegos Tarifarios (Las Condes)'!$A:$A,0))</f>
        <v>729.75599999999997</v>
      </c>
      <c r="S4328" s="21">
        <f t="shared" si="204"/>
        <v>176664.24079325292</v>
      </c>
      <c r="T4328" s="21">
        <f t="shared" si="205"/>
        <v>33566.205750718058</v>
      </c>
      <c r="U4328" s="19">
        <v>0</v>
      </c>
      <c r="V4328" s="21">
        <f t="shared" si="206"/>
        <v>210230.44654397096</v>
      </c>
    </row>
    <row r="4329" spans="1:22" x14ac:dyDescent="0.3">
      <c r="A4329" s="7" t="s">
        <v>149</v>
      </c>
      <c r="B4329" s="7">
        <v>10</v>
      </c>
      <c r="C4329" s="8" t="s">
        <v>186</v>
      </c>
      <c r="D4329" s="7" t="s">
        <v>758</v>
      </c>
      <c r="E4329" s="7" t="s">
        <v>121</v>
      </c>
      <c r="F4329" s="8" t="s">
        <v>759</v>
      </c>
      <c r="G4329" s="7" t="s">
        <v>16</v>
      </c>
      <c r="H4329" s="9">
        <v>901.83</v>
      </c>
      <c r="I4329" s="9">
        <v>2.4630999999999998</v>
      </c>
      <c r="J4329" s="9">
        <v>2.3708</v>
      </c>
      <c r="K4329" s="10">
        <v>0.96252689699971583</v>
      </c>
      <c r="L4329" s="9">
        <v>30.06</v>
      </c>
      <c r="M4329" s="19">
        <f>H4329*INDEX('Pliegos Tarifarios (Las Condes)'!$B:$B,MATCH($B4329,'Pliegos Tarifarios (Las Condes)'!$A:$A,0))</f>
        <v>118827.82629000001</v>
      </c>
      <c r="N4329" s="19">
        <f>I4329*INDEX('Pliegos Tarifarios (Las Condes)'!$C:$C,MATCH($B4329,'Pliegos Tarifarios (Las Condes)'!$A:$A,0))</f>
        <v>8555.9817984000001</v>
      </c>
      <c r="O4329" s="19">
        <f>J4329*INDEX('Pliegos Tarifarios (Las Condes)'!$D:$D,MATCH($B4329,'Pliegos Tarifarios (Las Condes)'!$A:$A,0))</f>
        <v>34484.720333999998</v>
      </c>
      <c r="P4329" s="19">
        <f>H4329*INDEX('Pliegos Tarifarios (Las Condes)'!$E:$E,MATCH($B4329,'Pliegos Tarifarios (Las Condes)'!$A:$A,0))</f>
        <v>11745.433919999999</v>
      </c>
      <c r="Q4329" s="19" cm="1">
        <f t="array" ref="Q4329">H4329*_xlfn.IFS(H4329&lt;=350,INDEX('Pliegos Tarifarios (Las Condes)'!$F:$F,MATCH($B4329,'Pliegos Tarifarios (Las Condes)'!$A:$A,0)),H4329&lt;=500,INDEX('Pliegos Tarifarios (Las Condes)'!$G:$G,MATCH($B4329,'Pliegos Tarifarios (Las Condes)'!$A:$A,0)),H4329&lt;=1000,INDEX('Pliegos Tarifarios (Las Condes)'!$H:$H,MATCH($B4329,'Pliegos Tarifarios (Las Condes)'!$A:$A,0)),H4329&lt;=5000,INDEX('Pliegos Tarifarios (Las Condes)'!$I:$I,MATCH($B4329,'Pliegos Tarifarios (Las Condes)'!$A:$A,0)),H4329&gt;5000,INDEX('Pliegos Tarifarios (Las Condes)'!$J:$J,MATCH($B4329,'Pliegos Tarifarios (Las Condes)'!$A:$A,0)))/1.19</f>
        <v>2115.132378151261</v>
      </c>
      <c r="R4329" s="19">
        <f>INDEX('Pliegos Tarifarios (Las Condes)'!$K:$K,MATCH($B4329,'Pliegos Tarifarios (Las Condes)'!$A:$A,0))</f>
        <v>729.75599999999997</v>
      </c>
      <c r="S4329" s="21">
        <f t="shared" si="204"/>
        <v>176458.85072055127</v>
      </c>
      <c r="T4329" s="21">
        <f t="shared" si="205"/>
        <v>33527.181636904745</v>
      </c>
      <c r="U4329" s="19">
        <v>0</v>
      </c>
      <c r="V4329" s="21">
        <f t="shared" si="206"/>
        <v>209986.03235745602</v>
      </c>
    </row>
    <row r="4330" spans="1:22" x14ac:dyDescent="0.3">
      <c r="A4330" s="7" t="s">
        <v>149</v>
      </c>
      <c r="B4330" s="7">
        <v>10</v>
      </c>
      <c r="C4330" s="8" t="s">
        <v>186</v>
      </c>
      <c r="D4330" s="7" t="s">
        <v>760</v>
      </c>
      <c r="E4330" s="7" t="s">
        <v>121</v>
      </c>
      <c r="F4330" s="8" t="s">
        <v>761</v>
      </c>
      <c r="G4330" s="7" t="s">
        <v>16</v>
      </c>
      <c r="H4330" s="9">
        <v>904.59680000000003</v>
      </c>
      <c r="I4330" s="9">
        <v>2.4197000000000002</v>
      </c>
      <c r="J4330" s="9">
        <v>2.3755999999999999</v>
      </c>
      <c r="K4330" s="10">
        <v>0.98177460015704421</v>
      </c>
      <c r="L4330" s="9">
        <v>30.15</v>
      </c>
      <c r="M4330" s="19">
        <f>H4330*INDEX('Pliegos Tarifarios (Las Condes)'!$B:$B,MATCH($B4330,'Pliegos Tarifarios (Las Condes)'!$A:$A,0))</f>
        <v>119192.3881584</v>
      </c>
      <c r="N4330" s="19">
        <f>I4330*INDEX('Pliegos Tarifarios (Las Condes)'!$C:$C,MATCH($B4330,'Pliegos Tarifarios (Las Condes)'!$A:$A,0))</f>
        <v>8405.2247808000011</v>
      </c>
      <c r="O4330" s="19">
        <f>J4330*INDEX('Pliegos Tarifarios (Las Condes)'!$D:$D,MATCH($B4330,'Pliegos Tarifarios (Las Condes)'!$A:$A,0))</f>
        <v>34554.539237999998</v>
      </c>
      <c r="P4330" s="19">
        <f>H4330*INDEX('Pliegos Tarifarios (Las Condes)'!$E:$E,MATCH($B4330,'Pliegos Tarifarios (Las Condes)'!$A:$A,0))</f>
        <v>11781.4687232</v>
      </c>
      <c r="Q4330" s="19" cm="1">
        <f t="array" ref="Q4330">H4330*_xlfn.IFS(H4330&lt;=350,INDEX('Pliegos Tarifarios (Las Condes)'!$F:$F,MATCH($B4330,'Pliegos Tarifarios (Las Condes)'!$A:$A,0)),H4330&lt;=500,INDEX('Pliegos Tarifarios (Las Condes)'!$G:$G,MATCH($B4330,'Pliegos Tarifarios (Las Condes)'!$A:$A,0)),H4330&lt;=1000,INDEX('Pliegos Tarifarios (Las Condes)'!$H:$H,MATCH($B4330,'Pliegos Tarifarios (Las Condes)'!$A:$A,0)),H4330&lt;=5000,INDEX('Pliegos Tarifarios (Las Condes)'!$I:$I,MATCH($B4330,'Pliegos Tarifarios (Las Condes)'!$A:$A,0)),H4330&gt;5000,INDEX('Pliegos Tarifarios (Las Condes)'!$J:$J,MATCH($B4330,'Pliegos Tarifarios (Las Condes)'!$A:$A,0)))/1.19</f>
        <v>2121.6215704201686</v>
      </c>
      <c r="R4330" s="19">
        <f>INDEX('Pliegos Tarifarios (Las Condes)'!$K:$K,MATCH($B4330,'Pliegos Tarifarios (Las Condes)'!$A:$A,0))</f>
        <v>729.75599999999997</v>
      </c>
      <c r="S4330" s="21">
        <f t="shared" si="204"/>
        <v>176784.99847082017</v>
      </c>
      <c r="T4330" s="21">
        <f t="shared" si="205"/>
        <v>33589.149709455829</v>
      </c>
      <c r="U4330" s="19">
        <v>0</v>
      </c>
      <c r="V4330" s="21">
        <f t="shared" si="206"/>
        <v>210374.14818027598</v>
      </c>
    </row>
    <row r="4331" spans="1:22" x14ac:dyDescent="0.3">
      <c r="A4331" s="7" t="s">
        <v>149</v>
      </c>
      <c r="B4331" s="7">
        <v>10</v>
      </c>
      <c r="C4331" s="8" t="s">
        <v>186</v>
      </c>
      <c r="D4331" s="7" t="s">
        <v>762</v>
      </c>
      <c r="E4331" s="7" t="s">
        <v>121</v>
      </c>
      <c r="F4331" s="8" t="s">
        <v>763</v>
      </c>
      <c r="G4331" s="7" t="s">
        <v>16</v>
      </c>
      <c r="H4331" s="9">
        <v>902.43420000000003</v>
      </c>
      <c r="I4331" s="9">
        <v>2.4264999999999999</v>
      </c>
      <c r="J4331" s="9">
        <v>2.3815</v>
      </c>
      <c r="K4331" s="10">
        <v>0.98145477024520922</v>
      </c>
      <c r="L4331" s="9">
        <v>30.08</v>
      </c>
      <c r="M4331" s="19">
        <f>H4331*INDEX('Pliegos Tarifarios (Las Condes)'!$B:$B,MATCH($B4331,'Pliegos Tarifarios (Las Condes)'!$A:$A,0))</f>
        <v>118907.4374946</v>
      </c>
      <c r="N4331" s="19">
        <f>I4331*INDEX('Pliegos Tarifarios (Las Condes)'!$C:$C,MATCH($B4331,'Pliegos Tarifarios (Las Condes)'!$A:$A,0))</f>
        <v>8428.8456960000003</v>
      </c>
      <c r="O4331" s="19">
        <f>J4331*INDEX('Pliegos Tarifarios (Las Condes)'!$D:$D,MATCH($B4331,'Pliegos Tarifarios (Las Condes)'!$A:$A,0))</f>
        <v>34640.358307499999</v>
      </c>
      <c r="P4331" s="19">
        <f>H4331*INDEX('Pliegos Tarifarios (Las Condes)'!$E:$E,MATCH($B4331,'Pliegos Tarifarios (Las Condes)'!$A:$A,0))</f>
        <v>11753.3030208</v>
      </c>
      <c r="Q4331" s="19" cm="1">
        <f t="array" ref="Q4331">H4331*_xlfn.IFS(H4331&lt;=350,INDEX('Pliegos Tarifarios (Las Condes)'!$F:$F,MATCH($B4331,'Pliegos Tarifarios (Las Condes)'!$A:$A,0)),H4331&lt;=500,INDEX('Pliegos Tarifarios (Las Condes)'!$G:$G,MATCH($B4331,'Pliegos Tarifarios (Las Condes)'!$A:$A,0)),H4331&lt;=1000,INDEX('Pliegos Tarifarios (Las Condes)'!$H:$H,MATCH($B4331,'Pliegos Tarifarios (Las Condes)'!$A:$A,0)),H4331&lt;=5000,INDEX('Pliegos Tarifarios (Las Condes)'!$I:$I,MATCH($B4331,'Pliegos Tarifarios (Las Condes)'!$A:$A,0)),H4331&gt;5000,INDEX('Pliegos Tarifarios (Las Condes)'!$J:$J,MATCH($B4331,'Pliegos Tarifarios (Las Condes)'!$A:$A,0)))/1.19</f>
        <v>2116.5494556302524</v>
      </c>
      <c r="R4331" s="19">
        <f>INDEX('Pliegos Tarifarios (Las Condes)'!$K:$K,MATCH($B4331,'Pliegos Tarifarios (Las Condes)'!$A:$A,0))</f>
        <v>729.75599999999997</v>
      </c>
      <c r="S4331" s="21">
        <f t="shared" si="204"/>
        <v>176576.24997453025</v>
      </c>
      <c r="T4331" s="21">
        <f t="shared" si="205"/>
        <v>33549.487495160749</v>
      </c>
      <c r="U4331" s="19">
        <v>0</v>
      </c>
      <c r="V4331" s="21">
        <f t="shared" si="206"/>
        <v>210125.737469691</v>
      </c>
    </row>
    <row r="4332" spans="1:22" x14ac:dyDescent="0.3">
      <c r="A4332" s="7" t="s">
        <v>149</v>
      </c>
      <c r="B4332" s="7">
        <v>10</v>
      </c>
      <c r="C4332" s="8" t="s">
        <v>186</v>
      </c>
      <c r="D4332" s="7" t="s">
        <v>764</v>
      </c>
      <c r="E4332" s="7" t="s">
        <v>121</v>
      </c>
      <c r="F4332" s="8" t="s">
        <v>765</v>
      </c>
      <c r="G4332" s="7" t="s">
        <v>16</v>
      </c>
      <c r="H4332" s="9">
        <v>902.97569999999996</v>
      </c>
      <c r="I4332" s="9">
        <v>2.4022999999999999</v>
      </c>
      <c r="J4332" s="9">
        <v>2.4022999999999999</v>
      </c>
      <c r="K4332" s="10">
        <v>1</v>
      </c>
      <c r="L4332" s="9">
        <v>30.1</v>
      </c>
      <c r="M4332" s="19">
        <f>H4332*INDEX('Pliegos Tarifarios (Las Condes)'!$B:$B,MATCH($B4332,'Pliegos Tarifarios (Las Condes)'!$A:$A,0))</f>
        <v>118978.7871591</v>
      </c>
      <c r="N4332" s="19">
        <f>I4332*INDEX('Pliegos Tarifarios (Las Condes)'!$C:$C,MATCH($B4332,'Pliegos Tarifarios (Las Condes)'!$A:$A,0))</f>
        <v>8344.7830271999992</v>
      </c>
      <c r="O4332" s="19">
        <f>J4332*INDEX('Pliegos Tarifarios (Las Condes)'!$D:$D,MATCH($B4332,'Pliegos Tarifarios (Las Condes)'!$A:$A,0))</f>
        <v>34942.906891499995</v>
      </c>
      <c r="P4332" s="19">
        <f>H4332*INDEX('Pliegos Tarifarios (Las Condes)'!$E:$E,MATCH($B4332,'Pliegos Tarifarios (Las Condes)'!$A:$A,0))</f>
        <v>11760.355516799998</v>
      </c>
      <c r="Q4332" s="19" cm="1">
        <f t="array" ref="Q4332">H4332*_xlfn.IFS(H4332&lt;=350,INDEX('Pliegos Tarifarios (Las Condes)'!$F:$F,MATCH($B4332,'Pliegos Tarifarios (Las Condes)'!$A:$A,0)),H4332&lt;=500,INDEX('Pliegos Tarifarios (Las Condes)'!$G:$G,MATCH($B4332,'Pliegos Tarifarios (Las Condes)'!$A:$A,0)),H4332&lt;=1000,INDEX('Pliegos Tarifarios (Las Condes)'!$H:$H,MATCH($B4332,'Pliegos Tarifarios (Las Condes)'!$A:$A,0)),H4332&lt;=5000,INDEX('Pliegos Tarifarios (Las Condes)'!$I:$I,MATCH($B4332,'Pliegos Tarifarios (Las Condes)'!$A:$A,0)),H4332&gt;5000,INDEX('Pliegos Tarifarios (Las Condes)'!$J:$J,MATCH($B4332,'Pliegos Tarifarios (Las Condes)'!$A:$A,0)))/1.19</f>
        <v>2117.8194778991597</v>
      </c>
      <c r="R4332" s="19">
        <f>INDEX('Pliegos Tarifarios (Las Condes)'!$K:$K,MATCH($B4332,'Pliegos Tarifarios (Las Condes)'!$A:$A,0))</f>
        <v>729.75599999999997</v>
      </c>
      <c r="S4332" s="21">
        <f t="shared" si="204"/>
        <v>176874.40807249912</v>
      </c>
      <c r="T4332" s="21">
        <f t="shared" si="205"/>
        <v>33606.137533774832</v>
      </c>
      <c r="U4332" s="19">
        <v>0</v>
      </c>
      <c r="V4332" s="21">
        <f t="shared" si="206"/>
        <v>210480.54560627395</v>
      </c>
    </row>
    <row r="4333" spans="1:22" x14ac:dyDescent="0.3">
      <c r="A4333" s="7" t="s">
        <v>149</v>
      </c>
      <c r="B4333" s="7">
        <v>10</v>
      </c>
      <c r="C4333" s="8" t="s">
        <v>186</v>
      </c>
      <c r="D4333" s="7" t="s">
        <v>766</v>
      </c>
      <c r="E4333" s="7" t="s">
        <v>121</v>
      </c>
      <c r="F4333" s="8" t="s">
        <v>767</v>
      </c>
      <c r="G4333" s="7" t="s">
        <v>16</v>
      </c>
      <c r="H4333" s="9">
        <v>903.86180000000002</v>
      </c>
      <c r="I4333" s="9">
        <v>2.4701</v>
      </c>
      <c r="J4333" s="9">
        <v>2.4701</v>
      </c>
      <c r="K4333" s="10">
        <v>1</v>
      </c>
      <c r="L4333" s="9">
        <v>30.13</v>
      </c>
      <c r="M4333" s="19">
        <f>H4333*INDEX('Pliegos Tarifarios (Las Condes)'!$B:$B,MATCH($B4333,'Pliegos Tarifarios (Las Condes)'!$A:$A,0))</f>
        <v>119095.5423534</v>
      </c>
      <c r="N4333" s="19">
        <f>I4333*INDEX('Pliegos Tarifarios (Las Condes)'!$C:$C,MATCH($B4333,'Pliegos Tarifarios (Las Condes)'!$A:$A,0))</f>
        <v>8580.2974463999999</v>
      </c>
      <c r="O4333" s="19">
        <f>J4333*INDEX('Pliegos Tarifarios (Las Condes)'!$D:$D,MATCH($B4333,'Pliegos Tarifarios (Las Condes)'!$A:$A,0))</f>
        <v>35929.098910499997</v>
      </c>
      <c r="P4333" s="19">
        <f>H4333*INDEX('Pliegos Tarifarios (Las Condes)'!$E:$E,MATCH($B4333,'Pliegos Tarifarios (Las Condes)'!$A:$A,0))</f>
        <v>11771.896083199999</v>
      </c>
      <c r="Q4333" s="19" cm="1">
        <f t="array" ref="Q4333">H4333*_xlfn.IFS(H4333&lt;=350,INDEX('Pliegos Tarifarios (Las Condes)'!$F:$F,MATCH($B4333,'Pliegos Tarifarios (Las Condes)'!$A:$A,0)),H4333&lt;=500,INDEX('Pliegos Tarifarios (Las Condes)'!$G:$G,MATCH($B4333,'Pliegos Tarifarios (Las Condes)'!$A:$A,0)),H4333&lt;=1000,INDEX('Pliegos Tarifarios (Las Condes)'!$H:$H,MATCH($B4333,'Pliegos Tarifarios (Las Condes)'!$A:$A,0)),H4333&lt;=5000,INDEX('Pliegos Tarifarios (Las Condes)'!$I:$I,MATCH($B4333,'Pliegos Tarifarios (Las Condes)'!$A:$A,0)),H4333&gt;5000,INDEX('Pliegos Tarifarios (Las Condes)'!$J:$J,MATCH($B4333,'Pliegos Tarifarios (Las Condes)'!$A:$A,0)))/1.19</f>
        <v>2119.897717478992</v>
      </c>
      <c r="R4333" s="19">
        <f>INDEX('Pliegos Tarifarios (Las Condes)'!$K:$K,MATCH($B4333,'Pliegos Tarifarios (Las Condes)'!$A:$A,0))</f>
        <v>729.75599999999997</v>
      </c>
      <c r="S4333" s="21">
        <f t="shared" si="204"/>
        <v>178226.48851097899</v>
      </c>
      <c r="T4333" s="21">
        <f t="shared" si="205"/>
        <v>33863.032817086008</v>
      </c>
      <c r="U4333" s="19">
        <v>0</v>
      </c>
      <c r="V4333" s="21">
        <f t="shared" si="206"/>
        <v>212089.52132806499</v>
      </c>
    </row>
    <row r="4334" spans="1:22" x14ac:dyDescent="0.3">
      <c r="A4334" s="7" t="s">
        <v>149</v>
      </c>
      <c r="B4334" s="7">
        <v>10</v>
      </c>
      <c r="C4334" s="8" t="s">
        <v>186</v>
      </c>
      <c r="D4334" s="7" t="s">
        <v>768</v>
      </c>
      <c r="E4334" s="7" t="s">
        <v>121</v>
      </c>
      <c r="F4334" s="8" t="s">
        <v>769</v>
      </c>
      <c r="G4334" s="7" t="s">
        <v>16</v>
      </c>
      <c r="H4334" s="9">
        <v>903.44</v>
      </c>
      <c r="I4334" s="9">
        <v>2.3906999999999998</v>
      </c>
      <c r="J4334" s="9">
        <v>2.3763999999999998</v>
      </c>
      <c r="K4334" s="10">
        <v>0.99401848830886352</v>
      </c>
      <c r="L4334" s="9">
        <v>30.11</v>
      </c>
      <c r="M4334" s="19">
        <f>H4334*INDEX('Pliegos Tarifarios (Las Condes)'!$B:$B,MATCH($B4334,'Pliegos Tarifarios (Las Condes)'!$A:$A,0))</f>
        <v>119039.96472000002</v>
      </c>
      <c r="N4334" s="19">
        <f>I4334*INDEX('Pliegos Tarifarios (Las Condes)'!$C:$C,MATCH($B4334,'Pliegos Tarifarios (Las Condes)'!$A:$A,0))</f>
        <v>8304.4885247999991</v>
      </c>
      <c r="O4334" s="19">
        <f>J4334*INDEX('Pliegos Tarifarios (Las Condes)'!$D:$D,MATCH($B4334,'Pliegos Tarifarios (Las Condes)'!$A:$A,0))</f>
        <v>34566.175722</v>
      </c>
      <c r="P4334" s="19">
        <f>H4334*INDEX('Pliegos Tarifarios (Las Condes)'!$E:$E,MATCH($B4334,'Pliegos Tarifarios (Las Condes)'!$A:$A,0))</f>
        <v>11766.40256</v>
      </c>
      <c r="Q4334" s="19" cm="1">
        <f t="array" ref="Q4334">H4334*_xlfn.IFS(H4334&lt;=350,INDEX('Pliegos Tarifarios (Las Condes)'!$F:$F,MATCH($B4334,'Pliegos Tarifarios (Las Condes)'!$A:$A,0)),H4334&lt;=500,INDEX('Pliegos Tarifarios (Las Condes)'!$G:$G,MATCH($B4334,'Pliegos Tarifarios (Las Condes)'!$A:$A,0)),H4334&lt;=1000,INDEX('Pliegos Tarifarios (Las Condes)'!$H:$H,MATCH($B4334,'Pliegos Tarifarios (Las Condes)'!$A:$A,0)),H4334&lt;=5000,INDEX('Pliegos Tarifarios (Las Condes)'!$I:$I,MATCH($B4334,'Pliegos Tarifarios (Las Condes)'!$A:$A,0)),H4334&gt;5000,INDEX('Pliegos Tarifarios (Las Condes)'!$J:$J,MATCH($B4334,'Pliegos Tarifarios (Las Condes)'!$A:$A,0)))/1.19</f>
        <v>2118.9084369747907</v>
      </c>
      <c r="R4334" s="19">
        <f>INDEX('Pliegos Tarifarios (Las Condes)'!$K:$K,MATCH($B4334,'Pliegos Tarifarios (Las Condes)'!$A:$A,0))</f>
        <v>729.75599999999997</v>
      </c>
      <c r="S4334" s="21">
        <f t="shared" si="204"/>
        <v>176525.69596377478</v>
      </c>
      <c r="T4334" s="21">
        <f t="shared" si="205"/>
        <v>33539.882233117205</v>
      </c>
      <c r="U4334" s="19">
        <v>0</v>
      </c>
      <c r="V4334" s="21">
        <f t="shared" si="206"/>
        <v>210065.57819689199</v>
      </c>
    </row>
    <row r="4335" spans="1:22" x14ac:dyDescent="0.3">
      <c r="A4335" s="7" t="s">
        <v>149</v>
      </c>
      <c r="B4335" s="7">
        <v>10</v>
      </c>
      <c r="C4335" s="8" t="s">
        <v>186</v>
      </c>
      <c r="D4335" s="7" t="s">
        <v>770</v>
      </c>
      <c r="E4335" s="7" t="s">
        <v>121</v>
      </c>
      <c r="F4335" s="8" t="s">
        <v>771</v>
      </c>
      <c r="G4335" s="7" t="s">
        <v>16</v>
      </c>
      <c r="H4335" s="9">
        <v>904.53800000000001</v>
      </c>
      <c r="I4335" s="9">
        <v>2.3950999999999998</v>
      </c>
      <c r="J4335" s="9">
        <v>2.3399000000000001</v>
      </c>
      <c r="K4335" s="10">
        <v>0.9769529455972612</v>
      </c>
      <c r="L4335" s="9">
        <v>30.15</v>
      </c>
      <c r="M4335" s="19">
        <f>H4335*INDEX('Pliegos Tarifarios (Las Condes)'!$B:$B,MATCH($B4335,'Pliegos Tarifarios (Las Condes)'!$A:$A,0))</f>
        <v>119184.64049400001</v>
      </c>
      <c r="N4335" s="19">
        <f>I4335*INDEX('Pliegos Tarifarios (Las Condes)'!$C:$C,MATCH($B4335,'Pliegos Tarifarios (Las Condes)'!$A:$A,0))</f>
        <v>8319.7726464000007</v>
      </c>
      <c r="O4335" s="19">
        <f>J4335*INDEX('Pliegos Tarifarios (Las Condes)'!$D:$D,MATCH($B4335,'Pliegos Tarifarios (Las Condes)'!$A:$A,0))</f>
        <v>34035.261139499999</v>
      </c>
      <c r="P4335" s="19">
        <f>H4335*INDEX('Pliegos Tarifarios (Las Condes)'!$E:$E,MATCH($B4335,'Pliegos Tarifarios (Las Condes)'!$A:$A,0))</f>
        <v>11780.702911999999</v>
      </c>
      <c r="Q4335" s="19" cm="1">
        <f t="array" ref="Q4335">H4335*_xlfn.IFS(H4335&lt;=350,INDEX('Pliegos Tarifarios (Las Condes)'!$F:$F,MATCH($B4335,'Pliegos Tarifarios (Las Condes)'!$A:$A,0)),H4335&lt;=500,INDEX('Pliegos Tarifarios (Las Condes)'!$G:$G,MATCH($B4335,'Pliegos Tarifarios (Las Condes)'!$A:$A,0)),H4335&lt;=1000,INDEX('Pliegos Tarifarios (Las Condes)'!$H:$H,MATCH($B4335,'Pliegos Tarifarios (Las Condes)'!$A:$A,0)),H4335&lt;=5000,INDEX('Pliegos Tarifarios (Las Condes)'!$I:$I,MATCH($B4335,'Pliegos Tarifarios (Las Condes)'!$A:$A,0)),H4335&gt;5000,INDEX('Pliegos Tarifarios (Las Condes)'!$J:$J,MATCH($B4335,'Pliegos Tarifarios (Las Condes)'!$A:$A,0)))/1.19</f>
        <v>2121.4836621848744</v>
      </c>
      <c r="R4335" s="19">
        <f>INDEX('Pliegos Tarifarios (Las Condes)'!$K:$K,MATCH($B4335,'Pliegos Tarifarios (Las Condes)'!$A:$A,0))</f>
        <v>729.75599999999997</v>
      </c>
      <c r="S4335" s="21">
        <f t="shared" si="204"/>
        <v>176171.61685408489</v>
      </c>
      <c r="T4335" s="21">
        <f t="shared" si="205"/>
        <v>33472.607202276129</v>
      </c>
      <c r="U4335" s="19">
        <v>0</v>
      </c>
      <c r="V4335" s="21">
        <f t="shared" si="206"/>
        <v>209644.22405636101</v>
      </c>
    </row>
    <row r="4336" spans="1:22" x14ac:dyDescent="0.3">
      <c r="A4336" s="7" t="s">
        <v>149</v>
      </c>
      <c r="B4336" s="7">
        <v>10</v>
      </c>
      <c r="C4336" s="8" t="s">
        <v>186</v>
      </c>
      <c r="D4336" s="7" t="s">
        <v>772</v>
      </c>
      <c r="E4336" s="7" t="s">
        <v>121</v>
      </c>
      <c r="F4336" s="8" t="s">
        <v>773</v>
      </c>
      <c r="G4336" s="7" t="s">
        <v>16</v>
      </c>
      <c r="H4336" s="9">
        <v>902.73869999999999</v>
      </c>
      <c r="I4336" s="9">
        <v>2.4333999999999998</v>
      </c>
      <c r="J4336" s="9">
        <v>2.3582999999999998</v>
      </c>
      <c r="K4336" s="10">
        <v>0.96913783184022362</v>
      </c>
      <c r="L4336" s="9">
        <v>30.09</v>
      </c>
      <c r="M4336" s="19">
        <f>H4336*INDEX('Pliegos Tarifarios (Las Condes)'!$B:$B,MATCH($B4336,'Pliegos Tarifarios (Las Condes)'!$A:$A,0))</f>
        <v>118947.5593281</v>
      </c>
      <c r="N4336" s="19">
        <f>I4336*INDEX('Pliegos Tarifarios (Las Condes)'!$C:$C,MATCH($B4336,'Pliegos Tarifarios (Las Condes)'!$A:$A,0))</f>
        <v>8452.8139775999989</v>
      </c>
      <c r="O4336" s="19">
        <f>J4336*INDEX('Pliegos Tarifarios (Las Condes)'!$D:$D,MATCH($B4336,'Pliegos Tarifarios (Las Condes)'!$A:$A,0))</f>
        <v>34302.900271499995</v>
      </c>
      <c r="P4336" s="19">
        <f>H4336*INDEX('Pliegos Tarifarios (Las Condes)'!$E:$E,MATCH($B4336,'Pliegos Tarifarios (Las Condes)'!$A:$A,0))</f>
        <v>11757.268828799999</v>
      </c>
      <c r="Q4336" s="19" cm="1">
        <f t="array" ref="Q4336">H4336*_xlfn.IFS(H4336&lt;=350,INDEX('Pliegos Tarifarios (Las Condes)'!$F:$F,MATCH($B4336,'Pliegos Tarifarios (Las Condes)'!$A:$A,0)),H4336&lt;=500,INDEX('Pliegos Tarifarios (Las Condes)'!$G:$G,MATCH($B4336,'Pliegos Tarifarios (Las Condes)'!$A:$A,0)),H4336&lt;=1000,INDEX('Pliegos Tarifarios (Las Condes)'!$H:$H,MATCH($B4336,'Pliegos Tarifarios (Las Condes)'!$A:$A,0)),H4336&lt;=5000,INDEX('Pliegos Tarifarios (Las Condes)'!$I:$I,MATCH($B4336,'Pliegos Tarifarios (Las Condes)'!$A:$A,0)),H4336&gt;5000,INDEX('Pliegos Tarifarios (Las Condes)'!$J:$J,MATCH($B4336,'Pliegos Tarifarios (Las Condes)'!$A:$A,0)))/1.19</f>
        <v>2117.2636232773111</v>
      </c>
      <c r="R4336" s="19">
        <f>INDEX('Pliegos Tarifarios (Las Condes)'!$K:$K,MATCH($B4336,'Pliegos Tarifarios (Las Condes)'!$A:$A,0))</f>
        <v>729.75599999999997</v>
      </c>
      <c r="S4336" s="21">
        <f t="shared" si="204"/>
        <v>176307.56202927732</v>
      </c>
      <c r="T4336" s="21">
        <f t="shared" si="205"/>
        <v>33498.436785562692</v>
      </c>
      <c r="U4336" s="19">
        <v>0</v>
      </c>
      <c r="V4336" s="21">
        <f t="shared" si="206"/>
        <v>209805.99881484002</v>
      </c>
    </row>
    <row r="4337" spans="1:22" x14ac:dyDescent="0.3">
      <c r="A4337" s="7" t="s">
        <v>149</v>
      </c>
      <c r="B4337" s="7">
        <v>10</v>
      </c>
      <c r="C4337" s="8" t="s">
        <v>186</v>
      </c>
      <c r="D4337" s="7" t="s">
        <v>774</v>
      </c>
      <c r="E4337" s="7" t="s">
        <v>121</v>
      </c>
      <c r="F4337" s="8" t="s">
        <v>775</v>
      </c>
      <c r="G4337" s="7" t="s">
        <v>16</v>
      </c>
      <c r="H4337" s="9">
        <v>903.24860000000001</v>
      </c>
      <c r="I4337" s="9">
        <v>2.4110999999999998</v>
      </c>
      <c r="J4337" s="9">
        <v>2.3565999999999998</v>
      </c>
      <c r="K4337" s="10">
        <v>0.97739620919912074</v>
      </c>
      <c r="L4337" s="9">
        <v>30.11</v>
      </c>
      <c r="M4337" s="19">
        <f>H4337*INDEX('Pliegos Tarifarios (Las Condes)'!$B:$B,MATCH($B4337,'Pliegos Tarifarios (Las Condes)'!$A:$A,0))</f>
        <v>119014.7452818</v>
      </c>
      <c r="N4337" s="19">
        <f>I4337*INDEX('Pliegos Tarifarios (Las Condes)'!$C:$C,MATCH($B4337,'Pliegos Tarifarios (Las Condes)'!$A:$A,0))</f>
        <v>8375.3512704000004</v>
      </c>
      <c r="O4337" s="19">
        <f>J4337*INDEX('Pliegos Tarifarios (Las Condes)'!$D:$D,MATCH($B4337,'Pliegos Tarifarios (Las Condes)'!$A:$A,0))</f>
        <v>34278.172742999996</v>
      </c>
      <c r="P4337" s="19">
        <f>H4337*INDEX('Pliegos Tarifarios (Las Condes)'!$E:$E,MATCH($B4337,'Pliegos Tarifarios (Las Condes)'!$A:$A,0))</f>
        <v>11763.9097664</v>
      </c>
      <c r="Q4337" s="19" cm="1">
        <f t="array" ref="Q4337">H4337*_xlfn.IFS(H4337&lt;=350,INDEX('Pliegos Tarifarios (Las Condes)'!$F:$F,MATCH($B4337,'Pliegos Tarifarios (Las Condes)'!$A:$A,0)),H4337&lt;=500,INDEX('Pliegos Tarifarios (Las Condes)'!$G:$G,MATCH($B4337,'Pliegos Tarifarios (Las Condes)'!$A:$A,0)),H4337&lt;=1000,INDEX('Pliegos Tarifarios (Las Condes)'!$H:$H,MATCH($B4337,'Pliegos Tarifarios (Las Condes)'!$A:$A,0)),H4337&lt;=5000,INDEX('Pliegos Tarifarios (Las Condes)'!$I:$I,MATCH($B4337,'Pliegos Tarifarios (Las Condes)'!$A:$A,0)),H4337&gt;5000,INDEX('Pliegos Tarifarios (Las Condes)'!$J:$J,MATCH($B4337,'Pliegos Tarifarios (Las Condes)'!$A:$A,0)))/1.19</f>
        <v>2118.459531596639</v>
      </c>
      <c r="R4337" s="19">
        <f>INDEX('Pliegos Tarifarios (Las Condes)'!$K:$K,MATCH($B4337,'Pliegos Tarifarios (Las Condes)'!$A:$A,0))</f>
        <v>729.75599999999997</v>
      </c>
      <c r="S4337" s="21">
        <f t="shared" si="204"/>
        <v>176280.39459319663</v>
      </c>
      <c r="T4337" s="21">
        <f t="shared" si="205"/>
        <v>33493.274972707361</v>
      </c>
      <c r="U4337" s="19">
        <v>0</v>
      </c>
      <c r="V4337" s="21">
        <f t="shared" si="206"/>
        <v>209773.66956590398</v>
      </c>
    </row>
    <row r="4338" spans="1:22" x14ac:dyDescent="0.3">
      <c r="A4338" s="7" t="s">
        <v>149</v>
      </c>
      <c r="B4338" s="7">
        <v>10</v>
      </c>
      <c r="C4338" s="8" t="s">
        <v>186</v>
      </c>
      <c r="D4338" s="7" t="s">
        <v>776</v>
      </c>
      <c r="E4338" s="7" t="s">
        <v>121</v>
      </c>
      <c r="F4338" s="8" t="s">
        <v>777</v>
      </c>
      <c r="G4338" s="7" t="s">
        <v>16</v>
      </c>
      <c r="H4338" s="9">
        <v>905.23500000000001</v>
      </c>
      <c r="I4338" s="9">
        <v>2.4403000000000001</v>
      </c>
      <c r="J4338" s="9">
        <v>2.3853</v>
      </c>
      <c r="K4338" s="10">
        <v>0.97746178748514523</v>
      </c>
      <c r="L4338" s="9">
        <v>30.17</v>
      </c>
      <c r="M4338" s="19">
        <f>H4338*INDEX('Pliegos Tarifarios (Las Condes)'!$B:$B,MATCH($B4338,'Pliegos Tarifarios (Las Condes)'!$A:$A,0))</f>
        <v>119276.479305</v>
      </c>
      <c r="N4338" s="19">
        <f>I4338*INDEX('Pliegos Tarifarios (Las Condes)'!$C:$C,MATCH($B4338,'Pliegos Tarifarios (Las Condes)'!$A:$A,0))</f>
        <v>8476.7822592000011</v>
      </c>
      <c r="O4338" s="19">
        <f>J4338*INDEX('Pliegos Tarifarios (Las Condes)'!$D:$D,MATCH($B4338,'Pliegos Tarifarios (Las Condes)'!$A:$A,0))</f>
        <v>34695.631606499999</v>
      </c>
      <c r="P4338" s="19">
        <f>H4338*INDEX('Pliegos Tarifarios (Las Condes)'!$E:$E,MATCH($B4338,'Pliegos Tarifarios (Las Condes)'!$A:$A,0))</f>
        <v>11789.780639999999</v>
      </c>
      <c r="Q4338" s="19" cm="1">
        <f t="array" ref="Q4338">H4338*_xlfn.IFS(H4338&lt;=350,INDEX('Pliegos Tarifarios (Las Condes)'!$F:$F,MATCH($B4338,'Pliegos Tarifarios (Las Condes)'!$A:$A,0)),H4338&lt;=500,INDEX('Pliegos Tarifarios (Las Condes)'!$G:$G,MATCH($B4338,'Pliegos Tarifarios (Las Condes)'!$A:$A,0)),H4338&lt;=1000,INDEX('Pliegos Tarifarios (Las Condes)'!$H:$H,MATCH($B4338,'Pliegos Tarifarios (Las Condes)'!$A:$A,0)),H4338&lt;=5000,INDEX('Pliegos Tarifarios (Las Condes)'!$I:$I,MATCH($B4338,'Pliegos Tarifarios (Las Condes)'!$A:$A,0)),H4338&gt;5000,INDEX('Pliegos Tarifarios (Las Condes)'!$J:$J,MATCH($B4338,'Pliegos Tarifarios (Las Condes)'!$A:$A,0)))/1.19</f>
        <v>2123.1183907563031</v>
      </c>
      <c r="R4338" s="19">
        <f>INDEX('Pliegos Tarifarios (Las Condes)'!$K:$K,MATCH($B4338,'Pliegos Tarifarios (Las Condes)'!$A:$A,0))</f>
        <v>729.75599999999997</v>
      </c>
      <c r="S4338" s="21">
        <f t="shared" si="204"/>
        <v>177091.54820145632</v>
      </c>
      <c r="T4338" s="21">
        <f t="shared" si="205"/>
        <v>33647.3941582767</v>
      </c>
      <c r="U4338" s="19">
        <v>0</v>
      </c>
      <c r="V4338" s="21">
        <f t="shared" si="206"/>
        <v>210738.94235973302</v>
      </c>
    </row>
    <row r="4339" spans="1:22" x14ac:dyDescent="0.3">
      <c r="A4339" s="7" t="s">
        <v>149</v>
      </c>
      <c r="B4339" s="7">
        <v>10</v>
      </c>
      <c r="C4339" s="8" t="s">
        <v>186</v>
      </c>
      <c r="D4339" s="7" t="s">
        <v>778</v>
      </c>
      <c r="E4339" s="7" t="s">
        <v>121</v>
      </c>
      <c r="F4339" s="8" t="s">
        <v>779</v>
      </c>
      <c r="G4339" s="7" t="s">
        <v>16</v>
      </c>
      <c r="H4339" s="9">
        <v>903.22850000000005</v>
      </c>
      <c r="I4339" s="9">
        <v>2.423</v>
      </c>
      <c r="J4339" s="9">
        <v>2.3506999999999998</v>
      </c>
      <c r="K4339" s="10">
        <v>0.97016095749071385</v>
      </c>
      <c r="L4339" s="9">
        <v>30.11</v>
      </c>
      <c r="M4339" s="19">
        <f>H4339*INDEX('Pliegos Tarifarios (Las Condes)'!$B:$B,MATCH($B4339,'Pliegos Tarifarios (Las Condes)'!$A:$A,0))</f>
        <v>119012.09684550001</v>
      </c>
      <c r="N4339" s="19">
        <f>I4339*INDEX('Pliegos Tarifarios (Las Condes)'!$C:$C,MATCH($B4339,'Pliegos Tarifarios (Las Condes)'!$A:$A,0))</f>
        <v>8416.6878720000004</v>
      </c>
      <c r="O4339" s="19">
        <f>J4339*INDEX('Pliegos Tarifarios (Las Condes)'!$D:$D,MATCH($B4339,'Pliegos Tarifarios (Las Condes)'!$A:$A,0))</f>
        <v>34192.353673499994</v>
      </c>
      <c r="P4339" s="19">
        <f>H4339*INDEX('Pliegos Tarifarios (Las Condes)'!$E:$E,MATCH($B4339,'Pliegos Tarifarios (Las Condes)'!$A:$A,0))</f>
        <v>11763.647983999999</v>
      </c>
      <c r="Q4339" s="19" cm="1">
        <f t="array" ref="Q4339">H4339*_xlfn.IFS(H4339&lt;=350,INDEX('Pliegos Tarifarios (Las Condes)'!$F:$F,MATCH($B4339,'Pliegos Tarifarios (Las Condes)'!$A:$A,0)),H4339&lt;=500,INDEX('Pliegos Tarifarios (Las Condes)'!$G:$G,MATCH($B4339,'Pliegos Tarifarios (Las Condes)'!$A:$A,0)),H4339&lt;=1000,INDEX('Pliegos Tarifarios (Las Condes)'!$H:$H,MATCH($B4339,'Pliegos Tarifarios (Las Condes)'!$A:$A,0)),H4339&lt;=5000,INDEX('Pliegos Tarifarios (Las Condes)'!$I:$I,MATCH($B4339,'Pliegos Tarifarios (Las Condes)'!$A:$A,0)),H4339&gt;5000,INDEX('Pliegos Tarifarios (Las Condes)'!$J:$J,MATCH($B4339,'Pliegos Tarifarios (Las Condes)'!$A:$A,0)))/1.19</f>
        <v>2118.4123894957988</v>
      </c>
      <c r="R4339" s="19">
        <f>INDEX('Pliegos Tarifarios (Las Condes)'!$K:$K,MATCH($B4339,'Pliegos Tarifarios (Las Condes)'!$A:$A,0))</f>
        <v>729.75599999999997</v>
      </c>
      <c r="S4339" s="21">
        <f t="shared" si="204"/>
        <v>176232.95476449578</v>
      </c>
      <c r="T4339" s="21">
        <f t="shared" si="205"/>
        <v>33484.261405254198</v>
      </c>
      <c r="U4339" s="19">
        <v>0</v>
      </c>
      <c r="V4339" s="21">
        <f t="shared" si="206"/>
        <v>209717.21616974997</v>
      </c>
    </row>
    <row r="4340" spans="1:22" x14ac:dyDescent="0.3">
      <c r="A4340" s="7" t="s">
        <v>149</v>
      </c>
      <c r="B4340" s="7">
        <v>10</v>
      </c>
      <c r="C4340" s="8" t="s">
        <v>186</v>
      </c>
      <c r="D4340" s="7" t="s">
        <v>780</v>
      </c>
      <c r="E4340" s="7" t="s">
        <v>121</v>
      </c>
      <c r="F4340" s="8" t="s">
        <v>781</v>
      </c>
      <c r="G4340" s="7" t="s">
        <v>16</v>
      </c>
      <c r="H4340" s="9">
        <v>903.63170000000002</v>
      </c>
      <c r="I4340" s="9">
        <v>2.4316</v>
      </c>
      <c r="J4340" s="9">
        <v>2.4039000000000001</v>
      </c>
      <c r="K4340" s="10">
        <v>0.98860832373745688</v>
      </c>
      <c r="L4340" s="9">
        <v>30.12</v>
      </c>
      <c r="M4340" s="19">
        <f>H4340*INDEX('Pliegos Tarifarios (Las Condes)'!$B:$B,MATCH($B4340,'Pliegos Tarifarios (Las Condes)'!$A:$A,0))</f>
        <v>119065.22368710001</v>
      </c>
      <c r="N4340" s="19">
        <f>I4340*INDEX('Pliegos Tarifarios (Las Condes)'!$C:$C,MATCH($B4340,'Pliegos Tarifarios (Las Condes)'!$A:$A,0))</f>
        <v>8446.5613824000011</v>
      </c>
      <c r="O4340" s="19">
        <f>J4340*INDEX('Pliegos Tarifarios (Las Condes)'!$D:$D,MATCH($B4340,'Pliegos Tarifarios (Las Condes)'!$A:$A,0))</f>
        <v>34966.1798595</v>
      </c>
      <c r="P4340" s="19">
        <f>H4340*INDEX('Pliegos Tarifarios (Las Condes)'!$E:$E,MATCH($B4340,'Pliegos Tarifarios (Las Condes)'!$A:$A,0))</f>
        <v>11768.899260799999</v>
      </c>
      <c r="Q4340" s="19" cm="1">
        <f t="array" ref="Q4340">H4340*_xlfn.IFS(H4340&lt;=350,INDEX('Pliegos Tarifarios (Las Condes)'!$F:$F,MATCH($B4340,'Pliegos Tarifarios (Las Condes)'!$A:$A,0)),H4340&lt;=500,INDEX('Pliegos Tarifarios (Las Condes)'!$G:$G,MATCH($B4340,'Pliegos Tarifarios (Las Condes)'!$A:$A,0)),H4340&lt;=1000,INDEX('Pliegos Tarifarios (Las Condes)'!$H:$H,MATCH($B4340,'Pliegos Tarifarios (Las Condes)'!$A:$A,0)),H4340&lt;=5000,INDEX('Pliegos Tarifarios (Las Condes)'!$I:$I,MATCH($B4340,'Pliegos Tarifarios (Las Condes)'!$A:$A,0)),H4340&gt;5000,INDEX('Pliegos Tarifarios (Las Condes)'!$J:$J,MATCH($B4340,'Pliegos Tarifarios (Las Condes)'!$A:$A,0)))/1.19</f>
        <v>2119.3580459663872</v>
      </c>
      <c r="R4340" s="19">
        <f>INDEX('Pliegos Tarifarios (Las Condes)'!$K:$K,MATCH($B4340,'Pliegos Tarifarios (Las Condes)'!$A:$A,0))</f>
        <v>729.75599999999997</v>
      </c>
      <c r="S4340" s="21">
        <f t="shared" si="204"/>
        <v>177095.97823576641</v>
      </c>
      <c r="T4340" s="21">
        <f t="shared" si="205"/>
        <v>33648.235864795621</v>
      </c>
      <c r="U4340" s="19">
        <v>0</v>
      </c>
      <c r="V4340" s="21">
        <f t="shared" si="206"/>
        <v>210744.21410056204</v>
      </c>
    </row>
    <row r="4341" spans="1:22" x14ac:dyDescent="0.3">
      <c r="A4341" s="7" t="s">
        <v>149</v>
      </c>
      <c r="B4341" s="7">
        <v>10</v>
      </c>
      <c r="C4341" s="8" t="s">
        <v>186</v>
      </c>
      <c r="D4341" s="7" t="s">
        <v>782</v>
      </c>
      <c r="E4341" s="7" t="s">
        <v>121</v>
      </c>
      <c r="F4341" s="8" t="s">
        <v>783</v>
      </c>
      <c r="G4341" s="7" t="s">
        <v>16</v>
      </c>
      <c r="H4341" s="9">
        <v>904.97820000000002</v>
      </c>
      <c r="I4341" s="9">
        <v>2.4859</v>
      </c>
      <c r="J4341" s="9">
        <v>2.3733</v>
      </c>
      <c r="K4341" s="10">
        <v>0.95470453356933105</v>
      </c>
      <c r="L4341" s="9">
        <v>30.17</v>
      </c>
      <c r="M4341" s="19">
        <f>H4341*INDEX('Pliegos Tarifarios (Las Condes)'!$B:$B,MATCH($B4341,'Pliegos Tarifarios (Las Condes)'!$A:$A,0))</f>
        <v>119242.6425666</v>
      </c>
      <c r="N4341" s="19">
        <f>I4341*INDEX('Pliegos Tarifarios (Las Condes)'!$C:$C,MATCH($B4341,'Pliegos Tarifarios (Las Condes)'!$A:$A,0))</f>
        <v>8635.1813376000009</v>
      </c>
      <c r="O4341" s="19">
        <f>J4341*INDEX('Pliegos Tarifarios (Las Condes)'!$D:$D,MATCH($B4341,'Pliegos Tarifarios (Las Condes)'!$A:$A,0))</f>
        <v>34521.0843465</v>
      </c>
      <c r="P4341" s="19">
        <f>H4341*INDEX('Pliegos Tarifarios (Las Condes)'!$E:$E,MATCH($B4341,'Pliegos Tarifarios (Las Condes)'!$A:$A,0))</f>
        <v>11786.436076799999</v>
      </c>
      <c r="Q4341" s="19" cm="1">
        <f t="array" ref="Q4341">H4341*_xlfn.IFS(H4341&lt;=350,INDEX('Pliegos Tarifarios (Las Condes)'!$F:$F,MATCH($B4341,'Pliegos Tarifarios (Las Condes)'!$A:$A,0)),H4341&lt;=500,INDEX('Pliegos Tarifarios (Las Condes)'!$G:$G,MATCH($B4341,'Pliegos Tarifarios (Las Condes)'!$A:$A,0)),H4341&lt;=1000,INDEX('Pliegos Tarifarios (Las Condes)'!$H:$H,MATCH($B4341,'Pliegos Tarifarios (Las Condes)'!$A:$A,0)),H4341&lt;=5000,INDEX('Pliegos Tarifarios (Las Condes)'!$I:$I,MATCH($B4341,'Pliegos Tarifarios (Las Condes)'!$A:$A,0)),H4341&gt;5000,INDEX('Pliegos Tarifarios (Las Condes)'!$J:$J,MATCH($B4341,'Pliegos Tarifarios (Las Condes)'!$A:$A,0)))/1.19</f>
        <v>2122.5160976470593</v>
      </c>
      <c r="R4341" s="19">
        <f>INDEX('Pliegos Tarifarios (Las Condes)'!$K:$K,MATCH($B4341,'Pliegos Tarifarios (Las Condes)'!$A:$A,0))</f>
        <v>729.75599999999997</v>
      </c>
      <c r="S4341" s="21">
        <f t="shared" si="204"/>
        <v>177037.61642514705</v>
      </c>
      <c r="T4341" s="21">
        <f t="shared" si="205"/>
        <v>33637.14712077794</v>
      </c>
      <c r="U4341" s="19">
        <v>0</v>
      </c>
      <c r="V4341" s="21">
        <f t="shared" si="206"/>
        <v>210674.76354592497</v>
      </c>
    </row>
    <row r="4342" spans="1:22" x14ac:dyDescent="0.3">
      <c r="A4342" s="7" t="s">
        <v>149</v>
      </c>
      <c r="B4342" s="7">
        <v>10</v>
      </c>
      <c r="C4342" s="8" t="s">
        <v>186</v>
      </c>
      <c r="D4342" s="7" t="s">
        <v>784</v>
      </c>
      <c r="E4342" s="7" t="s">
        <v>121</v>
      </c>
      <c r="F4342" s="8" t="s">
        <v>785</v>
      </c>
      <c r="G4342" s="7" t="s">
        <v>16</v>
      </c>
      <c r="H4342" s="9">
        <v>902.56979999999999</v>
      </c>
      <c r="I4342" s="9">
        <v>2.3906999999999998</v>
      </c>
      <c r="J4342" s="9">
        <v>2.3464</v>
      </c>
      <c r="K4342" s="10">
        <v>0.98146986238340239</v>
      </c>
      <c r="L4342" s="9">
        <v>30.09</v>
      </c>
      <c r="M4342" s="19">
        <f>H4342*INDEX('Pliegos Tarifarios (Las Condes)'!$B:$B,MATCH($B4342,'Pliegos Tarifarios (Las Condes)'!$A:$A,0))</f>
        <v>118925.3045574</v>
      </c>
      <c r="N4342" s="19">
        <f>I4342*INDEX('Pliegos Tarifarios (Las Condes)'!$C:$C,MATCH($B4342,'Pliegos Tarifarios (Las Condes)'!$A:$A,0))</f>
        <v>8304.4885247999991</v>
      </c>
      <c r="O4342" s="19">
        <f>J4342*INDEX('Pliegos Tarifarios (Las Condes)'!$D:$D,MATCH($B4342,'Pliegos Tarifarios (Las Condes)'!$A:$A,0))</f>
        <v>34129.807571999998</v>
      </c>
      <c r="P4342" s="19">
        <f>H4342*INDEX('Pliegos Tarifarios (Las Condes)'!$E:$E,MATCH($B4342,'Pliegos Tarifarios (Las Condes)'!$A:$A,0))</f>
        <v>11755.069075199999</v>
      </c>
      <c r="Q4342" s="19" cm="1">
        <f t="array" ref="Q4342">H4342*_xlfn.IFS(H4342&lt;=350,INDEX('Pliegos Tarifarios (Las Condes)'!$F:$F,MATCH($B4342,'Pliegos Tarifarios (Las Condes)'!$A:$A,0)),H4342&lt;=500,INDEX('Pliegos Tarifarios (Las Condes)'!$G:$G,MATCH($B4342,'Pliegos Tarifarios (Las Condes)'!$A:$A,0)),H4342&lt;=1000,INDEX('Pliegos Tarifarios (Las Condes)'!$H:$H,MATCH($B4342,'Pliegos Tarifarios (Las Condes)'!$A:$A,0)),H4342&lt;=5000,INDEX('Pliegos Tarifarios (Las Condes)'!$I:$I,MATCH($B4342,'Pliegos Tarifarios (Las Condes)'!$A:$A,0)),H4342&gt;5000,INDEX('Pliegos Tarifarios (Las Condes)'!$J:$J,MATCH($B4342,'Pliegos Tarifarios (Las Condes)'!$A:$A,0)))/1.19</f>
        <v>2116.8674889075633</v>
      </c>
      <c r="R4342" s="19">
        <f>INDEX('Pliegos Tarifarios (Las Condes)'!$K:$K,MATCH($B4342,'Pliegos Tarifarios (Las Condes)'!$A:$A,0))</f>
        <v>729.75599999999997</v>
      </c>
      <c r="S4342" s="21">
        <f t="shared" si="204"/>
        <v>175961.29321830755</v>
      </c>
      <c r="T4342" s="21">
        <f t="shared" si="205"/>
        <v>33432.645711478435</v>
      </c>
      <c r="U4342" s="19">
        <v>0</v>
      </c>
      <c r="V4342" s="21">
        <f t="shared" si="206"/>
        <v>209393.93892978597</v>
      </c>
    </row>
    <row r="4343" spans="1:22" x14ac:dyDescent="0.3">
      <c r="A4343" s="7" t="s">
        <v>149</v>
      </c>
      <c r="B4343" s="7">
        <v>10</v>
      </c>
      <c r="C4343" s="8" t="s">
        <v>186</v>
      </c>
      <c r="D4343" s="7" t="s">
        <v>786</v>
      </c>
      <c r="E4343" s="7" t="s">
        <v>121</v>
      </c>
      <c r="F4343" s="8" t="s">
        <v>787</v>
      </c>
      <c r="G4343" s="7" t="s">
        <v>16</v>
      </c>
      <c r="H4343" s="9">
        <v>904.01490000000001</v>
      </c>
      <c r="I4343" s="9">
        <v>2.4403999999999999</v>
      </c>
      <c r="J4343" s="9">
        <v>2.4403999999999999</v>
      </c>
      <c r="K4343" s="10">
        <v>1</v>
      </c>
      <c r="L4343" s="9">
        <v>30.13</v>
      </c>
      <c r="M4343" s="19">
        <f>H4343*INDEX('Pliegos Tarifarios (Las Condes)'!$B:$B,MATCH($B4343,'Pliegos Tarifarios (Las Condes)'!$A:$A,0))</f>
        <v>119115.71526870001</v>
      </c>
      <c r="N4343" s="19">
        <f>I4343*INDEX('Pliegos Tarifarios (Las Condes)'!$C:$C,MATCH($B4343,'Pliegos Tarifarios (Las Condes)'!$A:$A,0))</f>
        <v>8477.1296256000005</v>
      </c>
      <c r="O4343" s="19">
        <f>J4343*INDEX('Pliegos Tarifarios (Las Condes)'!$D:$D,MATCH($B4343,'Pliegos Tarifarios (Las Condes)'!$A:$A,0))</f>
        <v>35497.094441999994</v>
      </c>
      <c r="P4343" s="19">
        <f>H4343*INDEX('Pliegos Tarifarios (Las Condes)'!$E:$E,MATCH($B4343,'Pliegos Tarifarios (Las Condes)'!$A:$A,0))</f>
        <v>11773.8900576</v>
      </c>
      <c r="Q4343" s="19" cm="1">
        <f t="array" ref="Q4343">H4343*_xlfn.IFS(H4343&lt;=350,INDEX('Pliegos Tarifarios (Las Condes)'!$F:$F,MATCH($B4343,'Pliegos Tarifarios (Las Condes)'!$A:$A,0)),H4343&lt;=500,INDEX('Pliegos Tarifarios (Las Condes)'!$G:$G,MATCH($B4343,'Pliegos Tarifarios (Las Condes)'!$A:$A,0)),H4343&lt;=1000,INDEX('Pliegos Tarifarios (Las Condes)'!$H:$H,MATCH($B4343,'Pliegos Tarifarios (Las Condes)'!$A:$A,0)),H4343&lt;=5000,INDEX('Pliegos Tarifarios (Las Condes)'!$I:$I,MATCH($B4343,'Pliegos Tarifarios (Las Condes)'!$A:$A,0)),H4343&gt;5000,INDEX('Pliegos Tarifarios (Las Condes)'!$J:$J,MATCH($B4343,'Pliegos Tarifarios (Las Condes)'!$A:$A,0)))/1.19</f>
        <v>2120.2567948739497</v>
      </c>
      <c r="R4343" s="19">
        <f>INDEX('Pliegos Tarifarios (Las Condes)'!$K:$K,MATCH($B4343,'Pliegos Tarifarios (Las Condes)'!$A:$A,0))</f>
        <v>729.75599999999997</v>
      </c>
      <c r="S4343" s="21">
        <f t="shared" si="204"/>
        <v>177713.84218877394</v>
      </c>
      <c r="T4343" s="21">
        <f t="shared" si="205"/>
        <v>33765.630015867049</v>
      </c>
      <c r="U4343" s="19">
        <v>0</v>
      </c>
      <c r="V4343" s="21">
        <f t="shared" si="206"/>
        <v>211479.47220464097</v>
      </c>
    </row>
    <row r="4344" spans="1:22" x14ac:dyDescent="0.3">
      <c r="A4344" s="7" t="s">
        <v>149</v>
      </c>
      <c r="B4344" s="7">
        <v>10</v>
      </c>
      <c r="C4344" s="8" t="s">
        <v>186</v>
      </c>
      <c r="D4344" s="7" t="s">
        <v>788</v>
      </c>
      <c r="E4344" s="7" t="s">
        <v>121</v>
      </c>
      <c r="F4344" s="8" t="s">
        <v>789</v>
      </c>
      <c r="G4344" s="7" t="s">
        <v>16</v>
      </c>
      <c r="H4344" s="9">
        <v>904.32899999999995</v>
      </c>
      <c r="I4344" s="9">
        <v>2.4127000000000001</v>
      </c>
      <c r="J4344" s="9">
        <v>2.4127000000000001</v>
      </c>
      <c r="K4344" s="10">
        <v>1</v>
      </c>
      <c r="L4344" s="9">
        <v>30.14</v>
      </c>
      <c r="M4344" s="19">
        <f>H4344*INDEX('Pliegos Tarifarios (Las Condes)'!$B:$B,MATCH($B4344,'Pliegos Tarifarios (Las Condes)'!$A:$A,0))</f>
        <v>119157.102027</v>
      </c>
      <c r="N4344" s="19">
        <f>I4344*INDEX('Pliegos Tarifarios (Las Condes)'!$C:$C,MATCH($B4344,'Pliegos Tarifarios (Las Condes)'!$A:$A,0))</f>
        <v>8380.9091328000013</v>
      </c>
      <c r="O4344" s="19">
        <f>J4344*INDEX('Pliegos Tarifarios (Las Condes)'!$D:$D,MATCH($B4344,'Pliegos Tarifarios (Las Condes)'!$A:$A,0))</f>
        <v>35094.181183499997</v>
      </c>
      <c r="P4344" s="19">
        <f>H4344*INDEX('Pliegos Tarifarios (Las Condes)'!$E:$E,MATCH($B4344,'Pliegos Tarifarios (Las Condes)'!$A:$A,0))</f>
        <v>11777.980895999999</v>
      </c>
      <c r="Q4344" s="19" cm="1">
        <f t="array" ref="Q4344">H4344*_xlfn.IFS(H4344&lt;=350,INDEX('Pliegos Tarifarios (Las Condes)'!$F:$F,MATCH($B4344,'Pliegos Tarifarios (Las Condes)'!$A:$A,0)),H4344&lt;=500,INDEX('Pliegos Tarifarios (Las Condes)'!$G:$G,MATCH($B4344,'Pliegos Tarifarios (Las Condes)'!$A:$A,0)),H4344&lt;=1000,INDEX('Pliegos Tarifarios (Las Condes)'!$H:$H,MATCH($B4344,'Pliegos Tarifarios (Las Condes)'!$A:$A,0)),H4344&lt;=5000,INDEX('Pliegos Tarifarios (Las Condes)'!$I:$I,MATCH($B4344,'Pliegos Tarifarios (Las Condes)'!$A:$A,0)),H4344&gt;5000,INDEX('Pliegos Tarifarios (Las Condes)'!$J:$J,MATCH($B4344,'Pliegos Tarifarios (Las Condes)'!$A:$A,0)))/1.19</f>
        <v>2120.9934781512611</v>
      </c>
      <c r="R4344" s="19">
        <f>INDEX('Pliegos Tarifarios (Las Condes)'!$K:$K,MATCH($B4344,'Pliegos Tarifarios (Las Condes)'!$A:$A,0))</f>
        <v>729.75599999999997</v>
      </c>
      <c r="S4344" s="21">
        <f t="shared" si="204"/>
        <v>177260.92271745126</v>
      </c>
      <c r="T4344" s="21">
        <f t="shared" si="205"/>
        <v>33679.575316315742</v>
      </c>
      <c r="U4344" s="19">
        <v>0</v>
      </c>
      <c r="V4344" s="21">
        <f t="shared" si="206"/>
        <v>210940.49803376701</v>
      </c>
    </row>
    <row r="4345" spans="1:22" x14ac:dyDescent="0.3">
      <c r="A4345" s="7" t="s">
        <v>149</v>
      </c>
      <c r="B4345" s="7">
        <v>10</v>
      </c>
      <c r="C4345" s="8" t="s">
        <v>186</v>
      </c>
      <c r="D4345" s="7" t="s">
        <v>790</v>
      </c>
      <c r="E4345" s="7" t="s">
        <v>121</v>
      </c>
      <c r="F4345" s="8" t="s">
        <v>791</v>
      </c>
      <c r="G4345" s="7" t="s">
        <v>16</v>
      </c>
      <c r="H4345" s="9">
        <v>904.11680000000001</v>
      </c>
      <c r="I4345" s="9">
        <v>2.3978999999999999</v>
      </c>
      <c r="J4345" s="9">
        <v>2.3736000000000002</v>
      </c>
      <c r="K4345" s="10">
        <v>0.98986613286625802</v>
      </c>
      <c r="L4345" s="9">
        <v>30.14</v>
      </c>
      <c r="M4345" s="19">
        <f>H4345*INDEX('Pliegos Tarifarios (Las Condes)'!$B:$B,MATCH($B4345,'Pliegos Tarifarios (Las Condes)'!$A:$A,0))</f>
        <v>119129.14191840001</v>
      </c>
      <c r="N4345" s="19">
        <f>I4345*INDEX('Pliegos Tarifarios (Las Condes)'!$C:$C,MATCH($B4345,'Pliegos Tarifarios (Las Condes)'!$A:$A,0))</f>
        <v>8329.4989055999995</v>
      </c>
      <c r="O4345" s="19">
        <f>J4345*INDEX('Pliegos Tarifarios (Las Condes)'!$D:$D,MATCH($B4345,'Pliegos Tarifarios (Las Condes)'!$A:$A,0))</f>
        <v>34525.448027999999</v>
      </c>
      <c r="P4345" s="19">
        <f>H4345*INDEX('Pliegos Tarifarios (Las Condes)'!$E:$E,MATCH($B4345,'Pliegos Tarifarios (Las Condes)'!$A:$A,0))</f>
        <v>11775.2172032</v>
      </c>
      <c r="Q4345" s="19" cm="1">
        <f t="array" ref="Q4345">H4345*_xlfn.IFS(H4345&lt;=350,INDEX('Pliegos Tarifarios (Las Condes)'!$F:$F,MATCH($B4345,'Pliegos Tarifarios (Las Condes)'!$A:$A,0)),H4345&lt;=500,INDEX('Pliegos Tarifarios (Las Condes)'!$G:$G,MATCH($B4345,'Pliegos Tarifarios (Las Condes)'!$A:$A,0)),H4345&lt;=1000,INDEX('Pliegos Tarifarios (Las Condes)'!$H:$H,MATCH($B4345,'Pliegos Tarifarios (Las Condes)'!$A:$A,0)),H4345&lt;=5000,INDEX('Pliegos Tarifarios (Las Condes)'!$I:$I,MATCH($B4345,'Pliegos Tarifarios (Las Condes)'!$A:$A,0)),H4345&gt;5000,INDEX('Pliegos Tarifarios (Las Condes)'!$J:$J,MATCH($B4345,'Pliegos Tarifarios (Las Condes)'!$A:$A,0)))/1.19</f>
        <v>2120.4957889075636</v>
      </c>
      <c r="R4345" s="19">
        <f>INDEX('Pliegos Tarifarios (Las Condes)'!$K:$K,MATCH($B4345,'Pliegos Tarifarios (Las Condes)'!$A:$A,0))</f>
        <v>729.75599999999997</v>
      </c>
      <c r="S4345" s="21">
        <f t="shared" si="204"/>
        <v>176609.55784410759</v>
      </c>
      <c r="T4345" s="21">
        <f t="shared" si="205"/>
        <v>33555.815990380441</v>
      </c>
      <c r="U4345" s="19">
        <v>0</v>
      </c>
      <c r="V4345" s="21">
        <f t="shared" si="206"/>
        <v>210165.37383448804</v>
      </c>
    </row>
    <row r="4346" spans="1:22" x14ac:dyDescent="0.3">
      <c r="A4346" s="7" t="s">
        <v>149</v>
      </c>
      <c r="B4346" s="7">
        <v>10</v>
      </c>
      <c r="C4346" s="8" t="s">
        <v>186</v>
      </c>
      <c r="D4346" s="7" t="s">
        <v>792</v>
      </c>
      <c r="E4346" s="7" t="s">
        <v>121</v>
      </c>
      <c r="F4346" s="8" t="s">
        <v>793</v>
      </c>
      <c r="G4346" s="7" t="s">
        <v>16</v>
      </c>
      <c r="H4346" s="9">
        <v>906.32240000000002</v>
      </c>
      <c r="I4346" s="9">
        <v>2.4424999999999999</v>
      </c>
      <c r="J4346" s="9">
        <v>2.4093</v>
      </c>
      <c r="K4346" s="10">
        <v>0.98640736949846475</v>
      </c>
      <c r="L4346" s="9">
        <v>30.21</v>
      </c>
      <c r="M4346" s="19">
        <f>H4346*INDEX('Pliegos Tarifarios (Las Condes)'!$B:$B,MATCH($B4346,'Pliegos Tarifarios (Las Condes)'!$A:$A,0))</f>
        <v>119419.75839120001</v>
      </c>
      <c r="N4346" s="19">
        <f>I4346*INDEX('Pliegos Tarifarios (Las Condes)'!$C:$C,MATCH($B4346,'Pliegos Tarifarios (Las Condes)'!$A:$A,0))</f>
        <v>8484.4243200000001</v>
      </c>
      <c r="O4346" s="19">
        <f>J4346*INDEX('Pliegos Tarifarios (Las Condes)'!$D:$D,MATCH($B4346,'Pliegos Tarifarios (Las Condes)'!$A:$A,0))</f>
        <v>35044.726126499998</v>
      </c>
      <c r="P4346" s="19">
        <f>H4346*INDEX('Pliegos Tarifarios (Las Condes)'!$E:$E,MATCH($B4346,'Pliegos Tarifarios (Las Condes)'!$A:$A,0))</f>
        <v>11803.942937599999</v>
      </c>
      <c r="Q4346" s="19" cm="1">
        <f t="array" ref="Q4346">H4346*_xlfn.IFS(H4346&lt;=350,INDEX('Pliegos Tarifarios (Las Condes)'!$F:$F,MATCH($B4346,'Pliegos Tarifarios (Las Condes)'!$A:$A,0)),H4346&lt;=500,INDEX('Pliegos Tarifarios (Las Condes)'!$G:$G,MATCH($B4346,'Pliegos Tarifarios (Las Condes)'!$A:$A,0)),H4346&lt;=1000,INDEX('Pliegos Tarifarios (Las Condes)'!$H:$H,MATCH($B4346,'Pliegos Tarifarios (Las Condes)'!$A:$A,0)),H4346&lt;=5000,INDEX('Pliegos Tarifarios (Las Condes)'!$I:$I,MATCH($B4346,'Pliegos Tarifarios (Las Condes)'!$A:$A,0)),H4346&gt;5000,INDEX('Pliegos Tarifarios (Las Condes)'!$J:$J,MATCH($B4346,'Pliegos Tarifarios (Las Condes)'!$A:$A,0)))/1.19</f>
        <v>2125.6687549579838</v>
      </c>
      <c r="R4346" s="19">
        <f>INDEX('Pliegos Tarifarios (Las Condes)'!$K:$K,MATCH($B4346,'Pliegos Tarifarios (Las Condes)'!$A:$A,0))</f>
        <v>729.75599999999997</v>
      </c>
      <c r="S4346" s="21">
        <f t="shared" si="204"/>
        <v>177608.27653025801</v>
      </c>
      <c r="T4346" s="21">
        <f t="shared" si="205"/>
        <v>33745.572540749024</v>
      </c>
      <c r="U4346" s="19">
        <v>0</v>
      </c>
      <c r="V4346" s="21">
        <f t="shared" si="206"/>
        <v>211353.84907100705</v>
      </c>
    </row>
    <row r="4347" spans="1:22" x14ac:dyDescent="0.3">
      <c r="A4347" s="7" t="s">
        <v>149</v>
      </c>
      <c r="B4347" s="7">
        <v>10</v>
      </c>
      <c r="C4347" s="8" t="s">
        <v>186</v>
      </c>
      <c r="D4347" s="7" t="s">
        <v>794</v>
      </c>
      <c r="E4347" s="7" t="s">
        <v>121</v>
      </c>
      <c r="F4347" s="8" t="s">
        <v>795</v>
      </c>
      <c r="G4347" s="7" t="s">
        <v>16</v>
      </c>
      <c r="H4347" s="9">
        <v>903.13009999999997</v>
      </c>
      <c r="I4347" s="9">
        <v>2.4527000000000001</v>
      </c>
      <c r="J4347" s="9">
        <v>2.4024000000000001</v>
      </c>
      <c r="K4347" s="10">
        <v>0.97949198842092389</v>
      </c>
      <c r="L4347" s="9">
        <v>30.1</v>
      </c>
      <c r="M4347" s="19">
        <f>H4347*INDEX('Pliegos Tarifarios (Las Condes)'!$B:$B,MATCH($B4347,'Pliegos Tarifarios (Las Condes)'!$A:$A,0))</f>
        <v>118999.1313663</v>
      </c>
      <c r="N4347" s="19">
        <f>I4347*INDEX('Pliegos Tarifarios (Las Condes)'!$C:$C,MATCH($B4347,'Pliegos Tarifarios (Las Condes)'!$A:$A,0))</f>
        <v>8519.8556928000016</v>
      </c>
      <c r="O4347" s="19">
        <f>J4347*INDEX('Pliegos Tarifarios (Las Condes)'!$D:$D,MATCH($B4347,'Pliegos Tarifarios (Las Condes)'!$A:$A,0))</f>
        <v>34944.361451999997</v>
      </c>
      <c r="P4347" s="19">
        <f>H4347*INDEX('Pliegos Tarifarios (Las Condes)'!$E:$E,MATCH($B4347,'Pliegos Tarifarios (Las Condes)'!$A:$A,0))</f>
        <v>11762.366422399999</v>
      </c>
      <c r="Q4347" s="19" cm="1">
        <f t="array" ref="Q4347">H4347*_xlfn.IFS(H4347&lt;=350,INDEX('Pliegos Tarifarios (Las Condes)'!$F:$F,MATCH($B4347,'Pliegos Tarifarios (Las Condes)'!$A:$A,0)),H4347&lt;=500,INDEX('Pliegos Tarifarios (Las Condes)'!$G:$G,MATCH($B4347,'Pliegos Tarifarios (Las Condes)'!$A:$A,0)),H4347&lt;=1000,INDEX('Pliegos Tarifarios (Las Condes)'!$H:$H,MATCH($B4347,'Pliegos Tarifarios (Las Condes)'!$A:$A,0)),H4347&lt;=5000,INDEX('Pliegos Tarifarios (Las Condes)'!$I:$I,MATCH($B4347,'Pliegos Tarifarios (Las Condes)'!$A:$A,0)),H4347&gt;5000,INDEX('Pliegos Tarifarios (Las Condes)'!$J:$J,MATCH($B4347,'Pliegos Tarifarios (Las Condes)'!$A:$A,0)))/1.19</f>
        <v>2118.1816042857145</v>
      </c>
      <c r="R4347" s="19">
        <f>INDEX('Pliegos Tarifarios (Las Condes)'!$K:$K,MATCH($B4347,'Pliegos Tarifarios (Las Condes)'!$A:$A,0))</f>
        <v>729.75599999999997</v>
      </c>
      <c r="S4347" s="21">
        <f t="shared" si="204"/>
        <v>177073.6525377857</v>
      </c>
      <c r="T4347" s="21">
        <f t="shared" si="205"/>
        <v>33643.993982179287</v>
      </c>
      <c r="U4347" s="19">
        <v>0</v>
      </c>
      <c r="V4347" s="21">
        <f t="shared" si="206"/>
        <v>210717.646519965</v>
      </c>
    </row>
    <row r="4348" spans="1:22" x14ac:dyDescent="0.3">
      <c r="A4348" s="7" t="s">
        <v>149</v>
      </c>
      <c r="B4348" s="7">
        <v>10</v>
      </c>
      <c r="C4348" s="8" t="s">
        <v>186</v>
      </c>
      <c r="D4348" s="7" t="s">
        <v>796</v>
      </c>
      <c r="E4348" s="7" t="s">
        <v>121</v>
      </c>
      <c r="F4348" s="8" t="s">
        <v>797</v>
      </c>
      <c r="G4348" s="7" t="s">
        <v>16</v>
      </c>
      <c r="H4348" s="9">
        <v>902.47230000000002</v>
      </c>
      <c r="I4348" s="9">
        <v>2.4354</v>
      </c>
      <c r="J4348" s="9">
        <v>2.4354</v>
      </c>
      <c r="K4348" s="10">
        <v>1</v>
      </c>
      <c r="L4348" s="9">
        <v>30.08</v>
      </c>
      <c r="M4348" s="19">
        <f>H4348*INDEX('Pliegos Tarifarios (Las Condes)'!$B:$B,MATCH($B4348,'Pliegos Tarifarios (Las Condes)'!$A:$A,0))</f>
        <v>118912.45766490001</v>
      </c>
      <c r="N4348" s="19">
        <f>I4348*INDEX('Pliegos Tarifarios (Las Condes)'!$C:$C,MATCH($B4348,'Pliegos Tarifarios (Las Condes)'!$A:$A,0))</f>
        <v>8459.7613056000009</v>
      </c>
      <c r="O4348" s="19">
        <f>J4348*INDEX('Pliegos Tarifarios (Las Condes)'!$D:$D,MATCH($B4348,'Pliegos Tarifarios (Las Condes)'!$A:$A,0))</f>
        <v>35424.366416999997</v>
      </c>
      <c r="P4348" s="19">
        <f>H4348*INDEX('Pliegos Tarifarios (Las Condes)'!$E:$E,MATCH($B4348,'Pliegos Tarifarios (Las Condes)'!$A:$A,0))</f>
        <v>11753.7992352</v>
      </c>
      <c r="Q4348" s="19" cm="1">
        <f t="array" ref="Q4348">H4348*_xlfn.IFS(H4348&lt;=350,INDEX('Pliegos Tarifarios (Las Condes)'!$F:$F,MATCH($B4348,'Pliegos Tarifarios (Las Condes)'!$A:$A,0)),H4348&lt;=500,INDEX('Pliegos Tarifarios (Las Condes)'!$G:$G,MATCH($B4348,'Pliegos Tarifarios (Las Condes)'!$A:$A,0)),H4348&lt;=1000,INDEX('Pliegos Tarifarios (Las Condes)'!$H:$H,MATCH($B4348,'Pliegos Tarifarios (Las Condes)'!$A:$A,0)),H4348&lt;=5000,INDEX('Pliegos Tarifarios (Las Condes)'!$I:$I,MATCH($B4348,'Pliegos Tarifarios (Las Condes)'!$A:$A,0)),H4348&gt;5000,INDEX('Pliegos Tarifarios (Las Condes)'!$J:$J,MATCH($B4348,'Pliegos Tarifarios (Las Condes)'!$A:$A,0)))/1.19</f>
        <v>2116.6388145378155</v>
      </c>
      <c r="R4348" s="19">
        <f>INDEX('Pliegos Tarifarios (Las Condes)'!$K:$K,MATCH($B4348,'Pliegos Tarifarios (Las Condes)'!$A:$A,0))</f>
        <v>729.75599999999997</v>
      </c>
      <c r="S4348" s="21">
        <f t="shared" si="204"/>
        <v>177396.7794372378</v>
      </c>
      <c r="T4348" s="21">
        <f t="shared" si="205"/>
        <v>33705.388093075184</v>
      </c>
      <c r="U4348" s="19">
        <v>0</v>
      </c>
      <c r="V4348" s="21">
        <f t="shared" si="206"/>
        <v>211102.16753031299</v>
      </c>
    </row>
    <row r="4349" spans="1:22" x14ac:dyDescent="0.3">
      <c r="A4349" s="7" t="s">
        <v>149</v>
      </c>
      <c r="B4349" s="7">
        <v>10</v>
      </c>
      <c r="C4349" s="8" t="s">
        <v>186</v>
      </c>
      <c r="D4349" s="7" t="s">
        <v>798</v>
      </c>
      <c r="E4349" s="7" t="s">
        <v>121</v>
      </c>
      <c r="F4349" s="8" t="s">
        <v>799</v>
      </c>
      <c r="G4349" s="7" t="s">
        <v>16</v>
      </c>
      <c r="H4349" s="9">
        <v>902.36959999999999</v>
      </c>
      <c r="I4349" s="9">
        <v>2.4462000000000002</v>
      </c>
      <c r="J4349" s="9">
        <v>2.3532000000000002</v>
      </c>
      <c r="K4349" s="10">
        <v>0.96198184939906795</v>
      </c>
      <c r="L4349" s="9">
        <v>30.08</v>
      </c>
      <c r="M4349" s="19">
        <f>H4349*INDEX('Pliegos Tarifarios (Las Condes)'!$B:$B,MATCH($B4349,'Pliegos Tarifarios (Las Condes)'!$A:$A,0))</f>
        <v>118898.92560480001</v>
      </c>
      <c r="N4349" s="19">
        <f>I4349*INDEX('Pliegos Tarifarios (Las Condes)'!$C:$C,MATCH($B4349,'Pliegos Tarifarios (Las Condes)'!$A:$A,0))</f>
        <v>8497.2768768000005</v>
      </c>
      <c r="O4349" s="19">
        <f>J4349*INDEX('Pliegos Tarifarios (Las Condes)'!$D:$D,MATCH($B4349,'Pliegos Tarifarios (Las Condes)'!$A:$A,0))</f>
        <v>34228.717686000004</v>
      </c>
      <c r="P4349" s="19">
        <f>H4349*INDEX('Pliegos Tarifarios (Las Condes)'!$E:$E,MATCH($B4349,'Pliegos Tarifarios (Las Condes)'!$A:$A,0))</f>
        <v>11752.4616704</v>
      </c>
      <c r="Q4349" s="19" cm="1">
        <f t="array" ref="Q4349">H4349*_xlfn.IFS(H4349&lt;=350,INDEX('Pliegos Tarifarios (Las Condes)'!$F:$F,MATCH($B4349,'Pliegos Tarifarios (Las Condes)'!$A:$A,0)),H4349&lt;=500,INDEX('Pliegos Tarifarios (Las Condes)'!$G:$G,MATCH($B4349,'Pliegos Tarifarios (Las Condes)'!$A:$A,0)),H4349&lt;=1000,INDEX('Pliegos Tarifarios (Las Condes)'!$H:$H,MATCH($B4349,'Pliegos Tarifarios (Las Condes)'!$A:$A,0)),H4349&lt;=5000,INDEX('Pliegos Tarifarios (Las Condes)'!$I:$I,MATCH($B4349,'Pliegos Tarifarios (Las Condes)'!$A:$A,0)),H4349&gt;5000,INDEX('Pliegos Tarifarios (Las Condes)'!$J:$J,MATCH($B4349,'Pliegos Tarifarios (Las Condes)'!$A:$A,0)))/1.19</f>
        <v>2116.3979442016812</v>
      </c>
      <c r="R4349" s="19">
        <f>INDEX('Pliegos Tarifarios (Las Condes)'!$K:$K,MATCH($B4349,'Pliegos Tarifarios (Las Condes)'!$A:$A,0))</f>
        <v>729.75599999999997</v>
      </c>
      <c r="S4349" s="21">
        <f t="shared" si="204"/>
        <v>176223.53578220168</v>
      </c>
      <c r="T4349" s="21">
        <f t="shared" si="205"/>
        <v>33482.471798618317</v>
      </c>
      <c r="U4349" s="19">
        <v>0</v>
      </c>
      <c r="V4349" s="21">
        <f t="shared" si="206"/>
        <v>209706.00758082001</v>
      </c>
    </row>
    <row r="4350" spans="1:22" x14ac:dyDescent="0.3">
      <c r="A4350" s="7" t="s">
        <v>149</v>
      </c>
      <c r="B4350" s="7">
        <v>10</v>
      </c>
      <c r="C4350" s="8" t="s">
        <v>186</v>
      </c>
      <c r="D4350" s="7" t="s">
        <v>800</v>
      </c>
      <c r="E4350" s="7" t="s">
        <v>121</v>
      </c>
      <c r="F4350" s="8" t="s">
        <v>801</v>
      </c>
      <c r="G4350" s="7" t="s">
        <v>16</v>
      </c>
      <c r="H4350" s="9">
        <v>901.95410000000004</v>
      </c>
      <c r="I4350" s="9">
        <v>2.4377</v>
      </c>
      <c r="J4350" s="9">
        <v>2.4377</v>
      </c>
      <c r="K4350" s="10">
        <v>1</v>
      </c>
      <c r="L4350" s="9">
        <v>30.07</v>
      </c>
      <c r="M4350" s="19">
        <f>H4350*INDEX('Pliegos Tarifarios (Las Condes)'!$B:$B,MATCH($B4350,'Pliegos Tarifarios (Las Condes)'!$A:$A,0))</f>
        <v>118844.17807830001</v>
      </c>
      <c r="N4350" s="19">
        <f>I4350*INDEX('Pliegos Tarifarios (Las Condes)'!$C:$C,MATCH($B4350,'Pliegos Tarifarios (Las Condes)'!$A:$A,0))</f>
        <v>8467.7507328000011</v>
      </c>
      <c r="O4350" s="19">
        <f>J4350*INDEX('Pliegos Tarifarios (Las Condes)'!$D:$D,MATCH($B4350,'Pliegos Tarifarios (Las Condes)'!$A:$A,0))</f>
        <v>35457.821308499995</v>
      </c>
      <c r="P4350" s="19">
        <f>H4350*INDEX('Pliegos Tarifarios (Las Condes)'!$E:$E,MATCH($B4350,'Pliegos Tarifarios (Las Condes)'!$A:$A,0))</f>
        <v>11747.0501984</v>
      </c>
      <c r="Q4350" s="19" cm="1">
        <f t="array" ref="Q4350">H4350*_xlfn.IFS(H4350&lt;=350,INDEX('Pliegos Tarifarios (Las Condes)'!$F:$F,MATCH($B4350,'Pliegos Tarifarios (Las Condes)'!$A:$A,0)),H4350&lt;=500,INDEX('Pliegos Tarifarios (Las Condes)'!$G:$G,MATCH($B4350,'Pliegos Tarifarios (Las Condes)'!$A:$A,0)),H4350&lt;=1000,INDEX('Pliegos Tarifarios (Las Condes)'!$H:$H,MATCH($B4350,'Pliegos Tarifarios (Las Condes)'!$A:$A,0)),H4350&lt;=5000,INDEX('Pliegos Tarifarios (Las Condes)'!$I:$I,MATCH($B4350,'Pliegos Tarifarios (Las Condes)'!$A:$A,0)),H4350&gt;5000,INDEX('Pliegos Tarifarios (Las Condes)'!$J:$J,MATCH($B4350,'Pliegos Tarifarios (Las Condes)'!$A:$A,0)))/1.19</f>
        <v>2115.4234395798321</v>
      </c>
      <c r="R4350" s="19">
        <f>INDEX('Pliegos Tarifarios (Las Condes)'!$K:$K,MATCH($B4350,'Pliegos Tarifarios (Las Condes)'!$A:$A,0))</f>
        <v>729.75599999999997</v>
      </c>
      <c r="S4350" s="21">
        <f t="shared" si="204"/>
        <v>177361.97975757986</v>
      </c>
      <c r="T4350" s="21">
        <f t="shared" si="205"/>
        <v>33698.776153940176</v>
      </c>
      <c r="U4350" s="19">
        <v>0</v>
      </c>
      <c r="V4350" s="21">
        <f t="shared" si="206"/>
        <v>211060.75591152004</v>
      </c>
    </row>
    <row r="4351" spans="1:22" x14ac:dyDescent="0.3">
      <c r="A4351" s="7" t="s">
        <v>149</v>
      </c>
      <c r="B4351" s="7">
        <v>10</v>
      </c>
      <c r="C4351" s="8" t="s">
        <v>186</v>
      </c>
      <c r="D4351" s="7" t="s">
        <v>802</v>
      </c>
      <c r="E4351" s="7" t="s">
        <v>121</v>
      </c>
      <c r="F4351" s="8" t="s">
        <v>803</v>
      </c>
      <c r="G4351" s="7" t="s">
        <v>16</v>
      </c>
      <c r="H4351" s="9">
        <v>904.15329999999994</v>
      </c>
      <c r="I4351" s="9">
        <v>2.3809999999999998</v>
      </c>
      <c r="J4351" s="9">
        <v>2.3809999999999998</v>
      </c>
      <c r="K4351" s="10">
        <v>1</v>
      </c>
      <c r="L4351" s="9">
        <v>30.14</v>
      </c>
      <c r="M4351" s="19">
        <f>H4351*INDEX('Pliegos Tarifarios (Las Condes)'!$B:$B,MATCH($B4351,'Pliegos Tarifarios (Las Condes)'!$A:$A,0))</f>
        <v>119133.9512679</v>
      </c>
      <c r="N4351" s="19">
        <f>I4351*INDEX('Pliegos Tarifarios (Las Condes)'!$C:$C,MATCH($B4351,'Pliegos Tarifarios (Las Condes)'!$A:$A,0))</f>
        <v>8270.7939839999999</v>
      </c>
      <c r="O4351" s="19">
        <f>J4351*INDEX('Pliegos Tarifarios (Las Condes)'!$D:$D,MATCH($B4351,'Pliegos Tarifarios (Las Condes)'!$A:$A,0))</f>
        <v>34633.085504999995</v>
      </c>
      <c r="P4351" s="19">
        <f>H4351*INDEX('Pliegos Tarifarios (Las Condes)'!$E:$E,MATCH($B4351,'Pliegos Tarifarios (Las Condes)'!$A:$A,0))</f>
        <v>11775.692579199998</v>
      </c>
      <c r="Q4351" s="19" cm="1">
        <f t="array" ref="Q4351">H4351*_xlfn.IFS(H4351&lt;=350,INDEX('Pliegos Tarifarios (Las Condes)'!$F:$F,MATCH($B4351,'Pliegos Tarifarios (Las Condes)'!$A:$A,0)),H4351&lt;=500,INDEX('Pliegos Tarifarios (Las Condes)'!$G:$G,MATCH($B4351,'Pliegos Tarifarios (Las Condes)'!$A:$A,0)),H4351&lt;=1000,INDEX('Pliegos Tarifarios (Las Condes)'!$H:$H,MATCH($B4351,'Pliegos Tarifarios (Las Condes)'!$A:$A,0)),H4351&lt;=5000,INDEX('Pliegos Tarifarios (Las Condes)'!$I:$I,MATCH($B4351,'Pliegos Tarifarios (Las Condes)'!$A:$A,0)),H4351&gt;5000,INDEX('Pliegos Tarifarios (Las Condes)'!$J:$J,MATCH($B4351,'Pliegos Tarifarios (Las Condes)'!$A:$A,0)))/1.19</f>
        <v>2120.5813952100843</v>
      </c>
      <c r="R4351" s="19">
        <f>INDEX('Pliegos Tarifarios (Las Condes)'!$K:$K,MATCH($B4351,'Pliegos Tarifarios (Las Condes)'!$A:$A,0))</f>
        <v>729.75599999999997</v>
      </c>
      <c r="S4351" s="21">
        <f t="shared" si="204"/>
        <v>176663.86073131009</v>
      </c>
      <c r="T4351" s="21">
        <f t="shared" si="205"/>
        <v>33566.133538948918</v>
      </c>
      <c r="U4351" s="19">
        <v>0</v>
      </c>
      <c r="V4351" s="21">
        <f t="shared" si="206"/>
        <v>210229.99427025902</v>
      </c>
    </row>
    <row r="4352" spans="1:22" x14ac:dyDescent="0.3">
      <c r="A4352" s="7" t="s">
        <v>149</v>
      </c>
      <c r="B4352" s="7">
        <v>10</v>
      </c>
      <c r="C4352" s="8" t="s">
        <v>186</v>
      </c>
      <c r="D4352" s="7" t="s">
        <v>804</v>
      </c>
      <c r="E4352" s="7" t="s">
        <v>121</v>
      </c>
      <c r="F4352" s="8" t="s">
        <v>805</v>
      </c>
      <c r="G4352" s="7" t="s">
        <v>16</v>
      </c>
      <c r="H4352" s="9">
        <v>902.4307</v>
      </c>
      <c r="I4352" s="9">
        <v>2.3660000000000001</v>
      </c>
      <c r="J4352" s="9">
        <v>2.3660000000000001</v>
      </c>
      <c r="K4352" s="10">
        <v>1</v>
      </c>
      <c r="L4352" s="9">
        <v>30.08</v>
      </c>
      <c r="M4352" s="19">
        <f>H4352*INDEX('Pliegos Tarifarios (Las Condes)'!$B:$B,MATCH($B4352,'Pliegos Tarifarios (Las Condes)'!$A:$A,0))</f>
        <v>118906.9763241</v>
      </c>
      <c r="N4352" s="19">
        <f>I4352*INDEX('Pliegos Tarifarios (Las Condes)'!$C:$C,MATCH($B4352,'Pliegos Tarifarios (Las Condes)'!$A:$A,0))</f>
        <v>8218.6890240000012</v>
      </c>
      <c r="O4352" s="19">
        <f>J4352*INDEX('Pliegos Tarifarios (Las Condes)'!$D:$D,MATCH($B4352,'Pliegos Tarifarios (Las Condes)'!$A:$A,0))</f>
        <v>34414.901429999998</v>
      </c>
      <c r="P4352" s="19">
        <f>H4352*INDEX('Pliegos Tarifarios (Las Condes)'!$E:$E,MATCH($B4352,'Pliegos Tarifarios (Las Condes)'!$A:$A,0))</f>
        <v>11753.257436799999</v>
      </c>
      <c r="Q4352" s="19" cm="1">
        <f t="array" ref="Q4352">H4352*_xlfn.IFS(H4352&lt;=350,INDEX('Pliegos Tarifarios (Las Condes)'!$F:$F,MATCH($B4352,'Pliegos Tarifarios (Las Condes)'!$A:$A,0)),H4352&lt;=500,INDEX('Pliegos Tarifarios (Las Condes)'!$G:$G,MATCH($B4352,'Pliegos Tarifarios (Las Condes)'!$A:$A,0)),H4352&lt;=1000,INDEX('Pliegos Tarifarios (Las Condes)'!$H:$H,MATCH($B4352,'Pliegos Tarifarios (Las Condes)'!$A:$A,0)),H4352&lt;=5000,INDEX('Pliegos Tarifarios (Las Condes)'!$I:$I,MATCH($B4352,'Pliegos Tarifarios (Las Condes)'!$A:$A,0)),H4352&gt;5000,INDEX('Pliegos Tarifarios (Las Condes)'!$J:$J,MATCH($B4352,'Pliegos Tarifarios (Las Condes)'!$A:$A,0)))/1.19</f>
        <v>2116.5412468067229</v>
      </c>
      <c r="R4352" s="19">
        <f>INDEX('Pliegos Tarifarios (Las Condes)'!$K:$K,MATCH($B4352,'Pliegos Tarifarios (Las Condes)'!$A:$A,0))</f>
        <v>729.75599999999997</v>
      </c>
      <c r="S4352" s="21">
        <f t="shared" si="204"/>
        <v>176140.12146170673</v>
      </c>
      <c r="T4352" s="21">
        <f t="shared" si="205"/>
        <v>33466.623077724282</v>
      </c>
      <c r="U4352" s="19">
        <v>0</v>
      </c>
      <c r="V4352" s="21">
        <f t="shared" si="206"/>
        <v>209606.74453943101</v>
      </c>
    </row>
    <row r="4353" spans="1:22" x14ac:dyDescent="0.3">
      <c r="A4353" s="7" t="s">
        <v>149</v>
      </c>
      <c r="B4353" s="7">
        <v>10</v>
      </c>
      <c r="C4353" s="8" t="s">
        <v>186</v>
      </c>
      <c r="D4353" s="7" t="s">
        <v>806</v>
      </c>
      <c r="E4353" s="7" t="s">
        <v>121</v>
      </c>
      <c r="F4353" s="8" t="s">
        <v>807</v>
      </c>
      <c r="G4353" s="7" t="s">
        <v>16</v>
      </c>
      <c r="H4353" s="9">
        <v>905.2645</v>
      </c>
      <c r="I4353" s="9">
        <v>2.4255</v>
      </c>
      <c r="J4353" s="9">
        <v>2.3871000000000002</v>
      </c>
      <c r="K4353" s="10">
        <v>0.98416821273964139</v>
      </c>
      <c r="L4353" s="9">
        <v>30.18</v>
      </c>
      <c r="M4353" s="19">
        <f>H4353*INDEX('Pliegos Tarifarios (Las Condes)'!$B:$B,MATCH($B4353,'Pliegos Tarifarios (Las Condes)'!$A:$A,0))</f>
        <v>119280.36631350001</v>
      </c>
      <c r="N4353" s="19">
        <f>I4353*INDEX('Pliegos Tarifarios (Las Condes)'!$C:$C,MATCH($B4353,'Pliegos Tarifarios (Las Condes)'!$A:$A,0))</f>
        <v>8425.3720320000011</v>
      </c>
      <c r="O4353" s="19">
        <f>J4353*INDEX('Pliegos Tarifarios (Las Condes)'!$D:$D,MATCH($B4353,'Pliegos Tarifarios (Las Condes)'!$A:$A,0))</f>
        <v>34721.813695500001</v>
      </c>
      <c r="P4353" s="19">
        <f>H4353*INDEX('Pliegos Tarifarios (Las Condes)'!$E:$E,MATCH($B4353,'Pliegos Tarifarios (Las Condes)'!$A:$A,0))</f>
        <v>11790.164847999999</v>
      </c>
      <c r="Q4353" s="19" cm="1">
        <f t="array" ref="Q4353">H4353*_xlfn.IFS(H4353&lt;=350,INDEX('Pliegos Tarifarios (Las Condes)'!$F:$F,MATCH($B4353,'Pliegos Tarifarios (Las Condes)'!$A:$A,0)),H4353&lt;=500,INDEX('Pliegos Tarifarios (Las Condes)'!$G:$G,MATCH($B4353,'Pliegos Tarifarios (Las Condes)'!$A:$A,0)),H4353&lt;=1000,INDEX('Pliegos Tarifarios (Las Condes)'!$H:$H,MATCH($B4353,'Pliegos Tarifarios (Las Condes)'!$A:$A,0)),H4353&lt;=5000,INDEX('Pliegos Tarifarios (Las Condes)'!$I:$I,MATCH($B4353,'Pliegos Tarifarios (Las Condes)'!$A:$A,0)),H4353&gt;5000,INDEX('Pliegos Tarifarios (Las Condes)'!$J:$J,MATCH($B4353,'Pliegos Tarifarios (Las Condes)'!$A:$A,0)))/1.19</f>
        <v>2123.187579411765</v>
      </c>
      <c r="R4353" s="19">
        <f>INDEX('Pliegos Tarifarios (Las Condes)'!$K:$K,MATCH($B4353,'Pliegos Tarifarios (Las Condes)'!$A:$A,0))</f>
        <v>729.75599999999997</v>
      </c>
      <c r="S4353" s="21">
        <f t="shared" si="204"/>
        <v>177070.66046841175</v>
      </c>
      <c r="T4353" s="21">
        <f t="shared" si="205"/>
        <v>33643.425488998233</v>
      </c>
      <c r="U4353" s="19">
        <v>0</v>
      </c>
      <c r="V4353" s="21">
        <f t="shared" si="206"/>
        <v>210714.08595740999</v>
      </c>
    </row>
    <row r="4354" spans="1:22" x14ac:dyDescent="0.3">
      <c r="A4354" s="7" t="s">
        <v>149</v>
      </c>
      <c r="B4354" s="7">
        <v>10</v>
      </c>
      <c r="C4354" s="8" t="s">
        <v>186</v>
      </c>
      <c r="D4354" s="7" t="s">
        <v>808</v>
      </c>
      <c r="E4354" s="7" t="s">
        <v>121</v>
      </c>
      <c r="F4354" s="8" t="s">
        <v>809</v>
      </c>
      <c r="G4354" s="7" t="s">
        <v>16</v>
      </c>
      <c r="H4354" s="9">
        <v>903.26110000000006</v>
      </c>
      <c r="I4354" s="9">
        <v>2.4371999999999998</v>
      </c>
      <c r="J4354" s="9">
        <v>2.3677999999999999</v>
      </c>
      <c r="K4354" s="10">
        <v>0.97152470047595607</v>
      </c>
      <c r="L4354" s="9">
        <v>30.11</v>
      </c>
      <c r="M4354" s="19">
        <f>H4354*INDEX('Pliegos Tarifarios (Las Condes)'!$B:$B,MATCH($B4354,'Pliegos Tarifarios (Las Condes)'!$A:$A,0))</f>
        <v>119016.39231930001</v>
      </c>
      <c r="N4354" s="19">
        <f>I4354*INDEX('Pliegos Tarifarios (Las Condes)'!$C:$C,MATCH($B4354,'Pliegos Tarifarios (Las Condes)'!$A:$A,0))</f>
        <v>8466.0139008000006</v>
      </c>
      <c r="O4354" s="19">
        <f>J4354*INDEX('Pliegos Tarifarios (Las Condes)'!$D:$D,MATCH($B4354,'Pliegos Tarifarios (Las Condes)'!$A:$A,0))</f>
        <v>34441.083519</v>
      </c>
      <c r="P4354" s="19">
        <f>H4354*INDEX('Pliegos Tarifarios (Las Condes)'!$E:$E,MATCH($B4354,'Pliegos Tarifarios (Las Condes)'!$A:$A,0))</f>
        <v>11764.0725664</v>
      </c>
      <c r="Q4354" s="19" cm="1">
        <f t="array" ref="Q4354">H4354*_xlfn.IFS(H4354&lt;=350,INDEX('Pliegos Tarifarios (Las Condes)'!$F:$F,MATCH($B4354,'Pliegos Tarifarios (Las Condes)'!$A:$A,0)),H4354&lt;=500,INDEX('Pliegos Tarifarios (Las Condes)'!$G:$G,MATCH($B4354,'Pliegos Tarifarios (Las Condes)'!$A:$A,0)),H4354&lt;=1000,INDEX('Pliegos Tarifarios (Las Condes)'!$H:$H,MATCH($B4354,'Pliegos Tarifarios (Las Condes)'!$A:$A,0)),H4354&lt;=5000,INDEX('Pliegos Tarifarios (Las Condes)'!$I:$I,MATCH($B4354,'Pliegos Tarifarios (Las Condes)'!$A:$A,0)),H4354&gt;5000,INDEX('Pliegos Tarifarios (Las Condes)'!$J:$J,MATCH($B4354,'Pliegos Tarifarios (Las Condes)'!$A:$A,0)))/1.19</f>
        <v>2118.4888488235301</v>
      </c>
      <c r="R4354" s="19">
        <f>INDEX('Pliegos Tarifarios (Las Condes)'!$K:$K,MATCH($B4354,'Pliegos Tarifarios (Las Condes)'!$A:$A,0))</f>
        <v>729.75599999999997</v>
      </c>
      <c r="S4354" s="21">
        <f t="shared" si="204"/>
        <v>176535.80715432353</v>
      </c>
      <c r="T4354" s="21">
        <f t="shared" si="205"/>
        <v>33541.803359321471</v>
      </c>
      <c r="U4354" s="19">
        <v>0</v>
      </c>
      <c r="V4354" s="21">
        <f t="shared" si="206"/>
        <v>210077.61051364499</v>
      </c>
    </row>
    <row r="4355" spans="1:22" x14ac:dyDescent="0.3">
      <c r="A4355" s="7" t="s">
        <v>149</v>
      </c>
      <c r="B4355" s="7">
        <v>10</v>
      </c>
      <c r="C4355" s="8" t="s">
        <v>186</v>
      </c>
      <c r="D4355" s="7" t="s">
        <v>810</v>
      </c>
      <c r="E4355" s="7" t="s">
        <v>121</v>
      </c>
      <c r="F4355" s="8" t="s">
        <v>811</v>
      </c>
      <c r="G4355" s="7" t="s">
        <v>16</v>
      </c>
      <c r="H4355" s="9">
        <v>903.28909999999996</v>
      </c>
      <c r="I4355" s="9">
        <v>2.4005000000000001</v>
      </c>
      <c r="J4355" s="9">
        <v>2.3971</v>
      </c>
      <c r="K4355" s="10">
        <v>0.99858362841074777</v>
      </c>
      <c r="L4355" s="9">
        <v>30.11</v>
      </c>
      <c r="M4355" s="19">
        <f>H4355*INDEX('Pliegos Tarifarios (Las Condes)'!$B:$B,MATCH($B4355,'Pliegos Tarifarios (Las Condes)'!$A:$A,0))</f>
        <v>119020.0816833</v>
      </c>
      <c r="N4355" s="19">
        <f>I4355*INDEX('Pliegos Tarifarios (Las Condes)'!$C:$C,MATCH($B4355,'Pliegos Tarifarios (Las Condes)'!$A:$A,0))</f>
        <v>8338.5304320000014</v>
      </c>
      <c r="O4355" s="19">
        <f>J4355*INDEX('Pliegos Tarifarios (Las Condes)'!$D:$D,MATCH($B4355,'Pliegos Tarifarios (Las Condes)'!$A:$A,0))</f>
        <v>34867.269745500002</v>
      </c>
      <c r="P4355" s="19">
        <f>H4355*INDEX('Pliegos Tarifarios (Las Condes)'!$E:$E,MATCH($B4355,'Pliegos Tarifarios (Las Condes)'!$A:$A,0))</f>
        <v>11764.437238399998</v>
      </c>
      <c r="Q4355" s="19" cm="1">
        <f t="array" ref="Q4355">H4355*_xlfn.IFS(H4355&lt;=350,INDEX('Pliegos Tarifarios (Las Condes)'!$F:$F,MATCH($B4355,'Pliegos Tarifarios (Las Condes)'!$A:$A,0)),H4355&lt;=500,INDEX('Pliegos Tarifarios (Las Condes)'!$G:$G,MATCH($B4355,'Pliegos Tarifarios (Las Condes)'!$A:$A,0)),H4355&lt;=1000,INDEX('Pliegos Tarifarios (Las Condes)'!$H:$H,MATCH($B4355,'Pliegos Tarifarios (Las Condes)'!$A:$A,0)),H4355&lt;=5000,INDEX('Pliegos Tarifarios (Las Condes)'!$I:$I,MATCH($B4355,'Pliegos Tarifarios (Las Condes)'!$A:$A,0)),H4355&gt;5000,INDEX('Pliegos Tarifarios (Las Condes)'!$J:$J,MATCH($B4355,'Pliegos Tarifarios (Las Condes)'!$A:$A,0)))/1.19</f>
        <v>2118.5545194117649</v>
      </c>
      <c r="R4355" s="19">
        <f>INDEX('Pliegos Tarifarios (Las Condes)'!$K:$K,MATCH($B4355,'Pliegos Tarifarios (Las Condes)'!$A:$A,0))</f>
        <v>729.75599999999997</v>
      </c>
      <c r="S4355" s="21">
        <f t="shared" si="204"/>
        <v>176838.62961861174</v>
      </c>
      <c r="T4355" s="21">
        <f t="shared" si="205"/>
        <v>33599.339627536232</v>
      </c>
      <c r="U4355" s="19">
        <v>0</v>
      </c>
      <c r="V4355" s="21">
        <f t="shared" si="206"/>
        <v>210437.96924614796</v>
      </c>
    </row>
    <row r="4356" spans="1:22" x14ac:dyDescent="0.3">
      <c r="A4356" s="7" t="s">
        <v>149</v>
      </c>
      <c r="B4356" s="7">
        <v>10</v>
      </c>
      <c r="C4356" s="8" t="s">
        <v>186</v>
      </c>
      <c r="D4356" s="7" t="s">
        <v>812</v>
      </c>
      <c r="E4356" s="7" t="s">
        <v>121</v>
      </c>
      <c r="F4356" s="8" t="s">
        <v>813</v>
      </c>
      <c r="G4356" s="7" t="s">
        <v>16</v>
      </c>
      <c r="H4356" s="9">
        <v>904.39959999999996</v>
      </c>
      <c r="I4356" s="9">
        <v>2.44</v>
      </c>
      <c r="J4356" s="9">
        <v>2.44</v>
      </c>
      <c r="K4356" s="10">
        <v>1</v>
      </c>
      <c r="L4356" s="9">
        <v>30.15</v>
      </c>
      <c r="M4356" s="19">
        <f>H4356*INDEX('Pliegos Tarifarios (Las Condes)'!$B:$B,MATCH($B4356,'Pliegos Tarifarios (Las Condes)'!$A:$A,0))</f>
        <v>119166.40449479999</v>
      </c>
      <c r="N4356" s="19">
        <f>I4356*INDEX('Pliegos Tarifarios (Las Condes)'!$C:$C,MATCH($B4356,'Pliegos Tarifarios (Las Condes)'!$A:$A,0))</f>
        <v>8475.7401600000012</v>
      </c>
      <c r="O4356" s="19">
        <f>J4356*INDEX('Pliegos Tarifarios (Las Condes)'!$D:$D,MATCH($B4356,'Pliegos Tarifarios (Las Condes)'!$A:$A,0))</f>
        <v>35491.2762</v>
      </c>
      <c r="P4356" s="19">
        <f>H4356*INDEX('Pliegos Tarifarios (Las Condes)'!$E:$E,MATCH($B4356,'Pliegos Tarifarios (Las Condes)'!$A:$A,0))</f>
        <v>11778.900390399998</v>
      </c>
      <c r="Q4356" s="19" cm="1">
        <f t="array" ref="Q4356">H4356*_xlfn.IFS(H4356&lt;=350,INDEX('Pliegos Tarifarios (Las Condes)'!$F:$F,MATCH($B4356,'Pliegos Tarifarios (Las Condes)'!$A:$A,0)),H4356&lt;=500,INDEX('Pliegos Tarifarios (Las Condes)'!$G:$G,MATCH($B4356,'Pliegos Tarifarios (Las Condes)'!$A:$A,0)),H4356&lt;=1000,INDEX('Pliegos Tarifarios (Las Condes)'!$H:$H,MATCH($B4356,'Pliegos Tarifarios (Las Condes)'!$A:$A,0)),H4356&lt;=5000,INDEX('Pliegos Tarifarios (Las Condes)'!$I:$I,MATCH($B4356,'Pliegos Tarifarios (Las Condes)'!$A:$A,0)),H4356&gt;5000,INDEX('Pliegos Tarifarios (Las Condes)'!$J:$J,MATCH($B4356,'Pliegos Tarifarios (Las Condes)'!$A:$A,0)))/1.19</f>
        <v>2121.1590618487398</v>
      </c>
      <c r="R4356" s="19">
        <f>INDEX('Pliegos Tarifarios (Las Condes)'!$K:$K,MATCH($B4356,'Pliegos Tarifarios (Las Condes)'!$A:$A,0))</f>
        <v>729.75599999999997</v>
      </c>
      <c r="S4356" s="21">
        <f t="shared" si="204"/>
        <v>177763.23630704873</v>
      </c>
      <c r="T4356" s="21">
        <f t="shared" si="205"/>
        <v>33775.014898339257</v>
      </c>
      <c r="U4356" s="19">
        <v>0</v>
      </c>
      <c r="V4356" s="21">
        <f t="shared" si="206"/>
        <v>211538.25120538799</v>
      </c>
    </row>
    <row r="4357" spans="1:22" x14ac:dyDescent="0.3">
      <c r="A4357" s="7" t="s">
        <v>149</v>
      </c>
      <c r="B4357" s="7">
        <v>10</v>
      </c>
      <c r="C4357" s="8" t="s">
        <v>186</v>
      </c>
      <c r="D4357" s="7" t="s">
        <v>814</v>
      </c>
      <c r="E4357" s="7" t="s">
        <v>121</v>
      </c>
      <c r="F4357" s="8" t="s">
        <v>815</v>
      </c>
      <c r="G4357" s="7" t="s">
        <v>16</v>
      </c>
      <c r="H4357" s="9">
        <v>905.11479999999995</v>
      </c>
      <c r="I4357" s="9">
        <v>2.4116</v>
      </c>
      <c r="J4357" s="9">
        <v>2.3974000000000002</v>
      </c>
      <c r="K4357" s="10">
        <v>0.99411179300049768</v>
      </c>
      <c r="L4357" s="9">
        <v>30.17</v>
      </c>
      <c r="M4357" s="19">
        <f>H4357*INDEX('Pliegos Tarifarios (Las Condes)'!$B:$B,MATCH($B4357,'Pliegos Tarifarios (Las Condes)'!$A:$A,0))</f>
        <v>119260.64139239999</v>
      </c>
      <c r="N4357" s="19">
        <f>I4357*INDEX('Pliegos Tarifarios (Las Condes)'!$C:$C,MATCH($B4357,'Pliegos Tarifarios (Las Condes)'!$A:$A,0))</f>
        <v>8377.0881024000009</v>
      </c>
      <c r="O4357" s="19">
        <f>J4357*INDEX('Pliegos Tarifarios (Las Condes)'!$D:$D,MATCH($B4357,'Pliegos Tarifarios (Las Condes)'!$A:$A,0))</f>
        <v>34871.633427000001</v>
      </c>
      <c r="P4357" s="19">
        <f>H4357*INDEX('Pliegos Tarifarios (Las Condes)'!$E:$E,MATCH($B4357,'Pliegos Tarifarios (Las Condes)'!$A:$A,0))</f>
        <v>11788.215155199998</v>
      </c>
      <c r="Q4357" s="19" cm="1">
        <f t="array" ref="Q4357">H4357*_xlfn.IFS(H4357&lt;=350,INDEX('Pliegos Tarifarios (Las Condes)'!$F:$F,MATCH($B4357,'Pliegos Tarifarios (Las Condes)'!$A:$A,0)),H4357&lt;=500,INDEX('Pliegos Tarifarios (Las Condes)'!$G:$G,MATCH($B4357,'Pliegos Tarifarios (Las Condes)'!$A:$A,0)),H4357&lt;=1000,INDEX('Pliegos Tarifarios (Las Condes)'!$H:$H,MATCH($B4357,'Pliegos Tarifarios (Las Condes)'!$A:$A,0)),H4357&lt;=5000,INDEX('Pliegos Tarifarios (Las Condes)'!$I:$I,MATCH($B4357,'Pliegos Tarifarios (Las Condes)'!$A:$A,0)),H4357&gt;5000,INDEX('Pliegos Tarifarios (Las Condes)'!$J:$J,MATCH($B4357,'Pliegos Tarifarios (Las Condes)'!$A:$A,0)))/1.19</f>
        <v>2122.8364763025211</v>
      </c>
      <c r="R4357" s="19">
        <f>INDEX('Pliegos Tarifarios (Las Condes)'!$K:$K,MATCH($B4357,'Pliegos Tarifarios (Las Condes)'!$A:$A,0))</f>
        <v>729.75599999999997</v>
      </c>
      <c r="S4357" s="21">
        <f t="shared" si="204"/>
        <v>177150.17055330251</v>
      </c>
      <c r="T4357" s="21">
        <f t="shared" si="205"/>
        <v>33658.53240512748</v>
      </c>
      <c r="U4357" s="19">
        <v>0</v>
      </c>
      <c r="V4357" s="21">
        <f t="shared" si="206"/>
        <v>210808.70295842999</v>
      </c>
    </row>
    <row r="4358" spans="1:22" x14ac:dyDescent="0.3">
      <c r="A4358" s="7" t="s">
        <v>149</v>
      </c>
      <c r="B4358" s="7">
        <v>10</v>
      </c>
      <c r="C4358" s="8" t="s">
        <v>186</v>
      </c>
      <c r="D4358" s="7" t="s">
        <v>816</v>
      </c>
      <c r="E4358" s="7" t="s">
        <v>121</v>
      </c>
      <c r="F4358" s="8" t="s">
        <v>817</v>
      </c>
      <c r="G4358" s="7" t="s">
        <v>16</v>
      </c>
      <c r="H4358" s="9">
        <v>905.17880000000002</v>
      </c>
      <c r="I4358" s="9">
        <v>2.3978000000000002</v>
      </c>
      <c r="J4358" s="9">
        <v>2.3978000000000002</v>
      </c>
      <c r="K4358" s="10">
        <v>1</v>
      </c>
      <c r="L4358" s="9">
        <v>30.17</v>
      </c>
      <c r="M4358" s="19">
        <f>H4358*INDEX('Pliegos Tarifarios (Las Condes)'!$B:$B,MATCH($B4358,'Pliegos Tarifarios (Las Condes)'!$A:$A,0))</f>
        <v>119269.07422440001</v>
      </c>
      <c r="N4358" s="19">
        <f>I4358*INDEX('Pliegos Tarifarios (Las Condes)'!$C:$C,MATCH($B4358,'Pliegos Tarifarios (Las Condes)'!$A:$A,0))</f>
        <v>8329.1515392000019</v>
      </c>
      <c r="O4358" s="19">
        <f>J4358*INDEX('Pliegos Tarifarios (Las Condes)'!$D:$D,MATCH($B4358,'Pliegos Tarifarios (Las Condes)'!$A:$A,0))</f>
        <v>34877.451669000002</v>
      </c>
      <c r="P4358" s="19">
        <f>H4358*INDEX('Pliegos Tarifarios (Las Condes)'!$E:$E,MATCH($B4358,'Pliegos Tarifarios (Las Condes)'!$A:$A,0))</f>
        <v>11789.0486912</v>
      </c>
      <c r="Q4358" s="19" cm="1">
        <f t="array" ref="Q4358">H4358*_xlfn.IFS(H4358&lt;=350,INDEX('Pliegos Tarifarios (Las Condes)'!$F:$F,MATCH($B4358,'Pliegos Tarifarios (Las Condes)'!$A:$A,0)),H4358&lt;=500,INDEX('Pliegos Tarifarios (Las Condes)'!$G:$G,MATCH($B4358,'Pliegos Tarifarios (Las Condes)'!$A:$A,0)),H4358&lt;=1000,INDEX('Pliegos Tarifarios (Las Condes)'!$H:$H,MATCH($B4358,'Pliegos Tarifarios (Las Condes)'!$A:$A,0)),H4358&lt;=5000,INDEX('Pliegos Tarifarios (Las Condes)'!$I:$I,MATCH($B4358,'Pliegos Tarifarios (Las Condes)'!$A:$A,0)),H4358&gt;5000,INDEX('Pliegos Tarifarios (Las Condes)'!$J:$J,MATCH($B4358,'Pliegos Tarifarios (Las Condes)'!$A:$A,0)))/1.19</f>
        <v>2122.9865805042023</v>
      </c>
      <c r="R4358" s="19">
        <f>INDEX('Pliegos Tarifarios (Las Condes)'!$K:$K,MATCH($B4358,'Pliegos Tarifarios (Las Condes)'!$A:$A,0))</f>
        <v>729.75599999999997</v>
      </c>
      <c r="S4358" s="21">
        <f t="shared" si="204"/>
        <v>177117.46870430419</v>
      </c>
      <c r="T4358" s="21">
        <f t="shared" si="205"/>
        <v>33652.319053817795</v>
      </c>
      <c r="U4358" s="19">
        <v>0</v>
      </c>
      <c r="V4358" s="21">
        <f t="shared" si="206"/>
        <v>210769.78775812199</v>
      </c>
    </row>
    <row r="4359" spans="1:22" x14ac:dyDescent="0.3">
      <c r="A4359" s="7" t="s">
        <v>149</v>
      </c>
      <c r="B4359" s="7">
        <v>10</v>
      </c>
      <c r="C4359" s="8" t="s">
        <v>186</v>
      </c>
      <c r="D4359" s="7" t="s">
        <v>818</v>
      </c>
      <c r="E4359" s="7" t="s">
        <v>121</v>
      </c>
      <c r="F4359" s="8" t="s">
        <v>819</v>
      </c>
      <c r="G4359" s="7" t="s">
        <v>16</v>
      </c>
      <c r="H4359" s="9">
        <v>904.54039999999998</v>
      </c>
      <c r="I4359" s="9">
        <v>2.4630000000000001</v>
      </c>
      <c r="J4359" s="9">
        <v>2.3515000000000001</v>
      </c>
      <c r="K4359" s="10">
        <v>0.95473000406008934</v>
      </c>
      <c r="L4359" s="9">
        <v>30.15</v>
      </c>
      <c r="M4359" s="19">
        <f>H4359*INDEX('Pliegos Tarifarios (Las Condes)'!$B:$B,MATCH($B4359,'Pliegos Tarifarios (Las Condes)'!$A:$A,0))</f>
        <v>119184.9567252</v>
      </c>
      <c r="N4359" s="19">
        <f>I4359*INDEX('Pliegos Tarifarios (Las Condes)'!$C:$C,MATCH($B4359,'Pliegos Tarifarios (Las Condes)'!$A:$A,0))</f>
        <v>8555.6344320000007</v>
      </c>
      <c r="O4359" s="19">
        <f>J4359*INDEX('Pliegos Tarifarios (Las Condes)'!$D:$D,MATCH($B4359,'Pliegos Tarifarios (Las Condes)'!$A:$A,0))</f>
        <v>34203.990157500004</v>
      </c>
      <c r="P4359" s="19">
        <f>H4359*INDEX('Pliegos Tarifarios (Las Condes)'!$E:$E,MATCH($B4359,'Pliegos Tarifarios (Las Condes)'!$A:$A,0))</f>
        <v>11780.734169599998</v>
      </c>
      <c r="Q4359" s="19" cm="1">
        <f t="array" ref="Q4359">H4359*_xlfn.IFS(H4359&lt;=350,INDEX('Pliegos Tarifarios (Las Condes)'!$F:$F,MATCH($B4359,'Pliegos Tarifarios (Las Condes)'!$A:$A,0)),H4359&lt;=500,INDEX('Pliegos Tarifarios (Las Condes)'!$G:$G,MATCH($B4359,'Pliegos Tarifarios (Las Condes)'!$A:$A,0)),H4359&lt;=1000,INDEX('Pliegos Tarifarios (Las Condes)'!$H:$H,MATCH($B4359,'Pliegos Tarifarios (Las Condes)'!$A:$A,0)),H4359&lt;=5000,INDEX('Pliegos Tarifarios (Las Condes)'!$I:$I,MATCH($B4359,'Pliegos Tarifarios (Las Condes)'!$A:$A,0)),H4359&gt;5000,INDEX('Pliegos Tarifarios (Las Condes)'!$J:$J,MATCH($B4359,'Pliegos Tarifarios (Las Condes)'!$A:$A,0)))/1.19</f>
        <v>2121.4892910924373</v>
      </c>
      <c r="R4359" s="19">
        <f>INDEX('Pliegos Tarifarios (Las Condes)'!$K:$K,MATCH($B4359,'Pliegos Tarifarios (Las Condes)'!$A:$A,0))</f>
        <v>729.75599999999997</v>
      </c>
      <c r="S4359" s="21">
        <f t="shared" si="204"/>
        <v>176576.56077539246</v>
      </c>
      <c r="T4359" s="21">
        <f t="shared" si="205"/>
        <v>33549.546547324564</v>
      </c>
      <c r="U4359" s="19">
        <v>0</v>
      </c>
      <c r="V4359" s="21">
        <f t="shared" si="206"/>
        <v>210126.10732271703</v>
      </c>
    </row>
    <row r="4360" spans="1:22" x14ac:dyDescent="0.3">
      <c r="A4360" s="7" t="s">
        <v>149</v>
      </c>
      <c r="B4360" s="7">
        <v>10</v>
      </c>
      <c r="C4360" s="8" t="s">
        <v>186</v>
      </c>
      <c r="D4360" s="7" t="s">
        <v>820</v>
      </c>
      <c r="E4360" s="7" t="s">
        <v>121</v>
      </c>
      <c r="F4360" s="8" t="s">
        <v>821</v>
      </c>
      <c r="G4360" s="7" t="s">
        <v>16</v>
      </c>
      <c r="H4360" s="9">
        <v>905.02319999999997</v>
      </c>
      <c r="I4360" s="9">
        <v>2.4218999999999999</v>
      </c>
      <c r="J4360" s="9">
        <v>2.4218999999999999</v>
      </c>
      <c r="K4360" s="10">
        <v>1</v>
      </c>
      <c r="L4360" s="9">
        <v>30.17</v>
      </c>
      <c r="M4360" s="19">
        <f>H4360*INDEX('Pliegos Tarifarios (Las Condes)'!$B:$B,MATCH($B4360,'Pliegos Tarifarios (Las Condes)'!$A:$A,0))</f>
        <v>119248.57190160001</v>
      </c>
      <c r="N4360" s="19">
        <f>I4360*INDEX('Pliegos Tarifarios (Las Condes)'!$C:$C,MATCH($B4360,'Pliegos Tarifarios (Las Condes)'!$A:$A,0))</f>
        <v>8412.8668416</v>
      </c>
      <c r="O4360" s="19">
        <f>J4360*INDEX('Pliegos Tarifarios (Las Condes)'!$D:$D,MATCH($B4360,'Pliegos Tarifarios (Las Condes)'!$A:$A,0))</f>
        <v>35228.000749499995</v>
      </c>
      <c r="P4360" s="19">
        <f>H4360*INDEX('Pliegos Tarifarios (Las Condes)'!$E:$E,MATCH($B4360,'Pliegos Tarifarios (Las Condes)'!$A:$A,0))</f>
        <v>11787.0221568</v>
      </c>
      <c r="Q4360" s="19" cm="1">
        <f t="array" ref="Q4360">H4360*_xlfn.IFS(H4360&lt;=350,INDEX('Pliegos Tarifarios (Las Condes)'!$F:$F,MATCH($B4360,'Pliegos Tarifarios (Las Condes)'!$A:$A,0)),H4360&lt;=500,INDEX('Pliegos Tarifarios (Las Condes)'!$G:$G,MATCH($B4360,'Pliegos Tarifarios (Las Condes)'!$A:$A,0)),H4360&lt;=1000,INDEX('Pliegos Tarifarios (Las Condes)'!$H:$H,MATCH($B4360,'Pliegos Tarifarios (Las Condes)'!$A:$A,0)),H4360&lt;=5000,INDEX('Pliegos Tarifarios (Las Condes)'!$I:$I,MATCH($B4360,'Pliegos Tarifarios (Las Condes)'!$A:$A,0)),H4360&gt;5000,INDEX('Pliegos Tarifarios (Las Condes)'!$J:$J,MATCH($B4360,'Pliegos Tarifarios (Las Condes)'!$A:$A,0)))/1.19</f>
        <v>2122.6216396638656</v>
      </c>
      <c r="R4360" s="19">
        <f>INDEX('Pliegos Tarifarios (Las Condes)'!$K:$K,MATCH($B4360,'Pliegos Tarifarios (Las Condes)'!$A:$A,0))</f>
        <v>729.75599999999997</v>
      </c>
      <c r="S4360" s="21">
        <f t="shared" si="204"/>
        <v>177528.83928916388</v>
      </c>
      <c r="T4360" s="21">
        <f t="shared" si="205"/>
        <v>33730.479464941134</v>
      </c>
      <c r="U4360" s="19">
        <v>0</v>
      </c>
      <c r="V4360" s="21">
        <f t="shared" si="206"/>
        <v>211259.31875410501</v>
      </c>
    </row>
    <row r="4361" spans="1:22" x14ac:dyDescent="0.3">
      <c r="A4361" s="7" t="s">
        <v>149</v>
      </c>
      <c r="B4361" s="7">
        <v>10</v>
      </c>
      <c r="C4361" s="8" t="s">
        <v>186</v>
      </c>
      <c r="D4361" s="7" t="s">
        <v>822</v>
      </c>
      <c r="E4361" s="7" t="s">
        <v>121</v>
      </c>
      <c r="F4361" s="8" t="s">
        <v>823</v>
      </c>
      <c r="G4361" s="7" t="s">
        <v>16</v>
      </c>
      <c r="H4361" s="9">
        <v>902.20370000000003</v>
      </c>
      <c r="I4361" s="9">
        <v>2.4022000000000001</v>
      </c>
      <c r="J4361" s="9">
        <v>2.3874</v>
      </c>
      <c r="K4361" s="10">
        <v>0.99383898093414369</v>
      </c>
      <c r="L4361" s="9">
        <v>30.07</v>
      </c>
      <c r="M4361" s="19">
        <f>H4361*INDEX('Pliegos Tarifarios (Las Condes)'!$B:$B,MATCH($B4361,'Pliegos Tarifarios (Las Condes)'!$A:$A,0))</f>
        <v>118877.06612310001</v>
      </c>
      <c r="N4361" s="19">
        <f>I4361*INDEX('Pliegos Tarifarios (Las Condes)'!$C:$C,MATCH($B4361,'Pliegos Tarifarios (Las Condes)'!$A:$A,0))</f>
        <v>8344.4356608000016</v>
      </c>
      <c r="O4361" s="19">
        <f>J4361*INDEX('Pliegos Tarifarios (Las Condes)'!$D:$D,MATCH($B4361,'Pliegos Tarifarios (Las Condes)'!$A:$A,0))</f>
        <v>34726.177377</v>
      </c>
      <c r="P4361" s="19">
        <f>H4361*INDEX('Pliegos Tarifarios (Las Condes)'!$E:$E,MATCH($B4361,'Pliegos Tarifarios (Las Condes)'!$A:$A,0))</f>
        <v>11750.3009888</v>
      </c>
      <c r="Q4361" s="19" cm="1">
        <f t="array" ref="Q4361">H4361*_xlfn.IFS(H4361&lt;=350,INDEX('Pliegos Tarifarios (Las Condes)'!$F:$F,MATCH($B4361,'Pliegos Tarifarios (Las Condes)'!$A:$A,0)),H4361&lt;=500,INDEX('Pliegos Tarifarios (Las Condes)'!$G:$G,MATCH($B4361,'Pliegos Tarifarios (Las Condes)'!$A:$A,0)),H4361&lt;=1000,INDEX('Pliegos Tarifarios (Las Condes)'!$H:$H,MATCH($B4361,'Pliegos Tarifarios (Las Condes)'!$A:$A,0)),H4361&lt;=5000,INDEX('Pliegos Tarifarios (Las Condes)'!$I:$I,MATCH($B4361,'Pliegos Tarifarios (Las Condes)'!$A:$A,0)),H4361&gt;5000,INDEX('Pliegos Tarifarios (Las Condes)'!$J:$J,MATCH($B4361,'Pliegos Tarifarios (Las Condes)'!$A:$A,0)))/1.19</f>
        <v>2116.0088459663871</v>
      </c>
      <c r="R4361" s="19">
        <f>INDEX('Pliegos Tarifarios (Las Condes)'!$K:$K,MATCH($B4361,'Pliegos Tarifarios (Las Condes)'!$A:$A,0))</f>
        <v>729.75599999999997</v>
      </c>
      <c r="S4361" s="21">
        <f t="shared" ref="S4361:S4424" si="207">SUM(M4361:R4361)</f>
        <v>176543.74499566641</v>
      </c>
      <c r="T4361" s="21">
        <f t="shared" ref="T4361:T4424" si="208">S4361*0.19</f>
        <v>33543.311549176615</v>
      </c>
      <c r="U4361" s="19">
        <v>0</v>
      </c>
      <c r="V4361" s="21">
        <f t="shared" ref="V4361:V4424" si="209">SUM(S4361:T4361)</f>
        <v>210087.05654484301</v>
      </c>
    </row>
    <row r="4362" spans="1:22" x14ac:dyDescent="0.3">
      <c r="A4362" s="7" t="s">
        <v>149</v>
      </c>
      <c r="B4362" s="7">
        <v>10</v>
      </c>
      <c r="C4362" s="8" t="s">
        <v>186</v>
      </c>
      <c r="D4362" s="7" t="s">
        <v>824</v>
      </c>
      <c r="E4362" s="7" t="s">
        <v>121</v>
      </c>
      <c r="F4362" s="8" t="s">
        <v>825</v>
      </c>
      <c r="G4362" s="7" t="s">
        <v>16</v>
      </c>
      <c r="H4362" s="9">
        <v>903.7885</v>
      </c>
      <c r="I4362" s="9">
        <v>2.4125999999999999</v>
      </c>
      <c r="J4362" s="9">
        <v>2.4125999999999999</v>
      </c>
      <c r="K4362" s="10">
        <v>1</v>
      </c>
      <c r="L4362" s="9">
        <v>30.13</v>
      </c>
      <c r="M4362" s="19">
        <f>H4362*INDEX('Pliegos Tarifarios (Las Condes)'!$B:$B,MATCH($B4362,'Pliegos Tarifarios (Las Condes)'!$A:$A,0))</f>
        <v>119085.8841255</v>
      </c>
      <c r="N4362" s="19">
        <f>I4362*INDEX('Pliegos Tarifarios (Las Condes)'!$C:$C,MATCH($B4362,'Pliegos Tarifarios (Las Condes)'!$A:$A,0))</f>
        <v>8380.5617664000001</v>
      </c>
      <c r="O4362" s="19">
        <f>J4362*INDEX('Pliegos Tarifarios (Las Condes)'!$D:$D,MATCH($B4362,'Pliegos Tarifarios (Las Condes)'!$A:$A,0))</f>
        <v>35092.726622999995</v>
      </c>
      <c r="P4362" s="19">
        <f>H4362*INDEX('Pliegos Tarifarios (Las Condes)'!$E:$E,MATCH($B4362,'Pliegos Tarifarios (Las Condes)'!$A:$A,0))</f>
        <v>11770.941423999999</v>
      </c>
      <c r="Q4362" s="19" cm="1">
        <f t="array" ref="Q4362">H4362*_xlfn.IFS(H4362&lt;=350,INDEX('Pliegos Tarifarios (Las Condes)'!$F:$F,MATCH($B4362,'Pliegos Tarifarios (Las Condes)'!$A:$A,0)),H4362&lt;=500,INDEX('Pliegos Tarifarios (Las Condes)'!$G:$G,MATCH($B4362,'Pliegos Tarifarios (Las Condes)'!$A:$A,0)),H4362&lt;=1000,INDEX('Pliegos Tarifarios (Las Condes)'!$H:$H,MATCH($B4362,'Pliegos Tarifarios (Las Condes)'!$A:$A,0)),H4362&lt;=5000,INDEX('Pliegos Tarifarios (Las Condes)'!$I:$I,MATCH($B4362,'Pliegos Tarifarios (Las Condes)'!$A:$A,0)),H4362&gt;5000,INDEX('Pliegos Tarifarios (Las Condes)'!$J:$J,MATCH($B4362,'Pliegos Tarifarios (Las Condes)'!$A:$A,0)))/1.19</f>
        <v>2119.7258012605043</v>
      </c>
      <c r="R4362" s="19">
        <f>INDEX('Pliegos Tarifarios (Las Condes)'!$K:$K,MATCH($B4362,'Pliegos Tarifarios (Las Condes)'!$A:$A,0))</f>
        <v>729.75599999999997</v>
      </c>
      <c r="S4362" s="21">
        <f t="shared" si="207"/>
        <v>177179.59574016047</v>
      </c>
      <c r="T4362" s="21">
        <f t="shared" si="208"/>
        <v>33664.123190630489</v>
      </c>
      <c r="U4362" s="19">
        <v>0</v>
      </c>
      <c r="V4362" s="21">
        <f t="shared" si="209"/>
        <v>210843.71893079096</v>
      </c>
    </row>
    <row r="4363" spans="1:22" x14ac:dyDescent="0.3">
      <c r="A4363" s="7" t="s">
        <v>149</v>
      </c>
      <c r="B4363" s="7">
        <v>10</v>
      </c>
      <c r="C4363" s="8" t="s">
        <v>186</v>
      </c>
      <c r="D4363" s="7" t="s">
        <v>826</v>
      </c>
      <c r="E4363" s="7" t="s">
        <v>121</v>
      </c>
      <c r="F4363" s="8" t="s">
        <v>827</v>
      </c>
      <c r="G4363" s="7" t="s">
        <v>16</v>
      </c>
      <c r="H4363" s="9">
        <v>905.21529999999996</v>
      </c>
      <c r="I4363" s="9">
        <v>2.4481999999999999</v>
      </c>
      <c r="J4363" s="9">
        <v>2.3651</v>
      </c>
      <c r="K4363" s="10">
        <v>0.96605669471448408</v>
      </c>
      <c r="L4363" s="9">
        <v>30.17</v>
      </c>
      <c r="M4363" s="19">
        <f>H4363*INDEX('Pliegos Tarifarios (Las Condes)'!$B:$B,MATCH($B4363,'Pliegos Tarifarios (Las Condes)'!$A:$A,0))</f>
        <v>119273.88357390001</v>
      </c>
      <c r="N4363" s="19">
        <f>I4363*INDEX('Pliegos Tarifarios (Las Condes)'!$C:$C,MATCH($B4363,'Pliegos Tarifarios (Las Condes)'!$A:$A,0))</f>
        <v>8504.2242048000007</v>
      </c>
      <c r="O4363" s="19">
        <f>J4363*INDEX('Pliegos Tarifarios (Las Condes)'!$D:$D,MATCH($B4363,'Pliegos Tarifarios (Las Condes)'!$A:$A,0))</f>
        <v>34401.810385500001</v>
      </c>
      <c r="P4363" s="19">
        <f>H4363*INDEX('Pliegos Tarifarios (Las Condes)'!$E:$E,MATCH($B4363,'Pliegos Tarifarios (Las Condes)'!$A:$A,0))</f>
        <v>11789.524067199998</v>
      </c>
      <c r="Q4363" s="19" cm="1">
        <f t="array" ref="Q4363">H4363*_xlfn.IFS(H4363&lt;=350,INDEX('Pliegos Tarifarios (Las Condes)'!$F:$F,MATCH($B4363,'Pliegos Tarifarios (Las Condes)'!$A:$A,0)),H4363&lt;=500,INDEX('Pliegos Tarifarios (Las Condes)'!$G:$G,MATCH($B4363,'Pliegos Tarifarios (Las Condes)'!$A:$A,0)),H4363&lt;=1000,INDEX('Pliegos Tarifarios (Las Condes)'!$H:$H,MATCH($B4363,'Pliegos Tarifarios (Las Condes)'!$A:$A,0)),H4363&lt;=5000,INDEX('Pliegos Tarifarios (Las Condes)'!$I:$I,MATCH($B4363,'Pliegos Tarifarios (Las Condes)'!$A:$A,0)),H4363&gt;5000,INDEX('Pliegos Tarifarios (Las Condes)'!$J:$J,MATCH($B4363,'Pliegos Tarifarios (Las Condes)'!$A:$A,0)))/1.19</f>
        <v>2123.072186806723</v>
      </c>
      <c r="R4363" s="19">
        <f>INDEX('Pliegos Tarifarios (Las Condes)'!$K:$K,MATCH($B4363,'Pliegos Tarifarios (Las Condes)'!$A:$A,0))</f>
        <v>729.75599999999997</v>
      </c>
      <c r="S4363" s="21">
        <f t="shared" si="207"/>
        <v>176822.27041820672</v>
      </c>
      <c r="T4363" s="21">
        <f t="shared" si="208"/>
        <v>33596.231379459277</v>
      </c>
      <c r="U4363" s="19">
        <v>0</v>
      </c>
      <c r="V4363" s="21">
        <f t="shared" si="209"/>
        <v>210418.50179766602</v>
      </c>
    </row>
    <row r="4364" spans="1:22" x14ac:dyDescent="0.3">
      <c r="A4364" s="7" t="s">
        <v>149</v>
      </c>
      <c r="B4364" s="7">
        <v>10</v>
      </c>
      <c r="C4364" s="8" t="s">
        <v>186</v>
      </c>
      <c r="D4364" s="7" t="s">
        <v>828</v>
      </c>
      <c r="E4364" s="7" t="s">
        <v>121</v>
      </c>
      <c r="F4364" s="8" t="s">
        <v>829</v>
      </c>
      <c r="G4364" s="7" t="s">
        <v>16</v>
      </c>
      <c r="H4364" s="9">
        <v>902.12220000000002</v>
      </c>
      <c r="I4364" s="9">
        <v>2.4161000000000001</v>
      </c>
      <c r="J4364" s="9">
        <v>2.3647999999999998</v>
      </c>
      <c r="K4364" s="10">
        <v>0.97876743512271824</v>
      </c>
      <c r="L4364" s="9">
        <v>30.07</v>
      </c>
      <c r="M4364" s="19">
        <f>H4364*INDEX('Pliegos Tarifarios (Las Condes)'!$B:$B,MATCH($B4364,'Pliegos Tarifarios (Las Condes)'!$A:$A,0))</f>
        <v>118866.32743860001</v>
      </c>
      <c r="N4364" s="19">
        <f>I4364*INDEX('Pliegos Tarifarios (Las Condes)'!$C:$C,MATCH($B4364,'Pliegos Tarifarios (Las Condes)'!$A:$A,0))</f>
        <v>8392.7195904000018</v>
      </c>
      <c r="O4364" s="19">
        <f>J4364*INDEX('Pliegos Tarifarios (Las Condes)'!$D:$D,MATCH($B4364,'Pliegos Tarifarios (Las Condes)'!$A:$A,0))</f>
        <v>34397.446703999994</v>
      </c>
      <c r="P4364" s="19">
        <f>H4364*INDEX('Pliegos Tarifarios (Las Condes)'!$E:$E,MATCH($B4364,'Pliegos Tarifarios (Las Condes)'!$A:$A,0))</f>
        <v>11749.2395328</v>
      </c>
      <c r="Q4364" s="19" cm="1">
        <f t="array" ref="Q4364">H4364*_xlfn.IFS(H4364&lt;=350,INDEX('Pliegos Tarifarios (Las Condes)'!$F:$F,MATCH($B4364,'Pliegos Tarifarios (Las Condes)'!$A:$A,0)),H4364&lt;=500,INDEX('Pliegos Tarifarios (Las Condes)'!$G:$G,MATCH($B4364,'Pliegos Tarifarios (Las Condes)'!$A:$A,0)),H4364&lt;=1000,INDEX('Pliegos Tarifarios (Las Condes)'!$H:$H,MATCH($B4364,'Pliegos Tarifarios (Las Condes)'!$A:$A,0)),H4364&lt;=5000,INDEX('Pliegos Tarifarios (Las Condes)'!$I:$I,MATCH($B4364,'Pliegos Tarifarios (Las Condes)'!$A:$A,0)),H4364&gt;5000,INDEX('Pliegos Tarifarios (Las Condes)'!$J:$J,MATCH($B4364,'Pliegos Tarifarios (Las Condes)'!$A:$A,0)))/1.19</f>
        <v>2115.817697647059</v>
      </c>
      <c r="R4364" s="19">
        <f>INDEX('Pliegos Tarifarios (Las Condes)'!$K:$K,MATCH($B4364,'Pliegos Tarifarios (Las Condes)'!$A:$A,0))</f>
        <v>729.75599999999997</v>
      </c>
      <c r="S4364" s="21">
        <f t="shared" si="207"/>
        <v>176251.30696344707</v>
      </c>
      <c r="T4364" s="21">
        <f t="shared" si="208"/>
        <v>33487.748323054948</v>
      </c>
      <c r="U4364" s="19">
        <v>0</v>
      </c>
      <c r="V4364" s="21">
        <f t="shared" si="209"/>
        <v>209739.05528650203</v>
      </c>
    </row>
    <row r="4365" spans="1:22" x14ac:dyDescent="0.3">
      <c r="A4365" s="7" t="s">
        <v>149</v>
      </c>
      <c r="B4365" s="7">
        <v>10</v>
      </c>
      <c r="C4365" s="8" t="s">
        <v>186</v>
      </c>
      <c r="D4365" s="7" t="s">
        <v>830</v>
      </c>
      <c r="E4365" s="7" t="s">
        <v>121</v>
      </c>
      <c r="F4365" s="8" t="s">
        <v>831</v>
      </c>
      <c r="G4365" s="7" t="s">
        <v>16</v>
      </c>
      <c r="H4365" s="9">
        <v>903.88530000000003</v>
      </c>
      <c r="I4365" s="9">
        <v>2.4430000000000001</v>
      </c>
      <c r="J4365" s="9">
        <v>2.3546</v>
      </c>
      <c r="K4365" s="10">
        <v>0.96381498158002454</v>
      </c>
      <c r="L4365" s="9">
        <v>30.13</v>
      </c>
      <c r="M4365" s="19">
        <f>H4365*INDEX('Pliegos Tarifarios (Las Condes)'!$B:$B,MATCH($B4365,'Pliegos Tarifarios (Las Condes)'!$A:$A,0))</f>
        <v>119098.63878390001</v>
      </c>
      <c r="N4365" s="19">
        <f>I4365*INDEX('Pliegos Tarifarios (Las Condes)'!$C:$C,MATCH($B4365,'Pliegos Tarifarios (Las Condes)'!$A:$A,0))</f>
        <v>8486.1611520000006</v>
      </c>
      <c r="O4365" s="19">
        <f>J4365*INDEX('Pliegos Tarifarios (Las Condes)'!$D:$D,MATCH($B4365,'Pliegos Tarifarios (Las Condes)'!$A:$A,0))</f>
        <v>34249.081532999997</v>
      </c>
      <c r="P4365" s="19">
        <f>H4365*INDEX('Pliegos Tarifarios (Las Condes)'!$E:$E,MATCH($B4365,'Pliegos Tarifarios (Las Condes)'!$A:$A,0))</f>
        <v>11772.2021472</v>
      </c>
      <c r="Q4365" s="19" cm="1">
        <f t="array" ref="Q4365">H4365*_xlfn.IFS(H4365&lt;=350,INDEX('Pliegos Tarifarios (Las Condes)'!$F:$F,MATCH($B4365,'Pliegos Tarifarios (Las Condes)'!$A:$A,0)),H4365&lt;=500,INDEX('Pliegos Tarifarios (Las Condes)'!$G:$G,MATCH($B4365,'Pliegos Tarifarios (Las Condes)'!$A:$A,0)),H4365&lt;=1000,INDEX('Pliegos Tarifarios (Las Condes)'!$H:$H,MATCH($B4365,'Pliegos Tarifarios (Las Condes)'!$A:$A,0)),H4365&lt;=5000,INDEX('Pliegos Tarifarios (Las Condes)'!$I:$I,MATCH($B4365,'Pliegos Tarifarios (Las Condes)'!$A:$A,0)),H4365&gt;5000,INDEX('Pliegos Tarifarios (Las Condes)'!$J:$J,MATCH($B4365,'Pliegos Tarifarios (Las Condes)'!$A:$A,0)))/1.19</f>
        <v>2119.9528338655468</v>
      </c>
      <c r="R4365" s="19">
        <f>INDEX('Pliegos Tarifarios (Las Condes)'!$K:$K,MATCH($B4365,'Pliegos Tarifarios (Las Condes)'!$A:$A,0))</f>
        <v>729.75599999999997</v>
      </c>
      <c r="S4365" s="21">
        <f t="shared" si="207"/>
        <v>176455.79244996555</v>
      </c>
      <c r="T4365" s="21">
        <f t="shared" si="208"/>
        <v>33526.600565493456</v>
      </c>
      <c r="U4365" s="19">
        <v>0</v>
      </c>
      <c r="V4365" s="21">
        <f t="shared" si="209"/>
        <v>209982.39301545901</v>
      </c>
    </row>
    <row r="4366" spans="1:22" x14ac:dyDescent="0.3">
      <c r="A4366" s="7" t="s">
        <v>149</v>
      </c>
      <c r="B4366" s="7">
        <v>10</v>
      </c>
      <c r="C4366" s="8" t="s">
        <v>186</v>
      </c>
      <c r="D4366" s="7" t="s">
        <v>832</v>
      </c>
      <c r="E4366" s="7" t="s">
        <v>121</v>
      </c>
      <c r="F4366" s="8" t="s">
        <v>833</v>
      </c>
      <c r="G4366" s="7" t="s">
        <v>16</v>
      </c>
      <c r="H4366" s="9">
        <v>904.56110000000001</v>
      </c>
      <c r="I4366" s="9">
        <v>2.3938999999999999</v>
      </c>
      <c r="J4366" s="9">
        <v>2.3521999999999998</v>
      </c>
      <c r="K4366" s="10">
        <v>0.98258072601194701</v>
      </c>
      <c r="L4366" s="9">
        <v>30.15</v>
      </c>
      <c r="M4366" s="19">
        <f>H4366*INDEX('Pliegos Tarifarios (Las Condes)'!$B:$B,MATCH($B4366,'Pliegos Tarifarios (Las Condes)'!$A:$A,0))</f>
        <v>119187.6842193</v>
      </c>
      <c r="N4366" s="19">
        <f>I4366*INDEX('Pliegos Tarifarios (Las Condes)'!$C:$C,MATCH($B4366,'Pliegos Tarifarios (Las Condes)'!$A:$A,0))</f>
        <v>8315.6042496000009</v>
      </c>
      <c r="O4366" s="19">
        <f>J4366*INDEX('Pliegos Tarifarios (Las Condes)'!$D:$D,MATCH($B4366,'Pliegos Tarifarios (Las Condes)'!$A:$A,0))</f>
        <v>34214.172080999997</v>
      </c>
      <c r="P4366" s="19">
        <f>H4366*INDEX('Pliegos Tarifarios (Las Condes)'!$E:$E,MATCH($B4366,'Pliegos Tarifarios (Las Condes)'!$A:$A,0))</f>
        <v>11781.003766399999</v>
      </c>
      <c r="Q4366" s="19" cm="1">
        <f t="array" ref="Q4366">H4366*_xlfn.IFS(H4366&lt;=350,INDEX('Pliegos Tarifarios (Las Condes)'!$F:$F,MATCH($B4366,'Pliegos Tarifarios (Las Condes)'!$A:$A,0)),H4366&lt;=500,INDEX('Pliegos Tarifarios (Las Condes)'!$G:$G,MATCH($B4366,'Pliegos Tarifarios (Las Condes)'!$A:$A,0)),H4366&lt;=1000,INDEX('Pliegos Tarifarios (Las Condes)'!$H:$H,MATCH($B4366,'Pliegos Tarifarios (Las Condes)'!$A:$A,0)),H4366&lt;=5000,INDEX('Pliegos Tarifarios (Las Condes)'!$I:$I,MATCH($B4366,'Pliegos Tarifarios (Las Condes)'!$A:$A,0)),H4366&gt;5000,INDEX('Pliegos Tarifarios (Las Condes)'!$J:$J,MATCH($B4366,'Pliegos Tarifarios (Las Condes)'!$A:$A,0)))/1.19</f>
        <v>2121.5378404201688</v>
      </c>
      <c r="R4366" s="19">
        <f>INDEX('Pliegos Tarifarios (Las Condes)'!$K:$K,MATCH($B4366,'Pliegos Tarifarios (Las Condes)'!$A:$A,0))</f>
        <v>729.75599999999997</v>
      </c>
      <c r="S4366" s="21">
        <f t="shared" si="207"/>
        <v>176349.7581567202</v>
      </c>
      <c r="T4366" s="21">
        <f t="shared" si="208"/>
        <v>33506.454049776839</v>
      </c>
      <c r="U4366" s="19">
        <v>0</v>
      </c>
      <c r="V4366" s="21">
        <f t="shared" si="209"/>
        <v>209856.21220649703</v>
      </c>
    </row>
    <row r="4367" spans="1:22" x14ac:dyDescent="0.3">
      <c r="A4367" s="7" t="s">
        <v>149</v>
      </c>
      <c r="B4367" s="7">
        <v>10</v>
      </c>
      <c r="C4367" s="8" t="s">
        <v>186</v>
      </c>
      <c r="D4367" s="7" t="s">
        <v>834</v>
      </c>
      <c r="E4367" s="7" t="s">
        <v>121</v>
      </c>
      <c r="F4367" s="8" t="s">
        <v>835</v>
      </c>
      <c r="G4367" s="7" t="s">
        <v>16</v>
      </c>
      <c r="H4367" s="9">
        <v>902.61040000000003</v>
      </c>
      <c r="I4367" s="9">
        <v>2.4165999999999999</v>
      </c>
      <c r="J4367" s="9">
        <v>2.4051</v>
      </c>
      <c r="K4367" s="10">
        <v>0.99524124803442859</v>
      </c>
      <c r="L4367" s="9">
        <v>30.09</v>
      </c>
      <c r="M4367" s="19">
        <f>H4367*INDEX('Pliegos Tarifarios (Las Condes)'!$B:$B,MATCH($B4367,'Pliegos Tarifarios (Las Condes)'!$A:$A,0))</f>
        <v>118930.65413520001</v>
      </c>
      <c r="N4367" s="19">
        <f>I4367*INDEX('Pliegos Tarifarios (Las Condes)'!$C:$C,MATCH($B4367,'Pliegos Tarifarios (Las Condes)'!$A:$A,0))</f>
        <v>8394.4564224000005</v>
      </c>
      <c r="O4367" s="19">
        <f>J4367*INDEX('Pliegos Tarifarios (Las Condes)'!$D:$D,MATCH($B4367,'Pliegos Tarifarios (Las Condes)'!$A:$A,0))</f>
        <v>34983.634585499996</v>
      </c>
      <c r="P4367" s="19">
        <f>H4367*INDEX('Pliegos Tarifarios (Las Condes)'!$E:$E,MATCH($B4367,'Pliegos Tarifarios (Las Condes)'!$A:$A,0))</f>
        <v>11755.597849599999</v>
      </c>
      <c r="Q4367" s="19" cm="1">
        <f t="array" ref="Q4367">H4367*_xlfn.IFS(H4367&lt;=350,INDEX('Pliegos Tarifarios (Las Condes)'!$F:$F,MATCH($B4367,'Pliegos Tarifarios (Las Condes)'!$A:$A,0)),H4367&lt;=500,INDEX('Pliegos Tarifarios (Las Condes)'!$G:$G,MATCH($B4367,'Pliegos Tarifarios (Las Condes)'!$A:$A,0)),H4367&lt;=1000,INDEX('Pliegos Tarifarios (Las Condes)'!$H:$H,MATCH($B4367,'Pliegos Tarifarios (Las Condes)'!$A:$A,0)),H4367&lt;=5000,INDEX('Pliegos Tarifarios (Las Condes)'!$I:$I,MATCH($B4367,'Pliegos Tarifarios (Las Condes)'!$A:$A,0)),H4367&gt;5000,INDEX('Pliegos Tarifarios (Las Condes)'!$J:$J,MATCH($B4367,'Pliegos Tarifarios (Las Condes)'!$A:$A,0)))/1.19</f>
        <v>2116.9627112605044</v>
      </c>
      <c r="R4367" s="19">
        <f>INDEX('Pliegos Tarifarios (Las Condes)'!$K:$K,MATCH($B4367,'Pliegos Tarifarios (Las Condes)'!$A:$A,0))</f>
        <v>729.75599999999997</v>
      </c>
      <c r="S4367" s="21">
        <f t="shared" si="207"/>
        <v>176911.0617039605</v>
      </c>
      <c r="T4367" s="21">
        <f t="shared" si="208"/>
        <v>33613.101723752494</v>
      </c>
      <c r="U4367" s="19">
        <v>0</v>
      </c>
      <c r="V4367" s="21">
        <f t="shared" si="209"/>
        <v>210524.16342771298</v>
      </c>
    </row>
    <row r="4368" spans="1:22" x14ac:dyDescent="0.3">
      <c r="A4368" s="7" t="s">
        <v>149</v>
      </c>
      <c r="B4368" s="7">
        <v>10</v>
      </c>
      <c r="C4368" s="8" t="s">
        <v>186</v>
      </c>
      <c r="D4368" s="7" t="s">
        <v>836</v>
      </c>
      <c r="E4368" s="7" t="s">
        <v>121</v>
      </c>
      <c r="F4368" s="8" t="s">
        <v>837</v>
      </c>
      <c r="G4368" s="7" t="s">
        <v>16</v>
      </c>
      <c r="H4368" s="9">
        <v>902.68050000000005</v>
      </c>
      <c r="I4368" s="9">
        <v>2.4407000000000001</v>
      </c>
      <c r="J4368" s="9">
        <v>2.4407000000000001</v>
      </c>
      <c r="K4368" s="10">
        <v>1</v>
      </c>
      <c r="L4368" s="9">
        <v>30.09</v>
      </c>
      <c r="M4368" s="19">
        <f>H4368*INDEX('Pliegos Tarifarios (Las Condes)'!$B:$B,MATCH($B4368,'Pliegos Tarifarios (Las Condes)'!$A:$A,0))</f>
        <v>118939.89072150001</v>
      </c>
      <c r="N4368" s="19">
        <f>I4368*INDEX('Pliegos Tarifarios (Las Condes)'!$C:$C,MATCH($B4368,'Pliegos Tarifarios (Las Condes)'!$A:$A,0))</f>
        <v>8478.1717248000004</v>
      </c>
      <c r="O4368" s="19">
        <f>J4368*INDEX('Pliegos Tarifarios (Las Condes)'!$D:$D,MATCH($B4368,'Pliegos Tarifarios (Las Condes)'!$A:$A,0))</f>
        <v>35501.458123500001</v>
      </c>
      <c r="P4368" s="19">
        <f>H4368*INDEX('Pliegos Tarifarios (Las Condes)'!$E:$E,MATCH($B4368,'Pliegos Tarifarios (Las Condes)'!$A:$A,0))</f>
        <v>11756.510832</v>
      </c>
      <c r="Q4368" s="19" cm="1">
        <f t="array" ref="Q4368">H4368*_xlfn.IFS(H4368&lt;=350,INDEX('Pliegos Tarifarios (Las Condes)'!$F:$F,MATCH($B4368,'Pliegos Tarifarios (Las Condes)'!$A:$A,0)),H4368&lt;=500,INDEX('Pliegos Tarifarios (Las Condes)'!$G:$G,MATCH($B4368,'Pliegos Tarifarios (Las Condes)'!$A:$A,0)),H4368&lt;=1000,INDEX('Pliegos Tarifarios (Las Condes)'!$H:$H,MATCH($B4368,'Pliegos Tarifarios (Las Condes)'!$A:$A,0)),H4368&lt;=5000,INDEX('Pliegos Tarifarios (Las Condes)'!$I:$I,MATCH($B4368,'Pliegos Tarifarios (Las Condes)'!$A:$A,0)),H4368&gt;5000,INDEX('Pliegos Tarifarios (Las Condes)'!$J:$J,MATCH($B4368,'Pliegos Tarifarios (Las Condes)'!$A:$A,0)))/1.19</f>
        <v>2117.1271222689079</v>
      </c>
      <c r="R4368" s="19">
        <f>INDEX('Pliegos Tarifarios (Las Condes)'!$K:$K,MATCH($B4368,'Pliegos Tarifarios (Las Condes)'!$A:$A,0))</f>
        <v>729.75599999999997</v>
      </c>
      <c r="S4368" s="21">
        <f t="shared" si="207"/>
        <v>177522.91452406891</v>
      </c>
      <c r="T4368" s="21">
        <f t="shared" si="208"/>
        <v>33729.353759573096</v>
      </c>
      <c r="U4368" s="19">
        <v>0</v>
      </c>
      <c r="V4368" s="21">
        <f t="shared" si="209"/>
        <v>211252.26828364201</v>
      </c>
    </row>
    <row r="4369" spans="1:22" x14ac:dyDescent="0.3">
      <c r="A4369" s="7" t="s">
        <v>149</v>
      </c>
      <c r="B4369" s="7">
        <v>10</v>
      </c>
      <c r="C4369" s="8" t="s">
        <v>186</v>
      </c>
      <c r="D4369" s="7" t="s">
        <v>838</v>
      </c>
      <c r="E4369" s="7" t="s">
        <v>121</v>
      </c>
      <c r="F4369" s="8" t="s">
        <v>839</v>
      </c>
      <c r="G4369" s="7" t="s">
        <v>16</v>
      </c>
      <c r="H4369" s="9">
        <v>904.11199999999997</v>
      </c>
      <c r="I4369" s="9">
        <v>2.4159999999999999</v>
      </c>
      <c r="J4369" s="9">
        <v>2.3986999999999998</v>
      </c>
      <c r="K4369" s="10">
        <v>0.99283940397350989</v>
      </c>
      <c r="L4369" s="9">
        <v>30.14</v>
      </c>
      <c r="M4369" s="19">
        <f>H4369*INDEX('Pliegos Tarifarios (Las Condes)'!$B:$B,MATCH($B4369,'Pliegos Tarifarios (Las Condes)'!$A:$A,0))</f>
        <v>119128.509456</v>
      </c>
      <c r="N4369" s="19">
        <f>I4369*INDEX('Pliegos Tarifarios (Las Condes)'!$C:$C,MATCH($B4369,'Pliegos Tarifarios (Las Condes)'!$A:$A,0))</f>
        <v>8392.3722240000006</v>
      </c>
      <c r="O4369" s="19">
        <f>J4369*INDEX('Pliegos Tarifarios (Las Condes)'!$D:$D,MATCH($B4369,'Pliegos Tarifarios (Las Condes)'!$A:$A,0))</f>
        <v>34890.542713499999</v>
      </c>
      <c r="P4369" s="19">
        <f>H4369*INDEX('Pliegos Tarifarios (Las Condes)'!$E:$E,MATCH($B4369,'Pliegos Tarifarios (Las Condes)'!$A:$A,0))</f>
        <v>11775.154687999999</v>
      </c>
      <c r="Q4369" s="19" cm="1">
        <f t="array" ref="Q4369">H4369*_xlfn.IFS(H4369&lt;=350,INDEX('Pliegos Tarifarios (Las Condes)'!$F:$F,MATCH($B4369,'Pliegos Tarifarios (Las Condes)'!$A:$A,0)),H4369&lt;=500,INDEX('Pliegos Tarifarios (Las Condes)'!$G:$G,MATCH($B4369,'Pliegos Tarifarios (Las Condes)'!$A:$A,0)),H4369&lt;=1000,INDEX('Pliegos Tarifarios (Las Condes)'!$H:$H,MATCH($B4369,'Pliegos Tarifarios (Las Condes)'!$A:$A,0)),H4369&lt;=5000,INDEX('Pliegos Tarifarios (Las Condes)'!$I:$I,MATCH($B4369,'Pliegos Tarifarios (Las Condes)'!$A:$A,0)),H4369&gt;5000,INDEX('Pliegos Tarifarios (Las Condes)'!$J:$J,MATCH($B4369,'Pliegos Tarifarios (Las Condes)'!$A:$A,0)))/1.19</f>
        <v>2120.484531092437</v>
      </c>
      <c r="R4369" s="19">
        <f>INDEX('Pliegos Tarifarios (Las Condes)'!$K:$K,MATCH($B4369,'Pliegos Tarifarios (Las Condes)'!$A:$A,0))</f>
        <v>729.75599999999997</v>
      </c>
      <c r="S4369" s="21">
        <f t="shared" si="207"/>
        <v>177036.81961259243</v>
      </c>
      <c r="T4369" s="21">
        <f t="shared" si="208"/>
        <v>33636.995726392561</v>
      </c>
      <c r="U4369" s="19">
        <v>0</v>
      </c>
      <c r="V4369" s="21">
        <f t="shared" si="209"/>
        <v>210673.815338985</v>
      </c>
    </row>
    <row r="4370" spans="1:22" x14ac:dyDescent="0.3">
      <c r="A4370" s="7" t="s">
        <v>149</v>
      </c>
      <c r="B4370" s="7">
        <v>10</v>
      </c>
      <c r="C4370" s="8" t="s">
        <v>186</v>
      </c>
      <c r="D4370" s="7" t="s">
        <v>840</v>
      </c>
      <c r="E4370" s="7" t="s">
        <v>121</v>
      </c>
      <c r="F4370" s="8" t="s">
        <v>841</v>
      </c>
      <c r="G4370" s="7" t="s">
        <v>16</v>
      </c>
      <c r="H4370" s="9">
        <v>903.4665</v>
      </c>
      <c r="I4370" s="9">
        <v>2.4036</v>
      </c>
      <c r="J4370" s="9">
        <v>2.4009999999999998</v>
      </c>
      <c r="K4370" s="10">
        <v>0.99891828923281734</v>
      </c>
      <c r="L4370" s="9">
        <v>30.12</v>
      </c>
      <c r="M4370" s="19">
        <f>H4370*INDEX('Pliegos Tarifarios (Las Condes)'!$B:$B,MATCH($B4370,'Pliegos Tarifarios (Las Condes)'!$A:$A,0))</f>
        <v>119043.45643950001</v>
      </c>
      <c r="N4370" s="19">
        <f>I4370*INDEX('Pliegos Tarifarios (Las Condes)'!$C:$C,MATCH($B4370,'Pliegos Tarifarios (Las Condes)'!$A:$A,0))</f>
        <v>8349.2987904000001</v>
      </c>
      <c r="O4370" s="19">
        <f>J4370*INDEX('Pliegos Tarifarios (Las Condes)'!$D:$D,MATCH($B4370,'Pliegos Tarifarios (Las Condes)'!$A:$A,0))</f>
        <v>34923.997604999997</v>
      </c>
      <c r="P4370" s="19">
        <f>H4370*INDEX('Pliegos Tarifarios (Las Condes)'!$E:$E,MATCH($B4370,'Pliegos Tarifarios (Las Condes)'!$A:$A,0))</f>
        <v>11766.747695999999</v>
      </c>
      <c r="Q4370" s="19" cm="1">
        <f t="array" ref="Q4370">H4370*_xlfn.IFS(H4370&lt;=350,INDEX('Pliegos Tarifarios (Las Condes)'!$F:$F,MATCH($B4370,'Pliegos Tarifarios (Las Condes)'!$A:$A,0)),H4370&lt;=500,INDEX('Pliegos Tarifarios (Las Condes)'!$G:$G,MATCH($B4370,'Pliegos Tarifarios (Las Condes)'!$A:$A,0)),H4370&lt;=1000,INDEX('Pliegos Tarifarios (Las Condes)'!$H:$H,MATCH($B4370,'Pliegos Tarifarios (Las Condes)'!$A:$A,0)),H4370&lt;=5000,INDEX('Pliegos Tarifarios (Las Condes)'!$I:$I,MATCH($B4370,'Pliegos Tarifarios (Las Condes)'!$A:$A,0)),H4370&gt;5000,INDEX('Pliegos Tarifarios (Las Condes)'!$J:$J,MATCH($B4370,'Pliegos Tarifarios (Las Condes)'!$A:$A,0)))/1.19</f>
        <v>2118.9705894957988</v>
      </c>
      <c r="R4370" s="19">
        <f>INDEX('Pliegos Tarifarios (Las Condes)'!$K:$K,MATCH($B4370,'Pliegos Tarifarios (Las Condes)'!$A:$A,0))</f>
        <v>729.75599999999997</v>
      </c>
      <c r="S4370" s="21">
        <f t="shared" si="207"/>
        <v>176932.22712039578</v>
      </c>
      <c r="T4370" s="21">
        <f t="shared" si="208"/>
        <v>33617.123152875196</v>
      </c>
      <c r="U4370" s="19">
        <v>0</v>
      </c>
      <c r="V4370" s="21">
        <f t="shared" si="209"/>
        <v>210549.35027327097</v>
      </c>
    </row>
    <row r="4371" spans="1:22" x14ac:dyDescent="0.3">
      <c r="A4371" s="7" t="s">
        <v>149</v>
      </c>
      <c r="B4371" s="7">
        <v>10</v>
      </c>
      <c r="C4371" s="8" t="s">
        <v>186</v>
      </c>
      <c r="D4371" s="7" t="s">
        <v>842</v>
      </c>
      <c r="E4371" s="7" t="s">
        <v>121</v>
      </c>
      <c r="F4371" s="8" t="s">
        <v>843</v>
      </c>
      <c r="G4371" s="7" t="s">
        <v>16</v>
      </c>
      <c r="H4371" s="9">
        <v>904.50139999999999</v>
      </c>
      <c r="I4371" s="9">
        <v>2.4251</v>
      </c>
      <c r="J4371" s="9">
        <v>2.3969999999999998</v>
      </c>
      <c r="K4371" s="10">
        <v>0.98841284895468218</v>
      </c>
      <c r="L4371" s="9">
        <v>30.15</v>
      </c>
      <c r="M4371" s="19">
        <f>H4371*INDEX('Pliegos Tarifarios (Las Condes)'!$B:$B,MATCH($B4371,'Pliegos Tarifarios (Las Condes)'!$A:$A,0))</f>
        <v>119179.8179682</v>
      </c>
      <c r="N4371" s="19">
        <f>I4371*INDEX('Pliegos Tarifarios (Las Condes)'!$C:$C,MATCH($B4371,'Pliegos Tarifarios (Las Condes)'!$A:$A,0))</f>
        <v>8423.9825664</v>
      </c>
      <c r="O4371" s="19">
        <f>J4371*INDEX('Pliegos Tarifarios (Las Condes)'!$D:$D,MATCH($B4371,'Pliegos Tarifarios (Las Condes)'!$A:$A,0))</f>
        <v>34865.815184999999</v>
      </c>
      <c r="P4371" s="19">
        <f>H4371*INDEX('Pliegos Tarifarios (Las Condes)'!$E:$E,MATCH($B4371,'Pliegos Tarifarios (Las Condes)'!$A:$A,0))</f>
        <v>11780.226233599999</v>
      </c>
      <c r="Q4371" s="19" cm="1">
        <f t="array" ref="Q4371">H4371*_xlfn.IFS(H4371&lt;=350,INDEX('Pliegos Tarifarios (Las Condes)'!$F:$F,MATCH($B4371,'Pliegos Tarifarios (Las Condes)'!$A:$A,0)),H4371&lt;=500,INDEX('Pliegos Tarifarios (Las Condes)'!$G:$G,MATCH($B4371,'Pliegos Tarifarios (Las Condes)'!$A:$A,0)),H4371&lt;=1000,INDEX('Pliegos Tarifarios (Las Condes)'!$H:$H,MATCH($B4371,'Pliegos Tarifarios (Las Condes)'!$A:$A,0)),H4371&lt;=5000,INDEX('Pliegos Tarifarios (Las Condes)'!$I:$I,MATCH($B4371,'Pliegos Tarifarios (Las Condes)'!$A:$A,0)),H4371&gt;5000,INDEX('Pliegos Tarifarios (Las Condes)'!$J:$J,MATCH($B4371,'Pliegos Tarifarios (Las Condes)'!$A:$A,0)))/1.19</f>
        <v>2121.3978213445384</v>
      </c>
      <c r="R4371" s="19">
        <f>INDEX('Pliegos Tarifarios (Las Condes)'!$K:$K,MATCH($B4371,'Pliegos Tarifarios (Las Condes)'!$A:$A,0))</f>
        <v>729.75599999999997</v>
      </c>
      <c r="S4371" s="21">
        <f t="shared" si="207"/>
        <v>177100.99577454454</v>
      </c>
      <c r="T4371" s="21">
        <f t="shared" si="208"/>
        <v>33649.189197163461</v>
      </c>
      <c r="U4371" s="19">
        <v>0</v>
      </c>
      <c r="V4371" s="21">
        <f t="shared" si="209"/>
        <v>210750.18497170799</v>
      </c>
    </row>
    <row r="4372" spans="1:22" x14ac:dyDescent="0.3">
      <c r="A4372" s="7" t="s">
        <v>149</v>
      </c>
      <c r="B4372" s="7">
        <v>10</v>
      </c>
      <c r="C4372" s="8" t="s">
        <v>186</v>
      </c>
      <c r="D4372" s="7" t="s">
        <v>844</v>
      </c>
      <c r="E4372" s="7" t="s">
        <v>121</v>
      </c>
      <c r="F4372" s="8" t="s">
        <v>845</v>
      </c>
      <c r="G4372" s="7" t="s">
        <v>16</v>
      </c>
      <c r="H4372" s="9">
        <v>902.83079999999995</v>
      </c>
      <c r="I4372" s="9">
        <v>2.4196</v>
      </c>
      <c r="J4372" s="9">
        <v>2.4110999999999998</v>
      </c>
      <c r="K4372" s="10">
        <v>0.99648702264837152</v>
      </c>
      <c r="L4372" s="9">
        <v>30.09</v>
      </c>
      <c r="M4372" s="19">
        <f>H4372*INDEX('Pliegos Tarifarios (Las Condes)'!$B:$B,MATCH($B4372,'Pliegos Tarifarios (Las Condes)'!$A:$A,0))</f>
        <v>118959.6947004</v>
      </c>
      <c r="N4372" s="19">
        <f>I4372*INDEX('Pliegos Tarifarios (Las Condes)'!$C:$C,MATCH($B4372,'Pliegos Tarifarios (Las Condes)'!$A:$A,0))</f>
        <v>8404.8774143999999</v>
      </c>
      <c r="O4372" s="19">
        <f>J4372*INDEX('Pliegos Tarifarios (Las Condes)'!$D:$D,MATCH($B4372,'Pliegos Tarifarios (Las Condes)'!$A:$A,0))</f>
        <v>35070.9082155</v>
      </c>
      <c r="P4372" s="19">
        <f>H4372*INDEX('Pliegos Tarifarios (Las Condes)'!$E:$E,MATCH($B4372,'Pliegos Tarifarios (Las Condes)'!$A:$A,0))</f>
        <v>11758.468339199999</v>
      </c>
      <c r="Q4372" s="19" cm="1">
        <f t="array" ref="Q4372">H4372*_xlfn.IFS(H4372&lt;=350,INDEX('Pliegos Tarifarios (Las Condes)'!$F:$F,MATCH($B4372,'Pliegos Tarifarios (Las Condes)'!$A:$A,0)),H4372&lt;=500,INDEX('Pliegos Tarifarios (Las Condes)'!$G:$G,MATCH($B4372,'Pliegos Tarifarios (Las Condes)'!$A:$A,0)),H4372&lt;=1000,INDEX('Pliegos Tarifarios (Las Condes)'!$H:$H,MATCH($B4372,'Pliegos Tarifarios (Las Condes)'!$A:$A,0)),H4372&lt;=5000,INDEX('Pliegos Tarifarios (Las Condes)'!$I:$I,MATCH($B4372,'Pliegos Tarifarios (Las Condes)'!$A:$A,0)),H4372&gt;5000,INDEX('Pliegos Tarifarios (Las Condes)'!$J:$J,MATCH($B4372,'Pliegos Tarifarios (Las Condes)'!$A:$A,0)))/1.19</f>
        <v>2117.4796326050423</v>
      </c>
      <c r="R4372" s="19">
        <f>INDEX('Pliegos Tarifarios (Las Condes)'!$K:$K,MATCH($B4372,'Pliegos Tarifarios (Las Condes)'!$A:$A,0))</f>
        <v>729.75599999999997</v>
      </c>
      <c r="S4372" s="21">
        <f t="shared" si="207"/>
        <v>177041.18430210502</v>
      </c>
      <c r="T4372" s="21">
        <f t="shared" si="208"/>
        <v>33637.825017399955</v>
      </c>
      <c r="U4372" s="19">
        <v>0</v>
      </c>
      <c r="V4372" s="21">
        <f t="shared" si="209"/>
        <v>210679.00931950496</v>
      </c>
    </row>
    <row r="4373" spans="1:22" x14ac:dyDescent="0.3">
      <c r="A4373" s="7" t="s">
        <v>149</v>
      </c>
      <c r="B4373" s="7">
        <v>10</v>
      </c>
      <c r="C4373" s="8" t="s">
        <v>186</v>
      </c>
      <c r="D4373" s="7" t="s">
        <v>846</v>
      </c>
      <c r="E4373" s="7" t="s">
        <v>121</v>
      </c>
      <c r="F4373" s="8" t="s">
        <v>847</v>
      </c>
      <c r="G4373" s="7" t="s">
        <v>16</v>
      </c>
      <c r="H4373" s="9">
        <v>902.75710000000004</v>
      </c>
      <c r="I4373" s="9">
        <v>2.4106999999999998</v>
      </c>
      <c r="J4373" s="9">
        <v>2.4106999999999998</v>
      </c>
      <c r="K4373" s="10">
        <v>1</v>
      </c>
      <c r="L4373" s="9">
        <v>30.09</v>
      </c>
      <c r="M4373" s="19">
        <f>H4373*INDEX('Pliegos Tarifarios (Las Condes)'!$B:$B,MATCH($B4373,'Pliegos Tarifarios (Las Condes)'!$A:$A,0))</f>
        <v>118949.98376730001</v>
      </c>
      <c r="N4373" s="19">
        <f>I4373*INDEX('Pliegos Tarifarios (Las Condes)'!$C:$C,MATCH($B4373,'Pliegos Tarifarios (Las Condes)'!$A:$A,0))</f>
        <v>8373.9618047999993</v>
      </c>
      <c r="O4373" s="19">
        <f>J4373*INDEX('Pliegos Tarifarios (Las Condes)'!$D:$D,MATCH($B4373,'Pliegos Tarifarios (Las Condes)'!$A:$A,0))</f>
        <v>35065.089973499998</v>
      </c>
      <c r="P4373" s="19">
        <f>H4373*INDEX('Pliegos Tarifarios (Las Condes)'!$E:$E,MATCH($B4373,'Pliegos Tarifarios (Las Condes)'!$A:$A,0))</f>
        <v>11757.5084704</v>
      </c>
      <c r="Q4373" s="19" cm="1">
        <f t="array" ref="Q4373">H4373*_xlfn.IFS(H4373&lt;=350,INDEX('Pliegos Tarifarios (Las Condes)'!$F:$F,MATCH($B4373,'Pliegos Tarifarios (Las Condes)'!$A:$A,0)),H4373&lt;=500,INDEX('Pliegos Tarifarios (Las Condes)'!$G:$G,MATCH($B4373,'Pliegos Tarifarios (Las Condes)'!$A:$A,0)),H4373&lt;=1000,INDEX('Pliegos Tarifarios (Las Condes)'!$H:$H,MATCH($B4373,'Pliegos Tarifarios (Las Condes)'!$A:$A,0)),H4373&lt;=5000,INDEX('Pliegos Tarifarios (Las Condes)'!$I:$I,MATCH($B4373,'Pliegos Tarifarios (Las Condes)'!$A:$A,0)),H4373&gt;5000,INDEX('Pliegos Tarifarios (Las Condes)'!$J:$J,MATCH($B4373,'Pliegos Tarifarios (Las Condes)'!$A:$A,0)))/1.19</f>
        <v>2117.3067782352946</v>
      </c>
      <c r="R4373" s="19">
        <f>INDEX('Pliegos Tarifarios (Las Condes)'!$K:$K,MATCH($B4373,'Pliegos Tarifarios (Las Condes)'!$A:$A,0))</f>
        <v>729.75599999999997</v>
      </c>
      <c r="S4373" s="21">
        <f t="shared" si="207"/>
        <v>176993.6067942353</v>
      </c>
      <c r="T4373" s="21">
        <f t="shared" si="208"/>
        <v>33628.785290904707</v>
      </c>
      <c r="U4373" s="19">
        <v>0</v>
      </c>
      <c r="V4373" s="21">
        <f t="shared" si="209"/>
        <v>210622.39208513999</v>
      </c>
    </row>
    <row r="4374" spans="1:22" x14ac:dyDescent="0.3">
      <c r="A4374" s="7" t="s">
        <v>149</v>
      </c>
      <c r="B4374" s="7">
        <v>10</v>
      </c>
      <c r="C4374" s="8" t="s">
        <v>186</v>
      </c>
      <c r="D4374" s="7" t="s">
        <v>848</v>
      </c>
      <c r="E4374" s="7" t="s">
        <v>121</v>
      </c>
      <c r="F4374" s="8" t="s">
        <v>849</v>
      </c>
      <c r="G4374" s="7" t="s">
        <v>16</v>
      </c>
      <c r="H4374" s="9">
        <v>904.20500000000004</v>
      </c>
      <c r="I4374" s="9">
        <v>2.4815999999999998</v>
      </c>
      <c r="J4374" s="9">
        <v>2.3483000000000001</v>
      </c>
      <c r="K4374" s="10">
        <v>0.94628465506125092</v>
      </c>
      <c r="L4374" s="9">
        <v>30.14</v>
      </c>
      <c r="M4374" s="19">
        <f>H4374*INDEX('Pliegos Tarifarios (Las Condes)'!$B:$B,MATCH($B4374,'Pliegos Tarifarios (Las Condes)'!$A:$A,0))</f>
        <v>119140.76341500001</v>
      </c>
      <c r="N4374" s="19">
        <f>I4374*INDEX('Pliegos Tarifarios (Las Condes)'!$C:$C,MATCH($B4374,'Pliegos Tarifarios (Las Condes)'!$A:$A,0))</f>
        <v>8620.2445824000006</v>
      </c>
      <c r="O4374" s="19">
        <f>J4374*INDEX('Pliegos Tarifarios (Las Condes)'!$D:$D,MATCH($B4374,'Pliegos Tarifarios (Las Condes)'!$A:$A,0))</f>
        <v>34157.444221500002</v>
      </c>
      <c r="P4374" s="19">
        <f>H4374*INDEX('Pliegos Tarifarios (Las Condes)'!$E:$E,MATCH($B4374,'Pliegos Tarifarios (Las Condes)'!$A:$A,0))</f>
        <v>11776.36592</v>
      </c>
      <c r="Q4374" s="19" cm="1">
        <f t="array" ref="Q4374">H4374*_xlfn.IFS(H4374&lt;=350,INDEX('Pliegos Tarifarios (Las Condes)'!$F:$F,MATCH($B4374,'Pliegos Tarifarios (Las Condes)'!$A:$A,0)),H4374&lt;=500,INDEX('Pliegos Tarifarios (Las Condes)'!$G:$G,MATCH($B4374,'Pliegos Tarifarios (Las Condes)'!$A:$A,0)),H4374&lt;=1000,INDEX('Pliegos Tarifarios (Las Condes)'!$H:$H,MATCH($B4374,'Pliegos Tarifarios (Las Condes)'!$A:$A,0)),H4374&lt;=5000,INDEX('Pliegos Tarifarios (Las Condes)'!$I:$I,MATCH($B4374,'Pliegos Tarifarios (Las Condes)'!$A:$A,0)),H4374&gt;5000,INDEX('Pliegos Tarifarios (Las Condes)'!$J:$J,MATCH($B4374,'Pliegos Tarifarios (Las Condes)'!$A:$A,0)))/1.19</f>
        <v>2120.7026512605048</v>
      </c>
      <c r="R4374" s="19">
        <f>INDEX('Pliegos Tarifarios (Las Condes)'!$K:$K,MATCH($B4374,'Pliegos Tarifarios (Las Condes)'!$A:$A,0))</f>
        <v>729.75599999999997</v>
      </c>
      <c r="S4374" s="21">
        <f t="shared" si="207"/>
        <v>176545.27679016054</v>
      </c>
      <c r="T4374" s="21">
        <f t="shared" si="208"/>
        <v>33543.602590130504</v>
      </c>
      <c r="U4374" s="19">
        <v>0</v>
      </c>
      <c r="V4374" s="21">
        <f t="shared" si="209"/>
        <v>210088.87938029104</v>
      </c>
    </row>
    <row r="4375" spans="1:22" x14ac:dyDescent="0.3">
      <c r="A4375" s="7" t="s">
        <v>149</v>
      </c>
      <c r="B4375" s="7">
        <v>10</v>
      </c>
      <c r="C4375" s="8" t="s">
        <v>186</v>
      </c>
      <c r="D4375" s="7" t="s">
        <v>850</v>
      </c>
      <c r="E4375" s="7" t="s">
        <v>121</v>
      </c>
      <c r="F4375" s="8" t="s">
        <v>851</v>
      </c>
      <c r="G4375" s="7" t="s">
        <v>16</v>
      </c>
      <c r="H4375" s="9">
        <v>904.39679999999998</v>
      </c>
      <c r="I4375" s="9">
        <v>2.4129999999999998</v>
      </c>
      <c r="J4375" s="9">
        <v>2.4129999999999998</v>
      </c>
      <c r="K4375" s="10">
        <v>1</v>
      </c>
      <c r="L4375" s="9">
        <v>30.15</v>
      </c>
      <c r="M4375" s="19">
        <f>H4375*INDEX('Pliegos Tarifarios (Las Condes)'!$B:$B,MATCH($B4375,'Pliegos Tarifarios (Las Condes)'!$A:$A,0))</f>
        <v>119166.03555840001</v>
      </c>
      <c r="N4375" s="19">
        <f>I4375*INDEX('Pliegos Tarifarios (Las Condes)'!$C:$C,MATCH($B4375,'Pliegos Tarifarios (Las Condes)'!$A:$A,0))</f>
        <v>8381.9512319999994</v>
      </c>
      <c r="O4375" s="19">
        <f>J4375*INDEX('Pliegos Tarifarios (Las Condes)'!$D:$D,MATCH($B4375,'Pliegos Tarifarios (Las Condes)'!$A:$A,0))</f>
        <v>35098.544864999996</v>
      </c>
      <c r="P4375" s="19">
        <f>H4375*INDEX('Pliegos Tarifarios (Las Condes)'!$E:$E,MATCH($B4375,'Pliegos Tarifarios (Las Condes)'!$A:$A,0))</f>
        <v>11778.863923199999</v>
      </c>
      <c r="Q4375" s="19" cm="1">
        <f t="array" ref="Q4375">H4375*_xlfn.IFS(H4375&lt;=350,INDEX('Pliegos Tarifarios (Las Condes)'!$F:$F,MATCH($B4375,'Pliegos Tarifarios (Las Condes)'!$A:$A,0)),H4375&lt;=500,INDEX('Pliegos Tarifarios (Las Condes)'!$G:$G,MATCH($B4375,'Pliegos Tarifarios (Las Condes)'!$A:$A,0)),H4375&lt;=1000,INDEX('Pliegos Tarifarios (Las Condes)'!$H:$H,MATCH($B4375,'Pliegos Tarifarios (Las Condes)'!$A:$A,0)),H4375&lt;=5000,INDEX('Pliegos Tarifarios (Las Condes)'!$I:$I,MATCH($B4375,'Pliegos Tarifarios (Las Condes)'!$A:$A,0)),H4375&gt;5000,INDEX('Pliegos Tarifarios (Las Condes)'!$J:$J,MATCH($B4375,'Pliegos Tarifarios (Las Condes)'!$A:$A,0)))/1.19</f>
        <v>2121.1524947899161</v>
      </c>
      <c r="R4375" s="19">
        <f>INDEX('Pliegos Tarifarios (Las Condes)'!$K:$K,MATCH($B4375,'Pliegos Tarifarios (Las Condes)'!$A:$A,0))</f>
        <v>729.75599999999997</v>
      </c>
      <c r="S4375" s="21">
        <f t="shared" si="207"/>
        <v>177276.30407338991</v>
      </c>
      <c r="T4375" s="21">
        <f t="shared" si="208"/>
        <v>33682.49777394408</v>
      </c>
      <c r="U4375" s="19">
        <v>0</v>
      </c>
      <c r="V4375" s="21">
        <f t="shared" si="209"/>
        <v>210958.80184733399</v>
      </c>
    </row>
    <row r="4376" spans="1:22" x14ac:dyDescent="0.3">
      <c r="A4376" s="7" t="s">
        <v>149</v>
      </c>
      <c r="B4376" s="7">
        <v>10</v>
      </c>
      <c r="C4376" s="8" t="s">
        <v>186</v>
      </c>
      <c r="D4376" s="7" t="s">
        <v>852</v>
      </c>
      <c r="E4376" s="7" t="s">
        <v>121</v>
      </c>
      <c r="F4376" s="8" t="s">
        <v>853</v>
      </c>
      <c r="G4376" s="7" t="s">
        <v>16</v>
      </c>
      <c r="H4376" s="9">
        <v>901.37980000000005</v>
      </c>
      <c r="I4376" s="9">
        <v>2.3853</v>
      </c>
      <c r="J4376" s="9">
        <v>2.3853</v>
      </c>
      <c r="K4376" s="10">
        <v>1</v>
      </c>
      <c r="L4376" s="9">
        <v>30.05</v>
      </c>
      <c r="M4376" s="19">
        <f>H4376*INDEX('Pliegos Tarifarios (Las Condes)'!$B:$B,MATCH($B4376,'Pliegos Tarifarios (Las Condes)'!$A:$A,0))</f>
        <v>118768.50658740001</v>
      </c>
      <c r="N4376" s="19">
        <f>I4376*INDEX('Pliegos Tarifarios (Las Condes)'!$C:$C,MATCH($B4376,'Pliegos Tarifarios (Las Condes)'!$A:$A,0))</f>
        <v>8285.7307392000002</v>
      </c>
      <c r="O4376" s="19">
        <f>J4376*INDEX('Pliegos Tarifarios (Las Condes)'!$D:$D,MATCH($B4376,'Pliegos Tarifarios (Las Condes)'!$A:$A,0))</f>
        <v>34695.631606499999</v>
      </c>
      <c r="P4376" s="19">
        <f>H4376*INDEX('Pliegos Tarifarios (Las Condes)'!$E:$E,MATCH($B4376,'Pliegos Tarifarios (Las Condes)'!$A:$A,0))</f>
        <v>11739.570515199999</v>
      </c>
      <c r="Q4376" s="19" cm="1">
        <f t="array" ref="Q4376">H4376*_xlfn.IFS(H4376&lt;=350,INDEX('Pliegos Tarifarios (Las Condes)'!$F:$F,MATCH($B4376,'Pliegos Tarifarios (Las Condes)'!$A:$A,0)),H4376&lt;=500,INDEX('Pliegos Tarifarios (Las Condes)'!$G:$G,MATCH($B4376,'Pliegos Tarifarios (Las Condes)'!$A:$A,0)),H4376&lt;=1000,INDEX('Pliegos Tarifarios (Las Condes)'!$H:$H,MATCH($B4376,'Pliegos Tarifarios (Las Condes)'!$A:$A,0)),H4376&lt;=5000,INDEX('Pliegos Tarifarios (Las Condes)'!$I:$I,MATCH($B4376,'Pliegos Tarifarios (Las Condes)'!$A:$A,0)),H4376&gt;5000,INDEX('Pliegos Tarifarios (Las Condes)'!$J:$J,MATCH($B4376,'Pliegos Tarifarios (Las Condes)'!$A:$A,0)))/1.19</f>
        <v>2114.0764889075635</v>
      </c>
      <c r="R4376" s="19">
        <f>INDEX('Pliegos Tarifarios (Las Condes)'!$K:$K,MATCH($B4376,'Pliegos Tarifarios (Las Condes)'!$A:$A,0))</f>
        <v>729.75599999999997</v>
      </c>
      <c r="S4376" s="21">
        <f t="shared" si="207"/>
        <v>176333.27193720758</v>
      </c>
      <c r="T4376" s="21">
        <f t="shared" si="208"/>
        <v>33503.321668069439</v>
      </c>
      <c r="U4376" s="19">
        <v>0</v>
      </c>
      <c r="V4376" s="21">
        <f t="shared" si="209"/>
        <v>209836.59360527701</v>
      </c>
    </row>
    <row r="4377" spans="1:22" x14ac:dyDescent="0.3">
      <c r="A4377" s="7" t="s">
        <v>149</v>
      </c>
      <c r="B4377" s="7">
        <v>10</v>
      </c>
      <c r="C4377" s="8" t="s">
        <v>186</v>
      </c>
      <c r="D4377" s="7" t="s">
        <v>854</v>
      </c>
      <c r="E4377" s="7" t="s">
        <v>121</v>
      </c>
      <c r="F4377" s="8" t="s">
        <v>855</v>
      </c>
      <c r="G4377" s="7" t="s">
        <v>16</v>
      </c>
      <c r="H4377" s="9">
        <v>903.02009999999996</v>
      </c>
      <c r="I4377" s="9">
        <v>2.3936999999999999</v>
      </c>
      <c r="J4377" s="9">
        <v>2.3719000000000001</v>
      </c>
      <c r="K4377" s="10">
        <v>0.99089276016209227</v>
      </c>
      <c r="L4377" s="9">
        <v>30.1</v>
      </c>
      <c r="M4377" s="19">
        <f>H4377*INDEX('Pliegos Tarifarios (Las Condes)'!$B:$B,MATCH($B4377,'Pliegos Tarifarios (Las Condes)'!$A:$A,0))</f>
        <v>118984.63743629999</v>
      </c>
      <c r="N4377" s="19">
        <f>I4377*INDEX('Pliegos Tarifarios (Las Condes)'!$C:$C,MATCH($B4377,'Pliegos Tarifarios (Las Condes)'!$A:$A,0))</f>
        <v>8314.9095168000003</v>
      </c>
      <c r="O4377" s="19">
        <f>J4377*INDEX('Pliegos Tarifarios (Las Condes)'!$D:$D,MATCH($B4377,'Pliegos Tarifarios (Las Condes)'!$A:$A,0))</f>
        <v>34500.720499499999</v>
      </c>
      <c r="P4377" s="19">
        <f>H4377*INDEX('Pliegos Tarifarios (Las Condes)'!$E:$E,MATCH($B4377,'Pliegos Tarifarios (Las Condes)'!$A:$A,0))</f>
        <v>11760.933782399999</v>
      </c>
      <c r="Q4377" s="19" cm="1">
        <f t="array" ref="Q4377">H4377*_xlfn.IFS(H4377&lt;=350,INDEX('Pliegos Tarifarios (Las Condes)'!$F:$F,MATCH($B4377,'Pliegos Tarifarios (Las Condes)'!$A:$A,0)),H4377&lt;=500,INDEX('Pliegos Tarifarios (Las Condes)'!$G:$G,MATCH($B4377,'Pliegos Tarifarios (Las Condes)'!$A:$A,0)),H4377&lt;=1000,INDEX('Pliegos Tarifarios (Las Condes)'!$H:$H,MATCH($B4377,'Pliegos Tarifarios (Las Condes)'!$A:$A,0)),H4377&lt;=5000,INDEX('Pliegos Tarifarios (Las Condes)'!$I:$I,MATCH($B4377,'Pliegos Tarifarios (Las Condes)'!$A:$A,0)),H4377&gt;5000,INDEX('Pliegos Tarifarios (Las Condes)'!$J:$J,MATCH($B4377,'Pliegos Tarifarios (Las Condes)'!$A:$A,0)))/1.19</f>
        <v>2117.923612689076</v>
      </c>
      <c r="R4377" s="19">
        <f>INDEX('Pliegos Tarifarios (Las Condes)'!$K:$K,MATCH($B4377,'Pliegos Tarifarios (Las Condes)'!$A:$A,0))</f>
        <v>729.75599999999997</v>
      </c>
      <c r="S4377" s="21">
        <f t="shared" si="207"/>
        <v>176408.88084768908</v>
      </c>
      <c r="T4377" s="21">
        <f t="shared" si="208"/>
        <v>33517.687361060925</v>
      </c>
      <c r="U4377" s="19">
        <v>0</v>
      </c>
      <c r="V4377" s="21">
        <f t="shared" si="209"/>
        <v>209926.56820875002</v>
      </c>
    </row>
    <row r="4378" spans="1:22" x14ac:dyDescent="0.3">
      <c r="A4378" s="7" t="s">
        <v>149</v>
      </c>
      <c r="B4378" s="7">
        <v>10</v>
      </c>
      <c r="C4378" s="8" t="s">
        <v>186</v>
      </c>
      <c r="D4378" s="7" t="s">
        <v>856</v>
      </c>
      <c r="E4378" s="7" t="s">
        <v>121</v>
      </c>
      <c r="F4378" s="8" t="s">
        <v>857</v>
      </c>
      <c r="G4378" s="7" t="s">
        <v>16</v>
      </c>
      <c r="H4378" s="9">
        <v>903.88170000000002</v>
      </c>
      <c r="I4378" s="9">
        <v>2.4413999999999998</v>
      </c>
      <c r="J4378" s="9">
        <v>2.3801000000000001</v>
      </c>
      <c r="K4378" s="10">
        <v>0.97489145572212677</v>
      </c>
      <c r="L4378" s="9">
        <v>30.13</v>
      </c>
      <c r="M4378" s="19">
        <f>H4378*INDEX('Pliegos Tarifarios (Las Condes)'!$B:$B,MATCH($B4378,'Pliegos Tarifarios (Las Condes)'!$A:$A,0))</f>
        <v>119098.16443710001</v>
      </c>
      <c r="N4378" s="19">
        <f>I4378*INDEX('Pliegos Tarifarios (Las Condes)'!$C:$C,MATCH($B4378,'Pliegos Tarifarios (Las Condes)'!$A:$A,0))</f>
        <v>8480.6032895999997</v>
      </c>
      <c r="O4378" s="19">
        <f>J4378*INDEX('Pliegos Tarifarios (Las Condes)'!$D:$D,MATCH($B4378,'Pliegos Tarifarios (Las Condes)'!$A:$A,0))</f>
        <v>34619.994460499998</v>
      </c>
      <c r="P4378" s="19">
        <f>H4378*INDEX('Pliegos Tarifarios (Las Condes)'!$E:$E,MATCH($B4378,'Pliegos Tarifarios (Las Condes)'!$A:$A,0))</f>
        <v>11772.1552608</v>
      </c>
      <c r="Q4378" s="19" cm="1">
        <f t="array" ref="Q4378">H4378*_xlfn.IFS(H4378&lt;=350,INDEX('Pliegos Tarifarios (Las Condes)'!$F:$F,MATCH($B4378,'Pliegos Tarifarios (Las Condes)'!$A:$A,0)),H4378&lt;=500,INDEX('Pliegos Tarifarios (Las Condes)'!$G:$G,MATCH($B4378,'Pliegos Tarifarios (Las Condes)'!$A:$A,0)),H4378&lt;=1000,INDEX('Pliegos Tarifarios (Las Condes)'!$H:$H,MATCH($B4378,'Pliegos Tarifarios (Las Condes)'!$A:$A,0)),H4378&lt;=5000,INDEX('Pliegos Tarifarios (Las Condes)'!$I:$I,MATCH($B4378,'Pliegos Tarifarios (Las Condes)'!$A:$A,0)),H4378&gt;5000,INDEX('Pliegos Tarifarios (Las Condes)'!$J:$J,MATCH($B4378,'Pliegos Tarifarios (Las Condes)'!$A:$A,0)))/1.19</f>
        <v>2119.9443905042021</v>
      </c>
      <c r="R4378" s="19">
        <f>INDEX('Pliegos Tarifarios (Las Condes)'!$K:$K,MATCH($B4378,'Pliegos Tarifarios (Las Condes)'!$A:$A,0))</f>
        <v>729.75599999999997</v>
      </c>
      <c r="S4378" s="21">
        <f t="shared" si="207"/>
        <v>176820.61783850423</v>
      </c>
      <c r="T4378" s="21">
        <f t="shared" si="208"/>
        <v>33595.9173893158</v>
      </c>
      <c r="U4378" s="19">
        <v>0</v>
      </c>
      <c r="V4378" s="21">
        <f t="shared" si="209"/>
        <v>210416.53522782004</v>
      </c>
    </row>
    <row r="4379" spans="1:22" x14ac:dyDescent="0.3">
      <c r="A4379" s="7" t="s">
        <v>149</v>
      </c>
      <c r="B4379" s="7">
        <v>10</v>
      </c>
      <c r="C4379" s="8" t="s">
        <v>186</v>
      </c>
      <c r="D4379" s="7" t="s">
        <v>858</v>
      </c>
      <c r="E4379" s="7" t="s">
        <v>121</v>
      </c>
      <c r="F4379" s="8" t="s">
        <v>859</v>
      </c>
      <c r="G4379" s="7" t="s">
        <v>16</v>
      </c>
      <c r="H4379" s="9">
        <v>905.41250000000002</v>
      </c>
      <c r="I4379" s="9">
        <v>2.3952</v>
      </c>
      <c r="J4379" s="9">
        <v>2.3952</v>
      </c>
      <c r="K4379" s="10">
        <v>1</v>
      </c>
      <c r="L4379" s="9">
        <v>30.18</v>
      </c>
      <c r="M4379" s="19">
        <f>H4379*INDEX('Pliegos Tarifarios (Las Condes)'!$B:$B,MATCH($B4379,'Pliegos Tarifarios (Las Condes)'!$A:$A,0))</f>
        <v>119299.8672375</v>
      </c>
      <c r="N4379" s="19">
        <f>I4379*INDEX('Pliegos Tarifarios (Las Condes)'!$C:$C,MATCH($B4379,'Pliegos Tarifarios (Las Condes)'!$A:$A,0))</f>
        <v>8320.1200128</v>
      </c>
      <c r="O4379" s="19">
        <f>J4379*INDEX('Pliegos Tarifarios (Las Condes)'!$D:$D,MATCH($B4379,'Pliegos Tarifarios (Las Condes)'!$A:$A,0))</f>
        <v>34839.633095999998</v>
      </c>
      <c r="P4379" s="19">
        <f>H4379*INDEX('Pliegos Tarifarios (Las Condes)'!$E:$E,MATCH($B4379,'Pliegos Tarifarios (Las Condes)'!$A:$A,0))</f>
        <v>11792.0924</v>
      </c>
      <c r="Q4379" s="19" cm="1">
        <f t="array" ref="Q4379">H4379*_xlfn.IFS(H4379&lt;=350,INDEX('Pliegos Tarifarios (Las Condes)'!$F:$F,MATCH($B4379,'Pliegos Tarifarios (Las Condes)'!$A:$A,0)),H4379&lt;=500,INDEX('Pliegos Tarifarios (Las Condes)'!$G:$G,MATCH($B4379,'Pliegos Tarifarios (Las Condes)'!$A:$A,0)),H4379&lt;=1000,INDEX('Pliegos Tarifarios (Las Condes)'!$H:$H,MATCH($B4379,'Pliegos Tarifarios (Las Condes)'!$A:$A,0)),H4379&lt;=5000,INDEX('Pliegos Tarifarios (Las Condes)'!$I:$I,MATCH($B4379,'Pliegos Tarifarios (Las Condes)'!$A:$A,0)),H4379&gt;5000,INDEX('Pliegos Tarifarios (Las Condes)'!$J:$J,MATCH($B4379,'Pliegos Tarifarios (Las Condes)'!$A:$A,0)))/1.19</f>
        <v>2123.5346953781518</v>
      </c>
      <c r="R4379" s="19">
        <f>INDEX('Pliegos Tarifarios (Las Condes)'!$K:$K,MATCH($B4379,'Pliegos Tarifarios (Las Condes)'!$A:$A,0))</f>
        <v>729.75599999999997</v>
      </c>
      <c r="S4379" s="21">
        <f t="shared" si="207"/>
        <v>177105.00344167816</v>
      </c>
      <c r="T4379" s="21">
        <f t="shared" si="208"/>
        <v>33649.950653918851</v>
      </c>
      <c r="U4379" s="19">
        <v>0</v>
      </c>
      <c r="V4379" s="21">
        <f t="shared" si="209"/>
        <v>210754.954095597</v>
      </c>
    </row>
    <row r="4380" spans="1:22" x14ac:dyDescent="0.3">
      <c r="A4380" s="7" t="s">
        <v>149</v>
      </c>
      <c r="B4380" s="7">
        <v>10</v>
      </c>
      <c r="C4380" s="8" t="s">
        <v>186</v>
      </c>
      <c r="D4380" s="7" t="s">
        <v>860</v>
      </c>
      <c r="E4380" s="7" t="s">
        <v>121</v>
      </c>
      <c r="F4380" s="8" t="s">
        <v>861</v>
      </c>
      <c r="G4380" s="7" t="s">
        <v>16</v>
      </c>
      <c r="H4380" s="9">
        <v>903.58550000000002</v>
      </c>
      <c r="I4380" s="9">
        <v>2.4272999999999998</v>
      </c>
      <c r="J4380" s="9">
        <v>2.3803999999999998</v>
      </c>
      <c r="K4380" s="10">
        <v>0.98067811972150132</v>
      </c>
      <c r="L4380" s="9">
        <v>30.12</v>
      </c>
      <c r="M4380" s="19">
        <f>H4380*INDEX('Pliegos Tarifarios (Las Condes)'!$B:$B,MATCH($B4380,'Pliegos Tarifarios (Las Condes)'!$A:$A,0))</f>
        <v>119059.13623650001</v>
      </c>
      <c r="N4380" s="19">
        <f>I4380*INDEX('Pliegos Tarifarios (Las Condes)'!$C:$C,MATCH($B4380,'Pliegos Tarifarios (Las Condes)'!$A:$A,0))</f>
        <v>8431.6246271999989</v>
      </c>
      <c r="O4380" s="19">
        <f>J4380*INDEX('Pliegos Tarifarios (Las Condes)'!$D:$D,MATCH($B4380,'Pliegos Tarifarios (Las Condes)'!$A:$A,0))</f>
        <v>34624.358141999997</v>
      </c>
      <c r="P4380" s="19">
        <f>H4380*INDEX('Pliegos Tarifarios (Las Condes)'!$E:$E,MATCH($B4380,'Pliegos Tarifarios (Las Condes)'!$A:$A,0))</f>
        <v>11768.297552</v>
      </c>
      <c r="Q4380" s="19" cm="1">
        <f t="array" ref="Q4380">H4380*_xlfn.IFS(H4380&lt;=350,INDEX('Pliegos Tarifarios (Las Condes)'!$F:$F,MATCH($B4380,'Pliegos Tarifarios (Las Condes)'!$A:$A,0)),H4380&lt;=500,INDEX('Pliegos Tarifarios (Las Condes)'!$G:$G,MATCH($B4380,'Pliegos Tarifarios (Las Condes)'!$A:$A,0)),H4380&lt;=1000,INDEX('Pliegos Tarifarios (Las Condes)'!$H:$H,MATCH($B4380,'Pliegos Tarifarios (Las Condes)'!$A:$A,0)),H4380&lt;=5000,INDEX('Pliegos Tarifarios (Las Condes)'!$I:$I,MATCH($B4380,'Pliegos Tarifarios (Las Condes)'!$A:$A,0)),H4380&gt;5000,INDEX('Pliegos Tarifarios (Las Condes)'!$J:$J,MATCH($B4380,'Pliegos Tarifarios (Las Condes)'!$A:$A,0)))/1.19</f>
        <v>2119.2496894957985</v>
      </c>
      <c r="R4380" s="19">
        <f>INDEX('Pliegos Tarifarios (Las Condes)'!$K:$K,MATCH($B4380,'Pliegos Tarifarios (Las Condes)'!$A:$A,0))</f>
        <v>729.75599999999997</v>
      </c>
      <c r="S4380" s="21">
        <f t="shared" si="207"/>
        <v>176732.42224719579</v>
      </c>
      <c r="T4380" s="21">
        <f t="shared" si="208"/>
        <v>33579.1602269672</v>
      </c>
      <c r="U4380" s="19">
        <v>0</v>
      </c>
      <c r="V4380" s="21">
        <f t="shared" si="209"/>
        <v>210311.58247416298</v>
      </c>
    </row>
    <row r="4381" spans="1:22" x14ac:dyDescent="0.3">
      <c r="A4381" s="7" t="s">
        <v>149</v>
      </c>
      <c r="B4381" s="7">
        <v>10</v>
      </c>
      <c r="C4381" s="8" t="s">
        <v>186</v>
      </c>
      <c r="D4381" s="7" t="s">
        <v>862</v>
      </c>
      <c r="E4381" s="7" t="s">
        <v>121</v>
      </c>
      <c r="F4381" s="8" t="s">
        <v>863</v>
      </c>
      <c r="G4381" s="7" t="s">
        <v>16</v>
      </c>
      <c r="H4381" s="9">
        <v>903.43669999999997</v>
      </c>
      <c r="I4381" s="9">
        <v>2.4613999999999998</v>
      </c>
      <c r="J4381" s="9">
        <v>2.3639999999999999</v>
      </c>
      <c r="K4381" s="10">
        <v>0.96042902413260745</v>
      </c>
      <c r="L4381" s="9">
        <v>30.11</v>
      </c>
      <c r="M4381" s="19">
        <f>H4381*INDEX('Pliegos Tarifarios (Las Condes)'!$B:$B,MATCH($B4381,'Pliegos Tarifarios (Las Condes)'!$A:$A,0))</f>
        <v>119039.5299021</v>
      </c>
      <c r="N4381" s="19">
        <f>I4381*INDEX('Pliegos Tarifarios (Las Condes)'!$C:$C,MATCH($B4381,'Pliegos Tarifarios (Las Condes)'!$A:$A,0))</f>
        <v>8550.0765695999999</v>
      </c>
      <c r="O4381" s="19">
        <f>J4381*INDEX('Pliegos Tarifarios (Las Condes)'!$D:$D,MATCH($B4381,'Pliegos Tarifarios (Las Condes)'!$A:$A,0))</f>
        <v>34385.810219999999</v>
      </c>
      <c r="P4381" s="19">
        <f>H4381*INDEX('Pliegos Tarifarios (Las Condes)'!$E:$E,MATCH($B4381,'Pliegos Tarifarios (Las Condes)'!$A:$A,0))</f>
        <v>11766.359580799999</v>
      </c>
      <c r="Q4381" s="19" cm="1">
        <f t="array" ref="Q4381">H4381*_xlfn.IFS(H4381&lt;=350,INDEX('Pliegos Tarifarios (Las Condes)'!$F:$F,MATCH($B4381,'Pliegos Tarifarios (Las Condes)'!$A:$A,0)),H4381&lt;=500,INDEX('Pliegos Tarifarios (Las Condes)'!$G:$G,MATCH($B4381,'Pliegos Tarifarios (Las Condes)'!$A:$A,0)),H4381&lt;=1000,INDEX('Pliegos Tarifarios (Las Condes)'!$H:$H,MATCH($B4381,'Pliegos Tarifarios (Las Condes)'!$A:$A,0)),H4381&lt;=5000,INDEX('Pliegos Tarifarios (Las Condes)'!$I:$I,MATCH($B4381,'Pliegos Tarifarios (Las Condes)'!$A:$A,0)),H4381&gt;5000,INDEX('Pliegos Tarifarios (Las Condes)'!$J:$J,MATCH($B4381,'Pliegos Tarifarios (Las Condes)'!$A:$A,0)))/1.19</f>
        <v>2118.9006972268912</v>
      </c>
      <c r="R4381" s="19">
        <f>INDEX('Pliegos Tarifarios (Las Condes)'!$K:$K,MATCH($B4381,'Pliegos Tarifarios (Las Condes)'!$A:$A,0))</f>
        <v>729.75599999999997</v>
      </c>
      <c r="S4381" s="21">
        <f t="shared" si="207"/>
        <v>176590.43296972688</v>
      </c>
      <c r="T4381" s="21">
        <f t="shared" si="208"/>
        <v>33552.182264248106</v>
      </c>
      <c r="U4381" s="19">
        <v>0</v>
      </c>
      <c r="V4381" s="21">
        <f t="shared" si="209"/>
        <v>210142.615233975</v>
      </c>
    </row>
    <row r="4382" spans="1:22" x14ac:dyDescent="0.3">
      <c r="A4382" s="7" t="s">
        <v>149</v>
      </c>
      <c r="B4382" s="7">
        <v>10</v>
      </c>
      <c r="C4382" s="8" t="s">
        <v>186</v>
      </c>
      <c r="D4382" s="7" t="s">
        <v>864</v>
      </c>
      <c r="E4382" s="7" t="s">
        <v>121</v>
      </c>
      <c r="F4382" s="8" t="s">
        <v>865</v>
      </c>
      <c r="G4382" s="7" t="s">
        <v>16</v>
      </c>
      <c r="H4382" s="9">
        <v>904.62310000000002</v>
      </c>
      <c r="I4382" s="9">
        <v>2.3803000000000001</v>
      </c>
      <c r="J4382" s="9">
        <v>2.3557999999999999</v>
      </c>
      <c r="K4382" s="10">
        <v>0.9897071797672562</v>
      </c>
      <c r="L4382" s="9">
        <v>30.15</v>
      </c>
      <c r="M4382" s="19">
        <f>H4382*INDEX('Pliegos Tarifarios (Las Condes)'!$B:$B,MATCH($B4382,'Pliegos Tarifarios (Las Condes)'!$A:$A,0))</f>
        <v>119195.8535253</v>
      </c>
      <c r="N4382" s="19">
        <f>I4382*INDEX('Pliegos Tarifarios (Las Condes)'!$C:$C,MATCH($B4382,'Pliegos Tarifarios (Las Condes)'!$A:$A,0))</f>
        <v>8268.3624192000007</v>
      </c>
      <c r="O4382" s="19">
        <f>J4382*INDEX('Pliegos Tarifarios (Las Condes)'!$D:$D,MATCH($B4382,'Pliegos Tarifarios (Las Condes)'!$A:$A,0))</f>
        <v>34266.536259</v>
      </c>
      <c r="P4382" s="19">
        <f>H4382*INDEX('Pliegos Tarifarios (Las Condes)'!$E:$E,MATCH($B4382,'Pliegos Tarifarios (Las Condes)'!$A:$A,0))</f>
        <v>11781.8112544</v>
      </c>
      <c r="Q4382" s="19" cm="1">
        <f t="array" ref="Q4382">H4382*_xlfn.IFS(H4382&lt;=350,INDEX('Pliegos Tarifarios (Las Condes)'!$F:$F,MATCH($B4382,'Pliegos Tarifarios (Las Condes)'!$A:$A,0)),H4382&lt;=500,INDEX('Pliegos Tarifarios (Las Condes)'!$G:$G,MATCH($B4382,'Pliegos Tarifarios (Las Condes)'!$A:$A,0)),H4382&lt;=1000,INDEX('Pliegos Tarifarios (Las Condes)'!$H:$H,MATCH($B4382,'Pliegos Tarifarios (Las Condes)'!$A:$A,0)),H4382&lt;=5000,INDEX('Pliegos Tarifarios (Las Condes)'!$I:$I,MATCH($B4382,'Pliegos Tarifarios (Las Condes)'!$A:$A,0)),H4382&gt;5000,INDEX('Pliegos Tarifarios (Las Condes)'!$J:$J,MATCH($B4382,'Pliegos Tarifarios (Las Condes)'!$A:$A,0)))/1.19</f>
        <v>2121.6832538655467</v>
      </c>
      <c r="R4382" s="19">
        <f>INDEX('Pliegos Tarifarios (Las Condes)'!$K:$K,MATCH($B4382,'Pliegos Tarifarios (Las Condes)'!$A:$A,0))</f>
        <v>729.75599999999997</v>
      </c>
      <c r="S4382" s="21">
        <f t="shared" si="207"/>
        <v>176364.00271176556</v>
      </c>
      <c r="T4382" s="21">
        <f t="shared" si="208"/>
        <v>33509.160515235453</v>
      </c>
      <c r="U4382" s="19">
        <v>0</v>
      </c>
      <c r="V4382" s="21">
        <f t="shared" si="209"/>
        <v>209873.163227001</v>
      </c>
    </row>
    <row r="4383" spans="1:22" x14ac:dyDescent="0.3">
      <c r="A4383" s="7" t="s">
        <v>149</v>
      </c>
      <c r="B4383" s="7">
        <v>10</v>
      </c>
      <c r="C4383" s="8" t="s">
        <v>186</v>
      </c>
      <c r="D4383" s="7" t="s">
        <v>866</v>
      </c>
      <c r="E4383" s="7" t="s">
        <v>121</v>
      </c>
      <c r="F4383" s="8" t="s">
        <v>867</v>
      </c>
      <c r="G4383" s="7" t="s">
        <v>16</v>
      </c>
      <c r="H4383" s="9">
        <v>900.35540000000003</v>
      </c>
      <c r="I4383" s="9">
        <v>2.3744999999999998</v>
      </c>
      <c r="J4383" s="9">
        <v>2.3613</v>
      </c>
      <c r="K4383" s="10">
        <v>0.99444093493367025</v>
      </c>
      <c r="L4383" s="9">
        <v>30.01</v>
      </c>
      <c r="M4383" s="19">
        <f>H4383*INDEX('Pliegos Tarifarios (Las Condes)'!$B:$B,MATCH($B4383,'Pliegos Tarifarios (Las Condes)'!$A:$A,0))</f>
        <v>118633.52857020001</v>
      </c>
      <c r="N4383" s="19">
        <f>I4383*INDEX('Pliegos Tarifarios (Las Condes)'!$C:$C,MATCH($B4383,'Pliegos Tarifarios (Las Condes)'!$A:$A,0))</f>
        <v>8248.2151680000006</v>
      </c>
      <c r="O4383" s="19">
        <f>J4383*INDEX('Pliegos Tarifarios (Las Condes)'!$D:$D,MATCH($B4383,'Pliegos Tarifarios (Las Condes)'!$A:$A,0))</f>
        <v>34346.5370865</v>
      </c>
      <c r="P4383" s="19">
        <f>H4383*INDEX('Pliegos Tarifarios (Las Condes)'!$E:$E,MATCH($B4383,'Pliegos Tarifarios (Las Condes)'!$A:$A,0))</f>
        <v>11726.228729599999</v>
      </c>
      <c r="Q4383" s="19" cm="1">
        <f t="array" ref="Q4383">H4383*_xlfn.IFS(H4383&lt;=350,INDEX('Pliegos Tarifarios (Las Condes)'!$F:$F,MATCH($B4383,'Pliegos Tarifarios (Las Condes)'!$A:$A,0)),H4383&lt;=500,INDEX('Pliegos Tarifarios (Las Condes)'!$G:$G,MATCH($B4383,'Pliegos Tarifarios (Las Condes)'!$A:$A,0)),H4383&lt;=1000,INDEX('Pliegos Tarifarios (Las Condes)'!$H:$H,MATCH($B4383,'Pliegos Tarifarios (Las Condes)'!$A:$A,0)),H4383&lt;=5000,INDEX('Pliegos Tarifarios (Las Condes)'!$I:$I,MATCH($B4383,'Pliegos Tarifarios (Las Condes)'!$A:$A,0)),H4383&gt;5000,INDEX('Pliegos Tarifarios (Las Condes)'!$J:$J,MATCH($B4383,'Pliegos Tarifarios (Las Condes)'!$A:$A,0)))/1.19</f>
        <v>2111.6738835294123</v>
      </c>
      <c r="R4383" s="19">
        <f>INDEX('Pliegos Tarifarios (Las Condes)'!$K:$K,MATCH($B4383,'Pliegos Tarifarios (Las Condes)'!$A:$A,0))</f>
        <v>729.75599999999997</v>
      </c>
      <c r="S4383" s="21">
        <f t="shared" si="207"/>
        <v>175795.93943782942</v>
      </c>
      <c r="T4383" s="21">
        <f t="shared" si="208"/>
        <v>33401.228493187591</v>
      </c>
      <c r="U4383" s="19">
        <v>0</v>
      </c>
      <c r="V4383" s="21">
        <f t="shared" si="209"/>
        <v>209197.167931017</v>
      </c>
    </row>
    <row r="4384" spans="1:22" x14ac:dyDescent="0.3">
      <c r="A4384" s="7" t="s">
        <v>149</v>
      </c>
      <c r="B4384" s="7">
        <v>10</v>
      </c>
      <c r="C4384" s="8" t="s">
        <v>186</v>
      </c>
      <c r="D4384" s="7" t="s">
        <v>868</v>
      </c>
      <c r="E4384" s="7" t="s">
        <v>121</v>
      </c>
      <c r="F4384" s="8" t="s">
        <v>869</v>
      </c>
      <c r="G4384" s="7" t="s">
        <v>16</v>
      </c>
      <c r="H4384" s="9">
        <v>902.99159999999995</v>
      </c>
      <c r="I4384" s="9">
        <v>2.4157000000000002</v>
      </c>
      <c r="J4384" s="9">
        <v>2.4157000000000002</v>
      </c>
      <c r="K4384" s="10">
        <v>1</v>
      </c>
      <c r="L4384" s="9">
        <v>30.1</v>
      </c>
      <c r="M4384" s="19">
        <f>H4384*INDEX('Pliegos Tarifarios (Las Condes)'!$B:$B,MATCH($B4384,'Pliegos Tarifarios (Las Condes)'!$A:$A,0))</f>
        <v>118980.8821908</v>
      </c>
      <c r="N4384" s="19">
        <f>I4384*INDEX('Pliegos Tarifarios (Las Condes)'!$C:$C,MATCH($B4384,'Pliegos Tarifarios (Las Condes)'!$A:$A,0))</f>
        <v>8391.3301248000007</v>
      </c>
      <c r="O4384" s="19">
        <f>J4384*INDEX('Pliegos Tarifarios (Las Condes)'!$D:$D,MATCH($B4384,'Pliegos Tarifarios (Las Condes)'!$A:$A,0))</f>
        <v>35137.817998500002</v>
      </c>
      <c r="P4384" s="19">
        <f>H4384*INDEX('Pliegos Tarifarios (Las Condes)'!$E:$E,MATCH($B4384,'Pliegos Tarifarios (Las Condes)'!$A:$A,0))</f>
        <v>11760.562598399998</v>
      </c>
      <c r="Q4384" s="19" cm="1">
        <f t="array" ref="Q4384">H4384*_xlfn.IFS(H4384&lt;=350,INDEX('Pliegos Tarifarios (Las Condes)'!$F:$F,MATCH($B4384,'Pliegos Tarifarios (Las Condes)'!$A:$A,0)),H4384&lt;=500,INDEX('Pliegos Tarifarios (Las Condes)'!$G:$G,MATCH($B4384,'Pliegos Tarifarios (Las Condes)'!$A:$A,0)),H4384&lt;=1000,INDEX('Pliegos Tarifarios (Las Condes)'!$H:$H,MATCH($B4384,'Pliegos Tarifarios (Las Condes)'!$A:$A,0)),H4384&lt;=5000,INDEX('Pliegos Tarifarios (Las Condes)'!$I:$I,MATCH($B4384,'Pliegos Tarifarios (Las Condes)'!$A:$A,0)),H4384&gt;5000,INDEX('Pliegos Tarifarios (Las Condes)'!$J:$J,MATCH($B4384,'Pliegos Tarifarios (Las Condes)'!$A:$A,0)))/1.19</f>
        <v>2117.8567694117651</v>
      </c>
      <c r="R4384" s="19">
        <f>INDEX('Pliegos Tarifarios (Las Condes)'!$K:$K,MATCH($B4384,'Pliegos Tarifarios (Las Condes)'!$A:$A,0))</f>
        <v>729.75599999999997</v>
      </c>
      <c r="S4384" s="21">
        <f t="shared" si="207"/>
        <v>177118.20568191176</v>
      </c>
      <c r="T4384" s="21">
        <f t="shared" si="208"/>
        <v>33652.459079563232</v>
      </c>
      <c r="U4384" s="19">
        <v>0</v>
      </c>
      <c r="V4384" s="21">
        <f t="shared" si="209"/>
        <v>210770.664761475</v>
      </c>
    </row>
    <row r="4385" spans="1:22" x14ac:dyDescent="0.3">
      <c r="A4385" s="7" t="s">
        <v>149</v>
      </c>
      <c r="B4385" s="7">
        <v>10</v>
      </c>
      <c r="C4385" s="8" t="s">
        <v>186</v>
      </c>
      <c r="D4385" s="7" t="s">
        <v>870</v>
      </c>
      <c r="E4385" s="7" t="s">
        <v>121</v>
      </c>
      <c r="F4385" s="8" t="s">
        <v>871</v>
      </c>
      <c r="G4385" s="7" t="s">
        <v>16</v>
      </c>
      <c r="H4385" s="9">
        <v>904.33590000000004</v>
      </c>
      <c r="I4385" s="9">
        <v>2.4272999999999998</v>
      </c>
      <c r="J4385" s="9">
        <v>2.4272999999999998</v>
      </c>
      <c r="K4385" s="10">
        <v>1</v>
      </c>
      <c r="L4385" s="9">
        <v>30.14</v>
      </c>
      <c r="M4385" s="19">
        <f>H4385*INDEX('Pliegos Tarifarios (Las Condes)'!$B:$B,MATCH($B4385,'Pliegos Tarifarios (Las Condes)'!$A:$A,0))</f>
        <v>119158.0111917</v>
      </c>
      <c r="N4385" s="19">
        <f>I4385*INDEX('Pliegos Tarifarios (Las Condes)'!$C:$C,MATCH($B4385,'Pliegos Tarifarios (Las Condes)'!$A:$A,0))</f>
        <v>8431.6246271999989</v>
      </c>
      <c r="O4385" s="19">
        <f>J4385*INDEX('Pliegos Tarifarios (Las Condes)'!$D:$D,MATCH($B4385,'Pliegos Tarifarios (Las Condes)'!$A:$A,0))</f>
        <v>35306.547016499993</v>
      </c>
      <c r="P4385" s="19">
        <f>H4385*INDEX('Pliegos Tarifarios (Las Condes)'!$E:$E,MATCH($B4385,'Pliegos Tarifarios (Las Condes)'!$A:$A,0))</f>
        <v>11778.0707616</v>
      </c>
      <c r="Q4385" s="19" cm="1">
        <f t="array" ref="Q4385">H4385*_xlfn.IFS(H4385&lt;=350,INDEX('Pliegos Tarifarios (Las Condes)'!$F:$F,MATCH($B4385,'Pliegos Tarifarios (Las Condes)'!$A:$A,0)),H4385&lt;=500,INDEX('Pliegos Tarifarios (Las Condes)'!$G:$G,MATCH($B4385,'Pliegos Tarifarios (Las Condes)'!$A:$A,0)),H4385&lt;=1000,INDEX('Pliegos Tarifarios (Las Condes)'!$H:$H,MATCH($B4385,'Pliegos Tarifarios (Las Condes)'!$A:$A,0)),H4385&lt;=5000,INDEX('Pliegos Tarifarios (Las Condes)'!$I:$I,MATCH($B4385,'Pliegos Tarifarios (Las Condes)'!$A:$A,0)),H4385&gt;5000,INDEX('Pliegos Tarifarios (Las Condes)'!$J:$J,MATCH($B4385,'Pliegos Tarifarios (Las Condes)'!$A:$A,0)))/1.19</f>
        <v>2121.0096612605048</v>
      </c>
      <c r="R4385" s="19">
        <f>INDEX('Pliegos Tarifarios (Las Condes)'!$K:$K,MATCH($B4385,'Pliegos Tarifarios (Las Condes)'!$A:$A,0))</f>
        <v>729.75599999999997</v>
      </c>
      <c r="S4385" s="21">
        <f t="shared" si="207"/>
        <v>177525.01925826046</v>
      </c>
      <c r="T4385" s="21">
        <f t="shared" si="208"/>
        <v>33729.753659069487</v>
      </c>
      <c r="U4385" s="19">
        <v>0</v>
      </c>
      <c r="V4385" s="21">
        <f t="shared" si="209"/>
        <v>211254.77291732994</v>
      </c>
    </row>
    <row r="4386" spans="1:22" x14ac:dyDescent="0.3">
      <c r="A4386" s="7" t="s">
        <v>149</v>
      </c>
      <c r="B4386" s="7">
        <v>10</v>
      </c>
      <c r="C4386" s="8" t="s">
        <v>186</v>
      </c>
      <c r="D4386" s="7" t="s">
        <v>872</v>
      </c>
      <c r="E4386" s="7" t="s">
        <v>121</v>
      </c>
      <c r="F4386" s="8" t="s">
        <v>873</v>
      </c>
      <c r="G4386" s="7" t="s">
        <v>16</v>
      </c>
      <c r="H4386" s="9">
        <v>904.65610000000004</v>
      </c>
      <c r="I4386" s="9">
        <v>2.4028</v>
      </c>
      <c r="J4386" s="9">
        <v>2.3893</v>
      </c>
      <c r="K4386" s="10">
        <v>0.99438155485267188</v>
      </c>
      <c r="L4386" s="9">
        <v>30.16</v>
      </c>
      <c r="M4386" s="19">
        <f>H4386*INDEX('Pliegos Tarifarios (Las Condes)'!$B:$B,MATCH($B4386,'Pliegos Tarifarios (Las Condes)'!$A:$A,0))</f>
        <v>119200.20170430001</v>
      </c>
      <c r="N4386" s="19">
        <f>I4386*INDEX('Pliegos Tarifarios (Las Condes)'!$C:$C,MATCH($B4386,'Pliegos Tarifarios (Las Condes)'!$A:$A,0))</f>
        <v>8346.5198592000015</v>
      </c>
      <c r="O4386" s="19">
        <f>J4386*INDEX('Pliegos Tarifarios (Las Condes)'!$D:$D,MATCH($B4386,'Pliegos Tarifarios (Las Condes)'!$A:$A,0))</f>
        <v>34753.814026499997</v>
      </c>
      <c r="P4386" s="19">
        <f>H4386*INDEX('Pliegos Tarifarios (Las Condes)'!$E:$E,MATCH($B4386,'Pliegos Tarifarios (Las Condes)'!$A:$A,0))</f>
        <v>11782.2410464</v>
      </c>
      <c r="Q4386" s="19" cm="1">
        <f t="array" ref="Q4386">H4386*_xlfn.IFS(H4386&lt;=350,INDEX('Pliegos Tarifarios (Las Condes)'!$F:$F,MATCH($B4386,'Pliegos Tarifarios (Las Condes)'!$A:$A,0)),H4386&lt;=500,INDEX('Pliegos Tarifarios (Las Condes)'!$G:$G,MATCH($B4386,'Pliegos Tarifarios (Las Condes)'!$A:$A,0)),H4386&lt;=1000,INDEX('Pliegos Tarifarios (Las Condes)'!$H:$H,MATCH($B4386,'Pliegos Tarifarios (Las Condes)'!$A:$A,0)),H4386&lt;=5000,INDEX('Pliegos Tarifarios (Las Condes)'!$I:$I,MATCH($B4386,'Pliegos Tarifarios (Las Condes)'!$A:$A,0)),H4386&gt;5000,INDEX('Pliegos Tarifarios (Las Condes)'!$J:$J,MATCH($B4386,'Pliegos Tarifarios (Las Condes)'!$A:$A,0)))/1.19</f>
        <v>2121.7606513445385</v>
      </c>
      <c r="R4386" s="19">
        <f>INDEX('Pliegos Tarifarios (Las Condes)'!$K:$K,MATCH($B4386,'Pliegos Tarifarios (Las Condes)'!$A:$A,0))</f>
        <v>729.75599999999997</v>
      </c>
      <c r="S4386" s="21">
        <f t="shared" si="207"/>
        <v>176934.29328774454</v>
      </c>
      <c r="T4386" s="21">
        <f t="shared" si="208"/>
        <v>33617.515724671466</v>
      </c>
      <c r="U4386" s="19">
        <v>0</v>
      </c>
      <c r="V4386" s="21">
        <f t="shared" si="209"/>
        <v>210551.80901241599</v>
      </c>
    </row>
    <row r="4387" spans="1:22" x14ac:dyDescent="0.3">
      <c r="A4387" s="7" t="s">
        <v>149</v>
      </c>
      <c r="B4387" s="7">
        <v>10</v>
      </c>
      <c r="C4387" s="8" t="s">
        <v>186</v>
      </c>
      <c r="D4387" s="7" t="s">
        <v>874</v>
      </c>
      <c r="E4387" s="7" t="s">
        <v>121</v>
      </c>
      <c r="F4387" s="8" t="s">
        <v>875</v>
      </c>
      <c r="G4387" s="7" t="s">
        <v>16</v>
      </c>
      <c r="H4387" s="9">
        <v>902.80219999999997</v>
      </c>
      <c r="I4387" s="9">
        <v>2.4234</v>
      </c>
      <c r="J4387" s="9">
        <v>2.4142000000000001</v>
      </c>
      <c r="K4387" s="10">
        <v>0.99620368077907073</v>
      </c>
      <c r="L4387" s="9">
        <v>30.09</v>
      </c>
      <c r="M4387" s="19">
        <f>H4387*INDEX('Pliegos Tarifarios (Las Condes)'!$B:$B,MATCH($B4387,'Pliegos Tarifarios (Las Condes)'!$A:$A,0))</f>
        <v>118955.9262786</v>
      </c>
      <c r="N4387" s="19">
        <f>I4387*INDEX('Pliegos Tarifarios (Las Condes)'!$C:$C,MATCH($B4387,'Pliegos Tarifarios (Las Condes)'!$A:$A,0))</f>
        <v>8418.0773375999997</v>
      </c>
      <c r="O4387" s="19">
        <f>J4387*INDEX('Pliegos Tarifarios (Las Condes)'!$D:$D,MATCH($B4387,'Pliegos Tarifarios (Las Condes)'!$A:$A,0))</f>
        <v>35115.999591</v>
      </c>
      <c r="P4387" s="19">
        <f>H4387*INDEX('Pliegos Tarifarios (Las Condes)'!$E:$E,MATCH($B4387,'Pliegos Tarifarios (Las Condes)'!$A:$A,0))</f>
        <v>11758.095852799999</v>
      </c>
      <c r="Q4387" s="19" cm="1">
        <f t="array" ref="Q4387">H4387*_xlfn.IFS(H4387&lt;=350,INDEX('Pliegos Tarifarios (Las Condes)'!$F:$F,MATCH($B4387,'Pliegos Tarifarios (Las Condes)'!$A:$A,0)),H4387&lt;=500,INDEX('Pliegos Tarifarios (Las Condes)'!$G:$G,MATCH($B4387,'Pliegos Tarifarios (Las Condes)'!$A:$A,0)),H4387&lt;=1000,INDEX('Pliegos Tarifarios (Las Condes)'!$H:$H,MATCH($B4387,'Pliegos Tarifarios (Las Condes)'!$A:$A,0)),H4387&lt;=5000,INDEX('Pliegos Tarifarios (Las Condes)'!$I:$I,MATCH($B4387,'Pliegos Tarifarios (Las Condes)'!$A:$A,0)),H4387&gt;5000,INDEX('Pliegos Tarifarios (Las Condes)'!$J:$J,MATCH($B4387,'Pliegos Tarifarios (Las Condes)'!$A:$A,0)))/1.19</f>
        <v>2117.4125547899162</v>
      </c>
      <c r="R4387" s="19">
        <f>INDEX('Pliegos Tarifarios (Las Condes)'!$K:$K,MATCH($B4387,'Pliegos Tarifarios (Las Condes)'!$A:$A,0))</f>
        <v>729.75599999999997</v>
      </c>
      <c r="S4387" s="21">
        <f t="shared" si="207"/>
        <v>177095.26761478992</v>
      </c>
      <c r="T4387" s="21">
        <f t="shared" si="208"/>
        <v>33648.100846810084</v>
      </c>
      <c r="U4387" s="19">
        <v>0</v>
      </c>
      <c r="V4387" s="21">
        <f t="shared" si="209"/>
        <v>210743.36846160001</v>
      </c>
    </row>
    <row r="4388" spans="1:22" x14ac:dyDescent="0.3">
      <c r="A4388" s="7" t="s">
        <v>149</v>
      </c>
      <c r="B4388" s="7">
        <v>10</v>
      </c>
      <c r="C4388" s="8" t="s">
        <v>186</v>
      </c>
      <c r="D4388" s="7" t="s">
        <v>876</v>
      </c>
      <c r="E4388" s="7" t="s">
        <v>121</v>
      </c>
      <c r="F4388" s="8" t="s">
        <v>877</v>
      </c>
      <c r="G4388" s="7" t="s">
        <v>16</v>
      </c>
      <c r="H4388" s="9">
        <v>902.6037</v>
      </c>
      <c r="I4388" s="9">
        <v>2.3835000000000002</v>
      </c>
      <c r="J4388" s="9">
        <v>2.3553000000000002</v>
      </c>
      <c r="K4388" s="10">
        <v>0.98816865953429833</v>
      </c>
      <c r="L4388" s="9">
        <v>30.09</v>
      </c>
      <c r="M4388" s="19">
        <f>H4388*INDEX('Pliegos Tarifarios (Las Condes)'!$B:$B,MATCH($B4388,'Pliegos Tarifarios (Las Condes)'!$A:$A,0))</f>
        <v>118929.77132310001</v>
      </c>
      <c r="N4388" s="19">
        <f>I4388*INDEX('Pliegos Tarifarios (Las Condes)'!$C:$C,MATCH($B4388,'Pliegos Tarifarios (Las Condes)'!$A:$A,0))</f>
        <v>8279.4781440000006</v>
      </c>
      <c r="O4388" s="19">
        <f>J4388*INDEX('Pliegos Tarifarios (Las Condes)'!$D:$D,MATCH($B4388,'Pliegos Tarifarios (Las Condes)'!$A:$A,0))</f>
        <v>34259.263456500004</v>
      </c>
      <c r="P4388" s="19">
        <f>H4388*INDEX('Pliegos Tarifarios (Las Condes)'!$E:$E,MATCH($B4388,'Pliegos Tarifarios (Las Condes)'!$A:$A,0))</f>
        <v>11755.5105888</v>
      </c>
      <c r="Q4388" s="19" cm="1">
        <f t="array" ref="Q4388">H4388*_xlfn.IFS(H4388&lt;=350,INDEX('Pliegos Tarifarios (Las Condes)'!$F:$F,MATCH($B4388,'Pliegos Tarifarios (Las Condes)'!$A:$A,0)),H4388&lt;=500,INDEX('Pliegos Tarifarios (Las Condes)'!$G:$G,MATCH($B4388,'Pliegos Tarifarios (Las Condes)'!$A:$A,0)),H4388&lt;=1000,INDEX('Pliegos Tarifarios (Las Condes)'!$H:$H,MATCH($B4388,'Pliegos Tarifarios (Las Condes)'!$A:$A,0)),H4388&lt;=5000,INDEX('Pliegos Tarifarios (Las Condes)'!$I:$I,MATCH($B4388,'Pliegos Tarifarios (Las Condes)'!$A:$A,0)),H4388&gt;5000,INDEX('Pliegos Tarifarios (Las Condes)'!$J:$J,MATCH($B4388,'Pliegos Tarifarios (Las Condes)'!$A:$A,0)))/1.19</f>
        <v>2116.9469972268912</v>
      </c>
      <c r="R4388" s="19">
        <f>INDEX('Pliegos Tarifarios (Las Condes)'!$K:$K,MATCH($B4388,'Pliegos Tarifarios (Las Condes)'!$A:$A,0))</f>
        <v>729.75599999999997</v>
      </c>
      <c r="S4388" s="21">
        <f t="shared" si="207"/>
        <v>176070.72650962693</v>
      </c>
      <c r="T4388" s="21">
        <f t="shared" si="208"/>
        <v>33453.438036829117</v>
      </c>
      <c r="U4388" s="19">
        <v>0</v>
      </c>
      <c r="V4388" s="21">
        <f t="shared" si="209"/>
        <v>209524.16454645604</v>
      </c>
    </row>
    <row r="4389" spans="1:22" x14ac:dyDescent="0.3">
      <c r="A4389" s="7" t="s">
        <v>149</v>
      </c>
      <c r="B4389" s="7">
        <v>10</v>
      </c>
      <c r="C4389" s="8" t="s">
        <v>186</v>
      </c>
      <c r="D4389" s="7" t="s">
        <v>878</v>
      </c>
      <c r="E4389" s="7" t="s">
        <v>121</v>
      </c>
      <c r="F4389" s="8" t="s">
        <v>879</v>
      </c>
      <c r="G4389" s="7" t="s">
        <v>16</v>
      </c>
      <c r="H4389" s="9">
        <v>902.82680000000005</v>
      </c>
      <c r="I4389" s="9">
        <v>2.3856999999999999</v>
      </c>
      <c r="J4389" s="9">
        <v>2.3856999999999999</v>
      </c>
      <c r="K4389" s="10">
        <v>1</v>
      </c>
      <c r="L4389" s="9">
        <v>30.09</v>
      </c>
      <c r="M4389" s="19">
        <f>H4389*INDEX('Pliegos Tarifarios (Las Condes)'!$B:$B,MATCH($B4389,'Pliegos Tarifarios (Las Condes)'!$A:$A,0))</f>
        <v>118959.16764840001</v>
      </c>
      <c r="N4389" s="19">
        <f>I4389*INDEX('Pliegos Tarifarios (Las Condes)'!$C:$C,MATCH($B4389,'Pliegos Tarifarios (Las Condes)'!$A:$A,0))</f>
        <v>8287.1202047999996</v>
      </c>
      <c r="O4389" s="19">
        <f>J4389*INDEX('Pliegos Tarifarios (Las Condes)'!$D:$D,MATCH($B4389,'Pliegos Tarifarios (Las Condes)'!$A:$A,0))</f>
        <v>34701.4498485</v>
      </c>
      <c r="P4389" s="19">
        <f>H4389*INDEX('Pliegos Tarifarios (Las Condes)'!$E:$E,MATCH($B4389,'Pliegos Tarifarios (Las Condes)'!$A:$A,0))</f>
        <v>11758.416243199999</v>
      </c>
      <c r="Q4389" s="19" cm="1">
        <f t="array" ref="Q4389">H4389*_xlfn.IFS(H4389&lt;=350,INDEX('Pliegos Tarifarios (Las Condes)'!$F:$F,MATCH($B4389,'Pliegos Tarifarios (Las Condes)'!$A:$A,0)),H4389&lt;=500,INDEX('Pliegos Tarifarios (Las Condes)'!$G:$G,MATCH($B4389,'Pliegos Tarifarios (Las Condes)'!$A:$A,0)),H4389&lt;=1000,INDEX('Pliegos Tarifarios (Las Condes)'!$H:$H,MATCH($B4389,'Pliegos Tarifarios (Las Condes)'!$A:$A,0)),H4389&lt;=5000,INDEX('Pliegos Tarifarios (Las Condes)'!$I:$I,MATCH($B4389,'Pliegos Tarifarios (Las Condes)'!$A:$A,0)),H4389&gt;5000,INDEX('Pliegos Tarifarios (Las Condes)'!$J:$J,MATCH($B4389,'Pliegos Tarifarios (Las Condes)'!$A:$A,0)))/1.19</f>
        <v>2117.4702510924376</v>
      </c>
      <c r="R4389" s="19">
        <f>INDEX('Pliegos Tarifarios (Las Condes)'!$K:$K,MATCH($B4389,'Pliegos Tarifarios (Las Condes)'!$A:$A,0))</f>
        <v>729.75599999999997</v>
      </c>
      <c r="S4389" s="21">
        <f t="shared" si="207"/>
        <v>176553.38019599242</v>
      </c>
      <c r="T4389" s="21">
        <f t="shared" si="208"/>
        <v>33545.142237238557</v>
      </c>
      <c r="U4389" s="19">
        <v>0</v>
      </c>
      <c r="V4389" s="21">
        <f t="shared" si="209"/>
        <v>210098.52243323097</v>
      </c>
    </row>
    <row r="4390" spans="1:22" x14ac:dyDescent="0.3">
      <c r="A4390" s="7" t="s">
        <v>149</v>
      </c>
      <c r="B4390" s="7">
        <v>10</v>
      </c>
      <c r="C4390" s="8" t="s">
        <v>186</v>
      </c>
      <c r="D4390" s="7" t="s">
        <v>880</v>
      </c>
      <c r="E4390" s="7" t="s">
        <v>121</v>
      </c>
      <c r="F4390" s="8" t="s">
        <v>881</v>
      </c>
      <c r="G4390" s="7" t="s">
        <v>16</v>
      </c>
      <c r="H4390" s="9">
        <v>903.55700000000002</v>
      </c>
      <c r="I4390" s="9">
        <v>2.4336000000000002</v>
      </c>
      <c r="J4390" s="9">
        <v>2.4336000000000002</v>
      </c>
      <c r="K4390" s="10">
        <v>1</v>
      </c>
      <c r="L4390" s="9">
        <v>30.12</v>
      </c>
      <c r="M4390" s="19">
        <f>H4390*INDEX('Pliegos Tarifarios (Las Condes)'!$B:$B,MATCH($B4390,'Pliegos Tarifarios (Las Condes)'!$A:$A,0))</f>
        <v>119055.38099100001</v>
      </c>
      <c r="N4390" s="19">
        <f>I4390*INDEX('Pliegos Tarifarios (Las Condes)'!$C:$C,MATCH($B4390,'Pliegos Tarifarios (Las Condes)'!$A:$A,0))</f>
        <v>8453.5087104000013</v>
      </c>
      <c r="O4390" s="19">
        <f>J4390*INDEX('Pliegos Tarifarios (Las Condes)'!$D:$D,MATCH($B4390,'Pliegos Tarifarios (Las Condes)'!$A:$A,0))</f>
        <v>35398.184328000003</v>
      </c>
      <c r="P4390" s="19">
        <f>H4390*INDEX('Pliegos Tarifarios (Las Condes)'!$E:$E,MATCH($B4390,'Pliegos Tarifarios (Las Condes)'!$A:$A,0))</f>
        <v>11767.926367999999</v>
      </c>
      <c r="Q4390" s="19" cm="1">
        <f t="array" ref="Q4390">H4390*_xlfn.IFS(H4390&lt;=350,INDEX('Pliegos Tarifarios (Las Condes)'!$F:$F,MATCH($B4390,'Pliegos Tarifarios (Las Condes)'!$A:$A,0)),H4390&lt;=500,INDEX('Pliegos Tarifarios (Las Condes)'!$G:$G,MATCH($B4390,'Pliegos Tarifarios (Las Condes)'!$A:$A,0)),H4390&lt;=1000,INDEX('Pliegos Tarifarios (Las Condes)'!$H:$H,MATCH($B4390,'Pliegos Tarifarios (Las Condes)'!$A:$A,0)),H4390&lt;=5000,INDEX('Pliegos Tarifarios (Las Condes)'!$I:$I,MATCH($B4390,'Pliegos Tarifarios (Las Condes)'!$A:$A,0)),H4390&gt;5000,INDEX('Pliegos Tarifarios (Las Condes)'!$J:$J,MATCH($B4390,'Pliegos Tarifarios (Las Condes)'!$A:$A,0)))/1.19</f>
        <v>2119.1828462184876</v>
      </c>
      <c r="R4390" s="19">
        <f>INDEX('Pliegos Tarifarios (Las Condes)'!$K:$K,MATCH($B4390,'Pliegos Tarifarios (Las Condes)'!$A:$A,0))</f>
        <v>729.75599999999997</v>
      </c>
      <c r="S4390" s="21">
        <f t="shared" si="207"/>
        <v>177523.93924361849</v>
      </c>
      <c r="T4390" s="21">
        <f t="shared" si="208"/>
        <v>33729.548456287514</v>
      </c>
      <c r="U4390" s="19">
        <v>0</v>
      </c>
      <c r="V4390" s="21">
        <f t="shared" si="209"/>
        <v>211253.48769990599</v>
      </c>
    </row>
    <row r="4391" spans="1:22" x14ac:dyDescent="0.3">
      <c r="A4391" s="7" t="s">
        <v>149</v>
      </c>
      <c r="B4391" s="7">
        <v>10</v>
      </c>
      <c r="C4391" s="8" t="s">
        <v>186</v>
      </c>
      <c r="D4391" s="7" t="s">
        <v>882</v>
      </c>
      <c r="E4391" s="7" t="s">
        <v>121</v>
      </c>
      <c r="F4391" s="8" t="s">
        <v>883</v>
      </c>
      <c r="G4391" s="7" t="s">
        <v>16</v>
      </c>
      <c r="H4391" s="9">
        <v>901.57270000000005</v>
      </c>
      <c r="I4391" s="9">
        <v>2.4321000000000002</v>
      </c>
      <c r="J4391" s="9">
        <v>2.3940999999999999</v>
      </c>
      <c r="K4391" s="10">
        <v>0.9843756424489124</v>
      </c>
      <c r="L4391" s="9">
        <v>30.05</v>
      </c>
      <c r="M4391" s="19">
        <f>H4391*INDEX('Pliegos Tarifarios (Las Condes)'!$B:$B,MATCH($B4391,'Pliegos Tarifarios (Las Condes)'!$A:$A,0))</f>
        <v>118793.92367010002</v>
      </c>
      <c r="N4391" s="19">
        <f>I4391*INDEX('Pliegos Tarifarios (Las Condes)'!$C:$C,MATCH($B4391,'Pliegos Tarifarios (Las Condes)'!$A:$A,0))</f>
        <v>8448.2982144000016</v>
      </c>
      <c r="O4391" s="19">
        <f>J4391*INDEX('Pliegos Tarifarios (Las Condes)'!$D:$D,MATCH($B4391,'Pliegos Tarifarios (Las Condes)'!$A:$A,0))</f>
        <v>34823.632930499996</v>
      </c>
      <c r="P4391" s="19">
        <f>H4391*INDEX('Pliegos Tarifarios (Las Condes)'!$E:$E,MATCH($B4391,'Pliegos Tarifarios (Las Condes)'!$A:$A,0))</f>
        <v>11742.082844799999</v>
      </c>
      <c r="Q4391" s="19" cm="1">
        <f t="array" ref="Q4391">H4391*_xlfn.IFS(H4391&lt;=350,INDEX('Pliegos Tarifarios (Las Condes)'!$F:$F,MATCH($B4391,'Pliegos Tarifarios (Las Condes)'!$A:$A,0)),H4391&lt;=500,INDEX('Pliegos Tarifarios (Las Condes)'!$G:$G,MATCH($B4391,'Pliegos Tarifarios (Las Condes)'!$A:$A,0)),H4391&lt;=1000,INDEX('Pliegos Tarifarios (Las Condes)'!$H:$H,MATCH($B4391,'Pliegos Tarifarios (Las Condes)'!$A:$A,0)),H4391&lt;=5000,INDEX('Pliegos Tarifarios (Las Condes)'!$I:$I,MATCH($B4391,'Pliegos Tarifarios (Las Condes)'!$A:$A,0)),H4391&gt;5000,INDEX('Pliegos Tarifarios (Las Condes)'!$J:$J,MATCH($B4391,'Pliegos Tarifarios (Las Condes)'!$A:$A,0)))/1.19</f>
        <v>2114.5289123529415</v>
      </c>
      <c r="R4391" s="19">
        <f>INDEX('Pliegos Tarifarios (Las Condes)'!$K:$K,MATCH($B4391,'Pliegos Tarifarios (Las Condes)'!$A:$A,0))</f>
        <v>729.75599999999997</v>
      </c>
      <c r="S4391" s="21">
        <f t="shared" si="207"/>
        <v>176652.22257215297</v>
      </c>
      <c r="T4391" s="21">
        <f t="shared" si="208"/>
        <v>33563.922288709065</v>
      </c>
      <c r="U4391" s="19">
        <v>0</v>
      </c>
      <c r="V4391" s="21">
        <f t="shared" si="209"/>
        <v>210216.14486086203</v>
      </c>
    </row>
    <row r="4392" spans="1:22" x14ac:dyDescent="0.3">
      <c r="A4392" s="7" t="s">
        <v>149</v>
      </c>
      <c r="B4392" s="7">
        <v>10</v>
      </c>
      <c r="C4392" s="8" t="s">
        <v>186</v>
      </c>
      <c r="D4392" s="7" t="s">
        <v>884</v>
      </c>
      <c r="E4392" s="7" t="s">
        <v>121</v>
      </c>
      <c r="F4392" s="8" t="s">
        <v>885</v>
      </c>
      <c r="G4392" s="7" t="s">
        <v>16</v>
      </c>
      <c r="H4392" s="9">
        <v>904.65639999999996</v>
      </c>
      <c r="I4392" s="9">
        <v>2.4630999999999998</v>
      </c>
      <c r="J4392" s="9">
        <v>2.4630999999999998</v>
      </c>
      <c r="K4392" s="10">
        <v>1</v>
      </c>
      <c r="L4392" s="9">
        <v>30.16</v>
      </c>
      <c r="M4392" s="19">
        <f>H4392*INDEX('Pliegos Tarifarios (Las Condes)'!$B:$B,MATCH($B4392,'Pliegos Tarifarios (Las Condes)'!$A:$A,0))</f>
        <v>119200.24123319999</v>
      </c>
      <c r="N4392" s="19">
        <f>I4392*INDEX('Pliegos Tarifarios (Las Condes)'!$C:$C,MATCH($B4392,'Pliegos Tarifarios (Las Condes)'!$A:$A,0))</f>
        <v>8555.9817984000001</v>
      </c>
      <c r="O4392" s="19">
        <f>J4392*INDEX('Pliegos Tarifarios (Las Condes)'!$D:$D,MATCH($B4392,'Pliegos Tarifarios (Las Condes)'!$A:$A,0))</f>
        <v>35827.279675499994</v>
      </c>
      <c r="P4392" s="19">
        <f>H4392*INDEX('Pliegos Tarifarios (Las Condes)'!$E:$E,MATCH($B4392,'Pliegos Tarifarios (Las Condes)'!$A:$A,0))</f>
        <v>11782.244953599999</v>
      </c>
      <c r="Q4392" s="19" cm="1">
        <f t="array" ref="Q4392">H4392*_xlfn.IFS(H4392&lt;=350,INDEX('Pliegos Tarifarios (Las Condes)'!$F:$F,MATCH($B4392,'Pliegos Tarifarios (Las Condes)'!$A:$A,0)),H4392&lt;=500,INDEX('Pliegos Tarifarios (Las Condes)'!$G:$G,MATCH($B4392,'Pliegos Tarifarios (Las Condes)'!$A:$A,0)),H4392&lt;=1000,INDEX('Pliegos Tarifarios (Las Condes)'!$H:$H,MATCH($B4392,'Pliegos Tarifarios (Las Condes)'!$A:$A,0)),H4392&lt;=5000,INDEX('Pliegos Tarifarios (Las Condes)'!$I:$I,MATCH($B4392,'Pliegos Tarifarios (Las Condes)'!$A:$A,0)),H4392&gt;5000,INDEX('Pliegos Tarifarios (Las Condes)'!$J:$J,MATCH($B4392,'Pliegos Tarifarios (Las Condes)'!$A:$A,0)))/1.19</f>
        <v>2121.7613549579833</v>
      </c>
      <c r="R4392" s="19">
        <f>INDEX('Pliegos Tarifarios (Las Condes)'!$K:$K,MATCH($B4392,'Pliegos Tarifarios (Las Condes)'!$A:$A,0))</f>
        <v>729.75599999999997</v>
      </c>
      <c r="S4392" s="21">
        <f t="shared" si="207"/>
        <v>178217.26501565793</v>
      </c>
      <c r="T4392" s="21">
        <f t="shared" si="208"/>
        <v>33861.280352975009</v>
      </c>
      <c r="U4392" s="19">
        <v>0</v>
      </c>
      <c r="V4392" s="21">
        <f t="shared" si="209"/>
        <v>212078.54536863294</v>
      </c>
    </row>
    <row r="4393" spans="1:22" x14ac:dyDescent="0.3">
      <c r="A4393" s="7" t="s">
        <v>149</v>
      </c>
      <c r="B4393" s="7">
        <v>10</v>
      </c>
      <c r="C4393" s="8" t="s">
        <v>186</v>
      </c>
      <c r="D4393" s="7" t="s">
        <v>886</v>
      </c>
      <c r="E4393" s="7" t="s">
        <v>121</v>
      </c>
      <c r="F4393" s="8" t="s">
        <v>887</v>
      </c>
      <c r="G4393" s="7" t="s">
        <v>16</v>
      </c>
      <c r="H4393" s="9">
        <v>903.00660000000005</v>
      </c>
      <c r="I4393" s="9">
        <v>2.4036</v>
      </c>
      <c r="J4393" s="9">
        <v>2.3685</v>
      </c>
      <c r="K4393" s="10">
        <v>0.98539690464303553</v>
      </c>
      <c r="L4393" s="9">
        <v>30.1</v>
      </c>
      <c r="M4393" s="19">
        <f>H4393*INDEX('Pliegos Tarifarios (Las Condes)'!$B:$B,MATCH($B4393,'Pliegos Tarifarios (Las Condes)'!$A:$A,0))</f>
        <v>118982.85863580002</v>
      </c>
      <c r="N4393" s="19">
        <f>I4393*INDEX('Pliegos Tarifarios (Las Condes)'!$C:$C,MATCH($B4393,'Pliegos Tarifarios (Las Condes)'!$A:$A,0))</f>
        <v>8349.2987904000001</v>
      </c>
      <c r="O4393" s="19">
        <f>J4393*INDEX('Pliegos Tarifarios (Las Condes)'!$D:$D,MATCH($B4393,'Pliegos Tarifarios (Las Condes)'!$A:$A,0))</f>
        <v>34451.2654425</v>
      </c>
      <c r="P4393" s="19">
        <f>H4393*INDEX('Pliegos Tarifarios (Las Condes)'!$E:$E,MATCH($B4393,'Pliegos Tarifarios (Las Condes)'!$A:$A,0))</f>
        <v>11760.7579584</v>
      </c>
      <c r="Q4393" s="19" cm="1">
        <f t="array" ref="Q4393">H4393*_xlfn.IFS(H4393&lt;=350,INDEX('Pliegos Tarifarios (Las Condes)'!$F:$F,MATCH($B4393,'Pliegos Tarifarios (Las Condes)'!$A:$A,0)),H4393&lt;=500,INDEX('Pliegos Tarifarios (Las Condes)'!$G:$G,MATCH($B4393,'Pliegos Tarifarios (Las Condes)'!$A:$A,0)),H4393&lt;=1000,INDEX('Pliegos Tarifarios (Las Condes)'!$H:$H,MATCH($B4393,'Pliegos Tarifarios (Las Condes)'!$A:$A,0)),H4393&lt;=5000,INDEX('Pliegos Tarifarios (Las Condes)'!$I:$I,MATCH($B4393,'Pliegos Tarifarios (Las Condes)'!$A:$A,0)),H4393&gt;5000,INDEX('Pliegos Tarifarios (Las Condes)'!$J:$J,MATCH($B4393,'Pliegos Tarifarios (Las Condes)'!$A:$A,0)))/1.19</f>
        <v>2117.8919500840343</v>
      </c>
      <c r="R4393" s="19">
        <f>INDEX('Pliegos Tarifarios (Las Condes)'!$K:$K,MATCH($B4393,'Pliegos Tarifarios (Las Condes)'!$A:$A,0))</f>
        <v>729.75599999999997</v>
      </c>
      <c r="S4393" s="21">
        <f t="shared" si="207"/>
        <v>176391.82877718407</v>
      </c>
      <c r="T4393" s="21">
        <f t="shared" si="208"/>
        <v>33514.447467664977</v>
      </c>
      <c r="U4393" s="19">
        <v>0</v>
      </c>
      <c r="V4393" s="21">
        <f t="shared" si="209"/>
        <v>209906.27624484905</v>
      </c>
    </row>
    <row r="4394" spans="1:22" x14ac:dyDescent="0.3">
      <c r="A4394" s="7" t="s">
        <v>149</v>
      </c>
      <c r="B4394" s="7">
        <v>10</v>
      </c>
      <c r="C4394" s="8" t="s">
        <v>186</v>
      </c>
      <c r="D4394" s="7" t="s">
        <v>888</v>
      </c>
      <c r="E4394" s="7" t="s">
        <v>121</v>
      </c>
      <c r="F4394" s="8" t="s">
        <v>889</v>
      </c>
      <c r="G4394" s="7" t="s">
        <v>16</v>
      </c>
      <c r="H4394" s="9">
        <v>904.99480000000005</v>
      </c>
      <c r="I4394" s="9">
        <v>2.3980999999999999</v>
      </c>
      <c r="J4394" s="9">
        <v>2.3925999999999998</v>
      </c>
      <c r="K4394" s="10">
        <v>0.997706517659814</v>
      </c>
      <c r="L4394" s="9">
        <v>30.17</v>
      </c>
      <c r="M4394" s="19">
        <f>H4394*INDEX('Pliegos Tarifarios (Las Condes)'!$B:$B,MATCH($B4394,'Pliegos Tarifarios (Las Condes)'!$A:$A,0))</f>
        <v>119244.82983240001</v>
      </c>
      <c r="N4394" s="19">
        <f>I4394*INDEX('Pliegos Tarifarios (Las Condes)'!$C:$C,MATCH($B4394,'Pliegos Tarifarios (Las Condes)'!$A:$A,0))</f>
        <v>8330.1936384000001</v>
      </c>
      <c r="O4394" s="19">
        <f>J4394*INDEX('Pliegos Tarifarios (Las Condes)'!$D:$D,MATCH($B4394,'Pliegos Tarifarios (Las Condes)'!$A:$A,0))</f>
        <v>34801.814522999994</v>
      </c>
      <c r="P4394" s="19">
        <f>H4394*INDEX('Pliegos Tarifarios (Las Condes)'!$E:$E,MATCH($B4394,'Pliegos Tarifarios (Las Condes)'!$A:$A,0))</f>
        <v>11786.6522752</v>
      </c>
      <c r="Q4394" s="19" cm="1">
        <f t="array" ref="Q4394">H4394*_xlfn.IFS(H4394&lt;=350,INDEX('Pliegos Tarifarios (Las Condes)'!$F:$F,MATCH($B4394,'Pliegos Tarifarios (Las Condes)'!$A:$A,0)),H4394&lt;=500,INDEX('Pliegos Tarifarios (Las Condes)'!$G:$G,MATCH($B4394,'Pliegos Tarifarios (Las Condes)'!$A:$A,0)),H4394&lt;=1000,INDEX('Pliegos Tarifarios (Las Condes)'!$H:$H,MATCH($B4394,'Pliegos Tarifarios (Las Condes)'!$A:$A,0)),H4394&lt;=5000,INDEX('Pliegos Tarifarios (Las Condes)'!$I:$I,MATCH($B4394,'Pliegos Tarifarios (Las Condes)'!$A:$A,0)),H4394&gt;5000,INDEX('Pliegos Tarifarios (Las Condes)'!$J:$J,MATCH($B4394,'Pliegos Tarifarios (Las Condes)'!$A:$A,0)))/1.19</f>
        <v>2122.5550309243704</v>
      </c>
      <c r="R4394" s="19">
        <f>INDEX('Pliegos Tarifarios (Las Condes)'!$K:$K,MATCH($B4394,'Pliegos Tarifarios (Las Condes)'!$A:$A,0))</f>
        <v>729.75599999999997</v>
      </c>
      <c r="S4394" s="21">
        <f t="shared" si="207"/>
        <v>177015.80129992438</v>
      </c>
      <c r="T4394" s="21">
        <f t="shared" si="208"/>
        <v>33633.002246985634</v>
      </c>
      <c r="U4394" s="19">
        <v>0</v>
      </c>
      <c r="V4394" s="21">
        <f t="shared" si="209"/>
        <v>210648.80354691</v>
      </c>
    </row>
    <row r="4395" spans="1:22" x14ac:dyDescent="0.3">
      <c r="A4395" s="7" t="s">
        <v>149</v>
      </c>
      <c r="B4395" s="7">
        <v>10</v>
      </c>
      <c r="C4395" s="8" t="s">
        <v>186</v>
      </c>
      <c r="D4395" s="7" t="s">
        <v>890</v>
      </c>
      <c r="E4395" s="7" t="s">
        <v>121</v>
      </c>
      <c r="F4395" s="8" t="s">
        <v>891</v>
      </c>
      <c r="G4395" s="7" t="s">
        <v>16</v>
      </c>
      <c r="H4395" s="9">
        <v>903.92619999999999</v>
      </c>
      <c r="I4395" s="9">
        <v>2.4140000000000001</v>
      </c>
      <c r="J4395" s="9">
        <v>2.3448000000000002</v>
      </c>
      <c r="K4395" s="10">
        <v>0.9713338856669429</v>
      </c>
      <c r="L4395" s="9">
        <v>30.13</v>
      </c>
      <c r="M4395" s="19">
        <f>H4395*INDEX('Pliegos Tarifarios (Las Condes)'!$B:$B,MATCH($B4395,'Pliegos Tarifarios (Las Condes)'!$A:$A,0))</f>
        <v>119104.0278906</v>
      </c>
      <c r="N4395" s="19">
        <f>I4395*INDEX('Pliegos Tarifarios (Las Condes)'!$C:$C,MATCH($B4395,'Pliegos Tarifarios (Las Condes)'!$A:$A,0))</f>
        <v>8385.4248960000004</v>
      </c>
      <c r="O4395" s="19">
        <f>J4395*INDEX('Pliegos Tarifarios (Las Condes)'!$D:$D,MATCH($B4395,'Pliegos Tarifarios (Las Condes)'!$A:$A,0))</f>
        <v>34106.534604</v>
      </c>
      <c r="P4395" s="19">
        <f>H4395*INDEX('Pliegos Tarifarios (Las Condes)'!$E:$E,MATCH($B4395,'Pliegos Tarifarios (Las Condes)'!$A:$A,0))</f>
        <v>11772.734828799999</v>
      </c>
      <c r="Q4395" s="19" cm="1">
        <f t="array" ref="Q4395">H4395*_xlfn.IFS(H4395&lt;=350,INDEX('Pliegos Tarifarios (Las Condes)'!$F:$F,MATCH($B4395,'Pliegos Tarifarios (Las Condes)'!$A:$A,0)),H4395&lt;=500,INDEX('Pliegos Tarifarios (Las Condes)'!$G:$G,MATCH($B4395,'Pliegos Tarifarios (Las Condes)'!$A:$A,0)),H4395&lt;=1000,INDEX('Pliegos Tarifarios (Las Condes)'!$H:$H,MATCH($B4395,'Pliegos Tarifarios (Las Condes)'!$A:$A,0)),H4395&lt;=5000,INDEX('Pliegos Tarifarios (Las Condes)'!$I:$I,MATCH($B4395,'Pliegos Tarifarios (Las Condes)'!$A:$A,0)),H4395&gt;5000,INDEX('Pliegos Tarifarios (Las Condes)'!$J:$J,MATCH($B4395,'Pliegos Tarifarios (Las Condes)'!$A:$A,0)))/1.19</f>
        <v>2120.0487598319332</v>
      </c>
      <c r="R4395" s="19">
        <f>INDEX('Pliegos Tarifarios (Las Condes)'!$K:$K,MATCH($B4395,'Pliegos Tarifarios (Las Condes)'!$A:$A,0))</f>
        <v>729.75599999999997</v>
      </c>
      <c r="S4395" s="21">
        <f t="shared" si="207"/>
        <v>176218.52697923192</v>
      </c>
      <c r="T4395" s="21">
        <f t="shared" si="208"/>
        <v>33481.520126054063</v>
      </c>
      <c r="U4395" s="19">
        <v>0</v>
      </c>
      <c r="V4395" s="21">
        <f t="shared" si="209"/>
        <v>209700.04710528598</v>
      </c>
    </row>
    <row r="4396" spans="1:22" x14ac:dyDescent="0.3">
      <c r="A4396" s="7" t="s">
        <v>149</v>
      </c>
      <c r="B4396" s="7">
        <v>10</v>
      </c>
      <c r="C4396" s="8" t="s">
        <v>186</v>
      </c>
      <c r="D4396" s="7" t="s">
        <v>892</v>
      </c>
      <c r="E4396" s="7" t="s">
        <v>121</v>
      </c>
      <c r="F4396" s="8" t="s">
        <v>893</v>
      </c>
      <c r="G4396" s="7" t="s">
        <v>16</v>
      </c>
      <c r="H4396" s="9">
        <v>903.16539999999998</v>
      </c>
      <c r="I4396" s="9">
        <v>2.4302999999999999</v>
      </c>
      <c r="J4396" s="9">
        <v>2.4302999999999999</v>
      </c>
      <c r="K4396" s="10">
        <v>1</v>
      </c>
      <c r="L4396" s="9">
        <v>30.11</v>
      </c>
      <c r="M4396" s="19">
        <f>H4396*INDEX('Pliegos Tarifarios (Las Condes)'!$B:$B,MATCH($B4396,'Pliegos Tarifarios (Las Condes)'!$A:$A,0))</f>
        <v>119003.78260020001</v>
      </c>
      <c r="N4396" s="19">
        <f>I4396*INDEX('Pliegos Tarifarios (Las Condes)'!$C:$C,MATCH($B4396,'Pliegos Tarifarios (Las Condes)'!$A:$A,0))</f>
        <v>8442.0456192000001</v>
      </c>
      <c r="O4396" s="19">
        <f>J4396*INDEX('Pliegos Tarifarios (Las Condes)'!$D:$D,MATCH($B4396,'Pliegos Tarifarios (Las Condes)'!$A:$A,0))</f>
        <v>35350.183831499999</v>
      </c>
      <c r="P4396" s="19">
        <f>H4396*INDEX('Pliegos Tarifarios (Las Condes)'!$E:$E,MATCH($B4396,'Pliegos Tarifarios (Las Condes)'!$A:$A,0))</f>
        <v>11762.826169599999</v>
      </c>
      <c r="Q4396" s="19" cm="1">
        <f t="array" ref="Q4396">H4396*_xlfn.IFS(H4396&lt;=350,INDEX('Pliegos Tarifarios (Las Condes)'!$F:$F,MATCH($B4396,'Pliegos Tarifarios (Las Condes)'!$A:$A,0)),H4396&lt;=500,INDEX('Pliegos Tarifarios (Las Condes)'!$G:$G,MATCH($B4396,'Pliegos Tarifarios (Las Condes)'!$A:$A,0)),H4396&lt;=1000,INDEX('Pliegos Tarifarios (Las Condes)'!$H:$H,MATCH($B4396,'Pliegos Tarifarios (Las Condes)'!$A:$A,0)),H4396&lt;=5000,INDEX('Pliegos Tarifarios (Las Condes)'!$I:$I,MATCH($B4396,'Pliegos Tarifarios (Las Condes)'!$A:$A,0)),H4396&gt;5000,INDEX('Pliegos Tarifarios (Las Condes)'!$J:$J,MATCH($B4396,'Pliegos Tarifarios (Las Condes)'!$A:$A,0)))/1.19</f>
        <v>2118.2643961344538</v>
      </c>
      <c r="R4396" s="19">
        <f>INDEX('Pliegos Tarifarios (Las Condes)'!$K:$K,MATCH($B4396,'Pliegos Tarifarios (Las Condes)'!$A:$A,0))</f>
        <v>729.75599999999997</v>
      </c>
      <c r="S4396" s="21">
        <f t="shared" si="207"/>
        <v>177406.85861663445</v>
      </c>
      <c r="T4396" s="21">
        <f t="shared" si="208"/>
        <v>33707.303137160547</v>
      </c>
      <c r="U4396" s="19">
        <v>0</v>
      </c>
      <c r="V4396" s="21">
        <f t="shared" si="209"/>
        <v>211114.16175379499</v>
      </c>
    </row>
    <row r="4397" spans="1:22" x14ac:dyDescent="0.3">
      <c r="A4397" s="7" t="s">
        <v>149</v>
      </c>
      <c r="B4397" s="7">
        <v>10</v>
      </c>
      <c r="C4397" s="8" t="s">
        <v>186</v>
      </c>
      <c r="D4397" s="7" t="s">
        <v>894</v>
      </c>
      <c r="E4397" s="7" t="s">
        <v>121</v>
      </c>
      <c r="F4397" s="8" t="s">
        <v>895</v>
      </c>
      <c r="G4397" s="7" t="s">
        <v>16</v>
      </c>
      <c r="H4397" s="9">
        <v>903.64170000000001</v>
      </c>
      <c r="I4397" s="9">
        <v>2.4317000000000002</v>
      </c>
      <c r="J4397" s="9">
        <v>2.4317000000000002</v>
      </c>
      <c r="K4397" s="10">
        <v>1</v>
      </c>
      <c r="L4397" s="9">
        <v>30.12</v>
      </c>
      <c r="M4397" s="19">
        <f>H4397*INDEX('Pliegos Tarifarios (Las Condes)'!$B:$B,MATCH($B4397,'Pliegos Tarifarios (Las Condes)'!$A:$A,0))</f>
        <v>119066.54131710001</v>
      </c>
      <c r="N4397" s="19">
        <f>I4397*INDEX('Pliegos Tarifarios (Las Condes)'!$C:$C,MATCH($B4397,'Pliegos Tarifarios (Las Condes)'!$A:$A,0))</f>
        <v>8446.9087488000005</v>
      </c>
      <c r="O4397" s="19">
        <f>J4397*INDEX('Pliegos Tarifarios (Las Condes)'!$D:$D,MATCH($B4397,'Pliegos Tarifarios (Las Condes)'!$A:$A,0))</f>
        <v>35370.547678499999</v>
      </c>
      <c r="P4397" s="19">
        <f>H4397*INDEX('Pliegos Tarifarios (Las Condes)'!$E:$E,MATCH($B4397,'Pliegos Tarifarios (Las Condes)'!$A:$A,0))</f>
        <v>11769.029500799999</v>
      </c>
      <c r="Q4397" s="19" cm="1">
        <f t="array" ref="Q4397">H4397*_xlfn.IFS(H4397&lt;=350,INDEX('Pliegos Tarifarios (Las Condes)'!$F:$F,MATCH($B4397,'Pliegos Tarifarios (Las Condes)'!$A:$A,0)),H4397&lt;=500,INDEX('Pliegos Tarifarios (Las Condes)'!$G:$G,MATCH($B4397,'Pliegos Tarifarios (Las Condes)'!$A:$A,0)),H4397&lt;=1000,INDEX('Pliegos Tarifarios (Las Condes)'!$H:$H,MATCH($B4397,'Pliegos Tarifarios (Las Condes)'!$A:$A,0)),H4397&lt;=5000,INDEX('Pliegos Tarifarios (Las Condes)'!$I:$I,MATCH($B4397,'Pliegos Tarifarios (Las Condes)'!$A:$A,0)),H4397&gt;5000,INDEX('Pliegos Tarifarios (Las Condes)'!$J:$J,MATCH($B4397,'Pliegos Tarifarios (Las Condes)'!$A:$A,0)))/1.19</f>
        <v>2119.3814997478994</v>
      </c>
      <c r="R4397" s="19">
        <f>INDEX('Pliegos Tarifarios (Las Condes)'!$K:$K,MATCH($B4397,'Pliegos Tarifarios (Las Condes)'!$A:$A,0))</f>
        <v>729.75599999999997</v>
      </c>
      <c r="S4397" s="21">
        <f t="shared" si="207"/>
        <v>177502.16474494792</v>
      </c>
      <c r="T4397" s="21">
        <f t="shared" si="208"/>
        <v>33725.411301540102</v>
      </c>
      <c r="U4397" s="19">
        <v>0</v>
      </c>
      <c r="V4397" s="21">
        <f t="shared" si="209"/>
        <v>211227.57604648801</v>
      </c>
    </row>
    <row r="4398" spans="1:22" x14ac:dyDescent="0.3">
      <c r="A4398" s="7" t="s">
        <v>149</v>
      </c>
      <c r="B4398" s="7">
        <v>10</v>
      </c>
      <c r="C4398" s="8" t="s">
        <v>186</v>
      </c>
      <c r="D4398" s="7" t="s">
        <v>896</v>
      </c>
      <c r="E4398" s="7" t="s">
        <v>121</v>
      </c>
      <c r="F4398" s="8" t="s">
        <v>897</v>
      </c>
      <c r="G4398" s="7" t="s">
        <v>16</v>
      </c>
      <c r="H4398" s="9">
        <v>901.93299999999999</v>
      </c>
      <c r="I4398" s="9">
        <v>2.4157999999999999</v>
      </c>
      <c r="J4398" s="9">
        <v>2.4157999999999999</v>
      </c>
      <c r="K4398" s="10">
        <v>1</v>
      </c>
      <c r="L4398" s="9">
        <v>30.06</v>
      </c>
      <c r="M4398" s="19">
        <f>H4398*INDEX('Pliegos Tarifarios (Las Condes)'!$B:$B,MATCH($B4398,'Pliegos Tarifarios (Las Condes)'!$A:$A,0))</f>
        <v>118841.39787900001</v>
      </c>
      <c r="N4398" s="19">
        <f>I4398*INDEX('Pliegos Tarifarios (Las Condes)'!$C:$C,MATCH($B4398,'Pliegos Tarifarios (Las Condes)'!$A:$A,0))</f>
        <v>8391.6774912000001</v>
      </c>
      <c r="O4398" s="19">
        <f>J4398*INDEX('Pliegos Tarifarios (Las Condes)'!$D:$D,MATCH($B4398,'Pliegos Tarifarios (Las Condes)'!$A:$A,0))</f>
        <v>35139.272558999997</v>
      </c>
      <c r="P4398" s="19">
        <f>H4398*INDEX('Pliegos Tarifarios (Las Condes)'!$E:$E,MATCH($B4398,'Pliegos Tarifarios (Las Condes)'!$A:$A,0))</f>
        <v>11746.775392</v>
      </c>
      <c r="Q4398" s="19" cm="1">
        <f t="array" ref="Q4398">H4398*_xlfn.IFS(H4398&lt;=350,INDEX('Pliegos Tarifarios (Las Condes)'!$F:$F,MATCH($B4398,'Pliegos Tarifarios (Las Condes)'!$A:$A,0)),H4398&lt;=500,INDEX('Pliegos Tarifarios (Las Condes)'!$G:$G,MATCH($B4398,'Pliegos Tarifarios (Las Condes)'!$A:$A,0)),H4398&lt;=1000,INDEX('Pliegos Tarifarios (Las Condes)'!$H:$H,MATCH($B4398,'Pliegos Tarifarios (Las Condes)'!$A:$A,0)),H4398&lt;=5000,INDEX('Pliegos Tarifarios (Las Condes)'!$I:$I,MATCH($B4398,'Pliegos Tarifarios (Las Condes)'!$A:$A,0)),H4398&gt;5000,INDEX('Pliegos Tarifarios (Las Condes)'!$J:$J,MATCH($B4398,'Pliegos Tarifarios (Las Condes)'!$A:$A,0)))/1.19</f>
        <v>2115.3739521008406</v>
      </c>
      <c r="R4398" s="19">
        <f>INDEX('Pliegos Tarifarios (Las Condes)'!$K:$K,MATCH($B4398,'Pliegos Tarifarios (Las Condes)'!$A:$A,0))</f>
        <v>729.75599999999997</v>
      </c>
      <c r="S4398" s="21">
        <f t="shared" si="207"/>
        <v>176964.25327330086</v>
      </c>
      <c r="T4398" s="21">
        <f t="shared" si="208"/>
        <v>33623.208121927164</v>
      </c>
      <c r="U4398" s="19">
        <v>0</v>
      </c>
      <c r="V4398" s="21">
        <f t="shared" si="209"/>
        <v>210587.46139522802</v>
      </c>
    </row>
    <row r="4399" spans="1:22" x14ac:dyDescent="0.3">
      <c r="A4399" s="7" t="s">
        <v>149</v>
      </c>
      <c r="B4399" s="7">
        <v>10</v>
      </c>
      <c r="C4399" s="8" t="s">
        <v>186</v>
      </c>
      <c r="D4399" s="7" t="s">
        <v>898</v>
      </c>
      <c r="E4399" s="7" t="s">
        <v>121</v>
      </c>
      <c r="F4399" s="8" t="s">
        <v>899</v>
      </c>
      <c r="G4399" s="7" t="s">
        <v>16</v>
      </c>
      <c r="H4399" s="9">
        <v>902.98180000000002</v>
      </c>
      <c r="I4399" s="9">
        <v>2.4788000000000001</v>
      </c>
      <c r="J4399" s="9">
        <v>2.3942999999999999</v>
      </c>
      <c r="K4399" s="10">
        <v>0.96591092464095518</v>
      </c>
      <c r="L4399" s="9">
        <v>30.1</v>
      </c>
      <c r="M4399" s="19">
        <f>H4399*INDEX('Pliegos Tarifarios (Las Condes)'!$B:$B,MATCH($B4399,'Pliegos Tarifarios (Las Condes)'!$A:$A,0))</f>
        <v>118979.59091340001</v>
      </c>
      <c r="N4399" s="19">
        <f>I4399*INDEX('Pliegos Tarifarios (Las Condes)'!$C:$C,MATCH($B4399,'Pliegos Tarifarios (Las Condes)'!$A:$A,0))</f>
        <v>8610.5183232000018</v>
      </c>
      <c r="O4399" s="19">
        <f>J4399*INDEX('Pliegos Tarifarios (Las Condes)'!$D:$D,MATCH($B4399,'Pliegos Tarifarios (Las Condes)'!$A:$A,0))</f>
        <v>34826.542051500001</v>
      </c>
      <c r="P4399" s="19">
        <f>H4399*INDEX('Pliegos Tarifarios (Las Condes)'!$E:$E,MATCH($B4399,'Pliegos Tarifarios (Las Condes)'!$A:$A,0))</f>
        <v>11760.434963199999</v>
      </c>
      <c r="Q4399" s="19" cm="1">
        <f t="array" ref="Q4399">H4399*_xlfn.IFS(H4399&lt;=350,INDEX('Pliegos Tarifarios (Las Condes)'!$F:$F,MATCH($B4399,'Pliegos Tarifarios (Las Condes)'!$A:$A,0)),H4399&lt;=500,INDEX('Pliegos Tarifarios (Las Condes)'!$G:$G,MATCH($B4399,'Pliegos Tarifarios (Las Condes)'!$A:$A,0)),H4399&lt;=1000,INDEX('Pliegos Tarifarios (Las Condes)'!$H:$H,MATCH($B4399,'Pliegos Tarifarios (Las Condes)'!$A:$A,0)),H4399&lt;=5000,INDEX('Pliegos Tarifarios (Las Condes)'!$I:$I,MATCH($B4399,'Pliegos Tarifarios (Las Condes)'!$A:$A,0)),H4399&gt;5000,INDEX('Pliegos Tarifarios (Las Condes)'!$J:$J,MATCH($B4399,'Pliegos Tarifarios (Las Condes)'!$A:$A,0)))/1.19</f>
        <v>2117.8337847058829</v>
      </c>
      <c r="R4399" s="19">
        <f>INDEX('Pliegos Tarifarios (Las Condes)'!$K:$K,MATCH($B4399,'Pliegos Tarifarios (Las Condes)'!$A:$A,0))</f>
        <v>729.75599999999997</v>
      </c>
      <c r="S4399" s="21">
        <f t="shared" si="207"/>
        <v>177024.67603600587</v>
      </c>
      <c r="T4399" s="21">
        <f t="shared" si="208"/>
        <v>33634.688446841115</v>
      </c>
      <c r="U4399" s="19">
        <v>0</v>
      </c>
      <c r="V4399" s="21">
        <f t="shared" si="209"/>
        <v>210659.36448284698</v>
      </c>
    </row>
    <row r="4400" spans="1:22" x14ac:dyDescent="0.3">
      <c r="A4400" s="7" t="s">
        <v>149</v>
      </c>
      <c r="B4400" s="7">
        <v>10</v>
      </c>
      <c r="C4400" s="8" t="s">
        <v>186</v>
      </c>
      <c r="D4400" s="7" t="s">
        <v>900</v>
      </c>
      <c r="E4400" s="7" t="s">
        <v>121</v>
      </c>
      <c r="F4400" s="8" t="s">
        <v>901</v>
      </c>
      <c r="G4400" s="7" t="s">
        <v>16</v>
      </c>
      <c r="H4400" s="9">
        <v>901.8569</v>
      </c>
      <c r="I4400" s="9">
        <v>2.4089</v>
      </c>
      <c r="J4400" s="9">
        <v>2.3734000000000002</v>
      </c>
      <c r="K4400" s="10">
        <v>0.98526298310432148</v>
      </c>
      <c r="L4400" s="9">
        <v>30.06</v>
      </c>
      <c r="M4400" s="19">
        <f>H4400*INDEX('Pliegos Tarifarios (Las Condes)'!$B:$B,MATCH($B4400,'Pliegos Tarifarios (Las Condes)'!$A:$A,0))</f>
        <v>118831.37071470001</v>
      </c>
      <c r="N4400" s="19">
        <f>I4400*INDEX('Pliegos Tarifarios (Las Condes)'!$C:$C,MATCH($B4400,'Pliegos Tarifarios (Las Condes)'!$A:$A,0))</f>
        <v>8367.7092096000015</v>
      </c>
      <c r="O4400" s="19">
        <f>J4400*INDEX('Pliegos Tarifarios (Las Condes)'!$D:$D,MATCH($B4400,'Pliegos Tarifarios (Las Condes)'!$A:$A,0))</f>
        <v>34522.538907000002</v>
      </c>
      <c r="P4400" s="19">
        <f>H4400*INDEX('Pliegos Tarifarios (Las Condes)'!$E:$E,MATCH($B4400,'Pliegos Tarifarios (Las Condes)'!$A:$A,0))</f>
        <v>11745.784265599999</v>
      </c>
      <c r="Q4400" s="19" cm="1">
        <f t="array" ref="Q4400">H4400*_xlfn.IFS(H4400&lt;=350,INDEX('Pliegos Tarifarios (Las Condes)'!$F:$F,MATCH($B4400,'Pliegos Tarifarios (Las Condes)'!$A:$A,0)),H4400&lt;=500,INDEX('Pliegos Tarifarios (Las Condes)'!$G:$G,MATCH($B4400,'Pliegos Tarifarios (Las Condes)'!$A:$A,0)),H4400&lt;=1000,INDEX('Pliegos Tarifarios (Las Condes)'!$H:$H,MATCH($B4400,'Pliegos Tarifarios (Las Condes)'!$A:$A,0)),H4400&lt;=5000,INDEX('Pliegos Tarifarios (Las Condes)'!$I:$I,MATCH($B4400,'Pliegos Tarifarios (Las Condes)'!$A:$A,0)),H4400&gt;5000,INDEX('Pliegos Tarifarios (Las Condes)'!$J:$J,MATCH($B4400,'Pliegos Tarifarios (Las Condes)'!$A:$A,0)))/1.19</f>
        <v>2115.1954688235296</v>
      </c>
      <c r="R4400" s="19">
        <f>INDEX('Pliegos Tarifarios (Las Condes)'!$K:$K,MATCH($B4400,'Pliegos Tarifarios (Las Condes)'!$A:$A,0))</f>
        <v>729.75599999999997</v>
      </c>
      <c r="S4400" s="21">
        <f t="shared" si="207"/>
        <v>176312.35456572354</v>
      </c>
      <c r="T4400" s="21">
        <f t="shared" si="208"/>
        <v>33499.347367487469</v>
      </c>
      <c r="U4400" s="19">
        <v>0</v>
      </c>
      <c r="V4400" s="21">
        <f t="shared" si="209"/>
        <v>209811.70193321101</v>
      </c>
    </row>
    <row r="4401" spans="1:22" x14ac:dyDescent="0.3">
      <c r="A4401" s="7" t="s">
        <v>149</v>
      </c>
      <c r="B4401" s="7">
        <v>10</v>
      </c>
      <c r="C4401" s="8" t="s">
        <v>186</v>
      </c>
      <c r="D4401" s="7" t="s">
        <v>902</v>
      </c>
      <c r="E4401" s="7" t="s">
        <v>121</v>
      </c>
      <c r="F4401" s="8" t="s">
        <v>903</v>
      </c>
      <c r="G4401" s="7" t="s">
        <v>16</v>
      </c>
      <c r="H4401" s="9">
        <v>903.42550000000006</v>
      </c>
      <c r="I4401" s="9">
        <v>2.4152</v>
      </c>
      <c r="J4401" s="9">
        <v>2.3841000000000001</v>
      </c>
      <c r="K4401" s="10">
        <v>0.98712321960914218</v>
      </c>
      <c r="L4401" s="9">
        <v>30.11</v>
      </c>
      <c r="M4401" s="19">
        <f>H4401*INDEX('Pliegos Tarifarios (Las Condes)'!$B:$B,MATCH($B4401,'Pliegos Tarifarios (Las Condes)'!$A:$A,0))</f>
        <v>119038.05415650002</v>
      </c>
      <c r="N4401" s="19">
        <f>I4401*INDEX('Pliegos Tarifarios (Las Condes)'!$C:$C,MATCH($B4401,'Pliegos Tarifarios (Las Condes)'!$A:$A,0))</f>
        <v>8389.5932928000002</v>
      </c>
      <c r="O4401" s="19">
        <f>J4401*INDEX('Pliegos Tarifarios (Las Condes)'!$D:$D,MATCH($B4401,'Pliegos Tarifarios (Las Condes)'!$A:$A,0))</f>
        <v>34678.176880500003</v>
      </c>
      <c r="P4401" s="19">
        <f>H4401*INDEX('Pliegos Tarifarios (Las Condes)'!$E:$E,MATCH($B4401,'Pliegos Tarifarios (Las Condes)'!$A:$A,0))</f>
        <v>11766.213712000001</v>
      </c>
      <c r="Q4401" s="19" cm="1">
        <f t="array" ref="Q4401">H4401*_xlfn.IFS(H4401&lt;=350,INDEX('Pliegos Tarifarios (Las Condes)'!$F:$F,MATCH($B4401,'Pliegos Tarifarios (Las Condes)'!$A:$A,0)),H4401&lt;=500,INDEX('Pliegos Tarifarios (Las Condes)'!$G:$G,MATCH($B4401,'Pliegos Tarifarios (Las Condes)'!$A:$A,0)),H4401&lt;=1000,INDEX('Pliegos Tarifarios (Las Condes)'!$H:$H,MATCH($B4401,'Pliegos Tarifarios (Las Condes)'!$A:$A,0)),H4401&lt;=5000,INDEX('Pliegos Tarifarios (Las Condes)'!$I:$I,MATCH($B4401,'Pliegos Tarifarios (Las Condes)'!$A:$A,0)),H4401&gt;5000,INDEX('Pliegos Tarifarios (Las Condes)'!$J:$J,MATCH($B4401,'Pliegos Tarifarios (Las Condes)'!$A:$A,0)))/1.19</f>
        <v>2118.8744289915971</v>
      </c>
      <c r="R4401" s="19">
        <f>INDEX('Pliegos Tarifarios (Las Condes)'!$K:$K,MATCH($B4401,'Pliegos Tarifarios (Las Condes)'!$A:$A,0))</f>
        <v>729.75599999999997</v>
      </c>
      <c r="S4401" s="21">
        <f t="shared" si="207"/>
        <v>176720.66847079163</v>
      </c>
      <c r="T4401" s="21">
        <f t="shared" si="208"/>
        <v>33576.92700945041</v>
      </c>
      <c r="U4401" s="19">
        <v>0</v>
      </c>
      <c r="V4401" s="21">
        <f t="shared" si="209"/>
        <v>210297.59548024205</v>
      </c>
    </row>
    <row r="4402" spans="1:22" x14ac:dyDescent="0.3">
      <c r="A4402" s="7" t="s">
        <v>149</v>
      </c>
      <c r="B4402" s="7">
        <v>10</v>
      </c>
      <c r="C4402" s="8" t="s">
        <v>186</v>
      </c>
      <c r="D4402" s="7" t="s">
        <v>904</v>
      </c>
      <c r="E4402" s="7" t="s">
        <v>121</v>
      </c>
      <c r="F4402" s="8" t="s">
        <v>905</v>
      </c>
      <c r="G4402" s="7" t="s">
        <v>16</v>
      </c>
      <c r="H4402" s="9">
        <v>904.13329999999996</v>
      </c>
      <c r="I4402" s="9">
        <v>2.4156</v>
      </c>
      <c r="J4402" s="9">
        <v>2.3946000000000001</v>
      </c>
      <c r="K4402" s="10">
        <v>0.99130650769995032</v>
      </c>
      <c r="L4402" s="9">
        <v>30.14</v>
      </c>
      <c r="M4402" s="19">
        <f>H4402*INDEX('Pliegos Tarifarios (Las Condes)'!$B:$B,MATCH($B4402,'Pliegos Tarifarios (Las Condes)'!$A:$A,0))</f>
        <v>119131.31600789999</v>
      </c>
      <c r="N4402" s="19">
        <f>I4402*INDEX('Pliegos Tarifarios (Las Condes)'!$C:$C,MATCH($B4402,'Pliegos Tarifarios (Las Condes)'!$A:$A,0))</f>
        <v>8390.9827583999995</v>
      </c>
      <c r="O4402" s="19">
        <f>J4402*INDEX('Pliegos Tarifarios (Las Condes)'!$D:$D,MATCH($B4402,'Pliegos Tarifarios (Las Condes)'!$A:$A,0))</f>
        <v>34830.905733</v>
      </c>
      <c r="P4402" s="19">
        <f>H4402*INDEX('Pliegos Tarifarios (Las Condes)'!$E:$E,MATCH($B4402,'Pliegos Tarifarios (Las Condes)'!$A:$A,0))</f>
        <v>11775.432099199999</v>
      </c>
      <c r="Q4402" s="19" cm="1">
        <f t="array" ref="Q4402">H4402*_xlfn.IFS(H4402&lt;=350,INDEX('Pliegos Tarifarios (Las Condes)'!$F:$F,MATCH($B4402,'Pliegos Tarifarios (Las Condes)'!$A:$A,0)),H4402&lt;=500,INDEX('Pliegos Tarifarios (Las Condes)'!$G:$G,MATCH($B4402,'Pliegos Tarifarios (Las Condes)'!$A:$A,0)),H4402&lt;=1000,INDEX('Pliegos Tarifarios (Las Condes)'!$H:$H,MATCH($B4402,'Pliegos Tarifarios (Las Condes)'!$A:$A,0)),H4402&lt;=5000,INDEX('Pliegos Tarifarios (Las Condes)'!$I:$I,MATCH($B4402,'Pliegos Tarifarios (Las Condes)'!$A:$A,0)),H4402&gt;5000,INDEX('Pliegos Tarifarios (Las Condes)'!$J:$J,MATCH($B4402,'Pliegos Tarifarios (Las Condes)'!$A:$A,0)))/1.19</f>
        <v>2120.534487647059</v>
      </c>
      <c r="R4402" s="19">
        <f>INDEX('Pliegos Tarifarios (Las Condes)'!$K:$K,MATCH($B4402,'Pliegos Tarifarios (Las Condes)'!$A:$A,0))</f>
        <v>729.75599999999997</v>
      </c>
      <c r="S4402" s="21">
        <f t="shared" si="207"/>
        <v>176978.92708614704</v>
      </c>
      <c r="T4402" s="21">
        <f t="shared" si="208"/>
        <v>33625.996146367936</v>
      </c>
      <c r="U4402" s="19">
        <v>0</v>
      </c>
      <c r="V4402" s="21">
        <f t="shared" si="209"/>
        <v>210604.92323251499</v>
      </c>
    </row>
    <row r="4403" spans="1:22" x14ac:dyDescent="0.3">
      <c r="A4403" s="7" t="s">
        <v>149</v>
      </c>
      <c r="B4403" s="7">
        <v>10</v>
      </c>
      <c r="C4403" s="8" t="s">
        <v>186</v>
      </c>
      <c r="D4403" s="7" t="s">
        <v>906</v>
      </c>
      <c r="E4403" s="7" t="s">
        <v>121</v>
      </c>
      <c r="F4403" s="8" t="s">
        <v>907</v>
      </c>
      <c r="G4403" s="7" t="s">
        <v>16</v>
      </c>
      <c r="H4403" s="9">
        <v>899.91880000000003</v>
      </c>
      <c r="I4403" s="9">
        <v>2.4407999999999999</v>
      </c>
      <c r="J4403" s="9">
        <v>2.3765000000000001</v>
      </c>
      <c r="K4403" s="10">
        <v>0.97365617830219608</v>
      </c>
      <c r="L4403" s="9">
        <v>30</v>
      </c>
      <c r="M4403" s="19">
        <f>H4403*INDEX('Pliegos Tarifarios (Las Condes)'!$B:$B,MATCH($B4403,'Pliegos Tarifarios (Las Condes)'!$A:$A,0))</f>
        <v>118576.00084440001</v>
      </c>
      <c r="N4403" s="19">
        <f>I4403*INDEX('Pliegos Tarifarios (Las Condes)'!$C:$C,MATCH($B4403,'Pliegos Tarifarios (Las Condes)'!$A:$A,0))</f>
        <v>8478.5190911999998</v>
      </c>
      <c r="O4403" s="19">
        <f>J4403*INDEX('Pliegos Tarifarios (Las Condes)'!$D:$D,MATCH($B4403,'Pliegos Tarifarios (Las Condes)'!$A:$A,0))</f>
        <v>34567.630282500002</v>
      </c>
      <c r="P4403" s="19">
        <f>H4403*INDEX('Pliegos Tarifarios (Las Condes)'!$E:$E,MATCH($B4403,'Pliegos Tarifarios (Las Condes)'!$A:$A,0))</f>
        <v>11720.542451199999</v>
      </c>
      <c r="Q4403" s="19" cm="1">
        <f t="array" ref="Q4403">H4403*_xlfn.IFS(H4403&lt;=350,INDEX('Pliegos Tarifarios (Las Condes)'!$F:$F,MATCH($B4403,'Pliegos Tarifarios (Las Condes)'!$A:$A,0)),H4403&lt;=500,INDEX('Pliegos Tarifarios (Las Condes)'!$G:$G,MATCH($B4403,'Pliegos Tarifarios (Las Condes)'!$A:$A,0)),H4403&lt;=1000,INDEX('Pliegos Tarifarios (Las Condes)'!$H:$H,MATCH($B4403,'Pliegos Tarifarios (Las Condes)'!$A:$A,0)),H4403&lt;=5000,INDEX('Pliegos Tarifarios (Las Condes)'!$I:$I,MATCH($B4403,'Pliegos Tarifarios (Las Condes)'!$A:$A,0)),H4403&gt;5000,INDEX('Pliegos Tarifarios (Las Condes)'!$J:$J,MATCH($B4403,'Pliegos Tarifarios (Las Condes)'!$A:$A,0)))/1.19</f>
        <v>2110.6498914285721</v>
      </c>
      <c r="R4403" s="19">
        <f>INDEX('Pliegos Tarifarios (Las Condes)'!$K:$K,MATCH($B4403,'Pliegos Tarifarios (Las Condes)'!$A:$A,0))</f>
        <v>729.75599999999997</v>
      </c>
      <c r="S4403" s="21">
        <f t="shared" si="207"/>
        <v>176183.09856072854</v>
      </c>
      <c r="T4403" s="21">
        <f t="shared" si="208"/>
        <v>33474.78872653842</v>
      </c>
      <c r="U4403" s="19">
        <v>0</v>
      </c>
      <c r="V4403" s="21">
        <f t="shared" si="209"/>
        <v>209657.88728726696</v>
      </c>
    </row>
    <row r="4404" spans="1:22" x14ac:dyDescent="0.3">
      <c r="A4404" s="7" t="s">
        <v>149</v>
      </c>
      <c r="B4404" s="7">
        <v>10</v>
      </c>
      <c r="C4404" s="8" t="s">
        <v>186</v>
      </c>
      <c r="D4404" s="7" t="s">
        <v>908</v>
      </c>
      <c r="E4404" s="7" t="s">
        <v>121</v>
      </c>
      <c r="F4404" s="8" t="s">
        <v>909</v>
      </c>
      <c r="G4404" s="7" t="s">
        <v>16</v>
      </c>
      <c r="H4404" s="9">
        <v>905.96379999999999</v>
      </c>
      <c r="I4404" s="9">
        <v>2.4184000000000001</v>
      </c>
      <c r="J4404" s="9">
        <v>2.3875000000000002</v>
      </c>
      <c r="K4404" s="10">
        <v>0.98722295732715848</v>
      </c>
      <c r="L4404" s="9">
        <v>30.2</v>
      </c>
      <c r="M4404" s="19">
        <f>H4404*INDEX('Pliegos Tarifarios (Las Condes)'!$B:$B,MATCH($B4404,'Pliegos Tarifarios (Las Condes)'!$A:$A,0))</f>
        <v>119372.5081794</v>
      </c>
      <c r="N4404" s="19">
        <f>I4404*INDEX('Pliegos Tarifarios (Las Condes)'!$C:$C,MATCH($B4404,'Pliegos Tarifarios (Las Condes)'!$A:$A,0))</f>
        <v>8400.7090176000002</v>
      </c>
      <c r="O4404" s="19">
        <f>J4404*INDEX('Pliegos Tarifarios (Las Condes)'!$D:$D,MATCH($B4404,'Pliegos Tarifarios (Las Condes)'!$A:$A,0))</f>
        <v>34727.631937500002</v>
      </c>
      <c r="P4404" s="19">
        <f>H4404*INDEX('Pliegos Tarifarios (Las Condes)'!$E:$E,MATCH($B4404,'Pliegos Tarifarios (Las Condes)'!$A:$A,0))</f>
        <v>11799.272531199998</v>
      </c>
      <c r="Q4404" s="19" cm="1">
        <f t="array" ref="Q4404">H4404*_xlfn.IFS(H4404&lt;=350,INDEX('Pliegos Tarifarios (Las Condes)'!$F:$F,MATCH($B4404,'Pliegos Tarifarios (Las Condes)'!$A:$A,0)),H4404&lt;=500,INDEX('Pliegos Tarifarios (Las Condes)'!$G:$G,MATCH($B4404,'Pliegos Tarifarios (Las Condes)'!$A:$A,0)),H4404&lt;=1000,INDEX('Pliegos Tarifarios (Las Condes)'!$H:$H,MATCH($B4404,'Pliegos Tarifarios (Las Condes)'!$A:$A,0)),H4404&lt;=5000,INDEX('Pliegos Tarifarios (Las Condes)'!$I:$I,MATCH($B4404,'Pliegos Tarifarios (Las Condes)'!$A:$A,0)),H4404&gt;5000,INDEX('Pliegos Tarifarios (Las Condes)'!$J:$J,MATCH($B4404,'Pliegos Tarifarios (Las Condes)'!$A:$A,0)))/1.19</f>
        <v>2124.8277023529413</v>
      </c>
      <c r="R4404" s="19">
        <f>INDEX('Pliegos Tarifarios (Las Condes)'!$K:$K,MATCH($B4404,'Pliegos Tarifarios (Las Condes)'!$A:$A,0))</f>
        <v>729.75599999999997</v>
      </c>
      <c r="S4404" s="21">
        <f t="shared" si="207"/>
        <v>177154.70536805296</v>
      </c>
      <c r="T4404" s="21">
        <f t="shared" si="208"/>
        <v>33659.394019930063</v>
      </c>
      <c r="U4404" s="19">
        <v>0</v>
      </c>
      <c r="V4404" s="21">
        <f t="shared" si="209"/>
        <v>210814.09938798303</v>
      </c>
    </row>
    <row r="4405" spans="1:22" x14ac:dyDescent="0.3">
      <c r="A4405" s="7" t="s">
        <v>149</v>
      </c>
      <c r="B4405" s="7">
        <v>10</v>
      </c>
      <c r="C4405" s="8" t="s">
        <v>186</v>
      </c>
      <c r="D4405" s="7" t="s">
        <v>910</v>
      </c>
      <c r="E4405" s="7" t="s">
        <v>121</v>
      </c>
      <c r="F4405" s="8" t="s">
        <v>911</v>
      </c>
      <c r="G4405" s="7" t="s">
        <v>16</v>
      </c>
      <c r="H4405" s="9">
        <v>904.12450000000001</v>
      </c>
      <c r="I4405" s="9">
        <v>2.4352999999999998</v>
      </c>
      <c r="J4405" s="9">
        <v>2.4060000000000001</v>
      </c>
      <c r="K4405" s="10">
        <v>0.98796862809510133</v>
      </c>
      <c r="L4405" s="9">
        <v>30.14</v>
      </c>
      <c r="M4405" s="19">
        <f>H4405*INDEX('Pliegos Tarifarios (Las Condes)'!$B:$B,MATCH($B4405,'Pliegos Tarifarios (Las Condes)'!$A:$A,0))</f>
        <v>119130.15649350001</v>
      </c>
      <c r="N4405" s="19">
        <f>I4405*INDEX('Pliegos Tarifarios (Las Condes)'!$C:$C,MATCH($B4405,'Pliegos Tarifarios (Las Condes)'!$A:$A,0))</f>
        <v>8459.4139391999997</v>
      </c>
      <c r="O4405" s="19">
        <f>J4405*INDEX('Pliegos Tarifarios (Las Condes)'!$D:$D,MATCH($B4405,'Pliegos Tarifarios (Las Condes)'!$A:$A,0))</f>
        <v>34996.725630000001</v>
      </c>
      <c r="P4405" s="19">
        <f>H4405*INDEX('Pliegos Tarifarios (Las Condes)'!$E:$E,MATCH($B4405,'Pliegos Tarifarios (Las Condes)'!$A:$A,0))</f>
        <v>11775.317487999999</v>
      </c>
      <c r="Q4405" s="19" cm="1">
        <f t="array" ref="Q4405">H4405*_xlfn.IFS(H4405&lt;=350,INDEX('Pliegos Tarifarios (Las Condes)'!$F:$F,MATCH($B4405,'Pliegos Tarifarios (Las Condes)'!$A:$A,0)),H4405&lt;=500,INDEX('Pliegos Tarifarios (Las Condes)'!$G:$G,MATCH($B4405,'Pliegos Tarifarios (Las Condes)'!$A:$A,0)),H4405&lt;=1000,INDEX('Pliegos Tarifarios (Las Condes)'!$H:$H,MATCH($B4405,'Pliegos Tarifarios (Las Condes)'!$A:$A,0)),H4405&lt;=5000,INDEX('Pliegos Tarifarios (Las Condes)'!$I:$I,MATCH($B4405,'Pliegos Tarifarios (Las Condes)'!$A:$A,0)),H4405&gt;5000,INDEX('Pliegos Tarifarios (Las Condes)'!$J:$J,MATCH($B4405,'Pliegos Tarifarios (Las Condes)'!$A:$A,0)))/1.19</f>
        <v>2120.5138483193282</v>
      </c>
      <c r="R4405" s="19">
        <f>INDEX('Pliegos Tarifarios (Las Condes)'!$K:$K,MATCH($B4405,'Pliegos Tarifarios (Las Condes)'!$A:$A,0))</f>
        <v>729.75599999999997</v>
      </c>
      <c r="S4405" s="21">
        <f t="shared" si="207"/>
        <v>177211.88339901934</v>
      </c>
      <c r="T4405" s="21">
        <f t="shared" si="208"/>
        <v>33670.257845813678</v>
      </c>
      <c r="U4405" s="19">
        <v>0</v>
      </c>
      <c r="V4405" s="21">
        <f t="shared" si="209"/>
        <v>210882.14124483301</v>
      </c>
    </row>
    <row r="4406" spans="1:22" x14ac:dyDescent="0.3">
      <c r="A4406" s="7" t="s">
        <v>149</v>
      </c>
      <c r="B4406" s="7">
        <v>10</v>
      </c>
      <c r="C4406" s="8" t="s">
        <v>186</v>
      </c>
      <c r="D4406" s="7" t="s">
        <v>912</v>
      </c>
      <c r="E4406" s="7" t="s">
        <v>121</v>
      </c>
      <c r="F4406" s="8" t="s">
        <v>913</v>
      </c>
      <c r="G4406" s="7" t="s">
        <v>16</v>
      </c>
      <c r="H4406" s="9">
        <v>902.40419999999995</v>
      </c>
      <c r="I4406" s="9">
        <v>2.4455</v>
      </c>
      <c r="J4406" s="9">
        <v>2.4007999999999998</v>
      </c>
      <c r="K4406" s="10">
        <v>0.98172152933960333</v>
      </c>
      <c r="L4406" s="9">
        <v>30.08</v>
      </c>
      <c r="M4406" s="19">
        <f>H4406*INDEX('Pliegos Tarifarios (Las Condes)'!$B:$B,MATCH($B4406,'Pliegos Tarifarios (Las Condes)'!$A:$A,0))</f>
        <v>118903.4846046</v>
      </c>
      <c r="N4406" s="19">
        <f>I4406*INDEX('Pliegos Tarifarios (Las Condes)'!$C:$C,MATCH($B4406,'Pliegos Tarifarios (Las Condes)'!$A:$A,0))</f>
        <v>8494.8453120000013</v>
      </c>
      <c r="O4406" s="19">
        <f>J4406*INDEX('Pliegos Tarifarios (Las Condes)'!$D:$D,MATCH($B4406,'Pliegos Tarifarios (Las Condes)'!$A:$A,0))</f>
        <v>34921.088484</v>
      </c>
      <c r="P4406" s="19">
        <f>H4406*INDEX('Pliegos Tarifarios (Las Condes)'!$E:$E,MATCH($B4406,'Pliegos Tarifarios (Las Condes)'!$A:$A,0))</f>
        <v>11752.912300799999</v>
      </c>
      <c r="Q4406" s="19" cm="1">
        <f t="array" ref="Q4406">H4406*_xlfn.IFS(H4406&lt;=350,INDEX('Pliegos Tarifarios (Las Condes)'!$F:$F,MATCH($B4406,'Pliegos Tarifarios (Las Condes)'!$A:$A,0)),H4406&lt;=500,INDEX('Pliegos Tarifarios (Las Condes)'!$G:$G,MATCH($B4406,'Pliegos Tarifarios (Las Condes)'!$A:$A,0)),H4406&lt;=1000,INDEX('Pliegos Tarifarios (Las Condes)'!$H:$H,MATCH($B4406,'Pliegos Tarifarios (Las Condes)'!$A:$A,0)),H4406&lt;=5000,INDEX('Pliegos Tarifarios (Las Condes)'!$I:$I,MATCH($B4406,'Pliegos Tarifarios (Las Condes)'!$A:$A,0)),H4406&gt;5000,INDEX('Pliegos Tarifarios (Las Condes)'!$J:$J,MATCH($B4406,'Pliegos Tarifarios (Las Condes)'!$A:$A,0)))/1.19</f>
        <v>2116.4790942857144</v>
      </c>
      <c r="R4406" s="19">
        <f>INDEX('Pliegos Tarifarios (Las Condes)'!$K:$K,MATCH($B4406,'Pliegos Tarifarios (Las Condes)'!$A:$A,0))</f>
        <v>729.75599999999997</v>
      </c>
      <c r="S4406" s="21">
        <f t="shared" si="207"/>
        <v>176918.56579568572</v>
      </c>
      <c r="T4406" s="21">
        <f t="shared" si="208"/>
        <v>33614.527501180288</v>
      </c>
      <c r="U4406" s="19">
        <v>0</v>
      </c>
      <c r="V4406" s="21">
        <f t="shared" si="209"/>
        <v>210533.09329686599</v>
      </c>
    </row>
    <row r="4407" spans="1:22" x14ac:dyDescent="0.3">
      <c r="A4407" s="7" t="s">
        <v>149</v>
      </c>
      <c r="B4407" s="7">
        <v>10</v>
      </c>
      <c r="C4407" s="8" t="s">
        <v>186</v>
      </c>
      <c r="D4407" s="7" t="s">
        <v>914</v>
      </c>
      <c r="E4407" s="7" t="s">
        <v>121</v>
      </c>
      <c r="F4407" s="8" t="s">
        <v>915</v>
      </c>
      <c r="G4407" s="7" t="s">
        <v>16</v>
      </c>
      <c r="H4407" s="9">
        <v>904.05859999999996</v>
      </c>
      <c r="I4407" s="9">
        <v>2.4106000000000001</v>
      </c>
      <c r="J4407" s="9">
        <v>2.3788</v>
      </c>
      <c r="K4407" s="10">
        <v>0.98680826350286233</v>
      </c>
      <c r="L4407" s="9">
        <v>30.14</v>
      </c>
      <c r="M4407" s="19">
        <f>H4407*INDEX('Pliegos Tarifarios (Las Condes)'!$B:$B,MATCH($B4407,'Pliegos Tarifarios (Las Condes)'!$A:$A,0))</f>
        <v>119121.4733118</v>
      </c>
      <c r="N4407" s="19">
        <f>I4407*INDEX('Pliegos Tarifarios (Las Condes)'!$C:$C,MATCH($B4407,'Pliegos Tarifarios (Las Condes)'!$A:$A,0))</f>
        <v>8373.6144383999999</v>
      </c>
      <c r="O4407" s="19">
        <f>J4407*INDEX('Pliegos Tarifarios (Las Condes)'!$D:$D,MATCH($B4407,'Pliegos Tarifarios (Las Condes)'!$A:$A,0))</f>
        <v>34601.085174</v>
      </c>
      <c r="P4407" s="19">
        <f>H4407*INDEX('Pliegos Tarifarios (Las Condes)'!$E:$E,MATCH($B4407,'Pliegos Tarifarios (Las Condes)'!$A:$A,0))</f>
        <v>11774.459206399999</v>
      </c>
      <c r="Q4407" s="19" cm="1">
        <f t="array" ref="Q4407">H4407*_xlfn.IFS(H4407&lt;=350,INDEX('Pliegos Tarifarios (Las Condes)'!$F:$F,MATCH($B4407,'Pliegos Tarifarios (Las Condes)'!$A:$A,0)),H4407&lt;=500,INDEX('Pliegos Tarifarios (Las Condes)'!$G:$G,MATCH($B4407,'Pliegos Tarifarios (Las Condes)'!$A:$A,0)),H4407&lt;=1000,INDEX('Pliegos Tarifarios (Las Condes)'!$H:$H,MATCH($B4407,'Pliegos Tarifarios (Las Condes)'!$A:$A,0)),H4407&lt;=5000,INDEX('Pliegos Tarifarios (Las Condes)'!$I:$I,MATCH($B4407,'Pliegos Tarifarios (Las Condes)'!$A:$A,0)),H4407&gt;5000,INDEX('Pliegos Tarifarios (Las Condes)'!$J:$J,MATCH($B4407,'Pliegos Tarifarios (Las Condes)'!$A:$A,0)))/1.19</f>
        <v>2120.3592878991599</v>
      </c>
      <c r="R4407" s="19">
        <f>INDEX('Pliegos Tarifarios (Las Condes)'!$K:$K,MATCH($B4407,'Pliegos Tarifarios (Las Condes)'!$A:$A,0))</f>
        <v>729.75599999999997</v>
      </c>
      <c r="S4407" s="21">
        <f t="shared" si="207"/>
        <v>176720.74741849917</v>
      </c>
      <c r="T4407" s="21">
        <f t="shared" si="208"/>
        <v>33576.942009514845</v>
      </c>
      <c r="U4407" s="19">
        <v>0</v>
      </c>
      <c r="V4407" s="21">
        <f t="shared" si="209"/>
        <v>210297.68942801401</v>
      </c>
    </row>
    <row r="4408" spans="1:22" x14ac:dyDescent="0.3">
      <c r="A4408" s="7" t="s">
        <v>149</v>
      </c>
      <c r="B4408" s="7">
        <v>10</v>
      </c>
      <c r="C4408" s="8" t="s">
        <v>186</v>
      </c>
      <c r="D4408" s="7" t="s">
        <v>916</v>
      </c>
      <c r="E4408" s="7" t="s">
        <v>121</v>
      </c>
      <c r="F4408" s="8" t="s">
        <v>917</v>
      </c>
      <c r="G4408" s="7" t="s">
        <v>16</v>
      </c>
      <c r="H4408" s="9">
        <v>904.88189999999997</v>
      </c>
      <c r="I4408" s="9">
        <v>2.4121999999999999</v>
      </c>
      <c r="J4408" s="9">
        <v>2.4121999999999999</v>
      </c>
      <c r="K4408" s="10">
        <v>1</v>
      </c>
      <c r="L4408" s="9">
        <v>30.16</v>
      </c>
      <c r="M4408" s="19">
        <f>H4408*INDEX('Pliegos Tarifarios (Las Condes)'!$B:$B,MATCH($B4408,'Pliegos Tarifarios (Las Condes)'!$A:$A,0))</f>
        <v>119229.9537897</v>
      </c>
      <c r="N4408" s="19">
        <f>I4408*INDEX('Pliegos Tarifarios (Las Condes)'!$C:$C,MATCH($B4408,'Pliegos Tarifarios (Las Condes)'!$A:$A,0))</f>
        <v>8379.1723008000008</v>
      </c>
      <c r="O4408" s="19">
        <f>J4408*INDEX('Pliegos Tarifarios (Las Condes)'!$D:$D,MATCH($B4408,'Pliegos Tarifarios (Las Condes)'!$A:$A,0))</f>
        <v>35086.908381000001</v>
      </c>
      <c r="P4408" s="19">
        <f>H4408*INDEX('Pliegos Tarifarios (Las Condes)'!$E:$E,MATCH($B4408,'Pliegos Tarifarios (Las Condes)'!$A:$A,0))</f>
        <v>11785.1818656</v>
      </c>
      <c r="Q4408" s="19" cm="1">
        <f t="array" ref="Q4408">H4408*_xlfn.IFS(H4408&lt;=350,INDEX('Pliegos Tarifarios (Las Condes)'!$F:$F,MATCH($B4408,'Pliegos Tarifarios (Las Condes)'!$A:$A,0)),H4408&lt;=500,INDEX('Pliegos Tarifarios (Las Condes)'!$G:$G,MATCH($B4408,'Pliegos Tarifarios (Las Condes)'!$A:$A,0)),H4408&lt;=1000,INDEX('Pliegos Tarifarios (Las Condes)'!$H:$H,MATCH($B4408,'Pliegos Tarifarios (Las Condes)'!$A:$A,0)),H4408&lt;=5000,INDEX('Pliegos Tarifarios (Las Condes)'!$I:$I,MATCH($B4408,'Pliegos Tarifarios (Las Condes)'!$A:$A,0)),H4408&gt;5000,INDEX('Pliegos Tarifarios (Las Condes)'!$J:$J,MATCH($B4408,'Pliegos Tarifarios (Las Condes)'!$A:$A,0)))/1.19</f>
        <v>2122.2902377310929</v>
      </c>
      <c r="R4408" s="19">
        <f>INDEX('Pliegos Tarifarios (Las Condes)'!$K:$K,MATCH($B4408,'Pliegos Tarifarios (Las Condes)'!$A:$A,0))</f>
        <v>729.75599999999997</v>
      </c>
      <c r="S4408" s="21">
        <f t="shared" si="207"/>
        <v>177333.26257483108</v>
      </c>
      <c r="T4408" s="21">
        <f t="shared" si="208"/>
        <v>33693.319889217906</v>
      </c>
      <c r="U4408" s="19">
        <v>0</v>
      </c>
      <c r="V4408" s="21">
        <f t="shared" si="209"/>
        <v>211026.58246404899</v>
      </c>
    </row>
    <row r="4409" spans="1:22" x14ac:dyDescent="0.3">
      <c r="A4409" s="7" t="s">
        <v>149</v>
      </c>
      <c r="B4409" s="7">
        <v>10</v>
      </c>
      <c r="C4409" s="8" t="s">
        <v>186</v>
      </c>
      <c r="D4409" s="7" t="s">
        <v>918</v>
      </c>
      <c r="E4409" s="7" t="s">
        <v>121</v>
      </c>
      <c r="F4409" s="8" t="s">
        <v>919</v>
      </c>
      <c r="G4409" s="7" t="s">
        <v>16</v>
      </c>
      <c r="H4409" s="9">
        <v>902.8546</v>
      </c>
      <c r="I4409" s="9">
        <v>2.3826999999999998</v>
      </c>
      <c r="J4409" s="9">
        <v>2.3460000000000001</v>
      </c>
      <c r="K4409" s="10">
        <v>0.98459730557770608</v>
      </c>
      <c r="L4409" s="9">
        <v>30.1</v>
      </c>
      <c r="M4409" s="19">
        <f>H4409*INDEX('Pliegos Tarifarios (Las Condes)'!$B:$B,MATCH($B4409,'Pliegos Tarifarios (Las Condes)'!$A:$A,0))</f>
        <v>118962.83065980001</v>
      </c>
      <c r="N4409" s="19">
        <f>I4409*INDEX('Pliegos Tarifarios (Las Condes)'!$C:$C,MATCH($B4409,'Pliegos Tarifarios (Las Condes)'!$A:$A,0))</f>
        <v>8276.6992128000002</v>
      </c>
      <c r="O4409" s="19">
        <f>J4409*INDEX('Pliegos Tarifarios (Las Condes)'!$D:$D,MATCH($B4409,'Pliegos Tarifarios (Las Condes)'!$A:$A,0))</f>
        <v>34123.989329999997</v>
      </c>
      <c r="P4409" s="19">
        <f>H4409*INDEX('Pliegos Tarifarios (Las Condes)'!$E:$E,MATCH($B4409,'Pliegos Tarifarios (Las Condes)'!$A:$A,0))</f>
        <v>11758.778310399999</v>
      </c>
      <c r="Q4409" s="19" cm="1">
        <f t="array" ref="Q4409">H4409*_xlfn.IFS(H4409&lt;=350,INDEX('Pliegos Tarifarios (Las Condes)'!$F:$F,MATCH($B4409,'Pliegos Tarifarios (Las Condes)'!$A:$A,0)),H4409&lt;=500,INDEX('Pliegos Tarifarios (Las Condes)'!$G:$G,MATCH($B4409,'Pliegos Tarifarios (Las Condes)'!$A:$A,0)),H4409&lt;=1000,INDEX('Pliegos Tarifarios (Las Condes)'!$H:$H,MATCH($B4409,'Pliegos Tarifarios (Las Condes)'!$A:$A,0)),H4409&lt;=5000,INDEX('Pliegos Tarifarios (Las Condes)'!$I:$I,MATCH($B4409,'Pliegos Tarifarios (Las Condes)'!$A:$A,0)),H4409&gt;5000,INDEX('Pliegos Tarifarios (Las Condes)'!$J:$J,MATCH($B4409,'Pliegos Tarifarios (Las Condes)'!$A:$A,0)))/1.19</f>
        <v>2117.5354526050423</v>
      </c>
      <c r="R4409" s="19">
        <f>INDEX('Pliegos Tarifarios (Las Condes)'!$K:$K,MATCH($B4409,'Pliegos Tarifarios (Las Condes)'!$A:$A,0))</f>
        <v>729.75599999999997</v>
      </c>
      <c r="S4409" s="21">
        <f t="shared" si="207"/>
        <v>175969.58896560504</v>
      </c>
      <c r="T4409" s="21">
        <f t="shared" si="208"/>
        <v>33434.221903464961</v>
      </c>
      <c r="U4409" s="19">
        <v>0</v>
      </c>
      <c r="V4409" s="21">
        <f t="shared" si="209"/>
        <v>209403.81086907</v>
      </c>
    </row>
    <row r="4410" spans="1:22" x14ac:dyDescent="0.3">
      <c r="A4410" s="7" t="s">
        <v>149</v>
      </c>
      <c r="B4410" s="7">
        <v>10</v>
      </c>
      <c r="C4410" s="8" t="s">
        <v>186</v>
      </c>
      <c r="D4410" s="7" t="s">
        <v>920</v>
      </c>
      <c r="E4410" s="7" t="s">
        <v>121</v>
      </c>
      <c r="F4410" s="8" t="s">
        <v>921</v>
      </c>
      <c r="G4410" s="7" t="s">
        <v>16</v>
      </c>
      <c r="H4410" s="9">
        <v>904.01840000000004</v>
      </c>
      <c r="I4410" s="9">
        <v>2.4575999999999998</v>
      </c>
      <c r="J4410" s="9">
        <v>2.3616999999999999</v>
      </c>
      <c r="K4410" s="10">
        <v>0.96097819010416674</v>
      </c>
      <c r="L4410" s="9">
        <v>30.13</v>
      </c>
      <c r="M4410" s="19">
        <f>H4410*INDEX('Pliegos Tarifarios (Las Condes)'!$B:$B,MATCH($B4410,'Pliegos Tarifarios (Las Condes)'!$A:$A,0))</f>
        <v>119116.1764392</v>
      </c>
      <c r="N4410" s="19">
        <f>I4410*INDEX('Pliegos Tarifarios (Las Condes)'!$C:$C,MATCH($B4410,'Pliegos Tarifarios (Las Condes)'!$A:$A,0))</f>
        <v>8536.8766464</v>
      </c>
      <c r="O4410" s="19">
        <f>J4410*INDEX('Pliegos Tarifarios (Las Condes)'!$D:$D,MATCH($B4410,'Pliegos Tarifarios (Las Condes)'!$A:$A,0))</f>
        <v>34352.355328499994</v>
      </c>
      <c r="P4410" s="19">
        <f>H4410*INDEX('Pliegos Tarifarios (Las Condes)'!$E:$E,MATCH($B4410,'Pliegos Tarifarios (Las Condes)'!$A:$A,0))</f>
        <v>11773.935641599999</v>
      </c>
      <c r="Q4410" s="19" cm="1">
        <f t="array" ref="Q4410">H4410*_xlfn.IFS(H4410&lt;=350,INDEX('Pliegos Tarifarios (Las Condes)'!$F:$F,MATCH($B4410,'Pliegos Tarifarios (Las Condes)'!$A:$A,0)),H4410&lt;=500,INDEX('Pliegos Tarifarios (Las Condes)'!$G:$G,MATCH($B4410,'Pliegos Tarifarios (Las Condes)'!$A:$A,0)),H4410&lt;=1000,INDEX('Pliegos Tarifarios (Las Condes)'!$H:$H,MATCH($B4410,'Pliegos Tarifarios (Las Condes)'!$A:$A,0)),H4410&lt;=5000,INDEX('Pliegos Tarifarios (Las Condes)'!$I:$I,MATCH($B4410,'Pliegos Tarifarios (Las Condes)'!$A:$A,0)),H4410&gt;5000,INDEX('Pliegos Tarifarios (Las Condes)'!$J:$J,MATCH($B4410,'Pliegos Tarifarios (Las Condes)'!$A:$A,0)))/1.19</f>
        <v>2120.2650036974792</v>
      </c>
      <c r="R4410" s="19">
        <f>INDEX('Pliegos Tarifarios (Las Condes)'!$K:$K,MATCH($B4410,'Pliegos Tarifarios (Las Condes)'!$A:$A,0))</f>
        <v>729.75599999999997</v>
      </c>
      <c r="S4410" s="21">
        <f t="shared" si="207"/>
        <v>176629.36505939747</v>
      </c>
      <c r="T4410" s="21">
        <f t="shared" si="208"/>
        <v>33559.57936128552</v>
      </c>
      <c r="U4410" s="19">
        <v>0</v>
      </c>
      <c r="V4410" s="21">
        <f t="shared" si="209"/>
        <v>210188.94442068299</v>
      </c>
    </row>
    <row r="4411" spans="1:22" x14ac:dyDescent="0.3">
      <c r="A4411" s="7" t="s">
        <v>149</v>
      </c>
      <c r="B4411" s="7">
        <v>10</v>
      </c>
      <c r="C4411" s="8" t="s">
        <v>186</v>
      </c>
      <c r="D4411" s="7" t="s">
        <v>922</v>
      </c>
      <c r="E4411" s="7" t="s">
        <v>121</v>
      </c>
      <c r="F4411" s="8" t="s">
        <v>923</v>
      </c>
      <c r="G4411" s="7" t="s">
        <v>16</v>
      </c>
      <c r="H4411" s="9">
        <v>903.79219999999998</v>
      </c>
      <c r="I4411" s="9">
        <v>2.4188000000000001</v>
      </c>
      <c r="J4411" s="9">
        <v>2.3919999999999999</v>
      </c>
      <c r="K4411" s="10">
        <v>0.98892012568215637</v>
      </c>
      <c r="L4411" s="9">
        <v>30.13</v>
      </c>
      <c r="M4411" s="19">
        <f>H4411*INDEX('Pliegos Tarifarios (Las Condes)'!$B:$B,MATCH($B4411,'Pliegos Tarifarios (Las Condes)'!$A:$A,0))</f>
        <v>119086.3716486</v>
      </c>
      <c r="N4411" s="19">
        <f>I4411*INDEX('Pliegos Tarifarios (Las Condes)'!$C:$C,MATCH($B4411,'Pliegos Tarifarios (Las Condes)'!$A:$A,0))</f>
        <v>8402.0984832000013</v>
      </c>
      <c r="O4411" s="19">
        <f>J4411*INDEX('Pliegos Tarifarios (Las Condes)'!$D:$D,MATCH($B4411,'Pliegos Tarifarios (Las Condes)'!$A:$A,0))</f>
        <v>34793.087159999995</v>
      </c>
      <c r="P4411" s="19">
        <f>H4411*INDEX('Pliegos Tarifarios (Las Condes)'!$E:$E,MATCH($B4411,'Pliegos Tarifarios (Las Condes)'!$A:$A,0))</f>
        <v>11770.989612799998</v>
      </c>
      <c r="Q4411" s="19" cm="1">
        <f t="array" ref="Q4411">H4411*_xlfn.IFS(H4411&lt;=350,INDEX('Pliegos Tarifarios (Las Condes)'!$F:$F,MATCH($B4411,'Pliegos Tarifarios (Las Condes)'!$A:$A,0)),H4411&lt;=500,INDEX('Pliegos Tarifarios (Las Condes)'!$G:$G,MATCH($B4411,'Pliegos Tarifarios (Las Condes)'!$A:$A,0)),H4411&lt;=1000,INDEX('Pliegos Tarifarios (Las Condes)'!$H:$H,MATCH($B4411,'Pliegos Tarifarios (Las Condes)'!$A:$A,0)),H4411&lt;=5000,INDEX('Pliegos Tarifarios (Las Condes)'!$I:$I,MATCH($B4411,'Pliegos Tarifarios (Las Condes)'!$A:$A,0)),H4411&gt;5000,INDEX('Pliegos Tarifarios (Las Condes)'!$J:$J,MATCH($B4411,'Pliegos Tarifarios (Las Condes)'!$A:$A,0)))/1.19</f>
        <v>2119.7344791596643</v>
      </c>
      <c r="R4411" s="19">
        <f>INDEX('Pliegos Tarifarios (Las Condes)'!$K:$K,MATCH($B4411,'Pliegos Tarifarios (Las Condes)'!$A:$A,0))</f>
        <v>729.75599999999997</v>
      </c>
      <c r="S4411" s="21">
        <f t="shared" si="207"/>
        <v>176902.03738375966</v>
      </c>
      <c r="T4411" s="21">
        <f t="shared" si="208"/>
        <v>33611.387102914334</v>
      </c>
      <c r="U4411" s="19">
        <v>0</v>
      </c>
      <c r="V4411" s="21">
        <f t="shared" si="209"/>
        <v>210513.42448667399</v>
      </c>
    </row>
    <row r="4412" spans="1:22" x14ac:dyDescent="0.3">
      <c r="A4412" s="7" t="s">
        <v>149</v>
      </c>
      <c r="B4412" s="7">
        <v>10</v>
      </c>
      <c r="C4412" s="8" t="s">
        <v>186</v>
      </c>
      <c r="D4412" s="7" t="s">
        <v>924</v>
      </c>
      <c r="E4412" s="7" t="s">
        <v>121</v>
      </c>
      <c r="F4412" s="8" t="s">
        <v>925</v>
      </c>
      <c r="G4412" s="7" t="s">
        <v>16</v>
      </c>
      <c r="H4412" s="9">
        <v>903.35490000000004</v>
      </c>
      <c r="I4412" s="9">
        <v>2.3919999999999999</v>
      </c>
      <c r="J4412" s="9">
        <v>2.3919999999999999</v>
      </c>
      <c r="K4412" s="10">
        <v>1</v>
      </c>
      <c r="L4412" s="9">
        <v>30.11</v>
      </c>
      <c r="M4412" s="19">
        <f>H4412*INDEX('Pliegos Tarifarios (Las Condes)'!$B:$B,MATCH($B4412,'Pliegos Tarifarios (Las Condes)'!$A:$A,0))</f>
        <v>119028.75168870001</v>
      </c>
      <c r="N4412" s="19">
        <f>I4412*INDEX('Pliegos Tarifarios (Las Condes)'!$C:$C,MATCH($B4412,'Pliegos Tarifarios (Las Condes)'!$A:$A,0))</f>
        <v>8309.0042880000001</v>
      </c>
      <c r="O4412" s="19">
        <f>J4412*INDEX('Pliegos Tarifarios (Las Condes)'!$D:$D,MATCH($B4412,'Pliegos Tarifarios (Las Condes)'!$A:$A,0))</f>
        <v>34793.087159999995</v>
      </c>
      <c r="P4412" s="19">
        <f>H4412*INDEX('Pliegos Tarifarios (Las Condes)'!$E:$E,MATCH($B4412,'Pliegos Tarifarios (Las Condes)'!$A:$A,0))</f>
        <v>11765.2942176</v>
      </c>
      <c r="Q4412" s="19" cm="1">
        <f t="array" ref="Q4412">H4412*_xlfn.IFS(H4412&lt;=350,INDEX('Pliegos Tarifarios (Las Condes)'!$F:$F,MATCH($B4412,'Pliegos Tarifarios (Las Condes)'!$A:$A,0)),H4412&lt;=500,INDEX('Pliegos Tarifarios (Las Condes)'!$G:$G,MATCH($B4412,'Pliegos Tarifarios (Las Condes)'!$A:$A,0)),H4412&lt;=1000,INDEX('Pliegos Tarifarios (Las Condes)'!$H:$H,MATCH($B4412,'Pliegos Tarifarios (Las Condes)'!$A:$A,0)),H4412&lt;=5000,INDEX('Pliegos Tarifarios (Las Condes)'!$I:$I,MATCH($B4412,'Pliegos Tarifarios (Las Condes)'!$A:$A,0)),H4412&gt;5000,INDEX('Pliegos Tarifarios (Las Condes)'!$J:$J,MATCH($B4412,'Pliegos Tarifarios (Las Condes)'!$A:$A,0)))/1.19</f>
        <v>2118.708845294118</v>
      </c>
      <c r="R4412" s="19">
        <f>INDEX('Pliegos Tarifarios (Las Condes)'!$K:$K,MATCH($B4412,'Pliegos Tarifarios (Las Condes)'!$A:$A,0))</f>
        <v>729.75599999999997</v>
      </c>
      <c r="S4412" s="21">
        <f t="shared" si="207"/>
        <v>176744.60219959408</v>
      </c>
      <c r="T4412" s="21">
        <f t="shared" si="208"/>
        <v>33581.474417922873</v>
      </c>
      <c r="U4412" s="19">
        <v>0</v>
      </c>
      <c r="V4412" s="21">
        <f t="shared" si="209"/>
        <v>210326.07661751696</v>
      </c>
    </row>
    <row r="4413" spans="1:22" x14ac:dyDescent="0.3">
      <c r="A4413" s="7" t="s">
        <v>149</v>
      </c>
      <c r="B4413" s="7">
        <v>10</v>
      </c>
      <c r="C4413" s="8" t="s">
        <v>186</v>
      </c>
      <c r="D4413" s="7" t="s">
        <v>926</v>
      </c>
      <c r="E4413" s="7" t="s">
        <v>121</v>
      </c>
      <c r="F4413" s="8" t="s">
        <v>927</v>
      </c>
      <c r="G4413" s="7" t="s">
        <v>16</v>
      </c>
      <c r="H4413" s="9">
        <v>904.06410000000005</v>
      </c>
      <c r="I4413" s="9">
        <v>2.4001000000000001</v>
      </c>
      <c r="J4413" s="9">
        <v>2.3614000000000002</v>
      </c>
      <c r="K4413" s="10">
        <v>0.98387567184700642</v>
      </c>
      <c r="L4413" s="9">
        <v>30.14</v>
      </c>
      <c r="M4413" s="19">
        <f>H4413*INDEX('Pliegos Tarifarios (Las Condes)'!$B:$B,MATCH($B4413,'Pliegos Tarifarios (Las Condes)'!$A:$A,0))</f>
        <v>119122.19800830001</v>
      </c>
      <c r="N4413" s="19">
        <f>I4413*INDEX('Pliegos Tarifarios (Las Condes)'!$C:$C,MATCH($B4413,'Pliegos Tarifarios (Las Condes)'!$A:$A,0))</f>
        <v>8337.1409664000003</v>
      </c>
      <c r="O4413" s="19">
        <f>J4413*INDEX('Pliegos Tarifarios (Las Condes)'!$D:$D,MATCH($B4413,'Pliegos Tarifarios (Las Condes)'!$A:$A,0))</f>
        <v>34347.991647000003</v>
      </c>
      <c r="P4413" s="19">
        <f>H4413*INDEX('Pliegos Tarifarios (Las Condes)'!$E:$E,MATCH($B4413,'Pliegos Tarifarios (Las Condes)'!$A:$A,0))</f>
        <v>11774.5308384</v>
      </c>
      <c r="Q4413" s="19" cm="1">
        <f t="array" ref="Q4413">H4413*_xlfn.IFS(H4413&lt;=350,INDEX('Pliegos Tarifarios (Las Condes)'!$F:$F,MATCH($B4413,'Pliegos Tarifarios (Las Condes)'!$A:$A,0)),H4413&lt;=500,INDEX('Pliegos Tarifarios (Las Condes)'!$G:$G,MATCH($B4413,'Pliegos Tarifarios (Las Condes)'!$A:$A,0)),H4413&lt;=1000,INDEX('Pliegos Tarifarios (Las Condes)'!$H:$H,MATCH($B4413,'Pliegos Tarifarios (Las Condes)'!$A:$A,0)),H4413&lt;=5000,INDEX('Pliegos Tarifarios (Las Condes)'!$I:$I,MATCH($B4413,'Pliegos Tarifarios (Las Condes)'!$A:$A,0)),H4413&gt;5000,INDEX('Pliegos Tarifarios (Las Condes)'!$J:$J,MATCH($B4413,'Pliegos Tarifarios (Las Condes)'!$A:$A,0)))/1.19</f>
        <v>2120.3721874789921</v>
      </c>
      <c r="R4413" s="19">
        <f>INDEX('Pliegos Tarifarios (Las Condes)'!$K:$K,MATCH($B4413,'Pliegos Tarifarios (Las Condes)'!$A:$A,0))</f>
        <v>729.75599999999997</v>
      </c>
      <c r="S4413" s="21">
        <f t="shared" si="207"/>
        <v>176431.989647579</v>
      </c>
      <c r="T4413" s="21">
        <f t="shared" si="208"/>
        <v>33522.078033040008</v>
      </c>
      <c r="U4413" s="19">
        <v>0</v>
      </c>
      <c r="V4413" s="21">
        <f t="shared" si="209"/>
        <v>209954.06768061902</v>
      </c>
    </row>
    <row r="4414" spans="1:22" x14ac:dyDescent="0.3">
      <c r="A4414" s="7" t="s">
        <v>149</v>
      </c>
      <c r="B4414" s="7">
        <v>10</v>
      </c>
      <c r="C4414" s="8" t="s">
        <v>186</v>
      </c>
      <c r="D4414" s="7" t="s">
        <v>928</v>
      </c>
      <c r="E4414" s="7" t="s">
        <v>121</v>
      </c>
      <c r="F4414" s="8" t="s">
        <v>929</v>
      </c>
      <c r="G4414" s="7" t="s">
        <v>16</v>
      </c>
      <c r="H4414" s="9">
        <v>903.69970000000001</v>
      </c>
      <c r="I4414" s="9">
        <v>2.4053</v>
      </c>
      <c r="J4414" s="9">
        <v>2.3306</v>
      </c>
      <c r="K4414" s="10">
        <v>0.96894358292104932</v>
      </c>
      <c r="L4414" s="9">
        <v>30.12</v>
      </c>
      <c r="M4414" s="19">
        <f>H4414*INDEX('Pliegos Tarifarios (Las Condes)'!$B:$B,MATCH($B4414,'Pliegos Tarifarios (Las Condes)'!$A:$A,0))</f>
        <v>119074.1835711</v>
      </c>
      <c r="N4414" s="19">
        <f>I4414*INDEX('Pliegos Tarifarios (Las Condes)'!$C:$C,MATCH($B4414,'Pliegos Tarifarios (Las Condes)'!$A:$A,0))</f>
        <v>8355.2040192000004</v>
      </c>
      <c r="O4414" s="19">
        <f>J4414*INDEX('Pliegos Tarifarios (Las Condes)'!$D:$D,MATCH($B4414,'Pliegos Tarifarios (Las Condes)'!$A:$A,0))</f>
        <v>33899.987012999998</v>
      </c>
      <c r="P4414" s="19">
        <f>H4414*INDEX('Pliegos Tarifarios (Las Condes)'!$E:$E,MATCH($B4414,'Pliegos Tarifarios (Las Condes)'!$A:$A,0))</f>
        <v>11769.784892799998</v>
      </c>
      <c r="Q4414" s="19" cm="1">
        <f t="array" ref="Q4414">H4414*_xlfn.IFS(H4414&lt;=350,INDEX('Pliegos Tarifarios (Las Condes)'!$F:$F,MATCH($B4414,'Pliegos Tarifarios (Las Condes)'!$A:$A,0)),H4414&lt;=500,INDEX('Pliegos Tarifarios (Las Condes)'!$G:$G,MATCH($B4414,'Pliegos Tarifarios (Las Condes)'!$A:$A,0)),H4414&lt;=1000,INDEX('Pliegos Tarifarios (Las Condes)'!$H:$H,MATCH($B4414,'Pliegos Tarifarios (Las Condes)'!$A:$A,0)),H4414&lt;=5000,INDEX('Pliegos Tarifarios (Las Condes)'!$I:$I,MATCH($B4414,'Pliegos Tarifarios (Las Condes)'!$A:$A,0)),H4414&gt;5000,INDEX('Pliegos Tarifarios (Las Condes)'!$J:$J,MATCH($B4414,'Pliegos Tarifarios (Las Condes)'!$A:$A,0)))/1.19</f>
        <v>2119.5175316806726</v>
      </c>
      <c r="R4414" s="19">
        <f>INDEX('Pliegos Tarifarios (Las Condes)'!$K:$K,MATCH($B4414,'Pliegos Tarifarios (Las Condes)'!$A:$A,0))</f>
        <v>729.75599999999997</v>
      </c>
      <c r="S4414" s="21">
        <f t="shared" si="207"/>
        <v>175948.43302778067</v>
      </c>
      <c r="T4414" s="21">
        <f t="shared" si="208"/>
        <v>33430.20227527833</v>
      </c>
      <c r="U4414" s="19">
        <v>0</v>
      </c>
      <c r="V4414" s="21">
        <f t="shared" si="209"/>
        <v>209378.63530305901</v>
      </c>
    </row>
    <row r="4415" spans="1:22" x14ac:dyDescent="0.3">
      <c r="A4415" s="7" t="s">
        <v>149</v>
      </c>
      <c r="B4415" s="7">
        <v>10</v>
      </c>
      <c r="C4415" s="8" t="s">
        <v>186</v>
      </c>
      <c r="D4415" s="7" t="s">
        <v>930</v>
      </c>
      <c r="E4415" s="7" t="s">
        <v>121</v>
      </c>
      <c r="F4415" s="8" t="s">
        <v>931</v>
      </c>
      <c r="G4415" s="7" t="s">
        <v>16</v>
      </c>
      <c r="H4415" s="9">
        <v>905.39149999999995</v>
      </c>
      <c r="I4415" s="9">
        <v>2.4567999999999999</v>
      </c>
      <c r="J4415" s="9">
        <v>2.4567999999999999</v>
      </c>
      <c r="K4415" s="10">
        <v>1</v>
      </c>
      <c r="L4415" s="9">
        <v>30.18</v>
      </c>
      <c r="M4415" s="19">
        <f>H4415*INDEX('Pliegos Tarifarios (Las Condes)'!$B:$B,MATCH($B4415,'Pliegos Tarifarios (Las Condes)'!$A:$A,0))</f>
        <v>119297.10021449999</v>
      </c>
      <c r="N4415" s="19">
        <f>I4415*INDEX('Pliegos Tarifarios (Las Condes)'!$C:$C,MATCH($B4415,'Pliegos Tarifarios (Las Condes)'!$A:$A,0))</f>
        <v>8534.0977151999996</v>
      </c>
      <c r="O4415" s="19">
        <f>J4415*INDEX('Pliegos Tarifarios (Las Condes)'!$D:$D,MATCH($B4415,'Pliegos Tarifarios (Las Condes)'!$A:$A,0))</f>
        <v>35735.642363999999</v>
      </c>
      <c r="P4415" s="19">
        <f>H4415*INDEX('Pliegos Tarifarios (Las Condes)'!$E:$E,MATCH($B4415,'Pliegos Tarifarios (Las Condes)'!$A:$A,0))</f>
        <v>11791.818895999999</v>
      </c>
      <c r="Q4415" s="19" cm="1">
        <f t="array" ref="Q4415">H4415*_xlfn.IFS(H4415&lt;=350,INDEX('Pliegos Tarifarios (Las Condes)'!$F:$F,MATCH($B4415,'Pliegos Tarifarios (Las Condes)'!$A:$A,0)),H4415&lt;=500,INDEX('Pliegos Tarifarios (Las Condes)'!$G:$G,MATCH($B4415,'Pliegos Tarifarios (Las Condes)'!$A:$A,0)),H4415&lt;=1000,INDEX('Pliegos Tarifarios (Las Condes)'!$H:$H,MATCH($B4415,'Pliegos Tarifarios (Las Condes)'!$A:$A,0)),H4415&lt;=5000,INDEX('Pliegos Tarifarios (Las Condes)'!$I:$I,MATCH($B4415,'Pliegos Tarifarios (Las Condes)'!$A:$A,0)),H4415&gt;5000,INDEX('Pliegos Tarifarios (Las Condes)'!$J:$J,MATCH($B4415,'Pliegos Tarifarios (Las Condes)'!$A:$A,0)))/1.19</f>
        <v>2123.4854424369751</v>
      </c>
      <c r="R4415" s="19">
        <f>INDEX('Pliegos Tarifarios (Las Condes)'!$K:$K,MATCH($B4415,'Pliegos Tarifarios (Las Condes)'!$A:$A,0))</f>
        <v>729.75599999999997</v>
      </c>
      <c r="S4415" s="21">
        <f t="shared" si="207"/>
        <v>178211.90063213697</v>
      </c>
      <c r="T4415" s="21">
        <f t="shared" si="208"/>
        <v>33860.261120106021</v>
      </c>
      <c r="U4415" s="19">
        <v>0</v>
      </c>
      <c r="V4415" s="21">
        <f t="shared" si="209"/>
        <v>212072.161752243</v>
      </c>
    </row>
    <row r="4416" spans="1:22" x14ac:dyDescent="0.3">
      <c r="A4416" s="7" t="s">
        <v>149</v>
      </c>
      <c r="B4416" s="7">
        <v>10</v>
      </c>
      <c r="C4416" s="8" t="s">
        <v>186</v>
      </c>
      <c r="D4416" s="7" t="s">
        <v>932</v>
      </c>
      <c r="E4416" s="7" t="s">
        <v>121</v>
      </c>
      <c r="F4416" s="8" t="s">
        <v>933</v>
      </c>
      <c r="G4416" s="7" t="s">
        <v>16</v>
      </c>
      <c r="H4416" s="9">
        <v>902.38850000000002</v>
      </c>
      <c r="I4416" s="9">
        <v>2.3921000000000001</v>
      </c>
      <c r="J4416" s="9">
        <v>2.3346</v>
      </c>
      <c r="K4416" s="10">
        <v>0.97596254337193256</v>
      </c>
      <c r="L4416" s="9">
        <v>30.08</v>
      </c>
      <c r="M4416" s="19">
        <f>H4416*INDEX('Pliegos Tarifarios (Las Condes)'!$B:$B,MATCH($B4416,'Pliegos Tarifarios (Las Condes)'!$A:$A,0))</f>
        <v>118901.41592550001</v>
      </c>
      <c r="N4416" s="19">
        <f>I4416*INDEX('Pliegos Tarifarios (Las Condes)'!$C:$C,MATCH($B4416,'Pliegos Tarifarios (Las Condes)'!$A:$A,0))</f>
        <v>8309.3516544000013</v>
      </c>
      <c r="O4416" s="19">
        <f>J4416*INDEX('Pliegos Tarifarios (Las Condes)'!$D:$D,MATCH($B4416,'Pliegos Tarifarios (Las Condes)'!$A:$A,0))</f>
        <v>33958.169432999995</v>
      </c>
      <c r="P4416" s="19">
        <f>H4416*INDEX('Pliegos Tarifarios (Las Condes)'!$E:$E,MATCH($B4416,'Pliegos Tarifarios (Las Condes)'!$A:$A,0))</f>
        <v>11752.707823999999</v>
      </c>
      <c r="Q4416" s="19" cm="1">
        <f t="array" ref="Q4416">H4416*_xlfn.IFS(H4416&lt;=350,INDEX('Pliegos Tarifarios (Las Condes)'!$F:$F,MATCH($B4416,'Pliegos Tarifarios (Las Condes)'!$A:$A,0)),H4416&lt;=500,INDEX('Pliegos Tarifarios (Las Condes)'!$G:$G,MATCH($B4416,'Pliegos Tarifarios (Las Condes)'!$A:$A,0)),H4416&lt;=1000,INDEX('Pliegos Tarifarios (Las Condes)'!$H:$H,MATCH($B4416,'Pliegos Tarifarios (Las Condes)'!$A:$A,0)),H4416&lt;=5000,INDEX('Pliegos Tarifarios (Las Condes)'!$I:$I,MATCH($B4416,'Pliegos Tarifarios (Las Condes)'!$A:$A,0)),H4416&gt;5000,INDEX('Pliegos Tarifarios (Las Condes)'!$J:$J,MATCH($B4416,'Pliegos Tarifarios (Las Condes)'!$A:$A,0)))/1.19</f>
        <v>2116.4422718487399</v>
      </c>
      <c r="R4416" s="19">
        <f>INDEX('Pliegos Tarifarios (Las Condes)'!$K:$K,MATCH($B4416,'Pliegos Tarifarios (Las Condes)'!$A:$A,0))</f>
        <v>729.75599999999997</v>
      </c>
      <c r="S4416" s="21">
        <f t="shared" si="207"/>
        <v>175767.84310874876</v>
      </c>
      <c r="T4416" s="21">
        <f t="shared" si="208"/>
        <v>33395.890190662263</v>
      </c>
      <c r="U4416" s="19">
        <v>0</v>
      </c>
      <c r="V4416" s="21">
        <f t="shared" si="209"/>
        <v>209163.73329941102</v>
      </c>
    </row>
    <row r="4417" spans="1:22" x14ac:dyDescent="0.3">
      <c r="A4417" s="7" t="s">
        <v>149</v>
      </c>
      <c r="B4417" s="7">
        <v>10</v>
      </c>
      <c r="C4417" s="8" t="s">
        <v>186</v>
      </c>
      <c r="D4417" s="7" t="s">
        <v>934</v>
      </c>
      <c r="E4417" s="7" t="s">
        <v>121</v>
      </c>
      <c r="F4417" s="8" t="s">
        <v>935</v>
      </c>
      <c r="G4417" s="7" t="s">
        <v>16</v>
      </c>
      <c r="H4417" s="9">
        <v>903.90380000000005</v>
      </c>
      <c r="I4417" s="9">
        <v>2.4420999999999999</v>
      </c>
      <c r="J4417" s="9">
        <v>2.4420999999999999</v>
      </c>
      <c r="K4417" s="10">
        <v>1</v>
      </c>
      <c r="L4417" s="9">
        <v>30.13</v>
      </c>
      <c r="M4417" s="19">
        <f>H4417*INDEX('Pliegos Tarifarios (Las Condes)'!$B:$B,MATCH($B4417,'Pliegos Tarifarios (Las Condes)'!$A:$A,0))</f>
        <v>119101.07639940002</v>
      </c>
      <c r="N4417" s="19">
        <f>I4417*INDEX('Pliegos Tarifarios (Las Condes)'!$C:$C,MATCH($B4417,'Pliegos Tarifarios (Las Condes)'!$A:$A,0))</f>
        <v>8483.0348544000008</v>
      </c>
      <c r="O4417" s="19">
        <f>J4417*INDEX('Pliegos Tarifarios (Las Condes)'!$D:$D,MATCH($B4417,'Pliegos Tarifarios (Las Condes)'!$A:$A,0))</f>
        <v>35521.821970500001</v>
      </c>
      <c r="P4417" s="19">
        <f>H4417*INDEX('Pliegos Tarifarios (Las Condes)'!$E:$E,MATCH($B4417,'Pliegos Tarifarios (Las Condes)'!$A:$A,0))</f>
        <v>11772.443091200001</v>
      </c>
      <c r="Q4417" s="19" cm="1">
        <f t="array" ref="Q4417">H4417*_xlfn.IFS(H4417&lt;=350,INDEX('Pliegos Tarifarios (Las Condes)'!$F:$F,MATCH($B4417,'Pliegos Tarifarios (Las Condes)'!$A:$A,0)),H4417&lt;=500,INDEX('Pliegos Tarifarios (Las Condes)'!$G:$G,MATCH($B4417,'Pliegos Tarifarios (Las Condes)'!$A:$A,0)),H4417&lt;=1000,INDEX('Pliegos Tarifarios (Las Condes)'!$H:$H,MATCH($B4417,'Pliegos Tarifarios (Las Condes)'!$A:$A,0)),H4417&lt;=5000,INDEX('Pliegos Tarifarios (Las Condes)'!$I:$I,MATCH($B4417,'Pliegos Tarifarios (Las Condes)'!$A:$A,0)),H4417&gt;5000,INDEX('Pliegos Tarifarios (Las Condes)'!$J:$J,MATCH($B4417,'Pliegos Tarifarios (Las Condes)'!$A:$A,0)))/1.19</f>
        <v>2119.9962233613451</v>
      </c>
      <c r="R4417" s="19">
        <f>INDEX('Pliegos Tarifarios (Las Condes)'!$K:$K,MATCH($B4417,'Pliegos Tarifarios (Las Condes)'!$A:$A,0))</f>
        <v>729.75599999999997</v>
      </c>
      <c r="S4417" s="21">
        <f t="shared" si="207"/>
        <v>177728.12853886135</v>
      </c>
      <c r="T4417" s="21">
        <f t="shared" si="208"/>
        <v>33768.344422383656</v>
      </c>
      <c r="U4417" s="19">
        <v>0</v>
      </c>
      <c r="V4417" s="21">
        <f t="shared" si="209"/>
        <v>211496.47296124499</v>
      </c>
    </row>
    <row r="4418" spans="1:22" x14ac:dyDescent="0.3">
      <c r="A4418" s="7" t="s">
        <v>149</v>
      </c>
      <c r="B4418" s="7">
        <v>10</v>
      </c>
      <c r="C4418" s="8" t="s">
        <v>186</v>
      </c>
      <c r="D4418" s="7" t="s">
        <v>936</v>
      </c>
      <c r="E4418" s="7" t="s">
        <v>121</v>
      </c>
      <c r="F4418" s="8" t="s">
        <v>937</v>
      </c>
      <c r="G4418" s="7" t="s">
        <v>16</v>
      </c>
      <c r="H4418" s="9">
        <v>903.68389999999999</v>
      </c>
      <c r="I4418" s="9">
        <v>2.3925999999999998</v>
      </c>
      <c r="J4418" s="9">
        <v>2.3925999999999998</v>
      </c>
      <c r="K4418" s="10">
        <v>1</v>
      </c>
      <c r="L4418" s="9">
        <v>30.12</v>
      </c>
      <c r="M4418" s="19">
        <f>H4418*INDEX('Pliegos Tarifarios (Las Condes)'!$B:$B,MATCH($B4418,'Pliegos Tarifarios (Las Condes)'!$A:$A,0))</f>
        <v>119072.1017157</v>
      </c>
      <c r="N4418" s="19">
        <f>I4418*INDEX('Pliegos Tarifarios (Las Condes)'!$C:$C,MATCH($B4418,'Pliegos Tarifarios (Las Condes)'!$A:$A,0))</f>
        <v>8311.0884864</v>
      </c>
      <c r="O4418" s="19">
        <f>J4418*INDEX('Pliegos Tarifarios (Las Condes)'!$D:$D,MATCH($B4418,'Pliegos Tarifarios (Las Condes)'!$A:$A,0))</f>
        <v>34801.814522999994</v>
      </c>
      <c r="P4418" s="19">
        <f>H4418*INDEX('Pliegos Tarifarios (Las Condes)'!$E:$E,MATCH($B4418,'Pliegos Tarifarios (Las Condes)'!$A:$A,0))</f>
        <v>11769.579113599999</v>
      </c>
      <c r="Q4418" s="19" cm="1">
        <f t="array" ref="Q4418">H4418*_xlfn.IFS(H4418&lt;=350,INDEX('Pliegos Tarifarios (Las Condes)'!$F:$F,MATCH($B4418,'Pliegos Tarifarios (Las Condes)'!$A:$A,0)),H4418&lt;=500,INDEX('Pliegos Tarifarios (Las Condes)'!$G:$G,MATCH($B4418,'Pliegos Tarifarios (Las Condes)'!$A:$A,0)),H4418&lt;=1000,INDEX('Pliegos Tarifarios (Las Condes)'!$H:$H,MATCH($B4418,'Pliegos Tarifarios (Las Condes)'!$A:$A,0)),H4418&lt;=5000,INDEX('Pliegos Tarifarios (Las Condes)'!$I:$I,MATCH($B4418,'Pliegos Tarifarios (Las Condes)'!$A:$A,0)),H4418&gt;5000,INDEX('Pliegos Tarifarios (Las Condes)'!$J:$J,MATCH($B4418,'Pliegos Tarifarios (Las Condes)'!$A:$A,0)))/1.19</f>
        <v>2119.4804747058829</v>
      </c>
      <c r="R4418" s="19">
        <f>INDEX('Pliegos Tarifarios (Las Condes)'!$K:$K,MATCH($B4418,'Pliegos Tarifarios (Las Condes)'!$A:$A,0))</f>
        <v>729.75599999999997</v>
      </c>
      <c r="S4418" s="21">
        <f t="shared" si="207"/>
        <v>176803.82031340589</v>
      </c>
      <c r="T4418" s="21">
        <f t="shared" si="208"/>
        <v>33592.725859547121</v>
      </c>
      <c r="U4418" s="19">
        <v>0</v>
      </c>
      <c r="V4418" s="21">
        <f t="shared" si="209"/>
        <v>210396.54617295301</v>
      </c>
    </row>
    <row r="4419" spans="1:22" x14ac:dyDescent="0.3">
      <c r="A4419" s="7" t="s">
        <v>149</v>
      </c>
      <c r="B4419" s="7">
        <v>10</v>
      </c>
      <c r="C4419" s="8" t="s">
        <v>186</v>
      </c>
      <c r="D4419" s="7" t="s">
        <v>938</v>
      </c>
      <c r="E4419" s="7" t="s">
        <v>121</v>
      </c>
      <c r="F4419" s="8" t="s">
        <v>939</v>
      </c>
      <c r="G4419" s="7" t="s">
        <v>16</v>
      </c>
      <c r="H4419" s="9">
        <v>905.95830000000001</v>
      </c>
      <c r="I4419" s="9">
        <v>2.4062999999999999</v>
      </c>
      <c r="J4419" s="9">
        <v>2.3864999999999998</v>
      </c>
      <c r="K4419" s="10">
        <v>0.99177159955117811</v>
      </c>
      <c r="L4419" s="9">
        <v>30.2</v>
      </c>
      <c r="M4419" s="19">
        <f>H4419*INDEX('Pliegos Tarifarios (Las Condes)'!$B:$B,MATCH($B4419,'Pliegos Tarifarios (Las Condes)'!$A:$A,0))</f>
        <v>119371.78348290001</v>
      </c>
      <c r="N4419" s="19">
        <f>I4419*INDEX('Pliegos Tarifarios (Las Condes)'!$C:$C,MATCH($B4419,'Pliegos Tarifarios (Las Condes)'!$A:$A,0))</f>
        <v>8358.6776831999996</v>
      </c>
      <c r="O4419" s="19">
        <f>J4419*INDEX('Pliegos Tarifarios (Las Condes)'!$D:$D,MATCH($B4419,'Pliegos Tarifarios (Las Condes)'!$A:$A,0))</f>
        <v>34713.086332499995</v>
      </c>
      <c r="P4419" s="19">
        <f>H4419*INDEX('Pliegos Tarifarios (Las Condes)'!$E:$E,MATCH($B4419,'Pliegos Tarifarios (Las Condes)'!$A:$A,0))</f>
        <v>11799.200899199999</v>
      </c>
      <c r="Q4419" s="19" cm="1">
        <f t="array" ref="Q4419">H4419*_xlfn.IFS(H4419&lt;=350,INDEX('Pliegos Tarifarios (Las Condes)'!$F:$F,MATCH($B4419,'Pliegos Tarifarios (Las Condes)'!$A:$A,0)),H4419&lt;=500,INDEX('Pliegos Tarifarios (Las Condes)'!$G:$G,MATCH($B4419,'Pliegos Tarifarios (Las Condes)'!$A:$A,0)),H4419&lt;=1000,INDEX('Pliegos Tarifarios (Las Condes)'!$H:$H,MATCH($B4419,'Pliegos Tarifarios (Las Condes)'!$A:$A,0)),H4419&lt;=5000,INDEX('Pliegos Tarifarios (Las Condes)'!$I:$I,MATCH($B4419,'Pliegos Tarifarios (Las Condes)'!$A:$A,0)),H4419&gt;5000,INDEX('Pliegos Tarifarios (Las Condes)'!$J:$J,MATCH($B4419,'Pliegos Tarifarios (Las Condes)'!$A:$A,0)))/1.19</f>
        <v>2124.8148027731095</v>
      </c>
      <c r="R4419" s="19">
        <f>INDEX('Pliegos Tarifarios (Las Condes)'!$K:$K,MATCH($B4419,'Pliegos Tarifarios (Las Condes)'!$A:$A,0))</f>
        <v>729.75599999999997</v>
      </c>
      <c r="S4419" s="21">
        <f t="shared" si="207"/>
        <v>177097.31920057311</v>
      </c>
      <c r="T4419" s="21">
        <f t="shared" si="208"/>
        <v>33648.490648108891</v>
      </c>
      <c r="U4419" s="19">
        <v>0</v>
      </c>
      <c r="V4419" s="21">
        <f t="shared" si="209"/>
        <v>210745.80984868199</v>
      </c>
    </row>
    <row r="4420" spans="1:22" x14ac:dyDescent="0.3">
      <c r="A4420" s="7" t="s">
        <v>149</v>
      </c>
      <c r="B4420" s="7">
        <v>10</v>
      </c>
      <c r="C4420" s="8" t="s">
        <v>186</v>
      </c>
      <c r="D4420" s="7" t="s">
        <v>940</v>
      </c>
      <c r="E4420" s="7" t="s">
        <v>121</v>
      </c>
      <c r="F4420" s="8" t="s">
        <v>941</v>
      </c>
      <c r="G4420" s="7" t="s">
        <v>16</v>
      </c>
      <c r="H4420" s="9">
        <v>902.49630000000002</v>
      </c>
      <c r="I4420" s="9">
        <v>2.3956</v>
      </c>
      <c r="J4420" s="9">
        <v>2.3525</v>
      </c>
      <c r="K4420" s="10">
        <v>0.98200868258473872</v>
      </c>
      <c r="L4420" s="9">
        <v>30.08</v>
      </c>
      <c r="M4420" s="19">
        <f>H4420*INDEX('Pliegos Tarifarios (Las Condes)'!$B:$B,MATCH($B4420,'Pliegos Tarifarios (Las Condes)'!$A:$A,0))</f>
        <v>118915.61997690001</v>
      </c>
      <c r="N4420" s="19">
        <f>I4420*INDEX('Pliegos Tarifarios (Las Condes)'!$C:$C,MATCH($B4420,'Pliegos Tarifarios (Las Condes)'!$A:$A,0))</f>
        <v>8321.5094784000012</v>
      </c>
      <c r="O4420" s="19">
        <f>J4420*INDEX('Pliegos Tarifarios (Las Condes)'!$D:$D,MATCH($B4420,'Pliegos Tarifarios (Las Condes)'!$A:$A,0))</f>
        <v>34218.535762499996</v>
      </c>
      <c r="P4420" s="19">
        <f>H4420*INDEX('Pliegos Tarifarios (Las Condes)'!$E:$E,MATCH($B4420,'Pliegos Tarifarios (Las Condes)'!$A:$A,0))</f>
        <v>11754.1118112</v>
      </c>
      <c r="Q4420" s="19" cm="1">
        <f t="array" ref="Q4420">H4420*_xlfn.IFS(H4420&lt;=350,INDEX('Pliegos Tarifarios (Las Condes)'!$F:$F,MATCH($B4420,'Pliegos Tarifarios (Las Condes)'!$A:$A,0)),H4420&lt;=500,INDEX('Pliegos Tarifarios (Las Condes)'!$G:$G,MATCH($B4420,'Pliegos Tarifarios (Las Condes)'!$A:$A,0)),H4420&lt;=1000,INDEX('Pliegos Tarifarios (Las Condes)'!$H:$H,MATCH($B4420,'Pliegos Tarifarios (Las Condes)'!$A:$A,0)),H4420&lt;=5000,INDEX('Pliegos Tarifarios (Las Condes)'!$I:$I,MATCH($B4420,'Pliegos Tarifarios (Las Condes)'!$A:$A,0)),H4420&gt;5000,INDEX('Pliegos Tarifarios (Las Condes)'!$J:$J,MATCH($B4420,'Pliegos Tarifarios (Las Condes)'!$A:$A,0)))/1.19</f>
        <v>2116.695103613446</v>
      </c>
      <c r="R4420" s="19">
        <f>INDEX('Pliegos Tarifarios (Las Condes)'!$K:$K,MATCH($B4420,'Pliegos Tarifarios (Las Condes)'!$A:$A,0))</f>
        <v>729.75599999999997</v>
      </c>
      <c r="S4420" s="21">
        <f t="shared" si="207"/>
        <v>176056.22813261347</v>
      </c>
      <c r="T4420" s="21">
        <f t="shared" si="208"/>
        <v>33450.683345196558</v>
      </c>
      <c r="U4420" s="19">
        <v>0</v>
      </c>
      <c r="V4420" s="21">
        <f t="shared" si="209"/>
        <v>209506.91147781003</v>
      </c>
    </row>
    <row r="4421" spans="1:22" x14ac:dyDescent="0.3">
      <c r="A4421" s="7" t="s">
        <v>149</v>
      </c>
      <c r="B4421" s="7">
        <v>10</v>
      </c>
      <c r="C4421" s="8" t="s">
        <v>186</v>
      </c>
      <c r="D4421" s="7" t="s">
        <v>942</v>
      </c>
      <c r="E4421" s="7" t="s">
        <v>121</v>
      </c>
      <c r="F4421" s="8" t="s">
        <v>943</v>
      </c>
      <c r="G4421" s="7" t="s">
        <v>16</v>
      </c>
      <c r="H4421" s="9">
        <v>904.40179999999998</v>
      </c>
      <c r="I4421" s="9">
        <v>2.3936000000000002</v>
      </c>
      <c r="J4421" s="9">
        <v>2.3936000000000002</v>
      </c>
      <c r="K4421" s="10">
        <v>1</v>
      </c>
      <c r="L4421" s="9">
        <v>30.15</v>
      </c>
      <c r="M4421" s="19">
        <f>H4421*INDEX('Pliegos Tarifarios (Las Condes)'!$B:$B,MATCH($B4421,'Pliegos Tarifarios (Las Condes)'!$A:$A,0))</f>
        <v>119166.69437340001</v>
      </c>
      <c r="N4421" s="19">
        <f>I4421*INDEX('Pliegos Tarifarios (Las Condes)'!$C:$C,MATCH($B4421,'Pliegos Tarifarios (Las Condes)'!$A:$A,0))</f>
        <v>8314.562150400001</v>
      </c>
      <c r="O4421" s="19">
        <f>J4421*INDEX('Pliegos Tarifarios (Las Condes)'!$D:$D,MATCH($B4421,'Pliegos Tarifarios (Las Condes)'!$A:$A,0))</f>
        <v>34816.360128</v>
      </c>
      <c r="P4421" s="19">
        <f>H4421*INDEX('Pliegos Tarifarios (Las Condes)'!$E:$E,MATCH($B4421,'Pliegos Tarifarios (Las Condes)'!$A:$A,0))</f>
        <v>11778.9290432</v>
      </c>
      <c r="Q4421" s="19" cm="1">
        <f t="array" ref="Q4421">H4421*_xlfn.IFS(H4421&lt;=350,INDEX('Pliegos Tarifarios (Las Condes)'!$F:$F,MATCH($B4421,'Pliegos Tarifarios (Las Condes)'!$A:$A,0)),H4421&lt;=500,INDEX('Pliegos Tarifarios (Las Condes)'!$G:$G,MATCH($B4421,'Pliegos Tarifarios (Las Condes)'!$A:$A,0)),H4421&lt;=1000,INDEX('Pliegos Tarifarios (Las Condes)'!$H:$H,MATCH($B4421,'Pliegos Tarifarios (Las Condes)'!$A:$A,0)),H4421&lt;=5000,INDEX('Pliegos Tarifarios (Las Condes)'!$I:$I,MATCH($B4421,'Pliegos Tarifarios (Las Condes)'!$A:$A,0)),H4421&gt;5000,INDEX('Pliegos Tarifarios (Las Condes)'!$J:$J,MATCH($B4421,'Pliegos Tarifarios (Las Condes)'!$A:$A,0)))/1.19</f>
        <v>2121.1642216806727</v>
      </c>
      <c r="R4421" s="19">
        <f>INDEX('Pliegos Tarifarios (Las Condes)'!$K:$K,MATCH($B4421,'Pliegos Tarifarios (Las Condes)'!$A:$A,0))</f>
        <v>729.75599999999997</v>
      </c>
      <c r="S4421" s="21">
        <f t="shared" si="207"/>
        <v>176927.46591668067</v>
      </c>
      <c r="T4421" s="21">
        <f t="shared" si="208"/>
        <v>33616.21852416933</v>
      </c>
      <c r="U4421" s="19">
        <v>0</v>
      </c>
      <c r="V4421" s="21">
        <f t="shared" si="209"/>
        <v>210543.68444084999</v>
      </c>
    </row>
    <row r="4422" spans="1:22" x14ac:dyDescent="0.3">
      <c r="A4422" s="7" t="s">
        <v>149</v>
      </c>
      <c r="B4422" s="7">
        <v>10</v>
      </c>
      <c r="C4422" s="8" t="s">
        <v>186</v>
      </c>
      <c r="D4422" s="7" t="s">
        <v>944</v>
      </c>
      <c r="E4422" s="7" t="s">
        <v>121</v>
      </c>
      <c r="F4422" s="8" t="s">
        <v>945</v>
      </c>
      <c r="G4422" s="7" t="s">
        <v>16</v>
      </c>
      <c r="H4422" s="9">
        <v>902.15060000000005</v>
      </c>
      <c r="I4422" s="9">
        <v>2.3978000000000002</v>
      </c>
      <c r="J4422" s="9">
        <v>2.3555999999999999</v>
      </c>
      <c r="K4422" s="10">
        <v>0.98240053382267067</v>
      </c>
      <c r="L4422" s="9">
        <v>30.07</v>
      </c>
      <c r="M4422" s="19">
        <f>H4422*INDEX('Pliegos Tarifarios (Las Condes)'!$B:$B,MATCH($B4422,'Pliegos Tarifarios (Las Condes)'!$A:$A,0))</f>
        <v>118870.06950780001</v>
      </c>
      <c r="N4422" s="19">
        <f>I4422*INDEX('Pliegos Tarifarios (Las Condes)'!$C:$C,MATCH($B4422,'Pliegos Tarifarios (Las Condes)'!$A:$A,0))</f>
        <v>8329.1515392000019</v>
      </c>
      <c r="O4422" s="19">
        <f>J4422*INDEX('Pliegos Tarifarios (Las Condes)'!$D:$D,MATCH($B4422,'Pliegos Tarifarios (Las Condes)'!$A:$A,0))</f>
        <v>34263.627137999996</v>
      </c>
      <c r="P4422" s="19">
        <f>H4422*INDEX('Pliegos Tarifarios (Las Condes)'!$E:$E,MATCH($B4422,'Pliegos Tarifarios (Las Condes)'!$A:$A,0))</f>
        <v>11749.6094144</v>
      </c>
      <c r="Q4422" s="19" cm="1">
        <f t="array" ref="Q4422">H4422*_xlfn.IFS(H4422&lt;=350,INDEX('Pliegos Tarifarios (Las Condes)'!$F:$F,MATCH($B4422,'Pliegos Tarifarios (Las Condes)'!$A:$A,0)),H4422&lt;=500,INDEX('Pliegos Tarifarios (Las Condes)'!$G:$G,MATCH($B4422,'Pliegos Tarifarios (Las Condes)'!$A:$A,0)),H4422&lt;=1000,INDEX('Pliegos Tarifarios (Las Condes)'!$H:$H,MATCH($B4422,'Pliegos Tarifarios (Las Condes)'!$A:$A,0)),H4422&lt;=5000,INDEX('Pliegos Tarifarios (Las Condes)'!$I:$I,MATCH($B4422,'Pliegos Tarifarios (Las Condes)'!$A:$A,0)),H4422&gt;5000,INDEX('Pliegos Tarifarios (Las Condes)'!$J:$J,MATCH($B4422,'Pliegos Tarifarios (Las Condes)'!$A:$A,0)))/1.19</f>
        <v>2115.8843063865552</v>
      </c>
      <c r="R4422" s="19">
        <f>INDEX('Pliegos Tarifarios (Las Condes)'!$K:$K,MATCH($B4422,'Pliegos Tarifarios (Las Condes)'!$A:$A,0))</f>
        <v>729.75599999999997</v>
      </c>
      <c r="S4422" s="21">
        <f t="shared" si="207"/>
        <v>176058.09790578656</v>
      </c>
      <c r="T4422" s="21">
        <f t="shared" si="208"/>
        <v>33451.038602099448</v>
      </c>
      <c r="U4422" s="19">
        <v>0</v>
      </c>
      <c r="V4422" s="21">
        <f t="shared" si="209"/>
        <v>209509.136507886</v>
      </c>
    </row>
    <row r="4423" spans="1:22" x14ac:dyDescent="0.3">
      <c r="A4423" s="7" t="s">
        <v>149</v>
      </c>
      <c r="B4423" s="7">
        <v>10</v>
      </c>
      <c r="C4423" s="8" t="s">
        <v>186</v>
      </c>
      <c r="D4423" s="7" t="s">
        <v>946</v>
      </c>
      <c r="E4423" s="7" t="s">
        <v>121</v>
      </c>
      <c r="F4423" s="8" t="s">
        <v>947</v>
      </c>
      <c r="G4423" s="7" t="s">
        <v>16</v>
      </c>
      <c r="H4423" s="9">
        <v>905.07140000000004</v>
      </c>
      <c r="I4423" s="9">
        <v>2.4464000000000001</v>
      </c>
      <c r="J4423" s="9">
        <v>2.4464000000000001</v>
      </c>
      <c r="K4423" s="10">
        <v>1</v>
      </c>
      <c r="L4423" s="9">
        <v>30.17</v>
      </c>
      <c r="M4423" s="19">
        <f>H4423*INDEX('Pliegos Tarifarios (Las Condes)'!$B:$B,MATCH($B4423,'Pliegos Tarifarios (Las Condes)'!$A:$A,0))</f>
        <v>119254.92287820001</v>
      </c>
      <c r="N4423" s="19">
        <f>I4423*INDEX('Pliegos Tarifarios (Las Condes)'!$C:$C,MATCH($B4423,'Pliegos Tarifarios (Las Condes)'!$A:$A,0))</f>
        <v>8497.9716096000011</v>
      </c>
      <c r="O4423" s="19">
        <f>J4423*INDEX('Pliegos Tarifarios (Las Condes)'!$D:$D,MATCH($B4423,'Pliegos Tarifarios (Las Condes)'!$A:$A,0))</f>
        <v>35584.368071999997</v>
      </c>
      <c r="P4423" s="19">
        <f>H4423*INDEX('Pliegos Tarifarios (Las Condes)'!$E:$E,MATCH($B4423,'Pliegos Tarifarios (Las Condes)'!$A:$A,0))</f>
        <v>11787.6499136</v>
      </c>
      <c r="Q4423" s="19" cm="1">
        <f t="array" ref="Q4423">H4423*_xlfn.IFS(H4423&lt;=350,INDEX('Pliegos Tarifarios (Las Condes)'!$F:$F,MATCH($B4423,'Pliegos Tarifarios (Las Condes)'!$A:$A,0)),H4423&lt;=500,INDEX('Pliegos Tarifarios (Las Condes)'!$G:$G,MATCH($B4423,'Pliegos Tarifarios (Las Condes)'!$A:$A,0)),H4423&lt;=1000,INDEX('Pliegos Tarifarios (Las Condes)'!$H:$H,MATCH($B4423,'Pliegos Tarifarios (Las Condes)'!$A:$A,0)),H4423&lt;=5000,INDEX('Pliegos Tarifarios (Las Condes)'!$I:$I,MATCH($B4423,'Pliegos Tarifarios (Las Condes)'!$A:$A,0)),H4423&gt;5000,INDEX('Pliegos Tarifarios (Las Condes)'!$J:$J,MATCH($B4423,'Pliegos Tarifarios (Las Condes)'!$A:$A,0)))/1.19</f>
        <v>2122.7346868907566</v>
      </c>
      <c r="R4423" s="19">
        <f>INDEX('Pliegos Tarifarios (Las Condes)'!$K:$K,MATCH($B4423,'Pliegos Tarifarios (Las Condes)'!$A:$A,0))</f>
        <v>729.75599999999997</v>
      </c>
      <c r="S4423" s="21">
        <f t="shared" si="207"/>
        <v>177977.40316029076</v>
      </c>
      <c r="T4423" s="21">
        <f t="shared" si="208"/>
        <v>33815.706600455247</v>
      </c>
      <c r="U4423" s="19">
        <v>0</v>
      </c>
      <c r="V4423" s="21">
        <f t="shared" si="209"/>
        <v>211793.10976074601</v>
      </c>
    </row>
    <row r="4424" spans="1:22" x14ac:dyDescent="0.3">
      <c r="A4424" s="7" t="s">
        <v>149</v>
      </c>
      <c r="B4424" s="7">
        <v>10</v>
      </c>
      <c r="C4424" s="8" t="s">
        <v>186</v>
      </c>
      <c r="D4424" s="7" t="s">
        <v>948</v>
      </c>
      <c r="E4424" s="7" t="s">
        <v>121</v>
      </c>
      <c r="F4424" s="8" t="s">
        <v>949</v>
      </c>
      <c r="G4424" s="7" t="s">
        <v>16</v>
      </c>
      <c r="H4424" s="9">
        <v>903.80439999999999</v>
      </c>
      <c r="I4424" s="9">
        <v>2.411</v>
      </c>
      <c r="J4424" s="9">
        <v>2.3831000000000002</v>
      </c>
      <c r="K4424" s="10">
        <v>0.9884280381584406</v>
      </c>
      <c r="L4424" s="9">
        <v>30.13</v>
      </c>
      <c r="M4424" s="19">
        <f>H4424*INDEX('Pliegos Tarifarios (Las Condes)'!$B:$B,MATCH($B4424,'Pliegos Tarifarios (Las Condes)'!$A:$A,0))</f>
        <v>119087.9791572</v>
      </c>
      <c r="N4424" s="19">
        <f>I4424*INDEX('Pliegos Tarifarios (Las Condes)'!$C:$C,MATCH($B4424,'Pliegos Tarifarios (Las Condes)'!$A:$A,0))</f>
        <v>8375.0039040000011</v>
      </c>
      <c r="O4424" s="19">
        <f>J4424*INDEX('Pliegos Tarifarios (Las Condes)'!$D:$D,MATCH($B4424,'Pliegos Tarifarios (Las Condes)'!$A:$A,0))</f>
        <v>34663.631275500004</v>
      </c>
      <c r="P4424" s="19">
        <f>H4424*INDEX('Pliegos Tarifarios (Las Condes)'!$E:$E,MATCH($B4424,'Pliegos Tarifarios (Las Condes)'!$A:$A,0))</f>
        <v>11771.148505599998</v>
      </c>
      <c r="Q4424" s="19" cm="1">
        <f t="array" ref="Q4424">H4424*_xlfn.IFS(H4424&lt;=350,INDEX('Pliegos Tarifarios (Las Condes)'!$F:$F,MATCH($B4424,'Pliegos Tarifarios (Las Condes)'!$A:$A,0)),H4424&lt;=500,INDEX('Pliegos Tarifarios (Las Condes)'!$G:$G,MATCH($B4424,'Pliegos Tarifarios (Las Condes)'!$A:$A,0)),H4424&lt;=1000,INDEX('Pliegos Tarifarios (Las Condes)'!$H:$H,MATCH($B4424,'Pliegos Tarifarios (Las Condes)'!$A:$A,0)),H4424&lt;=5000,INDEX('Pliegos Tarifarios (Las Condes)'!$I:$I,MATCH($B4424,'Pliegos Tarifarios (Las Condes)'!$A:$A,0)),H4424&gt;5000,INDEX('Pliegos Tarifarios (Las Condes)'!$J:$J,MATCH($B4424,'Pliegos Tarifarios (Las Condes)'!$A:$A,0)))/1.19</f>
        <v>2119.7630927731093</v>
      </c>
      <c r="R4424" s="19">
        <f>INDEX('Pliegos Tarifarios (Las Condes)'!$K:$K,MATCH($B4424,'Pliegos Tarifarios (Las Condes)'!$A:$A,0))</f>
        <v>729.75599999999997</v>
      </c>
      <c r="S4424" s="21">
        <f t="shared" si="207"/>
        <v>176747.28193507312</v>
      </c>
      <c r="T4424" s="21">
        <f t="shared" si="208"/>
        <v>33581.98356766389</v>
      </c>
      <c r="U4424" s="19">
        <v>0</v>
      </c>
      <c r="V4424" s="21">
        <f t="shared" si="209"/>
        <v>210329.26550273702</v>
      </c>
    </row>
    <row r="4425" spans="1:22" x14ac:dyDescent="0.3">
      <c r="A4425" s="7" t="s">
        <v>149</v>
      </c>
      <c r="B4425" s="7">
        <v>10</v>
      </c>
      <c r="C4425" s="8" t="s">
        <v>186</v>
      </c>
      <c r="D4425" s="7" t="s">
        <v>950</v>
      </c>
      <c r="E4425" s="7" t="s">
        <v>121</v>
      </c>
      <c r="F4425" s="8" t="s">
        <v>951</v>
      </c>
      <c r="G4425" s="7" t="s">
        <v>16</v>
      </c>
      <c r="H4425" s="9">
        <v>902.93179999999995</v>
      </c>
      <c r="I4425" s="9">
        <v>2.3961000000000001</v>
      </c>
      <c r="J4425" s="9">
        <v>2.3805000000000001</v>
      </c>
      <c r="K4425" s="10">
        <v>0.99348942030800047</v>
      </c>
      <c r="L4425" s="9">
        <v>30.1</v>
      </c>
      <c r="M4425" s="19">
        <f>H4425*INDEX('Pliegos Tarifarios (Las Condes)'!$B:$B,MATCH($B4425,'Pliegos Tarifarios (Las Condes)'!$A:$A,0))</f>
        <v>118973.0027634</v>
      </c>
      <c r="N4425" s="19">
        <f>I4425*INDEX('Pliegos Tarifarios (Las Condes)'!$C:$C,MATCH($B4425,'Pliegos Tarifarios (Las Condes)'!$A:$A,0))</f>
        <v>8323.2463104000017</v>
      </c>
      <c r="O4425" s="19">
        <f>J4425*INDEX('Pliegos Tarifarios (Las Condes)'!$D:$D,MATCH($B4425,'Pliegos Tarifarios (Las Condes)'!$A:$A,0))</f>
        <v>34625.812702499999</v>
      </c>
      <c r="P4425" s="19">
        <f>H4425*INDEX('Pliegos Tarifarios (Las Condes)'!$E:$E,MATCH($B4425,'Pliegos Tarifarios (Las Condes)'!$A:$A,0))</f>
        <v>11759.783763199999</v>
      </c>
      <c r="Q4425" s="19" cm="1">
        <f t="array" ref="Q4425">H4425*_xlfn.IFS(H4425&lt;=350,INDEX('Pliegos Tarifarios (Las Condes)'!$F:$F,MATCH($B4425,'Pliegos Tarifarios (Las Condes)'!$A:$A,0)),H4425&lt;=500,INDEX('Pliegos Tarifarios (Las Condes)'!$G:$G,MATCH($B4425,'Pliegos Tarifarios (Las Condes)'!$A:$A,0)),H4425&lt;=1000,INDEX('Pliegos Tarifarios (Las Condes)'!$H:$H,MATCH($B4425,'Pliegos Tarifarios (Las Condes)'!$A:$A,0)),H4425&lt;=5000,INDEX('Pliegos Tarifarios (Las Condes)'!$I:$I,MATCH($B4425,'Pliegos Tarifarios (Las Condes)'!$A:$A,0)),H4425&gt;5000,INDEX('Pliegos Tarifarios (Las Condes)'!$J:$J,MATCH($B4425,'Pliegos Tarifarios (Las Condes)'!$A:$A,0)))/1.19</f>
        <v>2117.7165157983195</v>
      </c>
      <c r="R4425" s="19">
        <f>INDEX('Pliegos Tarifarios (Las Condes)'!$K:$K,MATCH($B4425,'Pliegos Tarifarios (Las Condes)'!$A:$A,0))</f>
        <v>729.75599999999997</v>
      </c>
      <c r="S4425" s="21">
        <f t="shared" ref="S4425:S4488" si="210">SUM(M4425:R4425)</f>
        <v>176529.31805529832</v>
      </c>
      <c r="T4425" s="21">
        <f t="shared" ref="T4425:T4488" si="211">S4425*0.19</f>
        <v>33540.570430506683</v>
      </c>
      <c r="U4425" s="19">
        <v>0</v>
      </c>
      <c r="V4425" s="21">
        <f t="shared" ref="V4425:V4488" si="212">SUM(S4425:T4425)</f>
        <v>210069.88848580502</v>
      </c>
    </row>
    <row r="4426" spans="1:22" x14ac:dyDescent="0.3">
      <c r="A4426" s="7" t="s">
        <v>149</v>
      </c>
      <c r="B4426" s="7">
        <v>10</v>
      </c>
      <c r="C4426" s="8" t="s">
        <v>186</v>
      </c>
      <c r="D4426" s="7" t="s">
        <v>952</v>
      </c>
      <c r="E4426" s="7" t="s">
        <v>121</v>
      </c>
      <c r="F4426" s="8" t="s">
        <v>953</v>
      </c>
      <c r="G4426" s="7" t="s">
        <v>16</v>
      </c>
      <c r="H4426" s="9">
        <v>902.62649999999996</v>
      </c>
      <c r="I4426" s="9">
        <v>2.4079000000000002</v>
      </c>
      <c r="J4426" s="9">
        <v>2.3853</v>
      </c>
      <c r="K4426" s="10">
        <v>0.99061422816562139</v>
      </c>
      <c r="L4426" s="9">
        <v>30.09</v>
      </c>
      <c r="M4426" s="19">
        <f>H4426*INDEX('Pliegos Tarifarios (Las Condes)'!$B:$B,MATCH($B4426,'Pliegos Tarifarios (Las Condes)'!$A:$A,0))</f>
        <v>118932.77551950001</v>
      </c>
      <c r="N4426" s="19">
        <f>I4426*INDEX('Pliegos Tarifarios (Las Condes)'!$C:$C,MATCH($B4426,'Pliegos Tarifarios (Las Condes)'!$A:$A,0))</f>
        <v>8364.2355456000005</v>
      </c>
      <c r="O4426" s="19">
        <f>J4426*INDEX('Pliegos Tarifarios (Las Condes)'!$D:$D,MATCH($B4426,'Pliegos Tarifarios (Las Condes)'!$A:$A,0))</f>
        <v>34695.631606499999</v>
      </c>
      <c r="P4426" s="19">
        <f>H4426*INDEX('Pliegos Tarifarios (Las Condes)'!$E:$E,MATCH($B4426,'Pliegos Tarifarios (Las Condes)'!$A:$A,0))</f>
        <v>11755.807535999998</v>
      </c>
      <c r="Q4426" s="19" cm="1">
        <f t="array" ref="Q4426">H4426*_xlfn.IFS(H4426&lt;=350,INDEX('Pliegos Tarifarios (Las Condes)'!$F:$F,MATCH($B4426,'Pliegos Tarifarios (Las Condes)'!$A:$A,0)),H4426&lt;=500,INDEX('Pliegos Tarifarios (Las Condes)'!$G:$G,MATCH($B4426,'Pliegos Tarifarios (Las Condes)'!$A:$A,0)),H4426&lt;=1000,INDEX('Pliegos Tarifarios (Las Condes)'!$H:$H,MATCH($B4426,'Pliegos Tarifarios (Las Condes)'!$A:$A,0)),H4426&lt;=5000,INDEX('Pliegos Tarifarios (Las Condes)'!$I:$I,MATCH($B4426,'Pliegos Tarifarios (Las Condes)'!$A:$A,0)),H4426&gt;5000,INDEX('Pliegos Tarifarios (Las Condes)'!$J:$J,MATCH($B4426,'Pliegos Tarifarios (Las Condes)'!$A:$A,0)))/1.19</f>
        <v>2117.0004718487398</v>
      </c>
      <c r="R4426" s="19">
        <f>INDEX('Pliegos Tarifarios (Las Condes)'!$K:$K,MATCH($B4426,'Pliegos Tarifarios (Las Condes)'!$A:$A,0))</f>
        <v>729.75599999999997</v>
      </c>
      <c r="S4426" s="21">
        <f t="shared" si="210"/>
        <v>176595.20667944872</v>
      </c>
      <c r="T4426" s="21">
        <f t="shared" si="211"/>
        <v>33553.089269095253</v>
      </c>
      <c r="U4426" s="19">
        <v>0</v>
      </c>
      <c r="V4426" s="21">
        <f t="shared" si="212"/>
        <v>210148.29594854396</v>
      </c>
    </row>
    <row r="4427" spans="1:22" x14ac:dyDescent="0.3">
      <c r="A4427" s="7" t="s">
        <v>149</v>
      </c>
      <c r="B4427" s="7">
        <v>10</v>
      </c>
      <c r="C4427" s="8" t="s">
        <v>186</v>
      </c>
      <c r="D4427" s="7" t="s">
        <v>954</v>
      </c>
      <c r="E4427" s="7" t="s">
        <v>121</v>
      </c>
      <c r="F4427" s="8" t="s">
        <v>955</v>
      </c>
      <c r="G4427" s="7" t="s">
        <v>16</v>
      </c>
      <c r="H4427" s="9">
        <v>904.0095</v>
      </c>
      <c r="I4427" s="9">
        <v>2.4327999999999999</v>
      </c>
      <c r="J4427" s="9">
        <v>2.4327999999999999</v>
      </c>
      <c r="K4427" s="10">
        <v>1</v>
      </c>
      <c r="L4427" s="9">
        <v>30.13</v>
      </c>
      <c r="M4427" s="19">
        <f>H4427*INDEX('Pliegos Tarifarios (Las Condes)'!$B:$B,MATCH($B4427,'Pliegos Tarifarios (Las Condes)'!$A:$A,0))</f>
        <v>119115.00374850001</v>
      </c>
      <c r="N4427" s="19">
        <f>I4427*INDEX('Pliegos Tarifarios (Las Condes)'!$C:$C,MATCH($B4427,'Pliegos Tarifarios (Las Condes)'!$A:$A,0))</f>
        <v>8450.7297792000008</v>
      </c>
      <c r="O4427" s="19">
        <f>J4427*INDEX('Pliegos Tarifarios (Las Condes)'!$D:$D,MATCH($B4427,'Pliegos Tarifarios (Las Condes)'!$A:$A,0))</f>
        <v>35386.547843999993</v>
      </c>
      <c r="P4427" s="19">
        <f>H4427*INDEX('Pliegos Tarifarios (Las Condes)'!$E:$E,MATCH($B4427,'Pliegos Tarifarios (Las Condes)'!$A:$A,0))</f>
        <v>11773.819727999999</v>
      </c>
      <c r="Q4427" s="19" cm="1">
        <f t="array" ref="Q4427">H4427*_xlfn.IFS(H4427&lt;=350,INDEX('Pliegos Tarifarios (Las Condes)'!$F:$F,MATCH($B4427,'Pliegos Tarifarios (Las Condes)'!$A:$A,0)),H4427&lt;=500,INDEX('Pliegos Tarifarios (Las Condes)'!$G:$G,MATCH($B4427,'Pliegos Tarifarios (Las Condes)'!$A:$A,0)),H4427&lt;=1000,INDEX('Pliegos Tarifarios (Las Condes)'!$H:$H,MATCH($B4427,'Pliegos Tarifarios (Las Condes)'!$A:$A,0)),H4427&lt;=5000,INDEX('Pliegos Tarifarios (Las Condes)'!$I:$I,MATCH($B4427,'Pliegos Tarifarios (Las Condes)'!$A:$A,0)),H4427&gt;5000,INDEX('Pliegos Tarifarios (Las Condes)'!$J:$J,MATCH($B4427,'Pliegos Tarifarios (Las Condes)'!$A:$A,0)))/1.19</f>
        <v>2120.2441298319332</v>
      </c>
      <c r="R4427" s="19">
        <f>INDEX('Pliegos Tarifarios (Las Condes)'!$K:$K,MATCH($B4427,'Pliegos Tarifarios (Las Condes)'!$A:$A,0))</f>
        <v>729.75599999999997</v>
      </c>
      <c r="S4427" s="21">
        <f t="shared" si="210"/>
        <v>177576.10122953192</v>
      </c>
      <c r="T4427" s="21">
        <f t="shared" si="211"/>
        <v>33739.459233611065</v>
      </c>
      <c r="U4427" s="19">
        <v>0</v>
      </c>
      <c r="V4427" s="21">
        <f t="shared" si="212"/>
        <v>211315.56046314299</v>
      </c>
    </row>
    <row r="4428" spans="1:22" x14ac:dyDescent="0.3">
      <c r="A4428" s="7" t="s">
        <v>149</v>
      </c>
      <c r="B4428" s="7">
        <v>10</v>
      </c>
      <c r="C4428" s="8" t="s">
        <v>186</v>
      </c>
      <c r="D4428" s="7" t="s">
        <v>956</v>
      </c>
      <c r="E4428" s="7" t="s">
        <v>121</v>
      </c>
      <c r="F4428" s="8" t="s">
        <v>957</v>
      </c>
      <c r="G4428" s="7" t="s">
        <v>16</v>
      </c>
      <c r="H4428" s="9">
        <v>905.04259999999999</v>
      </c>
      <c r="I4428" s="9">
        <v>2.3942000000000001</v>
      </c>
      <c r="J4428" s="9">
        <v>2.335</v>
      </c>
      <c r="K4428" s="10">
        <v>0.97527357781304813</v>
      </c>
      <c r="L4428" s="9">
        <v>30.17</v>
      </c>
      <c r="M4428" s="19">
        <f>H4428*INDEX('Pliegos Tarifarios (Las Condes)'!$B:$B,MATCH($B4428,'Pliegos Tarifarios (Las Condes)'!$A:$A,0))</f>
        <v>119251.1281038</v>
      </c>
      <c r="N4428" s="19">
        <f>I4428*INDEX('Pliegos Tarifarios (Las Condes)'!$C:$C,MATCH($B4428,'Pliegos Tarifarios (Las Condes)'!$A:$A,0))</f>
        <v>8316.6463488000009</v>
      </c>
      <c r="O4428" s="19">
        <f>J4428*INDEX('Pliegos Tarifarios (Las Condes)'!$D:$D,MATCH($B4428,'Pliegos Tarifarios (Las Condes)'!$A:$A,0))</f>
        <v>33963.987674999997</v>
      </c>
      <c r="P4428" s="19">
        <f>H4428*INDEX('Pliegos Tarifarios (Las Condes)'!$E:$E,MATCH($B4428,'Pliegos Tarifarios (Las Condes)'!$A:$A,0))</f>
        <v>11787.274822399999</v>
      </c>
      <c r="Q4428" s="19" cm="1">
        <f t="array" ref="Q4428">H4428*_xlfn.IFS(H4428&lt;=350,INDEX('Pliegos Tarifarios (Las Condes)'!$F:$F,MATCH($B4428,'Pliegos Tarifarios (Las Condes)'!$A:$A,0)),H4428&lt;=500,INDEX('Pliegos Tarifarios (Las Condes)'!$G:$G,MATCH($B4428,'Pliegos Tarifarios (Las Condes)'!$A:$A,0)),H4428&lt;=1000,INDEX('Pliegos Tarifarios (Las Condes)'!$H:$H,MATCH($B4428,'Pliegos Tarifarios (Las Condes)'!$A:$A,0)),H4428&lt;=5000,INDEX('Pliegos Tarifarios (Las Condes)'!$I:$I,MATCH($B4428,'Pliegos Tarifarios (Las Condes)'!$A:$A,0)),H4428&gt;5000,INDEX('Pliegos Tarifarios (Las Condes)'!$J:$J,MATCH($B4428,'Pliegos Tarifarios (Las Condes)'!$A:$A,0)))/1.19</f>
        <v>2122.6671400000005</v>
      </c>
      <c r="R4428" s="19">
        <f>INDEX('Pliegos Tarifarios (Las Condes)'!$K:$K,MATCH($B4428,'Pliegos Tarifarios (Las Condes)'!$A:$A,0))</f>
        <v>729.75599999999997</v>
      </c>
      <c r="S4428" s="21">
        <f t="shared" si="210"/>
        <v>176171.46009000001</v>
      </c>
      <c r="T4428" s="21">
        <f t="shared" si="211"/>
        <v>33472.577417100001</v>
      </c>
      <c r="U4428" s="19">
        <v>0</v>
      </c>
      <c r="V4428" s="21">
        <f t="shared" si="212"/>
        <v>209644.0375071</v>
      </c>
    </row>
    <row r="4429" spans="1:22" x14ac:dyDescent="0.3">
      <c r="A4429" s="7" t="s">
        <v>149</v>
      </c>
      <c r="B4429" s="7">
        <v>10</v>
      </c>
      <c r="C4429" s="8" t="s">
        <v>186</v>
      </c>
      <c r="D4429" s="7" t="s">
        <v>958</v>
      </c>
      <c r="E4429" s="7" t="s">
        <v>121</v>
      </c>
      <c r="F4429" s="8" t="s">
        <v>959</v>
      </c>
      <c r="G4429" s="7" t="s">
        <v>16</v>
      </c>
      <c r="H4429" s="9">
        <v>902.48670000000004</v>
      </c>
      <c r="I4429" s="9">
        <v>2.3740000000000001</v>
      </c>
      <c r="J4429" s="9">
        <v>2.3740000000000001</v>
      </c>
      <c r="K4429" s="10">
        <v>1</v>
      </c>
      <c r="L4429" s="9">
        <v>30.08</v>
      </c>
      <c r="M4429" s="19">
        <f>H4429*INDEX('Pliegos Tarifarios (Las Condes)'!$B:$B,MATCH($B4429,'Pliegos Tarifarios (Las Condes)'!$A:$A,0))</f>
        <v>118914.35505210001</v>
      </c>
      <c r="N4429" s="19">
        <f>I4429*INDEX('Pliegos Tarifarios (Las Condes)'!$C:$C,MATCH($B4429,'Pliegos Tarifarios (Las Condes)'!$A:$A,0))</f>
        <v>8246.4783360000001</v>
      </c>
      <c r="O4429" s="19">
        <f>J4429*INDEX('Pliegos Tarifarios (Las Condes)'!$D:$D,MATCH($B4429,'Pliegos Tarifarios (Las Condes)'!$A:$A,0))</f>
        <v>34531.26627</v>
      </c>
      <c r="P4429" s="19">
        <f>H4429*INDEX('Pliegos Tarifarios (Las Condes)'!$E:$E,MATCH($B4429,'Pliegos Tarifarios (Las Condes)'!$A:$A,0))</f>
        <v>11753.9867808</v>
      </c>
      <c r="Q4429" s="19" cm="1">
        <f t="array" ref="Q4429">H4429*_xlfn.IFS(H4429&lt;=350,INDEX('Pliegos Tarifarios (Las Condes)'!$F:$F,MATCH($B4429,'Pliegos Tarifarios (Las Condes)'!$A:$A,0)),H4429&lt;=500,INDEX('Pliegos Tarifarios (Las Condes)'!$G:$G,MATCH($B4429,'Pliegos Tarifarios (Las Condes)'!$A:$A,0)),H4429&lt;=1000,INDEX('Pliegos Tarifarios (Las Condes)'!$H:$H,MATCH($B4429,'Pliegos Tarifarios (Las Condes)'!$A:$A,0)),H4429&lt;=5000,INDEX('Pliegos Tarifarios (Las Condes)'!$I:$I,MATCH($B4429,'Pliegos Tarifarios (Las Condes)'!$A:$A,0)),H4429&gt;5000,INDEX('Pliegos Tarifarios (Las Condes)'!$J:$J,MATCH($B4429,'Pliegos Tarifarios (Las Condes)'!$A:$A,0)))/1.19</f>
        <v>2116.6725879831938</v>
      </c>
      <c r="R4429" s="19">
        <f>INDEX('Pliegos Tarifarios (Las Condes)'!$K:$K,MATCH($B4429,'Pliegos Tarifarios (Las Condes)'!$A:$A,0))</f>
        <v>729.75599999999997</v>
      </c>
      <c r="S4429" s="21">
        <f t="shared" si="210"/>
        <v>176292.51502688322</v>
      </c>
      <c r="T4429" s="21">
        <f t="shared" si="211"/>
        <v>33495.577855107811</v>
      </c>
      <c r="U4429" s="19">
        <v>0</v>
      </c>
      <c r="V4429" s="21">
        <f t="shared" si="212"/>
        <v>209788.09288199103</v>
      </c>
    </row>
    <row r="4430" spans="1:22" x14ac:dyDescent="0.3">
      <c r="A4430" s="7" t="s">
        <v>149</v>
      </c>
      <c r="B4430" s="7">
        <v>10</v>
      </c>
      <c r="C4430" s="8" t="s">
        <v>186</v>
      </c>
      <c r="D4430" s="7" t="s">
        <v>960</v>
      </c>
      <c r="E4430" s="7" t="s">
        <v>121</v>
      </c>
      <c r="F4430" s="8" t="s">
        <v>961</v>
      </c>
      <c r="G4430" s="7" t="s">
        <v>16</v>
      </c>
      <c r="H4430" s="9">
        <v>903.57169999999996</v>
      </c>
      <c r="I4430" s="9">
        <v>2.4304999999999999</v>
      </c>
      <c r="J4430" s="9">
        <v>2.3475000000000001</v>
      </c>
      <c r="K4430" s="10">
        <v>0.96585064801481191</v>
      </c>
      <c r="L4430" s="9">
        <v>30.12</v>
      </c>
      <c r="M4430" s="19">
        <f>H4430*INDEX('Pliegos Tarifarios (Las Condes)'!$B:$B,MATCH($B4430,'Pliegos Tarifarios (Las Condes)'!$A:$A,0))</f>
        <v>119057.3179071</v>
      </c>
      <c r="N4430" s="19">
        <f>I4430*INDEX('Pliegos Tarifarios (Las Condes)'!$C:$C,MATCH($B4430,'Pliegos Tarifarios (Las Condes)'!$A:$A,0))</f>
        <v>8442.7403520000007</v>
      </c>
      <c r="O4430" s="19">
        <f>J4430*INDEX('Pliegos Tarifarios (Las Condes)'!$D:$D,MATCH($B4430,'Pliegos Tarifarios (Las Condes)'!$A:$A,0))</f>
        <v>34145.807737499999</v>
      </c>
      <c r="P4430" s="19">
        <f>H4430*INDEX('Pliegos Tarifarios (Las Condes)'!$E:$E,MATCH($B4430,'Pliegos Tarifarios (Las Condes)'!$A:$A,0))</f>
        <v>11768.117820799998</v>
      </c>
      <c r="Q4430" s="19" cm="1">
        <f t="array" ref="Q4430">H4430*_xlfn.IFS(H4430&lt;=350,INDEX('Pliegos Tarifarios (Las Condes)'!$F:$F,MATCH($B4430,'Pliegos Tarifarios (Las Condes)'!$A:$A,0)),H4430&lt;=500,INDEX('Pliegos Tarifarios (Las Condes)'!$G:$G,MATCH($B4430,'Pliegos Tarifarios (Las Condes)'!$A:$A,0)),H4430&lt;=1000,INDEX('Pliegos Tarifarios (Las Condes)'!$H:$H,MATCH($B4430,'Pliegos Tarifarios (Las Condes)'!$A:$A,0)),H4430&lt;=5000,INDEX('Pliegos Tarifarios (Las Condes)'!$I:$I,MATCH($B4430,'Pliegos Tarifarios (Las Condes)'!$A:$A,0)),H4430&gt;5000,INDEX('Pliegos Tarifarios (Las Condes)'!$J:$J,MATCH($B4430,'Pliegos Tarifarios (Las Condes)'!$A:$A,0)))/1.19</f>
        <v>2119.2173232773112</v>
      </c>
      <c r="R4430" s="19">
        <f>INDEX('Pliegos Tarifarios (Las Condes)'!$K:$K,MATCH($B4430,'Pliegos Tarifarios (Las Condes)'!$A:$A,0))</f>
        <v>729.75599999999997</v>
      </c>
      <c r="S4430" s="21">
        <f t="shared" si="210"/>
        <v>176262.95714067732</v>
      </c>
      <c r="T4430" s="21">
        <f t="shared" si="211"/>
        <v>33489.961856728689</v>
      </c>
      <c r="U4430" s="19">
        <v>0</v>
      </c>
      <c r="V4430" s="21">
        <f t="shared" si="212"/>
        <v>209752.918997406</v>
      </c>
    </row>
    <row r="4431" spans="1:22" x14ac:dyDescent="0.3">
      <c r="A4431" s="7" t="s">
        <v>149</v>
      </c>
      <c r="B4431" s="7">
        <v>10</v>
      </c>
      <c r="C4431" s="8" t="s">
        <v>186</v>
      </c>
      <c r="D4431" s="7" t="s">
        <v>962</v>
      </c>
      <c r="E4431" s="7" t="s">
        <v>121</v>
      </c>
      <c r="F4431" s="8" t="s">
        <v>963</v>
      </c>
      <c r="G4431" s="7" t="s">
        <v>16</v>
      </c>
      <c r="H4431" s="9">
        <v>901.13850000000002</v>
      </c>
      <c r="I4431" s="9">
        <v>2.4072</v>
      </c>
      <c r="J4431" s="9">
        <v>2.4072</v>
      </c>
      <c r="K4431" s="10">
        <v>1</v>
      </c>
      <c r="L4431" s="9">
        <v>30.04</v>
      </c>
      <c r="M4431" s="19">
        <f>H4431*INDEX('Pliegos Tarifarios (Las Condes)'!$B:$B,MATCH($B4431,'Pliegos Tarifarios (Las Condes)'!$A:$A,0))</f>
        <v>118736.71217550001</v>
      </c>
      <c r="N4431" s="19">
        <f>I4431*INDEX('Pliegos Tarifarios (Las Condes)'!$C:$C,MATCH($B4431,'Pliegos Tarifarios (Las Condes)'!$A:$A,0))</f>
        <v>8361.8039808000012</v>
      </c>
      <c r="O4431" s="19">
        <f>J4431*INDEX('Pliegos Tarifarios (Las Condes)'!$D:$D,MATCH($B4431,'Pliegos Tarifarios (Las Condes)'!$A:$A,0))</f>
        <v>35014.180355999997</v>
      </c>
      <c r="P4431" s="19">
        <f>H4431*INDEX('Pliegos Tarifarios (Las Condes)'!$E:$E,MATCH($B4431,'Pliegos Tarifarios (Las Condes)'!$A:$A,0))</f>
        <v>11736.427824</v>
      </c>
      <c r="Q4431" s="19" cm="1">
        <f t="array" ref="Q4431">H4431*_xlfn.IFS(H4431&lt;=350,INDEX('Pliegos Tarifarios (Las Condes)'!$F:$F,MATCH($B4431,'Pliegos Tarifarios (Las Condes)'!$A:$A,0)),H4431&lt;=500,INDEX('Pliegos Tarifarios (Las Condes)'!$G:$G,MATCH($B4431,'Pliegos Tarifarios (Las Condes)'!$A:$A,0)),H4431&lt;=1000,INDEX('Pliegos Tarifarios (Las Condes)'!$H:$H,MATCH($B4431,'Pliegos Tarifarios (Las Condes)'!$A:$A,0)),H4431&lt;=5000,INDEX('Pliegos Tarifarios (Las Condes)'!$I:$I,MATCH($B4431,'Pliegos Tarifarios (Las Condes)'!$A:$A,0)),H4431&gt;5000,INDEX('Pliegos Tarifarios (Las Condes)'!$J:$J,MATCH($B4431,'Pliegos Tarifarios (Las Condes)'!$A:$A,0)))/1.19</f>
        <v>2113.5105491596642</v>
      </c>
      <c r="R4431" s="19">
        <f>INDEX('Pliegos Tarifarios (Las Condes)'!$K:$K,MATCH($B4431,'Pliegos Tarifarios (Las Condes)'!$A:$A,0))</f>
        <v>729.75599999999997</v>
      </c>
      <c r="S4431" s="21">
        <f t="shared" si="210"/>
        <v>176692.39088545967</v>
      </c>
      <c r="T4431" s="21">
        <f t="shared" si="211"/>
        <v>33571.554268237334</v>
      </c>
      <c r="U4431" s="19">
        <v>0</v>
      </c>
      <c r="V4431" s="21">
        <f t="shared" si="212"/>
        <v>210263.94515369699</v>
      </c>
    </row>
    <row r="4432" spans="1:22" x14ac:dyDescent="0.3">
      <c r="A4432" s="7" t="s">
        <v>149</v>
      </c>
      <c r="B4432" s="7">
        <v>10</v>
      </c>
      <c r="C4432" s="8" t="s">
        <v>186</v>
      </c>
      <c r="D4432" s="7" t="s">
        <v>964</v>
      </c>
      <c r="E4432" s="7" t="s">
        <v>121</v>
      </c>
      <c r="F4432" s="8" t="s">
        <v>965</v>
      </c>
      <c r="G4432" s="7" t="s">
        <v>16</v>
      </c>
      <c r="H4432" s="9">
        <v>902.50369999999998</v>
      </c>
      <c r="I4432" s="9">
        <v>2.3908</v>
      </c>
      <c r="J4432" s="9">
        <v>2.3889</v>
      </c>
      <c r="K4432" s="10">
        <v>0.99920528693324406</v>
      </c>
      <c r="L4432" s="9">
        <v>30.08</v>
      </c>
      <c r="M4432" s="19">
        <f>H4432*INDEX('Pliegos Tarifarios (Las Condes)'!$B:$B,MATCH($B4432,'Pliegos Tarifarios (Las Condes)'!$A:$A,0))</f>
        <v>118916.5950231</v>
      </c>
      <c r="N4432" s="19">
        <f>I4432*INDEX('Pliegos Tarifarios (Las Condes)'!$C:$C,MATCH($B4432,'Pliegos Tarifarios (Las Condes)'!$A:$A,0))</f>
        <v>8304.8358912000003</v>
      </c>
      <c r="O4432" s="19">
        <f>J4432*INDEX('Pliegos Tarifarios (Las Condes)'!$D:$D,MATCH($B4432,'Pliegos Tarifarios (Las Condes)'!$A:$A,0))</f>
        <v>34747.995784500003</v>
      </c>
      <c r="P4432" s="19">
        <f>H4432*INDEX('Pliegos Tarifarios (Las Condes)'!$E:$E,MATCH($B4432,'Pliegos Tarifarios (Las Condes)'!$A:$A,0))</f>
        <v>11754.208188799999</v>
      </c>
      <c r="Q4432" s="19" cm="1">
        <f t="array" ref="Q4432">H4432*_xlfn.IFS(H4432&lt;=350,INDEX('Pliegos Tarifarios (Las Condes)'!$F:$F,MATCH($B4432,'Pliegos Tarifarios (Las Condes)'!$A:$A,0)),H4432&lt;=500,INDEX('Pliegos Tarifarios (Las Condes)'!$G:$G,MATCH($B4432,'Pliegos Tarifarios (Las Condes)'!$A:$A,0)),H4432&lt;=1000,INDEX('Pliegos Tarifarios (Las Condes)'!$H:$H,MATCH($B4432,'Pliegos Tarifarios (Las Condes)'!$A:$A,0)),H4432&lt;=5000,INDEX('Pliegos Tarifarios (Las Condes)'!$I:$I,MATCH($B4432,'Pliegos Tarifarios (Las Condes)'!$A:$A,0)),H4432&gt;5000,INDEX('Pliegos Tarifarios (Las Condes)'!$J:$J,MATCH($B4432,'Pliegos Tarifarios (Las Condes)'!$A:$A,0)))/1.19</f>
        <v>2116.7124594117654</v>
      </c>
      <c r="R4432" s="19">
        <f>INDEX('Pliegos Tarifarios (Las Condes)'!$K:$K,MATCH($B4432,'Pliegos Tarifarios (Las Condes)'!$A:$A,0))</f>
        <v>729.75599999999997</v>
      </c>
      <c r="S4432" s="21">
        <f t="shared" si="210"/>
        <v>176570.10334701175</v>
      </c>
      <c r="T4432" s="21">
        <f t="shared" si="211"/>
        <v>33548.319635932232</v>
      </c>
      <c r="U4432" s="19">
        <v>0</v>
      </c>
      <c r="V4432" s="21">
        <f t="shared" si="212"/>
        <v>210118.422982944</v>
      </c>
    </row>
    <row r="4433" spans="1:22" x14ac:dyDescent="0.3">
      <c r="A4433" s="7" t="s">
        <v>149</v>
      </c>
      <c r="B4433" s="7">
        <v>10</v>
      </c>
      <c r="C4433" s="8" t="s">
        <v>186</v>
      </c>
      <c r="D4433" s="7" t="s">
        <v>966</v>
      </c>
      <c r="E4433" s="7" t="s">
        <v>121</v>
      </c>
      <c r="F4433" s="8" t="s">
        <v>967</v>
      </c>
      <c r="G4433" s="7" t="s">
        <v>16</v>
      </c>
      <c r="H4433" s="9">
        <v>903.57920000000001</v>
      </c>
      <c r="I4433" s="9">
        <v>2.3866000000000001</v>
      </c>
      <c r="J4433" s="9">
        <v>2.3694999999999999</v>
      </c>
      <c r="K4433" s="10">
        <v>0.99283499539093267</v>
      </c>
      <c r="L4433" s="9">
        <v>30.12</v>
      </c>
      <c r="M4433" s="19">
        <f>H4433*INDEX('Pliegos Tarifarios (Las Condes)'!$B:$B,MATCH($B4433,'Pliegos Tarifarios (Las Condes)'!$A:$A,0))</f>
        <v>119058.30612960001</v>
      </c>
      <c r="N4433" s="19">
        <f>I4433*INDEX('Pliegos Tarifarios (Las Condes)'!$C:$C,MATCH($B4433,'Pliegos Tarifarios (Las Condes)'!$A:$A,0))</f>
        <v>8290.2465024000012</v>
      </c>
      <c r="O4433" s="19">
        <f>J4433*INDEX('Pliegos Tarifarios (Las Condes)'!$D:$D,MATCH($B4433,'Pliegos Tarifarios (Las Condes)'!$A:$A,0))</f>
        <v>34465.811047499999</v>
      </c>
      <c r="P4433" s="19">
        <f>H4433*INDEX('Pliegos Tarifarios (Las Condes)'!$E:$E,MATCH($B4433,'Pliegos Tarifarios (Las Condes)'!$A:$A,0))</f>
        <v>11768.215500799999</v>
      </c>
      <c r="Q4433" s="19" cm="1">
        <f t="array" ref="Q4433">H4433*_xlfn.IFS(H4433&lt;=350,INDEX('Pliegos Tarifarios (Las Condes)'!$F:$F,MATCH($B4433,'Pliegos Tarifarios (Las Condes)'!$A:$A,0)),H4433&lt;=500,INDEX('Pliegos Tarifarios (Las Condes)'!$G:$G,MATCH($B4433,'Pliegos Tarifarios (Las Condes)'!$A:$A,0)),H4433&lt;=1000,INDEX('Pliegos Tarifarios (Las Condes)'!$H:$H,MATCH($B4433,'Pliegos Tarifarios (Las Condes)'!$A:$A,0)),H4433&lt;=5000,INDEX('Pliegos Tarifarios (Las Condes)'!$I:$I,MATCH($B4433,'Pliegos Tarifarios (Las Condes)'!$A:$A,0)),H4433&gt;5000,INDEX('Pliegos Tarifarios (Las Condes)'!$J:$J,MATCH($B4433,'Pliegos Tarifarios (Las Condes)'!$A:$A,0)))/1.19</f>
        <v>2119.2349136134458</v>
      </c>
      <c r="R4433" s="19">
        <f>INDEX('Pliegos Tarifarios (Las Condes)'!$K:$K,MATCH($B4433,'Pliegos Tarifarios (Las Condes)'!$A:$A,0))</f>
        <v>729.75599999999997</v>
      </c>
      <c r="S4433" s="21">
        <f t="shared" si="210"/>
        <v>176431.57009391344</v>
      </c>
      <c r="T4433" s="21">
        <f t="shared" si="211"/>
        <v>33521.99831784355</v>
      </c>
      <c r="U4433" s="19">
        <v>0</v>
      </c>
      <c r="V4433" s="21">
        <f t="shared" si="212"/>
        <v>209953.56841175701</v>
      </c>
    </row>
    <row r="4434" spans="1:22" x14ac:dyDescent="0.3">
      <c r="A4434" s="7" t="s">
        <v>149</v>
      </c>
      <c r="B4434" s="7">
        <v>10</v>
      </c>
      <c r="C4434" s="8" t="s">
        <v>186</v>
      </c>
      <c r="D4434" s="7" t="s">
        <v>968</v>
      </c>
      <c r="E4434" s="7" t="s">
        <v>121</v>
      </c>
      <c r="F4434" s="8" t="s">
        <v>969</v>
      </c>
      <c r="G4434" s="7" t="s">
        <v>16</v>
      </c>
      <c r="H4434" s="9">
        <v>905.28779999999995</v>
      </c>
      <c r="I4434" s="9">
        <v>2.4948999999999999</v>
      </c>
      <c r="J4434" s="9">
        <v>2.3957000000000002</v>
      </c>
      <c r="K4434" s="10">
        <v>0.96023888733015361</v>
      </c>
      <c r="L4434" s="9">
        <v>30.18</v>
      </c>
      <c r="M4434" s="19">
        <f>H4434*INDEX('Pliegos Tarifarios (Las Condes)'!$B:$B,MATCH($B4434,'Pliegos Tarifarios (Las Condes)'!$A:$A,0))</f>
        <v>119283.4363914</v>
      </c>
      <c r="N4434" s="19">
        <f>I4434*INDEX('Pliegos Tarifarios (Las Condes)'!$C:$C,MATCH($B4434,'Pliegos Tarifarios (Las Condes)'!$A:$A,0))</f>
        <v>8666.4443136000009</v>
      </c>
      <c r="O4434" s="19">
        <f>J4434*INDEX('Pliegos Tarifarios (Las Condes)'!$D:$D,MATCH($B4434,'Pliegos Tarifarios (Las Condes)'!$A:$A,0))</f>
        <v>34846.905898500001</v>
      </c>
      <c r="P4434" s="19">
        <f>H4434*INDEX('Pliegos Tarifarios (Las Condes)'!$E:$E,MATCH($B4434,'Pliegos Tarifarios (Las Condes)'!$A:$A,0))</f>
        <v>11790.468307199999</v>
      </c>
      <c r="Q4434" s="19" cm="1">
        <f t="array" ref="Q4434">H4434*_xlfn.IFS(H4434&lt;=350,INDEX('Pliegos Tarifarios (Las Condes)'!$F:$F,MATCH($B4434,'Pliegos Tarifarios (Las Condes)'!$A:$A,0)),H4434&lt;=500,INDEX('Pliegos Tarifarios (Las Condes)'!$G:$G,MATCH($B4434,'Pliegos Tarifarios (Las Condes)'!$A:$A,0)),H4434&lt;=1000,INDEX('Pliegos Tarifarios (Las Condes)'!$H:$H,MATCH($B4434,'Pliegos Tarifarios (Las Condes)'!$A:$A,0)),H4434&lt;=5000,INDEX('Pliegos Tarifarios (Las Condes)'!$I:$I,MATCH($B4434,'Pliegos Tarifarios (Las Condes)'!$A:$A,0)),H4434&gt;5000,INDEX('Pliegos Tarifarios (Las Condes)'!$J:$J,MATCH($B4434,'Pliegos Tarifarios (Las Condes)'!$A:$A,0)))/1.19</f>
        <v>2123.2422267226893</v>
      </c>
      <c r="R4434" s="19">
        <f>INDEX('Pliegos Tarifarios (Las Condes)'!$K:$K,MATCH($B4434,'Pliegos Tarifarios (Las Condes)'!$A:$A,0))</f>
        <v>729.75599999999997</v>
      </c>
      <c r="S4434" s="21">
        <f t="shared" si="210"/>
        <v>177440.2531374227</v>
      </c>
      <c r="T4434" s="21">
        <f t="shared" si="211"/>
        <v>33713.648096110315</v>
      </c>
      <c r="U4434" s="19">
        <v>0</v>
      </c>
      <c r="V4434" s="21">
        <f t="shared" si="212"/>
        <v>211153.90123353302</v>
      </c>
    </row>
    <row r="4435" spans="1:22" x14ac:dyDescent="0.3">
      <c r="A4435" s="7" t="s">
        <v>149</v>
      </c>
      <c r="B4435" s="7">
        <v>10</v>
      </c>
      <c r="C4435" s="8" t="s">
        <v>186</v>
      </c>
      <c r="D4435" s="7" t="s">
        <v>970</v>
      </c>
      <c r="E4435" s="7" t="s">
        <v>121</v>
      </c>
      <c r="F4435" s="8" t="s">
        <v>971</v>
      </c>
      <c r="G4435" s="7" t="s">
        <v>16</v>
      </c>
      <c r="H4435" s="9">
        <v>905.3827</v>
      </c>
      <c r="I4435" s="9">
        <v>2.4748000000000001</v>
      </c>
      <c r="J4435" s="9">
        <v>2.4748000000000001</v>
      </c>
      <c r="K4435" s="10">
        <v>1</v>
      </c>
      <c r="L4435" s="9">
        <v>30.18</v>
      </c>
      <c r="M4435" s="19">
        <f>H4435*INDEX('Pliegos Tarifarios (Las Condes)'!$B:$B,MATCH($B4435,'Pliegos Tarifarios (Las Condes)'!$A:$A,0))</f>
        <v>119295.94070010001</v>
      </c>
      <c r="N4435" s="19">
        <f>I4435*INDEX('Pliegos Tarifarios (Las Condes)'!$C:$C,MATCH($B4435,'Pliegos Tarifarios (Las Condes)'!$A:$A,0))</f>
        <v>8596.6236672000014</v>
      </c>
      <c r="O4435" s="19">
        <f>J4435*INDEX('Pliegos Tarifarios (Las Condes)'!$D:$D,MATCH($B4435,'Pliegos Tarifarios (Las Condes)'!$A:$A,0))</f>
        <v>35997.463254000002</v>
      </c>
      <c r="P4435" s="19">
        <f>H4435*INDEX('Pliegos Tarifarios (Las Condes)'!$E:$E,MATCH($B4435,'Pliegos Tarifarios (Las Condes)'!$A:$A,0))</f>
        <v>11791.7042848</v>
      </c>
      <c r="Q4435" s="19" cm="1">
        <f t="array" ref="Q4435">H4435*_xlfn.IFS(H4435&lt;=350,INDEX('Pliegos Tarifarios (Las Condes)'!$F:$F,MATCH($B4435,'Pliegos Tarifarios (Las Condes)'!$A:$A,0)),H4435&lt;=500,INDEX('Pliegos Tarifarios (Las Condes)'!$G:$G,MATCH($B4435,'Pliegos Tarifarios (Las Condes)'!$A:$A,0)),H4435&lt;=1000,INDEX('Pliegos Tarifarios (Las Condes)'!$H:$H,MATCH($B4435,'Pliegos Tarifarios (Las Condes)'!$A:$A,0)),H4435&lt;=5000,INDEX('Pliegos Tarifarios (Las Condes)'!$I:$I,MATCH($B4435,'Pliegos Tarifarios (Las Condes)'!$A:$A,0)),H4435&gt;5000,INDEX('Pliegos Tarifarios (Las Condes)'!$J:$J,MATCH($B4435,'Pliegos Tarifarios (Las Condes)'!$A:$A,0)))/1.19</f>
        <v>2123.4648031092443</v>
      </c>
      <c r="R4435" s="19">
        <f>INDEX('Pliegos Tarifarios (Las Condes)'!$K:$K,MATCH($B4435,'Pliegos Tarifarios (Las Condes)'!$A:$A,0))</f>
        <v>729.75599999999997</v>
      </c>
      <c r="S4435" s="21">
        <f t="shared" si="210"/>
        <v>178534.95270920926</v>
      </c>
      <c r="T4435" s="21">
        <f t="shared" si="211"/>
        <v>33921.641014749759</v>
      </c>
      <c r="U4435" s="19">
        <v>0</v>
      </c>
      <c r="V4435" s="21">
        <f t="shared" si="212"/>
        <v>212456.59372395903</v>
      </c>
    </row>
    <row r="4436" spans="1:22" x14ac:dyDescent="0.3">
      <c r="A4436" s="7" t="s">
        <v>149</v>
      </c>
      <c r="B4436" s="7">
        <v>10</v>
      </c>
      <c r="C4436" s="8" t="s">
        <v>186</v>
      </c>
      <c r="D4436" s="7" t="s">
        <v>972</v>
      </c>
      <c r="E4436" s="7" t="s">
        <v>121</v>
      </c>
      <c r="F4436" s="8" t="s">
        <v>973</v>
      </c>
      <c r="G4436" s="7" t="s">
        <v>16</v>
      </c>
      <c r="H4436" s="9">
        <v>901.77890000000002</v>
      </c>
      <c r="I4436" s="9">
        <v>2.4264999999999999</v>
      </c>
      <c r="J4436" s="9">
        <v>2.4264999999999999</v>
      </c>
      <c r="K4436" s="10">
        <v>1</v>
      </c>
      <c r="L4436" s="9">
        <v>30.06</v>
      </c>
      <c r="M4436" s="19">
        <f>H4436*INDEX('Pliegos Tarifarios (Las Condes)'!$B:$B,MATCH($B4436,'Pliegos Tarifarios (Las Condes)'!$A:$A,0))</f>
        <v>118821.09320070001</v>
      </c>
      <c r="N4436" s="19">
        <f>I4436*INDEX('Pliegos Tarifarios (Las Condes)'!$C:$C,MATCH($B4436,'Pliegos Tarifarios (Las Condes)'!$A:$A,0))</f>
        <v>8428.8456960000003</v>
      </c>
      <c r="O4436" s="19">
        <f>J4436*INDEX('Pliegos Tarifarios (Las Condes)'!$D:$D,MATCH($B4436,'Pliegos Tarifarios (Las Condes)'!$A:$A,0))</f>
        <v>35294.910532499998</v>
      </c>
      <c r="P4436" s="19">
        <f>H4436*INDEX('Pliegos Tarifarios (Las Condes)'!$E:$E,MATCH($B4436,'Pliegos Tarifarios (Las Condes)'!$A:$A,0))</f>
        <v>11744.768393599999</v>
      </c>
      <c r="Q4436" s="19" cm="1">
        <f t="array" ref="Q4436">H4436*_xlfn.IFS(H4436&lt;=350,INDEX('Pliegos Tarifarios (Las Condes)'!$F:$F,MATCH($B4436,'Pliegos Tarifarios (Las Condes)'!$A:$A,0)),H4436&lt;=500,INDEX('Pliegos Tarifarios (Las Condes)'!$G:$G,MATCH($B4436,'Pliegos Tarifarios (Las Condes)'!$A:$A,0)),H4436&lt;=1000,INDEX('Pliegos Tarifarios (Las Condes)'!$H:$H,MATCH($B4436,'Pliegos Tarifarios (Las Condes)'!$A:$A,0)),H4436&lt;=5000,INDEX('Pliegos Tarifarios (Las Condes)'!$I:$I,MATCH($B4436,'Pliegos Tarifarios (Las Condes)'!$A:$A,0)),H4436&gt;5000,INDEX('Pliegos Tarifarios (Las Condes)'!$J:$J,MATCH($B4436,'Pliegos Tarifarios (Las Condes)'!$A:$A,0)))/1.19</f>
        <v>2115.0125293277315</v>
      </c>
      <c r="R4436" s="19">
        <f>INDEX('Pliegos Tarifarios (Las Condes)'!$K:$K,MATCH($B4436,'Pliegos Tarifarios (Las Condes)'!$A:$A,0))</f>
        <v>729.75599999999997</v>
      </c>
      <c r="S4436" s="21">
        <f t="shared" si="210"/>
        <v>177134.38635212774</v>
      </c>
      <c r="T4436" s="21">
        <f t="shared" si="211"/>
        <v>33655.533406904273</v>
      </c>
      <c r="U4436" s="19">
        <v>0</v>
      </c>
      <c r="V4436" s="21">
        <f t="shared" si="212"/>
        <v>210789.91975903203</v>
      </c>
    </row>
    <row r="4437" spans="1:22" x14ac:dyDescent="0.3">
      <c r="A4437" s="7" t="s">
        <v>149</v>
      </c>
      <c r="B4437" s="7">
        <v>10</v>
      </c>
      <c r="C4437" s="8" t="s">
        <v>186</v>
      </c>
      <c r="D4437" s="7" t="s">
        <v>974</v>
      </c>
      <c r="E4437" s="7" t="s">
        <v>121</v>
      </c>
      <c r="F4437" s="8" t="s">
        <v>975</v>
      </c>
      <c r="G4437" s="7" t="s">
        <v>16</v>
      </c>
      <c r="H4437" s="9">
        <v>902.50030000000004</v>
      </c>
      <c r="I4437" s="9">
        <v>2.3852000000000002</v>
      </c>
      <c r="J4437" s="9">
        <v>2.3852000000000002</v>
      </c>
      <c r="K4437" s="10">
        <v>1</v>
      </c>
      <c r="L4437" s="9">
        <v>30.08</v>
      </c>
      <c r="M4437" s="19">
        <f>H4437*INDEX('Pliegos Tarifarios (Las Condes)'!$B:$B,MATCH($B4437,'Pliegos Tarifarios (Las Condes)'!$A:$A,0))</f>
        <v>118916.14702890001</v>
      </c>
      <c r="N4437" s="19">
        <f>I4437*INDEX('Pliegos Tarifarios (Las Condes)'!$C:$C,MATCH($B4437,'Pliegos Tarifarios (Las Condes)'!$A:$A,0))</f>
        <v>8285.3833728000009</v>
      </c>
      <c r="O4437" s="19">
        <f>J4437*INDEX('Pliegos Tarifarios (Las Condes)'!$D:$D,MATCH($B4437,'Pliegos Tarifarios (Las Condes)'!$A:$A,0))</f>
        <v>34694.177046000004</v>
      </c>
      <c r="P4437" s="19">
        <f>H4437*INDEX('Pliegos Tarifarios (Las Condes)'!$E:$E,MATCH($B4437,'Pliegos Tarifarios (Las Condes)'!$A:$A,0))</f>
        <v>11754.1639072</v>
      </c>
      <c r="Q4437" s="19" cm="1">
        <f t="array" ref="Q4437">H4437*_xlfn.IFS(H4437&lt;=350,INDEX('Pliegos Tarifarios (Las Condes)'!$F:$F,MATCH($B4437,'Pliegos Tarifarios (Las Condes)'!$A:$A,0)),H4437&lt;=500,INDEX('Pliegos Tarifarios (Las Condes)'!$G:$G,MATCH($B4437,'Pliegos Tarifarios (Las Condes)'!$A:$A,0)),H4437&lt;=1000,INDEX('Pliegos Tarifarios (Las Condes)'!$H:$H,MATCH($B4437,'Pliegos Tarifarios (Las Condes)'!$A:$A,0)),H4437&lt;=5000,INDEX('Pliegos Tarifarios (Las Condes)'!$I:$I,MATCH($B4437,'Pliegos Tarifarios (Las Condes)'!$A:$A,0)),H4437&gt;5000,INDEX('Pliegos Tarifarios (Las Condes)'!$J:$J,MATCH($B4437,'Pliegos Tarifarios (Las Condes)'!$A:$A,0)))/1.19</f>
        <v>2116.7044851260512</v>
      </c>
      <c r="R4437" s="19">
        <f>INDEX('Pliegos Tarifarios (Las Condes)'!$K:$K,MATCH($B4437,'Pliegos Tarifarios (Las Condes)'!$A:$A,0))</f>
        <v>729.75599999999997</v>
      </c>
      <c r="S4437" s="21">
        <f t="shared" si="210"/>
        <v>176496.33184002608</v>
      </c>
      <c r="T4437" s="21">
        <f t="shared" si="211"/>
        <v>33534.303049604954</v>
      </c>
      <c r="U4437" s="19">
        <v>0</v>
      </c>
      <c r="V4437" s="21">
        <f t="shared" si="212"/>
        <v>210030.63488963104</v>
      </c>
    </row>
    <row r="4438" spans="1:22" x14ac:dyDescent="0.3">
      <c r="A4438" s="7" t="s">
        <v>149</v>
      </c>
      <c r="B4438" s="7">
        <v>10</v>
      </c>
      <c r="C4438" s="8" t="s">
        <v>186</v>
      </c>
      <c r="D4438" s="7" t="s">
        <v>976</v>
      </c>
      <c r="E4438" s="7" t="s">
        <v>121</v>
      </c>
      <c r="F4438" s="8" t="s">
        <v>977</v>
      </c>
      <c r="G4438" s="7" t="s">
        <v>16</v>
      </c>
      <c r="H4438" s="9">
        <v>903.97299999999996</v>
      </c>
      <c r="I4438" s="9">
        <v>2.3904999999999998</v>
      </c>
      <c r="J4438" s="9">
        <v>2.3473000000000002</v>
      </c>
      <c r="K4438" s="10">
        <v>0.98192846684793988</v>
      </c>
      <c r="L4438" s="9">
        <v>30.13</v>
      </c>
      <c r="M4438" s="19">
        <f>H4438*INDEX('Pliegos Tarifarios (Las Condes)'!$B:$B,MATCH($B4438,'Pliegos Tarifarios (Las Condes)'!$A:$A,0))</f>
        <v>119110.194399</v>
      </c>
      <c r="N4438" s="19">
        <f>I4438*INDEX('Pliegos Tarifarios (Las Condes)'!$C:$C,MATCH($B4438,'Pliegos Tarifarios (Las Condes)'!$A:$A,0))</f>
        <v>8303.7937920000004</v>
      </c>
      <c r="O4438" s="19">
        <f>J4438*INDEX('Pliegos Tarifarios (Las Condes)'!$D:$D,MATCH($B4438,'Pliegos Tarifarios (Las Condes)'!$A:$A,0))</f>
        <v>34142.898616500002</v>
      </c>
      <c r="P4438" s="19">
        <f>H4438*INDEX('Pliegos Tarifarios (Las Condes)'!$E:$E,MATCH($B4438,'Pliegos Tarifarios (Las Condes)'!$A:$A,0))</f>
        <v>11773.344351999998</v>
      </c>
      <c r="Q4438" s="19" cm="1">
        <f t="array" ref="Q4438">H4438*_xlfn.IFS(H4438&lt;=350,INDEX('Pliegos Tarifarios (Las Condes)'!$F:$F,MATCH($B4438,'Pliegos Tarifarios (Las Condes)'!$A:$A,0)),H4438&lt;=500,INDEX('Pliegos Tarifarios (Las Condes)'!$G:$G,MATCH($B4438,'Pliegos Tarifarios (Las Condes)'!$A:$A,0)),H4438&lt;=1000,INDEX('Pliegos Tarifarios (Las Condes)'!$H:$H,MATCH($B4438,'Pliegos Tarifarios (Las Condes)'!$A:$A,0)),H4438&lt;=5000,INDEX('Pliegos Tarifarios (Las Condes)'!$I:$I,MATCH($B4438,'Pliegos Tarifarios (Las Condes)'!$A:$A,0)),H4438&gt;5000,INDEX('Pliegos Tarifarios (Las Condes)'!$J:$J,MATCH($B4438,'Pliegos Tarifarios (Las Condes)'!$A:$A,0)))/1.19</f>
        <v>2120.1585235294119</v>
      </c>
      <c r="R4438" s="19">
        <f>INDEX('Pliegos Tarifarios (Las Condes)'!$K:$K,MATCH($B4438,'Pliegos Tarifarios (Las Condes)'!$A:$A,0))</f>
        <v>729.75599999999997</v>
      </c>
      <c r="S4438" s="21">
        <f t="shared" si="210"/>
        <v>176180.1456830294</v>
      </c>
      <c r="T4438" s="21">
        <f t="shared" si="211"/>
        <v>33474.227679775584</v>
      </c>
      <c r="U4438" s="19">
        <v>0</v>
      </c>
      <c r="V4438" s="21">
        <f t="shared" si="212"/>
        <v>209654.373362805</v>
      </c>
    </row>
    <row r="4439" spans="1:22" x14ac:dyDescent="0.3">
      <c r="A4439" s="7" t="s">
        <v>149</v>
      </c>
      <c r="B4439" s="7">
        <v>10</v>
      </c>
      <c r="C4439" s="8" t="s">
        <v>186</v>
      </c>
      <c r="D4439" s="7" t="s">
        <v>978</v>
      </c>
      <c r="E4439" s="7" t="s">
        <v>121</v>
      </c>
      <c r="F4439" s="8" t="s">
        <v>979</v>
      </c>
      <c r="G4439" s="7" t="s">
        <v>16</v>
      </c>
      <c r="H4439" s="9">
        <v>902.05399999999997</v>
      </c>
      <c r="I4439" s="9">
        <v>2.3795999999999999</v>
      </c>
      <c r="J4439" s="9">
        <v>2.3544</v>
      </c>
      <c r="K4439" s="10">
        <v>0.98940998487140697</v>
      </c>
      <c r="L4439" s="9">
        <v>30.07</v>
      </c>
      <c r="M4439" s="19">
        <f>H4439*INDEX('Pliegos Tarifarios (Las Condes)'!$B:$B,MATCH($B4439,'Pliegos Tarifarios (Las Condes)'!$A:$A,0))</f>
        <v>118857.341202</v>
      </c>
      <c r="N4439" s="19">
        <f>I4439*INDEX('Pliegos Tarifarios (Las Condes)'!$C:$C,MATCH($B4439,'Pliegos Tarifarios (Las Condes)'!$A:$A,0))</f>
        <v>8265.9308543999996</v>
      </c>
      <c r="O4439" s="19">
        <f>J4439*INDEX('Pliegos Tarifarios (Las Condes)'!$D:$D,MATCH($B4439,'Pliegos Tarifarios (Las Condes)'!$A:$A,0))</f>
        <v>34246.172412</v>
      </c>
      <c r="P4439" s="19">
        <f>H4439*INDEX('Pliegos Tarifarios (Las Condes)'!$E:$E,MATCH($B4439,'Pliegos Tarifarios (Las Condes)'!$A:$A,0))</f>
        <v>11748.351295999999</v>
      </c>
      <c r="Q4439" s="19" cm="1">
        <f t="array" ref="Q4439">H4439*_xlfn.IFS(H4439&lt;=350,INDEX('Pliegos Tarifarios (Las Condes)'!$F:$F,MATCH($B4439,'Pliegos Tarifarios (Las Condes)'!$A:$A,0)),H4439&lt;=500,INDEX('Pliegos Tarifarios (Las Condes)'!$G:$G,MATCH($B4439,'Pliegos Tarifarios (Las Condes)'!$A:$A,0)),H4439&lt;=1000,INDEX('Pliegos Tarifarios (Las Condes)'!$H:$H,MATCH($B4439,'Pliegos Tarifarios (Las Condes)'!$A:$A,0)),H4439&lt;=5000,INDEX('Pliegos Tarifarios (Las Condes)'!$I:$I,MATCH($B4439,'Pliegos Tarifarios (Las Condes)'!$A:$A,0)),H4439&gt;5000,INDEX('Pliegos Tarifarios (Las Condes)'!$J:$J,MATCH($B4439,'Pliegos Tarifarios (Las Condes)'!$A:$A,0)))/1.19</f>
        <v>2115.6577428571431</v>
      </c>
      <c r="R4439" s="19">
        <f>INDEX('Pliegos Tarifarios (Las Condes)'!$K:$K,MATCH($B4439,'Pliegos Tarifarios (Las Condes)'!$A:$A,0))</f>
        <v>729.75599999999997</v>
      </c>
      <c r="S4439" s="21">
        <f t="shared" si="210"/>
        <v>175963.20950725712</v>
      </c>
      <c r="T4439" s="21">
        <f t="shared" si="211"/>
        <v>33433.009806378854</v>
      </c>
      <c r="U4439" s="19">
        <v>0</v>
      </c>
      <c r="V4439" s="21">
        <f t="shared" si="212"/>
        <v>209396.21931363599</v>
      </c>
    </row>
    <row r="4440" spans="1:22" x14ac:dyDescent="0.3">
      <c r="A4440" s="7" t="s">
        <v>149</v>
      </c>
      <c r="B4440" s="7">
        <v>10</v>
      </c>
      <c r="C4440" s="8" t="s">
        <v>186</v>
      </c>
      <c r="D4440" s="7" t="s">
        <v>980</v>
      </c>
      <c r="E4440" s="7" t="s">
        <v>121</v>
      </c>
      <c r="F4440" s="8" t="s">
        <v>981</v>
      </c>
      <c r="G4440" s="7" t="s">
        <v>16</v>
      </c>
      <c r="H4440" s="9">
        <v>902.68529999999998</v>
      </c>
      <c r="I4440" s="9">
        <v>2.4114</v>
      </c>
      <c r="J4440" s="9">
        <v>2.3456000000000001</v>
      </c>
      <c r="K4440" s="10">
        <v>0.97271294683586307</v>
      </c>
      <c r="L4440" s="9">
        <v>30.09</v>
      </c>
      <c r="M4440" s="19">
        <f>H4440*INDEX('Pliegos Tarifarios (Las Condes)'!$B:$B,MATCH($B4440,'Pliegos Tarifarios (Las Condes)'!$A:$A,0))</f>
        <v>118940.5231839</v>
      </c>
      <c r="N4440" s="19">
        <f>I4440*INDEX('Pliegos Tarifarios (Las Condes)'!$C:$C,MATCH($B4440,'Pliegos Tarifarios (Las Condes)'!$A:$A,0))</f>
        <v>8376.3933696000004</v>
      </c>
      <c r="O4440" s="19">
        <f>J4440*INDEX('Pliegos Tarifarios (Las Condes)'!$D:$D,MATCH($B4440,'Pliegos Tarifarios (Las Condes)'!$A:$A,0))</f>
        <v>34118.171088000003</v>
      </c>
      <c r="P4440" s="19">
        <f>H4440*INDEX('Pliegos Tarifarios (Las Condes)'!$E:$E,MATCH($B4440,'Pliegos Tarifarios (Las Condes)'!$A:$A,0))</f>
        <v>11756.573347199999</v>
      </c>
      <c r="Q4440" s="19" cm="1">
        <f t="array" ref="Q4440">H4440*_xlfn.IFS(H4440&lt;=350,INDEX('Pliegos Tarifarios (Las Condes)'!$F:$F,MATCH($B4440,'Pliegos Tarifarios (Las Condes)'!$A:$A,0)),H4440&lt;=500,INDEX('Pliegos Tarifarios (Las Condes)'!$G:$G,MATCH($B4440,'Pliegos Tarifarios (Las Condes)'!$A:$A,0)),H4440&lt;=1000,INDEX('Pliegos Tarifarios (Las Condes)'!$H:$H,MATCH($B4440,'Pliegos Tarifarios (Las Condes)'!$A:$A,0)),H4440&lt;=5000,INDEX('Pliegos Tarifarios (Las Condes)'!$I:$I,MATCH($B4440,'Pliegos Tarifarios (Las Condes)'!$A:$A,0)),H4440&gt;5000,INDEX('Pliegos Tarifarios (Las Condes)'!$J:$J,MATCH($B4440,'Pliegos Tarifarios (Las Condes)'!$A:$A,0)))/1.19</f>
        <v>2117.138380084034</v>
      </c>
      <c r="R4440" s="19">
        <f>INDEX('Pliegos Tarifarios (Las Condes)'!$K:$K,MATCH($B4440,'Pliegos Tarifarios (Las Condes)'!$A:$A,0))</f>
        <v>729.75599999999997</v>
      </c>
      <c r="S4440" s="21">
        <f t="shared" si="210"/>
        <v>176038.55536878403</v>
      </c>
      <c r="T4440" s="21">
        <f t="shared" si="211"/>
        <v>33447.325520068967</v>
      </c>
      <c r="U4440" s="19">
        <v>0</v>
      </c>
      <c r="V4440" s="21">
        <f t="shared" si="212"/>
        <v>209485.88088885299</v>
      </c>
    </row>
    <row r="4441" spans="1:22" x14ac:dyDescent="0.3">
      <c r="A4441" s="7" t="s">
        <v>149</v>
      </c>
      <c r="B4441" s="7">
        <v>10</v>
      </c>
      <c r="C4441" s="8" t="s">
        <v>186</v>
      </c>
      <c r="D4441" s="7" t="s">
        <v>982</v>
      </c>
      <c r="E4441" s="7" t="s">
        <v>121</v>
      </c>
      <c r="F4441" s="8" t="s">
        <v>983</v>
      </c>
      <c r="G4441" s="7" t="s">
        <v>16</v>
      </c>
      <c r="H4441" s="9">
        <v>901.37850000000003</v>
      </c>
      <c r="I4441" s="9">
        <v>2.4523000000000001</v>
      </c>
      <c r="J4441" s="9">
        <v>2.3340999999999998</v>
      </c>
      <c r="K4441" s="10">
        <v>0.95180035069118774</v>
      </c>
      <c r="L4441" s="9">
        <v>30.05</v>
      </c>
      <c r="M4441" s="19">
        <f>H4441*INDEX('Pliegos Tarifarios (Las Condes)'!$B:$B,MATCH($B4441,'Pliegos Tarifarios (Las Condes)'!$A:$A,0))</f>
        <v>118768.33529550002</v>
      </c>
      <c r="N4441" s="19">
        <f>I4441*INDEX('Pliegos Tarifarios (Las Condes)'!$C:$C,MATCH($B4441,'Pliegos Tarifarios (Las Condes)'!$A:$A,0))</f>
        <v>8518.4662272000005</v>
      </c>
      <c r="O4441" s="19">
        <f>J4441*INDEX('Pliegos Tarifarios (Las Condes)'!$D:$D,MATCH($B4441,'Pliegos Tarifarios (Las Condes)'!$A:$A,0))</f>
        <v>33950.896630499999</v>
      </c>
      <c r="P4441" s="19">
        <f>H4441*INDEX('Pliegos Tarifarios (Las Condes)'!$E:$E,MATCH($B4441,'Pliegos Tarifarios (Las Condes)'!$A:$A,0))</f>
        <v>11739.553583999999</v>
      </c>
      <c r="Q4441" s="19" cm="1">
        <f t="array" ref="Q4441">H4441*_xlfn.IFS(H4441&lt;=350,INDEX('Pliegos Tarifarios (Las Condes)'!$F:$F,MATCH($B4441,'Pliegos Tarifarios (Las Condes)'!$A:$A,0)),H4441&lt;=500,INDEX('Pliegos Tarifarios (Las Condes)'!$G:$G,MATCH($B4441,'Pliegos Tarifarios (Las Condes)'!$A:$A,0)),H4441&lt;=1000,INDEX('Pliegos Tarifarios (Las Condes)'!$H:$H,MATCH($B4441,'Pliegos Tarifarios (Las Condes)'!$A:$A,0)),H4441&lt;=5000,INDEX('Pliegos Tarifarios (Las Condes)'!$I:$I,MATCH($B4441,'Pliegos Tarifarios (Las Condes)'!$A:$A,0)),H4441&gt;5000,INDEX('Pliegos Tarifarios (Las Condes)'!$J:$J,MATCH($B4441,'Pliegos Tarifarios (Las Condes)'!$A:$A,0)))/1.19</f>
        <v>2114.0734399159669</v>
      </c>
      <c r="R4441" s="19">
        <f>INDEX('Pliegos Tarifarios (Las Condes)'!$K:$K,MATCH($B4441,'Pliegos Tarifarios (Las Condes)'!$A:$A,0))</f>
        <v>729.75599999999997</v>
      </c>
      <c r="S4441" s="21">
        <f t="shared" si="210"/>
        <v>175821.08117711596</v>
      </c>
      <c r="T4441" s="21">
        <f t="shared" si="211"/>
        <v>33406.00542365203</v>
      </c>
      <c r="U4441" s="19">
        <v>0</v>
      </c>
      <c r="V4441" s="21">
        <f t="shared" si="212"/>
        <v>209227.086600768</v>
      </c>
    </row>
    <row r="4442" spans="1:22" x14ac:dyDescent="0.3">
      <c r="A4442" s="7" t="s">
        <v>149</v>
      </c>
      <c r="B4442" s="7">
        <v>10</v>
      </c>
      <c r="C4442" s="8" t="s">
        <v>186</v>
      </c>
      <c r="D4442" s="7" t="s">
        <v>984</v>
      </c>
      <c r="E4442" s="7" t="s">
        <v>121</v>
      </c>
      <c r="F4442" s="8" t="s">
        <v>985</v>
      </c>
      <c r="G4442" s="7" t="s">
        <v>16</v>
      </c>
      <c r="H4442" s="9">
        <v>903.34310000000005</v>
      </c>
      <c r="I4442" s="9">
        <v>2.4216000000000002</v>
      </c>
      <c r="J4442" s="9">
        <v>2.4216000000000002</v>
      </c>
      <c r="K4442" s="10">
        <v>1</v>
      </c>
      <c r="L4442" s="9">
        <v>30.11</v>
      </c>
      <c r="M4442" s="19">
        <f>H4442*INDEX('Pliegos Tarifarios (Las Condes)'!$B:$B,MATCH($B4442,'Pliegos Tarifarios (Las Condes)'!$A:$A,0))</f>
        <v>119027.19688530001</v>
      </c>
      <c r="N4442" s="19">
        <f>I4442*INDEX('Pliegos Tarifarios (Las Condes)'!$C:$C,MATCH($B4442,'Pliegos Tarifarios (Las Condes)'!$A:$A,0))</f>
        <v>8411.8247424000019</v>
      </c>
      <c r="O4442" s="19">
        <f>J4442*INDEX('Pliegos Tarifarios (Las Condes)'!$D:$D,MATCH($B4442,'Pliegos Tarifarios (Las Condes)'!$A:$A,0))</f>
        <v>35223.637068000004</v>
      </c>
      <c r="P4442" s="19">
        <f>H4442*INDEX('Pliegos Tarifarios (Las Condes)'!$E:$E,MATCH($B4442,'Pliegos Tarifarios (Las Condes)'!$A:$A,0))</f>
        <v>11765.1405344</v>
      </c>
      <c r="Q4442" s="19" cm="1">
        <f t="array" ref="Q4442">H4442*_xlfn.IFS(H4442&lt;=350,INDEX('Pliegos Tarifarios (Las Condes)'!$F:$F,MATCH($B4442,'Pliegos Tarifarios (Las Condes)'!$A:$A,0)),H4442&lt;=500,INDEX('Pliegos Tarifarios (Las Condes)'!$G:$G,MATCH($B4442,'Pliegos Tarifarios (Las Condes)'!$A:$A,0)),H4442&lt;=1000,INDEX('Pliegos Tarifarios (Las Condes)'!$H:$H,MATCH($B4442,'Pliegos Tarifarios (Las Condes)'!$A:$A,0)),H4442&lt;=5000,INDEX('Pliegos Tarifarios (Las Condes)'!$I:$I,MATCH($B4442,'Pliegos Tarifarios (Las Condes)'!$A:$A,0)),H4442&gt;5000,INDEX('Pliegos Tarifarios (Las Condes)'!$J:$J,MATCH($B4442,'Pliegos Tarifarios (Las Condes)'!$A:$A,0)))/1.19</f>
        <v>2118.6811698319334</v>
      </c>
      <c r="R4442" s="19">
        <f>INDEX('Pliegos Tarifarios (Las Condes)'!$K:$K,MATCH($B4442,'Pliegos Tarifarios (Las Condes)'!$A:$A,0))</f>
        <v>729.75599999999997</v>
      </c>
      <c r="S4442" s="21">
        <f t="shared" si="210"/>
        <v>177276.23639993195</v>
      </c>
      <c r="T4442" s="21">
        <f t="shared" si="211"/>
        <v>33682.484915987072</v>
      </c>
      <c r="U4442" s="19">
        <v>0</v>
      </c>
      <c r="V4442" s="21">
        <f t="shared" si="212"/>
        <v>210958.72131591901</v>
      </c>
    </row>
    <row r="4443" spans="1:22" x14ac:dyDescent="0.3">
      <c r="A4443" s="7" t="s">
        <v>149</v>
      </c>
      <c r="B4443" s="7">
        <v>10</v>
      </c>
      <c r="C4443" s="8" t="s">
        <v>186</v>
      </c>
      <c r="D4443" s="7" t="s">
        <v>986</v>
      </c>
      <c r="E4443" s="7" t="s">
        <v>121</v>
      </c>
      <c r="F4443" s="8" t="s">
        <v>987</v>
      </c>
      <c r="G4443" s="7" t="s">
        <v>16</v>
      </c>
      <c r="H4443" s="9">
        <v>903.17610000000002</v>
      </c>
      <c r="I4443" s="9">
        <v>2.4582000000000002</v>
      </c>
      <c r="J4443" s="9">
        <v>2.4300000000000002</v>
      </c>
      <c r="K4443" s="10">
        <v>0.98852819135953141</v>
      </c>
      <c r="L4443" s="9">
        <v>30.11</v>
      </c>
      <c r="M4443" s="19">
        <f>H4443*INDEX('Pliegos Tarifarios (Las Condes)'!$B:$B,MATCH($B4443,'Pliegos Tarifarios (Las Condes)'!$A:$A,0))</f>
        <v>119005.19246430001</v>
      </c>
      <c r="N4443" s="19">
        <f>I4443*INDEX('Pliegos Tarifarios (Las Condes)'!$C:$C,MATCH($B4443,'Pliegos Tarifarios (Las Condes)'!$A:$A,0))</f>
        <v>8538.9608448000017</v>
      </c>
      <c r="O4443" s="19">
        <f>J4443*INDEX('Pliegos Tarifarios (Las Condes)'!$D:$D,MATCH($B4443,'Pliegos Tarifarios (Las Condes)'!$A:$A,0))</f>
        <v>35345.82015</v>
      </c>
      <c r="P4443" s="19">
        <f>H4443*INDEX('Pliegos Tarifarios (Las Condes)'!$E:$E,MATCH($B4443,'Pliegos Tarifarios (Las Condes)'!$A:$A,0))</f>
        <v>11762.965526399999</v>
      </c>
      <c r="Q4443" s="19" cm="1">
        <f t="array" ref="Q4443">H4443*_xlfn.IFS(H4443&lt;=350,INDEX('Pliegos Tarifarios (Las Condes)'!$F:$F,MATCH($B4443,'Pliegos Tarifarios (Las Condes)'!$A:$A,0)),H4443&lt;=500,INDEX('Pliegos Tarifarios (Las Condes)'!$G:$G,MATCH($B4443,'Pliegos Tarifarios (Las Condes)'!$A:$A,0)),H4443&lt;=1000,INDEX('Pliegos Tarifarios (Las Condes)'!$H:$H,MATCH($B4443,'Pliegos Tarifarios (Las Condes)'!$A:$A,0)),H4443&lt;=5000,INDEX('Pliegos Tarifarios (Las Condes)'!$I:$I,MATCH($B4443,'Pliegos Tarifarios (Las Condes)'!$A:$A,0)),H4443&gt;5000,INDEX('Pliegos Tarifarios (Las Condes)'!$J:$J,MATCH($B4443,'Pliegos Tarifarios (Las Condes)'!$A:$A,0)))/1.19</f>
        <v>2118.2894916806727</v>
      </c>
      <c r="R4443" s="19">
        <f>INDEX('Pliegos Tarifarios (Las Condes)'!$K:$K,MATCH($B4443,'Pliegos Tarifarios (Las Condes)'!$A:$A,0))</f>
        <v>729.75599999999997</v>
      </c>
      <c r="S4443" s="21">
        <f t="shared" si="210"/>
        <v>177500.98447718067</v>
      </c>
      <c r="T4443" s="21">
        <f t="shared" si="211"/>
        <v>33725.187050664324</v>
      </c>
      <c r="U4443" s="19">
        <v>0</v>
      </c>
      <c r="V4443" s="21">
        <f t="shared" si="212"/>
        <v>211226.171527845</v>
      </c>
    </row>
    <row r="4444" spans="1:22" x14ac:dyDescent="0.3">
      <c r="A4444" s="7" t="s">
        <v>149</v>
      </c>
      <c r="B4444" s="7">
        <v>10</v>
      </c>
      <c r="C4444" s="8" t="s">
        <v>186</v>
      </c>
      <c r="D4444" s="7" t="s">
        <v>988</v>
      </c>
      <c r="E4444" s="7" t="s">
        <v>121</v>
      </c>
      <c r="F4444" s="8" t="s">
        <v>989</v>
      </c>
      <c r="G4444" s="7" t="s">
        <v>16</v>
      </c>
      <c r="H4444" s="9">
        <v>905.24770000000001</v>
      </c>
      <c r="I4444" s="9">
        <v>2.4260000000000002</v>
      </c>
      <c r="J4444" s="9">
        <v>2.3662999999999998</v>
      </c>
      <c r="K4444" s="10">
        <v>0.9753915910964549</v>
      </c>
      <c r="L4444" s="9">
        <v>30.17</v>
      </c>
      <c r="M4444" s="19">
        <f>H4444*INDEX('Pliegos Tarifarios (Las Condes)'!$B:$B,MATCH($B4444,'Pliegos Tarifarios (Las Condes)'!$A:$A,0))</f>
        <v>119278.15269510001</v>
      </c>
      <c r="N4444" s="19">
        <f>I4444*INDEX('Pliegos Tarifarios (Las Condes)'!$C:$C,MATCH($B4444,'Pliegos Tarifarios (Las Condes)'!$A:$A,0))</f>
        <v>8427.1088640000016</v>
      </c>
      <c r="O4444" s="19">
        <f>J4444*INDEX('Pliegos Tarifarios (Las Condes)'!$D:$D,MATCH($B4444,'Pliegos Tarifarios (Las Condes)'!$A:$A,0))</f>
        <v>34419.265111499997</v>
      </c>
      <c r="P4444" s="19">
        <f>H4444*INDEX('Pliegos Tarifarios (Las Condes)'!$E:$E,MATCH($B4444,'Pliegos Tarifarios (Las Condes)'!$A:$A,0))</f>
        <v>11789.946044799999</v>
      </c>
      <c r="Q4444" s="19" cm="1">
        <f t="array" ref="Q4444">H4444*_xlfn.IFS(H4444&lt;=350,INDEX('Pliegos Tarifarios (Las Condes)'!$F:$F,MATCH($B4444,'Pliegos Tarifarios (Las Condes)'!$A:$A,0)),H4444&lt;=500,INDEX('Pliegos Tarifarios (Las Condes)'!$G:$G,MATCH($B4444,'Pliegos Tarifarios (Las Condes)'!$A:$A,0)),H4444&lt;=1000,INDEX('Pliegos Tarifarios (Las Condes)'!$H:$H,MATCH($B4444,'Pliegos Tarifarios (Las Condes)'!$A:$A,0)),H4444&lt;=5000,INDEX('Pliegos Tarifarios (Las Condes)'!$I:$I,MATCH($B4444,'Pliegos Tarifarios (Las Condes)'!$A:$A,0)),H4444&gt;5000,INDEX('Pliegos Tarifarios (Las Condes)'!$J:$J,MATCH($B4444,'Pliegos Tarifarios (Las Condes)'!$A:$A,0)))/1.19</f>
        <v>2123.1481770588239</v>
      </c>
      <c r="R4444" s="19">
        <f>INDEX('Pliegos Tarifarios (Las Condes)'!$K:$K,MATCH($B4444,'Pliegos Tarifarios (Las Condes)'!$A:$A,0))</f>
        <v>729.75599999999997</v>
      </c>
      <c r="S4444" s="21">
        <f t="shared" si="210"/>
        <v>176767.37689245879</v>
      </c>
      <c r="T4444" s="21">
        <f t="shared" si="211"/>
        <v>33585.80160956717</v>
      </c>
      <c r="U4444" s="19">
        <v>0</v>
      </c>
      <c r="V4444" s="21">
        <f t="shared" si="212"/>
        <v>210353.17850202596</v>
      </c>
    </row>
    <row r="4445" spans="1:22" x14ac:dyDescent="0.3">
      <c r="A4445" s="7" t="s">
        <v>149</v>
      </c>
      <c r="B4445" s="7">
        <v>10</v>
      </c>
      <c r="C4445" s="8" t="s">
        <v>186</v>
      </c>
      <c r="D4445" s="7" t="s">
        <v>990</v>
      </c>
      <c r="E4445" s="7" t="s">
        <v>121</v>
      </c>
      <c r="F4445" s="8" t="s">
        <v>991</v>
      </c>
      <c r="G4445" s="7" t="s">
        <v>16</v>
      </c>
      <c r="H4445" s="9">
        <v>904.89599999999996</v>
      </c>
      <c r="I4445" s="9">
        <v>2.4459</v>
      </c>
      <c r="J4445" s="9">
        <v>2.3797999999999999</v>
      </c>
      <c r="K4445" s="10">
        <v>0.97297518295923791</v>
      </c>
      <c r="L4445" s="9">
        <v>30.16</v>
      </c>
      <c r="M4445" s="19">
        <f>H4445*INDEX('Pliegos Tarifarios (Las Condes)'!$B:$B,MATCH($B4445,'Pliegos Tarifarios (Las Condes)'!$A:$A,0))</f>
        <v>119231.811648</v>
      </c>
      <c r="N4445" s="19">
        <f>I4445*INDEX('Pliegos Tarifarios (Las Condes)'!$C:$C,MATCH($B4445,'Pliegos Tarifarios (Las Condes)'!$A:$A,0))</f>
        <v>8496.2347776000006</v>
      </c>
      <c r="O4445" s="19">
        <f>J4445*INDEX('Pliegos Tarifarios (Las Condes)'!$D:$D,MATCH($B4445,'Pliegos Tarifarios (Las Condes)'!$A:$A,0))</f>
        <v>34615.630778999999</v>
      </c>
      <c r="P4445" s="19">
        <f>H4445*INDEX('Pliegos Tarifarios (Las Condes)'!$E:$E,MATCH($B4445,'Pliegos Tarifarios (Las Condes)'!$A:$A,0))</f>
        <v>11785.365503999999</v>
      </c>
      <c r="Q4445" s="19" cm="1">
        <f t="array" ref="Q4445">H4445*_xlfn.IFS(H4445&lt;=350,INDEX('Pliegos Tarifarios (Las Condes)'!$F:$F,MATCH($B4445,'Pliegos Tarifarios (Las Condes)'!$A:$A,0)),H4445&lt;=500,INDEX('Pliegos Tarifarios (Las Condes)'!$G:$G,MATCH($B4445,'Pliegos Tarifarios (Las Condes)'!$A:$A,0)),H4445&lt;=1000,INDEX('Pliegos Tarifarios (Las Condes)'!$H:$H,MATCH($B4445,'Pliegos Tarifarios (Las Condes)'!$A:$A,0)),H4445&lt;=5000,INDEX('Pliegos Tarifarios (Las Condes)'!$I:$I,MATCH($B4445,'Pliegos Tarifarios (Las Condes)'!$A:$A,0)),H4445&gt;5000,INDEX('Pliegos Tarifarios (Las Condes)'!$J:$J,MATCH($B4445,'Pliegos Tarifarios (Las Condes)'!$A:$A,0)))/1.19</f>
        <v>2122.3233075630255</v>
      </c>
      <c r="R4445" s="19">
        <f>INDEX('Pliegos Tarifarios (Las Condes)'!$K:$K,MATCH($B4445,'Pliegos Tarifarios (Las Condes)'!$A:$A,0))</f>
        <v>729.75599999999997</v>
      </c>
      <c r="S4445" s="21">
        <f t="shared" si="210"/>
        <v>176981.12201616302</v>
      </c>
      <c r="T4445" s="21">
        <f t="shared" si="211"/>
        <v>33626.413183070974</v>
      </c>
      <c r="U4445" s="19">
        <v>0</v>
      </c>
      <c r="V4445" s="21">
        <f t="shared" si="212"/>
        <v>210607.535199234</v>
      </c>
    </row>
    <row r="4446" spans="1:22" x14ac:dyDescent="0.3">
      <c r="A4446" s="7" t="s">
        <v>149</v>
      </c>
      <c r="B4446" s="7">
        <v>10</v>
      </c>
      <c r="C4446" s="8" t="s">
        <v>186</v>
      </c>
      <c r="D4446" s="7" t="s">
        <v>992</v>
      </c>
      <c r="E4446" s="7" t="s">
        <v>121</v>
      </c>
      <c r="F4446" s="8" t="s">
        <v>993</v>
      </c>
      <c r="G4446" s="7" t="s">
        <v>16</v>
      </c>
      <c r="H4446" s="9">
        <v>903.30809999999997</v>
      </c>
      <c r="I4446" s="9">
        <v>2.4152999999999998</v>
      </c>
      <c r="J4446" s="9">
        <v>2.3450000000000002</v>
      </c>
      <c r="K4446" s="10">
        <v>0.97089388481762118</v>
      </c>
      <c r="L4446" s="9">
        <v>30.11</v>
      </c>
      <c r="M4446" s="19">
        <f>H4446*INDEX('Pliegos Tarifarios (Las Condes)'!$B:$B,MATCH($B4446,'Pliegos Tarifarios (Las Condes)'!$A:$A,0))</f>
        <v>119022.5851803</v>
      </c>
      <c r="N4446" s="19">
        <f>I4446*INDEX('Pliegos Tarifarios (Las Condes)'!$C:$C,MATCH($B4446,'Pliegos Tarifarios (Las Condes)'!$A:$A,0))</f>
        <v>8389.9406591999996</v>
      </c>
      <c r="O4446" s="19">
        <f>J4446*INDEX('Pliegos Tarifarios (Las Condes)'!$D:$D,MATCH($B4446,'Pliegos Tarifarios (Las Condes)'!$A:$A,0))</f>
        <v>34109.443725000005</v>
      </c>
      <c r="P4446" s="19">
        <f>H4446*INDEX('Pliegos Tarifarios (Las Condes)'!$E:$E,MATCH($B4446,'Pliegos Tarifarios (Las Condes)'!$A:$A,0))</f>
        <v>11764.684694399999</v>
      </c>
      <c r="Q4446" s="19" cm="1">
        <f t="array" ref="Q4446">H4446*_xlfn.IFS(H4446&lt;=350,INDEX('Pliegos Tarifarios (Las Condes)'!$F:$F,MATCH($B4446,'Pliegos Tarifarios (Las Condes)'!$A:$A,0)),H4446&lt;=500,INDEX('Pliegos Tarifarios (Las Condes)'!$G:$G,MATCH($B4446,'Pliegos Tarifarios (Las Condes)'!$A:$A,0)),H4446&lt;=1000,INDEX('Pliegos Tarifarios (Las Condes)'!$H:$H,MATCH($B4446,'Pliegos Tarifarios (Las Condes)'!$A:$A,0)),H4446&lt;=5000,INDEX('Pliegos Tarifarios (Las Condes)'!$I:$I,MATCH($B4446,'Pliegos Tarifarios (Las Condes)'!$A:$A,0)),H4446&gt;5000,INDEX('Pliegos Tarifarios (Las Condes)'!$J:$J,MATCH($B4446,'Pliegos Tarifarios (Las Condes)'!$A:$A,0)))/1.19</f>
        <v>2118.5990815966393</v>
      </c>
      <c r="R4446" s="19">
        <f>INDEX('Pliegos Tarifarios (Las Condes)'!$K:$K,MATCH($B4446,'Pliegos Tarifarios (Las Condes)'!$A:$A,0))</f>
        <v>729.75599999999997</v>
      </c>
      <c r="S4446" s="21">
        <f t="shared" si="210"/>
        <v>176135.00934049665</v>
      </c>
      <c r="T4446" s="21">
        <f t="shared" si="211"/>
        <v>33465.651774694365</v>
      </c>
      <c r="U4446" s="19">
        <v>0</v>
      </c>
      <c r="V4446" s="21">
        <f t="shared" si="212"/>
        <v>209600.661115191</v>
      </c>
    </row>
    <row r="4447" spans="1:22" x14ac:dyDescent="0.3">
      <c r="A4447" s="7" t="s">
        <v>149</v>
      </c>
      <c r="B4447" s="7">
        <v>10</v>
      </c>
      <c r="C4447" s="8" t="s">
        <v>186</v>
      </c>
      <c r="D4447" s="7" t="s">
        <v>994</v>
      </c>
      <c r="E4447" s="7" t="s">
        <v>121</v>
      </c>
      <c r="F4447" s="8" t="s">
        <v>995</v>
      </c>
      <c r="G4447" s="7" t="s">
        <v>16</v>
      </c>
      <c r="H4447" s="9">
        <v>902.58050000000003</v>
      </c>
      <c r="I4447" s="9">
        <v>2.3996</v>
      </c>
      <c r="J4447" s="9">
        <v>2.3620000000000001</v>
      </c>
      <c r="K4447" s="10">
        <v>0.98433072178696457</v>
      </c>
      <c r="L4447" s="9">
        <v>30.09</v>
      </c>
      <c r="M4447" s="19">
        <f>H4447*INDEX('Pliegos Tarifarios (Las Condes)'!$B:$B,MATCH($B4447,'Pliegos Tarifarios (Las Condes)'!$A:$A,0))</f>
        <v>118926.71442150002</v>
      </c>
      <c r="N4447" s="19">
        <f>I4447*INDEX('Pliegos Tarifarios (Las Condes)'!$C:$C,MATCH($B4447,'Pliegos Tarifarios (Las Condes)'!$A:$A,0))</f>
        <v>8335.4041343999997</v>
      </c>
      <c r="O4447" s="19">
        <f>J4447*INDEX('Pliegos Tarifarios (Las Condes)'!$D:$D,MATCH($B4447,'Pliegos Tarifarios (Las Condes)'!$A:$A,0))</f>
        <v>34356.719010000001</v>
      </c>
      <c r="P4447" s="19">
        <f>H4447*INDEX('Pliegos Tarifarios (Las Condes)'!$E:$E,MATCH($B4447,'Pliegos Tarifarios (Las Condes)'!$A:$A,0))</f>
        <v>11755.208431999999</v>
      </c>
      <c r="Q4447" s="19" cm="1">
        <f t="array" ref="Q4447">H4447*_xlfn.IFS(H4447&lt;=350,INDEX('Pliegos Tarifarios (Las Condes)'!$F:$F,MATCH($B4447,'Pliegos Tarifarios (Las Condes)'!$A:$A,0)),H4447&lt;=500,INDEX('Pliegos Tarifarios (Las Condes)'!$G:$G,MATCH($B4447,'Pliegos Tarifarios (Las Condes)'!$A:$A,0)),H4447&lt;=1000,INDEX('Pliegos Tarifarios (Las Condes)'!$H:$H,MATCH($B4447,'Pliegos Tarifarios (Las Condes)'!$A:$A,0)),H4447&lt;=5000,INDEX('Pliegos Tarifarios (Las Condes)'!$I:$I,MATCH($B4447,'Pliegos Tarifarios (Las Condes)'!$A:$A,0)),H4447&gt;5000,INDEX('Pliegos Tarifarios (Las Condes)'!$J:$J,MATCH($B4447,'Pliegos Tarifarios (Las Condes)'!$A:$A,0)))/1.19</f>
        <v>2116.8925844537821</v>
      </c>
      <c r="R4447" s="19">
        <f>INDEX('Pliegos Tarifarios (Las Condes)'!$K:$K,MATCH($B4447,'Pliegos Tarifarios (Las Condes)'!$A:$A,0))</f>
        <v>729.75599999999997</v>
      </c>
      <c r="S4447" s="21">
        <f t="shared" si="210"/>
        <v>176220.69458235378</v>
      </c>
      <c r="T4447" s="21">
        <f t="shared" si="211"/>
        <v>33481.931970647216</v>
      </c>
      <c r="U4447" s="19">
        <v>0</v>
      </c>
      <c r="V4447" s="21">
        <f t="shared" si="212"/>
        <v>209702.626553001</v>
      </c>
    </row>
    <row r="4448" spans="1:22" x14ac:dyDescent="0.3">
      <c r="A4448" s="7" t="s">
        <v>149</v>
      </c>
      <c r="B4448" s="7">
        <v>10</v>
      </c>
      <c r="C4448" s="8" t="s">
        <v>186</v>
      </c>
      <c r="D4448" s="7" t="s">
        <v>996</v>
      </c>
      <c r="E4448" s="7" t="s">
        <v>121</v>
      </c>
      <c r="F4448" s="8" t="s">
        <v>997</v>
      </c>
      <c r="G4448" s="7" t="s">
        <v>16</v>
      </c>
      <c r="H4448" s="9">
        <v>905.09929999999997</v>
      </c>
      <c r="I4448" s="9">
        <v>2.3938000000000001</v>
      </c>
      <c r="J4448" s="9">
        <v>2.3931</v>
      </c>
      <c r="K4448" s="10">
        <v>0.99970757790959974</v>
      </c>
      <c r="L4448" s="9">
        <v>30.17</v>
      </c>
      <c r="M4448" s="19">
        <f>H4448*INDEX('Pliegos Tarifarios (Las Condes)'!$B:$B,MATCH($B4448,'Pliegos Tarifarios (Las Condes)'!$A:$A,0))</f>
        <v>119258.59906589999</v>
      </c>
      <c r="N4448" s="19">
        <f>I4448*INDEX('Pliegos Tarifarios (Las Condes)'!$C:$C,MATCH($B4448,'Pliegos Tarifarios (Las Condes)'!$A:$A,0))</f>
        <v>8315.2568832000015</v>
      </c>
      <c r="O4448" s="19">
        <f>J4448*INDEX('Pliegos Tarifarios (Las Condes)'!$D:$D,MATCH($B4448,'Pliegos Tarifarios (Las Condes)'!$A:$A,0))</f>
        <v>34809.087325499997</v>
      </c>
      <c r="P4448" s="19">
        <f>H4448*INDEX('Pliegos Tarifarios (Las Condes)'!$E:$E,MATCH($B4448,'Pliegos Tarifarios (Las Condes)'!$A:$A,0))</f>
        <v>11788.013283199998</v>
      </c>
      <c r="Q4448" s="19" cm="1">
        <f t="array" ref="Q4448">H4448*_xlfn.IFS(H4448&lt;=350,INDEX('Pliegos Tarifarios (Las Condes)'!$F:$F,MATCH($B4448,'Pliegos Tarifarios (Las Condes)'!$A:$A,0)),H4448&lt;=500,INDEX('Pliegos Tarifarios (Las Condes)'!$G:$G,MATCH($B4448,'Pliegos Tarifarios (Las Condes)'!$A:$A,0)),H4448&lt;=1000,INDEX('Pliegos Tarifarios (Las Condes)'!$H:$H,MATCH($B4448,'Pliegos Tarifarios (Las Condes)'!$A:$A,0)),H4448&lt;=5000,INDEX('Pliegos Tarifarios (Las Condes)'!$I:$I,MATCH($B4448,'Pliegos Tarifarios (Las Condes)'!$A:$A,0)),H4448&gt;5000,INDEX('Pliegos Tarifarios (Las Condes)'!$J:$J,MATCH($B4448,'Pliegos Tarifarios (Las Condes)'!$A:$A,0)))/1.19</f>
        <v>2122.8001229411771</v>
      </c>
      <c r="R4448" s="19">
        <f>INDEX('Pliegos Tarifarios (Las Condes)'!$K:$K,MATCH($B4448,'Pliegos Tarifarios (Las Condes)'!$A:$A,0))</f>
        <v>729.75599999999997</v>
      </c>
      <c r="S4448" s="21">
        <f t="shared" si="210"/>
        <v>177023.51268074117</v>
      </c>
      <c r="T4448" s="21">
        <f t="shared" si="211"/>
        <v>33634.467409340825</v>
      </c>
      <c r="U4448" s="19">
        <v>0</v>
      </c>
      <c r="V4448" s="21">
        <f t="shared" si="212"/>
        <v>210657.98009008198</v>
      </c>
    </row>
    <row r="4449" spans="1:22" x14ac:dyDescent="0.3">
      <c r="A4449" s="7" t="s">
        <v>149</v>
      </c>
      <c r="B4449" s="7">
        <v>10</v>
      </c>
      <c r="C4449" s="8" t="s">
        <v>186</v>
      </c>
      <c r="D4449" s="7" t="s">
        <v>998</v>
      </c>
      <c r="E4449" s="7" t="s">
        <v>121</v>
      </c>
      <c r="F4449" s="8" t="s">
        <v>999</v>
      </c>
      <c r="G4449" s="7" t="s">
        <v>16</v>
      </c>
      <c r="H4449" s="9">
        <v>904.49459999999999</v>
      </c>
      <c r="I4449" s="9">
        <v>2.4085999999999999</v>
      </c>
      <c r="J4449" s="9">
        <v>2.3914</v>
      </c>
      <c r="K4449" s="10">
        <v>0.99285892219546634</v>
      </c>
      <c r="L4449" s="9">
        <v>30.15</v>
      </c>
      <c r="M4449" s="19">
        <f>H4449*INDEX('Pliegos Tarifarios (Las Condes)'!$B:$B,MATCH($B4449,'Pliegos Tarifarios (Las Condes)'!$A:$A,0))</f>
        <v>119178.9219798</v>
      </c>
      <c r="N4449" s="19">
        <f>I4449*INDEX('Pliegos Tarifarios (Las Condes)'!$C:$C,MATCH($B4449,'Pliegos Tarifarios (Las Condes)'!$A:$A,0))</f>
        <v>8366.6671103999997</v>
      </c>
      <c r="O4449" s="19">
        <f>J4449*INDEX('Pliegos Tarifarios (Las Condes)'!$D:$D,MATCH($B4449,'Pliegos Tarifarios (Las Condes)'!$A:$A,0))</f>
        <v>34784.359796999997</v>
      </c>
      <c r="P4449" s="19">
        <f>H4449*INDEX('Pliegos Tarifarios (Las Condes)'!$E:$E,MATCH($B4449,'Pliegos Tarifarios (Las Condes)'!$A:$A,0))</f>
        <v>11780.137670399999</v>
      </c>
      <c r="Q4449" s="19" cm="1">
        <f t="array" ref="Q4449">H4449*_xlfn.IFS(H4449&lt;=350,INDEX('Pliegos Tarifarios (Las Condes)'!$F:$F,MATCH($B4449,'Pliegos Tarifarios (Las Condes)'!$A:$A,0)),H4449&lt;=500,INDEX('Pliegos Tarifarios (Las Condes)'!$G:$G,MATCH($B4449,'Pliegos Tarifarios (Las Condes)'!$A:$A,0)),H4449&lt;=1000,INDEX('Pliegos Tarifarios (Las Condes)'!$H:$H,MATCH($B4449,'Pliegos Tarifarios (Las Condes)'!$A:$A,0)),H4449&lt;=5000,INDEX('Pliegos Tarifarios (Las Condes)'!$I:$I,MATCH($B4449,'Pliegos Tarifarios (Las Condes)'!$A:$A,0)),H4449&gt;5000,INDEX('Pliegos Tarifarios (Las Condes)'!$J:$J,MATCH($B4449,'Pliegos Tarifarios (Las Condes)'!$A:$A,0)))/1.19</f>
        <v>2121.3818727731095</v>
      </c>
      <c r="R4449" s="19">
        <f>INDEX('Pliegos Tarifarios (Las Condes)'!$K:$K,MATCH($B4449,'Pliegos Tarifarios (Las Condes)'!$A:$A,0))</f>
        <v>729.75599999999997</v>
      </c>
      <c r="S4449" s="21">
        <f t="shared" si="210"/>
        <v>176961.22443037308</v>
      </c>
      <c r="T4449" s="21">
        <f t="shared" si="211"/>
        <v>33622.632641770884</v>
      </c>
      <c r="U4449" s="19">
        <v>0</v>
      </c>
      <c r="V4449" s="21">
        <f t="shared" si="212"/>
        <v>210583.85707214396</v>
      </c>
    </row>
    <row r="4450" spans="1:22" x14ac:dyDescent="0.3">
      <c r="A4450" s="7" t="s">
        <v>149</v>
      </c>
      <c r="B4450" s="7">
        <v>10</v>
      </c>
      <c r="C4450" s="8" t="s">
        <v>186</v>
      </c>
      <c r="D4450" s="7" t="s">
        <v>1000</v>
      </c>
      <c r="E4450" s="7" t="s">
        <v>121</v>
      </c>
      <c r="F4450" s="8" t="s">
        <v>1001</v>
      </c>
      <c r="G4450" s="7" t="s">
        <v>16</v>
      </c>
      <c r="H4450" s="9">
        <v>903.14819999999997</v>
      </c>
      <c r="I4450" s="9">
        <v>2.4651999999999998</v>
      </c>
      <c r="J4450" s="9">
        <v>2.4316</v>
      </c>
      <c r="K4450" s="10">
        <v>0.98637027421710211</v>
      </c>
      <c r="L4450" s="9">
        <v>30.1</v>
      </c>
      <c r="M4450" s="19">
        <f>H4450*INDEX('Pliegos Tarifarios (Las Condes)'!$B:$B,MATCH($B4450,'Pliegos Tarifarios (Las Condes)'!$A:$A,0))</f>
        <v>119001.5162766</v>
      </c>
      <c r="N4450" s="19">
        <f>I4450*INDEX('Pliegos Tarifarios (Las Condes)'!$C:$C,MATCH($B4450,'Pliegos Tarifarios (Las Condes)'!$A:$A,0))</f>
        <v>8563.2764927999997</v>
      </c>
      <c r="O4450" s="19">
        <f>J4450*INDEX('Pliegos Tarifarios (Las Condes)'!$D:$D,MATCH($B4450,'Pliegos Tarifarios (Las Condes)'!$A:$A,0))</f>
        <v>35369.093117999997</v>
      </c>
      <c r="P4450" s="19">
        <f>H4450*INDEX('Pliegos Tarifarios (Las Condes)'!$E:$E,MATCH($B4450,'Pliegos Tarifarios (Las Condes)'!$A:$A,0))</f>
        <v>11762.6021568</v>
      </c>
      <c r="Q4450" s="19" cm="1">
        <f t="array" ref="Q4450">H4450*_xlfn.IFS(H4450&lt;=350,INDEX('Pliegos Tarifarios (Las Condes)'!$F:$F,MATCH($B4450,'Pliegos Tarifarios (Las Condes)'!$A:$A,0)),H4450&lt;=500,INDEX('Pliegos Tarifarios (Las Condes)'!$G:$G,MATCH($B4450,'Pliegos Tarifarios (Las Condes)'!$A:$A,0)),H4450&lt;=1000,INDEX('Pliegos Tarifarios (Las Condes)'!$H:$H,MATCH($B4450,'Pliegos Tarifarios (Las Condes)'!$A:$A,0)),H4450&lt;=5000,INDEX('Pliegos Tarifarios (Las Condes)'!$I:$I,MATCH($B4450,'Pliegos Tarifarios (Las Condes)'!$A:$A,0)),H4450&gt;5000,INDEX('Pliegos Tarifarios (Las Condes)'!$J:$J,MATCH($B4450,'Pliegos Tarifarios (Las Condes)'!$A:$A,0)))/1.19</f>
        <v>2118.2240556302527</v>
      </c>
      <c r="R4450" s="19">
        <f>INDEX('Pliegos Tarifarios (Las Condes)'!$K:$K,MATCH($B4450,'Pliegos Tarifarios (Las Condes)'!$A:$A,0))</f>
        <v>729.75599999999997</v>
      </c>
      <c r="S4450" s="21">
        <f t="shared" si="210"/>
        <v>177544.46809983024</v>
      </c>
      <c r="T4450" s="21">
        <f t="shared" si="211"/>
        <v>33733.448938967747</v>
      </c>
      <c r="U4450" s="19">
        <v>0</v>
      </c>
      <c r="V4450" s="21">
        <f t="shared" si="212"/>
        <v>211277.91703879798</v>
      </c>
    </row>
    <row r="4451" spans="1:22" x14ac:dyDescent="0.3">
      <c r="A4451" s="7" t="s">
        <v>149</v>
      </c>
      <c r="B4451" s="7">
        <v>10</v>
      </c>
      <c r="C4451" s="8" t="s">
        <v>186</v>
      </c>
      <c r="D4451" s="7" t="s">
        <v>1002</v>
      </c>
      <c r="E4451" s="7" t="s">
        <v>121</v>
      </c>
      <c r="F4451" s="8" t="s">
        <v>1003</v>
      </c>
      <c r="G4451" s="7" t="s">
        <v>16</v>
      </c>
      <c r="H4451" s="9">
        <v>904.77080000000001</v>
      </c>
      <c r="I4451" s="9">
        <v>2.4054000000000002</v>
      </c>
      <c r="J4451" s="9">
        <v>2.3479999999999999</v>
      </c>
      <c r="K4451" s="10">
        <v>0.97613702502702238</v>
      </c>
      <c r="L4451" s="9">
        <v>30.16</v>
      </c>
      <c r="M4451" s="19">
        <f>H4451*INDEX('Pliegos Tarifarios (Las Condes)'!$B:$B,MATCH($B4451,'Pliegos Tarifarios (Las Condes)'!$A:$A,0))</f>
        <v>119215.31492040001</v>
      </c>
      <c r="N4451" s="19">
        <f>I4451*INDEX('Pliegos Tarifarios (Las Condes)'!$C:$C,MATCH($B4451,'Pliegos Tarifarios (Las Condes)'!$A:$A,0))</f>
        <v>8355.5513856000016</v>
      </c>
      <c r="O4451" s="19">
        <f>J4451*INDEX('Pliegos Tarifarios (Las Condes)'!$D:$D,MATCH($B4451,'Pliegos Tarifarios (Las Condes)'!$A:$A,0))</f>
        <v>34153.080539999995</v>
      </c>
      <c r="P4451" s="19">
        <f>H4451*INDEX('Pliegos Tarifarios (Las Condes)'!$E:$E,MATCH($B4451,'Pliegos Tarifarios (Las Condes)'!$A:$A,0))</f>
        <v>11783.734899199999</v>
      </c>
      <c r="Q4451" s="19" cm="1">
        <f t="array" ref="Q4451">H4451*_xlfn.IFS(H4451&lt;=350,INDEX('Pliegos Tarifarios (Las Condes)'!$F:$F,MATCH($B4451,'Pliegos Tarifarios (Las Condes)'!$A:$A,0)),H4451&lt;=500,INDEX('Pliegos Tarifarios (Las Condes)'!$G:$G,MATCH($B4451,'Pliegos Tarifarios (Las Condes)'!$A:$A,0)),H4451&lt;=1000,INDEX('Pliegos Tarifarios (Las Condes)'!$H:$H,MATCH($B4451,'Pliegos Tarifarios (Las Condes)'!$A:$A,0)),H4451&lt;=5000,INDEX('Pliegos Tarifarios (Las Condes)'!$I:$I,MATCH($B4451,'Pliegos Tarifarios (Las Condes)'!$A:$A,0)),H4451&gt;5000,INDEX('Pliegos Tarifarios (Las Condes)'!$J:$J,MATCH($B4451,'Pliegos Tarifarios (Las Condes)'!$A:$A,0)))/1.19</f>
        <v>2122.0296662184878</v>
      </c>
      <c r="R4451" s="19">
        <f>INDEX('Pliegos Tarifarios (Las Condes)'!$K:$K,MATCH($B4451,'Pliegos Tarifarios (Las Condes)'!$A:$A,0))</f>
        <v>729.75599999999997</v>
      </c>
      <c r="S4451" s="21">
        <f t="shared" si="210"/>
        <v>176359.4674114185</v>
      </c>
      <c r="T4451" s="21">
        <f t="shared" si="211"/>
        <v>33508.298808169515</v>
      </c>
      <c r="U4451" s="19">
        <v>0</v>
      </c>
      <c r="V4451" s="21">
        <f t="shared" si="212"/>
        <v>209867.76621958803</v>
      </c>
    </row>
    <row r="4452" spans="1:22" x14ac:dyDescent="0.3">
      <c r="A4452" s="7" t="s">
        <v>149</v>
      </c>
      <c r="B4452" s="7">
        <v>10</v>
      </c>
      <c r="C4452" s="8" t="s">
        <v>186</v>
      </c>
      <c r="D4452" s="7" t="s">
        <v>1004</v>
      </c>
      <c r="E4452" s="7" t="s">
        <v>121</v>
      </c>
      <c r="F4452" s="8" t="s">
        <v>1005</v>
      </c>
      <c r="G4452" s="7" t="s">
        <v>16</v>
      </c>
      <c r="H4452" s="9">
        <v>902.9461</v>
      </c>
      <c r="I4452" s="9">
        <v>2.41</v>
      </c>
      <c r="J4452" s="9">
        <v>2.3746</v>
      </c>
      <c r="K4452" s="10">
        <v>0.98531120331950206</v>
      </c>
      <c r="L4452" s="9">
        <v>30.1</v>
      </c>
      <c r="M4452" s="19">
        <f>H4452*INDEX('Pliegos Tarifarios (Las Condes)'!$B:$B,MATCH($B4452,'Pliegos Tarifarios (Las Condes)'!$A:$A,0))</f>
        <v>118974.88697430001</v>
      </c>
      <c r="N4452" s="19">
        <f>I4452*INDEX('Pliegos Tarifarios (Las Condes)'!$C:$C,MATCH($B4452,'Pliegos Tarifarios (Las Condes)'!$A:$A,0))</f>
        <v>8371.5302400000019</v>
      </c>
      <c r="O4452" s="19">
        <f>J4452*INDEX('Pliegos Tarifarios (Las Condes)'!$D:$D,MATCH($B4452,'Pliegos Tarifarios (Las Condes)'!$A:$A,0))</f>
        <v>34539.993632999998</v>
      </c>
      <c r="P4452" s="19">
        <f>H4452*INDEX('Pliegos Tarifarios (Las Condes)'!$E:$E,MATCH($B4452,'Pliegos Tarifarios (Las Condes)'!$A:$A,0))</f>
        <v>11759.970006399999</v>
      </c>
      <c r="Q4452" s="19" cm="1">
        <f t="array" ref="Q4452">H4452*_xlfn.IFS(H4452&lt;=350,INDEX('Pliegos Tarifarios (Las Condes)'!$F:$F,MATCH($B4452,'Pliegos Tarifarios (Las Condes)'!$A:$A,0)),H4452&lt;=500,INDEX('Pliegos Tarifarios (Las Condes)'!$G:$G,MATCH($B4452,'Pliegos Tarifarios (Las Condes)'!$A:$A,0)),H4452&lt;=1000,INDEX('Pliegos Tarifarios (Las Condes)'!$H:$H,MATCH($B4452,'Pliegos Tarifarios (Las Condes)'!$A:$A,0)),H4452&lt;=5000,INDEX('Pliegos Tarifarios (Las Condes)'!$I:$I,MATCH($B4452,'Pliegos Tarifarios (Las Condes)'!$A:$A,0)),H4452&gt;5000,INDEX('Pliegos Tarifarios (Las Condes)'!$J:$J,MATCH($B4452,'Pliegos Tarifarios (Las Condes)'!$A:$A,0)))/1.19</f>
        <v>2117.750054705883</v>
      </c>
      <c r="R4452" s="19">
        <f>INDEX('Pliegos Tarifarios (Las Condes)'!$K:$K,MATCH($B4452,'Pliegos Tarifarios (Las Condes)'!$A:$A,0))</f>
        <v>729.75599999999997</v>
      </c>
      <c r="S4452" s="21">
        <f t="shared" si="210"/>
        <v>176493.8869084059</v>
      </c>
      <c r="T4452" s="21">
        <f t="shared" si="211"/>
        <v>33533.838512597118</v>
      </c>
      <c r="U4452" s="19">
        <v>0</v>
      </c>
      <c r="V4452" s="21">
        <f t="shared" si="212"/>
        <v>210027.72542100301</v>
      </c>
    </row>
    <row r="4453" spans="1:22" x14ac:dyDescent="0.3">
      <c r="A4453" s="7" t="s">
        <v>149</v>
      </c>
      <c r="B4453" s="7">
        <v>10</v>
      </c>
      <c r="C4453" s="8" t="s">
        <v>186</v>
      </c>
      <c r="D4453" s="7" t="s">
        <v>1006</v>
      </c>
      <c r="E4453" s="7" t="s">
        <v>121</v>
      </c>
      <c r="F4453" s="8" t="s">
        <v>1007</v>
      </c>
      <c r="G4453" s="7" t="s">
        <v>16</v>
      </c>
      <c r="H4453" s="9">
        <v>904.8895</v>
      </c>
      <c r="I4453" s="9">
        <v>2.4266999999999999</v>
      </c>
      <c r="J4453" s="9">
        <v>2.363</v>
      </c>
      <c r="K4453" s="10">
        <v>0.97375036057197017</v>
      </c>
      <c r="L4453" s="9">
        <v>30.16</v>
      </c>
      <c r="M4453" s="19">
        <f>H4453*INDEX('Pliegos Tarifarios (Las Condes)'!$B:$B,MATCH($B4453,'Pliegos Tarifarios (Las Condes)'!$A:$A,0))</f>
        <v>119230.95518850001</v>
      </c>
      <c r="N4453" s="19">
        <f>I4453*INDEX('Pliegos Tarifarios (Las Condes)'!$C:$C,MATCH($B4453,'Pliegos Tarifarios (Las Condes)'!$A:$A,0))</f>
        <v>8429.5404288000009</v>
      </c>
      <c r="O4453" s="19">
        <f>J4453*INDEX('Pliegos Tarifarios (Las Condes)'!$D:$D,MATCH($B4453,'Pliegos Tarifarios (Las Condes)'!$A:$A,0))</f>
        <v>34371.264615</v>
      </c>
      <c r="P4453" s="19">
        <f>H4453*INDEX('Pliegos Tarifarios (Las Condes)'!$E:$E,MATCH($B4453,'Pliegos Tarifarios (Las Condes)'!$A:$A,0))</f>
        <v>11785.280847999999</v>
      </c>
      <c r="Q4453" s="19" cm="1">
        <f t="array" ref="Q4453">H4453*_xlfn.IFS(H4453&lt;=350,INDEX('Pliegos Tarifarios (Las Condes)'!$F:$F,MATCH($B4453,'Pliegos Tarifarios (Las Condes)'!$A:$A,0)),H4453&lt;=500,INDEX('Pliegos Tarifarios (Las Condes)'!$G:$G,MATCH($B4453,'Pliegos Tarifarios (Las Condes)'!$A:$A,0)),H4453&lt;=1000,INDEX('Pliegos Tarifarios (Las Condes)'!$H:$H,MATCH($B4453,'Pliegos Tarifarios (Las Condes)'!$A:$A,0)),H4453&lt;=5000,INDEX('Pliegos Tarifarios (Las Condes)'!$I:$I,MATCH($B4453,'Pliegos Tarifarios (Las Condes)'!$A:$A,0)),H4453&gt;5000,INDEX('Pliegos Tarifarios (Las Condes)'!$J:$J,MATCH($B4453,'Pliegos Tarifarios (Las Condes)'!$A:$A,0)))/1.19</f>
        <v>2122.3080626050428</v>
      </c>
      <c r="R4453" s="19">
        <f>INDEX('Pliegos Tarifarios (Las Condes)'!$K:$K,MATCH($B4453,'Pliegos Tarifarios (Las Condes)'!$A:$A,0))</f>
        <v>729.75599999999997</v>
      </c>
      <c r="S4453" s="21">
        <f t="shared" si="210"/>
        <v>176669.10514290503</v>
      </c>
      <c r="T4453" s="21">
        <f t="shared" si="211"/>
        <v>33567.129977151955</v>
      </c>
      <c r="U4453" s="19">
        <v>0</v>
      </c>
      <c r="V4453" s="21">
        <f t="shared" si="212"/>
        <v>210236.23512005698</v>
      </c>
    </row>
    <row r="4454" spans="1:22" x14ac:dyDescent="0.3">
      <c r="A4454" s="7" t="s">
        <v>149</v>
      </c>
      <c r="B4454" s="7">
        <v>10</v>
      </c>
      <c r="C4454" s="8" t="s">
        <v>186</v>
      </c>
      <c r="D4454" s="7" t="s">
        <v>1008</v>
      </c>
      <c r="E4454" s="7" t="s">
        <v>121</v>
      </c>
      <c r="F4454" s="8" t="s">
        <v>1009</v>
      </c>
      <c r="G4454" s="7" t="s">
        <v>16</v>
      </c>
      <c r="H4454" s="9">
        <v>902.90629999999999</v>
      </c>
      <c r="I4454" s="9">
        <v>2.4026999999999998</v>
      </c>
      <c r="J4454" s="9">
        <v>2.4026999999999998</v>
      </c>
      <c r="K4454" s="10">
        <v>1</v>
      </c>
      <c r="L4454" s="9">
        <v>30.1</v>
      </c>
      <c r="M4454" s="19">
        <f>H4454*INDEX('Pliegos Tarifarios (Las Condes)'!$B:$B,MATCH($B4454,'Pliegos Tarifarios (Las Condes)'!$A:$A,0))</f>
        <v>118969.64280690001</v>
      </c>
      <c r="N4454" s="19">
        <f>I4454*INDEX('Pliegos Tarifarios (Las Condes)'!$C:$C,MATCH($B4454,'Pliegos Tarifarios (Las Condes)'!$A:$A,0))</f>
        <v>8346.1724928000003</v>
      </c>
      <c r="O4454" s="19">
        <f>J4454*INDEX('Pliegos Tarifarios (Las Condes)'!$D:$D,MATCH($B4454,'Pliegos Tarifarios (Las Condes)'!$A:$A,0))</f>
        <v>34948.725133499996</v>
      </c>
      <c r="P4454" s="19">
        <f>H4454*INDEX('Pliegos Tarifarios (Las Condes)'!$E:$E,MATCH($B4454,'Pliegos Tarifarios (Las Condes)'!$A:$A,0))</f>
        <v>11759.451651199999</v>
      </c>
      <c r="Q4454" s="19" cm="1">
        <f t="array" ref="Q4454">H4454*_xlfn.IFS(H4454&lt;=350,INDEX('Pliegos Tarifarios (Las Condes)'!$F:$F,MATCH($B4454,'Pliegos Tarifarios (Las Condes)'!$A:$A,0)),H4454&lt;=500,INDEX('Pliegos Tarifarios (Las Condes)'!$G:$G,MATCH($B4454,'Pliegos Tarifarios (Las Condes)'!$A:$A,0)),H4454&lt;=1000,INDEX('Pliegos Tarifarios (Las Condes)'!$H:$H,MATCH($B4454,'Pliegos Tarifarios (Las Condes)'!$A:$A,0)),H4454&lt;=5000,INDEX('Pliegos Tarifarios (Las Condes)'!$I:$I,MATCH($B4454,'Pliegos Tarifarios (Las Condes)'!$A:$A,0)),H4454&gt;5000,INDEX('Pliegos Tarifarios (Las Condes)'!$J:$J,MATCH($B4454,'Pliegos Tarifarios (Las Condes)'!$A:$A,0)))/1.19</f>
        <v>2117.6567086554624</v>
      </c>
      <c r="R4454" s="19">
        <f>INDEX('Pliegos Tarifarios (Las Condes)'!$K:$K,MATCH($B4454,'Pliegos Tarifarios (Las Condes)'!$A:$A,0))</f>
        <v>729.75599999999997</v>
      </c>
      <c r="S4454" s="21">
        <f t="shared" si="210"/>
        <v>176871.4047930555</v>
      </c>
      <c r="T4454" s="21">
        <f t="shared" si="211"/>
        <v>33605.566910680544</v>
      </c>
      <c r="U4454" s="19">
        <v>0</v>
      </c>
      <c r="V4454" s="21">
        <f t="shared" si="212"/>
        <v>210476.97170373605</v>
      </c>
    </row>
    <row r="4455" spans="1:22" x14ac:dyDescent="0.3">
      <c r="A4455" s="7" t="s">
        <v>149</v>
      </c>
      <c r="B4455" s="7">
        <v>10</v>
      </c>
      <c r="C4455" s="8" t="s">
        <v>186</v>
      </c>
      <c r="D4455" s="7" t="s">
        <v>1010</v>
      </c>
      <c r="E4455" s="7" t="s">
        <v>121</v>
      </c>
      <c r="F4455" s="8" t="s">
        <v>1011</v>
      </c>
      <c r="G4455" s="7" t="s">
        <v>16</v>
      </c>
      <c r="H4455" s="9">
        <v>904.31110000000001</v>
      </c>
      <c r="I4455" s="9">
        <v>2.4617</v>
      </c>
      <c r="J4455" s="9">
        <v>2.3929</v>
      </c>
      <c r="K4455" s="10">
        <v>0.97205183409838736</v>
      </c>
      <c r="L4455" s="9">
        <v>30.14</v>
      </c>
      <c r="M4455" s="19">
        <f>H4455*INDEX('Pliegos Tarifarios (Las Condes)'!$B:$B,MATCH($B4455,'Pliegos Tarifarios (Las Condes)'!$A:$A,0))</f>
        <v>119154.74346930001</v>
      </c>
      <c r="N4455" s="19">
        <f>I4455*INDEX('Pliegos Tarifarios (Las Condes)'!$C:$C,MATCH($B4455,'Pliegos Tarifarios (Las Condes)'!$A:$A,0))</f>
        <v>8551.1186687999998</v>
      </c>
      <c r="O4455" s="19">
        <f>J4455*INDEX('Pliegos Tarifarios (Las Condes)'!$D:$D,MATCH($B4455,'Pliegos Tarifarios (Las Condes)'!$A:$A,0))</f>
        <v>34806.1782045</v>
      </c>
      <c r="P4455" s="19">
        <f>H4455*INDEX('Pliegos Tarifarios (Las Condes)'!$E:$E,MATCH($B4455,'Pliegos Tarifarios (Las Condes)'!$A:$A,0))</f>
        <v>11777.7477664</v>
      </c>
      <c r="Q4455" s="19" cm="1">
        <f t="array" ref="Q4455">H4455*_xlfn.IFS(H4455&lt;=350,INDEX('Pliegos Tarifarios (Las Condes)'!$F:$F,MATCH($B4455,'Pliegos Tarifarios (Las Condes)'!$A:$A,0)),H4455&lt;=500,INDEX('Pliegos Tarifarios (Las Condes)'!$G:$G,MATCH($B4455,'Pliegos Tarifarios (Las Condes)'!$A:$A,0)),H4455&lt;=1000,INDEX('Pliegos Tarifarios (Las Condes)'!$H:$H,MATCH($B4455,'Pliegos Tarifarios (Las Condes)'!$A:$A,0)),H4455&lt;=5000,INDEX('Pliegos Tarifarios (Las Condes)'!$I:$I,MATCH($B4455,'Pliegos Tarifarios (Las Condes)'!$A:$A,0)),H4455&gt;5000,INDEX('Pliegos Tarifarios (Las Condes)'!$J:$J,MATCH($B4455,'Pliegos Tarifarios (Las Condes)'!$A:$A,0)))/1.19</f>
        <v>2120.9514958823534</v>
      </c>
      <c r="R4455" s="19">
        <f>INDEX('Pliegos Tarifarios (Las Condes)'!$K:$K,MATCH($B4455,'Pliegos Tarifarios (Las Condes)'!$A:$A,0))</f>
        <v>729.75599999999997</v>
      </c>
      <c r="S4455" s="21">
        <f t="shared" si="210"/>
        <v>177140.49560488237</v>
      </c>
      <c r="T4455" s="21">
        <f t="shared" si="211"/>
        <v>33656.694164927649</v>
      </c>
      <c r="U4455" s="19">
        <v>0</v>
      </c>
      <c r="V4455" s="21">
        <f t="shared" si="212"/>
        <v>210797.18976981001</v>
      </c>
    </row>
    <row r="4456" spans="1:22" x14ac:dyDescent="0.3">
      <c r="A4456" s="7" t="s">
        <v>149</v>
      </c>
      <c r="B4456" s="7">
        <v>10</v>
      </c>
      <c r="C4456" s="8" t="s">
        <v>186</v>
      </c>
      <c r="D4456" s="7" t="s">
        <v>1012</v>
      </c>
      <c r="E4456" s="7" t="s">
        <v>121</v>
      </c>
      <c r="F4456" s="8" t="s">
        <v>1013</v>
      </c>
      <c r="G4456" s="7" t="s">
        <v>16</v>
      </c>
      <c r="H4456" s="9">
        <v>902.77520000000004</v>
      </c>
      <c r="I4456" s="9">
        <v>2.4251</v>
      </c>
      <c r="J4456" s="9">
        <v>2.3946999999999998</v>
      </c>
      <c r="K4456" s="10">
        <v>0.98746443445631105</v>
      </c>
      <c r="L4456" s="9">
        <v>30.09</v>
      </c>
      <c r="M4456" s="19">
        <f>H4456*INDEX('Pliegos Tarifarios (Las Condes)'!$B:$B,MATCH($B4456,'Pliegos Tarifarios (Las Condes)'!$A:$A,0))</f>
        <v>118952.36867760001</v>
      </c>
      <c r="N4456" s="19">
        <f>I4456*INDEX('Pliegos Tarifarios (Las Condes)'!$C:$C,MATCH($B4456,'Pliegos Tarifarios (Las Condes)'!$A:$A,0))</f>
        <v>8423.9825664</v>
      </c>
      <c r="O4456" s="19">
        <f>J4456*INDEX('Pliegos Tarifarios (Las Condes)'!$D:$D,MATCH($B4456,'Pliegos Tarifarios (Las Condes)'!$A:$A,0))</f>
        <v>34832.360293499994</v>
      </c>
      <c r="P4456" s="19">
        <f>H4456*INDEX('Pliegos Tarifarios (Las Condes)'!$E:$E,MATCH($B4456,'Pliegos Tarifarios (Las Condes)'!$A:$A,0))</f>
        <v>11757.744204799999</v>
      </c>
      <c r="Q4456" s="19" cm="1">
        <f t="array" ref="Q4456">H4456*_xlfn.IFS(H4456&lt;=350,INDEX('Pliegos Tarifarios (Las Condes)'!$F:$F,MATCH($B4456,'Pliegos Tarifarios (Las Condes)'!$A:$A,0)),H4456&lt;=500,INDEX('Pliegos Tarifarios (Las Condes)'!$G:$G,MATCH($B4456,'Pliegos Tarifarios (Las Condes)'!$A:$A,0)),H4456&lt;=1000,INDEX('Pliegos Tarifarios (Las Condes)'!$H:$H,MATCH($B4456,'Pliegos Tarifarios (Las Condes)'!$A:$A,0)),H4456&lt;=5000,INDEX('Pliegos Tarifarios (Las Condes)'!$I:$I,MATCH($B4456,'Pliegos Tarifarios (Las Condes)'!$A:$A,0)),H4456&gt;5000,INDEX('Pliegos Tarifarios (Las Condes)'!$J:$J,MATCH($B4456,'Pliegos Tarifarios (Las Condes)'!$A:$A,0)))/1.19</f>
        <v>2117.3492295798324</v>
      </c>
      <c r="R4456" s="19">
        <f>INDEX('Pliegos Tarifarios (Las Condes)'!$K:$K,MATCH($B4456,'Pliegos Tarifarios (Las Condes)'!$A:$A,0))</f>
        <v>729.75599999999997</v>
      </c>
      <c r="S4456" s="21">
        <f t="shared" si="210"/>
        <v>176813.56097187981</v>
      </c>
      <c r="T4456" s="21">
        <f t="shared" si="211"/>
        <v>33594.576584657167</v>
      </c>
      <c r="U4456" s="19">
        <v>0</v>
      </c>
      <c r="V4456" s="21">
        <f t="shared" si="212"/>
        <v>210408.13755653697</v>
      </c>
    </row>
    <row r="4457" spans="1:22" x14ac:dyDescent="0.3">
      <c r="A4457" s="7" t="s">
        <v>149</v>
      </c>
      <c r="B4457" s="7">
        <v>10</v>
      </c>
      <c r="C4457" s="8" t="s">
        <v>186</v>
      </c>
      <c r="D4457" s="7" t="s">
        <v>1014</v>
      </c>
      <c r="E4457" s="7" t="s">
        <v>121</v>
      </c>
      <c r="F4457" s="8" t="s">
        <v>1015</v>
      </c>
      <c r="G4457" s="7" t="s">
        <v>16</v>
      </c>
      <c r="H4457" s="9">
        <v>902.96789999999999</v>
      </c>
      <c r="I4457" s="9">
        <v>2.3757999999999999</v>
      </c>
      <c r="J4457" s="9">
        <v>2.3654999999999999</v>
      </c>
      <c r="K4457" s="10">
        <v>0.9956646182338581</v>
      </c>
      <c r="L4457" s="9">
        <v>30.1</v>
      </c>
      <c r="M4457" s="19">
        <f>H4457*INDEX('Pliegos Tarifarios (Las Condes)'!$B:$B,MATCH($B4457,'Pliegos Tarifarios (Las Condes)'!$A:$A,0))</f>
        <v>118977.7594077</v>
      </c>
      <c r="N4457" s="19">
        <f>I4457*INDEX('Pliegos Tarifarios (Las Condes)'!$C:$C,MATCH($B4457,'Pliegos Tarifarios (Las Condes)'!$A:$A,0))</f>
        <v>8252.7309311999998</v>
      </c>
      <c r="O4457" s="19">
        <f>J4457*INDEX('Pliegos Tarifarios (Las Condes)'!$D:$D,MATCH($B4457,'Pliegos Tarifarios (Las Condes)'!$A:$A,0))</f>
        <v>34407.628627499995</v>
      </c>
      <c r="P4457" s="19">
        <f>H4457*INDEX('Pliegos Tarifarios (Las Condes)'!$E:$E,MATCH($B4457,'Pliegos Tarifarios (Las Condes)'!$A:$A,0))</f>
        <v>11760.2539296</v>
      </c>
      <c r="Q4457" s="19" cm="1">
        <f t="array" ref="Q4457">H4457*_xlfn.IFS(H4457&lt;=350,INDEX('Pliegos Tarifarios (Las Condes)'!$F:$F,MATCH($B4457,'Pliegos Tarifarios (Las Condes)'!$A:$A,0)),H4457&lt;=500,INDEX('Pliegos Tarifarios (Las Condes)'!$G:$G,MATCH($B4457,'Pliegos Tarifarios (Las Condes)'!$A:$A,0)),H4457&lt;=1000,INDEX('Pliegos Tarifarios (Las Condes)'!$H:$H,MATCH($B4457,'Pliegos Tarifarios (Las Condes)'!$A:$A,0)),H4457&lt;=5000,INDEX('Pliegos Tarifarios (Las Condes)'!$I:$I,MATCH($B4457,'Pliegos Tarifarios (Las Condes)'!$A:$A,0)),H4457&gt;5000,INDEX('Pliegos Tarifarios (Las Condes)'!$J:$J,MATCH($B4457,'Pliegos Tarifarios (Las Condes)'!$A:$A,0)))/1.19</f>
        <v>2117.8011839495803</v>
      </c>
      <c r="R4457" s="19">
        <f>INDEX('Pliegos Tarifarios (Las Condes)'!$K:$K,MATCH($B4457,'Pliegos Tarifarios (Las Condes)'!$A:$A,0))</f>
        <v>729.75599999999997</v>
      </c>
      <c r="S4457" s="21">
        <f t="shared" si="210"/>
        <v>176245.93007994955</v>
      </c>
      <c r="T4457" s="21">
        <f t="shared" si="211"/>
        <v>33486.726715190416</v>
      </c>
      <c r="U4457" s="19">
        <v>0</v>
      </c>
      <c r="V4457" s="21">
        <f t="shared" si="212"/>
        <v>209732.65679513998</v>
      </c>
    </row>
    <row r="4458" spans="1:22" x14ac:dyDescent="0.3">
      <c r="A4458" s="7" t="s">
        <v>149</v>
      </c>
      <c r="B4458" s="7">
        <v>10</v>
      </c>
      <c r="C4458" s="8" t="s">
        <v>186</v>
      </c>
      <c r="D4458" s="7" t="s">
        <v>1016</v>
      </c>
      <c r="E4458" s="7" t="s">
        <v>121</v>
      </c>
      <c r="F4458" s="8" t="s">
        <v>1017</v>
      </c>
      <c r="G4458" s="7" t="s">
        <v>16</v>
      </c>
      <c r="H4458" s="9">
        <v>902.81780000000003</v>
      </c>
      <c r="I4458" s="9">
        <v>2.4647999999999999</v>
      </c>
      <c r="J4458" s="9">
        <v>2.4253</v>
      </c>
      <c r="K4458" s="10">
        <v>0.98397435897435903</v>
      </c>
      <c r="L4458" s="9">
        <v>30.09</v>
      </c>
      <c r="M4458" s="19">
        <f>H4458*INDEX('Pliegos Tarifarios (Las Condes)'!$B:$B,MATCH($B4458,'Pliegos Tarifarios (Las Condes)'!$A:$A,0))</f>
        <v>118957.98178140001</v>
      </c>
      <c r="N4458" s="19">
        <f>I4458*INDEX('Pliegos Tarifarios (Las Condes)'!$C:$C,MATCH($B4458,'Pliegos Tarifarios (Las Condes)'!$A:$A,0))</f>
        <v>8561.8870272000004</v>
      </c>
      <c r="O4458" s="19">
        <f>J4458*INDEX('Pliegos Tarifarios (Las Condes)'!$D:$D,MATCH($B4458,'Pliegos Tarifarios (Las Condes)'!$A:$A,0))</f>
        <v>35277.455806500002</v>
      </c>
      <c r="P4458" s="19">
        <f>H4458*INDEX('Pliegos Tarifarios (Las Condes)'!$E:$E,MATCH($B4458,'Pliegos Tarifarios (Las Condes)'!$A:$A,0))</f>
        <v>11758.299027199999</v>
      </c>
      <c r="Q4458" s="19" cm="1">
        <f t="array" ref="Q4458">H4458*_xlfn.IFS(H4458&lt;=350,INDEX('Pliegos Tarifarios (Las Condes)'!$F:$F,MATCH($B4458,'Pliegos Tarifarios (Las Condes)'!$A:$A,0)),H4458&lt;=500,INDEX('Pliegos Tarifarios (Las Condes)'!$G:$G,MATCH($B4458,'Pliegos Tarifarios (Las Condes)'!$A:$A,0)),H4458&lt;=1000,INDEX('Pliegos Tarifarios (Las Condes)'!$H:$H,MATCH($B4458,'Pliegos Tarifarios (Las Condes)'!$A:$A,0)),H4458&lt;=5000,INDEX('Pliegos Tarifarios (Las Condes)'!$I:$I,MATCH($B4458,'Pliegos Tarifarios (Las Condes)'!$A:$A,0)),H4458&gt;5000,INDEX('Pliegos Tarifarios (Las Condes)'!$J:$J,MATCH($B4458,'Pliegos Tarifarios (Las Condes)'!$A:$A,0)))/1.19</f>
        <v>2117.4491426890763</v>
      </c>
      <c r="R4458" s="19">
        <f>INDEX('Pliegos Tarifarios (Las Condes)'!$K:$K,MATCH($B4458,'Pliegos Tarifarios (Las Condes)'!$A:$A,0))</f>
        <v>729.75599999999997</v>
      </c>
      <c r="S4458" s="21">
        <f t="shared" si="210"/>
        <v>177402.82878498911</v>
      </c>
      <c r="T4458" s="21">
        <f t="shared" si="211"/>
        <v>33706.53746914793</v>
      </c>
      <c r="U4458" s="19">
        <v>0</v>
      </c>
      <c r="V4458" s="21">
        <f t="shared" si="212"/>
        <v>211109.36625413704</v>
      </c>
    </row>
    <row r="4459" spans="1:22" x14ac:dyDescent="0.3">
      <c r="A4459" s="7" t="s">
        <v>149</v>
      </c>
      <c r="B4459" s="7">
        <v>10</v>
      </c>
      <c r="C4459" s="8" t="s">
        <v>186</v>
      </c>
      <c r="D4459" s="7" t="s">
        <v>1018</v>
      </c>
      <c r="E4459" s="7" t="s">
        <v>121</v>
      </c>
      <c r="F4459" s="8" t="s">
        <v>1019</v>
      </c>
      <c r="G4459" s="7" t="s">
        <v>16</v>
      </c>
      <c r="H4459" s="9">
        <v>902.28610000000003</v>
      </c>
      <c r="I4459" s="9">
        <v>2.4186000000000001</v>
      </c>
      <c r="J4459" s="9">
        <v>2.4186000000000001</v>
      </c>
      <c r="K4459" s="10">
        <v>1</v>
      </c>
      <c r="L4459" s="9">
        <v>30.08</v>
      </c>
      <c r="M4459" s="19">
        <f>H4459*INDEX('Pliegos Tarifarios (Las Condes)'!$B:$B,MATCH($B4459,'Pliegos Tarifarios (Las Condes)'!$A:$A,0))</f>
        <v>118887.92339430001</v>
      </c>
      <c r="N4459" s="19">
        <f>I4459*INDEX('Pliegos Tarifarios (Las Condes)'!$C:$C,MATCH($B4459,'Pliegos Tarifarios (Las Condes)'!$A:$A,0))</f>
        <v>8401.4037504000007</v>
      </c>
      <c r="O4459" s="19">
        <f>J4459*INDEX('Pliegos Tarifarios (Las Condes)'!$D:$D,MATCH($B4459,'Pliegos Tarifarios (Las Condes)'!$A:$A,0))</f>
        <v>35180.000252999998</v>
      </c>
      <c r="P4459" s="19">
        <f>H4459*INDEX('Pliegos Tarifarios (Las Condes)'!$E:$E,MATCH($B4459,'Pliegos Tarifarios (Las Condes)'!$A:$A,0))</f>
        <v>11751.374166399999</v>
      </c>
      <c r="Q4459" s="19" cm="1">
        <f t="array" ref="Q4459">H4459*_xlfn.IFS(H4459&lt;=350,INDEX('Pliegos Tarifarios (Las Condes)'!$F:$F,MATCH($B4459,'Pliegos Tarifarios (Las Condes)'!$A:$A,0)),H4459&lt;=500,INDEX('Pliegos Tarifarios (Las Condes)'!$G:$G,MATCH($B4459,'Pliegos Tarifarios (Las Condes)'!$A:$A,0)),H4459&lt;=1000,INDEX('Pliegos Tarifarios (Las Condes)'!$H:$H,MATCH($B4459,'Pliegos Tarifarios (Las Condes)'!$A:$A,0)),H4459&lt;=5000,INDEX('Pliegos Tarifarios (Las Condes)'!$I:$I,MATCH($B4459,'Pliegos Tarifarios (Las Condes)'!$A:$A,0)),H4459&gt;5000,INDEX('Pliegos Tarifarios (Las Condes)'!$J:$J,MATCH($B4459,'Pliegos Tarifarios (Las Condes)'!$A:$A,0)))/1.19</f>
        <v>2116.2021051260508</v>
      </c>
      <c r="R4459" s="19">
        <f>INDEX('Pliegos Tarifarios (Las Condes)'!$K:$K,MATCH($B4459,'Pliegos Tarifarios (Las Condes)'!$A:$A,0))</f>
        <v>729.75599999999997</v>
      </c>
      <c r="S4459" s="21">
        <f t="shared" si="210"/>
        <v>177066.65966922606</v>
      </c>
      <c r="T4459" s="21">
        <f t="shared" si="211"/>
        <v>33642.665337152954</v>
      </c>
      <c r="U4459" s="19">
        <v>0</v>
      </c>
      <c r="V4459" s="21">
        <f t="shared" si="212"/>
        <v>210709.32500637902</v>
      </c>
    </row>
    <row r="4460" spans="1:22" x14ac:dyDescent="0.3">
      <c r="A4460" s="7" t="s">
        <v>149</v>
      </c>
      <c r="B4460" s="7">
        <v>10</v>
      </c>
      <c r="C4460" s="8" t="s">
        <v>186</v>
      </c>
      <c r="D4460" s="7" t="s">
        <v>1020</v>
      </c>
      <c r="E4460" s="7" t="s">
        <v>121</v>
      </c>
      <c r="F4460" s="8" t="s">
        <v>1021</v>
      </c>
      <c r="G4460" s="7" t="s">
        <v>16</v>
      </c>
      <c r="H4460" s="9">
        <v>902.70259999999996</v>
      </c>
      <c r="I4460" s="9">
        <v>2.4163999999999999</v>
      </c>
      <c r="J4460" s="9">
        <v>2.3673999999999999</v>
      </c>
      <c r="K4460" s="10">
        <v>0.97972190034762463</v>
      </c>
      <c r="L4460" s="9">
        <v>30.09</v>
      </c>
      <c r="M4460" s="19">
        <f>H4460*INDEX('Pliegos Tarifarios (Las Condes)'!$B:$B,MATCH($B4460,'Pliegos Tarifarios (Las Condes)'!$A:$A,0))</f>
        <v>118942.80268379999</v>
      </c>
      <c r="N4460" s="19">
        <f>I4460*INDEX('Pliegos Tarifarios (Las Condes)'!$C:$C,MATCH($B4460,'Pliegos Tarifarios (Las Condes)'!$A:$A,0))</f>
        <v>8393.7616896</v>
      </c>
      <c r="O4460" s="19">
        <f>J4460*INDEX('Pliegos Tarifarios (Las Condes)'!$D:$D,MATCH($B4460,'Pliegos Tarifarios (Las Condes)'!$A:$A,0))</f>
        <v>34435.265276999999</v>
      </c>
      <c r="P4460" s="19">
        <f>H4460*INDEX('Pliegos Tarifarios (Las Condes)'!$E:$E,MATCH($B4460,'Pliegos Tarifarios (Las Condes)'!$A:$A,0))</f>
        <v>11756.798662399999</v>
      </c>
      <c r="Q4460" s="19" cm="1">
        <f t="array" ref="Q4460">H4460*_xlfn.IFS(H4460&lt;=350,INDEX('Pliegos Tarifarios (Las Condes)'!$F:$F,MATCH($B4460,'Pliegos Tarifarios (Las Condes)'!$A:$A,0)),H4460&lt;=500,INDEX('Pliegos Tarifarios (Las Condes)'!$G:$G,MATCH($B4460,'Pliegos Tarifarios (Las Condes)'!$A:$A,0)),H4460&lt;=1000,INDEX('Pliegos Tarifarios (Las Condes)'!$H:$H,MATCH($B4460,'Pliegos Tarifarios (Las Condes)'!$A:$A,0)),H4460&lt;=5000,INDEX('Pliegos Tarifarios (Las Condes)'!$I:$I,MATCH($B4460,'Pliegos Tarifarios (Las Condes)'!$A:$A,0)),H4460&gt;5000,INDEX('Pliegos Tarifarios (Las Condes)'!$J:$J,MATCH($B4460,'Pliegos Tarifarios (Las Condes)'!$A:$A,0)))/1.19</f>
        <v>2117.1789551260508</v>
      </c>
      <c r="R4460" s="19">
        <f>INDEX('Pliegos Tarifarios (Las Condes)'!$K:$K,MATCH($B4460,'Pliegos Tarifarios (Las Condes)'!$A:$A,0))</f>
        <v>729.75599999999997</v>
      </c>
      <c r="S4460" s="21">
        <f t="shared" si="210"/>
        <v>176375.56326792602</v>
      </c>
      <c r="T4460" s="21">
        <f t="shared" si="211"/>
        <v>33511.35702090594</v>
      </c>
      <c r="U4460" s="19">
        <v>0</v>
      </c>
      <c r="V4460" s="21">
        <f t="shared" si="212"/>
        <v>209886.92028883196</v>
      </c>
    </row>
    <row r="4461" spans="1:22" x14ac:dyDescent="0.3">
      <c r="A4461" s="7" t="s">
        <v>149</v>
      </c>
      <c r="B4461" s="7">
        <v>10</v>
      </c>
      <c r="C4461" s="8" t="s">
        <v>186</v>
      </c>
      <c r="D4461" s="7" t="s">
        <v>1022</v>
      </c>
      <c r="E4461" s="7" t="s">
        <v>121</v>
      </c>
      <c r="F4461" s="8" t="s">
        <v>1023</v>
      </c>
      <c r="G4461" s="7" t="s">
        <v>16</v>
      </c>
      <c r="H4461" s="9">
        <v>902.80690000000004</v>
      </c>
      <c r="I4461" s="9">
        <v>2.3855</v>
      </c>
      <c r="J4461" s="9">
        <v>2.3588</v>
      </c>
      <c r="K4461" s="10">
        <v>0.9888073779081954</v>
      </c>
      <c r="L4461" s="9">
        <v>30.09</v>
      </c>
      <c r="M4461" s="19">
        <f>H4461*INDEX('Pliegos Tarifarios (Las Condes)'!$B:$B,MATCH($B4461,'Pliegos Tarifarios (Las Condes)'!$A:$A,0))</f>
        <v>118956.54556470001</v>
      </c>
      <c r="N4461" s="19">
        <f>I4461*INDEX('Pliegos Tarifarios (Las Condes)'!$C:$C,MATCH($B4461,'Pliegos Tarifarios (Las Condes)'!$A:$A,0))</f>
        <v>8286.4254720000008</v>
      </c>
      <c r="O4461" s="19">
        <f>J4461*INDEX('Pliegos Tarifarios (Las Condes)'!$D:$D,MATCH($B4461,'Pliegos Tarifarios (Las Condes)'!$A:$A,0))</f>
        <v>34310.173073999998</v>
      </c>
      <c r="P4461" s="19">
        <f>H4461*INDEX('Pliegos Tarifarios (Las Condes)'!$E:$E,MATCH($B4461,'Pliegos Tarifarios (Las Condes)'!$A:$A,0))</f>
        <v>11758.1570656</v>
      </c>
      <c r="Q4461" s="19" cm="1">
        <f t="array" ref="Q4461">H4461*_xlfn.IFS(H4461&lt;=350,INDEX('Pliegos Tarifarios (Las Condes)'!$F:$F,MATCH($B4461,'Pliegos Tarifarios (Las Condes)'!$A:$A,0)),H4461&lt;=500,INDEX('Pliegos Tarifarios (Las Condes)'!$G:$G,MATCH($B4461,'Pliegos Tarifarios (Las Condes)'!$A:$A,0)),H4461&lt;=1000,INDEX('Pliegos Tarifarios (Las Condes)'!$H:$H,MATCH($B4461,'Pliegos Tarifarios (Las Condes)'!$A:$A,0)),H4461&lt;=5000,INDEX('Pliegos Tarifarios (Las Condes)'!$I:$I,MATCH($B4461,'Pliegos Tarifarios (Las Condes)'!$A:$A,0)),H4461&gt;5000,INDEX('Pliegos Tarifarios (Las Condes)'!$J:$J,MATCH($B4461,'Pliegos Tarifarios (Las Condes)'!$A:$A,0)))/1.19</f>
        <v>2117.4235780672275</v>
      </c>
      <c r="R4461" s="19">
        <f>INDEX('Pliegos Tarifarios (Las Condes)'!$K:$K,MATCH($B4461,'Pliegos Tarifarios (Las Condes)'!$A:$A,0))</f>
        <v>729.75599999999997</v>
      </c>
      <c r="S4461" s="21">
        <f t="shared" si="210"/>
        <v>176158.48075436722</v>
      </c>
      <c r="T4461" s="21">
        <f t="shared" si="211"/>
        <v>33470.111343329772</v>
      </c>
      <c r="U4461" s="19">
        <v>0</v>
      </c>
      <c r="V4461" s="21">
        <f t="shared" si="212"/>
        <v>209628.59209769699</v>
      </c>
    </row>
    <row r="4462" spans="1:22" x14ac:dyDescent="0.3">
      <c r="A4462" s="7" t="s">
        <v>149</v>
      </c>
      <c r="B4462" s="7">
        <v>10</v>
      </c>
      <c r="C4462" s="8" t="s">
        <v>186</v>
      </c>
      <c r="D4462" s="7" t="s">
        <v>1024</v>
      </c>
      <c r="E4462" s="7" t="s">
        <v>121</v>
      </c>
      <c r="F4462" s="8" t="s">
        <v>1025</v>
      </c>
      <c r="G4462" s="7" t="s">
        <v>16</v>
      </c>
      <c r="H4462" s="9">
        <v>903.71190000000001</v>
      </c>
      <c r="I4462" s="9">
        <v>2.4098000000000002</v>
      </c>
      <c r="J4462" s="9">
        <v>2.3698999999999999</v>
      </c>
      <c r="K4462" s="10">
        <v>0.9834426093451738</v>
      </c>
      <c r="L4462" s="9">
        <v>30.12</v>
      </c>
      <c r="M4462" s="19">
        <f>H4462*INDEX('Pliegos Tarifarios (Las Condes)'!$B:$B,MATCH($B4462,'Pliegos Tarifarios (Las Condes)'!$A:$A,0))</f>
        <v>119075.79107970001</v>
      </c>
      <c r="N4462" s="19">
        <f>I4462*INDEX('Pliegos Tarifarios (Las Condes)'!$C:$C,MATCH($B4462,'Pliegos Tarifarios (Las Condes)'!$A:$A,0))</f>
        <v>8370.8355072000013</v>
      </c>
      <c r="O4462" s="19">
        <f>J4462*INDEX('Pliegos Tarifarios (Las Condes)'!$D:$D,MATCH($B4462,'Pliegos Tarifarios (Las Condes)'!$A:$A,0))</f>
        <v>34471.629289500001</v>
      </c>
      <c r="P4462" s="19">
        <f>H4462*INDEX('Pliegos Tarifarios (Las Condes)'!$E:$E,MATCH($B4462,'Pliegos Tarifarios (Las Condes)'!$A:$A,0))</f>
        <v>11769.943785599999</v>
      </c>
      <c r="Q4462" s="19" cm="1">
        <f t="array" ref="Q4462">H4462*_xlfn.IFS(H4462&lt;=350,INDEX('Pliegos Tarifarios (Las Condes)'!$F:$F,MATCH($B4462,'Pliegos Tarifarios (Las Condes)'!$A:$A,0)),H4462&lt;=500,INDEX('Pliegos Tarifarios (Las Condes)'!$G:$G,MATCH($B4462,'Pliegos Tarifarios (Las Condes)'!$A:$A,0)),H4462&lt;=1000,INDEX('Pliegos Tarifarios (Las Condes)'!$H:$H,MATCH($B4462,'Pliegos Tarifarios (Las Condes)'!$A:$A,0)),H4462&lt;=5000,INDEX('Pliegos Tarifarios (Las Condes)'!$I:$I,MATCH($B4462,'Pliegos Tarifarios (Las Condes)'!$A:$A,0)),H4462&gt;5000,INDEX('Pliegos Tarifarios (Las Condes)'!$J:$J,MATCH($B4462,'Pliegos Tarifarios (Las Condes)'!$A:$A,0)))/1.19</f>
        <v>2119.5461452941181</v>
      </c>
      <c r="R4462" s="19">
        <f>INDEX('Pliegos Tarifarios (Las Condes)'!$K:$K,MATCH($B4462,'Pliegos Tarifarios (Las Condes)'!$A:$A,0))</f>
        <v>729.75599999999997</v>
      </c>
      <c r="S4462" s="21">
        <f t="shared" si="210"/>
        <v>176537.50180729412</v>
      </c>
      <c r="T4462" s="21">
        <f t="shared" si="211"/>
        <v>33542.12534338588</v>
      </c>
      <c r="U4462" s="19">
        <v>0</v>
      </c>
      <c r="V4462" s="21">
        <f t="shared" si="212"/>
        <v>210079.62715068</v>
      </c>
    </row>
    <row r="4463" spans="1:22" x14ac:dyDescent="0.3">
      <c r="A4463" s="7" t="s">
        <v>149</v>
      </c>
      <c r="B4463" s="7">
        <v>10</v>
      </c>
      <c r="C4463" s="8" t="s">
        <v>186</v>
      </c>
      <c r="D4463" s="7" t="s">
        <v>1026</v>
      </c>
      <c r="E4463" s="7" t="s">
        <v>121</v>
      </c>
      <c r="F4463" s="8" t="s">
        <v>1027</v>
      </c>
      <c r="G4463" s="7" t="s">
        <v>16</v>
      </c>
      <c r="H4463" s="9">
        <v>903.30079999999998</v>
      </c>
      <c r="I4463" s="9">
        <v>2.4704999999999999</v>
      </c>
      <c r="J4463" s="9">
        <v>2.4704999999999999</v>
      </c>
      <c r="K4463" s="10">
        <v>1</v>
      </c>
      <c r="L4463" s="9">
        <v>30.11</v>
      </c>
      <c r="M4463" s="19">
        <f>H4463*INDEX('Pliegos Tarifarios (Las Condes)'!$B:$B,MATCH($B4463,'Pliegos Tarifarios (Las Condes)'!$A:$A,0))</f>
        <v>119021.6233104</v>
      </c>
      <c r="N4463" s="19">
        <f>I4463*INDEX('Pliegos Tarifarios (Las Condes)'!$C:$C,MATCH($B4463,'Pliegos Tarifarios (Las Condes)'!$A:$A,0))</f>
        <v>8581.686912000001</v>
      </c>
      <c r="O4463" s="19">
        <f>J4463*INDEX('Pliegos Tarifarios (Las Condes)'!$D:$D,MATCH($B4463,'Pliegos Tarifarios (Las Condes)'!$A:$A,0))</f>
        <v>35934.917152499998</v>
      </c>
      <c r="P4463" s="19">
        <f>H4463*INDEX('Pliegos Tarifarios (Las Condes)'!$E:$E,MATCH($B4463,'Pliegos Tarifarios (Las Condes)'!$A:$A,0))</f>
        <v>11764.589619199998</v>
      </c>
      <c r="Q4463" s="19" cm="1">
        <f t="array" ref="Q4463">H4463*_xlfn.IFS(H4463&lt;=350,INDEX('Pliegos Tarifarios (Las Condes)'!$F:$F,MATCH($B4463,'Pliegos Tarifarios (Las Condes)'!$A:$A,0)),H4463&lt;=500,INDEX('Pliegos Tarifarios (Las Condes)'!$G:$G,MATCH($B4463,'Pliegos Tarifarios (Las Condes)'!$A:$A,0)),H4463&lt;=1000,INDEX('Pliegos Tarifarios (Las Condes)'!$H:$H,MATCH($B4463,'Pliegos Tarifarios (Las Condes)'!$A:$A,0)),H4463&lt;=5000,INDEX('Pliegos Tarifarios (Las Condes)'!$I:$I,MATCH($B4463,'Pliegos Tarifarios (Las Condes)'!$A:$A,0)),H4463&gt;5000,INDEX('Pliegos Tarifarios (Las Condes)'!$J:$J,MATCH($B4463,'Pliegos Tarifarios (Las Condes)'!$A:$A,0)))/1.19</f>
        <v>2118.5819603361347</v>
      </c>
      <c r="R4463" s="19">
        <f>INDEX('Pliegos Tarifarios (Las Condes)'!$K:$K,MATCH($B4463,'Pliegos Tarifarios (Las Condes)'!$A:$A,0))</f>
        <v>729.75599999999997</v>
      </c>
      <c r="S4463" s="21">
        <f t="shared" si="210"/>
        <v>178151.15495443615</v>
      </c>
      <c r="T4463" s="21">
        <f t="shared" si="211"/>
        <v>33848.719441342866</v>
      </c>
      <c r="U4463" s="19">
        <v>0</v>
      </c>
      <c r="V4463" s="21">
        <f t="shared" si="212"/>
        <v>211999.87439577901</v>
      </c>
    </row>
    <row r="4464" spans="1:22" x14ac:dyDescent="0.3">
      <c r="A4464" s="3" t="s">
        <v>150</v>
      </c>
      <c r="B4464" s="3">
        <v>11</v>
      </c>
      <c r="C4464" s="4" t="s">
        <v>186</v>
      </c>
      <c r="D4464" s="3" t="s">
        <v>187</v>
      </c>
      <c r="E4464" s="3" t="s">
        <v>14</v>
      </c>
      <c r="F4464" s="4" t="s">
        <v>15</v>
      </c>
      <c r="G4464" s="3" t="s">
        <v>16</v>
      </c>
      <c r="H4464" s="5">
        <v>98399.752699999997</v>
      </c>
      <c r="I4464" s="5">
        <v>269.74439999999998</v>
      </c>
      <c r="J4464" s="5">
        <v>266.04539999999997</v>
      </c>
      <c r="K4464" s="6">
        <v>0.98628701837739718</v>
      </c>
      <c r="L4464" s="5">
        <v>3174.19</v>
      </c>
      <c r="M4464" s="19">
        <f>H4464*INDEX('Pliegos Tarifarios (Las Condes)'!$B:$B,MATCH($B4464,'Pliegos Tarifarios (Las Condes)'!$A:$A,0))</f>
        <v>12965446.615010099</v>
      </c>
      <c r="N4464" s="19">
        <f>I4464*INDEX('Pliegos Tarifarios (Las Condes)'!$C:$C,MATCH($B4464,'Pliegos Tarifarios (Las Condes)'!$A:$A,0))</f>
        <v>937470.49699319992</v>
      </c>
      <c r="O4464" s="19">
        <f>J4464*INDEX('Pliegos Tarifarios (Las Condes)'!$D:$D,MATCH($B4464,'Pliegos Tarifarios (Las Condes)'!$A:$A,0))</f>
        <v>3870873.3071087999</v>
      </c>
      <c r="P4464" s="19">
        <f>H4464*INDEX('Pliegos Tarifarios (Las Condes)'!$E:$E,MATCH($B4464,'Pliegos Tarifarios (Las Condes)'!$A:$A,0))</f>
        <v>1281558.3791647998</v>
      </c>
      <c r="Q4464" s="19" cm="1">
        <f t="array" ref="Q4464">H4464*_xlfn.IFS(H4464&lt;=350,INDEX('Pliegos Tarifarios (Las Condes)'!$F:$F,MATCH($B4464,'Pliegos Tarifarios (Las Condes)'!$A:$A,0)),H4464&lt;=500,INDEX('Pliegos Tarifarios (Las Condes)'!$G:$G,MATCH($B4464,'Pliegos Tarifarios (Las Condes)'!$A:$A,0)),H4464&lt;=1000,INDEX('Pliegos Tarifarios (Las Condes)'!$H:$H,MATCH($B4464,'Pliegos Tarifarios (Las Condes)'!$A:$A,0)),H4464&lt;=5000,INDEX('Pliegos Tarifarios (Las Condes)'!$I:$I,MATCH($B4464,'Pliegos Tarifarios (Las Condes)'!$A:$A,0)),H4464&gt;5000,INDEX('Pliegos Tarifarios (Las Condes)'!$J:$J,MATCH($B4464,'Pliegos Tarifarios (Las Condes)'!$A:$A,0)))/1.19</f>
        <v>322900.02881806722</v>
      </c>
      <c r="R4464" s="19">
        <f>INDEX('Pliegos Tarifarios (Las Condes)'!$K:$K,MATCH($B4464,'Pliegos Tarifarios (Las Condes)'!$A:$A,0))</f>
        <v>732.99199999999996</v>
      </c>
      <c r="S4464" s="21">
        <f t="shared" si="210"/>
        <v>19378981.819094967</v>
      </c>
      <c r="T4464" s="21">
        <f t="shared" si="211"/>
        <v>3682006.5456280438</v>
      </c>
      <c r="U4464" s="19">
        <v>0</v>
      </c>
      <c r="V4464" s="21">
        <f t="shared" si="212"/>
        <v>23060988.364723012</v>
      </c>
    </row>
    <row r="4465" spans="1:22" x14ac:dyDescent="0.3">
      <c r="A4465" s="3" t="s">
        <v>150</v>
      </c>
      <c r="B4465" s="3">
        <v>11</v>
      </c>
      <c r="C4465" s="4" t="s">
        <v>186</v>
      </c>
      <c r="D4465" s="3" t="s">
        <v>188</v>
      </c>
      <c r="E4465" s="3" t="s">
        <v>18</v>
      </c>
      <c r="F4465" s="4" t="s">
        <v>189</v>
      </c>
      <c r="G4465" s="3" t="s">
        <v>16</v>
      </c>
      <c r="H4465" s="5">
        <v>16395.758099999999</v>
      </c>
      <c r="I4465" s="5">
        <v>45.5931</v>
      </c>
      <c r="J4465" s="5">
        <v>43.737099999999998</v>
      </c>
      <c r="K4465" s="6">
        <v>0.95929208586386971</v>
      </c>
      <c r="L4465" s="5">
        <v>528.9</v>
      </c>
      <c r="M4465" s="19">
        <f>H4465*INDEX('Pliegos Tarifarios (Las Condes)'!$B:$B,MATCH($B4465,'Pliegos Tarifarios (Las Condes)'!$A:$A,0))</f>
        <v>2160354.2745302999</v>
      </c>
      <c r="N4465" s="19">
        <f>I4465*INDEX('Pliegos Tarifarios (Las Condes)'!$C:$C,MATCH($B4465,'Pliegos Tarifarios (Las Condes)'!$A:$A,0))</f>
        <v>158454.3965193</v>
      </c>
      <c r="O4465" s="19">
        <f>J4465*INDEX('Pliegos Tarifarios (Las Condes)'!$D:$D,MATCH($B4465,'Pliegos Tarifarios (Las Condes)'!$A:$A,0))</f>
        <v>636360.45923120005</v>
      </c>
      <c r="P4465" s="19">
        <f>H4465*INDEX('Pliegos Tarifarios (Las Condes)'!$E:$E,MATCH($B4465,'Pliegos Tarifarios (Las Condes)'!$A:$A,0))</f>
        <v>213538.35349439998</v>
      </c>
      <c r="Q4465" s="19" cm="1">
        <f t="array" ref="Q4465">H4465*_xlfn.IFS(H4465&lt;=350,INDEX('Pliegos Tarifarios (Las Condes)'!$F:$F,MATCH($B4465,'Pliegos Tarifarios (Las Condes)'!$A:$A,0)),H4465&lt;=500,INDEX('Pliegos Tarifarios (Las Condes)'!$G:$G,MATCH($B4465,'Pliegos Tarifarios (Las Condes)'!$A:$A,0)),H4465&lt;=1000,INDEX('Pliegos Tarifarios (Las Condes)'!$H:$H,MATCH($B4465,'Pliegos Tarifarios (Las Condes)'!$A:$A,0)),H4465&lt;=5000,INDEX('Pliegos Tarifarios (Las Condes)'!$I:$I,MATCH($B4465,'Pliegos Tarifarios (Las Condes)'!$A:$A,0)),H4465&gt;5000,INDEX('Pliegos Tarifarios (Las Condes)'!$J:$J,MATCH($B4465,'Pliegos Tarifarios (Las Condes)'!$A:$A,0)))/1.19</f>
        <v>53802.886874369753</v>
      </c>
      <c r="R4465" s="19">
        <f>INDEX('Pliegos Tarifarios (Las Condes)'!$K:$K,MATCH($B4465,'Pliegos Tarifarios (Las Condes)'!$A:$A,0))</f>
        <v>732.99199999999996</v>
      </c>
      <c r="S4465" s="21">
        <f t="shared" si="210"/>
        <v>3223243.3626495702</v>
      </c>
      <c r="T4465" s="21">
        <f t="shared" si="211"/>
        <v>612416.2389034183</v>
      </c>
      <c r="U4465" s="19">
        <v>0</v>
      </c>
      <c r="V4465" s="21">
        <f t="shared" si="212"/>
        <v>3835659.6015529884</v>
      </c>
    </row>
    <row r="4466" spans="1:22" x14ac:dyDescent="0.3">
      <c r="A4466" s="3" t="s">
        <v>150</v>
      </c>
      <c r="B4466" s="3">
        <v>11</v>
      </c>
      <c r="C4466" s="4" t="s">
        <v>186</v>
      </c>
      <c r="D4466" s="3" t="s">
        <v>190</v>
      </c>
      <c r="E4466" s="3" t="s">
        <v>18</v>
      </c>
      <c r="F4466" s="4" t="s">
        <v>191</v>
      </c>
      <c r="G4466" s="3" t="s">
        <v>16</v>
      </c>
      <c r="H4466" s="5">
        <v>13129.4316</v>
      </c>
      <c r="I4466" s="5">
        <v>36.541600000000003</v>
      </c>
      <c r="J4466" s="5">
        <v>36.388100000000001</v>
      </c>
      <c r="K4466" s="6">
        <v>0.99579930818573892</v>
      </c>
      <c r="L4466" s="5">
        <v>423.53</v>
      </c>
      <c r="M4466" s="19">
        <f>H4466*INDEX('Pliegos Tarifarios (Las Condes)'!$B:$B,MATCH($B4466,'Pliegos Tarifarios (Las Condes)'!$A:$A,0))</f>
        <v>1729973.2959108001</v>
      </c>
      <c r="N4466" s="19">
        <f>I4466*INDEX('Pliegos Tarifarios (Las Condes)'!$C:$C,MATCH($B4466,'Pliegos Tarifarios (Las Condes)'!$A:$A,0))</f>
        <v>126996.7862648</v>
      </c>
      <c r="O4466" s="19">
        <f>J4466*INDEX('Pliegos Tarifarios (Las Condes)'!$D:$D,MATCH($B4466,'Pliegos Tarifarios (Las Condes)'!$A:$A,0))</f>
        <v>529434.91970319999</v>
      </c>
      <c r="P4466" s="19">
        <f>H4466*INDEX('Pliegos Tarifarios (Las Condes)'!$E:$E,MATCH($B4466,'Pliegos Tarifarios (Las Condes)'!$A:$A,0))</f>
        <v>170997.71715839999</v>
      </c>
      <c r="Q4466" s="19" cm="1">
        <f t="array" ref="Q4466">H4466*_xlfn.IFS(H4466&lt;=350,INDEX('Pliegos Tarifarios (Las Condes)'!$F:$F,MATCH($B4466,'Pliegos Tarifarios (Las Condes)'!$A:$A,0)),H4466&lt;=500,INDEX('Pliegos Tarifarios (Las Condes)'!$G:$G,MATCH($B4466,'Pliegos Tarifarios (Las Condes)'!$A:$A,0)),H4466&lt;=1000,INDEX('Pliegos Tarifarios (Las Condes)'!$H:$H,MATCH($B4466,'Pliegos Tarifarios (Las Condes)'!$A:$A,0)),H4466&lt;=5000,INDEX('Pliegos Tarifarios (Las Condes)'!$I:$I,MATCH($B4466,'Pliegos Tarifarios (Las Condes)'!$A:$A,0)),H4466&gt;5000,INDEX('Pliegos Tarifarios (Las Condes)'!$J:$J,MATCH($B4466,'Pliegos Tarifarios (Las Condes)'!$A:$A,0)))/1.19</f>
        <v>43084.395292436981</v>
      </c>
      <c r="R4466" s="19">
        <f>INDEX('Pliegos Tarifarios (Las Condes)'!$K:$K,MATCH($B4466,'Pliegos Tarifarios (Las Condes)'!$A:$A,0))</f>
        <v>732.99199999999996</v>
      </c>
      <c r="S4466" s="21">
        <f t="shared" si="210"/>
        <v>2601220.1063296371</v>
      </c>
      <c r="T4466" s="21">
        <f t="shared" si="211"/>
        <v>494231.82020263106</v>
      </c>
      <c r="U4466" s="19">
        <v>0</v>
      </c>
      <c r="V4466" s="21">
        <f t="shared" si="212"/>
        <v>3095451.9265322681</v>
      </c>
    </row>
    <row r="4467" spans="1:22" x14ac:dyDescent="0.3">
      <c r="A4467" s="3" t="s">
        <v>150</v>
      </c>
      <c r="B4467" s="3">
        <v>11</v>
      </c>
      <c r="C4467" s="4" t="s">
        <v>186</v>
      </c>
      <c r="D4467" s="3" t="s">
        <v>192</v>
      </c>
      <c r="E4467" s="3" t="s">
        <v>18</v>
      </c>
      <c r="F4467" s="4" t="s">
        <v>23</v>
      </c>
      <c r="G4467" s="3" t="s">
        <v>16</v>
      </c>
      <c r="H4467" s="5">
        <v>13107.4432</v>
      </c>
      <c r="I4467" s="5">
        <v>35.820999999999998</v>
      </c>
      <c r="J4467" s="5">
        <v>35.564399999999999</v>
      </c>
      <c r="K4467" s="6">
        <v>0.99283660422657105</v>
      </c>
      <c r="L4467" s="5">
        <v>422.82</v>
      </c>
      <c r="M4467" s="19">
        <f>H4467*INDEX('Pliegos Tarifarios (Las Condes)'!$B:$B,MATCH($B4467,'Pliegos Tarifarios (Las Condes)'!$A:$A,0))</f>
        <v>1727076.0383616001</v>
      </c>
      <c r="N4467" s="19">
        <f>I4467*INDEX('Pliegos Tarifarios (Las Condes)'!$C:$C,MATCH($B4467,'Pliegos Tarifarios (Las Condes)'!$A:$A,0))</f>
        <v>124492.41086299998</v>
      </c>
      <c r="O4467" s="19">
        <f>J4467*INDEX('Pliegos Tarifarios (Las Condes)'!$D:$D,MATCH($B4467,'Pliegos Tarifarios (Las Condes)'!$A:$A,0))</f>
        <v>517450.35487680003</v>
      </c>
      <c r="P4467" s="19">
        <f>H4467*INDEX('Pliegos Tarifarios (Las Condes)'!$E:$E,MATCH($B4467,'Pliegos Tarifarios (Las Condes)'!$A:$A,0))</f>
        <v>170711.3402368</v>
      </c>
      <c r="Q4467" s="19" cm="1">
        <f t="array" ref="Q4467">H4467*_xlfn.IFS(H4467&lt;=350,INDEX('Pliegos Tarifarios (Las Condes)'!$F:$F,MATCH($B4467,'Pliegos Tarifarios (Las Condes)'!$A:$A,0)),H4467&lt;=500,INDEX('Pliegos Tarifarios (Las Condes)'!$G:$G,MATCH($B4467,'Pliegos Tarifarios (Las Condes)'!$A:$A,0)),H4467&lt;=1000,INDEX('Pliegos Tarifarios (Las Condes)'!$H:$H,MATCH($B4467,'Pliegos Tarifarios (Las Condes)'!$A:$A,0)),H4467&lt;=5000,INDEX('Pliegos Tarifarios (Las Condes)'!$I:$I,MATCH($B4467,'Pliegos Tarifarios (Las Condes)'!$A:$A,0)),H4467&gt;5000,INDEX('Pliegos Tarifarios (Las Condes)'!$J:$J,MATCH($B4467,'Pliegos Tarifarios (Las Condes)'!$A:$A,0)))/1.19</f>
        <v>43012.240080672273</v>
      </c>
      <c r="R4467" s="19">
        <f>INDEX('Pliegos Tarifarios (Las Condes)'!$K:$K,MATCH($B4467,'Pliegos Tarifarios (Las Condes)'!$A:$A,0))</f>
        <v>732.99199999999996</v>
      </c>
      <c r="S4467" s="21">
        <f t="shared" si="210"/>
        <v>2583475.3764188723</v>
      </c>
      <c r="T4467" s="21">
        <f t="shared" si="211"/>
        <v>490860.32151958573</v>
      </c>
      <c r="U4467" s="19">
        <v>0</v>
      </c>
      <c r="V4467" s="21">
        <f t="shared" si="212"/>
        <v>3074335.6979384581</v>
      </c>
    </row>
    <row r="4468" spans="1:22" x14ac:dyDescent="0.3">
      <c r="A4468" s="3" t="s">
        <v>150</v>
      </c>
      <c r="B4468" s="3">
        <v>11</v>
      </c>
      <c r="C4468" s="4" t="s">
        <v>186</v>
      </c>
      <c r="D4468" s="3" t="s">
        <v>193</v>
      </c>
      <c r="E4468" s="3" t="s">
        <v>18</v>
      </c>
      <c r="F4468" s="4" t="s">
        <v>25</v>
      </c>
      <c r="G4468" s="3" t="s">
        <v>16</v>
      </c>
      <c r="H4468" s="5">
        <v>11793.1276</v>
      </c>
      <c r="I4468" s="5">
        <v>32.821899999999999</v>
      </c>
      <c r="J4468" s="5">
        <v>32.131500000000003</v>
      </c>
      <c r="K4468" s="6">
        <v>0.97896526404626194</v>
      </c>
      <c r="L4468" s="5">
        <v>380.42</v>
      </c>
      <c r="M4468" s="19">
        <f>H4468*INDEX('Pliegos Tarifarios (Las Condes)'!$B:$B,MATCH($B4468,'Pliegos Tarifarios (Las Condes)'!$A:$A,0))</f>
        <v>1553897.8719588001</v>
      </c>
      <c r="N4468" s="19">
        <f>I4468*INDEX('Pliegos Tarifarios (Las Condes)'!$C:$C,MATCH($B4468,'Pliegos Tarifarios (Las Condes)'!$A:$A,0))</f>
        <v>114069.32972569999</v>
      </c>
      <c r="O4468" s="19">
        <f>J4468*INDEX('Pliegos Tarifarios (Las Condes)'!$D:$D,MATCH($B4468,'Pliegos Tarifarios (Las Condes)'!$A:$A,0))</f>
        <v>467502.78586800006</v>
      </c>
      <c r="P4468" s="19">
        <f>H4468*INDEX('Pliegos Tarifarios (Las Condes)'!$E:$E,MATCH($B4468,'Pliegos Tarifarios (Las Condes)'!$A:$A,0))</f>
        <v>153593.69386239999</v>
      </c>
      <c r="Q4468" s="19" cm="1">
        <f t="array" ref="Q4468">H4468*_xlfn.IFS(H4468&lt;=350,INDEX('Pliegos Tarifarios (Las Condes)'!$F:$F,MATCH($B4468,'Pliegos Tarifarios (Las Condes)'!$A:$A,0)),H4468&lt;=500,INDEX('Pliegos Tarifarios (Las Condes)'!$G:$G,MATCH($B4468,'Pliegos Tarifarios (Las Condes)'!$A:$A,0)),H4468&lt;=1000,INDEX('Pliegos Tarifarios (Las Condes)'!$H:$H,MATCH($B4468,'Pliegos Tarifarios (Las Condes)'!$A:$A,0)),H4468&lt;=5000,INDEX('Pliegos Tarifarios (Las Condes)'!$I:$I,MATCH($B4468,'Pliegos Tarifarios (Las Condes)'!$A:$A,0)),H4468&gt;5000,INDEX('Pliegos Tarifarios (Las Condes)'!$J:$J,MATCH($B4468,'Pliegos Tarifarios (Las Condes)'!$A:$A,0)))/1.19</f>
        <v>38699.296872268911</v>
      </c>
      <c r="R4468" s="19">
        <f>INDEX('Pliegos Tarifarios (Las Condes)'!$K:$K,MATCH($B4468,'Pliegos Tarifarios (Las Condes)'!$A:$A,0))</f>
        <v>732.99199999999996</v>
      </c>
      <c r="S4468" s="21">
        <f t="shared" si="210"/>
        <v>2328495.9702871693</v>
      </c>
      <c r="T4468" s="21">
        <f t="shared" si="211"/>
        <v>442414.23435456218</v>
      </c>
      <c r="U4468" s="19">
        <v>0</v>
      </c>
      <c r="V4468" s="21">
        <f t="shared" si="212"/>
        <v>2770910.2046417315</v>
      </c>
    </row>
    <row r="4469" spans="1:22" x14ac:dyDescent="0.3">
      <c r="A4469" s="3" t="s">
        <v>150</v>
      </c>
      <c r="B4469" s="3">
        <v>11</v>
      </c>
      <c r="C4469" s="4" t="s">
        <v>186</v>
      </c>
      <c r="D4469" s="3" t="s">
        <v>194</v>
      </c>
      <c r="E4469" s="3" t="s">
        <v>18</v>
      </c>
      <c r="F4469" s="4" t="s">
        <v>27</v>
      </c>
      <c r="G4469" s="3" t="s">
        <v>16</v>
      </c>
      <c r="H4469" s="5">
        <v>7883.2127</v>
      </c>
      <c r="I4469" s="5">
        <v>22.104600000000001</v>
      </c>
      <c r="J4469" s="5">
        <v>22.104600000000001</v>
      </c>
      <c r="K4469" s="6">
        <v>1</v>
      </c>
      <c r="L4469" s="5">
        <v>254.3</v>
      </c>
      <c r="M4469" s="19">
        <f>H4469*INDEX('Pliegos Tarifarios (Las Condes)'!$B:$B,MATCH($B4469,'Pliegos Tarifarios (Las Condes)'!$A:$A,0))</f>
        <v>1038715.7549901</v>
      </c>
      <c r="N4469" s="19">
        <f>I4469*INDEX('Pliegos Tarifarios (Las Condes)'!$C:$C,MATCH($B4469,'Pliegos Tarifarios (Las Condes)'!$A:$A,0))</f>
        <v>76822.393153800003</v>
      </c>
      <c r="O4469" s="19">
        <f>J4469*INDEX('Pliegos Tarifarios (Las Condes)'!$D:$D,MATCH($B4469,'Pliegos Tarifarios (Las Condes)'!$A:$A,0))</f>
        <v>321614.67969120003</v>
      </c>
      <c r="P4469" s="19">
        <f>H4469*INDEX('Pliegos Tarifarios (Las Condes)'!$E:$E,MATCH($B4469,'Pliegos Tarifarios (Las Condes)'!$A:$A,0))</f>
        <v>102670.96220479999</v>
      </c>
      <c r="Q4469" s="19" cm="1">
        <f t="array" ref="Q4469">H4469*_xlfn.IFS(H4469&lt;=350,INDEX('Pliegos Tarifarios (Las Condes)'!$F:$F,MATCH($B4469,'Pliegos Tarifarios (Las Condes)'!$A:$A,0)),H4469&lt;=500,INDEX('Pliegos Tarifarios (Las Condes)'!$G:$G,MATCH($B4469,'Pliegos Tarifarios (Las Condes)'!$A:$A,0)),H4469&lt;=1000,INDEX('Pliegos Tarifarios (Las Condes)'!$H:$H,MATCH($B4469,'Pliegos Tarifarios (Las Condes)'!$A:$A,0)),H4469&lt;=5000,INDEX('Pliegos Tarifarios (Las Condes)'!$I:$I,MATCH($B4469,'Pliegos Tarifarios (Las Condes)'!$A:$A,0)),H4469&gt;5000,INDEX('Pliegos Tarifarios (Las Condes)'!$J:$J,MATCH($B4469,'Pliegos Tarifarios (Las Condes)'!$A:$A,0)))/1.19</f>
        <v>25868.861843277311</v>
      </c>
      <c r="R4469" s="19">
        <f>INDEX('Pliegos Tarifarios (Las Condes)'!$K:$K,MATCH($B4469,'Pliegos Tarifarios (Las Condes)'!$A:$A,0))</f>
        <v>732.99199999999996</v>
      </c>
      <c r="S4469" s="21">
        <f t="shared" si="210"/>
        <v>1566425.6438831775</v>
      </c>
      <c r="T4469" s="21">
        <f t="shared" si="211"/>
        <v>297620.87233780371</v>
      </c>
      <c r="U4469" s="19">
        <v>0</v>
      </c>
      <c r="V4469" s="21">
        <f t="shared" si="212"/>
        <v>1864046.5162209813</v>
      </c>
    </row>
    <row r="4470" spans="1:22" x14ac:dyDescent="0.3">
      <c r="A4470" s="3" t="s">
        <v>150</v>
      </c>
      <c r="B4470" s="3">
        <v>11</v>
      </c>
      <c r="C4470" s="4" t="s">
        <v>186</v>
      </c>
      <c r="D4470" s="3" t="s">
        <v>195</v>
      </c>
      <c r="E4470" s="3" t="s">
        <v>18</v>
      </c>
      <c r="F4470" s="4" t="s">
        <v>29</v>
      </c>
      <c r="G4470" s="3" t="s">
        <v>30</v>
      </c>
      <c r="H4470" s="5">
        <v>2626.2772</v>
      </c>
      <c r="I4470" s="5">
        <v>7.2401999999999997</v>
      </c>
      <c r="J4470" s="5">
        <v>7.1383000000000001</v>
      </c>
      <c r="K4470" s="6">
        <v>0.98592580315460898</v>
      </c>
      <c r="L4470" s="5">
        <v>84.72</v>
      </c>
      <c r="M4470" s="19">
        <f>H4470*INDEX('Pliegos Tarifarios (Las Condes)'!$B:$B,MATCH($B4470,'Pliegos Tarifarios (Las Condes)'!$A:$A,0))</f>
        <v>346046.16270360001</v>
      </c>
      <c r="N4470" s="19">
        <f>I4470*INDEX('Pliegos Tarifarios (Las Condes)'!$C:$C,MATCH($B4470,'Pliegos Tarifarios (Las Condes)'!$A:$A,0))</f>
        <v>25162.612800599996</v>
      </c>
      <c r="O4470" s="19">
        <f>J4470*INDEX('Pliegos Tarifarios (Las Condes)'!$D:$D,MATCH($B4470,'Pliegos Tarifarios (Las Condes)'!$A:$A,0))</f>
        <v>103859.9236376</v>
      </c>
      <c r="P4470" s="19">
        <f>H4470*INDEX('Pliegos Tarifarios (Las Condes)'!$E:$E,MATCH($B4470,'Pliegos Tarifarios (Las Condes)'!$A:$A,0))</f>
        <v>34204.634252799995</v>
      </c>
      <c r="Q4470" s="19" cm="1">
        <f t="array" ref="Q4470">H4470*_xlfn.IFS(H4470&lt;=350,INDEX('Pliegos Tarifarios (Las Condes)'!$F:$F,MATCH($B4470,'Pliegos Tarifarios (Las Condes)'!$A:$A,0)),H4470&lt;=500,INDEX('Pliegos Tarifarios (Las Condes)'!$G:$G,MATCH($B4470,'Pliegos Tarifarios (Las Condes)'!$A:$A,0)),H4470&lt;=1000,INDEX('Pliegos Tarifarios (Las Condes)'!$H:$H,MATCH($B4470,'Pliegos Tarifarios (Las Condes)'!$A:$A,0)),H4470&lt;=5000,INDEX('Pliegos Tarifarios (Las Condes)'!$I:$I,MATCH($B4470,'Pliegos Tarifarios (Las Condes)'!$A:$A,0)),H4470&gt;5000,INDEX('Pliegos Tarifarios (Las Condes)'!$J:$J,MATCH($B4470,'Pliegos Tarifarios (Las Condes)'!$A:$A,0)))/1.19</f>
        <v>7881.0385556302517</v>
      </c>
      <c r="R4470" s="19">
        <f>INDEX('Pliegos Tarifarios (Las Condes)'!$K:$K,MATCH($B4470,'Pliegos Tarifarios (Las Condes)'!$A:$A,0))</f>
        <v>732.99199999999996</v>
      </c>
      <c r="S4470" s="21">
        <f t="shared" si="210"/>
        <v>517887.36395023036</v>
      </c>
      <c r="T4470" s="21">
        <f t="shared" si="211"/>
        <v>98398.599150543771</v>
      </c>
      <c r="U4470" s="19">
        <v>0</v>
      </c>
      <c r="V4470" s="21">
        <f t="shared" si="212"/>
        <v>616285.9631007741</v>
      </c>
    </row>
    <row r="4471" spans="1:22" x14ac:dyDescent="0.3">
      <c r="A4471" s="3" t="s">
        <v>150</v>
      </c>
      <c r="B4471" s="3">
        <v>11</v>
      </c>
      <c r="C4471" s="4" t="s">
        <v>186</v>
      </c>
      <c r="D4471" s="3" t="s">
        <v>196</v>
      </c>
      <c r="E4471" s="3" t="s">
        <v>18</v>
      </c>
      <c r="F4471" s="4" t="s">
        <v>32</v>
      </c>
      <c r="G4471" s="3" t="s">
        <v>16</v>
      </c>
      <c r="H4471" s="5">
        <v>7876.8756999999996</v>
      </c>
      <c r="I4471" s="5">
        <v>21.675799999999999</v>
      </c>
      <c r="J4471" s="5">
        <v>21.4314</v>
      </c>
      <c r="K4471" s="6">
        <v>0.98872475295029483</v>
      </c>
      <c r="L4471" s="5">
        <v>254.09</v>
      </c>
      <c r="M4471" s="19">
        <f>H4471*INDEX('Pliegos Tarifarios (Las Condes)'!$B:$B,MATCH($B4471,'Pliegos Tarifarios (Las Condes)'!$A:$A,0))</f>
        <v>1037880.7728591</v>
      </c>
      <c r="N4471" s="19">
        <f>I4471*INDEX('Pliegos Tarifarios (Las Condes)'!$C:$C,MATCH($B4471,'Pliegos Tarifarios (Las Condes)'!$A:$A,0))</f>
        <v>75332.140347399996</v>
      </c>
      <c r="O4471" s="19">
        <f>J4471*INDEX('Pliegos Tarifarios (Las Condes)'!$D:$D,MATCH($B4471,'Pliegos Tarifarios (Las Condes)'!$A:$A,0))</f>
        <v>311819.8405008</v>
      </c>
      <c r="P4471" s="19">
        <f>H4471*INDEX('Pliegos Tarifarios (Las Condes)'!$E:$E,MATCH($B4471,'Pliegos Tarifarios (Las Condes)'!$A:$A,0))</f>
        <v>102588.42911679999</v>
      </c>
      <c r="Q4471" s="19" cm="1">
        <f t="array" ref="Q4471">H4471*_xlfn.IFS(H4471&lt;=350,INDEX('Pliegos Tarifarios (Las Condes)'!$F:$F,MATCH($B4471,'Pliegos Tarifarios (Las Condes)'!$A:$A,0)),H4471&lt;=500,INDEX('Pliegos Tarifarios (Las Condes)'!$G:$G,MATCH($B4471,'Pliegos Tarifarios (Las Condes)'!$A:$A,0)),H4471&lt;=1000,INDEX('Pliegos Tarifarios (Las Condes)'!$H:$H,MATCH($B4471,'Pliegos Tarifarios (Las Condes)'!$A:$A,0)),H4471&lt;=5000,INDEX('Pliegos Tarifarios (Las Condes)'!$I:$I,MATCH($B4471,'Pliegos Tarifarios (Las Condes)'!$A:$A,0)),H4471&gt;5000,INDEX('Pliegos Tarifarios (Las Condes)'!$J:$J,MATCH($B4471,'Pliegos Tarifarios (Las Condes)'!$A:$A,0)))/1.19</f>
        <v>25848.06689789916</v>
      </c>
      <c r="R4471" s="19">
        <f>INDEX('Pliegos Tarifarios (Las Condes)'!$K:$K,MATCH($B4471,'Pliegos Tarifarios (Las Condes)'!$A:$A,0))</f>
        <v>732.99199999999996</v>
      </c>
      <c r="S4471" s="21">
        <f t="shared" si="210"/>
        <v>1554202.2417219991</v>
      </c>
      <c r="T4471" s="21">
        <f t="shared" si="211"/>
        <v>295298.42592717987</v>
      </c>
      <c r="U4471" s="19">
        <v>0</v>
      </c>
      <c r="V4471" s="21">
        <f t="shared" si="212"/>
        <v>1849500.667649179</v>
      </c>
    </row>
    <row r="4472" spans="1:22" x14ac:dyDescent="0.3">
      <c r="A4472" s="3" t="s">
        <v>150</v>
      </c>
      <c r="B4472" s="3">
        <v>11</v>
      </c>
      <c r="C4472" s="4" t="s">
        <v>186</v>
      </c>
      <c r="D4472" s="3" t="s">
        <v>197</v>
      </c>
      <c r="E4472" s="3" t="s">
        <v>34</v>
      </c>
      <c r="F4472" s="4" t="s">
        <v>35</v>
      </c>
      <c r="G4472" s="3" t="s">
        <v>30</v>
      </c>
      <c r="H4472" s="5">
        <v>3277.2125000000001</v>
      </c>
      <c r="I4472" s="5">
        <v>9.0242000000000004</v>
      </c>
      <c r="J4472" s="5">
        <v>9.0242000000000004</v>
      </c>
      <c r="K4472" s="6">
        <v>1</v>
      </c>
      <c r="L4472" s="5">
        <v>105.72</v>
      </c>
      <c r="M4472" s="19">
        <f>H4472*INDEX('Pliegos Tarifarios (Las Condes)'!$B:$B,MATCH($B4472,'Pliegos Tarifarios (Las Condes)'!$A:$A,0))</f>
        <v>431815.35063750006</v>
      </c>
      <c r="N4472" s="19">
        <f>I4472*INDEX('Pliegos Tarifarios (Las Condes)'!$C:$C,MATCH($B4472,'Pliegos Tarifarios (Las Condes)'!$A:$A,0))</f>
        <v>31362.731752600001</v>
      </c>
      <c r="O4472" s="19">
        <f>J4472*INDEX('Pliegos Tarifarios (Las Condes)'!$D:$D,MATCH($B4472,'Pliegos Tarifarios (Las Condes)'!$A:$A,0))</f>
        <v>131299.1500624</v>
      </c>
      <c r="P4472" s="19">
        <f>H4472*INDEX('Pliegos Tarifarios (Las Condes)'!$E:$E,MATCH($B4472,'Pliegos Tarifarios (Las Condes)'!$A:$A,0))</f>
        <v>42682.4156</v>
      </c>
      <c r="Q4472" s="19" cm="1">
        <f t="array" ref="Q4472">H4472*_xlfn.IFS(H4472&lt;=350,INDEX('Pliegos Tarifarios (Las Condes)'!$F:$F,MATCH($B4472,'Pliegos Tarifarios (Las Condes)'!$A:$A,0)),H4472&lt;=500,INDEX('Pliegos Tarifarios (Las Condes)'!$G:$G,MATCH($B4472,'Pliegos Tarifarios (Las Condes)'!$A:$A,0)),H4472&lt;=1000,INDEX('Pliegos Tarifarios (Las Condes)'!$H:$H,MATCH($B4472,'Pliegos Tarifarios (Las Condes)'!$A:$A,0)),H4472&lt;=5000,INDEX('Pliegos Tarifarios (Las Condes)'!$I:$I,MATCH($B4472,'Pliegos Tarifarios (Las Condes)'!$A:$A,0)),H4472&gt;5000,INDEX('Pliegos Tarifarios (Las Condes)'!$J:$J,MATCH($B4472,'Pliegos Tarifarios (Las Condes)'!$A:$A,0)))/1.19</f>
        <v>9834.3914600840326</v>
      </c>
      <c r="R4472" s="19">
        <f>INDEX('Pliegos Tarifarios (Las Condes)'!$K:$K,MATCH($B4472,'Pliegos Tarifarios (Las Condes)'!$A:$A,0))</f>
        <v>732.99199999999996</v>
      </c>
      <c r="S4472" s="21">
        <f t="shared" si="210"/>
        <v>647727.03151258396</v>
      </c>
      <c r="T4472" s="21">
        <f t="shared" si="211"/>
        <v>123068.13598739095</v>
      </c>
      <c r="U4472" s="19">
        <v>0</v>
      </c>
      <c r="V4472" s="21">
        <f t="shared" si="212"/>
        <v>770795.16749997495</v>
      </c>
    </row>
    <row r="4473" spans="1:22" x14ac:dyDescent="0.3">
      <c r="A4473" s="3" t="s">
        <v>150</v>
      </c>
      <c r="B4473" s="3">
        <v>11</v>
      </c>
      <c r="C4473" s="4" t="s">
        <v>186</v>
      </c>
      <c r="D4473" s="3" t="s">
        <v>198</v>
      </c>
      <c r="E4473" s="3" t="s">
        <v>34</v>
      </c>
      <c r="F4473" s="4" t="s">
        <v>37</v>
      </c>
      <c r="G4473" s="3" t="s">
        <v>30</v>
      </c>
      <c r="H4473" s="5">
        <v>2621.9385000000002</v>
      </c>
      <c r="I4473" s="5">
        <v>7.2904999999999998</v>
      </c>
      <c r="J4473" s="5">
        <v>7.2904999999999998</v>
      </c>
      <c r="K4473" s="6">
        <v>1</v>
      </c>
      <c r="L4473" s="5">
        <v>84.58</v>
      </c>
      <c r="M4473" s="19">
        <f>H4473*INDEX('Pliegos Tarifarios (Las Condes)'!$B:$B,MATCH($B4473,'Pliegos Tarifarios (Las Condes)'!$A:$A,0))</f>
        <v>345474.48257550003</v>
      </c>
      <c r="N4473" s="19">
        <f>I4473*INDEX('Pliegos Tarifarios (Las Condes)'!$C:$C,MATCH($B4473,'Pliegos Tarifarios (Las Condes)'!$A:$A,0))</f>
        <v>25337.425571499996</v>
      </c>
      <c r="O4473" s="19">
        <f>J4473*INDEX('Pliegos Tarifarios (Las Condes)'!$D:$D,MATCH($B4473,'Pliegos Tarifarios (Las Condes)'!$A:$A,0))</f>
        <v>106074.383716</v>
      </c>
      <c r="P4473" s="19">
        <f>H4473*INDEX('Pliegos Tarifarios (Las Condes)'!$E:$E,MATCH($B4473,'Pliegos Tarifarios (Las Condes)'!$A:$A,0))</f>
        <v>34148.127024000001</v>
      </c>
      <c r="Q4473" s="19" cm="1">
        <f t="array" ref="Q4473">H4473*_xlfn.IFS(H4473&lt;=350,INDEX('Pliegos Tarifarios (Las Condes)'!$F:$F,MATCH($B4473,'Pliegos Tarifarios (Las Condes)'!$A:$A,0)),H4473&lt;=500,INDEX('Pliegos Tarifarios (Las Condes)'!$G:$G,MATCH($B4473,'Pliegos Tarifarios (Las Condes)'!$A:$A,0)),H4473&lt;=1000,INDEX('Pliegos Tarifarios (Las Condes)'!$H:$H,MATCH($B4473,'Pliegos Tarifarios (Las Condes)'!$A:$A,0)),H4473&lt;=5000,INDEX('Pliegos Tarifarios (Las Condes)'!$I:$I,MATCH($B4473,'Pliegos Tarifarios (Las Condes)'!$A:$A,0)),H4473&gt;5000,INDEX('Pliegos Tarifarios (Las Condes)'!$J:$J,MATCH($B4473,'Pliegos Tarifarios (Las Condes)'!$A:$A,0)))/1.19</f>
        <v>7868.0188096638658</v>
      </c>
      <c r="R4473" s="19">
        <f>INDEX('Pliegos Tarifarios (Las Condes)'!$K:$K,MATCH($B4473,'Pliegos Tarifarios (Las Condes)'!$A:$A,0))</f>
        <v>732.99199999999996</v>
      </c>
      <c r="S4473" s="21">
        <f t="shared" si="210"/>
        <v>519635.42969666392</v>
      </c>
      <c r="T4473" s="21">
        <f t="shared" si="211"/>
        <v>98730.73164236614</v>
      </c>
      <c r="U4473" s="19">
        <v>0</v>
      </c>
      <c r="V4473" s="21">
        <f t="shared" si="212"/>
        <v>618366.16133903002</v>
      </c>
    </row>
    <row r="4474" spans="1:22" x14ac:dyDescent="0.3">
      <c r="A4474" s="3" t="s">
        <v>150</v>
      </c>
      <c r="B4474" s="3">
        <v>11</v>
      </c>
      <c r="C4474" s="4" t="s">
        <v>186</v>
      </c>
      <c r="D4474" s="3" t="s">
        <v>199</v>
      </c>
      <c r="E4474" s="3" t="s">
        <v>34</v>
      </c>
      <c r="F4474" s="4" t="s">
        <v>39</v>
      </c>
      <c r="G4474" s="3" t="s">
        <v>30</v>
      </c>
      <c r="H4474" s="5">
        <v>2623.4706000000001</v>
      </c>
      <c r="I4474" s="5">
        <v>7.1482999999999999</v>
      </c>
      <c r="J4474" s="5">
        <v>7.0911</v>
      </c>
      <c r="K4474" s="6">
        <v>0.99199809744974332</v>
      </c>
      <c r="L4474" s="5">
        <v>84.63</v>
      </c>
      <c r="M4474" s="19">
        <f>H4474*INDEX('Pliegos Tarifarios (Las Condes)'!$B:$B,MATCH($B4474,'Pliegos Tarifarios (Las Condes)'!$A:$A,0))</f>
        <v>345676.35666780005</v>
      </c>
      <c r="N4474" s="19">
        <f>I4474*INDEX('Pliegos Tarifarios (Las Condes)'!$C:$C,MATCH($B4474,'Pliegos Tarifarios (Las Condes)'!$A:$A,0))</f>
        <v>24843.2232649</v>
      </c>
      <c r="O4474" s="19">
        <f>J4474*INDEX('Pliegos Tarifarios (Las Condes)'!$D:$D,MATCH($B4474,'Pliegos Tarifarios (Las Condes)'!$A:$A,0))</f>
        <v>103173.17911920001</v>
      </c>
      <c r="P4474" s="19">
        <f>H4474*INDEX('Pliegos Tarifarios (Las Condes)'!$E:$E,MATCH($B4474,'Pliegos Tarifarios (Las Condes)'!$A:$A,0))</f>
        <v>34168.081094399997</v>
      </c>
      <c r="Q4474" s="19" cm="1">
        <f t="array" ref="Q4474">H4474*_xlfn.IFS(H4474&lt;=350,INDEX('Pliegos Tarifarios (Las Condes)'!$F:$F,MATCH($B4474,'Pliegos Tarifarios (Las Condes)'!$A:$A,0)),H4474&lt;=500,INDEX('Pliegos Tarifarios (Las Condes)'!$G:$G,MATCH($B4474,'Pliegos Tarifarios (Las Condes)'!$A:$A,0)),H4474&lt;=1000,INDEX('Pliegos Tarifarios (Las Condes)'!$H:$H,MATCH($B4474,'Pliegos Tarifarios (Las Condes)'!$A:$A,0)),H4474&lt;=5000,INDEX('Pliegos Tarifarios (Las Condes)'!$I:$I,MATCH($B4474,'Pliegos Tarifarios (Las Condes)'!$A:$A,0)),H4474&gt;5000,INDEX('Pliegos Tarifarios (Las Condes)'!$J:$J,MATCH($B4474,'Pliegos Tarifarios (Las Condes)'!$A:$A,0)))/1.19</f>
        <v>7872.6163971428577</v>
      </c>
      <c r="R4474" s="19">
        <f>INDEX('Pliegos Tarifarios (Las Condes)'!$K:$K,MATCH($B4474,'Pliegos Tarifarios (Las Condes)'!$A:$A,0))</f>
        <v>732.99199999999996</v>
      </c>
      <c r="S4474" s="21">
        <f t="shared" si="210"/>
        <v>516466.44854344294</v>
      </c>
      <c r="T4474" s="21">
        <f t="shared" si="211"/>
        <v>98128.625223254159</v>
      </c>
      <c r="U4474" s="19">
        <v>0</v>
      </c>
      <c r="V4474" s="21">
        <f t="shared" si="212"/>
        <v>614595.07376669708</v>
      </c>
    </row>
    <row r="4475" spans="1:22" x14ac:dyDescent="0.3">
      <c r="A4475" s="3" t="s">
        <v>150</v>
      </c>
      <c r="B4475" s="3">
        <v>11</v>
      </c>
      <c r="C4475" s="4" t="s">
        <v>186</v>
      </c>
      <c r="D4475" s="3" t="s">
        <v>200</v>
      </c>
      <c r="E4475" s="3" t="s">
        <v>34</v>
      </c>
      <c r="F4475" s="4" t="s">
        <v>41</v>
      </c>
      <c r="G4475" s="3" t="s">
        <v>30</v>
      </c>
      <c r="H4475" s="5">
        <v>1970.8655000000001</v>
      </c>
      <c r="I4475" s="5">
        <v>5.3689999999999998</v>
      </c>
      <c r="J4475" s="5">
        <v>5.2843999999999998</v>
      </c>
      <c r="K4475" s="6">
        <v>0.9842428757682995</v>
      </c>
      <c r="L4475" s="5">
        <v>63.58</v>
      </c>
      <c r="M4475" s="19">
        <f>H4475*INDEX('Pliegos Tarifarios (Las Condes)'!$B:$B,MATCH($B4475,'Pliegos Tarifarios (Las Condes)'!$A:$A,0))</f>
        <v>259687.15087650003</v>
      </c>
      <c r="N4475" s="19">
        <f>I4475*INDEX('Pliegos Tarifarios (Las Condes)'!$C:$C,MATCH($B4475,'Pliegos Tarifarios (Las Condes)'!$A:$A,0))</f>
        <v>18659.438706999998</v>
      </c>
      <c r="O4475" s="19">
        <f>J4475*INDEX('Pliegos Tarifarios (Las Condes)'!$D:$D,MATCH($B4475,'Pliegos Tarifarios (Las Condes)'!$A:$A,0))</f>
        <v>76886.286716799994</v>
      </c>
      <c r="P4475" s="19">
        <f>H4475*INDEX('Pliegos Tarifarios (Las Condes)'!$E:$E,MATCH($B4475,'Pliegos Tarifarios (Las Condes)'!$A:$A,0))</f>
        <v>25668.552272000001</v>
      </c>
      <c r="Q4475" s="19" cm="1">
        <f t="array" ref="Q4475">H4475*_xlfn.IFS(H4475&lt;=350,INDEX('Pliegos Tarifarios (Las Condes)'!$F:$F,MATCH($B4475,'Pliegos Tarifarios (Las Condes)'!$A:$A,0)),H4475&lt;=500,INDEX('Pliegos Tarifarios (Las Condes)'!$G:$G,MATCH($B4475,'Pliegos Tarifarios (Las Condes)'!$A:$A,0)),H4475&lt;=1000,INDEX('Pliegos Tarifarios (Las Condes)'!$H:$H,MATCH($B4475,'Pliegos Tarifarios (Las Condes)'!$A:$A,0)),H4475&lt;=5000,INDEX('Pliegos Tarifarios (Las Condes)'!$I:$I,MATCH($B4475,'Pliegos Tarifarios (Las Condes)'!$A:$A,0)),H4475&gt;5000,INDEX('Pliegos Tarifarios (Las Condes)'!$J:$J,MATCH($B4475,'Pliegos Tarifarios (Las Condes)'!$A:$A,0)))/1.19</f>
        <v>5914.2526894957982</v>
      </c>
      <c r="R4475" s="19">
        <f>INDEX('Pliegos Tarifarios (Las Condes)'!$K:$K,MATCH($B4475,'Pliegos Tarifarios (Las Condes)'!$A:$A,0))</f>
        <v>732.99199999999996</v>
      </c>
      <c r="S4475" s="21">
        <f t="shared" si="210"/>
        <v>387548.67326179589</v>
      </c>
      <c r="T4475" s="21">
        <f t="shared" si="211"/>
        <v>73634.247919741218</v>
      </c>
      <c r="U4475" s="19">
        <v>0</v>
      </c>
      <c r="V4475" s="21">
        <f t="shared" si="212"/>
        <v>461182.92118153709</v>
      </c>
    </row>
    <row r="4476" spans="1:22" x14ac:dyDescent="0.3">
      <c r="A4476" s="3" t="s">
        <v>150</v>
      </c>
      <c r="B4476" s="3">
        <v>11</v>
      </c>
      <c r="C4476" s="4" t="s">
        <v>186</v>
      </c>
      <c r="D4476" s="3" t="s">
        <v>201</v>
      </c>
      <c r="E4476" s="3" t="s">
        <v>34</v>
      </c>
      <c r="F4476" s="4" t="s">
        <v>43</v>
      </c>
      <c r="G4476" s="3" t="s">
        <v>30</v>
      </c>
      <c r="H4476" s="5">
        <v>1967.145</v>
      </c>
      <c r="I4476" s="5">
        <v>5.4625000000000004</v>
      </c>
      <c r="J4476" s="5">
        <v>5.3034999999999997</v>
      </c>
      <c r="K4476" s="6">
        <v>0.97089244851258572</v>
      </c>
      <c r="L4476" s="5">
        <v>63.46</v>
      </c>
      <c r="M4476" s="19">
        <f>H4476*INDEX('Pliegos Tarifarios (Las Condes)'!$B:$B,MATCH($B4476,'Pliegos Tarifarios (Las Condes)'!$A:$A,0))</f>
        <v>259196.92663500001</v>
      </c>
      <c r="N4476" s="19">
        <f>I4476*INDEX('Pliegos Tarifarios (Las Condes)'!$C:$C,MATCH($B4476,'Pliegos Tarifarios (Las Condes)'!$A:$A,0))</f>
        <v>18984.388887500001</v>
      </c>
      <c r="O4476" s="19">
        <f>J4476*INDEX('Pliegos Tarifarios (Las Condes)'!$D:$D,MATCH($B4476,'Pliegos Tarifarios (Las Condes)'!$A:$A,0))</f>
        <v>77164.185451999991</v>
      </c>
      <c r="P4476" s="19">
        <f>H4476*INDEX('Pliegos Tarifarios (Las Condes)'!$E:$E,MATCH($B4476,'Pliegos Tarifarios (Las Condes)'!$A:$A,0))</f>
        <v>25620.096479999997</v>
      </c>
      <c r="Q4476" s="19" cm="1">
        <f t="array" ref="Q4476">H4476*_xlfn.IFS(H4476&lt;=350,INDEX('Pliegos Tarifarios (Las Condes)'!$F:$F,MATCH($B4476,'Pliegos Tarifarios (Las Condes)'!$A:$A,0)),H4476&lt;=500,INDEX('Pliegos Tarifarios (Las Condes)'!$G:$G,MATCH($B4476,'Pliegos Tarifarios (Las Condes)'!$A:$A,0)),H4476&lt;=1000,INDEX('Pliegos Tarifarios (Las Condes)'!$H:$H,MATCH($B4476,'Pliegos Tarifarios (Las Condes)'!$A:$A,0)),H4476&lt;=5000,INDEX('Pliegos Tarifarios (Las Condes)'!$I:$I,MATCH($B4476,'Pliegos Tarifarios (Las Condes)'!$A:$A,0)),H4476&gt;5000,INDEX('Pliegos Tarifarios (Las Condes)'!$J:$J,MATCH($B4476,'Pliegos Tarifarios (Las Condes)'!$A:$A,0)))/1.19</f>
        <v>5903.0880630252095</v>
      </c>
      <c r="R4476" s="19">
        <f>INDEX('Pliegos Tarifarios (Las Condes)'!$K:$K,MATCH($B4476,'Pliegos Tarifarios (Las Condes)'!$A:$A,0))</f>
        <v>732.99199999999996</v>
      </c>
      <c r="S4476" s="21">
        <f t="shared" si="210"/>
        <v>387601.67751752527</v>
      </c>
      <c r="T4476" s="21">
        <f t="shared" si="211"/>
        <v>73644.318728329803</v>
      </c>
      <c r="U4476" s="19">
        <v>0</v>
      </c>
      <c r="V4476" s="21">
        <f t="shared" si="212"/>
        <v>461245.99624585506</v>
      </c>
    </row>
    <row r="4477" spans="1:22" x14ac:dyDescent="0.3">
      <c r="A4477" s="3" t="s">
        <v>150</v>
      </c>
      <c r="B4477" s="3">
        <v>11</v>
      </c>
      <c r="C4477" s="4" t="s">
        <v>186</v>
      </c>
      <c r="D4477" s="3" t="s">
        <v>202</v>
      </c>
      <c r="E4477" s="3" t="s">
        <v>34</v>
      </c>
      <c r="F4477" s="4" t="s">
        <v>45</v>
      </c>
      <c r="G4477" s="3" t="s">
        <v>30</v>
      </c>
      <c r="H4477" s="5">
        <v>1967.3272999999999</v>
      </c>
      <c r="I4477" s="5">
        <v>5.4626000000000001</v>
      </c>
      <c r="J4477" s="5">
        <v>5.3536999999999999</v>
      </c>
      <c r="K4477" s="6">
        <v>0.98006443817962141</v>
      </c>
      <c r="L4477" s="5">
        <v>63.46</v>
      </c>
      <c r="M4477" s="19">
        <f>H4477*INDEX('Pliegos Tarifarios (Las Condes)'!$B:$B,MATCH($B4477,'Pliegos Tarifarios (Las Condes)'!$A:$A,0))</f>
        <v>259220.94702990001</v>
      </c>
      <c r="N4477" s="19">
        <f>I4477*INDEX('Pliegos Tarifarios (Las Condes)'!$C:$C,MATCH($B4477,'Pliegos Tarifarios (Las Condes)'!$A:$A,0))</f>
        <v>18984.736427799999</v>
      </c>
      <c r="O4477" s="19">
        <f>J4477*INDEX('Pliegos Tarifarios (Las Condes)'!$D:$D,MATCH($B4477,'Pliegos Tarifarios (Las Condes)'!$A:$A,0))</f>
        <v>77894.578986399996</v>
      </c>
      <c r="P4477" s="19">
        <f>H4477*INDEX('Pliegos Tarifarios (Las Condes)'!$E:$E,MATCH($B4477,'Pliegos Tarifarios (Las Condes)'!$A:$A,0))</f>
        <v>25622.470755199996</v>
      </c>
      <c r="Q4477" s="19" cm="1">
        <f t="array" ref="Q4477">H4477*_xlfn.IFS(H4477&lt;=350,INDEX('Pliegos Tarifarios (Las Condes)'!$F:$F,MATCH($B4477,'Pliegos Tarifarios (Las Condes)'!$A:$A,0)),H4477&lt;=500,INDEX('Pliegos Tarifarios (Las Condes)'!$G:$G,MATCH($B4477,'Pliegos Tarifarios (Las Condes)'!$A:$A,0)),H4477&lt;=1000,INDEX('Pliegos Tarifarios (Las Condes)'!$H:$H,MATCH($B4477,'Pliegos Tarifarios (Las Condes)'!$A:$A,0)),H4477&lt;=5000,INDEX('Pliegos Tarifarios (Las Condes)'!$I:$I,MATCH($B4477,'Pliegos Tarifarios (Las Condes)'!$A:$A,0)),H4477&gt;5000,INDEX('Pliegos Tarifarios (Las Condes)'!$J:$J,MATCH($B4477,'Pliegos Tarifarios (Las Condes)'!$A:$A,0)))/1.19</f>
        <v>5903.6351162184865</v>
      </c>
      <c r="R4477" s="19">
        <f>INDEX('Pliegos Tarifarios (Las Condes)'!$K:$K,MATCH($B4477,'Pliegos Tarifarios (Las Condes)'!$A:$A,0))</f>
        <v>732.99199999999996</v>
      </c>
      <c r="S4477" s="21">
        <f t="shared" si="210"/>
        <v>388359.36031551851</v>
      </c>
      <c r="T4477" s="21">
        <f t="shared" si="211"/>
        <v>73788.278459948517</v>
      </c>
      <c r="U4477" s="19">
        <v>0</v>
      </c>
      <c r="V4477" s="21">
        <f t="shared" si="212"/>
        <v>462147.63877546706</v>
      </c>
    </row>
    <row r="4478" spans="1:22" x14ac:dyDescent="0.3">
      <c r="A4478" s="3" t="s">
        <v>150</v>
      </c>
      <c r="B4478" s="3">
        <v>11</v>
      </c>
      <c r="C4478" s="4" t="s">
        <v>186</v>
      </c>
      <c r="D4478" s="3" t="s">
        <v>203</v>
      </c>
      <c r="E4478" s="3" t="s">
        <v>47</v>
      </c>
      <c r="F4478" s="4" t="s">
        <v>48</v>
      </c>
      <c r="G4478" s="3" t="s">
        <v>30</v>
      </c>
      <c r="H4478" s="5">
        <v>1963.9</v>
      </c>
      <c r="I4478" s="5">
        <v>5.4370000000000003</v>
      </c>
      <c r="J4478" s="5">
        <v>5.3094000000000001</v>
      </c>
      <c r="K4478" s="6">
        <v>0.9765311752804855</v>
      </c>
      <c r="L4478" s="5">
        <v>63.35</v>
      </c>
      <c r="M4478" s="19">
        <f>H4478*INDEX('Pliegos Tarifarios (Las Condes)'!$B:$B,MATCH($B4478,'Pliegos Tarifarios (Las Condes)'!$A:$A,0))</f>
        <v>258769.35570000001</v>
      </c>
      <c r="N4478" s="19">
        <f>I4478*INDEX('Pliegos Tarifarios (Las Condes)'!$C:$C,MATCH($B4478,'Pliegos Tarifarios (Las Condes)'!$A:$A,0))</f>
        <v>18895.766111000001</v>
      </c>
      <c r="O4478" s="19">
        <f>J4478*INDEX('Pliegos Tarifarios (Las Condes)'!$D:$D,MATCH($B4478,'Pliegos Tarifarios (Las Condes)'!$A:$A,0))</f>
        <v>77250.028516799997</v>
      </c>
      <c r="P4478" s="19">
        <f>H4478*INDEX('Pliegos Tarifarios (Las Condes)'!$E:$E,MATCH($B4478,'Pliegos Tarifarios (Las Condes)'!$A:$A,0))</f>
        <v>25577.833599999998</v>
      </c>
      <c r="Q4478" s="19" cm="1">
        <f t="array" ref="Q4478">H4478*_xlfn.IFS(H4478&lt;=350,INDEX('Pliegos Tarifarios (Las Condes)'!$F:$F,MATCH($B4478,'Pliegos Tarifarios (Las Condes)'!$A:$A,0)),H4478&lt;=500,INDEX('Pliegos Tarifarios (Las Condes)'!$G:$G,MATCH($B4478,'Pliegos Tarifarios (Las Condes)'!$A:$A,0)),H4478&lt;=1000,INDEX('Pliegos Tarifarios (Las Condes)'!$H:$H,MATCH($B4478,'Pliegos Tarifarios (Las Condes)'!$A:$A,0)),H4478&lt;=5000,INDEX('Pliegos Tarifarios (Las Condes)'!$I:$I,MATCH($B4478,'Pliegos Tarifarios (Las Condes)'!$A:$A,0)),H4478&gt;5000,INDEX('Pliegos Tarifarios (Las Condes)'!$J:$J,MATCH($B4478,'Pliegos Tarifarios (Las Condes)'!$A:$A,0)))/1.19</f>
        <v>5893.3503361344547</v>
      </c>
      <c r="R4478" s="19">
        <f>INDEX('Pliegos Tarifarios (Las Condes)'!$K:$K,MATCH($B4478,'Pliegos Tarifarios (Las Condes)'!$A:$A,0))</f>
        <v>732.99199999999996</v>
      </c>
      <c r="S4478" s="21">
        <f t="shared" si="210"/>
        <v>387119.32626393443</v>
      </c>
      <c r="T4478" s="21">
        <f t="shared" si="211"/>
        <v>73552.671990147544</v>
      </c>
      <c r="U4478" s="19">
        <v>0</v>
      </c>
      <c r="V4478" s="21">
        <f t="shared" si="212"/>
        <v>460671.99825408199</v>
      </c>
    </row>
    <row r="4479" spans="1:22" x14ac:dyDescent="0.3">
      <c r="A4479" s="3" t="s">
        <v>150</v>
      </c>
      <c r="B4479" s="3">
        <v>11</v>
      </c>
      <c r="C4479" s="4" t="s">
        <v>186</v>
      </c>
      <c r="D4479" s="3" t="s">
        <v>204</v>
      </c>
      <c r="E4479" s="3" t="s">
        <v>47</v>
      </c>
      <c r="F4479" s="4" t="s">
        <v>50</v>
      </c>
      <c r="G4479" s="3" t="s">
        <v>30</v>
      </c>
      <c r="H4479" s="5">
        <v>1971.5909999999999</v>
      </c>
      <c r="I4479" s="5">
        <v>5.6254</v>
      </c>
      <c r="J4479" s="5">
        <v>5.2676999999999996</v>
      </c>
      <c r="K4479" s="6">
        <v>0.93641341060191274</v>
      </c>
      <c r="L4479" s="5">
        <v>63.6</v>
      </c>
      <c r="M4479" s="19">
        <f>H4479*INDEX('Pliegos Tarifarios (Las Condes)'!$B:$B,MATCH($B4479,'Pliegos Tarifarios (Las Condes)'!$A:$A,0))</f>
        <v>259782.74493300001</v>
      </c>
      <c r="N4479" s="19">
        <f>I4479*INDEX('Pliegos Tarifarios (Las Condes)'!$C:$C,MATCH($B4479,'Pliegos Tarifarios (Las Condes)'!$A:$A,0))</f>
        <v>19550.532036199998</v>
      </c>
      <c r="O4479" s="19">
        <f>J4479*INDEX('Pliegos Tarifarios (Las Condes)'!$D:$D,MATCH($B4479,'Pliegos Tarifarios (Las Condes)'!$A:$A,0))</f>
        <v>76643.307194399997</v>
      </c>
      <c r="P4479" s="19">
        <f>H4479*INDEX('Pliegos Tarifarios (Las Condes)'!$E:$E,MATCH($B4479,'Pliegos Tarifarios (Las Condes)'!$A:$A,0))</f>
        <v>25678.001183999997</v>
      </c>
      <c r="Q4479" s="19" cm="1">
        <f t="array" ref="Q4479">H4479*_xlfn.IFS(H4479&lt;=350,INDEX('Pliegos Tarifarios (Las Condes)'!$F:$F,MATCH($B4479,'Pliegos Tarifarios (Las Condes)'!$A:$A,0)),H4479&lt;=500,INDEX('Pliegos Tarifarios (Las Condes)'!$G:$G,MATCH($B4479,'Pliegos Tarifarios (Las Condes)'!$A:$A,0)),H4479&lt;=1000,INDEX('Pliegos Tarifarios (Las Condes)'!$H:$H,MATCH($B4479,'Pliegos Tarifarios (Las Condes)'!$A:$A,0)),H4479&lt;=5000,INDEX('Pliegos Tarifarios (Las Condes)'!$I:$I,MATCH($B4479,'Pliegos Tarifarios (Las Condes)'!$A:$A,0)),H4479&gt;5000,INDEX('Pliegos Tarifarios (Las Condes)'!$J:$J,MATCH($B4479,'Pliegos Tarifarios (Las Condes)'!$A:$A,0)))/1.19</f>
        <v>5916.4297991596632</v>
      </c>
      <c r="R4479" s="19">
        <f>INDEX('Pliegos Tarifarios (Las Condes)'!$K:$K,MATCH($B4479,'Pliegos Tarifarios (Las Condes)'!$A:$A,0))</f>
        <v>732.99199999999996</v>
      </c>
      <c r="S4479" s="21">
        <f t="shared" si="210"/>
        <v>388304.00714675966</v>
      </c>
      <c r="T4479" s="21">
        <f t="shared" si="211"/>
        <v>73777.76135788433</v>
      </c>
      <c r="U4479" s="19">
        <v>0</v>
      </c>
      <c r="V4479" s="21">
        <f t="shared" si="212"/>
        <v>462081.76850464399</v>
      </c>
    </row>
    <row r="4480" spans="1:22" x14ac:dyDescent="0.3">
      <c r="A4480" s="3" t="s">
        <v>150</v>
      </c>
      <c r="B4480" s="3">
        <v>11</v>
      </c>
      <c r="C4480" s="4" t="s">
        <v>186</v>
      </c>
      <c r="D4480" s="3" t="s">
        <v>205</v>
      </c>
      <c r="E4480" s="3" t="s">
        <v>52</v>
      </c>
      <c r="F4480" s="4" t="s">
        <v>53</v>
      </c>
      <c r="G4480" s="3" t="s">
        <v>30</v>
      </c>
      <c r="H4480" s="5">
        <v>1970.4809</v>
      </c>
      <c r="I4480" s="5">
        <v>5.3464999999999998</v>
      </c>
      <c r="J4480" s="5">
        <v>5.3121</v>
      </c>
      <c r="K4480" s="6">
        <v>0.9935658842233237</v>
      </c>
      <c r="L4480" s="5">
        <v>63.56</v>
      </c>
      <c r="M4480" s="19">
        <f>H4480*INDEX('Pliegos Tarifarios (Las Condes)'!$B:$B,MATCH($B4480,'Pliegos Tarifarios (Las Condes)'!$A:$A,0))</f>
        <v>259636.47482670003</v>
      </c>
      <c r="N4480" s="19">
        <f>I4480*INDEX('Pliegos Tarifarios (Las Condes)'!$C:$C,MATCH($B4480,'Pliegos Tarifarios (Las Condes)'!$A:$A,0))</f>
        <v>18581.242139499998</v>
      </c>
      <c r="O4480" s="19">
        <f>J4480*INDEX('Pliegos Tarifarios (Las Condes)'!$D:$D,MATCH($B4480,'Pliegos Tarifarios (Las Condes)'!$A:$A,0))</f>
        <v>77289.312631200009</v>
      </c>
      <c r="P4480" s="19">
        <f>H4480*INDEX('Pliegos Tarifarios (Las Condes)'!$E:$E,MATCH($B4480,'Pliegos Tarifarios (Las Condes)'!$A:$A,0))</f>
        <v>25663.5432416</v>
      </c>
      <c r="Q4480" s="19" cm="1">
        <f t="array" ref="Q4480">H4480*_xlfn.IFS(H4480&lt;=350,INDEX('Pliegos Tarifarios (Las Condes)'!$F:$F,MATCH($B4480,'Pliegos Tarifarios (Las Condes)'!$A:$A,0)),H4480&lt;=500,INDEX('Pliegos Tarifarios (Las Condes)'!$G:$G,MATCH($B4480,'Pliegos Tarifarios (Las Condes)'!$A:$A,0)),H4480&lt;=1000,INDEX('Pliegos Tarifarios (Las Condes)'!$H:$H,MATCH($B4480,'Pliegos Tarifarios (Las Condes)'!$A:$A,0)),H4480&lt;=5000,INDEX('Pliegos Tarifarios (Las Condes)'!$I:$I,MATCH($B4480,'Pliegos Tarifarios (Las Condes)'!$A:$A,0)),H4480&gt;5000,INDEX('Pliegos Tarifarios (Las Condes)'!$J:$J,MATCH($B4480,'Pliegos Tarifarios (Las Condes)'!$A:$A,0)))/1.19</f>
        <v>5913.0985663025203</v>
      </c>
      <c r="R4480" s="19">
        <f>INDEX('Pliegos Tarifarios (Las Condes)'!$K:$K,MATCH($B4480,'Pliegos Tarifarios (Las Condes)'!$A:$A,0))</f>
        <v>732.99199999999996</v>
      </c>
      <c r="S4480" s="21">
        <f t="shared" si="210"/>
        <v>387816.66340530256</v>
      </c>
      <c r="T4480" s="21">
        <f t="shared" si="211"/>
        <v>73685.166047007486</v>
      </c>
      <c r="U4480" s="19">
        <v>0</v>
      </c>
      <c r="V4480" s="21">
        <f t="shared" si="212"/>
        <v>461501.82945231005</v>
      </c>
    </row>
    <row r="4481" spans="1:22" x14ac:dyDescent="0.3">
      <c r="A4481" s="3" t="s">
        <v>150</v>
      </c>
      <c r="B4481" s="3">
        <v>11</v>
      </c>
      <c r="C4481" s="4" t="s">
        <v>186</v>
      </c>
      <c r="D4481" s="3" t="s">
        <v>206</v>
      </c>
      <c r="E4481" s="3" t="s">
        <v>55</v>
      </c>
      <c r="F4481" s="4" t="s">
        <v>56</v>
      </c>
      <c r="G4481" s="3" t="s">
        <v>30</v>
      </c>
      <c r="H4481" s="5">
        <v>1310.934</v>
      </c>
      <c r="I4481" s="5">
        <v>3.6029</v>
      </c>
      <c r="J4481" s="5">
        <v>3.5293000000000001</v>
      </c>
      <c r="K4481" s="6">
        <v>0.97957201143523276</v>
      </c>
      <c r="L4481" s="5">
        <v>42.29</v>
      </c>
      <c r="M4481" s="19">
        <f>H4481*INDEX('Pliegos Tarifarios (Las Condes)'!$B:$B,MATCH($B4481,'Pliegos Tarifarios (Las Condes)'!$A:$A,0))</f>
        <v>172732.59664199999</v>
      </c>
      <c r="N4481" s="19">
        <f>I4481*INDEX('Pliegos Tarifarios (Las Condes)'!$C:$C,MATCH($B4481,'Pliegos Tarifarios (Las Condes)'!$A:$A,0))</f>
        <v>12521.529468699999</v>
      </c>
      <c r="O4481" s="19">
        <f>J4481*INDEX('Pliegos Tarifarios (Las Condes)'!$D:$D,MATCH($B4481,'Pliegos Tarifarios (Las Condes)'!$A:$A,0))</f>
        <v>51350.157389600005</v>
      </c>
      <c r="P4481" s="19">
        <f>H4481*INDEX('Pliegos Tarifarios (Las Condes)'!$E:$E,MATCH($B4481,'Pliegos Tarifarios (Las Condes)'!$A:$A,0))</f>
        <v>17073.604415999998</v>
      </c>
      <c r="Q4481" s="19" cm="1">
        <f t="array" ref="Q4481">H4481*_xlfn.IFS(H4481&lt;=350,INDEX('Pliegos Tarifarios (Las Condes)'!$F:$F,MATCH($B4481,'Pliegos Tarifarios (Las Condes)'!$A:$A,0)),H4481&lt;=500,INDEX('Pliegos Tarifarios (Las Condes)'!$G:$G,MATCH($B4481,'Pliegos Tarifarios (Las Condes)'!$A:$A,0)),H4481&lt;=1000,INDEX('Pliegos Tarifarios (Las Condes)'!$H:$H,MATCH($B4481,'Pliegos Tarifarios (Las Condes)'!$A:$A,0)),H4481&lt;=5000,INDEX('Pliegos Tarifarios (Las Condes)'!$I:$I,MATCH($B4481,'Pliegos Tarifarios (Las Condes)'!$A:$A,0)),H4481&gt;5000,INDEX('Pliegos Tarifarios (Las Condes)'!$J:$J,MATCH($B4481,'Pliegos Tarifarios (Las Condes)'!$A:$A,0)))/1.19</f>
        <v>3933.9036252100836</v>
      </c>
      <c r="R4481" s="19">
        <f>INDEX('Pliegos Tarifarios (Las Condes)'!$K:$K,MATCH($B4481,'Pliegos Tarifarios (Las Condes)'!$A:$A,0))</f>
        <v>732.99199999999996</v>
      </c>
      <c r="S4481" s="21">
        <f t="shared" si="210"/>
        <v>258344.78354151006</v>
      </c>
      <c r="T4481" s="21">
        <f t="shared" si="211"/>
        <v>49085.508872886909</v>
      </c>
      <c r="U4481" s="19">
        <v>0</v>
      </c>
      <c r="V4481" s="21">
        <f t="shared" si="212"/>
        <v>307430.29241439694</v>
      </c>
    </row>
    <row r="4482" spans="1:22" x14ac:dyDescent="0.3">
      <c r="A4482" s="3" t="s">
        <v>150</v>
      </c>
      <c r="B4482" s="3">
        <v>11</v>
      </c>
      <c r="C4482" s="4" t="s">
        <v>186</v>
      </c>
      <c r="D4482" s="3" t="s">
        <v>207</v>
      </c>
      <c r="E4482" s="3" t="s">
        <v>58</v>
      </c>
      <c r="F4482" s="4" t="s">
        <v>59</v>
      </c>
      <c r="G4482" s="3" t="s">
        <v>30</v>
      </c>
      <c r="H4482" s="5">
        <v>1311.4431</v>
      </c>
      <c r="I4482" s="5">
        <v>3.6545999999999998</v>
      </c>
      <c r="J4482" s="5">
        <v>3.5735999999999999</v>
      </c>
      <c r="K4482" s="6">
        <v>0.97783615169922833</v>
      </c>
      <c r="L4482" s="5">
        <v>42.3</v>
      </c>
      <c r="M4482" s="19">
        <f>H4482*INDEX('Pliegos Tarifarios (Las Condes)'!$B:$B,MATCH($B4482,'Pliegos Tarifarios (Las Condes)'!$A:$A,0))</f>
        <v>172799.67718530001</v>
      </c>
      <c r="N4482" s="19">
        <f>I4482*INDEX('Pliegos Tarifarios (Las Condes)'!$C:$C,MATCH($B4482,'Pliegos Tarifarios (Las Condes)'!$A:$A,0))</f>
        <v>12701.207803799998</v>
      </c>
      <c r="O4482" s="19">
        <f>J4482*INDEX('Pliegos Tarifarios (Las Condes)'!$D:$D,MATCH($B4482,'Pliegos Tarifarios (Las Condes)'!$A:$A,0))</f>
        <v>51994.707859200003</v>
      </c>
      <c r="P4482" s="19">
        <f>H4482*INDEX('Pliegos Tarifarios (Las Condes)'!$E:$E,MATCH($B4482,'Pliegos Tarifarios (Las Condes)'!$A:$A,0))</f>
        <v>17080.234934399999</v>
      </c>
      <c r="Q4482" s="19" cm="1">
        <f t="array" ref="Q4482">H4482*_xlfn.IFS(H4482&lt;=350,INDEX('Pliegos Tarifarios (Las Condes)'!$F:$F,MATCH($B4482,'Pliegos Tarifarios (Las Condes)'!$A:$A,0)),H4482&lt;=500,INDEX('Pliegos Tarifarios (Las Condes)'!$G:$G,MATCH($B4482,'Pliegos Tarifarios (Las Condes)'!$A:$A,0)),H4482&lt;=1000,INDEX('Pliegos Tarifarios (Las Condes)'!$H:$H,MATCH($B4482,'Pliegos Tarifarios (Las Condes)'!$A:$A,0)),H4482&lt;=5000,INDEX('Pliegos Tarifarios (Las Condes)'!$I:$I,MATCH($B4482,'Pliegos Tarifarios (Las Condes)'!$A:$A,0)),H4482&gt;5000,INDEX('Pliegos Tarifarios (Las Condes)'!$J:$J,MATCH($B4482,'Pliegos Tarifarios (Las Condes)'!$A:$A,0)))/1.19</f>
        <v>3935.4313530252102</v>
      </c>
      <c r="R4482" s="19">
        <f>INDEX('Pliegos Tarifarios (Las Condes)'!$K:$K,MATCH($B4482,'Pliegos Tarifarios (Las Condes)'!$A:$A,0))</f>
        <v>732.99199999999996</v>
      </c>
      <c r="S4482" s="21">
        <f t="shared" si="210"/>
        <v>259244.25113572521</v>
      </c>
      <c r="T4482" s="21">
        <f t="shared" si="211"/>
        <v>49256.407715787791</v>
      </c>
      <c r="U4482" s="19">
        <v>0</v>
      </c>
      <c r="V4482" s="21">
        <f t="shared" si="212"/>
        <v>308500.658851513</v>
      </c>
    </row>
    <row r="4483" spans="1:22" x14ac:dyDescent="0.3">
      <c r="A4483" s="3" t="s">
        <v>150</v>
      </c>
      <c r="B4483" s="3">
        <v>11</v>
      </c>
      <c r="C4483" s="4" t="s">
        <v>186</v>
      </c>
      <c r="D4483" s="3" t="s">
        <v>208</v>
      </c>
      <c r="E4483" s="3" t="s">
        <v>61</v>
      </c>
      <c r="F4483" s="4" t="s">
        <v>62</v>
      </c>
      <c r="G4483" s="3" t="s">
        <v>30</v>
      </c>
      <c r="H4483" s="5">
        <v>1310.2731000000001</v>
      </c>
      <c r="I4483" s="5">
        <v>3.6110000000000002</v>
      </c>
      <c r="J4483" s="5">
        <v>3.5680999999999998</v>
      </c>
      <c r="K4483" s="6">
        <v>0.98811963445029072</v>
      </c>
      <c r="L4483" s="5">
        <v>42.27</v>
      </c>
      <c r="M4483" s="19">
        <f>H4483*INDEX('Pliegos Tarifarios (Las Condes)'!$B:$B,MATCH($B4483,'Pliegos Tarifarios (Las Condes)'!$A:$A,0))</f>
        <v>172645.51447530003</v>
      </c>
      <c r="N4483" s="19">
        <f>I4483*INDEX('Pliegos Tarifarios (Las Condes)'!$C:$C,MATCH($B4483,'Pliegos Tarifarios (Las Condes)'!$A:$A,0))</f>
        <v>12549.680232999999</v>
      </c>
      <c r="O4483" s="19">
        <f>J4483*INDEX('Pliegos Tarifarios (Las Condes)'!$D:$D,MATCH($B4483,'Pliegos Tarifarios (Las Condes)'!$A:$A,0))</f>
        <v>51914.684663200002</v>
      </c>
      <c r="P4483" s="19">
        <f>H4483*INDEX('Pliegos Tarifarios (Las Condes)'!$E:$E,MATCH($B4483,'Pliegos Tarifarios (Las Condes)'!$A:$A,0))</f>
        <v>17064.9968544</v>
      </c>
      <c r="Q4483" s="19" cm="1">
        <f t="array" ref="Q4483">H4483*_xlfn.IFS(H4483&lt;=350,INDEX('Pliegos Tarifarios (Las Condes)'!$F:$F,MATCH($B4483,'Pliegos Tarifarios (Las Condes)'!$A:$A,0)),H4483&lt;=500,INDEX('Pliegos Tarifarios (Las Condes)'!$G:$G,MATCH($B4483,'Pliegos Tarifarios (Las Condes)'!$A:$A,0)),H4483&lt;=1000,INDEX('Pliegos Tarifarios (Las Condes)'!$H:$H,MATCH($B4483,'Pliegos Tarifarios (Las Condes)'!$A:$A,0)),H4483&lt;=5000,INDEX('Pliegos Tarifarios (Las Condes)'!$I:$I,MATCH($B4483,'Pliegos Tarifarios (Las Condes)'!$A:$A,0)),H4483&gt;5000,INDEX('Pliegos Tarifarios (Las Condes)'!$J:$J,MATCH($B4483,'Pliegos Tarifarios (Las Condes)'!$A:$A,0)))/1.19</f>
        <v>3931.9203698319329</v>
      </c>
      <c r="R4483" s="19">
        <f>INDEX('Pliegos Tarifarios (Las Condes)'!$K:$K,MATCH($B4483,'Pliegos Tarifarios (Las Condes)'!$A:$A,0))</f>
        <v>732.99199999999996</v>
      </c>
      <c r="S4483" s="21">
        <f t="shared" si="210"/>
        <v>258839.78859573195</v>
      </c>
      <c r="T4483" s="21">
        <f t="shared" si="211"/>
        <v>49179.559833189072</v>
      </c>
      <c r="U4483" s="19">
        <v>0</v>
      </c>
      <c r="V4483" s="21">
        <f t="shared" si="212"/>
        <v>308019.34842892102</v>
      </c>
    </row>
    <row r="4484" spans="1:22" x14ac:dyDescent="0.3">
      <c r="A4484" s="3" t="s">
        <v>150</v>
      </c>
      <c r="B4484" s="3">
        <v>11</v>
      </c>
      <c r="C4484" s="4" t="s">
        <v>186</v>
      </c>
      <c r="D4484" s="3" t="s">
        <v>209</v>
      </c>
      <c r="E4484" s="3" t="s">
        <v>34</v>
      </c>
      <c r="F4484" s="4" t="s">
        <v>64</v>
      </c>
      <c r="G4484" s="3" t="s">
        <v>30</v>
      </c>
      <c r="H4484" s="5">
        <v>2623.9034999999999</v>
      </c>
      <c r="I4484" s="5">
        <v>7.1894</v>
      </c>
      <c r="J4484" s="5">
        <v>7.1387</v>
      </c>
      <c r="K4484" s="6">
        <v>0.99294795115030465</v>
      </c>
      <c r="L4484" s="5">
        <v>84.64</v>
      </c>
      <c r="M4484" s="19">
        <f>H4484*INDEX('Pliegos Tarifarios (Las Condes)'!$B:$B,MATCH($B4484,'Pliegos Tarifarios (Las Condes)'!$A:$A,0))</f>
        <v>345733.3968705</v>
      </c>
      <c r="N4484" s="19">
        <f>I4484*INDEX('Pliegos Tarifarios (Las Condes)'!$C:$C,MATCH($B4484,'Pliegos Tarifarios (Las Condes)'!$A:$A,0))</f>
        <v>24986.062328199998</v>
      </c>
      <c r="O4484" s="19">
        <f>J4484*INDEX('Pliegos Tarifarios (Las Condes)'!$D:$D,MATCH($B4484,'Pliegos Tarifarios (Las Condes)'!$A:$A,0))</f>
        <v>103865.7435064</v>
      </c>
      <c r="P4484" s="19">
        <f>H4484*INDEX('Pliegos Tarifarios (Las Condes)'!$E:$E,MATCH($B4484,'Pliegos Tarifarios (Las Condes)'!$A:$A,0))</f>
        <v>34173.719183999994</v>
      </c>
      <c r="Q4484" s="19" cm="1">
        <f t="array" ref="Q4484">H4484*_xlfn.IFS(H4484&lt;=350,INDEX('Pliegos Tarifarios (Las Condes)'!$F:$F,MATCH($B4484,'Pliegos Tarifarios (Las Condes)'!$A:$A,0)),H4484&lt;=500,INDEX('Pliegos Tarifarios (Las Condes)'!$G:$G,MATCH($B4484,'Pliegos Tarifarios (Las Condes)'!$A:$A,0)),H4484&lt;=1000,INDEX('Pliegos Tarifarios (Las Condes)'!$H:$H,MATCH($B4484,'Pliegos Tarifarios (Las Condes)'!$A:$A,0)),H4484&lt;=5000,INDEX('Pliegos Tarifarios (Las Condes)'!$I:$I,MATCH($B4484,'Pliegos Tarifarios (Las Condes)'!$A:$A,0)),H4484&gt;5000,INDEX('Pliegos Tarifarios (Las Condes)'!$J:$J,MATCH($B4484,'Pliegos Tarifarios (Las Condes)'!$A:$A,0)))/1.19</f>
        <v>7873.9154609243697</v>
      </c>
      <c r="R4484" s="19">
        <f>INDEX('Pliegos Tarifarios (Las Condes)'!$K:$K,MATCH($B4484,'Pliegos Tarifarios (Las Condes)'!$A:$A,0))</f>
        <v>732.99199999999996</v>
      </c>
      <c r="S4484" s="21">
        <f t="shared" si="210"/>
        <v>517365.82935002435</v>
      </c>
      <c r="T4484" s="21">
        <f t="shared" si="211"/>
        <v>98299.50757650462</v>
      </c>
      <c r="U4484" s="19">
        <v>0</v>
      </c>
      <c r="V4484" s="21">
        <f t="shared" si="212"/>
        <v>615665.33692652895</v>
      </c>
    </row>
    <row r="4485" spans="1:22" x14ac:dyDescent="0.3">
      <c r="A4485" s="3" t="s">
        <v>150</v>
      </c>
      <c r="B4485" s="3">
        <v>11</v>
      </c>
      <c r="C4485" s="4" t="s">
        <v>186</v>
      </c>
      <c r="D4485" s="3" t="s">
        <v>210</v>
      </c>
      <c r="E4485" s="3" t="s">
        <v>34</v>
      </c>
      <c r="F4485" s="4" t="s">
        <v>66</v>
      </c>
      <c r="G4485" s="3" t="s">
        <v>30</v>
      </c>
      <c r="H4485" s="5">
        <v>2624.4639999999999</v>
      </c>
      <c r="I4485" s="5">
        <v>7.0928000000000004</v>
      </c>
      <c r="J4485" s="5">
        <v>7.0914999999999999</v>
      </c>
      <c r="K4485" s="6">
        <v>0.99981671554252194</v>
      </c>
      <c r="L4485" s="5">
        <v>84.66</v>
      </c>
      <c r="M4485" s="19">
        <f>H4485*INDEX('Pliegos Tarifarios (Las Condes)'!$B:$B,MATCH($B4485,'Pliegos Tarifarios (Las Condes)'!$A:$A,0))</f>
        <v>345807.25003200001</v>
      </c>
      <c r="N4485" s="19">
        <f>I4485*INDEX('Pliegos Tarifarios (Las Condes)'!$C:$C,MATCH($B4485,'Pliegos Tarifarios (Las Condes)'!$A:$A,0))</f>
        <v>24650.338398399999</v>
      </c>
      <c r="O4485" s="19">
        <f>J4485*INDEX('Pliegos Tarifarios (Las Condes)'!$D:$D,MATCH($B4485,'Pliegos Tarifarios (Las Condes)'!$A:$A,0))</f>
        <v>103178.99898800001</v>
      </c>
      <c r="P4485" s="19">
        <f>H4485*INDEX('Pliegos Tarifarios (Las Condes)'!$E:$E,MATCH($B4485,'Pliegos Tarifarios (Las Condes)'!$A:$A,0))</f>
        <v>34181.019135999995</v>
      </c>
      <c r="Q4485" s="19" cm="1">
        <f t="array" ref="Q4485">H4485*_xlfn.IFS(H4485&lt;=350,INDEX('Pliegos Tarifarios (Las Condes)'!$F:$F,MATCH($B4485,'Pliegos Tarifarios (Las Condes)'!$A:$A,0)),H4485&lt;=500,INDEX('Pliegos Tarifarios (Las Condes)'!$G:$G,MATCH($B4485,'Pliegos Tarifarios (Las Condes)'!$A:$A,0)),H4485&lt;=1000,INDEX('Pliegos Tarifarios (Las Condes)'!$H:$H,MATCH($B4485,'Pliegos Tarifarios (Las Condes)'!$A:$A,0)),H4485&lt;=5000,INDEX('Pliegos Tarifarios (Las Condes)'!$I:$I,MATCH($B4485,'Pliegos Tarifarios (Las Condes)'!$A:$A,0)),H4485&gt;5000,INDEX('Pliegos Tarifarios (Las Condes)'!$J:$J,MATCH($B4485,'Pliegos Tarifarios (Las Condes)'!$A:$A,0)))/1.19</f>
        <v>7875.5974319327725</v>
      </c>
      <c r="R4485" s="19">
        <f>INDEX('Pliegos Tarifarios (Las Condes)'!$K:$K,MATCH($B4485,'Pliegos Tarifarios (Las Condes)'!$A:$A,0))</f>
        <v>732.99199999999996</v>
      </c>
      <c r="S4485" s="21">
        <f t="shared" si="210"/>
        <v>516426.19598633278</v>
      </c>
      <c r="T4485" s="21">
        <f t="shared" si="211"/>
        <v>98120.977237403233</v>
      </c>
      <c r="U4485" s="19">
        <v>0</v>
      </c>
      <c r="V4485" s="21">
        <f t="shared" si="212"/>
        <v>614547.173223736</v>
      </c>
    </row>
    <row r="4486" spans="1:22" x14ac:dyDescent="0.3">
      <c r="A4486" s="3" t="s">
        <v>150</v>
      </c>
      <c r="B4486" s="3">
        <v>11</v>
      </c>
      <c r="C4486" s="4" t="s">
        <v>186</v>
      </c>
      <c r="D4486" s="3" t="s">
        <v>211</v>
      </c>
      <c r="E4486" s="3" t="s">
        <v>34</v>
      </c>
      <c r="F4486" s="4" t="s">
        <v>68</v>
      </c>
      <c r="G4486" s="3" t="s">
        <v>30</v>
      </c>
      <c r="H4486" s="5">
        <v>2627.9187999999999</v>
      </c>
      <c r="I4486" s="5">
        <v>7.1540999999999997</v>
      </c>
      <c r="J4486" s="5">
        <v>7.1540999999999997</v>
      </c>
      <c r="K4486" s="6">
        <v>1</v>
      </c>
      <c r="L4486" s="5">
        <v>84.77</v>
      </c>
      <c r="M4486" s="19">
        <f>H4486*INDEX('Pliegos Tarifarios (Las Condes)'!$B:$B,MATCH($B4486,'Pliegos Tarifarios (Las Condes)'!$A:$A,0))</f>
        <v>346262.4648444</v>
      </c>
      <c r="N4486" s="19">
        <f>I4486*INDEX('Pliegos Tarifarios (Las Condes)'!$C:$C,MATCH($B4486,'Pliegos Tarifarios (Las Condes)'!$A:$A,0))</f>
        <v>24863.380602299996</v>
      </c>
      <c r="O4486" s="19">
        <f>J4486*INDEX('Pliegos Tarifarios (Las Condes)'!$D:$D,MATCH($B4486,'Pliegos Tarifarios (Las Condes)'!$A:$A,0))</f>
        <v>104089.80845519999</v>
      </c>
      <c r="P4486" s="19">
        <f>H4486*INDEX('Pliegos Tarifarios (Las Condes)'!$E:$E,MATCH($B4486,'Pliegos Tarifarios (Las Condes)'!$A:$A,0))</f>
        <v>34226.014451199997</v>
      </c>
      <c r="Q4486" s="19" cm="1">
        <f t="array" ref="Q4486">H4486*_xlfn.IFS(H4486&lt;=350,INDEX('Pliegos Tarifarios (Las Condes)'!$F:$F,MATCH($B4486,'Pliegos Tarifarios (Las Condes)'!$A:$A,0)),H4486&lt;=500,INDEX('Pliegos Tarifarios (Las Condes)'!$G:$G,MATCH($B4486,'Pliegos Tarifarios (Las Condes)'!$A:$A,0)),H4486&lt;=1000,INDEX('Pliegos Tarifarios (Las Condes)'!$H:$H,MATCH($B4486,'Pliegos Tarifarios (Las Condes)'!$A:$A,0)),H4486&lt;=5000,INDEX('Pliegos Tarifarios (Las Condes)'!$I:$I,MATCH($B4486,'Pliegos Tarifarios (Las Condes)'!$A:$A,0)),H4486&gt;5000,INDEX('Pliegos Tarifarios (Las Condes)'!$J:$J,MATCH($B4486,'Pliegos Tarifarios (Las Condes)'!$A:$A,0)))/1.19</f>
        <v>7885.9647351260492</v>
      </c>
      <c r="R4486" s="19">
        <f>INDEX('Pliegos Tarifarios (Las Condes)'!$K:$K,MATCH($B4486,'Pliegos Tarifarios (Las Condes)'!$A:$A,0))</f>
        <v>732.99199999999996</v>
      </c>
      <c r="S4486" s="21">
        <f t="shared" si="210"/>
        <v>518060.62508822605</v>
      </c>
      <c r="T4486" s="21">
        <f t="shared" si="211"/>
        <v>98431.518766762951</v>
      </c>
      <c r="U4486" s="19">
        <v>0</v>
      </c>
      <c r="V4486" s="21">
        <f t="shared" si="212"/>
        <v>616492.14385498897</v>
      </c>
    </row>
    <row r="4487" spans="1:22" x14ac:dyDescent="0.3">
      <c r="A4487" s="3" t="s">
        <v>150</v>
      </c>
      <c r="B4487" s="3">
        <v>11</v>
      </c>
      <c r="C4487" s="4" t="s">
        <v>186</v>
      </c>
      <c r="D4487" s="3" t="s">
        <v>212</v>
      </c>
      <c r="E4487" s="3" t="s">
        <v>70</v>
      </c>
      <c r="F4487" s="4" t="s">
        <v>71</v>
      </c>
      <c r="G4487" s="3" t="s">
        <v>30</v>
      </c>
      <c r="H4487" s="5">
        <v>3274.9495999999999</v>
      </c>
      <c r="I4487" s="5">
        <v>8.9095999999999993</v>
      </c>
      <c r="J4487" s="5">
        <v>8.9095999999999993</v>
      </c>
      <c r="K4487" s="6">
        <v>1</v>
      </c>
      <c r="L4487" s="5">
        <v>105.64</v>
      </c>
      <c r="M4487" s="19">
        <f>H4487*INDEX('Pliegos Tarifarios (Las Condes)'!$B:$B,MATCH($B4487,'Pliegos Tarifarios (Las Condes)'!$A:$A,0))</f>
        <v>431517.18414480001</v>
      </c>
      <c r="N4487" s="19">
        <f>I4487*INDEX('Pliegos Tarifarios (Las Condes)'!$C:$C,MATCH($B4487,'Pliegos Tarifarios (Las Condes)'!$A:$A,0))</f>
        <v>30964.450568799995</v>
      </c>
      <c r="O4487" s="19">
        <f>J4487*INDEX('Pliegos Tarifarios (Las Condes)'!$D:$D,MATCH($B4487,'Pliegos Tarifarios (Las Condes)'!$A:$A,0))</f>
        <v>129631.75765119999</v>
      </c>
      <c r="P4487" s="19">
        <f>H4487*INDEX('Pliegos Tarifarios (Las Condes)'!$E:$E,MATCH($B4487,'Pliegos Tarifarios (Las Condes)'!$A:$A,0))</f>
        <v>42652.943590399998</v>
      </c>
      <c r="Q4487" s="19" cm="1">
        <f t="array" ref="Q4487">H4487*_xlfn.IFS(H4487&lt;=350,INDEX('Pliegos Tarifarios (Las Condes)'!$F:$F,MATCH($B4487,'Pliegos Tarifarios (Las Condes)'!$A:$A,0)),H4487&lt;=500,INDEX('Pliegos Tarifarios (Las Condes)'!$G:$G,MATCH($B4487,'Pliegos Tarifarios (Las Condes)'!$A:$A,0)),H4487&lt;=1000,INDEX('Pliegos Tarifarios (Las Condes)'!$H:$H,MATCH($B4487,'Pliegos Tarifarios (Las Condes)'!$A:$A,0)),H4487&lt;=5000,INDEX('Pliegos Tarifarios (Las Condes)'!$I:$I,MATCH($B4487,'Pliegos Tarifarios (Las Condes)'!$A:$A,0)),H4487&gt;5000,INDEX('Pliegos Tarifarios (Las Condes)'!$J:$J,MATCH($B4487,'Pliegos Tarifarios (Las Condes)'!$A:$A,0)))/1.19</f>
        <v>9827.6008584873944</v>
      </c>
      <c r="R4487" s="19">
        <f>INDEX('Pliegos Tarifarios (Las Condes)'!$K:$K,MATCH($B4487,'Pliegos Tarifarios (Las Condes)'!$A:$A,0))</f>
        <v>732.99199999999996</v>
      </c>
      <c r="S4487" s="21">
        <f t="shared" si="210"/>
        <v>645326.92881368741</v>
      </c>
      <c r="T4487" s="21">
        <f t="shared" si="211"/>
        <v>122612.11647460061</v>
      </c>
      <c r="U4487" s="19">
        <v>0</v>
      </c>
      <c r="V4487" s="21">
        <f t="shared" si="212"/>
        <v>767939.04528828803</v>
      </c>
    </row>
    <row r="4488" spans="1:22" x14ac:dyDescent="0.3">
      <c r="A4488" s="3" t="s">
        <v>150</v>
      </c>
      <c r="B4488" s="3">
        <v>11</v>
      </c>
      <c r="C4488" s="4" t="s">
        <v>186</v>
      </c>
      <c r="D4488" s="3" t="s">
        <v>213</v>
      </c>
      <c r="E4488" s="3" t="s">
        <v>73</v>
      </c>
      <c r="F4488" s="4" t="s">
        <v>74</v>
      </c>
      <c r="G4488" s="3" t="s">
        <v>16</v>
      </c>
      <c r="H4488" s="5">
        <v>5243.9069</v>
      </c>
      <c r="I4488" s="5">
        <v>14.3695</v>
      </c>
      <c r="J4488" s="5">
        <v>14.3399</v>
      </c>
      <c r="K4488" s="6">
        <v>0.99794008142245727</v>
      </c>
      <c r="L4488" s="5">
        <v>169.16</v>
      </c>
      <c r="M4488" s="19">
        <f>H4488*INDEX('Pliegos Tarifarios (Las Condes)'!$B:$B,MATCH($B4488,'Pliegos Tarifarios (Las Condes)'!$A:$A,0))</f>
        <v>690952.90486470005</v>
      </c>
      <c r="N4488" s="19">
        <f>I4488*INDEX('Pliegos Tarifarios (Las Condes)'!$C:$C,MATCH($B4488,'Pliegos Tarifarios (Las Condes)'!$A:$A,0))</f>
        <v>49939.803408499996</v>
      </c>
      <c r="O4488" s="19">
        <f>J4488*INDEX('Pliegos Tarifarios (Las Condes)'!$D:$D,MATCH($B4488,'Pliegos Tarifarios (Las Condes)'!$A:$A,0))</f>
        <v>208640.84151280002</v>
      </c>
      <c r="P4488" s="19">
        <f>H4488*INDEX('Pliegos Tarifarios (Las Condes)'!$E:$E,MATCH($B4488,'Pliegos Tarifarios (Las Condes)'!$A:$A,0))</f>
        <v>68296.643465599991</v>
      </c>
      <c r="Q4488" s="19" cm="1">
        <f t="array" ref="Q4488">H4488*_xlfn.IFS(H4488&lt;=350,INDEX('Pliegos Tarifarios (Las Condes)'!$F:$F,MATCH($B4488,'Pliegos Tarifarios (Las Condes)'!$A:$A,0)),H4488&lt;=500,INDEX('Pliegos Tarifarios (Las Condes)'!$G:$G,MATCH($B4488,'Pliegos Tarifarios (Las Condes)'!$A:$A,0)),H4488&lt;=1000,INDEX('Pliegos Tarifarios (Las Condes)'!$H:$H,MATCH($B4488,'Pliegos Tarifarios (Las Condes)'!$A:$A,0)),H4488&lt;=5000,INDEX('Pliegos Tarifarios (Las Condes)'!$I:$I,MATCH($B4488,'Pliegos Tarifarios (Las Condes)'!$A:$A,0)),H4488&gt;5000,INDEX('Pliegos Tarifarios (Las Condes)'!$J:$J,MATCH($B4488,'Pliegos Tarifarios (Las Condes)'!$A:$A,0)))/1.19</f>
        <v>17207.946592016808</v>
      </c>
      <c r="R4488" s="19">
        <f>INDEX('Pliegos Tarifarios (Las Condes)'!$K:$K,MATCH($B4488,'Pliegos Tarifarios (Las Condes)'!$A:$A,0))</f>
        <v>732.99199999999996</v>
      </c>
      <c r="S4488" s="21">
        <f t="shared" si="210"/>
        <v>1035771.1318436168</v>
      </c>
      <c r="T4488" s="21">
        <f t="shared" si="211"/>
        <v>196796.51505028721</v>
      </c>
      <c r="U4488" s="19">
        <v>0</v>
      </c>
      <c r="V4488" s="21">
        <f t="shared" si="212"/>
        <v>1232567.6468939041</v>
      </c>
    </row>
    <row r="4489" spans="1:22" x14ac:dyDescent="0.3">
      <c r="A4489" s="3" t="s">
        <v>150</v>
      </c>
      <c r="B4489" s="3">
        <v>11</v>
      </c>
      <c r="C4489" s="4" t="s">
        <v>186</v>
      </c>
      <c r="D4489" s="3" t="s">
        <v>214</v>
      </c>
      <c r="E4489" s="3" t="s">
        <v>73</v>
      </c>
      <c r="F4489" s="4" t="s">
        <v>76</v>
      </c>
      <c r="G4489" s="3" t="s">
        <v>16</v>
      </c>
      <c r="H4489" s="5">
        <v>3940.5988000000002</v>
      </c>
      <c r="I4489" s="5">
        <v>10.8805</v>
      </c>
      <c r="J4489" s="5">
        <v>10.8805</v>
      </c>
      <c r="K4489" s="6">
        <v>1</v>
      </c>
      <c r="L4489" s="5">
        <v>127.12</v>
      </c>
      <c r="M4489" s="19">
        <f>H4489*INDEX('Pliegos Tarifarios (Las Condes)'!$B:$B,MATCH($B4489,'Pliegos Tarifarios (Las Condes)'!$A:$A,0))</f>
        <v>519225.11968440004</v>
      </c>
      <c r="N4489" s="19">
        <f>I4489*INDEX('Pliegos Tarifarios (Las Condes)'!$C:$C,MATCH($B4489,'Pliegos Tarifarios (Las Condes)'!$A:$A,0))</f>
        <v>37814.122341499999</v>
      </c>
      <c r="O4489" s="19">
        <f>J4489*INDEX('Pliegos Tarifarios (Las Condes)'!$D:$D,MATCH($B4489,'Pliegos Tarifarios (Las Condes)'!$A:$A,0))</f>
        <v>158307.70619600001</v>
      </c>
      <c r="P4489" s="19">
        <f>H4489*INDEX('Pliegos Tarifarios (Las Condes)'!$E:$E,MATCH($B4489,'Pliegos Tarifarios (Las Condes)'!$A:$A,0))</f>
        <v>51322.358771200001</v>
      </c>
      <c r="Q4489" s="19" cm="1">
        <f t="array" ref="Q4489">H4489*_xlfn.IFS(H4489&lt;=350,INDEX('Pliegos Tarifarios (Las Condes)'!$F:$F,MATCH($B4489,'Pliegos Tarifarios (Las Condes)'!$A:$A,0)),H4489&lt;=500,INDEX('Pliegos Tarifarios (Las Condes)'!$G:$G,MATCH($B4489,'Pliegos Tarifarios (Las Condes)'!$A:$A,0)),H4489&lt;=1000,INDEX('Pliegos Tarifarios (Las Condes)'!$H:$H,MATCH($B4489,'Pliegos Tarifarios (Las Condes)'!$A:$A,0)),H4489&lt;=5000,INDEX('Pliegos Tarifarios (Las Condes)'!$I:$I,MATCH($B4489,'Pliegos Tarifarios (Las Condes)'!$A:$A,0)),H4489&gt;5000,INDEX('Pliegos Tarifarios (Las Condes)'!$J:$J,MATCH($B4489,'Pliegos Tarifarios (Las Condes)'!$A:$A,0)))/1.19</f>
        <v>11825.107827563026</v>
      </c>
      <c r="R4489" s="19">
        <f>INDEX('Pliegos Tarifarios (Las Condes)'!$K:$K,MATCH($B4489,'Pliegos Tarifarios (Las Condes)'!$A:$A,0))</f>
        <v>732.99199999999996</v>
      </c>
      <c r="S4489" s="21">
        <f t="shared" ref="S4489:S4552" si="213">SUM(M4489:R4489)</f>
        <v>779227.40682066313</v>
      </c>
      <c r="T4489" s="21">
        <f t="shared" ref="T4489:T4552" si="214">S4489*0.19</f>
        <v>148053.207295926</v>
      </c>
      <c r="U4489" s="19">
        <v>0</v>
      </c>
      <c r="V4489" s="21">
        <f t="shared" ref="V4489:V4552" si="215">SUM(S4489:T4489)</f>
        <v>927280.61411658907</v>
      </c>
    </row>
    <row r="4490" spans="1:22" x14ac:dyDescent="0.3">
      <c r="A4490" s="3" t="s">
        <v>150</v>
      </c>
      <c r="B4490" s="3">
        <v>11</v>
      </c>
      <c r="C4490" s="4" t="s">
        <v>186</v>
      </c>
      <c r="D4490" s="3" t="s">
        <v>215</v>
      </c>
      <c r="E4490" s="3" t="s">
        <v>78</v>
      </c>
      <c r="F4490" s="4" t="s">
        <v>79</v>
      </c>
      <c r="G4490" s="3" t="s">
        <v>16</v>
      </c>
      <c r="H4490" s="5">
        <v>6557.2623000000003</v>
      </c>
      <c r="I4490" s="5">
        <v>18.1586</v>
      </c>
      <c r="J4490" s="5">
        <v>17.883800000000001</v>
      </c>
      <c r="K4490" s="6">
        <v>0.98486667474364764</v>
      </c>
      <c r="L4490" s="5">
        <v>211.52</v>
      </c>
      <c r="M4490" s="19">
        <f>H4490*INDEX('Pliegos Tarifarios (Las Condes)'!$B:$B,MATCH($B4490,'Pliegos Tarifarios (Las Condes)'!$A:$A,0))</f>
        <v>864004.55243490008</v>
      </c>
      <c r="N4490" s="19">
        <f>I4490*INDEX('Pliegos Tarifarios (Las Condes)'!$C:$C,MATCH($B4490,'Pliegos Tarifarios (Las Condes)'!$A:$A,0))</f>
        <v>63108.452915799993</v>
      </c>
      <c r="O4490" s="19">
        <f>J4490*INDEX('Pliegos Tarifarios (Las Condes)'!$D:$D,MATCH($B4490,'Pliegos Tarifarios (Las Condes)'!$A:$A,0))</f>
        <v>260203.42411360002</v>
      </c>
      <c r="P4490" s="19">
        <f>H4490*INDEX('Pliegos Tarifarios (Las Condes)'!$E:$E,MATCH($B4490,'Pliegos Tarifarios (Las Condes)'!$A:$A,0))</f>
        <v>85401.784195200002</v>
      </c>
      <c r="Q4490" s="19" cm="1">
        <f t="array" ref="Q4490">H4490*_xlfn.IFS(H4490&lt;=350,INDEX('Pliegos Tarifarios (Las Condes)'!$F:$F,MATCH($B4490,'Pliegos Tarifarios (Las Condes)'!$A:$A,0)),H4490&lt;=500,INDEX('Pliegos Tarifarios (Las Condes)'!$G:$G,MATCH($B4490,'Pliegos Tarifarios (Las Condes)'!$A:$A,0)),H4490&lt;=1000,INDEX('Pliegos Tarifarios (Las Condes)'!$H:$H,MATCH($B4490,'Pliegos Tarifarios (Las Condes)'!$A:$A,0)),H4490&lt;=5000,INDEX('Pliegos Tarifarios (Las Condes)'!$I:$I,MATCH($B4490,'Pliegos Tarifarios (Las Condes)'!$A:$A,0)),H4490&gt;5000,INDEX('Pliegos Tarifarios (Las Condes)'!$J:$J,MATCH($B4490,'Pliegos Tarifarios (Las Condes)'!$A:$A,0)))/1.19</f>
        <v>21517.738892016809</v>
      </c>
      <c r="R4490" s="19">
        <f>INDEX('Pliegos Tarifarios (Las Condes)'!$K:$K,MATCH($B4490,'Pliegos Tarifarios (Las Condes)'!$A:$A,0))</f>
        <v>732.99199999999996</v>
      </c>
      <c r="S4490" s="21">
        <f t="shared" si="213"/>
        <v>1294968.944551517</v>
      </c>
      <c r="T4490" s="21">
        <f t="shared" si="214"/>
        <v>246044.09946478825</v>
      </c>
      <c r="U4490" s="19">
        <v>0</v>
      </c>
      <c r="V4490" s="21">
        <f t="shared" si="215"/>
        <v>1541013.0440163054</v>
      </c>
    </row>
    <row r="4491" spans="1:22" x14ac:dyDescent="0.3">
      <c r="A4491" s="3" t="s">
        <v>150</v>
      </c>
      <c r="B4491" s="3">
        <v>11</v>
      </c>
      <c r="C4491" s="4" t="s">
        <v>186</v>
      </c>
      <c r="D4491" s="3" t="s">
        <v>216</v>
      </c>
      <c r="E4491" s="3" t="s">
        <v>78</v>
      </c>
      <c r="F4491" s="4" t="s">
        <v>81</v>
      </c>
      <c r="G4491" s="3" t="s">
        <v>16</v>
      </c>
      <c r="H4491" s="5">
        <v>5261.5273999999999</v>
      </c>
      <c r="I4491" s="5">
        <v>14.617100000000001</v>
      </c>
      <c r="J4491" s="5">
        <v>13.9634</v>
      </c>
      <c r="K4491" s="6">
        <v>0.95527840679751796</v>
      </c>
      <c r="L4491" s="5">
        <v>169.73</v>
      </c>
      <c r="M4491" s="19">
        <f>H4491*INDEX('Pliegos Tarifarios (Las Condes)'!$B:$B,MATCH($B4491,'Pliegos Tarifarios (Las Condes)'!$A:$A,0))</f>
        <v>693274.63480620005</v>
      </c>
      <c r="N4491" s="19">
        <f>I4491*INDEX('Pliegos Tarifarios (Las Condes)'!$C:$C,MATCH($B4491,'Pliegos Tarifarios (Las Condes)'!$A:$A,0))</f>
        <v>50800.313191299996</v>
      </c>
      <c r="O4491" s="19">
        <f>J4491*INDEX('Pliegos Tarifarios (Las Condes)'!$D:$D,MATCH($B4491,'Pliegos Tarifarios (Las Condes)'!$A:$A,0))</f>
        <v>203162.89000480002</v>
      </c>
      <c r="P4491" s="19">
        <f>H4491*INDEX('Pliegos Tarifarios (Las Condes)'!$E:$E,MATCH($B4491,'Pliegos Tarifarios (Las Condes)'!$A:$A,0))</f>
        <v>68526.132857599994</v>
      </c>
      <c r="Q4491" s="19" cm="1">
        <f t="array" ref="Q4491">H4491*_xlfn.IFS(H4491&lt;=350,INDEX('Pliegos Tarifarios (Las Condes)'!$F:$F,MATCH($B4491,'Pliegos Tarifarios (Las Condes)'!$A:$A,0)),H4491&lt;=500,INDEX('Pliegos Tarifarios (Las Condes)'!$G:$G,MATCH($B4491,'Pliegos Tarifarios (Las Condes)'!$A:$A,0)),H4491&lt;=1000,INDEX('Pliegos Tarifarios (Las Condes)'!$H:$H,MATCH($B4491,'Pliegos Tarifarios (Las Condes)'!$A:$A,0)),H4491&lt;=5000,INDEX('Pliegos Tarifarios (Las Condes)'!$I:$I,MATCH($B4491,'Pliegos Tarifarios (Las Condes)'!$A:$A,0)),H4491&gt;5000,INDEX('Pliegos Tarifarios (Las Condes)'!$J:$J,MATCH($B4491,'Pliegos Tarifarios (Las Condes)'!$A:$A,0)))/1.19</f>
        <v>17265.768484873952</v>
      </c>
      <c r="R4491" s="19">
        <f>INDEX('Pliegos Tarifarios (Las Condes)'!$K:$K,MATCH($B4491,'Pliegos Tarifarios (Las Condes)'!$A:$A,0))</f>
        <v>732.99199999999996</v>
      </c>
      <c r="S4491" s="21">
        <f t="shared" si="213"/>
        <v>1033762.731344774</v>
      </c>
      <c r="T4491" s="21">
        <f t="shared" si="214"/>
        <v>196414.91895550708</v>
      </c>
      <c r="U4491" s="19">
        <v>0</v>
      </c>
      <c r="V4491" s="21">
        <f t="shared" si="215"/>
        <v>1230177.6503002811</v>
      </c>
    </row>
    <row r="4492" spans="1:22" x14ac:dyDescent="0.3">
      <c r="A4492" s="3" t="s">
        <v>150</v>
      </c>
      <c r="B4492" s="3">
        <v>11</v>
      </c>
      <c r="C4492" s="4" t="s">
        <v>186</v>
      </c>
      <c r="D4492" s="3" t="s">
        <v>217</v>
      </c>
      <c r="E4492" s="3" t="s">
        <v>78</v>
      </c>
      <c r="F4492" s="4" t="s">
        <v>83</v>
      </c>
      <c r="G4492" s="3" t="s">
        <v>16</v>
      </c>
      <c r="H4492" s="5">
        <v>5256.5192999999999</v>
      </c>
      <c r="I4492" s="5">
        <v>14.358599999999999</v>
      </c>
      <c r="J4492" s="5">
        <v>14.2719</v>
      </c>
      <c r="K4492" s="6">
        <v>0.99396180686139324</v>
      </c>
      <c r="L4492" s="5">
        <v>169.57</v>
      </c>
      <c r="M4492" s="19">
        <f>H4492*INDEX('Pliegos Tarifarios (Las Condes)'!$B:$B,MATCH($B4492,'Pliegos Tarifarios (Las Condes)'!$A:$A,0))</f>
        <v>692614.75252590002</v>
      </c>
      <c r="N4492" s="19">
        <f>I4492*INDEX('Pliegos Tarifarios (Las Condes)'!$C:$C,MATCH($B4492,'Pliegos Tarifarios (Las Condes)'!$A:$A,0))</f>
        <v>49901.921515799993</v>
      </c>
      <c r="O4492" s="19">
        <f>J4492*INDEX('Pliegos Tarifarios (Las Condes)'!$D:$D,MATCH($B4492,'Pliegos Tarifarios (Las Condes)'!$A:$A,0))</f>
        <v>207651.46381680001</v>
      </c>
      <c r="P4492" s="19">
        <f>H4492*INDEX('Pliegos Tarifarios (Las Condes)'!$E:$E,MATCH($B4492,'Pliegos Tarifarios (Las Condes)'!$A:$A,0))</f>
        <v>68460.907363199993</v>
      </c>
      <c r="Q4492" s="19" cm="1">
        <f t="array" ref="Q4492">H4492*_xlfn.IFS(H4492&lt;=350,INDEX('Pliegos Tarifarios (Las Condes)'!$F:$F,MATCH($B4492,'Pliegos Tarifarios (Las Condes)'!$A:$A,0)),H4492&lt;=500,INDEX('Pliegos Tarifarios (Las Condes)'!$G:$G,MATCH($B4492,'Pliegos Tarifarios (Las Condes)'!$A:$A,0)),H4492&lt;=1000,INDEX('Pliegos Tarifarios (Las Condes)'!$H:$H,MATCH($B4492,'Pliegos Tarifarios (Las Condes)'!$A:$A,0)),H4492&lt;=5000,INDEX('Pliegos Tarifarios (Las Condes)'!$I:$I,MATCH($B4492,'Pliegos Tarifarios (Las Condes)'!$A:$A,0)),H4492&gt;5000,INDEX('Pliegos Tarifarios (Las Condes)'!$J:$J,MATCH($B4492,'Pliegos Tarifarios (Las Condes)'!$A:$A,0)))/1.19</f>
        <v>17249.334341596641</v>
      </c>
      <c r="R4492" s="19">
        <f>INDEX('Pliegos Tarifarios (Las Condes)'!$K:$K,MATCH($B4492,'Pliegos Tarifarios (Las Condes)'!$A:$A,0))</f>
        <v>732.99199999999996</v>
      </c>
      <c r="S4492" s="21">
        <f t="shared" si="213"/>
        <v>1036611.3715632966</v>
      </c>
      <c r="T4492" s="21">
        <f t="shared" si="214"/>
        <v>196956.16059702638</v>
      </c>
      <c r="U4492" s="19">
        <v>0</v>
      </c>
      <c r="V4492" s="21">
        <f t="shared" si="215"/>
        <v>1233567.5321603231</v>
      </c>
    </row>
    <row r="4493" spans="1:22" x14ac:dyDescent="0.3">
      <c r="A4493" s="3" t="s">
        <v>150</v>
      </c>
      <c r="B4493" s="3">
        <v>11</v>
      </c>
      <c r="C4493" s="4" t="s">
        <v>186</v>
      </c>
      <c r="D4493" s="3" t="s">
        <v>218</v>
      </c>
      <c r="E4493" s="3" t="s">
        <v>78</v>
      </c>
      <c r="F4493" s="4" t="s">
        <v>85</v>
      </c>
      <c r="G4493" s="3" t="s">
        <v>16</v>
      </c>
      <c r="H4493" s="5">
        <v>5251.3347000000003</v>
      </c>
      <c r="I4493" s="5">
        <v>14.7319</v>
      </c>
      <c r="J4493" s="5">
        <v>14.228400000000001</v>
      </c>
      <c r="K4493" s="6">
        <v>0.96582246689157547</v>
      </c>
      <c r="L4493" s="5">
        <v>169.4</v>
      </c>
      <c r="M4493" s="19">
        <f>H4493*INDEX('Pliegos Tarifarios (Las Condes)'!$B:$B,MATCH($B4493,'Pliegos Tarifarios (Las Condes)'!$A:$A,0))</f>
        <v>691931.61407610006</v>
      </c>
      <c r="N4493" s="19">
        <f>I4493*INDEX('Pliegos Tarifarios (Las Condes)'!$C:$C,MATCH($B4493,'Pliegos Tarifarios (Las Condes)'!$A:$A,0))</f>
        <v>51199.289455699996</v>
      </c>
      <c r="O4493" s="19">
        <f>J4493*INDEX('Pliegos Tarifarios (Las Condes)'!$D:$D,MATCH($B4493,'Pliegos Tarifarios (Las Condes)'!$A:$A,0))</f>
        <v>207018.55308480002</v>
      </c>
      <c r="P4493" s="19">
        <f>H4493*INDEX('Pliegos Tarifarios (Las Condes)'!$E:$E,MATCH($B4493,'Pliegos Tarifarios (Las Condes)'!$A:$A,0))</f>
        <v>68393.383132799994</v>
      </c>
      <c r="Q4493" s="19" cm="1">
        <f t="array" ref="Q4493">H4493*_xlfn.IFS(H4493&lt;=350,INDEX('Pliegos Tarifarios (Las Condes)'!$F:$F,MATCH($B4493,'Pliegos Tarifarios (Las Condes)'!$A:$A,0)),H4493&lt;=500,INDEX('Pliegos Tarifarios (Las Condes)'!$G:$G,MATCH($B4493,'Pliegos Tarifarios (Las Condes)'!$A:$A,0)),H4493&lt;=1000,INDEX('Pliegos Tarifarios (Las Condes)'!$H:$H,MATCH($B4493,'Pliegos Tarifarios (Las Condes)'!$A:$A,0)),H4493&lt;=5000,INDEX('Pliegos Tarifarios (Las Condes)'!$I:$I,MATCH($B4493,'Pliegos Tarifarios (Las Condes)'!$A:$A,0)),H4493&gt;5000,INDEX('Pliegos Tarifarios (Las Condes)'!$J:$J,MATCH($B4493,'Pliegos Tarifarios (Las Condes)'!$A:$A,0)))/1.19</f>
        <v>17232.321011344542</v>
      </c>
      <c r="R4493" s="19">
        <f>INDEX('Pliegos Tarifarios (Las Condes)'!$K:$K,MATCH($B4493,'Pliegos Tarifarios (Las Condes)'!$A:$A,0))</f>
        <v>732.99199999999996</v>
      </c>
      <c r="S4493" s="21">
        <f t="shared" si="213"/>
        <v>1036508.1527607446</v>
      </c>
      <c r="T4493" s="21">
        <f t="shared" si="214"/>
        <v>196936.54902454145</v>
      </c>
      <c r="U4493" s="19">
        <v>0</v>
      </c>
      <c r="V4493" s="21">
        <f t="shared" si="215"/>
        <v>1233444.701785286</v>
      </c>
    </row>
    <row r="4494" spans="1:22" x14ac:dyDescent="0.3">
      <c r="A4494" s="3" t="s">
        <v>150</v>
      </c>
      <c r="B4494" s="3">
        <v>11</v>
      </c>
      <c r="C4494" s="4" t="s">
        <v>186</v>
      </c>
      <c r="D4494" s="3" t="s">
        <v>219</v>
      </c>
      <c r="E4494" s="3" t="s">
        <v>78</v>
      </c>
      <c r="F4494" s="4" t="s">
        <v>87</v>
      </c>
      <c r="G4494" s="3" t="s">
        <v>16</v>
      </c>
      <c r="H4494" s="5">
        <v>5257.7824000000001</v>
      </c>
      <c r="I4494" s="5">
        <v>14.5998</v>
      </c>
      <c r="J4494" s="5">
        <v>14.3797</v>
      </c>
      <c r="K4494" s="6">
        <v>0.98492445101987691</v>
      </c>
      <c r="L4494" s="5">
        <v>169.61</v>
      </c>
      <c r="M4494" s="19">
        <f>H4494*INDEX('Pliegos Tarifarios (Las Condes)'!$B:$B,MATCH($B4494,'Pliegos Tarifarios (Las Condes)'!$A:$A,0))</f>
        <v>692781.18237120006</v>
      </c>
      <c r="N4494" s="19">
        <f>I4494*INDEX('Pliegos Tarifarios (Las Condes)'!$C:$C,MATCH($B4494,'Pliegos Tarifarios (Las Condes)'!$A:$A,0))</f>
        <v>50740.188719400001</v>
      </c>
      <c r="O4494" s="19">
        <f>J4494*INDEX('Pliegos Tarifarios (Las Condes)'!$D:$D,MATCH($B4494,'Pliegos Tarifarios (Las Condes)'!$A:$A,0))</f>
        <v>209219.9184584</v>
      </c>
      <c r="P4494" s="19">
        <f>H4494*INDEX('Pliegos Tarifarios (Las Condes)'!$E:$E,MATCH($B4494,'Pliegos Tarifarios (Las Condes)'!$A:$A,0))</f>
        <v>68477.357977599997</v>
      </c>
      <c r="Q4494" s="19" cm="1">
        <f t="array" ref="Q4494">H4494*_xlfn.IFS(H4494&lt;=350,INDEX('Pliegos Tarifarios (Las Condes)'!$F:$F,MATCH($B4494,'Pliegos Tarifarios (Las Condes)'!$A:$A,0)),H4494&lt;=500,INDEX('Pliegos Tarifarios (Las Condes)'!$G:$G,MATCH($B4494,'Pliegos Tarifarios (Las Condes)'!$A:$A,0)),H4494&lt;=1000,INDEX('Pliegos Tarifarios (Las Condes)'!$H:$H,MATCH($B4494,'Pliegos Tarifarios (Las Condes)'!$A:$A,0)),H4494&lt;=5000,INDEX('Pliegos Tarifarios (Las Condes)'!$I:$I,MATCH($B4494,'Pliegos Tarifarios (Las Condes)'!$A:$A,0)),H4494&gt;5000,INDEX('Pliegos Tarifarios (Las Condes)'!$J:$J,MATCH($B4494,'Pliegos Tarifarios (Las Condes)'!$A:$A,0)))/1.19</f>
        <v>17253.479220168068</v>
      </c>
      <c r="R4494" s="19">
        <f>INDEX('Pliegos Tarifarios (Las Condes)'!$K:$K,MATCH($B4494,'Pliegos Tarifarios (Las Condes)'!$A:$A,0))</f>
        <v>732.99199999999996</v>
      </c>
      <c r="S4494" s="21">
        <f t="shared" si="213"/>
        <v>1039205.1187467681</v>
      </c>
      <c r="T4494" s="21">
        <f t="shared" si="214"/>
        <v>197448.97256188595</v>
      </c>
      <c r="U4494" s="19">
        <v>0</v>
      </c>
      <c r="V4494" s="21">
        <f t="shared" si="215"/>
        <v>1236654.0913086541</v>
      </c>
    </row>
    <row r="4495" spans="1:22" x14ac:dyDescent="0.3">
      <c r="A4495" s="3" t="s">
        <v>150</v>
      </c>
      <c r="B4495" s="3">
        <v>11</v>
      </c>
      <c r="C4495" s="4" t="s">
        <v>186</v>
      </c>
      <c r="D4495" s="3" t="s">
        <v>220</v>
      </c>
      <c r="E4495" s="3" t="s">
        <v>78</v>
      </c>
      <c r="F4495" s="4" t="s">
        <v>89</v>
      </c>
      <c r="G4495" s="3" t="s">
        <v>16</v>
      </c>
      <c r="H4495" s="5">
        <v>6565.8370999999997</v>
      </c>
      <c r="I4495" s="5">
        <v>18.210899999999999</v>
      </c>
      <c r="J4495" s="5">
        <v>17.756399999999999</v>
      </c>
      <c r="K4495" s="6">
        <v>0.97504241964977023</v>
      </c>
      <c r="L4495" s="5">
        <v>211.8</v>
      </c>
      <c r="M4495" s="19">
        <f>H4495*INDEX('Pliegos Tarifarios (Las Condes)'!$B:$B,MATCH($B4495,'Pliegos Tarifarios (Las Condes)'!$A:$A,0))</f>
        <v>865134.39380730002</v>
      </c>
      <c r="N4495" s="19">
        <f>I4495*INDEX('Pliegos Tarifarios (Las Condes)'!$C:$C,MATCH($B4495,'Pliegos Tarifarios (Las Condes)'!$A:$A,0))</f>
        <v>63290.21649269999</v>
      </c>
      <c r="O4495" s="19">
        <f>J4495*INDEX('Pliegos Tarifarios (Las Condes)'!$D:$D,MATCH($B4495,'Pliegos Tarifarios (Las Condes)'!$A:$A,0))</f>
        <v>258349.7959008</v>
      </c>
      <c r="P4495" s="19">
        <f>H4495*INDEX('Pliegos Tarifarios (Las Condes)'!$E:$E,MATCH($B4495,'Pliegos Tarifarios (Las Condes)'!$A:$A,0))</f>
        <v>85513.462390399989</v>
      </c>
      <c r="Q4495" s="19" cm="1">
        <f t="array" ref="Q4495">H4495*_xlfn.IFS(H4495&lt;=350,INDEX('Pliegos Tarifarios (Las Condes)'!$F:$F,MATCH($B4495,'Pliegos Tarifarios (Las Condes)'!$A:$A,0)),H4495&lt;=500,INDEX('Pliegos Tarifarios (Las Condes)'!$G:$G,MATCH($B4495,'Pliegos Tarifarios (Las Condes)'!$A:$A,0)),H4495&lt;=1000,INDEX('Pliegos Tarifarios (Las Condes)'!$H:$H,MATCH($B4495,'Pliegos Tarifarios (Las Condes)'!$A:$A,0)),H4495&lt;=5000,INDEX('Pliegos Tarifarios (Las Condes)'!$I:$I,MATCH($B4495,'Pliegos Tarifarios (Las Condes)'!$A:$A,0)),H4495&gt;5000,INDEX('Pliegos Tarifarios (Las Condes)'!$J:$J,MATCH($B4495,'Pliegos Tarifarios (Las Condes)'!$A:$A,0)))/1.19</f>
        <v>21545.877206302521</v>
      </c>
      <c r="R4495" s="19">
        <f>INDEX('Pliegos Tarifarios (Las Condes)'!$K:$K,MATCH($B4495,'Pliegos Tarifarios (Las Condes)'!$A:$A,0))</f>
        <v>732.99199999999996</v>
      </c>
      <c r="S4495" s="21">
        <f t="shared" si="213"/>
        <v>1294566.7377975027</v>
      </c>
      <c r="T4495" s="21">
        <f t="shared" si="214"/>
        <v>245967.6801815255</v>
      </c>
      <c r="U4495" s="19">
        <v>0</v>
      </c>
      <c r="V4495" s="21">
        <f t="shared" si="215"/>
        <v>1540534.4179790281</v>
      </c>
    </row>
    <row r="4496" spans="1:22" x14ac:dyDescent="0.3">
      <c r="A4496" s="3" t="s">
        <v>150</v>
      </c>
      <c r="B4496" s="3">
        <v>11</v>
      </c>
      <c r="C4496" s="4" t="s">
        <v>186</v>
      </c>
      <c r="D4496" s="3" t="s">
        <v>221</v>
      </c>
      <c r="E4496" s="3" t="s">
        <v>91</v>
      </c>
      <c r="F4496" s="4" t="s">
        <v>92</v>
      </c>
      <c r="G4496" s="3" t="s">
        <v>16</v>
      </c>
      <c r="H4496" s="5">
        <v>5237.5007999999998</v>
      </c>
      <c r="I4496" s="5">
        <v>14.4057</v>
      </c>
      <c r="J4496" s="5">
        <v>14.4057</v>
      </c>
      <c r="K4496" s="6">
        <v>1</v>
      </c>
      <c r="L4496" s="5">
        <v>168.95</v>
      </c>
      <c r="M4496" s="19">
        <f>H4496*INDEX('Pliegos Tarifarios (Las Condes)'!$B:$B,MATCH($B4496,'Pliegos Tarifarios (Las Condes)'!$A:$A,0))</f>
        <v>690108.81791039999</v>
      </c>
      <c r="N4496" s="19">
        <f>I4496*INDEX('Pliegos Tarifarios (Las Condes)'!$C:$C,MATCH($B4496,'Pliegos Tarifarios (Las Condes)'!$A:$A,0))</f>
        <v>50065.612997099997</v>
      </c>
      <c r="O4496" s="19">
        <f>J4496*INDEX('Pliegos Tarifarios (Las Condes)'!$D:$D,MATCH($B4496,'Pliegos Tarifarios (Las Condes)'!$A:$A,0))</f>
        <v>209598.20993039999</v>
      </c>
      <c r="P4496" s="19">
        <f>H4496*INDEX('Pliegos Tarifarios (Las Condes)'!$E:$E,MATCH($B4496,'Pliegos Tarifarios (Las Condes)'!$A:$A,0))</f>
        <v>68213.210419199997</v>
      </c>
      <c r="Q4496" s="19" cm="1">
        <f t="array" ref="Q4496">H4496*_xlfn.IFS(H4496&lt;=350,INDEX('Pliegos Tarifarios (Las Condes)'!$F:$F,MATCH($B4496,'Pliegos Tarifarios (Las Condes)'!$A:$A,0)),H4496&lt;=500,INDEX('Pliegos Tarifarios (Las Condes)'!$G:$G,MATCH($B4496,'Pliegos Tarifarios (Las Condes)'!$A:$A,0)),H4496&lt;=1000,INDEX('Pliegos Tarifarios (Las Condes)'!$H:$H,MATCH($B4496,'Pliegos Tarifarios (Las Condes)'!$A:$A,0)),H4496&lt;=5000,INDEX('Pliegos Tarifarios (Las Condes)'!$I:$I,MATCH($B4496,'Pliegos Tarifarios (Las Condes)'!$A:$A,0)),H4496&gt;5000,INDEX('Pliegos Tarifarios (Las Condes)'!$J:$J,MATCH($B4496,'Pliegos Tarifarios (Las Condes)'!$A:$A,0)))/1.19</f>
        <v>17186.924894117648</v>
      </c>
      <c r="R4496" s="19">
        <f>INDEX('Pliegos Tarifarios (Las Condes)'!$K:$K,MATCH($B4496,'Pliegos Tarifarios (Las Condes)'!$A:$A,0))</f>
        <v>732.99199999999996</v>
      </c>
      <c r="S4496" s="21">
        <f t="shared" si="213"/>
        <v>1035905.7681512176</v>
      </c>
      <c r="T4496" s="21">
        <f t="shared" si="214"/>
        <v>196822.09594873135</v>
      </c>
      <c r="U4496" s="19">
        <v>0</v>
      </c>
      <c r="V4496" s="21">
        <f t="shared" si="215"/>
        <v>1232727.8640999489</v>
      </c>
    </row>
    <row r="4497" spans="1:22" x14ac:dyDescent="0.3">
      <c r="A4497" s="3" t="s">
        <v>150</v>
      </c>
      <c r="B4497" s="3">
        <v>11</v>
      </c>
      <c r="C4497" s="4" t="s">
        <v>186</v>
      </c>
      <c r="D4497" s="3" t="s">
        <v>222</v>
      </c>
      <c r="E4497" s="3" t="s">
        <v>94</v>
      </c>
      <c r="F4497" s="4" t="s">
        <v>95</v>
      </c>
      <c r="G4497" s="3" t="s">
        <v>16</v>
      </c>
      <c r="H4497" s="5">
        <v>3935.5610000000001</v>
      </c>
      <c r="I4497" s="5">
        <v>11.1119</v>
      </c>
      <c r="J4497" s="5">
        <v>11.1119</v>
      </c>
      <c r="K4497" s="6">
        <v>1</v>
      </c>
      <c r="L4497" s="5">
        <v>126.95</v>
      </c>
      <c r="M4497" s="19">
        <f>H4497*INDEX('Pliegos Tarifarios (Las Condes)'!$B:$B,MATCH($B4497,'Pliegos Tarifarios (Las Condes)'!$A:$A,0))</f>
        <v>518561.32404300006</v>
      </c>
      <c r="N4497" s="19">
        <f>I4497*INDEX('Pliegos Tarifarios (Las Condes)'!$C:$C,MATCH($B4497,'Pliegos Tarifarios (Las Condes)'!$A:$A,0))</f>
        <v>38618.330595699998</v>
      </c>
      <c r="O4497" s="19">
        <f>J4497*INDEX('Pliegos Tarifarios (Las Condes)'!$D:$D,MATCH($B4497,'Pliegos Tarifarios (Las Condes)'!$A:$A,0))</f>
        <v>161674.50029680002</v>
      </c>
      <c r="P4497" s="19">
        <f>H4497*INDEX('Pliegos Tarifarios (Las Condes)'!$E:$E,MATCH($B4497,'Pliegos Tarifarios (Las Condes)'!$A:$A,0))</f>
        <v>51256.746463999996</v>
      </c>
      <c r="Q4497" s="19" cm="1">
        <f t="array" ref="Q4497">H4497*_xlfn.IFS(H4497&lt;=350,INDEX('Pliegos Tarifarios (Las Condes)'!$F:$F,MATCH($B4497,'Pliegos Tarifarios (Las Condes)'!$A:$A,0)),H4497&lt;=500,INDEX('Pliegos Tarifarios (Las Condes)'!$G:$G,MATCH($B4497,'Pliegos Tarifarios (Las Condes)'!$A:$A,0)),H4497&lt;=1000,INDEX('Pliegos Tarifarios (Las Condes)'!$H:$H,MATCH($B4497,'Pliegos Tarifarios (Las Condes)'!$A:$A,0)),H4497&lt;=5000,INDEX('Pliegos Tarifarios (Las Condes)'!$I:$I,MATCH($B4497,'Pliegos Tarifarios (Las Condes)'!$A:$A,0)),H4497&gt;5000,INDEX('Pliegos Tarifarios (Las Condes)'!$J:$J,MATCH($B4497,'Pliegos Tarifarios (Las Condes)'!$A:$A,0)))/1.19</f>
        <v>11809.990194117649</v>
      </c>
      <c r="R4497" s="19">
        <f>INDEX('Pliegos Tarifarios (Las Condes)'!$K:$K,MATCH($B4497,'Pliegos Tarifarios (Las Condes)'!$A:$A,0))</f>
        <v>732.99199999999996</v>
      </c>
      <c r="S4497" s="21">
        <f t="shared" si="213"/>
        <v>782653.88359361771</v>
      </c>
      <c r="T4497" s="21">
        <f t="shared" si="214"/>
        <v>148704.23788278736</v>
      </c>
      <c r="U4497" s="19">
        <v>0</v>
      </c>
      <c r="V4497" s="21">
        <f t="shared" si="215"/>
        <v>931358.12147640507</v>
      </c>
    </row>
    <row r="4498" spans="1:22" x14ac:dyDescent="0.3">
      <c r="A4498" s="3" t="s">
        <v>150</v>
      </c>
      <c r="B4498" s="3">
        <v>11</v>
      </c>
      <c r="C4498" s="4" t="s">
        <v>186</v>
      </c>
      <c r="D4498" s="3" t="s">
        <v>223</v>
      </c>
      <c r="E4498" s="3" t="s">
        <v>91</v>
      </c>
      <c r="F4498" s="4" t="s">
        <v>97</v>
      </c>
      <c r="G4498" s="3" t="s">
        <v>16</v>
      </c>
      <c r="H4498" s="5">
        <v>3941.5608000000002</v>
      </c>
      <c r="I4498" s="5">
        <v>10.8414</v>
      </c>
      <c r="J4498" s="5">
        <v>10.6812</v>
      </c>
      <c r="K4498" s="6">
        <v>0.98522331064253699</v>
      </c>
      <c r="L4498" s="5">
        <v>127.15</v>
      </c>
      <c r="M4498" s="19">
        <f>H4498*INDEX('Pliegos Tarifarios (Las Condes)'!$B:$B,MATCH($B4498,'Pliegos Tarifarios (Las Condes)'!$A:$A,0))</f>
        <v>519351.87569040002</v>
      </c>
      <c r="N4498" s="19">
        <f>I4498*INDEX('Pliegos Tarifarios (Las Condes)'!$C:$C,MATCH($B4498,'Pliegos Tarifarios (Las Condes)'!$A:$A,0))</f>
        <v>37678.234084199998</v>
      </c>
      <c r="O4498" s="19">
        <f>J4498*INDEX('Pliegos Tarifarios (Las Condes)'!$D:$D,MATCH($B4498,'Pliegos Tarifarios (Las Condes)'!$A:$A,0))</f>
        <v>155407.95656640001</v>
      </c>
      <c r="P4498" s="19">
        <f>H4498*INDEX('Pliegos Tarifarios (Las Condes)'!$E:$E,MATCH($B4498,'Pliegos Tarifarios (Las Condes)'!$A:$A,0))</f>
        <v>51334.887859199996</v>
      </c>
      <c r="Q4498" s="19" cm="1">
        <f t="array" ref="Q4498">H4498*_xlfn.IFS(H4498&lt;=350,INDEX('Pliegos Tarifarios (Las Condes)'!$F:$F,MATCH($B4498,'Pliegos Tarifarios (Las Condes)'!$A:$A,0)),H4498&lt;=500,INDEX('Pliegos Tarifarios (Las Condes)'!$G:$G,MATCH($B4498,'Pliegos Tarifarios (Las Condes)'!$A:$A,0)),H4498&lt;=1000,INDEX('Pliegos Tarifarios (Las Condes)'!$H:$H,MATCH($B4498,'Pliegos Tarifarios (Las Condes)'!$A:$A,0)),H4498&lt;=5000,INDEX('Pliegos Tarifarios (Las Condes)'!$I:$I,MATCH($B4498,'Pliegos Tarifarios (Las Condes)'!$A:$A,0)),H4498&gt;5000,INDEX('Pliegos Tarifarios (Las Condes)'!$J:$J,MATCH($B4498,'Pliegos Tarifarios (Las Condes)'!$A:$A,0)))/1.19</f>
        <v>11827.994635966386</v>
      </c>
      <c r="R4498" s="19">
        <f>INDEX('Pliegos Tarifarios (Las Condes)'!$K:$K,MATCH($B4498,'Pliegos Tarifarios (Las Condes)'!$A:$A,0))</f>
        <v>732.99199999999996</v>
      </c>
      <c r="S4498" s="21">
        <f t="shared" si="213"/>
        <v>776333.94083616638</v>
      </c>
      <c r="T4498" s="21">
        <f t="shared" si="214"/>
        <v>147503.44875887161</v>
      </c>
      <c r="U4498" s="19">
        <v>0</v>
      </c>
      <c r="V4498" s="21">
        <f t="shared" si="215"/>
        <v>923837.38959503802</v>
      </c>
    </row>
    <row r="4499" spans="1:22" x14ac:dyDescent="0.3">
      <c r="A4499" s="3" t="s">
        <v>150</v>
      </c>
      <c r="B4499" s="3">
        <v>11</v>
      </c>
      <c r="C4499" s="4" t="s">
        <v>186</v>
      </c>
      <c r="D4499" s="3" t="s">
        <v>224</v>
      </c>
      <c r="E4499" s="3" t="s">
        <v>99</v>
      </c>
      <c r="F4499" s="4" t="s">
        <v>100</v>
      </c>
      <c r="G4499" s="3" t="s">
        <v>16</v>
      </c>
      <c r="H4499" s="5">
        <v>19722.277699999999</v>
      </c>
      <c r="I4499" s="5">
        <v>55.328299999999999</v>
      </c>
      <c r="J4499" s="5">
        <v>52.334200000000003</v>
      </c>
      <c r="K4499" s="6">
        <v>0.94588483651223698</v>
      </c>
      <c r="L4499" s="5">
        <v>636.20000000000005</v>
      </c>
      <c r="M4499" s="19">
        <f>H4499*INDEX('Pliegos Tarifarios (Las Condes)'!$B:$B,MATCH($B4499,'Pliegos Tarifarios (Las Condes)'!$A:$A,0))</f>
        <v>2598666.4765850999</v>
      </c>
      <c r="N4499" s="19">
        <f>I4499*INDEX('Pliegos Tarifarios (Las Condes)'!$C:$C,MATCH($B4499,'Pliegos Tarifarios (Las Condes)'!$A:$A,0))</f>
        <v>192288.13980489998</v>
      </c>
      <c r="O4499" s="19">
        <f>J4499*INDEX('Pliegos Tarifarios (Las Condes)'!$D:$D,MATCH($B4499,'Pliegos Tarifarios (Las Condes)'!$A:$A,0))</f>
        <v>761445.44438240002</v>
      </c>
      <c r="P4499" s="19">
        <f>H4499*INDEX('Pliegos Tarifarios (Las Condes)'!$E:$E,MATCH($B4499,'Pliegos Tarifarios (Las Condes)'!$A:$A,0))</f>
        <v>256862.94476479996</v>
      </c>
      <c r="Q4499" s="19" cm="1">
        <f t="array" ref="Q4499">H4499*_xlfn.IFS(H4499&lt;=350,INDEX('Pliegos Tarifarios (Las Condes)'!$F:$F,MATCH($B4499,'Pliegos Tarifarios (Las Condes)'!$A:$A,0)),H4499&lt;=500,INDEX('Pliegos Tarifarios (Las Condes)'!$G:$G,MATCH($B4499,'Pliegos Tarifarios (Las Condes)'!$A:$A,0)),H4499&lt;=1000,INDEX('Pliegos Tarifarios (Las Condes)'!$H:$H,MATCH($B4499,'Pliegos Tarifarios (Las Condes)'!$A:$A,0)),H4499&lt;=5000,INDEX('Pliegos Tarifarios (Las Condes)'!$I:$I,MATCH($B4499,'Pliegos Tarifarios (Las Condes)'!$A:$A,0)),H4499&gt;5000,INDEX('Pliegos Tarifarios (Las Condes)'!$J:$J,MATCH($B4499,'Pliegos Tarifarios (Las Condes)'!$A:$A,0)))/1.19</f>
        <v>64718.902872689083</v>
      </c>
      <c r="R4499" s="19">
        <f>INDEX('Pliegos Tarifarios (Las Condes)'!$K:$K,MATCH($B4499,'Pliegos Tarifarios (Las Condes)'!$A:$A,0))</f>
        <v>732.99199999999996</v>
      </c>
      <c r="S4499" s="21">
        <f t="shared" si="213"/>
        <v>3874714.9004098894</v>
      </c>
      <c r="T4499" s="21">
        <f t="shared" si="214"/>
        <v>736195.83107787895</v>
      </c>
      <c r="U4499" s="19">
        <v>0</v>
      </c>
      <c r="V4499" s="21">
        <f t="shared" si="215"/>
        <v>4610910.7314877687</v>
      </c>
    </row>
    <row r="4500" spans="1:22" x14ac:dyDescent="0.3">
      <c r="A4500" s="3" t="s">
        <v>150</v>
      </c>
      <c r="B4500" s="3">
        <v>11</v>
      </c>
      <c r="C4500" s="4" t="s">
        <v>186</v>
      </c>
      <c r="D4500" s="3" t="s">
        <v>225</v>
      </c>
      <c r="E4500" s="3" t="s">
        <v>102</v>
      </c>
      <c r="F4500" s="4" t="s">
        <v>103</v>
      </c>
      <c r="G4500" s="3" t="s">
        <v>16</v>
      </c>
      <c r="H4500" s="5">
        <v>7873.2155000000002</v>
      </c>
      <c r="I4500" s="5">
        <v>21.6692</v>
      </c>
      <c r="J4500" s="5">
        <v>21.6692</v>
      </c>
      <c r="K4500" s="6">
        <v>1</v>
      </c>
      <c r="L4500" s="5">
        <v>253.97</v>
      </c>
      <c r="M4500" s="19">
        <f>H4500*INDEX('Pliegos Tarifarios (Las Condes)'!$B:$B,MATCH($B4500,'Pliegos Tarifarios (Las Condes)'!$A:$A,0))</f>
        <v>1037398.4939265001</v>
      </c>
      <c r="N4500" s="19">
        <f>I4500*INDEX('Pliegos Tarifarios (Las Condes)'!$C:$C,MATCH($B4500,'Pliegos Tarifarios (Las Condes)'!$A:$A,0))</f>
        <v>75309.202687600002</v>
      </c>
      <c r="O4500" s="19">
        <f>J4500*INDEX('Pliegos Tarifarios (Las Condes)'!$D:$D,MATCH($B4500,'Pliegos Tarifarios (Las Condes)'!$A:$A,0))</f>
        <v>315279.75250240002</v>
      </c>
      <c r="P4500" s="19">
        <f>H4500*INDEX('Pliegos Tarifarios (Las Condes)'!$E:$E,MATCH($B4500,'Pliegos Tarifarios (Las Condes)'!$A:$A,0))</f>
        <v>102540.758672</v>
      </c>
      <c r="Q4500" s="19" cm="1">
        <f t="array" ref="Q4500">H4500*_xlfn.IFS(H4500&lt;=350,INDEX('Pliegos Tarifarios (Las Condes)'!$F:$F,MATCH($B4500,'Pliegos Tarifarios (Las Condes)'!$A:$A,0)),H4500&lt;=500,INDEX('Pliegos Tarifarios (Las Condes)'!$G:$G,MATCH($B4500,'Pliegos Tarifarios (Las Condes)'!$A:$A,0)),H4500&lt;=1000,INDEX('Pliegos Tarifarios (Las Condes)'!$H:$H,MATCH($B4500,'Pliegos Tarifarios (Las Condes)'!$A:$A,0)),H4500&lt;=5000,INDEX('Pliegos Tarifarios (Las Condes)'!$I:$I,MATCH($B4500,'Pliegos Tarifarios (Las Condes)'!$A:$A,0)),H4500&gt;5000,INDEX('Pliegos Tarifarios (Las Condes)'!$J:$J,MATCH($B4500,'Pliegos Tarifarios (Las Condes)'!$A:$A,0)))/1.19</f>
        <v>25836.055905462188</v>
      </c>
      <c r="R4500" s="19">
        <f>INDEX('Pliegos Tarifarios (Las Condes)'!$K:$K,MATCH($B4500,'Pliegos Tarifarios (Las Condes)'!$A:$A,0))</f>
        <v>732.99199999999996</v>
      </c>
      <c r="S4500" s="21">
        <f t="shared" si="213"/>
        <v>1557097.2556939623</v>
      </c>
      <c r="T4500" s="21">
        <f t="shared" si="214"/>
        <v>295848.47858185286</v>
      </c>
      <c r="U4500" s="19">
        <v>0</v>
      </c>
      <c r="V4500" s="21">
        <f t="shared" si="215"/>
        <v>1852945.7342758151</v>
      </c>
    </row>
    <row r="4501" spans="1:22" x14ac:dyDescent="0.3">
      <c r="A4501" s="3" t="s">
        <v>150</v>
      </c>
      <c r="B4501" s="3">
        <v>11</v>
      </c>
      <c r="C4501" s="4" t="s">
        <v>186</v>
      </c>
      <c r="D4501" s="3" t="s">
        <v>226</v>
      </c>
      <c r="E4501" s="3" t="s">
        <v>105</v>
      </c>
      <c r="F4501" s="4" t="s">
        <v>106</v>
      </c>
      <c r="G4501" s="3" t="s">
        <v>30</v>
      </c>
      <c r="H4501" s="5">
        <v>2623.7615999999998</v>
      </c>
      <c r="I4501" s="5">
        <v>7.1936</v>
      </c>
      <c r="J4501" s="5">
        <v>7.0583</v>
      </c>
      <c r="K4501" s="6">
        <v>0.98119161476868333</v>
      </c>
      <c r="L4501" s="5">
        <v>84.64</v>
      </c>
      <c r="M4501" s="19">
        <f>H4501*INDEX('Pliegos Tarifarios (Las Condes)'!$B:$B,MATCH($B4501,'Pliegos Tarifarios (Las Condes)'!$A:$A,0))</f>
        <v>345714.6997008</v>
      </c>
      <c r="N4501" s="19">
        <f>I4501*INDEX('Pliegos Tarifarios (Las Condes)'!$C:$C,MATCH($B4501,'Pliegos Tarifarios (Las Condes)'!$A:$A,0))</f>
        <v>25000.659020799998</v>
      </c>
      <c r="O4501" s="19">
        <f>J4501*INDEX('Pliegos Tarifarios (Las Condes)'!$D:$D,MATCH($B4501,'Pliegos Tarifarios (Las Condes)'!$A:$A,0))</f>
        <v>102695.9498776</v>
      </c>
      <c r="P4501" s="19">
        <f>H4501*INDEX('Pliegos Tarifarios (Las Condes)'!$E:$E,MATCH($B4501,'Pliegos Tarifarios (Las Condes)'!$A:$A,0))</f>
        <v>34171.871078399992</v>
      </c>
      <c r="Q4501" s="19" cm="1">
        <f t="array" ref="Q4501">H4501*_xlfn.IFS(H4501&lt;=350,INDEX('Pliegos Tarifarios (Las Condes)'!$F:$F,MATCH($B4501,'Pliegos Tarifarios (Las Condes)'!$A:$A,0)),H4501&lt;=500,INDEX('Pliegos Tarifarios (Las Condes)'!$G:$G,MATCH($B4501,'Pliegos Tarifarios (Las Condes)'!$A:$A,0)),H4501&lt;=1000,INDEX('Pliegos Tarifarios (Las Condes)'!$H:$H,MATCH($B4501,'Pliegos Tarifarios (Las Condes)'!$A:$A,0)),H4501&lt;=5000,INDEX('Pliegos Tarifarios (Las Condes)'!$I:$I,MATCH($B4501,'Pliegos Tarifarios (Las Condes)'!$A:$A,0)),H4501&gt;5000,INDEX('Pliegos Tarifarios (Las Condes)'!$J:$J,MATCH($B4501,'Pliegos Tarifarios (Las Condes)'!$A:$A,0)))/1.19</f>
        <v>7873.4896416806714</v>
      </c>
      <c r="R4501" s="19">
        <f>INDEX('Pliegos Tarifarios (Las Condes)'!$K:$K,MATCH($B4501,'Pliegos Tarifarios (Las Condes)'!$A:$A,0))</f>
        <v>732.99199999999996</v>
      </c>
      <c r="S4501" s="21">
        <f t="shared" si="213"/>
        <v>516189.66131928074</v>
      </c>
      <c r="T4501" s="21">
        <f t="shared" si="214"/>
        <v>98076.03565066334</v>
      </c>
      <c r="U4501" s="19">
        <v>0</v>
      </c>
      <c r="V4501" s="21">
        <f t="shared" si="215"/>
        <v>614265.69696994405</v>
      </c>
    </row>
    <row r="4502" spans="1:22" x14ac:dyDescent="0.3">
      <c r="A4502" s="3" t="s">
        <v>150</v>
      </c>
      <c r="B4502" s="3">
        <v>11</v>
      </c>
      <c r="C4502" s="4" t="s">
        <v>186</v>
      </c>
      <c r="D4502" s="3" t="s">
        <v>227</v>
      </c>
      <c r="E4502" s="3" t="s">
        <v>105</v>
      </c>
      <c r="F4502" s="4" t="s">
        <v>108</v>
      </c>
      <c r="G4502" s="3" t="s">
        <v>30</v>
      </c>
      <c r="H4502" s="5">
        <v>2620.1977999999999</v>
      </c>
      <c r="I4502" s="5">
        <v>7.2857000000000003</v>
      </c>
      <c r="J4502" s="5">
        <v>7.0991999999999997</v>
      </c>
      <c r="K4502" s="6">
        <v>0.97440191059198145</v>
      </c>
      <c r="L4502" s="5">
        <v>84.52</v>
      </c>
      <c r="M4502" s="19">
        <f>H4502*INDEX('Pliegos Tarifarios (Las Condes)'!$B:$B,MATCH($B4502,'Pliegos Tarifarios (Las Condes)'!$A:$A,0))</f>
        <v>345245.1227214</v>
      </c>
      <c r="N4502" s="19">
        <f>I4502*INDEX('Pliegos Tarifarios (Las Condes)'!$C:$C,MATCH($B4502,'Pliegos Tarifarios (Las Condes)'!$A:$A,0))</f>
        <v>25320.7436371</v>
      </c>
      <c r="O4502" s="19">
        <f>J4502*INDEX('Pliegos Tarifarios (Las Condes)'!$D:$D,MATCH($B4502,'Pliegos Tarifarios (Las Condes)'!$A:$A,0))</f>
        <v>103291.0314624</v>
      </c>
      <c r="P4502" s="19">
        <f>H4502*INDEX('Pliegos Tarifarios (Las Condes)'!$E:$E,MATCH($B4502,'Pliegos Tarifarios (Las Condes)'!$A:$A,0))</f>
        <v>34125.456147199999</v>
      </c>
      <c r="Q4502" s="19" cm="1">
        <f t="array" ref="Q4502">H4502*_xlfn.IFS(H4502&lt;=350,INDEX('Pliegos Tarifarios (Las Condes)'!$F:$F,MATCH($B4502,'Pliegos Tarifarios (Las Condes)'!$A:$A,0)),H4502&lt;=500,INDEX('Pliegos Tarifarios (Las Condes)'!$G:$G,MATCH($B4502,'Pliegos Tarifarios (Las Condes)'!$A:$A,0)),H4502&lt;=1000,INDEX('Pliegos Tarifarios (Las Condes)'!$H:$H,MATCH($B4502,'Pliegos Tarifarios (Las Condes)'!$A:$A,0)),H4502&lt;=5000,INDEX('Pliegos Tarifarios (Las Condes)'!$I:$I,MATCH($B4502,'Pliegos Tarifarios (Las Condes)'!$A:$A,0)),H4502&gt;5000,INDEX('Pliegos Tarifarios (Las Condes)'!$J:$J,MATCH($B4502,'Pliegos Tarifarios (Las Condes)'!$A:$A,0)))/1.19</f>
        <v>7862.7952468907561</v>
      </c>
      <c r="R4502" s="19">
        <f>INDEX('Pliegos Tarifarios (Las Condes)'!$K:$K,MATCH($B4502,'Pliegos Tarifarios (Las Condes)'!$A:$A,0))</f>
        <v>732.99199999999996</v>
      </c>
      <c r="S4502" s="21">
        <f t="shared" si="213"/>
        <v>516578.14121499076</v>
      </c>
      <c r="T4502" s="21">
        <f t="shared" si="214"/>
        <v>98149.846830848241</v>
      </c>
      <c r="U4502" s="19">
        <v>0</v>
      </c>
      <c r="V4502" s="21">
        <f t="shared" si="215"/>
        <v>614727.98804583901</v>
      </c>
    </row>
    <row r="4503" spans="1:22" x14ac:dyDescent="0.3">
      <c r="A4503" s="3" t="s">
        <v>150</v>
      </c>
      <c r="B4503" s="3">
        <v>11</v>
      </c>
      <c r="C4503" s="4" t="s">
        <v>186</v>
      </c>
      <c r="D4503" s="3" t="s">
        <v>228</v>
      </c>
      <c r="E4503" s="3" t="s">
        <v>110</v>
      </c>
      <c r="F4503" s="4" t="s">
        <v>111</v>
      </c>
      <c r="G4503" s="3" t="s">
        <v>30</v>
      </c>
      <c r="H4503" s="5">
        <v>1308.1849</v>
      </c>
      <c r="I4503" s="5">
        <v>3.6086999999999998</v>
      </c>
      <c r="J4503" s="5">
        <v>3.5655999999999999</v>
      </c>
      <c r="K4503" s="6">
        <v>0.9880566408956134</v>
      </c>
      <c r="L4503" s="5">
        <v>42.2</v>
      </c>
      <c r="M4503" s="19">
        <f>H4503*INDEX('Pliegos Tarifarios (Las Condes)'!$B:$B,MATCH($B4503,'Pliegos Tarifarios (Las Condes)'!$A:$A,0))</f>
        <v>172370.36697870001</v>
      </c>
      <c r="N4503" s="19">
        <f>I4503*INDEX('Pliegos Tarifarios (Las Condes)'!$C:$C,MATCH($B4503,'Pliegos Tarifarios (Las Condes)'!$A:$A,0))</f>
        <v>12541.686806099999</v>
      </c>
      <c r="O4503" s="19">
        <f>J4503*INDEX('Pliegos Tarifarios (Las Condes)'!$D:$D,MATCH($B4503,'Pliegos Tarifarios (Las Condes)'!$A:$A,0))</f>
        <v>51878.310483200003</v>
      </c>
      <c r="P4503" s="19">
        <f>H4503*INDEX('Pliegos Tarifarios (Las Condes)'!$E:$E,MATCH($B4503,'Pliegos Tarifarios (Las Condes)'!$A:$A,0))</f>
        <v>17037.800137599999</v>
      </c>
      <c r="Q4503" s="19" cm="1">
        <f t="array" ref="Q4503">H4503*_xlfn.IFS(H4503&lt;=350,INDEX('Pliegos Tarifarios (Las Condes)'!$F:$F,MATCH($B4503,'Pliegos Tarifarios (Las Condes)'!$A:$A,0)),H4503&lt;=500,INDEX('Pliegos Tarifarios (Las Condes)'!$G:$G,MATCH($B4503,'Pliegos Tarifarios (Las Condes)'!$A:$A,0)),H4503&lt;=1000,INDEX('Pliegos Tarifarios (Las Condes)'!$H:$H,MATCH($B4503,'Pliegos Tarifarios (Las Condes)'!$A:$A,0)),H4503&lt;=5000,INDEX('Pliegos Tarifarios (Las Condes)'!$I:$I,MATCH($B4503,'Pliegos Tarifarios (Las Condes)'!$A:$A,0)),H4503&gt;5000,INDEX('Pliegos Tarifarios (Las Condes)'!$J:$J,MATCH($B4503,'Pliegos Tarifarios (Las Condes)'!$A:$A,0)))/1.19</f>
        <v>3925.6540150420169</v>
      </c>
      <c r="R4503" s="19">
        <f>INDEX('Pliegos Tarifarios (Las Condes)'!$K:$K,MATCH($B4503,'Pliegos Tarifarios (Las Condes)'!$A:$A,0))</f>
        <v>732.99199999999996</v>
      </c>
      <c r="S4503" s="21">
        <f t="shared" si="213"/>
        <v>258486.810420642</v>
      </c>
      <c r="T4503" s="21">
        <f t="shared" si="214"/>
        <v>49112.493979921979</v>
      </c>
      <c r="U4503" s="19">
        <v>0</v>
      </c>
      <c r="V4503" s="21">
        <f t="shared" si="215"/>
        <v>307599.304400564</v>
      </c>
    </row>
    <row r="4504" spans="1:22" x14ac:dyDescent="0.3">
      <c r="A4504" s="3" t="s">
        <v>150</v>
      </c>
      <c r="B4504" s="3">
        <v>11</v>
      </c>
      <c r="C4504" s="4" t="s">
        <v>186</v>
      </c>
      <c r="D4504" s="3" t="s">
        <v>229</v>
      </c>
      <c r="E4504" s="3" t="s">
        <v>113</v>
      </c>
      <c r="F4504" s="4" t="s">
        <v>114</v>
      </c>
      <c r="G4504" s="3" t="s">
        <v>30</v>
      </c>
      <c r="H4504" s="5">
        <v>1969.5436999999999</v>
      </c>
      <c r="I4504" s="5">
        <v>5.3559999999999999</v>
      </c>
      <c r="J4504" s="5">
        <v>5.2854999999999999</v>
      </c>
      <c r="K4504" s="6">
        <v>0.98683719193427932</v>
      </c>
      <c r="L4504" s="5">
        <v>63.53</v>
      </c>
      <c r="M4504" s="19">
        <f>H4504*INDEX('Pliegos Tarifarios (Las Condes)'!$B:$B,MATCH($B4504,'Pliegos Tarifarios (Las Condes)'!$A:$A,0))</f>
        <v>259512.98654310001</v>
      </c>
      <c r="N4504" s="19">
        <f>I4504*INDEX('Pliegos Tarifarios (Las Condes)'!$C:$C,MATCH($B4504,'Pliegos Tarifarios (Las Condes)'!$A:$A,0))</f>
        <v>18614.258468</v>
      </c>
      <c r="O4504" s="19">
        <f>J4504*INDEX('Pliegos Tarifarios (Las Condes)'!$D:$D,MATCH($B4504,'Pliegos Tarifarios (Las Condes)'!$A:$A,0))</f>
        <v>76902.291356000002</v>
      </c>
      <c r="P4504" s="19">
        <f>H4504*INDEX('Pliegos Tarifarios (Las Condes)'!$E:$E,MATCH($B4504,'Pliegos Tarifarios (Las Condes)'!$A:$A,0))</f>
        <v>25651.337148799998</v>
      </c>
      <c r="Q4504" s="19" cm="1">
        <f t="array" ref="Q4504">H4504*_xlfn.IFS(H4504&lt;=350,INDEX('Pliegos Tarifarios (Las Condes)'!$F:$F,MATCH($B4504,'Pliegos Tarifarios (Las Condes)'!$A:$A,0)),H4504&lt;=500,INDEX('Pliegos Tarifarios (Las Condes)'!$G:$G,MATCH($B4504,'Pliegos Tarifarios (Las Condes)'!$A:$A,0)),H4504&lt;=1000,INDEX('Pliegos Tarifarios (Las Condes)'!$H:$H,MATCH($B4504,'Pliegos Tarifarios (Las Condes)'!$A:$A,0)),H4504&lt;=5000,INDEX('Pliegos Tarifarios (Las Condes)'!$I:$I,MATCH($B4504,'Pliegos Tarifarios (Las Condes)'!$A:$A,0)),H4504&gt;5000,INDEX('Pliegos Tarifarios (Las Condes)'!$J:$J,MATCH($B4504,'Pliegos Tarifarios (Las Condes)'!$A:$A,0)))/1.19</f>
        <v>5910.286178739495</v>
      </c>
      <c r="R4504" s="19">
        <f>INDEX('Pliegos Tarifarios (Las Condes)'!$K:$K,MATCH($B4504,'Pliegos Tarifarios (Las Condes)'!$A:$A,0))</f>
        <v>732.99199999999996</v>
      </c>
      <c r="S4504" s="21">
        <f t="shared" si="213"/>
        <v>387324.15169463953</v>
      </c>
      <c r="T4504" s="21">
        <f t="shared" si="214"/>
        <v>73591.58882198151</v>
      </c>
      <c r="U4504" s="19">
        <v>0</v>
      </c>
      <c r="V4504" s="21">
        <f t="shared" si="215"/>
        <v>460915.74051662104</v>
      </c>
    </row>
    <row r="4505" spans="1:22" x14ac:dyDescent="0.3">
      <c r="A4505" s="3" t="s">
        <v>150</v>
      </c>
      <c r="B4505" s="3">
        <v>11</v>
      </c>
      <c r="C4505" s="4" t="s">
        <v>186</v>
      </c>
      <c r="D4505" s="3" t="s">
        <v>230</v>
      </c>
      <c r="E4505" s="3" t="s">
        <v>116</v>
      </c>
      <c r="F4505" s="4" t="s">
        <v>117</v>
      </c>
      <c r="G4505" s="3" t="s">
        <v>30</v>
      </c>
      <c r="H4505" s="5">
        <v>328.20650000000001</v>
      </c>
      <c r="I4505" s="5">
        <v>0.89829999999999999</v>
      </c>
      <c r="J4505" s="5">
        <v>0.88090000000000002</v>
      </c>
      <c r="K4505" s="6">
        <v>0.98063007903818322</v>
      </c>
      <c r="L4505" s="5">
        <v>10.59</v>
      </c>
      <c r="M4505" s="19">
        <f>H4505*INDEX('Pliegos Tarifarios (Las Condes)'!$B:$B,MATCH($B4505,'Pliegos Tarifarios (Las Condes)'!$A:$A,0))</f>
        <v>43245.4730595</v>
      </c>
      <c r="N4505" s="19">
        <f>I4505*INDEX('Pliegos Tarifarios (Las Condes)'!$C:$C,MATCH($B4505,'Pliegos Tarifarios (Las Condes)'!$A:$A,0))</f>
        <v>3121.9545148999996</v>
      </c>
      <c r="O4505" s="19">
        <f>J4505*INDEX('Pliegos Tarifarios (Las Condes)'!$D:$D,MATCH($B4505,'Pliegos Tarifarios (Las Condes)'!$A:$A,0))</f>
        <v>12816.806064800001</v>
      </c>
      <c r="P4505" s="19">
        <f>H4505*INDEX('Pliegos Tarifarios (Las Condes)'!$E:$E,MATCH($B4505,'Pliegos Tarifarios (Las Condes)'!$A:$A,0))</f>
        <v>4274.5614559999995</v>
      </c>
      <c r="Q4505" s="19" cm="1">
        <f t="array" ref="Q4505">H4505*_xlfn.IFS(H4505&lt;=350,INDEX('Pliegos Tarifarios (Las Condes)'!$F:$F,MATCH($B4505,'Pliegos Tarifarios (Las Condes)'!$A:$A,0)),H4505&lt;=500,INDEX('Pliegos Tarifarios (Las Condes)'!$G:$G,MATCH($B4505,'Pliegos Tarifarios (Las Condes)'!$A:$A,0)),H4505&lt;=1000,INDEX('Pliegos Tarifarios (Las Condes)'!$H:$H,MATCH($B4505,'Pliegos Tarifarios (Las Condes)'!$A:$A,0)),H4505&lt;=5000,INDEX('Pliegos Tarifarios (Las Condes)'!$I:$I,MATCH($B4505,'Pliegos Tarifarios (Las Condes)'!$A:$A,0)),H4505&gt;5000,INDEX('Pliegos Tarifarios (Las Condes)'!$J:$J,MATCH($B4505,'Pliegos Tarifarios (Las Condes)'!$A:$A,0)))/1.19</f>
        <v>216.23016470588237</v>
      </c>
      <c r="R4505" s="19">
        <f>INDEX('Pliegos Tarifarios (Las Condes)'!$K:$K,MATCH($B4505,'Pliegos Tarifarios (Las Condes)'!$A:$A,0))</f>
        <v>732.99199999999996</v>
      </c>
      <c r="S4505" s="21">
        <f t="shared" si="213"/>
        <v>64408.017259905879</v>
      </c>
      <c r="T4505" s="21">
        <f t="shared" si="214"/>
        <v>12237.523279382118</v>
      </c>
      <c r="U4505" s="19">
        <v>0</v>
      </c>
      <c r="V4505" s="21">
        <f t="shared" si="215"/>
        <v>76645.540539287991</v>
      </c>
    </row>
    <row r="4506" spans="1:22" x14ac:dyDescent="0.3">
      <c r="A4506" s="3" t="s">
        <v>150</v>
      </c>
      <c r="B4506" s="3">
        <v>11</v>
      </c>
      <c r="C4506" s="4" t="s">
        <v>186</v>
      </c>
      <c r="D4506" s="3" t="s">
        <v>231</v>
      </c>
      <c r="E4506" s="3" t="s">
        <v>116</v>
      </c>
      <c r="F4506" s="4" t="s">
        <v>119</v>
      </c>
      <c r="G4506" s="3" t="s">
        <v>30</v>
      </c>
      <c r="H4506" s="5">
        <v>328.53960000000001</v>
      </c>
      <c r="I4506" s="5">
        <v>0.88900000000000001</v>
      </c>
      <c r="J4506" s="5">
        <v>0.87260000000000004</v>
      </c>
      <c r="K4506" s="6">
        <v>0.9815523059617548</v>
      </c>
      <c r="L4506" s="5">
        <v>10.6</v>
      </c>
      <c r="M4506" s="19">
        <f>H4506*INDEX('Pliegos Tarifarios (Las Condes)'!$B:$B,MATCH($B4506,'Pliegos Tarifarios (Las Condes)'!$A:$A,0))</f>
        <v>43289.363314800001</v>
      </c>
      <c r="N4506" s="19">
        <f>I4506*INDEX('Pliegos Tarifarios (Las Condes)'!$C:$C,MATCH($B4506,'Pliegos Tarifarios (Las Condes)'!$A:$A,0))</f>
        <v>3089.6332669999997</v>
      </c>
      <c r="O4506" s="19">
        <f>J4506*INDEX('Pliegos Tarifarios (Las Condes)'!$D:$D,MATCH($B4506,'Pliegos Tarifarios (Las Condes)'!$A:$A,0))</f>
        <v>12696.0437872</v>
      </c>
      <c r="P4506" s="19">
        <f>H4506*INDEX('Pliegos Tarifarios (Las Condes)'!$E:$E,MATCH($B4506,'Pliegos Tarifarios (Las Condes)'!$A:$A,0))</f>
        <v>4278.8997503999999</v>
      </c>
      <c r="Q4506" s="19" cm="1">
        <f t="array" ref="Q4506">H4506*_xlfn.IFS(H4506&lt;=350,INDEX('Pliegos Tarifarios (Las Condes)'!$F:$F,MATCH($B4506,'Pliegos Tarifarios (Las Condes)'!$A:$A,0)),H4506&lt;=500,INDEX('Pliegos Tarifarios (Las Condes)'!$G:$G,MATCH($B4506,'Pliegos Tarifarios (Las Condes)'!$A:$A,0)),H4506&lt;=1000,INDEX('Pliegos Tarifarios (Las Condes)'!$H:$H,MATCH($B4506,'Pliegos Tarifarios (Las Condes)'!$A:$A,0)),H4506&lt;=5000,INDEX('Pliegos Tarifarios (Las Condes)'!$I:$I,MATCH($B4506,'Pliegos Tarifarios (Las Condes)'!$A:$A,0)),H4506&gt;5000,INDEX('Pliegos Tarifarios (Las Condes)'!$J:$J,MATCH($B4506,'Pliegos Tarifarios (Las Condes)'!$A:$A,0)))/1.19</f>
        <v>216.44961882352945</v>
      </c>
      <c r="R4506" s="19">
        <f>INDEX('Pliegos Tarifarios (Las Condes)'!$K:$K,MATCH($B4506,'Pliegos Tarifarios (Las Condes)'!$A:$A,0))</f>
        <v>732.99199999999996</v>
      </c>
      <c r="S4506" s="21">
        <f t="shared" si="213"/>
        <v>64303.381738223521</v>
      </c>
      <c r="T4506" s="21">
        <f t="shared" si="214"/>
        <v>12217.642530262468</v>
      </c>
      <c r="U4506" s="19">
        <v>0</v>
      </c>
      <c r="V4506" s="21">
        <f t="shared" si="215"/>
        <v>76521.024268485984</v>
      </c>
    </row>
    <row r="4507" spans="1:22" x14ac:dyDescent="0.3">
      <c r="A4507" s="3" t="s">
        <v>150</v>
      </c>
      <c r="B4507" s="3">
        <v>11</v>
      </c>
      <c r="C4507" s="4" t="s">
        <v>186</v>
      </c>
      <c r="D4507" s="3" t="s">
        <v>232</v>
      </c>
      <c r="E4507" s="3" t="s">
        <v>121</v>
      </c>
      <c r="F4507" s="4" t="s">
        <v>122</v>
      </c>
      <c r="G4507" s="3" t="s">
        <v>30</v>
      </c>
      <c r="H4507" s="5">
        <v>327.6266</v>
      </c>
      <c r="I4507" s="5">
        <v>0.88729999999999998</v>
      </c>
      <c r="J4507" s="5">
        <v>0.88729999999999998</v>
      </c>
      <c r="K4507" s="6">
        <v>1</v>
      </c>
      <c r="L4507" s="5">
        <v>10.57</v>
      </c>
      <c r="M4507" s="19">
        <f>H4507*INDEX('Pliegos Tarifarios (Las Condes)'!$B:$B,MATCH($B4507,'Pliegos Tarifarios (Las Condes)'!$A:$A,0))</f>
        <v>43169.063695800003</v>
      </c>
      <c r="N4507" s="19">
        <f>I4507*INDEX('Pliegos Tarifarios (Las Condes)'!$C:$C,MATCH($B4507,'Pliegos Tarifarios (Las Condes)'!$A:$A,0))</f>
        <v>3083.7250818999996</v>
      </c>
      <c r="O4507" s="19">
        <f>J4507*INDEX('Pliegos Tarifarios (Las Condes)'!$D:$D,MATCH($B4507,'Pliegos Tarifarios (Las Condes)'!$A:$A,0))</f>
        <v>12909.923965600001</v>
      </c>
      <c r="P4507" s="19">
        <f>H4507*INDEX('Pliegos Tarifarios (Las Condes)'!$E:$E,MATCH($B4507,'Pliegos Tarifarios (Las Condes)'!$A:$A,0))</f>
        <v>4267.0088384000001</v>
      </c>
      <c r="Q4507" s="19" cm="1">
        <f t="array" ref="Q4507">H4507*_xlfn.IFS(H4507&lt;=350,INDEX('Pliegos Tarifarios (Las Condes)'!$F:$F,MATCH($B4507,'Pliegos Tarifarios (Las Condes)'!$A:$A,0)),H4507&lt;=500,INDEX('Pliegos Tarifarios (Las Condes)'!$G:$G,MATCH($B4507,'Pliegos Tarifarios (Las Condes)'!$A:$A,0)),H4507&lt;=1000,INDEX('Pliegos Tarifarios (Las Condes)'!$H:$H,MATCH($B4507,'Pliegos Tarifarios (Las Condes)'!$A:$A,0)),H4507&lt;=5000,INDEX('Pliegos Tarifarios (Las Condes)'!$I:$I,MATCH($B4507,'Pliegos Tarifarios (Las Condes)'!$A:$A,0)),H4507&gt;5000,INDEX('Pliegos Tarifarios (Las Condes)'!$J:$J,MATCH($B4507,'Pliegos Tarifarios (Las Condes)'!$A:$A,0)))/1.19</f>
        <v>215.84811294117648</v>
      </c>
      <c r="R4507" s="19">
        <f>INDEX('Pliegos Tarifarios (Las Condes)'!$K:$K,MATCH($B4507,'Pliegos Tarifarios (Las Condes)'!$A:$A,0))</f>
        <v>732.99199999999996</v>
      </c>
      <c r="S4507" s="21">
        <f t="shared" si="213"/>
        <v>64378.561694641168</v>
      </c>
      <c r="T4507" s="21">
        <f t="shared" si="214"/>
        <v>12231.926721981823</v>
      </c>
      <c r="U4507" s="19">
        <v>0</v>
      </c>
      <c r="V4507" s="21">
        <f t="shared" si="215"/>
        <v>76610.488416622989</v>
      </c>
    </row>
    <row r="4508" spans="1:22" x14ac:dyDescent="0.3">
      <c r="A4508" s="3" t="s">
        <v>150</v>
      </c>
      <c r="B4508" s="3">
        <v>11</v>
      </c>
      <c r="C4508" s="4" t="s">
        <v>186</v>
      </c>
      <c r="D4508" s="3" t="s">
        <v>233</v>
      </c>
      <c r="E4508" s="3" t="s">
        <v>121</v>
      </c>
      <c r="F4508" s="4" t="s">
        <v>124</v>
      </c>
      <c r="G4508" s="3" t="s">
        <v>30</v>
      </c>
      <c r="H4508" s="5">
        <v>327.98419999999999</v>
      </c>
      <c r="I4508" s="5">
        <v>0.8921</v>
      </c>
      <c r="J4508" s="5">
        <v>0.88529999999999998</v>
      </c>
      <c r="K4508" s="6">
        <v>0.99237753615065571</v>
      </c>
      <c r="L4508" s="5">
        <v>10.58</v>
      </c>
      <c r="M4508" s="19">
        <f>H4508*INDEX('Pliegos Tarifarios (Las Condes)'!$B:$B,MATCH($B4508,'Pliegos Tarifarios (Las Condes)'!$A:$A,0))</f>
        <v>43216.182144600003</v>
      </c>
      <c r="N4508" s="19">
        <f>I4508*INDEX('Pliegos Tarifarios (Las Condes)'!$C:$C,MATCH($B4508,'Pliegos Tarifarios (Las Condes)'!$A:$A,0))</f>
        <v>3100.4070162999997</v>
      </c>
      <c r="O4508" s="19">
        <f>J4508*INDEX('Pliegos Tarifarios (Las Condes)'!$D:$D,MATCH($B4508,'Pliegos Tarifarios (Las Condes)'!$A:$A,0))</f>
        <v>12880.824621600001</v>
      </c>
      <c r="P4508" s="19">
        <f>H4508*INDEX('Pliegos Tarifarios (Las Condes)'!$E:$E,MATCH($B4508,'Pliegos Tarifarios (Las Condes)'!$A:$A,0))</f>
        <v>4271.6662207999998</v>
      </c>
      <c r="Q4508" s="19" cm="1">
        <f t="array" ref="Q4508">H4508*_xlfn.IFS(H4508&lt;=350,INDEX('Pliegos Tarifarios (Las Condes)'!$F:$F,MATCH($B4508,'Pliegos Tarifarios (Las Condes)'!$A:$A,0)),H4508&lt;=500,INDEX('Pliegos Tarifarios (Las Condes)'!$G:$G,MATCH($B4508,'Pliegos Tarifarios (Las Condes)'!$A:$A,0)),H4508&lt;=1000,INDEX('Pliegos Tarifarios (Las Condes)'!$H:$H,MATCH($B4508,'Pliegos Tarifarios (Las Condes)'!$A:$A,0)),H4508&lt;=5000,INDEX('Pliegos Tarifarios (Las Condes)'!$I:$I,MATCH($B4508,'Pliegos Tarifarios (Las Condes)'!$A:$A,0)),H4508&gt;5000,INDEX('Pliegos Tarifarios (Las Condes)'!$J:$J,MATCH($B4508,'Pliegos Tarifarios (Las Condes)'!$A:$A,0)))/1.19</f>
        <v>216.08370823529413</v>
      </c>
      <c r="R4508" s="19">
        <f>INDEX('Pliegos Tarifarios (Las Condes)'!$K:$K,MATCH($B4508,'Pliegos Tarifarios (Las Condes)'!$A:$A,0))</f>
        <v>732.99199999999996</v>
      </c>
      <c r="S4508" s="21">
        <f t="shared" si="213"/>
        <v>64418.155711535299</v>
      </c>
      <c r="T4508" s="21">
        <f t="shared" si="214"/>
        <v>12239.449585191707</v>
      </c>
      <c r="U4508" s="19">
        <v>0</v>
      </c>
      <c r="V4508" s="21">
        <f t="shared" si="215"/>
        <v>76657.605296727008</v>
      </c>
    </row>
    <row r="4509" spans="1:22" x14ac:dyDescent="0.3">
      <c r="A4509" s="3" t="s">
        <v>150</v>
      </c>
      <c r="B4509" s="3">
        <v>11</v>
      </c>
      <c r="C4509" s="4" t="s">
        <v>186</v>
      </c>
      <c r="D4509" s="3" t="s">
        <v>234</v>
      </c>
      <c r="E4509" s="3" t="s">
        <v>121</v>
      </c>
      <c r="F4509" s="4" t="s">
        <v>126</v>
      </c>
      <c r="G4509" s="3" t="s">
        <v>30</v>
      </c>
      <c r="H4509" s="5">
        <v>328.16019999999997</v>
      </c>
      <c r="I4509" s="5">
        <v>0.91110000000000002</v>
      </c>
      <c r="J4509" s="5">
        <v>0.91110000000000002</v>
      </c>
      <c r="K4509" s="6">
        <v>1</v>
      </c>
      <c r="L4509" s="5">
        <v>10.59</v>
      </c>
      <c r="M4509" s="19">
        <f>H4509*INDEX('Pliegos Tarifarios (Las Condes)'!$B:$B,MATCH($B4509,'Pliegos Tarifarios (Las Condes)'!$A:$A,0))</f>
        <v>43239.372432600001</v>
      </c>
      <c r="N4509" s="19">
        <f>I4509*INDEX('Pliegos Tarifarios (Las Condes)'!$C:$C,MATCH($B4509,'Pliegos Tarifarios (Las Condes)'!$A:$A,0))</f>
        <v>3166.4396732999999</v>
      </c>
      <c r="O4509" s="19">
        <f>J4509*INDEX('Pliegos Tarifarios (Las Condes)'!$D:$D,MATCH($B4509,'Pliegos Tarifarios (Las Condes)'!$A:$A,0))</f>
        <v>13256.206159200001</v>
      </c>
      <c r="P4509" s="19">
        <f>H4509*INDEX('Pliegos Tarifarios (Las Condes)'!$E:$E,MATCH($B4509,'Pliegos Tarifarios (Las Condes)'!$A:$A,0))</f>
        <v>4273.9584447999996</v>
      </c>
      <c r="Q4509" s="19" cm="1">
        <f t="array" ref="Q4509">H4509*_xlfn.IFS(H4509&lt;=350,INDEX('Pliegos Tarifarios (Las Condes)'!$F:$F,MATCH($B4509,'Pliegos Tarifarios (Las Condes)'!$A:$A,0)),H4509&lt;=500,INDEX('Pliegos Tarifarios (Las Condes)'!$G:$G,MATCH($B4509,'Pliegos Tarifarios (Las Condes)'!$A:$A,0)),H4509&lt;=1000,INDEX('Pliegos Tarifarios (Las Condes)'!$H:$H,MATCH($B4509,'Pliegos Tarifarios (Las Condes)'!$A:$A,0)),H4509&lt;=5000,INDEX('Pliegos Tarifarios (Las Condes)'!$I:$I,MATCH($B4509,'Pliegos Tarifarios (Las Condes)'!$A:$A,0)),H4509&gt;5000,INDEX('Pliegos Tarifarios (Las Condes)'!$J:$J,MATCH($B4509,'Pliegos Tarifarios (Las Condes)'!$A:$A,0)))/1.19</f>
        <v>216.19966117647058</v>
      </c>
      <c r="R4509" s="19">
        <f>INDEX('Pliegos Tarifarios (Las Condes)'!$K:$K,MATCH($B4509,'Pliegos Tarifarios (Las Condes)'!$A:$A,0))</f>
        <v>732.99199999999996</v>
      </c>
      <c r="S4509" s="21">
        <f t="shared" si="213"/>
        <v>64885.168371076477</v>
      </c>
      <c r="T4509" s="21">
        <f t="shared" si="214"/>
        <v>12328.18199050453</v>
      </c>
      <c r="U4509" s="19">
        <v>0</v>
      </c>
      <c r="V4509" s="21">
        <f t="shared" si="215"/>
        <v>77213.350361581004</v>
      </c>
    </row>
    <row r="4510" spans="1:22" x14ac:dyDescent="0.3">
      <c r="A4510" s="3" t="s">
        <v>150</v>
      </c>
      <c r="B4510" s="3">
        <v>11</v>
      </c>
      <c r="C4510" s="4" t="s">
        <v>186</v>
      </c>
      <c r="D4510" s="3" t="s">
        <v>235</v>
      </c>
      <c r="E4510" s="3" t="s">
        <v>121</v>
      </c>
      <c r="F4510" s="4" t="s">
        <v>128</v>
      </c>
      <c r="G4510" s="3" t="s">
        <v>30</v>
      </c>
      <c r="H4510" s="5">
        <v>327.71820000000002</v>
      </c>
      <c r="I4510" s="5">
        <v>0.8921</v>
      </c>
      <c r="J4510" s="5">
        <v>0.8921</v>
      </c>
      <c r="K4510" s="6">
        <v>1</v>
      </c>
      <c r="L4510" s="5">
        <v>10.57</v>
      </c>
      <c r="M4510" s="19">
        <f>H4510*INDEX('Pliegos Tarifarios (Las Condes)'!$B:$B,MATCH($B4510,'Pliegos Tarifarios (Las Condes)'!$A:$A,0))</f>
        <v>43181.133186600004</v>
      </c>
      <c r="N4510" s="19">
        <f>I4510*INDEX('Pliegos Tarifarios (Las Condes)'!$C:$C,MATCH($B4510,'Pliegos Tarifarios (Las Condes)'!$A:$A,0))</f>
        <v>3100.4070162999997</v>
      </c>
      <c r="O4510" s="19">
        <f>J4510*INDEX('Pliegos Tarifarios (Las Condes)'!$D:$D,MATCH($B4510,'Pliegos Tarifarios (Las Condes)'!$A:$A,0))</f>
        <v>12979.7623912</v>
      </c>
      <c r="P4510" s="19">
        <f>H4510*INDEX('Pliegos Tarifarios (Las Condes)'!$E:$E,MATCH($B4510,'Pliegos Tarifarios (Las Condes)'!$A:$A,0))</f>
        <v>4268.2018367999999</v>
      </c>
      <c r="Q4510" s="19" cm="1">
        <f t="array" ref="Q4510">H4510*_xlfn.IFS(H4510&lt;=350,INDEX('Pliegos Tarifarios (Las Condes)'!$F:$F,MATCH($B4510,'Pliegos Tarifarios (Las Condes)'!$A:$A,0)),H4510&lt;=500,INDEX('Pliegos Tarifarios (Las Condes)'!$G:$G,MATCH($B4510,'Pliegos Tarifarios (Las Condes)'!$A:$A,0)),H4510&lt;=1000,INDEX('Pliegos Tarifarios (Las Condes)'!$H:$H,MATCH($B4510,'Pliegos Tarifarios (Las Condes)'!$A:$A,0)),H4510&lt;=5000,INDEX('Pliegos Tarifarios (Las Condes)'!$I:$I,MATCH($B4510,'Pliegos Tarifarios (Las Condes)'!$A:$A,0)),H4510&gt;5000,INDEX('Pliegos Tarifarios (Las Condes)'!$J:$J,MATCH($B4510,'Pliegos Tarifarios (Las Condes)'!$A:$A,0)))/1.19</f>
        <v>215.90846117647064</v>
      </c>
      <c r="R4510" s="19">
        <f>INDEX('Pliegos Tarifarios (Las Condes)'!$K:$K,MATCH($B4510,'Pliegos Tarifarios (Las Condes)'!$A:$A,0))</f>
        <v>732.99199999999996</v>
      </c>
      <c r="S4510" s="21">
        <f t="shared" si="213"/>
        <v>64478.404892076469</v>
      </c>
      <c r="T4510" s="21">
        <f t="shared" si="214"/>
        <v>12250.896929494529</v>
      </c>
      <c r="U4510" s="19">
        <v>0</v>
      </c>
      <c r="V4510" s="21">
        <f t="shared" si="215"/>
        <v>76729.301821571004</v>
      </c>
    </row>
    <row r="4511" spans="1:22" x14ac:dyDescent="0.3">
      <c r="A4511" s="3" t="s">
        <v>150</v>
      </c>
      <c r="B4511" s="3">
        <v>11</v>
      </c>
      <c r="C4511" s="4" t="s">
        <v>186</v>
      </c>
      <c r="D4511" s="3" t="s">
        <v>236</v>
      </c>
      <c r="E4511" s="3" t="s">
        <v>121</v>
      </c>
      <c r="F4511" s="4" t="s">
        <v>130</v>
      </c>
      <c r="G4511" s="3" t="s">
        <v>30</v>
      </c>
      <c r="H4511" s="5">
        <v>328.25909999999999</v>
      </c>
      <c r="I4511" s="5">
        <v>0.89380000000000004</v>
      </c>
      <c r="J4511" s="5">
        <v>0.86899999999999999</v>
      </c>
      <c r="K4511" s="6">
        <v>0.97225330051465653</v>
      </c>
      <c r="L4511" s="5">
        <v>10.59</v>
      </c>
      <c r="M4511" s="19">
        <f>H4511*INDEX('Pliegos Tarifarios (Las Condes)'!$B:$B,MATCH($B4511,'Pliegos Tarifarios (Las Condes)'!$A:$A,0))</f>
        <v>43252.4037933</v>
      </c>
      <c r="N4511" s="19">
        <f>I4511*INDEX('Pliegos Tarifarios (Las Condes)'!$C:$C,MATCH($B4511,'Pliegos Tarifarios (Las Condes)'!$A:$A,0))</f>
        <v>3106.3152013999998</v>
      </c>
      <c r="O4511" s="19">
        <f>J4511*INDEX('Pliegos Tarifarios (Las Condes)'!$D:$D,MATCH($B4511,'Pliegos Tarifarios (Las Condes)'!$A:$A,0))</f>
        <v>12643.664968000001</v>
      </c>
      <c r="P4511" s="19">
        <f>H4511*INDEX('Pliegos Tarifarios (Las Condes)'!$E:$E,MATCH($B4511,'Pliegos Tarifarios (Las Condes)'!$A:$A,0))</f>
        <v>4275.2465183999993</v>
      </c>
      <c r="Q4511" s="19" cm="1">
        <f t="array" ref="Q4511">H4511*_xlfn.IFS(H4511&lt;=350,INDEX('Pliegos Tarifarios (Las Condes)'!$F:$F,MATCH($B4511,'Pliegos Tarifarios (Las Condes)'!$A:$A,0)),H4511&lt;=500,INDEX('Pliegos Tarifarios (Las Condes)'!$G:$G,MATCH($B4511,'Pliegos Tarifarios (Las Condes)'!$A:$A,0)),H4511&lt;=1000,INDEX('Pliegos Tarifarios (Las Condes)'!$H:$H,MATCH($B4511,'Pliegos Tarifarios (Las Condes)'!$A:$A,0)),H4511&lt;=5000,INDEX('Pliegos Tarifarios (Las Condes)'!$I:$I,MATCH($B4511,'Pliegos Tarifarios (Las Condes)'!$A:$A,0)),H4511&gt;5000,INDEX('Pliegos Tarifarios (Las Condes)'!$J:$J,MATCH($B4511,'Pliegos Tarifarios (Las Condes)'!$A:$A,0)))/1.19</f>
        <v>216.26481882352942</v>
      </c>
      <c r="R4511" s="19">
        <f>INDEX('Pliegos Tarifarios (Las Condes)'!$K:$K,MATCH($B4511,'Pliegos Tarifarios (Las Condes)'!$A:$A,0))</f>
        <v>732.99199999999996</v>
      </c>
      <c r="S4511" s="21">
        <f t="shared" si="213"/>
        <v>64226.887299923532</v>
      </c>
      <c r="T4511" s="21">
        <f t="shared" si="214"/>
        <v>12203.108586985471</v>
      </c>
      <c r="U4511" s="19">
        <v>0</v>
      </c>
      <c r="V4511" s="21">
        <f t="shared" si="215"/>
        <v>76429.995886909004</v>
      </c>
    </row>
    <row r="4512" spans="1:22" x14ac:dyDescent="0.3">
      <c r="A4512" s="3" t="s">
        <v>150</v>
      </c>
      <c r="B4512" s="3">
        <v>11</v>
      </c>
      <c r="C4512" s="4" t="s">
        <v>186</v>
      </c>
      <c r="D4512" s="3" t="s">
        <v>237</v>
      </c>
      <c r="E4512" s="3" t="s">
        <v>121</v>
      </c>
      <c r="F4512" s="4" t="s">
        <v>132</v>
      </c>
      <c r="G4512" s="3" t="s">
        <v>30</v>
      </c>
      <c r="H4512" s="5">
        <v>327.887</v>
      </c>
      <c r="I4512" s="5">
        <v>0.89929999999999999</v>
      </c>
      <c r="J4512" s="5">
        <v>0.87960000000000005</v>
      </c>
      <c r="K4512" s="6">
        <v>0.97809407316801966</v>
      </c>
      <c r="L4512" s="5">
        <v>10.58</v>
      </c>
      <c r="M4512" s="19">
        <f>H4512*INDEX('Pliegos Tarifarios (Las Condes)'!$B:$B,MATCH($B4512,'Pliegos Tarifarios (Las Condes)'!$A:$A,0))</f>
        <v>43203.374780999999</v>
      </c>
      <c r="N4512" s="19">
        <f>I4512*INDEX('Pliegos Tarifarios (Las Condes)'!$C:$C,MATCH($B4512,'Pliegos Tarifarios (Las Condes)'!$A:$A,0))</f>
        <v>3125.4299179</v>
      </c>
      <c r="O4512" s="19">
        <f>J4512*INDEX('Pliegos Tarifarios (Las Condes)'!$D:$D,MATCH($B4512,'Pliegos Tarifarios (Las Condes)'!$A:$A,0))</f>
        <v>12797.891491200002</v>
      </c>
      <c r="P4512" s="19">
        <f>H4512*INDEX('Pliegos Tarifarios (Las Condes)'!$E:$E,MATCH($B4512,'Pliegos Tarifarios (Las Condes)'!$A:$A,0))</f>
        <v>4270.4002879999998</v>
      </c>
      <c r="Q4512" s="19" cm="1">
        <f t="array" ref="Q4512">H4512*_xlfn.IFS(H4512&lt;=350,INDEX('Pliegos Tarifarios (Las Condes)'!$F:$F,MATCH($B4512,'Pliegos Tarifarios (Las Condes)'!$A:$A,0)),H4512&lt;=500,INDEX('Pliegos Tarifarios (Las Condes)'!$G:$G,MATCH($B4512,'Pliegos Tarifarios (Las Condes)'!$A:$A,0)),H4512&lt;=1000,INDEX('Pliegos Tarifarios (Las Condes)'!$H:$H,MATCH($B4512,'Pliegos Tarifarios (Las Condes)'!$A:$A,0)),H4512&lt;=5000,INDEX('Pliegos Tarifarios (Las Condes)'!$I:$I,MATCH($B4512,'Pliegos Tarifarios (Las Condes)'!$A:$A,0)),H4512&gt;5000,INDEX('Pliegos Tarifarios (Las Condes)'!$J:$J,MATCH($B4512,'Pliegos Tarifarios (Las Condes)'!$A:$A,0)))/1.19</f>
        <v>216.01967058823533</v>
      </c>
      <c r="R4512" s="19">
        <f>INDEX('Pliegos Tarifarios (Las Condes)'!$K:$K,MATCH($B4512,'Pliegos Tarifarios (Las Condes)'!$A:$A,0))</f>
        <v>732.99199999999996</v>
      </c>
      <c r="S4512" s="21">
        <f t="shared" si="213"/>
        <v>64346.108148688232</v>
      </c>
      <c r="T4512" s="21">
        <f t="shared" si="214"/>
        <v>12225.760548250764</v>
      </c>
      <c r="U4512" s="19">
        <v>0</v>
      </c>
      <c r="V4512" s="21">
        <f t="shared" si="215"/>
        <v>76571.868696938996</v>
      </c>
    </row>
    <row r="4513" spans="1:22" x14ac:dyDescent="0.3">
      <c r="A4513" s="3" t="s">
        <v>150</v>
      </c>
      <c r="B4513" s="3">
        <v>11</v>
      </c>
      <c r="C4513" s="4" t="s">
        <v>186</v>
      </c>
      <c r="D4513" s="3" t="s">
        <v>238</v>
      </c>
      <c r="E4513" s="3" t="s">
        <v>121</v>
      </c>
      <c r="F4513" s="4" t="s">
        <v>134</v>
      </c>
      <c r="G4513" s="3" t="s">
        <v>30</v>
      </c>
      <c r="H4513" s="5">
        <v>328.40969999999999</v>
      </c>
      <c r="I4513" s="5">
        <v>0.91049999999999998</v>
      </c>
      <c r="J4513" s="5">
        <v>0.88400000000000001</v>
      </c>
      <c r="K4513" s="6">
        <v>0.97089511257550798</v>
      </c>
      <c r="L4513" s="5">
        <v>10.59</v>
      </c>
      <c r="M4513" s="19">
        <f>H4513*INDEX('Pliegos Tarifarios (Las Condes)'!$B:$B,MATCH($B4513,'Pliegos Tarifarios (Las Condes)'!$A:$A,0))</f>
        <v>43272.247301099997</v>
      </c>
      <c r="N4513" s="19">
        <f>I4513*INDEX('Pliegos Tarifarios (Las Condes)'!$C:$C,MATCH($B4513,'Pliegos Tarifarios (Las Condes)'!$A:$A,0))</f>
        <v>3164.3544314999999</v>
      </c>
      <c r="O4513" s="19">
        <f>J4513*INDEX('Pliegos Tarifarios (Las Condes)'!$D:$D,MATCH($B4513,'Pliegos Tarifarios (Las Condes)'!$A:$A,0))</f>
        <v>12861.910048</v>
      </c>
      <c r="P4513" s="19">
        <f>H4513*INDEX('Pliegos Tarifarios (Las Condes)'!$E:$E,MATCH($B4513,'Pliegos Tarifarios (Las Condes)'!$A:$A,0))</f>
        <v>4277.2079328</v>
      </c>
      <c r="Q4513" s="19" cm="1">
        <f t="array" ref="Q4513">H4513*_xlfn.IFS(H4513&lt;=350,INDEX('Pliegos Tarifarios (Las Condes)'!$F:$F,MATCH($B4513,'Pliegos Tarifarios (Las Condes)'!$A:$A,0)),H4513&lt;=500,INDEX('Pliegos Tarifarios (Las Condes)'!$G:$G,MATCH($B4513,'Pliegos Tarifarios (Las Condes)'!$A:$A,0)),H4513&lt;=1000,INDEX('Pliegos Tarifarios (Las Condes)'!$H:$H,MATCH($B4513,'Pliegos Tarifarios (Las Condes)'!$A:$A,0)),H4513&lt;=5000,INDEX('Pliegos Tarifarios (Las Condes)'!$I:$I,MATCH($B4513,'Pliegos Tarifarios (Las Condes)'!$A:$A,0)),H4513&gt;5000,INDEX('Pliegos Tarifarios (Las Condes)'!$J:$J,MATCH($B4513,'Pliegos Tarifarios (Las Condes)'!$A:$A,0)))/1.19</f>
        <v>216.36403764705884</v>
      </c>
      <c r="R4513" s="19">
        <f>INDEX('Pliegos Tarifarios (Las Condes)'!$K:$K,MATCH($B4513,'Pliegos Tarifarios (Las Condes)'!$A:$A,0))</f>
        <v>732.99199999999996</v>
      </c>
      <c r="S4513" s="21">
        <f t="shared" si="213"/>
        <v>64525.075751047058</v>
      </c>
      <c r="T4513" s="21">
        <f t="shared" si="214"/>
        <v>12259.76439269894</v>
      </c>
      <c r="U4513" s="19">
        <v>0</v>
      </c>
      <c r="V4513" s="21">
        <f t="shared" si="215"/>
        <v>76784.840143745998</v>
      </c>
    </row>
    <row r="4514" spans="1:22" x14ac:dyDescent="0.3">
      <c r="A4514" s="3" t="s">
        <v>150</v>
      </c>
      <c r="B4514" s="3">
        <v>11</v>
      </c>
      <c r="C4514" s="4" t="s">
        <v>186</v>
      </c>
      <c r="D4514" s="3" t="s">
        <v>239</v>
      </c>
      <c r="E4514" s="3" t="s">
        <v>121</v>
      </c>
      <c r="F4514" s="4" t="s">
        <v>136</v>
      </c>
      <c r="G4514" s="3" t="s">
        <v>30</v>
      </c>
      <c r="H4514" s="5">
        <v>327.65539999999999</v>
      </c>
      <c r="I4514" s="5">
        <v>0.90259999999999996</v>
      </c>
      <c r="J4514" s="5">
        <v>0.87590000000000001</v>
      </c>
      <c r="K4514" s="6">
        <v>0.97041879016175503</v>
      </c>
      <c r="L4514" s="5">
        <v>10.57</v>
      </c>
      <c r="M4514" s="19">
        <f>H4514*INDEX('Pliegos Tarifarios (Las Condes)'!$B:$B,MATCH($B4514,'Pliegos Tarifarios (Las Condes)'!$A:$A,0))</f>
        <v>43172.858470200001</v>
      </c>
      <c r="N4514" s="19">
        <f>I4514*INDEX('Pliegos Tarifarios (Las Condes)'!$C:$C,MATCH($B4514,'Pliegos Tarifarios (Las Condes)'!$A:$A,0))</f>
        <v>3136.8987477999995</v>
      </c>
      <c r="O4514" s="19">
        <f>J4514*INDEX('Pliegos Tarifarios (Las Condes)'!$D:$D,MATCH($B4514,'Pliegos Tarifarios (Las Condes)'!$A:$A,0))</f>
        <v>12744.057704800001</v>
      </c>
      <c r="P4514" s="19">
        <f>H4514*INDEX('Pliegos Tarifarios (Las Condes)'!$E:$E,MATCH($B4514,'Pliegos Tarifarios (Las Condes)'!$A:$A,0))</f>
        <v>4267.3839295999996</v>
      </c>
      <c r="Q4514" s="19" cm="1">
        <f t="array" ref="Q4514">H4514*_xlfn.IFS(H4514&lt;=350,INDEX('Pliegos Tarifarios (Las Condes)'!$F:$F,MATCH($B4514,'Pliegos Tarifarios (Las Condes)'!$A:$A,0)),H4514&lt;=500,INDEX('Pliegos Tarifarios (Las Condes)'!$G:$G,MATCH($B4514,'Pliegos Tarifarios (Las Condes)'!$A:$A,0)),H4514&lt;=1000,INDEX('Pliegos Tarifarios (Las Condes)'!$H:$H,MATCH($B4514,'Pliegos Tarifarios (Las Condes)'!$A:$A,0)),H4514&lt;=5000,INDEX('Pliegos Tarifarios (Las Condes)'!$I:$I,MATCH($B4514,'Pliegos Tarifarios (Las Condes)'!$A:$A,0)),H4514&gt;5000,INDEX('Pliegos Tarifarios (Las Condes)'!$J:$J,MATCH($B4514,'Pliegos Tarifarios (Las Condes)'!$A:$A,0)))/1.19</f>
        <v>215.86708705882353</v>
      </c>
      <c r="R4514" s="19">
        <f>INDEX('Pliegos Tarifarios (Las Condes)'!$K:$K,MATCH($B4514,'Pliegos Tarifarios (Las Condes)'!$A:$A,0))</f>
        <v>732.99199999999996</v>
      </c>
      <c r="S4514" s="21">
        <f t="shared" si="213"/>
        <v>64270.05793945882</v>
      </c>
      <c r="T4514" s="21">
        <f t="shared" si="214"/>
        <v>12211.311008497176</v>
      </c>
      <c r="U4514" s="19">
        <v>0</v>
      </c>
      <c r="V4514" s="21">
        <f t="shared" si="215"/>
        <v>76481.368947955998</v>
      </c>
    </row>
    <row r="4515" spans="1:22" x14ac:dyDescent="0.3">
      <c r="A4515" s="3" t="s">
        <v>150</v>
      </c>
      <c r="B4515" s="3">
        <v>11</v>
      </c>
      <c r="C4515" s="4" t="s">
        <v>186</v>
      </c>
      <c r="D4515" s="3" t="s">
        <v>240</v>
      </c>
      <c r="E4515" s="3" t="s">
        <v>121</v>
      </c>
      <c r="F4515" s="4" t="s">
        <v>138</v>
      </c>
      <c r="G4515" s="3" t="s">
        <v>30</v>
      </c>
      <c r="H4515" s="5">
        <v>327.73059999999998</v>
      </c>
      <c r="I4515" s="5">
        <v>0.90280000000000005</v>
      </c>
      <c r="J4515" s="5">
        <v>0.88670000000000004</v>
      </c>
      <c r="K4515" s="6">
        <v>0.98216659282233054</v>
      </c>
      <c r="L4515" s="5">
        <v>10.57</v>
      </c>
      <c r="M4515" s="19">
        <f>H4515*INDEX('Pliegos Tarifarios (Las Condes)'!$B:$B,MATCH($B4515,'Pliegos Tarifarios (Las Condes)'!$A:$A,0))</f>
        <v>43182.7670478</v>
      </c>
      <c r="N4515" s="19">
        <f>I4515*INDEX('Pliegos Tarifarios (Las Condes)'!$C:$C,MATCH($B4515,'Pliegos Tarifarios (Las Condes)'!$A:$A,0))</f>
        <v>3137.5938283999999</v>
      </c>
      <c r="O4515" s="19">
        <f>J4515*INDEX('Pliegos Tarifarios (Las Condes)'!$D:$D,MATCH($B4515,'Pliegos Tarifarios (Las Condes)'!$A:$A,0))</f>
        <v>12901.194162400001</v>
      </c>
      <c r="P4515" s="19">
        <f>H4515*INDEX('Pliegos Tarifarios (Las Condes)'!$E:$E,MATCH($B4515,'Pliegos Tarifarios (Las Condes)'!$A:$A,0))</f>
        <v>4268.3633343999991</v>
      </c>
      <c r="Q4515" s="19" cm="1">
        <f t="array" ref="Q4515">H4515*_xlfn.IFS(H4515&lt;=350,INDEX('Pliegos Tarifarios (Las Condes)'!$F:$F,MATCH($B4515,'Pliegos Tarifarios (Las Condes)'!$A:$A,0)),H4515&lt;=500,INDEX('Pliegos Tarifarios (Las Condes)'!$G:$G,MATCH($B4515,'Pliegos Tarifarios (Las Condes)'!$A:$A,0)),H4515&lt;=1000,INDEX('Pliegos Tarifarios (Las Condes)'!$H:$H,MATCH($B4515,'Pliegos Tarifarios (Las Condes)'!$A:$A,0)),H4515&lt;=5000,INDEX('Pliegos Tarifarios (Las Condes)'!$I:$I,MATCH($B4515,'Pliegos Tarifarios (Las Condes)'!$A:$A,0)),H4515&gt;5000,INDEX('Pliegos Tarifarios (Las Condes)'!$J:$J,MATCH($B4515,'Pliegos Tarifarios (Las Condes)'!$A:$A,0)))/1.19</f>
        <v>215.91663058823528</v>
      </c>
      <c r="R4515" s="19">
        <f>INDEX('Pliegos Tarifarios (Las Condes)'!$K:$K,MATCH($B4515,'Pliegos Tarifarios (Las Condes)'!$A:$A,0))</f>
        <v>732.99199999999996</v>
      </c>
      <c r="S4515" s="21">
        <f t="shared" si="213"/>
        <v>64438.827003588231</v>
      </c>
      <c r="T4515" s="21">
        <f t="shared" si="214"/>
        <v>12243.377130681763</v>
      </c>
      <c r="U4515" s="19">
        <v>0</v>
      </c>
      <c r="V4515" s="21">
        <f t="shared" si="215"/>
        <v>76682.204134269996</v>
      </c>
    </row>
    <row r="4516" spans="1:22" x14ac:dyDescent="0.3">
      <c r="A4516" s="3" t="s">
        <v>150</v>
      </c>
      <c r="B4516" s="3">
        <v>11</v>
      </c>
      <c r="C4516" s="4" t="s">
        <v>186</v>
      </c>
      <c r="D4516" s="3" t="s">
        <v>241</v>
      </c>
      <c r="E4516" s="3" t="s">
        <v>121</v>
      </c>
      <c r="F4516" s="4" t="s">
        <v>140</v>
      </c>
      <c r="G4516" s="3" t="s">
        <v>30</v>
      </c>
      <c r="H4516" s="5">
        <v>327.75869999999998</v>
      </c>
      <c r="I4516" s="5">
        <v>0.90890000000000004</v>
      </c>
      <c r="J4516" s="5">
        <v>0.88170000000000004</v>
      </c>
      <c r="K4516" s="6">
        <v>0.9700737154802509</v>
      </c>
      <c r="L4516" s="5">
        <v>10.57</v>
      </c>
      <c r="M4516" s="19">
        <f>H4516*INDEX('Pliegos Tarifarios (Las Condes)'!$B:$B,MATCH($B4516,'Pliegos Tarifarios (Las Condes)'!$A:$A,0))</f>
        <v>43186.469588100001</v>
      </c>
      <c r="N4516" s="19">
        <f>I4516*INDEX('Pliegos Tarifarios (Las Condes)'!$C:$C,MATCH($B4516,'Pliegos Tarifarios (Las Condes)'!$A:$A,0))</f>
        <v>3158.7937867000001</v>
      </c>
      <c r="O4516" s="19">
        <f>J4516*INDEX('Pliegos Tarifarios (Las Condes)'!$D:$D,MATCH($B4516,'Pliegos Tarifarios (Las Condes)'!$A:$A,0))</f>
        <v>12828.445802400001</v>
      </c>
      <c r="P4516" s="19">
        <f>H4516*INDEX('Pliegos Tarifarios (Las Condes)'!$E:$E,MATCH($B4516,'Pliegos Tarifarios (Las Condes)'!$A:$A,0))</f>
        <v>4268.7293087999997</v>
      </c>
      <c r="Q4516" s="19" cm="1">
        <f t="array" ref="Q4516">H4516*_xlfn.IFS(H4516&lt;=350,INDEX('Pliegos Tarifarios (Las Condes)'!$F:$F,MATCH($B4516,'Pliegos Tarifarios (Las Condes)'!$A:$A,0)),H4516&lt;=500,INDEX('Pliegos Tarifarios (Las Condes)'!$G:$G,MATCH($B4516,'Pliegos Tarifarios (Las Condes)'!$A:$A,0)),H4516&lt;=1000,INDEX('Pliegos Tarifarios (Las Condes)'!$H:$H,MATCH($B4516,'Pliegos Tarifarios (Las Condes)'!$A:$A,0)),H4516&lt;=5000,INDEX('Pliegos Tarifarios (Las Condes)'!$I:$I,MATCH($B4516,'Pliegos Tarifarios (Las Condes)'!$A:$A,0)),H4516&gt;5000,INDEX('Pliegos Tarifarios (Las Condes)'!$J:$J,MATCH($B4516,'Pliegos Tarifarios (Las Condes)'!$A:$A,0)))/1.19</f>
        <v>215.93514352941176</v>
      </c>
      <c r="R4516" s="19">
        <f>INDEX('Pliegos Tarifarios (Las Condes)'!$K:$K,MATCH($B4516,'Pliegos Tarifarios (Las Condes)'!$A:$A,0))</f>
        <v>732.99199999999996</v>
      </c>
      <c r="S4516" s="21">
        <f t="shared" si="213"/>
        <v>64391.365629529406</v>
      </c>
      <c r="T4516" s="21">
        <f t="shared" si="214"/>
        <v>12234.359469610587</v>
      </c>
      <c r="U4516" s="19">
        <v>0</v>
      </c>
      <c r="V4516" s="21">
        <f t="shared" si="215"/>
        <v>76625.725099139992</v>
      </c>
    </row>
    <row r="4517" spans="1:22" x14ac:dyDescent="0.3">
      <c r="A4517" s="3" t="s">
        <v>150</v>
      </c>
      <c r="B4517" s="3">
        <v>11</v>
      </c>
      <c r="C4517" s="4" t="s">
        <v>186</v>
      </c>
      <c r="D4517" s="3" t="s">
        <v>242</v>
      </c>
      <c r="E4517" s="3" t="s">
        <v>121</v>
      </c>
      <c r="F4517" s="4" t="s">
        <v>243</v>
      </c>
      <c r="G4517" s="3" t="s">
        <v>30</v>
      </c>
      <c r="H4517" s="5">
        <v>328.30309999999997</v>
      </c>
      <c r="I4517" s="5">
        <v>0.89939999999999998</v>
      </c>
      <c r="J4517" s="5">
        <v>0.89939999999999998</v>
      </c>
      <c r="K4517" s="6">
        <v>1</v>
      </c>
      <c r="L4517" s="5">
        <v>10.59</v>
      </c>
      <c r="M4517" s="19">
        <f>H4517*INDEX('Pliegos Tarifarios (Las Condes)'!$B:$B,MATCH($B4517,'Pliegos Tarifarios (Las Condes)'!$A:$A,0))</f>
        <v>43258.201365299996</v>
      </c>
      <c r="N4517" s="19">
        <f>I4517*INDEX('Pliegos Tarifarios (Las Condes)'!$C:$C,MATCH($B4517,'Pliegos Tarifarios (Las Condes)'!$A:$A,0))</f>
        <v>3125.7774581999997</v>
      </c>
      <c r="O4517" s="19">
        <f>J4517*INDEX('Pliegos Tarifarios (Las Condes)'!$D:$D,MATCH($B4517,'Pliegos Tarifarios (Las Condes)'!$A:$A,0))</f>
        <v>13085.9749968</v>
      </c>
      <c r="P4517" s="19">
        <f>H4517*INDEX('Pliegos Tarifarios (Las Condes)'!$E:$E,MATCH($B4517,'Pliegos Tarifarios (Las Condes)'!$A:$A,0))</f>
        <v>4275.8195743999995</v>
      </c>
      <c r="Q4517" s="19" cm="1">
        <f t="array" ref="Q4517">H4517*_xlfn.IFS(H4517&lt;=350,INDEX('Pliegos Tarifarios (Las Condes)'!$F:$F,MATCH($B4517,'Pliegos Tarifarios (Las Condes)'!$A:$A,0)),H4517&lt;=500,INDEX('Pliegos Tarifarios (Las Condes)'!$G:$G,MATCH($B4517,'Pliegos Tarifarios (Las Condes)'!$A:$A,0)),H4517&lt;=1000,INDEX('Pliegos Tarifarios (Las Condes)'!$H:$H,MATCH($B4517,'Pliegos Tarifarios (Las Condes)'!$A:$A,0)),H4517&lt;=5000,INDEX('Pliegos Tarifarios (Las Condes)'!$I:$I,MATCH($B4517,'Pliegos Tarifarios (Las Condes)'!$A:$A,0)),H4517&gt;5000,INDEX('Pliegos Tarifarios (Las Condes)'!$J:$J,MATCH($B4517,'Pliegos Tarifarios (Las Condes)'!$A:$A,0)))/1.19</f>
        <v>216.29380705882352</v>
      </c>
      <c r="R4517" s="19">
        <f>INDEX('Pliegos Tarifarios (Las Condes)'!$K:$K,MATCH($B4517,'Pliegos Tarifarios (Las Condes)'!$A:$A,0))</f>
        <v>732.99199999999996</v>
      </c>
      <c r="S4517" s="21">
        <f t="shared" si="213"/>
        <v>64695.059201758813</v>
      </c>
      <c r="T4517" s="21">
        <f t="shared" si="214"/>
        <v>12292.061248334174</v>
      </c>
      <c r="U4517" s="19">
        <v>0</v>
      </c>
      <c r="V4517" s="21">
        <f t="shared" si="215"/>
        <v>76987.120450092989</v>
      </c>
    </row>
    <row r="4518" spans="1:22" x14ac:dyDescent="0.3">
      <c r="A4518" s="3" t="s">
        <v>150</v>
      </c>
      <c r="B4518" s="3">
        <v>11</v>
      </c>
      <c r="C4518" s="4" t="s">
        <v>186</v>
      </c>
      <c r="D4518" s="3" t="s">
        <v>244</v>
      </c>
      <c r="E4518" s="3" t="s">
        <v>121</v>
      </c>
      <c r="F4518" s="4" t="s">
        <v>245</v>
      </c>
      <c r="G4518" s="3" t="s">
        <v>30</v>
      </c>
      <c r="H4518" s="5">
        <v>328.09980000000002</v>
      </c>
      <c r="I4518" s="5">
        <v>0.89710000000000001</v>
      </c>
      <c r="J4518" s="5">
        <v>0.89300000000000002</v>
      </c>
      <c r="K4518" s="6">
        <v>0.99542971798015834</v>
      </c>
      <c r="L4518" s="5">
        <v>10.58</v>
      </c>
      <c r="M4518" s="19">
        <f>H4518*INDEX('Pliegos Tarifarios (Las Condes)'!$B:$B,MATCH($B4518,'Pliegos Tarifarios (Las Condes)'!$A:$A,0))</f>
        <v>43231.413947400004</v>
      </c>
      <c r="N4518" s="19">
        <f>I4518*INDEX('Pliegos Tarifarios (Las Condes)'!$C:$C,MATCH($B4518,'Pliegos Tarifarios (Las Condes)'!$A:$A,0))</f>
        <v>3117.7840312999997</v>
      </c>
      <c r="O4518" s="19">
        <f>J4518*INDEX('Pliegos Tarifarios (Las Condes)'!$D:$D,MATCH($B4518,'Pliegos Tarifarios (Las Condes)'!$A:$A,0))</f>
        <v>12992.857096000002</v>
      </c>
      <c r="P4518" s="19">
        <f>H4518*INDEX('Pliegos Tarifarios (Las Condes)'!$E:$E,MATCH($B4518,'Pliegos Tarifarios (Las Condes)'!$A:$A,0))</f>
        <v>4273.1717951999999</v>
      </c>
      <c r="Q4518" s="19" cm="1">
        <f t="array" ref="Q4518">H4518*_xlfn.IFS(H4518&lt;=350,INDEX('Pliegos Tarifarios (Las Condes)'!$F:$F,MATCH($B4518,'Pliegos Tarifarios (Las Condes)'!$A:$A,0)),H4518&lt;=500,INDEX('Pliegos Tarifarios (Las Condes)'!$G:$G,MATCH($B4518,'Pliegos Tarifarios (Las Condes)'!$A:$A,0)),H4518&lt;=1000,INDEX('Pliegos Tarifarios (Las Condes)'!$H:$H,MATCH($B4518,'Pliegos Tarifarios (Las Condes)'!$A:$A,0)),H4518&lt;=5000,INDEX('Pliegos Tarifarios (Las Condes)'!$I:$I,MATCH($B4518,'Pliegos Tarifarios (Las Condes)'!$A:$A,0)),H4518&gt;5000,INDEX('Pliegos Tarifarios (Las Condes)'!$J:$J,MATCH($B4518,'Pliegos Tarifarios (Las Condes)'!$A:$A,0)))/1.19</f>
        <v>216.15986823529414</v>
      </c>
      <c r="R4518" s="19">
        <f>INDEX('Pliegos Tarifarios (Las Condes)'!$K:$K,MATCH($B4518,'Pliegos Tarifarios (Las Condes)'!$A:$A,0))</f>
        <v>732.99199999999996</v>
      </c>
      <c r="S4518" s="21">
        <f t="shared" si="213"/>
        <v>64564.378738135289</v>
      </c>
      <c r="T4518" s="21">
        <f t="shared" si="214"/>
        <v>12267.231960245705</v>
      </c>
      <c r="U4518" s="19">
        <v>0</v>
      </c>
      <c r="V4518" s="21">
        <f t="shared" si="215"/>
        <v>76831.610698380988</v>
      </c>
    </row>
    <row r="4519" spans="1:22" x14ac:dyDescent="0.3">
      <c r="A4519" s="3" t="s">
        <v>150</v>
      </c>
      <c r="B4519" s="3">
        <v>11</v>
      </c>
      <c r="C4519" s="4" t="s">
        <v>186</v>
      </c>
      <c r="D4519" s="3" t="s">
        <v>246</v>
      </c>
      <c r="E4519" s="3" t="s">
        <v>121</v>
      </c>
      <c r="F4519" s="4" t="s">
        <v>247</v>
      </c>
      <c r="G4519" s="3" t="s">
        <v>30</v>
      </c>
      <c r="H4519" s="5">
        <v>327.7022</v>
      </c>
      <c r="I4519" s="5">
        <v>0.89470000000000005</v>
      </c>
      <c r="J4519" s="5">
        <v>0.89470000000000005</v>
      </c>
      <c r="K4519" s="6">
        <v>1</v>
      </c>
      <c r="L4519" s="5">
        <v>10.57</v>
      </c>
      <c r="M4519" s="19">
        <f>H4519*INDEX('Pliegos Tarifarios (Las Condes)'!$B:$B,MATCH($B4519,'Pliegos Tarifarios (Las Condes)'!$A:$A,0))</f>
        <v>43179.024978600006</v>
      </c>
      <c r="N4519" s="19">
        <f>I4519*INDEX('Pliegos Tarifarios (Las Condes)'!$C:$C,MATCH($B4519,'Pliegos Tarifarios (Las Condes)'!$A:$A,0))</f>
        <v>3109.4430640999999</v>
      </c>
      <c r="O4519" s="19">
        <f>J4519*INDEX('Pliegos Tarifarios (Las Condes)'!$D:$D,MATCH($B4519,'Pliegos Tarifarios (Las Condes)'!$A:$A,0))</f>
        <v>13017.591538400002</v>
      </c>
      <c r="P4519" s="19">
        <f>H4519*INDEX('Pliegos Tarifarios (Las Condes)'!$E:$E,MATCH($B4519,'Pliegos Tarifarios (Las Condes)'!$A:$A,0))</f>
        <v>4267.9934527999994</v>
      </c>
      <c r="Q4519" s="19" cm="1">
        <f t="array" ref="Q4519">H4519*_xlfn.IFS(H4519&lt;=350,INDEX('Pliegos Tarifarios (Las Condes)'!$F:$F,MATCH($B4519,'Pliegos Tarifarios (Las Condes)'!$A:$A,0)),H4519&lt;=500,INDEX('Pliegos Tarifarios (Las Condes)'!$G:$G,MATCH($B4519,'Pliegos Tarifarios (Las Condes)'!$A:$A,0)),H4519&lt;=1000,INDEX('Pliegos Tarifarios (Las Condes)'!$H:$H,MATCH($B4519,'Pliegos Tarifarios (Las Condes)'!$A:$A,0)),H4519&lt;=5000,INDEX('Pliegos Tarifarios (Las Condes)'!$I:$I,MATCH($B4519,'Pliegos Tarifarios (Las Condes)'!$A:$A,0)),H4519&gt;5000,INDEX('Pliegos Tarifarios (Las Condes)'!$J:$J,MATCH($B4519,'Pliegos Tarifarios (Las Condes)'!$A:$A,0)))/1.19</f>
        <v>215.89792</v>
      </c>
      <c r="R4519" s="19">
        <f>INDEX('Pliegos Tarifarios (Las Condes)'!$K:$K,MATCH($B4519,'Pliegos Tarifarios (Las Condes)'!$A:$A,0))</f>
        <v>732.99199999999996</v>
      </c>
      <c r="S4519" s="21">
        <f t="shared" si="213"/>
        <v>64522.942953900012</v>
      </c>
      <c r="T4519" s="21">
        <f t="shared" si="214"/>
        <v>12259.359161241002</v>
      </c>
      <c r="U4519" s="19">
        <v>0</v>
      </c>
      <c r="V4519" s="21">
        <f t="shared" si="215"/>
        <v>76782.302115141007</v>
      </c>
    </row>
    <row r="4520" spans="1:22" x14ac:dyDescent="0.3">
      <c r="A4520" s="3" t="s">
        <v>150</v>
      </c>
      <c r="B4520" s="3">
        <v>11</v>
      </c>
      <c r="C4520" s="4" t="s">
        <v>186</v>
      </c>
      <c r="D4520" s="3" t="s">
        <v>248</v>
      </c>
      <c r="E4520" s="3" t="s">
        <v>121</v>
      </c>
      <c r="F4520" s="4" t="s">
        <v>249</v>
      </c>
      <c r="G4520" s="3" t="s">
        <v>30</v>
      </c>
      <c r="H4520" s="5">
        <v>327.90069999999997</v>
      </c>
      <c r="I4520" s="5">
        <v>0.9022</v>
      </c>
      <c r="J4520" s="5">
        <v>0.9022</v>
      </c>
      <c r="K4520" s="6">
        <v>1</v>
      </c>
      <c r="L4520" s="5">
        <v>10.58</v>
      </c>
      <c r="M4520" s="19">
        <f>H4520*INDEX('Pliegos Tarifarios (Las Condes)'!$B:$B,MATCH($B4520,'Pliegos Tarifarios (Las Condes)'!$A:$A,0))</f>
        <v>43205.179934100001</v>
      </c>
      <c r="N4520" s="19">
        <f>I4520*INDEX('Pliegos Tarifarios (Las Condes)'!$C:$C,MATCH($B4520,'Pliegos Tarifarios (Las Condes)'!$A:$A,0))</f>
        <v>3135.5085865999999</v>
      </c>
      <c r="O4520" s="19">
        <f>J4520*INDEX('Pliegos Tarifarios (Las Condes)'!$D:$D,MATCH($B4520,'Pliegos Tarifarios (Las Condes)'!$A:$A,0))</f>
        <v>13126.7140784</v>
      </c>
      <c r="P4520" s="19">
        <f>H4520*INDEX('Pliegos Tarifarios (Las Condes)'!$E:$E,MATCH($B4520,'Pliegos Tarifarios (Las Condes)'!$A:$A,0))</f>
        <v>4270.5787167999997</v>
      </c>
      <c r="Q4520" s="19" cm="1">
        <f t="array" ref="Q4520">H4520*_xlfn.IFS(H4520&lt;=350,INDEX('Pliegos Tarifarios (Las Condes)'!$F:$F,MATCH($B4520,'Pliegos Tarifarios (Las Condes)'!$A:$A,0)),H4520&lt;=500,INDEX('Pliegos Tarifarios (Las Condes)'!$G:$G,MATCH($B4520,'Pliegos Tarifarios (Las Condes)'!$A:$A,0)),H4520&lt;=1000,INDEX('Pliegos Tarifarios (Las Condes)'!$H:$H,MATCH($B4520,'Pliegos Tarifarios (Las Condes)'!$A:$A,0)),H4520&lt;=5000,INDEX('Pliegos Tarifarios (Las Condes)'!$I:$I,MATCH($B4520,'Pliegos Tarifarios (Las Condes)'!$A:$A,0)),H4520&gt;5000,INDEX('Pliegos Tarifarios (Las Condes)'!$J:$J,MATCH($B4520,'Pliegos Tarifarios (Las Condes)'!$A:$A,0)))/1.19</f>
        <v>216.02869647058824</v>
      </c>
      <c r="R4520" s="19">
        <f>INDEX('Pliegos Tarifarios (Las Condes)'!$K:$K,MATCH($B4520,'Pliegos Tarifarios (Las Condes)'!$A:$A,0))</f>
        <v>732.99199999999996</v>
      </c>
      <c r="S4520" s="21">
        <f t="shared" si="213"/>
        <v>64687.002012370591</v>
      </c>
      <c r="T4520" s="21">
        <f t="shared" si="214"/>
        <v>12290.530382350413</v>
      </c>
      <c r="U4520" s="19">
        <v>0</v>
      </c>
      <c r="V4520" s="21">
        <f t="shared" si="215"/>
        <v>76977.532394720998</v>
      </c>
    </row>
    <row r="4521" spans="1:22" x14ac:dyDescent="0.3">
      <c r="A4521" s="3" t="s">
        <v>150</v>
      </c>
      <c r="B4521" s="3">
        <v>11</v>
      </c>
      <c r="C4521" s="4" t="s">
        <v>186</v>
      </c>
      <c r="D4521" s="3" t="s">
        <v>250</v>
      </c>
      <c r="E4521" s="3" t="s">
        <v>121</v>
      </c>
      <c r="F4521" s="4" t="s">
        <v>251</v>
      </c>
      <c r="G4521" s="3" t="s">
        <v>30</v>
      </c>
      <c r="H4521" s="5">
        <v>327.048</v>
      </c>
      <c r="I4521" s="5">
        <v>0.90200000000000002</v>
      </c>
      <c r="J4521" s="5">
        <v>0.90069999999999995</v>
      </c>
      <c r="K4521" s="6">
        <v>0.99855875831485574</v>
      </c>
      <c r="L4521" s="5">
        <v>10.55</v>
      </c>
      <c r="M4521" s="19">
        <f>H4521*INDEX('Pliegos Tarifarios (Las Condes)'!$B:$B,MATCH($B4521,'Pliegos Tarifarios (Las Condes)'!$A:$A,0))</f>
        <v>43092.825624000005</v>
      </c>
      <c r="N4521" s="19">
        <f>I4521*INDEX('Pliegos Tarifarios (Las Condes)'!$C:$C,MATCH($B4521,'Pliegos Tarifarios (Las Condes)'!$A:$A,0))</f>
        <v>3134.813506</v>
      </c>
      <c r="O4521" s="19">
        <f>J4521*INDEX('Pliegos Tarifarios (Las Condes)'!$D:$D,MATCH($B4521,'Pliegos Tarifarios (Las Condes)'!$A:$A,0))</f>
        <v>13104.889570399999</v>
      </c>
      <c r="P4521" s="19">
        <f>H4521*INDEX('Pliegos Tarifarios (Las Condes)'!$E:$E,MATCH($B4521,'Pliegos Tarifarios (Las Condes)'!$A:$A,0))</f>
        <v>4259.4731519999996</v>
      </c>
      <c r="Q4521" s="19" cm="1">
        <f t="array" ref="Q4521">H4521*_xlfn.IFS(H4521&lt;=350,INDEX('Pliegos Tarifarios (Las Condes)'!$F:$F,MATCH($B4521,'Pliegos Tarifarios (Las Condes)'!$A:$A,0)),H4521&lt;=500,INDEX('Pliegos Tarifarios (Las Condes)'!$G:$G,MATCH($B4521,'Pliegos Tarifarios (Las Condes)'!$A:$A,0)),H4521&lt;=1000,INDEX('Pliegos Tarifarios (Las Condes)'!$H:$H,MATCH($B4521,'Pliegos Tarifarios (Las Condes)'!$A:$A,0)),H4521&lt;=5000,INDEX('Pliegos Tarifarios (Las Condes)'!$I:$I,MATCH($B4521,'Pliegos Tarifarios (Las Condes)'!$A:$A,0)),H4521&gt;5000,INDEX('Pliegos Tarifarios (Las Condes)'!$J:$J,MATCH($B4521,'Pliegos Tarifarios (Las Condes)'!$A:$A,0)))/1.19</f>
        <v>215.46691764705886</v>
      </c>
      <c r="R4521" s="19">
        <f>INDEX('Pliegos Tarifarios (Las Condes)'!$K:$K,MATCH($B4521,'Pliegos Tarifarios (Las Condes)'!$A:$A,0))</f>
        <v>732.99199999999996</v>
      </c>
      <c r="S4521" s="21">
        <f t="shared" si="213"/>
        <v>64540.460770047051</v>
      </c>
      <c r="T4521" s="21">
        <f t="shared" si="214"/>
        <v>12262.68754630894</v>
      </c>
      <c r="U4521" s="19">
        <v>0</v>
      </c>
      <c r="V4521" s="21">
        <f t="shared" si="215"/>
        <v>76803.14831635599</v>
      </c>
    </row>
    <row r="4522" spans="1:22" x14ac:dyDescent="0.3">
      <c r="A4522" s="3" t="s">
        <v>150</v>
      </c>
      <c r="B4522" s="3">
        <v>11</v>
      </c>
      <c r="C4522" s="4" t="s">
        <v>186</v>
      </c>
      <c r="D4522" s="3" t="s">
        <v>252</v>
      </c>
      <c r="E4522" s="3" t="s">
        <v>121</v>
      </c>
      <c r="F4522" s="4" t="s">
        <v>253</v>
      </c>
      <c r="G4522" s="3" t="s">
        <v>30</v>
      </c>
      <c r="H4522" s="5">
        <v>327.87029999999999</v>
      </c>
      <c r="I4522" s="5">
        <v>0.90720000000000001</v>
      </c>
      <c r="J4522" s="5">
        <v>0.87870000000000004</v>
      </c>
      <c r="K4522" s="6">
        <v>0.96858465608465616</v>
      </c>
      <c r="L4522" s="5">
        <v>10.58</v>
      </c>
      <c r="M4522" s="19">
        <f>H4522*INDEX('Pliegos Tarifarios (Las Condes)'!$B:$B,MATCH($B4522,'Pliegos Tarifarios (Las Condes)'!$A:$A,0))</f>
        <v>43201.174338899997</v>
      </c>
      <c r="N4522" s="19">
        <f>I4522*INDEX('Pliegos Tarifarios (Las Condes)'!$C:$C,MATCH($B4522,'Pliegos Tarifarios (Las Condes)'!$A:$A,0))</f>
        <v>3152.8856016</v>
      </c>
      <c r="O4522" s="19">
        <f>J4522*INDEX('Pliegos Tarifarios (Las Condes)'!$D:$D,MATCH($B4522,'Pliegos Tarifarios (Las Condes)'!$A:$A,0))</f>
        <v>12784.7967864</v>
      </c>
      <c r="P4522" s="19">
        <f>H4522*INDEX('Pliegos Tarifarios (Las Condes)'!$E:$E,MATCH($B4522,'Pliegos Tarifarios (Las Condes)'!$A:$A,0))</f>
        <v>4270.1827871999994</v>
      </c>
      <c r="Q4522" s="19" cm="1">
        <f t="array" ref="Q4522">H4522*_xlfn.IFS(H4522&lt;=350,INDEX('Pliegos Tarifarios (Las Condes)'!$F:$F,MATCH($B4522,'Pliegos Tarifarios (Las Condes)'!$A:$A,0)),H4522&lt;=500,INDEX('Pliegos Tarifarios (Las Condes)'!$G:$G,MATCH($B4522,'Pliegos Tarifarios (Las Condes)'!$A:$A,0)),H4522&lt;=1000,INDEX('Pliegos Tarifarios (Las Condes)'!$H:$H,MATCH($B4522,'Pliegos Tarifarios (Las Condes)'!$A:$A,0)),H4522&lt;=5000,INDEX('Pliegos Tarifarios (Las Condes)'!$I:$I,MATCH($B4522,'Pliegos Tarifarios (Las Condes)'!$A:$A,0)),H4522&gt;5000,INDEX('Pliegos Tarifarios (Las Condes)'!$J:$J,MATCH($B4522,'Pliegos Tarifarios (Las Condes)'!$A:$A,0)))/1.19</f>
        <v>216.00866823529412</v>
      </c>
      <c r="R4522" s="19">
        <f>INDEX('Pliegos Tarifarios (Las Condes)'!$K:$K,MATCH($B4522,'Pliegos Tarifarios (Las Condes)'!$A:$A,0))</f>
        <v>732.99199999999996</v>
      </c>
      <c r="S4522" s="21">
        <f t="shared" si="213"/>
        <v>64358.040182335288</v>
      </c>
      <c r="T4522" s="21">
        <f t="shared" si="214"/>
        <v>12228.027634643704</v>
      </c>
      <c r="U4522" s="19">
        <v>0</v>
      </c>
      <c r="V4522" s="21">
        <f t="shared" si="215"/>
        <v>76586.06781697899</v>
      </c>
    </row>
    <row r="4523" spans="1:22" x14ac:dyDescent="0.3">
      <c r="A4523" s="3" t="s">
        <v>150</v>
      </c>
      <c r="B4523" s="3">
        <v>11</v>
      </c>
      <c r="C4523" s="4" t="s">
        <v>186</v>
      </c>
      <c r="D4523" s="3" t="s">
        <v>254</v>
      </c>
      <c r="E4523" s="3" t="s">
        <v>121</v>
      </c>
      <c r="F4523" s="4" t="s">
        <v>255</v>
      </c>
      <c r="G4523" s="3" t="s">
        <v>30</v>
      </c>
      <c r="H4523" s="5">
        <v>327.75349999999997</v>
      </c>
      <c r="I4523" s="5">
        <v>0.93510000000000004</v>
      </c>
      <c r="J4523" s="5">
        <v>0.8921</v>
      </c>
      <c r="K4523" s="6">
        <v>0.95401561330339002</v>
      </c>
      <c r="L4523" s="5">
        <v>10.57</v>
      </c>
      <c r="M4523" s="19">
        <f>H4523*INDEX('Pliegos Tarifarios (Las Condes)'!$B:$B,MATCH($B4523,'Pliegos Tarifarios (Las Condes)'!$A:$A,0))</f>
        <v>43185.7844205</v>
      </c>
      <c r="N4523" s="19">
        <f>I4523*INDEX('Pliegos Tarifarios (Las Condes)'!$C:$C,MATCH($B4523,'Pliegos Tarifarios (Las Condes)'!$A:$A,0))</f>
        <v>3249.8493453000001</v>
      </c>
      <c r="O4523" s="19">
        <f>J4523*INDEX('Pliegos Tarifarios (Las Condes)'!$D:$D,MATCH($B4523,'Pliegos Tarifarios (Las Condes)'!$A:$A,0))</f>
        <v>12979.7623912</v>
      </c>
      <c r="P4523" s="19">
        <f>H4523*INDEX('Pliegos Tarifarios (Las Condes)'!$E:$E,MATCH($B4523,'Pliegos Tarifarios (Las Condes)'!$A:$A,0))</f>
        <v>4268.6615839999995</v>
      </c>
      <c r="Q4523" s="19" cm="1">
        <f t="array" ref="Q4523">H4523*_xlfn.IFS(H4523&lt;=350,INDEX('Pliegos Tarifarios (Las Condes)'!$F:$F,MATCH($B4523,'Pliegos Tarifarios (Las Condes)'!$A:$A,0)),H4523&lt;=500,INDEX('Pliegos Tarifarios (Las Condes)'!$G:$G,MATCH($B4523,'Pliegos Tarifarios (Las Condes)'!$A:$A,0)),H4523&lt;=1000,INDEX('Pliegos Tarifarios (Las Condes)'!$H:$H,MATCH($B4523,'Pliegos Tarifarios (Las Condes)'!$A:$A,0)),H4523&lt;=5000,INDEX('Pliegos Tarifarios (Las Condes)'!$I:$I,MATCH($B4523,'Pliegos Tarifarios (Las Condes)'!$A:$A,0)),H4523&gt;5000,INDEX('Pliegos Tarifarios (Las Condes)'!$J:$J,MATCH($B4523,'Pliegos Tarifarios (Las Condes)'!$A:$A,0)))/1.19</f>
        <v>215.9317176470588</v>
      </c>
      <c r="R4523" s="19">
        <f>INDEX('Pliegos Tarifarios (Las Condes)'!$K:$K,MATCH($B4523,'Pliegos Tarifarios (Las Condes)'!$A:$A,0))</f>
        <v>732.99199999999996</v>
      </c>
      <c r="S4523" s="21">
        <f t="shared" si="213"/>
        <v>64632.981458647053</v>
      </c>
      <c r="T4523" s="21">
        <f t="shared" si="214"/>
        <v>12280.266477142941</v>
      </c>
      <c r="U4523" s="19">
        <v>0</v>
      </c>
      <c r="V4523" s="21">
        <f t="shared" si="215"/>
        <v>76913.247935789987</v>
      </c>
    </row>
    <row r="4524" spans="1:22" x14ac:dyDescent="0.3">
      <c r="A4524" s="3" t="s">
        <v>150</v>
      </c>
      <c r="B4524" s="3">
        <v>11</v>
      </c>
      <c r="C4524" s="4" t="s">
        <v>186</v>
      </c>
      <c r="D4524" s="3" t="s">
        <v>256</v>
      </c>
      <c r="E4524" s="3" t="s">
        <v>121</v>
      </c>
      <c r="F4524" s="4" t="s">
        <v>257</v>
      </c>
      <c r="G4524" s="3" t="s">
        <v>30</v>
      </c>
      <c r="H4524" s="5">
        <v>327.69659999999999</v>
      </c>
      <c r="I4524" s="5">
        <v>0.90869999999999995</v>
      </c>
      <c r="J4524" s="5">
        <v>0.88670000000000004</v>
      </c>
      <c r="K4524" s="6">
        <v>0.97578958952349515</v>
      </c>
      <c r="L4524" s="5">
        <v>10.57</v>
      </c>
      <c r="M4524" s="19">
        <f>H4524*INDEX('Pliegos Tarifarios (Las Condes)'!$B:$B,MATCH($B4524,'Pliegos Tarifarios (Las Condes)'!$A:$A,0))</f>
        <v>43178.287105800002</v>
      </c>
      <c r="N4524" s="19">
        <f>I4524*INDEX('Pliegos Tarifarios (Las Condes)'!$C:$C,MATCH($B4524,'Pliegos Tarifarios (Las Condes)'!$A:$A,0))</f>
        <v>3158.0987060999996</v>
      </c>
      <c r="O4524" s="19">
        <f>J4524*INDEX('Pliegos Tarifarios (Las Condes)'!$D:$D,MATCH($B4524,'Pliegos Tarifarios (Las Condes)'!$A:$A,0))</f>
        <v>12901.194162400001</v>
      </c>
      <c r="P4524" s="19">
        <f>H4524*INDEX('Pliegos Tarifarios (Las Condes)'!$E:$E,MATCH($B4524,'Pliegos Tarifarios (Las Condes)'!$A:$A,0))</f>
        <v>4267.9205183999993</v>
      </c>
      <c r="Q4524" s="19" cm="1">
        <f t="array" ref="Q4524">H4524*_xlfn.IFS(H4524&lt;=350,INDEX('Pliegos Tarifarios (Las Condes)'!$F:$F,MATCH($B4524,'Pliegos Tarifarios (Las Condes)'!$A:$A,0)),H4524&lt;=500,INDEX('Pliegos Tarifarios (Las Condes)'!$G:$G,MATCH($B4524,'Pliegos Tarifarios (Las Condes)'!$A:$A,0)),H4524&lt;=1000,INDEX('Pliegos Tarifarios (Las Condes)'!$H:$H,MATCH($B4524,'Pliegos Tarifarios (Las Condes)'!$A:$A,0)),H4524&lt;=5000,INDEX('Pliegos Tarifarios (Las Condes)'!$I:$I,MATCH($B4524,'Pliegos Tarifarios (Las Condes)'!$A:$A,0)),H4524&gt;5000,INDEX('Pliegos Tarifarios (Las Condes)'!$J:$J,MATCH($B4524,'Pliegos Tarifarios (Las Condes)'!$A:$A,0)))/1.19</f>
        <v>215.89423058823533</v>
      </c>
      <c r="R4524" s="19">
        <f>INDEX('Pliegos Tarifarios (Las Condes)'!$K:$K,MATCH($B4524,'Pliegos Tarifarios (Las Condes)'!$A:$A,0))</f>
        <v>732.99199999999996</v>
      </c>
      <c r="S4524" s="21">
        <f t="shared" si="213"/>
        <v>64454.38672328824</v>
      </c>
      <c r="T4524" s="21">
        <f t="shared" si="214"/>
        <v>12246.333477424765</v>
      </c>
      <c r="U4524" s="19">
        <v>0</v>
      </c>
      <c r="V4524" s="21">
        <f t="shared" si="215"/>
        <v>76700.720200713011</v>
      </c>
    </row>
    <row r="4525" spans="1:22" x14ac:dyDescent="0.3">
      <c r="A4525" s="3" t="s">
        <v>150</v>
      </c>
      <c r="B4525" s="3">
        <v>11</v>
      </c>
      <c r="C4525" s="4" t="s">
        <v>186</v>
      </c>
      <c r="D4525" s="3" t="s">
        <v>258</v>
      </c>
      <c r="E4525" s="3" t="s">
        <v>121</v>
      </c>
      <c r="F4525" s="4" t="s">
        <v>259</v>
      </c>
      <c r="G4525" s="3" t="s">
        <v>30</v>
      </c>
      <c r="H4525" s="5">
        <v>328.02089999999998</v>
      </c>
      <c r="I4525" s="5">
        <v>0.90210000000000001</v>
      </c>
      <c r="J4525" s="5">
        <v>0.89490000000000003</v>
      </c>
      <c r="K4525" s="6">
        <v>0.99201862321250422</v>
      </c>
      <c r="L4525" s="5">
        <v>10.58</v>
      </c>
      <c r="M4525" s="19">
        <f>H4525*INDEX('Pliegos Tarifarios (Las Condes)'!$B:$B,MATCH($B4525,'Pliegos Tarifarios (Las Condes)'!$A:$A,0))</f>
        <v>43221.017846700001</v>
      </c>
      <c r="N4525" s="19">
        <f>I4525*INDEX('Pliegos Tarifarios (Las Condes)'!$C:$C,MATCH($B4525,'Pliegos Tarifarios (Las Condes)'!$A:$A,0))</f>
        <v>3135.1610462999997</v>
      </c>
      <c r="O4525" s="19">
        <f>J4525*INDEX('Pliegos Tarifarios (Las Condes)'!$D:$D,MATCH($B4525,'Pliegos Tarifarios (Las Condes)'!$A:$A,0))</f>
        <v>13020.501472800001</v>
      </c>
      <c r="P4525" s="19">
        <f>H4525*INDEX('Pliegos Tarifarios (Las Condes)'!$E:$E,MATCH($B4525,'Pliegos Tarifarios (Las Condes)'!$A:$A,0))</f>
        <v>4272.1442015999992</v>
      </c>
      <c r="Q4525" s="19" cm="1">
        <f t="array" ref="Q4525">H4525*_xlfn.IFS(H4525&lt;=350,INDEX('Pliegos Tarifarios (Las Condes)'!$F:$F,MATCH($B4525,'Pliegos Tarifarios (Las Condes)'!$A:$A,0)),H4525&lt;=500,INDEX('Pliegos Tarifarios (Las Condes)'!$G:$G,MATCH($B4525,'Pliegos Tarifarios (Las Condes)'!$A:$A,0)),H4525&lt;=1000,INDEX('Pliegos Tarifarios (Las Condes)'!$H:$H,MATCH($B4525,'Pliegos Tarifarios (Las Condes)'!$A:$A,0)),H4525&lt;=5000,INDEX('Pliegos Tarifarios (Las Condes)'!$I:$I,MATCH($B4525,'Pliegos Tarifarios (Las Condes)'!$A:$A,0)),H4525&gt;5000,INDEX('Pliegos Tarifarios (Las Condes)'!$J:$J,MATCH($B4525,'Pliegos Tarifarios (Las Condes)'!$A:$A,0)))/1.19</f>
        <v>216.10788705882356</v>
      </c>
      <c r="R4525" s="19">
        <f>INDEX('Pliegos Tarifarios (Las Condes)'!$K:$K,MATCH($B4525,'Pliegos Tarifarios (Las Condes)'!$A:$A,0))</f>
        <v>732.99199999999996</v>
      </c>
      <c r="S4525" s="21">
        <f t="shared" si="213"/>
        <v>64597.924454458829</v>
      </c>
      <c r="T4525" s="21">
        <f t="shared" si="214"/>
        <v>12273.605646347178</v>
      </c>
      <c r="U4525" s="19">
        <v>0</v>
      </c>
      <c r="V4525" s="21">
        <f t="shared" si="215"/>
        <v>76871.530100806005</v>
      </c>
    </row>
    <row r="4526" spans="1:22" x14ac:dyDescent="0.3">
      <c r="A4526" s="3" t="s">
        <v>150</v>
      </c>
      <c r="B4526" s="3">
        <v>11</v>
      </c>
      <c r="C4526" s="4" t="s">
        <v>186</v>
      </c>
      <c r="D4526" s="3" t="s">
        <v>260</v>
      </c>
      <c r="E4526" s="3" t="s">
        <v>121</v>
      </c>
      <c r="F4526" s="4" t="s">
        <v>261</v>
      </c>
      <c r="G4526" s="3" t="s">
        <v>30</v>
      </c>
      <c r="H4526" s="5">
        <v>328.56349999999998</v>
      </c>
      <c r="I4526" s="5">
        <v>0.89270000000000005</v>
      </c>
      <c r="J4526" s="5">
        <v>0.88649999999999995</v>
      </c>
      <c r="K4526" s="6">
        <v>0.99305477764086469</v>
      </c>
      <c r="L4526" s="5">
        <v>10.6</v>
      </c>
      <c r="M4526" s="19">
        <f>H4526*INDEX('Pliegos Tarifarios (Las Condes)'!$B:$B,MATCH($B4526,'Pliegos Tarifarios (Las Condes)'!$A:$A,0))</f>
        <v>43292.512450499999</v>
      </c>
      <c r="N4526" s="19">
        <f>I4526*INDEX('Pliegos Tarifarios (Las Condes)'!$C:$C,MATCH($B4526,'Pliegos Tarifarios (Las Condes)'!$A:$A,0))</f>
        <v>3102.4922581000001</v>
      </c>
      <c r="O4526" s="19">
        <f>J4526*INDEX('Pliegos Tarifarios (Las Condes)'!$D:$D,MATCH($B4526,'Pliegos Tarifarios (Las Condes)'!$A:$A,0))</f>
        <v>12898.284228</v>
      </c>
      <c r="P4526" s="19">
        <f>H4526*INDEX('Pliegos Tarifarios (Las Condes)'!$E:$E,MATCH($B4526,'Pliegos Tarifarios (Las Condes)'!$A:$A,0))</f>
        <v>4279.2110239999993</v>
      </c>
      <c r="Q4526" s="19" cm="1">
        <f t="array" ref="Q4526">H4526*_xlfn.IFS(H4526&lt;=350,INDEX('Pliegos Tarifarios (Las Condes)'!$F:$F,MATCH($B4526,'Pliegos Tarifarios (Las Condes)'!$A:$A,0)),H4526&lt;=500,INDEX('Pliegos Tarifarios (Las Condes)'!$G:$G,MATCH($B4526,'Pliegos Tarifarios (Las Condes)'!$A:$A,0)),H4526&lt;=1000,INDEX('Pliegos Tarifarios (Las Condes)'!$H:$H,MATCH($B4526,'Pliegos Tarifarios (Las Condes)'!$A:$A,0)),H4526&lt;=5000,INDEX('Pliegos Tarifarios (Las Condes)'!$I:$I,MATCH($B4526,'Pliegos Tarifarios (Las Condes)'!$A:$A,0)),H4526&gt;5000,INDEX('Pliegos Tarifarios (Las Condes)'!$J:$J,MATCH($B4526,'Pliegos Tarifarios (Las Condes)'!$A:$A,0)))/1.19</f>
        <v>216.46536470588234</v>
      </c>
      <c r="R4526" s="19">
        <f>INDEX('Pliegos Tarifarios (Las Condes)'!$K:$K,MATCH($B4526,'Pliegos Tarifarios (Las Condes)'!$A:$A,0))</f>
        <v>732.99199999999996</v>
      </c>
      <c r="S4526" s="21">
        <f t="shared" si="213"/>
        <v>64521.957325305877</v>
      </c>
      <c r="T4526" s="21">
        <f t="shared" si="214"/>
        <v>12259.171891808117</v>
      </c>
      <c r="U4526" s="19">
        <v>0</v>
      </c>
      <c r="V4526" s="21">
        <f t="shared" si="215"/>
        <v>76781.129217113994</v>
      </c>
    </row>
    <row r="4527" spans="1:22" x14ac:dyDescent="0.3">
      <c r="A4527" s="3" t="s">
        <v>150</v>
      </c>
      <c r="B4527" s="3">
        <v>11</v>
      </c>
      <c r="C4527" s="4" t="s">
        <v>186</v>
      </c>
      <c r="D4527" s="3" t="s">
        <v>262</v>
      </c>
      <c r="E4527" s="3" t="s">
        <v>121</v>
      </c>
      <c r="F4527" s="4" t="s">
        <v>263</v>
      </c>
      <c r="G4527" s="3" t="s">
        <v>16</v>
      </c>
      <c r="H4527" s="5">
        <v>2693.0034999999998</v>
      </c>
      <c r="I4527" s="5">
        <v>7.3787000000000003</v>
      </c>
      <c r="J4527" s="5">
        <v>7.1940999999999997</v>
      </c>
      <c r="K4527" s="6">
        <v>0.97498204290728707</v>
      </c>
      <c r="L4527" s="5">
        <v>86.87</v>
      </c>
      <c r="M4527" s="19">
        <f>H4527*INDEX('Pliegos Tarifarios (Las Condes)'!$B:$B,MATCH($B4527,'Pliegos Tarifarios (Las Condes)'!$A:$A,0))</f>
        <v>354838.22017049999</v>
      </c>
      <c r="N4527" s="19">
        <f>I4527*INDEX('Pliegos Tarifarios (Las Condes)'!$C:$C,MATCH($B4527,'Pliegos Tarifarios (Las Condes)'!$A:$A,0))</f>
        <v>25643.956116099998</v>
      </c>
      <c r="O4527" s="19">
        <f>J4527*INDEX('Pliegos Tarifarios (Las Condes)'!$D:$D,MATCH($B4527,'Pliegos Tarifarios (Las Condes)'!$A:$A,0))</f>
        <v>104671.7953352</v>
      </c>
      <c r="P4527" s="19">
        <f>H4527*INDEX('Pliegos Tarifarios (Las Condes)'!$E:$E,MATCH($B4527,'Pliegos Tarifarios (Las Condes)'!$A:$A,0))</f>
        <v>35073.677583999997</v>
      </c>
      <c r="Q4527" s="19" cm="1">
        <f t="array" ref="Q4527">H4527*_xlfn.IFS(H4527&lt;=350,INDEX('Pliegos Tarifarios (Las Condes)'!$F:$F,MATCH($B4527,'Pliegos Tarifarios (Las Condes)'!$A:$A,0)),H4527&lt;=500,INDEX('Pliegos Tarifarios (Las Condes)'!$G:$G,MATCH($B4527,'Pliegos Tarifarios (Las Condes)'!$A:$A,0)),H4527&lt;=1000,INDEX('Pliegos Tarifarios (Las Condes)'!$H:$H,MATCH($B4527,'Pliegos Tarifarios (Las Condes)'!$A:$A,0)),H4527&lt;=5000,INDEX('Pliegos Tarifarios (Las Condes)'!$I:$I,MATCH($B4527,'Pliegos Tarifarios (Las Condes)'!$A:$A,0)),H4527&gt;5000,INDEX('Pliegos Tarifarios (Las Condes)'!$J:$J,MATCH($B4527,'Pliegos Tarifarios (Las Condes)'!$A:$A,0)))/1.19</f>
        <v>8081.2735281512587</v>
      </c>
      <c r="R4527" s="19">
        <f>INDEX('Pliegos Tarifarios (Las Condes)'!$K:$K,MATCH($B4527,'Pliegos Tarifarios (Las Condes)'!$A:$A,0))</f>
        <v>732.99199999999996</v>
      </c>
      <c r="S4527" s="21">
        <f t="shared" si="213"/>
        <v>529041.91473395121</v>
      </c>
      <c r="T4527" s="21">
        <f t="shared" si="214"/>
        <v>100517.96379945074</v>
      </c>
      <c r="U4527" s="19">
        <v>0</v>
      </c>
      <c r="V4527" s="21">
        <f t="shared" si="215"/>
        <v>629559.87853340199</v>
      </c>
    </row>
    <row r="4528" spans="1:22" x14ac:dyDescent="0.3">
      <c r="A4528" s="3" t="s">
        <v>150</v>
      </c>
      <c r="B4528" s="3">
        <v>11</v>
      </c>
      <c r="C4528" s="4" t="s">
        <v>186</v>
      </c>
      <c r="D4528" s="3" t="s">
        <v>264</v>
      </c>
      <c r="E4528" s="3" t="s">
        <v>121</v>
      </c>
      <c r="F4528" s="4" t="s">
        <v>265</v>
      </c>
      <c r="G4528" s="3" t="s">
        <v>16</v>
      </c>
      <c r="H4528" s="5">
        <v>2698.4692</v>
      </c>
      <c r="I4528" s="5">
        <v>7.5774999999999997</v>
      </c>
      <c r="J4528" s="5">
        <v>7.2527999999999997</v>
      </c>
      <c r="K4528" s="6">
        <v>0.95714945562520615</v>
      </c>
      <c r="L4528" s="5">
        <v>87.05</v>
      </c>
      <c r="M4528" s="19">
        <f>H4528*INDEX('Pliegos Tarifarios (Las Condes)'!$B:$B,MATCH($B4528,'Pliegos Tarifarios (Las Condes)'!$A:$A,0))</f>
        <v>355558.3971996</v>
      </c>
      <c r="N4528" s="19">
        <f>I4528*INDEX('Pliegos Tarifarios (Las Condes)'!$C:$C,MATCH($B4528,'Pliegos Tarifarios (Las Condes)'!$A:$A,0))</f>
        <v>26334.866232499997</v>
      </c>
      <c r="O4528" s="19">
        <f>J4528*INDEX('Pliegos Tarifarios (Las Condes)'!$D:$D,MATCH($B4528,'Pliegos Tarifarios (Las Condes)'!$A:$A,0))</f>
        <v>105525.8610816</v>
      </c>
      <c r="P4528" s="19">
        <f>H4528*INDEX('Pliegos Tarifarios (Las Condes)'!$E:$E,MATCH($B4528,'Pliegos Tarifarios (Las Condes)'!$A:$A,0))</f>
        <v>35144.8628608</v>
      </c>
      <c r="Q4528" s="19" cm="1">
        <f t="array" ref="Q4528">H4528*_xlfn.IFS(H4528&lt;=350,INDEX('Pliegos Tarifarios (Las Condes)'!$F:$F,MATCH($B4528,'Pliegos Tarifarios (Las Condes)'!$A:$A,0)),H4528&lt;=500,INDEX('Pliegos Tarifarios (Las Condes)'!$G:$G,MATCH($B4528,'Pliegos Tarifarios (Las Condes)'!$A:$A,0)),H4528&lt;=1000,INDEX('Pliegos Tarifarios (Las Condes)'!$H:$H,MATCH($B4528,'Pliegos Tarifarios (Las Condes)'!$A:$A,0)),H4528&lt;=5000,INDEX('Pliegos Tarifarios (Las Condes)'!$I:$I,MATCH($B4528,'Pliegos Tarifarios (Las Condes)'!$A:$A,0)),H4528&gt;5000,INDEX('Pliegos Tarifarios (Las Condes)'!$J:$J,MATCH($B4528,'Pliegos Tarifarios (Las Condes)'!$A:$A,0)))/1.19</f>
        <v>8097.6752211764697</v>
      </c>
      <c r="R4528" s="19">
        <f>INDEX('Pliegos Tarifarios (Las Condes)'!$K:$K,MATCH($B4528,'Pliegos Tarifarios (Las Condes)'!$A:$A,0))</f>
        <v>732.99199999999996</v>
      </c>
      <c r="S4528" s="21">
        <f t="shared" si="213"/>
        <v>531394.65459567646</v>
      </c>
      <c r="T4528" s="21">
        <f t="shared" si="214"/>
        <v>100964.98437317852</v>
      </c>
      <c r="U4528" s="19">
        <v>0</v>
      </c>
      <c r="V4528" s="21">
        <f t="shared" si="215"/>
        <v>632359.63896885503</v>
      </c>
    </row>
    <row r="4529" spans="1:22" x14ac:dyDescent="0.3">
      <c r="A4529" s="3" t="s">
        <v>150</v>
      </c>
      <c r="B4529" s="3">
        <v>11</v>
      </c>
      <c r="C4529" s="4" t="s">
        <v>186</v>
      </c>
      <c r="D4529" s="3" t="s">
        <v>266</v>
      </c>
      <c r="E4529" s="3" t="s">
        <v>121</v>
      </c>
      <c r="F4529" s="4" t="s">
        <v>267</v>
      </c>
      <c r="G4529" s="3" t="s">
        <v>16</v>
      </c>
      <c r="H4529" s="5">
        <v>2694.9841999999999</v>
      </c>
      <c r="I4529" s="5">
        <v>7.4615</v>
      </c>
      <c r="J4529" s="5">
        <v>7.4615</v>
      </c>
      <c r="K4529" s="6">
        <v>1</v>
      </c>
      <c r="L4529" s="5">
        <v>86.93</v>
      </c>
      <c r="M4529" s="19">
        <f>H4529*INDEX('Pliegos Tarifarios (Las Condes)'!$B:$B,MATCH($B4529,'Pliegos Tarifarios (Las Condes)'!$A:$A,0))</f>
        <v>355099.20314459997</v>
      </c>
      <c r="N4529" s="19">
        <f>I4529*INDEX('Pliegos Tarifarios (Las Condes)'!$C:$C,MATCH($B4529,'Pliegos Tarifarios (Las Condes)'!$A:$A,0))</f>
        <v>25931.719484499998</v>
      </c>
      <c r="O4529" s="19">
        <f>J4529*INDEX('Pliegos Tarifarios (Las Condes)'!$D:$D,MATCH($B4529,'Pliegos Tarifarios (Las Condes)'!$A:$A,0))</f>
        <v>108562.377628</v>
      </c>
      <c r="P4529" s="19">
        <f>H4529*INDEX('Pliegos Tarifarios (Las Condes)'!$E:$E,MATCH($B4529,'Pliegos Tarifarios (Las Condes)'!$A:$A,0))</f>
        <v>35099.474220799995</v>
      </c>
      <c r="Q4529" s="19" cm="1">
        <f t="array" ref="Q4529">H4529*_xlfn.IFS(H4529&lt;=350,INDEX('Pliegos Tarifarios (Las Condes)'!$F:$F,MATCH($B4529,'Pliegos Tarifarios (Las Condes)'!$A:$A,0)),H4529&lt;=500,INDEX('Pliegos Tarifarios (Las Condes)'!$G:$G,MATCH($B4529,'Pliegos Tarifarios (Las Condes)'!$A:$A,0)),H4529&lt;=1000,INDEX('Pliegos Tarifarios (Las Condes)'!$H:$H,MATCH($B4529,'Pliegos Tarifarios (Las Condes)'!$A:$A,0)),H4529&lt;=5000,INDEX('Pliegos Tarifarios (Las Condes)'!$I:$I,MATCH($B4529,'Pliegos Tarifarios (Las Condes)'!$A:$A,0)),H4529&gt;5000,INDEX('Pliegos Tarifarios (Las Condes)'!$J:$J,MATCH($B4529,'Pliegos Tarifarios (Las Condes)'!$A:$A,0)))/1.19</f>
        <v>8087.2172926050416</v>
      </c>
      <c r="R4529" s="19">
        <f>INDEX('Pliegos Tarifarios (Las Condes)'!$K:$K,MATCH($B4529,'Pliegos Tarifarios (Las Condes)'!$A:$A,0))</f>
        <v>732.99199999999996</v>
      </c>
      <c r="S4529" s="21">
        <f t="shared" si="213"/>
        <v>533512.98377050506</v>
      </c>
      <c r="T4529" s="21">
        <f t="shared" si="214"/>
        <v>101367.46691639596</v>
      </c>
      <c r="U4529" s="19">
        <v>0</v>
      </c>
      <c r="V4529" s="21">
        <f t="shared" si="215"/>
        <v>634880.45068690099</v>
      </c>
    </row>
    <row r="4530" spans="1:22" x14ac:dyDescent="0.3">
      <c r="A4530" s="3" t="s">
        <v>150</v>
      </c>
      <c r="B4530" s="3">
        <v>11</v>
      </c>
      <c r="C4530" s="4" t="s">
        <v>186</v>
      </c>
      <c r="D4530" s="3" t="s">
        <v>268</v>
      </c>
      <c r="E4530" s="3" t="s">
        <v>121</v>
      </c>
      <c r="F4530" s="4" t="s">
        <v>269</v>
      </c>
      <c r="G4530" s="3" t="s">
        <v>16</v>
      </c>
      <c r="H4530" s="5">
        <v>898.44449999999995</v>
      </c>
      <c r="I4530" s="5">
        <v>2.4899</v>
      </c>
      <c r="J4530" s="5">
        <v>2.4146999999999998</v>
      </c>
      <c r="K4530" s="6">
        <v>0.96979798385477323</v>
      </c>
      <c r="L4530" s="5">
        <v>28.98</v>
      </c>
      <c r="M4530" s="19">
        <f>H4530*INDEX('Pliegos Tarifarios (Las Condes)'!$B:$B,MATCH($B4530,'Pliegos Tarifarios (Las Condes)'!$A:$A,0))</f>
        <v>118381.7426535</v>
      </c>
      <c r="N4530" s="19">
        <f>I4530*INDEX('Pliegos Tarifarios (Las Condes)'!$C:$C,MATCH($B4530,'Pliegos Tarifarios (Las Condes)'!$A:$A,0))</f>
        <v>8653.4059297000003</v>
      </c>
      <c r="O4530" s="19">
        <f>J4530*INDEX('Pliegos Tarifarios (Las Condes)'!$D:$D,MATCH($B4530,'Pliegos Tarifarios (Las Condes)'!$A:$A,0))</f>
        <v>35133.092978399996</v>
      </c>
      <c r="P4530" s="19">
        <f>H4530*INDEX('Pliegos Tarifarios (Las Condes)'!$E:$E,MATCH($B4530,'Pliegos Tarifarios (Las Condes)'!$A:$A,0))</f>
        <v>11701.341167999999</v>
      </c>
      <c r="Q4530" s="19" cm="1">
        <f t="array" ref="Q4530">H4530*_xlfn.IFS(H4530&lt;=350,INDEX('Pliegos Tarifarios (Las Condes)'!$F:$F,MATCH($B4530,'Pliegos Tarifarios (Las Condes)'!$A:$A,0)),H4530&lt;=500,INDEX('Pliegos Tarifarios (Las Condes)'!$G:$G,MATCH($B4530,'Pliegos Tarifarios (Las Condes)'!$A:$A,0)),H4530&lt;=1000,INDEX('Pliegos Tarifarios (Las Condes)'!$H:$H,MATCH($B4530,'Pliegos Tarifarios (Las Condes)'!$A:$A,0)),H4530&lt;=5000,INDEX('Pliegos Tarifarios (Las Condes)'!$I:$I,MATCH($B4530,'Pliegos Tarifarios (Las Condes)'!$A:$A,0)),H4530&gt;5000,INDEX('Pliegos Tarifarios (Las Condes)'!$J:$J,MATCH($B4530,'Pliegos Tarifarios (Las Condes)'!$A:$A,0)))/1.19</f>
        <v>2107.1921004201681</v>
      </c>
      <c r="R4530" s="19">
        <f>INDEX('Pliegos Tarifarios (Las Condes)'!$K:$K,MATCH($B4530,'Pliegos Tarifarios (Las Condes)'!$A:$A,0))</f>
        <v>732.99199999999996</v>
      </c>
      <c r="S4530" s="21">
        <f t="shared" si="213"/>
        <v>176709.76683002018</v>
      </c>
      <c r="T4530" s="21">
        <f t="shared" si="214"/>
        <v>33574.855697703832</v>
      </c>
      <c r="U4530" s="19">
        <v>0</v>
      </c>
      <c r="V4530" s="21">
        <f t="shared" si="215"/>
        <v>210284.62252772402</v>
      </c>
    </row>
    <row r="4531" spans="1:22" x14ac:dyDescent="0.3">
      <c r="A4531" s="3" t="s">
        <v>150</v>
      </c>
      <c r="B4531" s="3">
        <v>11</v>
      </c>
      <c r="C4531" s="4" t="s">
        <v>186</v>
      </c>
      <c r="D4531" s="3" t="s">
        <v>270</v>
      </c>
      <c r="E4531" s="3" t="s">
        <v>121</v>
      </c>
      <c r="F4531" s="4" t="s">
        <v>271</v>
      </c>
      <c r="G4531" s="3" t="s">
        <v>16</v>
      </c>
      <c r="H4531" s="5">
        <v>899.02539999999999</v>
      </c>
      <c r="I4531" s="5">
        <v>2.4716</v>
      </c>
      <c r="J4531" s="5">
        <v>2.4716</v>
      </c>
      <c r="K4531" s="6">
        <v>1</v>
      </c>
      <c r="L4531" s="5">
        <v>29</v>
      </c>
      <c r="M4531" s="19">
        <f>H4531*INDEX('Pliegos Tarifarios (Las Condes)'!$B:$B,MATCH($B4531,'Pliegos Tarifarios (Las Condes)'!$A:$A,0))</f>
        <v>118458.2837802</v>
      </c>
      <c r="N4531" s="19">
        <f>I4531*INDEX('Pliegos Tarifarios (Las Condes)'!$C:$C,MATCH($B4531,'Pliegos Tarifarios (Las Condes)'!$A:$A,0))</f>
        <v>8589.8060547999994</v>
      </c>
      <c r="O4531" s="19">
        <f>J4531*INDEX('Pliegos Tarifarios (Las Condes)'!$D:$D,MATCH($B4531,'Pliegos Tarifarios (Las Condes)'!$A:$A,0))</f>
        <v>35960.969315200004</v>
      </c>
      <c r="P4531" s="19">
        <f>H4531*INDEX('Pliegos Tarifarios (Las Condes)'!$E:$E,MATCH($B4531,'Pliegos Tarifarios (Las Condes)'!$A:$A,0))</f>
        <v>11708.906809599999</v>
      </c>
      <c r="Q4531" s="19" cm="1">
        <f t="array" ref="Q4531">H4531*_xlfn.IFS(H4531&lt;=350,INDEX('Pliegos Tarifarios (Las Condes)'!$F:$F,MATCH($B4531,'Pliegos Tarifarios (Las Condes)'!$A:$A,0)),H4531&lt;=500,INDEX('Pliegos Tarifarios (Las Condes)'!$G:$G,MATCH($B4531,'Pliegos Tarifarios (Las Condes)'!$A:$A,0)),H4531&lt;=1000,INDEX('Pliegos Tarifarios (Las Condes)'!$H:$H,MATCH($B4531,'Pliegos Tarifarios (Las Condes)'!$A:$A,0)),H4531&lt;=5000,INDEX('Pliegos Tarifarios (Las Condes)'!$I:$I,MATCH($B4531,'Pliegos Tarifarios (Las Condes)'!$A:$A,0)),H4531&gt;5000,INDEX('Pliegos Tarifarios (Las Condes)'!$J:$J,MATCH($B4531,'Pliegos Tarifarios (Las Condes)'!$A:$A,0)))/1.19</f>
        <v>2108.5545305882356</v>
      </c>
      <c r="R4531" s="19">
        <f>INDEX('Pliegos Tarifarios (Las Condes)'!$K:$K,MATCH($B4531,'Pliegos Tarifarios (Las Condes)'!$A:$A,0))</f>
        <v>732.99199999999996</v>
      </c>
      <c r="S4531" s="21">
        <f t="shared" si="213"/>
        <v>177559.51249038824</v>
      </c>
      <c r="T4531" s="21">
        <f t="shared" si="214"/>
        <v>33736.307373173768</v>
      </c>
      <c r="U4531" s="19">
        <v>0</v>
      </c>
      <c r="V4531" s="21">
        <f t="shared" si="215"/>
        <v>211295.81986356201</v>
      </c>
    </row>
    <row r="4532" spans="1:22" x14ac:dyDescent="0.3">
      <c r="A4532" s="3" t="s">
        <v>150</v>
      </c>
      <c r="B4532" s="3">
        <v>11</v>
      </c>
      <c r="C4532" s="4" t="s">
        <v>186</v>
      </c>
      <c r="D4532" s="3" t="s">
        <v>272</v>
      </c>
      <c r="E4532" s="3" t="s">
        <v>121</v>
      </c>
      <c r="F4532" s="4" t="s">
        <v>273</v>
      </c>
      <c r="G4532" s="3" t="s">
        <v>16</v>
      </c>
      <c r="H4532" s="5">
        <v>898.57240000000002</v>
      </c>
      <c r="I4532" s="5">
        <v>2.5213000000000001</v>
      </c>
      <c r="J4532" s="5">
        <v>2.4453999999999998</v>
      </c>
      <c r="K4532" s="6">
        <v>0.96989648197358491</v>
      </c>
      <c r="L4532" s="5">
        <v>28.99</v>
      </c>
      <c r="M4532" s="19">
        <f>H4532*INDEX('Pliegos Tarifarios (Las Condes)'!$B:$B,MATCH($B4532,'Pliegos Tarifarios (Las Condes)'!$A:$A,0))</f>
        <v>118398.59514120001</v>
      </c>
      <c r="N4532" s="19">
        <f>I4532*INDEX('Pliegos Tarifarios (Las Condes)'!$C:$C,MATCH($B4532,'Pliegos Tarifarios (Las Condes)'!$A:$A,0))</f>
        <v>8762.5335838999999</v>
      </c>
      <c r="O4532" s="19">
        <f>J4532*INDEX('Pliegos Tarifarios (Las Condes)'!$D:$D,MATCH($B4532,'Pliegos Tarifarios (Las Condes)'!$A:$A,0))</f>
        <v>35579.7679088</v>
      </c>
      <c r="P4532" s="19">
        <f>H4532*INDEX('Pliegos Tarifarios (Las Condes)'!$E:$E,MATCH($B4532,'Pliegos Tarifarios (Las Condes)'!$A:$A,0))</f>
        <v>11703.006937599999</v>
      </c>
      <c r="Q4532" s="19" cm="1">
        <f t="array" ref="Q4532">H4532*_xlfn.IFS(H4532&lt;=350,INDEX('Pliegos Tarifarios (Las Condes)'!$F:$F,MATCH($B4532,'Pliegos Tarifarios (Las Condes)'!$A:$A,0)),H4532&lt;=500,INDEX('Pliegos Tarifarios (Las Condes)'!$G:$G,MATCH($B4532,'Pliegos Tarifarios (Las Condes)'!$A:$A,0)),H4532&lt;=1000,INDEX('Pliegos Tarifarios (Las Condes)'!$H:$H,MATCH($B4532,'Pliegos Tarifarios (Las Condes)'!$A:$A,0)),H4532&lt;=5000,INDEX('Pliegos Tarifarios (Las Condes)'!$I:$I,MATCH($B4532,'Pliegos Tarifarios (Las Condes)'!$A:$A,0)),H4532&gt;5000,INDEX('Pliegos Tarifarios (Las Condes)'!$J:$J,MATCH($B4532,'Pliegos Tarifarios (Las Condes)'!$A:$A,0)))/1.19</f>
        <v>2107.4920742857144</v>
      </c>
      <c r="R4532" s="19">
        <f>INDEX('Pliegos Tarifarios (Las Condes)'!$K:$K,MATCH($B4532,'Pliegos Tarifarios (Las Condes)'!$A:$A,0))</f>
        <v>732.99199999999996</v>
      </c>
      <c r="S4532" s="21">
        <f t="shared" si="213"/>
        <v>177284.38764578573</v>
      </c>
      <c r="T4532" s="21">
        <f t="shared" si="214"/>
        <v>33684.033652699291</v>
      </c>
      <c r="U4532" s="19">
        <v>0</v>
      </c>
      <c r="V4532" s="21">
        <f t="shared" si="215"/>
        <v>210968.42129848502</v>
      </c>
    </row>
    <row r="4533" spans="1:22" x14ac:dyDescent="0.3">
      <c r="A4533" s="3" t="s">
        <v>150</v>
      </c>
      <c r="B4533" s="3">
        <v>11</v>
      </c>
      <c r="C4533" s="4" t="s">
        <v>186</v>
      </c>
      <c r="D4533" s="3" t="s">
        <v>274</v>
      </c>
      <c r="E4533" s="3" t="s">
        <v>121</v>
      </c>
      <c r="F4533" s="4" t="s">
        <v>275</v>
      </c>
      <c r="G4533" s="3" t="s">
        <v>16</v>
      </c>
      <c r="H4533" s="5">
        <v>898.6277</v>
      </c>
      <c r="I4533" s="5">
        <v>2.4961000000000002</v>
      </c>
      <c r="J4533" s="5">
        <v>2.4257</v>
      </c>
      <c r="K4533" s="6">
        <v>0.97179600176274983</v>
      </c>
      <c r="L4533" s="5">
        <v>28.99</v>
      </c>
      <c r="M4533" s="19">
        <f>H4533*INDEX('Pliegos Tarifarios (Las Condes)'!$B:$B,MATCH($B4533,'Pliegos Tarifarios (Las Condes)'!$A:$A,0))</f>
        <v>118405.8816351</v>
      </c>
      <c r="N4533" s="19">
        <f>I4533*INDEX('Pliegos Tarifarios (Las Condes)'!$C:$C,MATCH($B4533,'Pliegos Tarifarios (Las Condes)'!$A:$A,0))</f>
        <v>8674.9534282999994</v>
      </c>
      <c r="O4533" s="19">
        <f>J4533*INDEX('Pliegos Tarifarios (Las Condes)'!$D:$D,MATCH($B4533,'Pliegos Tarifarios (Las Condes)'!$A:$A,0))</f>
        <v>35293.1393704</v>
      </c>
      <c r="P4533" s="19">
        <f>H4533*INDEX('Pliegos Tarifarios (Las Condes)'!$E:$E,MATCH($B4533,'Pliegos Tarifarios (Las Condes)'!$A:$A,0))</f>
        <v>11703.727164799999</v>
      </c>
      <c r="Q4533" s="19" cm="1">
        <f t="array" ref="Q4533">H4533*_xlfn.IFS(H4533&lt;=350,INDEX('Pliegos Tarifarios (Las Condes)'!$F:$F,MATCH($B4533,'Pliegos Tarifarios (Las Condes)'!$A:$A,0)),H4533&lt;=500,INDEX('Pliegos Tarifarios (Las Condes)'!$G:$G,MATCH($B4533,'Pliegos Tarifarios (Las Condes)'!$A:$A,0)),H4533&lt;=1000,INDEX('Pliegos Tarifarios (Las Condes)'!$H:$H,MATCH($B4533,'Pliegos Tarifarios (Las Condes)'!$A:$A,0)),H4533&lt;=5000,INDEX('Pliegos Tarifarios (Las Condes)'!$I:$I,MATCH($B4533,'Pliegos Tarifarios (Las Condes)'!$A:$A,0)),H4533&gt;5000,INDEX('Pliegos Tarifarios (Las Condes)'!$J:$J,MATCH($B4533,'Pliegos Tarifarios (Las Condes)'!$A:$A,0)))/1.19</f>
        <v>2107.6217736974795</v>
      </c>
      <c r="R4533" s="19">
        <f>INDEX('Pliegos Tarifarios (Las Condes)'!$K:$K,MATCH($B4533,'Pliegos Tarifarios (Las Condes)'!$A:$A,0))</f>
        <v>732.99199999999996</v>
      </c>
      <c r="S4533" s="21">
        <f t="shared" si="213"/>
        <v>176918.31537229745</v>
      </c>
      <c r="T4533" s="21">
        <f t="shared" si="214"/>
        <v>33614.479920736514</v>
      </c>
      <c r="U4533" s="19">
        <v>0</v>
      </c>
      <c r="V4533" s="21">
        <f t="shared" si="215"/>
        <v>210532.79529303397</v>
      </c>
    </row>
    <row r="4534" spans="1:22" x14ac:dyDescent="0.3">
      <c r="A4534" s="3" t="s">
        <v>150</v>
      </c>
      <c r="B4534" s="3">
        <v>11</v>
      </c>
      <c r="C4534" s="4" t="s">
        <v>186</v>
      </c>
      <c r="D4534" s="3" t="s">
        <v>276</v>
      </c>
      <c r="E4534" s="3" t="s">
        <v>121</v>
      </c>
      <c r="F4534" s="4" t="s">
        <v>277</v>
      </c>
      <c r="G4534" s="3" t="s">
        <v>16</v>
      </c>
      <c r="H4534" s="5">
        <v>897.10590000000002</v>
      </c>
      <c r="I4534" s="5">
        <v>2.4481999999999999</v>
      </c>
      <c r="J4534" s="5">
        <v>2.4180000000000001</v>
      </c>
      <c r="K4534" s="6">
        <v>0.98766440650273679</v>
      </c>
      <c r="L4534" s="5">
        <v>28.94</v>
      </c>
      <c r="M4534" s="19">
        <f>H4534*INDEX('Pliegos Tarifarios (Las Condes)'!$B:$B,MATCH($B4534,'Pliegos Tarifarios (Las Condes)'!$A:$A,0))</f>
        <v>118205.3647017</v>
      </c>
      <c r="N4534" s="19">
        <f>I4534*INDEX('Pliegos Tarifarios (Las Condes)'!$C:$C,MATCH($B4534,'Pliegos Tarifarios (Las Condes)'!$A:$A,0))</f>
        <v>8508.4816245999991</v>
      </c>
      <c r="O4534" s="19">
        <f>J4534*INDEX('Pliegos Tarifarios (Las Condes)'!$D:$D,MATCH($B4534,'Pliegos Tarifarios (Las Condes)'!$A:$A,0))</f>
        <v>35181.106896000005</v>
      </c>
      <c r="P4534" s="19">
        <f>H4534*INDEX('Pliegos Tarifarios (Las Condes)'!$E:$E,MATCH($B4534,'Pliegos Tarifarios (Las Condes)'!$A:$A,0))</f>
        <v>11683.9072416</v>
      </c>
      <c r="Q4534" s="19" cm="1">
        <f t="array" ref="Q4534">H4534*_xlfn.IFS(H4534&lt;=350,INDEX('Pliegos Tarifarios (Las Condes)'!$F:$F,MATCH($B4534,'Pliegos Tarifarios (Las Condes)'!$A:$A,0)),H4534&lt;=500,INDEX('Pliegos Tarifarios (Las Condes)'!$G:$G,MATCH($B4534,'Pliegos Tarifarios (Las Condes)'!$A:$A,0)),H4534&lt;=1000,INDEX('Pliegos Tarifarios (Las Condes)'!$H:$H,MATCH($B4534,'Pliegos Tarifarios (Las Condes)'!$A:$A,0)),H4534&lt;=5000,INDEX('Pliegos Tarifarios (Las Condes)'!$I:$I,MATCH($B4534,'Pliegos Tarifarios (Las Condes)'!$A:$A,0)),H4534&gt;5000,INDEX('Pliegos Tarifarios (Las Condes)'!$J:$J,MATCH($B4534,'Pliegos Tarifarios (Las Condes)'!$A:$A,0)))/1.19</f>
        <v>2104.0525772268911</v>
      </c>
      <c r="R4534" s="19">
        <f>INDEX('Pliegos Tarifarios (Las Condes)'!$K:$K,MATCH($B4534,'Pliegos Tarifarios (Las Condes)'!$A:$A,0))</f>
        <v>732.99199999999996</v>
      </c>
      <c r="S4534" s="21">
        <f t="shared" si="213"/>
        <v>176415.90504112691</v>
      </c>
      <c r="T4534" s="21">
        <f t="shared" si="214"/>
        <v>33519.021957814111</v>
      </c>
      <c r="U4534" s="19">
        <v>0</v>
      </c>
      <c r="V4534" s="21">
        <f t="shared" si="215"/>
        <v>209934.92699894102</v>
      </c>
    </row>
    <row r="4535" spans="1:22" x14ac:dyDescent="0.3">
      <c r="A4535" s="3" t="s">
        <v>150</v>
      </c>
      <c r="B4535" s="3">
        <v>11</v>
      </c>
      <c r="C4535" s="4" t="s">
        <v>186</v>
      </c>
      <c r="D4535" s="3" t="s">
        <v>278</v>
      </c>
      <c r="E4535" s="3" t="s">
        <v>121</v>
      </c>
      <c r="F4535" s="4" t="s">
        <v>279</v>
      </c>
      <c r="G4535" s="3" t="s">
        <v>16</v>
      </c>
      <c r="H4535" s="5">
        <v>899.34460000000001</v>
      </c>
      <c r="I4535" s="5">
        <v>2.4544000000000001</v>
      </c>
      <c r="J4535" s="5">
        <v>2.4113000000000002</v>
      </c>
      <c r="K4535" s="6">
        <v>0.98243970013037818</v>
      </c>
      <c r="L4535" s="5">
        <v>29.01</v>
      </c>
      <c r="M4535" s="19">
        <f>H4535*INDEX('Pliegos Tarifarios (Las Condes)'!$B:$B,MATCH($B4535,'Pliegos Tarifarios (Las Condes)'!$A:$A,0))</f>
        <v>118500.34252980001</v>
      </c>
      <c r="N4535" s="19">
        <f>I4535*INDEX('Pliegos Tarifarios (Las Condes)'!$C:$C,MATCH($B4535,'Pliegos Tarifarios (Las Condes)'!$A:$A,0))</f>
        <v>8530.0291232</v>
      </c>
      <c r="O4535" s="19">
        <f>J4535*INDEX('Pliegos Tarifarios (Las Condes)'!$D:$D,MATCH($B4535,'Pliegos Tarifarios (Las Condes)'!$A:$A,0))</f>
        <v>35083.624093600003</v>
      </c>
      <c r="P4535" s="19">
        <f>H4535*INDEX('Pliegos Tarifarios (Las Condes)'!$E:$E,MATCH($B4535,'Pliegos Tarifarios (Las Condes)'!$A:$A,0))</f>
        <v>11713.0640704</v>
      </c>
      <c r="Q4535" s="19" cm="1">
        <f t="array" ref="Q4535">H4535*_xlfn.IFS(H4535&lt;=350,INDEX('Pliegos Tarifarios (Las Condes)'!$F:$F,MATCH($B4535,'Pliegos Tarifarios (Las Condes)'!$A:$A,0)),H4535&lt;=500,INDEX('Pliegos Tarifarios (Las Condes)'!$G:$G,MATCH($B4535,'Pliegos Tarifarios (Las Condes)'!$A:$A,0)),H4535&lt;=1000,INDEX('Pliegos Tarifarios (Las Condes)'!$H:$H,MATCH($B4535,'Pliegos Tarifarios (Las Condes)'!$A:$A,0)),H4535&lt;=5000,INDEX('Pliegos Tarifarios (Las Condes)'!$I:$I,MATCH($B4535,'Pliegos Tarifarios (Las Condes)'!$A:$A,0)),H4535&gt;5000,INDEX('Pliegos Tarifarios (Las Condes)'!$J:$J,MATCH($B4535,'Pliegos Tarifarios (Las Condes)'!$A:$A,0)))/1.19</f>
        <v>2109.3031752941179</v>
      </c>
      <c r="R4535" s="19">
        <f>INDEX('Pliegos Tarifarios (Las Condes)'!$K:$K,MATCH($B4535,'Pliegos Tarifarios (Las Condes)'!$A:$A,0))</f>
        <v>732.99199999999996</v>
      </c>
      <c r="S4535" s="21">
        <f t="shared" si="213"/>
        <v>176669.35499229413</v>
      </c>
      <c r="T4535" s="21">
        <f t="shared" si="214"/>
        <v>33567.177448535884</v>
      </c>
      <c r="U4535" s="19">
        <v>0</v>
      </c>
      <c r="V4535" s="21">
        <f t="shared" si="215"/>
        <v>210236.53244083002</v>
      </c>
    </row>
    <row r="4536" spans="1:22" x14ac:dyDescent="0.3">
      <c r="A4536" s="3" t="s">
        <v>150</v>
      </c>
      <c r="B4536" s="3">
        <v>11</v>
      </c>
      <c r="C4536" s="4" t="s">
        <v>186</v>
      </c>
      <c r="D4536" s="3" t="s">
        <v>280</v>
      </c>
      <c r="E4536" s="3" t="s">
        <v>121</v>
      </c>
      <c r="F4536" s="4" t="s">
        <v>281</v>
      </c>
      <c r="G4536" s="3" t="s">
        <v>16</v>
      </c>
      <c r="H4536" s="5">
        <v>898.19399999999996</v>
      </c>
      <c r="I4536" s="5">
        <v>2.4792000000000001</v>
      </c>
      <c r="J4536" s="5">
        <v>2.4165000000000001</v>
      </c>
      <c r="K4536" s="6">
        <v>0.97470958373668926</v>
      </c>
      <c r="L4536" s="5">
        <v>28.97</v>
      </c>
      <c r="M4536" s="19">
        <f>H4536*INDEX('Pliegos Tarifarios (Las Condes)'!$B:$B,MATCH($B4536,'Pliegos Tarifarios (Las Condes)'!$A:$A,0))</f>
        <v>118348.736022</v>
      </c>
      <c r="N4536" s="19">
        <f>I4536*INDEX('Pliegos Tarifarios (Las Condes)'!$C:$C,MATCH($B4536,'Pliegos Tarifarios (Las Condes)'!$A:$A,0))</f>
        <v>8616.2191175999997</v>
      </c>
      <c r="O4536" s="19">
        <f>J4536*INDEX('Pliegos Tarifarios (Las Condes)'!$D:$D,MATCH($B4536,'Pliegos Tarifarios (Las Condes)'!$A:$A,0))</f>
        <v>35159.282388</v>
      </c>
      <c r="P4536" s="19">
        <f>H4536*INDEX('Pliegos Tarifarios (Las Condes)'!$E:$E,MATCH($B4536,'Pliegos Tarifarios (Las Condes)'!$A:$A,0))</f>
        <v>11698.078655999998</v>
      </c>
      <c r="Q4536" s="19" cm="1">
        <f t="array" ref="Q4536">H4536*_xlfn.IFS(H4536&lt;=350,INDEX('Pliegos Tarifarios (Las Condes)'!$F:$F,MATCH($B4536,'Pliegos Tarifarios (Las Condes)'!$A:$A,0)),H4536&lt;=500,INDEX('Pliegos Tarifarios (Las Condes)'!$G:$G,MATCH($B4536,'Pliegos Tarifarios (Las Condes)'!$A:$A,0)),H4536&lt;=1000,INDEX('Pliegos Tarifarios (Las Condes)'!$H:$H,MATCH($B4536,'Pliegos Tarifarios (Las Condes)'!$A:$A,0)),H4536&lt;=5000,INDEX('Pliegos Tarifarios (Las Condes)'!$I:$I,MATCH($B4536,'Pliegos Tarifarios (Las Condes)'!$A:$A,0)),H4536&gt;5000,INDEX('Pliegos Tarifarios (Las Condes)'!$J:$J,MATCH($B4536,'Pliegos Tarifarios (Las Condes)'!$A:$A,0)))/1.19</f>
        <v>2106.6045831932779</v>
      </c>
      <c r="R4536" s="19">
        <f>INDEX('Pliegos Tarifarios (Las Condes)'!$K:$K,MATCH($B4536,'Pliegos Tarifarios (Las Condes)'!$A:$A,0))</f>
        <v>732.99199999999996</v>
      </c>
      <c r="S4536" s="21">
        <f t="shared" si="213"/>
        <v>176661.91276679328</v>
      </c>
      <c r="T4536" s="21">
        <f t="shared" si="214"/>
        <v>33565.763425690726</v>
      </c>
      <c r="U4536" s="19">
        <v>0</v>
      </c>
      <c r="V4536" s="21">
        <f t="shared" si="215"/>
        <v>210227.67619248401</v>
      </c>
    </row>
    <row r="4537" spans="1:22" x14ac:dyDescent="0.3">
      <c r="A4537" s="3" t="s">
        <v>150</v>
      </c>
      <c r="B4537" s="3">
        <v>11</v>
      </c>
      <c r="C4537" s="4" t="s">
        <v>186</v>
      </c>
      <c r="D4537" s="3" t="s">
        <v>282</v>
      </c>
      <c r="E4537" s="3" t="s">
        <v>121</v>
      </c>
      <c r="F4537" s="4" t="s">
        <v>283</v>
      </c>
      <c r="G4537" s="3" t="s">
        <v>16</v>
      </c>
      <c r="H4537" s="5">
        <v>897.30939999999998</v>
      </c>
      <c r="I4537" s="5">
        <v>2.5038999999999998</v>
      </c>
      <c r="J4537" s="5">
        <v>2.4098999999999999</v>
      </c>
      <c r="K4537" s="6">
        <v>0.96245856463916291</v>
      </c>
      <c r="L4537" s="5">
        <v>28.95</v>
      </c>
      <c r="M4537" s="19">
        <f>H4537*INDEX('Pliegos Tarifarios (Las Condes)'!$B:$B,MATCH($B4537,'Pliegos Tarifarios (Las Condes)'!$A:$A,0))</f>
        <v>118232.1784722</v>
      </c>
      <c r="N4537" s="19">
        <f>I4537*INDEX('Pliegos Tarifarios (Las Condes)'!$C:$C,MATCH($B4537,'Pliegos Tarifarios (Las Condes)'!$A:$A,0))</f>
        <v>8702.0615716999982</v>
      </c>
      <c r="O4537" s="19">
        <f>J4537*INDEX('Pliegos Tarifarios (Las Condes)'!$D:$D,MATCH($B4537,'Pliegos Tarifarios (Las Condes)'!$A:$A,0))</f>
        <v>35063.254552799997</v>
      </c>
      <c r="P4537" s="19">
        <f>H4537*INDEX('Pliegos Tarifarios (Las Condes)'!$E:$E,MATCH($B4537,'Pliegos Tarifarios (Las Condes)'!$A:$A,0))</f>
        <v>11686.557625599999</v>
      </c>
      <c r="Q4537" s="19" cm="1">
        <f t="array" ref="Q4537">H4537*_xlfn.IFS(H4537&lt;=350,INDEX('Pliegos Tarifarios (Las Condes)'!$F:$F,MATCH($B4537,'Pliegos Tarifarios (Las Condes)'!$A:$A,0)),H4537&lt;=500,INDEX('Pliegos Tarifarios (Las Condes)'!$G:$G,MATCH($B4537,'Pliegos Tarifarios (Las Condes)'!$A:$A,0)),H4537&lt;=1000,INDEX('Pliegos Tarifarios (Las Condes)'!$H:$H,MATCH($B4537,'Pliegos Tarifarios (Las Condes)'!$A:$A,0)),H4537&lt;=5000,INDEX('Pliegos Tarifarios (Las Condes)'!$I:$I,MATCH($B4537,'Pliegos Tarifarios (Las Condes)'!$A:$A,0)),H4537&gt;5000,INDEX('Pliegos Tarifarios (Las Condes)'!$J:$J,MATCH($B4537,'Pliegos Tarifarios (Las Condes)'!$A:$A,0)))/1.19</f>
        <v>2104.5298616806726</v>
      </c>
      <c r="R4537" s="19">
        <f>INDEX('Pliegos Tarifarios (Las Condes)'!$K:$K,MATCH($B4537,'Pliegos Tarifarios (Las Condes)'!$A:$A,0))</f>
        <v>732.99199999999996</v>
      </c>
      <c r="S4537" s="21">
        <f t="shared" si="213"/>
        <v>176521.57408398067</v>
      </c>
      <c r="T4537" s="21">
        <f t="shared" si="214"/>
        <v>33539.099075956328</v>
      </c>
      <c r="U4537" s="19">
        <v>0</v>
      </c>
      <c r="V4537" s="21">
        <f t="shared" si="215"/>
        <v>210060.673159937</v>
      </c>
    </row>
    <row r="4538" spans="1:22" x14ac:dyDescent="0.3">
      <c r="A4538" s="3" t="s">
        <v>150</v>
      </c>
      <c r="B4538" s="3">
        <v>11</v>
      </c>
      <c r="C4538" s="4" t="s">
        <v>186</v>
      </c>
      <c r="D4538" s="3" t="s">
        <v>284</v>
      </c>
      <c r="E4538" s="3" t="s">
        <v>121</v>
      </c>
      <c r="F4538" s="4" t="s">
        <v>285</v>
      </c>
      <c r="G4538" s="3" t="s">
        <v>16</v>
      </c>
      <c r="H4538" s="5">
        <v>897.66639999999995</v>
      </c>
      <c r="I4538" s="5">
        <v>2.4853000000000001</v>
      </c>
      <c r="J4538" s="5">
        <v>2.3956</v>
      </c>
      <c r="K4538" s="6">
        <v>0.96390777773307046</v>
      </c>
      <c r="L4538" s="5">
        <v>28.96</v>
      </c>
      <c r="M4538" s="19">
        <f>H4538*INDEX('Pliegos Tarifarios (Las Condes)'!$B:$B,MATCH($B4538,'Pliegos Tarifarios (Las Condes)'!$A:$A,0))</f>
        <v>118279.2178632</v>
      </c>
      <c r="N4538" s="19">
        <f>I4538*INDEX('Pliegos Tarifarios (Las Condes)'!$C:$C,MATCH($B4538,'Pliegos Tarifarios (Las Condes)'!$A:$A,0))</f>
        <v>8637.4190758999994</v>
      </c>
      <c r="O4538" s="19">
        <f>J4538*INDEX('Pliegos Tarifarios (Las Condes)'!$D:$D,MATCH($B4538,'Pliegos Tarifarios (Las Condes)'!$A:$A,0))</f>
        <v>34855.1942432</v>
      </c>
      <c r="P4538" s="19">
        <f>H4538*INDEX('Pliegos Tarifarios (Las Condes)'!$E:$E,MATCH($B4538,'Pliegos Tarifarios (Las Condes)'!$A:$A,0))</f>
        <v>11691.207193599999</v>
      </c>
      <c r="Q4538" s="19" cm="1">
        <f t="array" ref="Q4538">H4538*_xlfn.IFS(H4538&lt;=350,INDEX('Pliegos Tarifarios (Las Condes)'!$F:$F,MATCH($B4538,'Pliegos Tarifarios (Las Condes)'!$A:$A,0)),H4538&lt;=500,INDEX('Pliegos Tarifarios (Las Condes)'!$G:$G,MATCH($B4538,'Pliegos Tarifarios (Las Condes)'!$A:$A,0)),H4538&lt;=1000,INDEX('Pliegos Tarifarios (Las Condes)'!$H:$H,MATCH($B4538,'Pliegos Tarifarios (Las Condes)'!$A:$A,0)),H4538&lt;=5000,INDEX('Pliegos Tarifarios (Las Condes)'!$I:$I,MATCH($B4538,'Pliegos Tarifarios (Las Condes)'!$A:$A,0)),H4538&gt;5000,INDEX('Pliegos Tarifarios (Las Condes)'!$J:$J,MATCH($B4538,'Pliegos Tarifarios (Las Condes)'!$A:$A,0)))/1.19</f>
        <v>2105.3671616806723</v>
      </c>
      <c r="R4538" s="19">
        <f>INDEX('Pliegos Tarifarios (Las Condes)'!$K:$K,MATCH($B4538,'Pliegos Tarifarios (Las Condes)'!$A:$A,0))</f>
        <v>732.99199999999996</v>
      </c>
      <c r="S4538" s="21">
        <f t="shared" si="213"/>
        <v>176301.39753758069</v>
      </c>
      <c r="T4538" s="21">
        <f t="shared" si="214"/>
        <v>33497.265532140329</v>
      </c>
      <c r="U4538" s="19">
        <v>0</v>
      </c>
      <c r="V4538" s="21">
        <f t="shared" si="215"/>
        <v>209798.66306972102</v>
      </c>
    </row>
    <row r="4539" spans="1:22" x14ac:dyDescent="0.3">
      <c r="A4539" s="3" t="s">
        <v>150</v>
      </c>
      <c r="B4539" s="3">
        <v>11</v>
      </c>
      <c r="C4539" s="4" t="s">
        <v>186</v>
      </c>
      <c r="D4539" s="3" t="s">
        <v>286</v>
      </c>
      <c r="E4539" s="3" t="s">
        <v>121</v>
      </c>
      <c r="F4539" s="4" t="s">
        <v>287</v>
      </c>
      <c r="G4539" s="3" t="s">
        <v>16</v>
      </c>
      <c r="H4539" s="5">
        <v>897.57920000000001</v>
      </c>
      <c r="I4539" s="5">
        <v>2.4064999999999999</v>
      </c>
      <c r="J4539" s="5">
        <v>2.4064999999999999</v>
      </c>
      <c r="K4539" s="6">
        <v>1</v>
      </c>
      <c r="L4539" s="5">
        <v>28.95</v>
      </c>
      <c r="M4539" s="19">
        <f>H4539*INDEX('Pliegos Tarifarios (Las Condes)'!$B:$B,MATCH($B4539,'Pliegos Tarifarios (Las Condes)'!$A:$A,0))</f>
        <v>118267.7281296</v>
      </c>
      <c r="N4539" s="19">
        <f>I4539*INDEX('Pliegos Tarifarios (Las Condes)'!$C:$C,MATCH($B4539,'Pliegos Tarifarios (Las Condes)'!$A:$A,0))</f>
        <v>8363.5573194999997</v>
      </c>
      <c r="O4539" s="19">
        <f>J4539*INDEX('Pliegos Tarifarios (Las Condes)'!$D:$D,MATCH($B4539,'Pliegos Tarifarios (Las Condes)'!$A:$A,0))</f>
        <v>35013.785667999997</v>
      </c>
      <c r="P4539" s="19">
        <f>H4539*INDEX('Pliegos Tarifarios (Las Condes)'!$E:$E,MATCH($B4539,'Pliegos Tarifarios (Las Condes)'!$A:$A,0))</f>
        <v>11690.071500799999</v>
      </c>
      <c r="Q4539" s="19" cm="1">
        <f t="array" ref="Q4539">H4539*_xlfn.IFS(H4539&lt;=350,INDEX('Pliegos Tarifarios (Las Condes)'!$F:$F,MATCH($B4539,'Pliegos Tarifarios (Las Condes)'!$A:$A,0)),H4539&lt;=500,INDEX('Pliegos Tarifarios (Las Condes)'!$G:$G,MATCH($B4539,'Pliegos Tarifarios (Las Condes)'!$A:$A,0)),H4539&lt;=1000,INDEX('Pliegos Tarifarios (Las Condes)'!$H:$H,MATCH($B4539,'Pliegos Tarifarios (Las Condes)'!$A:$A,0)),H4539&lt;=5000,INDEX('Pliegos Tarifarios (Las Condes)'!$I:$I,MATCH($B4539,'Pliegos Tarifarios (Las Condes)'!$A:$A,0)),H4539&gt;5000,INDEX('Pliegos Tarifarios (Las Condes)'!$J:$J,MATCH($B4539,'Pliegos Tarifarios (Las Condes)'!$A:$A,0)))/1.19</f>
        <v>2105.1626447058825</v>
      </c>
      <c r="R4539" s="19">
        <f>INDEX('Pliegos Tarifarios (Las Condes)'!$K:$K,MATCH($B4539,'Pliegos Tarifarios (Las Condes)'!$A:$A,0))</f>
        <v>732.99199999999996</v>
      </c>
      <c r="S4539" s="21">
        <f t="shared" si="213"/>
        <v>176173.29726260589</v>
      </c>
      <c r="T4539" s="21">
        <f t="shared" si="214"/>
        <v>33472.926479895119</v>
      </c>
      <c r="U4539" s="19">
        <v>0</v>
      </c>
      <c r="V4539" s="21">
        <f t="shared" si="215"/>
        <v>209646.223742501</v>
      </c>
    </row>
    <row r="4540" spans="1:22" x14ac:dyDescent="0.3">
      <c r="A4540" s="3" t="s">
        <v>150</v>
      </c>
      <c r="B4540" s="3">
        <v>11</v>
      </c>
      <c r="C4540" s="4" t="s">
        <v>186</v>
      </c>
      <c r="D4540" s="3" t="s">
        <v>288</v>
      </c>
      <c r="E4540" s="3" t="s">
        <v>121</v>
      </c>
      <c r="F4540" s="4" t="s">
        <v>289</v>
      </c>
      <c r="G4540" s="3" t="s">
        <v>16</v>
      </c>
      <c r="H4540" s="5">
        <v>899.08199999999999</v>
      </c>
      <c r="I4540" s="5">
        <v>2.4895999999999998</v>
      </c>
      <c r="J4540" s="5">
        <v>2.4199000000000002</v>
      </c>
      <c r="K4540" s="6">
        <v>0.97200353470437029</v>
      </c>
      <c r="L4540" s="5">
        <v>29</v>
      </c>
      <c r="M4540" s="19">
        <f>H4540*INDEX('Pliegos Tarifarios (Las Condes)'!$B:$B,MATCH($B4540,'Pliegos Tarifarios (Las Condes)'!$A:$A,0))</f>
        <v>118465.741566</v>
      </c>
      <c r="N4540" s="19">
        <f>I4540*INDEX('Pliegos Tarifarios (Las Condes)'!$C:$C,MATCH($B4540,'Pliegos Tarifarios (Las Condes)'!$A:$A,0))</f>
        <v>8652.3633087999988</v>
      </c>
      <c r="O4540" s="19">
        <f>J4540*INDEX('Pliegos Tarifarios (Las Condes)'!$D:$D,MATCH($B4540,'Pliegos Tarifarios (Las Condes)'!$A:$A,0))</f>
        <v>35208.7512728</v>
      </c>
      <c r="P4540" s="19">
        <f>H4540*INDEX('Pliegos Tarifarios (Las Condes)'!$E:$E,MATCH($B4540,'Pliegos Tarifarios (Las Condes)'!$A:$A,0))</f>
        <v>11709.643967999998</v>
      </c>
      <c r="Q4540" s="19" cm="1">
        <f t="array" ref="Q4540">H4540*_xlfn.IFS(H4540&lt;=350,INDEX('Pliegos Tarifarios (Las Condes)'!$F:$F,MATCH($B4540,'Pliegos Tarifarios (Las Condes)'!$A:$A,0)),H4540&lt;=500,INDEX('Pliegos Tarifarios (Las Condes)'!$G:$G,MATCH($B4540,'Pliegos Tarifarios (Las Condes)'!$A:$A,0)),H4540&lt;=1000,INDEX('Pliegos Tarifarios (Las Condes)'!$H:$H,MATCH($B4540,'Pliegos Tarifarios (Las Condes)'!$A:$A,0)),H4540&lt;=5000,INDEX('Pliegos Tarifarios (Las Condes)'!$I:$I,MATCH($B4540,'Pliegos Tarifarios (Las Condes)'!$A:$A,0)),H4540&gt;5000,INDEX('Pliegos Tarifarios (Las Condes)'!$J:$J,MATCH($B4540,'Pliegos Tarifarios (Las Condes)'!$A:$A,0)))/1.19</f>
        <v>2108.6872789915969</v>
      </c>
      <c r="R4540" s="19">
        <f>INDEX('Pliegos Tarifarios (Las Condes)'!$K:$K,MATCH($B4540,'Pliegos Tarifarios (Las Condes)'!$A:$A,0))</f>
        <v>732.99199999999996</v>
      </c>
      <c r="S4540" s="21">
        <f t="shared" si="213"/>
        <v>176878.17939459157</v>
      </c>
      <c r="T4540" s="21">
        <f t="shared" si="214"/>
        <v>33606.854084972401</v>
      </c>
      <c r="U4540" s="19">
        <v>0</v>
      </c>
      <c r="V4540" s="21">
        <f t="shared" si="215"/>
        <v>210485.03347956398</v>
      </c>
    </row>
    <row r="4541" spans="1:22" x14ac:dyDescent="0.3">
      <c r="A4541" s="3" t="s">
        <v>150</v>
      </c>
      <c r="B4541" s="3">
        <v>11</v>
      </c>
      <c r="C4541" s="4" t="s">
        <v>186</v>
      </c>
      <c r="D4541" s="3" t="s">
        <v>290</v>
      </c>
      <c r="E4541" s="3" t="s">
        <v>121</v>
      </c>
      <c r="F4541" s="4" t="s">
        <v>291</v>
      </c>
      <c r="G4541" s="3" t="s">
        <v>16</v>
      </c>
      <c r="H4541" s="5">
        <v>900.49779999999998</v>
      </c>
      <c r="I4541" s="5">
        <v>2.4964</v>
      </c>
      <c r="J4541" s="5">
        <v>2.4539</v>
      </c>
      <c r="K4541" s="6">
        <v>0.98297548469796503</v>
      </c>
      <c r="L4541" s="5">
        <v>29.05</v>
      </c>
      <c r="M4541" s="19">
        <f>H4541*INDEX('Pliegos Tarifarios (Las Condes)'!$B:$B,MATCH($B4541,'Pliegos Tarifarios (Las Condes)'!$A:$A,0))</f>
        <v>118652.2916214</v>
      </c>
      <c r="N4541" s="19">
        <f>I4541*INDEX('Pliegos Tarifarios (Las Condes)'!$C:$C,MATCH($B4541,'Pliegos Tarifarios (Las Condes)'!$A:$A,0))</f>
        <v>8675.9960491999991</v>
      </c>
      <c r="O4541" s="19">
        <f>J4541*INDEX('Pliegos Tarifarios (Las Condes)'!$D:$D,MATCH($B4541,'Pliegos Tarifarios (Las Condes)'!$A:$A,0))</f>
        <v>35703.440120799998</v>
      </c>
      <c r="P4541" s="19">
        <f>H4541*INDEX('Pliegos Tarifarios (Las Condes)'!$E:$E,MATCH($B4541,'Pliegos Tarifarios (Las Condes)'!$A:$A,0))</f>
        <v>11728.083347199999</v>
      </c>
      <c r="Q4541" s="19" cm="1">
        <f t="array" ref="Q4541">H4541*_xlfn.IFS(H4541&lt;=350,INDEX('Pliegos Tarifarios (Las Condes)'!$F:$F,MATCH($B4541,'Pliegos Tarifarios (Las Condes)'!$A:$A,0)),H4541&lt;=500,INDEX('Pliegos Tarifarios (Las Condes)'!$G:$G,MATCH($B4541,'Pliegos Tarifarios (Las Condes)'!$A:$A,0)),H4541&lt;=1000,INDEX('Pliegos Tarifarios (Las Condes)'!$H:$H,MATCH($B4541,'Pliegos Tarifarios (Las Condes)'!$A:$A,0)),H4541&lt;=5000,INDEX('Pliegos Tarifarios (Las Condes)'!$I:$I,MATCH($B4541,'Pliegos Tarifarios (Las Condes)'!$A:$A,0)),H4541&gt;5000,INDEX('Pliegos Tarifarios (Las Condes)'!$J:$J,MATCH($B4541,'Pliegos Tarifarios (Las Condes)'!$A:$A,0)))/1.19</f>
        <v>2112.0078653781516</v>
      </c>
      <c r="R4541" s="19">
        <f>INDEX('Pliegos Tarifarios (Las Condes)'!$K:$K,MATCH($B4541,'Pliegos Tarifarios (Las Condes)'!$A:$A,0))</f>
        <v>732.99199999999996</v>
      </c>
      <c r="S4541" s="21">
        <f t="shared" si="213"/>
        <v>177604.81100397813</v>
      </c>
      <c r="T4541" s="21">
        <f t="shared" si="214"/>
        <v>33744.914090755847</v>
      </c>
      <c r="U4541" s="19">
        <v>0</v>
      </c>
      <c r="V4541" s="21">
        <f t="shared" si="215"/>
        <v>211349.72509473399</v>
      </c>
    </row>
    <row r="4542" spans="1:22" x14ac:dyDescent="0.3">
      <c r="A4542" s="3" t="s">
        <v>150</v>
      </c>
      <c r="B4542" s="3">
        <v>11</v>
      </c>
      <c r="C4542" s="4" t="s">
        <v>186</v>
      </c>
      <c r="D4542" s="3" t="s">
        <v>292</v>
      </c>
      <c r="E4542" s="3" t="s">
        <v>121</v>
      </c>
      <c r="F4542" s="4" t="s">
        <v>293</v>
      </c>
      <c r="G4542" s="3" t="s">
        <v>16</v>
      </c>
      <c r="H4542" s="5">
        <v>898.2328</v>
      </c>
      <c r="I4542" s="5">
        <v>2.4420000000000002</v>
      </c>
      <c r="J4542" s="5">
        <v>2.4068999999999998</v>
      </c>
      <c r="K4542" s="6">
        <v>0.98562653562653546</v>
      </c>
      <c r="L4542" s="5">
        <v>28.98</v>
      </c>
      <c r="M4542" s="19">
        <f>H4542*INDEX('Pliegos Tarifarios (Las Condes)'!$B:$B,MATCH($B4542,'Pliegos Tarifarios (Las Condes)'!$A:$A,0))</f>
        <v>118353.8484264</v>
      </c>
      <c r="N4542" s="19">
        <f>I4542*INDEX('Pliegos Tarifarios (Las Condes)'!$C:$C,MATCH($B4542,'Pliegos Tarifarios (Las Condes)'!$A:$A,0))</f>
        <v>8486.9341260000001</v>
      </c>
      <c r="O4542" s="19">
        <f>J4542*INDEX('Pliegos Tarifarios (Las Condes)'!$D:$D,MATCH($B4542,'Pliegos Tarifarios (Las Condes)'!$A:$A,0))</f>
        <v>35019.605536800002</v>
      </c>
      <c r="P4542" s="19">
        <f>H4542*INDEX('Pliegos Tarifarios (Las Condes)'!$E:$E,MATCH($B4542,'Pliegos Tarifarios (Las Condes)'!$A:$A,0))</f>
        <v>11698.5839872</v>
      </c>
      <c r="Q4542" s="19" cm="1">
        <f t="array" ref="Q4542">H4542*_xlfn.IFS(H4542&lt;=350,INDEX('Pliegos Tarifarios (Las Condes)'!$F:$F,MATCH($B4542,'Pliegos Tarifarios (Las Condes)'!$A:$A,0)),H4542&lt;=500,INDEX('Pliegos Tarifarios (Las Condes)'!$G:$G,MATCH($B4542,'Pliegos Tarifarios (Las Condes)'!$A:$A,0)),H4542&lt;=1000,INDEX('Pliegos Tarifarios (Las Condes)'!$H:$H,MATCH($B4542,'Pliegos Tarifarios (Las Condes)'!$A:$A,0)),H4542&lt;=5000,INDEX('Pliegos Tarifarios (Las Condes)'!$I:$I,MATCH($B4542,'Pliegos Tarifarios (Las Condes)'!$A:$A,0)),H4542&gt;5000,INDEX('Pliegos Tarifarios (Las Condes)'!$J:$J,MATCH($B4542,'Pliegos Tarifarios (Las Condes)'!$A:$A,0)))/1.19</f>
        <v>2106.6955838655467</v>
      </c>
      <c r="R4542" s="19">
        <f>INDEX('Pliegos Tarifarios (Las Condes)'!$K:$K,MATCH($B4542,'Pliegos Tarifarios (Las Condes)'!$A:$A,0))</f>
        <v>732.99199999999996</v>
      </c>
      <c r="S4542" s="21">
        <f t="shared" si="213"/>
        <v>176398.65966026552</v>
      </c>
      <c r="T4542" s="21">
        <f t="shared" si="214"/>
        <v>33515.745335450447</v>
      </c>
      <c r="U4542" s="19">
        <v>0</v>
      </c>
      <c r="V4542" s="21">
        <f t="shared" si="215"/>
        <v>209914.40499571597</v>
      </c>
    </row>
    <row r="4543" spans="1:22" x14ac:dyDescent="0.3">
      <c r="A4543" s="3" t="s">
        <v>150</v>
      </c>
      <c r="B4543" s="3">
        <v>11</v>
      </c>
      <c r="C4543" s="4" t="s">
        <v>186</v>
      </c>
      <c r="D4543" s="3" t="s">
        <v>294</v>
      </c>
      <c r="E4543" s="3" t="s">
        <v>121</v>
      </c>
      <c r="F4543" s="4" t="s">
        <v>295</v>
      </c>
      <c r="G4543" s="3" t="s">
        <v>16</v>
      </c>
      <c r="H4543" s="5">
        <v>898.57309999999995</v>
      </c>
      <c r="I4543" s="5">
        <v>2.4809000000000001</v>
      </c>
      <c r="J4543" s="5">
        <v>2.427</v>
      </c>
      <c r="K4543" s="6">
        <v>0.97827401346285625</v>
      </c>
      <c r="L4543" s="5">
        <v>28.99</v>
      </c>
      <c r="M4543" s="19">
        <f>H4543*INDEX('Pliegos Tarifarios (Las Condes)'!$B:$B,MATCH($B4543,'Pliegos Tarifarios (Las Condes)'!$A:$A,0))</f>
        <v>118398.6873753</v>
      </c>
      <c r="N4543" s="19">
        <f>I4543*INDEX('Pliegos Tarifarios (Las Condes)'!$C:$C,MATCH($B4543,'Pliegos Tarifarios (Las Condes)'!$A:$A,0))</f>
        <v>8622.1273027000007</v>
      </c>
      <c r="O4543" s="19">
        <f>J4543*INDEX('Pliegos Tarifarios (Las Condes)'!$D:$D,MATCH($B4543,'Pliegos Tarifarios (Las Condes)'!$A:$A,0))</f>
        <v>35312.053943999999</v>
      </c>
      <c r="P4543" s="19">
        <f>H4543*INDEX('Pliegos Tarifarios (Las Condes)'!$E:$E,MATCH($B4543,'Pliegos Tarifarios (Las Condes)'!$A:$A,0))</f>
        <v>11703.016054399999</v>
      </c>
      <c r="Q4543" s="19" cm="1">
        <f t="array" ref="Q4543">H4543*_xlfn.IFS(H4543&lt;=350,INDEX('Pliegos Tarifarios (Las Condes)'!$F:$F,MATCH($B4543,'Pliegos Tarifarios (Las Condes)'!$A:$A,0)),H4543&lt;=500,INDEX('Pliegos Tarifarios (Las Condes)'!$G:$G,MATCH($B4543,'Pliegos Tarifarios (Las Condes)'!$A:$A,0)),H4543&lt;=1000,INDEX('Pliegos Tarifarios (Las Condes)'!$H:$H,MATCH($B4543,'Pliegos Tarifarios (Las Condes)'!$A:$A,0)),H4543&lt;=5000,INDEX('Pliegos Tarifarios (Las Condes)'!$I:$I,MATCH($B4543,'Pliegos Tarifarios (Las Condes)'!$A:$A,0)),H4543&gt;5000,INDEX('Pliegos Tarifarios (Las Condes)'!$J:$J,MATCH($B4543,'Pliegos Tarifarios (Las Condes)'!$A:$A,0)))/1.19</f>
        <v>2107.4937160504205</v>
      </c>
      <c r="R4543" s="19">
        <f>INDEX('Pliegos Tarifarios (Las Condes)'!$K:$K,MATCH($B4543,'Pliegos Tarifarios (Las Condes)'!$A:$A,0))</f>
        <v>732.99199999999996</v>
      </c>
      <c r="S4543" s="21">
        <f t="shared" si="213"/>
        <v>176876.37039245042</v>
      </c>
      <c r="T4543" s="21">
        <f t="shared" si="214"/>
        <v>33606.51037456558</v>
      </c>
      <c r="U4543" s="19">
        <v>0</v>
      </c>
      <c r="V4543" s="21">
        <f t="shared" si="215"/>
        <v>210482.880767016</v>
      </c>
    </row>
    <row r="4544" spans="1:22" x14ac:dyDescent="0.3">
      <c r="A4544" s="3" t="s">
        <v>150</v>
      </c>
      <c r="B4544" s="3">
        <v>11</v>
      </c>
      <c r="C4544" s="4" t="s">
        <v>186</v>
      </c>
      <c r="D4544" s="3" t="s">
        <v>296</v>
      </c>
      <c r="E4544" s="3" t="s">
        <v>121</v>
      </c>
      <c r="F4544" s="4" t="s">
        <v>297</v>
      </c>
      <c r="G4544" s="3" t="s">
        <v>16</v>
      </c>
      <c r="H4544" s="5">
        <v>898.6875</v>
      </c>
      <c r="I4544" s="5">
        <v>2.4855999999999998</v>
      </c>
      <c r="J4544" s="5">
        <v>2.4554999999999998</v>
      </c>
      <c r="K4544" s="6">
        <v>0.98789024782748636</v>
      </c>
      <c r="L4544" s="5">
        <v>28.99</v>
      </c>
      <c r="M4544" s="19">
        <f>H4544*INDEX('Pliegos Tarifarios (Las Condes)'!$B:$B,MATCH($B4544,'Pliegos Tarifarios (Las Condes)'!$A:$A,0))</f>
        <v>118413.76106250001</v>
      </c>
      <c r="N4544" s="19">
        <f>I4544*INDEX('Pliegos Tarifarios (Las Condes)'!$C:$C,MATCH($B4544,'Pliegos Tarifarios (Las Condes)'!$A:$A,0))</f>
        <v>8638.4616967999991</v>
      </c>
      <c r="O4544" s="19">
        <f>J4544*INDEX('Pliegos Tarifarios (Las Condes)'!$D:$D,MATCH($B4544,'Pliegos Tarifarios (Las Condes)'!$A:$A,0))</f>
        <v>35726.719595999995</v>
      </c>
      <c r="P4544" s="19">
        <f>H4544*INDEX('Pliegos Tarifarios (Las Condes)'!$E:$E,MATCH($B4544,'Pliegos Tarifarios (Las Condes)'!$A:$A,0))</f>
        <v>11704.505999999999</v>
      </c>
      <c r="Q4544" s="19" cm="1">
        <f t="array" ref="Q4544">H4544*_xlfn.IFS(H4544&lt;=350,INDEX('Pliegos Tarifarios (Las Condes)'!$F:$F,MATCH($B4544,'Pliegos Tarifarios (Las Condes)'!$A:$A,0)),H4544&lt;=500,INDEX('Pliegos Tarifarios (Las Condes)'!$G:$G,MATCH($B4544,'Pliegos Tarifarios (Las Condes)'!$A:$A,0)),H4544&lt;=1000,INDEX('Pliegos Tarifarios (Las Condes)'!$H:$H,MATCH($B4544,'Pliegos Tarifarios (Las Condes)'!$A:$A,0)),H4544&lt;=5000,INDEX('Pliegos Tarifarios (Las Condes)'!$I:$I,MATCH($B4544,'Pliegos Tarifarios (Las Condes)'!$A:$A,0)),H4544&gt;5000,INDEX('Pliegos Tarifarios (Las Condes)'!$J:$J,MATCH($B4544,'Pliegos Tarifarios (Las Condes)'!$A:$A,0)))/1.19</f>
        <v>2107.7620273109246</v>
      </c>
      <c r="R4544" s="19">
        <f>INDEX('Pliegos Tarifarios (Las Condes)'!$K:$K,MATCH($B4544,'Pliegos Tarifarios (Las Condes)'!$A:$A,0))</f>
        <v>732.99199999999996</v>
      </c>
      <c r="S4544" s="21">
        <f t="shared" si="213"/>
        <v>177324.20238261094</v>
      </c>
      <c r="T4544" s="21">
        <f t="shared" si="214"/>
        <v>33691.598452696075</v>
      </c>
      <c r="U4544" s="19">
        <v>0</v>
      </c>
      <c r="V4544" s="21">
        <f t="shared" si="215"/>
        <v>211015.80083530702</v>
      </c>
    </row>
    <row r="4545" spans="1:22" x14ac:dyDescent="0.3">
      <c r="A4545" s="3" t="s">
        <v>150</v>
      </c>
      <c r="B4545" s="3">
        <v>11</v>
      </c>
      <c r="C4545" s="4" t="s">
        <v>186</v>
      </c>
      <c r="D4545" s="3" t="s">
        <v>298</v>
      </c>
      <c r="E4545" s="3" t="s">
        <v>121</v>
      </c>
      <c r="F4545" s="4" t="s">
        <v>299</v>
      </c>
      <c r="G4545" s="3" t="s">
        <v>16</v>
      </c>
      <c r="H4545" s="5">
        <v>898.35739999999998</v>
      </c>
      <c r="I4545" s="5">
        <v>2.4769000000000001</v>
      </c>
      <c r="J4545" s="5">
        <v>2.4014000000000002</v>
      </c>
      <c r="K4545" s="6">
        <v>0.96951834954984062</v>
      </c>
      <c r="L4545" s="5">
        <v>28.98</v>
      </c>
      <c r="M4545" s="19">
        <f>H4545*INDEX('Pliegos Tarifarios (Las Condes)'!$B:$B,MATCH($B4545,'Pliegos Tarifarios (Las Condes)'!$A:$A,0))</f>
        <v>118370.26609620001</v>
      </c>
      <c r="N4545" s="19">
        <f>I4545*INDEX('Pliegos Tarifarios (Las Condes)'!$C:$C,MATCH($B4545,'Pliegos Tarifarios (Las Condes)'!$A:$A,0))</f>
        <v>8608.2256906999992</v>
      </c>
      <c r="O4545" s="19">
        <f>J4545*INDEX('Pliegos Tarifarios (Las Condes)'!$D:$D,MATCH($B4545,'Pliegos Tarifarios (Las Condes)'!$A:$A,0))</f>
        <v>34939.582340800007</v>
      </c>
      <c r="P4545" s="19">
        <f>H4545*INDEX('Pliegos Tarifarios (Las Condes)'!$E:$E,MATCH($B4545,'Pliegos Tarifarios (Las Condes)'!$A:$A,0))</f>
        <v>11700.206777599999</v>
      </c>
      <c r="Q4545" s="19" cm="1">
        <f t="array" ref="Q4545">H4545*_xlfn.IFS(H4545&lt;=350,INDEX('Pliegos Tarifarios (Las Condes)'!$F:$F,MATCH($B4545,'Pliegos Tarifarios (Las Condes)'!$A:$A,0)),H4545&lt;=500,INDEX('Pliegos Tarifarios (Las Condes)'!$G:$G,MATCH($B4545,'Pliegos Tarifarios (Las Condes)'!$A:$A,0)),H4545&lt;=1000,INDEX('Pliegos Tarifarios (Las Condes)'!$H:$H,MATCH($B4545,'Pliegos Tarifarios (Las Condes)'!$A:$A,0)),H4545&lt;=5000,INDEX('Pliegos Tarifarios (Las Condes)'!$I:$I,MATCH($B4545,'Pliegos Tarifarios (Las Condes)'!$A:$A,0)),H4545&gt;5000,INDEX('Pliegos Tarifarios (Las Condes)'!$J:$J,MATCH($B4545,'Pliegos Tarifarios (Las Condes)'!$A:$A,0)))/1.19</f>
        <v>2106.9878179831935</v>
      </c>
      <c r="R4545" s="19">
        <f>INDEX('Pliegos Tarifarios (Las Condes)'!$K:$K,MATCH($B4545,'Pliegos Tarifarios (Las Condes)'!$A:$A,0))</f>
        <v>732.99199999999996</v>
      </c>
      <c r="S4545" s="21">
        <f t="shared" si="213"/>
        <v>176458.26072328319</v>
      </c>
      <c r="T4545" s="21">
        <f t="shared" si="214"/>
        <v>33527.069537423806</v>
      </c>
      <c r="U4545" s="19">
        <v>0</v>
      </c>
      <c r="V4545" s="21">
        <f t="shared" si="215"/>
        <v>209985.33026070701</v>
      </c>
    </row>
    <row r="4546" spans="1:22" x14ac:dyDescent="0.3">
      <c r="A4546" s="3" t="s">
        <v>150</v>
      </c>
      <c r="B4546" s="3">
        <v>11</v>
      </c>
      <c r="C4546" s="4" t="s">
        <v>186</v>
      </c>
      <c r="D4546" s="3" t="s">
        <v>300</v>
      </c>
      <c r="E4546" s="3" t="s">
        <v>121</v>
      </c>
      <c r="F4546" s="4" t="s">
        <v>301</v>
      </c>
      <c r="G4546" s="3" t="s">
        <v>16</v>
      </c>
      <c r="H4546" s="5">
        <v>900.60810000000004</v>
      </c>
      <c r="I4546" s="5">
        <v>2.4807999999999999</v>
      </c>
      <c r="J4546" s="5">
        <v>2.4455</v>
      </c>
      <c r="K4546" s="6">
        <v>0.98577071912286363</v>
      </c>
      <c r="L4546" s="5">
        <v>29.05</v>
      </c>
      <c r="M4546" s="19">
        <f>H4546*INDEX('Pliegos Tarifarios (Las Condes)'!$B:$B,MATCH($B4546,'Pliegos Tarifarios (Las Condes)'!$A:$A,0))</f>
        <v>118666.82508030001</v>
      </c>
      <c r="N4546" s="19">
        <f>I4546*INDEX('Pliegos Tarifarios (Las Condes)'!$C:$C,MATCH($B4546,'Pliegos Tarifarios (Las Condes)'!$A:$A,0))</f>
        <v>8621.7797623999995</v>
      </c>
      <c r="O4546" s="19">
        <f>J4546*INDEX('Pliegos Tarifarios (Las Condes)'!$D:$D,MATCH($B4546,'Pliegos Tarifarios (Las Condes)'!$A:$A,0))</f>
        <v>35581.222876</v>
      </c>
      <c r="P4546" s="19">
        <f>H4546*INDEX('Pliegos Tarifarios (Las Condes)'!$E:$E,MATCH($B4546,'Pliegos Tarifarios (Las Condes)'!$A:$A,0))</f>
        <v>11729.5198944</v>
      </c>
      <c r="Q4546" s="19" cm="1">
        <f t="array" ref="Q4546">H4546*_xlfn.IFS(H4546&lt;=350,INDEX('Pliegos Tarifarios (Las Condes)'!$F:$F,MATCH($B4546,'Pliegos Tarifarios (Las Condes)'!$A:$A,0)),H4546&lt;=500,INDEX('Pliegos Tarifarios (Las Condes)'!$G:$G,MATCH($B4546,'Pliegos Tarifarios (Las Condes)'!$A:$A,0)),H4546&lt;=1000,INDEX('Pliegos Tarifarios (Las Condes)'!$H:$H,MATCH($B4546,'Pliegos Tarifarios (Las Condes)'!$A:$A,0)),H4546&lt;=5000,INDEX('Pliegos Tarifarios (Las Condes)'!$I:$I,MATCH($B4546,'Pliegos Tarifarios (Las Condes)'!$A:$A,0)),H4546&gt;5000,INDEX('Pliegos Tarifarios (Las Condes)'!$J:$J,MATCH($B4546,'Pliegos Tarifarios (Las Condes)'!$A:$A,0)))/1.19</f>
        <v>2112.2665605882357</v>
      </c>
      <c r="R4546" s="19">
        <f>INDEX('Pliegos Tarifarios (Las Condes)'!$K:$K,MATCH($B4546,'Pliegos Tarifarios (Las Condes)'!$A:$A,0))</f>
        <v>732.99199999999996</v>
      </c>
      <c r="S4546" s="21">
        <f t="shared" si="213"/>
        <v>177444.60617368823</v>
      </c>
      <c r="T4546" s="21">
        <f t="shared" si="214"/>
        <v>33714.475173000763</v>
      </c>
      <c r="U4546" s="19">
        <v>0</v>
      </c>
      <c r="V4546" s="21">
        <f t="shared" si="215"/>
        <v>211159.081346689</v>
      </c>
    </row>
    <row r="4547" spans="1:22" x14ac:dyDescent="0.3">
      <c r="A4547" s="3" t="s">
        <v>150</v>
      </c>
      <c r="B4547" s="3">
        <v>11</v>
      </c>
      <c r="C4547" s="4" t="s">
        <v>186</v>
      </c>
      <c r="D4547" s="3" t="s">
        <v>302</v>
      </c>
      <c r="E4547" s="3" t="s">
        <v>121</v>
      </c>
      <c r="F4547" s="4" t="s">
        <v>303</v>
      </c>
      <c r="G4547" s="3" t="s">
        <v>16</v>
      </c>
      <c r="H4547" s="5">
        <v>899.26959999999997</v>
      </c>
      <c r="I4547" s="5">
        <v>2.4420000000000002</v>
      </c>
      <c r="J4547" s="5">
        <v>2.4289000000000001</v>
      </c>
      <c r="K4547" s="6">
        <v>0.9946355446355446</v>
      </c>
      <c r="L4547" s="5">
        <v>29.01</v>
      </c>
      <c r="M4547" s="19">
        <f>H4547*INDEX('Pliegos Tarifarios (Las Condes)'!$B:$B,MATCH($B4547,'Pliegos Tarifarios (Las Condes)'!$A:$A,0))</f>
        <v>118490.4603048</v>
      </c>
      <c r="N4547" s="19">
        <f>I4547*INDEX('Pliegos Tarifarios (Las Condes)'!$C:$C,MATCH($B4547,'Pliegos Tarifarios (Las Condes)'!$A:$A,0))</f>
        <v>8486.9341260000001</v>
      </c>
      <c r="O4547" s="19">
        <f>J4547*INDEX('Pliegos Tarifarios (Las Condes)'!$D:$D,MATCH($B4547,'Pliegos Tarifarios (Las Condes)'!$A:$A,0))</f>
        <v>35339.698320800002</v>
      </c>
      <c r="P4547" s="19">
        <f>H4547*INDEX('Pliegos Tarifarios (Las Condes)'!$E:$E,MATCH($B4547,'Pliegos Tarifarios (Las Condes)'!$A:$A,0))</f>
        <v>11712.087270399999</v>
      </c>
      <c r="Q4547" s="19" cm="1">
        <f t="array" ref="Q4547">H4547*_xlfn.IFS(H4547&lt;=350,INDEX('Pliegos Tarifarios (Las Condes)'!$F:$F,MATCH($B4547,'Pliegos Tarifarios (Las Condes)'!$A:$A,0)),H4547&lt;=500,INDEX('Pliegos Tarifarios (Las Condes)'!$G:$G,MATCH($B4547,'Pliegos Tarifarios (Las Condes)'!$A:$A,0)),H4547&lt;=1000,INDEX('Pliegos Tarifarios (Las Condes)'!$H:$H,MATCH($B4547,'Pliegos Tarifarios (Las Condes)'!$A:$A,0)),H4547&lt;=5000,INDEX('Pliegos Tarifarios (Las Condes)'!$I:$I,MATCH($B4547,'Pliegos Tarifarios (Las Condes)'!$A:$A,0)),H4547&gt;5000,INDEX('Pliegos Tarifarios (Las Condes)'!$J:$J,MATCH($B4547,'Pliegos Tarifarios (Las Condes)'!$A:$A,0)))/1.19</f>
        <v>2109.1272719327735</v>
      </c>
      <c r="R4547" s="19">
        <f>INDEX('Pliegos Tarifarios (Las Condes)'!$K:$K,MATCH($B4547,'Pliegos Tarifarios (Las Condes)'!$A:$A,0))</f>
        <v>732.99199999999996</v>
      </c>
      <c r="S4547" s="21">
        <f t="shared" si="213"/>
        <v>176871.29929393277</v>
      </c>
      <c r="T4547" s="21">
        <f t="shared" si="214"/>
        <v>33605.546865847224</v>
      </c>
      <c r="U4547" s="19">
        <v>0</v>
      </c>
      <c r="V4547" s="21">
        <f t="shared" si="215"/>
        <v>210476.84615977999</v>
      </c>
    </row>
    <row r="4548" spans="1:22" x14ac:dyDescent="0.3">
      <c r="A4548" s="3" t="s">
        <v>150</v>
      </c>
      <c r="B4548" s="3">
        <v>11</v>
      </c>
      <c r="C4548" s="4" t="s">
        <v>186</v>
      </c>
      <c r="D4548" s="3" t="s">
        <v>304</v>
      </c>
      <c r="E4548" s="3" t="s">
        <v>121</v>
      </c>
      <c r="F4548" s="4" t="s">
        <v>305</v>
      </c>
      <c r="G4548" s="3" t="s">
        <v>16</v>
      </c>
      <c r="H4548" s="5">
        <v>900.024</v>
      </c>
      <c r="I4548" s="5">
        <v>2.4262999999999999</v>
      </c>
      <c r="J4548" s="5">
        <v>2.419</v>
      </c>
      <c r="K4548" s="6">
        <v>0.99699130363104316</v>
      </c>
      <c r="L4548" s="5">
        <v>29.03</v>
      </c>
      <c r="M4548" s="19">
        <f>H4548*INDEX('Pliegos Tarifarios (Las Condes)'!$B:$B,MATCH($B4548,'Pliegos Tarifarios (Las Condes)'!$A:$A,0))</f>
        <v>118589.86231200001</v>
      </c>
      <c r="N4548" s="19">
        <f>I4548*INDEX('Pliegos Tarifarios (Las Condes)'!$C:$C,MATCH($B4548,'Pliegos Tarifarios (Las Condes)'!$A:$A,0))</f>
        <v>8432.3702988999994</v>
      </c>
      <c r="O4548" s="19">
        <f>J4548*INDEX('Pliegos Tarifarios (Las Condes)'!$D:$D,MATCH($B4548,'Pliegos Tarifarios (Las Condes)'!$A:$A,0))</f>
        <v>35195.656567999999</v>
      </c>
      <c r="P4548" s="19">
        <f>H4548*INDEX('Pliegos Tarifarios (Las Condes)'!$E:$E,MATCH($B4548,'Pliegos Tarifarios (Las Condes)'!$A:$A,0))</f>
        <v>11721.912575999999</v>
      </c>
      <c r="Q4548" s="19" cm="1">
        <f t="array" ref="Q4548">H4548*_xlfn.IFS(H4548&lt;=350,INDEX('Pliegos Tarifarios (Las Condes)'!$F:$F,MATCH($B4548,'Pliegos Tarifarios (Las Condes)'!$A:$A,0)),H4548&lt;=500,INDEX('Pliegos Tarifarios (Las Condes)'!$G:$G,MATCH($B4548,'Pliegos Tarifarios (Las Condes)'!$A:$A,0)),H4548&lt;=1000,INDEX('Pliegos Tarifarios (Las Condes)'!$H:$H,MATCH($B4548,'Pliegos Tarifarios (Las Condes)'!$A:$A,0)),H4548&lt;=5000,INDEX('Pliegos Tarifarios (Las Condes)'!$I:$I,MATCH($B4548,'Pliegos Tarifarios (Las Condes)'!$A:$A,0)),H4548&gt;5000,INDEX('Pliegos Tarifarios (Las Condes)'!$J:$J,MATCH($B4548,'Pliegos Tarifarios (Las Condes)'!$A:$A,0)))/1.19</f>
        <v>2110.896625210084</v>
      </c>
      <c r="R4548" s="19">
        <f>INDEX('Pliegos Tarifarios (Las Condes)'!$K:$K,MATCH($B4548,'Pliegos Tarifarios (Las Condes)'!$A:$A,0))</f>
        <v>732.99199999999996</v>
      </c>
      <c r="S4548" s="21">
        <f t="shared" si="213"/>
        <v>176783.69038011011</v>
      </c>
      <c r="T4548" s="21">
        <f t="shared" si="214"/>
        <v>33588.901172220925</v>
      </c>
      <c r="U4548" s="19">
        <v>0</v>
      </c>
      <c r="V4548" s="21">
        <f t="shared" si="215"/>
        <v>210372.59155233105</v>
      </c>
    </row>
    <row r="4549" spans="1:22" x14ac:dyDescent="0.3">
      <c r="A4549" s="3" t="s">
        <v>150</v>
      </c>
      <c r="B4549" s="3">
        <v>11</v>
      </c>
      <c r="C4549" s="4" t="s">
        <v>186</v>
      </c>
      <c r="D4549" s="3" t="s">
        <v>306</v>
      </c>
      <c r="E4549" s="3" t="s">
        <v>121</v>
      </c>
      <c r="F4549" s="4" t="s">
        <v>307</v>
      </c>
      <c r="G4549" s="3" t="s">
        <v>16</v>
      </c>
      <c r="H4549" s="5">
        <v>899.63080000000002</v>
      </c>
      <c r="I4549" s="5">
        <v>2.4561999999999999</v>
      </c>
      <c r="J4549" s="5">
        <v>2.3986999999999998</v>
      </c>
      <c r="K4549" s="6">
        <v>0.97658985424639688</v>
      </c>
      <c r="L4549" s="5">
        <v>29.02</v>
      </c>
      <c r="M4549" s="19">
        <f>H4549*INDEX('Pliegos Tarifarios (Las Condes)'!$B:$B,MATCH($B4549,'Pliegos Tarifarios (Las Condes)'!$A:$A,0))</f>
        <v>118538.05310040001</v>
      </c>
      <c r="N4549" s="19">
        <f>I4549*INDEX('Pliegos Tarifarios (Las Condes)'!$C:$C,MATCH($B4549,'Pliegos Tarifarios (Las Condes)'!$A:$A,0))</f>
        <v>8536.2848485999984</v>
      </c>
      <c r="O4549" s="19">
        <f>J4549*INDEX('Pliegos Tarifarios (Las Condes)'!$D:$D,MATCH($B4549,'Pliegos Tarifarios (Las Condes)'!$A:$A,0))</f>
        <v>34900.298226400002</v>
      </c>
      <c r="P4549" s="19">
        <f>H4549*INDEX('Pliegos Tarifarios (Las Condes)'!$E:$E,MATCH($B4549,'Pliegos Tarifarios (Las Condes)'!$A:$A,0))</f>
        <v>11716.7915392</v>
      </c>
      <c r="Q4549" s="19" cm="1">
        <f t="array" ref="Q4549">H4549*_xlfn.IFS(H4549&lt;=350,INDEX('Pliegos Tarifarios (Las Condes)'!$F:$F,MATCH($B4549,'Pliegos Tarifarios (Las Condes)'!$A:$A,0)),H4549&lt;=500,INDEX('Pliegos Tarifarios (Las Condes)'!$G:$G,MATCH($B4549,'Pliegos Tarifarios (Las Condes)'!$A:$A,0)),H4549&lt;=1000,INDEX('Pliegos Tarifarios (Las Condes)'!$H:$H,MATCH($B4549,'Pliegos Tarifarios (Las Condes)'!$A:$A,0)),H4549&lt;=5000,INDEX('Pliegos Tarifarios (Las Condes)'!$I:$I,MATCH($B4549,'Pliegos Tarifarios (Las Condes)'!$A:$A,0)),H4549&gt;5000,INDEX('Pliegos Tarifarios (Las Condes)'!$J:$J,MATCH($B4549,'Pliegos Tarifarios (Las Condes)'!$A:$A,0)))/1.19</f>
        <v>2109.9744225210088</v>
      </c>
      <c r="R4549" s="19">
        <f>INDEX('Pliegos Tarifarios (Las Condes)'!$K:$K,MATCH($B4549,'Pliegos Tarifarios (Las Condes)'!$A:$A,0))</f>
        <v>732.99199999999996</v>
      </c>
      <c r="S4549" s="21">
        <f t="shared" si="213"/>
        <v>176534.39413712101</v>
      </c>
      <c r="T4549" s="21">
        <f t="shared" si="214"/>
        <v>33541.534886052992</v>
      </c>
      <c r="U4549" s="19">
        <v>0</v>
      </c>
      <c r="V4549" s="21">
        <f t="shared" si="215"/>
        <v>210075.92902317399</v>
      </c>
    </row>
    <row r="4550" spans="1:22" x14ac:dyDescent="0.3">
      <c r="A4550" s="3" t="s">
        <v>150</v>
      </c>
      <c r="B4550" s="3">
        <v>11</v>
      </c>
      <c r="C4550" s="4" t="s">
        <v>186</v>
      </c>
      <c r="D4550" s="3" t="s">
        <v>308</v>
      </c>
      <c r="E4550" s="3" t="s">
        <v>121</v>
      </c>
      <c r="F4550" s="4" t="s">
        <v>309</v>
      </c>
      <c r="G4550" s="3" t="s">
        <v>16</v>
      </c>
      <c r="H4550" s="5">
        <v>898.17110000000002</v>
      </c>
      <c r="I4550" s="5">
        <v>2.4474999999999998</v>
      </c>
      <c r="J4550" s="5">
        <v>2.4453999999999998</v>
      </c>
      <c r="K4550" s="6">
        <v>0.99914198161389178</v>
      </c>
      <c r="L4550" s="5">
        <v>28.97</v>
      </c>
      <c r="M4550" s="19">
        <f>H4550*INDEX('Pliegos Tarifarios (Las Condes)'!$B:$B,MATCH($B4550,'Pliegos Tarifarios (Las Condes)'!$A:$A,0))</f>
        <v>118345.7186493</v>
      </c>
      <c r="N4550" s="19">
        <f>I4550*INDEX('Pliegos Tarifarios (Las Condes)'!$C:$C,MATCH($B4550,'Pliegos Tarifarios (Las Condes)'!$A:$A,0))</f>
        <v>8506.0488424999985</v>
      </c>
      <c r="O4550" s="19">
        <f>J4550*INDEX('Pliegos Tarifarios (Las Condes)'!$D:$D,MATCH($B4550,'Pliegos Tarifarios (Las Condes)'!$A:$A,0))</f>
        <v>35579.7679088</v>
      </c>
      <c r="P4550" s="19">
        <f>H4550*INDEX('Pliegos Tarifarios (Las Condes)'!$E:$E,MATCH($B4550,'Pliegos Tarifarios (Las Condes)'!$A:$A,0))</f>
        <v>11697.780406399999</v>
      </c>
      <c r="Q4550" s="19" cm="1">
        <f t="array" ref="Q4550">H4550*_xlfn.IFS(H4550&lt;=350,INDEX('Pliegos Tarifarios (Las Condes)'!$F:$F,MATCH($B4550,'Pliegos Tarifarios (Las Condes)'!$A:$A,0)),H4550&lt;=500,INDEX('Pliegos Tarifarios (Las Condes)'!$G:$G,MATCH($B4550,'Pliegos Tarifarios (Las Condes)'!$A:$A,0)),H4550&lt;=1000,INDEX('Pliegos Tarifarios (Las Condes)'!$H:$H,MATCH($B4550,'Pliegos Tarifarios (Las Condes)'!$A:$A,0)),H4550&lt;=5000,INDEX('Pliegos Tarifarios (Las Condes)'!$I:$I,MATCH($B4550,'Pliegos Tarifarios (Las Condes)'!$A:$A,0)),H4550&gt;5000,INDEX('Pliegos Tarifarios (Las Condes)'!$J:$J,MATCH($B4550,'Pliegos Tarifarios (Las Condes)'!$A:$A,0)))/1.19</f>
        <v>2106.550874033614</v>
      </c>
      <c r="R4550" s="19">
        <f>INDEX('Pliegos Tarifarios (Las Condes)'!$K:$K,MATCH($B4550,'Pliegos Tarifarios (Las Condes)'!$A:$A,0))</f>
        <v>732.99199999999996</v>
      </c>
      <c r="S4550" s="21">
        <f t="shared" si="213"/>
        <v>176968.85868103363</v>
      </c>
      <c r="T4550" s="21">
        <f t="shared" si="214"/>
        <v>33624.083149396392</v>
      </c>
      <c r="U4550" s="19">
        <v>0</v>
      </c>
      <c r="V4550" s="21">
        <f t="shared" si="215"/>
        <v>210592.94183043001</v>
      </c>
    </row>
    <row r="4551" spans="1:22" x14ac:dyDescent="0.3">
      <c r="A4551" s="3" t="s">
        <v>150</v>
      </c>
      <c r="B4551" s="3">
        <v>11</v>
      </c>
      <c r="C4551" s="4" t="s">
        <v>186</v>
      </c>
      <c r="D4551" s="3" t="s">
        <v>310</v>
      </c>
      <c r="E4551" s="3" t="s">
        <v>121</v>
      </c>
      <c r="F4551" s="4" t="s">
        <v>311</v>
      </c>
      <c r="G4551" s="3" t="s">
        <v>16</v>
      </c>
      <c r="H4551" s="5">
        <v>897.26859999999999</v>
      </c>
      <c r="I4551" s="5">
        <v>2.5285000000000002</v>
      </c>
      <c r="J4551" s="5">
        <v>2.4773000000000001</v>
      </c>
      <c r="K4551" s="6">
        <v>0.97975084041922078</v>
      </c>
      <c r="L4551" s="5">
        <v>28.94</v>
      </c>
      <c r="M4551" s="19">
        <f>H4551*INDEX('Pliegos Tarifarios (Las Condes)'!$B:$B,MATCH($B4551,'Pliegos Tarifarios (Las Condes)'!$A:$A,0))</f>
        <v>118226.8025418</v>
      </c>
      <c r="N4551" s="19">
        <f>I4551*INDEX('Pliegos Tarifarios (Las Condes)'!$C:$C,MATCH($B4551,'Pliegos Tarifarios (Las Condes)'!$A:$A,0))</f>
        <v>8787.5564854999993</v>
      </c>
      <c r="O4551" s="19">
        <f>J4551*INDEX('Pliegos Tarifarios (Las Condes)'!$D:$D,MATCH($B4551,'Pliegos Tarifarios (Las Condes)'!$A:$A,0))</f>
        <v>36043.902445600004</v>
      </c>
      <c r="P4551" s="19">
        <f>H4551*INDEX('Pliegos Tarifarios (Las Condes)'!$E:$E,MATCH($B4551,'Pliegos Tarifarios (Las Condes)'!$A:$A,0))</f>
        <v>11686.026246399999</v>
      </c>
      <c r="Q4551" s="19" cm="1">
        <f t="array" ref="Q4551">H4551*_xlfn.IFS(H4551&lt;=350,INDEX('Pliegos Tarifarios (Las Condes)'!$F:$F,MATCH($B4551,'Pliegos Tarifarios (Las Condes)'!$A:$A,0)),H4551&lt;=500,INDEX('Pliegos Tarifarios (Las Condes)'!$G:$G,MATCH($B4551,'Pliegos Tarifarios (Las Condes)'!$A:$A,0)),H4551&lt;=1000,INDEX('Pliegos Tarifarios (Las Condes)'!$H:$H,MATCH($B4551,'Pliegos Tarifarios (Las Condes)'!$A:$A,0)),H4551&lt;=5000,INDEX('Pliegos Tarifarios (Las Condes)'!$I:$I,MATCH($B4551,'Pliegos Tarifarios (Las Condes)'!$A:$A,0)),H4551&gt;5000,INDEX('Pliegos Tarifarios (Las Condes)'!$J:$J,MATCH($B4551,'Pliegos Tarifarios (Las Condes)'!$A:$A,0)))/1.19</f>
        <v>2104.434170252101</v>
      </c>
      <c r="R4551" s="19">
        <f>INDEX('Pliegos Tarifarios (Las Condes)'!$K:$K,MATCH($B4551,'Pliegos Tarifarios (Las Condes)'!$A:$A,0))</f>
        <v>732.99199999999996</v>
      </c>
      <c r="S4551" s="21">
        <f t="shared" si="213"/>
        <v>177581.71388955208</v>
      </c>
      <c r="T4551" s="21">
        <f t="shared" si="214"/>
        <v>33740.525639014893</v>
      </c>
      <c r="U4551" s="19">
        <v>0</v>
      </c>
      <c r="V4551" s="21">
        <f t="shared" si="215"/>
        <v>211322.23952856698</v>
      </c>
    </row>
    <row r="4552" spans="1:22" x14ac:dyDescent="0.3">
      <c r="A4552" s="3" t="s">
        <v>150</v>
      </c>
      <c r="B4552" s="3">
        <v>11</v>
      </c>
      <c r="C4552" s="4" t="s">
        <v>186</v>
      </c>
      <c r="D4552" s="3" t="s">
        <v>312</v>
      </c>
      <c r="E4552" s="3" t="s">
        <v>121</v>
      </c>
      <c r="F4552" s="4" t="s">
        <v>313</v>
      </c>
      <c r="G4552" s="3" t="s">
        <v>16</v>
      </c>
      <c r="H4552" s="5">
        <v>901.16660000000002</v>
      </c>
      <c r="I4552" s="5">
        <v>2.4712000000000001</v>
      </c>
      <c r="J4552" s="5">
        <v>2.4539</v>
      </c>
      <c r="K4552" s="6">
        <v>0.99299935254127547</v>
      </c>
      <c r="L4552" s="5">
        <v>29.07</v>
      </c>
      <c r="M4552" s="19">
        <f>H4552*INDEX('Pliegos Tarifarios (Las Condes)'!$B:$B,MATCH($B4552,'Pliegos Tarifarios (Las Condes)'!$A:$A,0))</f>
        <v>118740.41471580001</v>
      </c>
      <c r="N4552" s="19">
        <f>I4552*INDEX('Pliegos Tarifarios (Las Condes)'!$C:$C,MATCH($B4552,'Pliegos Tarifarios (Las Condes)'!$A:$A,0))</f>
        <v>8588.4158936000003</v>
      </c>
      <c r="O4552" s="19">
        <f>J4552*INDEX('Pliegos Tarifarios (Las Condes)'!$D:$D,MATCH($B4552,'Pliegos Tarifarios (Las Condes)'!$A:$A,0))</f>
        <v>35703.440120799998</v>
      </c>
      <c r="P4552" s="19">
        <f>H4552*INDEX('Pliegos Tarifarios (Las Condes)'!$E:$E,MATCH($B4552,'Pliegos Tarifarios (Las Condes)'!$A:$A,0))</f>
        <v>11736.7937984</v>
      </c>
      <c r="Q4552" s="19" cm="1">
        <f t="array" ref="Q4552">H4552*_xlfn.IFS(H4552&lt;=350,INDEX('Pliegos Tarifarios (Las Condes)'!$F:$F,MATCH($B4552,'Pliegos Tarifarios (Las Condes)'!$A:$A,0)),H4552&lt;=500,INDEX('Pliegos Tarifarios (Las Condes)'!$G:$G,MATCH($B4552,'Pliegos Tarifarios (Las Condes)'!$A:$A,0)),H4552&lt;=1000,INDEX('Pliegos Tarifarios (Las Condes)'!$H:$H,MATCH($B4552,'Pliegos Tarifarios (Las Condes)'!$A:$A,0)),H4552&lt;=5000,INDEX('Pliegos Tarifarios (Las Condes)'!$I:$I,MATCH($B4552,'Pliegos Tarifarios (Las Condes)'!$A:$A,0)),H4552&gt;5000,INDEX('Pliegos Tarifarios (Las Condes)'!$J:$J,MATCH($B4552,'Pliegos Tarifarios (Las Condes)'!$A:$A,0)))/1.19</f>
        <v>2113.5764542857146</v>
      </c>
      <c r="R4552" s="19">
        <f>INDEX('Pliegos Tarifarios (Las Condes)'!$K:$K,MATCH($B4552,'Pliegos Tarifarios (Las Condes)'!$A:$A,0))</f>
        <v>732.99199999999996</v>
      </c>
      <c r="S4552" s="21">
        <f t="shared" si="213"/>
        <v>177615.63298288573</v>
      </c>
      <c r="T4552" s="21">
        <f t="shared" si="214"/>
        <v>33746.970266748285</v>
      </c>
      <c r="U4552" s="19">
        <v>0</v>
      </c>
      <c r="V4552" s="21">
        <f t="shared" si="215"/>
        <v>211362.603249634</v>
      </c>
    </row>
    <row r="4553" spans="1:22" x14ac:dyDescent="0.3">
      <c r="A4553" s="3" t="s">
        <v>150</v>
      </c>
      <c r="B4553" s="3">
        <v>11</v>
      </c>
      <c r="C4553" s="4" t="s">
        <v>186</v>
      </c>
      <c r="D4553" s="3" t="s">
        <v>314</v>
      </c>
      <c r="E4553" s="3" t="s">
        <v>121</v>
      </c>
      <c r="F4553" s="4" t="s">
        <v>315</v>
      </c>
      <c r="G4553" s="3" t="s">
        <v>16</v>
      </c>
      <c r="H4553" s="5">
        <v>897.45899999999995</v>
      </c>
      <c r="I4553" s="5">
        <v>2.4352</v>
      </c>
      <c r="J4553" s="5">
        <v>2.4350999999999998</v>
      </c>
      <c r="K4553" s="6">
        <v>0.99995893561103799</v>
      </c>
      <c r="L4553" s="5">
        <v>28.95</v>
      </c>
      <c r="M4553" s="19">
        <f>H4553*INDEX('Pliegos Tarifarios (Las Condes)'!$B:$B,MATCH($B4553,'Pliegos Tarifarios (Las Condes)'!$A:$A,0))</f>
        <v>118251.89021699999</v>
      </c>
      <c r="N4553" s="19">
        <f>I4553*INDEX('Pliegos Tarifarios (Las Condes)'!$C:$C,MATCH($B4553,'Pliegos Tarifarios (Las Condes)'!$A:$A,0))</f>
        <v>8463.3013855999998</v>
      </c>
      <c r="O4553" s="19">
        <f>J4553*INDEX('Pliegos Tarifarios (Las Condes)'!$D:$D,MATCH($B4553,'Pliegos Tarifarios (Las Condes)'!$A:$A,0))</f>
        <v>35429.906287199999</v>
      </c>
      <c r="P4553" s="19">
        <f>H4553*INDEX('Pliegos Tarifarios (Las Condes)'!$E:$E,MATCH($B4553,'Pliegos Tarifarios (Las Condes)'!$A:$A,0))</f>
        <v>11688.506015999999</v>
      </c>
      <c r="Q4553" s="19" cm="1">
        <f t="array" ref="Q4553">H4553*_xlfn.IFS(H4553&lt;=350,INDEX('Pliegos Tarifarios (Las Condes)'!$F:$F,MATCH($B4553,'Pliegos Tarifarios (Las Condes)'!$A:$A,0)),H4553&lt;=500,INDEX('Pliegos Tarifarios (Las Condes)'!$G:$G,MATCH($B4553,'Pliegos Tarifarios (Las Condes)'!$A:$A,0)),H4553&lt;=1000,INDEX('Pliegos Tarifarios (Las Condes)'!$H:$H,MATCH($B4553,'Pliegos Tarifarios (Las Condes)'!$A:$A,0)),H4553&lt;=5000,INDEX('Pliegos Tarifarios (Las Condes)'!$I:$I,MATCH($B4553,'Pliegos Tarifarios (Las Condes)'!$A:$A,0)),H4553&gt;5000,INDEX('Pliegos Tarifarios (Las Condes)'!$J:$J,MATCH($B4553,'Pliegos Tarifarios (Las Condes)'!$A:$A,0)))/1.19</f>
        <v>2104.8807302521009</v>
      </c>
      <c r="R4553" s="19">
        <f>INDEX('Pliegos Tarifarios (Las Condes)'!$K:$K,MATCH($B4553,'Pliegos Tarifarios (Las Condes)'!$A:$A,0))</f>
        <v>732.99199999999996</v>
      </c>
      <c r="S4553" s="21">
        <f t="shared" ref="S4553:S4616" si="216">SUM(M4553:R4553)</f>
        <v>176671.4766360521</v>
      </c>
      <c r="T4553" s="21">
        <f t="shared" ref="T4553:T4616" si="217">S4553*0.19</f>
        <v>33567.580560849899</v>
      </c>
      <c r="U4553" s="19">
        <v>0</v>
      </c>
      <c r="V4553" s="21">
        <f t="shared" ref="V4553:V4616" si="218">SUM(S4553:T4553)</f>
        <v>210239.05719690199</v>
      </c>
    </row>
    <row r="4554" spans="1:22" x14ac:dyDescent="0.3">
      <c r="A4554" s="3" t="s">
        <v>150</v>
      </c>
      <c r="B4554" s="3">
        <v>11</v>
      </c>
      <c r="C4554" s="4" t="s">
        <v>186</v>
      </c>
      <c r="D4554" s="3" t="s">
        <v>316</v>
      </c>
      <c r="E4554" s="3" t="s">
        <v>121</v>
      </c>
      <c r="F4554" s="4" t="s">
        <v>317</v>
      </c>
      <c r="G4554" s="3" t="s">
        <v>16</v>
      </c>
      <c r="H4554" s="5">
        <v>901.35209999999995</v>
      </c>
      <c r="I4554" s="5">
        <v>2.4517000000000002</v>
      </c>
      <c r="J4554" s="5">
        <v>2.4062000000000001</v>
      </c>
      <c r="K4554" s="6">
        <v>0.981441448790635</v>
      </c>
      <c r="L4554" s="5">
        <v>29.08</v>
      </c>
      <c r="M4554" s="19">
        <f>H4554*INDEX('Pliegos Tarifarios (Las Condes)'!$B:$B,MATCH($B4554,'Pliegos Tarifarios (Las Condes)'!$A:$A,0))</f>
        <v>118764.85675229999</v>
      </c>
      <c r="N4554" s="19">
        <f>I4554*INDEX('Pliegos Tarifarios (Las Condes)'!$C:$C,MATCH($B4554,'Pliegos Tarifarios (Las Condes)'!$A:$A,0))</f>
        <v>8520.6455351000004</v>
      </c>
      <c r="O4554" s="19">
        <f>J4554*INDEX('Pliegos Tarifarios (Las Condes)'!$D:$D,MATCH($B4554,'Pliegos Tarifarios (Las Condes)'!$A:$A,0))</f>
        <v>35009.420766400006</v>
      </c>
      <c r="P4554" s="19">
        <f>H4554*INDEX('Pliegos Tarifarios (Las Condes)'!$E:$E,MATCH($B4554,'Pliegos Tarifarios (Las Condes)'!$A:$A,0))</f>
        <v>11739.209750399999</v>
      </c>
      <c r="Q4554" s="19" cm="1">
        <f t="array" ref="Q4554">H4554*_xlfn.IFS(H4554&lt;=350,INDEX('Pliegos Tarifarios (Las Condes)'!$F:$F,MATCH($B4554,'Pliegos Tarifarios (Las Condes)'!$A:$A,0)),H4554&lt;=500,INDEX('Pliegos Tarifarios (Las Condes)'!$G:$G,MATCH($B4554,'Pliegos Tarifarios (Las Condes)'!$A:$A,0)),H4554&lt;=1000,INDEX('Pliegos Tarifarios (Las Condes)'!$H:$H,MATCH($B4554,'Pliegos Tarifarios (Las Condes)'!$A:$A,0)),H4554&lt;=5000,INDEX('Pliegos Tarifarios (Las Condes)'!$I:$I,MATCH($B4554,'Pliegos Tarifarios (Las Condes)'!$A:$A,0)),H4554&gt;5000,INDEX('Pliegos Tarifarios (Las Condes)'!$J:$J,MATCH($B4554,'Pliegos Tarifarios (Las Condes)'!$A:$A,0)))/1.19</f>
        <v>2114.0115219327736</v>
      </c>
      <c r="R4554" s="19">
        <f>INDEX('Pliegos Tarifarios (Las Condes)'!$K:$K,MATCH($B4554,'Pliegos Tarifarios (Las Condes)'!$A:$A,0))</f>
        <v>732.99199999999996</v>
      </c>
      <c r="S4554" s="21">
        <f t="shared" si="216"/>
        <v>176881.13632613281</v>
      </c>
      <c r="T4554" s="21">
        <f t="shared" si="217"/>
        <v>33607.415901965236</v>
      </c>
      <c r="U4554" s="19">
        <v>0</v>
      </c>
      <c r="V4554" s="21">
        <f t="shared" si="218"/>
        <v>210488.55222809804</v>
      </c>
    </row>
    <row r="4555" spans="1:22" x14ac:dyDescent="0.3">
      <c r="A4555" s="3" t="s">
        <v>150</v>
      </c>
      <c r="B4555" s="3">
        <v>11</v>
      </c>
      <c r="C4555" s="4" t="s">
        <v>186</v>
      </c>
      <c r="D4555" s="3" t="s">
        <v>318</v>
      </c>
      <c r="E4555" s="3" t="s">
        <v>121</v>
      </c>
      <c r="F4555" s="4" t="s">
        <v>319</v>
      </c>
      <c r="G4555" s="3" t="s">
        <v>16</v>
      </c>
      <c r="H4555" s="5">
        <v>898.44150000000002</v>
      </c>
      <c r="I4555" s="5">
        <v>2.4805999999999999</v>
      </c>
      <c r="J4555" s="5">
        <v>2.4805999999999999</v>
      </c>
      <c r="K4555" s="6">
        <v>1</v>
      </c>
      <c r="L4555" s="5">
        <v>28.98</v>
      </c>
      <c r="M4555" s="19">
        <f>H4555*INDEX('Pliegos Tarifarios (Las Condes)'!$B:$B,MATCH($B4555,'Pliegos Tarifarios (Las Condes)'!$A:$A,0))</f>
        <v>118381.3473645</v>
      </c>
      <c r="N4555" s="19">
        <f>I4555*INDEX('Pliegos Tarifarios (Las Condes)'!$C:$C,MATCH($B4555,'Pliegos Tarifarios (Las Condes)'!$A:$A,0))</f>
        <v>8621.0846817999991</v>
      </c>
      <c r="O4555" s="19">
        <f>J4555*INDEX('Pliegos Tarifarios (Las Condes)'!$D:$D,MATCH($B4555,'Pliegos Tarifarios (Las Condes)'!$A:$A,0))</f>
        <v>36091.916363199998</v>
      </c>
      <c r="P4555" s="19">
        <f>H4555*INDEX('Pliegos Tarifarios (Las Condes)'!$E:$E,MATCH($B4555,'Pliegos Tarifarios (Las Condes)'!$A:$A,0))</f>
        <v>11701.302095999999</v>
      </c>
      <c r="Q4555" s="19" cm="1">
        <f t="array" ref="Q4555">H4555*_xlfn.IFS(H4555&lt;=350,INDEX('Pliegos Tarifarios (Las Condes)'!$F:$F,MATCH($B4555,'Pliegos Tarifarios (Las Condes)'!$A:$A,0)),H4555&lt;=500,INDEX('Pliegos Tarifarios (Las Condes)'!$G:$G,MATCH($B4555,'Pliegos Tarifarios (Las Condes)'!$A:$A,0)),H4555&lt;=1000,INDEX('Pliegos Tarifarios (Las Condes)'!$H:$H,MATCH($B4555,'Pliegos Tarifarios (Las Condes)'!$A:$A,0)),H4555&lt;=5000,INDEX('Pliegos Tarifarios (Las Condes)'!$I:$I,MATCH($B4555,'Pliegos Tarifarios (Las Condes)'!$A:$A,0)),H4555&gt;5000,INDEX('Pliegos Tarifarios (Las Condes)'!$J:$J,MATCH($B4555,'Pliegos Tarifarios (Las Condes)'!$A:$A,0)))/1.19</f>
        <v>2107.1850642857148</v>
      </c>
      <c r="R4555" s="19">
        <f>INDEX('Pliegos Tarifarios (Las Condes)'!$K:$K,MATCH($B4555,'Pliegos Tarifarios (Las Condes)'!$A:$A,0))</f>
        <v>732.99199999999996</v>
      </c>
      <c r="S4555" s="21">
        <f t="shared" si="216"/>
        <v>177635.8275697857</v>
      </c>
      <c r="T4555" s="21">
        <f t="shared" si="217"/>
        <v>33750.807238259287</v>
      </c>
      <c r="U4555" s="19">
        <v>0</v>
      </c>
      <c r="V4555" s="21">
        <f t="shared" si="218"/>
        <v>211386.634808045</v>
      </c>
    </row>
    <row r="4556" spans="1:22" x14ac:dyDescent="0.3">
      <c r="A4556" s="3" t="s">
        <v>150</v>
      </c>
      <c r="B4556" s="3">
        <v>11</v>
      </c>
      <c r="C4556" s="4" t="s">
        <v>186</v>
      </c>
      <c r="D4556" s="3" t="s">
        <v>320</v>
      </c>
      <c r="E4556" s="3" t="s">
        <v>121</v>
      </c>
      <c r="F4556" s="4" t="s">
        <v>321</v>
      </c>
      <c r="G4556" s="3" t="s">
        <v>16</v>
      </c>
      <c r="H4556" s="5">
        <v>899.08849999999995</v>
      </c>
      <c r="I4556" s="5">
        <v>2.4929999999999999</v>
      </c>
      <c r="J4556" s="5">
        <v>2.4929999999999999</v>
      </c>
      <c r="K4556" s="6">
        <v>1</v>
      </c>
      <c r="L4556" s="5">
        <v>29</v>
      </c>
      <c r="M4556" s="19">
        <f>H4556*INDEX('Pliegos Tarifarios (Las Condes)'!$B:$B,MATCH($B4556,'Pliegos Tarifarios (Las Condes)'!$A:$A,0))</f>
        <v>118466.5980255</v>
      </c>
      <c r="N4556" s="19">
        <f>I4556*INDEX('Pliegos Tarifarios (Las Condes)'!$C:$C,MATCH($B4556,'Pliegos Tarifarios (Las Condes)'!$A:$A,0))</f>
        <v>8664.1796789999989</v>
      </c>
      <c r="O4556" s="19">
        <f>J4556*INDEX('Pliegos Tarifarios (Las Condes)'!$D:$D,MATCH($B4556,'Pliegos Tarifarios (Las Condes)'!$A:$A,0))</f>
        <v>36272.332296</v>
      </c>
      <c r="P4556" s="19">
        <f>H4556*INDEX('Pliegos Tarifarios (Las Condes)'!$E:$E,MATCH($B4556,'Pliegos Tarifarios (Las Condes)'!$A:$A,0))</f>
        <v>11709.728623999999</v>
      </c>
      <c r="Q4556" s="19" cm="1">
        <f t="array" ref="Q4556">H4556*_xlfn.IFS(H4556&lt;=350,INDEX('Pliegos Tarifarios (Las Condes)'!$F:$F,MATCH($B4556,'Pliegos Tarifarios (Las Condes)'!$A:$A,0)),H4556&lt;=500,INDEX('Pliegos Tarifarios (Las Condes)'!$G:$G,MATCH($B4556,'Pliegos Tarifarios (Las Condes)'!$A:$A,0)),H4556&lt;=1000,INDEX('Pliegos Tarifarios (Las Condes)'!$H:$H,MATCH($B4556,'Pliegos Tarifarios (Las Condes)'!$A:$A,0)),H4556&lt;=5000,INDEX('Pliegos Tarifarios (Las Condes)'!$I:$I,MATCH($B4556,'Pliegos Tarifarios (Las Condes)'!$A:$A,0)),H4556&gt;5000,INDEX('Pliegos Tarifarios (Las Condes)'!$J:$J,MATCH($B4556,'Pliegos Tarifarios (Las Condes)'!$A:$A,0)))/1.19</f>
        <v>2108.7025239495802</v>
      </c>
      <c r="R4556" s="19">
        <f>INDEX('Pliegos Tarifarios (Las Condes)'!$K:$K,MATCH($B4556,'Pliegos Tarifarios (Las Condes)'!$A:$A,0))</f>
        <v>732.99199999999996</v>
      </c>
      <c r="S4556" s="21">
        <f t="shared" si="216"/>
        <v>177954.53314844958</v>
      </c>
      <c r="T4556" s="21">
        <f t="shared" si="217"/>
        <v>33811.361298205418</v>
      </c>
      <c r="U4556" s="19">
        <v>0</v>
      </c>
      <c r="V4556" s="21">
        <f t="shared" si="218"/>
        <v>211765.894446655</v>
      </c>
    </row>
    <row r="4557" spans="1:22" x14ac:dyDescent="0.3">
      <c r="A4557" s="3" t="s">
        <v>150</v>
      </c>
      <c r="B4557" s="3">
        <v>11</v>
      </c>
      <c r="C4557" s="4" t="s">
        <v>186</v>
      </c>
      <c r="D4557" s="3" t="s">
        <v>322</v>
      </c>
      <c r="E4557" s="3" t="s">
        <v>121</v>
      </c>
      <c r="F4557" s="4" t="s">
        <v>323</v>
      </c>
      <c r="G4557" s="3" t="s">
        <v>16</v>
      </c>
      <c r="H4557" s="5">
        <v>896.5258</v>
      </c>
      <c r="I4557" s="5">
        <v>2.5022000000000002</v>
      </c>
      <c r="J4557" s="5">
        <v>2.5022000000000002</v>
      </c>
      <c r="K4557" s="6">
        <v>1</v>
      </c>
      <c r="L4557" s="5">
        <v>28.92</v>
      </c>
      <c r="M4557" s="19">
        <f>H4557*INDEX('Pliegos Tarifarios (Las Condes)'!$B:$B,MATCH($B4557,'Pliegos Tarifarios (Las Condes)'!$A:$A,0))</f>
        <v>118128.92898540001</v>
      </c>
      <c r="N4557" s="19">
        <f>I4557*INDEX('Pliegos Tarifarios (Las Condes)'!$C:$C,MATCH($B4557,'Pliegos Tarifarios (Las Condes)'!$A:$A,0))</f>
        <v>8696.1533866000009</v>
      </c>
      <c r="O4557" s="19">
        <f>J4557*INDEX('Pliegos Tarifarios (Las Condes)'!$D:$D,MATCH($B4557,'Pliegos Tarifarios (Las Condes)'!$A:$A,0))</f>
        <v>36406.189278400001</v>
      </c>
      <c r="P4557" s="19">
        <f>H4557*INDEX('Pliegos Tarifarios (Las Condes)'!$E:$E,MATCH($B4557,'Pliegos Tarifarios (Las Condes)'!$A:$A,0))</f>
        <v>11676.3520192</v>
      </c>
      <c r="Q4557" s="19" cm="1">
        <f t="array" ref="Q4557">H4557*_xlfn.IFS(H4557&lt;=350,INDEX('Pliegos Tarifarios (Las Condes)'!$F:$F,MATCH($B4557,'Pliegos Tarifarios (Las Condes)'!$A:$A,0)),H4557&lt;=500,INDEX('Pliegos Tarifarios (Las Condes)'!$G:$G,MATCH($B4557,'Pliegos Tarifarios (Las Condes)'!$A:$A,0)),H4557&lt;=1000,INDEX('Pliegos Tarifarios (Las Condes)'!$H:$H,MATCH($B4557,'Pliegos Tarifarios (Las Condes)'!$A:$A,0)),H4557&lt;=5000,INDEX('Pliegos Tarifarios (Las Condes)'!$I:$I,MATCH($B4557,'Pliegos Tarifarios (Las Condes)'!$A:$A,0)),H4557&gt;5000,INDEX('Pliegos Tarifarios (Las Condes)'!$J:$J,MATCH($B4557,'Pliegos Tarifarios (Las Condes)'!$A:$A,0)))/1.19</f>
        <v>2102.692023361345</v>
      </c>
      <c r="R4557" s="19">
        <f>INDEX('Pliegos Tarifarios (Las Condes)'!$K:$K,MATCH($B4557,'Pliegos Tarifarios (Las Condes)'!$A:$A,0))</f>
        <v>732.99199999999996</v>
      </c>
      <c r="S4557" s="21">
        <f t="shared" si="216"/>
        <v>177743.30769296133</v>
      </c>
      <c r="T4557" s="21">
        <f t="shared" si="217"/>
        <v>33771.228461662657</v>
      </c>
      <c r="U4557" s="19">
        <v>0</v>
      </c>
      <c r="V4557" s="21">
        <f t="shared" si="218"/>
        <v>211514.53615462399</v>
      </c>
    </row>
    <row r="4558" spans="1:22" x14ac:dyDescent="0.3">
      <c r="A4558" s="3" t="s">
        <v>150</v>
      </c>
      <c r="B4558" s="3">
        <v>11</v>
      </c>
      <c r="C4558" s="4" t="s">
        <v>186</v>
      </c>
      <c r="D4558" s="3" t="s">
        <v>324</v>
      </c>
      <c r="E4558" s="3" t="s">
        <v>121</v>
      </c>
      <c r="F4558" s="4" t="s">
        <v>325</v>
      </c>
      <c r="G4558" s="3" t="s">
        <v>16</v>
      </c>
      <c r="H4558" s="5">
        <v>899.02829999999994</v>
      </c>
      <c r="I4558" s="5">
        <v>2.5017999999999998</v>
      </c>
      <c r="J4558" s="5">
        <v>2.4165000000000001</v>
      </c>
      <c r="K4558" s="6">
        <v>0.96590454872491815</v>
      </c>
      <c r="L4558" s="5">
        <v>29</v>
      </c>
      <c r="M4558" s="19">
        <f>H4558*INDEX('Pliegos Tarifarios (Las Condes)'!$B:$B,MATCH($B4558,'Pliegos Tarifarios (Las Condes)'!$A:$A,0))</f>
        <v>118458.6658929</v>
      </c>
      <c r="N4558" s="19">
        <f>I4558*INDEX('Pliegos Tarifarios (Las Condes)'!$C:$C,MATCH($B4558,'Pliegos Tarifarios (Las Condes)'!$A:$A,0))</f>
        <v>8694.7632253999982</v>
      </c>
      <c r="O4558" s="19">
        <f>J4558*INDEX('Pliegos Tarifarios (Las Condes)'!$D:$D,MATCH($B4558,'Pliegos Tarifarios (Las Condes)'!$A:$A,0))</f>
        <v>35159.282388</v>
      </c>
      <c r="P4558" s="19">
        <f>H4558*INDEX('Pliegos Tarifarios (Las Condes)'!$E:$E,MATCH($B4558,'Pliegos Tarifarios (Las Condes)'!$A:$A,0))</f>
        <v>11708.944579199999</v>
      </c>
      <c r="Q4558" s="19" cm="1">
        <f t="array" ref="Q4558">H4558*_xlfn.IFS(H4558&lt;=350,INDEX('Pliegos Tarifarios (Las Condes)'!$F:$F,MATCH($B4558,'Pliegos Tarifarios (Las Condes)'!$A:$A,0)),H4558&lt;=500,INDEX('Pliegos Tarifarios (Las Condes)'!$G:$G,MATCH($B4558,'Pliegos Tarifarios (Las Condes)'!$A:$A,0)),H4558&lt;=1000,INDEX('Pliegos Tarifarios (Las Condes)'!$H:$H,MATCH($B4558,'Pliegos Tarifarios (Las Condes)'!$A:$A,0)),H4558&lt;=5000,INDEX('Pliegos Tarifarios (Las Condes)'!$I:$I,MATCH($B4558,'Pliegos Tarifarios (Las Condes)'!$A:$A,0)),H4558&gt;5000,INDEX('Pliegos Tarifarios (Las Condes)'!$J:$J,MATCH($B4558,'Pliegos Tarifarios (Las Condes)'!$A:$A,0)))/1.19</f>
        <v>2108.5613321848741</v>
      </c>
      <c r="R4558" s="19">
        <f>INDEX('Pliegos Tarifarios (Las Condes)'!$K:$K,MATCH($B4558,'Pliegos Tarifarios (Las Condes)'!$A:$A,0))</f>
        <v>732.99199999999996</v>
      </c>
      <c r="S4558" s="21">
        <f t="shared" si="216"/>
        <v>176863.20941768488</v>
      </c>
      <c r="T4558" s="21">
        <f t="shared" si="217"/>
        <v>33604.009789360127</v>
      </c>
      <c r="U4558" s="19">
        <v>0</v>
      </c>
      <c r="V4558" s="21">
        <f t="shared" si="218"/>
        <v>210467.21920704501</v>
      </c>
    </row>
    <row r="4559" spans="1:22" x14ac:dyDescent="0.3">
      <c r="A4559" s="3" t="s">
        <v>150</v>
      </c>
      <c r="B4559" s="3">
        <v>11</v>
      </c>
      <c r="C4559" s="4" t="s">
        <v>186</v>
      </c>
      <c r="D4559" s="3" t="s">
        <v>326</v>
      </c>
      <c r="E4559" s="3" t="s">
        <v>121</v>
      </c>
      <c r="F4559" s="4" t="s">
        <v>327</v>
      </c>
      <c r="G4559" s="3" t="s">
        <v>16</v>
      </c>
      <c r="H4559" s="5">
        <v>899.16449999999998</v>
      </c>
      <c r="I4559" s="5">
        <v>2.4483000000000001</v>
      </c>
      <c r="J4559" s="5">
        <v>2.4483000000000001</v>
      </c>
      <c r="K4559" s="6">
        <v>1</v>
      </c>
      <c r="L4559" s="5">
        <v>29.01</v>
      </c>
      <c r="M4559" s="19">
        <f>H4559*INDEX('Pliegos Tarifarios (Las Condes)'!$B:$B,MATCH($B4559,'Pliegos Tarifarios (Las Condes)'!$A:$A,0))</f>
        <v>118476.61201349999</v>
      </c>
      <c r="N4559" s="19">
        <f>I4559*INDEX('Pliegos Tarifarios (Las Condes)'!$C:$C,MATCH($B4559,'Pliegos Tarifarios (Las Condes)'!$A:$A,0))</f>
        <v>8508.8291649000003</v>
      </c>
      <c r="O4559" s="19">
        <f>J4559*INDEX('Pliegos Tarifarios (Las Condes)'!$D:$D,MATCH($B4559,'Pliegos Tarifarios (Las Condes)'!$A:$A,0))</f>
        <v>35621.961957600004</v>
      </c>
      <c r="P4559" s="19">
        <f>H4559*INDEX('Pliegos Tarifarios (Las Condes)'!$E:$E,MATCH($B4559,'Pliegos Tarifarios (Las Condes)'!$A:$A,0))</f>
        <v>11710.718448</v>
      </c>
      <c r="Q4559" s="19" cm="1">
        <f t="array" ref="Q4559">H4559*_xlfn.IFS(H4559&lt;=350,INDEX('Pliegos Tarifarios (Las Condes)'!$F:$F,MATCH($B4559,'Pliegos Tarifarios (Las Condes)'!$A:$A,0)),H4559&lt;=500,INDEX('Pliegos Tarifarios (Las Condes)'!$G:$G,MATCH($B4559,'Pliegos Tarifarios (Las Condes)'!$A:$A,0)),H4559&lt;=1000,INDEX('Pliegos Tarifarios (Las Condes)'!$H:$H,MATCH($B4559,'Pliegos Tarifarios (Las Condes)'!$A:$A,0)),H4559&lt;=5000,INDEX('Pliegos Tarifarios (Las Condes)'!$I:$I,MATCH($B4559,'Pliegos Tarifarios (Las Condes)'!$A:$A,0)),H4559&gt;5000,INDEX('Pliegos Tarifarios (Las Condes)'!$J:$J,MATCH($B4559,'Pliegos Tarifarios (Las Condes)'!$A:$A,0)))/1.19</f>
        <v>2108.8807726890759</v>
      </c>
      <c r="R4559" s="19">
        <f>INDEX('Pliegos Tarifarios (Las Condes)'!$K:$K,MATCH($B4559,'Pliegos Tarifarios (Las Condes)'!$A:$A,0))</f>
        <v>732.99199999999996</v>
      </c>
      <c r="S4559" s="21">
        <f t="shared" si="216"/>
        <v>177159.99435668907</v>
      </c>
      <c r="T4559" s="21">
        <f t="shared" si="217"/>
        <v>33660.398927770926</v>
      </c>
      <c r="U4559" s="19">
        <v>0</v>
      </c>
      <c r="V4559" s="21">
        <f t="shared" si="218"/>
        <v>210820.39328446001</v>
      </c>
    </row>
    <row r="4560" spans="1:22" x14ac:dyDescent="0.3">
      <c r="A4560" s="3" t="s">
        <v>150</v>
      </c>
      <c r="B4560" s="3">
        <v>11</v>
      </c>
      <c r="C4560" s="4" t="s">
        <v>186</v>
      </c>
      <c r="D4560" s="3" t="s">
        <v>328</v>
      </c>
      <c r="E4560" s="3" t="s">
        <v>121</v>
      </c>
      <c r="F4560" s="4" t="s">
        <v>329</v>
      </c>
      <c r="G4560" s="3" t="s">
        <v>16</v>
      </c>
      <c r="H4560" s="5">
        <v>899.67430000000002</v>
      </c>
      <c r="I4560" s="5">
        <v>2.4531000000000001</v>
      </c>
      <c r="J4560" s="5">
        <v>2.4527000000000001</v>
      </c>
      <c r="K4560" s="6">
        <v>0.99983694101341158</v>
      </c>
      <c r="L4560" s="5">
        <v>29.02</v>
      </c>
      <c r="M4560" s="19">
        <f>H4560*INDEX('Pliegos Tarifarios (Las Condes)'!$B:$B,MATCH($B4560,'Pliegos Tarifarios (Las Condes)'!$A:$A,0))</f>
        <v>118543.78479090001</v>
      </c>
      <c r="N4560" s="19">
        <f>I4560*INDEX('Pliegos Tarifarios (Las Condes)'!$C:$C,MATCH($B4560,'Pliegos Tarifarios (Las Condes)'!$A:$A,0))</f>
        <v>8525.5110992999998</v>
      </c>
      <c r="O4560" s="19">
        <f>J4560*INDEX('Pliegos Tarifarios (Las Condes)'!$D:$D,MATCH($B4560,'Pliegos Tarifarios (Las Condes)'!$A:$A,0))</f>
        <v>35685.980514400006</v>
      </c>
      <c r="P4560" s="19">
        <f>H4560*INDEX('Pliegos Tarifarios (Las Condes)'!$E:$E,MATCH($B4560,'Pliegos Tarifarios (Las Condes)'!$A:$A,0))</f>
        <v>11717.358083199999</v>
      </c>
      <c r="Q4560" s="19" cm="1">
        <f t="array" ref="Q4560">H4560*_xlfn.IFS(H4560&lt;=350,INDEX('Pliegos Tarifarios (Las Condes)'!$F:$F,MATCH($B4560,'Pliegos Tarifarios (Las Condes)'!$A:$A,0)),H4560&lt;=500,INDEX('Pliegos Tarifarios (Las Condes)'!$G:$G,MATCH($B4560,'Pliegos Tarifarios (Las Condes)'!$A:$A,0)),H4560&lt;=1000,INDEX('Pliegos Tarifarios (Las Condes)'!$H:$H,MATCH($B4560,'Pliegos Tarifarios (Las Condes)'!$A:$A,0)),H4560&lt;=5000,INDEX('Pliegos Tarifarios (Las Condes)'!$I:$I,MATCH($B4560,'Pliegos Tarifarios (Las Condes)'!$A:$A,0)),H4560&gt;5000,INDEX('Pliegos Tarifarios (Las Condes)'!$J:$J,MATCH($B4560,'Pliegos Tarifarios (Las Condes)'!$A:$A,0)))/1.19</f>
        <v>2110.0764464705885</v>
      </c>
      <c r="R4560" s="19">
        <f>INDEX('Pliegos Tarifarios (Las Condes)'!$K:$K,MATCH($B4560,'Pliegos Tarifarios (Las Condes)'!$A:$A,0))</f>
        <v>732.99199999999996</v>
      </c>
      <c r="S4560" s="21">
        <f t="shared" si="216"/>
        <v>177315.70293427061</v>
      </c>
      <c r="T4560" s="21">
        <f t="shared" si="217"/>
        <v>33689.983557511419</v>
      </c>
      <c r="U4560" s="19">
        <v>0</v>
      </c>
      <c r="V4560" s="21">
        <f t="shared" si="218"/>
        <v>211005.68649178202</v>
      </c>
    </row>
    <row r="4561" spans="1:22" x14ac:dyDescent="0.3">
      <c r="A4561" s="3" t="s">
        <v>150</v>
      </c>
      <c r="B4561" s="3">
        <v>11</v>
      </c>
      <c r="C4561" s="4" t="s">
        <v>186</v>
      </c>
      <c r="D4561" s="3" t="s">
        <v>330</v>
      </c>
      <c r="E4561" s="3" t="s">
        <v>121</v>
      </c>
      <c r="F4561" s="4" t="s">
        <v>331</v>
      </c>
      <c r="G4561" s="3" t="s">
        <v>16</v>
      </c>
      <c r="H4561" s="5">
        <v>899.18949999999995</v>
      </c>
      <c r="I4561" s="5">
        <v>2.5005999999999999</v>
      </c>
      <c r="J4561" s="5">
        <v>2.5005999999999999</v>
      </c>
      <c r="K4561" s="6">
        <v>1</v>
      </c>
      <c r="L4561" s="5">
        <v>29.01</v>
      </c>
      <c r="M4561" s="19">
        <f>H4561*INDEX('Pliegos Tarifarios (Las Condes)'!$B:$B,MATCH($B4561,'Pliegos Tarifarios (Las Condes)'!$A:$A,0))</f>
        <v>118479.90608849999</v>
      </c>
      <c r="N4561" s="19">
        <f>I4561*INDEX('Pliegos Tarifarios (Las Condes)'!$C:$C,MATCH($B4561,'Pliegos Tarifarios (Las Condes)'!$A:$A,0))</f>
        <v>8690.5927417999992</v>
      </c>
      <c r="O4561" s="19">
        <f>J4561*INDEX('Pliegos Tarifarios (Las Condes)'!$D:$D,MATCH($B4561,'Pliegos Tarifarios (Las Condes)'!$A:$A,0))</f>
        <v>36382.909803200004</v>
      </c>
      <c r="P4561" s="19">
        <f>H4561*INDEX('Pliegos Tarifarios (Las Condes)'!$E:$E,MATCH($B4561,'Pliegos Tarifarios (Las Condes)'!$A:$A,0))</f>
        <v>11711.044047999998</v>
      </c>
      <c r="Q4561" s="19" cm="1">
        <f t="array" ref="Q4561">H4561*_xlfn.IFS(H4561&lt;=350,INDEX('Pliegos Tarifarios (Las Condes)'!$F:$F,MATCH($B4561,'Pliegos Tarifarios (Las Condes)'!$A:$A,0)),H4561&lt;=500,INDEX('Pliegos Tarifarios (Las Condes)'!$G:$G,MATCH($B4561,'Pliegos Tarifarios (Las Condes)'!$A:$A,0)),H4561&lt;=1000,INDEX('Pliegos Tarifarios (Las Condes)'!$H:$H,MATCH($B4561,'Pliegos Tarifarios (Las Condes)'!$A:$A,0)),H4561&lt;=5000,INDEX('Pliegos Tarifarios (Las Condes)'!$I:$I,MATCH($B4561,'Pliegos Tarifarios (Las Condes)'!$A:$A,0)),H4561&gt;5000,INDEX('Pliegos Tarifarios (Las Condes)'!$J:$J,MATCH($B4561,'Pliegos Tarifarios (Las Condes)'!$A:$A,0)))/1.19</f>
        <v>2108.9394071428574</v>
      </c>
      <c r="R4561" s="19">
        <f>INDEX('Pliegos Tarifarios (Las Condes)'!$K:$K,MATCH($B4561,'Pliegos Tarifarios (Las Condes)'!$A:$A,0))</f>
        <v>732.99199999999996</v>
      </c>
      <c r="S4561" s="21">
        <f t="shared" si="216"/>
        <v>178106.38408864287</v>
      </c>
      <c r="T4561" s="21">
        <f t="shared" si="217"/>
        <v>33840.212976842144</v>
      </c>
      <c r="U4561" s="19">
        <v>0</v>
      </c>
      <c r="V4561" s="21">
        <f t="shared" si="218"/>
        <v>211946.59706548502</v>
      </c>
    </row>
    <row r="4562" spans="1:22" x14ac:dyDescent="0.3">
      <c r="A4562" s="3" t="s">
        <v>150</v>
      </c>
      <c r="B4562" s="3">
        <v>11</v>
      </c>
      <c r="C4562" s="4" t="s">
        <v>186</v>
      </c>
      <c r="D4562" s="3" t="s">
        <v>332</v>
      </c>
      <c r="E4562" s="3" t="s">
        <v>121</v>
      </c>
      <c r="F4562" s="4" t="s">
        <v>333</v>
      </c>
      <c r="G4562" s="3" t="s">
        <v>16</v>
      </c>
      <c r="H4562" s="5">
        <v>897.39800000000002</v>
      </c>
      <c r="I4562" s="5">
        <v>2.4706999999999999</v>
      </c>
      <c r="J4562" s="5">
        <v>2.4706999999999999</v>
      </c>
      <c r="K4562" s="6">
        <v>1</v>
      </c>
      <c r="L4562" s="5">
        <v>28.95</v>
      </c>
      <c r="M4562" s="19">
        <f>H4562*INDEX('Pliegos Tarifarios (Las Condes)'!$B:$B,MATCH($B4562,'Pliegos Tarifarios (Las Condes)'!$A:$A,0))</f>
        <v>118243.85267400001</v>
      </c>
      <c r="N4562" s="19">
        <f>I4562*INDEX('Pliegos Tarifarios (Las Condes)'!$C:$C,MATCH($B4562,'Pliegos Tarifarios (Las Condes)'!$A:$A,0))</f>
        <v>8586.6781920999983</v>
      </c>
      <c r="O4562" s="19">
        <f>J4562*INDEX('Pliegos Tarifarios (Las Condes)'!$D:$D,MATCH($B4562,'Pliegos Tarifarios (Las Condes)'!$A:$A,0))</f>
        <v>35947.874610400002</v>
      </c>
      <c r="P4562" s="19">
        <f>H4562*INDEX('Pliegos Tarifarios (Las Condes)'!$E:$E,MATCH($B4562,'Pliegos Tarifarios (Las Condes)'!$A:$A,0))</f>
        <v>11687.711551999999</v>
      </c>
      <c r="Q4562" s="19" cm="1">
        <f t="array" ref="Q4562">H4562*_xlfn.IFS(H4562&lt;=350,INDEX('Pliegos Tarifarios (Las Condes)'!$F:$F,MATCH($B4562,'Pliegos Tarifarios (Las Condes)'!$A:$A,0)),H4562&lt;=500,INDEX('Pliegos Tarifarios (Las Condes)'!$G:$G,MATCH($B4562,'Pliegos Tarifarios (Las Condes)'!$A:$A,0)),H4562&lt;=1000,INDEX('Pliegos Tarifarios (Las Condes)'!$H:$H,MATCH($B4562,'Pliegos Tarifarios (Las Condes)'!$A:$A,0)),H4562&lt;=5000,INDEX('Pliegos Tarifarios (Las Condes)'!$I:$I,MATCH($B4562,'Pliegos Tarifarios (Las Condes)'!$A:$A,0)),H4562&gt;5000,INDEX('Pliegos Tarifarios (Las Condes)'!$J:$J,MATCH($B4562,'Pliegos Tarifarios (Las Condes)'!$A:$A,0)))/1.19</f>
        <v>2104.7376621848744</v>
      </c>
      <c r="R4562" s="19">
        <f>INDEX('Pliegos Tarifarios (Las Condes)'!$K:$K,MATCH($B4562,'Pliegos Tarifarios (Las Condes)'!$A:$A,0))</f>
        <v>732.99199999999996</v>
      </c>
      <c r="S4562" s="21">
        <f t="shared" si="216"/>
        <v>177303.84669068485</v>
      </c>
      <c r="T4562" s="21">
        <f t="shared" si="217"/>
        <v>33687.730871230124</v>
      </c>
      <c r="U4562" s="19">
        <v>0</v>
      </c>
      <c r="V4562" s="21">
        <f t="shared" si="218"/>
        <v>210991.57756191498</v>
      </c>
    </row>
    <row r="4563" spans="1:22" x14ac:dyDescent="0.3">
      <c r="A4563" s="3" t="s">
        <v>150</v>
      </c>
      <c r="B4563" s="3">
        <v>11</v>
      </c>
      <c r="C4563" s="4" t="s">
        <v>186</v>
      </c>
      <c r="D4563" s="3" t="s">
        <v>334</v>
      </c>
      <c r="E4563" s="3" t="s">
        <v>121</v>
      </c>
      <c r="F4563" s="4" t="s">
        <v>335</v>
      </c>
      <c r="G4563" s="3" t="s">
        <v>16</v>
      </c>
      <c r="H4563" s="5">
        <v>898.5299</v>
      </c>
      <c r="I4563" s="5">
        <v>2.4413</v>
      </c>
      <c r="J4563" s="5">
        <v>2.4336000000000002</v>
      </c>
      <c r="K4563" s="6">
        <v>0.99684594273542793</v>
      </c>
      <c r="L4563" s="5">
        <v>28.98</v>
      </c>
      <c r="M4563" s="19">
        <f>H4563*INDEX('Pliegos Tarifarios (Las Condes)'!$B:$B,MATCH($B4563,'Pliegos Tarifarios (Las Condes)'!$A:$A,0))</f>
        <v>118392.99521370001</v>
      </c>
      <c r="N4563" s="19">
        <f>I4563*INDEX('Pliegos Tarifarios (Las Condes)'!$C:$C,MATCH($B4563,'Pliegos Tarifarios (Las Condes)'!$A:$A,0))</f>
        <v>8484.5013438999995</v>
      </c>
      <c r="O4563" s="19">
        <f>J4563*INDEX('Pliegos Tarifarios (Las Condes)'!$D:$D,MATCH($B4563,'Pliegos Tarifarios (Las Condes)'!$A:$A,0))</f>
        <v>35408.081779200002</v>
      </c>
      <c r="P4563" s="19">
        <f>H4563*INDEX('Pliegos Tarifarios (Las Condes)'!$E:$E,MATCH($B4563,'Pliegos Tarifarios (Las Condes)'!$A:$A,0))</f>
        <v>11702.4534176</v>
      </c>
      <c r="Q4563" s="19" cm="1">
        <f t="array" ref="Q4563">H4563*_xlfn.IFS(H4563&lt;=350,INDEX('Pliegos Tarifarios (Las Condes)'!$F:$F,MATCH($B4563,'Pliegos Tarifarios (Las Condes)'!$A:$A,0)),H4563&lt;=500,INDEX('Pliegos Tarifarios (Las Condes)'!$G:$G,MATCH($B4563,'Pliegos Tarifarios (Las Condes)'!$A:$A,0)),H4563&lt;=1000,INDEX('Pliegos Tarifarios (Las Condes)'!$H:$H,MATCH($B4563,'Pliegos Tarifarios (Las Condes)'!$A:$A,0)),H4563&lt;=5000,INDEX('Pliegos Tarifarios (Las Condes)'!$I:$I,MATCH($B4563,'Pliegos Tarifarios (Las Condes)'!$A:$A,0)),H4563&gt;5000,INDEX('Pliegos Tarifarios (Las Condes)'!$J:$J,MATCH($B4563,'Pliegos Tarifarios (Las Condes)'!$A:$A,0)))/1.19</f>
        <v>2107.3923957142861</v>
      </c>
      <c r="R4563" s="19">
        <f>INDEX('Pliegos Tarifarios (Las Condes)'!$K:$K,MATCH($B4563,'Pliegos Tarifarios (Las Condes)'!$A:$A,0))</f>
        <v>732.99199999999996</v>
      </c>
      <c r="S4563" s="21">
        <f t="shared" si="216"/>
        <v>176828.4161501143</v>
      </c>
      <c r="T4563" s="21">
        <f t="shared" si="217"/>
        <v>33597.399068521714</v>
      </c>
      <c r="U4563" s="19">
        <v>0</v>
      </c>
      <c r="V4563" s="21">
        <f t="shared" si="218"/>
        <v>210425.81521863601</v>
      </c>
    </row>
    <row r="4564" spans="1:22" x14ac:dyDescent="0.3">
      <c r="A4564" s="3" t="s">
        <v>150</v>
      </c>
      <c r="B4564" s="3">
        <v>11</v>
      </c>
      <c r="C4564" s="4" t="s">
        <v>186</v>
      </c>
      <c r="D4564" s="3" t="s">
        <v>336</v>
      </c>
      <c r="E4564" s="3" t="s">
        <v>121</v>
      </c>
      <c r="F4564" s="4" t="s">
        <v>337</v>
      </c>
      <c r="G4564" s="3" t="s">
        <v>16</v>
      </c>
      <c r="H4564" s="5">
        <v>898.46420000000001</v>
      </c>
      <c r="I4564" s="5">
        <v>2.4904999999999999</v>
      </c>
      <c r="J4564" s="5">
        <v>2.4182000000000001</v>
      </c>
      <c r="K4564" s="6">
        <v>0.97096968480224866</v>
      </c>
      <c r="L4564" s="5">
        <v>28.98</v>
      </c>
      <c r="M4564" s="19">
        <f>H4564*INDEX('Pliegos Tarifarios (Las Condes)'!$B:$B,MATCH($B4564,'Pliegos Tarifarios (Las Condes)'!$A:$A,0))</f>
        <v>118384.33838460001</v>
      </c>
      <c r="N4564" s="19">
        <f>I4564*INDEX('Pliegos Tarifarios (Las Condes)'!$C:$C,MATCH($B4564,'Pliegos Tarifarios (Las Condes)'!$A:$A,0))</f>
        <v>8655.4911714999998</v>
      </c>
      <c r="O4564" s="19">
        <f>J4564*INDEX('Pliegos Tarifarios (Las Condes)'!$D:$D,MATCH($B4564,'Pliegos Tarifarios (Las Condes)'!$A:$A,0))</f>
        <v>35184.016830400004</v>
      </c>
      <c r="P4564" s="19">
        <f>H4564*INDEX('Pliegos Tarifarios (Las Condes)'!$E:$E,MATCH($B4564,'Pliegos Tarifarios (Las Condes)'!$A:$A,0))</f>
        <v>11701.5977408</v>
      </c>
      <c r="Q4564" s="19" cm="1">
        <f t="array" ref="Q4564">H4564*_xlfn.IFS(H4564&lt;=350,INDEX('Pliegos Tarifarios (Las Condes)'!$F:$F,MATCH($B4564,'Pliegos Tarifarios (Las Condes)'!$A:$A,0)),H4564&lt;=500,INDEX('Pliegos Tarifarios (Las Condes)'!$G:$G,MATCH($B4564,'Pliegos Tarifarios (Las Condes)'!$A:$A,0)),H4564&lt;=1000,INDEX('Pliegos Tarifarios (Las Condes)'!$H:$H,MATCH($B4564,'Pliegos Tarifarios (Las Condes)'!$A:$A,0)),H4564&lt;=5000,INDEX('Pliegos Tarifarios (Las Condes)'!$I:$I,MATCH($B4564,'Pliegos Tarifarios (Las Condes)'!$A:$A,0)),H4564&gt;5000,INDEX('Pliegos Tarifarios (Las Condes)'!$J:$J,MATCH($B4564,'Pliegos Tarifarios (Las Condes)'!$A:$A,0)))/1.19</f>
        <v>2107.2383043697487</v>
      </c>
      <c r="R4564" s="19">
        <f>INDEX('Pliegos Tarifarios (Las Condes)'!$K:$K,MATCH($B4564,'Pliegos Tarifarios (Las Condes)'!$A:$A,0))</f>
        <v>732.99199999999996</v>
      </c>
      <c r="S4564" s="21">
        <f t="shared" si="216"/>
        <v>176765.67443166979</v>
      </c>
      <c r="T4564" s="21">
        <f t="shared" si="217"/>
        <v>33585.478142017259</v>
      </c>
      <c r="U4564" s="19">
        <v>0</v>
      </c>
      <c r="V4564" s="21">
        <f t="shared" si="218"/>
        <v>210351.15257368705</v>
      </c>
    </row>
    <row r="4565" spans="1:22" x14ac:dyDescent="0.3">
      <c r="A4565" s="3" t="s">
        <v>150</v>
      </c>
      <c r="B4565" s="3">
        <v>11</v>
      </c>
      <c r="C4565" s="4" t="s">
        <v>186</v>
      </c>
      <c r="D4565" s="3" t="s">
        <v>338</v>
      </c>
      <c r="E4565" s="3" t="s">
        <v>121</v>
      </c>
      <c r="F4565" s="4" t="s">
        <v>339</v>
      </c>
      <c r="G4565" s="3" t="s">
        <v>16</v>
      </c>
      <c r="H4565" s="5">
        <v>897.66849999999999</v>
      </c>
      <c r="I4565" s="5">
        <v>2.4895999999999998</v>
      </c>
      <c r="J4565" s="5">
        <v>2.4456000000000002</v>
      </c>
      <c r="K4565" s="6">
        <v>0.98232647814910046</v>
      </c>
      <c r="L4565" s="5">
        <v>28.96</v>
      </c>
      <c r="M4565" s="19">
        <f>H4565*INDEX('Pliegos Tarifarios (Las Condes)'!$B:$B,MATCH($B4565,'Pliegos Tarifarios (Las Condes)'!$A:$A,0))</f>
        <v>118279.4945655</v>
      </c>
      <c r="N4565" s="19">
        <f>I4565*INDEX('Pliegos Tarifarios (Las Condes)'!$C:$C,MATCH($B4565,'Pliegos Tarifarios (Las Condes)'!$A:$A,0))</f>
        <v>8652.3633087999988</v>
      </c>
      <c r="O4565" s="19">
        <f>J4565*INDEX('Pliegos Tarifarios (Las Condes)'!$D:$D,MATCH($B4565,'Pliegos Tarifarios (Las Condes)'!$A:$A,0))</f>
        <v>35582.677843200006</v>
      </c>
      <c r="P4565" s="19">
        <f>H4565*INDEX('Pliegos Tarifarios (Las Condes)'!$E:$E,MATCH($B4565,'Pliegos Tarifarios (Las Condes)'!$A:$A,0))</f>
        <v>11691.234543999999</v>
      </c>
      <c r="Q4565" s="19" cm="1">
        <f t="array" ref="Q4565">H4565*_xlfn.IFS(H4565&lt;=350,INDEX('Pliegos Tarifarios (Las Condes)'!$F:$F,MATCH($B4565,'Pliegos Tarifarios (Las Condes)'!$A:$A,0)),H4565&lt;=500,INDEX('Pliegos Tarifarios (Las Condes)'!$G:$G,MATCH($B4565,'Pliegos Tarifarios (Las Condes)'!$A:$A,0)),H4565&lt;=1000,INDEX('Pliegos Tarifarios (Las Condes)'!$H:$H,MATCH($B4565,'Pliegos Tarifarios (Las Condes)'!$A:$A,0)),H4565&lt;=5000,INDEX('Pliegos Tarifarios (Las Condes)'!$I:$I,MATCH($B4565,'Pliegos Tarifarios (Las Condes)'!$A:$A,0)),H4565&gt;5000,INDEX('Pliegos Tarifarios (Las Condes)'!$J:$J,MATCH($B4565,'Pliegos Tarifarios (Las Condes)'!$A:$A,0)))/1.19</f>
        <v>2105.3720869747904</v>
      </c>
      <c r="R4565" s="19">
        <f>INDEX('Pliegos Tarifarios (Las Condes)'!$K:$K,MATCH($B4565,'Pliegos Tarifarios (Las Condes)'!$A:$A,0))</f>
        <v>732.99199999999996</v>
      </c>
      <c r="S4565" s="21">
        <f t="shared" si="216"/>
        <v>177044.13434847482</v>
      </c>
      <c r="T4565" s="21">
        <f t="shared" si="217"/>
        <v>33638.385526210215</v>
      </c>
      <c r="U4565" s="19">
        <v>0</v>
      </c>
      <c r="V4565" s="21">
        <f t="shared" si="218"/>
        <v>210682.51987468504</v>
      </c>
    </row>
    <row r="4566" spans="1:22" x14ac:dyDescent="0.3">
      <c r="A4566" s="3" t="s">
        <v>150</v>
      </c>
      <c r="B4566" s="3">
        <v>11</v>
      </c>
      <c r="C4566" s="4" t="s">
        <v>186</v>
      </c>
      <c r="D4566" s="3" t="s">
        <v>340</v>
      </c>
      <c r="E4566" s="3" t="s">
        <v>121</v>
      </c>
      <c r="F4566" s="4" t="s">
        <v>341</v>
      </c>
      <c r="G4566" s="3" t="s">
        <v>16</v>
      </c>
      <c r="H4566" s="5">
        <v>900.64869999999996</v>
      </c>
      <c r="I4566" s="5">
        <v>2.5114999999999998</v>
      </c>
      <c r="J4566" s="5">
        <v>2.4195000000000002</v>
      </c>
      <c r="K4566" s="6">
        <v>0.96336850487756331</v>
      </c>
      <c r="L4566" s="5">
        <v>29.05</v>
      </c>
      <c r="M4566" s="19">
        <f>H4566*INDEX('Pliegos Tarifarios (Las Condes)'!$B:$B,MATCH($B4566,'Pliegos Tarifarios (Las Condes)'!$A:$A,0))</f>
        <v>118672.1746581</v>
      </c>
      <c r="N4566" s="19">
        <f>I4566*INDEX('Pliegos Tarifarios (Las Condes)'!$C:$C,MATCH($B4566,'Pliegos Tarifarios (Las Condes)'!$A:$A,0))</f>
        <v>8728.4746344999985</v>
      </c>
      <c r="O4566" s="19">
        <f>J4566*INDEX('Pliegos Tarifarios (Las Condes)'!$D:$D,MATCH($B4566,'Pliegos Tarifarios (Las Condes)'!$A:$A,0))</f>
        <v>35202.931404000003</v>
      </c>
      <c r="P4566" s="19">
        <f>H4566*INDEX('Pliegos Tarifarios (Las Condes)'!$E:$E,MATCH($B4566,'Pliegos Tarifarios (Las Condes)'!$A:$A,0))</f>
        <v>11730.048668799998</v>
      </c>
      <c r="Q4566" s="19" cm="1">
        <f t="array" ref="Q4566">H4566*_xlfn.IFS(H4566&lt;=350,INDEX('Pliegos Tarifarios (Las Condes)'!$F:$F,MATCH($B4566,'Pliegos Tarifarios (Las Condes)'!$A:$A,0)),H4566&lt;=500,INDEX('Pliegos Tarifarios (Las Condes)'!$G:$G,MATCH($B4566,'Pliegos Tarifarios (Las Condes)'!$A:$A,0)),H4566&lt;=1000,INDEX('Pliegos Tarifarios (Las Condes)'!$H:$H,MATCH($B4566,'Pliegos Tarifarios (Las Condes)'!$A:$A,0)),H4566&lt;=5000,INDEX('Pliegos Tarifarios (Las Condes)'!$I:$I,MATCH($B4566,'Pliegos Tarifarios (Las Condes)'!$A:$A,0)),H4566&gt;5000,INDEX('Pliegos Tarifarios (Las Condes)'!$J:$J,MATCH($B4566,'Pliegos Tarifarios (Las Condes)'!$A:$A,0)))/1.19</f>
        <v>2112.3617829411769</v>
      </c>
      <c r="R4566" s="19">
        <f>INDEX('Pliegos Tarifarios (Las Condes)'!$K:$K,MATCH($B4566,'Pliegos Tarifarios (Las Condes)'!$A:$A,0))</f>
        <v>732.99199999999996</v>
      </c>
      <c r="S4566" s="21">
        <f t="shared" si="216"/>
        <v>177178.98314834121</v>
      </c>
      <c r="T4566" s="21">
        <f t="shared" si="217"/>
        <v>33664.006798184833</v>
      </c>
      <c r="U4566" s="19">
        <v>0</v>
      </c>
      <c r="V4566" s="21">
        <f t="shared" si="218"/>
        <v>210842.98994652604</v>
      </c>
    </row>
    <row r="4567" spans="1:22" x14ac:dyDescent="0.3">
      <c r="A4567" s="3" t="s">
        <v>150</v>
      </c>
      <c r="B4567" s="3">
        <v>11</v>
      </c>
      <c r="C4567" s="4" t="s">
        <v>186</v>
      </c>
      <c r="D4567" s="3" t="s">
        <v>342</v>
      </c>
      <c r="E4567" s="3" t="s">
        <v>121</v>
      </c>
      <c r="F4567" s="4" t="s">
        <v>343</v>
      </c>
      <c r="G4567" s="3" t="s">
        <v>16</v>
      </c>
      <c r="H4567" s="5">
        <v>897.75329999999997</v>
      </c>
      <c r="I4567" s="5">
        <v>2.4618000000000002</v>
      </c>
      <c r="J4567" s="5">
        <v>2.4618000000000002</v>
      </c>
      <c r="K4567" s="6">
        <v>1</v>
      </c>
      <c r="L4567" s="5">
        <v>28.96</v>
      </c>
      <c r="M4567" s="19">
        <f>H4567*INDEX('Pliegos Tarifarios (Las Condes)'!$B:$B,MATCH($B4567,'Pliegos Tarifarios (Las Condes)'!$A:$A,0))</f>
        <v>118290.6680679</v>
      </c>
      <c r="N4567" s="19">
        <f>I4567*INDEX('Pliegos Tarifarios (Las Condes)'!$C:$C,MATCH($B4567,'Pliegos Tarifarios (Las Condes)'!$A:$A,0))</f>
        <v>8555.7471053999998</v>
      </c>
      <c r="O4567" s="19">
        <f>J4567*INDEX('Pliegos Tarifarios (Las Condes)'!$D:$D,MATCH($B4567,'Pliegos Tarifarios (Las Condes)'!$A:$A,0))</f>
        <v>35818.382529600007</v>
      </c>
      <c r="P4567" s="19">
        <f>H4567*INDEX('Pliegos Tarifarios (Las Condes)'!$E:$E,MATCH($B4567,'Pliegos Tarifarios (Las Condes)'!$A:$A,0))</f>
        <v>11692.338979199998</v>
      </c>
      <c r="Q4567" s="19" cm="1">
        <f t="array" ref="Q4567">H4567*_xlfn.IFS(H4567&lt;=350,INDEX('Pliegos Tarifarios (Las Condes)'!$F:$F,MATCH($B4567,'Pliegos Tarifarios (Las Condes)'!$A:$A,0)),H4567&lt;=500,INDEX('Pliegos Tarifarios (Las Condes)'!$G:$G,MATCH($B4567,'Pliegos Tarifarios (Las Condes)'!$A:$A,0)),H4567&lt;=1000,INDEX('Pliegos Tarifarios (Las Condes)'!$H:$H,MATCH($B4567,'Pliegos Tarifarios (Las Condes)'!$A:$A,0)),H4567&lt;=5000,INDEX('Pliegos Tarifarios (Las Condes)'!$I:$I,MATCH($B4567,'Pliegos Tarifarios (Las Condes)'!$A:$A,0)),H4567&gt;5000,INDEX('Pliegos Tarifarios (Las Condes)'!$J:$J,MATCH($B4567,'Pliegos Tarifarios (Las Condes)'!$A:$A,0)))/1.19</f>
        <v>2105.5709750420169</v>
      </c>
      <c r="R4567" s="19">
        <f>INDEX('Pliegos Tarifarios (Las Condes)'!$K:$K,MATCH($B4567,'Pliegos Tarifarios (Las Condes)'!$A:$A,0))</f>
        <v>732.99199999999996</v>
      </c>
      <c r="S4567" s="21">
        <f t="shared" si="216"/>
        <v>177195.69965714202</v>
      </c>
      <c r="T4567" s="21">
        <f t="shared" si="217"/>
        <v>33667.182934856981</v>
      </c>
      <c r="U4567" s="19">
        <v>0</v>
      </c>
      <c r="V4567" s="21">
        <f t="shared" si="218"/>
        <v>210862.88259199899</v>
      </c>
    </row>
    <row r="4568" spans="1:22" x14ac:dyDescent="0.3">
      <c r="A4568" s="3" t="s">
        <v>150</v>
      </c>
      <c r="B4568" s="3">
        <v>11</v>
      </c>
      <c r="C4568" s="4" t="s">
        <v>186</v>
      </c>
      <c r="D4568" s="3" t="s">
        <v>344</v>
      </c>
      <c r="E4568" s="3" t="s">
        <v>121</v>
      </c>
      <c r="F4568" s="4" t="s">
        <v>345</v>
      </c>
      <c r="G4568" s="3" t="s">
        <v>16</v>
      </c>
      <c r="H4568" s="5">
        <v>898.71699999999998</v>
      </c>
      <c r="I4568" s="5">
        <v>2.4380000000000002</v>
      </c>
      <c r="J4568" s="5">
        <v>2.4161000000000001</v>
      </c>
      <c r="K4568" s="6">
        <v>0.99101722723543884</v>
      </c>
      <c r="L4568" s="5">
        <v>28.99</v>
      </c>
      <c r="M4568" s="19">
        <f>H4568*INDEX('Pliegos Tarifarios (Las Condes)'!$B:$B,MATCH($B4568,'Pliegos Tarifarios (Las Condes)'!$A:$A,0))</f>
        <v>118417.648071</v>
      </c>
      <c r="N4568" s="19">
        <f>I4568*INDEX('Pliegos Tarifarios (Las Condes)'!$C:$C,MATCH($B4568,'Pliegos Tarifarios (Las Condes)'!$A:$A,0))</f>
        <v>8473.0325140000004</v>
      </c>
      <c r="O4568" s="19">
        <f>J4568*INDEX('Pliegos Tarifarios (Las Condes)'!$D:$D,MATCH($B4568,'Pliegos Tarifarios (Las Condes)'!$A:$A,0))</f>
        <v>35153.462519200002</v>
      </c>
      <c r="P4568" s="19">
        <f>H4568*INDEX('Pliegos Tarifarios (Las Condes)'!$E:$E,MATCH($B4568,'Pliegos Tarifarios (Las Condes)'!$A:$A,0))</f>
        <v>11704.890207999999</v>
      </c>
      <c r="Q4568" s="19" cm="1">
        <f t="array" ref="Q4568">H4568*_xlfn.IFS(H4568&lt;=350,INDEX('Pliegos Tarifarios (Las Condes)'!$F:$F,MATCH($B4568,'Pliegos Tarifarios (Las Condes)'!$A:$A,0)),H4568&lt;=500,INDEX('Pliegos Tarifarios (Las Condes)'!$G:$G,MATCH($B4568,'Pliegos Tarifarios (Las Condes)'!$A:$A,0)),H4568&lt;=1000,INDEX('Pliegos Tarifarios (Las Condes)'!$H:$H,MATCH($B4568,'Pliegos Tarifarios (Las Condes)'!$A:$A,0)),H4568&lt;=5000,INDEX('Pliegos Tarifarios (Las Condes)'!$I:$I,MATCH($B4568,'Pliegos Tarifarios (Las Condes)'!$A:$A,0)),H4568&gt;5000,INDEX('Pliegos Tarifarios (Las Condes)'!$J:$J,MATCH($B4568,'Pliegos Tarifarios (Las Condes)'!$A:$A,0)))/1.19</f>
        <v>2107.8312159663869</v>
      </c>
      <c r="R4568" s="19">
        <f>INDEX('Pliegos Tarifarios (Las Condes)'!$K:$K,MATCH($B4568,'Pliegos Tarifarios (Las Condes)'!$A:$A,0))</f>
        <v>732.99199999999996</v>
      </c>
      <c r="S4568" s="21">
        <f t="shared" si="216"/>
        <v>176589.85652816639</v>
      </c>
      <c r="T4568" s="21">
        <f t="shared" si="217"/>
        <v>33552.072740351614</v>
      </c>
      <c r="U4568" s="19">
        <v>0</v>
      </c>
      <c r="V4568" s="21">
        <f t="shared" si="218"/>
        <v>210141.929268518</v>
      </c>
    </row>
    <row r="4569" spans="1:22" x14ac:dyDescent="0.3">
      <c r="A4569" s="3" t="s">
        <v>150</v>
      </c>
      <c r="B4569" s="3">
        <v>11</v>
      </c>
      <c r="C4569" s="4" t="s">
        <v>186</v>
      </c>
      <c r="D4569" s="3" t="s">
        <v>346</v>
      </c>
      <c r="E4569" s="3" t="s">
        <v>121</v>
      </c>
      <c r="F4569" s="4" t="s">
        <v>347</v>
      </c>
      <c r="G4569" s="3" t="s">
        <v>16</v>
      </c>
      <c r="H4569" s="5">
        <v>899.1155</v>
      </c>
      <c r="I4569" s="5">
        <v>2.4847999999999999</v>
      </c>
      <c r="J4569" s="5">
        <v>2.4847999999999999</v>
      </c>
      <c r="K4569" s="6">
        <v>1</v>
      </c>
      <c r="L4569" s="5">
        <v>29</v>
      </c>
      <c r="M4569" s="19">
        <f>H4569*INDEX('Pliegos Tarifarios (Las Condes)'!$B:$B,MATCH($B4569,'Pliegos Tarifarios (Las Condes)'!$A:$A,0))</f>
        <v>118470.15562650001</v>
      </c>
      <c r="N4569" s="19">
        <f>I4569*INDEX('Pliegos Tarifarios (Las Condes)'!$C:$C,MATCH($B4569,'Pliegos Tarifarios (Las Condes)'!$A:$A,0))</f>
        <v>8635.6813743999992</v>
      </c>
      <c r="O4569" s="19">
        <f>J4569*INDEX('Pliegos Tarifarios (Las Condes)'!$D:$D,MATCH($B4569,'Pliegos Tarifarios (Las Condes)'!$A:$A,0))</f>
        <v>36153.024985600001</v>
      </c>
      <c r="P4569" s="19">
        <f>H4569*INDEX('Pliegos Tarifarios (Las Condes)'!$E:$E,MATCH($B4569,'Pliegos Tarifarios (Las Condes)'!$A:$A,0))</f>
        <v>11710.080271999999</v>
      </c>
      <c r="Q4569" s="19" cm="1">
        <f t="array" ref="Q4569">H4569*_xlfn.IFS(H4569&lt;=350,INDEX('Pliegos Tarifarios (Las Condes)'!$F:$F,MATCH($B4569,'Pliegos Tarifarios (Las Condes)'!$A:$A,0)),H4569&lt;=500,INDEX('Pliegos Tarifarios (Las Condes)'!$G:$G,MATCH($B4569,'Pliegos Tarifarios (Las Condes)'!$A:$A,0)),H4569&lt;=1000,INDEX('Pliegos Tarifarios (Las Condes)'!$H:$H,MATCH($B4569,'Pliegos Tarifarios (Las Condes)'!$A:$A,0)),H4569&lt;=5000,INDEX('Pliegos Tarifarios (Las Condes)'!$I:$I,MATCH($B4569,'Pliegos Tarifarios (Las Condes)'!$A:$A,0)),H4569&gt;5000,INDEX('Pliegos Tarifarios (Las Condes)'!$J:$J,MATCH($B4569,'Pliegos Tarifarios (Las Condes)'!$A:$A,0)))/1.19</f>
        <v>2108.765849159664</v>
      </c>
      <c r="R4569" s="19">
        <f>INDEX('Pliegos Tarifarios (Las Condes)'!$K:$K,MATCH($B4569,'Pliegos Tarifarios (Las Condes)'!$A:$A,0))</f>
        <v>732.99199999999996</v>
      </c>
      <c r="S4569" s="21">
        <f t="shared" si="216"/>
        <v>177810.70010765965</v>
      </c>
      <c r="T4569" s="21">
        <f t="shared" si="217"/>
        <v>33784.033020455332</v>
      </c>
      <c r="U4569" s="19">
        <v>0</v>
      </c>
      <c r="V4569" s="21">
        <f t="shared" si="218"/>
        <v>211594.73312811498</v>
      </c>
    </row>
    <row r="4570" spans="1:22" x14ac:dyDescent="0.3">
      <c r="A4570" s="3" t="s">
        <v>150</v>
      </c>
      <c r="B4570" s="3">
        <v>11</v>
      </c>
      <c r="C4570" s="4" t="s">
        <v>186</v>
      </c>
      <c r="D4570" s="3" t="s">
        <v>348</v>
      </c>
      <c r="E4570" s="3" t="s">
        <v>121</v>
      </c>
      <c r="F4570" s="4" t="s">
        <v>349</v>
      </c>
      <c r="G4570" s="3" t="s">
        <v>16</v>
      </c>
      <c r="H4570" s="5">
        <v>899.20630000000006</v>
      </c>
      <c r="I4570" s="5">
        <v>2.4759000000000002</v>
      </c>
      <c r="J4570" s="5">
        <v>2.3843000000000001</v>
      </c>
      <c r="K4570" s="6">
        <v>0.96300335231632939</v>
      </c>
      <c r="L4570" s="5">
        <v>29.01</v>
      </c>
      <c r="M4570" s="19">
        <f>H4570*INDEX('Pliegos Tarifarios (Las Condes)'!$B:$B,MATCH($B4570,'Pliegos Tarifarios (Las Condes)'!$A:$A,0))</f>
        <v>118482.11970690002</v>
      </c>
      <c r="N4570" s="19">
        <f>I4570*INDEX('Pliegos Tarifarios (Las Condes)'!$C:$C,MATCH($B4570,'Pliegos Tarifarios (Las Condes)'!$A:$A,0))</f>
        <v>8604.7502877000006</v>
      </c>
      <c r="O4570" s="19">
        <f>J4570*INDEX('Pliegos Tarifarios (Las Condes)'!$D:$D,MATCH($B4570,'Pliegos Tarifarios (Las Condes)'!$A:$A,0))</f>
        <v>34690.782949600005</v>
      </c>
      <c r="P4570" s="19">
        <f>H4570*INDEX('Pliegos Tarifarios (Las Condes)'!$E:$E,MATCH($B4570,'Pliegos Tarifarios (Las Condes)'!$A:$A,0))</f>
        <v>11711.262851199999</v>
      </c>
      <c r="Q4570" s="19" cm="1">
        <f t="array" ref="Q4570">H4570*_xlfn.IFS(H4570&lt;=350,INDEX('Pliegos Tarifarios (Las Condes)'!$F:$F,MATCH($B4570,'Pliegos Tarifarios (Las Condes)'!$A:$A,0)),H4570&lt;=500,INDEX('Pliegos Tarifarios (Las Condes)'!$G:$G,MATCH($B4570,'Pliegos Tarifarios (Las Condes)'!$A:$A,0)),H4570&lt;=1000,INDEX('Pliegos Tarifarios (Las Condes)'!$H:$H,MATCH($B4570,'Pliegos Tarifarios (Las Condes)'!$A:$A,0)),H4570&lt;=5000,INDEX('Pliegos Tarifarios (Las Condes)'!$I:$I,MATCH($B4570,'Pliegos Tarifarios (Las Condes)'!$A:$A,0)),H4570&gt;5000,INDEX('Pliegos Tarifarios (Las Condes)'!$J:$J,MATCH($B4570,'Pliegos Tarifarios (Las Condes)'!$A:$A,0)))/1.19</f>
        <v>2108.9788094957989</v>
      </c>
      <c r="R4570" s="19">
        <f>INDEX('Pliegos Tarifarios (Las Condes)'!$K:$K,MATCH($B4570,'Pliegos Tarifarios (Las Condes)'!$A:$A,0))</f>
        <v>732.99199999999996</v>
      </c>
      <c r="S4570" s="21">
        <f t="shared" si="216"/>
        <v>176330.88660489584</v>
      </c>
      <c r="T4570" s="21">
        <f t="shared" si="217"/>
        <v>33502.868454930212</v>
      </c>
      <c r="U4570" s="19">
        <v>0</v>
      </c>
      <c r="V4570" s="21">
        <f t="shared" si="218"/>
        <v>209833.75505982607</v>
      </c>
    </row>
    <row r="4571" spans="1:22" x14ac:dyDescent="0.3">
      <c r="A4571" s="3" t="s">
        <v>150</v>
      </c>
      <c r="B4571" s="3">
        <v>11</v>
      </c>
      <c r="C4571" s="4" t="s">
        <v>186</v>
      </c>
      <c r="D4571" s="3" t="s">
        <v>350</v>
      </c>
      <c r="E4571" s="3" t="s">
        <v>121</v>
      </c>
      <c r="F4571" s="4" t="s">
        <v>351</v>
      </c>
      <c r="G4571" s="3" t="s">
        <v>16</v>
      </c>
      <c r="H4571" s="5">
        <v>898.44780000000003</v>
      </c>
      <c r="I4571" s="5">
        <v>2.5057</v>
      </c>
      <c r="J4571" s="5">
        <v>2.4914000000000001</v>
      </c>
      <c r="K4571" s="6">
        <v>0.99429301193279329</v>
      </c>
      <c r="L4571" s="5">
        <v>28.98</v>
      </c>
      <c r="M4571" s="19">
        <f>H4571*INDEX('Pliegos Tarifarios (Las Condes)'!$B:$B,MATCH($B4571,'Pliegos Tarifarios (Las Condes)'!$A:$A,0))</f>
        <v>118382.17747140001</v>
      </c>
      <c r="N4571" s="19">
        <f>I4571*INDEX('Pliegos Tarifarios (Las Condes)'!$C:$C,MATCH($B4571,'Pliegos Tarifarios (Las Condes)'!$A:$A,0))</f>
        <v>8708.3172971000004</v>
      </c>
      <c r="O4571" s="19">
        <f>J4571*INDEX('Pliegos Tarifarios (Las Condes)'!$D:$D,MATCH($B4571,'Pliegos Tarifarios (Las Condes)'!$A:$A,0))</f>
        <v>36249.052820800003</v>
      </c>
      <c r="P4571" s="19">
        <f>H4571*INDEX('Pliegos Tarifarios (Las Condes)'!$E:$E,MATCH($B4571,'Pliegos Tarifarios (Las Condes)'!$A:$A,0))</f>
        <v>11701.3841472</v>
      </c>
      <c r="Q4571" s="19" cm="1">
        <f t="array" ref="Q4571">H4571*_xlfn.IFS(H4571&lt;=350,INDEX('Pliegos Tarifarios (Las Condes)'!$F:$F,MATCH($B4571,'Pliegos Tarifarios (Las Condes)'!$A:$A,0)),H4571&lt;=500,INDEX('Pliegos Tarifarios (Las Condes)'!$G:$G,MATCH($B4571,'Pliegos Tarifarios (Las Condes)'!$A:$A,0)),H4571&lt;=1000,INDEX('Pliegos Tarifarios (Las Condes)'!$H:$H,MATCH($B4571,'Pliegos Tarifarios (Las Condes)'!$A:$A,0)),H4571&lt;=5000,INDEX('Pliegos Tarifarios (Las Condes)'!$I:$I,MATCH($B4571,'Pliegos Tarifarios (Las Condes)'!$A:$A,0)),H4571&gt;5000,INDEX('Pliegos Tarifarios (Las Condes)'!$J:$J,MATCH($B4571,'Pliegos Tarifarios (Las Condes)'!$A:$A,0)))/1.19</f>
        <v>2107.1998401680676</v>
      </c>
      <c r="R4571" s="19">
        <f>INDEX('Pliegos Tarifarios (Las Condes)'!$K:$K,MATCH($B4571,'Pliegos Tarifarios (Las Condes)'!$A:$A,0))</f>
        <v>732.99199999999996</v>
      </c>
      <c r="S4571" s="21">
        <f t="shared" si="216"/>
        <v>177881.12357666809</v>
      </c>
      <c r="T4571" s="21">
        <f t="shared" si="217"/>
        <v>33797.413479566938</v>
      </c>
      <c r="U4571" s="19">
        <v>0</v>
      </c>
      <c r="V4571" s="21">
        <f t="shared" si="218"/>
        <v>211678.53705623501</v>
      </c>
    </row>
    <row r="4572" spans="1:22" x14ac:dyDescent="0.3">
      <c r="A4572" s="3" t="s">
        <v>150</v>
      </c>
      <c r="B4572" s="3">
        <v>11</v>
      </c>
      <c r="C4572" s="4" t="s">
        <v>186</v>
      </c>
      <c r="D4572" s="3" t="s">
        <v>352</v>
      </c>
      <c r="E4572" s="3" t="s">
        <v>121</v>
      </c>
      <c r="F4572" s="4" t="s">
        <v>353</v>
      </c>
      <c r="G4572" s="3" t="s">
        <v>16</v>
      </c>
      <c r="H4572" s="5">
        <v>897.05119999999999</v>
      </c>
      <c r="I4572" s="5">
        <v>2.5135999999999998</v>
      </c>
      <c r="J4572" s="5">
        <v>2.5135999999999998</v>
      </c>
      <c r="K4572" s="6">
        <v>1</v>
      </c>
      <c r="L4572" s="5">
        <v>28.94</v>
      </c>
      <c r="M4572" s="19">
        <f>H4572*INDEX('Pliegos Tarifarios (Las Condes)'!$B:$B,MATCH($B4572,'Pliegos Tarifarios (Las Condes)'!$A:$A,0))</f>
        <v>118198.15726560001</v>
      </c>
      <c r="N4572" s="19">
        <f>I4572*INDEX('Pliegos Tarifarios (Las Condes)'!$C:$C,MATCH($B4572,'Pliegos Tarifarios (Las Condes)'!$A:$A,0))</f>
        <v>8735.7729807999985</v>
      </c>
      <c r="O4572" s="19">
        <f>J4572*INDEX('Pliegos Tarifarios (Las Condes)'!$D:$D,MATCH($B4572,'Pliegos Tarifarios (Las Condes)'!$A:$A,0))</f>
        <v>36572.055539200002</v>
      </c>
      <c r="P4572" s="19">
        <f>H4572*INDEX('Pliegos Tarifarios (Las Condes)'!$E:$E,MATCH($B4572,'Pliegos Tarifarios (Las Condes)'!$A:$A,0))</f>
        <v>11683.194828799999</v>
      </c>
      <c r="Q4572" s="19" cm="1">
        <f t="array" ref="Q4572">H4572*_xlfn.IFS(H4572&lt;=350,INDEX('Pliegos Tarifarios (Las Condes)'!$F:$F,MATCH($B4572,'Pliegos Tarifarios (Las Condes)'!$A:$A,0)),H4572&lt;=500,INDEX('Pliegos Tarifarios (Las Condes)'!$G:$G,MATCH($B4572,'Pliegos Tarifarios (Las Condes)'!$A:$A,0)),H4572&lt;=1000,INDEX('Pliegos Tarifarios (Las Condes)'!$H:$H,MATCH($B4572,'Pliegos Tarifarios (Las Condes)'!$A:$A,0)),H4572&lt;=5000,INDEX('Pliegos Tarifarios (Las Condes)'!$I:$I,MATCH($B4572,'Pliegos Tarifarios (Las Condes)'!$A:$A,0)),H4572&gt;5000,INDEX('Pliegos Tarifarios (Las Condes)'!$J:$J,MATCH($B4572,'Pliegos Tarifarios (Las Condes)'!$A:$A,0)))/1.19</f>
        <v>2103.9242850420169</v>
      </c>
      <c r="R4572" s="19">
        <f>INDEX('Pliegos Tarifarios (Las Condes)'!$K:$K,MATCH($B4572,'Pliegos Tarifarios (Las Condes)'!$A:$A,0))</f>
        <v>732.99199999999996</v>
      </c>
      <c r="S4572" s="21">
        <f t="shared" si="216"/>
        <v>178026.09689944203</v>
      </c>
      <c r="T4572" s="21">
        <f t="shared" si="217"/>
        <v>33824.958410893982</v>
      </c>
      <c r="U4572" s="19">
        <v>0</v>
      </c>
      <c r="V4572" s="21">
        <f t="shared" si="218"/>
        <v>211851.055310336</v>
      </c>
    </row>
    <row r="4573" spans="1:22" x14ac:dyDescent="0.3">
      <c r="A4573" s="3" t="s">
        <v>150</v>
      </c>
      <c r="B4573" s="3">
        <v>11</v>
      </c>
      <c r="C4573" s="4" t="s">
        <v>186</v>
      </c>
      <c r="D4573" s="3" t="s">
        <v>354</v>
      </c>
      <c r="E4573" s="3" t="s">
        <v>121</v>
      </c>
      <c r="F4573" s="4" t="s">
        <v>355</v>
      </c>
      <c r="G4573" s="3" t="s">
        <v>16</v>
      </c>
      <c r="H4573" s="5">
        <v>899.22180000000003</v>
      </c>
      <c r="I4573" s="5">
        <v>2.4782999999999999</v>
      </c>
      <c r="J4573" s="5">
        <v>2.4782999999999999</v>
      </c>
      <c r="K4573" s="6">
        <v>1</v>
      </c>
      <c r="L4573" s="5">
        <v>29.01</v>
      </c>
      <c r="M4573" s="19">
        <f>H4573*INDEX('Pliegos Tarifarios (Las Condes)'!$B:$B,MATCH($B4573,'Pliegos Tarifarios (Las Condes)'!$A:$A,0))</f>
        <v>118484.1620334</v>
      </c>
      <c r="N4573" s="19">
        <f>I4573*INDEX('Pliegos Tarifarios (Las Condes)'!$C:$C,MATCH($B4573,'Pliegos Tarifarios (Las Condes)'!$A:$A,0))</f>
        <v>8613.0912548999986</v>
      </c>
      <c r="O4573" s="19">
        <f>J4573*INDEX('Pliegos Tarifarios (Las Condes)'!$D:$D,MATCH($B4573,'Pliegos Tarifarios (Las Condes)'!$A:$A,0))</f>
        <v>36058.452117599998</v>
      </c>
      <c r="P4573" s="19">
        <f>H4573*INDEX('Pliegos Tarifarios (Las Condes)'!$E:$E,MATCH($B4573,'Pliegos Tarifarios (Las Condes)'!$A:$A,0))</f>
        <v>11711.464723199999</v>
      </c>
      <c r="Q4573" s="19" cm="1">
        <f t="array" ref="Q4573">H4573*_xlfn.IFS(H4573&lt;=350,INDEX('Pliegos Tarifarios (Las Condes)'!$F:$F,MATCH($B4573,'Pliegos Tarifarios (Las Condes)'!$A:$A,0)),H4573&lt;=500,INDEX('Pliegos Tarifarios (Las Condes)'!$G:$G,MATCH($B4573,'Pliegos Tarifarios (Las Condes)'!$A:$A,0)),H4573&lt;=1000,INDEX('Pliegos Tarifarios (Las Condes)'!$H:$H,MATCH($B4573,'Pliegos Tarifarios (Las Condes)'!$A:$A,0)),H4573&lt;=5000,INDEX('Pliegos Tarifarios (Las Condes)'!$I:$I,MATCH($B4573,'Pliegos Tarifarios (Las Condes)'!$A:$A,0)),H4573&gt;5000,INDEX('Pliegos Tarifarios (Las Condes)'!$J:$J,MATCH($B4573,'Pliegos Tarifarios (Las Condes)'!$A:$A,0)))/1.19</f>
        <v>2109.015162857143</v>
      </c>
      <c r="R4573" s="19">
        <f>INDEX('Pliegos Tarifarios (Las Condes)'!$K:$K,MATCH($B4573,'Pliegos Tarifarios (Las Condes)'!$A:$A,0))</f>
        <v>732.99199999999996</v>
      </c>
      <c r="S4573" s="21">
        <f t="shared" si="216"/>
        <v>177709.17729195717</v>
      </c>
      <c r="T4573" s="21">
        <f t="shared" si="217"/>
        <v>33764.743685471862</v>
      </c>
      <c r="U4573" s="19">
        <v>0</v>
      </c>
      <c r="V4573" s="21">
        <f t="shared" si="218"/>
        <v>211473.92097742902</v>
      </c>
    </row>
    <row r="4574" spans="1:22" x14ac:dyDescent="0.3">
      <c r="A4574" s="3" t="s">
        <v>150</v>
      </c>
      <c r="B4574" s="3">
        <v>11</v>
      </c>
      <c r="C4574" s="4" t="s">
        <v>186</v>
      </c>
      <c r="D4574" s="3" t="s">
        <v>356</v>
      </c>
      <c r="E4574" s="3" t="s">
        <v>121</v>
      </c>
      <c r="F4574" s="4" t="s">
        <v>357</v>
      </c>
      <c r="G4574" s="3" t="s">
        <v>16</v>
      </c>
      <c r="H4574" s="5">
        <v>899.49369999999999</v>
      </c>
      <c r="I4574" s="5">
        <v>2.4472999999999998</v>
      </c>
      <c r="J4574" s="5">
        <v>2.4472999999999998</v>
      </c>
      <c r="K4574" s="6">
        <v>1</v>
      </c>
      <c r="L4574" s="5">
        <v>29.02</v>
      </c>
      <c r="M4574" s="19">
        <f>H4574*INDEX('Pliegos Tarifarios (Las Condes)'!$B:$B,MATCH($B4574,'Pliegos Tarifarios (Las Condes)'!$A:$A,0))</f>
        <v>118519.98839310001</v>
      </c>
      <c r="N4574" s="19">
        <f>I4574*INDEX('Pliegos Tarifarios (Las Condes)'!$C:$C,MATCH($B4574,'Pliegos Tarifarios (Las Condes)'!$A:$A,0))</f>
        <v>8505.3537618999981</v>
      </c>
      <c r="O4574" s="19">
        <f>J4574*INDEX('Pliegos Tarifarios (Las Condes)'!$D:$D,MATCH($B4574,'Pliegos Tarifarios (Las Condes)'!$A:$A,0))</f>
        <v>35607.412285599996</v>
      </c>
      <c r="P4574" s="19">
        <f>H4574*INDEX('Pliegos Tarifarios (Las Condes)'!$E:$E,MATCH($B4574,'Pliegos Tarifarios (Las Condes)'!$A:$A,0))</f>
        <v>11715.005948799999</v>
      </c>
      <c r="Q4574" s="19" cm="1">
        <f t="array" ref="Q4574">H4574*_xlfn.IFS(H4574&lt;=350,INDEX('Pliegos Tarifarios (Las Condes)'!$F:$F,MATCH($B4574,'Pliegos Tarifarios (Las Condes)'!$A:$A,0)),H4574&lt;=500,INDEX('Pliegos Tarifarios (Las Condes)'!$G:$G,MATCH($B4574,'Pliegos Tarifarios (Las Condes)'!$A:$A,0)),H4574&lt;=1000,INDEX('Pliegos Tarifarios (Las Condes)'!$H:$H,MATCH($B4574,'Pliegos Tarifarios (Las Condes)'!$A:$A,0)),H4574&lt;=5000,INDEX('Pliegos Tarifarios (Las Condes)'!$I:$I,MATCH($B4574,'Pliegos Tarifarios (Las Condes)'!$A:$A,0)),H4574&gt;5000,INDEX('Pliegos Tarifarios (Las Condes)'!$J:$J,MATCH($B4574,'Pliegos Tarifarios (Las Condes)'!$A:$A,0)))/1.19</f>
        <v>2109.6528711764709</v>
      </c>
      <c r="R4574" s="19">
        <f>INDEX('Pliegos Tarifarios (Las Condes)'!$K:$K,MATCH($B4574,'Pliegos Tarifarios (Las Condes)'!$A:$A,0))</f>
        <v>732.99199999999996</v>
      </c>
      <c r="S4574" s="21">
        <f t="shared" si="216"/>
        <v>177190.40526057649</v>
      </c>
      <c r="T4574" s="21">
        <f t="shared" si="217"/>
        <v>33666.176999509531</v>
      </c>
      <c r="U4574" s="19">
        <v>0</v>
      </c>
      <c r="V4574" s="21">
        <f t="shared" si="218"/>
        <v>210856.58226008603</v>
      </c>
    </row>
    <row r="4575" spans="1:22" x14ac:dyDescent="0.3">
      <c r="A4575" s="3" t="s">
        <v>150</v>
      </c>
      <c r="B4575" s="3">
        <v>11</v>
      </c>
      <c r="C4575" s="4" t="s">
        <v>186</v>
      </c>
      <c r="D4575" s="3" t="s">
        <v>358</v>
      </c>
      <c r="E4575" s="3" t="s">
        <v>121</v>
      </c>
      <c r="F4575" s="4" t="s">
        <v>359</v>
      </c>
      <c r="G4575" s="3" t="s">
        <v>16</v>
      </c>
      <c r="H4575" s="5">
        <v>899.95820000000003</v>
      </c>
      <c r="I4575" s="5">
        <v>2.4302000000000001</v>
      </c>
      <c r="J4575" s="5">
        <v>2.4018000000000002</v>
      </c>
      <c r="K4575" s="6">
        <v>0.98831371903547038</v>
      </c>
      <c r="L4575" s="5">
        <v>29.03</v>
      </c>
      <c r="M4575" s="19">
        <f>H4575*INDEX('Pliegos Tarifarios (Las Condes)'!$B:$B,MATCH($B4575,'Pliegos Tarifarios (Las Condes)'!$A:$A,0))</f>
        <v>118581.19230660002</v>
      </c>
      <c r="N4575" s="19">
        <f>I4575*INDEX('Pliegos Tarifarios (Las Condes)'!$C:$C,MATCH($B4575,'Pliegos Tarifarios (Las Condes)'!$A:$A,0))</f>
        <v>8445.9243705999997</v>
      </c>
      <c r="O4575" s="19">
        <f>J4575*INDEX('Pliegos Tarifarios (Las Condes)'!$D:$D,MATCH($B4575,'Pliegos Tarifarios (Las Condes)'!$A:$A,0))</f>
        <v>34945.402209600004</v>
      </c>
      <c r="P4575" s="19">
        <f>H4575*INDEX('Pliegos Tarifarios (Las Condes)'!$E:$E,MATCH($B4575,'Pliegos Tarifarios (Las Condes)'!$A:$A,0))</f>
        <v>11721.055596799999</v>
      </c>
      <c r="Q4575" s="19" cm="1">
        <f t="array" ref="Q4575">H4575*_xlfn.IFS(H4575&lt;=350,INDEX('Pliegos Tarifarios (Las Condes)'!$F:$F,MATCH($B4575,'Pliegos Tarifarios (Las Condes)'!$A:$A,0)),H4575&lt;=500,INDEX('Pliegos Tarifarios (Las Condes)'!$G:$G,MATCH($B4575,'Pliegos Tarifarios (Las Condes)'!$A:$A,0)),H4575&lt;=1000,INDEX('Pliegos Tarifarios (Las Condes)'!$H:$H,MATCH($B4575,'Pliegos Tarifarios (Las Condes)'!$A:$A,0)),H4575&lt;=5000,INDEX('Pliegos Tarifarios (Las Condes)'!$I:$I,MATCH($B4575,'Pliegos Tarifarios (Las Condes)'!$A:$A,0)),H4575&gt;5000,INDEX('Pliegos Tarifarios (Las Condes)'!$J:$J,MATCH($B4575,'Pliegos Tarifarios (Las Condes)'!$A:$A,0)))/1.19</f>
        <v>2110.7422993277319</v>
      </c>
      <c r="R4575" s="19">
        <f>INDEX('Pliegos Tarifarios (Las Condes)'!$K:$K,MATCH($B4575,'Pliegos Tarifarios (Las Condes)'!$A:$A,0))</f>
        <v>732.99199999999996</v>
      </c>
      <c r="S4575" s="21">
        <f t="shared" si="216"/>
        <v>176537.30878292775</v>
      </c>
      <c r="T4575" s="21">
        <f t="shared" si="217"/>
        <v>33542.088668756274</v>
      </c>
      <c r="U4575" s="19">
        <v>0</v>
      </c>
      <c r="V4575" s="21">
        <f t="shared" si="218"/>
        <v>210079.39745168402</v>
      </c>
    </row>
    <row r="4576" spans="1:22" x14ac:dyDescent="0.3">
      <c r="A4576" s="3" t="s">
        <v>150</v>
      </c>
      <c r="B4576" s="3">
        <v>11</v>
      </c>
      <c r="C4576" s="4" t="s">
        <v>186</v>
      </c>
      <c r="D4576" s="3" t="s">
        <v>360</v>
      </c>
      <c r="E4576" s="3" t="s">
        <v>121</v>
      </c>
      <c r="F4576" s="4" t="s">
        <v>361</v>
      </c>
      <c r="G4576" s="3" t="s">
        <v>16</v>
      </c>
      <c r="H4576" s="5">
        <v>899.61099999999999</v>
      </c>
      <c r="I4576" s="5">
        <v>2.4721000000000002</v>
      </c>
      <c r="J4576" s="5">
        <v>2.4026000000000001</v>
      </c>
      <c r="K4576" s="6">
        <v>0.97188625055620725</v>
      </c>
      <c r="L4576" s="5">
        <v>29.02</v>
      </c>
      <c r="M4576" s="19">
        <f>H4576*INDEX('Pliegos Tarifarios (Las Condes)'!$B:$B,MATCH($B4576,'Pliegos Tarifarios (Las Condes)'!$A:$A,0))</f>
        <v>118535.444193</v>
      </c>
      <c r="N4576" s="19">
        <f>I4576*INDEX('Pliegos Tarifarios (Las Condes)'!$C:$C,MATCH($B4576,'Pliegos Tarifarios (Las Condes)'!$A:$A,0))</f>
        <v>8591.5437562999996</v>
      </c>
      <c r="O4576" s="19">
        <f>J4576*INDEX('Pliegos Tarifarios (Las Condes)'!$D:$D,MATCH($B4576,'Pliegos Tarifarios (Las Condes)'!$A:$A,0))</f>
        <v>34957.041947199999</v>
      </c>
      <c r="P4576" s="19">
        <f>H4576*INDEX('Pliegos Tarifarios (Las Condes)'!$E:$E,MATCH($B4576,'Pliegos Tarifarios (Las Condes)'!$A:$A,0))</f>
        <v>11716.533663999999</v>
      </c>
      <c r="Q4576" s="19" cm="1">
        <f t="array" ref="Q4576">H4576*_xlfn.IFS(H4576&lt;=350,INDEX('Pliegos Tarifarios (Las Condes)'!$F:$F,MATCH($B4576,'Pliegos Tarifarios (Las Condes)'!$A:$A,0)),H4576&lt;=500,INDEX('Pliegos Tarifarios (Las Condes)'!$G:$G,MATCH($B4576,'Pliegos Tarifarios (Las Condes)'!$A:$A,0)),H4576&lt;=1000,INDEX('Pliegos Tarifarios (Las Condes)'!$H:$H,MATCH($B4576,'Pliegos Tarifarios (Las Condes)'!$A:$A,0)),H4576&lt;=5000,INDEX('Pliegos Tarifarios (Las Condes)'!$I:$I,MATCH($B4576,'Pliegos Tarifarios (Las Condes)'!$A:$A,0)),H4576&gt;5000,INDEX('Pliegos Tarifarios (Las Condes)'!$J:$J,MATCH($B4576,'Pliegos Tarifarios (Las Condes)'!$A:$A,0)))/1.19</f>
        <v>2109.9279840336139</v>
      </c>
      <c r="R4576" s="19">
        <f>INDEX('Pliegos Tarifarios (Las Condes)'!$K:$K,MATCH($B4576,'Pliegos Tarifarios (Las Condes)'!$A:$A,0))</f>
        <v>732.99199999999996</v>
      </c>
      <c r="S4576" s="21">
        <f t="shared" si="216"/>
        <v>176643.48354453361</v>
      </c>
      <c r="T4576" s="21">
        <f t="shared" si="217"/>
        <v>33562.261873461386</v>
      </c>
      <c r="U4576" s="19">
        <v>0</v>
      </c>
      <c r="V4576" s="21">
        <f t="shared" si="218"/>
        <v>210205.745417995</v>
      </c>
    </row>
    <row r="4577" spans="1:22" x14ac:dyDescent="0.3">
      <c r="A4577" s="3" t="s">
        <v>150</v>
      </c>
      <c r="B4577" s="3">
        <v>11</v>
      </c>
      <c r="C4577" s="4" t="s">
        <v>186</v>
      </c>
      <c r="D4577" s="3" t="s">
        <v>362</v>
      </c>
      <c r="E4577" s="3" t="s">
        <v>121</v>
      </c>
      <c r="F4577" s="4" t="s">
        <v>363</v>
      </c>
      <c r="G4577" s="3" t="s">
        <v>16</v>
      </c>
      <c r="H4577" s="5">
        <v>898.97280000000001</v>
      </c>
      <c r="I4577" s="5">
        <v>2.5737000000000001</v>
      </c>
      <c r="J4577" s="5">
        <v>2.4725999999999999</v>
      </c>
      <c r="K4577" s="6">
        <v>0.9607180324047091</v>
      </c>
      <c r="L4577" s="5">
        <v>29</v>
      </c>
      <c r="M4577" s="19">
        <f>H4577*INDEX('Pliegos Tarifarios (Las Condes)'!$B:$B,MATCH($B4577,'Pliegos Tarifarios (Las Condes)'!$A:$A,0))</f>
        <v>118451.35304640001</v>
      </c>
      <c r="N4577" s="19">
        <f>I4577*INDEX('Pliegos Tarifarios (Las Condes)'!$C:$C,MATCH($B4577,'Pliegos Tarifarios (Las Condes)'!$A:$A,0))</f>
        <v>8944.6447011</v>
      </c>
      <c r="O4577" s="19">
        <f>J4577*INDEX('Pliegos Tarifarios (Las Condes)'!$D:$D,MATCH($B4577,'Pliegos Tarifarios (Las Condes)'!$A:$A,0))</f>
        <v>35975.518987199997</v>
      </c>
      <c r="P4577" s="19">
        <f>H4577*INDEX('Pliegos Tarifarios (Las Condes)'!$E:$E,MATCH($B4577,'Pliegos Tarifarios (Las Condes)'!$A:$A,0))</f>
        <v>11708.221747199999</v>
      </c>
      <c r="Q4577" s="19" cm="1">
        <f t="array" ref="Q4577">H4577*_xlfn.IFS(H4577&lt;=350,INDEX('Pliegos Tarifarios (Las Condes)'!$F:$F,MATCH($B4577,'Pliegos Tarifarios (Las Condes)'!$A:$A,0)),H4577&lt;=500,INDEX('Pliegos Tarifarios (Las Condes)'!$G:$G,MATCH($B4577,'Pliegos Tarifarios (Las Condes)'!$A:$A,0)),H4577&lt;=1000,INDEX('Pliegos Tarifarios (Las Condes)'!$H:$H,MATCH($B4577,'Pliegos Tarifarios (Las Condes)'!$A:$A,0)),H4577&lt;=5000,INDEX('Pliegos Tarifarios (Las Condes)'!$I:$I,MATCH($B4577,'Pliegos Tarifarios (Las Condes)'!$A:$A,0)),H4577&gt;5000,INDEX('Pliegos Tarifarios (Las Condes)'!$J:$J,MATCH($B4577,'Pliegos Tarifarios (Las Condes)'!$A:$A,0)))/1.19</f>
        <v>2108.4311636974794</v>
      </c>
      <c r="R4577" s="19">
        <f>INDEX('Pliegos Tarifarios (Las Condes)'!$K:$K,MATCH($B4577,'Pliegos Tarifarios (Las Condes)'!$A:$A,0))</f>
        <v>732.99199999999996</v>
      </c>
      <c r="S4577" s="21">
        <f t="shared" si="216"/>
        <v>177921.16164559749</v>
      </c>
      <c r="T4577" s="21">
        <f t="shared" si="217"/>
        <v>33805.020712663521</v>
      </c>
      <c r="U4577" s="19">
        <v>0</v>
      </c>
      <c r="V4577" s="21">
        <f t="shared" si="218"/>
        <v>211726.18235826102</v>
      </c>
    </row>
    <row r="4578" spans="1:22" x14ac:dyDescent="0.3">
      <c r="A4578" s="3" t="s">
        <v>150</v>
      </c>
      <c r="B4578" s="3">
        <v>11</v>
      </c>
      <c r="C4578" s="4" t="s">
        <v>186</v>
      </c>
      <c r="D4578" s="3" t="s">
        <v>364</v>
      </c>
      <c r="E4578" s="3" t="s">
        <v>121</v>
      </c>
      <c r="F4578" s="4" t="s">
        <v>365</v>
      </c>
      <c r="G4578" s="3" t="s">
        <v>16</v>
      </c>
      <c r="H4578" s="5">
        <v>899.37660000000005</v>
      </c>
      <c r="I4578" s="5">
        <v>2.4451999999999998</v>
      </c>
      <c r="J4578" s="5">
        <v>2.4392</v>
      </c>
      <c r="K4578" s="6">
        <v>0.99754621298871271</v>
      </c>
      <c r="L4578" s="5">
        <v>29.01</v>
      </c>
      <c r="M4578" s="19">
        <f>H4578*INDEX('Pliegos Tarifarios (Las Condes)'!$B:$B,MATCH($B4578,'Pliegos Tarifarios (Las Condes)'!$A:$A,0))</f>
        <v>118504.55894580002</v>
      </c>
      <c r="N4578" s="19">
        <f>I4578*INDEX('Pliegos Tarifarios (Las Condes)'!$C:$C,MATCH($B4578,'Pliegos Tarifarios (Las Condes)'!$A:$A,0))</f>
        <v>8498.055415599998</v>
      </c>
      <c r="O4578" s="19">
        <f>J4578*INDEX('Pliegos Tarifarios (Las Condes)'!$D:$D,MATCH($B4578,'Pliegos Tarifarios (Las Condes)'!$A:$A,0))</f>
        <v>35489.559942400003</v>
      </c>
      <c r="P4578" s="19">
        <f>H4578*INDEX('Pliegos Tarifarios (Las Condes)'!$E:$E,MATCH($B4578,'Pliegos Tarifarios (Las Condes)'!$A:$A,0))</f>
        <v>11713.480838400001</v>
      </c>
      <c r="Q4578" s="19" cm="1">
        <f t="array" ref="Q4578">H4578*_xlfn.IFS(H4578&lt;=350,INDEX('Pliegos Tarifarios (Las Condes)'!$F:$F,MATCH($B4578,'Pliegos Tarifarios (Las Condes)'!$A:$A,0)),H4578&lt;=500,INDEX('Pliegos Tarifarios (Las Condes)'!$G:$G,MATCH($B4578,'Pliegos Tarifarios (Las Condes)'!$A:$A,0)),H4578&lt;=1000,INDEX('Pliegos Tarifarios (Las Condes)'!$H:$H,MATCH($B4578,'Pliegos Tarifarios (Las Condes)'!$A:$A,0)),H4578&lt;=5000,INDEX('Pliegos Tarifarios (Las Condes)'!$I:$I,MATCH($B4578,'Pliegos Tarifarios (Las Condes)'!$A:$A,0)),H4578&gt;5000,INDEX('Pliegos Tarifarios (Las Condes)'!$J:$J,MATCH($B4578,'Pliegos Tarifarios (Las Condes)'!$A:$A,0)))/1.19</f>
        <v>2109.3782273949582</v>
      </c>
      <c r="R4578" s="19">
        <f>INDEX('Pliegos Tarifarios (Las Condes)'!$K:$K,MATCH($B4578,'Pliegos Tarifarios (Las Condes)'!$A:$A,0))</f>
        <v>732.99199999999996</v>
      </c>
      <c r="S4578" s="21">
        <f t="shared" si="216"/>
        <v>177048.02536959495</v>
      </c>
      <c r="T4578" s="21">
        <f t="shared" si="217"/>
        <v>33639.124820223042</v>
      </c>
      <c r="U4578" s="19">
        <v>0</v>
      </c>
      <c r="V4578" s="21">
        <f t="shared" si="218"/>
        <v>210687.150189818</v>
      </c>
    </row>
    <row r="4579" spans="1:22" x14ac:dyDescent="0.3">
      <c r="A4579" s="3" t="s">
        <v>150</v>
      </c>
      <c r="B4579" s="3">
        <v>11</v>
      </c>
      <c r="C4579" s="4" t="s">
        <v>186</v>
      </c>
      <c r="D4579" s="3" t="s">
        <v>366</v>
      </c>
      <c r="E4579" s="3" t="s">
        <v>121</v>
      </c>
      <c r="F4579" s="4" t="s">
        <v>367</v>
      </c>
      <c r="G4579" s="3" t="s">
        <v>16</v>
      </c>
      <c r="H4579" s="5">
        <v>899.10339999999997</v>
      </c>
      <c r="I4579" s="5">
        <v>2.4784000000000002</v>
      </c>
      <c r="J4579" s="5">
        <v>2.4784000000000002</v>
      </c>
      <c r="K4579" s="6">
        <v>1</v>
      </c>
      <c r="L4579" s="5">
        <v>29</v>
      </c>
      <c r="M4579" s="19">
        <f>H4579*INDEX('Pliegos Tarifarios (Las Condes)'!$B:$B,MATCH($B4579,'Pliegos Tarifarios (Las Condes)'!$A:$A,0))</f>
        <v>118468.5612942</v>
      </c>
      <c r="N4579" s="19">
        <f>I4579*INDEX('Pliegos Tarifarios (Las Condes)'!$C:$C,MATCH($B4579,'Pliegos Tarifarios (Las Condes)'!$A:$A,0))</f>
        <v>8613.4387951999997</v>
      </c>
      <c r="O4579" s="19">
        <f>J4579*INDEX('Pliegos Tarifarios (Las Condes)'!$D:$D,MATCH($B4579,'Pliegos Tarifarios (Las Condes)'!$A:$A,0))</f>
        <v>36059.907084800005</v>
      </c>
      <c r="P4579" s="19">
        <f>H4579*INDEX('Pliegos Tarifarios (Las Condes)'!$E:$E,MATCH($B4579,'Pliegos Tarifarios (Las Condes)'!$A:$A,0))</f>
        <v>11709.922681599999</v>
      </c>
      <c r="Q4579" s="19" cm="1">
        <f t="array" ref="Q4579">H4579*_xlfn.IFS(H4579&lt;=350,INDEX('Pliegos Tarifarios (Las Condes)'!$F:$F,MATCH($B4579,'Pliegos Tarifarios (Las Condes)'!$A:$A,0)),H4579&lt;=500,INDEX('Pliegos Tarifarios (Las Condes)'!$G:$G,MATCH($B4579,'Pliegos Tarifarios (Las Condes)'!$A:$A,0)),H4579&lt;=1000,INDEX('Pliegos Tarifarios (Las Condes)'!$H:$H,MATCH($B4579,'Pliegos Tarifarios (Las Condes)'!$A:$A,0)),H4579&lt;=5000,INDEX('Pliegos Tarifarios (Las Condes)'!$I:$I,MATCH($B4579,'Pliegos Tarifarios (Las Condes)'!$A:$A,0)),H4579&gt;5000,INDEX('Pliegos Tarifarios (Las Condes)'!$J:$J,MATCH($B4579,'Pliegos Tarifarios (Las Condes)'!$A:$A,0)))/1.19</f>
        <v>2108.7374700840337</v>
      </c>
      <c r="R4579" s="19">
        <f>INDEX('Pliegos Tarifarios (Las Condes)'!$K:$K,MATCH($B4579,'Pliegos Tarifarios (Las Condes)'!$A:$A,0))</f>
        <v>732.99199999999996</v>
      </c>
      <c r="S4579" s="21">
        <f t="shared" si="216"/>
        <v>177693.55932588404</v>
      </c>
      <c r="T4579" s="21">
        <f t="shared" si="217"/>
        <v>33761.776271917966</v>
      </c>
      <c r="U4579" s="19">
        <v>0</v>
      </c>
      <c r="V4579" s="21">
        <f t="shared" si="218"/>
        <v>211455.33559780201</v>
      </c>
    </row>
    <row r="4580" spans="1:22" x14ac:dyDescent="0.3">
      <c r="A4580" s="3" t="s">
        <v>150</v>
      </c>
      <c r="B4580" s="3">
        <v>11</v>
      </c>
      <c r="C4580" s="4" t="s">
        <v>186</v>
      </c>
      <c r="D4580" s="3" t="s">
        <v>368</v>
      </c>
      <c r="E4580" s="3" t="s">
        <v>121</v>
      </c>
      <c r="F4580" s="4" t="s">
        <v>369</v>
      </c>
      <c r="G4580" s="3" t="s">
        <v>16</v>
      </c>
      <c r="H4580" s="5">
        <v>899.95730000000003</v>
      </c>
      <c r="I4580" s="5">
        <v>2.4594999999999998</v>
      </c>
      <c r="J4580" s="5">
        <v>2.4565999999999999</v>
      </c>
      <c r="K4580" s="6">
        <v>0.99882089855661726</v>
      </c>
      <c r="L4580" s="5">
        <v>29.03</v>
      </c>
      <c r="M4580" s="19">
        <f>H4580*INDEX('Pliegos Tarifarios (Las Condes)'!$B:$B,MATCH($B4580,'Pliegos Tarifarios (Las Condes)'!$A:$A,0))</f>
        <v>118581.07371990001</v>
      </c>
      <c r="N4580" s="19">
        <f>I4580*INDEX('Pliegos Tarifarios (Las Condes)'!$C:$C,MATCH($B4580,'Pliegos Tarifarios (Las Condes)'!$A:$A,0))</f>
        <v>8547.7536784999993</v>
      </c>
      <c r="O4580" s="19">
        <f>J4580*INDEX('Pliegos Tarifarios (Las Condes)'!$D:$D,MATCH($B4580,'Pliegos Tarifarios (Las Condes)'!$A:$A,0))</f>
        <v>35742.724235200003</v>
      </c>
      <c r="P4580" s="19">
        <f>H4580*INDEX('Pliegos Tarifarios (Las Condes)'!$E:$E,MATCH($B4580,'Pliegos Tarifarios (Las Condes)'!$A:$A,0))</f>
        <v>11721.043875199999</v>
      </c>
      <c r="Q4580" s="19" cm="1">
        <f t="array" ref="Q4580">H4580*_xlfn.IFS(H4580&lt;=350,INDEX('Pliegos Tarifarios (Las Condes)'!$F:$F,MATCH($B4580,'Pliegos Tarifarios (Las Condes)'!$A:$A,0)),H4580&lt;=500,INDEX('Pliegos Tarifarios (Las Condes)'!$G:$G,MATCH($B4580,'Pliegos Tarifarios (Las Condes)'!$A:$A,0)),H4580&lt;=1000,INDEX('Pliegos Tarifarios (Las Condes)'!$H:$H,MATCH($B4580,'Pliegos Tarifarios (Las Condes)'!$A:$A,0)),H4580&lt;=5000,INDEX('Pliegos Tarifarios (Las Condes)'!$I:$I,MATCH($B4580,'Pliegos Tarifarios (Las Condes)'!$A:$A,0)),H4580&gt;5000,INDEX('Pliegos Tarifarios (Las Condes)'!$J:$J,MATCH($B4580,'Pliegos Tarifarios (Las Condes)'!$A:$A,0)))/1.19</f>
        <v>2110.7401884873952</v>
      </c>
      <c r="R4580" s="19">
        <f>INDEX('Pliegos Tarifarios (Las Condes)'!$K:$K,MATCH($B4580,'Pliegos Tarifarios (Las Condes)'!$A:$A,0))</f>
        <v>732.99199999999996</v>
      </c>
      <c r="S4580" s="21">
        <f t="shared" si="216"/>
        <v>177436.32769728743</v>
      </c>
      <c r="T4580" s="21">
        <f t="shared" si="217"/>
        <v>33712.902262484611</v>
      </c>
      <c r="U4580" s="19">
        <v>0</v>
      </c>
      <c r="V4580" s="21">
        <f t="shared" si="218"/>
        <v>211149.22995977203</v>
      </c>
    </row>
    <row r="4581" spans="1:22" x14ac:dyDescent="0.3">
      <c r="A4581" s="3" t="s">
        <v>150</v>
      </c>
      <c r="B4581" s="3">
        <v>11</v>
      </c>
      <c r="C4581" s="4" t="s">
        <v>186</v>
      </c>
      <c r="D4581" s="3" t="s">
        <v>370</v>
      </c>
      <c r="E4581" s="3" t="s">
        <v>121</v>
      </c>
      <c r="F4581" s="4" t="s">
        <v>371</v>
      </c>
      <c r="G4581" s="3" t="s">
        <v>16</v>
      </c>
      <c r="H4581" s="5">
        <v>899.39610000000005</v>
      </c>
      <c r="I4581" s="5">
        <v>2.4525000000000001</v>
      </c>
      <c r="J4581" s="5">
        <v>2.4234</v>
      </c>
      <c r="K4581" s="6">
        <v>0.98813455657492355</v>
      </c>
      <c r="L4581" s="5">
        <v>29.01</v>
      </c>
      <c r="M4581" s="19">
        <f>H4581*INDEX('Pliegos Tarifarios (Las Condes)'!$B:$B,MATCH($B4581,'Pliegos Tarifarios (Las Condes)'!$A:$A,0))</f>
        <v>118507.12832430001</v>
      </c>
      <c r="N4581" s="19">
        <f>I4581*INDEX('Pliegos Tarifarios (Las Condes)'!$C:$C,MATCH($B4581,'Pliegos Tarifarios (Las Condes)'!$A:$A,0))</f>
        <v>8523.4258575000003</v>
      </c>
      <c r="O4581" s="19">
        <f>J4581*INDEX('Pliegos Tarifarios (Las Condes)'!$D:$D,MATCH($B4581,'Pliegos Tarifarios (Las Condes)'!$A:$A,0))</f>
        <v>35259.6751248</v>
      </c>
      <c r="P4581" s="19">
        <f>H4581*INDEX('Pliegos Tarifarios (Las Condes)'!$E:$E,MATCH($B4581,'Pliegos Tarifarios (Las Condes)'!$A:$A,0))</f>
        <v>11713.7348064</v>
      </c>
      <c r="Q4581" s="19" cm="1">
        <f t="array" ref="Q4581">H4581*_xlfn.IFS(H4581&lt;=350,INDEX('Pliegos Tarifarios (Las Condes)'!$F:$F,MATCH($B4581,'Pliegos Tarifarios (Las Condes)'!$A:$A,0)),H4581&lt;=500,INDEX('Pliegos Tarifarios (Las Condes)'!$G:$G,MATCH($B4581,'Pliegos Tarifarios (Las Condes)'!$A:$A,0)),H4581&lt;=1000,INDEX('Pliegos Tarifarios (Las Condes)'!$H:$H,MATCH($B4581,'Pliegos Tarifarios (Las Condes)'!$A:$A,0)),H4581&lt;=5000,INDEX('Pliegos Tarifarios (Las Condes)'!$I:$I,MATCH($B4581,'Pliegos Tarifarios (Las Condes)'!$A:$A,0)),H4581&gt;5000,INDEX('Pliegos Tarifarios (Las Condes)'!$J:$J,MATCH($B4581,'Pliegos Tarifarios (Las Condes)'!$A:$A,0)))/1.19</f>
        <v>2109.4239622689079</v>
      </c>
      <c r="R4581" s="19">
        <f>INDEX('Pliegos Tarifarios (Las Condes)'!$K:$K,MATCH($B4581,'Pliegos Tarifarios (Las Condes)'!$A:$A,0))</f>
        <v>732.99199999999996</v>
      </c>
      <c r="S4581" s="21">
        <f t="shared" si="216"/>
        <v>176846.38007526891</v>
      </c>
      <c r="T4581" s="21">
        <f t="shared" si="217"/>
        <v>33600.812214301091</v>
      </c>
      <c r="U4581" s="19">
        <v>0</v>
      </c>
      <c r="V4581" s="21">
        <f t="shared" si="218"/>
        <v>210447.19228957</v>
      </c>
    </row>
    <row r="4582" spans="1:22" x14ac:dyDescent="0.3">
      <c r="A4582" s="3" t="s">
        <v>150</v>
      </c>
      <c r="B4582" s="3">
        <v>11</v>
      </c>
      <c r="C4582" s="4" t="s">
        <v>186</v>
      </c>
      <c r="D4582" s="3" t="s">
        <v>372</v>
      </c>
      <c r="E4582" s="3" t="s">
        <v>121</v>
      </c>
      <c r="F4582" s="4" t="s">
        <v>373</v>
      </c>
      <c r="G4582" s="3" t="s">
        <v>16</v>
      </c>
      <c r="H4582" s="5">
        <v>899.4316</v>
      </c>
      <c r="I4582" s="5">
        <v>2.4758</v>
      </c>
      <c r="J4582" s="5">
        <v>2.4022999999999999</v>
      </c>
      <c r="K4582" s="6">
        <v>0.97031262622182723</v>
      </c>
      <c r="L4582" s="5">
        <v>29.01</v>
      </c>
      <c r="M4582" s="19">
        <f>H4582*INDEX('Pliegos Tarifarios (Las Condes)'!$B:$B,MATCH($B4582,'Pliegos Tarifarios (Las Condes)'!$A:$A,0))</f>
        <v>118511.8059108</v>
      </c>
      <c r="N4582" s="19">
        <f>I4582*INDEX('Pliegos Tarifarios (Las Condes)'!$C:$C,MATCH($B4582,'Pliegos Tarifarios (Las Condes)'!$A:$A,0))</f>
        <v>8604.4027473999995</v>
      </c>
      <c r="O4582" s="19">
        <f>J4582*INDEX('Pliegos Tarifarios (Las Condes)'!$D:$D,MATCH($B4582,'Pliegos Tarifarios (Las Condes)'!$A:$A,0))</f>
        <v>34952.677045600001</v>
      </c>
      <c r="P4582" s="19">
        <f>H4582*INDEX('Pliegos Tarifarios (Las Condes)'!$E:$E,MATCH($B4582,'Pliegos Tarifarios (Las Condes)'!$A:$A,0))</f>
        <v>11714.197158399998</v>
      </c>
      <c r="Q4582" s="19" cm="1">
        <f t="array" ref="Q4582">H4582*_xlfn.IFS(H4582&lt;=350,INDEX('Pliegos Tarifarios (Las Condes)'!$F:$F,MATCH($B4582,'Pliegos Tarifarios (Las Condes)'!$A:$A,0)),H4582&lt;=500,INDEX('Pliegos Tarifarios (Las Condes)'!$G:$G,MATCH($B4582,'Pliegos Tarifarios (Las Condes)'!$A:$A,0)),H4582&lt;=1000,INDEX('Pliegos Tarifarios (Las Condes)'!$H:$H,MATCH($B4582,'Pliegos Tarifarios (Las Condes)'!$A:$A,0)),H4582&lt;=5000,INDEX('Pliegos Tarifarios (Las Condes)'!$I:$I,MATCH($B4582,'Pliegos Tarifarios (Las Condes)'!$A:$A,0)),H4582&gt;5000,INDEX('Pliegos Tarifarios (Las Condes)'!$J:$J,MATCH($B4582,'Pliegos Tarifarios (Las Condes)'!$A:$A,0)))/1.19</f>
        <v>2109.5072231932777</v>
      </c>
      <c r="R4582" s="19">
        <f>INDEX('Pliegos Tarifarios (Las Condes)'!$K:$K,MATCH($B4582,'Pliegos Tarifarios (Las Condes)'!$A:$A,0))</f>
        <v>732.99199999999996</v>
      </c>
      <c r="S4582" s="21">
        <f t="shared" si="216"/>
        <v>176625.58208539328</v>
      </c>
      <c r="T4582" s="21">
        <f t="shared" si="217"/>
        <v>33558.860596224724</v>
      </c>
      <c r="U4582" s="19">
        <v>0</v>
      </c>
      <c r="V4582" s="21">
        <f t="shared" si="218"/>
        <v>210184.44268161801</v>
      </c>
    </row>
    <row r="4583" spans="1:22" x14ac:dyDescent="0.3">
      <c r="A4583" s="3" t="s">
        <v>150</v>
      </c>
      <c r="B4583" s="3">
        <v>11</v>
      </c>
      <c r="C4583" s="4" t="s">
        <v>186</v>
      </c>
      <c r="D4583" s="3" t="s">
        <v>374</v>
      </c>
      <c r="E4583" s="3" t="s">
        <v>121</v>
      </c>
      <c r="F4583" s="4" t="s">
        <v>375</v>
      </c>
      <c r="G4583" s="3" t="s">
        <v>16</v>
      </c>
      <c r="H4583" s="5">
        <v>899.56219999999996</v>
      </c>
      <c r="I4583" s="5">
        <v>2.4538000000000002</v>
      </c>
      <c r="J4583" s="5">
        <v>2.4083999999999999</v>
      </c>
      <c r="K4583" s="6">
        <v>0.98149808460347199</v>
      </c>
      <c r="L4583" s="5">
        <v>29.02</v>
      </c>
      <c r="M4583" s="19">
        <f>H4583*INDEX('Pliegos Tarifarios (Las Condes)'!$B:$B,MATCH($B4583,'Pliegos Tarifarios (Las Condes)'!$A:$A,0))</f>
        <v>118529.0141586</v>
      </c>
      <c r="N4583" s="19">
        <f>I4583*INDEX('Pliegos Tarifarios (Las Condes)'!$C:$C,MATCH($B4583,'Pliegos Tarifarios (Las Condes)'!$A:$A,0))</f>
        <v>8527.9438814000005</v>
      </c>
      <c r="O4583" s="19">
        <f>J4583*INDEX('Pliegos Tarifarios (Las Condes)'!$D:$D,MATCH($B4583,'Pliegos Tarifarios (Las Condes)'!$A:$A,0))</f>
        <v>35041.430044799999</v>
      </c>
      <c r="P4583" s="19">
        <f>H4583*INDEX('Pliegos Tarifarios (Las Condes)'!$E:$E,MATCH($B4583,'Pliegos Tarifarios (Las Condes)'!$A:$A,0))</f>
        <v>11715.898092799998</v>
      </c>
      <c r="Q4583" s="19" cm="1">
        <f t="array" ref="Q4583">H4583*_xlfn.IFS(H4583&lt;=350,INDEX('Pliegos Tarifarios (Las Condes)'!$F:$F,MATCH($B4583,'Pliegos Tarifarios (Las Condes)'!$A:$A,0)),H4583&lt;=500,INDEX('Pliegos Tarifarios (Las Condes)'!$G:$G,MATCH($B4583,'Pliegos Tarifarios (Las Condes)'!$A:$A,0)),H4583&lt;=1000,INDEX('Pliegos Tarifarios (Las Condes)'!$H:$H,MATCH($B4583,'Pliegos Tarifarios (Las Condes)'!$A:$A,0)),H4583&lt;=5000,INDEX('Pliegos Tarifarios (Las Condes)'!$I:$I,MATCH($B4583,'Pliegos Tarifarios (Las Condes)'!$A:$A,0)),H4583&gt;5000,INDEX('Pliegos Tarifarios (Las Condes)'!$J:$J,MATCH($B4583,'Pliegos Tarifarios (Las Condes)'!$A:$A,0)))/1.19</f>
        <v>2109.8135295798324</v>
      </c>
      <c r="R4583" s="19">
        <f>INDEX('Pliegos Tarifarios (Las Condes)'!$K:$K,MATCH($B4583,'Pliegos Tarifarios (Las Condes)'!$A:$A,0))</f>
        <v>732.99199999999996</v>
      </c>
      <c r="S4583" s="21">
        <f t="shared" si="216"/>
        <v>176657.09170717982</v>
      </c>
      <c r="T4583" s="21">
        <f t="shared" si="217"/>
        <v>33564.847424364169</v>
      </c>
      <c r="U4583" s="19">
        <v>0</v>
      </c>
      <c r="V4583" s="21">
        <f t="shared" si="218"/>
        <v>210221.93913154397</v>
      </c>
    </row>
    <row r="4584" spans="1:22" x14ac:dyDescent="0.3">
      <c r="A4584" s="3" t="s">
        <v>150</v>
      </c>
      <c r="B4584" s="3">
        <v>11</v>
      </c>
      <c r="C4584" s="4" t="s">
        <v>186</v>
      </c>
      <c r="D4584" s="3" t="s">
        <v>376</v>
      </c>
      <c r="E4584" s="3" t="s">
        <v>121</v>
      </c>
      <c r="F4584" s="4" t="s">
        <v>377</v>
      </c>
      <c r="G4584" s="3" t="s">
        <v>16</v>
      </c>
      <c r="H4584" s="5">
        <v>897.97640000000001</v>
      </c>
      <c r="I4584" s="5">
        <v>2.5030999999999999</v>
      </c>
      <c r="J4584" s="5">
        <v>2.4485999999999999</v>
      </c>
      <c r="K4584" s="6">
        <v>0.97822699852183292</v>
      </c>
      <c r="L4584" s="5">
        <v>28.97</v>
      </c>
      <c r="M4584" s="19">
        <f>H4584*INDEX('Pliegos Tarifarios (Las Condes)'!$B:$B,MATCH($B4584,'Pliegos Tarifarios (Las Condes)'!$A:$A,0))</f>
        <v>118320.06439320001</v>
      </c>
      <c r="N4584" s="19">
        <f>I4584*INDEX('Pliegos Tarifarios (Las Condes)'!$C:$C,MATCH($B4584,'Pliegos Tarifarios (Las Condes)'!$A:$A,0))</f>
        <v>8699.2812492999983</v>
      </c>
      <c r="O4584" s="19">
        <f>J4584*INDEX('Pliegos Tarifarios (Las Condes)'!$D:$D,MATCH($B4584,'Pliegos Tarifarios (Las Condes)'!$A:$A,0))</f>
        <v>35626.326859200002</v>
      </c>
      <c r="P4584" s="19">
        <f>H4584*INDEX('Pliegos Tarifarios (Las Condes)'!$E:$E,MATCH($B4584,'Pliegos Tarifarios (Las Condes)'!$A:$A,0))</f>
        <v>11695.244633599999</v>
      </c>
      <c r="Q4584" s="19" cm="1">
        <f t="array" ref="Q4584">H4584*_xlfn.IFS(H4584&lt;=350,INDEX('Pliegos Tarifarios (Las Condes)'!$F:$F,MATCH($B4584,'Pliegos Tarifarios (Las Condes)'!$A:$A,0)),H4584&lt;=500,INDEX('Pliegos Tarifarios (Las Condes)'!$G:$G,MATCH($B4584,'Pliegos Tarifarios (Las Condes)'!$A:$A,0)),H4584&lt;=1000,INDEX('Pliegos Tarifarios (Las Condes)'!$H:$H,MATCH($B4584,'Pliegos Tarifarios (Las Condes)'!$A:$A,0)),H4584&lt;=5000,INDEX('Pliegos Tarifarios (Las Condes)'!$I:$I,MATCH($B4584,'Pliegos Tarifarios (Las Condes)'!$A:$A,0)),H4584&gt;5000,INDEX('Pliegos Tarifarios (Las Condes)'!$J:$J,MATCH($B4584,'Pliegos Tarifarios (Las Condes)'!$A:$A,0)))/1.19</f>
        <v>2106.0942289075633</v>
      </c>
      <c r="R4584" s="19">
        <f>INDEX('Pliegos Tarifarios (Las Condes)'!$K:$K,MATCH($B4584,'Pliegos Tarifarios (Las Condes)'!$A:$A,0))</f>
        <v>732.99199999999996</v>
      </c>
      <c r="S4584" s="21">
        <f t="shared" si="216"/>
        <v>177180.00336420757</v>
      </c>
      <c r="T4584" s="21">
        <f t="shared" si="217"/>
        <v>33664.200639199436</v>
      </c>
      <c r="U4584" s="19">
        <v>0</v>
      </c>
      <c r="V4584" s="21">
        <f t="shared" si="218"/>
        <v>210844.20400340701</v>
      </c>
    </row>
    <row r="4585" spans="1:22" x14ac:dyDescent="0.3">
      <c r="A4585" s="3" t="s">
        <v>150</v>
      </c>
      <c r="B4585" s="3">
        <v>11</v>
      </c>
      <c r="C4585" s="4" t="s">
        <v>186</v>
      </c>
      <c r="D4585" s="3" t="s">
        <v>378</v>
      </c>
      <c r="E4585" s="3" t="s">
        <v>121</v>
      </c>
      <c r="F4585" s="4" t="s">
        <v>379</v>
      </c>
      <c r="G4585" s="3" t="s">
        <v>16</v>
      </c>
      <c r="H4585" s="5">
        <v>900.12170000000003</v>
      </c>
      <c r="I4585" s="5">
        <v>2.4887999999999999</v>
      </c>
      <c r="J4585" s="5">
        <v>2.3910999999999998</v>
      </c>
      <c r="K4585" s="6">
        <v>0.96074413371906131</v>
      </c>
      <c r="L4585" s="5">
        <v>29.04</v>
      </c>
      <c r="M4585" s="19">
        <f>H4585*INDEX('Pliegos Tarifarios (Las Condes)'!$B:$B,MATCH($B4585,'Pliegos Tarifarios (Las Condes)'!$A:$A,0))</f>
        <v>118602.73555710001</v>
      </c>
      <c r="N4585" s="19">
        <f>I4585*INDEX('Pliegos Tarifarios (Las Condes)'!$C:$C,MATCH($B4585,'Pliegos Tarifarios (Las Condes)'!$A:$A,0))</f>
        <v>8649.5829863999988</v>
      </c>
      <c r="O4585" s="19">
        <f>J4585*INDEX('Pliegos Tarifarios (Las Condes)'!$D:$D,MATCH($B4585,'Pliegos Tarifarios (Las Condes)'!$A:$A,0))</f>
        <v>34789.720719199999</v>
      </c>
      <c r="P4585" s="19">
        <f>H4585*INDEX('Pliegos Tarifarios (Las Condes)'!$E:$E,MATCH($B4585,'Pliegos Tarifarios (Las Condes)'!$A:$A,0))</f>
        <v>11723.1850208</v>
      </c>
      <c r="Q4585" s="19" cm="1">
        <f t="array" ref="Q4585">H4585*_xlfn.IFS(H4585&lt;=350,INDEX('Pliegos Tarifarios (Las Condes)'!$F:$F,MATCH($B4585,'Pliegos Tarifarios (Las Condes)'!$A:$A,0)),H4585&lt;=500,INDEX('Pliegos Tarifarios (Las Condes)'!$G:$G,MATCH($B4585,'Pliegos Tarifarios (Las Condes)'!$A:$A,0)),H4585&lt;=1000,INDEX('Pliegos Tarifarios (Las Condes)'!$H:$H,MATCH($B4585,'Pliegos Tarifarios (Las Condes)'!$A:$A,0)),H4585&lt;=5000,INDEX('Pliegos Tarifarios (Las Condes)'!$I:$I,MATCH($B4585,'Pliegos Tarifarios (Las Condes)'!$A:$A,0)),H4585&gt;5000,INDEX('Pliegos Tarifarios (Las Condes)'!$J:$J,MATCH($B4585,'Pliegos Tarifarios (Las Condes)'!$A:$A,0)))/1.19</f>
        <v>2111.1257686554627</v>
      </c>
      <c r="R4585" s="19">
        <f>INDEX('Pliegos Tarifarios (Las Condes)'!$K:$K,MATCH($B4585,'Pliegos Tarifarios (Las Condes)'!$A:$A,0))</f>
        <v>732.99199999999996</v>
      </c>
      <c r="S4585" s="21">
        <f t="shared" si="216"/>
        <v>176609.34205215549</v>
      </c>
      <c r="T4585" s="21">
        <f t="shared" si="217"/>
        <v>33555.774989909543</v>
      </c>
      <c r="U4585" s="19">
        <v>0</v>
      </c>
      <c r="V4585" s="21">
        <f t="shared" si="218"/>
        <v>210165.11704206505</v>
      </c>
    </row>
    <row r="4586" spans="1:22" x14ac:dyDescent="0.3">
      <c r="A4586" s="3" t="s">
        <v>150</v>
      </c>
      <c r="B4586" s="3">
        <v>11</v>
      </c>
      <c r="C4586" s="4" t="s">
        <v>186</v>
      </c>
      <c r="D4586" s="3" t="s">
        <v>380</v>
      </c>
      <c r="E4586" s="3" t="s">
        <v>121</v>
      </c>
      <c r="F4586" s="4" t="s">
        <v>381</v>
      </c>
      <c r="G4586" s="3" t="s">
        <v>16</v>
      </c>
      <c r="H4586" s="5">
        <v>897.87239999999997</v>
      </c>
      <c r="I4586" s="5">
        <v>2.4634</v>
      </c>
      <c r="J4586" s="5">
        <v>2.4319000000000002</v>
      </c>
      <c r="K4586" s="6">
        <v>0.98721279532353667</v>
      </c>
      <c r="L4586" s="5">
        <v>28.96</v>
      </c>
      <c r="M4586" s="19">
        <f>H4586*INDEX('Pliegos Tarifarios (Las Condes)'!$B:$B,MATCH($B4586,'Pliegos Tarifarios (Las Condes)'!$A:$A,0))</f>
        <v>118306.3610412</v>
      </c>
      <c r="N4586" s="19">
        <f>I4586*INDEX('Pliegos Tarifarios (Las Condes)'!$C:$C,MATCH($B4586,'Pliegos Tarifarios (Las Condes)'!$A:$A,0))</f>
        <v>8561.3077501999996</v>
      </c>
      <c r="O4586" s="19">
        <f>J4586*INDEX('Pliegos Tarifarios (Las Condes)'!$D:$D,MATCH($B4586,'Pliegos Tarifarios (Las Condes)'!$A:$A,0))</f>
        <v>35383.347336800005</v>
      </c>
      <c r="P4586" s="19">
        <f>H4586*INDEX('Pliegos Tarifarios (Las Condes)'!$E:$E,MATCH($B4586,'Pliegos Tarifarios (Las Condes)'!$A:$A,0))</f>
        <v>11693.890137599999</v>
      </c>
      <c r="Q4586" s="19" cm="1">
        <f t="array" ref="Q4586">H4586*_xlfn.IFS(H4586&lt;=350,INDEX('Pliegos Tarifarios (Las Condes)'!$F:$F,MATCH($B4586,'Pliegos Tarifarios (Las Condes)'!$A:$A,0)),H4586&lt;=500,INDEX('Pliegos Tarifarios (Las Condes)'!$G:$G,MATCH($B4586,'Pliegos Tarifarios (Las Condes)'!$A:$A,0)),H4586&lt;=1000,INDEX('Pliegos Tarifarios (Las Condes)'!$H:$H,MATCH($B4586,'Pliegos Tarifarios (Las Condes)'!$A:$A,0)),H4586&lt;=5000,INDEX('Pliegos Tarifarios (Las Condes)'!$I:$I,MATCH($B4586,'Pliegos Tarifarios (Las Condes)'!$A:$A,0)),H4586&gt;5000,INDEX('Pliegos Tarifarios (Las Condes)'!$J:$J,MATCH($B4586,'Pliegos Tarifarios (Las Condes)'!$A:$A,0)))/1.19</f>
        <v>2105.8503095798324</v>
      </c>
      <c r="R4586" s="19">
        <f>INDEX('Pliegos Tarifarios (Las Condes)'!$K:$K,MATCH($B4586,'Pliegos Tarifarios (Las Condes)'!$A:$A,0))</f>
        <v>732.99199999999996</v>
      </c>
      <c r="S4586" s="21">
        <f t="shared" si="216"/>
        <v>176783.74857537984</v>
      </c>
      <c r="T4586" s="21">
        <f t="shared" si="217"/>
        <v>33588.912229322166</v>
      </c>
      <c r="U4586" s="19">
        <v>0</v>
      </c>
      <c r="V4586" s="21">
        <f t="shared" si="218"/>
        <v>210372.660804702</v>
      </c>
    </row>
    <row r="4587" spans="1:22" x14ac:dyDescent="0.3">
      <c r="A4587" s="3" t="s">
        <v>150</v>
      </c>
      <c r="B4587" s="3">
        <v>11</v>
      </c>
      <c r="C4587" s="4" t="s">
        <v>186</v>
      </c>
      <c r="D4587" s="3" t="s">
        <v>382</v>
      </c>
      <c r="E4587" s="3" t="s">
        <v>121</v>
      </c>
      <c r="F4587" s="4" t="s">
        <v>383</v>
      </c>
      <c r="G4587" s="3" t="s">
        <v>16</v>
      </c>
      <c r="H4587" s="5">
        <v>897.86030000000005</v>
      </c>
      <c r="I4587" s="5">
        <v>2.4973000000000001</v>
      </c>
      <c r="J4587" s="5">
        <v>2.4973000000000001</v>
      </c>
      <c r="K4587" s="6">
        <v>1</v>
      </c>
      <c r="L4587" s="5">
        <v>28.96</v>
      </c>
      <c r="M4587" s="19">
        <f>H4587*INDEX('Pliegos Tarifarios (Las Condes)'!$B:$B,MATCH($B4587,'Pliegos Tarifarios (Las Condes)'!$A:$A,0))</f>
        <v>118304.76670890002</v>
      </c>
      <c r="N4587" s="19">
        <f>I4587*INDEX('Pliegos Tarifarios (Las Condes)'!$C:$C,MATCH($B4587,'Pliegos Tarifarios (Las Condes)'!$A:$A,0))</f>
        <v>8679.1239119000002</v>
      </c>
      <c r="O4587" s="19">
        <f>J4587*INDEX('Pliegos Tarifarios (Las Condes)'!$D:$D,MATCH($B4587,'Pliegos Tarifarios (Las Condes)'!$A:$A,0))</f>
        <v>36334.895885600003</v>
      </c>
      <c r="P4587" s="19">
        <f>H4587*INDEX('Pliegos Tarifarios (Las Condes)'!$E:$E,MATCH($B4587,'Pliegos Tarifarios (Las Condes)'!$A:$A,0))</f>
        <v>11693.732547199999</v>
      </c>
      <c r="Q4587" s="19" cm="1">
        <f t="array" ref="Q4587">H4587*_xlfn.IFS(H4587&lt;=350,INDEX('Pliegos Tarifarios (Las Condes)'!$F:$F,MATCH($B4587,'Pliegos Tarifarios (Las Condes)'!$A:$A,0)),H4587&lt;=500,INDEX('Pliegos Tarifarios (Las Condes)'!$G:$G,MATCH($B4587,'Pliegos Tarifarios (Las Condes)'!$A:$A,0)),H4587&lt;=1000,INDEX('Pliegos Tarifarios (Las Condes)'!$H:$H,MATCH($B4587,'Pliegos Tarifarios (Las Condes)'!$A:$A,0)),H4587&lt;=5000,INDEX('Pliegos Tarifarios (Las Condes)'!$I:$I,MATCH($B4587,'Pliegos Tarifarios (Las Condes)'!$A:$A,0)),H4587&gt;5000,INDEX('Pliegos Tarifarios (Las Condes)'!$J:$J,MATCH($B4587,'Pliegos Tarifarios (Las Condes)'!$A:$A,0)))/1.19</f>
        <v>2105.8219305042021</v>
      </c>
      <c r="R4587" s="19">
        <f>INDEX('Pliegos Tarifarios (Las Condes)'!$K:$K,MATCH($B4587,'Pliegos Tarifarios (Las Condes)'!$A:$A,0))</f>
        <v>732.99199999999996</v>
      </c>
      <c r="S4587" s="21">
        <f t="shared" si="216"/>
        <v>177851.3329841042</v>
      </c>
      <c r="T4587" s="21">
        <f t="shared" si="217"/>
        <v>33791.753266979795</v>
      </c>
      <c r="U4587" s="19">
        <v>0</v>
      </c>
      <c r="V4587" s="21">
        <f t="shared" si="218"/>
        <v>211643.08625108399</v>
      </c>
    </row>
    <row r="4588" spans="1:22" x14ac:dyDescent="0.3">
      <c r="A4588" s="3" t="s">
        <v>150</v>
      </c>
      <c r="B4588" s="3">
        <v>11</v>
      </c>
      <c r="C4588" s="4" t="s">
        <v>186</v>
      </c>
      <c r="D4588" s="3" t="s">
        <v>384</v>
      </c>
      <c r="E4588" s="3" t="s">
        <v>121</v>
      </c>
      <c r="F4588" s="4" t="s">
        <v>385</v>
      </c>
      <c r="G4588" s="3" t="s">
        <v>16</v>
      </c>
      <c r="H4588" s="5">
        <v>899.17510000000004</v>
      </c>
      <c r="I4588" s="5">
        <v>2.5013999999999998</v>
      </c>
      <c r="J4588" s="5">
        <v>2.4199000000000002</v>
      </c>
      <c r="K4588" s="6">
        <v>0.96741824578236202</v>
      </c>
      <c r="L4588" s="5">
        <v>29.01</v>
      </c>
      <c r="M4588" s="19">
        <f>H4588*INDEX('Pliegos Tarifarios (Las Condes)'!$B:$B,MATCH($B4588,'Pliegos Tarifarios (Las Condes)'!$A:$A,0))</f>
        <v>118478.00870130002</v>
      </c>
      <c r="N4588" s="19">
        <f>I4588*INDEX('Pliegos Tarifarios (Las Condes)'!$C:$C,MATCH($B4588,'Pliegos Tarifarios (Las Condes)'!$A:$A,0))</f>
        <v>8693.3730641999991</v>
      </c>
      <c r="O4588" s="19">
        <f>J4588*INDEX('Pliegos Tarifarios (Las Condes)'!$D:$D,MATCH($B4588,'Pliegos Tarifarios (Las Condes)'!$A:$A,0))</f>
        <v>35208.7512728</v>
      </c>
      <c r="P4588" s="19">
        <f>H4588*INDEX('Pliegos Tarifarios (Las Condes)'!$E:$E,MATCH($B4588,'Pliegos Tarifarios (Las Condes)'!$A:$A,0))</f>
        <v>11710.8565024</v>
      </c>
      <c r="Q4588" s="19" cm="1">
        <f t="array" ref="Q4588">H4588*_xlfn.IFS(H4588&lt;=350,INDEX('Pliegos Tarifarios (Las Condes)'!$F:$F,MATCH($B4588,'Pliegos Tarifarios (Las Condes)'!$A:$A,0)),H4588&lt;=500,INDEX('Pliegos Tarifarios (Las Condes)'!$G:$G,MATCH($B4588,'Pliegos Tarifarios (Las Condes)'!$A:$A,0)),H4588&lt;=1000,INDEX('Pliegos Tarifarios (Las Condes)'!$H:$H,MATCH($B4588,'Pliegos Tarifarios (Las Condes)'!$A:$A,0)),H4588&lt;=5000,INDEX('Pliegos Tarifarios (Las Condes)'!$I:$I,MATCH($B4588,'Pliegos Tarifarios (Las Condes)'!$A:$A,0)),H4588&gt;5000,INDEX('Pliegos Tarifarios (Las Condes)'!$J:$J,MATCH($B4588,'Pliegos Tarifarios (Las Condes)'!$A:$A,0)))/1.19</f>
        <v>2108.9056336974795</v>
      </c>
      <c r="R4588" s="19">
        <f>INDEX('Pliegos Tarifarios (Las Condes)'!$K:$K,MATCH($B4588,'Pliegos Tarifarios (Las Condes)'!$A:$A,0))</f>
        <v>732.99199999999996</v>
      </c>
      <c r="S4588" s="21">
        <f t="shared" si="216"/>
        <v>176932.88717439753</v>
      </c>
      <c r="T4588" s="21">
        <f t="shared" si="217"/>
        <v>33617.24856313553</v>
      </c>
      <c r="U4588" s="19">
        <v>0</v>
      </c>
      <c r="V4588" s="21">
        <f t="shared" si="218"/>
        <v>210550.13573753307</v>
      </c>
    </row>
    <row r="4589" spans="1:22" x14ac:dyDescent="0.3">
      <c r="A4589" s="3" t="s">
        <v>150</v>
      </c>
      <c r="B4589" s="3">
        <v>11</v>
      </c>
      <c r="C4589" s="4" t="s">
        <v>186</v>
      </c>
      <c r="D4589" s="3" t="s">
        <v>386</v>
      </c>
      <c r="E4589" s="3" t="s">
        <v>121</v>
      </c>
      <c r="F4589" s="4" t="s">
        <v>387</v>
      </c>
      <c r="G4589" s="3" t="s">
        <v>16</v>
      </c>
      <c r="H4589" s="5">
        <v>899.03610000000003</v>
      </c>
      <c r="I4589" s="5">
        <v>2.4940000000000002</v>
      </c>
      <c r="J4589" s="5">
        <v>2.4525999999999999</v>
      </c>
      <c r="K4589" s="6">
        <v>0.98340016038492373</v>
      </c>
      <c r="L4589" s="5">
        <v>29</v>
      </c>
      <c r="M4589" s="19">
        <f>H4589*INDEX('Pliegos Tarifarios (Las Condes)'!$B:$B,MATCH($B4589,'Pliegos Tarifarios (Las Condes)'!$A:$A,0))</f>
        <v>118459.69364430002</v>
      </c>
      <c r="N4589" s="19">
        <f>I4589*INDEX('Pliegos Tarifarios (Las Condes)'!$C:$C,MATCH($B4589,'Pliegos Tarifarios (Las Condes)'!$A:$A,0))</f>
        <v>8667.6550820000011</v>
      </c>
      <c r="O4589" s="19">
        <f>J4589*INDEX('Pliegos Tarifarios (Las Condes)'!$D:$D,MATCH($B4589,'Pliegos Tarifarios (Las Condes)'!$A:$A,0))</f>
        <v>35684.525547199999</v>
      </c>
      <c r="P4589" s="19">
        <f>H4589*INDEX('Pliegos Tarifarios (Las Condes)'!$E:$E,MATCH($B4589,'Pliegos Tarifarios (Las Condes)'!$A:$A,0))</f>
        <v>11709.046166399999</v>
      </c>
      <c r="Q4589" s="19" cm="1">
        <f t="array" ref="Q4589">H4589*_xlfn.IFS(H4589&lt;=350,INDEX('Pliegos Tarifarios (Las Condes)'!$F:$F,MATCH($B4589,'Pliegos Tarifarios (Las Condes)'!$A:$A,0)),H4589&lt;=500,INDEX('Pliegos Tarifarios (Las Condes)'!$G:$G,MATCH($B4589,'Pliegos Tarifarios (Las Condes)'!$A:$A,0)),H4589&lt;=1000,INDEX('Pliegos Tarifarios (Las Condes)'!$H:$H,MATCH($B4589,'Pliegos Tarifarios (Las Condes)'!$A:$A,0)),H4589&lt;=5000,INDEX('Pliegos Tarifarios (Las Condes)'!$I:$I,MATCH($B4589,'Pliegos Tarifarios (Las Condes)'!$A:$A,0)),H4589&gt;5000,INDEX('Pliegos Tarifarios (Las Condes)'!$J:$J,MATCH($B4589,'Pliegos Tarifarios (Las Condes)'!$A:$A,0)))/1.19</f>
        <v>2108.5796261344544</v>
      </c>
      <c r="R4589" s="19">
        <f>INDEX('Pliegos Tarifarios (Las Condes)'!$K:$K,MATCH($B4589,'Pliegos Tarifarios (Las Condes)'!$A:$A,0))</f>
        <v>732.99199999999996</v>
      </c>
      <c r="S4589" s="21">
        <f t="shared" si="216"/>
        <v>177362.49206603444</v>
      </c>
      <c r="T4589" s="21">
        <f t="shared" si="217"/>
        <v>33698.87349254654</v>
      </c>
      <c r="U4589" s="19">
        <v>0</v>
      </c>
      <c r="V4589" s="21">
        <f t="shared" si="218"/>
        <v>211061.36555858096</v>
      </c>
    </row>
    <row r="4590" spans="1:22" x14ac:dyDescent="0.3">
      <c r="A4590" s="3" t="s">
        <v>150</v>
      </c>
      <c r="B4590" s="3">
        <v>11</v>
      </c>
      <c r="C4590" s="4" t="s">
        <v>186</v>
      </c>
      <c r="D4590" s="3" t="s">
        <v>388</v>
      </c>
      <c r="E4590" s="3" t="s">
        <v>121</v>
      </c>
      <c r="F4590" s="4" t="s">
        <v>389</v>
      </c>
      <c r="G4590" s="3" t="s">
        <v>16</v>
      </c>
      <c r="H4590" s="5">
        <v>897.10159999999996</v>
      </c>
      <c r="I4590" s="5">
        <v>2.4519000000000002</v>
      </c>
      <c r="J4590" s="5">
        <v>2.4295</v>
      </c>
      <c r="K4590" s="6">
        <v>0.9908642277417512</v>
      </c>
      <c r="L4590" s="5">
        <v>28.94</v>
      </c>
      <c r="M4590" s="19">
        <f>H4590*INDEX('Pliegos Tarifarios (Las Condes)'!$B:$B,MATCH($B4590,'Pliegos Tarifarios (Las Condes)'!$A:$A,0))</f>
        <v>118204.7981208</v>
      </c>
      <c r="N4590" s="19">
        <f>I4590*INDEX('Pliegos Tarifarios (Las Condes)'!$C:$C,MATCH($B4590,'Pliegos Tarifarios (Las Condes)'!$A:$A,0))</f>
        <v>8521.3406157000009</v>
      </c>
      <c r="O4590" s="19">
        <f>J4590*INDEX('Pliegos Tarifarios (Las Condes)'!$D:$D,MATCH($B4590,'Pliegos Tarifarios (Las Condes)'!$A:$A,0))</f>
        <v>35348.428123999998</v>
      </c>
      <c r="P4590" s="19">
        <f>H4590*INDEX('Pliegos Tarifarios (Las Condes)'!$E:$E,MATCH($B4590,'Pliegos Tarifarios (Las Condes)'!$A:$A,0))</f>
        <v>11683.851238399999</v>
      </c>
      <c r="Q4590" s="19" cm="1">
        <f t="array" ref="Q4590">H4590*_xlfn.IFS(H4590&lt;=350,INDEX('Pliegos Tarifarios (Las Condes)'!$F:$F,MATCH($B4590,'Pliegos Tarifarios (Las Condes)'!$A:$A,0)),H4590&lt;=500,INDEX('Pliegos Tarifarios (Las Condes)'!$G:$G,MATCH($B4590,'Pliegos Tarifarios (Las Condes)'!$A:$A,0)),H4590&lt;=1000,INDEX('Pliegos Tarifarios (Las Condes)'!$H:$H,MATCH($B4590,'Pliegos Tarifarios (Las Condes)'!$A:$A,0)),H4590&lt;=5000,INDEX('Pliegos Tarifarios (Las Condes)'!$I:$I,MATCH($B4590,'Pliegos Tarifarios (Las Condes)'!$A:$A,0)),H4590&gt;5000,INDEX('Pliegos Tarifarios (Las Condes)'!$J:$J,MATCH($B4590,'Pliegos Tarifarios (Las Condes)'!$A:$A,0)))/1.19</f>
        <v>2104.0424921008407</v>
      </c>
      <c r="R4590" s="19">
        <f>INDEX('Pliegos Tarifarios (Las Condes)'!$K:$K,MATCH($B4590,'Pliegos Tarifarios (Las Condes)'!$A:$A,0))</f>
        <v>732.99199999999996</v>
      </c>
      <c r="S4590" s="21">
        <f t="shared" si="216"/>
        <v>176595.45259100085</v>
      </c>
      <c r="T4590" s="21">
        <f t="shared" si="217"/>
        <v>33553.135992290161</v>
      </c>
      <c r="U4590" s="19">
        <v>0</v>
      </c>
      <c r="V4590" s="21">
        <f t="shared" si="218"/>
        <v>210148.58858329101</v>
      </c>
    </row>
    <row r="4591" spans="1:22" x14ac:dyDescent="0.3">
      <c r="A4591" s="3" t="s">
        <v>150</v>
      </c>
      <c r="B4591" s="3">
        <v>11</v>
      </c>
      <c r="C4591" s="4" t="s">
        <v>186</v>
      </c>
      <c r="D4591" s="3" t="s">
        <v>390</v>
      </c>
      <c r="E4591" s="3" t="s">
        <v>121</v>
      </c>
      <c r="F4591" s="4" t="s">
        <v>391</v>
      </c>
      <c r="G4591" s="3" t="s">
        <v>16</v>
      </c>
      <c r="H4591" s="5">
        <v>898.82730000000004</v>
      </c>
      <c r="I4591" s="5">
        <v>2.5043000000000002</v>
      </c>
      <c r="J4591" s="5">
        <v>2.5043000000000002</v>
      </c>
      <c r="K4591" s="6">
        <v>1</v>
      </c>
      <c r="L4591" s="5">
        <v>28.99</v>
      </c>
      <c r="M4591" s="19">
        <f>H4591*INDEX('Pliegos Tarifarios (Las Condes)'!$B:$B,MATCH($B4591,'Pliegos Tarifarios (Las Condes)'!$A:$A,0))</f>
        <v>118432.18152990002</v>
      </c>
      <c r="N4591" s="19">
        <f>I4591*INDEX('Pliegos Tarifarios (Las Condes)'!$C:$C,MATCH($B4591,'Pliegos Tarifarios (Las Condes)'!$A:$A,0))</f>
        <v>8703.4517329000009</v>
      </c>
      <c r="O4591" s="19">
        <f>J4591*INDEX('Pliegos Tarifarios (Las Condes)'!$D:$D,MATCH($B4591,'Pliegos Tarifarios (Las Condes)'!$A:$A,0))</f>
        <v>36436.743589600002</v>
      </c>
      <c r="P4591" s="19">
        <f>H4591*INDEX('Pliegos Tarifarios (Las Condes)'!$E:$E,MATCH($B4591,'Pliegos Tarifarios (Las Condes)'!$A:$A,0))</f>
        <v>11706.3267552</v>
      </c>
      <c r="Q4591" s="19" cm="1">
        <f t="array" ref="Q4591">H4591*_xlfn.IFS(H4591&lt;=350,INDEX('Pliegos Tarifarios (Las Condes)'!$F:$F,MATCH($B4591,'Pliegos Tarifarios (Las Condes)'!$A:$A,0)),H4591&lt;=500,INDEX('Pliegos Tarifarios (Las Condes)'!$G:$G,MATCH($B4591,'Pliegos Tarifarios (Las Condes)'!$A:$A,0)),H4591&lt;=1000,INDEX('Pliegos Tarifarios (Las Condes)'!$H:$H,MATCH($B4591,'Pliegos Tarifarios (Las Condes)'!$A:$A,0)),H4591&lt;=5000,INDEX('Pliegos Tarifarios (Las Condes)'!$I:$I,MATCH($B4591,'Pliegos Tarifarios (Las Condes)'!$A:$A,0)),H4591&gt;5000,INDEX('Pliegos Tarifarios (Las Condes)'!$J:$J,MATCH($B4591,'Pliegos Tarifarios (Las Condes)'!$A:$A,0)))/1.19</f>
        <v>2108.0899111764711</v>
      </c>
      <c r="R4591" s="19">
        <f>INDEX('Pliegos Tarifarios (Las Condes)'!$K:$K,MATCH($B4591,'Pliegos Tarifarios (Las Condes)'!$A:$A,0))</f>
        <v>732.99199999999996</v>
      </c>
      <c r="S4591" s="21">
        <f t="shared" si="216"/>
        <v>178119.78551877648</v>
      </c>
      <c r="T4591" s="21">
        <f t="shared" si="217"/>
        <v>33842.759248567534</v>
      </c>
      <c r="U4591" s="19">
        <v>0</v>
      </c>
      <c r="V4591" s="21">
        <f t="shared" si="218"/>
        <v>211962.54476734402</v>
      </c>
    </row>
    <row r="4592" spans="1:22" x14ac:dyDescent="0.3">
      <c r="A4592" s="3" t="s">
        <v>150</v>
      </c>
      <c r="B4592" s="3">
        <v>11</v>
      </c>
      <c r="C4592" s="4" t="s">
        <v>186</v>
      </c>
      <c r="D4592" s="3" t="s">
        <v>392</v>
      </c>
      <c r="E4592" s="3" t="s">
        <v>121</v>
      </c>
      <c r="F4592" s="4" t="s">
        <v>393</v>
      </c>
      <c r="G4592" s="3" t="s">
        <v>16</v>
      </c>
      <c r="H4592" s="5">
        <v>898.16869999999994</v>
      </c>
      <c r="I4592" s="5">
        <v>2.4207000000000001</v>
      </c>
      <c r="J4592" s="5">
        <v>2.3828</v>
      </c>
      <c r="K4592" s="6">
        <v>0.98434337175197251</v>
      </c>
      <c r="L4592" s="5">
        <v>28.97</v>
      </c>
      <c r="M4592" s="19">
        <f>H4592*INDEX('Pliegos Tarifarios (Las Condes)'!$B:$B,MATCH($B4592,'Pliegos Tarifarios (Las Condes)'!$A:$A,0))</f>
        <v>118345.4024181</v>
      </c>
      <c r="N4592" s="19">
        <f>I4592*INDEX('Pliegos Tarifarios (Las Condes)'!$C:$C,MATCH($B4592,'Pliegos Tarifarios (Las Condes)'!$A:$A,0))</f>
        <v>8412.9080420999999</v>
      </c>
      <c r="O4592" s="19">
        <f>J4592*INDEX('Pliegos Tarifarios (Las Condes)'!$D:$D,MATCH($B4592,'Pliegos Tarifarios (Las Condes)'!$A:$A,0))</f>
        <v>34668.9584416</v>
      </c>
      <c r="P4592" s="19">
        <f>H4592*INDEX('Pliegos Tarifarios (Las Condes)'!$E:$E,MATCH($B4592,'Pliegos Tarifarios (Las Condes)'!$A:$A,0))</f>
        <v>11697.749148799998</v>
      </c>
      <c r="Q4592" s="19" cm="1">
        <f t="array" ref="Q4592">H4592*_xlfn.IFS(H4592&lt;=350,INDEX('Pliegos Tarifarios (Las Condes)'!$F:$F,MATCH($B4592,'Pliegos Tarifarios (Las Condes)'!$A:$A,0)),H4592&lt;=500,INDEX('Pliegos Tarifarios (Las Condes)'!$G:$G,MATCH($B4592,'Pliegos Tarifarios (Las Condes)'!$A:$A,0)),H4592&lt;=1000,INDEX('Pliegos Tarifarios (Las Condes)'!$H:$H,MATCH($B4592,'Pliegos Tarifarios (Las Condes)'!$A:$A,0)),H4592&lt;=5000,INDEX('Pliegos Tarifarios (Las Condes)'!$I:$I,MATCH($B4592,'Pliegos Tarifarios (Las Condes)'!$A:$A,0)),H4592&gt;5000,INDEX('Pliegos Tarifarios (Las Condes)'!$J:$J,MATCH($B4592,'Pliegos Tarifarios (Las Condes)'!$A:$A,0)))/1.19</f>
        <v>2106.5452451260508</v>
      </c>
      <c r="R4592" s="19">
        <f>INDEX('Pliegos Tarifarios (Las Condes)'!$K:$K,MATCH($B4592,'Pliegos Tarifarios (Las Condes)'!$A:$A,0))</f>
        <v>732.99199999999996</v>
      </c>
      <c r="S4592" s="21">
        <f t="shared" si="216"/>
        <v>175964.55529572605</v>
      </c>
      <c r="T4592" s="21">
        <f t="shared" si="217"/>
        <v>33433.265506187949</v>
      </c>
      <c r="U4592" s="19">
        <v>0</v>
      </c>
      <c r="V4592" s="21">
        <f t="shared" si="218"/>
        <v>209397.820801914</v>
      </c>
    </row>
    <row r="4593" spans="1:22" x14ac:dyDescent="0.3">
      <c r="A4593" s="3" t="s">
        <v>150</v>
      </c>
      <c r="B4593" s="3">
        <v>11</v>
      </c>
      <c r="C4593" s="4" t="s">
        <v>186</v>
      </c>
      <c r="D4593" s="3" t="s">
        <v>394</v>
      </c>
      <c r="E4593" s="3" t="s">
        <v>121</v>
      </c>
      <c r="F4593" s="4" t="s">
        <v>395</v>
      </c>
      <c r="G4593" s="3" t="s">
        <v>16</v>
      </c>
      <c r="H4593" s="5">
        <v>900.22460000000001</v>
      </c>
      <c r="I4593" s="5">
        <v>2.5103</v>
      </c>
      <c r="J4593" s="5">
        <v>2.3910999999999998</v>
      </c>
      <c r="K4593" s="6">
        <v>0.95251563558140451</v>
      </c>
      <c r="L4593" s="5">
        <v>29.04</v>
      </c>
      <c r="M4593" s="19">
        <f>H4593*INDEX('Pliegos Tarifarios (Las Condes)'!$B:$B,MATCH($B4593,'Pliegos Tarifarios (Las Condes)'!$A:$A,0))</f>
        <v>118616.29396980001</v>
      </c>
      <c r="N4593" s="19">
        <f>I4593*INDEX('Pliegos Tarifarios (Las Condes)'!$C:$C,MATCH($B4593,'Pliegos Tarifarios (Las Condes)'!$A:$A,0))</f>
        <v>8724.3041508999995</v>
      </c>
      <c r="O4593" s="19">
        <f>J4593*INDEX('Pliegos Tarifarios (Las Condes)'!$D:$D,MATCH($B4593,'Pliegos Tarifarios (Las Condes)'!$A:$A,0))</f>
        <v>34789.720719199999</v>
      </c>
      <c r="P4593" s="19">
        <f>H4593*INDEX('Pliegos Tarifarios (Las Condes)'!$E:$E,MATCH($B4593,'Pliegos Tarifarios (Las Condes)'!$A:$A,0))</f>
        <v>11724.5251904</v>
      </c>
      <c r="Q4593" s="19" cm="1">
        <f t="array" ref="Q4593">H4593*_xlfn.IFS(H4593&lt;=350,INDEX('Pliegos Tarifarios (Las Condes)'!$F:$F,MATCH($B4593,'Pliegos Tarifarios (Las Condes)'!$A:$A,0)),H4593&lt;=500,INDEX('Pliegos Tarifarios (Las Condes)'!$G:$G,MATCH($B4593,'Pliegos Tarifarios (Las Condes)'!$A:$A,0)),H4593&lt;=1000,INDEX('Pliegos Tarifarios (Las Condes)'!$H:$H,MATCH($B4593,'Pliegos Tarifarios (Las Condes)'!$A:$A,0)),H4593&lt;=5000,INDEX('Pliegos Tarifarios (Las Condes)'!$I:$I,MATCH($B4593,'Pliegos Tarifarios (Las Condes)'!$A:$A,0)),H4593&gt;5000,INDEX('Pliegos Tarifarios (Las Condes)'!$J:$J,MATCH($B4593,'Pliegos Tarifarios (Las Condes)'!$A:$A,0)))/1.19</f>
        <v>2111.367108067227</v>
      </c>
      <c r="R4593" s="19">
        <f>INDEX('Pliegos Tarifarios (Las Condes)'!$K:$K,MATCH($B4593,'Pliegos Tarifarios (Las Condes)'!$A:$A,0))</f>
        <v>732.99199999999996</v>
      </c>
      <c r="S4593" s="21">
        <f t="shared" si="216"/>
        <v>176699.20313836724</v>
      </c>
      <c r="T4593" s="21">
        <f t="shared" si="217"/>
        <v>33572.848596289776</v>
      </c>
      <c r="U4593" s="19">
        <v>0</v>
      </c>
      <c r="V4593" s="21">
        <f t="shared" si="218"/>
        <v>210272.05173465703</v>
      </c>
    </row>
    <row r="4594" spans="1:22" x14ac:dyDescent="0.3">
      <c r="A4594" s="3" t="s">
        <v>150</v>
      </c>
      <c r="B4594" s="3">
        <v>11</v>
      </c>
      <c r="C4594" s="4" t="s">
        <v>186</v>
      </c>
      <c r="D4594" s="3" t="s">
        <v>396</v>
      </c>
      <c r="E4594" s="3" t="s">
        <v>121</v>
      </c>
      <c r="F4594" s="4" t="s">
        <v>397</v>
      </c>
      <c r="G4594" s="3" t="s">
        <v>16</v>
      </c>
      <c r="H4594" s="5">
        <v>898.36500000000001</v>
      </c>
      <c r="I4594" s="5">
        <v>2.4805000000000001</v>
      </c>
      <c r="J4594" s="5">
        <v>2.4339</v>
      </c>
      <c r="K4594" s="6">
        <v>0.98121346502721218</v>
      </c>
      <c r="L4594" s="5">
        <v>28.98</v>
      </c>
      <c r="M4594" s="19">
        <f>H4594*INDEX('Pliegos Tarifarios (Las Condes)'!$B:$B,MATCH($B4594,'Pliegos Tarifarios (Las Condes)'!$A:$A,0))</f>
        <v>118371.26749500001</v>
      </c>
      <c r="N4594" s="19">
        <f>I4594*INDEX('Pliegos Tarifarios (Las Condes)'!$C:$C,MATCH($B4594,'Pliegos Tarifarios (Las Condes)'!$A:$A,0))</f>
        <v>8620.7371414999998</v>
      </c>
      <c r="O4594" s="19">
        <f>J4594*INDEX('Pliegos Tarifarios (Las Condes)'!$D:$D,MATCH($B4594,'Pliegos Tarifarios (Las Condes)'!$A:$A,0))</f>
        <v>35412.4466808</v>
      </c>
      <c r="P4594" s="19">
        <f>H4594*INDEX('Pliegos Tarifarios (Las Condes)'!$E:$E,MATCH($B4594,'Pliegos Tarifarios (Las Condes)'!$A:$A,0))</f>
        <v>11700.305759999999</v>
      </c>
      <c r="Q4594" s="19" cm="1">
        <f t="array" ref="Q4594">H4594*_xlfn.IFS(H4594&lt;=350,INDEX('Pliegos Tarifarios (Las Condes)'!$F:$F,MATCH($B4594,'Pliegos Tarifarios (Las Condes)'!$A:$A,0)),H4594&lt;=500,INDEX('Pliegos Tarifarios (Las Condes)'!$G:$G,MATCH($B4594,'Pliegos Tarifarios (Las Condes)'!$A:$A,0)),H4594&lt;=1000,INDEX('Pliegos Tarifarios (Las Condes)'!$H:$H,MATCH($B4594,'Pliegos Tarifarios (Las Condes)'!$A:$A,0)),H4594&lt;=5000,INDEX('Pliegos Tarifarios (Las Condes)'!$I:$I,MATCH($B4594,'Pliegos Tarifarios (Las Condes)'!$A:$A,0)),H4594&gt;5000,INDEX('Pliegos Tarifarios (Las Condes)'!$J:$J,MATCH($B4594,'Pliegos Tarifarios (Las Condes)'!$A:$A,0)))/1.19</f>
        <v>2107.0056428571434</v>
      </c>
      <c r="R4594" s="19">
        <f>INDEX('Pliegos Tarifarios (Las Condes)'!$K:$K,MATCH($B4594,'Pliegos Tarifarios (Las Condes)'!$A:$A,0))</f>
        <v>732.99199999999996</v>
      </c>
      <c r="S4594" s="21">
        <f t="shared" si="216"/>
        <v>176944.75472015713</v>
      </c>
      <c r="T4594" s="21">
        <f t="shared" si="217"/>
        <v>33619.503396829852</v>
      </c>
      <c r="U4594" s="19">
        <v>0</v>
      </c>
      <c r="V4594" s="21">
        <f t="shared" si="218"/>
        <v>210564.25811698698</v>
      </c>
    </row>
    <row r="4595" spans="1:22" x14ac:dyDescent="0.3">
      <c r="A4595" s="3" t="s">
        <v>150</v>
      </c>
      <c r="B4595" s="3">
        <v>11</v>
      </c>
      <c r="C4595" s="4" t="s">
        <v>186</v>
      </c>
      <c r="D4595" s="3" t="s">
        <v>398</v>
      </c>
      <c r="E4595" s="3" t="s">
        <v>121</v>
      </c>
      <c r="F4595" s="4" t="s">
        <v>399</v>
      </c>
      <c r="G4595" s="3" t="s">
        <v>16</v>
      </c>
      <c r="H4595" s="5">
        <v>898.33010000000002</v>
      </c>
      <c r="I4595" s="5">
        <v>2.4712999999999998</v>
      </c>
      <c r="J4595" s="5">
        <v>2.4539</v>
      </c>
      <c r="K4595" s="6">
        <v>0.99295917128636757</v>
      </c>
      <c r="L4595" s="5">
        <v>28.98</v>
      </c>
      <c r="M4595" s="19">
        <f>H4595*INDEX('Pliegos Tarifarios (Las Condes)'!$B:$B,MATCH($B4595,'Pliegos Tarifarios (Las Condes)'!$A:$A,0))</f>
        <v>118366.6689663</v>
      </c>
      <c r="N4595" s="19">
        <f>I4595*INDEX('Pliegos Tarifarios (Las Condes)'!$C:$C,MATCH($B4595,'Pliegos Tarifarios (Las Condes)'!$A:$A,0))</f>
        <v>8588.7634338999997</v>
      </c>
      <c r="O4595" s="19">
        <f>J4595*INDEX('Pliegos Tarifarios (Las Condes)'!$D:$D,MATCH($B4595,'Pliegos Tarifarios (Las Condes)'!$A:$A,0))</f>
        <v>35703.440120799998</v>
      </c>
      <c r="P4595" s="19">
        <f>H4595*INDEX('Pliegos Tarifarios (Las Condes)'!$E:$E,MATCH($B4595,'Pliegos Tarifarios (Las Condes)'!$A:$A,0))</f>
        <v>11699.851222399999</v>
      </c>
      <c r="Q4595" s="19" cm="1">
        <f t="array" ref="Q4595">H4595*_xlfn.IFS(H4595&lt;=350,INDEX('Pliegos Tarifarios (Las Condes)'!$F:$F,MATCH($B4595,'Pliegos Tarifarios (Las Condes)'!$A:$A,0)),H4595&lt;=500,INDEX('Pliegos Tarifarios (Las Condes)'!$G:$G,MATCH($B4595,'Pliegos Tarifarios (Las Condes)'!$A:$A,0)),H4595&lt;=1000,INDEX('Pliegos Tarifarios (Las Condes)'!$H:$H,MATCH($B4595,'Pliegos Tarifarios (Las Condes)'!$A:$A,0)),H4595&lt;=5000,INDEX('Pliegos Tarifarios (Las Condes)'!$I:$I,MATCH($B4595,'Pliegos Tarifarios (Las Condes)'!$A:$A,0)),H4595&gt;5000,INDEX('Pliegos Tarifarios (Las Condes)'!$J:$J,MATCH($B4595,'Pliegos Tarifarios (Las Condes)'!$A:$A,0)))/1.19</f>
        <v>2106.9237891596645</v>
      </c>
      <c r="R4595" s="19">
        <f>INDEX('Pliegos Tarifarios (Las Condes)'!$K:$K,MATCH($B4595,'Pliegos Tarifarios (Las Condes)'!$A:$A,0))</f>
        <v>732.99199999999996</v>
      </c>
      <c r="S4595" s="21">
        <f t="shared" si="216"/>
        <v>177198.63953255964</v>
      </c>
      <c r="T4595" s="21">
        <f t="shared" si="217"/>
        <v>33667.74151118633</v>
      </c>
      <c r="U4595" s="19">
        <v>0</v>
      </c>
      <c r="V4595" s="21">
        <f t="shared" si="218"/>
        <v>210866.38104374596</v>
      </c>
    </row>
    <row r="4596" spans="1:22" x14ac:dyDescent="0.3">
      <c r="A4596" s="3" t="s">
        <v>150</v>
      </c>
      <c r="B4596" s="3">
        <v>11</v>
      </c>
      <c r="C4596" s="4" t="s">
        <v>186</v>
      </c>
      <c r="D4596" s="3" t="s">
        <v>400</v>
      </c>
      <c r="E4596" s="3" t="s">
        <v>121</v>
      </c>
      <c r="F4596" s="4" t="s">
        <v>401</v>
      </c>
      <c r="G4596" s="3" t="s">
        <v>16</v>
      </c>
      <c r="H4596" s="5">
        <v>898.22400000000005</v>
      </c>
      <c r="I4596" s="5">
        <v>2.4988999999999999</v>
      </c>
      <c r="J4596" s="5">
        <v>2.4975000000000001</v>
      </c>
      <c r="K4596" s="6">
        <v>0.99943975349153635</v>
      </c>
      <c r="L4596" s="5">
        <v>28.97</v>
      </c>
      <c r="M4596" s="19">
        <f>H4596*INDEX('Pliegos Tarifarios (Las Condes)'!$B:$B,MATCH($B4596,'Pliegos Tarifarios (Las Condes)'!$A:$A,0))</f>
        <v>118352.68891200001</v>
      </c>
      <c r="N4596" s="19">
        <f>I4596*INDEX('Pliegos Tarifarios (Las Condes)'!$C:$C,MATCH($B4596,'Pliegos Tarifarios (Las Condes)'!$A:$A,0))</f>
        <v>8684.6845567</v>
      </c>
      <c r="O4596" s="19">
        <f>J4596*INDEX('Pliegos Tarifarios (Las Condes)'!$D:$D,MATCH($B4596,'Pliegos Tarifarios (Las Condes)'!$A:$A,0))</f>
        <v>36337.805820000001</v>
      </c>
      <c r="P4596" s="19">
        <f>H4596*INDEX('Pliegos Tarifarios (Las Condes)'!$E:$E,MATCH($B4596,'Pliegos Tarifarios (Las Condes)'!$A:$A,0))</f>
        <v>11698.469375999999</v>
      </c>
      <c r="Q4596" s="19" cm="1">
        <f t="array" ref="Q4596">H4596*_xlfn.IFS(H4596&lt;=350,INDEX('Pliegos Tarifarios (Las Condes)'!$F:$F,MATCH($B4596,'Pliegos Tarifarios (Las Condes)'!$A:$A,0)),H4596&lt;=500,INDEX('Pliegos Tarifarios (Las Condes)'!$G:$G,MATCH($B4596,'Pliegos Tarifarios (Las Condes)'!$A:$A,0)),H4596&lt;=1000,INDEX('Pliegos Tarifarios (Las Condes)'!$H:$H,MATCH($B4596,'Pliegos Tarifarios (Las Condes)'!$A:$A,0)),H4596&lt;=5000,INDEX('Pliegos Tarifarios (Las Condes)'!$I:$I,MATCH($B4596,'Pliegos Tarifarios (Las Condes)'!$A:$A,0)),H4596&gt;5000,INDEX('Pliegos Tarifarios (Las Condes)'!$J:$J,MATCH($B4596,'Pliegos Tarifarios (Las Condes)'!$A:$A,0)))/1.19</f>
        <v>2106.6749445378159</v>
      </c>
      <c r="R4596" s="19">
        <f>INDEX('Pliegos Tarifarios (Las Condes)'!$K:$K,MATCH($B4596,'Pliegos Tarifarios (Las Condes)'!$A:$A,0))</f>
        <v>732.99199999999996</v>
      </c>
      <c r="S4596" s="21">
        <f t="shared" si="216"/>
        <v>177913.31560923782</v>
      </c>
      <c r="T4596" s="21">
        <f t="shared" si="217"/>
        <v>33803.529965755188</v>
      </c>
      <c r="U4596" s="19">
        <v>0</v>
      </c>
      <c r="V4596" s="21">
        <f t="shared" si="218"/>
        <v>211716.845574993</v>
      </c>
    </row>
    <row r="4597" spans="1:22" x14ac:dyDescent="0.3">
      <c r="A4597" s="3" t="s">
        <v>150</v>
      </c>
      <c r="B4597" s="3">
        <v>11</v>
      </c>
      <c r="C4597" s="4" t="s">
        <v>186</v>
      </c>
      <c r="D4597" s="3" t="s">
        <v>402</v>
      </c>
      <c r="E4597" s="3" t="s">
        <v>121</v>
      </c>
      <c r="F4597" s="4" t="s">
        <v>403</v>
      </c>
      <c r="G4597" s="3" t="s">
        <v>16</v>
      </c>
      <c r="H4597" s="5">
        <v>897.28269999999998</v>
      </c>
      <c r="I4597" s="5">
        <v>2.4479000000000002</v>
      </c>
      <c r="J4597" s="5">
        <v>2.4232</v>
      </c>
      <c r="K4597" s="6">
        <v>0.9899097185342538</v>
      </c>
      <c r="L4597" s="5">
        <v>28.94</v>
      </c>
      <c r="M4597" s="19">
        <f>H4597*INDEX('Pliegos Tarifarios (Las Condes)'!$B:$B,MATCH($B4597,'Pliegos Tarifarios (Las Condes)'!$A:$A,0))</f>
        <v>118228.66040010001</v>
      </c>
      <c r="N4597" s="19">
        <f>I4597*INDEX('Pliegos Tarifarios (Las Condes)'!$C:$C,MATCH($B4597,'Pliegos Tarifarios (Las Condes)'!$A:$A,0))</f>
        <v>8507.4390036999994</v>
      </c>
      <c r="O4597" s="19">
        <f>J4597*INDEX('Pliegos Tarifarios (Las Condes)'!$D:$D,MATCH($B4597,'Pliegos Tarifarios (Las Condes)'!$A:$A,0))</f>
        <v>35256.765190400001</v>
      </c>
      <c r="P4597" s="19">
        <f>H4597*INDEX('Pliegos Tarifarios (Las Condes)'!$E:$E,MATCH($B4597,'Pliegos Tarifarios (Las Condes)'!$A:$A,0))</f>
        <v>11686.209884799999</v>
      </c>
      <c r="Q4597" s="19" cm="1">
        <f t="array" ref="Q4597">H4597*_xlfn.IFS(H4597&lt;=350,INDEX('Pliegos Tarifarios (Las Condes)'!$F:$F,MATCH($B4597,'Pliegos Tarifarios (Las Condes)'!$A:$A,0)),H4597&lt;=500,INDEX('Pliegos Tarifarios (Las Condes)'!$G:$G,MATCH($B4597,'Pliegos Tarifarios (Las Condes)'!$A:$A,0)),H4597&lt;=1000,INDEX('Pliegos Tarifarios (Las Condes)'!$H:$H,MATCH($B4597,'Pliegos Tarifarios (Las Condes)'!$A:$A,0)),H4597&lt;=5000,INDEX('Pliegos Tarifarios (Las Condes)'!$I:$I,MATCH($B4597,'Pliegos Tarifarios (Las Condes)'!$A:$A,0)),H4597&gt;5000,INDEX('Pliegos Tarifarios (Las Condes)'!$J:$J,MATCH($B4597,'Pliegos Tarifarios (Las Condes)'!$A:$A,0)))/1.19</f>
        <v>2104.4672400840341</v>
      </c>
      <c r="R4597" s="19">
        <f>INDEX('Pliegos Tarifarios (Las Condes)'!$K:$K,MATCH($B4597,'Pliegos Tarifarios (Las Condes)'!$A:$A,0))</f>
        <v>732.99199999999996</v>
      </c>
      <c r="S4597" s="21">
        <f t="shared" si="216"/>
        <v>176516.53371908402</v>
      </c>
      <c r="T4597" s="21">
        <f t="shared" si="217"/>
        <v>33538.141406625968</v>
      </c>
      <c r="U4597" s="19">
        <v>0</v>
      </c>
      <c r="V4597" s="21">
        <f t="shared" si="218"/>
        <v>210054.67512571</v>
      </c>
    </row>
    <row r="4598" spans="1:22" x14ac:dyDescent="0.3">
      <c r="A4598" s="3" t="s">
        <v>150</v>
      </c>
      <c r="B4598" s="3">
        <v>11</v>
      </c>
      <c r="C4598" s="4" t="s">
        <v>186</v>
      </c>
      <c r="D4598" s="3" t="s">
        <v>404</v>
      </c>
      <c r="E4598" s="3" t="s">
        <v>121</v>
      </c>
      <c r="F4598" s="4" t="s">
        <v>405</v>
      </c>
      <c r="G4598" s="3" t="s">
        <v>16</v>
      </c>
      <c r="H4598" s="5">
        <v>898.96</v>
      </c>
      <c r="I4598" s="5">
        <v>2.4483999999999999</v>
      </c>
      <c r="J4598" s="5">
        <v>2.4083999999999999</v>
      </c>
      <c r="K4598" s="6">
        <v>0.98366280019604635</v>
      </c>
      <c r="L4598" s="5">
        <v>29</v>
      </c>
      <c r="M4598" s="19">
        <f>H4598*INDEX('Pliegos Tarifarios (Las Condes)'!$B:$B,MATCH($B4598,'Pliegos Tarifarios (Las Condes)'!$A:$A,0))</f>
        <v>118449.66648000001</v>
      </c>
      <c r="N4598" s="19">
        <f>I4598*INDEX('Pliegos Tarifarios (Las Condes)'!$C:$C,MATCH($B4598,'Pliegos Tarifarios (Las Condes)'!$A:$A,0))</f>
        <v>8509.1767051999996</v>
      </c>
      <c r="O4598" s="19">
        <f>J4598*INDEX('Pliegos Tarifarios (Las Condes)'!$D:$D,MATCH($B4598,'Pliegos Tarifarios (Las Condes)'!$A:$A,0))</f>
        <v>35041.430044799999</v>
      </c>
      <c r="P4598" s="19">
        <f>H4598*INDEX('Pliegos Tarifarios (Las Condes)'!$E:$E,MATCH($B4598,'Pliegos Tarifarios (Las Condes)'!$A:$A,0))</f>
        <v>11708.055039999999</v>
      </c>
      <c r="Q4598" s="19" cm="1">
        <f t="array" ref="Q4598">H4598*_xlfn.IFS(H4598&lt;=350,INDEX('Pliegos Tarifarios (Las Condes)'!$F:$F,MATCH($B4598,'Pliegos Tarifarios (Las Condes)'!$A:$A,0)),H4598&lt;=500,INDEX('Pliegos Tarifarios (Las Condes)'!$G:$G,MATCH($B4598,'Pliegos Tarifarios (Las Condes)'!$A:$A,0)),H4598&lt;=1000,INDEX('Pliegos Tarifarios (Las Condes)'!$H:$H,MATCH($B4598,'Pliegos Tarifarios (Las Condes)'!$A:$A,0)),H4598&lt;=5000,INDEX('Pliegos Tarifarios (Las Condes)'!$I:$I,MATCH($B4598,'Pliegos Tarifarios (Las Condes)'!$A:$A,0)),H4598&gt;5000,INDEX('Pliegos Tarifarios (Las Condes)'!$J:$J,MATCH($B4598,'Pliegos Tarifarios (Las Condes)'!$A:$A,0)))/1.19</f>
        <v>2108.401142857143</v>
      </c>
      <c r="R4598" s="19">
        <f>INDEX('Pliegos Tarifarios (Las Condes)'!$K:$K,MATCH($B4598,'Pliegos Tarifarios (Las Condes)'!$A:$A,0))</f>
        <v>732.99199999999996</v>
      </c>
      <c r="S4598" s="21">
        <f t="shared" si="216"/>
        <v>176549.72141285715</v>
      </c>
      <c r="T4598" s="21">
        <f t="shared" si="217"/>
        <v>33544.44706844286</v>
      </c>
      <c r="U4598" s="19">
        <v>0</v>
      </c>
      <c r="V4598" s="21">
        <f t="shared" si="218"/>
        <v>210094.1684813</v>
      </c>
    </row>
    <row r="4599" spans="1:22" x14ac:dyDescent="0.3">
      <c r="A4599" s="3" t="s">
        <v>150</v>
      </c>
      <c r="B4599" s="3">
        <v>11</v>
      </c>
      <c r="C4599" s="4" t="s">
        <v>186</v>
      </c>
      <c r="D4599" s="3" t="s">
        <v>406</v>
      </c>
      <c r="E4599" s="3" t="s">
        <v>121</v>
      </c>
      <c r="F4599" s="4" t="s">
        <v>407</v>
      </c>
      <c r="G4599" s="3" t="s">
        <v>16</v>
      </c>
      <c r="H4599" s="5">
        <v>897.99590000000001</v>
      </c>
      <c r="I4599" s="5">
        <v>2.5365000000000002</v>
      </c>
      <c r="J4599" s="5">
        <v>2.5365000000000002</v>
      </c>
      <c r="K4599" s="6">
        <v>1</v>
      </c>
      <c r="L4599" s="5">
        <v>28.97</v>
      </c>
      <c r="M4599" s="19">
        <f>H4599*INDEX('Pliegos Tarifarios (Las Condes)'!$B:$B,MATCH($B4599,'Pliegos Tarifarios (Las Condes)'!$A:$A,0))</f>
        <v>118322.6337717</v>
      </c>
      <c r="N4599" s="19">
        <f>I4599*INDEX('Pliegos Tarifarios (Las Condes)'!$C:$C,MATCH($B4599,'Pliegos Tarifarios (Las Condes)'!$A:$A,0))</f>
        <v>8815.3597095000005</v>
      </c>
      <c r="O4599" s="19">
        <f>J4599*INDEX('Pliegos Tarifarios (Las Condes)'!$D:$D,MATCH($B4599,'Pliegos Tarifarios (Las Condes)'!$A:$A,0))</f>
        <v>36905.243028000004</v>
      </c>
      <c r="P4599" s="19">
        <f>H4599*INDEX('Pliegos Tarifarios (Las Condes)'!$E:$E,MATCH($B4599,'Pliegos Tarifarios (Las Condes)'!$A:$A,0))</f>
        <v>11695.498601599998</v>
      </c>
      <c r="Q4599" s="19" cm="1">
        <f t="array" ref="Q4599">H4599*_xlfn.IFS(H4599&lt;=350,INDEX('Pliegos Tarifarios (Las Condes)'!$F:$F,MATCH($B4599,'Pliegos Tarifarios (Las Condes)'!$A:$A,0)),H4599&lt;=500,INDEX('Pliegos Tarifarios (Las Condes)'!$G:$G,MATCH($B4599,'Pliegos Tarifarios (Las Condes)'!$A:$A,0)),H4599&lt;=1000,INDEX('Pliegos Tarifarios (Las Condes)'!$H:$H,MATCH($B4599,'Pliegos Tarifarios (Las Condes)'!$A:$A,0)),H4599&lt;=5000,INDEX('Pliegos Tarifarios (Las Condes)'!$I:$I,MATCH($B4599,'Pliegos Tarifarios (Las Condes)'!$A:$A,0)),H4599&gt;5000,INDEX('Pliegos Tarifarios (Las Condes)'!$J:$J,MATCH($B4599,'Pliegos Tarifarios (Las Condes)'!$A:$A,0)))/1.19</f>
        <v>2106.139963781513</v>
      </c>
      <c r="R4599" s="19">
        <f>INDEX('Pliegos Tarifarios (Las Condes)'!$K:$K,MATCH($B4599,'Pliegos Tarifarios (Las Condes)'!$A:$A,0))</f>
        <v>732.99199999999996</v>
      </c>
      <c r="S4599" s="21">
        <f t="shared" si="216"/>
        <v>178577.86707458153</v>
      </c>
      <c r="T4599" s="21">
        <f t="shared" si="217"/>
        <v>33929.794744170489</v>
      </c>
      <c r="U4599" s="19">
        <v>0</v>
      </c>
      <c r="V4599" s="21">
        <f t="shared" si="218"/>
        <v>212507.66181875201</v>
      </c>
    </row>
    <row r="4600" spans="1:22" x14ac:dyDescent="0.3">
      <c r="A4600" s="3" t="s">
        <v>150</v>
      </c>
      <c r="B4600" s="3">
        <v>11</v>
      </c>
      <c r="C4600" s="4" t="s">
        <v>186</v>
      </c>
      <c r="D4600" s="3" t="s">
        <v>408</v>
      </c>
      <c r="E4600" s="3" t="s">
        <v>121</v>
      </c>
      <c r="F4600" s="4" t="s">
        <v>409</v>
      </c>
      <c r="G4600" s="3" t="s">
        <v>16</v>
      </c>
      <c r="H4600" s="5">
        <v>899.96860000000004</v>
      </c>
      <c r="I4600" s="5">
        <v>2.5682999999999998</v>
      </c>
      <c r="J4600" s="5">
        <v>2.4792000000000001</v>
      </c>
      <c r="K4600" s="6">
        <v>0.96530779114589427</v>
      </c>
      <c r="L4600" s="5">
        <v>29.03</v>
      </c>
      <c r="M4600" s="19">
        <f>H4600*INDEX('Pliegos Tarifarios (Las Condes)'!$B:$B,MATCH($B4600,'Pliegos Tarifarios (Las Condes)'!$A:$A,0))</f>
        <v>118582.5626418</v>
      </c>
      <c r="N4600" s="19">
        <f>I4600*INDEX('Pliegos Tarifarios (Las Condes)'!$C:$C,MATCH($B4600,'Pliegos Tarifarios (Las Condes)'!$A:$A,0))</f>
        <v>8925.8775248999991</v>
      </c>
      <c r="O4600" s="19">
        <f>J4600*INDEX('Pliegos Tarifarios (Las Condes)'!$D:$D,MATCH($B4600,'Pliegos Tarifarios (Las Condes)'!$A:$A,0))</f>
        <v>36071.5468224</v>
      </c>
      <c r="P4600" s="19">
        <f>H4600*INDEX('Pliegos Tarifarios (Las Condes)'!$E:$E,MATCH($B4600,'Pliegos Tarifarios (Las Condes)'!$A:$A,0))</f>
        <v>11721.191046399999</v>
      </c>
      <c r="Q4600" s="19" cm="1">
        <f t="array" ref="Q4600">H4600*_xlfn.IFS(H4600&lt;=350,INDEX('Pliegos Tarifarios (Las Condes)'!$F:$F,MATCH($B4600,'Pliegos Tarifarios (Las Condes)'!$A:$A,0)),H4600&lt;=500,INDEX('Pliegos Tarifarios (Las Condes)'!$G:$G,MATCH($B4600,'Pliegos Tarifarios (Las Condes)'!$A:$A,0)),H4600&lt;=1000,INDEX('Pliegos Tarifarios (Las Condes)'!$H:$H,MATCH($B4600,'Pliegos Tarifarios (Las Condes)'!$A:$A,0)),H4600&lt;=5000,INDEX('Pliegos Tarifarios (Las Condes)'!$I:$I,MATCH($B4600,'Pliegos Tarifarios (Las Condes)'!$A:$A,0)),H4600&gt;5000,INDEX('Pliegos Tarifarios (Las Condes)'!$J:$J,MATCH($B4600,'Pliegos Tarifarios (Las Condes)'!$A:$A,0)))/1.19</f>
        <v>2110.766691260505</v>
      </c>
      <c r="R4600" s="19">
        <f>INDEX('Pliegos Tarifarios (Las Condes)'!$K:$K,MATCH($B4600,'Pliegos Tarifarios (Las Condes)'!$A:$A,0))</f>
        <v>732.99199999999996</v>
      </c>
      <c r="S4600" s="21">
        <f t="shared" si="216"/>
        <v>178144.9367267605</v>
      </c>
      <c r="T4600" s="21">
        <f t="shared" si="217"/>
        <v>33847.537978084496</v>
      </c>
      <c r="U4600" s="19">
        <v>0</v>
      </c>
      <c r="V4600" s="21">
        <f t="shared" si="218"/>
        <v>211992.47470484499</v>
      </c>
    </row>
    <row r="4601" spans="1:22" x14ac:dyDescent="0.3">
      <c r="A4601" s="3" t="s">
        <v>150</v>
      </c>
      <c r="B4601" s="3">
        <v>11</v>
      </c>
      <c r="C4601" s="4" t="s">
        <v>186</v>
      </c>
      <c r="D4601" s="3" t="s">
        <v>410</v>
      </c>
      <c r="E4601" s="3" t="s">
        <v>121</v>
      </c>
      <c r="F4601" s="4" t="s">
        <v>411</v>
      </c>
      <c r="G4601" s="3" t="s">
        <v>16</v>
      </c>
      <c r="H4601" s="5">
        <v>898.57910000000004</v>
      </c>
      <c r="I4601" s="5">
        <v>2.5371999999999999</v>
      </c>
      <c r="J4601" s="5">
        <v>2.5371999999999999</v>
      </c>
      <c r="K4601" s="6">
        <v>1</v>
      </c>
      <c r="L4601" s="5">
        <v>28.99</v>
      </c>
      <c r="M4601" s="19">
        <f>H4601*INDEX('Pliegos Tarifarios (Las Condes)'!$B:$B,MATCH($B4601,'Pliegos Tarifarios (Las Condes)'!$A:$A,0))</f>
        <v>118399.47795330001</v>
      </c>
      <c r="N4601" s="19">
        <f>I4601*INDEX('Pliegos Tarifarios (Las Condes)'!$C:$C,MATCH($B4601,'Pliegos Tarifarios (Las Condes)'!$A:$A,0))</f>
        <v>8817.7924915999993</v>
      </c>
      <c r="O4601" s="19">
        <f>J4601*INDEX('Pliegos Tarifarios (Las Condes)'!$D:$D,MATCH($B4601,'Pliegos Tarifarios (Las Condes)'!$A:$A,0))</f>
        <v>36915.4277984</v>
      </c>
      <c r="P4601" s="19">
        <f>H4601*INDEX('Pliegos Tarifarios (Las Condes)'!$E:$E,MATCH($B4601,'Pliegos Tarifarios (Las Condes)'!$A:$A,0))</f>
        <v>11703.0941984</v>
      </c>
      <c r="Q4601" s="19" cm="1">
        <f t="array" ref="Q4601">H4601*_xlfn.IFS(H4601&lt;=350,INDEX('Pliegos Tarifarios (Las Condes)'!$F:$F,MATCH($B4601,'Pliegos Tarifarios (Las Condes)'!$A:$A,0)),H4601&lt;=500,INDEX('Pliegos Tarifarios (Las Condes)'!$G:$G,MATCH($B4601,'Pliegos Tarifarios (Las Condes)'!$A:$A,0)),H4601&lt;=1000,INDEX('Pliegos Tarifarios (Las Condes)'!$H:$H,MATCH($B4601,'Pliegos Tarifarios (Las Condes)'!$A:$A,0)),H4601&lt;=5000,INDEX('Pliegos Tarifarios (Las Condes)'!$I:$I,MATCH($B4601,'Pliegos Tarifarios (Las Condes)'!$A:$A,0)),H4601&gt;5000,INDEX('Pliegos Tarifarios (Las Condes)'!$J:$J,MATCH($B4601,'Pliegos Tarifarios (Las Condes)'!$A:$A,0)))/1.19</f>
        <v>2107.507788319328</v>
      </c>
      <c r="R4601" s="19">
        <f>INDEX('Pliegos Tarifarios (Las Condes)'!$K:$K,MATCH($B4601,'Pliegos Tarifarios (Las Condes)'!$A:$A,0))</f>
        <v>732.99199999999996</v>
      </c>
      <c r="S4601" s="21">
        <f t="shared" si="216"/>
        <v>178676.29223001935</v>
      </c>
      <c r="T4601" s="21">
        <f t="shared" si="217"/>
        <v>33948.495523703677</v>
      </c>
      <c r="U4601" s="19">
        <v>0</v>
      </c>
      <c r="V4601" s="21">
        <f t="shared" si="218"/>
        <v>212624.78775372304</v>
      </c>
    </row>
    <row r="4602" spans="1:22" x14ac:dyDescent="0.3">
      <c r="A4602" s="3" t="s">
        <v>150</v>
      </c>
      <c r="B4602" s="3">
        <v>11</v>
      </c>
      <c r="C4602" s="4" t="s">
        <v>186</v>
      </c>
      <c r="D4602" s="3" t="s">
        <v>412</v>
      </c>
      <c r="E4602" s="3" t="s">
        <v>121</v>
      </c>
      <c r="F4602" s="4" t="s">
        <v>413</v>
      </c>
      <c r="G4602" s="3" t="s">
        <v>16</v>
      </c>
      <c r="H4602" s="5">
        <v>901.12760000000003</v>
      </c>
      <c r="I4602" s="5">
        <v>2.4811999999999999</v>
      </c>
      <c r="J4602" s="5">
        <v>2.4037999999999999</v>
      </c>
      <c r="K4602" s="6">
        <v>0.96880541673383846</v>
      </c>
      <c r="L4602" s="5">
        <v>29.07</v>
      </c>
      <c r="M4602" s="19">
        <f>H4602*INDEX('Pliegos Tarifarios (Las Condes)'!$B:$B,MATCH($B4602,'Pliegos Tarifarios (Las Condes)'!$A:$A,0))</f>
        <v>118735.2759588</v>
      </c>
      <c r="N4602" s="19">
        <f>I4602*INDEX('Pliegos Tarifarios (Las Condes)'!$C:$C,MATCH($B4602,'Pliegos Tarifarios (Las Condes)'!$A:$A,0))</f>
        <v>8623.1699235999986</v>
      </c>
      <c r="O4602" s="19">
        <f>J4602*INDEX('Pliegos Tarifarios (Las Condes)'!$D:$D,MATCH($B4602,'Pliegos Tarifarios (Las Condes)'!$A:$A,0))</f>
        <v>34974.501553599999</v>
      </c>
      <c r="P4602" s="19">
        <f>H4602*INDEX('Pliegos Tarifarios (Las Condes)'!$E:$E,MATCH($B4602,'Pliegos Tarifarios (Las Condes)'!$A:$A,0))</f>
        <v>11736.2858624</v>
      </c>
      <c r="Q4602" s="19" cm="1">
        <f t="array" ref="Q4602">H4602*_xlfn.IFS(H4602&lt;=350,INDEX('Pliegos Tarifarios (Las Condes)'!$F:$F,MATCH($B4602,'Pliegos Tarifarios (Las Condes)'!$A:$A,0)),H4602&lt;=500,INDEX('Pliegos Tarifarios (Las Condes)'!$G:$G,MATCH($B4602,'Pliegos Tarifarios (Las Condes)'!$A:$A,0)),H4602&lt;=1000,INDEX('Pliegos Tarifarios (Las Condes)'!$H:$H,MATCH($B4602,'Pliegos Tarifarios (Las Condes)'!$A:$A,0)),H4602&lt;=5000,INDEX('Pliegos Tarifarios (Las Condes)'!$I:$I,MATCH($B4602,'Pliegos Tarifarios (Las Condes)'!$A:$A,0)),H4602&gt;5000,INDEX('Pliegos Tarifarios (Las Condes)'!$J:$J,MATCH($B4602,'Pliegos Tarifarios (Las Condes)'!$A:$A,0)))/1.19</f>
        <v>2113.4849845378153</v>
      </c>
      <c r="R4602" s="19">
        <f>INDEX('Pliegos Tarifarios (Las Condes)'!$K:$K,MATCH($B4602,'Pliegos Tarifarios (Las Condes)'!$A:$A,0))</f>
        <v>732.99199999999996</v>
      </c>
      <c r="S4602" s="21">
        <f t="shared" si="216"/>
        <v>176915.7102829378</v>
      </c>
      <c r="T4602" s="21">
        <f t="shared" si="217"/>
        <v>33613.984953758183</v>
      </c>
      <c r="U4602" s="19">
        <v>0</v>
      </c>
      <c r="V4602" s="21">
        <f t="shared" si="218"/>
        <v>210529.69523669599</v>
      </c>
    </row>
    <row r="4603" spans="1:22" x14ac:dyDescent="0.3">
      <c r="A4603" s="3" t="s">
        <v>150</v>
      </c>
      <c r="B4603" s="3">
        <v>11</v>
      </c>
      <c r="C4603" s="4" t="s">
        <v>186</v>
      </c>
      <c r="D4603" s="3" t="s">
        <v>414</v>
      </c>
      <c r="E4603" s="3" t="s">
        <v>121</v>
      </c>
      <c r="F4603" s="4" t="s">
        <v>415</v>
      </c>
      <c r="G4603" s="3" t="s">
        <v>16</v>
      </c>
      <c r="H4603" s="5">
        <v>899.4443</v>
      </c>
      <c r="I4603" s="5">
        <v>2.4679000000000002</v>
      </c>
      <c r="J4603" s="5">
        <v>2.4679000000000002</v>
      </c>
      <c r="K4603" s="6">
        <v>1</v>
      </c>
      <c r="L4603" s="5">
        <v>29.01</v>
      </c>
      <c r="M4603" s="19">
        <f>H4603*INDEX('Pliegos Tarifarios (Las Condes)'!$B:$B,MATCH($B4603,'Pliegos Tarifarios (Las Condes)'!$A:$A,0))</f>
        <v>118513.4793009</v>
      </c>
      <c r="N4603" s="19">
        <f>I4603*INDEX('Pliegos Tarifarios (Las Condes)'!$C:$C,MATCH($B4603,'Pliegos Tarifarios (Las Condes)'!$A:$A,0))</f>
        <v>8576.9470636999995</v>
      </c>
      <c r="O4603" s="19">
        <f>J4603*INDEX('Pliegos Tarifarios (Las Condes)'!$D:$D,MATCH($B4603,'Pliegos Tarifarios (Las Condes)'!$A:$A,0))</f>
        <v>35907.135528800005</v>
      </c>
      <c r="P4603" s="19">
        <f>H4603*INDEX('Pliegos Tarifarios (Las Condes)'!$E:$E,MATCH($B4603,'Pliegos Tarifarios (Las Condes)'!$A:$A,0))</f>
        <v>11714.362563199998</v>
      </c>
      <c r="Q4603" s="19" cm="1">
        <f t="array" ref="Q4603">H4603*_xlfn.IFS(H4603&lt;=350,INDEX('Pliegos Tarifarios (Las Condes)'!$F:$F,MATCH($B4603,'Pliegos Tarifarios (Las Condes)'!$A:$A,0)),H4603&lt;=500,INDEX('Pliegos Tarifarios (Las Condes)'!$G:$G,MATCH($B4603,'Pliegos Tarifarios (Las Condes)'!$A:$A,0)),H4603&lt;=1000,INDEX('Pliegos Tarifarios (Las Condes)'!$H:$H,MATCH($B4603,'Pliegos Tarifarios (Las Condes)'!$A:$A,0)),H4603&lt;=5000,INDEX('Pliegos Tarifarios (Las Condes)'!$I:$I,MATCH($B4603,'Pliegos Tarifarios (Las Condes)'!$A:$A,0)),H4603&gt;5000,INDEX('Pliegos Tarifarios (Las Condes)'!$J:$J,MATCH($B4603,'Pliegos Tarifarios (Las Condes)'!$A:$A,0)))/1.19</f>
        <v>2109.5370094957989</v>
      </c>
      <c r="R4603" s="19">
        <f>INDEX('Pliegos Tarifarios (Las Condes)'!$K:$K,MATCH($B4603,'Pliegos Tarifarios (Las Condes)'!$A:$A,0))</f>
        <v>732.99199999999996</v>
      </c>
      <c r="S4603" s="21">
        <f t="shared" si="216"/>
        <v>177554.45346609582</v>
      </c>
      <c r="T4603" s="21">
        <f t="shared" si="217"/>
        <v>33735.346158558204</v>
      </c>
      <c r="U4603" s="19">
        <v>0</v>
      </c>
      <c r="V4603" s="21">
        <f t="shared" si="218"/>
        <v>211289.79962465403</v>
      </c>
    </row>
    <row r="4604" spans="1:22" x14ac:dyDescent="0.3">
      <c r="A4604" s="3" t="s">
        <v>150</v>
      </c>
      <c r="B4604" s="3">
        <v>11</v>
      </c>
      <c r="C4604" s="4" t="s">
        <v>186</v>
      </c>
      <c r="D4604" s="3" t="s">
        <v>416</v>
      </c>
      <c r="E4604" s="3" t="s">
        <v>121</v>
      </c>
      <c r="F4604" s="4" t="s">
        <v>417</v>
      </c>
      <c r="G4604" s="3" t="s">
        <v>16</v>
      </c>
      <c r="H4604" s="5">
        <v>899.08399999999995</v>
      </c>
      <c r="I4604" s="5">
        <v>2.4355000000000002</v>
      </c>
      <c r="J4604" s="5">
        <v>2.4355000000000002</v>
      </c>
      <c r="K4604" s="6">
        <v>1</v>
      </c>
      <c r="L4604" s="5">
        <v>29</v>
      </c>
      <c r="M4604" s="19">
        <f>H4604*INDEX('Pliegos Tarifarios (Las Condes)'!$B:$B,MATCH($B4604,'Pliegos Tarifarios (Las Condes)'!$A:$A,0))</f>
        <v>118466.00509199999</v>
      </c>
      <c r="N4604" s="19">
        <f>I4604*INDEX('Pliegos Tarifarios (Las Condes)'!$C:$C,MATCH($B4604,'Pliegos Tarifarios (Las Condes)'!$A:$A,0))</f>
        <v>8464.3440064999995</v>
      </c>
      <c r="O4604" s="19">
        <f>J4604*INDEX('Pliegos Tarifarios (Las Condes)'!$D:$D,MATCH($B4604,'Pliegos Tarifarios (Las Condes)'!$A:$A,0))</f>
        <v>35435.726156000004</v>
      </c>
      <c r="P4604" s="19">
        <f>H4604*INDEX('Pliegos Tarifarios (Las Condes)'!$E:$E,MATCH($B4604,'Pliegos Tarifarios (Las Condes)'!$A:$A,0))</f>
        <v>11709.670015999998</v>
      </c>
      <c r="Q4604" s="19" cm="1">
        <f t="array" ref="Q4604">H4604*_xlfn.IFS(H4604&lt;=350,INDEX('Pliegos Tarifarios (Las Condes)'!$F:$F,MATCH($B4604,'Pliegos Tarifarios (Las Condes)'!$A:$A,0)),H4604&lt;=500,INDEX('Pliegos Tarifarios (Las Condes)'!$G:$G,MATCH($B4604,'Pliegos Tarifarios (Las Condes)'!$A:$A,0)),H4604&lt;=1000,INDEX('Pliegos Tarifarios (Las Condes)'!$H:$H,MATCH($B4604,'Pliegos Tarifarios (Las Condes)'!$A:$A,0)),H4604&lt;=5000,INDEX('Pliegos Tarifarios (Las Condes)'!$I:$I,MATCH($B4604,'Pliegos Tarifarios (Las Condes)'!$A:$A,0)),H4604&gt;5000,INDEX('Pliegos Tarifarios (Las Condes)'!$J:$J,MATCH($B4604,'Pliegos Tarifarios (Las Condes)'!$A:$A,0)))/1.19</f>
        <v>2108.6919697478993</v>
      </c>
      <c r="R4604" s="19">
        <f>INDEX('Pliegos Tarifarios (Las Condes)'!$K:$K,MATCH($B4604,'Pliegos Tarifarios (Las Condes)'!$A:$A,0))</f>
        <v>732.99199999999996</v>
      </c>
      <c r="S4604" s="21">
        <f t="shared" si="216"/>
        <v>176917.42924024787</v>
      </c>
      <c r="T4604" s="21">
        <f t="shared" si="217"/>
        <v>33614.311555647095</v>
      </c>
      <c r="U4604" s="19">
        <v>0</v>
      </c>
      <c r="V4604" s="21">
        <f t="shared" si="218"/>
        <v>210531.74079589496</v>
      </c>
    </row>
    <row r="4605" spans="1:22" x14ac:dyDescent="0.3">
      <c r="A4605" s="3" t="s">
        <v>150</v>
      </c>
      <c r="B4605" s="3">
        <v>11</v>
      </c>
      <c r="C4605" s="4" t="s">
        <v>186</v>
      </c>
      <c r="D4605" s="3" t="s">
        <v>418</v>
      </c>
      <c r="E4605" s="3" t="s">
        <v>121</v>
      </c>
      <c r="F4605" s="4" t="s">
        <v>419</v>
      </c>
      <c r="G4605" s="3" t="s">
        <v>16</v>
      </c>
      <c r="H4605" s="5">
        <v>898.99419999999998</v>
      </c>
      <c r="I4605" s="5">
        <v>2.5177999999999998</v>
      </c>
      <c r="J4605" s="5">
        <v>2.5177999999999998</v>
      </c>
      <c r="K4605" s="6">
        <v>1</v>
      </c>
      <c r="L4605" s="5">
        <v>29</v>
      </c>
      <c r="M4605" s="19">
        <f>H4605*INDEX('Pliegos Tarifarios (Las Condes)'!$B:$B,MATCH($B4605,'Pliegos Tarifarios (Las Condes)'!$A:$A,0))</f>
        <v>118454.1727746</v>
      </c>
      <c r="N4605" s="19">
        <f>I4605*INDEX('Pliegos Tarifarios (Las Condes)'!$C:$C,MATCH($B4605,'Pliegos Tarifarios (Las Condes)'!$A:$A,0))</f>
        <v>8750.3696733999986</v>
      </c>
      <c r="O4605" s="19">
        <f>J4605*INDEX('Pliegos Tarifarios (Las Condes)'!$D:$D,MATCH($B4605,'Pliegos Tarifarios (Las Condes)'!$A:$A,0))</f>
        <v>36633.164161599998</v>
      </c>
      <c r="P4605" s="19">
        <f>H4605*INDEX('Pliegos Tarifarios (Las Condes)'!$E:$E,MATCH($B4605,'Pliegos Tarifarios (Las Condes)'!$A:$A,0))</f>
        <v>11708.500460799998</v>
      </c>
      <c r="Q4605" s="19" cm="1">
        <f t="array" ref="Q4605">H4605*_xlfn.IFS(H4605&lt;=350,INDEX('Pliegos Tarifarios (Las Condes)'!$F:$F,MATCH($B4605,'Pliegos Tarifarios (Las Condes)'!$A:$A,0)),H4605&lt;=500,INDEX('Pliegos Tarifarios (Las Condes)'!$G:$G,MATCH($B4605,'Pliegos Tarifarios (Las Condes)'!$A:$A,0)),H4605&lt;=1000,INDEX('Pliegos Tarifarios (Las Condes)'!$H:$H,MATCH($B4605,'Pliegos Tarifarios (Las Condes)'!$A:$A,0)),H4605&lt;=5000,INDEX('Pliegos Tarifarios (Las Condes)'!$I:$I,MATCH($B4605,'Pliegos Tarifarios (Las Condes)'!$A:$A,0)),H4605&gt;5000,INDEX('Pliegos Tarifarios (Las Condes)'!$J:$J,MATCH($B4605,'Pliegos Tarifarios (Las Condes)'!$A:$A,0)))/1.19</f>
        <v>2108.4813547899166</v>
      </c>
      <c r="R4605" s="19">
        <f>INDEX('Pliegos Tarifarios (Las Condes)'!$K:$K,MATCH($B4605,'Pliegos Tarifarios (Las Condes)'!$A:$A,0))</f>
        <v>732.99199999999996</v>
      </c>
      <c r="S4605" s="21">
        <f t="shared" si="216"/>
        <v>178387.6804251899</v>
      </c>
      <c r="T4605" s="21">
        <f t="shared" si="217"/>
        <v>33893.65928078608</v>
      </c>
      <c r="U4605" s="19">
        <v>0</v>
      </c>
      <c r="V4605" s="21">
        <f t="shared" si="218"/>
        <v>212281.33970597599</v>
      </c>
    </row>
    <row r="4606" spans="1:22" x14ac:dyDescent="0.3">
      <c r="A4606" s="3" t="s">
        <v>150</v>
      </c>
      <c r="B4606" s="3">
        <v>11</v>
      </c>
      <c r="C4606" s="4" t="s">
        <v>186</v>
      </c>
      <c r="D4606" s="3" t="s">
        <v>420</v>
      </c>
      <c r="E4606" s="3" t="s">
        <v>121</v>
      </c>
      <c r="F4606" s="4" t="s">
        <v>421</v>
      </c>
      <c r="G4606" s="3" t="s">
        <v>16</v>
      </c>
      <c r="H4606" s="5">
        <v>899.98590000000002</v>
      </c>
      <c r="I4606" s="5">
        <v>2.4582000000000002</v>
      </c>
      <c r="J4606" s="5">
        <v>2.4009</v>
      </c>
      <c r="K4606" s="6">
        <v>0.97669026116670732</v>
      </c>
      <c r="L4606" s="5">
        <v>29.03</v>
      </c>
      <c r="M4606" s="19">
        <f>H4606*INDEX('Pliegos Tarifarios (Las Condes)'!$B:$B,MATCH($B4606,'Pliegos Tarifarios (Las Condes)'!$A:$A,0))</f>
        <v>118584.84214170001</v>
      </c>
      <c r="N4606" s="19">
        <f>I4606*INDEX('Pliegos Tarifarios (Las Condes)'!$C:$C,MATCH($B4606,'Pliegos Tarifarios (Las Condes)'!$A:$A,0))</f>
        <v>8543.2356545999992</v>
      </c>
      <c r="O4606" s="19">
        <f>J4606*INDEX('Pliegos Tarifarios (Las Condes)'!$D:$D,MATCH($B4606,'Pliegos Tarifarios (Las Condes)'!$A:$A,0))</f>
        <v>34932.307504800003</v>
      </c>
      <c r="P4606" s="19">
        <f>H4606*INDEX('Pliegos Tarifarios (Las Condes)'!$E:$E,MATCH($B4606,'Pliegos Tarifarios (Las Condes)'!$A:$A,0))</f>
        <v>11721.416361599999</v>
      </c>
      <c r="Q4606" s="19" cm="1">
        <f t="array" ref="Q4606">H4606*_xlfn.IFS(H4606&lt;=350,INDEX('Pliegos Tarifarios (Las Condes)'!$F:$F,MATCH($B4606,'Pliegos Tarifarios (Las Condes)'!$A:$A,0)),H4606&lt;=500,INDEX('Pliegos Tarifarios (Las Condes)'!$G:$G,MATCH($B4606,'Pliegos Tarifarios (Las Condes)'!$A:$A,0)),H4606&lt;=1000,INDEX('Pliegos Tarifarios (Las Condes)'!$H:$H,MATCH($B4606,'Pliegos Tarifarios (Las Condes)'!$A:$A,0)),H4606&lt;=5000,INDEX('Pliegos Tarifarios (Las Condes)'!$I:$I,MATCH($B4606,'Pliegos Tarifarios (Las Condes)'!$A:$A,0)),H4606&gt;5000,INDEX('Pliegos Tarifarios (Las Condes)'!$J:$J,MATCH($B4606,'Pliegos Tarifarios (Las Condes)'!$A:$A,0)))/1.19</f>
        <v>2110.8072663025214</v>
      </c>
      <c r="R4606" s="19">
        <f>INDEX('Pliegos Tarifarios (Las Condes)'!$K:$K,MATCH($B4606,'Pliegos Tarifarios (Las Condes)'!$A:$A,0))</f>
        <v>732.99199999999996</v>
      </c>
      <c r="S4606" s="21">
        <f t="shared" si="216"/>
        <v>176625.60092900251</v>
      </c>
      <c r="T4606" s="21">
        <f t="shared" si="217"/>
        <v>33558.864176510477</v>
      </c>
      <c r="U4606" s="19">
        <v>0</v>
      </c>
      <c r="V4606" s="21">
        <f t="shared" si="218"/>
        <v>210184.46510551299</v>
      </c>
    </row>
    <row r="4607" spans="1:22" x14ac:dyDescent="0.3">
      <c r="A4607" s="3" t="s">
        <v>150</v>
      </c>
      <c r="B4607" s="3">
        <v>11</v>
      </c>
      <c r="C4607" s="4" t="s">
        <v>186</v>
      </c>
      <c r="D4607" s="3" t="s">
        <v>422</v>
      </c>
      <c r="E4607" s="3" t="s">
        <v>121</v>
      </c>
      <c r="F4607" s="4" t="s">
        <v>423</v>
      </c>
      <c r="G4607" s="3" t="s">
        <v>16</v>
      </c>
      <c r="H4607" s="5">
        <v>900.74570000000006</v>
      </c>
      <c r="I4607" s="5">
        <v>2.5198999999999998</v>
      </c>
      <c r="J4607" s="5">
        <v>2.4064000000000001</v>
      </c>
      <c r="K4607" s="6">
        <v>0.95495853010040088</v>
      </c>
      <c r="L4607" s="5">
        <v>29.06</v>
      </c>
      <c r="M4607" s="19">
        <f>H4607*INDEX('Pliegos Tarifarios (Las Condes)'!$B:$B,MATCH($B4607,'Pliegos Tarifarios (Las Condes)'!$A:$A,0))</f>
        <v>118684.95566910002</v>
      </c>
      <c r="N4607" s="19">
        <f>I4607*INDEX('Pliegos Tarifarios (Las Condes)'!$C:$C,MATCH($B4607,'Pliegos Tarifarios (Las Condes)'!$A:$A,0))</f>
        <v>8757.6680196999987</v>
      </c>
      <c r="O4607" s="19">
        <f>J4607*INDEX('Pliegos Tarifarios (Las Condes)'!$D:$D,MATCH($B4607,'Pliegos Tarifarios (Las Condes)'!$A:$A,0))</f>
        <v>35012.330700800005</v>
      </c>
      <c r="P4607" s="19">
        <f>H4607*INDEX('Pliegos Tarifarios (Las Condes)'!$E:$E,MATCH($B4607,'Pliegos Tarifarios (Las Condes)'!$A:$A,0))</f>
        <v>11731.311996799999</v>
      </c>
      <c r="Q4607" s="19" cm="1">
        <f t="array" ref="Q4607">H4607*_xlfn.IFS(H4607&lt;=350,INDEX('Pliegos Tarifarios (Las Condes)'!$F:$F,MATCH($B4607,'Pliegos Tarifarios (Las Condes)'!$A:$A,0)),H4607&lt;=500,INDEX('Pliegos Tarifarios (Las Condes)'!$G:$G,MATCH($B4607,'Pliegos Tarifarios (Las Condes)'!$A:$A,0)),H4607&lt;=1000,INDEX('Pliegos Tarifarios (Las Condes)'!$H:$H,MATCH($B4607,'Pliegos Tarifarios (Las Condes)'!$A:$A,0)),H4607&lt;=5000,INDEX('Pliegos Tarifarios (Las Condes)'!$I:$I,MATCH($B4607,'Pliegos Tarifarios (Las Condes)'!$A:$A,0)),H4607&gt;5000,INDEX('Pliegos Tarifarios (Las Condes)'!$J:$J,MATCH($B4607,'Pliegos Tarifarios (Las Condes)'!$A:$A,0)))/1.19</f>
        <v>2112.5892846218489</v>
      </c>
      <c r="R4607" s="19">
        <f>INDEX('Pliegos Tarifarios (Las Condes)'!$K:$K,MATCH($B4607,'Pliegos Tarifarios (Las Condes)'!$A:$A,0))</f>
        <v>732.99199999999996</v>
      </c>
      <c r="S4607" s="21">
        <f t="shared" si="216"/>
        <v>177031.84767102188</v>
      </c>
      <c r="T4607" s="21">
        <f t="shared" si="217"/>
        <v>33636.051057494158</v>
      </c>
      <c r="U4607" s="19">
        <v>0</v>
      </c>
      <c r="V4607" s="21">
        <f t="shared" si="218"/>
        <v>210667.89872851604</v>
      </c>
    </row>
    <row r="4608" spans="1:22" x14ac:dyDescent="0.3">
      <c r="A4608" s="3" t="s">
        <v>150</v>
      </c>
      <c r="B4608" s="3">
        <v>11</v>
      </c>
      <c r="C4608" s="4" t="s">
        <v>186</v>
      </c>
      <c r="D4608" s="3" t="s">
        <v>424</v>
      </c>
      <c r="E4608" s="3" t="s">
        <v>121</v>
      </c>
      <c r="F4608" s="4" t="s">
        <v>425</v>
      </c>
      <c r="G4608" s="3" t="s">
        <v>16</v>
      </c>
      <c r="H4608" s="5">
        <v>898.14670000000001</v>
      </c>
      <c r="I4608" s="5">
        <v>2.4887999999999999</v>
      </c>
      <c r="J4608" s="5">
        <v>2.4155000000000002</v>
      </c>
      <c r="K4608" s="6">
        <v>0.97054805528768895</v>
      </c>
      <c r="L4608" s="5">
        <v>28.97</v>
      </c>
      <c r="M4608" s="19">
        <f>H4608*INDEX('Pliegos Tarifarios (Las Condes)'!$B:$B,MATCH($B4608,'Pliegos Tarifarios (Las Condes)'!$A:$A,0))</f>
        <v>118342.50363210001</v>
      </c>
      <c r="N4608" s="19">
        <f>I4608*INDEX('Pliegos Tarifarios (Las Condes)'!$C:$C,MATCH($B4608,'Pliegos Tarifarios (Las Condes)'!$A:$A,0))</f>
        <v>8649.5829863999988</v>
      </c>
      <c r="O4608" s="19">
        <f>J4608*INDEX('Pliegos Tarifarios (Las Condes)'!$D:$D,MATCH($B4608,'Pliegos Tarifarios (Las Condes)'!$A:$A,0))</f>
        <v>35144.732716000006</v>
      </c>
      <c r="P4608" s="19">
        <f>H4608*INDEX('Pliegos Tarifarios (Las Condes)'!$E:$E,MATCH($B4608,'Pliegos Tarifarios (Las Condes)'!$A:$A,0))</f>
        <v>11697.462620799999</v>
      </c>
      <c r="Q4608" s="19" cm="1">
        <f t="array" ref="Q4608">H4608*_xlfn.IFS(H4608&lt;=350,INDEX('Pliegos Tarifarios (Las Condes)'!$F:$F,MATCH($B4608,'Pliegos Tarifarios (Las Condes)'!$A:$A,0)),H4608&lt;=500,INDEX('Pliegos Tarifarios (Las Condes)'!$G:$G,MATCH($B4608,'Pliegos Tarifarios (Las Condes)'!$A:$A,0)),H4608&lt;=1000,INDEX('Pliegos Tarifarios (Las Condes)'!$H:$H,MATCH($B4608,'Pliegos Tarifarios (Las Condes)'!$A:$A,0)),H4608&lt;=5000,INDEX('Pliegos Tarifarios (Las Condes)'!$I:$I,MATCH($B4608,'Pliegos Tarifarios (Las Condes)'!$A:$A,0)),H4608&gt;5000,INDEX('Pliegos Tarifarios (Las Condes)'!$J:$J,MATCH($B4608,'Pliegos Tarifarios (Las Condes)'!$A:$A,0)))/1.19</f>
        <v>2106.4936468067231</v>
      </c>
      <c r="R4608" s="19">
        <f>INDEX('Pliegos Tarifarios (Las Condes)'!$K:$K,MATCH($B4608,'Pliegos Tarifarios (Las Condes)'!$A:$A,0))</f>
        <v>732.99199999999996</v>
      </c>
      <c r="S4608" s="21">
        <f t="shared" si="216"/>
        <v>176673.76760210673</v>
      </c>
      <c r="T4608" s="21">
        <f t="shared" si="217"/>
        <v>33568.015844400281</v>
      </c>
      <c r="U4608" s="19">
        <v>0</v>
      </c>
      <c r="V4608" s="21">
        <f t="shared" si="218"/>
        <v>210241.783446507</v>
      </c>
    </row>
    <row r="4609" spans="1:22" x14ac:dyDescent="0.3">
      <c r="A4609" s="3" t="s">
        <v>150</v>
      </c>
      <c r="B4609" s="3">
        <v>11</v>
      </c>
      <c r="C4609" s="4" t="s">
        <v>186</v>
      </c>
      <c r="D4609" s="3" t="s">
        <v>426</v>
      </c>
      <c r="E4609" s="3" t="s">
        <v>121</v>
      </c>
      <c r="F4609" s="4" t="s">
        <v>427</v>
      </c>
      <c r="G4609" s="3" t="s">
        <v>16</v>
      </c>
      <c r="H4609" s="5">
        <v>898.61490000000003</v>
      </c>
      <c r="I4609" s="5">
        <v>2.4828000000000001</v>
      </c>
      <c r="J4609" s="5">
        <v>2.3996</v>
      </c>
      <c r="K4609" s="6">
        <v>0.96648944739809883</v>
      </c>
      <c r="L4609" s="5">
        <v>28.99</v>
      </c>
      <c r="M4609" s="19">
        <f>H4609*INDEX('Pliegos Tarifarios (Las Condes)'!$B:$B,MATCH($B4609,'Pliegos Tarifarios (Las Condes)'!$A:$A,0))</f>
        <v>118404.19506870001</v>
      </c>
      <c r="N4609" s="19">
        <f>I4609*INDEX('Pliegos Tarifarios (Las Condes)'!$C:$C,MATCH($B4609,'Pliegos Tarifarios (Las Condes)'!$A:$A,0))</f>
        <v>8628.7305684000003</v>
      </c>
      <c r="O4609" s="19">
        <f>J4609*INDEX('Pliegos Tarifarios (Las Condes)'!$D:$D,MATCH($B4609,'Pliegos Tarifarios (Las Condes)'!$A:$A,0))</f>
        <v>34913.392931200004</v>
      </c>
      <c r="P4609" s="19">
        <f>H4609*INDEX('Pliegos Tarifarios (Las Condes)'!$E:$E,MATCH($B4609,'Pliegos Tarifarios (Las Condes)'!$A:$A,0))</f>
        <v>11703.560457600001</v>
      </c>
      <c r="Q4609" s="19" cm="1">
        <f t="array" ref="Q4609">H4609*_xlfn.IFS(H4609&lt;=350,INDEX('Pliegos Tarifarios (Las Condes)'!$F:$F,MATCH($B4609,'Pliegos Tarifarios (Las Condes)'!$A:$A,0)),H4609&lt;=500,INDEX('Pliegos Tarifarios (Las Condes)'!$G:$G,MATCH($B4609,'Pliegos Tarifarios (Las Condes)'!$A:$A,0)),H4609&lt;=1000,INDEX('Pliegos Tarifarios (Las Condes)'!$H:$H,MATCH($B4609,'Pliegos Tarifarios (Las Condes)'!$A:$A,0)),H4609&lt;=5000,INDEX('Pliegos Tarifarios (Las Condes)'!$I:$I,MATCH($B4609,'Pliegos Tarifarios (Las Condes)'!$A:$A,0)),H4609&gt;5000,INDEX('Pliegos Tarifarios (Las Condes)'!$J:$J,MATCH($B4609,'Pliegos Tarifarios (Las Condes)'!$A:$A,0)))/1.19</f>
        <v>2107.5917528571435</v>
      </c>
      <c r="R4609" s="19">
        <f>INDEX('Pliegos Tarifarios (Las Condes)'!$K:$K,MATCH($B4609,'Pliegos Tarifarios (Las Condes)'!$A:$A,0))</f>
        <v>732.99199999999996</v>
      </c>
      <c r="S4609" s="21">
        <f t="shared" si="216"/>
        <v>176490.46277875715</v>
      </c>
      <c r="T4609" s="21">
        <f t="shared" si="217"/>
        <v>33533.18792796386</v>
      </c>
      <c r="U4609" s="19">
        <v>0</v>
      </c>
      <c r="V4609" s="21">
        <f t="shared" si="218"/>
        <v>210023.650706721</v>
      </c>
    </row>
    <row r="4610" spans="1:22" x14ac:dyDescent="0.3">
      <c r="A4610" s="3" t="s">
        <v>150</v>
      </c>
      <c r="B4610" s="3">
        <v>11</v>
      </c>
      <c r="C4610" s="4" t="s">
        <v>186</v>
      </c>
      <c r="D4610" s="3" t="s">
        <v>428</v>
      </c>
      <c r="E4610" s="3" t="s">
        <v>121</v>
      </c>
      <c r="F4610" s="4" t="s">
        <v>429</v>
      </c>
      <c r="G4610" s="3" t="s">
        <v>16</v>
      </c>
      <c r="H4610" s="5">
        <v>897.43119999999999</v>
      </c>
      <c r="I4610" s="5">
        <v>2.4826000000000001</v>
      </c>
      <c r="J4610" s="5">
        <v>2.4407999999999999</v>
      </c>
      <c r="K4610" s="6">
        <v>0.98316281317973087</v>
      </c>
      <c r="L4610" s="5">
        <v>28.95</v>
      </c>
      <c r="M4610" s="19">
        <f>H4610*INDEX('Pliegos Tarifarios (Las Condes)'!$B:$B,MATCH($B4610,'Pliegos Tarifarios (Las Condes)'!$A:$A,0))</f>
        <v>118248.22720560001</v>
      </c>
      <c r="N4610" s="19">
        <f>I4610*INDEX('Pliegos Tarifarios (Las Condes)'!$C:$C,MATCH($B4610,'Pliegos Tarifarios (Las Condes)'!$A:$A,0))</f>
        <v>8628.0354877999998</v>
      </c>
      <c r="O4610" s="19">
        <f>J4610*INDEX('Pliegos Tarifarios (Las Condes)'!$D:$D,MATCH($B4610,'Pliegos Tarifarios (Las Condes)'!$A:$A,0))</f>
        <v>35512.8394176</v>
      </c>
      <c r="P4610" s="19">
        <f>H4610*INDEX('Pliegos Tarifarios (Las Condes)'!$E:$E,MATCH($B4610,'Pliegos Tarifarios (Las Condes)'!$A:$A,0))</f>
        <v>11688.1439488</v>
      </c>
      <c r="Q4610" s="19" cm="1">
        <f t="array" ref="Q4610">H4610*_xlfn.IFS(H4610&lt;=350,INDEX('Pliegos Tarifarios (Las Condes)'!$F:$F,MATCH($B4610,'Pliegos Tarifarios (Las Condes)'!$A:$A,0)),H4610&lt;=500,INDEX('Pliegos Tarifarios (Las Condes)'!$G:$G,MATCH($B4610,'Pliegos Tarifarios (Las Condes)'!$A:$A,0)),H4610&lt;=1000,INDEX('Pliegos Tarifarios (Las Condes)'!$H:$H,MATCH($B4610,'Pliegos Tarifarios (Las Condes)'!$A:$A,0)),H4610&lt;=5000,INDEX('Pliegos Tarifarios (Las Condes)'!$I:$I,MATCH($B4610,'Pliegos Tarifarios (Las Condes)'!$A:$A,0)),H4610&gt;5000,INDEX('Pliegos Tarifarios (Las Condes)'!$J:$J,MATCH($B4610,'Pliegos Tarifarios (Las Condes)'!$A:$A,0)))/1.19</f>
        <v>2104.8155287394961</v>
      </c>
      <c r="R4610" s="19">
        <f>INDEX('Pliegos Tarifarios (Las Condes)'!$K:$K,MATCH($B4610,'Pliegos Tarifarios (Las Condes)'!$A:$A,0))</f>
        <v>732.99199999999996</v>
      </c>
      <c r="S4610" s="21">
        <f t="shared" si="216"/>
        <v>176915.05358853948</v>
      </c>
      <c r="T4610" s="21">
        <f t="shared" si="217"/>
        <v>33613.8601818225</v>
      </c>
      <c r="U4610" s="19">
        <v>0</v>
      </c>
      <c r="V4610" s="21">
        <f t="shared" si="218"/>
        <v>210528.91377036198</v>
      </c>
    </row>
    <row r="4611" spans="1:22" x14ac:dyDescent="0.3">
      <c r="A4611" s="3" t="s">
        <v>150</v>
      </c>
      <c r="B4611" s="3">
        <v>11</v>
      </c>
      <c r="C4611" s="4" t="s">
        <v>186</v>
      </c>
      <c r="D4611" s="3" t="s">
        <v>430</v>
      </c>
      <c r="E4611" s="3" t="s">
        <v>121</v>
      </c>
      <c r="F4611" s="4" t="s">
        <v>431</v>
      </c>
      <c r="G4611" s="3" t="s">
        <v>16</v>
      </c>
      <c r="H4611" s="5">
        <v>898.63160000000005</v>
      </c>
      <c r="I4611" s="5">
        <v>2.5009999999999999</v>
      </c>
      <c r="J4611" s="5">
        <v>2.4226999999999999</v>
      </c>
      <c r="K4611" s="6">
        <v>0.96869252299080366</v>
      </c>
      <c r="L4611" s="5">
        <v>28.99</v>
      </c>
      <c r="M4611" s="19">
        <f>H4611*INDEX('Pliegos Tarifarios (Las Condes)'!$B:$B,MATCH($B4611,'Pliegos Tarifarios (Las Condes)'!$A:$A,0))</f>
        <v>118406.39551080001</v>
      </c>
      <c r="N4611" s="19">
        <f>I4611*INDEX('Pliegos Tarifarios (Las Condes)'!$C:$C,MATCH($B4611,'Pliegos Tarifarios (Las Condes)'!$A:$A,0))</f>
        <v>8691.9829029999983</v>
      </c>
      <c r="O4611" s="19">
        <f>J4611*INDEX('Pliegos Tarifarios (Las Condes)'!$D:$D,MATCH($B4611,'Pliegos Tarifarios (Las Condes)'!$A:$A,0))</f>
        <v>35249.490354399997</v>
      </c>
      <c r="P4611" s="19">
        <f>H4611*INDEX('Pliegos Tarifarios (Las Condes)'!$E:$E,MATCH($B4611,'Pliegos Tarifarios (Las Condes)'!$A:$A,0))</f>
        <v>11703.7779584</v>
      </c>
      <c r="Q4611" s="19" cm="1">
        <f t="array" ref="Q4611">H4611*_xlfn.IFS(H4611&lt;=350,INDEX('Pliegos Tarifarios (Las Condes)'!$F:$F,MATCH($B4611,'Pliegos Tarifarios (Las Condes)'!$A:$A,0)),H4611&lt;=500,INDEX('Pliegos Tarifarios (Las Condes)'!$G:$G,MATCH($B4611,'Pliegos Tarifarios (Las Condes)'!$A:$A,0)),H4611&lt;=1000,INDEX('Pliegos Tarifarios (Las Condes)'!$H:$H,MATCH($B4611,'Pliegos Tarifarios (Las Condes)'!$A:$A,0)),H4611&lt;=5000,INDEX('Pliegos Tarifarios (Las Condes)'!$I:$I,MATCH($B4611,'Pliegos Tarifarios (Las Condes)'!$A:$A,0)),H4611&gt;5000,INDEX('Pliegos Tarifarios (Las Condes)'!$J:$J,MATCH($B4611,'Pliegos Tarifarios (Las Condes)'!$A:$A,0)))/1.19</f>
        <v>2107.6309206722694</v>
      </c>
      <c r="R4611" s="19">
        <f>INDEX('Pliegos Tarifarios (Las Condes)'!$K:$K,MATCH($B4611,'Pliegos Tarifarios (Las Condes)'!$A:$A,0))</f>
        <v>732.99199999999996</v>
      </c>
      <c r="S4611" s="21">
        <f t="shared" si="216"/>
        <v>176892.26964727225</v>
      </c>
      <c r="T4611" s="21">
        <f t="shared" si="217"/>
        <v>33609.531232981724</v>
      </c>
      <c r="U4611" s="19">
        <v>0</v>
      </c>
      <c r="V4611" s="21">
        <f t="shared" si="218"/>
        <v>210501.80088025396</v>
      </c>
    </row>
    <row r="4612" spans="1:22" x14ac:dyDescent="0.3">
      <c r="A4612" s="3" t="s">
        <v>150</v>
      </c>
      <c r="B4612" s="3">
        <v>11</v>
      </c>
      <c r="C4612" s="4" t="s">
        <v>186</v>
      </c>
      <c r="D4612" s="3" t="s">
        <v>432</v>
      </c>
      <c r="E4612" s="3" t="s">
        <v>121</v>
      </c>
      <c r="F4612" s="4" t="s">
        <v>433</v>
      </c>
      <c r="G4612" s="3" t="s">
        <v>16</v>
      </c>
      <c r="H4612" s="5">
        <v>898.95699999999999</v>
      </c>
      <c r="I4612" s="5">
        <v>2.4775999999999998</v>
      </c>
      <c r="J4612" s="5">
        <v>2.4775999999999998</v>
      </c>
      <c r="K4612" s="6">
        <v>1</v>
      </c>
      <c r="L4612" s="5">
        <v>29</v>
      </c>
      <c r="M4612" s="19">
        <f>H4612*INDEX('Pliegos Tarifarios (Las Condes)'!$B:$B,MATCH($B4612,'Pliegos Tarifarios (Las Condes)'!$A:$A,0))</f>
        <v>118449.27119100001</v>
      </c>
      <c r="N4612" s="19">
        <f>I4612*INDEX('Pliegos Tarifarios (Las Condes)'!$C:$C,MATCH($B4612,'Pliegos Tarifarios (Las Condes)'!$A:$A,0))</f>
        <v>8610.658472799998</v>
      </c>
      <c r="O4612" s="19">
        <f>J4612*INDEX('Pliegos Tarifarios (Las Condes)'!$D:$D,MATCH($B4612,'Pliegos Tarifarios (Las Condes)'!$A:$A,0))</f>
        <v>36048.267347199995</v>
      </c>
      <c r="P4612" s="19">
        <f>H4612*INDEX('Pliegos Tarifarios (Las Condes)'!$E:$E,MATCH($B4612,'Pliegos Tarifarios (Las Condes)'!$A:$A,0))</f>
        <v>11708.015968</v>
      </c>
      <c r="Q4612" s="19" cm="1">
        <f t="array" ref="Q4612">H4612*_xlfn.IFS(H4612&lt;=350,INDEX('Pliegos Tarifarios (Las Condes)'!$F:$F,MATCH($B4612,'Pliegos Tarifarios (Las Condes)'!$A:$A,0)),H4612&lt;=500,INDEX('Pliegos Tarifarios (Las Condes)'!$G:$G,MATCH($B4612,'Pliegos Tarifarios (Las Condes)'!$A:$A,0)),H4612&lt;=1000,INDEX('Pliegos Tarifarios (Las Condes)'!$H:$H,MATCH($B4612,'Pliegos Tarifarios (Las Condes)'!$A:$A,0)),H4612&lt;=5000,INDEX('Pliegos Tarifarios (Las Condes)'!$I:$I,MATCH($B4612,'Pliegos Tarifarios (Las Condes)'!$A:$A,0)),H4612&gt;5000,INDEX('Pliegos Tarifarios (Las Condes)'!$J:$J,MATCH($B4612,'Pliegos Tarifarios (Las Condes)'!$A:$A,0)))/1.19</f>
        <v>2108.3941067226892</v>
      </c>
      <c r="R4612" s="19">
        <f>INDEX('Pliegos Tarifarios (Las Condes)'!$K:$K,MATCH($B4612,'Pliegos Tarifarios (Las Condes)'!$A:$A,0))</f>
        <v>732.99199999999996</v>
      </c>
      <c r="S4612" s="21">
        <f t="shared" si="216"/>
        <v>177657.5990857227</v>
      </c>
      <c r="T4612" s="21">
        <f t="shared" si="217"/>
        <v>33754.943826287315</v>
      </c>
      <c r="U4612" s="19">
        <v>0</v>
      </c>
      <c r="V4612" s="21">
        <f t="shared" si="218"/>
        <v>211412.54291201002</v>
      </c>
    </row>
    <row r="4613" spans="1:22" x14ac:dyDescent="0.3">
      <c r="A4613" s="3" t="s">
        <v>150</v>
      </c>
      <c r="B4613" s="3">
        <v>11</v>
      </c>
      <c r="C4613" s="4" t="s">
        <v>186</v>
      </c>
      <c r="D4613" s="3" t="s">
        <v>434</v>
      </c>
      <c r="E4613" s="3" t="s">
        <v>121</v>
      </c>
      <c r="F4613" s="4" t="s">
        <v>435</v>
      </c>
      <c r="G4613" s="3" t="s">
        <v>16</v>
      </c>
      <c r="H4613" s="5">
        <v>898.94669999999996</v>
      </c>
      <c r="I4613" s="5">
        <v>2.4658000000000002</v>
      </c>
      <c r="J4613" s="5">
        <v>2.4178000000000002</v>
      </c>
      <c r="K4613" s="6">
        <v>0.98053370103009163</v>
      </c>
      <c r="L4613" s="5">
        <v>29</v>
      </c>
      <c r="M4613" s="19">
        <f>H4613*INDEX('Pliegos Tarifarios (Las Condes)'!$B:$B,MATCH($B4613,'Pliegos Tarifarios (Las Condes)'!$A:$A,0))</f>
        <v>118447.9140321</v>
      </c>
      <c r="N4613" s="19">
        <f>I4613*INDEX('Pliegos Tarifarios (Las Condes)'!$C:$C,MATCH($B4613,'Pliegos Tarifarios (Las Condes)'!$A:$A,0))</f>
        <v>8569.6487173999994</v>
      </c>
      <c r="O4613" s="19">
        <f>J4613*INDEX('Pliegos Tarifarios (Las Condes)'!$D:$D,MATCH($B4613,'Pliegos Tarifarios (Las Condes)'!$A:$A,0))</f>
        <v>35178.196961600006</v>
      </c>
      <c r="P4613" s="19">
        <f>H4613*INDEX('Pliegos Tarifarios (Las Condes)'!$E:$E,MATCH($B4613,'Pliegos Tarifarios (Las Condes)'!$A:$A,0))</f>
        <v>11707.881820799999</v>
      </c>
      <c r="Q4613" s="19" cm="1">
        <f t="array" ref="Q4613">H4613*_xlfn.IFS(H4613&lt;=350,INDEX('Pliegos Tarifarios (Las Condes)'!$F:$F,MATCH($B4613,'Pliegos Tarifarios (Las Condes)'!$A:$A,0)),H4613&lt;=500,INDEX('Pliegos Tarifarios (Las Condes)'!$G:$G,MATCH($B4613,'Pliegos Tarifarios (Las Condes)'!$A:$A,0)),H4613&lt;=1000,INDEX('Pliegos Tarifarios (Las Condes)'!$H:$H,MATCH($B4613,'Pliegos Tarifarios (Las Condes)'!$A:$A,0)),H4613&lt;=5000,INDEX('Pliegos Tarifarios (Las Condes)'!$I:$I,MATCH($B4613,'Pliegos Tarifarios (Las Condes)'!$A:$A,0)),H4613&gt;5000,INDEX('Pliegos Tarifarios (Las Condes)'!$J:$J,MATCH($B4613,'Pliegos Tarifarios (Las Condes)'!$A:$A,0)))/1.19</f>
        <v>2108.3699493277313</v>
      </c>
      <c r="R4613" s="19">
        <f>INDEX('Pliegos Tarifarios (Las Condes)'!$K:$K,MATCH($B4613,'Pliegos Tarifarios (Las Condes)'!$A:$A,0))</f>
        <v>732.99199999999996</v>
      </c>
      <c r="S4613" s="21">
        <f t="shared" si="216"/>
        <v>176745.00348122773</v>
      </c>
      <c r="T4613" s="21">
        <f t="shared" si="217"/>
        <v>33581.55066143327</v>
      </c>
      <c r="U4613" s="19">
        <v>0</v>
      </c>
      <c r="V4613" s="21">
        <f t="shared" si="218"/>
        <v>210326.55414266099</v>
      </c>
    </row>
    <row r="4614" spans="1:22" x14ac:dyDescent="0.3">
      <c r="A4614" s="3" t="s">
        <v>150</v>
      </c>
      <c r="B4614" s="3">
        <v>11</v>
      </c>
      <c r="C4614" s="4" t="s">
        <v>186</v>
      </c>
      <c r="D4614" s="3" t="s">
        <v>436</v>
      </c>
      <c r="E4614" s="3" t="s">
        <v>121</v>
      </c>
      <c r="F4614" s="4" t="s">
        <v>437</v>
      </c>
      <c r="G4614" s="3" t="s">
        <v>16</v>
      </c>
      <c r="H4614" s="5">
        <v>898.60350000000005</v>
      </c>
      <c r="I4614" s="5">
        <v>2.4723000000000002</v>
      </c>
      <c r="J4614" s="5">
        <v>2.4723000000000002</v>
      </c>
      <c r="K4614" s="6">
        <v>1</v>
      </c>
      <c r="L4614" s="5">
        <v>28.99</v>
      </c>
      <c r="M4614" s="19">
        <f>H4614*INDEX('Pliegos Tarifarios (Las Condes)'!$B:$B,MATCH($B4614,'Pliegos Tarifarios (Las Condes)'!$A:$A,0))</f>
        <v>118402.69297050001</v>
      </c>
      <c r="N4614" s="19">
        <f>I4614*INDEX('Pliegos Tarifarios (Las Condes)'!$C:$C,MATCH($B4614,'Pliegos Tarifarios (Las Condes)'!$A:$A,0))</f>
        <v>8592.2388369</v>
      </c>
      <c r="O4614" s="19">
        <f>J4614*INDEX('Pliegos Tarifarios (Las Condes)'!$D:$D,MATCH($B4614,'Pliegos Tarifarios (Las Condes)'!$A:$A,0))</f>
        <v>35971.154085600007</v>
      </c>
      <c r="P4614" s="19">
        <f>H4614*INDEX('Pliegos Tarifarios (Las Condes)'!$E:$E,MATCH($B4614,'Pliegos Tarifarios (Las Condes)'!$A:$A,0))</f>
        <v>11703.411984</v>
      </c>
      <c r="Q4614" s="19" cm="1">
        <f t="array" ref="Q4614">H4614*_xlfn.IFS(H4614&lt;=350,INDEX('Pliegos Tarifarios (Las Condes)'!$F:$F,MATCH($B4614,'Pliegos Tarifarios (Las Condes)'!$A:$A,0)),H4614&lt;=500,INDEX('Pliegos Tarifarios (Las Condes)'!$G:$G,MATCH($B4614,'Pliegos Tarifarios (Las Condes)'!$A:$A,0)),H4614&lt;=1000,INDEX('Pliegos Tarifarios (Las Condes)'!$H:$H,MATCH($B4614,'Pliegos Tarifarios (Las Condes)'!$A:$A,0)),H4614&lt;=5000,INDEX('Pliegos Tarifarios (Las Condes)'!$I:$I,MATCH($B4614,'Pliegos Tarifarios (Las Condes)'!$A:$A,0)),H4614&gt;5000,INDEX('Pliegos Tarifarios (Las Condes)'!$J:$J,MATCH($B4614,'Pliegos Tarifarios (Las Condes)'!$A:$A,0)))/1.19</f>
        <v>2107.565015546219</v>
      </c>
      <c r="R4614" s="19">
        <f>INDEX('Pliegos Tarifarios (Las Condes)'!$K:$K,MATCH($B4614,'Pliegos Tarifarios (Las Condes)'!$A:$A,0))</f>
        <v>732.99199999999996</v>
      </c>
      <c r="S4614" s="21">
        <f t="shared" si="216"/>
        <v>177510.05489254624</v>
      </c>
      <c r="T4614" s="21">
        <f t="shared" si="217"/>
        <v>33726.910429583782</v>
      </c>
      <c r="U4614" s="19">
        <v>0</v>
      </c>
      <c r="V4614" s="21">
        <f t="shared" si="218"/>
        <v>211236.96532213001</v>
      </c>
    </row>
    <row r="4615" spans="1:22" x14ac:dyDescent="0.3">
      <c r="A4615" s="3" t="s">
        <v>150</v>
      </c>
      <c r="B4615" s="3">
        <v>11</v>
      </c>
      <c r="C4615" s="4" t="s">
        <v>186</v>
      </c>
      <c r="D4615" s="3" t="s">
        <v>438</v>
      </c>
      <c r="E4615" s="3" t="s">
        <v>121</v>
      </c>
      <c r="F4615" s="4" t="s">
        <v>439</v>
      </c>
      <c r="G4615" s="3" t="s">
        <v>16</v>
      </c>
      <c r="H4615" s="5">
        <v>898.80160000000001</v>
      </c>
      <c r="I4615" s="5">
        <v>2.5066000000000002</v>
      </c>
      <c r="J4615" s="5">
        <v>2.4447999999999999</v>
      </c>
      <c r="K4615" s="6">
        <v>0.97534508896513195</v>
      </c>
      <c r="L4615" s="5">
        <v>28.99</v>
      </c>
      <c r="M4615" s="19">
        <f>H4615*INDEX('Pliegos Tarifarios (Las Condes)'!$B:$B,MATCH($B4615,'Pliegos Tarifarios (Las Condes)'!$A:$A,0))</f>
        <v>118428.79522080001</v>
      </c>
      <c r="N4615" s="19">
        <f>I4615*INDEX('Pliegos Tarifarios (Las Condes)'!$C:$C,MATCH($B4615,'Pliegos Tarifarios (Las Condes)'!$A:$A,0))</f>
        <v>8711.4451597999996</v>
      </c>
      <c r="O4615" s="19">
        <f>J4615*INDEX('Pliegos Tarifarios (Las Condes)'!$D:$D,MATCH($B4615,'Pliegos Tarifarios (Las Condes)'!$A:$A,0))</f>
        <v>35571.038105599997</v>
      </c>
      <c r="P4615" s="19">
        <f>H4615*INDEX('Pliegos Tarifarios (Las Condes)'!$E:$E,MATCH($B4615,'Pliegos Tarifarios (Las Condes)'!$A:$A,0))</f>
        <v>11705.9920384</v>
      </c>
      <c r="Q4615" s="19" cm="1">
        <f t="array" ref="Q4615">H4615*_xlfn.IFS(H4615&lt;=350,INDEX('Pliegos Tarifarios (Las Condes)'!$F:$F,MATCH($B4615,'Pliegos Tarifarios (Las Condes)'!$A:$A,0)),H4615&lt;=500,INDEX('Pliegos Tarifarios (Las Condes)'!$G:$G,MATCH($B4615,'Pliegos Tarifarios (Las Condes)'!$A:$A,0)),H4615&lt;=1000,INDEX('Pliegos Tarifarios (Las Condes)'!$H:$H,MATCH($B4615,'Pliegos Tarifarios (Las Condes)'!$A:$A,0)),H4615&lt;=5000,INDEX('Pliegos Tarifarios (Las Condes)'!$I:$I,MATCH($B4615,'Pliegos Tarifarios (Las Condes)'!$A:$A,0)),H4615&gt;5000,INDEX('Pliegos Tarifarios (Las Condes)'!$J:$J,MATCH($B4615,'Pliegos Tarifarios (Las Condes)'!$A:$A,0)))/1.19</f>
        <v>2108.0296349579835</v>
      </c>
      <c r="R4615" s="19">
        <f>INDEX('Pliegos Tarifarios (Las Condes)'!$K:$K,MATCH($B4615,'Pliegos Tarifarios (Las Condes)'!$A:$A,0))</f>
        <v>732.99199999999996</v>
      </c>
      <c r="S4615" s="21">
        <f t="shared" si="216"/>
        <v>177258.29215955798</v>
      </c>
      <c r="T4615" s="21">
        <f t="shared" si="217"/>
        <v>33679.075510316019</v>
      </c>
      <c r="U4615" s="19">
        <v>0</v>
      </c>
      <c r="V4615" s="21">
        <f t="shared" si="218"/>
        <v>210937.36766987399</v>
      </c>
    </row>
    <row r="4616" spans="1:22" x14ac:dyDescent="0.3">
      <c r="A4616" s="3" t="s">
        <v>150</v>
      </c>
      <c r="B4616" s="3">
        <v>11</v>
      </c>
      <c r="C4616" s="4" t="s">
        <v>186</v>
      </c>
      <c r="D4616" s="3" t="s">
        <v>440</v>
      </c>
      <c r="E4616" s="3" t="s">
        <v>121</v>
      </c>
      <c r="F4616" s="4" t="s">
        <v>441</v>
      </c>
      <c r="G4616" s="3" t="s">
        <v>16</v>
      </c>
      <c r="H4616" s="5">
        <v>898.75840000000005</v>
      </c>
      <c r="I4616" s="5">
        <v>2.4826999999999999</v>
      </c>
      <c r="J4616" s="5">
        <v>2.4826999999999999</v>
      </c>
      <c r="K4616" s="6">
        <v>1</v>
      </c>
      <c r="L4616" s="5">
        <v>28.99</v>
      </c>
      <c r="M4616" s="19">
        <f>H4616*INDEX('Pliegos Tarifarios (Las Condes)'!$B:$B,MATCH($B4616,'Pliegos Tarifarios (Las Condes)'!$A:$A,0))</f>
        <v>118423.10305920002</v>
      </c>
      <c r="N4616" s="19">
        <f>I4616*INDEX('Pliegos Tarifarios (Las Condes)'!$C:$C,MATCH($B4616,'Pliegos Tarifarios (Las Condes)'!$A:$A,0))</f>
        <v>8628.3830280999991</v>
      </c>
      <c r="O4616" s="19">
        <f>J4616*INDEX('Pliegos Tarifarios (Las Condes)'!$D:$D,MATCH($B4616,'Pliegos Tarifarios (Las Condes)'!$A:$A,0))</f>
        <v>36122.4706744</v>
      </c>
      <c r="P4616" s="19">
        <f>H4616*INDEX('Pliegos Tarifarios (Las Condes)'!$E:$E,MATCH($B4616,'Pliegos Tarifarios (Las Condes)'!$A:$A,0))</f>
        <v>11705.4294016</v>
      </c>
      <c r="Q4616" s="19" cm="1">
        <f t="array" ref="Q4616">H4616*_xlfn.IFS(H4616&lt;=350,INDEX('Pliegos Tarifarios (Las Condes)'!$F:$F,MATCH($B4616,'Pliegos Tarifarios (Las Condes)'!$A:$A,0)),H4616&lt;=500,INDEX('Pliegos Tarifarios (Las Condes)'!$G:$G,MATCH($B4616,'Pliegos Tarifarios (Las Condes)'!$A:$A,0)),H4616&lt;=1000,INDEX('Pliegos Tarifarios (Las Condes)'!$H:$H,MATCH($B4616,'Pliegos Tarifarios (Las Condes)'!$A:$A,0)),H4616&lt;=5000,INDEX('Pliegos Tarifarios (Las Condes)'!$I:$I,MATCH($B4616,'Pliegos Tarifarios (Las Condes)'!$A:$A,0)),H4616&gt;5000,INDEX('Pliegos Tarifarios (Las Condes)'!$J:$J,MATCH($B4616,'Pliegos Tarifarios (Las Condes)'!$A:$A,0)))/1.19</f>
        <v>2107.928314621849</v>
      </c>
      <c r="R4616" s="19">
        <f>INDEX('Pliegos Tarifarios (Las Condes)'!$K:$K,MATCH($B4616,'Pliegos Tarifarios (Las Condes)'!$A:$A,0))</f>
        <v>732.99199999999996</v>
      </c>
      <c r="S4616" s="21">
        <f t="shared" si="216"/>
        <v>177720.30647792187</v>
      </c>
      <c r="T4616" s="21">
        <f t="shared" si="217"/>
        <v>33766.858230805155</v>
      </c>
      <c r="U4616" s="19">
        <v>0</v>
      </c>
      <c r="V4616" s="21">
        <f t="shared" si="218"/>
        <v>211487.16470872704</v>
      </c>
    </row>
    <row r="4617" spans="1:22" x14ac:dyDescent="0.3">
      <c r="A4617" s="3" t="s">
        <v>150</v>
      </c>
      <c r="B4617" s="3">
        <v>11</v>
      </c>
      <c r="C4617" s="4" t="s">
        <v>186</v>
      </c>
      <c r="D4617" s="3" t="s">
        <v>442</v>
      </c>
      <c r="E4617" s="3" t="s">
        <v>121</v>
      </c>
      <c r="F4617" s="4" t="s">
        <v>443</v>
      </c>
      <c r="G4617" s="3" t="s">
        <v>16</v>
      </c>
      <c r="H4617" s="5">
        <v>898.68759999999997</v>
      </c>
      <c r="I4617" s="5">
        <v>2.5164</v>
      </c>
      <c r="J4617" s="5">
        <v>2.3927999999999998</v>
      </c>
      <c r="K4617" s="6">
        <v>0.95088221268478768</v>
      </c>
      <c r="L4617" s="5">
        <v>28.99</v>
      </c>
      <c r="M4617" s="19">
        <f>H4617*INDEX('Pliegos Tarifarios (Las Condes)'!$B:$B,MATCH($B4617,'Pliegos Tarifarios (Las Condes)'!$A:$A,0))</f>
        <v>118413.7742388</v>
      </c>
      <c r="N4617" s="19">
        <f>I4617*INDEX('Pliegos Tarifarios (Las Condes)'!$C:$C,MATCH($B4617,'Pliegos Tarifarios (Las Condes)'!$A:$A,0))</f>
        <v>8745.5041091999992</v>
      </c>
      <c r="O4617" s="19">
        <f>J4617*INDEX('Pliegos Tarifarios (Las Condes)'!$D:$D,MATCH($B4617,'Pliegos Tarifarios (Las Condes)'!$A:$A,0))</f>
        <v>34814.455161599995</v>
      </c>
      <c r="P4617" s="19">
        <f>H4617*INDEX('Pliegos Tarifarios (Las Condes)'!$E:$E,MATCH($B4617,'Pliegos Tarifarios (Las Condes)'!$A:$A,0))</f>
        <v>11704.507302399999</v>
      </c>
      <c r="Q4617" s="19" cm="1">
        <f t="array" ref="Q4617">H4617*_xlfn.IFS(H4617&lt;=350,INDEX('Pliegos Tarifarios (Las Condes)'!$F:$F,MATCH($B4617,'Pliegos Tarifarios (Las Condes)'!$A:$A,0)),H4617&lt;=500,INDEX('Pliegos Tarifarios (Las Condes)'!$G:$G,MATCH($B4617,'Pliegos Tarifarios (Las Condes)'!$A:$A,0)),H4617&lt;=1000,INDEX('Pliegos Tarifarios (Las Condes)'!$H:$H,MATCH($B4617,'Pliegos Tarifarios (Las Condes)'!$A:$A,0)),H4617&lt;=5000,INDEX('Pliegos Tarifarios (Las Condes)'!$I:$I,MATCH($B4617,'Pliegos Tarifarios (Las Condes)'!$A:$A,0)),H4617&gt;5000,INDEX('Pliegos Tarifarios (Las Condes)'!$J:$J,MATCH($B4617,'Pliegos Tarifarios (Las Condes)'!$A:$A,0)))/1.19</f>
        <v>2107.7622618487399</v>
      </c>
      <c r="R4617" s="19">
        <f>INDEX('Pliegos Tarifarios (Las Condes)'!$K:$K,MATCH($B4617,'Pliegos Tarifarios (Las Condes)'!$A:$A,0))</f>
        <v>732.99199999999996</v>
      </c>
      <c r="S4617" s="21">
        <f t="shared" ref="S4617:S4680" si="219">SUM(M4617:R4617)</f>
        <v>176518.99507384872</v>
      </c>
      <c r="T4617" s="21">
        <f t="shared" ref="T4617:T4680" si="220">S4617*0.19</f>
        <v>33538.609064031261</v>
      </c>
      <c r="U4617" s="19">
        <v>0</v>
      </c>
      <c r="V4617" s="21">
        <f t="shared" ref="V4617:V4680" si="221">SUM(S4617:T4617)</f>
        <v>210057.60413787997</v>
      </c>
    </row>
    <row r="4618" spans="1:22" x14ac:dyDescent="0.3">
      <c r="A4618" s="3" t="s">
        <v>150</v>
      </c>
      <c r="B4618" s="3">
        <v>11</v>
      </c>
      <c r="C4618" s="4" t="s">
        <v>186</v>
      </c>
      <c r="D4618" s="3" t="s">
        <v>444</v>
      </c>
      <c r="E4618" s="3" t="s">
        <v>121</v>
      </c>
      <c r="F4618" s="4" t="s">
        <v>445</v>
      </c>
      <c r="G4618" s="3" t="s">
        <v>16</v>
      </c>
      <c r="H4618" s="5">
        <v>900.6454</v>
      </c>
      <c r="I4618" s="5">
        <v>2.4893999999999998</v>
      </c>
      <c r="J4618" s="5">
        <v>2.4213</v>
      </c>
      <c r="K4618" s="6">
        <v>0.97264401060496508</v>
      </c>
      <c r="L4618" s="5">
        <v>29.05</v>
      </c>
      <c r="M4618" s="19">
        <f>H4618*INDEX('Pliegos Tarifarios (Las Condes)'!$B:$B,MATCH($B4618,'Pliegos Tarifarios (Las Condes)'!$A:$A,0))</f>
        <v>118671.73984020001</v>
      </c>
      <c r="N4618" s="19">
        <f>I4618*INDEX('Pliegos Tarifarios (Las Condes)'!$C:$C,MATCH($B4618,'Pliegos Tarifarios (Las Condes)'!$A:$A,0))</f>
        <v>8651.6682281999983</v>
      </c>
      <c r="O4618" s="19">
        <f>J4618*INDEX('Pliegos Tarifarios (Las Condes)'!$D:$D,MATCH($B4618,'Pliegos Tarifarios (Las Condes)'!$A:$A,0))</f>
        <v>35229.120813599999</v>
      </c>
      <c r="P4618" s="19">
        <f>H4618*INDEX('Pliegos Tarifarios (Las Condes)'!$E:$E,MATCH($B4618,'Pliegos Tarifarios (Las Condes)'!$A:$A,0))</f>
        <v>11730.005689599999</v>
      </c>
      <c r="Q4618" s="19" cm="1">
        <f t="array" ref="Q4618">H4618*_xlfn.IFS(H4618&lt;=350,INDEX('Pliegos Tarifarios (Las Condes)'!$F:$F,MATCH($B4618,'Pliegos Tarifarios (Las Condes)'!$A:$A,0)),H4618&lt;=500,INDEX('Pliegos Tarifarios (Las Condes)'!$G:$G,MATCH($B4618,'Pliegos Tarifarios (Las Condes)'!$A:$A,0)),H4618&lt;=1000,INDEX('Pliegos Tarifarios (Las Condes)'!$H:$H,MATCH($B4618,'Pliegos Tarifarios (Las Condes)'!$A:$A,0)),H4618&lt;=5000,INDEX('Pliegos Tarifarios (Las Condes)'!$I:$I,MATCH($B4618,'Pliegos Tarifarios (Las Condes)'!$A:$A,0)),H4618&gt;5000,INDEX('Pliegos Tarifarios (Las Condes)'!$J:$J,MATCH($B4618,'Pliegos Tarifarios (Las Condes)'!$A:$A,0)))/1.19</f>
        <v>2112.3540431932774</v>
      </c>
      <c r="R4618" s="19">
        <f>INDEX('Pliegos Tarifarios (Las Condes)'!$K:$K,MATCH($B4618,'Pliegos Tarifarios (Las Condes)'!$A:$A,0))</f>
        <v>732.99199999999996</v>
      </c>
      <c r="S4618" s="21">
        <f t="shared" si="219"/>
        <v>177127.88061479328</v>
      </c>
      <c r="T4618" s="21">
        <f t="shared" si="220"/>
        <v>33654.29731681072</v>
      </c>
      <c r="U4618" s="19">
        <v>0</v>
      </c>
      <c r="V4618" s="21">
        <f t="shared" si="221"/>
        <v>210782.177931604</v>
      </c>
    </row>
    <row r="4619" spans="1:22" x14ac:dyDescent="0.3">
      <c r="A4619" s="3" t="s">
        <v>150</v>
      </c>
      <c r="B4619" s="3">
        <v>11</v>
      </c>
      <c r="C4619" s="4" t="s">
        <v>186</v>
      </c>
      <c r="D4619" s="3" t="s">
        <v>446</v>
      </c>
      <c r="E4619" s="3" t="s">
        <v>121</v>
      </c>
      <c r="F4619" s="4" t="s">
        <v>447</v>
      </c>
      <c r="G4619" s="3" t="s">
        <v>16</v>
      </c>
      <c r="H4619" s="5">
        <v>898.47159999999997</v>
      </c>
      <c r="I4619" s="5">
        <v>2.4963000000000002</v>
      </c>
      <c r="J4619" s="5">
        <v>2.4116</v>
      </c>
      <c r="K4619" s="6">
        <v>0.96606978327925319</v>
      </c>
      <c r="L4619" s="5">
        <v>28.98</v>
      </c>
      <c r="M4619" s="19">
        <f>H4619*INDEX('Pliegos Tarifarios (Las Condes)'!$B:$B,MATCH($B4619,'Pliegos Tarifarios (Las Condes)'!$A:$A,0))</f>
        <v>118385.3134308</v>
      </c>
      <c r="N4619" s="19">
        <f>I4619*INDEX('Pliegos Tarifarios (Las Condes)'!$C:$C,MATCH($B4619,'Pliegos Tarifarios (Las Condes)'!$A:$A,0))</f>
        <v>8675.6485088999998</v>
      </c>
      <c r="O4619" s="19">
        <f>J4619*INDEX('Pliegos Tarifarios (Las Condes)'!$D:$D,MATCH($B4619,'Pliegos Tarifarios (Las Condes)'!$A:$A,0))</f>
        <v>35087.988995200001</v>
      </c>
      <c r="P4619" s="19">
        <f>H4619*INDEX('Pliegos Tarifarios (Las Condes)'!$E:$E,MATCH($B4619,'Pliegos Tarifarios (Las Condes)'!$A:$A,0))</f>
        <v>11701.694118399999</v>
      </c>
      <c r="Q4619" s="19" cm="1">
        <f t="array" ref="Q4619">H4619*_xlfn.IFS(H4619&lt;=350,INDEX('Pliegos Tarifarios (Las Condes)'!$F:$F,MATCH($B4619,'Pliegos Tarifarios (Las Condes)'!$A:$A,0)),H4619&lt;=500,INDEX('Pliegos Tarifarios (Las Condes)'!$G:$G,MATCH($B4619,'Pliegos Tarifarios (Las Condes)'!$A:$A,0)),H4619&lt;=1000,INDEX('Pliegos Tarifarios (Las Condes)'!$H:$H,MATCH($B4619,'Pliegos Tarifarios (Las Condes)'!$A:$A,0)),H4619&lt;=5000,INDEX('Pliegos Tarifarios (Las Condes)'!$I:$I,MATCH($B4619,'Pliegos Tarifarios (Las Condes)'!$A:$A,0)),H4619&gt;5000,INDEX('Pliegos Tarifarios (Las Condes)'!$J:$J,MATCH($B4619,'Pliegos Tarifarios (Las Condes)'!$A:$A,0)))/1.19</f>
        <v>2107.2556601680676</v>
      </c>
      <c r="R4619" s="19">
        <f>INDEX('Pliegos Tarifarios (Las Condes)'!$K:$K,MATCH($B4619,'Pliegos Tarifarios (Las Condes)'!$A:$A,0))</f>
        <v>732.99199999999996</v>
      </c>
      <c r="S4619" s="21">
        <f t="shared" si="219"/>
        <v>176690.89271346806</v>
      </c>
      <c r="T4619" s="21">
        <f t="shared" si="220"/>
        <v>33571.269615558929</v>
      </c>
      <c r="U4619" s="19">
        <v>0</v>
      </c>
      <c r="V4619" s="21">
        <f t="shared" si="221"/>
        <v>210262.16232902699</v>
      </c>
    </row>
    <row r="4620" spans="1:22" x14ac:dyDescent="0.3">
      <c r="A4620" s="3" t="s">
        <v>150</v>
      </c>
      <c r="B4620" s="3">
        <v>11</v>
      </c>
      <c r="C4620" s="4" t="s">
        <v>186</v>
      </c>
      <c r="D4620" s="3" t="s">
        <v>448</v>
      </c>
      <c r="E4620" s="3" t="s">
        <v>121</v>
      </c>
      <c r="F4620" s="4" t="s">
        <v>449</v>
      </c>
      <c r="G4620" s="3" t="s">
        <v>16</v>
      </c>
      <c r="H4620" s="5">
        <v>898.8297</v>
      </c>
      <c r="I4620" s="5">
        <v>2.4771000000000001</v>
      </c>
      <c r="J4620" s="5">
        <v>2.4632000000000001</v>
      </c>
      <c r="K4620" s="6">
        <v>0.99438859957208026</v>
      </c>
      <c r="L4620" s="5">
        <v>28.99</v>
      </c>
      <c r="M4620" s="19">
        <f>H4620*INDEX('Pliegos Tarifarios (Las Condes)'!$B:$B,MATCH($B4620,'Pliegos Tarifarios (Las Condes)'!$A:$A,0))</f>
        <v>118432.49776110001</v>
      </c>
      <c r="N4620" s="19">
        <f>I4620*INDEX('Pliegos Tarifarios (Las Condes)'!$C:$C,MATCH($B4620,'Pliegos Tarifarios (Las Condes)'!$A:$A,0))</f>
        <v>8608.9207712999996</v>
      </c>
      <c r="O4620" s="19">
        <f>J4620*INDEX('Pliegos Tarifarios (Las Condes)'!$D:$D,MATCH($B4620,'Pliegos Tarifarios (Las Condes)'!$A:$A,0))</f>
        <v>35838.752070400005</v>
      </c>
      <c r="P4620" s="19">
        <f>H4620*INDEX('Pliegos Tarifarios (Las Condes)'!$E:$E,MATCH($B4620,'Pliegos Tarifarios (Las Condes)'!$A:$A,0))</f>
        <v>11706.358012799999</v>
      </c>
      <c r="Q4620" s="19" cm="1">
        <f t="array" ref="Q4620">H4620*_xlfn.IFS(H4620&lt;=350,INDEX('Pliegos Tarifarios (Las Condes)'!$F:$F,MATCH($B4620,'Pliegos Tarifarios (Las Condes)'!$A:$A,0)),H4620&lt;=500,INDEX('Pliegos Tarifarios (Las Condes)'!$G:$G,MATCH($B4620,'Pliegos Tarifarios (Las Condes)'!$A:$A,0)),H4620&lt;=1000,INDEX('Pliegos Tarifarios (Las Condes)'!$H:$H,MATCH($B4620,'Pliegos Tarifarios (Las Condes)'!$A:$A,0)),H4620&lt;=5000,INDEX('Pliegos Tarifarios (Las Condes)'!$I:$I,MATCH($B4620,'Pliegos Tarifarios (Las Condes)'!$A:$A,0)),H4620&gt;5000,INDEX('Pliegos Tarifarios (Las Condes)'!$J:$J,MATCH($B4620,'Pliegos Tarifarios (Las Condes)'!$A:$A,0)))/1.19</f>
        <v>2108.0955400840339</v>
      </c>
      <c r="R4620" s="19">
        <f>INDEX('Pliegos Tarifarios (Las Condes)'!$K:$K,MATCH($B4620,'Pliegos Tarifarios (Las Condes)'!$A:$A,0))</f>
        <v>732.99199999999996</v>
      </c>
      <c r="S4620" s="21">
        <f t="shared" si="219"/>
        <v>177427.61615568405</v>
      </c>
      <c r="T4620" s="21">
        <f t="shared" si="220"/>
        <v>33711.247069579971</v>
      </c>
      <c r="U4620" s="19">
        <v>0</v>
      </c>
      <c r="V4620" s="21">
        <f t="shared" si="221"/>
        <v>211138.86322526401</v>
      </c>
    </row>
    <row r="4621" spans="1:22" x14ac:dyDescent="0.3">
      <c r="A4621" s="3" t="s">
        <v>150</v>
      </c>
      <c r="B4621" s="3">
        <v>11</v>
      </c>
      <c r="C4621" s="4" t="s">
        <v>186</v>
      </c>
      <c r="D4621" s="3" t="s">
        <v>450</v>
      </c>
      <c r="E4621" s="3" t="s">
        <v>121</v>
      </c>
      <c r="F4621" s="4" t="s">
        <v>451</v>
      </c>
      <c r="G4621" s="3" t="s">
        <v>16</v>
      </c>
      <c r="H4621" s="5">
        <v>899.10140000000001</v>
      </c>
      <c r="I4621" s="5">
        <v>2.4472</v>
      </c>
      <c r="J4621" s="5">
        <v>2.4472</v>
      </c>
      <c r="K4621" s="6">
        <v>1</v>
      </c>
      <c r="L4621" s="5">
        <v>29</v>
      </c>
      <c r="M4621" s="19">
        <f>H4621*INDEX('Pliegos Tarifarios (Las Condes)'!$B:$B,MATCH($B4621,'Pliegos Tarifarios (Las Condes)'!$A:$A,0))</f>
        <v>118468.29776820001</v>
      </c>
      <c r="N4621" s="19">
        <f>I4621*INDEX('Pliegos Tarifarios (Las Condes)'!$C:$C,MATCH($B4621,'Pliegos Tarifarios (Las Condes)'!$A:$A,0))</f>
        <v>8505.0062215999988</v>
      </c>
      <c r="O4621" s="19">
        <f>J4621*INDEX('Pliegos Tarifarios (Las Condes)'!$D:$D,MATCH($B4621,'Pliegos Tarifarios (Las Condes)'!$A:$A,0))</f>
        <v>35605.957318400004</v>
      </c>
      <c r="P4621" s="19">
        <f>H4621*INDEX('Pliegos Tarifarios (Las Condes)'!$E:$E,MATCH($B4621,'Pliegos Tarifarios (Las Condes)'!$A:$A,0))</f>
        <v>11709.896633599999</v>
      </c>
      <c r="Q4621" s="19" cm="1">
        <f t="array" ref="Q4621">H4621*_xlfn.IFS(H4621&lt;=350,INDEX('Pliegos Tarifarios (Las Condes)'!$F:$F,MATCH($B4621,'Pliegos Tarifarios (Las Condes)'!$A:$A,0)),H4621&lt;=500,INDEX('Pliegos Tarifarios (Las Condes)'!$G:$G,MATCH($B4621,'Pliegos Tarifarios (Las Condes)'!$A:$A,0)),H4621&lt;=1000,INDEX('Pliegos Tarifarios (Las Condes)'!$H:$H,MATCH($B4621,'Pliegos Tarifarios (Las Condes)'!$A:$A,0)),H4621&lt;=5000,INDEX('Pliegos Tarifarios (Las Condes)'!$I:$I,MATCH($B4621,'Pliegos Tarifarios (Las Condes)'!$A:$A,0)),H4621&gt;5000,INDEX('Pliegos Tarifarios (Las Condes)'!$J:$J,MATCH($B4621,'Pliegos Tarifarios (Las Condes)'!$A:$A,0)))/1.19</f>
        <v>2108.7327793277314</v>
      </c>
      <c r="R4621" s="19">
        <f>INDEX('Pliegos Tarifarios (Las Condes)'!$K:$K,MATCH($B4621,'Pliegos Tarifarios (Las Condes)'!$A:$A,0))</f>
        <v>732.99199999999996</v>
      </c>
      <c r="S4621" s="21">
        <f t="shared" si="219"/>
        <v>177130.88272112774</v>
      </c>
      <c r="T4621" s="21">
        <f t="shared" si="220"/>
        <v>33654.867717014269</v>
      </c>
      <c r="U4621" s="19">
        <v>0</v>
      </c>
      <c r="V4621" s="21">
        <f t="shared" si="221"/>
        <v>210785.75043814201</v>
      </c>
    </row>
    <row r="4622" spans="1:22" x14ac:dyDescent="0.3">
      <c r="A4622" s="3" t="s">
        <v>150</v>
      </c>
      <c r="B4622" s="3">
        <v>11</v>
      </c>
      <c r="C4622" s="4" t="s">
        <v>186</v>
      </c>
      <c r="D4622" s="3" t="s">
        <v>452</v>
      </c>
      <c r="E4622" s="3" t="s">
        <v>121</v>
      </c>
      <c r="F4622" s="4" t="s">
        <v>453</v>
      </c>
      <c r="G4622" s="3" t="s">
        <v>16</v>
      </c>
      <c r="H4622" s="5">
        <v>900.35670000000005</v>
      </c>
      <c r="I4622" s="5">
        <v>2.4588000000000001</v>
      </c>
      <c r="J4622" s="5">
        <v>2.4588000000000001</v>
      </c>
      <c r="K4622" s="6">
        <v>1</v>
      </c>
      <c r="L4622" s="5">
        <v>29.04</v>
      </c>
      <c r="M4622" s="19">
        <f>H4622*INDEX('Pliegos Tarifarios (Las Condes)'!$B:$B,MATCH($B4622,'Pliegos Tarifarios (Las Condes)'!$A:$A,0))</f>
        <v>118633.69986210001</v>
      </c>
      <c r="N4622" s="19">
        <f>I4622*INDEX('Pliegos Tarifarios (Las Condes)'!$C:$C,MATCH($B4622,'Pliegos Tarifarios (Las Condes)'!$A:$A,0))</f>
        <v>8545.3208964000005</v>
      </c>
      <c r="O4622" s="19">
        <f>J4622*INDEX('Pliegos Tarifarios (Las Condes)'!$D:$D,MATCH($B4622,'Pliegos Tarifarios (Las Condes)'!$A:$A,0))</f>
        <v>35774.733513600004</v>
      </c>
      <c r="P4622" s="19">
        <f>H4622*INDEX('Pliegos Tarifarios (Las Condes)'!$E:$E,MATCH($B4622,'Pliegos Tarifarios (Las Condes)'!$A:$A,0))</f>
        <v>11726.245660799999</v>
      </c>
      <c r="Q4622" s="19" cm="1">
        <f t="array" ref="Q4622">H4622*_xlfn.IFS(H4622&lt;=350,INDEX('Pliegos Tarifarios (Las Condes)'!$F:$F,MATCH($B4622,'Pliegos Tarifarios (Las Condes)'!$A:$A,0)),H4622&lt;=500,INDEX('Pliegos Tarifarios (Las Condes)'!$G:$G,MATCH($B4622,'Pliegos Tarifarios (Las Condes)'!$A:$A,0)),H4622&lt;=1000,INDEX('Pliegos Tarifarios (Las Condes)'!$H:$H,MATCH($B4622,'Pliegos Tarifarios (Las Condes)'!$A:$A,0)),H4622&lt;=5000,INDEX('Pliegos Tarifarios (Las Condes)'!$I:$I,MATCH($B4622,'Pliegos Tarifarios (Las Condes)'!$A:$A,0)),H4622&gt;5000,INDEX('Pliegos Tarifarios (Las Condes)'!$J:$J,MATCH($B4622,'Pliegos Tarifarios (Las Condes)'!$A:$A,0)))/1.19</f>
        <v>2111.6769325210089</v>
      </c>
      <c r="R4622" s="19">
        <f>INDEX('Pliegos Tarifarios (Las Condes)'!$K:$K,MATCH($B4622,'Pliegos Tarifarios (Las Condes)'!$A:$A,0))</f>
        <v>732.99199999999996</v>
      </c>
      <c r="S4622" s="21">
        <f t="shared" si="219"/>
        <v>177524.668865421</v>
      </c>
      <c r="T4622" s="21">
        <f t="shared" si="220"/>
        <v>33729.687084429992</v>
      </c>
      <c r="U4622" s="19">
        <v>0</v>
      </c>
      <c r="V4622" s="21">
        <f t="shared" si="221"/>
        <v>211254.35594985099</v>
      </c>
    </row>
    <row r="4623" spans="1:22" x14ac:dyDescent="0.3">
      <c r="A4623" s="3" t="s">
        <v>150</v>
      </c>
      <c r="B4623" s="3">
        <v>11</v>
      </c>
      <c r="C4623" s="4" t="s">
        <v>186</v>
      </c>
      <c r="D4623" s="3" t="s">
        <v>454</v>
      </c>
      <c r="E4623" s="3" t="s">
        <v>121</v>
      </c>
      <c r="F4623" s="4" t="s">
        <v>455</v>
      </c>
      <c r="G4623" s="3" t="s">
        <v>16</v>
      </c>
      <c r="H4623" s="5">
        <v>899.97850000000005</v>
      </c>
      <c r="I4623" s="5">
        <v>2.5051999999999999</v>
      </c>
      <c r="J4623" s="5">
        <v>2.4487000000000001</v>
      </c>
      <c r="K4623" s="6">
        <v>0.97744691042631338</v>
      </c>
      <c r="L4623" s="5">
        <v>29.03</v>
      </c>
      <c r="M4623" s="19">
        <f>H4623*INDEX('Pliegos Tarifarios (Las Condes)'!$B:$B,MATCH($B4623,'Pliegos Tarifarios (Las Condes)'!$A:$A,0))</f>
        <v>118583.86709550001</v>
      </c>
      <c r="N4623" s="19">
        <f>I4623*INDEX('Pliegos Tarifarios (Las Condes)'!$C:$C,MATCH($B4623,'Pliegos Tarifarios (Las Condes)'!$A:$A,0))</f>
        <v>8706.5795955999984</v>
      </c>
      <c r="O4623" s="19">
        <f>J4623*INDEX('Pliegos Tarifarios (Las Condes)'!$D:$D,MATCH($B4623,'Pliegos Tarifarios (Las Condes)'!$A:$A,0))</f>
        <v>35627.781826400002</v>
      </c>
      <c r="P4623" s="19">
        <f>H4623*INDEX('Pliegos Tarifarios (Las Condes)'!$E:$E,MATCH($B4623,'Pliegos Tarifarios (Las Condes)'!$A:$A,0))</f>
        <v>11721.319984</v>
      </c>
      <c r="Q4623" s="19" cm="1">
        <f t="array" ref="Q4623">H4623*_xlfn.IFS(H4623&lt;=350,INDEX('Pliegos Tarifarios (Las Condes)'!$F:$F,MATCH($B4623,'Pliegos Tarifarios (Las Condes)'!$A:$A,0)),H4623&lt;=500,INDEX('Pliegos Tarifarios (Las Condes)'!$G:$G,MATCH($B4623,'Pliegos Tarifarios (Las Condes)'!$A:$A,0)),H4623&lt;=1000,INDEX('Pliegos Tarifarios (Las Condes)'!$H:$H,MATCH($B4623,'Pliegos Tarifarios (Las Condes)'!$A:$A,0)),H4623&lt;=5000,INDEX('Pliegos Tarifarios (Las Condes)'!$I:$I,MATCH($B4623,'Pliegos Tarifarios (Las Condes)'!$A:$A,0)),H4623&gt;5000,INDEX('Pliegos Tarifarios (Las Condes)'!$J:$J,MATCH($B4623,'Pliegos Tarifarios (Las Condes)'!$A:$A,0)))/1.19</f>
        <v>2110.7899105042025</v>
      </c>
      <c r="R4623" s="19">
        <f>INDEX('Pliegos Tarifarios (Las Condes)'!$K:$K,MATCH($B4623,'Pliegos Tarifarios (Las Condes)'!$A:$A,0))</f>
        <v>732.99199999999996</v>
      </c>
      <c r="S4623" s="21">
        <f t="shared" si="219"/>
        <v>177483.33041200423</v>
      </c>
      <c r="T4623" s="21">
        <f t="shared" si="220"/>
        <v>33721.832778280805</v>
      </c>
      <c r="U4623" s="19">
        <v>0</v>
      </c>
      <c r="V4623" s="21">
        <f t="shared" si="221"/>
        <v>211205.16319028503</v>
      </c>
    </row>
    <row r="4624" spans="1:22" x14ac:dyDescent="0.3">
      <c r="A4624" s="3" t="s">
        <v>150</v>
      </c>
      <c r="B4624" s="3">
        <v>11</v>
      </c>
      <c r="C4624" s="4" t="s">
        <v>186</v>
      </c>
      <c r="D4624" s="3" t="s">
        <v>456</v>
      </c>
      <c r="E4624" s="3" t="s">
        <v>121</v>
      </c>
      <c r="F4624" s="4" t="s">
        <v>457</v>
      </c>
      <c r="G4624" s="3" t="s">
        <v>16</v>
      </c>
      <c r="H4624" s="5">
        <v>897.47550000000001</v>
      </c>
      <c r="I4624" s="5">
        <v>2.4984000000000002</v>
      </c>
      <c r="J4624" s="5">
        <v>2.4148000000000001</v>
      </c>
      <c r="K4624" s="6">
        <v>0.96653858469420428</v>
      </c>
      <c r="L4624" s="5">
        <v>28.95</v>
      </c>
      <c r="M4624" s="19">
        <f>H4624*INDEX('Pliegos Tarifarios (Las Condes)'!$B:$B,MATCH($B4624,'Pliegos Tarifarios (Las Condes)'!$A:$A,0))</f>
        <v>118254.0643065</v>
      </c>
      <c r="N4624" s="19">
        <f>I4624*INDEX('Pliegos Tarifarios (Las Condes)'!$C:$C,MATCH($B4624,'Pliegos Tarifarios (Las Condes)'!$A:$A,0))</f>
        <v>8682.9468551999998</v>
      </c>
      <c r="O4624" s="19">
        <f>J4624*INDEX('Pliegos Tarifarios (Las Condes)'!$D:$D,MATCH($B4624,'Pliegos Tarifarios (Las Condes)'!$A:$A,0))</f>
        <v>35134.547945600003</v>
      </c>
      <c r="P4624" s="19">
        <f>H4624*INDEX('Pliegos Tarifarios (Las Condes)'!$E:$E,MATCH($B4624,'Pliegos Tarifarios (Las Condes)'!$A:$A,0))</f>
        <v>11688.720911999999</v>
      </c>
      <c r="Q4624" s="19" cm="1">
        <f t="array" ref="Q4624">H4624*_xlfn.IFS(H4624&lt;=350,INDEX('Pliegos Tarifarios (Las Condes)'!$F:$F,MATCH($B4624,'Pliegos Tarifarios (Las Condes)'!$A:$A,0)),H4624&lt;=500,INDEX('Pliegos Tarifarios (Las Condes)'!$G:$G,MATCH($B4624,'Pliegos Tarifarios (Las Condes)'!$A:$A,0)),H4624&lt;=1000,INDEX('Pliegos Tarifarios (Las Condes)'!$H:$H,MATCH($B4624,'Pliegos Tarifarios (Las Condes)'!$A:$A,0)),H4624&lt;=5000,INDEX('Pliegos Tarifarios (Las Condes)'!$I:$I,MATCH($B4624,'Pliegos Tarifarios (Las Condes)'!$A:$A,0)),H4624&gt;5000,INDEX('Pliegos Tarifarios (Las Condes)'!$J:$J,MATCH($B4624,'Pliegos Tarifarios (Las Condes)'!$A:$A,0)))/1.19</f>
        <v>2104.9194289915968</v>
      </c>
      <c r="R4624" s="19">
        <f>INDEX('Pliegos Tarifarios (Las Condes)'!$K:$K,MATCH($B4624,'Pliegos Tarifarios (Las Condes)'!$A:$A,0))</f>
        <v>732.99199999999996</v>
      </c>
      <c r="S4624" s="21">
        <f t="shared" si="219"/>
        <v>176598.19144829159</v>
      </c>
      <c r="T4624" s="21">
        <f t="shared" si="220"/>
        <v>33553.6563751754</v>
      </c>
      <c r="U4624" s="19">
        <v>0</v>
      </c>
      <c r="V4624" s="21">
        <f t="shared" si="221"/>
        <v>210151.84782346699</v>
      </c>
    </row>
    <row r="4625" spans="1:22" x14ac:dyDescent="0.3">
      <c r="A4625" s="3" t="s">
        <v>150</v>
      </c>
      <c r="B4625" s="3">
        <v>11</v>
      </c>
      <c r="C4625" s="4" t="s">
        <v>186</v>
      </c>
      <c r="D4625" s="3" t="s">
        <v>458</v>
      </c>
      <c r="E4625" s="3" t="s">
        <v>121</v>
      </c>
      <c r="F4625" s="4" t="s">
        <v>459</v>
      </c>
      <c r="G4625" s="3" t="s">
        <v>16</v>
      </c>
      <c r="H4625" s="5">
        <v>900.17619999999999</v>
      </c>
      <c r="I4625" s="5">
        <v>2.4741</v>
      </c>
      <c r="J4625" s="5">
        <v>2.4741</v>
      </c>
      <c r="K4625" s="6">
        <v>1</v>
      </c>
      <c r="L4625" s="5">
        <v>29.04</v>
      </c>
      <c r="M4625" s="19">
        <f>H4625*INDEX('Pliegos Tarifarios (Las Condes)'!$B:$B,MATCH($B4625,'Pliegos Tarifarios (Las Condes)'!$A:$A,0))</f>
        <v>118609.9166406</v>
      </c>
      <c r="N4625" s="19">
        <f>I4625*INDEX('Pliegos Tarifarios (Las Condes)'!$C:$C,MATCH($B4625,'Pliegos Tarifarios (Las Condes)'!$A:$A,0))</f>
        <v>8598.4945622999985</v>
      </c>
      <c r="O4625" s="19">
        <f>J4625*INDEX('Pliegos Tarifarios (Las Condes)'!$D:$D,MATCH($B4625,'Pliegos Tarifarios (Las Condes)'!$A:$A,0))</f>
        <v>35997.343495200003</v>
      </c>
      <c r="P4625" s="19">
        <f>H4625*INDEX('Pliegos Tarifarios (Las Condes)'!$E:$E,MATCH($B4625,'Pliegos Tarifarios (Las Condes)'!$A:$A,0))</f>
        <v>11723.894828799999</v>
      </c>
      <c r="Q4625" s="19" cm="1">
        <f t="array" ref="Q4625">H4625*_xlfn.IFS(H4625&lt;=350,INDEX('Pliegos Tarifarios (Las Condes)'!$F:$F,MATCH($B4625,'Pliegos Tarifarios (Las Condes)'!$A:$A,0)),H4625&lt;=500,INDEX('Pliegos Tarifarios (Las Condes)'!$G:$G,MATCH($B4625,'Pliegos Tarifarios (Las Condes)'!$A:$A,0)),H4625&lt;=1000,INDEX('Pliegos Tarifarios (Las Condes)'!$H:$H,MATCH($B4625,'Pliegos Tarifarios (Las Condes)'!$A:$A,0)),H4625&lt;=5000,INDEX('Pliegos Tarifarios (Las Condes)'!$I:$I,MATCH($B4625,'Pliegos Tarifarios (Las Condes)'!$A:$A,0)),H4625&gt;5000,INDEX('Pliegos Tarifarios (Las Condes)'!$J:$J,MATCH($B4625,'Pliegos Tarifarios (Las Condes)'!$A:$A,0)))/1.19</f>
        <v>2111.2535917647065</v>
      </c>
      <c r="R4625" s="19">
        <f>INDEX('Pliegos Tarifarios (Las Condes)'!$K:$K,MATCH($B4625,'Pliegos Tarifarios (Las Condes)'!$A:$A,0))</f>
        <v>732.99199999999996</v>
      </c>
      <c r="S4625" s="21">
        <f t="shared" si="219"/>
        <v>177773.89511866472</v>
      </c>
      <c r="T4625" s="21">
        <f t="shared" si="220"/>
        <v>33777.040072546297</v>
      </c>
      <c r="U4625" s="19">
        <v>0</v>
      </c>
      <c r="V4625" s="21">
        <f t="shared" si="221"/>
        <v>211550.935191211</v>
      </c>
    </row>
    <row r="4626" spans="1:22" x14ac:dyDescent="0.3">
      <c r="A4626" s="3" t="s">
        <v>150</v>
      </c>
      <c r="B4626" s="3">
        <v>11</v>
      </c>
      <c r="C4626" s="4" t="s">
        <v>186</v>
      </c>
      <c r="D4626" s="3" t="s">
        <v>460</v>
      </c>
      <c r="E4626" s="3" t="s">
        <v>121</v>
      </c>
      <c r="F4626" s="4" t="s">
        <v>461</v>
      </c>
      <c r="G4626" s="3" t="s">
        <v>16</v>
      </c>
      <c r="H4626" s="5">
        <v>898.09590000000003</v>
      </c>
      <c r="I4626" s="5">
        <v>2.4975999999999998</v>
      </c>
      <c r="J4626" s="5">
        <v>2.4091</v>
      </c>
      <c r="K4626" s="6">
        <v>0.96456598334401034</v>
      </c>
      <c r="L4626" s="5">
        <v>28.97</v>
      </c>
      <c r="M4626" s="19">
        <f>H4626*INDEX('Pliegos Tarifarios (Las Condes)'!$B:$B,MATCH($B4626,'Pliegos Tarifarios (Las Condes)'!$A:$A,0))</f>
        <v>118335.81007170001</v>
      </c>
      <c r="N4626" s="19">
        <f>I4626*INDEX('Pliegos Tarifarios (Las Condes)'!$C:$C,MATCH($B4626,'Pliegos Tarifarios (Las Condes)'!$A:$A,0))</f>
        <v>8680.1665327999981</v>
      </c>
      <c r="O4626" s="19">
        <f>J4626*INDEX('Pliegos Tarifarios (Las Condes)'!$D:$D,MATCH($B4626,'Pliegos Tarifarios (Las Condes)'!$A:$A,0))</f>
        <v>35051.614815200002</v>
      </c>
      <c r="P4626" s="19">
        <f>H4626*INDEX('Pliegos Tarifarios (Las Condes)'!$E:$E,MATCH($B4626,'Pliegos Tarifarios (Las Condes)'!$A:$A,0))</f>
        <v>11696.801001599999</v>
      </c>
      <c r="Q4626" s="19" cm="1">
        <f t="array" ref="Q4626">H4626*_xlfn.IFS(H4626&lt;=350,INDEX('Pliegos Tarifarios (Las Condes)'!$F:$F,MATCH($B4626,'Pliegos Tarifarios (Las Condes)'!$A:$A,0)),H4626&lt;=500,INDEX('Pliegos Tarifarios (Las Condes)'!$G:$G,MATCH($B4626,'Pliegos Tarifarios (Las Condes)'!$A:$A,0)),H4626&lt;=1000,INDEX('Pliegos Tarifarios (Las Condes)'!$H:$H,MATCH($B4626,'Pliegos Tarifarios (Las Condes)'!$A:$A,0)),H4626&lt;=5000,INDEX('Pliegos Tarifarios (Las Condes)'!$I:$I,MATCH($B4626,'Pliegos Tarifarios (Las Condes)'!$A:$A,0)),H4626&gt;5000,INDEX('Pliegos Tarifarios (Las Condes)'!$J:$J,MATCH($B4626,'Pliegos Tarifarios (Las Condes)'!$A:$A,0)))/1.19</f>
        <v>2106.3745015966388</v>
      </c>
      <c r="R4626" s="19">
        <f>INDEX('Pliegos Tarifarios (Las Condes)'!$K:$K,MATCH($B4626,'Pliegos Tarifarios (Las Condes)'!$A:$A,0))</f>
        <v>732.99199999999996</v>
      </c>
      <c r="S4626" s="21">
        <f t="shared" si="219"/>
        <v>176603.75892289664</v>
      </c>
      <c r="T4626" s="21">
        <f t="shared" si="220"/>
        <v>33554.71419535036</v>
      </c>
      <c r="U4626" s="19">
        <v>0</v>
      </c>
      <c r="V4626" s="21">
        <f t="shared" si="221"/>
        <v>210158.473118247</v>
      </c>
    </row>
    <row r="4627" spans="1:22" x14ac:dyDescent="0.3">
      <c r="A4627" s="3" t="s">
        <v>150</v>
      </c>
      <c r="B4627" s="3">
        <v>11</v>
      </c>
      <c r="C4627" s="4" t="s">
        <v>186</v>
      </c>
      <c r="D4627" s="3" t="s">
        <v>462</v>
      </c>
      <c r="E4627" s="3" t="s">
        <v>121</v>
      </c>
      <c r="F4627" s="4" t="s">
        <v>463</v>
      </c>
      <c r="G4627" s="3" t="s">
        <v>16</v>
      </c>
      <c r="H4627" s="5">
        <v>898.21979999999996</v>
      </c>
      <c r="I4627" s="5">
        <v>2.4948999999999999</v>
      </c>
      <c r="J4627" s="5">
        <v>2.4948999999999999</v>
      </c>
      <c r="K4627" s="6">
        <v>1</v>
      </c>
      <c r="L4627" s="5">
        <v>28.97</v>
      </c>
      <c r="M4627" s="19">
        <f>H4627*INDEX('Pliegos Tarifarios (Las Condes)'!$B:$B,MATCH($B4627,'Pliegos Tarifarios (Las Condes)'!$A:$A,0))</f>
        <v>118352.1355074</v>
      </c>
      <c r="N4627" s="19">
        <f>I4627*INDEX('Pliegos Tarifarios (Las Condes)'!$C:$C,MATCH($B4627,'Pliegos Tarifarios (Las Condes)'!$A:$A,0))</f>
        <v>8670.7829446999986</v>
      </c>
      <c r="O4627" s="19">
        <f>J4627*INDEX('Pliegos Tarifarios (Las Condes)'!$D:$D,MATCH($B4627,'Pliegos Tarifarios (Las Condes)'!$A:$A,0))</f>
        <v>36299.976672800003</v>
      </c>
      <c r="P4627" s="19">
        <f>H4627*INDEX('Pliegos Tarifarios (Las Condes)'!$E:$E,MATCH($B4627,'Pliegos Tarifarios (Las Condes)'!$A:$A,0))</f>
        <v>11698.414675199998</v>
      </c>
      <c r="Q4627" s="19" cm="1">
        <f t="array" ref="Q4627">H4627*_xlfn.IFS(H4627&lt;=350,INDEX('Pliegos Tarifarios (Las Condes)'!$F:$F,MATCH($B4627,'Pliegos Tarifarios (Las Condes)'!$A:$A,0)),H4627&lt;=500,INDEX('Pliegos Tarifarios (Las Condes)'!$G:$G,MATCH($B4627,'Pliegos Tarifarios (Las Condes)'!$A:$A,0)),H4627&lt;=1000,INDEX('Pliegos Tarifarios (Las Condes)'!$H:$H,MATCH($B4627,'Pliegos Tarifarios (Las Condes)'!$A:$A,0)),H4627&lt;=5000,INDEX('Pliegos Tarifarios (Las Condes)'!$I:$I,MATCH($B4627,'Pliegos Tarifarios (Las Condes)'!$A:$A,0)),H4627&gt;5000,INDEX('Pliegos Tarifarios (Las Condes)'!$J:$J,MATCH($B4627,'Pliegos Tarifarios (Las Condes)'!$A:$A,0)))/1.19</f>
        <v>2106.6650939495803</v>
      </c>
      <c r="R4627" s="19">
        <f>INDEX('Pliegos Tarifarios (Las Condes)'!$K:$K,MATCH($B4627,'Pliegos Tarifarios (Las Condes)'!$A:$A,0))</f>
        <v>732.99199999999996</v>
      </c>
      <c r="S4627" s="21">
        <f t="shared" si="219"/>
        <v>177860.9668940496</v>
      </c>
      <c r="T4627" s="21">
        <f t="shared" si="220"/>
        <v>33793.583709869425</v>
      </c>
      <c r="U4627" s="19">
        <v>0</v>
      </c>
      <c r="V4627" s="21">
        <f t="shared" si="221"/>
        <v>211654.55060391902</v>
      </c>
    </row>
    <row r="4628" spans="1:22" x14ac:dyDescent="0.3">
      <c r="A4628" s="3" t="s">
        <v>150</v>
      </c>
      <c r="B4628" s="3">
        <v>11</v>
      </c>
      <c r="C4628" s="4" t="s">
        <v>186</v>
      </c>
      <c r="D4628" s="3" t="s">
        <v>464</v>
      </c>
      <c r="E4628" s="3" t="s">
        <v>121</v>
      </c>
      <c r="F4628" s="4" t="s">
        <v>465</v>
      </c>
      <c r="G4628" s="3" t="s">
        <v>16</v>
      </c>
      <c r="H4628" s="5">
        <v>898.60619999999994</v>
      </c>
      <c r="I4628" s="5">
        <v>2.4706000000000001</v>
      </c>
      <c r="J4628" s="5">
        <v>2.4213</v>
      </c>
      <c r="K4628" s="6">
        <v>0.98004533311746134</v>
      </c>
      <c r="L4628" s="5">
        <v>28.99</v>
      </c>
      <c r="M4628" s="19">
        <f>H4628*INDEX('Pliegos Tarifarios (Las Condes)'!$B:$B,MATCH($B4628,'Pliegos Tarifarios (Las Condes)'!$A:$A,0))</f>
        <v>118403.0487306</v>
      </c>
      <c r="N4628" s="19">
        <f>I4628*INDEX('Pliegos Tarifarios (Las Condes)'!$C:$C,MATCH($B4628,'Pliegos Tarifarios (Las Condes)'!$A:$A,0))</f>
        <v>8586.330651799999</v>
      </c>
      <c r="O4628" s="19">
        <f>J4628*INDEX('Pliegos Tarifarios (Las Condes)'!$D:$D,MATCH($B4628,'Pliegos Tarifarios (Las Condes)'!$A:$A,0))</f>
        <v>35229.120813599999</v>
      </c>
      <c r="P4628" s="19">
        <f>H4628*INDEX('Pliegos Tarifarios (Las Condes)'!$E:$E,MATCH($B4628,'Pliegos Tarifarios (Las Condes)'!$A:$A,0))</f>
        <v>11703.447148799998</v>
      </c>
      <c r="Q4628" s="19" cm="1">
        <f t="array" ref="Q4628">H4628*_xlfn.IFS(H4628&lt;=350,INDEX('Pliegos Tarifarios (Las Condes)'!$F:$F,MATCH($B4628,'Pliegos Tarifarios (Las Condes)'!$A:$A,0)),H4628&lt;=500,INDEX('Pliegos Tarifarios (Las Condes)'!$G:$G,MATCH($B4628,'Pliegos Tarifarios (Las Condes)'!$A:$A,0)),H4628&lt;=1000,INDEX('Pliegos Tarifarios (Las Condes)'!$H:$H,MATCH($B4628,'Pliegos Tarifarios (Las Condes)'!$A:$A,0)),H4628&lt;=5000,INDEX('Pliegos Tarifarios (Las Condes)'!$I:$I,MATCH($B4628,'Pliegos Tarifarios (Las Condes)'!$A:$A,0)),H4628&gt;5000,INDEX('Pliegos Tarifarios (Las Condes)'!$J:$J,MATCH($B4628,'Pliegos Tarifarios (Las Condes)'!$A:$A,0)))/1.19</f>
        <v>2107.5713480672271</v>
      </c>
      <c r="R4628" s="19">
        <f>INDEX('Pliegos Tarifarios (Las Condes)'!$K:$K,MATCH($B4628,'Pliegos Tarifarios (Las Condes)'!$A:$A,0))</f>
        <v>732.99199999999996</v>
      </c>
      <c r="S4628" s="21">
        <f t="shared" si="219"/>
        <v>176762.51069286722</v>
      </c>
      <c r="T4628" s="21">
        <f t="shared" si="220"/>
        <v>33584.87703164477</v>
      </c>
      <c r="U4628" s="19">
        <v>0</v>
      </c>
      <c r="V4628" s="21">
        <f t="shared" si="221"/>
        <v>210347.38772451199</v>
      </c>
    </row>
    <row r="4629" spans="1:22" x14ac:dyDescent="0.3">
      <c r="A4629" s="3" t="s">
        <v>150</v>
      </c>
      <c r="B4629" s="3">
        <v>11</v>
      </c>
      <c r="C4629" s="4" t="s">
        <v>186</v>
      </c>
      <c r="D4629" s="3" t="s">
        <v>466</v>
      </c>
      <c r="E4629" s="3" t="s">
        <v>121</v>
      </c>
      <c r="F4629" s="4" t="s">
        <v>467</v>
      </c>
      <c r="G4629" s="3" t="s">
        <v>16</v>
      </c>
      <c r="H4629" s="5">
        <v>898.81439999999998</v>
      </c>
      <c r="I4629" s="5">
        <v>2.4762</v>
      </c>
      <c r="J4629" s="5">
        <v>2.4047000000000001</v>
      </c>
      <c r="K4629" s="6">
        <v>0.97112511105726518</v>
      </c>
      <c r="L4629" s="5">
        <v>28.99</v>
      </c>
      <c r="M4629" s="19">
        <f>H4629*INDEX('Pliegos Tarifarios (Las Condes)'!$B:$B,MATCH($B4629,'Pliegos Tarifarios (Las Condes)'!$A:$A,0))</f>
        <v>118430.4817872</v>
      </c>
      <c r="N4629" s="19">
        <f>I4629*INDEX('Pliegos Tarifarios (Las Condes)'!$C:$C,MATCH($B4629,'Pliegos Tarifarios (Las Condes)'!$A:$A,0))</f>
        <v>8605.7929085999986</v>
      </c>
      <c r="O4629" s="19">
        <f>J4629*INDEX('Pliegos Tarifarios (Las Condes)'!$D:$D,MATCH($B4629,'Pliegos Tarifarios (Las Condes)'!$A:$A,0))</f>
        <v>34987.596258400001</v>
      </c>
      <c r="P4629" s="19">
        <f>H4629*INDEX('Pliegos Tarifarios (Las Condes)'!$E:$E,MATCH($B4629,'Pliegos Tarifarios (Las Condes)'!$A:$A,0))</f>
        <v>11706.1587456</v>
      </c>
      <c r="Q4629" s="19" cm="1">
        <f t="array" ref="Q4629">H4629*_xlfn.IFS(H4629&lt;=350,INDEX('Pliegos Tarifarios (Las Condes)'!$F:$F,MATCH($B4629,'Pliegos Tarifarios (Las Condes)'!$A:$A,0)),H4629&lt;=500,INDEX('Pliegos Tarifarios (Las Condes)'!$G:$G,MATCH($B4629,'Pliegos Tarifarios (Las Condes)'!$A:$A,0)),H4629&lt;=1000,INDEX('Pliegos Tarifarios (Las Condes)'!$H:$H,MATCH($B4629,'Pliegos Tarifarios (Las Condes)'!$A:$A,0)),H4629&lt;=5000,INDEX('Pliegos Tarifarios (Las Condes)'!$I:$I,MATCH($B4629,'Pliegos Tarifarios (Las Condes)'!$A:$A,0)),H4629&gt;5000,INDEX('Pliegos Tarifarios (Las Condes)'!$J:$J,MATCH($B4629,'Pliegos Tarifarios (Las Condes)'!$A:$A,0)))/1.19</f>
        <v>2108.0596557983199</v>
      </c>
      <c r="R4629" s="19">
        <f>INDEX('Pliegos Tarifarios (Las Condes)'!$K:$K,MATCH($B4629,'Pliegos Tarifarios (Las Condes)'!$A:$A,0))</f>
        <v>732.99199999999996</v>
      </c>
      <c r="S4629" s="21">
        <f t="shared" si="219"/>
        <v>176571.08135559829</v>
      </c>
      <c r="T4629" s="21">
        <f t="shared" si="220"/>
        <v>33548.505457563675</v>
      </c>
      <c r="U4629" s="19">
        <v>0</v>
      </c>
      <c r="V4629" s="21">
        <f t="shared" si="221"/>
        <v>210119.58681316196</v>
      </c>
    </row>
    <row r="4630" spans="1:22" x14ac:dyDescent="0.3">
      <c r="A4630" s="3" t="s">
        <v>150</v>
      </c>
      <c r="B4630" s="3">
        <v>11</v>
      </c>
      <c r="C4630" s="4" t="s">
        <v>186</v>
      </c>
      <c r="D4630" s="3" t="s">
        <v>468</v>
      </c>
      <c r="E4630" s="3" t="s">
        <v>121</v>
      </c>
      <c r="F4630" s="4" t="s">
        <v>469</v>
      </c>
      <c r="G4630" s="3" t="s">
        <v>16</v>
      </c>
      <c r="H4630" s="5">
        <v>899.37879999999996</v>
      </c>
      <c r="I4630" s="5">
        <v>2.4569000000000001</v>
      </c>
      <c r="J4630" s="5">
        <v>2.4401000000000002</v>
      </c>
      <c r="K4630" s="6">
        <v>0.99316211486018968</v>
      </c>
      <c r="L4630" s="5">
        <v>29.01</v>
      </c>
      <c r="M4630" s="19">
        <f>H4630*INDEX('Pliegos Tarifarios (Las Condes)'!$B:$B,MATCH($B4630,'Pliegos Tarifarios (Las Condes)'!$A:$A,0))</f>
        <v>118504.8488244</v>
      </c>
      <c r="N4630" s="19">
        <f>I4630*INDEX('Pliegos Tarifarios (Las Condes)'!$C:$C,MATCH($B4630,'Pliegos Tarifarios (Las Condes)'!$A:$A,0))</f>
        <v>8538.7176306999991</v>
      </c>
      <c r="O4630" s="19">
        <f>J4630*INDEX('Pliegos Tarifarios (Las Condes)'!$D:$D,MATCH($B4630,'Pliegos Tarifarios (Las Condes)'!$A:$A,0))</f>
        <v>35502.654647200005</v>
      </c>
      <c r="P4630" s="19">
        <f>H4630*INDEX('Pliegos Tarifarios (Las Condes)'!$E:$E,MATCH($B4630,'Pliegos Tarifarios (Las Condes)'!$A:$A,0))</f>
        <v>11713.509491199999</v>
      </c>
      <c r="Q4630" s="19" cm="1">
        <f t="array" ref="Q4630">H4630*_xlfn.IFS(H4630&lt;=350,INDEX('Pliegos Tarifarios (Las Condes)'!$F:$F,MATCH($B4630,'Pliegos Tarifarios (Las Condes)'!$A:$A,0)),H4630&lt;=500,INDEX('Pliegos Tarifarios (Las Condes)'!$G:$G,MATCH($B4630,'Pliegos Tarifarios (Las Condes)'!$A:$A,0)),H4630&lt;=1000,INDEX('Pliegos Tarifarios (Las Condes)'!$H:$H,MATCH($B4630,'Pliegos Tarifarios (Las Condes)'!$A:$A,0)),H4630&lt;=5000,INDEX('Pliegos Tarifarios (Las Condes)'!$I:$I,MATCH($B4630,'Pliegos Tarifarios (Las Condes)'!$A:$A,0)),H4630&gt;5000,INDEX('Pliegos Tarifarios (Las Condes)'!$J:$J,MATCH($B4630,'Pliegos Tarifarios (Las Condes)'!$A:$A,0)))/1.19</f>
        <v>2109.383387226891</v>
      </c>
      <c r="R4630" s="19">
        <f>INDEX('Pliegos Tarifarios (Las Condes)'!$K:$K,MATCH($B4630,'Pliegos Tarifarios (Las Condes)'!$A:$A,0))</f>
        <v>732.99199999999996</v>
      </c>
      <c r="S4630" s="21">
        <f t="shared" si="219"/>
        <v>177102.10598072692</v>
      </c>
      <c r="T4630" s="21">
        <f t="shared" si="220"/>
        <v>33649.400136338118</v>
      </c>
      <c r="U4630" s="19">
        <v>0</v>
      </c>
      <c r="V4630" s="21">
        <f t="shared" si="221"/>
        <v>210751.50611706503</v>
      </c>
    </row>
    <row r="4631" spans="1:22" x14ac:dyDescent="0.3">
      <c r="A4631" s="3" t="s">
        <v>150</v>
      </c>
      <c r="B4631" s="3">
        <v>11</v>
      </c>
      <c r="C4631" s="4" t="s">
        <v>186</v>
      </c>
      <c r="D4631" s="3" t="s">
        <v>470</v>
      </c>
      <c r="E4631" s="3" t="s">
        <v>121</v>
      </c>
      <c r="F4631" s="4" t="s">
        <v>471</v>
      </c>
      <c r="G4631" s="3" t="s">
        <v>16</v>
      </c>
      <c r="H4631" s="5">
        <v>897.92759999999998</v>
      </c>
      <c r="I4631" s="5">
        <v>2.4498000000000002</v>
      </c>
      <c r="J4631" s="5">
        <v>2.4498000000000002</v>
      </c>
      <c r="K4631" s="6">
        <v>1</v>
      </c>
      <c r="L4631" s="5">
        <v>28.97</v>
      </c>
      <c r="M4631" s="19">
        <f>H4631*INDEX('Pliegos Tarifarios (Las Condes)'!$B:$B,MATCH($B4631,'Pliegos Tarifarios (Las Condes)'!$A:$A,0))</f>
        <v>118313.6343588</v>
      </c>
      <c r="N4631" s="19">
        <f>I4631*INDEX('Pliegos Tarifarios (Las Condes)'!$C:$C,MATCH($B4631,'Pliegos Tarifarios (Las Condes)'!$A:$A,0))</f>
        <v>8514.0422694000008</v>
      </c>
      <c r="O4631" s="19">
        <f>J4631*INDEX('Pliegos Tarifarios (Las Condes)'!$D:$D,MATCH($B4631,'Pliegos Tarifarios (Las Condes)'!$A:$A,0))</f>
        <v>35643.786465600002</v>
      </c>
      <c r="P4631" s="19">
        <f>H4631*INDEX('Pliegos Tarifarios (Las Condes)'!$E:$E,MATCH($B4631,'Pliegos Tarifarios (Las Condes)'!$A:$A,0))</f>
        <v>11694.609062399999</v>
      </c>
      <c r="Q4631" s="19" cm="1">
        <f t="array" ref="Q4631">H4631*_xlfn.IFS(H4631&lt;=350,INDEX('Pliegos Tarifarios (Las Condes)'!$F:$F,MATCH($B4631,'Pliegos Tarifarios (Las Condes)'!$A:$A,0)),H4631&lt;=500,INDEX('Pliegos Tarifarios (Las Condes)'!$G:$G,MATCH($B4631,'Pliegos Tarifarios (Las Condes)'!$A:$A,0)),H4631&lt;=1000,INDEX('Pliegos Tarifarios (Las Condes)'!$H:$H,MATCH($B4631,'Pliegos Tarifarios (Las Condes)'!$A:$A,0)),H4631&lt;=5000,INDEX('Pliegos Tarifarios (Las Condes)'!$I:$I,MATCH($B4631,'Pliegos Tarifarios (Las Condes)'!$A:$A,0)),H4631&gt;5000,INDEX('Pliegos Tarifarios (Las Condes)'!$J:$J,MATCH($B4631,'Pliegos Tarifarios (Las Condes)'!$A:$A,0)))/1.19</f>
        <v>2105.9797744537818</v>
      </c>
      <c r="R4631" s="19">
        <f>INDEX('Pliegos Tarifarios (Las Condes)'!$K:$K,MATCH($B4631,'Pliegos Tarifarios (Las Condes)'!$A:$A,0))</f>
        <v>732.99199999999996</v>
      </c>
      <c r="S4631" s="21">
        <f t="shared" si="219"/>
        <v>177005.0439306538</v>
      </c>
      <c r="T4631" s="21">
        <f t="shared" si="220"/>
        <v>33630.95834682422</v>
      </c>
      <c r="U4631" s="19">
        <v>0</v>
      </c>
      <c r="V4631" s="21">
        <f t="shared" si="221"/>
        <v>210636.00227747802</v>
      </c>
    </row>
    <row r="4632" spans="1:22" x14ac:dyDescent="0.3">
      <c r="A4632" s="3" t="s">
        <v>150</v>
      </c>
      <c r="B4632" s="3">
        <v>11</v>
      </c>
      <c r="C4632" s="4" t="s">
        <v>186</v>
      </c>
      <c r="D4632" s="3" t="s">
        <v>472</v>
      </c>
      <c r="E4632" s="3" t="s">
        <v>121</v>
      </c>
      <c r="F4632" s="4" t="s">
        <v>473</v>
      </c>
      <c r="G4632" s="3" t="s">
        <v>16</v>
      </c>
      <c r="H4632" s="5">
        <v>898.36770000000001</v>
      </c>
      <c r="I4632" s="5">
        <v>2.4355000000000002</v>
      </c>
      <c r="J4632" s="5">
        <v>2.42</v>
      </c>
      <c r="K4632" s="6">
        <v>0.99363580373639893</v>
      </c>
      <c r="L4632" s="5">
        <v>28.98</v>
      </c>
      <c r="M4632" s="19">
        <f>H4632*INDEX('Pliegos Tarifarios (Las Condes)'!$B:$B,MATCH($B4632,'Pliegos Tarifarios (Las Condes)'!$A:$A,0))</f>
        <v>118371.6232551</v>
      </c>
      <c r="N4632" s="19">
        <f>I4632*INDEX('Pliegos Tarifarios (Las Condes)'!$C:$C,MATCH($B4632,'Pliegos Tarifarios (Las Condes)'!$A:$A,0))</f>
        <v>8464.3440064999995</v>
      </c>
      <c r="O4632" s="19">
        <f>J4632*INDEX('Pliegos Tarifarios (Las Condes)'!$D:$D,MATCH($B4632,'Pliegos Tarifarios (Las Condes)'!$A:$A,0))</f>
        <v>35210.20624</v>
      </c>
      <c r="P4632" s="19">
        <f>H4632*INDEX('Pliegos Tarifarios (Las Condes)'!$E:$E,MATCH($B4632,'Pliegos Tarifarios (Las Condes)'!$A:$A,0))</f>
        <v>11700.340924799999</v>
      </c>
      <c r="Q4632" s="19" cm="1">
        <f t="array" ref="Q4632">H4632*_xlfn.IFS(H4632&lt;=350,INDEX('Pliegos Tarifarios (Las Condes)'!$F:$F,MATCH($B4632,'Pliegos Tarifarios (Las Condes)'!$A:$A,0)),H4632&lt;=500,INDEX('Pliegos Tarifarios (Las Condes)'!$G:$G,MATCH($B4632,'Pliegos Tarifarios (Las Condes)'!$A:$A,0)),H4632&lt;=1000,INDEX('Pliegos Tarifarios (Las Condes)'!$H:$H,MATCH($B4632,'Pliegos Tarifarios (Las Condes)'!$A:$A,0)),H4632&lt;=5000,INDEX('Pliegos Tarifarios (Las Condes)'!$I:$I,MATCH($B4632,'Pliegos Tarifarios (Las Condes)'!$A:$A,0)),H4632&gt;5000,INDEX('Pliegos Tarifarios (Las Condes)'!$J:$J,MATCH($B4632,'Pliegos Tarifarios (Las Condes)'!$A:$A,0)))/1.19</f>
        <v>2107.0119753781519</v>
      </c>
      <c r="R4632" s="19">
        <f>INDEX('Pliegos Tarifarios (Las Condes)'!$K:$K,MATCH($B4632,'Pliegos Tarifarios (Las Condes)'!$A:$A,0))</f>
        <v>732.99199999999996</v>
      </c>
      <c r="S4632" s="21">
        <f t="shared" si="219"/>
        <v>176586.51840177813</v>
      </c>
      <c r="T4632" s="21">
        <f t="shared" si="220"/>
        <v>33551.438496337847</v>
      </c>
      <c r="U4632" s="19">
        <v>0</v>
      </c>
      <c r="V4632" s="21">
        <f t="shared" si="221"/>
        <v>210137.95689811598</v>
      </c>
    </row>
    <row r="4633" spans="1:22" x14ac:dyDescent="0.3">
      <c r="A4633" s="3" t="s">
        <v>150</v>
      </c>
      <c r="B4633" s="3">
        <v>11</v>
      </c>
      <c r="C4633" s="4" t="s">
        <v>186</v>
      </c>
      <c r="D4633" s="3" t="s">
        <v>474</v>
      </c>
      <c r="E4633" s="3" t="s">
        <v>121</v>
      </c>
      <c r="F4633" s="4" t="s">
        <v>475</v>
      </c>
      <c r="G4633" s="3" t="s">
        <v>16</v>
      </c>
      <c r="H4633" s="5">
        <v>899.5598</v>
      </c>
      <c r="I4633" s="5">
        <v>2.4956</v>
      </c>
      <c r="J4633" s="5">
        <v>2.4828000000000001</v>
      </c>
      <c r="K4633" s="6">
        <v>0.99487097291232574</v>
      </c>
      <c r="L4633" s="5">
        <v>29.02</v>
      </c>
      <c r="M4633" s="19">
        <f>H4633*INDEX('Pliegos Tarifarios (Las Condes)'!$B:$B,MATCH($B4633,'Pliegos Tarifarios (Las Condes)'!$A:$A,0))</f>
        <v>118528.6979274</v>
      </c>
      <c r="N4633" s="19">
        <f>I4633*INDEX('Pliegos Tarifarios (Las Condes)'!$C:$C,MATCH($B4633,'Pliegos Tarifarios (Las Condes)'!$A:$A,0))</f>
        <v>8673.2157267999992</v>
      </c>
      <c r="O4633" s="19">
        <f>J4633*INDEX('Pliegos Tarifarios (Las Condes)'!$D:$D,MATCH($B4633,'Pliegos Tarifarios (Las Condes)'!$A:$A,0))</f>
        <v>36123.925641600006</v>
      </c>
      <c r="P4633" s="19">
        <f>H4633*INDEX('Pliegos Tarifarios (Las Condes)'!$E:$E,MATCH($B4633,'Pliegos Tarifarios (Las Condes)'!$A:$A,0))</f>
        <v>11715.866835199999</v>
      </c>
      <c r="Q4633" s="19" cm="1">
        <f t="array" ref="Q4633">H4633*_xlfn.IFS(H4633&lt;=350,INDEX('Pliegos Tarifarios (Las Condes)'!$F:$F,MATCH($B4633,'Pliegos Tarifarios (Las Condes)'!$A:$A,0)),H4633&lt;=500,INDEX('Pliegos Tarifarios (Las Condes)'!$G:$G,MATCH($B4633,'Pliegos Tarifarios (Las Condes)'!$A:$A,0)),H4633&lt;=1000,INDEX('Pliegos Tarifarios (Las Condes)'!$H:$H,MATCH($B4633,'Pliegos Tarifarios (Las Condes)'!$A:$A,0)),H4633&lt;=5000,INDEX('Pliegos Tarifarios (Las Condes)'!$I:$I,MATCH($B4633,'Pliegos Tarifarios (Las Condes)'!$A:$A,0)),H4633&gt;5000,INDEX('Pliegos Tarifarios (Las Condes)'!$J:$J,MATCH($B4633,'Pliegos Tarifarios (Las Condes)'!$A:$A,0)))/1.19</f>
        <v>2109.8079006722692</v>
      </c>
      <c r="R4633" s="19">
        <f>INDEX('Pliegos Tarifarios (Las Condes)'!$K:$K,MATCH($B4633,'Pliegos Tarifarios (Las Condes)'!$A:$A,0))</f>
        <v>732.99199999999996</v>
      </c>
      <c r="S4633" s="21">
        <f t="shared" si="219"/>
        <v>177884.50603167227</v>
      </c>
      <c r="T4633" s="21">
        <f t="shared" si="220"/>
        <v>33798.056146017734</v>
      </c>
      <c r="U4633" s="19">
        <v>0</v>
      </c>
      <c r="V4633" s="21">
        <f t="shared" si="221"/>
        <v>211682.56217769001</v>
      </c>
    </row>
    <row r="4634" spans="1:22" x14ac:dyDescent="0.3">
      <c r="A4634" s="3" t="s">
        <v>150</v>
      </c>
      <c r="B4634" s="3">
        <v>11</v>
      </c>
      <c r="C4634" s="4" t="s">
        <v>186</v>
      </c>
      <c r="D4634" s="3" t="s">
        <v>476</v>
      </c>
      <c r="E4634" s="3" t="s">
        <v>121</v>
      </c>
      <c r="F4634" s="4" t="s">
        <v>477</v>
      </c>
      <c r="G4634" s="3" t="s">
        <v>16</v>
      </c>
      <c r="H4634" s="5">
        <v>898.39449999999999</v>
      </c>
      <c r="I4634" s="5">
        <v>2.4512999999999998</v>
      </c>
      <c r="J4634" s="5">
        <v>2.4512999999999998</v>
      </c>
      <c r="K4634" s="6">
        <v>1</v>
      </c>
      <c r="L4634" s="5">
        <v>28.98</v>
      </c>
      <c r="M4634" s="19">
        <f>H4634*INDEX('Pliegos Tarifarios (Las Condes)'!$B:$B,MATCH($B4634,'Pliegos Tarifarios (Las Condes)'!$A:$A,0))</f>
        <v>118375.1545035</v>
      </c>
      <c r="N4634" s="19">
        <f>I4634*INDEX('Pliegos Tarifarios (Las Condes)'!$C:$C,MATCH($B4634,'Pliegos Tarifarios (Las Condes)'!$A:$A,0))</f>
        <v>8519.2553738999995</v>
      </c>
      <c r="O4634" s="19">
        <f>J4634*INDEX('Pliegos Tarifarios (Las Condes)'!$D:$D,MATCH($B4634,'Pliegos Tarifarios (Las Condes)'!$A:$A,0))</f>
        <v>35665.6109736</v>
      </c>
      <c r="P4634" s="19">
        <f>H4634*INDEX('Pliegos Tarifarios (Las Condes)'!$E:$E,MATCH($B4634,'Pliegos Tarifarios (Las Condes)'!$A:$A,0))</f>
        <v>11700.689967999999</v>
      </c>
      <c r="Q4634" s="19" cm="1">
        <f t="array" ref="Q4634">H4634*_xlfn.IFS(H4634&lt;=350,INDEX('Pliegos Tarifarios (Las Condes)'!$F:$F,MATCH($B4634,'Pliegos Tarifarios (Las Condes)'!$A:$A,0)),H4634&lt;=500,INDEX('Pliegos Tarifarios (Las Condes)'!$G:$G,MATCH($B4634,'Pliegos Tarifarios (Las Condes)'!$A:$A,0)),H4634&lt;=1000,INDEX('Pliegos Tarifarios (Las Condes)'!$H:$H,MATCH($B4634,'Pliegos Tarifarios (Las Condes)'!$A:$A,0)),H4634&lt;=5000,INDEX('Pliegos Tarifarios (Las Condes)'!$I:$I,MATCH($B4634,'Pliegos Tarifarios (Las Condes)'!$A:$A,0)),H4634&gt;5000,INDEX('Pliegos Tarifarios (Las Condes)'!$J:$J,MATCH($B4634,'Pliegos Tarifarios (Las Condes)'!$A:$A,0)))/1.19</f>
        <v>2107.0748315126052</v>
      </c>
      <c r="R4634" s="19">
        <f>INDEX('Pliegos Tarifarios (Las Condes)'!$K:$K,MATCH($B4634,'Pliegos Tarifarios (Las Condes)'!$A:$A,0))</f>
        <v>732.99199999999996</v>
      </c>
      <c r="S4634" s="21">
        <f t="shared" si="219"/>
        <v>177100.77765051261</v>
      </c>
      <c r="T4634" s="21">
        <f t="shared" si="220"/>
        <v>33649.147753597397</v>
      </c>
      <c r="U4634" s="19">
        <v>0</v>
      </c>
      <c r="V4634" s="21">
        <f t="shared" si="221"/>
        <v>210749.92540410999</v>
      </c>
    </row>
    <row r="4635" spans="1:22" x14ac:dyDescent="0.3">
      <c r="A4635" s="3" t="s">
        <v>150</v>
      </c>
      <c r="B4635" s="3">
        <v>11</v>
      </c>
      <c r="C4635" s="4" t="s">
        <v>186</v>
      </c>
      <c r="D4635" s="3" t="s">
        <v>478</v>
      </c>
      <c r="E4635" s="3" t="s">
        <v>121</v>
      </c>
      <c r="F4635" s="4" t="s">
        <v>479</v>
      </c>
      <c r="G4635" s="3" t="s">
        <v>16</v>
      </c>
      <c r="H4635" s="5">
        <v>899.85090000000002</v>
      </c>
      <c r="I4635" s="5">
        <v>2.4563000000000001</v>
      </c>
      <c r="J4635" s="5">
        <v>2.4258999999999999</v>
      </c>
      <c r="K4635" s="6">
        <v>0.98762366160485271</v>
      </c>
      <c r="L4635" s="5">
        <v>29.03</v>
      </c>
      <c r="M4635" s="19">
        <f>H4635*INDEX('Pliegos Tarifarios (Las Condes)'!$B:$B,MATCH($B4635,'Pliegos Tarifarios (Las Condes)'!$A:$A,0))</f>
        <v>118567.05413670001</v>
      </c>
      <c r="N4635" s="19">
        <f>I4635*INDEX('Pliegos Tarifarios (Las Condes)'!$C:$C,MATCH($B4635,'Pliegos Tarifarios (Las Condes)'!$A:$A,0))</f>
        <v>8536.6323888999996</v>
      </c>
      <c r="O4635" s="19">
        <f>J4635*INDEX('Pliegos Tarifarios (Las Condes)'!$D:$D,MATCH($B4635,'Pliegos Tarifarios (Las Condes)'!$A:$A,0))</f>
        <v>35296.049304799999</v>
      </c>
      <c r="P4635" s="19">
        <f>H4635*INDEX('Pliegos Tarifarios (Las Condes)'!$E:$E,MATCH($B4635,'Pliegos Tarifarios (Las Condes)'!$A:$A,0))</f>
        <v>11719.6581216</v>
      </c>
      <c r="Q4635" s="19" cm="1">
        <f t="array" ref="Q4635">H4635*_xlfn.IFS(H4635&lt;=350,INDEX('Pliegos Tarifarios (Las Condes)'!$F:$F,MATCH($B4635,'Pliegos Tarifarios (Las Condes)'!$A:$A,0)),H4635&lt;=500,INDEX('Pliegos Tarifarios (Las Condes)'!$G:$G,MATCH($B4635,'Pliegos Tarifarios (Las Condes)'!$A:$A,0)),H4635&lt;=1000,INDEX('Pliegos Tarifarios (Las Condes)'!$H:$H,MATCH($B4635,'Pliegos Tarifarios (Las Condes)'!$A:$A,0)),H4635&lt;=5000,INDEX('Pliegos Tarifarios (Las Condes)'!$I:$I,MATCH($B4635,'Pliegos Tarifarios (Las Condes)'!$A:$A,0)),H4635&gt;5000,INDEX('Pliegos Tarifarios (Las Condes)'!$J:$J,MATCH($B4635,'Pliegos Tarifarios (Las Condes)'!$A:$A,0)))/1.19</f>
        <v>2110.490640252101</v>
      </c>
      <c r="R4635" s="19">
        <f>INDEX('Pliegos Tarifarios (Las Condes)'!$K:$K,MATCH($B4635,'Pliegos Tarifarios (Las Condes)'!$A:$A,0))</f>
        <v>732.99199999999996</v>
      </c>
      <c r="S4635" s="21">
        <f t="shared" si="219"/>
        <v>176962.87659225211</v>
      </c>
      <c r="T4635" s="21">
        <f t="shared" si="220"/>
        <v>33622.946552527901</v>
      </c>
      <c r="U4635" s="19">
        <v>0</v>
      </c>
      <c r="V4635" s="21">
        <f t="shared" si="221"/>
        <v>210585.82314478001</v>
      </c>
    </row>
    <row r="4636" spans="1:22" x14ac:dyDescent="0.3">
      <c r="A4636" s="3" t="s">
        <v>150</v>
      </c>
      <c r="B4636" s="3">
        <v>11</v>
      </c>
      <c r="C4636" s="4" t="s">
        <v>186</v>
      </c>
      <c r="D4636" s="3" t="s">
        <v>480</v>
      </c>
      <c r="E4636" s="3" t="s">
        <v>121</v>
      </c>
      <c r="F4636" s="4" t="s">
        <v>481</v>
      </c>
      <c r="G4636" s="3" t="s">
        <v>16</v>
      </c>
      <c r="H4636" s="5">
        <v>899.91880000000003</v>
      </c>
      <c r="I4636" s="5">
        <v>2.4634</v>
      </c>
      <c r="J4636" s="5">
        <v>2.4634</v>
      </c>
      <c r="K4636" s="6">
        <v>1</v>
      </c>
      <c r="L4636" s="5">
        <v>29.03</v>
      </c>
      <c r="M4636" s="19">
        <f>H4636*INDEX('Pliegos Tarifarios (Las Condes)'!$B:$B,MATCH($B4636,'Pliegos Tarifarios (Las Condes)'!$A:$A,0))</f>
        <v>118576.00084440001</v>
      </c>
      <c r="N4636" s="19">
        <f>I4636*INDEX('Pliegos Tarifarios (Las Condes)'!$C:$C,MATCH($B4636,'Pliegos Tarifarios (Las Condes)'!$A:$A,0))</f>
        <v>8561.3077501999996</v>
      </c>
      <c r="O4636" s="19">
        <f>J4636*INDEX('Pliegos Tarifarios (Las Condes)'!$D:$D,MATCH($B4636,'Pliegos Tarifarios (Las Condes)'!$A:$A,0))</f>
        <v>35841.662004800004</v>
      </c>
      <c r="P4636" s="19">
        <f>H4636*INDEX('Pliegos Tarifarios (Las Condes)'!$E:$E,MATCH($B4636,'Pliegos Tarifarios (Las Condes)'!$A:$A,0))</f>
        <v>11720.542451199999</v>
      </c>
      <c r="Q4636" s="19" cm="1">
        <f t="array" ref="Q4636">H4636*_xlfn.IFS(H4636&lt;=350,INDEX('Pliegos Tarifarios (Las Condes)'!$F:$F,MATCH($B4636,'Pliegos Tarifarios (Las Condes)'!$A:$A,0)),H4636&lt;=500,INDEX('Pliegos Tarifarios (Las Condes)'!$G:$G,MATCH($B4636,'Pliegos Tarifarios (Las Condes)'!$A:$A,0)),H4636&lt;=1000,INDEX('Pliegos Tarifarios (Las Condes)'!$H:$H,MATCH($B4636,'Pliegos Tarifarios (Las Condes)'!$A:$A,0)),H4636&lt;=5000,INDEX('Pliegos Tarifarios (Las Condes)'!$I:$I,MATCH($B4636,'Pliegos Tarifarios (Las Condes)'!$A:$A,0)),H4636&gt;5000,INDEX('Pliegos Tarifarios (Las Condes)'!$J:$J,MATCH($B4636,'Pliegos Tarifarios (Las Condes)'!$A:$A,0)))/1.19</f>
        <v>2110.6498914285721</v>
      </c>
      <c r="R4636" s="19">
        <f>INDEX('Pliegos Tarifarios (Las Condes)'!$K:$K,MATCH($B4636,'Pliegos Tarifarios (Las Condes)'!$A:$A,0))</f>
        <v>732.99199999999996</v>
      </c>
      <c r="S4636" s="21">
        <f t="shared" si="219"/>
        <v>177543.15494202854</v>
      </c>
      <c r="T4636" s="21">
        <f t="shared" si="220"/>
        <v>33733.199438985423</v>
      </c>
      <c r="U4636" s="19">
        <v>0</v>
      </c>
      <c r="V4636" s="21">
        <f t="shared" si="221"/>
        <v>211276.35438101395</v>
      </c>
    </row>
    <row r="4637" spans="1:22" x14ac:dyDescent="0.3">
      <c r="A4637" s="3" t="s">
        <v>150</v>
      </c>
      <c r="B4637" s="3">
        <v>11</v>
      </c>
      <c r="C4637" s="4" t="s">
        <v>186</v>
      </c>
      <c r="D4637" s="3" t="s">
        <v>482</v>
      </c>
      <c r="E4637" s="3" t="s">
        <v>121</v>
      </c>
      <c r="F4637" s="4" t="s">
        <v>483</v>
      </c>
      <c r="G4637" s="3" t="s">
        <v>16</v>
      </c>
      <c r="H4637" s="5">
        <v>898.3252</v>
      </c>
      <c r="I4637" s="5">
        <v>2.4502000000000002</v>
      </c>
      <c r="J4637" s="5">
        <v>2.4502000000000002</v>
      </c>
      <c r="K4637" s="6">
        <v>1</v>
      </c>
      <c r="L4637" s="5">
        <v>28.98</v>
      </c>
      <c r="M4637" s="19">
        <f>H4637*INDEX('Pliegos Tarifarios (Las Condes)'!$B:$B,MATCH($B4637,'Pliegos Tarifarios (Las Condes)'!$A:$A,0))</f>
        <v>118366.02332760001</v>
      </c>
      <c r="N4637" s="19">
        <f>I4637*INDEX('Pliegos Tarifarios (Las Condes)'!$C:$C,MATCH($B4637,'Pliegos Tarifarios (Las Condes)'!$A:$A,0))</f>
        <v>8515.4324305999999</v>
      </c>
      <c r="O4637" s="19">
        <f>J4637*INDEX('Pliegos Tarifarios (Las Condes)'!$D:$D,MATCH($B4637,'Pliegos Tarifarios (Las Condes)'!$A:$A,0))</f>
        <v>35649.606334400007</v>
      </c>
      <c r="P4637" s="19">
        <f>H4637*INDEX('Pliegos Tarifarios (Las Condes)'!$E:$E,MATCH($B4637,'Pliegos Tarifarios (Las Condes)'!$A:$A,0))</f>
        <v>11699.787404799999</v>
      </c>
      <c r="Q4637" s="19" cm="1">
        <f t="array" ref="Q4637">H4637*_xlfn.IFS(H4637&lt;=350,INDEX('Pliegos Tarifarios (Las Condes)'!$F:$F,MATCH($B4637,'Pliegos Tarifarios (Las Condes)'!$A:$A,0)),H4637&lt;=500,INDEX('Pliegos Tarifarios (Las Condes)'!$G:$G,MATCH($B4637,'Pliegos Tarifarios (Las Condes)'!$A:$A,0)),H4637&lt;=1000,INDEX('Pliegos Tarifarios (Las Condes)'!$H:$H,MATCH($B4637,'Pliegos Tarifarios (Las Condes)'!$A:$A,0)),H4637&lt;=5000,INDEX('Pliegos Tarifarios (Las Condes)'!$I:$I,MATCH($B4637,'Pliegos Tarifarios (Las Condes)'!$A:$A,0)),H4637&gt;5000,INDEX('Pliegos Tarifarios (Las Condes)'!$J:$J,MATCH($B4637,'Pliegos Tarifarios (Las Condes)'!$A:$A,0)))/1.19</f>
        <v>2106.9122968067231</v>
      </c>
      <c r="R4637" s="19">
        <f>INDEX('Pliegos Tarifarios (Las Condes)'!$K:$K,MATCH($B4637,'Pliegos Tarifarios (Las Condes)'!$A:$A,0))</f>
        <v>732.99199999999996</v>
      </c>
      <c r="S4637" s="21">
        <f t="shared" si="219"/>
        <v>177070.75379420674</v>
      </c>
      <c r="T4637" s="21">
        <f t="shared" si="220"/>
        <v>33643.44322089928</v>
      </c>
      <c r="U4637" s="19">
        <v>0</v>
      </c>
      <c r="V4637" s="21">
        <f t="shared" si="221"/>
        <v>210714.19701510604</v>
      </c>
    </row>
    <row r="4638" spans="1:22" x14ac:dyDescent="0.3">
      <c r="A4638" s="3" t="s">
        <v>150</v>
      </c>
      <c r="B4638" s="3">
        <v>11</v>
      </c>
      <c r="C4638" s="4" t="s">
        <v>186</v>
      </c>
      <c r="D4638" s="3" t="s">
        <v>484</v>
      </c>
      <c r="E4638" s="3" t="s">
        <v>121</v>
      </c>
      <c r="F4638" s="4" t="s">
        <v>485</v>
      </c>
      <c r="G4638" s="3" t="s">
        <v>16</v>
      </c>
      <c r="H4638" s="5">
        <v>896.17830000000004</v>
      </c>
      <c r="I4638" s="5">
        <v>2.4142999999999999</v>
      </c>
      <c r="J4638" s="5">
        <v>2.4041000000000001</v>
      </c>
      <c r="K4638" s="6">
        <v>0.99577517292797091</v>
      </c>
      <c r="L4638" s="5">
        <v>28.91</v>
      </c>
      <c r="M4638" s="19">
        <f>H4638*INDEX('Pliegos Tarifarios (Las Condes)'!$B:$B,MATCH($B4638,'Pliegos Tarifarios (Las Condes)'!$A:$A,0))</f>
        <v>118083.14134290001</v>
      </c>
      <c r="N4638" s="19">
        <f>I4638*INDEX('Pliegos Tarifarios (Las Condes)'!$C:$C,MATCH($B4638,'Pliegos Tarifarios (Las Condes)'!$A:$A,0))</f>
        <v>8390.6654628999986</v>
      </c>
      <c r="O4638" s="19">
        <f>J4638*INDEX('Pliegos Tarifarios (Las Condes)'!$D:$D,MATCH($B4638,'Pliegos Tarifarios (Las Condes)'!$A:$A,0))</f>
        <v>34978.866455200005</v>
      </c>
      <c r="P4638" s="19">
        <f>H4638*INDEX('Pliegos Tarifarios (Las Condes)'!$E:$E,MATCH($B4638,'Pliegos Tarifarios (Las Condes)'!$A:$A,0))</f>
        <v>11671.826179199999</v>
      </c>
      <c r="Q4638" s="19" cm="1">
        <f t="array" ref="Q4638">H4638*_xlfn.IFS(H4638&lt;=350,INDEX('Pliegos Tarifarios (Las Condes)'!$F:$F,MATCH($B4638,'Pliegos Tarifarios (Las Condes)'!$A:$A,0)),H4638&lt;=500,INDEX('Pliegos Tarifarios (Las Condes)'!$G:$G,MATCH($B4638,'Pliegos Tarifarios (Las Condes)'!$A:$A,0)),H4638&lt;=1000,INDEX('Pliegos Tarifarios (Las Condes)'!$H:$H,MATCH($B4638,'Pliegos Tarifarios (Las Condes)'!$A:$A,0)),H4638&lt;=5000,INDEX('Pliegos Tarifarios (Las Condes)'!$I:$I,MATCH($B4638,'Pliegos Tarifarios (Las Condes)'!$A:$A,0)),H4638&gt;5000,INDEX('Pliegos Tarifarios (Las Condes)'!$J:$J,MATCH($B4638,'Pliegos Tarifarios (Las Condes)'!$A:$A,0)))/1.19</f>
        <v>2101.8770044537819</v>
      </c>
      <c r="R4638" s="19">
        <f>INDEX('Pliegos Tarifarios (Las Condes)'!$K:$K,MATCH($B4638,'Pliegos Tarifarios (Las Condes)'!$A:$A,0))</f>
        <v>732.99199999999996</v>
      </c>
      <c r="S4638" s="21">
        <f t="shared" si="219"/>
        <v>175959.36844465381</v>
      </c>
      <c r="T4638" s="21">
        <f t="shared" si="220"/>
        <v>33432.280004484222</v>
      </c>
      <c r="U4638" s="19">
        <v>0</v>
      </c>
      <c r="V4638" s="21">
        <f t="shared" si="221"/>
        <v>209391.64844913804</v>
      </c>
    </row>
    <row r="4639" spans="1:22" x14ac:dyDescent="0.3">
      <c r="A4639" s="3" t="s">
        <v>150</v>
      </c>
      <c r="B4639" s="3">
        <v>11</v>
      </c>
      <c r="C4639" s="4" t="s">
        <v>186</v>
      </c>
      <c r="D4639" s="3" t="s">
        <v>486</v>
      </c>
      <c r="E4639" s="3" t="s">
        <v>121</v>
      </c>
      <c r="F4639" s="4" t="s">
        <v>487</v>
      </c>
      <c r="G4639" s="3" t="s">
        <v>16</v>
      </c>
      <c r="H4639" s="5">
        <v>899.39800000000002</v>
      </c>
      <c r="I4639" s="5">
        <v>2.4756999999999998</v>
      </c>
      <c r="J4639" s="5">
        <v>2.4567000000000001</v>
      </c>
      <c r="K4639" s="6">
        <v>0.99232540291634697</v>
      </c>
      <c r="L4639" s="5">
        <v>29.01</v>
      </c>
      <c r="M4639" s="19">
        <f>H4639*INDEX('Pliegos Tarifarios (Las Condes)'!$B:$B,MATCH($B4639,'Pliegos Tarifarios (Las Condes)'!$A:$A,0))</f>
        <v>118507.37867400001</v>
      </c>
      <c r="N4639" s="19">
        <f>I4639*INDEX('Pliegos Tarifarios (Las Condes)'!$C:$C,MATCH($B4639,'Pliegos Tarifarios (Las Condes)'!$A:$A,0))</f>
        <v>8604.0552070999984</v>
      </c>
      <c r="O4639" s="19">
        <f>J4639*INDEX('Pliegos Tarifarios (Las Condes)'!$D:$D,MATCH($B4639,'Pliegos Tarifarios (Las Condes)'!$A:$A,0))</f>
        <v>35744.179202400002</v>
      </c>
      <c r="P4639" s="19">
        <f>H4639*INDEX('Pliegos Tarifarios (Las Condes)'!$E:$E,MATCH($B4639,'Pliegos Tarifarios (Las Condes)'!$A:$A,0))</f>
        <v>11713.759552</v>
      </c>
      <c r="Q4639" s="19" cm="1">
        <f t="array" ref="Q4639">H4639*_xlfn.IFS(H4639&lt;=350,INDEX('Pliegos Tarifarios (Las Condes)'!$F:$F,MATCH($B4639,'Pliegos Tarifarios (Las Condes)'!$A:$A,0)),H4639&lt;=500,INDEX('Pliegos Tarifarios (Las Condes)'!$G:$G,MATCH($B4639,'Pliegos Tarifarios (Las Condes)'!$A:$A,0)),H4639&lt;=1000,INDEX('Pliegos Tarifarios (Las Condes)'!$H:$H,MATCH($B4639,'Pliegos Tarifarios (Las Condes)'!$A:$A,0)),H4639&lt;=5000,INDEX('Pliegos Tarifarios (Las Condes)'!$I:$I,MATCH($B4639,'Pliegos Tarifarios (Las Condes)'!$A:$A,0)),H4639&gt;5000,INDEX('Pliegos Tarifarios (Las Condes)'!$J:$J,MATCH($B4639,'Pliegos Tarifarios (Las Condes)'!$A:$A,0)))/1.19</f>
        <v>2109.4284184873954</v>
      </c>
      <c r="R4639" s="19">
        <f>INDEX('Pliegos Tarifarios (Las Condes)'!$K:$K,MATCH($B4639,'Pliegos Tarifarios (Las Condes)'!$A:$A,0))</f>
        <v>732.99199999999996</v>
      </c>
      <c r="S4639" s="21">
        <f t="shared" si="219"/>
        <v>177411.79305398741</v>
      </c>
      <c r="T4639" s="21">
        <f t="shared" si="220"/>
        <v>33708.240680257608</v>
      </c>
      <c r="U4639" s="19">
        <v>0</v>
      </c>
      <c r="V4639" s="21">
        <f t="shared" si="221"/>
        <v>211120.03373424502</v>
      </c>
    </row>
    <row r="4640" spans="1:22" x14ac:dyDescent="0.3">
      <c r="A4640" s="3" t="s">
        <v>150</v>
      </c>
      <c r="B4640" s="3">
        <v>11</v>
      </c>
      <c r="C4640" s="4" t="s">
        <v>186</v>
      </c>
      <c r="D4640" s="3" t="s">
        <v>488</v>
      </c>
      <c r="E4640" s="3" t="s">
        <v>121</v>
      </c>
      <c r="F4640" s="4" t="s">
        <v>489</v>
      </c>
      <c r="G4640" s="3" t="s">
        <v>16</v>
      </c>
      <c r="H4640" s="5">
        <v>898.35159999999996</v>
      </c>
      <c r="I4640" s="5">
        <v>2.5030999999999999</v>
      </c>
      <c r="J4640" s="5">
        <v>2.4531999999999998</v>
      </c>
      <c r="K4640" s="6">
        <v>0.98006471974751308</v>
      </c>
      <c r="L4640" s="5">
        <v>28.98</v>
      </c>
      <c r="M4640" s="19">
        <f>H4640*INDEX('Pliegos Tarifarios (Las Condes)'!$B:$B,MATCH($B4640,'Pliegos Tarifarios (Las Condes)'!$A:$A,0))</f>
        <v>118369.5018708</v>
      </c>
      <c r="N4640" s="19">
        <f>I4640*INDEX('Pliegos Tarifarios (Las Condes)'!$C:$C,MATCH($B4640,'Pliegos Tarifarios (Las Condes)'!$A:$A,0))</f>
        <v>8699.2812492999983</v>
      </c>
      <c r="O4640" s="19">
        <f>J4640*INDEX('Pliegos Tarifarios (Las Condes)'!$D:$D,MATCH($B4640,'Pliegos Tarifarios (Las Condes)'!$A:$A,0))</f>
        <v>35693.255350399995</v>
      </c>
      <c r="P4640" s="19">
        <f>H4640*INDEX('Pliegos Tarifarios (Las Condes)'!$E:$E,MATCH($B4640,'Pliegos Tarifarios (Las Condes)'!$A:$A,0))</f>
        <v>11700.131238399999</v>
      </c>
      <c r="Q4640" s="19" cm="1">
        <f t="array" ref="Q4640">H4640*_xlfn.IFS(H4640&lt;=350,INDEX('Pliegos Tarifarios (Las Condes)'!$F:$F,MATCH($B4640,'Pliegos Tarifarios (Las Condes)'!$A:$A,0)),H4640&lt;=500,INDEX('Pliegos Tarifarios (Las Condes)'!$G:$G,MATCH($B4640,'Pliegos Tarifarios (Las Condes)'!$A:$A,0)),H4640&lt;=1000,INDEX('Pliegos Tarifarios (Las Condes)'!$H:$H,MATCH($B4640,'Pliegos Tarifarios (Las Condes)'!$A:$A,0)),H4640&lt;=5000,INDEX('Pliegos Tarifarios (Las Condes)'!$I:$I,MATCH($B4640,'Pliegos Tarifarios (Las Condes)'!$A:$A,0)),H4640&gt;5000,INDEX('Pliegos Tarifarios (Las Condes)'!$J:$J,MATCH($B4640,'Pliegos Tarifarios (Las Condes)'!$A:$A,0)))/1.19</f>
        <v>2106.9742147899165</v>
      </c>
      <c r="R4640" s="19">
        <f>INDEX('Pliegos Tarifarios (Las Condes)'!$K:$K,MATCH($B4640,'Pliegos Tarifarios (Las Condes)'!$A:$A,0))</f>
        <v>732.99199999999996</v>
      </c>
      <c r="S4640" s="21">
        <f t="shared" si="219"/>
        <v>177302.1359236899</v>
      </c>
      <c r="T4640" s="21">
        <f t="shared" si="220"/>
        <v>33687.405825501082</v>
      </c>
      <c r="U4640" s="19">
        <v>0</v>
      </c>
      <c r="V4640" s="21">
        <f t="shared" si="221"/>
        <v>210989.54174919098</v>
      </c>
    </row>
    <row r="4641" spans="1:22" x14ac:dyDescent="0.3">
      <c r="A4641" s="3" t="s">
        <v>150</v>
      </c>
      <c r="B4641" s="3">
        <v>11</v>
      </c>
      <c r="C4641" s="4" t="s">
        <v>186</v>
      </c>
      <c r="D4641" s="3" t="s">
        <v>490</v>
      </c>
      <c r="E4641" s="3" t="s">
        <v>121</v>
      </c>
      <c r="F4641" s="4" t="s">
        <v>491</v>
      </c>
      <c r="G4641" s="3" t="s">
        <v>16</v>
      </c>
      <c r="H4641" s="5">
        <v>899.18619999999999</v>
      </c>
      <c r="I4641" s="5">
        <v>2.4687999999999999</v>
      </c>
      <c r="J4641" s="5">
        <v>2.4662999999999999</v>
      </c>
      <c r="K4641" s="6">
        <v>0.99898736228127027</v>
      </c>
      <c r="L4641" s="5">
        <v>29.01</v>
      </c>
      <c r="M4641" s="19">
        <f>H4641*INDEX('Pliegos Tarifarios (Las Condes)'!$B:$B,MATCH($B4641,'Pliegos Tarifarios (Las Condes)'!$A:$A,0))</f>
        <v>118479.4712706</v>
      </c>
      <c r="N4641" s="19">
        <f>I4641*INDEX('Pliegos Tarifarios (Las Condes)'!$C:$C,MATCH($B4641,'Pliegos Tarifarios (Las Condes)'!$A:$A,0))</f>
        <v>8580.0749263999987</v>
      </c>
      <c r="O4641" s="19">
        <f>J4641*INDEX('Pliegos Tarifarios (Las Condes)'!$D:$D,MATCH($B4641,'Pliegos Tarifarios (Las Condes)'!$A:$A,0))</f>
        <v>35883.8560536</v>
      </c>
      <c r="P4641" s="19">
        <f>H4641*INDEX('Pliegos Tarifarios (Las Condes)'!$E:$E,MATCH($B4641,'Pliegos Tarifarios (Las Condes)'!$A:$A,0))</f>
        <v>11711.001068799998</v>
      </c>
      <c r="Q4641" s="19" cm="1">
        <f t="array" ref="Q4641">H4641*_xlfn.IFS(H4641&lt;=350,INDEX('Pliegos Tarifarios (Las Condes)'!$F:$F,MATCH($B4641,'Pliegos Tarifarios (Las Condes)'!$A:$A,0)),H4641&lt;=500,INDEX('Pliegos Tarifarios (Las Condes)'!$G:$G,MATCH($B4641,'Pliegos Tarifarios (Las Condes)'!$A:$A,0)),H4641&lt;=1000,INDEX('Pliegos Tarifarios (Las Condes)'!$H:$H,MATCH($B4641,'Pliegos Tarifarios (Las Condes)'!$A:$A,0)),H4641&lt;=5000,INDEX('Pliegos Tarifarios (Las Condes)'!$I:$I,MATCH($B4641,'Pliegos Tarifarios (Las Condes)'!$A:$A,0)),H4641&gt;5000,INDEX('Pliegos Tarifarios (Las Condes)'!$J:$J,MATCH($B4641,'Pliegos Tarifarios (Las Condes)'!$A:$A,0)))/1.19</f>
        <v>2108.9316673949584</v>
      </c>
      <c r="R4641" s="19">
        <f>INDEX('Pliegos Tarifarios (Las Condes)'!$K:$K,MATCH($B4641,'Pliegos Tarifarios (Las Condes)'!$A:$A,0))</f>
        <v>732.99199999999996</v>
      </c>
      <c r="S4641" s="21">
        <f t="shared" si="219"/>
        <v>177496.32698679494</v>
      </c>
      <c r="T4641" s="21">
        <f t="shared" si="220"/>
        <v>33724.302127491042</v>
      </c>
      <c r="U4641" s="19">
        <v>0</v>
      </c>
      <c r="V4641" s="21">
        <f t="shared" si="221"/>
        <v>211220.62911428598</v>
      </c>
    </row>
    <row r="4642" spans="1:22" x14ac:dyDescent="0.3">
      <c r="A4642" s="3" t="s">
        <v>150</v>
      </c>
      <c r="B4642" s="3">
        <v>11</v>
      </c>
      <c r="C4642" s="4" t="s">
        <v>186</v>
      </c>
      <c r="D4642" s="3" t="s">
        <v>492</v>
      </c>
      <c r="E4642" s="3" t="s">
        <v>121</v>
      </c>
      <c r="F4642" s="4" t="s">
        <v>493</v>
      </c>
      <c r="G4642" s="3" t="s">
        <v>16</v>
      </c>
      <c r="H4642" s="5">
        <v>899.8519</v>
      </c>
      <c r="I4642" s="5">
        <v>2.5135000000000001</v>
      </c>
      <c r="J4642" s="5">
        <v>2.4767000000000001</v>
      </c>
      <c r="K4642" s="6">
        <v>0.98535906107022087</v>
      </c>
      <c r="L4642" s="5">
        <v>29.03</v>
      </c>
      <c r="M4642" s="19">
        <f>H4642*INDEX('Pliegos Tarifarios (Las Condes)'!$B:$B,MATCH($B4642,'Pliegos Tarifarios (Las Condes)'!$A:$A,0))</f>
        <v>118567.18589970001</v>
      </c>
      <c r="N4642" s="19">
        <f>I4642*INDEX('Pliegos Tarifarios (Las Condes)'!$C:$C,MATCH($B4642,'Pliegos Tarifarios (Las Condes)'!$A:$A,0))</f>
        <v>8735.4254404999992</v>
      </c>
      <c r="O4642" s="19">
        <f>J4642*INDEX('Pliegos Tarifarios (Las Condes)'!$D:$D,MATCH($B4642,'Pliegos Tarifarios (Las Condes)'!$A:$A,0))</f>
        <v>36035.172642400001</v>
      </c>
      <c r="P4642" s="19">
        <f>H4642*INDEX('Pliegos Tarifarios (Las Condes)'!$E:$E,MATCH($B4642,'Pliegos Tarifarios (Las Condes)'!$A:$A,0))</f>
        <v>11719.671145599999</v>
      </c>
      <c r="Q4642" s="19" cm="1">
        <f t="array" ref="Q4642">H4642*_xlfn.IFS(H4642&lt;=350,INDEX('Pliegos Tarifarios (Las Condes)'!$F:$F,MATCH($B4642,'Pliegos Tarifarios (Las Condes)'!$A:$A,0)),H4642&lt;=500,INDEX('Pliegos Tarifarios (Las Condes)'!$G:$G,MATCH($B4642,'Pliegos Tarifarios (Las Condes)'!$A:$A,0)),H4642&lt;=1000,INDEX('Pliegos Tarifarios (Las Condes)'!$H:$H,MATCH($B4642,'Pliegos Tarifarios (Las Condes)'!$A:$A,0)),H4642&lt;=5000,INDEX('Pliegos Tarifarios (Las Condes)'!$I:$I,MATCH($B4642,'Pliegos Tarifarios (Las Condes)'!$A:$A,0)),H4642&gt;5000,INDEX('Pliegos Tarifarios (Las Condes)'!$J:$J,MATCH($B4642,'Pliegos Tarifarios (Las Condes)'!$A:$A,0)))/1.19</f>
        <v>2110.4929856302529</v>
      </c>
      <c r="R4642" s="19">
        <f>INDEX('Pliegos Tarifarios (Las Condes)'!$K:$K,MATCH($B4642,'Pliegos Tarifarios (Las Condes)'!$A:$A,0))</f>
        <v>732.99199999999996</v>
      </c>
      <c r="S4642" s="21">
        <f t="shared" si="219"/>
        <v>177900.94011383026</v>
      </c>
      <c r="T4642" s="21">
        <f t="shared" si="220"/>
        <v>33801.178621627747</v>
      </c>
      <c r="U4642" s="19">
        <v>0</v>
      </c>
      <c r="V4642" s="21">
        <f t="shared" si="221"/>
        <v>211702.118735458</v>
      </c>
    </row>
    <row r="4643" spans="1:22" x14ac:dyDescent="0.3">
      <c r="A4643" s="3" t="s">
        <v>150</v>
      </c>
      <c r="B4643" s="3">
        <v>11</v>
      </c>
      <c r="C4643" s="4" t="s">
        <v>186</v>
      </c>
      <c r="D4643" s="3" t="s">
        <v>494</v>
      </c>
      <c r="E4643" s="3" t="s">
        <v>121</v>
      </c>
      <c r="F4643" s="4" t="s">
        <v>495</v>
      </c>
      <c r="G4643" s="3" t="s">
        <v>16</v>
      </c>
      <c r="H4643" s="5">
        <v>898.82740000000001</v>
      </c>
      <c r="I4643" s="5">
        <v>2.4864000000000002</v>
      </c>
      <c r="J4643" s="5">
        <v>2.4041000000000001</v>
      </c>
      <c r="K4643" s="6">
        <v>0.96689993564993559</v>
      </c>
      <c r="L4643" s="5">
        <v>28.99</v>
      </c>
      <c r="M4643" s="19">
        <f>H4643*INDEX('Pliegos Tarifarios (Las Condes)'!$B:$B,MATCH($B4643,'Pliegos Tarifarios (Las Condes)'!$A:$A,0))</f>
        <v>118432.19470620001</v>
      </c>
      <c r="N4643" s="19">
        <f>I4643*INDEX('Pliegos Tarifarios (Las Condes)'!$C:$C,MATCH($B4643,'Pliegos Tarifarios (Las Condes)'!$A:$A,0))</f>
        <v>8641.2420192000009</v>
      </c>
      <c r="O4643" s="19">
        <f>J4643*INDEX('Pliegos Tarifarios (Las Condes)'!$D:$D,MATCH($B4643,'Pliegos Tarifarios (Las Condes)'!$A:$A,0))</f>
        <v>34978.866455200005</v>
      </c>
      <c r="P4643" s="19">
        <f>H4643*INDEX('Pliegos Tarifarios (Las Condes)'!$E:$E,MATCH($B4643,'Pliegos Tarifarios (Las Condes)'!$A:$A,0))</f>
        <v>11706.3280576</v>
      </c>
      <c r="Q4643" s="19" cm="1">
        <f t="array" ref="Q4643">H4643*_xlfn.IFS(H4643&lt;=350,INDEX('Pliegos Tarifarios (Las Condes)'!$F:$F,MATCH($B4643,'Pliegos Tarifarios (Las Condes)'!$A:$A,0)),H4643&lt;=500,INDEX('Pliegos Tarifarios (Las Condes)'!$G:$G,MATCH($B4643,'Pliegos Tarifarios (Las Condes)'!$A:$A,0)),H4643&lt;=1000,INDEX('Pliegos Tarifarios (Las Condes)'!$H:$H,MATCH($B4643,'Pliegos Tarifarios (Las Condes)'!$A:$A,0)),H4643&lt;=5000,INDEX('Pliegos Tarifarios (Las Condes)'!$I:$I,MATCH($B4643,'Pliegos Tarifarios (Las Condes)'!$A:$A,0)),H4643&gt;5000,INDEX('Pliegos Tarifarios (Las Condes)'!$J:$J,MATCH($B4643,'Pliegos Tarifarios (Las Condes)'!$A:$A,0)))/1.19</f>
        <v>2108.0901457142863</v>
      </c>
      <c r="R4643" s="19">
        <f>INDEX('Pliegos Tarifarios (Las Condes)'!$K:$K,MATCH($B4643,'Pliegos Tarifarios (Las Condes)'!$A:$A,0))</f>
        <v>732.99199999999996</v>
      </c>
      <c r="S4643" s="21">
        <f t="shared" si="219"/>
        <v>176599.71338391432</v>
      </c>
      <c r="T4643" s="21">
        <f t="shared" si="220"/>
        <v>33553.945542943722</v>
      </c>
      <c r="U4643" s="19">
        <v>0</v>
      </c>
      <c r="V4643" s="21">
        <f t="shared" si="221"/>
        <v>210153.65892685804</v>
      </c>
    </row>
    <row r="4644" spans="1:22" x14ac:dyDescent="0.3">
      <c r="A4644" s="3" t="s">
        <v>150</v>
      </c>
      <c r="B4644" s="3">
        <v>11</v>
      </c>
      <c r="C4644" s="4" t="s">
        <v>186</v>
      </c>
      <c r="D4644" s="3" t="s">
        <v>496</v>
      </c>
      <c r="E4644" s="3" t="s">
        <v>121</v>
      </c>
      <c r="F4644" s="4" t="s">
        <v>497</v>
      </c>
      <c r="G4644" s="3" t="s">
        <v>16</v>
      </c>
      <c r="H4644" s="5">
        <v>901.83190000000002</v>
      </c>
      <c r="I4644" s="5">
        <v>2.4659</v>
      </c>
      <c r="J4644" s="5">
        <v>2.4617</v>
      </c>
      <c r="K4644" s="6">
        <v>0.99829676791435173</v>
      </c>
      <c r="L4644" s="5">
        <v>29.09</v>
      </c>
      <c r="M4644" s="19">
        <f>H4644*INDEX('Pliegos Tarifarios (Las Condes)'!$B:$B,MATCH($B4644,'Pliegos Tarifarios (Las Condes)'!$A:$A,0))</f>
        <v>118828.07663970001</v>
      </c>
      <c r="N4644" s="19">
        <f>I4644*INDEX('Pliegos Tarifarios (Las Condes)'!$C:$C,MATCH($B4644,'Pliegos Tarifarios (Las Condes)'!$A:$A,0))</f>
        <v>8569.9962576999988</v>
      </c>
      <c r="O4644" s="19">
        <f>J4644*INDEX('Pliegos Tarifarios (Las Condes)'!$D:$D,MATCH($B4644,'Pliegos Tarifarios (Las Condes)'!$A:$A,0))</f>
        <v>35816.9275624</v>
      </c>
      <c r="P4644" s="19">
        <f>H4644*INDEX('Pliegos Tarifarios (Las Condes)'!$E:$E,MATCH($B4644,'Pliegos Tarifarios (Las Condes)'!$A:$A,0))</f>
        <v>11745.458665599999</v>
      </c>
      <c r="Q4644" s="19" cm="1">
        <f t="array" ref="Q4644">H4644*_xlfn.IFS(H4644&lt;=350,INDEX('Pliegos Tarifarios (Las Condes)'!$F:$F,MATCH($B4644,'Pliegos Tarifarios (Las Condes)'!$A:$A,0)),H4644&lt;=500,INDEX('Pliegos Tarifarios (Las Condes)'!$G:$G,MATCH($B4644,'Pliegos Tarifarios (Las Condes)'!$A:$A,0)),H4644&lt;=1000,INDEX('Pliegos Tarifarios (Las Condes)'!$H:$H,MATCH($B4644,'Pliegos Tarifarios (Las Condes)'!$A:$A,0)),H4644&lt;=5000,INDEX('Pliegos Tarifarios (Las Condes)'!$I:$I,MATCH($B4644,'Pliegos Tarifarios (Las Condes)'!$A:$A,0)),H4644&gt;5000,INDEX('Pliegos Tarifarios (Las Condes)'!$J:$J,MATCH($B4644,'Pliegos Tarifarios (Las Condes)'!$A:$A,0)))/1.19</f>
        <v>2115.1368343697482</v>
      </c>
      <c r="R4644" s="19">
        <f>INDEX('Pliegos Tarifarios (Las Condes)'!$K:$K,MATCH($B4644,'Pliegos Tarifarios (Las Condes)'!$A:$A,0))</f>
        <v>732.99199999999996</v>
      </c>
      <c r="S4644" s="21">
        <f t="shared" si="219"/>
        <v>177808.58795976973</v>
      </c>
      <c r="T4644" s="21">
        <f t="shared" si="220"/>
        <v>33783.631712356248</v>
      </c>
      <c r="U4644" s="19">
        <v>0</v>
      </c>
      <c r="V4644" s="21">
        <f t="shared" si="221"/>
        <v>211592.219672126</v>
      </c>
    </row>
    <row r="4645" spans="1:22" x14ac:dyDescent="0.3">
      <c r="A4645" s="3" t="s">
        <v>150</v>
      </c>
      <c r="B4645" s="3">
        <v>11</v>
      </c>
      <c r="C4645" s="4" t="s">
        <v>186</v>
      </c>
      <c r="D4645" s="3" t="s">
        <v>498</v>
      </c>
      <c r="E4645" s="3" t="s">
        <v>121</v>
      </c>
      <c r="F4645" s="4" t="s">
        <v>499</v>
      </c>
      <c r="G4645" s="3" t="s">
        <v>16</v>
      </c>
      <c r="H4645" s="5">
        <v>898.87199999999996</v>
      </c>
      <c r="I4645" s="5">
        <v>2.4994000000000001</v>
      </c>
      <c r="J4645" s="5">
        <v>2.4043000000000001</v>
      </c>
      <c r="K4645" s="6">
        <v>0.96195086820837006</v>
      </c>
      <c r="L4645" s="5">
        <v>29</v>
      </c>
      <c r="M4645" s="19">
        <f>H4645*INDEX('Pliegos Tarifarios (Las Condes)'!$B:$B,MATCH($B4645,'Pliegos Tarifarios (Las Condes)'!$A:$A,0))</f>
        <v>118438.07133599999</v>
      </c>
      <c r="N4645" s="19">
        <f>I4645*INDEX('Pliegos Tarifarios (Las Condes)'!$C:$C,MATCH($B4645,'Pliegos Tarifarios (Las Condes)'!$A:$A,0))</f>
        <v>8686.4222582000002</v>
      </c>
      <c r="O4645" s="19">
        <f>J4645*INDEX('Pliegos Tarifarios (Las Condes)'!$D:$D,MATCH($B4645,'Pliegos Tarifarios (Las Condes)'!$A:$A,0))</f>
        <v>34981.776389600003</v>
      </c>
      <c r="P4645" s="19">
        <f>H4645*INDEX('Pliegos Tarifarios (Las Condes)'!$E:$E,MATCH($B4645,'Pliegos Tarifarios (Las Condes)'!$A:$A,0))</f>
        <v>11706.908927999999</v>
      </c>
      <c r="Q4645" s="19" cm="1">
        <f t="array" ref="Q4645">H4645*_xlfn.IFS(H4645&lt;=350,INDEX('Pliegos Tarifarios (Las Condes)'!$F:$F,MATCH($B4645,'Pliegos Tarifarios (Las Condes)'!$A:$A,0)),H4645&lt;=500,INDEX('Pliegos Tarifarios (Las Condes)'!$G:$G,MATCH($B4645,'Pliegos Tarifarios (Las Condes)'!$A:$A,0)),H4645&lt;=1000,INDEX('Pliegos Tarifarios (Las Condes)'!$H:$H,MATCH($B4645,'Pliegos Tarifarios (Las Condes)'!$A:$A,0)),H4645&lt;=5000,INDEX('Pliegos Tarifarios (Las Condes)'!$I:$I,MATCH($B4645,'Pliegos Tarifarios (Las Condes)'!$A:$A,0)),H4645&gt;5000,INDEX('Pliegos Tarifarios (Las Condes)'!$J:$J,MATCH($B4645,'Pliegos Tarifarios (Las Condes)'!$A:$A,0)))/1.19</f>
        <v>2108.1947495798322</v>
      </c>
      <c r="R4645" s="19">
        <f>INDEX('Pliegos Tarifarios (Las Condes)'!$K:$K,MATCH($B4645,'Pliegos Tarifarios (Las Condes)'!$A:$A,0))</f>
        <v>732.99199999999996</v>
      </c>
      <c r="S4645" s="21">
        <f t="shared" si="219"/>
        <v>176654.36566137982</v>
      </c>
      <c r="T4645" s="21">
        <f t="shared" si="220"/>
        <v>33564.329475662169</v>
      </c>
      <c r="U4645" s="19">
        <v>0</v>
      </c>
      <c r="V4645" s="21">
        <f t="shared" si="221"/>
        <v>210218.695137042</v>
      </c>
    </row>
    <row r="4646" spans="1:22" x14ac:dyDescent="0.3">
      <c r="A4646" s="3" t="s">
        <v>150</v>
      </c>
      <c r="B4646" s="3">
        <v>11</v>
      </c>
      <c r="C4646" s="4" t="s">
        <v>186</v>
      </c>
      <c r="D4646" s="3" t="s">
        <v>500</v>
      </c>
      <c r="E4646" s="3" t="s">
        <v>121</v>
      </c>
      <c r="F4646" s="4" t="s">
        <v>501</v>
      </c>
      <c r="G4646" s="3" t="s">
        <v>16</v>
      </c>
      <c r="H4646" s="5">
        <v>898.71109999999999</v>
      </c>
      <c r="I4646" s="5">
        <v>2.4533999999999998</v>
      </c>
      <c r="J4646" s="5">
        <v>2.4157000000000002</v>
      </c>
      <c r="K4646" s="6">
        <v>0.98463356973995286</v>
      </c>
      <c r="L4646" s="5">
        <v>28.99</v>
      </c>
      <c r="M4646" s="19">
        <f>H4646*INDEX('Pliegos Tarifarios (Las Condes)'!$B:$B,MATCH($B4646,'Pliegos Tarifarios (Las Condes)'!$A:$A,0))</f>
        <v>118416.8706693</v>
      </c>
      <c r="N4646" s="19">
        <f>I4646*INDEX('Pliegos Tarifarios (Las Condes)'!$C:$C,MATCH($B4646,'Pliegos Tarifarios (Las Condes)'!$A:$A,0))</f>
        <v>8526.5537201999996</v>
      </c>
      <c r="O4646" s="19">
        <f>J4646*INDEX('Pliegos Tarifarios (Las Condes)'!$D:$D,MATCH($B4646,'Pliegos Tarifarios (Las Condes)'!$A:$A,0))</f>
        <v>35147.642650400005</v>
      </c>
      <c r="P4646" s="19">
        <f>H4646*INDEX('Pliegos Tarifarios (Las Condes)'!$E:$E,MATCH($B4646,'Pliegos Tarifarios (Las Condes)'!$A:$A,0))</f>
        <v>11704.8133664</v>
      </c>
      <c r="Q4646" s="19" cm="1">
        <f t="array" ref="Q4646">H4646*_xlfn.IFS(H4646&lt;=350,INDEX('Pliegos Tarifarios (Las Condes)'!$F:$F,MATCH($B4646,'Pliegos Tarifarios (Las Condes)'!$A:$A,0)),H4646&lt;=500,INDEX('Pliegos Tarifarios (Las Condes)'!$G:$G,MATCH($B4646,'Pliegos Tarifarios (Las Condes)'!$A:$A,0)),H4646&lt;=1000,INDEX('Pliegos Tarifarios (Las Condes)'!$H:$H,MATCH($B4646,'Pliegos Tarifarios (Las Condes)'!$A:$A,0)),H4646&lt;=5000,INDEX('Pliegos Tarifarios (Las Condes)'!$I:$I,MATCH($B4646,'Pliegos Tarifarios (Las Condes)'!$A:$A,0)),H4646&gt;5000,INDEX('Pliegos Tarifarios (Las Condes)'!$J:$J,MATCH($B4646,'Pliegos Tarifarios (Las Condes)'!$A:$A,0)))/1.19</f>
        <v>2107.8173782352942</v>
      </c>
      <c r="R4646" s="19">
        <f>INDEX('Pliegos Tarifarios (Las Condes)'!$K:$K,MATCH($B4646,'Pliegos Tarifarios (Las Condes)'!$A:$A,0))</f>
        <v>732.99199999999996</v>
      </c>
      <c r="S4646" s="21">
        <f t="shared" si="219"/>
        <v>176636.68978453527</v>
      </c>
      <c r="T4646" s="21">
        <f t="shared" si="220"/>
        <v>33560.971059061703</v>
      </c>
      <c r="U4646" s="19">
        <v>0</v>
      </c>
      <c r="V4646" s="21">
        <f t="shared" si="221"/>
        <v>210197.66084359697</v>
      </c>
    </row>
    <row r="4647" spans="1:22" x14ac:dyDescent="0.3">
      <c r="A4647" s="3" t="s">
        <v>150</v>
      </c>
      <c r="B4647" s="3">
        <v>11</v>
      </c>
      <c r="C4647" s="4" t="s">
        <v>186</v>
      </c>
      <c r="D4647" s="3" t="s">
        <v>502</v>
      </c>
      <c r="E4647" s="3" t="s">
        <v>121</v>
      </c>
      <c r="F4647" s="4" t="s">
        <v>503</v>
      </c>
      <c r="G4647" s="3" t="s">
        <v>16</v>
      </c>
      <c r="H4647" s="5">
        <v>897.00059999999996</v>
      </c>
      <c r="I4647" s="5">
        <v>2.4405000000000001</v>
      </c>
      <c r="J4647" s="5">
        <v>2.4163000000000001</v>
      </c>
      <c r="K4647" s="6">
        <v>0.99008399918049583</v>
      </c>
      <c r="L4647" s="5">
        <v>28.94</v>
      </c>
      <c r="M4647" s="19">
        <f>H4647*INDEX('Pliegos Tarifarios (Las Condes)'!$B:$B,MATCH($B4647,'Pliegos Tarifarios (Las Condes)'!$A:$A,0))</f>
        <v>118191.49005779999</v>
      </c>
      <c r="N4647" s="19">
        <f>I4647*INDEX('Pliegos Tarifarios (Las Condes)'!$C:$C,MATCH($B4647,'Pliegos Tarifarios (Las Condes)'!$A:$A,0))</f>
        <v>8481.7210214999996</v>
      </c>
      <c r="O4647" s="19">
        <f>J4647*INDEX('Pliegos Tarifarios (Las Condes)'!$D:$D,MATCH($B4647,'Pliegos Tarifarios (Las Condes)'!$A:$A,0))</f>
        <v>35156.372453600001</v>
      </c>
      <c r="P4647" s="19">
        <f>H4647*INDEX('Pliegos Tarifarios (Las Condes)'!$E:$E,MATCH($B4647,'Pliegos Tarifarios (Las Condes)'!$A:$A,0))</f>
        <v>11682.535814399998</v>
      </c>
      <c r="Q4647" s="19" cm="1">
        <f t="array" ref="Q4647">H4647*_xlfn.IFS(H4647&lt;=350,INDEX('Pliegos Tarifarios (Las Condes)'!$F:$F,MATCH($B4647,'Pliegos Tarifarios (Las Condes)'!$A:$A,0)),H4647&lt;=500,INDEX('Pliegos Tarifarios (Las Condes)'!$G:$G,MATCH($B4647,'Pliegos Tarifarios (Las Condes)'!$A:$A,0)),H4647&lt;=1000,INDEX('Pliegos Tarifarios (Las Condes)'!$H:$H,MATCH($B4647,'Pliegos Tarifarios (Las Condes)'!$A:$A,0)),H4647&lt;=5000,INDEX('Pliegos Tarifarios (Las Condes)'!$I:$I,MATCH($B4647,'Pliegos Tarifarios (Las Condes)'!$A:$A,0)),H4647&gt;5000,INDEX('Pliegos Tarifarios (Las Condes)'!$J:$J,MATCH($B4647,'Pliegos Tarifarios (Las Condes)'!$A:$A,0)))/1.19</f>
        <v>2103.8056089075631</v>
      </c>
      <c r="R4647" s="19">
        <f>INDEX('Pliegos Tarifarios (Las Condes)'!$K:$K,MATCH($B4647,'Pliegos Tarifarios (Las Condes)'!$A:$A,0))</f>
        <v>732.99199999999996</v>
      </c>
      <c r="S4647" s="21">
        <f t="shared" si="219"/>
        <v>176348.91695620757</v>
      </c>
      <c r="T4647" s="21">
        <f t="shared" si="220"/>
        <v>33506.29422167944</v>
      </c>
      <c r="U4647" s="19">
        <v>0</v>
      </c>
      <c r="V4647" s="21">
        <f t="shared" si="221"/>
        <v>209855.21117788702</v>
      </c>
    </row>
    <row r="4648" spans="1:22" x14ac:dyDescent="0.3">
      <c r="A4648" s="3" t="s">
        <v>150</v>
      </c>
      <c r="B4648" s="3">
        <v>11</v>
      </c>
      <c r="C4648" s="4" t="s">
        <v>186</v>
      </c>
      <c r="D4648" s="3" t="s">
        <v>504</v>
      </c>
      <c r="E4648" s="3" t="s">
        <v>121</v>
      </c>
      <c r="F4648" s="4" t="s">
        <v>505</v>
      </c>
      <c r="G4648" s="3" t="s">
        <v>16</v>
      </c>
      <c r="H4648" s="5">
        <v>899.14449999999999</v>
      </c>
      <c r="I4648" s="5">
        <v>2.4805999999999999</v>
      </c>
      <c r="J4648" s="5">
        <v>2.4805999999999999</v>
      </c>
      <c r="K4648" s="6">
        <v>1</v>
      </c>
      <c r="L4648" s="5">
        <v>29</v>
      </c>
      <c r="M4648" s="19">
        <f>H4648*INDEX('Pliegos Tarifarios (Las Condes)'!$B:$B,MATCH($B4648,'Pliegos Tarifarios (Las Condes)'!$A:$A,0))</f>
        <v>118473.9767535</v>
      </c>
      <c r="N4648" s="19">
        <f>I4648*INDEX('Pliegos Tarifarios (Las Condes)'!$C:$C,MATCH($B4648,'Pliegos Tarifarios (Las Condes)'!$A:$A,0))</f>
        <v>8621.0846817999991</v>
      </c>
      <c r="O4648" s="19">
        <f>J4648*INDEX('Pliegos Tarifarios (Las Condes)'!$D:$D,MATCH($B4648,'Pliegos Tarifarios (Las Condes)'!$A:$A,0))</f>
        <v>36091.916363199998</v>
      </c>
      <c r="P4648" s="19">
        <f>H4648*INDEX('Pliegos Tarifarios (Las Condes)'!$E:$E,MATCH($B4648,'Pliegos Tarifarios (Las Condes)'!$A:$A,0))</f>
        <v>11710.457967999999</v>
      </c>
      <c r="Q4648" s="19" cm="1">
        <f t="array" ref="Q4648">H4648*_xlfn.IFS(H4648&lt;=350,INDEX('Pliegos Tarifarios (Las Condes)'!$F:$F,MATCH($B4648,'Pliegos Tarifarios (Las Condes)'!$A:$A,0)),H4648&lt;=500,INDEX('Pliegos Tarifarios (Las Condes)'!$G:$G,MATCH($B4648,'Pliegos Tarifarios (Las Condes)'!$A:$A,0)),H4648&lt;=1000,INDEX('Pliegos Tarifarios (Las Condes)'!$H:$H,MATCH($B4648,'Pliegos Tarifarios (Las Condes)'!$A:$A,0)),H4648&lt;=5000,INDEX('Pliegos Tarifarios (Las Condes)'!$I:$I,MATCH($B4648,'Pliegos Tarifarios (Las Condes)'!$A:$A,0)),H4648&gt;5000,INDEX('Pliegos Tarifarios (Las Condes)'!$J:$J,MATCH($B4648,'Pliegos Tarifarios (Las Condes)'!$A:$A,0)))/1.19</f>
        <v>2108.8338651260506</v>
      </c>
      <c r="R4648" s="19">
        <f>INDEX('Pliegos Tarifarios (Las Condes)'!$K:$K,MATCH($B4648,'Pliegos Tarifarios (Las Condes)'!$A:$A,0))</f>
        <v>732.99199999999996</v>
      </c>
      <c r="S4648" s="21">
        <f t="shared" si="219"/>
        <v>177739.26163162602</v>
      </c>
      <c r="T4648" s="21">
        <f t="shared" si="220"/>
        <v>33770.459710008945</v>
      </c>
      <c r="U4648" s="19">
        <v>0</v>
      </c>
      <c r="V4648" s="21">
        <f t="shared" si="221"/>
        <v>211509.72134163498</v>
      </c>
    </row>
    <row r="4649" spans="1:22" x14ac:dyDescent="0.3">
      <c r="A4649" s="3" t="s">
        <v>150</v>
      </c>
      <c r="B4649" s="3">
        <v>11</v>
      </c>
      <c r="C4649" s="4" t="s">
        <v>186</v>
      </c>
      <c r="D4649" s="3" t="s">
        <v>506</v>
      </c>
      <c r="E4649" s="3" t="s">
        <v>121</v>
      </c>
      <c r="F4649" s="4" t="s">
        <v>507</v>
      </c>
      <c r="G4649" s="3" t="s">
        <v>16</v>
      </c>
      <c r="H4649" s="5">
        <v>898.82920000000001</v>
      </c>
      <c r="I4649" s="5">
        <v>2.5002</v>
      </c>
      <c r="J4649" s="5">
        <v>2.4451000000000001</v>
      </c>
      <c r="K4649" s="6">
        <v>0.97796176305895532</v>
      </c>
      <c r="L4649" s="5">
        <v>28.99</v>
      </c>
      <c r="M4649" s="19">
        <f>H4649*INDEX('Pliegos Tarifarios (Las Condes)'!$B:$B,MATCH($B4649,'Pliegos Tarifarios (Las Condes)'!$A:$A,0))</f>
        <v>118432.4318796</v>
      </c>
      <c r="N4649" s="19">
        <f>I4649*INDEX('Pliegos Tarifarios (Las Condes)'!$C:$C,MATCH($B4649,'Pliegos Tarifarios (Las Condes)'!$A:$A,0))</f>
        <v>8689.2025806000001</v>
      </c>
      <c r="O4649" s="19">
        <f>J4649*INDEX('Pliegos Tarifarios (Las Condes)'!$D:$D,MATCH($B4649,'Pliegos Tarifarios (Las Condes)'!$A:$A,0))</f>
        <v>35575.403007200002</v>
      </c>
      <c r="P4649" s="19">
        <f>H4649*INDEX('Pliegos Tarifarios (Las Condes)'!$E:$E,MATCH($B4649,'Pliegos Tarifarios (Las Condes)'!$A:$A,0))</f>
        <v>11706.351500799999</v>
      </c>
      <c r="Q4649" s="19" cm="1">
        <f t="array" ref="Q4649">H4649*_xlfn.IFS(H4649&lt;=350,INDEX('Pliegos Tarifarios (Las Condes)'!$F:$F,MATCH($B4649,'Pliegos Tarifarios (Las Condes)'!$A:$A,0)),H4649&lt;=500,INDEX('Pliegos Tarifarios (Las Condes)'!$G:$G,MATCH($B4649,'Pliegos Tarifarios (Las Condes)'!$A:$A,0)),H4649&lt;=1000,INDEX('Pliegos Tarifarios (Las Condes)'!$H:$H,MATCH($B4649,'Pliegos Tarifarios (Las Condes)'!$A:$A,0)),H4649&lt;=5000,INDEX('Pliegos Tarifarios (Las Condes)'!$I:$I,MATCH($B4649,'Pliegos Tarifarios (Las Condes)'!$A:$A,0)),H4649&gt;5000,INDEX('Pliegos Tarifarios (Las Condes)'!$J:$J,MATCH($B4649,'Pliegos Tarifarios (Las Condes)'!$A:$A,0)))/1.19</f>
        <v>2108.0943673949582</v>
      </c>
      <c r="R4649" s="19">
        <f>INDEX('Pliegos Tarifarios (Las Condes)'!$K:$K,MATCH($B4649,'Pliegos Tarifarios (Las Condes)'!$A:$A,0))</f>
        <v>732.99199999999996</v>
      </c>
      <c r="S4649" s="21">
        <f t="shared" si="219"/>
        <v>177244.47533559497</v>
      </c>
      <c r="T4649" s="21">
        <f t="shared" si="220"/>
        <v>33676.450313763045</v>
      </c>
      <c r="U4649" s="19">
        <v>0</v>
      </c>
      <c r="V4649" s="21">
        <f t="shared" si="221"/>
        <v>210920.92564935802</v>
      </c>
    </row>
    <row r="4650" spans="1:22" x14ac:dyDescent="0.3">
      <c r="A4650" s="3" t="s">
        <v>150</v>
      </c>
      <c r="B4650" s="3">
        <v>11</v>
      </c>
      <c r="C4650" s="4" t="s">
        <v>186</v>
      </c>
      <c r="D4650" s="3" t="s">
        <v>508</v>
      </c>
      <c r="E4650" s="3" t="s">
        <v>121</v>
      </c>
      <c r="F4650" s="4" t="s">
        <v>509</v>
      </c>
      <c r="G4650" s="3" t="s">
        <v>16</v>
      </c>
      <c r="H4650" s="5">
        <v>898.46969999999999</v>
      </c>
      <c r="I4650" s="5">
        <v>2.4502000000000002</v>
      </c>
      <c r="J4650" s="5">
        <v>2.4502000000000002</v>
      </c>
      <c r="K4650" s="6">
        <v>1</v>
      </c>
      <c r="L4650" s="5">
        <v>28.98</v>
      </c>
      <c r="M4650" s="19">
        <f>H4650*INDEX('Pliegos Tarifarios (Las Condes)'!$B:$B,MATCH($B4650,'Pliegos Tarifarios (Las Condes)'!$A:$A,0))</f>
        <v>118385.0630811</v>
      </c>
      <c r="N4650" s="19">
        <f>I4650*INDEX('Pliegos Tarifarios (Las Condes)'!$C:$C,MATCH($B4650,'Pliegos Tarifarios (Las Condes)'!$A:$A,0))</f>
        <v>8515.4324305999999</v>
      </c>
      <c r="O4650" s="19">
        <f>J4650*INDEX('Pliegos Tarifarios (Las Condes)'!$D:$D,MATCH($B4650,'Pliegos Tarifarios (Las Condes)'!$A:$A,0))</f>
        <v>35649.606334400007</v>
      </c>
      <c r="P4650" s="19">
        <f>H4650*INDEX('Pliegos Tarifarios (Las Condes)'!$E:$E,MATCH($B4650,'Pliegos Tarifarios (Las Condes)'!$A:$A,0))</f>
        <v>11701.669372799999</v>
      </c>
      <c r="Q4650" s="19" cm="1">
        <f t="array" ref="Q4650">H4650*_xlfn.IFS(H4650&lt;=350,INDEX('Pliegos Tarifarios (Las Condes)'!$F:$F,MATCH($B4650,'Pliegos Tarifarios (Las Condes)'!$A:$A,0)),H4650&lt;=500,INDEX('Pliegos Tarifarios (Las Condes)'!$G:$G,MATCH($B4650,'Pliegos Tarifarios (Las Condes)'!$A:$A,0)),H4650&lt;=1000,INDEX('Pliegos Tarifarios (Las Condes)'!$H:$H,MATCH($B4650,'Pliegos Tarifarios (Las Condes)'!$A:$A,0)),H4650&lt;=5000,INDEX('Pliegos Tarifarios (Las Condes)'!$I:$I,MATCH($B4650,'Pliegos Tarifarios (Las Condes)'!$A:$A,0)),H4650&gt;5000,INDEX('Pliegos Tarifarios (Las Condes)'!$J:$J,MATCH($B4650,'Pliegos Tarifarios (Las Condes)'!$A:$A,0)))/1.19</f>
        <v>2107.2512039495805</v>
      </c>
      <c r="R4650" s="19">
        <f>INDEX('Pliegos Tarifarios (Las Condes)'!$K:$K,MATCH($B4650,'Pliegos Tarifarios (Las Condes)'!$A:$A,0))</f>
        <v>732.99199999999996</v>
      </c>
      <c r="S4650" s="21">
        <f t="shared" si="219"/>
        <v>177092.01442284961</v>
      </c>
      <c r="T4650" s="21">
        <f t="shared" si="220"/>
        <v>33647.482740341424</v>
      </c>
      <c r="U4650" s="19">
        <v>0</v>
      </c>
      <c r="V4650" s="21">
        <f t="shared" si="221"/>
        <v>210739.49716319103</v>
      </c>
    </row>
    <row r="4651" spans="1:22" x14ac:dyDescent="0.3">
      <c r="A4651" s="3" t="s">
        <v>150</v>
      </c>
      <c r="B4651" s="3">
        <v>11</v>
      </c>
      <c r="C4651" s="4" t="s">
        <v>186</v>
      </c>
      <c r="D4651" s="3" t="s">
        <v>510</v>
      </c>
      <c r="E4651" s="3" t="s">
        <v>121</v>
      </c>
      <c r="F4651" s="4" t="s">
        <v>511</v>
      </c>
      <c r="G4651" s="3" t="s">
        <v>16</v>
      </c>
      <c r="H4651" s="5">
        <v>897.18269999999995</v>
      </c>
      <c r="I4651" s="5">
        <v>2.4498000000000002</v>
      </c>
      <c r="J4651" s="5">
        <v>2.4498000000000002</v>
      </c>
      <c r="K4651" s="6">
        <v>1</v>
      </c>
      <c r="L4651" s="5">
        <v>28.94</v>
      </c>
      <c r="M4651" s="19">
        <f>H4651*INDEX('Pliegos Tarifarios (Las Condes)'!$B:$B,MATCH($B4651,'Pliegos Tarifarios (Las Condes)'!$A:$A,0))</f>
        <v>118215.4841001</v>
      </c>
      <c r="N4651" s="19">
        <f>I4651*INDEX('Pliegos Tarifarios (Las Condes)'!$C:$C,MATCH($B4651,'Pliegos Tarifarios (Las Condes)'!$A:$A,0))</f>
        <v>8514.0422694000008</v>
      </c>
      <c r="O4651" s="19">
        <f>J4651*INDEX('Pliegos Tarifarios (Las Condes)'!$D:$D,MATCH($B4651,'Pliegos Tarifarios (Las Condes)'!$A:$A,0))</f>
        <v>35643.786465600002</v>
      </c>
      <c r="P4651" s="19">
        <f>H4651*INDEX('Pliegos Tarifarios (Las Condes)'!$E:$E,MATCH($B4651,'Pliegos Tarifarios (Las Condes)'!$A:$A,0))</f>
        <v>11684.907484799998</v>
      </c>
      <c r="Q4651" s="19" cm="1">
        <f t="array" ref="Q4651">H4651*_xlfn.IFS(H4651&lt;=350,INDEX('Pliegos Tarifarios (Las Condes)'!$F:$F,MATCH($B4651,'Pliegos Tarifarios (Las Condes)'!$A:$A,0)),H4651&lt;=500,INDEX('Pliegos Tarifarios (Las Condes)'!$G:$G,MATCH($B4651,'Pliegos Tarifarios (Las Condes)'!$A:$A,0)),H4651&lt;=1000,INDEX('Pliegos Tarifarios (Las Condes)'!$H:$H,MATCH($B4651,'Pliegos Tarifarios (Las Condes)'!$A:$A,0)),H4651&lt;=5000,INDEX('Pliegos Tarifarios (Las Condes)'!$I:$I,MATCH($B4651,'Pliegos Tarifarios (Las Condes)'!$A:$A,0)),H4651&gt;5000,INDEX('Pliegos Tarifarios (Las Condes)'!$J:$J,MATCH($B4651,'Pliegos Tarifarios (Las Condes)'!$A:$A,0)))/1.19</f>
        <v>2104.2327022689078</v>
      </c>
      <c r="R4651" s="19">
        <f>INDEX('Pliegos Tarifarios (Las Condes)'!$K:$K,MATCH($B4651,'Pliegos Tarifarios (Las Condes)'!$A:$A,0))</f>
        <v>732.99199999999996</v>
      </c>
      <c r="S4651" s="21">
        <f t="shared" si="219"/>
        <v>176895.44502216889</v>
      </c>
      <c r="T4651" s="21">
        <f t="shared" si="220"/>
        <v>33610.134554212091</v>
      </c>
      <c r="U4651" s="19">
        <v>0</v>
      </c>
      <c r="V4651" s="21">
        <f t="shared" si="221"/>
        <v>210505.57957638099</v>
      </c>
    </row>
    <row r="4652" spans="1:22" x14ac:dyDescent="0.3">
      <c r="A4652" s="3" t="s">
        <v>150</v>
      </c>
      <c r="B4652" s="3">
        <v>11</v>
      </c>
      <c r="C4652" s="4" t="s">
        <v>186</v>
      </c>
      <c r="D4652" s="3" t="s">
        <v>512</v>
      </c>
      <c r="E4652" s="3" t="s">
        <v>121</v>
      </c>
      <c r="F4652" s="4" t="s">
        <v>513</v>
      </c>
      <c r="G4652" s="3" t="s">
        <v>16</v>
      </c>
      <c r="H4652" s="5">
        <v>898.96259999999995</v>
      </c>
      <c r="I4652" s="5">
        <v>2.4447999999999999</v>
      </c>
      <c r="J4652" s="5">
        <v>2.4447999999999999</v>
      </c>
      <c r="K4652" s="6">
        <v>1</v>
      </c>
      <c r="L4652" s="5">
        <v>29</v>
      </c>
      <c r="M4652" s="19">
        <f>H4652*INDEX('Pliegos Tarifarios (Las Condes)'!$B:$B,MATCH($B4652,'Pliegos Tarifarios (Las Condes)'!$A:$A,0))</f>
        <v>118450.0090638</v>
      </c>
      <c r="N4652" s="19">
        <f>I4652*INDEX('Pliegos Tarifarios (Las Condes)'!$C:$C,MATCH($B4652,'Pliegos Tarifarios (Las Condes)'!$A:$A,0))</f>
        <v>8496.665254399999</v>
      </c>
      <c r="O4652" s="19">
        <f>J4652*INDEX('Pliegos Tarifarios (Las Condes)'!$D:$D,MATCH($B4652,'Pliegos Tarifarios (Las Condes)'!$A:$A,0))</f>
        <v>35571.038105599997</v>
      </c>
      <c r="P4652" s="19">
        <f>H4652*INDEX('Pliegos Tarifarios (Las Condes)'!$E:$E,MATCH($B4652,'Pliegos Tarifarios (Las Condes)'!$A:$A,0))</f>
        <v>11708.088902399999</v>
      </c>
      <c r="Q4652" s="19" cm="1">
        <f t="array" ref="Q4652">H4652*_xlfn.IFS(H4652&lt;=350,INDEX('Pliegos Tarifarios (Las Condes)'!$F:$F,MATCH($B4652,'Pliegos Tarifarios (Las Condes)'!$A:$A,0)),H4652&lt;=500,INDEX('Pliegos Tarifarios (Las Condes)'!$G:$G,MATCH($B4652,'Pliegos Tarifarios (Las Condes)'!$A:$A,0)),H4652&lt;=1000,INDEX('Pliegos Tarifarios (Las Condes)'!$H:$H,MATCH($B4652,'Pliegos Tarifarios (Las Condes)'!$A:$A,0)),H4652&lt;=5000,INDEX('Pliegos Tarifarios (Las Condes)'!$I:$I,MATCH($B4652,'Pliegos Tarifarios (Las Condes)'!$A:$A,0)),H4652&gt;5000,INDEX('Pliegos Tarifarios (Las Condes)'!$J:$J,MATCH($B4652,'Pliegos Tarifarios (Las Condes)'!$A:$A,0)))/1.19</f>
        <v>2108.4072408403363</v>
      </c>
      <c r="R4652" s="19">
        <f>INDEX('Pliegos Tarifarios (Las Condes)'!$K:$K,MATCH($B4652,'Pliegos Tarifarios (Las Condes)'!$A:$A,0))</f>
        <v>732.99199999999996</v>
      </c>
      <c r="S4652" s="21">
        <f t="shared" si="219"/>
        <v>177067.20056704033</v>
      </c>
      <c r="T4652" s="21">
        <f t="shared" si="220"/>
        <v>33642.768107737662</v>
      </c>
      <c r="U4652" s="19">
        <v>0</v>
      </c>
      <c r="V4652" s="21">
        <f t="shared" si="221"/>
        <v>210709.96867477801</v>
      </c>
    </row>
    <row r="4653" spans="1:22" x14ac:dyDescent="0.3">
      <c r="A4653" s="3" t="s">
        <v>150</v>
      </c>
      <c r="B4653" s="3">
        <v>11</v>
      </c>
      <c r="C4653" s="4" t="s">
        <v>186</v>
      </c>
      <c r="D4653" s="3" t="s">
        <v>514</v>
      </c>
      <c r="E4653" s="3" t="s">
        <v>121</v>
      </c>
      <c r="F4653" s="4" t="s">
        <v>515</v>
      </c>
      <c r="G4653" s="3" t="s">
        <v>16</v>
      </c>
      <c r="H4653" s="5">
        <v>899.78480000000002</v>
      </c>
      <c r="I4653" s="5">
        <v>2.4992000000000001</v>
      </c>
      <c r="J4653" s="5">
        <v>2.4992000000000001</v>
      </c>
      <c r="K4653" s="6">
        <v>1</v>
      </c>
      <c r="L4653" s="5">
        <v>29.03</v>
      </c>
      <c r="M4653" s="19">
        <f>H4653*INDEX('Pliegos Tarifarios (Las Condes)'!$B:$B,MATCH($B4653,'Pliegos Tarifarios (Las Condes)'!$A:$A,0))</f>
        <v>118558.3446024</v>
      </c>
      <c r="N4653" s="19">
        <f>I4653*INDEX('Pliegos Tarifarios (Las Condes)'!$C:$C,MATCH($B4653,'Pliegos Tarifarios (Las Condes)'!$A:$A,0))</f>
        <v>8685.7271775999998</v>
      </c>
      <c r="O4653" s="19">
        <f>J4653*INDEX('Pliegos Tarifarios (Las Condes)'!$D:$D,MATCH($B4653,'Pliegos Tarifarios (Las Condes)'!$A:$A,0))</f>
        <v>36362.540262400005</v>
      </c>
      <c r="P4653" s="19">
        <f>H4653*INDEX('Pliegos Tarifarios (Las Condes)'!$E:$E,MATCH($B4653,'Pliegos Tarifarios (Las Condes)'!$A:$A,0))</f>
        <v>11718.7972352</v>
      </c>
      <c r="Q4653" s="19" cm="1">
        <f t="array" ref="Q4653">H4653*_xlfn.IFS(H4653&lt;=350,INDEX('Pliegos Tarifarios (Las Condes)'!$F:$F,MATCH($B4653,'Pliegos Tarifarios (Las Condes)'!$A:$A,0)),H4653&lt;=500,INDEX('Pliegos Tarifarios (Las Condes)'!$G:$G,MATCH($B4653,'Pliegos Tarifarios (Las Condes)'!$A:$A,0)),H4653&lt;=1000,INDEX('Pliegos Tarifarios (Las Condes)'!$H:$H,MATCH($B4653,'Pliegos Tarifarios (Las Condes)'!$A:$A,0)),H4653&lt;=5000,INDEX('Pliegos Tarifarios (Las Condes)'!$I:$I,MATCH($B4653,'Pliegos Tarifarios (Las Condes)'!$A:$A,0)),H4653&gt;5000,INDEX('Pliegos Tarifarios (Las Condes)'!$J:$J,MATCH($B4653,'Pliegos Tarifarios (Las Condes)'!$A:$A,0)))/1.19</f>
        <v>2110.3356107563031</v>
      </c>
      <c r="R4653" s="19">
        <f>INDEX('Pliegos Tarifarios (Las Condes)'!$K:$K,MATCH($B4653,'Pliegos Tarifarios (Las Condes)'!$A:$A,0))</f>
        <v>732.99199999999996</v>
      </c>
      <c r="S4653" s="21">
        <f t="shared" si="219"/>
        <v>178168.7368883563</v>
      </c>
      <c r="T4653" s="21">
        <f t="shared" si="220"/>
        <v>33852.060008787696</v>
      </c>
      <c r="U4653" s="19">
        <v>0</v>
      </c>
      <c r="V4653" s="21">
        <f t="shared" si="221"/>
        <v>212020.796897144</v>
      </c>
    </row>
    <row r="4654" spans="1:22" x14ac:dyDescent="0.3">
      <c r="A4654" s="3" t="s">
        <v>150</v>
      </c>
      <c r="B4654" s="3">
        <v>11</v>
      </c>
      <c r="C4654" s="4" t="s">
        <v>186</v>
      </c>
      <c r="D4654" s="3" t="s">
        <v>516</v>
      </c>
      <c r="E4654" s="3" t="s">
        <v>121</v>
      </c>
      <c r="F4654" s="4" t="s">
        <v>517</v>
      </c>
      <c r="G4654" s="3" t="s">
        <v>16</v>
      </c>
      <c r="H4654" s="5">
        <v>900.41449999999998</v>
      </c>
      <c r="I4654" s="5">
        <v>2.4973000000000001</v>
      </c>
      <c r="J4654" s="5">
        <v>2.4668999999999999</v>
      </c>
      <c r="K4654" s="6">
        <v>0.98782685300124129</v>
      </c>
      <c r="L4654" s="5">
        <v>29.05</v>
      </c>
      <c r="M4654" s="19">
        <f>H4654*INDEX('Pliegos Tarifarios (Las Condes)'!$B:$B,MATCH($B4654,'Pliegos Tarifarios (Las Condes)'!$A:$A,0))</f>
        <v>118641.3157635</v>
      </c>
      <c r="N4654" s="19">
        <f>I4654*INDEX('Pliegos Tarifarios (Las Condes)'!$C:$C,MATCH($B4654,'Pliegos Tarifarios (Las Condes)'!$A:$A,0))</f>
        <v>8679.1239119000002</v>
      </c>
      <c r="O4654" s="19">
        <f>J4654*INDEX('Pliegos Tarifarios (Las Condes)'!$D:$D,MATCH($B4654,'Pliegos Tarifarios (Las Condes)'!$A:$A,0))</f>
        <v>35892.585856799997</v>
      </c>
      <c r="P4654" s="19">
        <f>H4654*INDEX('Pliegos Tarifarios (Las Condes)'!$E:$E,MATCH($B4654,'Pliegos Tarifarios (Las Condes)'!$A:$A,0))</f>
        <v>11726.998447999998</v>
      </c>
      <c r="Q4654" s="19" cm="1">
        <f t="array" ref="Q4654">H4654*_xlfn.IFS(H4654&lt;=350,INDEX('Pliegos Tarifarios (Las Condes)'!$F:$F,MATCH($B4654,'Pliegos Tarifarios (Las Condes)'!$A:$A,0)),H4654&lt;=500,INDEX('Pliegos Tarifarios (Las Condes)'!$G:$G,MATCH($B4654,'Pliegos Tarifarios (Las Condes)'!$A:$A,0)),H4654&lt;=1000,INDEX('Pliegos Tarifarios (Las Condes)'!$H:$H,MATCH($B4654,'Pliegos Tarifarios (Las Condes)'!$A:$A,0)),H4654&lt;=5000,INDEX('Pliegos Tarifarios (Las Condes)'!$I:$I,MATCH($B4654,'Pliegos Tarifarios (Las Condes)'!$A:$A,0)),H4654&gt;5000,INDEX('Pliegos Tarifarios (Las Condes)'!$J:$J,MATCH($B4654,'Pliegos Tarifarios (Las Condes)'!$A:$A,0)))/1.19</f>
        <v>2111.8124953781517</v>
      </c>
      <c r="R4654" s="19">
        <f>INDEX('Pliegos Tarifarios (Las Condes)'!$K:$K,MATCH($B4654,'Pliegos Tarifarios (Las Condes)'!$A:$A,0))</f>
        <v>732.99199999999996</v>
      </c>
      <c r="S4654" s="21">
        <f t="shared" si="219"/>
        <v>177784.82847557814</v>
      </c>
      <c r="T4654" s="21">
        <f t="shared" si="220"/>
        <v>33779.117410359846</v>
      </c>
      <c r="U4654" s="19">
        <v>0</v>
      </c>
      <c r="V4654" s="21">
        <f t="shared" si="221"/>
        <v>211563.94588593798</v>
      </c>
    </row>
    <row r="4655" spans="1:22" x14ac:dyDescent="0.3">
      <c r="A4655" s="3" t="s">
        <v>150</v>
      </c>
      <c r="B4655" s="3">
        <v>11</v>
      </c>
      <c r="C4655" s="4" t="s">
        <v>186</v>
      </c>
      <c r="D4655" s="3" t="s">
        <v>518</v>
      </c>
      <c r="E4655" s="3" t="s">
        <v>121</v>
      </c>
      <c r="F4655" s="4" t="s">
        <v>519</v>
      </c>
      <c r="G4655" s="3" t="s">
        <v>16</v>
      </c>
      <c r="H4655" s="5">
        <v>900.12310000000002</v>
      </c>
      <c r="I4655" s="5">
        <v>2.4731999999999998</v>
      </c>
      <c r="J4655" s="5">
        <v>2.4731999999999998</v>
      </c>
      <c r="K4655" s="6">
        <v>1</v>
      </c>
      <c r="L4655" s="5">
        <v>29.04</v>
      </c>
      <c r="M4655" s="19">
        <f>H4655*INDEX('Pliegos Tarifarios (Las Condes)'!$B:$B,MATCH($B4655,'Pliegos Tarifarios (Las Condes)'!$A:$A,0))</f>
        <v>118602.9200253</v>
      </c>
      <c r="N4655" s="19">
        <f>I4655*INDEX('Pliegos Tarifarios (Las Condes)'!$C:$C,MATCH($B4655,'Pliegos Tarifarios (Las Condes)'!$A:$A,0))</f>
        <v>8595.3666995999993</v>
      </c>
      <c r="O4655" s="19">
        <f>J4655*INDEX('Pliegos Tarifarios (Las Condes)'!$D:$D,MATCH($B4655,'Pliegos Tarifarios (Las Condes)'!$A:$A,0))</f>
        <v>35984.248790400001</v>
      </c>
      <c r="P4655" s="19">
        <f>H4655*INDEX('Pliegos Tarifarios (Las Condes)'!$E:$E,MATCH($B4655,'Pliegos Tarifarios (Las Condes)'!$A:$A,0))</f>
        <v>11723.203254399999</v>
      </c>
      <c r="Q4655" s="19" cm="1">
        <f t="array" ref="Q4655">H4655*_xlfn.IFS(H4655&lt;=350,INDEX('Pliegos Tarifarios (Las Condes)'!$F:$F,MATCH($B4655,'Pliegos Tarifarios (Las Condes)'!$A:$A,0)),H4655&lt;=500,INDEX('Pliegos Tarifarios (Las Condes)'!$G:$G,MATCH($B4655,'Pliegos Tarifarios (Las Condes)'!$A:$A,0)),H4655&lt;=1000,INDEX('Pliegos Tarifarios (Las Condes)'!$H:$H,MATCH($B4655,'Pliegos Tarifarios (Las Condes)'!$A:$A,0)),H4655&lt;=5000,INDEX('Pliegos Tarifarios (Las Condes)'!$I:$I,MATCH($B4655,'Pliegos Tarifarios (Las Condes)'!$A:$A,0)),H4655&gt;5000,INDEX('Pliegos Tarifarios (Las Condes)'!$J:$J,MATCH($B4655,'Pliegos Tarifarios (Las Condes)'!$A:$A,0)))/1.19</f>
        <v>2111.1290521848746</v>
      </c>
      <c r="R4655" s="19">
        <f>INDEX('Pliegos Tarifarios (Las Condes)'!$K:$K,MATCH($B4655,'Pliegos Tarifarios (Las Condes)'!$A:$A,0))</f>
        <v>732.99199999999996</v>
      </c>
      <c r="S4655" s="21">
        <f t="shared" si="219"/>
        <v>177749.85982188486</v>
      </c>
      <c r="T4655" s="21">
        <f t="shared" si="220"/>
        <v>33772.473366158127</v>
      </c>
      <c r="U4655" s="19">
        <v>0</v>
      </c>
      <c r="V4655" s="21">
        <f t="shared" si="221"/>
        <v>211522.33318804298</v>
      </c>
    </row>
    <row r="4656" spans="1:22" x14ac:dyDescent="0.3">
      <c r="A4656" s="3" t="s">
        <v>150</v>
      </c>
      <c r="B4656" s="3">
        <v>11</v>
      </c>
      <c r="C4656" s="4" t="s">
        <v>186</v>
      </c>
      <c r="D4656" s="3" t="s">
        <v>520</v>
      </c>
      <c r="E4656" s="3" t="s">
        <v>121</v>
      </c>
      <c r="F4656" s="4" t="s">
        <v>521</v>
      </c>
      <c r="G4656" s="3" t="s">
        <v>16</v>
      </c>
      <c r="H4656" s="5">
        <v>900.01059999999995</v>
      </c>
      <c r="I4656" s="5">
        <v>2.4733000000000001</v>
      </c>
      <c r="J4656" s="5">
        <v>2.4247999999999998</v>
      </c>
      <c r="K4656" s="6">
        <v>0.98039057130149998</v>
      </c>
      <c r="L4656" s="5">
        <v>29.03</v>
      </c>
      <c r="M4656" s="19">
        <f>H4656*INDEX('Pliegos Tarifarios (Las Condes)'!$B:$B,MATCH($B4656,'Pliegos Tarifarios (Las Condes)'!$A:$A,0))</f>
        <v>118588.0966878</v>
      </c>
      <c r="N4656" s="19">
        <f>I4656*INDEX('Pliegos Tarifarios (Las Condes)'!$C:$C,MATCH($B4656,'Pliegos Tarifarios (Las Condes)'!$A:$A,0))</f>
        <v>8595.7142399000004</v>
      </c>
      <c r="O4656" s="19">
        <f>J4656*INDEX('Pliegos Tarifarios (Las Condes)'!$D:$D,MATCH($B4656,'Pliegos Tarifarios (Las Condes)'!$A:$A,0))</f>
        <v>35280.044665599999</v>
      </c>
      <c r="P4656" s="19">
        <f>H4656*INDEX('Pliegos Tarifarios (Las Condes)'!$E:$E,MATCH($B4656,'Pliegos Tarifarios (Las Condes)'!$A:$A,0))</f>
        <v>11721.738054399999</v>
      </c>
      <c r="Q4656" s="19" cm="1">
        <f t="array" ref="Q4656">H4656*_xlfn.IFS(H4656&lt;=350,INDEX('Pliegos Tarifarios (Las Condes)'!$F:$F,MATCH($B4656,'Pliegos Tarifarios (Las Condes)'!$A:$A,0)),H4656&lt;=500,INDEX('Pliegos Tarifarios (Las Condes)'!$G:$G,MATCH($B4656,'Pliegos Tarifarios (Las Condes)'!$A:$A,0)),H4656&lt;=1000,INDEX('Pliegos Tarifarios (Las Condes)'!$H:$H,MATCH($B4656,'Pliegos Tarifarios (Las Condes)'!$A:$A,0)),H4656&lt;=5000,INDEX('Pliegos Tarifarios (Las Condes)'!$I:$I,MATCH($B4656,'Pliegos Tarifarios (Las Condes)'!$A:$A,0)),H4656&gt;5000,INDEX('Pliegos Tarifarios (Las Condes)'!$J:$J,MATCH($B4656,'Pliegos Tarifarios (Las Condes)'!$A:$A,0)))/1.19</f>
        <v>2110.8651971428571</v>
      </c>
      <c r="R4656" s="19">
        <f>INDEX('Pliegos Tarifarios (Las Condes)'!$K:$K,MATCH($B4656,'Pliegos Tarifarios (Las Condes)'!$A:$A,0))</f>
        <v>732.99199999999996</v>
      </c>
      <c r="S4656" s="21">
        <f t="shared" si="219"/>
        <v>177029.45084484285</v>
      </c>
      <c r="T4656" s="21">
        <f t="shared" si="220"/>
        <v>33635.595660520143</v>
      </c>
      <c r="U4656" s="19">
        <v>0</v>
      </c>
      <c r="V4656" s="21">
        <f t="shared" si="221"/>
        <v>210665.04650536299</v>
      </c>
    </row>
    <row r="4657" spans="1:22" x14ac:dyDescent="0.3">
      <c r="A4657" s="3" t="s">
        <v>150</v>
      </c>
      <c r="B4657" s="3">
        <v>11</v>
      </c>
      <c r="C4657" s="4" t="s">
        <v>186</v>
      </c>
      <c r="D4657" s="3" t="s">
        <v>522</v>
      </c>
      <c r="E4657" s="3" t="s">
        <v>121</v>
      </c>
      <c r="F4657" s="4" t="s">
        <v>523</v>
      </c>
      <c r="G4657" s="3" t="s">
        <v>16</v>
      </c>
      <c r="H4657" s="5">
        <v>899.54190000000006</v>
      </c>
      <c r="I4657" s="5">
        <v>2.4862000000000002</v>
      </c>
      <c r="J4657" s="5">
        <v>2.3910999999999998</v>
      </c>
      <c r="K4657" s="6">
        <v>0.96174885367227081</v>
      </c>
      <c r="L4657" s="5">
        <v>29.02</v>
      </c>
      <c r="M4657" s="19">
        <f>H4657*INDEX('Pliegos Tarifarios (Las Condes)'!$B:$B,MATCH($B4657,'Pliegos Tarifarios (Las Condes)'!$A:$A,0))</f>
        <v>118526.33936970001</v>
      </c>
      <c r="N4657" s="19">
        <f>I4657*INDEX('Pliegos Tarifarios (Las Condes)'!$C:$C,MATCH($B4657,'Pliegos Tarifarios (Las Condes)'!$A:$A,0))</f>
        <v>8640.5469386000004</v>
      </c>
      <c r="O4657" s="19">
        <f>J4657*INDEX('Pliegos Tarifarios (Las Condes)'!$D:$D,MATCH($B4657,'Pliegos Tarifarios (Las Condes)'!$A:$A,0))</f>
        <v>34789.720719199999</v>
      </c>
      <c r="P4657" s="19">
        <f>H4657*INDEX('Pliegos Tarifarios (Las Condes)'!$E:$E,MATCH($B4657,'Pliegos Tarifarios (Las Condes)'!$A:$A,0))</f>
        <v>11715.633705599999</v>
      </c>
      <c r="Q4657" s="19" cm="1">
        <f t="array" ref="Q4657">H4657*_xlfn.IFS(H4657&lt;=350,INDEX('Pliegos Tarifarios (Las Condes)'!$F:$F,MATCH($B4657,'Pliegos Tarifarios (Las Condes)'!$A:$A,0)),H4657&lt;=500,INDEX('Pliegos Tarifarios (Las Condes)'!$G:$G,MATCH($B4657,'Pliegos Tarifarios (Las Condes)'!$A:$A,0)),H4657&lt;=1000,INDEX('Pliegos Tarifarios (Las Condes)'!$H:$H,MATCH($B4657,'Pliegos Tarifarios (Las Condes)'!$A:$A,0)),H4657&lt;=5000,INDEX('Pliegos Tarifarios (Las Condes)'!$I:$I,MATCH($B4657,'Pliegos Tarifarios (Las Condes)'!$A:$A,0)),H4657&gt;5000,INDEX('Pliegos Tarifarios (Las Condes)'!$J:$J,MATCH($B4657,'Pliegos Tarifarios (Las Condes)'!$A:$A,0)))/1.19</f>
        <v>2109.7659184033619</v>
      </c>
      <c r="R4657" s="19">
        <f>INDEX('Pliegos Tarifarios (Las Condes)'!$K:$K,MATCH($B4657,'Pliegos Tarifarios (Las Condes)'!$A:$A,0))</f>
        <v>732.99199999999996</v>
      </c>
      <c r="S4657" s="21">
        <f t="shared" si="219"/>
        <v>176514.99865150338</v>
      </c>
      <c r="T4657" s="21">
        <f t="shared" si="220"/>
        <v>33537.849743785642</v>
      </c>
      <c r="U4657" s="19">
        <v>0</v>
      </c>
      <c r="V4657" s="21">
        <f t="shared" si="221"/>
        <v>210052.84839528904</v>
      </c>
    </row>
    <row r="4658" spans="1:22" x14ac:dyDescent="0.3">
      <c r="A4658" s="3" t="s">
        <v>150</v>
      </c>
      <c r="B4658" s="3">
        <v>11</v>
      </c>
      <c r="C4658" s="4" t="s">
        <v>186</v>
      </c>
      <c r="D4658" s="3" t="s">
        <v>524</v>
      </c>
      <c r="E4658" s="3" t="s">
        <v>121</v>
      </c>
      <c r="F4658" s="4" t="s">
        <v>525</v>
      </c>
      <c r="G4658" s="3" t="s">
        <v>16</v>
      </c>
      <c r="H4658" s="5">
        <v>898.96550000000002</v>
      </c>
      <c r="I4658" s="5">
        <v>2.5474000000000001</v>
      </c>
      <c r="J4658" s="5">
        <v>2.4125999999999999</v>
      </c>
      <c r="K4658" s="6">
        <v>0.94708330062024015</v>
      </c>
      <c r="L4658" s="5">
        <v>29</v>
      </c>
      <c r="M4658" s="19">
        <f>H4658*INDEX('Pliegos Tarifarios (Las Condes)'!$B:$B,MATCH($B4658,'Pliegos Tarifarios (Las Condes)'!$A:$A,0))</f>
        <v>118450.39117650001</v>
      </c>
      <c r="N4658" s="19">
        <f>I4658*INDEX('Pliegos Tarifarios (Las Condes)'!$C:$C,MATCH($B4658,'Pliegos Tarifarios (Las Condes)'!$A:$A,0))</f>
        <v>8853.2416021999998</v>
      </c>
      <c r="O4658" s="19">
        <f>J4658*INDEX('Pliegos Tarifarios (Las Condes)'!$D:$D,MATCH($B4658,'Pliegos Tarifarios (Las Condes)'!$A:$A,0))</f>
        <v>35102.538667200002</v>
      </c>
      <c r="P4658" s="19">
        <f>H4658*INDEX('Pliegos Tarifarios (Las Condes)'!$E:$E,MATCH($B4658,'Pliegos Tarifarios (Las Condes)'!$A:$A,0))</f>
        <v>11708.126672</v>
      </c>
      <c r="Q4658" s="19" cm="1">
        <f t="array" ref="Q4658">H4658*_xlfn.IFS(H4658&lt;=350,INDEX('Pliegos Tarifarios (Las Condes)'!$F:$F,MATCH($B4658,'Pliegos Tarifarios (Las Condes)'!$A:$A,0)),H4658&lt;=500,INDEX('Pliegos Tarifarios (Las Condes)'!$G:$G,MATCH($B4658,'Pliegos Tarifarios (Las Condes)'!$A:$A,0)),H4658&lt;=1000,INDEX('Pliegos Tarifarios (Las Condes)'!$H:$H,MATCH($B4658,'Pliegos Tarifarios (Las Condes)'!$A:$A,0)),H4658&lt;=5000,INDEX('Pliegos Tarifarios (Las Condes)'!$I:$I,MATCH($B4658,'Pliegos Tarifarios (Las Condes)'!$A:$A,0)),H4658&gt;5000,INDEX('Pliegos Tarifarios (Las Condes)'!$J:$J,MATCH($B4658,'Pliegos Tarifarios (Las Condes)'!$A:$A,0)))/1.19</f>
        <v>2108.4140424369753</v>
      </c>
      <c r="R4658" s="19">
        <f>INDEX('Pliegos Tarifarios (Las Condes)'!$K:$K,MATCH($B4658,'Pliegos Tarifarios (Las Condes)'!$A:$A,0))</f>
        <v>732.99199999999996</v>
      </c>
      <c r="S4658" s="21">
        <f t="shared" si="219"/>
        <v>176955.70416033699</v>
      </c>
      <c r="T4658" s="21">
        <f t="shared" si="220"/>
        <v>33621.583790464028</v>
      </c>
      <c r="U4658" s="19">
        <v>0</v>
      </c>
      <c r="V4658" s="21">
        <f t="shared" si="221"/>
        <v>210577.28795080102</v>
      </c>
    </row>
    <row r="4659" spans="1:22" x14ac:dyDescent="0.3">
      <c r="A4659" s="3" t="s">
        <v>150</v>
      </c>
      <c r="B4659" s="3">
        <v>11</v>
      </c>
      <c r="C4659" s="4" t="s">
        <v>186</v>
      </c>
      <c r="D4659" s="3" t="s">
        <v>526</v>
      </c>
      <c r="E4659" s="3" t="s">
        <v>121</v>
      </c>
      <c r="F4659" s="4" t="s">
        <v>527</v>
      </c>
      <c r="G4659" s="3" t="s">
        <v>16</v>
      </c>
      <c r="H4659" s="5">
        <v>897.2174</v>
      </c>
      <c r="I4659" s="5">
        <v>2.4664999999999999</v>
      </c>
      <c r="J4659" s="5">
        <v>2.4388999999999998</v>
      </c>
      <c r="K4659" s="6">
        <v>0.98881005473342787</v>
      </c>
      <c r="L4659" s="5">
        <v>28.94</v>
      </c>
      <c r="M4659" s="19">
        <f>H4659*INDEX('Pliegos Tarifarios (Las Condes)'!$B:$B,MATCH($B4659,'Pliegos Tarifarios (Las Condes)'!$A:$A,0))</f>
        <v>118220.0562762</v>
      </c>
      <c r="N4659" s="19">
        <f>I4659*INDEX('Pliegos Tarifarios (Las Condes)'!$C:$C,MATCH($B4659,'Pliegos Tarifarios (Las Condes)'!$A:$A,0))</f>
        <v>8572.0814995000001</v>
      </c>
      <c r="O4659" s="19">
        <f>J4659*INDEX('Pliegos Tarifarios (Las Condes)'!$D:$D,MATCH($B4659,'Pliegos Tarifarios (Las Condes)'!$A:$A,0))</f>
        <v>35485.195040799998</v>
      </c>
      <c r="P4659" s="19">
        <f>H4659*INDEX('Pliegos Tarifarios (Las Condes)'!$E:$E,MATCH($B4659,'Pliegos Tarifarios (Las Condes)'!$A:$A,0))</f>
        <v>11685.359417599999</v>
      </c>
      <c r="Q4659" s="19" cm="1">
        <f t="array" ref="Q4659">H4659*_xlfn.IFS(H4659&lt;=350,INDEX('Pliegos Tarifarios (Las Condes)'!$F:$F,MATCH($B4659,'Pliegos Tarifarios (Las Condes)'!$A:$A,0)),H4659&lt;=500,INDEX('Pliegos Tarifarios (Las Condes)'!$G:$G,MATCH($B4659,'Pliegos Tarifarios (Las Condes)'!$A:$A,0)),H4659&lt;=1000,INDEX('Pliegos Tarifarios (Las Condes)'!$H:$H,MATCH($B4659,'Pliegos Tarifarios (Las Condes)'!$A:$A,0)),H4659&lt;=5000,INDEX('Pliegos Tarifarios (Las Condes)'!$I:$I,MATCH($B4659,'Pliegos Tarifarios (Las Condes)'!$A:$A,0)),H4659&gt;5000,INDEX('Pliegos Tarifarios (Las Condes)'!$J:$J,MATCH($B4659,'Pliegos Tarifarios (Las Condes)'!$A:$A,0)))/1.19</f>
        <v>2104.3140868907567</v>
      </c>
      <c r="R4659" s="19">
        <f>INDEX('Pliegos Tarifarios (Las Condes)'!$K:$K,MATCH($B4659,'Pliegos Tarifarios (Las Condes)'!$A:$A,0))</f>
        <v>732.99199999999996</v>
      </c>
      <c r="S4659" s="21">
        <f t="shared" si="219"/>
        <v>176799.99832099074</v>
      </c>
      <c r="T4659" s="21">
        <f t="shared" si="220"/>
        <v>33591.999680988243</v>
      </c>
      <c r="U4659" s="19">
        <v>0</v>
      </c>
      <c r="V4659" s="21">
        <f t="shared" si="221"/>
        <v>210391.99800197897</v>
      </c>
    </row>
    <row r="4660" spans="1:22" x14ac:dyDescent="0.3">
      <c r="A4660" s="3" t="s">
        <v>150</v>
      </c>
      <c r="B4660" s="3">
        <v>11</v>
      </c>
      <c r="C4660" s="4" t="s">
        <v>186</v>
      </c>
      <c r="D4660" s="3" t="s">
        <v>528</v>
      </c>
      <c r="E4660" s="3" t="s">
        <v>121</v>
      </c>
      <c r="F4660" s="4" t="s">
        <v>529</v>
      </c>
      <c r="G4660" s="3" t="s">
        <v>16</v>
      </c>
      <c r="H4660" s="5">
        <v>899.21450000000004</v>
      </c>
      <c r="I4660" s="5">
        <v>2.4759000000000002</v>
      </c>
      <c r="J4660" s="5">
        <v>2.4182000000000001</v>
      </c>
      <c r="K4660" s="6">
        <v>0.97669534310755679</v>
      </c>
      <c r="L4660" s="5">
        <v>29.01</v>
      </c>
      <c r="M4660" s="19">
        <f>H4660*INDEX('Pliegos Tarifarios (Las Condes)'!$B:$B,MATCH($B4660,'Pliegos Tarifarios (Las Condes)'!$A:$A,0))</f>
        <v>118483.20016350001</v>
      </c>
      <c r="N4660" s="19">
        <f>I4660*INDEX('Pliegos Tarifarios (Las Condes)'!$C:$C,MATCH($B4660,'Pliegos Tarifarios (Las Condes)'!$A:$A,0))</f>
        <v>8604.7502877000006</v>
      </c>
      <c r="O4660" s="19">
        <f>J4660*INDEX('Pliegos Tarifarios (Las Condes)'!$D:$D,MATCH($B4660,'Pliegos Tarifarios (Las Condes)'!$A:$A,0))</f>
        <v>35184.016830400004</v>
      </c>
      <c r="P4660" s="19">
        <f>H4660*INDEX('Pliegos Tarifarios (Las Condes)'!$E:$E,MATCH($B4660,'Pliegos Tarifarios (Las Condes)'!$A:$A,0))</f>
        <v>11711.369648</v>
      </c>
      <c r="Q4660" s="19" cm="1">
        <f t="array" ref="Q4660">H4660*_xlfn.IFS(H4660&lt;=350,INDEX('Pliegos Tarifarios (Las Condes)'!$F:$F,MATCH($B4660,'Pliegos Tarifarios (Las Condes)'!$A:$A,0)),H4660&lt;=500,INDEX('Pliegos Tarifarios (Las Condes)'!$G:$G,MATCH($B4660,'Pliegos Tarifarios (Las Condes)'!$A:$A,0)),H4660&lt;=1000,INDEX('Pliegos Tarifarios (Las Condes)'!$H:$H,MATCH($B4660,'Pliegos Tarifarios (Las Condes)'!$A:$A,0)),H4660&lt;=5000,INDEX('Pliegos Tarifarios (Las Condes)'!$I:$I,MATCH($B4660,'Pliegos Tarifarios (Las Condes)'!$A:$A,0)),H4660&gt;5000,INDEX('Pliegos Tarifarios (Las Condes)'!$J:$J,MATCH($B4660,'Pliegos Tarifarios (Las Condes)'!$A:$A,0)))/1.19</f>
        <v>2108.9980415966393</v>
      </c>
      <c r="R4660" s="19">
        <f>INDEX('Pliegos Tarifarios (Las Condes)'!$K:$K,MATCH($B4660,'Pliegos Tarifarios (Las Condes)'!$A:$A,0))</f>
        <v>732.99199999999996</v>
      </c>
      <c r="S4660" s="21">
        <f t="shared" si="219"/>
        <v>176825.32697119666</v>
      </c>
      <c r="T4660" s="21">
        <f t="shared" si="220"/>
        <v>33596.812124527365</v>
      </c>
      <c r="U4660" s="19">
        <v>0</v>
      </c>
      <c r="V4660" s="21">
        <f t="shared" si="221"/>
        <v>210422.13909572404</v>
      </c>
    </row>
    <row r="4661" spans="1:22" x14ac:dyDescent="0.3">
      <c r="A4661" s="3" t="s">
        <v>150</v>
      </c>
      <c r="B4661" s="3">
        <v>11</v>
      </c>
      <c r="C4661" s="4" t="s">
        <v>186</v>
      </c>
      <c r="D4661" s="3" t="s">
        <v>530</v>
      </c>
      <c r="E4661" s="3" t="s">
        <v>121</v>
      </c>
      <c r="F4661" s="4" t="s">
        <v>531</v>
      </c>
      <c r="G4661" s="3" t="s">
        <v>16</v>
      </c>
      <c r="H4661" s="5">
        <v>899.02809999999999</v>
      </c>
      <c r="I4661" s="5">
        <v>2.5108000000000001</v>
      </c>
      <c r="J4661" s="5">
        <v>2.5108000000000001</v>
      </c>
      <c r="K4661" s="6">
        <v>1</v>
      </c>
      <c r="L4661" s="5">
        <v>29</v>
      </c>
      <c r="M4661" s="19">
        <f>H4661*INDEX('Pliegos Tarifarios (Las Condes)'!$B:$B,MATCH($B4661,'Pliegos Tarifarios (Las Condes)'!$A:$A,0))</f>
        <v>118458.63954030001</v>
      </c>
      <c r="N4661" s="19">
        <f>I4661*INDEX('Pliegos Tarifarios (Las Condes)'!$C:$C,MATCH($B4661,'Pliegos Tarifarios (Las Condes)'!$A:$A,0))</f>
        <v>8726.0418523999997</v>
      </c>
      <c r="O4661" s="19">
        <f>J4661*INDEX('Pliegos Tarifarios (Las Condes)'!$D:$D,MATCH($B4661,'Pliegos Tarifarios (Las Condes)'!$A:$A,0))</f>
        <v>36531.316457600005</v>
      </c>
      <c r="P4661" s="19">
        <f>H4661*INDEX('Pliegos Tarifarios (Las Condes)'!$E:$E,MATCH($B4661,'Pliegos Tarifarios (Las Condes)'!$A:$A,0))</f>
        <v>11708.941974399999</v>
      </c>
      <c r="Q4661" s="19" cm="1">
        <f t="array" ref="Q4661">H4661*_xlfn.IFS(H4661&lt;=350,INDEX('Pliegos Tarifarios (Las Condes)'!$F:$F,MATCH($B4661,'Pliegos Tarifarios (Las Condes)'!$A:$A,0)),H4661&lt;=500,INDEX('Pliegos Tarifarios (Las Condes)'!$G:$G,MATCH($B4661,'Pliegos Tarifarios (Las Condes)'!$A:$A,0)),H4661&lt;=1000,INDEX('Pliegos Tarifarios (Las Condes)'!$H:$H,MATCH($B4661,'Pliegos Tarifarios (Las Condes)'!$A:$A,0)),H4661&lt;=5000,INDEX('Pliegos Tarifarios (Las Condes)'!$I:$I,MATCH($B4661,'Pliegos Tarifarios (Las Condes)'!$A:$A,0)),H4661&gt;5000,INDEX('Pliegos Tarifarios (Las Condes)'!$J:$J,MATCH($B4661,'Pliegos Tarifarios (Las Condes)'!$A:$A,0)))/1.19</f>
        <v>2108.5608631092441</v>
      </c>
      <c r="R4661" s="19">
        <f>INDEX('Pliegos Tarifarios (Las Condes)'!$K:$K,MATCH($B4661,'Pliegos Tarifarios (Las Condes)'!$A:$A,0))</f>
        <v>732.99199999999996</v>
      </c>
      <c r="S4661" s="21">
        <f t="shared" si="219"/>
        <v>178266.49268780925</v>
      </c>
      <c r="T4661" s="21">
        <f t="shared" si="220"/>
        <v>33870.633610683755</v>
      </c>
      <c r="U4661" s="19">
        <v>0</v>
      </c>
      <c r="V4661" s="21">
        <f t="shared" si="221"/>
        <v>212137.12629849301</v>
      </c>
    </row>
    <row r="4662" spans="1:22" x14ac:dyDescent="0.3">
      <c r="A4662" s="3" t="s">
        <v>150</v>
      </c>
      <c r="B4662" s="3">
        <v>11</v>
      </c>
      <c r="C4662" s="4" t="s">
        <v>186</v>
      </c>
      <c r="D4662" s="3" t="s">
        <v>532</v>
      </c>
      <c r="E4662" s="3" t="s">
        <v>121</v>
      </c>
      <c r="F4662" s="4" t="s">
        <v>533</v>
      </c>
      <c r="G4662" s="3" t="s">
        <v>16</v>
      </c>
      <c r="H4662" s="5">
        <v>897.96900000000005</v>
      </c>
      <c r="I4662" s="5">
        <v>2.5047000000000001</v>
      </c>
      <c r="J4662" s="5">
        <v>2.4557000000000002</v>
      </c>
      <c r="K4662" s="6">
        <v>0.9804367788557512</v>
      </c>
      <c r="L4662" s="5">
        <v>28.97</v>
      </c>
      <c r="M4662" s="19">
        <f>H4662*INDEX('Pliegos Tarifarios (Las Condes)'!$B:$B,MATCH($B4662,'Pliegos Tarifarios (Las Condes)'!$A:$A,0))</f>
        <v>118319.08934700002</v>
      </c>
      <c r="N4662" s="19">
        <f>I4662*INDEX('Pliegos Tarifarios (Las Condes)'!$C:$C,MATCH($B4662,'Pliegos Tarifarios (Las Condes)'!$A:$A,0))</f>
        <v>8704.8418941</v>
      </c>
      <c r="O4662" s="19">
        <f>J4662*INDEX('Pliegos Tarifarios (Las Condes)'!$D:$D,MATCH($B4662,'Pliegos Tarifarios (Las Condes)'!$A:$A,0))</f>
        <v>35729.629530400001</v>
      </c>
      <c r="P4662" s="19">
        <f>H4662*INDEX('Pliegos Tarifarios (Las Condes)'!$E:$E,MATCH($B4662,'Pliegos Tarifarios (Las Condes)'!$A:$A,0))</f>
        <v>11695.148256</v>
      </c>
      <c r="Q4662" s="19" cm="1">
        <f t="array" ref="Q4662">H4662*_xlfn.IFS(H4662&lt;=350,INDEX('Pliegos Tarifarios (Las Condes)'!$F:$F,MATCH($B4662,'Pliegos Tarifarios (Las Condes)'!$A:$A,0)),H4662&lt;=500,INDEX('Pliegos Tarifarios (Las Condes)'!$G:$G,MATCH($B4662,'Pliegos Tarifarios (Las Condes)'!$A:$A,0)),H4662&lt;=1000,INDEX('Pliegos Tarifarios (Las Condes)'!$H:$H,MATCH($B4662,'Pliegos Tarifarios (Las Condes)'!$A:$A,0)),H4662&lt;=5000,INDEX('Pliegos Tarifarios (Las Condes)'!$I:$I,MATCH($B4662,'Pliegos Tarifarios (Las Condes)'!$A:$A,0)),H4662&gt;5000,INDEX('Pliegos Tarifarios (Las Condes)'!$J:$J,MATCH($B4662,'Pliegos Tarifarios (Las Condes)'!$A:$A,0)))/1.19</f>
        <v>2106.0768731092444</v>
      </c>
      <c r="R4662" s="19">
        <f>INDEX('Pliegos Tarifarios (Las Condes)'!$K:$K,MATCH($B4662,'Pliegos Tarifarios (Las Condes)'!$A:$A,0))</f>
        <v>732.99199999999996</v>
      </c>
      <c r="S4662" s="21">
        <f t="shared" si="219"/>
        <v>177287.77790060925</v>
      </c>
      <c r="T4662" s="21">
        <f t="shared" si="220"/>
        <v>33684.677801115758</v>
      </c>
      <c r="U4662" s="19">
        <v>0</v>
      </c>
      <c r="V4662" s="21">
        <f t="shared" si="221"/>
        <v>210972.455701725</v>
      </c>
    </row>
    <row r="4663" spans="1:22" x14ac:dyDescent="0.3">
      <c r="A4663" s="3" t="s">
        <v>150</v>
      </c>
      <c r="B4663" s="3">
        <v>11</v>
      </c>
      <c r="C4663" s="4" t="s">
        <v>186</v>
      </c>
      <c r="D4663" s="3" t="s">
        <v>534</v>
      </c>
      <c r="E4663" s="3" t="s">
        <v>121</v>
      </c>
      <c r="F4663" s="4" t="s">
        <v>535</v>
      </c>
      <c r="G4663" s="3" t="s">
        <v>16</v>
      </c>
      <c r="H4663" s="5">
        <v>898.56380000000001</v>
      </c>
      <c r="I4663" s="5">
        <v>2.4834000000000001</v>
      </c>
      <c r="J4663" s="5">
        <v>2.4618000000000002</v>
      </c>
      <c r="K4663" s="6">
        <v>0.99130224691954583</v>
      </c>
      <c r="L4663" s="5">
        <v>28.99</v>
      </c>
      <c r="M4663" s="19">
        <f>H4663*INDEX('Pliegos Tarifarios (Las Condes)'!$B:$B,MATCH($B4663,'Pliegos Tarifarios (Las Condes)'!$A:$A,0))</f>
        <v>118397.4619794</v>
      </c>
      <c r="N4663" s="19">
        <f>I4663*INDEX('Pliegos Tarifarios (Las Condes)'!$C:$C,MATCH($B4663,'Pliegos Tarifarios (Las Condes)'!$A:$A,0))</f>
        <v>8630.8158101999998</v>
      </c>
      <c r="O4663" s="19">
        <f>J4663*INDEX('Pliegos Tarifarios (Las Condes)'!$D:$D,MATCH($B4663,'Pliegos Tarifarios (Las Condes)'!$A:$A,0))</f>
        <v>35818.382529600007</v>
      </c>
      <c r="P4663" s="19">
        <f>H4663*INDEX('Pliegos Tarifarios (Las Condes)'!$E:$E,MATCH($B4663,'Pliegos Tarifarios (Las Condes)'!$A:$A,0))</f>
        <v>11702.894931199999</v>
      </c>
      <c r="Q4663" s="19" cm="1">
        <f t="array" ref="Q4663">H4663*_xlfn.IFS(H4663&lt;=350,INDEX('Pliegos Tarifarios (Las Condes)'!$F:$F,MATCH($B4663,'Pliegos Tarifarios (Las Condes)'!$A:$A,0)),H4663&lt;=500,INDEX('Pliegos Tarifarios (Las Condes)'!$G:$G,MATCH($B4663,'Pliegos Tarifarios (Las Condes)'!$A:$A,0)),H4663&lt;=1000,INDEX('Pliegos Tarifarios (Las Condes)'!$H:$H,MATCH($B4663,'Pliegos Tarifarios (Las Condes)'!$A:$A,0)),H4663&lt;=5000,INDEX('Pliegos Tarifarios (Las Condes)'!$I:$I,MATCH($B4663,'Pliegos Tarifarios (Las Condes)'!$A:$A,0)),H4663&gt;5000,INDEX('Pliegos Tarifarios (Las Condes)'!$J:$J,MATCH($B4663,'Pliegos Tarifarios (Las Condes)'!$A:$A,0)))/1.19</f>
        <v>2107.471904033614</v>
      </c>
      <c r="R4663" s="19">
        <f>INDEX('Pliegos Tarifarios (Las Condes)'!$K:$K,MATCH($B4663,'Pliegos Tarifarios (Las Condes)'!$A:$A,0))</f>
        <v>732.99199999999996</v>
      </c>
      <c r="S4663" s="21">
        <f t="shared" si="219"/>
        <v>177390.01915443363</v>
      </c>
      <c r="T4663" s="21">
        <f t="shared" si="220"/>
        <v>33704.103639342393</v>
      </c>
      <c r="U4663" s="19">
        <v>0</v>
      </c>
      <c r="V4663" s="21">
        <f t="shared" si="221"/>
        <v>211094.12279377601</v>
      </c>
    </row>
    <row r="4664" spans="1:22" x14ac:dyDescent="0.3">
      <c r="A4664" s="3" t="s">
        <v>150</v>
      </c>
      <c r="B4664" s="3">
        <v>11</v>
      </c>
      <c r="C4664" s="4" t="s">
        <v>186</v>
      </c>
      <c r="D4664" s="3" t="s">
        <v>536</v>
      </c>
      <c r="E4664" s="3" t="s">
        <v>121</v>
      </c>
      <c r="F4664" s="4" t="s">
        <v>537</v>
      </c>
      <c r="G4664" s="3" t="s">
        <v>16</v>
      </c>
      <c r="H4664" s="5">
        <v>898.98509999999999</v>
      </c>
      <c r="I4664" s="5">
        <v>2.4815</v>
      </c>
      <c r="J4664" s="5">
        <v>2.4815</v>
      </c>
      <c r="K4664" s="6">
        <v>1</v>
      </c>
      <c r="L4664" s="5">
        <v>29</v>
      </c>
      <c r="M4664" s="19">
        <f>H4664*INDEX('Pliegos Tarifarios (Las Condes)'!$B:$B,MATCH($B4664,'Pliegos Tarifarios (Las Condes)'!$A:$A,0))</f>
        <v>118452.97373130001</v>
      </c>
      <c r="N4664" s="19">
        <f>I4664*INDEX('Pliegos Tarifarios (Las Condes)'!$C:$C,MATCH($B4664,'Pliegos Tarifarios (Las Condes)'!$A:$A,0))</f>
        <v>8624.2125445000001</v>
      </c>
      <c r="O4664" s="19">
        <f>J4664*INDEX('Pliegos Tarifarios (Las Condes)'!$D:$D,MATCH($B4664,'Pliegos Tarifarios (Las Condes)'!$A:$A,0))</f>
        <v>36105.011068</v>
      </c>
      <c r="P4664" s="19">
        <f>H4664*INDEX('Pliegos Tarifarios (Las Condes)'!$E:$E,MATCH($B4664,'Pliegos Tarifarios (Las Condes)'!$A:$A,0))</f>
        <v>11708.381942399999</v>
      </c>
      <c r="Q4664" s="19" cm="1">
        <f t="array" ref="Q4664">H4664*_xlfn.IFS(H4664&lt;=350,INDEX('Pliegos Tarifarios (Las Condes)'!$F:$F,MATCH($B4664,'Pliegos Tarifarios (Las Condes)'!$A:$A,0)),H4664&lt;=500,INDEX('Pliegos Tarifarios (Las Condes)'!$G:$G,MATCH($B4664,'Pliegos Tarifarios (Las Condes)'!$A:$A,0)),H4664&lt;=1000,INDEX('Pliegos Tarifarios (Las Condes)'!$H:$H,MATCH($B4664,'Pliegos Tarifarios (Las Condes)'!$A:$A,0)),H4664&lt;=5000,INDEX('Pliegos Tarifarios (Las Condes)'!$I:$I,MATCH($B4664,'Pliegos Tarifarios (Las Condes)'!$A:$A,0)),H4664&gt;5000,INDEX('Pliegos Tarifarios (Las Condes)'!$J:$J,MATCH($B4664,'Pliegos Tarifarios (Las Condes)'!$A:$A,0)))/1.19</f>
        <v>2108.4600118487401</v>
      </c>
      <c r="R4664" s="19">
        <f>INDEX('Pliegos Tarifarios (Las Condes)'!$K:$K,MATCH($B4664,'Pliegos Tarifarios (Las Condes)'!$A:$A,0))</f>
        <v>732.99199999999996</v>
      </c>
      <c r="S4664" s="21">
        <f t="shared" si="219"/>
        <v>177732.03129804877</v>
      </c>
      <c r="T4664" s="21">
        <f t="shared" si="220"/>
        <v>33769.085946629268</v>
      </c>
      <c r="U4664" s="19">
        <v>0</v>
      </c>
      <c r="V4664" s="21">
        <f t="shared" si="221"/>
        <v>211501.11724467803</v>
      </c>
    </row>
    <row r="4665" spans="1:22" x14ac:dyDescent="0.3">
      <c r="A4665" s="3" t="s">
        <v>150</v>
      </c>
      <c r="B4665" s="3">
        <v>11</v>
      </c>
      <c r="C4665" s="4" t="s">
        <v>186</v>
      </c>
      <c r="D4665" s="3" t="s">
        <v>538</v>
      </c>
      <c r="E4665" s="3" t="s">
        <v>121</v>
      </c>
      <c r="F4665" s="4" t="s">
        <v>539</v>
      </c>
      <c r="G4665" s="3" t="s">
        <v>16</v>
      </c>
      <c r="H4665" s="5">
        <v>898.13940000000002</v>
      </c>
      <c r="I4665" s="5">
        <v>2.4578000000000002</v>
      </c>
      <c r="J4665" s="5">
        <v>2.4424000000000001</v>
      </c>
      <c r="K4665" s="6">
        <v>0.99373423386768656</v>
      </c>
      <c r="L4665" s="5">
        <v>28.97</v>
      </c>
      <c r="M4665" s="19">
        <f>H4665*INDEX('Pliegos Tarifarios (Las Condes)'!$B:$B,MATCH($B4665,'Pliegos Tarifarios (Las Condes)'!$A:$A,0))</f>
        <v>118341.54176220001</v>
      </c>
      <c r="N4665" s="19">
        <f>I4665*INDEX('Pliegos Tarifarios (Las Condes)'!$C:$C,MATCH($B4665,'Pliegos Tarifarios (Las Condes)'!$A:$A,0))</f>
        <v>8541.8454934000001</v>
      </c>
      <c r="O4665" s="19">
        <f>J4665*INDEX('Pliegos Tarifarios (Las Condes)'!$D:$D,MATCH($B4665,'Pliegos Tarifarios (Las Condes)'!$A:$A,0))</f>
        <v>35536.118892800005</v>
      </c>
      <c r="P4665" s="19">
        <f>H4665*INDEX('Pliegos Tarifarios (Las Condes)'!$E:$E,MATCH($B4665,'Pliegos Tarifarios (Las Condes)'!$A:$A,0))</f>
        <v>11697.3675456</v>
      </c>
      <c r="Q4665" s="19" cm="1">
        <f t="array" ref="Q4665">H4665*_xlfn.IFS(H4665&lt;=350,INDEX('Pliegos Tarifarios (Las Condes)'!$F:$F,MATCH($B4665,'Pliegos Tarifarios (Las Condes)'!$A:$A,0)),H4665&lt;=500,INDEX('Pliegos Tarifarios (Las Condes)'!$G:$G,MATCH($B4665,'Pliegos Tarifarios (Las Condes)'!$A:$A,0)),H4665&lt;=1000,INDEX('Pliegos Tarifarios (Las Condes)'!$H:$H,MATCH($B4665,'Pliegos Tarifarios (Las Condes)'!$A:$A,0)),H4665&lt;=5000,INDEX('Pliegos Tarifarios (Las Condes)'!$I:$I,MATCH($B4665,'Pliegos Tarifarios (Las Condes)'!$A:$A,0)),H4665&gt;5000,INDEX('Pliegos Tarifarios (Las Condes)'!$J:$J,MATCH($B4665,'Pliegos Tarifarios (Las Condes)'!$A:$A,0)))/1.19</f>
        <v>2106.4765255462189</v>
      </c>
      <c r="R4665" s="19">
        <f>INDEX('Pliegos Tarifarios (Las Condes)'!$K:$K,MATCH($B4665,'Pliegos Tarifarios (Las Condes)'!$A:$A,0))</f>
        <v>732.99199999999996</v>
      </c>
      <c r="S4665" s="21">
        <f t="shared" si="219"/>
        <v>176956.34221954623</v>
      </c>
      <c r="T4665" s="21">
        <f t="shared" si="220"/>
        <v>33621.705021713788</v>
      </c>
      <c r="U4665" s="19">
        <v>0</v>
      </c>
      <c r="V4665" s="21">
        <f t="shared" si="221"/>
        <v>210578.04724126001</v>
      </c>
    </row>
    <row r="4666" spans="1:22" x14ac:dyDescent="0.3">
      <c r="A4666" s="3" t="s">
        <v>150</v>
      </c>
      <c r="B4666" s="3">
        <v>11</v>
      </c>
      <c r="C4666" s="4" t="s">
        <v>186</v>
      </c>
      <c r="D4666" s="3" t="s">
        <v>540</v>
      </c>
      <c r="E4666" s="3" t="s">
        <v>121</v>
      </c>
      <c r="F4666" s="4" t="s">
        <v>541</v>
      </c>
      <c r="G4666" s="3" t="s">
        <v>16</v>
      </c>
      <c r="H4666" s="5">
        <v>898.93809999999996</v>
      </c>
      <c r="I4666" s="5">
        <v>2.4986999999999999</v>
      </c>
      <c r="J4666" s="5">
        <v>2.4965000000000002</v>
      </c>
      <c r="K4666" s="6">
        <v>0.99911954216192433</v>
      </c>
      <c r="L4666" s="5">
        <v>29</v>
      </c>
      <c r="M4666" s="19">
        <f>H4666*INDEX('Pliegos Tarifarios (Las Condes)'!$B:$B,MATCH($B4666,'Pliegos Tarifarios (Las Condes)'!$A:$A,0))</f>
        <v>118446.7808703</v>
      </c>
      <c r="N4666" s="19">
        <f>I4666*INDEX('Pliegos Tarifarios (Las Condes)'!$C:$C,MATCH($B4666,'Pliegos Tarifarios (Las Condes)'!$A:$A,0))</f>
        <v>8683.9894760999996</v>
      </c>
      <c r="O4666" s="19">
        <f>J4666*INDEX('Pliegos Tarifarios (Las Condes)'!$D:$D,MATCH($B4666,'Pliegos Tarifarios (Las Condes)'!$A:$A,0))</f>
        <v>36323.256148</v>
      </c>
      <c r="P4666" s="19">
        <f>H4666*INDEX('Pliegos Tarifarios (Las Condes)'!$E:$E,MATCH($B4666,'Pliegos Tarifarios (Las Condes)'!$A:$A,0))</f>
        <v>11707.769814399999</v>
      </c>
      <c r="Q4666" s="19" cm="1">
        <f t="array" ref="Q4666">H4666*_xlfn.IFS(H4666&lt;=350,INDEX('Pliegos Tarifarios (Las Condes)'!$F:$F,MATCH($B4666,'Pliegos Tarifarios (Las Condes)'!$A:$A,0)),H4666&lt;=500,INDEX('Pliegos Tarifarios (Las Condes)'!$G:$G,MATCH($B4666,'Pliegos Tarifarios (Las Condes)'!$A:$A,0)),H4666&lt;=1000,INDEX('Pliegos Tarifarios (Las Condes)'!$H:$H,MATCH($B4666,'Pliegos Tarifarios (Las Condes)'!$A:$A,0)),H4666&lt;=5000,INDEX('Pliegos Tarifarios (Las Condes)'!$I:$I,MATCH($B4666,'Pliegos Tarifarios (Las Condes)'!$A:$A,0)),H4666&gt;5000,INDEX('Pliegos Tarifarios (Las Condes)'!$J:$J,MATCH($B4666,'Pliegos Tarifarios (Las Condes)'!$A:$A,0)))/1.19</f>
        <v>2108.3497790756305</v>
      </c>
      <c r="R4666" s="19">
        <f>INDEX('Pliegos Tarifarios (Las Condes)'!$K:$K,MATCH($B4666,'Pliegos Tarifarios (Las Condes)'!$A:$A,0))</f>
        <v>732.99199999999996</v>
      </c>
      <c r="S4666" s="21">
        <f t="shared" si="219"/>
        <v>178003.13808787562</v>
      </c>
      <c r="T4666" s="21">
        <f t="shared" si="220"/>
        <v>33820.596236696365</v>
      </c>
      <c r="U4666" s="19">
        <v>0</v>
      </c>
      <c r="V4666" s="21">
        <f t="shared" si="221"/>
        <v>211823.73432457197</v>
      </c>
    </row>
    <row r="4667" spans="1:22" x14ac:dyDescent="0.3">
      <c r="A4667" s="3" t="s">
        <v>150</v>
      </c>
      <c r="B4667" s="3">
        <v>11</v>
      </c>
      <c r="C4667" s="4" t="s">
        <v>186</v>
      </c>
      <c r="D4667" s="3" t="s">
        <v>542</v>
      </c>
      <c r="E4667" s="3" t="s">
        <v>121</v>
      </c>
      <c r="F4667" s="4" t="s">
        <v>543</v>
      </c>
      <c r="G4667" s="3" t="s">
        <v>16</v>
      </c>
      <c r="H4667" s="5">
        <v>898.08529999999996</v>
      </c>
      <c r="I4667" s="5">
        <v>2.4649000000000001</v>
      </c>
      <c r="J4667" s="5">
        <v>2.4573</v>
      </c>
      <c r="K4667" s="6">
        <v>0.99691671061706355</v>
      </c>
      <c r="L4667" s="5">
        <v>28.97</v>
      </c>
      <c r="M4667" s="19">
        <f>H4667*INDEX('Pliegos Tarifarios (Las Condes)'!$B:$B,MATCH($B4667,'Pliegos Tarifarios (Las Condes)'!$A:$A,0))</f>
        <v>118334.4133839</v>
      </c>
      <c r="N4667" s="19">
        <f>I4667*INDEX('Pliegos Tarifarios (Las Condes)'!$C:$C,MATCH($B4667,'Pliegos Tarifarios (Las Condes)'!$A:$A,0))</f>
        <v>8566.5208547000002</v>
      </c>
      <c r="O4667" s="19">
        <f>J4667*INDEX('Pliegos Tarifarios (Las Condes)'!$D:$D,MATCH($B4667,'Pliegos Tarifarios (Las Condes)'!$A:$A,0))</f>
        <v>35752.909005599999</v>
      </c>
      <c r="P4667" s="19">
        <f>H4667*INDEX('Pliegos Tarifarios (Las Condes)'!$E:$E,MATCH($B4667,'Pliegos Tarifarios (Las Condes)'!$A:$A,0))</f>
        <v>11696.662947199999</v>
      </c>
      <c r="Q4667" s="19" cm="1">
        <f t="array" ref="Q4667">H4667*_xlfn.IFS(H4667&lt;=350,INDEX('Pliegos Tarifarios (Las Condes)'!$F:$F,MATCH($B4667,'Pliegos Tarifarios (Las Condes)'!$A:$A,0)),H4667&lt;=500,INDEX('Pliegos Tarifarios (Las Condes)'!$G:$G,MATCH($B4667,'Pliegos Tarifarios (Las Condes)'!$A:$A,0)),H4667&lt;=1000,INDEX('Pliegos Tarifarios (Las Condes)'!$H:$H,MATCH($B4667,'Pliegos Tarifarios (Las Condes)'!$A:$A,0)),H4667&lt;=5000,INDEX('Pliegos Tarifarios (Las Condes)'!$I:$I,MATCH($B4667,'Pliegos Tarifarios (Las Condes)'!$A:$A,0)),H4667&gt;5000,INDEX('Pliegos Tarifarios (Las Condes)'!$J:$J,MATCH($B4667,'Pliegos Tarifarios (Las Condes)'!$A:$A,0)))/1.19</f>
        <v>2106.3496405882356</v>
      </c>
      <c r="R4667" s="19">
        <f>INDEX('Pliegos Tarifarios (Las Condes)'!$K:$K,MATCH($B4667,'Pliegos Tarifarios (Las Condes)'!$A:$A,0))</f>
        <v>732.99199999999996</v>
      </c>
      <c r="S4667" s="21">
        <f t="shared" si="219"/>
        <v>177189.84783198824</v>
      </c>
      <c r="T4667" s="21">
        <f t="shared" si="220"/>
        <v>33666.07108807777</v>
      </c>
      <c r="U4667" s="19">
        <v>0</v>
      </c>
      <c r="V4667" s="21">
        <f t="shared" si="221"/>
        <v>210855.918920066</v>
      </c>
    </row>
    <row r="4668" spans="1:22" x14ac:dyDescent="0.3">
      <c r="A4668" s="3" t="s">
        <v>150</v>
      </c>
      <c r="B4668" s="3">
        <v>11</v>
      </c>
      <c r="C4668" s="4" t="s">
        <v>186</v>
      </c>
      <c r="D4668" s="3" t="s">
        <v>544</v>
      </c>
      <c r="E4668" s="3" t="s">
        <v>121</v>
      </c>
      <c r="F4668" s="4" t="s">
        <v>545</v>
      </c>
      <c r="G4668" s="3" t="s">
        <v>16</v>
      </c>
      <c r="H4668" s="5">
        <v>900.55029999999999</v>
      </c>
      <c r="I4668" s="5">
        <v>2.5024000000000002</v>
      </c>
      <c r="J4668" s="5">
        <v>2.4422999999999999</v>
      </c>
      <c r="K4668" s="6">
        <v>0.97598305626598458</v>
      </c>
      <c r="L4668" s="5">
        <v>29.05</v>
      </c>
      <c r="M4668" s="19">
        <f>H4668*INDEX('Pliegos Tarifarios (Las Condes)'!$B:$B,MATCH($B4668,'Pliegos Tarifarios (Las Condes)'!$A:$A,0))</f>
        <v>118659.2091789</v>
      </c>
      <c r="N4668" s="19">
        <f>I4668*INDEX('Pliegos Tarifarios (Las Condes)'!$C:$C,MATCH($B4668,'Pliegos Tarifarios (Las Condes)'!$A:$A,0))</f>
        <v>8696.8484671999995</v>
      </c>
      <c r="O4668" s="19">
        <f>J4668*INDEX('Pliegos Tarifarios (Las Condes)'!$D:$D,MATCH($B4668,'Pliegos Tarifarios (Las Condes)'!$A:$A,0))</f>
        <v>35534.663925599998</v>
      </c>
      <c r="P4668" s="19">
        <f>H4668*INDEX('Pliegos Tarifarios (Las Condes)'!$E:$E,MATCH($B4668,'Pliegos Tarifarios (Las Condes)'!$A:$A,0))</f>
        <v>11728.767107199999</v>
      </c>
      <c r="Q4668" s="19" cm="1">
        <f t="array" ref="Q4668">H4668*_xlfn.IFS(H4668&lt;=350,INDEX('Pliegos Tarifarios (Las Condes)'!$F:$F,MATCH($B4668,'Pliegos Tarifarios (Las Condes)'!$A:$A,0)),H4668&lt;=500,INDEX('Pliegos Tarifarios (Las Condes)'!$G:$G,MATCH($B4668,'Pliegos Tarifarios (Las Condes)'!$A:$A,0)),H4668&lt;=1000,INDEX('Pliegos Tarifarios (Las Condes)'!$H:$H,MATCH($B4668,'Pliegos Tarifarios (Las Condes)'!$A:$A,0)),H4668&lt;=5000,INDEX('Pliegos Tarifarios (Las Condes)'!$I:$I,MATCH($B4668,'Pliegos Tarifarios (Las Condes)'!$A:$A,0)),H4668&gt;5000,INDEX('Pliegos Tarifarios (Las Condes)'!$J:$J,MATCH($B4668,'Pliegos Tarifarios (Las Condes)'!$A:$A,0)))/1.19</f>
        <v>2112.1309977310925</v>
      </c>
      <c r="R4668" s="19">
        <f>INDEX('Pliegos Tarifarios (Las Condes)'!$K:$K,MATCH($B4668,'Pliegos Tarifarios (Las Condes)'!$A:$A,0))</f>
        <v>732.99199999999996</v>
      </c>
      <c r="S4668" s="21">
        <f t="shared" si="219"/>
        <v>177464.61167663109</v>
      </c>
      <c r="T4668" s="21">
        <f t="shared" si="220"/>
        <v>33718.276218559906</v>
      </c>
      <c r="U4668" s="19">
        <v>0</v>
      </c>
      <c r="V4668" s="21">
        <f t="shared" si="221"/>
        <v>211182.887895191</v>
      </c>
    </row>
    <row r="4669" spans="1:22" x14ac:dyDescent="0.3">
      <c r="A4669" s="3" t="s">
        <v>150</v>
      </c>
      <c r="B4669" s="3">
        <v>11</v>
      </c>
      <c r="C4669" s="4" t="s">
        <v>186</v>
      </c>
      <c r="D4669" s="3" t="s">
        <v>546</v>
      </c>
      <c r="E4669" s="3" t="s">
        <v>121</v>
      </c>
      <c r="F4669" s="4" t="s">
        <v>547</v>
      </c>
      <c r="G4669" s="3" t="s">
        <v>16</v>
      </c>
      <c r="H4669" s="5">
        <v>898.25189999999998</v>
      </c>
      <c r="I4669" s="5">
        <v>2.4470999999999998</v>
      </c>
      <c r="J4669" s="5">
        <v>2.4268999999999998</v>
      </c>
      <c r="K4669" s="6">
        <v>0.99174533120836905</v>
      </c>
      <c r="L4669" s="5">
        <v>28.98</v>
      </c>
      <c r="M4669" s="19">
        <f>H4669*INDEX('Pliegos Tarifarios (Las Condes)'!$B:$B,MATCH($B4669,'Pliegos Tarifarios (Las Condes)'!$A:$A,0))</f>
        <v>118356.36509970001</v>
      </c>
      <c r="N4669" s="19">
        <f>I4669*INDEX('Pliegos Tarifarios (Las Condes)'!$C:$C,MATCH($B4669,'Pliegos Tarifarios (Las Condes)'!$A:$A,0))</f>
        <v>8504.6586812999994</v>
      </c>
      <c r="O4669" s="19">
        <f>J4669*INDEX('Pliegos Tarifarios (Las Condes)'!$D:$D,MATCH($B4669,'Pliegos Tarifarios (Las Condes)'!$A:$A,0))</f>
        <v>35310.5989768</v>
      </c>
      <c r="P4669" s="19">
        <f>H4669*INDEX('Pliegos Tarifarios (Las Condes)'!$E:$E,MATCH($B4669,'Pliegos Tarifarios (Las Condes)'!$A:$A,0))</f>
        <v>11698.832745599999</v>
      </c>
      <c r="Q4669" s="19" cm="1">
        <f t="array" ref="Q4669">H4669*_xlfn.IFS(H4669&lt;=350,INDEX('Pliegos Tarifarios (Las Condes)'!$F:$F,MATCH($B4669,'Pliegos Tarifarios (Las Condes)'!$A:$A,0)),H4669&lt;=500,INDEX('Pliegos Tarifarios (Las Condes)'!$G:$G,MATCH($B4669,'Pliegos Tarifarios (Las Condes)'!$A:$A,0)),H4669&lt;=1000,INDEX('Pliegos Tarifarios (Las Condes)'!$H:$H,MATCH($B4669,'Pliegos Tarifarios (Las Condes)'!$A:$A,0)),H4669&lt;=5000,INDEX('Pliegos Tarifarios (Las Condes)'!$I:$I,MATCH($B4669,'Pliegos Tarifarios (Las Condes)'!$A:$A,0)),H4669&gt;5000,INDEX('Pliegos Tarifarios (Las Condes)'!$J:$J,MATCH($B4669,'Pliegos Tarifarios (Las Condes)'!$A:$A,0)))/1.19</f>
        <v>2106.7403805882354</v>
      </c>
      <c r="R4669" s="19">
        <f>INDEX('Pliegos Tarifarios (Las Condes)'!$K:$K,MATCH($B4669,'Pliegos Tarifarios (Las Condes)'!$A:$A,0))</f>
        <v>732.99199999999996</v>
      </c>
      <c r="S4669" s="21">
        <f t="shared" si="219"/>
        <v>176710.18788398826</v>
      </c>
      <c r="T4669" s="21">
        <f t="shared" si="220"/>
        <v>33574.935697957771</v>
      </c>
      <c r="U4669" s="19">
        <v>0</v>
      </c>
      <c r="V4669" s="21">
        <f t="shared" si="221"/>
        <v>210285.12358194601</v>
      </c>
    </row>
    <row r="4670" spans="1:22" x14ac:dyDescent="0.3">
      <c r="A4670" s="3" t="s">
        <v>150</v>
      </c>
      <c r="B4670" s="3">
        <v>11</v>
      </c>
      <c r="C4670" s="4" t="s">
        <v>186</v>
      </c>
      <c r="D4670" s="3" t="s">
        <v>548</v>
      </c>
      <c r="E4670" s="3" t="s">
        <v>121</v>
      </c>
      <c r="F4670" s="4" t="s">
        <v>549</v>
      </c>
      <c r="G4670" s="3" t="s">
        <v>16</v>
      </c>
      <c r="H4670" s="5">
        <v>899.78570000000002</v>
      </c>
      <c r="I4670" s="5">
        <v>2.5066999999999999</v>
      </c>
      <c r="J4670" s="5">
        <v>2.5066999999999999</v>
      </c>
      <c r="K4670" s="6">
        <v>1</v>
      </c>
      <c r="L4670" s="5">
        <v>29.03</v>
      </c>
      <c r="M4670" s="19">
        <f>H4670*INDEX('Pliegos Tarifarios (Las Condes)'!$B:$B,MATCH($B4670,'Pliegos Tarifarios (Las Condes)'!$A:$A,0))</f>
        <v>118558.4631891</v>
      </c>
      <c r="N4670" s="19">
        <f>I4670*INDEX('Pliegos Tarifarios (Las Condes)'!$C:$C,MATCH($B4670,'Pliegos Tarifarios (Las Condes)'!$A:$A,0))</f>
        <v>8711.7927000999989</v>
      </c>
      <c r="O4670" s="19">
        <f>J4670*INDEX('Pliegos Tarifarios (Las Condes)'!$D:$D,MATCH($B4670,'Pliegos Tarifarios (Las Condes)'!$A:$A,0))</f>
        <v>36471.662802400002</v>
      </c>
      <c r="P4670" s="19">
        <f>H4670*INDEX('Pliegos Tarifarios (Las Condes)'!$E:$E,MATCH($B4670,'Pliegos Tarifarios (Las Condes)'!$A:$A,0))</f>
        <v>11718.8089568</v>
      </c>
      <c r="Q4670" s="19" cm="1">
        <f t="array" ref="Q4670">H4670*_xlfn.IFS(H4670&lt;=350,INDEX('Pliegos Tarifarios (Las Condes)'!$F:$F,MATCH($B4670,'Pliegos Tarifarios (Las Condes)'!$A:$A,0)),H4670&lt;=500,INDEX('Pliegos Tarifarios (Las Condes)'!$G:$G,MATCH($B4670,'Pliegos Tarifarios (Las Condes)'!$A:$A,0)),H4670&lt;=1000,INDEX('Pliegos Tarifarios (Las Condes)'!$H:$H,MATCH($B4670,'Pliegos Tarifarios (Las Condes)'!$A:$A,0)),H4670&lt;=5000,INDEX('Pliegos Tarifarios (Las Condes)'!$I:$I,MATCH($B4670,'Pliegos Tarifarios (Las Condes)'!$A:$A,0)),H4670&gt;5000,INDEX('Pliegos Tarifarios (Las Condes)'!$J:$J,MATCH($B4670,'Pliegos Tarifarios (Las Condes)'!$A:$A,0)))/1.19</f>
        <v>2110.3377215966389</v>
      </c>
      <c r="R4670" s="19">
        <f>INDEX('Pliegos Tarifarios (Las Condes)'!$K:$K,MATCH($B4670,'Pliegos Tarifarios (Las Condes)'!$A:$A,0))</f>
        <v>732.99199999999996</v>
      </c>
      <c r="S4670" s="21">
        <f t="shared" si="219"/>
        <v>178304.05736999665</v>
      </c>
      <c r="T4670" s="21">
        <f t="shared" si="220"/>
        <v>33877.770900299365</v>
      </c>
      <c r="U4670" s="19">
        <v>0</v>
      </c>
      <c r="V4670" s="21">
        <f t="shared" si="221"/>
        <v>212181.82827029601</v>
      </c>
    </row>
    <row r="4671" spans="1:22" x14ac:dyDescent="0.3">
      <c r="A4671" s="3" t="s">
        <v>150</v>
      </c>
      <c r="B4671" s="3">
        <v>11</v>
      </c>
      <c r="C4671" s="4" t="s">
        <v>186</v>
      </c>
      <c r="D4671" s="3" t="s">
        <v>550</v>
      </c>
      <c r="E4671" s="3" t="s">
        <v>121</v>
      </c>
      <c r="F4671" s="4" t="s">
        <v>551</v>
      </c>
      <c r="G4671" s="3" t="s">
        <v>16</v>
      </c>
      <c r="H4671" s="5">
        <v>900.69230000000005</v>
      </c>
      <c r="I4671" s="5">
        <v>2.4813999999999998</v>
      </c>
      <c r="J4671" s="5">
        <v>2.4504000000000001</v>
      </c>
      <c r="K4671" s="6">
        <v>0.98750705247037973</v>
      </c>
      <c r="L4671" s="5">
        <v>29.05</v>
      </c>
      <c r="M4671" s="19">
        <f>H4671*INDEX('Pliegos Tarifarios (Las Condes)'!$B:$B,MATCH($B4671,'Pliegos Tarifarios (Las Condes)'!$A:$A,0))</f>
        <v>118677.9195249</v>
      </c>
      <c r="N4671" s="19">
        <f>I4671*INDEX('Pliegos Tarifarios (Las Condes)'!$C:$C,MATCH($B4671,'Pliegos Tarifarios (Las Condes)'!$A:$A,0))</f>
        <v>8623.865004199999</v>
      </c>
      <c r="O4671" s="19">
        <f>J4671*INDEX('Pliegos Tarifarios (Las Condes)'!$D:$D,MATCH($B4671,'Pliegos Tarifarios (Las Condes)'!$A:$A,0))</f>
        <v>35652.516268800005</v>
      </c>
      <c r="P4671" s="19">
        <f>H4671*INDEX('Pliegos Tarifarios (Las Condes)'!$E:$E,MATCH($B4671,'Pliegos Tarifarios (Las Condes)'!$A:$A,0))</f>
        <v>11730.616515199999</v>
      </c>
      <c r="Q4671" s="19" cm="1">
        <f t="array" ref="Q4671">H4671*_xlfn.IFS(H4671&lt;=350,INDEX('Pliegos Tarifarios (Las Condes)'!$F:$F,MATCH($B4671,'Pliegos Tarifarios (Las Condes)'!$A:$A,0)),H4671&lt;=500,INDEX('Pliegos Tarifarios (Las Condes)'!$G:$G,MATCH($B4671,'Pliegos Tarifarios (Las Condes)'!$A:$A,0)),H4671&lt;=1000,INDEX('Pliegos Tarifarios (Las Condes)'!$H:$H,MATCH($B4671,'Pliegos Tarifarios (Las Condes)'!$A:$A,0)),H4671&lt;=5000,INDEX('Pliegos Tarifarios (Las Condes)'!$I:$I,MATCH($B4671,'Pliegos Tarifarios (Las Condes)'!$A:$A,0)),H4671&gt;5000,INDEX('Pliegos Tarifarios (Las Condes)'!$J:$J,MATCH($B4671,'Pliegos Tarifarios (Las Condes)'!$A:$A,0)))/1.19</f>
        <v>2112.4640414285718</v>
      </c>
      <c r="R4671" s="19">
        <f>INDEX('Pliegos Tarifarios (Las Condes)'!$K:$K,MATCH($B4671,'Pliegos Tarifarios (Las Condes)'!$A:$A,0))</f>
        <v>732.99199999999996</v>
      </c>
      <c r="S4671" s="21">
        <f t="shared" si="219"/>
        <v>177530.37335452859</v>
      </c>
      <c r="T4671" s="21">
        <f t="shared" si="220"/>
        <v>33730.77093736043</v>
      </c>
      <c r="U4671" s="19">
        <v>0</v>
      </c>
      <c r="V4671" s="21">
        <f t="shared" si="221"/>
        <v>211261.14429188904</v>
      </c>
    </row>
    <row r="4672" spans="1:22" x14ac:dyDescent="0.3">
      <c r="A4672" s="3" t="s">
        <v>150</v>
      </c>
      <c r="B4672" s="3">
        <v>11</v>
      </c>
      <c r="C4672" s="4" t="s">
        <v>186</v>
      </c>
      <c r="D4672" s="3" t="s">
        <v>552</v>
      </c>
      <c r="E4672" s="3" t="s">
        <v>121</v>
      </c>
      <c r="F4672" s="4" t="s">
        <v>553</v>
      </c>
      <c r="G4672" s="3" t="s">
        <v>16</v>
      </c>
      <c r="H4672" s="5">
        <v>900.61210000000005</v>
      </c>
      <c r="I4672" s="5">
        <v>2.4994000000000001</v>
      </c>
      <c r="J4672" s="5">
        <v>2.4994000000000001</v>
      </c>
      <c r="K4672" s="6">
        <v>1</v>
      </c>
      <c r="L4672" s="5">
        <v>29.05</v>
      </c>
      <c r="M4672" s="19">
        <f>H4672*INDEX('Pliegos Tarifarios (Las Condes)'!$B:$B,MATCH($B4672,'Pliegos Tarifarios (Las Condes)'!$A:$A,0))</f>
        <v>118667.35213230002</v>
      </c>
      <c r="N4672" s="19">
        <f>I4672*INDEX('Pliegos Tarifarios (Las Condes)'!$C:$C,MATCH($B4672,'Pliegos Tarifarios (Las Condes)'!$A:$A,0))</f>
        <v>8686.4222582000002</v>
      </c>
      <c r="O4672" s="19">
        <f>J4672*INDEX('Pliegos Tarifarios (Las Condes)'!$D:$D,MATCH($B4672,'Pliegos Tarifarios (Las Condes)'!$A:$A,0))</f>
        <v>36365.450196800004</v>
      </c>
      <c r="P4672" s="19">
        <f>H4672*INDEX('Pliegos Tarifarios (Las Condes)'!$E:$E,MATCH($B4672,'Pliegos Tarifarios (Las Condes)'!$A:$A,0))</f>
        <v>11729.5719904</v>
      </c>
      <c r="Q4672" s="19" cm="1">
        <f t="array" ref="Q4672">H4672*_xlfn.IFS(H4672&lt;=350,INDEX('Pliegos Tarifarios (Las Condes)'!$F:$F,MATCH($B4672,'Pliegos Tarifarios (Las Condes)'!$A:$A,0)),H4672&lt;=500,INDEX('Pliegos Tarifarios (Las Condes)'!$G:$G,MATCH($B4672,'Pliegos Tarifarios (Las Condes)'!$A:$A,0)),H4672&lt;=1000,INDEX('Pliegos Tarifarios (Las Condes)'!$H:$H,MATCH($B4672,'Pliegos Tarifarios (Las Condes)'!$A:$A,0)),H4672&lt;=5000,INDEX('Pliegos Tarifarios (Las Condes)'!$I:$I,MATCH($B4672,'Pliegos Tarifarios (Las Condes)'!$A:$A,0)),H4672&gt;5000,INDEX('Pliegos Tarifarios (Las Condes)'!$J:$J,MATCH($B4672,'Pliegos Tarifarios (Las Condes)'!$A:$A,0)))/1.19</f>
        <v>2112.2759421008409</v>
      </c>
      <c r="R4672" s="19">
        <f>INDEX('Pliegos Tarifarios (Las Condes)'!$K:$K,MATCH($B4672,'Pliegos Tarifarios (Las Condes)'!$A:$A,0))</f>
        <v>732.99199999999996</v>
      </c>
      <c r="S4672" s="21">
        <f t="shared" si="219"/>
        <v>178294.06451980086</v>
      </c>
      <c r="T4672" s="21">
        <f t="shared" si="220"/>
        <v>33875.87225876216</v>
      </c>
      <c r="U4672" s="19">
        <v>0</v>
      </c>
      <c r="V4672" s="21">
        <f t="shared" si="221"/>
        <v>212169.93677856302</v>
      </c>
    </row>
    <row r="4673" spans="1:22" x14ac:dyDescent="0.3">
      <c r="A4673" s="3" t="s">
        <v>150</v>
      </c>
      <c r="B4673" s="3">
        <v>11</v>
      </c>
      <c r="C4673" s="4" t="s">
        <v>186</v>
      </c>
      <c r="D4673" s="3" t="s">
        <v>554</v>
      </c>
      <c r="E4673" s="3" t="s">
        <v>121</v>
      </c>
      <c r="F4673" s="4" t="s">
        <v>555</v>
      </c>
      <c r="G4673" s="3" t="s">
        <v>16</v>
      </c>
      <c r="H4673" s="5">
        <v>899.56859999999995</v>
      </c>
      <c r="I4673" s="5">
        <v>2.4681999999999999</v>
      </c>
      <c r="J4673" s="5">
        <v>2.3950999999999998</v>
      </c>
      <c r="K4673" s="6">
        <v>0.97038327526132395</v>
      </c>
      <c r="L4673" s="5">
        <v>29.02</v>
      </c>
      <c r="M4673" s="19">
        <f>H4673*INDEX('Pliegos Tarifarios (Las Condes)'!$B:$B,MATCH($B4673,'Pliegos Tarifarios (Las Condes)'!$A:$A,0))</f>
        <v>118529.85744179999</v>
      </c>
      <c r="N4673" s="19">
        <f>I4673*INDEX('Pliegos Tarifarios (Las Condes)'!$C:$C,MATCH($B4673,'Pliegos Tarifarios (Las Condes)'!$A:$A,0))</f>
        <v>8577.9896845999992</v>
      </c>
      <c r="O4673" s="19">
        <f>J4673*INDEX('Pliegos Tarifarios (Las Condes)'!$D:$D,MATCH($B4673,'Pliegos Tarifarios (Las Condes)'!$A:$A,0))</f>
        <v>34847.919407199995</v>
      </c>
      <c r="P4673" s="19">
        <f>H4673*INDEX('Pliegos Tarifarios (Las Condes)'!$E:$E,MATCH($B4673,'Pliegos Tarifarios (Las Condes)'!$A:$A,0))</f>
        <v>11715.981446399999</v>
      </c>
      <c r="Q4673" s="19" cm="1">
        <f t="array" ref="Q4673">H4673*_xlfn.IFS(H4673&lt;=350,INDEX('Pliegos Tarifarios (Las Condes)'!$F:$F,MATCH($B4673,'Pliegos Tarifarios (Las Condes)'!$A:$A,0)),H4673&lt;=500,INDEX('Pliegos Tarifarios (Las Condes)'!$G:$G,MATCH($B4673,'Pliegos Tarifarios (Las Condes)'!$A:$A,0)),H4673&lt;=1000,INDEX('Pliegos Tarifarios (Las Condes)'!$H:$H,MATCH($B4673,'Pliegos Tarifarios (Las Condes)'!$A:$A,0)),H4673&lt;=5000,INDEX('Pliegos Tarifarios (Las Condes)'!$I:$I,MATCH($B4673,'Pliegos Tarifarios (Las Condes)'!$A:$A,0)),H4673&gt;5000,INDEX('Pliegos Tarifarios (Las Condes)'!$J:$J,MATCH($B4673,'Pliegos Tarifarios (Las Condes)'!$A:$A,0)))/1.19</f>
        <v>2109.8285400000004</v>
      </c>
      <c r="R4673" s="19">
        <f>INDEX('Pliegos Tarifarios (Las Condes)'!$K:$K,MATCH($B4673,'Pliegos Tarifarios (Las Condes)'!$A:$A,0))</f>
        <v>732.99199999999996</v>
      </c>
      <c r="S4673" s="21">
        <f t="shared" si="219"/>
        <v>176514.56851999997</v>
      </c>
      <c r="T4673" s="21">
        <f t="shared" si="220"/>
        <v>33537.768018799994</v>
      </c>
      <c r="U4673" s="19">
        <v>0</v>
      </c>
      <c r="V4673" s="21">
        <f t="shared" si="221"/>
        <v>210052.33653879998</v>
      </c>
    </row>
    <row r="4674" spans="1:22" x14ac:dyDescent="0.3">
      <c r="A4674" s="3" t="s">
        <v>150</v>
      </c>
      <c r="B4674" s="3">
        <v>11</v>
      </c>
      <c r="C4674" s="4" t="s">
        <v>186</v>
      </c>
      <c r="D4674" s="3" t="s">
        <v>556</v>
      </c>
      <c r="E4674" s="3" t="s">
        <v>121</v>
      </c>
      <c r="F4674" s="4" t="s">
        <v>557</v>
      </c>
      <c r="G4674" s="3" t="s">
        <v>16</v>
      </c>
      <c r="H4674" s="5">
        <v>898.76520000000005</v>
      </c>
      <c r="I4674" s="5">
        <v>2.4921000000000002</v>
      </c>
      <c r="J4674" s="5">
        <v>2.4352999999999998</v>
      </c>
      <c r="K4674" s="6">
        <v>0.97720797720797703</v>
      </c>
      <c r="L4674" s="5">
        <v>28.99</v>
      </c>
      <c r="M4674" s="19">
        <f>H4674*INDEX('Pliegos Tarifarios (Las Condes)'!$B:$B,MATCH($B4674,'Pliegos Tarifarios (Las Condes)'!$A:$A,0))</f>
        <v>118423.99904760001</v>
      </c>
      <c r="N4674" s="19">
        <f>I4674*INDEX('Pliegos Tarifarios (Las Condes)'!$C:$C,MATCH($B4674,'Pliegos Tarifarios (Las Condes)'!$A:$A,0))</f>
        <v>8661.0518162999997</v>
      </c>
      <c r="O4674" s="19">
        <f>J4674*INDEX('Pliegos Tarifarios (Las Condes)'!$D:$D,MATCH($B4674,'Pliegos Tarifarios (Las Condes)'!$A:$A,0))</f>
        <v>35432.816221599998</v>
      </c>
      <c r="P4674" s="19">
        <f>H4674*INDEX('Pliegos Tarifarios (Las Condes)'!$E:$E,MATCH($B4674,'Pliegos Tarifarios (Las Condes)'!$A:$A,0))</f>
        <v>11705.517964799999</v>
      </c>
      <c r="Q4674" s="19" cm="1">
        <f t="array" ref="Q4674">H4674*_xlfn.IFS(H4674&lt;=350,INDEX('Pliegos Tarifarios (Las Condes)'!$F:$F,MATCH($B4674,'Pliegos Tarifarios (Las Condes)'!$A:$A,0)),H4674&lt;=500,INDEX('Pliegos Tarifarios (Las Condes)'!$G:$G,MATCH($B4674,'Pliegos Tarifarios (Las Condes)'!$A:$A,0)),H4674&lt;=1000,INDEX('Pliegos Tarifarios (Las Condes)'!$H:$H,MATCH($B4674,'Pliegos Tarifarios (Las Condes)'!$A:$A,0)),H4674&lt;=5000,INDEX('Pliegos Tarifarios (Las Condes)'!$I:$I,MATCH($B4674,'Pliegos Tarifarios (Las Condes)'!$A:$A,0)),H4674&gt;5000,INDEX('Pliegos Tarifarios (Las Condes)'!$J:$J,MATCH($B4674,'Pliegos Tarifarios (Las Condes)'!$A:$A,0)))/1.19</f>
        <v>2107.9442631932779</v>
      </c>
      <c r="R4674" s="19">
        <f>INDEX('Pliegos Tarifarios (Las Condes)'!$K:$K,MATCH($B4674,'Pliegos Tarifarios (Las Condes)'!$A:$A,0))</f>
        <v>732.99199999999996</v>
      </c>
      <c r="S4674" s="21">
        <f t="shared" si="219"/>
        <v>177064.3213134933</v>
      </c>
      <c r="T4674" s="21">
        <f t="shared" si="220"/>
        <v>33642.221049563726</v>
      </c>
      <c r="U4674" s="19">
        <v>0</v>
      </c>
      <c r="V4674" s="21">
        <f t="shared" si="221"/>
        <v>210706.54236305703</v>
      </c>
    </row>
    <row r="4675" spans="1:22" x14ac:dyDescent="0.3">
      <c r="A4675" s="3" t="s">
        <v>150</v>
      </c>
      <c r="B4675" s="3">
        <v>11</v>
      </c>
      <c r="C4675" s="4" t="s">
        <v>186</v>
      </c>
      <c r="D4675" s="3" t="s">
        <v>558</v>
      </c>
      <c r="E4675" s="3" t="s">
        <v>121</v>
      </c>
      <c r="F4675" s="4" t="s">
        <v>559</v>
      </c>
      <c r="G4675" s="3" t="s">
        <v>16</v>
      </c>
      <c r="H4675" s="5">
        <v>896.96379999999999</v>
      </c>
      <c r="I4675" s="5">
        <v>2.5543</v>
      </c>
      <c r="J4675" s="5">
        <v>2.5543</v>
      </c>
      <c r="K4675" s="6">
        <v>1</v>
      </c>
      <c r="L4675" s="5">
        <v>28.93</v>
      </c>
      <c r="M4675" s="19">
        <f>H4675*INDEX('Pliegos Tarifarios (Las Condes)'!$B:$B,MATCH($B4675,'Pliegos Tarifarios (Las Condes)'!$A:$A,0))</f>
        <v>118186.6411794</v>
      </c>
      <c r="N4675" s="19">
        <f>I4675*INDEX('Pliegos Tarifarios (Las Condes)'!$C:$C,MATCH($B4675,'Pliegos Tarifarios (Las Condes)'!$A:$A,0))</f>
        <v>8877.2218828999994</v>
      </c>
      <c r="O4675" s="19">
        <f>J4675*INDEX('Pliegos Tarifarios (Las Condes)'!$D:$D,MATCH($B4675,'Pliegos Tarifarios (Las Condes)'!$A:$A,0))</f>
        <v>37164.227189600002</v>
      </c>
      <c r="P4675" s="19">
        <f>H4675*INDEX('Pliegos Tarifarios (Las Condes)'!$E:$E,MATCH($B4675,'Pliegos Tarifarios (Las Condes)'!$A:$A,0))</f>
        <v>11682.0565312</v>
      </c>
      <c r="Q4675" s="19" cm="1">
        <f t="array" ref="Q4675">H4675*_xlfn.IFS(H4675&lt;=350,INDEX('Pliegos Tarifarios (Las Condes)'!$F:$F,MATCH($B4675,'Pliegos Tarifarios (Las Condes)'!$A:$A,0)),H4675&lt;=500,INDEX('Pliegos Tarifarios (Las Condes)'!$G:$G,MATCH($B4675,'Pliegos Tarifarios (Las Condes)'!$A:$A,0)),H4675&lt;=1000,INDEX('Pliegos Tarifarios (Las Condes)'!$H:$H,MATCH($B4675,'Pliegos Tarifarios (Las Condes)'!$A:$A,0)),H4675&lt;=5000,INDEX('Pliegos Tarifarios (Las Condes)'!$I:$I,MATCH($B4675,'Pliegos Tarifarios (Las Condes)'!$A:$A,0)),H4675&gt;5000,INDEX('Pliegos Tarifarios (Las Condes)'!$J:$J,MATCH($B4675,'Pliegos Tarifarios (Las Condes)'!$A:$A,0)))/1.19</f>
        <v>2103.7192989915966</v>
      </c>
      <c r="R4675" s="19">
        <f>INDEX('Pliegos Tarifarios (Las Condes)'!$K:$K,MATCH($B4675,'Pliegos Tarifarios (Las Condes)'!$A:$A,0))</f>
        <v>732.99199999999996</v>
      </c>
      <c r="S4675" s="21">
        <f t="shared" si="219"/>
        <v>178746.85808209164</v>
      </c>
      <c r="T4675" s="21">
        <f t="shared" si="220"/>
        <v>33961.90303559741</v>
      </c>
      <c r="U4675" s="19">
        <v>0</v>
      </c>
      <c r="V4675" s="21">
        <f t="shared" si="221"/>
        <v>212708.76111768905</v>
      </c>
    </row>
    <row r="4676" spans="1:22" x14ac:dyDescent="0.3">
      <c r="A4676" s="3" t="s">
        <v>150</v>
      </c>
      <c r="B4676" s="3">
        <v>11</v>
      </c>
      <c r="C4676" s="4" t="s">
        <v>186</v>
      </c>
      <c r="D4676" s="3" t="s">
        <v>560</v>
      </c>
      <c r="E4676" s="3" t="s">
        <v>121</v>
      </c>
      <c r="F4676" s="4" t="s">
        <v>561</v>
      </c>
      <c r="G4676" s="3" t="s">
        <v>16</v>
      </c>
      <c r="H4676" s="5">
        <v>901.04139999999995</v>
      </c>
      <c r="I4676" s="5">
        <v>2.5449000000000002</v>
      </c>
      <c r="J4676" s="5">
        <v>2.4464999999999999</v>
      </c>
      <c r="K4676" s="6">
        <v>0.96133443357302828</v>
      </c>
      <c r="L4676" s="5">
        <v>29.07</v>
      </c>
      <c r="M4676" s="19">
        <f>H4676*INDEX('Pliegos Tarifarios (Las Condes)'!$B:$B,MATCH($B4676,'Pliegos Tarifarios (Las Condes)'!$A:$A,0))</f>
        <v>118723.9179882</v>
      </c>
      <c r="N4676" s="19">
        <f>I4676*INDEX('Pliegos Tarifarios (Las Condes)'!$C:$C,MATCH($B4676,'Pliegos Tarifarios (Las Condes)'!$A:$A,0))</f>
        <v>8844.5530947000007</v>
      </c>
      <c r="O4676" s="19">
        <f>J4676*INDEX('Pliegos Tarifarios (Las Condes)'!$D:$D,MATCH($B4676,'Pliegos Tarifarios (Las Condes)'!$A:$A,0))</f>
        <v>35595.772548000001</v>
      </c>
      <c r="P4676" s="19">
        <f>H4676*INDEX('Pliegos Tarifarios (Las Condes)'!$E:$E,MATCH($B4676,'Pliegos Tarifarios (Las Condes)'!$A:$A,0))</f>
        <v>11735.163193599999</v>
      </c>
      <c r="Q4676" s="19" cm="1">
        <f t="array" ref="Q4676">H4676*_xlfn.IFS(H4676&lt;=350,INDEX('Pliegos Tarifarios (Las Condes)'!$F:$F,MATCH($B4676,'Pliegos Tarifarios (Las Condes)'!$A:$A,0)),H4676&lt;=500,INDEX('Pliegos Tarifarios (Las Condes)'!$G:$G,MATCH($B4676,'Pliegos Tarifarios (Las Condes)'!$A:$A,0)),H4676&lt;=1000,INDEX('Pliegos Tarifarios (Las Condes)'!$H:$H,MATCH($B4676,'Pliegos Tarifarios (Las Condes)'!$A:$A,0)),H4676&lt;=5000,INDEX('Pliegos Tarifarios (Las Condes)'!$I:$I,MATCH($B4676,'Pliegos Tarifarios (Las Condes)'!$A:$A,0)),H4676&gt;5000,INDEX('Pliegos Tarifarios (Las Condes)'!$J:$J,MATCH($B4676,'Pliegos Tarifarios (Las Condes)'!$A:$A,0)))/1.19</f>
        <v>2113.2828129411764</v>
      </c>
      <c r="R4676" s="19">
        <f>INDEX('Pliegos Tarifarios (Las Condes)'!$K:$K,MATCH($B4676,'Pliegos Tarifarios (Las Condes)'!$A:$A,0))</f>
        <v>732.99199999999996</v>
      </c>
      <c r="S4676" s="21">
        <f t="shared" si="219"/>
        <v>177745.68163744119</v>
      </c>
      <c r="T4676" s="21">
        <f t="shared" si="220"/>
        <v>33771.679511113827</v>
      </c>
      <c r="U4676" s="19">
        <v>0</v>
      </c>
      <c r="V4676" s="21">
        <f t="shared" si="221"/>
        <v>211517.36114855501</v>
      </c>
    </row>
    <row r="4677" spans="1:22" x14ac:dyDescent="0.3">
      <c r="A4677" s="3" t="s">
        <v>150</v>
      </c>
      <c r="B4677" s="3">
        <v>11</v>
      </c>
      <c r="C4677" s="4" t="s">
        <v>186</v>
      </c>
      <c r="D4677" s="3" t="s">
        <v>562</v>
      </c>
      <c r="E4677" s="3" t="s">
        <v>121</v>
      </c>
      <c r="F4677" s="4" t="s">
        <v>563</v>
      </c>
      <c r="G4677" s="3" t="s">
        <v>16</v>
      </c>
      <c r="H4677" s="5">
        <v>898.99649999999997</v>
      </c>
      <c r="I4677" s="5">
        <v>2.4969999999999999</v>
      </c>
      <c r="J4677" s="5">
        <v>2.4108999999999998</v>
      </c>
      <c r="K4677" s="6">
        <v>0.96551862234681618</v>
      </c>
      <c r="L4677" s="5">
        <v>29</v>
      </c>
      <c r="M4677" s="19">
        <f>H4677*INDEX('Pliegos Tarifarios (Las Condes)'!$B:$B,MATCH($B4677,'Pliegos Tarifarios (Las Condes)'!$A:$A,0))</f>
        <v>118454.47582950001</v>
      </c>
      <c r="N4677" s="19">
        <f>I4677*INDEX('Pliegos Tarifarios (Las Condes)'!$C:$C,MATCH($B4677,'Pliegos Tarifarios (Las Condes)'!$A:$A,0))</f>
        <v>8678.0812909999986</v>
      </c>
      <c r="O4677" s="19">
        <f>J4677*INDEX('Pliegos Tarifarios (Las Condes)'!$D:$D,MATCH($B4677,'Pliegos Tarifarios (Las Condes)'!$A:$A,0))</f>
        <v>35077.804224799998</v>
      </c>
      <c r="P4677" s="19">
        <f>H4677*INDEX('Pliegos Tarifarios (Las Condes)'!$E:$E,MATCH($B4677,'Pliegos Tarifarios (Las Condes)'!$A:$A,0))</f>
        <v>11708.530416</v>
      </c>
      <c r="Q4677" s="19" cm="1">
        <f t="array" ref="Q4677">H4677*_xlfn.IFS(H4677&lt;=350,INDEX('Pliegos Tarifarios (Las Condes)'!$F:$F,MATCH($B4677,'Pliegos Tarifarios (Las Condes)'!$A:$A,0)),H4677&lt;=500,INDEX('Pliegos Tarifarios (Las Condes)'!$G:$G,MATCH($B4677,'Pliegos Tarifarios (Las Condes)'!$A:$A,0)),H4677&lt;=1000,INDEX('Pliegos Tarifarios (Las Condes)'!$H:$H,MATCH($B4677,'Pliegos Tarifarios (Las Condes)'!$A:$A,0)),H4677&lt;=5000,INDEX('Pliegos Tarifarios (Las Condes)'!$I:$I,MATCH($B4677,'Pliegos Tarifarios (Las Condes)'!$A:$A,0)),H4677&gt;5000,INDEX('Pliegos Tarifarios (Las Condes)'!$J:$J,MATCH($B4677,'Pliegos Tarifarios (Las Condes)'!$A:$A,0)))/1.19</f>
        <v>2108.4867491596642</v>
      </c>
      <c r="R4677" s="19">
        <f>INDEX('Pliegos Tarifarios (Las Condes)'!$K:$K,MATCH($B4677,'Pliegos Tarifarios (Las Condes)'!$A:$A,0))</f>
        <v>732.99199999999996</v>
      </c>
      <c r="S4677" s="21">
        <f t="shared" si="219"/>
        <v>176760.37051045964</v>
      </c>
      <c r="T4677" s="21">
        <f t="shared" si="220"/>
        <v>33584.47039698733</v>
      </c>
      <c r="U4677" s="19">
        <v>0</v>
      </c>
      <c r="V4677" s="21">
        <f t="shared" si="221"/>
        <v>210344.84090744698</v>
      </c>
    </row>
    <row r="4678" spans="1:22" x14ac:dyDescent="0.3">
      <c r="A4678" s="3" t="s">
        <v>150</v>
      </c>
      <c r="B4678" s="3">
        <v>11</v>
      </c>
      <c r="C4678" s="4" t="s">
        <v>186</v>
      </c>
      <c r="D4678" s="3" t="s">
        <v>564</v>
      </c>
      <c r="E4678" s="3" t="s">
        <v>121</v>
      </c>
      <c r="F4678" s="4" t="s">
        <v>565</v>
      </c>
      <c r="G4678" s="3" t="s">
        <v>16</v>
      </c>
      <c r="H4678" s="5">
        <v>899.42160000000001</v>
      </c>
      <c r="I4678" s="5">
        <v>2.4990999999999999</v>
      </c>
      <c r="J4678" s="5">
        <v>2.4266999999999999</v>
      </c>
      <c r="K4678" s="6">
        <v>0.97102957064543238</v>
      </c>
      <c r="L4678" s="5">
        <v>29.01</v>
      </c>
      <c r="M4678" s="19">
        <f>H4678*INDEX('Pliegos Tarifarios (Las Condes)'!$B:$B,MATCH($B4678,'Pliegos Tarifarios (Las Condes)'!$A:$A,0))</f>
        <v>118510.48828080001</v>
      </c>
      <c r="N4678" s="19">
        <f>I4678*INDEX('Pliegos Tarifarios (Las Condes)'!$C:$C,MATCH($B4678,'Pliegos Tarifarios (Las Condes)'!$A:$A,0))</f>
        <v>8685.3796372999986</v>
      </c>
      <c r="O4678" s="19">
        <f>J4678*INDEX('Pliegos Tarifarios (Las Condes)'!$D:$D,MATCH($B4678,'Pliegos Tarifarios (Las Condes)'!$A:$A,0))</f>
        <v>35307.689042400001</v>
      </c>
      <c r="P4678" s="19">
        <f>H4678*INDEX('Pliegos Tarifarios (Las Condes)'!$E:$E,MATCH($B4678,'Pliegos Tarifarios (Las Condes)'!$A:$A,0))</f>
        <v>11714.0669184</v>
      </c>
      <c r="Q4678" s="19" cm="1">
        <f t="array" ref="Q4678">H4678*_xlfn.IFS(H4678&lt;=350,INDEX('Pliegos Tarifarios (Las Condes)'!$F:$F,MATCH($B4678,'Pliegos Tarifarios (Las Condes)'!$A:$A,0)),H4678&lt;=500,INDEX('Pliegos Tarifarios (Las Condes)'!$G:$G,MATCH($B4678,'Pliegos Tarifarios (Las Condes)'!$A:$A,0)),H4678&lt;=1000,INDEX('Pliegos Tarifarios (Las Condes)'!$H:$H,MATCH($B4678,'Pliegos Tarifarios (Las Condes)'!$A:$A,0)),H4678&lt;=5000,INDEX('Pliegos Tarifarios (Las Condes)'!$I:$I,MATCH($B4678,'Pliegos Tarifarios (Las Condes)'!$A:$A,0)),H4678&gt;5000,INDEX('Pliegos Tarifarios (Las Condes)'!$J:$J,MATCH($B4678,'Pliegos Tarifarios (Las Condes)'!$A:$A,0)))/1.19</f>
        <v>2109.483769411765</v>
      </c>
      <c r="R4678" s="19">
        <f>INDEX('Pliegos Tarifarios (Las Condes)'!$K:$K,MATCH($B4678,'Pliegos Tarifarios (Las Condes)'!$A:$A,0))</f>
        <v>732.99199999999996</v>
      </c>
      <c r="S4678" s="21">
        <f t="shared" si="219"/>
        <v>177060.09964831179</v>
      </c>
      <c r="T4678" s="21">
        <f t="shared" si="220"/>
        <v>33641.418933179244</v>
      </c>
      <c r="U4678" s="19">
        <v>0</v>
      </c>
      <c r="V4678" s="21">
        <f t="shared" si="221"/>
        <v>210701.51858149102</v>
      </c>
    </row>
    <row r="4679" spans="1:22" x14ac:dyDescent="0.3">
      <c r="A4679" s="3" t="s">
        <v>150</v>
      </c>
      <c r="B4679" s="3">
        <v>11</v>
      </c>
      <c r="C4679" s="4" t="s">
        <v>186</v>
      </c>
      <c r="D4679" s="3" t="s">
        <v>566</v>
      </c>
      <c r="E4679" s="3" t="s">
        <v>121</v>
      </c>
      <c r="F4679" s="4" t="s">
        <v>567</v>
      </c>
      <c r="G4679" s="3" t="s">
        <v>16</v>
      </c>
      <c r="H4679" s="5">
        <v>899.4796</v>
      </c>
      <c r="I4679" s="5">
        <v>2.4807999999999999</v>
      </c>
      <c r="J4679" s="5">
        <v>2.4645000000000001</v>
      </c>
      <c r="K4679" s="6">
        <v>0.99342953885843288</v>
      </c>
      <c r="L4679" s="5">
        <v>29.02</v>
      </c>
      <c r="M4679" s="19">
        <f>H4679*INDEX('Pliegos Tarifarios (Las Condes)'!$B:$B,MATCH($B4679,'Pliegos Tarifarios (Las Condes)'!$A:$A,0))</f>
        <v>118518.1305348</v>
      </c>
      <c r="N4679" s="19">
        <f>I4679*INDEX('Pliegos Tarifarios (Las Condes)'!$C:$C,MATCH($B4679,'Pliegos Tarifarios (Las Condes)'!$A:$A,0))</f>
        <v>8621.7797623999995</v>
      </c>
      <c r="O4679" s="19">
        <f>J4679*INDEX('Pliegos Tarifarios (Las Condes)'!$D:$D,MATCH($B4679,'Pliegos Tarifarios (Las Condes)'!$A:$A,0))</f>
        <v>35857.666644000004</v>
      </c>
      <c r="P4679" s="19">
        <f>H4679*INDEX('Pliegos Tarifarios (Las Condes)'!$E:$E,MATCH($B4679,'Pliegos Tarifarios (Las Condes)'!$A:$A,0))</f>
        <v>11714.822310399999</v>
      </c>
      <c r="Q4679" s="19" cm="1">
        <f t="array" ref="Q4679">H4679*_xlfn.IFS(H4679&lt;=350,INDEX('Pliegos Tarifarios (Las Condes)'!$F:$F,MATCH($B4679,'Pliegos Tarifarios (Las Condes)'!$A:$A,0)),H4679&lt;=500,INDEX('Pliegos Tarifarios (Las Condes)'!$G:$G,MATCH($B4679,'Pliegos Tarifarios (Las Condes)'!$A:$A,0)),H4679&lt;=1000,INDEX('Pliegos Tarifarios (Las Condes)'!$H:$H,MATCH($B4679,'Pliegos Tarifarios (Las Condes)'!$A:$A,0)),H4679&lt;=5000,INDEX('Pliegos Tarifarios (Las Condes)'!$I:$I,MATCH($B4679,'Pliegos Tarifarios (Las Condes)'!$A:$A,0)),H4679&gt;5000,INDEX('Pliegos Tarifarios (Las Condes)'!$J:$J,MATCH($B4679,'Pliegos Tarifarios (Las Condes)'!$A:$A,0)))/1.19</f>
        <v>2109.6198013445382</v>
      </c>
      <c r="R4679" s="19">
        <f>INDEX('Pliegos Tarifarios (Las Condes)'!$K:$K,MATCH($B4679,'Pliegos Tarifarios (Las Condes)'!$A:$A,0))</f>
        <v>732.99199999999996</v>
      </c>
      <c r="S4679" s="21">
        <f t="shared" si="219"/>
        <v>177555.01105294452</v>
      </c>
      <c r="T4679" s="21">
        <f t="shared" si="220"/>
        <v>33735.452100059461</v>
      </c>
      <c r="U4679" s="19">
        <v>0</v>
      </c>
      <c r="V4679" s="21">
        <f t="shared" si="221"/>
        <v>211290.46315300398</v>
      </c>
    </row>
    <row r="4680" spans="1:22" x14ac:dyDescent="0.3">
      <c r="A4680" s="3" t="s">
        <v>150</v>
      </c>
      <c r="B4680" s="3">
        <v>11</v>
      </c>
      <c r="C4680" s="4" t="s">
        <v>186</v>
      </c>
      <c r="D4680" s="3" t="s">
        <v>568</v>
      </c>
      <c r="E4680" s="3" t="s">
        <v>121</v>
      </c>
      <c r="F4680" s="4" t="s">
        <v>569</v>
      </c>
      <c r="G4680" s="3" t="s">
        <v>16</v>
      </c>
      <c r="H4680" s="5">
        <v>899.27599999999995</v>
      </c>
      <c r="I4680" s="5">
        <v>2.4579</v>
      </c>
      <c r="J4680" s="5">
        <v>2.4561000000000002</v>
      </c>
      <c r="K4680" s="6">
        <v>0.99926766752105467</v>
      </c>
      <c r="L4680" s="5">
        <v>29.01</v>
      </c>
      <c r="M4680" s="19">
        <f>H4680*INDEX('Pliegos Tarifarios (Las Condes)'!$B:$B,MATCH($B4680,'Pliegos Tarifarios (Las Condes)'!$A:$A,0))</f>
        <v>118491.303588</v>
      </c>
      <c r="N4680" s="19">
        <f>I4680*INDEX('Pliegos Tarifarios (Las Condes)'!$C:$C,MATCH($B4680,'Pliegos Tarifarios (Las Condes)'!$A:$A,0))</f>
        <v>8542.1930336999994</v>
      </c>
      <c r="O4680" s="19">
        <f>J4680*INDEX('Pliegos Tarifarios (Las Condes)'!$D:$D,MATCH($B4680,'Pliegos Tarifarios (Las Condes)'!$A:$A,0))</f>
        <v>35735.449399200006</v>
      </c>
      <c r="P4680" s="19">
        <f>H4680*INDEX('Pliegos Tarifarios (Las Condes)'!$E:$E,MATCH($B4680,'Pliegos Tarifarios (Las Condes)'!$A:$A,0))</f>
        <v>11712.170623999998</v>
      </c>
      <c r="Q4680" s="19" cm="1">
        <f t="array" ref="Q4680">H4680*_xlfn.IFS(H4680&lt;=350,INDEX('Pliegos Tarifarios (Las Condes)'!$F:$F,MATCH($B4680,'Pliegos Tarifarios (Las Condes)'!$A:$A,0)),H4680&lt;=500,INDEX('Pliegos Tarifarios (Las Condes)'!$G:$G,MATCH($B4680,'Pliegos Tarifarios (Las Condes)'!$A:$A,0)),H4680&lt;=1000,INDEX('Pliegos Tarifarios (Las Condes)'!$H:$H,MATCH($B4680,'Pliegos Tarifarios (Las Condes)'!$A:$A,0)),H4680&lt;=5000,INDEX('Pliegos Tarifarios (Las Condes)'!$I:$I,MATCH($B4680,'Pliegos Tarifarios (Las Condes)'!$A:$A,0)),H4680&gt;5000,INDEX('Pliegos Tarifarios (Las Condes)'!$J:$J,MATCH($B4680,'Pliegos Tarifarios (Las Condes)'!$A:$A,0)))/1.19</f>
        <v>2109.1422823529415</v>
      </c>
      <c r="R4680" s="19">
        <f>INDEX('Pliegos Tarifarios (Las Condes)'!$K:$K,MATCH($B4680,'Pliegos Tarifarios (Las Condes)'!$A:$A,0))</f>
        <v>732.99199999999996</v>
      </c>
      <c r="S4680" s="21">
        <f t="shared" si="219"/>
        <v>177323.2509272529</v>
      </c>
      <c r="T4680" s="21">
        <f t="shared" si="220"/>
        <v>33691.417676178055</v>
      </c>
      <c r="U4680" s="19">
        <v>0</v>
      </c>
      <c r="V4680" s="21">
        <f t="shared" si="221"/>
        <v>211014.66860343097</v>
      </c>
    </row>
    <row r="4681" spans="1:22" x14ac:dyDescent="0.3">
      <c r="A4681" s="3" t="s">
        <v>150</v>
      </c>
      <c r="B4681" s="3">
        <v>11</v>
      </c>
      <c r="C4681" s="4" t="s">
        <v>186</v>
      </c>
      <c r="D4681" s="3" t="s">
        <v>570</v>
      </c>
      <c r="E4681" s="3" t="s">
        <v>121</v>
      </c>
      <c r="F4681" s="4" t="s">
        <v>571</v>
      </c>
      <c r="G4681" s="3" t="s">
        <v>16</v>
      </c>
      <c r="H4681" s="5">
        <v>897.89300000000003</v>
      </c>
      <c r="I4681" s="5">
        <v>2.4792999999999998</v>
      </c>
      <c r="J4681" s="5">
        <v>2.4005999999999998</v>
      </c>
      <c r="K4681" s="6">
        <v>0.96825716936231998</v>
      </c>
      <c r="L4681" s="5">
        <v>28.96</v>
      </c>
      <c r="M4681" s="19">
        <f>H4681*INDEX('Pliegos Tarifarios (Las Condes)'!$B:$B,MATCH($B4681,'Pliegos Tarifarios (Las Condes)'!$A:$A,0))</f>
        <v>118309.07535900001</v>
      </c>
      <c r="N4681" s="19">
        <f>I4681*INDEX('Pliegos Tarifarios (Las Condes)'!$C:$C,MATCH($B4681,'Pliegos Tarifarios (Las Condes)'!$A:$A,0))</f>
        <v>8616.566657899999</v>
      </c>
      <c r="O4681" s="19">
        <f>J4681*INDEX('Pliegos Tarifarios (Las Condes)'!$D:$D,MATCH($B4681,'Pliegos Tarifarios (Las Condes)'!$A:$A,0))</f>
        <v>34927.942603199997</v>
      </c>
      <c r="P4681" s="19">
        <f>H4681*INDEX('Pliegos Tarifarios (Las Condes)'!$E:$E,MATCH($B4681,'Pliegos Tarifarios (Las Condes)'!$A:$A,0))</f>
        <v>11694.158432</v>
      </c>
      <c r="Q4681" s="19" cm="1">
        <f t="array" ref="Q4681">H4681*_xlfn.IFS(H4681&lt;=350,INDEX('Pliegos Tarifarios (Las Condes)'!$F:$F,MATCH($B4681,'Pliegos Tarifarios (Las Condes)'!$A:$A,0)),H4681&lt;=500,INDEX('Pliegos Tarifarios (Las Condes)'!$G:$G,MATCH($B4681,'Pliegos Tarifarios (Las Condes)'!$A:$A,0)),H4681&lt;=1000,INDEX('Pliegos Tarifarios (Las Condes)'!$H:$H,MATCH($B4681,'Pliegos Tarifarios (Las Condes)'!$A:$A,0)),H4681&lt;=5000,INDEX('Pliegos Tarifarios (Las Condes)'!$I:$I,MATCH($B4681,'Pliegos Tarifarios (Las Condes)'!$A:$A,0)),H4681&gt;5000,INDEX('Pliegos Tarifarios (Las Condes)'!$J:$J,MATCH($B4681,'Pliegos Tarifarios (Las Condes)'!$A:$A,0)))/1.19</f>
        <v>2105.8986243697482</v>
      </c>
      <c r="R4681" s="19">
        <f>INDEX('Pliegos Tarifarios (Las Condes)'!$K:$K,MATCH($B4681,'Pliegos Tarifarios (Las Condes)'!$A:$A,0))</f>
        <v>732.99199999999996</v>
      </c>
      <c r="S4681" s="21">
        <f t="shared" ref="S4681:S4744" si="222">SUM(M4681:R4681)</f>
        <v>176386.63367646976</v>
      </c>
      <c r="T4681" s="21">
        <f t="shared" ref="T4681:T4744" si="223">S4681*0.19</f>
        <v>33513.460398529256</v>
      </c>
      <c r="U4681" s="19">
        <v>0</v>
      </c>
      <c r="V4681" s="21">
        <f t="shared" ref="V4681:V4744" si="224">SUM(S4681:T4681)</f>
        <v>209900.09407499901</v>
      </c>
    </row>
    <row r="4682" spans="1:22" x14ac:dyDescent="0.3">
      <c r="A4682" s="3" t="s">
        <v>150</v>
      </c>
      <c r="B4682" s="3">
        <v>11</v>
      </c>
      <c r="C4682" s="4" t="s">
        <v>186</v>
      </c>
      <c r="D4682" s="3" t="s">
        <v>572</v>
      </c>
      <c r="E4682" s="3" t="s">
        <v>121</v>
      </c>
      <c r="F4682" s="4" t="s">
        <v>573</v>
      </c>
      <c r="G4682" s="3" t="s">
        <v>16</v>
      </c>
      <c r="H4682" s="5">
        <v>900.33399999999995</v>
      </c>
      <c r="I4682" s="5">
        <v>2.4925999999999999</v>
      </c>
      <c r="J4682" s="5">
        <v>2.46</v>
      </c>
      <c r="K4682" s="6">
        <v>0.98692128700954829</v>
      </c>
      <c r="L4682" s="5">
        <v>29.04</v>
      </c>
      <c r="M4682" s="19">
        <f>H4682*INDEX('Pliegos Tarifarios (Las Condes)'!$B:$B,MATCH($B4682,'Pliegos Tarifarios (Las Condes)'!$A:$A,0))</f>
        <v>118630.70884199999</v>
      </c>
      <c r="N4682" s="19">
        <f>I4682*INDEX('Pliegos Tarifarios (Las Condes)'!$C:$C,MATCH($B4682,'Pliegos Tarifarios (Las Condes)'!$A:$A,0))</f>
        <v>8662.7895177999999</v>
      </c>
      <c r="O4682" s="19">
        <f>J4682*INDEX('Pliegos Tarifarios (Las Condes)'!$D:$D,MATCH($B4682,'Pliegos Tarifarios (Las Condes)'!$A:$A,0))</f>
        <v>35792.193120000004</v>
      </c>
      <c r="P4682" s="19">
        <f>H4682*INDEX('Pliegos Tarifarios (Las Condes)'!$E:$E,MATCH($B4682,'Pliegos Tarifarios (Las Condes)'!$A:$A,0))</f>
        <v>11725.950015999999</v>
      </c>
      <c r="Q4682" s="19" cm="1">
        <f t="array" ref="Q4682">H4682*_xlfn.IFS(H4682&lt;=350,INDEX('Pliegos Tarifarios (Las Condes)'!$F:$F,MATCH($B4682,'Pliegos Tarifarios (Las Condes)'!$A:$A,0)),H4682&lt;=500,INDEX('Pliegos Tarifarios (Las Condes)'!$G:$G,MATCH($B4682,'Pliegos Tarifarios (Las Condes)'!$A:$A,0)),H4682&lt;=1000,INDEX('Pliegos Tarifarios (Las Condes)'!$H:$H,MATCH($B4682,'Pliegos Tarifarios (Las Condes)'!$A:$A,0)),H4682&lt;=5000,INDEX('Pliegos Tarifarios (Las Condes)'!$I:$I,MATCH($B4682,'Pliegos Tarifarios (Las Condes)'!$A:$A,0)),H4682&gt;5000,INDEX('Pliegos Tarifarios (Las Condes)'!$J:$J,MATCH($B4682,'Pliegos Tarifarios (Las Condes)'!$A:$A,0)))/1.19</f>
        <v>2111.623692436975</v>
      </c>
      <c r="R4682" s="19">
        <f>INDEX('Pliegos Tarifarios (Las Condes)'!$K:$K,MATCH($B4682,'Pliegos Tarifarios (Las Condes)'!$A:$A,0))</f>
        <v>732.99199999999996</v>
      </c>
      <c r="S4682" s="21">
        <f t="shared" si="222"/>
        <v>177656.25718823698</v>
      </c>
      <c r="T4682" s="21">
        <f t="shared" si="223"/>
        <v>33754.688865765027</v>
      </c>
      <c r="U4682" s="19">
        <v>0</v>
      </c>
      <c r="V4682" s="21">
        <f t="shared" si="224"/>
        <v>211410.94605400201</v>
      </c>
    </row>
    <row r="4683" spans="1:22" x14ac:dyDescent="0.3">
      <c r="A4683" s="3" t="s">
        <v>150</v>
      </c>
      <c r="B4683" s="3">
        <v>11</v>
      </c>
      <c r="C4683" s="4" t="s">
        <v>186</v>
      </c>
      <c r="D4683" s="3" t="s">
        <v>574</v>
      </c>
      <c r="E4683" s="3" t="s">
        <v>121</v>
      </c>
      <c r="F4683" s="4" t="s">
        <v>575</v>
      </c>
      <c r="G4683" s="3" t="s">
        <v>16</v>
      </c>
      <c r="H4683" s="5">
        <v>896.7799</v>
      </c>
      <c r="I4683" s="5">
        <v>2.4674999999999998</v>
      </c>
      <c r="J4683" s="5">
        <v>2.4674999999999998</v>
      </c>
      <c r="K4683" s="6">
        <v>1</v>
      </c>
      <c r="L4683" s="5">
        <v>28.93</v>
      </c>
      <c r="M4683" s="19">
        <f>H4683*INDEX('Pliegos Tarifarios (Las Condes)'!$B:$B,MATCH($B4683,'Pliegos Tarifarios (Las Condes)'!$A:$A,0))</f>
        <v>118162.4099637</v>
      </c>
      <c r="N4683" s="19">
        <f>I4683*INDEX('Pliegos Tarifarios (Las Condes)'!$C:$C,MATCH($B4683,'Pliegos Tarifarios (Las Condes)'!$A:$A,0))</f>
        <v>8575.5569024999986</v>
      </c>
      <c r="O4683" s="19">
        <f>J4683*INDEX('Pliegos Tarifarios (Las Condes)'!$D:$D,MATCH($B4683,'Pliegos Tarifarios (Las Condes)'!$A:$A,0))</f>
        <v>35901.31566</v>
      </c>
      <c r="P4683" s="19">
        <f>H4683*INDEX('Pliegos Tarifarios (Las Condes)'!$E:$E,MATCH($B4683,'Pliegos Tarifarios (Las Condes)'!$A:$A,0))</f>
        <v>11679.661417599998</v>
      </c>
      <c r="Q4683" s="19" cm="1">
        <f t="array" ref="Q4683">H4683*_xlfn.IFS(H4683&lt;=350,INDEX('Pliegos Tarifarios (Las Condes)'!$F:$F,MATCH($B4683,'Pliegos Tarifarios (Las Condes)'!$A:$A,0)),H4683&lt;=500,INDEX('Pliegos Tarifarios (Las Condes)'!$G:$G,MATCH($B4683,'Pliegos Tarifarios (Las Condes)'!$A:$A,0)),H4683&lt;=1000,INDEX('Pliegos Tarifarios (Las Condes)'!$H:$H,MATCH($B4683,'Pliegos Tarifarios (Las Condes)'!$A:$A,0)),H4683&lt;=5000,INDEX('Pliegos Tarifarios (Las Condes)'!$I:$I,MATCH($B4683,'Pliegos Tarifarios (Las Condes)'!$A:$A,0)),H4683&gt;5000,INDEX('Pliegos Tarifarios (Las Condes)'!$J:$J,MATCH($B4683,'Pliegos Tarifarios (Las Condes)'!$A:$A,0)))/1.19</f>
        <v>2103.2879839495804</v>
      </c>
      <c r="R4683" s="19">
        <f>INDEX('Pliegos Tarifarios (Las Condes)'!$K:$K,MATCH($B4683,'Pliegos Tarifarios (Las Condes)'!$A:$A,0))</f>
        <v>732.99199999999996</v>
      </c>
      <c r="S4683" s="21">
        <f t="shared" si="222"/>
        <v>177155.22392774958</v>
      </c>
      <c r="T4683" s="21">
        <f t="shared" si="223"/>
        <v>33659.49254627242</v>
      </c>
      <c r="U4683" s="19">
        <v>0</v>
      </c>
      <c r="V4683" s="21">
        <f t="shared" si="224"/>
        <v>210814.71647402202</v>
      </c>
    </row>
    <row r="4684" spans="1:22" x14ac:dyDescent="0.3">
      <c r="A4684" s="3" t="s">
        <v>150</v>
      </c>
      <c r="B4684" s="3">
        <v>11</v>
      </c>
      <c r="C4684" s="4" t="s">
        <v>186</v>
      </c>
      <c r="D4684" s="3" t="s">
        <v>576</v>
      </c>
      <c r="E4684" s="3" t="s">
        <v>121</v>
      </c>
      <c r="F4684" s="4" t="s">
        <v>577</v>
      </c>
      <c r="G4684" s="3" t="s">
        <v>16</v>
      </c>
      <c r="H4684" s="5">
        <v>896.98680000000002</v>
      </c>
      <c r="I4684" s="5">
        <v>2.4373</v>
      </c>
      <c r="J4684" s="5">
        <v>2.4159000000000002</v>
      </c>
      <c r="K4684" s="6">
        <v>0.99121979239322211</v>
      </c>
      <c r="L4684" s="5">
        <v>28.94</v>
      </c>
      <c r="M4684" s="19">
        <f>H4684*INDEX('Pliegos Tarifarios (Las Condes)'!$B:$B,MATCH($B4684,'Pliegos Tarifarios (Las Condes)'!$A:$A,0))</f>
        <v>118189.6717284</v>
      </c>
      <c r="N4684" s="19">
        <f>I4684*INDEX('Pliegos Tarifarios (Las Condes)'!$C:$C,MATCH($B4684,'Pliegos Tarifarios (Las Condes)'!$A:$A,0))</f>
        <v>8470.5997318999998</v>
      </c>
      <c r="O4684" s="19">
        <f>J4684*INDEX('Pliegos Tarifarios (Las Condes)'!$D:$D,MATCH($B4684,'Pliegos Tarifarios (Las Condes)'!$A:$A,0))</f>
        <v>35150.552584800003</v>
      </c>
      <c r="P4684" s="19">
        <f>H4684*INDEX('Pliegos Tarifarios (Las Condes)'!$E:$E,MATCH($B4684,'Pliegos Tarifarios (Las Condes)'!$A:$A,0))</f>
        <v>11682.3560832</v>
      </c>
      <c r="Q4684" s="19" cm="1">
        <f t="array" ref="Q4684">H4684*_xlfn.IFS(H4684&lt;=350,INDEX('Pliegos Tarifarios (Las Condes)'!$F:$F,MATCH($B4684,'Pliegos Tarifarios (Las Condes)'!$A:$A,0)),H4684&lt;=500,INDEX('Pliegos Tarifarios (Las Condes)'!$G:$G,MATCH($B4684,'Pliegos Tarifarios (Las Condes)'!$A:$A,0)),H4684&lt;=1000,INDEX('Pliegos Tarifarios (Las Condes)'!$H:$H,MATCH($B4684,'Pliegos Tarifarios (Las Condes)'!$A:$A,0)),H4684&lt;=5000,INDEX('Pliegos Tarifarios (Las Condes)'!$I:$I,MATCH($B4684,'Pliegos Tarifarios (Las Condes)'!$A:$A,0)),H4684&gt;5000,INDEX('Pliegos Tarifarios (Las Condes)'!$J:$J,MATCH($B4684,'Pliegos Tarifarios (Las Condes)'!$A:$A,0)))/1.19</f>
        <v>2103.7732426890761</v>
      </c>
      <c r="R4684" s="19">
        <f>INDEX('Pliegos Tarifarios (Las Condes)'!$K:$K,MATCH($B4684,'Pliegos Tarifarios (Las Condes)'!$A:$A,0))</f>
        <v>732.99199999999996</v>
      </c>
      <c r="S4684" s="21">
        <f t="shared" si="222"/>
        <v>176329.94537098909</v>
      </c>
      <c r="T4684" s="21">
        <f t="shared" si="223"/>
        <v>33502.68962048793</v>
      </c>
      <c r="U4684" s="19">
        <v>0</v>
      </c>
      <c r="V4684" s="21">
        <f t="shared" si="224"/>
        <v>209832.63499147701</v>
      </c>
    </row>
    <row r="4685" spans="1:22" x14ac:dyDescent="0.3">
      <c r="A4685" s="3" t="s">
        <v>150</v>
      </c>
      <c r="B4685" s="3">
        <v>11</v>
      </c>
      <c r="C4685" s="4" t="s">
        <v>186</v>
      </c>
      <c r="D4685" s="3" t="s">
        <v>578</v>
      </c>
      <c r="E4685" s="3" t="s">
        <v>121</v>
      </c>
      <c r="F4685" s="4" t="s">
        <v>579</v>
      </c>
      <c r="G4685" s="3" t="s">
        <v>16</v>
      </c>
      <c r="H4685" s="5">
        <v>898.56079999999997</v>
      </c>
      <c r="I4685" s="5">
        <v>2.4495</v>
      </c>
      <c r="J4685" s="5">
        <v>2.4495</v>
      </c>
      <c r="K4685" s="6">
        <v>1</v>
      </c>
      <c r="L4685" s="5">
        <v>28.99</v>
      </c>
      <c r="M4685" s="19">
        <f>H4685*INDEX('Pliegos Tarifarios (Las Condes)'!$B:$B,MATCH($B4685,'Pliegos Tarifarios (Las Condes)'!$A:$A,0))</f>
        <v>118397.0666904</v>
      </c>
      <c r="N4685" s="19">
        <f>I4685*INDEX('Pliegos Tarifarios (Las Condes)'!$C:$C,MATCH($B4685,'Pliegos Tarifarios (Las Condes)'!$A:$A,0))</f>
        <v>8512.9996484999992</v>
      </c>
      <c r="O4685" s="19">
        <f>J4685*INDEX('Pliegos Tarifarios (Las Condes)'!$D:$D,MATCH($B4685,'Pliegos Tarifarios (Las Condes)'!$A:$A,0))</f>
        <v>35639.421564000004</v>
      </c>
      <c r="P4685" s="19">
        <f>H4685*INDEX('Pliegos Tarifarios (Las Condes)'!$E:$E,MATCH($B4685,'Pliegos Tarifarios (Las Condes)'!$A:$A,0))</f>
        <v>11702.855859199999</v>
      </c>
      <c r="Q4685" s="19" cm="1">
        <f t="array" ref="Q4685">H4685*_xlfn.IFS(H4685&lt;=350,INDEX('Pliegos Tarifarios (Las Condes)'!$F:$F,MATCH($B4685,'Pliegos Tarifarios (Las Condes)'!$A:$A,0)),H4685&lt;=500,INDEX('Pliegos Tarifarios (Las Condes)'!$G:$G,MATCH($B4685,'Pliegos Tarifarios (Las Condes)'!$A:$A,0)),H4685&lt;=1000,INDEX('Pliegos Tarifarios (Las Condes)'!$H:$H,MATCH($B4685,'Pliegos Tarifarios (Las Condes)'!$A:$A,0)),H4685&lt;=5000,INDEX('Pliegos Tarifarios (Las Condes)'!$I:$I,MATCH($B4685,'Pliegos Tarifarios (Las Condes)'!$A:$A,0)),H4685&gt;5000,INDEX('Pliegos Tarifarios (Las Condes)'!$J:$J,MATCH($B4685,'Pliegos Tarifarios (Las Condes)'!$A:$A,0)))/1.19</f>
        <v>2107.4648678991603</v>
      </c>
      <c r="R4685" s="19">
        <f>INDEX('Pliegos Tarifarios (Las Condes)'!$K:$K,MATCH($B4685,'Pliegos Tarifarios (Las Condes)'!$A:$A,0))</f>
        <v>732.99199999999996</v>
      </c>
      <c r="S4685" s="21">
        <f t="shared" si="222"/>
        <v>177092.80062999917</v>
      </c>
      <c r="T4685" s="21">
        <f t="shared" si="223"/>
        <v>33647.63211969984</v>
      </c>
      <c r="U4685" s="19">
        <v>0</v>
      </c>
      <c r="V4685" s="21">
        <f t="shared" si="224"/>
        <v>210740.43274969902</v>
      </c>
    </row>
    <row r="4686" spans="1:22" x14ac:dyDescent="0.3">
      <c r="A4686" s="3" t="s">
        <v>150</v>
      </c>
      <c r="B4686" s="3">
        <v>11</v>
      </c>
      <c r="C4686" s="4" t="s">
        <v>186</v>
      </c>
      <c r="D4686" s="3" t="s">
        <v>580</v>
      </c>
      <c r="E4686" s="3" t="s">
        <v>121</v>
      </c>
      <c r="F4686" s="4" t="s">
        <v>581</v>
      </c>
      <c r="G4686" s="3" t="s">
        <v>16</v>
      </c>
      <c r="H4686" s="5">
        <v>898.56079999999997</v>
      </c>
      <c r="I4686" s="5">
        <v>2.4544999999999999</v>
      </c>
      <c r="J4686" s="5">
        <v>2.4477000000000002</v>
      </c>
      <c r="K4686" s="6">
        <v>0.99722957832552472</v>
      </c>
      <c r="L4686" s="5">
        <v>28.99</v>
      </c>
      <c r="M4686" s="19">
        <f>H4686*INDEX('Pliegos Tarifarios (Las Condes)'!$B:$B,MATCH($B4686,'Pliegos Tarifarios (Las Condes)'!$A:$A,0))</f>
        <v>118397.0666904</v>
      </c>
      <c r="N4686" s="19">
        <f>I4686*INDEX('Pliegos Tarifarios (Las Condes)'!$C:$C,MATCH($B4686,'Pliegos Tarifarios (Las Condes)'!$A:$A,0))</f>
        <v>8530.3766634999993</v>
      </c>
      <c r="O4686" s="19">
        <f>J4686*INDEX('Pliegos Tarifarios (Las Condes)'!$D:$D,MATCH($B4686,'Pliegos Tarifarios (Las Condes)'!$A:$A,0))</f>
        <v>35613.232154400001</v>
      </c>
      <c r="P4686" s="19">
        <f>H4686*INDEX('Pliegos Tarifarios (Las Condes)'!$E:$E,MATCH($B4686,'Pliegos Tarifarios (Las Condes)'!$A:$A,0))</f>
        <v>11702.855859199999</v>
      </c>
      <c r="Q4686" s="19" cm="1">
        <f t="array" ref="Q4686">H4686*_xlfn.IFS(H4686&lt;=350,INDEX('Pliegos Tarifarios (Las Condes)'!$F:$F,MATCH($B4686,'Pliegos Tarifarios (Las Condes)'!$A:$A,0)),H4686&lt;=500,INDEX('Pliegos Tarifarios (Las Condes)'!$G:$G,MATCH($B4686,'Pliegos Tarifarios (Las Condes)'!$A:$A,0)),H4686&lt;=1000,INDEX('Pliegos Tarifarios (Las Condes)'!$H:$H,MATCH($B4686,'Pliegos Tarifarios (Las Condes)'!$A:$A,0)),H4686&lt;=5000,INDEX('Pliegos Tarifarios (Las Condes)'!$I:$I,MATCH($B4686,'Pliegos Tarifarios (Las Condes)'!$A:$A,0)),H4686&gt;5000,INDEX('Pliegos Tarifarios (Las Condes)'!$J:$J,MATCH($B4686,'Pliegos Tarifarios (Las Condes)'!$A:$A,0)))/1.19</f>
        <v>2107.4648678991603</v>
      </c>
      <c r="R4686" s="19">
        <f>INDEX('Pliegos Tarifarios (Las Condes)'!$K:$K,MATCH($B4686,'Pliegos Tarifarios (Las Condes)'!$A:$A,0))</f>
        <v>732.99199999999996</v>
      </c>
      <c r="S4686" s="21">
        <f t="shared" si="222"/>
        <v>177083.98823539916</v>
      </c>
      <c r="T4686" s="21">
        <f t="shared" si="223"/>
        <v>33645.957764725841</v>
      </c>
      <c r="U4686" s="19">
        <v>0</v>
      </c>
      <c r="V4686" s="21">
        <f t="shared" si="224"/>
        <v>210729.946000125</v>
      </c>
    </row>
    <row r="4687" spans="1:22" x14ac:dyDescent="0.3">
      <c r="A4687" s="3" t="s">
        <v>150</v>
      </c>
      <c r="B4687" s="3">
        <v>11</v>
      </c>
      <c r="C4687" s="4" t="s">
        <v>186</v>
      </c>
      <c r="D4687" s="3" t="s">
        <v>582</v>
      </c>
      <c r="E4687" s="3" t="s">
        <v>121</v>
      </c>
      <c r="F4687" s="4" t="s">
        <v>583</v>
      </c>
      <c r="G4687" s="3" t="s">
        <v>16</v>
      </c>
      <c r="H4687" s="5">
        <v>898.77260000000001</v>
      </c>
      <c r="I4687" s="5">
        <v>2.4706000000000001</v>
      </c>
      <c r="J4687" s="5">
        <v>2.4706000000000001</v>
      </c>
      <c r="K4687" s="6">
        <v>1</v>
      </c>
      <c r="L4687" s="5">
        <v>28.99</v>
      </c>
      <c r="M4687" s="19">
        <f>H4687*INDEX('Pliegos Tarifarios (Las Condes)'!$B:$B,MATCH($B4687,'Pliegos Tarifarios (Las Condes)'!$A:$A,0))</f>
        <v>118424.9740938</v>
      </c>
      <c r="N4687" s="19">
        <f>I4687*INDEX('Pliegos Tarifarios (Las Condes)'!$C:$C,MATCH($B4687,'Pliegos Tarifarios (Las Condes)'!$A:$A,0))</f>
        <v>8586.330651799999</v>
      </c>
      <c r="O4687" s="19">
        <f>J4687*INDEX('Pliegos Tarifarios (Las Condes)'!$D:$D,MATCH($B4687,'Pliegos Tarifarios (Las Condes)'!$A:$A,0))</f>
        <v>35946.419643200003</v>
      </c>
      <c r="P4687" s="19">
        <f>H4687*INDEX('Pliegos Tarifarios (Las Condes)'!$E:$E,MATCH($B4687,'Pliegos Tarifarios (Las Condes)'!$A:$A,0))</f>
        <v>11705.6143424</v>
      </c>
      <c r="Q4687" s="19" cm="1">
        <f t="array" ref="Q4687">H4687*_xlfn.IFS(H4687&lt;=350,INDEX('Pliegos Tarifarios (Las Condes)'!$F:$F,MATCH($B4687,'Pliegos Tarifarios (Las Condes)'!$A:$A,0)),H4687&lt;=500,INDEX('Pliegos Tarifarios (Las Condes)'!$G:$G,MATCH($B4687,'Pliegos Tarifarios (Las Condes)'!$A:$A,0)),H4687&lt;=1000,INDEX('Pliegos Tarifarios (Las Condes)'!$H:$H,MATCH($B4687,'Pliegos Tarifarios (Las Condes)'!$A:$A,0)),H4687&lt;=5000,INDEX('Pliegos Tarifarios (Las Condes)'!$I:$I,MATCH($B4687,'Pliegos Tarifarios (Las Condes)'!$A:$A,0)),H4687&gt;5000,INDEX('Pliegos Tarifarios (Las Condes)'!$J:$J,MATCH($B4687,'Pliegos Tarifarios (Las Condes)'!$A:$A,0)))/1.19</f>
        <v>2107.9616189915973</v>
      </c>
      <c r="R4687" s="19">
        <f>INDEX('Pliegos Tarifarios (Las Condes)'!$K:$K,MATCH($B4687,'Pliegos Tarifarios (Las Condes)'!$A:$A,0))</f>
        <v>732.99199999999996</v>
      </c>
      <c r="S4687" s="21">
        <f t="shared" si="222"/>
        <v>177504.29235019159</v>
      </c>
      <c r="T4687" s="21">
        <f t="shared" si="223"/>
        <v>33725.815546536403</v>
      </c>
      <c r="U4687" s="19">
        <v>0</v>
      </c>
      <c r="V4687" s="21">
        <f t="shared" si="224"/>
        <v>211230.107896728</v>
      </c>
    </row>
    <row r="4688" spans="1:22" x14ac:dyDescent="0.3">
      <c r="A4688" s="3" t="s">
        <v>150</v>
      </c>
      <c r="B4688" s="3">
        <v>11</v>
      </c>
      <c r="C4688" s="4" t="s">
        <v>186</v>
      </c>
      <c r="D4688" s="3" t="s">
        <v>584</v>
      </c>
      <c r="E4688" s="3" t="s">
        <v>121</v>
      </c>
      <c r="F4688" s="4" t="s">
        <v>585</v>
      </c>
      <c r="G4688" s="3" t="s">
        <v>16</v>
      </c>
      <c r="H4688" s="5">
        <v>901.00900000000001</v>
      </c>
      <c r="I4688" s="5">
        <v>2.4483999999999999</v>
      </c>
      <c r="J4688" s="5">
        <v>2.4180000000000001</v>
      </c>
      <c r="K4688" s="6">
        <v>0.98758372814899531</v>
      </c>
      <c r="L4688" s="5">
        <v>29.06</v>
      </c>
      <c r="M4688" s="19">
        <f>H4688*INDEX('Pliegos Tarifarios (Las Condes)'!$B:$B,MATCH($B4688,'Pliegos Tarifarios (Las Condes)'!$A:$A,0))</f>
        <v>118719.64886700001</v>
      </c>
      <c r="N4688" s="19">
        <f>I4688*INDEX('Pliegos Tarifarios (Las Condes)'!$C:$C,MATCH($B4688,'Pliegos Tarifarios (Las Condes)'!$A:$A,0))</f>
        <v>8509.1767051999996</v>
      </c>
      <c r="O4688" s="19">
        <f>J4688*INDEX('Pliegos Tarifarios (Las Condes)'!$D:$D,MATCH($B4688,'Pliegos Tarifarios (Las Condes)'!$A:$A,0))</f>
        <v>35181.106896000005</v>
      </c>
      <c r="P4688" s="19">
        <f>H4688*INDEX('Pliegos Tarifarios (Las Condes)'!$E:$E,MATCH($B4688,'Pliegos Tarifarios (Las Condes)'!$A:$A,0))</f>
        <v>11734.741215999999</v>
      </c>
      <c r="Q4688" s="19" cm="1">
        <f t="array" ref="Q4688">H4688*_xlfn.IFS(H4688&lt;=350,INDEX('Pliegos Tarifarios (Las Condes)'!$F:$F,MATCH($B4688,'Pliegos Tarifarios (Las Condes)'!$A:$A,0)),H4688&lt;=500,INDEX('Pliegos Tarifarios (Las Condes)'!$G:$G,MATCH($B4688,'Pliegos Tarifarios (Las Condes)'!$A:$A,0)),H4688&lt;=1000,INDEX('Pliegos Tarifarios (Las Condes)'!$H:$H,MATCH($B4688,'Pliegos Tarifarios (Las Condes)'!$A:$A,0)),H4688&lt;=5000,INDEX('Pliegos Tarifarios (Las Condes)'!$I:$I,MATCH($B4688,'Pliegos Tarifarios (Las Condes)'!$A:$A,0)),H4688&gt;5000,INDEX('Pliegos Tarifarios (Las Condes)'!$J:$J,MATCH($B4688,'Pliegos Tarifarios (Las Condes)'!$A:$A,0)))/1.19</f>
        <v>2113.206822689076</v>
      </c>
      <c r="R4688" s="19">
        <f>INDEX('Pliegos Tarifarios (Las Condes)'!$K:$K,MATCH($B4688,'Pliegos Tarifarios (Las Condes)'!$A:$A,0))</f>
        <v>732.99199999999996</v>
      </c>
      <c r="S4688" s="21">
        <f t="shared" si="222"/>
        <v>176990.87250688908</v>
      </c>
      <c r="T4688" s="21">
        <f t="shared" si="223"/>
        <v>33628.265776308923</v>
      </c>
      <c r="U4688" s="19">
        <v>0</v>
      </c>
      <c r="V4688" s="21">
        <f t="shared" si="224"/>
        <v>210619.138283198</v>
      </c>
    </row>
    <row r="4689" spans="1:22" x14ac:dyDescent="0.3">
      <c r="A4689" s="3" t="s">
        <v>150</v>
      </c>
      <c r="B4689" s="3">
        <v>11</v>
      </c>
      <c r="C4689" s="4" t="s">
        <v>186</v>
      </c>
      <c r="D4689" s="3" t="s">
        <v>586</v>
      </c>
      <c r="E4689" s="3" t="s">
        <v>121</v>
      </c>
      <c r="F4689" s="4" t="s">
        <v>587</v>
      </c>
      <c r="G4689" s="3" t="s">
        <v>16</v>
      </c>
      <c r="H4689" s="5">
        <v>898.67750000000001</v>
      </c>
      <c r="I4689" s="5">
        <v>2.4971999999999999</v>
      </c>
      <c r="J4689" s="5">
        <v>2.4331</v>
      </c>
      <c r="K4689" s="6">
        <v>0.97433125100112128</v>
      </c>
      <c r="L4689" s="5">
        <v>28.99</v>
      </c>
      <c r="M4689" s="19">
        <f>H4689*INDEX('Pliegos Tarifarios (Las Condes)'!$B:$B,MATCH($B4689,'Pliegos Tarifarios (Las Condes)'!$A:$A,0))</f>
        <v>118412.4434325</v>
      </c>
      <c r="N4689" s="19">
        <f>I4689*INDEX('Pliegos Tarifarios (Las Condes)'!$C:$C,MATCH($B4689,'Pliegos Tarifarios (Las Condes)'!$A:$A,0))</f>
        <v>8678.776371599999</v>
      </c>
      <c r="O4689" s="19">
        <f>J4689*INDEX('Pliegos Tarifarios (Las Condes)'!$D:$D,MATCH($B4689,'Pliegos Tarifarios (Las Condes)'!$A:$A,0))</f>
        <v>35400.806943200005</v>
      </c>
      <c r="P4689" s="19">
        <f>H4689*INDEX('Pliegos Tarifarios (Las Condes)'!$E:$E,MATCH($B4689,'Pliegos Tarifarios (Las Condes)'!$A:$A,0))</f>
        <v>11704.375759999999</v>
      </c>
      <c r="Q4689" s="19" cm="1">
        <f t="array" ref="Q4689">H4689*_xlfn.IFS(H4689&lt;=350,INDEX('Pliegos Tarifarios (Las Condes)'!$F:$F,MATCH($B4689,'Pliegos Tarifarios (Las Condes)'!$A:$A,0)),H4689&lt;=500,INDEX('Pliegos Tarifarios (Las Condes)'!$G:$G,MATCH($B4689,'Pliegos Tarifarios (Las Condes)'!$A:$A,0)),H4689&lt;=1000,INDEX('Pliegos Tarifarios (Las Condes)'!$H:$H,MATCH($B4689,'Pliegos Tarifarios (Las Condes)'!$A:$A,0)),H4689&lt;=5000,INDEX('Pliegos Tarifarios (Las Condes)'!$I:$I,MATCH($B4689,'Pliegos Tarifarios (Las Condes)'!$A:$A,0)),H4689&gt;5000,INDEX('Pliegos Tarifarios (Las Condes)'!$J:$J,MATCH($B4689,'Pliegos Tarifarios (Las Condes)'!$A:$A,0)))/1.19</f>
        <v>2107.7385735294124</v>
      </c>
      <c r="R4689" s="19">
        <f>INDEX('Pliegos Tarifarios (Las Condes)'!$K:$K,MATCH($B4689,'Pliegos Tarifarios (Las Condes)'!$A:$A,0))</f>
        <v>732.99199999999996</v>
      </c>
      <c r="S4689" s="21">
        <f t="shared" si="222"/>
        <v>177037.1330808294</v>
      </c>
      <c r="T4689" s="21">
        <f t="shared" si="223"/>
        <v>33637.055285357586</v>
      </c>
      <c r="U4689" s="19">
        <v>0</v>
      </c>
      <c r="V4689" s="21">
        <f t="shared" si="224"/>
        <v>210674.18836618698</v>
      </c>
    </row>
    <row r="4690" spans="1:22" x14ac:dyDescent="0.3">
      <c r="A4690" s="3" t="s">
        <v>150</v>
      </c>
      <c r="B4690" s="3">
        <v>11</v>
      </c>
      <c r="C4690" s="4" t="s">
        <v>186</v>
      </c>
      <c r="D4690" s="3" t="s">
        <v>588</v>
      </c>
      <c r="E4690" s="3" t="s">
        <v>121</v>
      </c>
      <c r="F4690" s="4" t="s">
        <v>589</v>
      </c>
      <c r="G4690" s="3" t="s">
        <v>16</v>
      </c>
      <c r="H4690" s="5">
        <v>896.6309</v>
      </c>
      <c r="I4690" s="5">
        <v>2.4670999999999998</v>
      </c>
      <c r="J4690" s="5">
        <v>2.4456000000000002</v>
      </c>
      <c r="K4690" s="6">
        <v>0.99128531474200499</v>
      </c>
      <c r="L4690" s="5">
        <v>28.92</v>
      </c>
      <c r="M4690" s="19">
        <f>H4690*INDEX('Pliegos Tarifarios (Las Condes)'!$B:$B,MATCH($B4690,'Pliegos Tarifarios (Las Condes)'!$A:$A,0))</f>
        <v>118142.7772767</v>
      </c>
      <c r="N4690" s="19">
        <f>I4690*INDEX('Pliegos Tarifarios (Las Condes)'!$C:$C,MATCH($B4690,'Pliegos Tarifarios (Las Condes)'!$A:$A,0))</f>
        <v>8574.1667412999996</v>
      </c>
      <c r="O4690" s="19">
        <f>J4690*INDEX('Pliegos Tarifarios (Las Condes)'!$D:$D,MATCH($B4690,'Pliegos Tarifarios (Las Condes)'!$A:$A,0))</f>
        <v>35582.677843200006</v>
      </c>
      <c r="P4690" s="19">
        <f>H4690*INDEX('Pliegos Tarifarios (Las Condes)'!$E:$E,MATCH($B4690,'Pliegos Tarifarios (Las Condes)'!$A:$A,0))</f>
        <v>11677.720841599999</v>
      </c>
      <c r="Q4690" s="19" cm="1">
        <f t="array" ref="Q4690">H4690*_xlfn.IFS(H4690&lt;=350,INDEX('Pliegos Tarifarios (Las Condes)'!$F:$F,MATCH($B4690,'Pliegos Tarifarios (Las Condes)'!$A:$A,0)),H4690&lt;=500,INDEX('Pliegos Tarifarios (Las Condes)'!$G:$G,MATCH($B4690,'Pliegos Tarifarios (Las Condes)'!$A:$A,0)),H4690&lt;=1000,INDEX('Pliegos Tarifarios (Las Condes)'!$H:$H,MATCH($B4690,'Pliegos Tarifarios (Las Condes)'!$A:$A,0)),H4690&lt;=5000,INDEX('Pliegos Tarifarios (Las Condes)'!$I:$I,MATCH($B4690,'Pliegos Tarifarios (Las Condes)'!$A:$A,0)),H4690&gt;5000,INDEX('Pliegos Tarifarios (Las Condes)'!$J:$J,MATCH($B4690,'Pliegos Tarifarios (Las Condes)'!$A:$A,0)))/1.19</f>
        <v>2102.9385226050422</v>
      </c>
      <c r="R4690" s="19">
        <f>INDEX('Pliegos Tarifarios (Las Condes)'!$K:$K,MATCH($B4690,'Pliegos Tarifarios (Las Condes)'!$A:$A,0))</f>
        <v>732.99199999999996</v>
      </c>
      <c r="S4690" s="21">
        <f t="shared" si="222"/>
        <v>176813.27322540505</v>
      </c>
      <c r="T4690" s="21">
        <f t="shared" si="223"/>
        <v>33594.52191282696</v>
      </c>
      <c r="U4690" s="19">
        <v>0</v>
      </c>
      <c r="V4690" s="21">
        <f t="shared" si="224"/>
        <v>210407.795138232</v>
      </c>
    </row>
    <row r="4691" spans="1:22" x14ac:dyDescent="0.3">
      <c r="A4691" s="3" t="s">
        <v>150</v>
      </c>
      <c r="B4691" s="3">
        <v>11</v>
      </c>
      <c r="C4691" s="4" t="s">
        <v>186</v>
      </c>
      <c r="D4691" s="3" t="s">
        <v>590</v>
      </c>
      <c r="E4691" s="3" t="s">
        <v>121</v>
      </c>
      <c r="F4691" s="4" t="s">
        <v>591</v>
      </c>
      <c r="G4691" s="3" t="s">
        <v>16</v>
      </c>
      <c r="H4691" s="5">
        <v>899.03330000000005</v>
      </c>
      <c r="I4691" s="5">
        <v>2.5320999999999998</v>
      </c>
      <c r="J4691" s="5">
        <v>2.4782000000000002</v>
      </c>
      <c r="K4691" s="6">
        <v>0.97871332095888808</v>
      </c>
      <c r="L4691" s="5">
        <v>29</v>
      </c>
      <c r="M4691" s="19">
        <f>H4691*INDEX('Pliegos Tarifarios (Las Condes)'!$B:$B,MATCH($B4691,'Pliegos Tarifarios (Las Condes)'!$A:$A,0))</f>
        <v>118459.32470790001</v>
      </c>
      <c r="N4691" s="19">
        <f>I4691*INDEX('Pliegos Tarifarios (Las Condes)'!$C:$C,MATCH($B4691,'Pliegos Tarifarios (Las Condes)'!$A:$A,0))</f>
        <v>8800.0679362999981</v>
      </c>
      <c r="O4691" s="19">
        <f>J4691*INDEX('Pliegos Tarifarios (Las Condes)'!$D:$D,MATCH($B4691,'Pliegos Tarifarios (Las Condes)'!$A:$A,0))</f>
        <v>36056.997150400006</v>
      </c>
      <c r="P4691" s="19">
        <f>H4691*INDEX('Pliegos Tarifarios (Las Condes)'!$E:$E,MATCH($B4691,'Pliegos Tarifarios (Las Condes)'!$A:$A,0))</f>
        <v>11709.0096992</v>
      </c>
      <c r="Q4691" s="19" cm="1">
        <f t="array" ref="Q4691">H4691*_xlfn.IFS(H4691&lt;=350,INDEX('Pliegos Tarifarios (Las Condes)'!$F:$F,MATCH($B4691,'Pliegos Tarifarios (Las Condes)'!$A:$A,0)),H4691&lt;=500,INDEX('Pliegos Tarifarios (Las Condes)'!$G:$G,MATCH($B4691,'Pliegos Tarifarios (Las Condes)'!$A:$A,0)),H4691&lt;=1000,INDEX('Pliegos Tarifarios (Las Condes)'!$H:$H,MATCH($B4691,'Pliegos Tarifarios (Las Condes)'!$A:$A,0)),H4691&lt;=5000,INDEX('Pliegos Tarifarios (Las Condes)'!$I:$I,MATCH($B4691,'Pliegos Tarifarios (Las Condes)'!$A:$A,0)),H4691&gt;5000,INDEX('Pliegos Tarifarios (Las Condes)'!$J:$J,MATCH($B4691,'Pliegos Tarifarios (Las Condes)'!$A:$A,0)))/1.19</f>
        <v>2108.5730590756307</v>
      </c>
      <c r="R4691" s="19">
        <f>INDEX('Pliegos Tarifarios (Las Condes)'!$K:$K,MATCH($B4691,'Pliegos Tarifarios (Las Condes)'!$A:$A,0))</f>
        <v>732.99199999999996</v>
      </c>
      <c r="S4691" s="21">
        <f t="shared" si="222"/>
        <v>177866.96455287564</v>
      </c>
      <c r="T4691" s="21">
        <f t="shared" si="223"/>
        <v>33794.72326504637</v>
      </c>
      <c r="U4691" s="19">
        <v>0</v>
      </c>
      <c r="V4691" s="21">
        <f t="shared" si="224"/>
        <v>211661.68781792201</v>
      </c>
    </row>
    <row r="4692" spans="1:22" x14ac:dyDescent="0.3">
      <c r="A4692" s="3" t="s">
        <v>150</v>
      </c>
      <c r="B4692" s="3">
        <v>11</v>
      </c>
      <c r="C4692" s="4" t="s">
        <v>186</v>
      </c>
      <c r="D4692" s="3" t="s">
        <v>592</v>
      </c>
      <c r="E4692" s="3" t="s">
        <v>121</v>
      </c>
      <c r="F4692" s="4" t="s">
        <v>593</v>
      </c>
      <c r="G4692" s="3" t="s">
        <v>16</v>
      </c>
      <c r="H4692" s="5">
        <v>898.29960000000005</v>
      </c>
      <c r="I4692" s="5">
        <v>2.4741</v>
      </c>
      <c r="J4692" s="5">
        <v>2.4741</v>
      </c>
      <c r="K4692" s="6">
        <v>1</v>
      </c>
      <c r="L4692" s="5">
        <v>28.98</v>
      </c>
      <c r="M4692" s="19">
        <f>H4692*INDEX('Pliegos Tarifarios (Las Condes)'!$B:$B,MATCH($B4692,'Pliegos Tarifarios (Las Condes)'!$A:$A,0))</f>
        <v>118362.65019480001</v>
      </c>
      <c r="N4692" s="19">
        <f>I4692*INDEX('Pliegos Tarifarios (Las Condes)'!$C:$C,MATCH($B4692,'Pliegos Tarifarios (Las Condes)'!$A:$A,0))</f>
        <v>8598.4945622999985</v>
      </c>
      <c r="O4692" s="19">
        <f>J4692*INDEX('Pliegos Tarifarios (Las Condes)'!$D:$D,MATCH($B4692,'Pliegos Tarifarios (Las Condes)'!$A:$A,0))</f>
        <v>35997.343495200003</v>
      </c>
      <c r="P4692" s="19">
        <f>H4692*INDEX('Pliegos Tarifarios (Las Condes)'!$E:$E,MATCH($B4692,'Pliegos Tarifarios (Las Condes)'!$A:$A,0))</f>
        <v>11699.453990399999</v>
      </c>
      <c r="Q4692" s="19" cm="1">
        <f t="array" ref="Q4692">H4692*_xlfn.IFS(H4692&lt;=350,INDEX('Pliegos Tarifarios (Las Condes)'!$F:$F,MATCH($B4692,'Pliegos Tarifarios (Las Condes)'!$A:$A,0)),H4692&lt;=500,INDEX('Pliegos Tarifarios (Las Condes)'!$G:$G,MATCH($B4692,'Pliegos Tarifarios (Las Condes)'!$A:$A,0)),H4692&lt;=1000,INDEX('Pliegos Tarifarios (Las Condes)'!$H:$H,MATCH($B4692,'Pliegos Tarifarios (Las Condes)'!$A:$A,0)),H4692&lt;=5000,INDEX('Pliegos Tarifarios (Las Condes)'!$I:$I,MATCH($B4692,'Pliegos Tarifarios (Las Condes)'!$A:$A,0)),H4692&gt;5000,INDEX('Pliegos Tarifarios (Las Condes)'!$J:$J,MATCH($B4692,'Pliegos Tarifarios (Las Condes)'!$A:$A,0)))/1.19</f>
        <v>2106.8522551260512</v>
      </c>
      <c r="R4692" s="19">
        <f>INDEX('Pliegos Tarifarios (Las Condes)'!$K:$K,MATCH($B4692,'Pliegos Tarifarios (Las Condes)'!$A:$A,0))</f>
        <v>732.99199999999996</v>
      </c>
      <c r="S4692" s="21">
        <f t="shared" si="222"/>
        <v>177497.78649782608</v>
      </c>
      <c r="T4692" s="21">
        <f t="shared" si="223"/>
        <v>33724.579434586958</v>
      </c>
      <c r="U4692" s="19">
        <v>0</v>
      </c>
      <c r="V4692" s="21">
        <f t="shared" si="224"/>
        <v>211222.36593241303</v>
      </c>
    </row>
    <row r="4693" spans="1:22" x14ac:dyDescent="0.3">
      <c r="A4693" s="3" t="s">
        <v>150</v>
      </c>
      <c r="B4693" s="3">
        <v>11</v>
      </c>
      <c r="C4693" s="4" t="s">
        <v>186</v>
      </c>
      <c r="D4693" s="3" t="s">
        <v>594</v>
      </c>
      <c r="E4693" s="3" t="s">
        <v>121</v>
      </c>
      <c r="F4693" s="4" t="s">
        <v>595</v>
      </c>
      <c r="G4693" s="3" t="s">
        <v>16</v>
      </c>
      <c r="H4693" s="5">
        <v>899.92769999999996</v>
      </c>
      <c r="I4693" s="5">
        <v>2.4565999999999999</v>
      </c>
      <c r="J4693" s="5">
        <v>2.4485999999999999</v>
      </c>
      <c r="K4693" s="6">
        <v>0.99674346657982582</v>
      </c>
      <c r="L4693" s="5">
        <v>29.03</v>
      </c>
      <c r="M4693" s="19">
        <f>H4693*INDEX('Pliegos Tarifarios (Las Condes)'!$B:$B,MATCH($B4693,'Pliegos Tarifarios (Las Condes)'!$A:$A,0))</f>
        <v>118577.1735351</v>
      </c>
      <c r="N4693" s="19">
        <f>I4693*INDEX('Pliegos Tarifarios (Las Condes)'!$C:$C,MATCH($B4693,'Pliegos Tarifarios (Las Condes)'!$A:$A,0))</f>
        <v>8537.6750097999993</v>
      </c>
      <c r="O4693" s="19">
        <f>J4693*INDEX('Pliegos Tarifarios (Las Condes)'!$D:$D,MATCH($B4693,'Pliegos Tarifarios (Las Condes)'!$A:$A,0))</f>
        <v>35626.326859200002</v>
      </c>
      <c r="P4693" s="19">
        <f>H4693*INDEX('Pliegos Tarifarios (Las Condes)'!$E:$E,MATCH($B4693,'Pliegos Tarifarios (Las Condes)'!$A:$A,0))</f>
        <v>11720.658364799998</v>
      </c>
      <c r="Q4693" s="19" cm="1">
        <f t="array" ref="Q4693">H4693*_xlfn.IFS(H4693&lt;=350,INDEX('Pliegos Tarifarios (Las Condes)'!$F:$F,MATCH($B4693,'Pliegos Tarifarios (Las Condes)'!$A:$A,0)),H4693&lt;=500,INDEX('Pliegos Tarifarios (Las Condes)'!$G:$G,MATCH($B4693,'Pliegos Tarifarios (Las Condes)'!$A:$A,0)),H4693&lt;=1000,INDEX('Pliegos Tarifarios (Las Condes)'!$H:$H,MATCH($B4693,'Pliegos Tarifarios (Las Condes)'!$A:$A,0)),H4693&lt;=5000,INDEX('Pliegos Tarifarios (Las Condes)'!$I:$I,MATCH($B4693,'Pliegos Tarifarios (Las Condes)'!$A:$A,0)),H4693&gt;5000,INDEX('Pliegos Tarifarios (Las Condes)'!$J:$J,MATCH($B4693,'Pliegos Tarifarios (Las Condes)'!$A:$A,0)))/1.19</f>
        <v>2110.6707652941182</v>
      </c>
      <c r="R4693" s="19">
        <f>INDEX('Pliegos Tarifarios (Las Condes)'!$K:$K,MATCH($B4693,'Pliegos Tarifarios (Las Condes)'!$A:$A,0))</f>
        <v>732.99199999999996</v>
      </c>
      <c r="S4693" s="21">
        <f t="shared" si="222"/>
        <v>177305.49653419413</v>
      </c>
      <c r="T4693" s="21">
        <f t="shared" si="223"/>
        <v>33688.044341496883</v>
      </c>
      <c r="U4693" s="19">
        <v>0</v>
      </c>
      <c r="V4693" s="21">
        <f t="shared" si="224"/>
        <v>210993.54087569102</v>
      </c>
    </row>
    <row r="4694" spans="1:22" x14ac:dyDescent="0.3">
      <c r="A4694" s="3" t="s">
        <v>150</v>
      </c>
      <c r="B4694" s="3">
        <v>11</v>
      </c>
      <c r="C4694" s="4" t="s">
        <v>186</v>
      </c>
      <c r="D4694" s="3" t="s">
        <v>596</v>
      </c>
      <c r="E4694" s="3" t="s">
        <v>121</v>
      </c>
      <c r="F4694" s="4" t="s">
        <v>597</v>
      </c>
      <c r="G4694" s="3" t="s">
        <v>16</v>
      </c>
      <c r="H4694" s="5">
        <v>898.72280000000001</v>
      </c>
      <c r="I4694" s="5">
        <v>2.4763999999999999</v>
      </c>
      <c r="J4694" s="5">
        <v>2.4238</v>
      </c>
      <c r="K4694" s="6">
        <v>0.97875948958165082</v>
      </c>
      <c r="L4694" s="5">
        <v>28.99</v>
      </c>
      <c r="M4694" s="19">
        <f>H4694*INDEX('Pliegos Tarifarios (Las Condes)'!$B:$B,MATCH($B4694,'Pliegos Tarifarios (Las Condes)'!$A:$A,0))</f>
        <v>118418.41229640001</v>
      </c>
      <c r="N4694" s="19">
        <f>I4694*INDEX('Pliegos Tarifarios (Las Condes)'!$C:$C,MATCH($B4694,'Pliegos Tarifarios (Las Condes)'!$A:$A,0))</f>
        <v>8606.487989199999</v>
      </c>
      <c r="O4694" s="19">
        <f>J4694*INDEX('Pliegos Tarifarios (Las Condes)'!$D:$D,MATCH($B4694,'Pliegos Tarifarios (Las Condes)'!$A:$A,0))</f>
        <v>35265.494993599998</v>
      </c>
      <c r="P4694" s="19">
        <f>H4694*INDEX('Pliegos Tarifarios (Las Condes)'!$E:$E,MATCH($B4694,'Pliegos Tarifarios (Las Condes)'!$A:$A,0))</f>
        <v>11704.9657472</v>
      </c>
      <c r="Q4694" s="19" cm="1">
        <f t="array" ref="Q4694">H4694*_xlfn.IFS(H4694&lt;=350,INDEX('Pliegos Tarifarios (Las Condes)'!$F:$F,MATCH($B4694,'Pliegos Tarifarios (Las Condes)'!$A:$A,0)),H4694&lt;=500,INDEX('Pliegos Tarifarios (Las Condes)'!$G:$G,MATCH($B4694,'Pliegos Tarifarios (Las Condes)'!$A:$A,0)),H4694&lt;=1000,INDEX('Pliegos Tarifarios (Las Condes)'!$H:$H,MATCH($B4694,'Pliegos Tarifarios (Las Condes)'!$A:$A,0)),H4694&lt;=5000,INDEX('Pliegos Tarifarios (Las Condes)'!$I:$I,MATCH($B4694,'Pliegos Tarifarios (Las Condes)'!$A:$A,0)),H4694&gt;5000,INDEX('Pliegos Tarifarios (Las Condes)'!$J:$J,MATCH($B4694,'Pliegos Tarifarios (Las Condes)'!$A:$A,0)))/1.19</f>
        <v>2107.8448191596644</v>
      </c>
      <c r="R4694" s="19">
        <f>INDEX('Pliegos Tarifarios (Las Condes)'!$K:$K,MATCH($B4694,'Pliegos Tarifarios (Las Condes)'!$A:$A,0))</f>
        <v>732.99199999999996</v>
      </c>
      <c r="S4694" s="21">
        <f t="shared" si="222"/>
        <v>176836.19784555968</v>
      </c>
      <c r="T4694" s="21">
        <f t="shared" si="223"/>
        <v>33598.877590656339</v>
      </c>
      <c r="U4694" s="19">
        <v>0</v>
      </c>
      <c r="V4694" s="21">
        <f t="shared" si="224"/>
        <v>210435.07543621602</v>
      </c>
    </row>
    <row r="4695" spans="1:22" x14ac:dyDescent="0.3">
      <c r="A4695" s="3" t="s">
        <v>150</v>
      </c>
      <c r="B4695" s="3">
        <v>11</v>
      </c>
      <c r="C4695" s="4" t="s">
        <v>186</v>
      </c>
      <c r="D4695" s="3" t="s">
        <v>598</v>
      </c>
      <c r="E4695" s="3" t="s">
        <v>121</v>
      </c>
      <c r="F4695" s="4" t="s">
        <v>599</v>
      </c>
      <c r="G4695" s="3" t="s">
        <v>16</v>
      </c>
      <c r="H4695" s="5">
        <v>898.12170000000003</v>
      </c>
      <c r="I4695" s="5">
        <v>2.5044</v>
      </c>
      <c r="J4695" s="5">
        <v>2.5044</v>
      </c>
      <c r="K4695" s="6">
        <v>1</v>
      </c>
      <c r="L4695" s="5">
        <v>28.97</v>
      </c>
      <c r="M4695" s="19">
        <f>H4695*INDEX('Pliegos Tarifarios (Las Condes)'!$B:$B,MATCH($B4695,'Pliegos Tarifarios (Las Condes)'!$A:$A,0))</f>
        <v>118339.20955710001</v>
      </c>
      <c r="N4695" s="19">
        <f>I4695*INDEX('Pliegos Tarifarios (Las Condes)'!$C:$C,MATCH($B4695,'Pliegos Tarifarios (Las Condes)'!$A:$A,0))</f>
        <v>8703.7992732000002</v>
      </c>
      <c r="O4695" s="19">
        <f>J4695*INDEX('Pliegos Tarifarios (Las Condes)'!$D:$D,MATCH($B4695,'Pliegos Tarifarios (Las Condes)'!$A:$A,0))</f>
        <v>36438.198556800002</v>
      </c>
      <c r="P4695" s="19">
        <f>H4695*INDEX('Pliegos Tarifarios (Las Condes)'!$E:$E,MATCH($B4695,'Pliegos Tarifarios (Las Condes)'!$A:$A,0))</f>
        <v>11697.137020799999</v>
      </c>
      <c r="Q4695" s="19" cm="1">
        <f t="array" ref="Q4695">H4695*_xlfn.IFS(H4695&lt;=350,INDEX('Pliegos Tarifarios (Las Condes)'!$F:$F,MATCH($B4695,'Pliegos Tarifarios (Las Condes)'!$A:$A,0)),H4695&lt;=500,INDEX('Pliegos Tarifarios (Las Condes)'!$G:$G,MATCH($B4695,'Pliegos Tarifarios (Las Condes)'!$A:$A,0)),H4695&lt;=1000,INDEX('Pliegos Tarifarios (Las Condes)'!$H:$H,MATCH($B4695,'Pliegos Tarifarios (Las Condes)'!$A:$A,0)),H4695&lt;=5000,INDEX('Pliegos Tarifarios (Las Condes)'!$I:$I,MATCH($B4695,'Pliegos Tarifarios (Las Condes)'!$A:$A,0)),H4695&gt;5000,INDEX('Pliegos Tarifarios (Las Condes)'!$J:$J,MATCH($B4695,'Pliegos Tarifarios (Las Condes)'!$A:$A,0)))/1.19</f>
        <v>2106.4350123529416</v>
      </c>
      <c r="R4695" s="19">
        <f>INDEX('Pliegos Tarifarios (Las Condes)'!$K:$K,MATCH($B4695,'Pliegos Tarifarios (Las Condes)'!$A:$A,0))</f>
        <v>732.99199999999996</v>
      </c>
      <c r="S4695" s="21">
        <f t="shared" si="222"/>
        <v>178017.77142025295</v>
      </c>
      <c r="T4695" s="21">
        <f t="shared" si="223"/>
        <v>33823.376569848057</v>
      </c>
      <c r="U4695" s="19">
        <v>0</v>
      </c>
      <c r="V4695" s="21">
        <f t="shared" si="224"/>
        <v>211841.14799010102</v>
      </c>
    </row>
    <row r="4696" spans="1:22" x14ac:dyDescent="0.3">
      <c r="A4696" s="3" t="s">
        <v>150</v>
      </c>
      <c r="B4696" s="3">
        <v>11</v>
      </c>
      <c r="C4696" s="4" t="s">
        <v>186</v>
      </c>
      <c r="D4696" s="3" t="s">
        <v>600</v>
      </c>
      <c r="E4696" s="3" t="s">
        <v>121</v>
      </c>
      <c r="F4696" s="4" t="s">
        <v>601</v>
      </c>
      <c r="G4696" s="3" t="s">
        <v>16</v>
      </c>
      <c r="H4696" s="5">
        <v>900.76750000000004</v>
      </c>
      <c r="I4696" s="5">
        <v>2.4615</v>
      </c>
      <c r="J4696" s="5">
        <v>2.4615</v>
      </c>
      <c r="K4696" s="6">
        <v>1</v>
      </c>
      <c r="L4696" s="5">
        <v>29.06</v>
      </c>
      <c r="M4696" s="19">
        <f>H4696*INDEX('Pliegos Tarifarios (Las Condes)'!$B:$B,MATCH($B4696,'Pliegos Tarifarios (Las Condes)'!$A:$A,0))</f>
        <v>118687.8281025</v>
      </c>
      <c r="N4696" s="19">
        <f>I4696*INDEX('Pliegos Tarifarios (Las Condes)'!$C:$C,MATCH($B4696,'Pliegos Tarifarios (Las Condes)'!$A:$A,0))</f>
        <v>8554.7044845</v>
      </c>
      <c r="O4696" s="19">
        <f>J4696*INDEX('Pliegos Tarifarios (Las Condes)'!$D:$D,MATCH($B4696,'Pliegos Tarifarios (Las Condes)'!$A:$A,0))</f>
        <v>35814.017628000001</v>
      </c>
      <c r="P4696" s="19">
        <f>H4696*INDEX('Pliegos Tarifarios (Las Condes)'!$E:$E,MATCH($B4696,'Pliegos Tarifarios (Las Condes)'!$A:$A,0))</f>
        <v>11731.59592</v>
      </c>
      <c r="Q4696" s="19" cm="1">
        <f t="array" ref="Q4696">H4696*_xlfn.IFS(H4696&lt;=350,INDEX('Pliegos Tarifarios (Las Condes)'!$F:$F,MATCH($B4696,'Pliegos Tarifarios (Las Condes)'!$A:$A,0)),H4696&lt;=500,INDEX('Pliegos Tarifarios (Las Condes)'!$G:$G,MATCH($B4696,'Pliegos Tarifarios (Las Condes)'!$A:$A,0)),H4696&lt;=1000,INDEX('Pliegos Tarifarios (Las Condes)'!$H:$H,MATCH($B4696,'Pliegos Tarifarios (Las Condes)'!$A:$A,0)),H4696&lt;=5000,INDEX('Pliegos Tarifarios (Las Condes)'!$I:$I,MATCH($B4696,'Pliegos Tarifarios (Las Condes)'!$A:$A,0)),H4696&gt;5000,INDEX('Pliegos Tarifarios (Las Condes)'!$J:$J,MATCH($B4696,'Pliegos Tarifarios (Las Condes)'!$A:$A,0)))/1.19</f>
        <v>2112.6404138655466</v>
      </c>
      <c r="R4696" s="19">
        <f>INDEX('Pliegos Tarifarios (Las Condes)'!$K:$K,MATCH($B4696,'Pliegos Tarifarios (Las Condes)'!$A:$A,0))</f>
        <v>732.99199999999996</v>
      </c>
      <c r="S4696" s="21">
        <f t="shared" si="222"/>
        <v>177633.77854886552</v>
      </c>
      <c r="T4696" s="21">
        <f t="shared" si="223"/>
        <v>33750.417924284448</v>
      </c>
      <c r="U4696" s="19">
        <v>0</v>
      </c>
      <c r="V4696" s="21">
        <f t="shared" si="224"/>
        <v>211384.19647314996</v>
      </c>
    </row>
    <row r="4697" spans="1:22" x14ac:dyDescent="0.3">
      <c r="A4697" s="3" t="s">
        <v>150</v>
      </c>
      <c r="B4697" s="3">
        <v>11</v>
      </c>
      <c r="C4697" s="4" t="s">
        <v>186</v>
      </c>
      <c r="D4697" s="3" t="s">
        <v>602</v>
      </c>
      <c r="E4697" s="3" t="s">
        <v>121</v>
      </c>
      <c r="F4697" s="4" t="s">
        <v>603</v>
      </c>
      <c r="G4697" s="3" t="s">
        <v>16</v>
      </c>
      <c r="H4697" s="5">
        <v>901.36369999999999</v>
      </c>
      <c r="I4697" s="5">
        <v>2.4790000000000001</v>
      </c>
      <c r="J4697" s="5">
        <v>2.3957000000000002</v>
      </c>
      <c r="K4697" s="6">
        <v>0.96639774102460674</v>
      </c>
      <c r="L4697" s="5">
        <v>29.08</v>
      </c>
      <c r="M4697" s="19">
        <f>H4697*INDEX('Pliegos Tarifarios (Las Condes)'!$B:$B,MATCH($B4697,'Pliegos Tarifarios (Las Condes)'!$A:$A,0))</f>
        <v>118766.3852031</v>
      </c>
      <c r="N4697" s="19">
        <f>I4697*INDEX('Pliegos Tarifarios (Las Condes)'!$C:$C,MATCH($B4697,'Pliegos Tarifarios (Las Condes)'!$A:$A,0))</f>
        <v>8615.5240369999992</v>
      </c>
      <c r="O4697" s="19">
        <f>J4697*INDEX('Pliegos Tarifarios (Las Condes)'!$D:$D,MATCH($B4697,'Pliegos Tarifarios (Las Condes)'!$A:$A,0))</f>
        <v>34856.649210400006</v>
      </c>
      <c r="P4697" s="19">
        <f>H4697*INDEX('Pliegos Tarifarios (Las Condes)'!$E:$E,MATCH($B4697,'Pliegos Tarifarios (Las Condes)'!$A:$A,0))</f>
        <v>11739.3608288</v>
      </c>
      <c r="Q4697" s="19" cm="1">
        <f t="array" ref="Q4697">H4697*_xlfn.IFS(H4697&lt;=350,INDEX('Pliegos Tarifarios (Las Condes)'!$F:$F,MATCH($B4697,'Pliegos Tarifarios (Las Condes)'!$A:$A,0)),H4697&lt;=500,INDEX('Pliegos Tarifarios (Las Condes)'!$G:$G,MATCH($B4697,'Pliegos Tarifarios (Las Condes)'!$A:$A,0)),H4697&lt;=1000,INDEX('Pliegos Tarifarios (Las Condes)'!$H:$H,MATCH($B4697,'Pliegos Tarifarios (Las Condes)'!$A:$A,0)),H4697&lt;=5000,INDEX('Pliegos Tarifarios (Las Condes)'!$I:$I,MATCH($B4697,'Pliegos Tarifarios (Las Condes)'!$A:$A,0)),H4697&gt;5000,INDEX('Pliegos Tarifarios (Las Condes)'!$J:$J,MATCH($B4697,'Pliegos Tarifarios (Las Condes)'!$A:$A,0)))/1.19</f>
        <v>2114.0387283193281</v>
      </c>
      <c r="R4697" s="19">
        <f>INDEX('Pliegos Tarifarios (Las Condes)'!$K:$K,MATCH($B4697,'Pliegos Tarifarios (Las Condes)'!$A:$A,0))</f>
        <v>732.99199999999996</v>
      </c>
      <c r="S4697" s="21">
        <f t="shared" si="222"/>
        <v>176824.95000761937</v>
      </c>
      <c r="T4697" s="21">
        <f t="shared" si="223"/>
        <v>33596.740501447683</v>
      </c>
      <c r="U4697" s="19">
        <v>0</v>
      </c>
      <c r="V4697" s="21">
        <f t="shared" si="224"/>
        <v>210421.69050906703</v>
      </c>
    </row>
    <row r="4698" spans="1:22" x14ac:dyDescent="0.3">
      <c r="A4698" s="3" t="s">
        <v>150</v>
      </c>
      <c r="B4698" s="3">
        <v>11</v>
      </c>
      <c r="C4698" s="4" t="s">
        <v>186</v>
      </c>
      <c r="D4698" s="3" t="s">
        <v>604</v>
      </c>
      <c r="E4698" s="3" t="s">
        <v>121</v>
      </c>
      <c r="F4698" s="4" t="s">
        <v>605</v>
      </c>
      <c r="G4698" s="3" t="s">
        <v>16</v>
      </c>
      <c r="H4698" s="5">
        <v>898.78890000000001</v>
      </c>
      <c r="I4698" s="5">
        <v>2.4986999999999999</v>
      </c>
      <c r="J4698" s="5">
        <v>2.4986999999999999</v>
      </c>
      <c r="K4698" s="6">
        <v>1</v>
      </c>
      <c r="L4698" s="5">
        <v>28.99</v>
      </c>
      <c r="M4698" s="19">
        <f>H4698*INDEX('Pliegos Tarifarios (Las Condes)'!$B:$B,MATCH($B4698,'Pliegos Tarifarios (Las Condes)'!$A:$A,0))</f>
        <v>118427.12183070001</v>
      </c>
      <c r="N4698" s="19">
        <f>I4698*INDEX('Pliegos Tarifarios (Las Condes)'!$C:$C,MATCH($B4698,'Pliegos Tarifarios (Las Condes)'!$A:$A,0))</f>
        <v>8683.9894760999996</v>
      </c>
      <c r="O4698" s="19">
        <f>J4698*INDEX('Pliegos Tarifarios (Las Condes)'!$D:$D,MATCH($B4698,'Pliegos Tarifarios (Las Condes)'!$A:$A,0))</f>
        <v>36355.265426400001</v>
      </c>
      <c r="P4698" s="19">
        <f>H4698*INDEX('Pliegos Tarifarios (Las Condes)'!$E:$E,MATCH($B4698,'Pliegos Tarifarios (Las Condes)'!$A:$A,0))</f>
        <v>11705.8266336</v>
      </c>
      <c r="Q4698" s="19" cm="1">
        <f t="array" ref="Q4698">H4698*_xlfn.IFS(H4698&lt;=350,INDEX('Pliegos Tarifarios (Las Condes)'!$F:$F,MATCH($B4698,'Pliegos Tarifarios (Las Condes)'!$A:$A,0)),H4698&lt;=500,INDEX('Pliegos Tarifarios (Las Condes)'!$G:$G,MATCH($B4698,'Pliegos Tarifarios (Las Condes)'!$A:$A,0)),H4698&lt;=1000,INDEX('Pliegos Tarifarios (Las Condes)'!$H:$H,MATCH($B4698,'Pliegos Tarifarios (Las Condes)'!$A:$A,0)),H4698&lt;=5000,INDEX('Pliegos Tarifarios (Las Condes)'!$I:$I,MATCH($B4698,'Pliegos Tarifarios (Las Condes)'!$A:$A,0)),H4698&gt;5000,INDEX('Pliegos Tarifarios (Las Condes)'!$J:$J,MATCH($B4698,'Pliegos Tarifarios (Las Condes)'!$A:$A,0)))/1.19</f>
        <v>2107.9998486554628</v>
      </c>
      <c r="R4698" s="19">
        <f>INDEX('Pliegos Tarifarios (Las Condes)'!$K:$K,MATCH($B4698,'Pliegos Tarifarios (Las Condes)'!$A:$A,0))</f>
        <v>732.99199999999996</v>
      </c>
      <c r="S4698" s="21">
        <f t="shared" si="222"/>
        <v>178013.19521545546</v>
      </c>
      <c r="T4698" s="21">
        <f t="shared" si="223"/>
        <v>33822.507090936539</v>
      </c>
      <c r="U4698" s="19">
        <v>0</v>
      </c>
      <c r="V4698" s="21">
        <f t="shared" si="224"/>
        <v>211835.70230639199</v>
      </c>
    </row>
    <row r="4699" spans="1:22" x14ac:dyDescent="0.3">
      <c r="A4699" s="3" t="s">
        <v>150</v>
      </c>
      <c r="B4699" s="3">
        <v>11</v>
      </c>
      <c r="C4699" s="4" t="s">
        <v>186</v>
      </c>
      <c r="D4699" s="3" t="s">
        <v>606</v>
      </c>
      <c r="E4699" s="3" t="s">
        <v>121</v>
      </c>
      <c r="F4699" s="4" t="s">
        <v>607</v>
      </c>
      <c r="G4699" s="3" t="s">
        <v>16</v>
      </c>
      <c r="H4699" s="5">
        <v>897.90729999999996</v>
      </c>
      <c r="I4699" s="5">
        <v>2.4706999999999999</v>
      </c>
      <c r="J4699" s="5">
        <v>2.4706999999999999</v>
      </c>
      <c r="K4699" s="6">
        <v>1</v>
      </c>
      <c r="L4699" s="5">
        <v>28.96</v>
      </c>
      <c r="M4699" s="19">
        <f>H4699*INDEX('Pliegos Tarifarios (Las Condes)'!$B:$B,MATCH($B4699,'Pliegos Tarifarios (Las Condes)'!$A:$A,0))</f>
        <v>118310.95956990001</v>
      </c>
      <c r="N4699" s="19">
        <f>I4699*INDEX('Pliegos Tarifarios (Las Condes)'!$C:$C,MATCH($B4699,'Pliegos Tarifarios (Las Condes)'!$A:$A,0))</f>
        <v>8586.6781920999983</v>
      </c>
      <c r="O4699" s="19">
        <f>J4699*INDEX('Pliegos Tarifarios (Las Condes)'!$D:$D,MATCH($B4699,'Pliegos Tarifarios (Las Condes)'!$A:$A,0))</f>
        <v>35947.874610400002</v>
      </c>
      <c r="P4699" s="19">
        <f>H4699*INDEX('Pliegos Tarifarios (Las Condes)'!$E:$E,MATCH($B4699,'Pliegos Tarifarios (Las Condes)'!$A:$A,0))</f>
        <v>11694.344675199998</v>
      </c>
      <c r="Q4699" s="19" cm="1">
        <f t="array" ref="Q4699">H4699*_xlfn.IFS(H4699&lt;=350,INDEX('Pliegos Tarifarios (Las Condes)'!$F:$F,MATCH($B4699,'Pliegos Tarifarios (Las Condes)'!$A:$A,0)),H4699&lt;=500,INDEX('Pliegos Tarifarios (Las Condes)'!$G:$G,MATCH($B4699,'Pliegos Tarifarios (Las Condes)'!$A:$A,0)),H4699&lt;=1000,INDEX('Pliegos Tarifarios (Las Condes)'!$H:$H,MATCH($B4699,'Pliegos Tarifarios (Las Condes)'!$A:$A,0)),H4699&lt;=5000,INDEX('Pliegos Tarifarios (Las Condes)'!$I:$I,MATCH($B4699,'Pliegos Tarifarios (Las Condes)'!$A:$A,0)),H4699&gt;5000,INDEX('Pliegos Tarifarios (Las Condes)'!$J:$J,MATCH($B4699,'Pliegos Tarifarios (Las Condes)'!$A:$A,0)))/1.19</f>
        <v>2105.9321632773112</v>
      </c>
      <c r="R4699" s="19">
        <f>INDEX('Pliegos Tarifarios (Las Condes)'!$K:$K,MATCH($B4699,'Pliegos Tarifarios (Las Condes)'!$A:$A,0))</f>
        <v>732.99199999999996</v>
      </c>
      <c r="S4699" s="21">
        <f t="shared" si="222"/>
        <v>177378.78121087732</v>
      </c>
      <c r="T4699" s="21">
        <f t="shared" si="223"/>
        <v>33701.968430066692</v>
      </c>
      <c r="U4699" s="19">
        <v>0</v>
      </c>
      <c r="V4699" s="21">
        <f t="shared" si="224"/>
        <v>211080.74964094401</v>
      </c>
    </row>
    <row r="4700" spans="1:22" x14ac:dyDescent="0.3">
      <c r="A4700" s="3" t="s">
        <v>150</v>
      </c>
      <c r="B4700" s="3">
        <v>11</v>
      </c>
      <c r="C4700" s="4" t="s">
        <v>186</v>
      </c>
      <c r="D4700" s="3" t="s">
        <v>608</v>
      </c>
      <c r="E4700" s="3" t="s">
        <v>121</v>
      </c>
      <c r="F4700" s="4" t="s">
        <v>609</v>
      </c>
      <c r="G4700" s="3" t="s">
        <v>16</v>
      </c>
      <c r="H4700" s="5">
        <v>899.94460000000004</v>
      </c>
      <c r="I4700" s="5">
        <v>2.5396000000000001</v>
      </c>
      <c r="J4700" s="5">
        <v>2.5396000000000001</v>
      </c>
      <c r="K4700" s="6">
        <v>1</v>
      </c>
      <c r="L4700" s="5">
        <v>29.03</v>
      </c>
      <c r="M4700" s="19">
        <f>H4700*INDEX('Pliegos Tarifarios (Las Condes)'!$B:$B,MATCH($B4700,'Pliegos Tarifarios (Las Condes)'!$A:$A,0))</f>
        <v>118579.4003298</v>
      </c>
      <c r="N4700" s="19">
        <f>I4700*INDEX('Pliegos Tarifarios (Las Condes)'!$C:$C,MATCH($B4700,'Pliegos Tarifarios (Las Condes)'!$A:$A,0))</f>
        <v>8826.1334587999991</v>
      </c>
      <c r="O4700" s="19">
        <f>J4700*INDEX('Pliegos Tarifarios (Las Condes)'!$D:$D,MATCH($B4700,'Pliegos Tarifarios (Las Condes)'!$A:$A,0))</f>
        <v>36950.3470112</v>
      </c>
      <c r="P4700" s="19">
        <f>H4700*INDEX('Pliegos Tarifarios (Las Condes)'!$E:$E,MATCH($B4700,'Pliegos Tarifarios (Las Condes)'!$A:$A,0))</f>
        <v>11720.878470399999</v>
      </c>
      <c r="Q4700" s="19" cm="1">
        <f t="array" ref="Q4700">H4700*_xlfn.IFS(H4700&lt;=350,INDEX('Pliegos Tarifarios (Las Condes)'!$F:$F,MATCH($B4700,'Pliegos Tarifarios (Las Condes)'!$A:$A,0)),H4700&lt;=500,INDEX('Pliegos Tarifarios (Las Condes)'!$G:$G,MATCH($B4700,'Pliegos Tarifarios (Las Condes)'!$A:$A,0)),H4700&lt;=1000,INDEX('Pliegos Tarifarios (Las Condes)'!$H:$H,MATCH($B4700,'Pliegos Tarifarios (Las Condes)'!$A:$A,0)),H4700&lt;=5000,INDEX('Pliegos Tarifarios (Las Condes)'!$I:$I,MATCH($B4700,'Pliegos Tarifarios (Las Condes)'!$A:$A,0)),H4700&gt;5000,INDEX('Pliegos Tarifarios (Las Condes)'!$J:$J,MATCH($B4700,'Pliegos Tarifarios (Las Condes)'!$A:$A,0)))/1.19</f>
        <v>2110.7104021848745</v>
      </c>
      <c r="R4700" s="19">
        <f>INDEX('Pliegos Tarifarios (Las Condes)'!$K:$K,MATCH($B4700,'Pliegos Tarifarios (Las Condes)'!$A:$A,0))</f>
        <v>732.99199999999996</v>
      </c>
      <c r="S4700" s="21">
        <f t="shared" si="222"/>
        <v>178920.46167238487</v>
      </c>
      <c r="T4700" s="21">
        <f t="shared" si="223"/>
        <v>33994.887717753125</v>
      </c>
      <c r="U4700" s="19">
        <v>0</v>
      </c>
      <c r="V4700" s="21">
        <f t="shared" si="224"/>
        <v>212915.349390138</v>
      </c>
    </row>
    <row r="4701" spans="1:22" x14ac:dyDescent="0.3">
      <c r="A4701" s="3" t="s">
        <v>150</v>
      </c>
      <c r="B4701" s="3">
        <v>11</v>
      </c>
      <c r="C4701" s="4" t="s">
        <v>186</v>
      </c>
      <c r="D4701" s="3" t="s">
        <v>610</v>
      </c>
      <c r="E4701" s="3" t="s">
        <v>121</v>
      </c>
      <c r="F4701" s="4" t="s">
        <v>611</v>
      </c>
      <c r="G4701" s="3" t="s">
        <v>16</v>
      </c>
      <c r="H4701" s="5">
        <v>899.99590000000001</v>
      </c>
      <c r="I4701" s="5">
        <v>2.4830999999999999</v>
      </c>
      <c r="J4701" s="5">
        <v>2.3982999999999999</v>
      </c>
      <c r="K4701" s="6">
        <v>0.96584914018766865</v>
      </c>
      <c r="L4701" s="5">
        <v>29.03</v>
      </c>
      <c r="M4701" s="19">
        <f>H4701*INDEX('Pliegos Tarifarios (Las Condes)'!$B:$B,MATCH($B4701,'Pliegos Tarifarios (Las Condes)'!$A:$A,0))</f>
        <v>118586.15977170001</v>
      </c>
      <c r="N4701" s="19">
        <f>I4701*INDEX('Pliegos Tarifarios (Las Condes)'!$C:$C,MATCH($B4701,'Pliegos Tarifarios (Las Condes)'!$A:$A,0))</f>
        <v>8629.7731892999982</v>
      </c>
      <c r="O4701" s="19">
        <f>J4701*INDEX('Pliegos Tarifarios (Las Condes)'!$D:$D,MATCH($B4701,'Pliegos Tarifarios (Las Condes)'!$A:$A,0))</f>
        <v>34894.478357599997</v>
      </c>
      <c r="P4701" s="19">
        <f>H4701*INDEX('Pliegos Tarifarios (Las Condes)'!$E:$E,MATCH($B4701,'Pliegos Tarifarios (Las Condes)'!$A:$A,0))</f>
        <v>11721.546601599999</v>
      </c>
      <c r="Q4701" s="19" cm="1">
        <f t="array" ref="Q4701">H4701*_xlfn.IFS(H4701&lt;=350,INDEX('Pliegos Tarifarios (Las Condes)'!$F:$F,MATCH($B4701,'Pliegos Tarifarios (Las Condes)'!$A:$A,0)),H4701&lt;=500,INDEX('Pliegos Tarifarios (Las Condes)'!$G:$G,MATCH($B4701,'Pliegos Tarifarios (Las Condes)'!$A:$A,0)),H4701&lt;=1000,INDEX('Pliegos Tarifarios (Las Condes)'!$H:$H,MATCH($B4701,'Pliegos Tarifarios (Las Condes)'!$A:$A,0)),H4701&lt;=5000,INDEX('Pliegos Tarifarios (Las Condes)'!$I:$I,MATCH($B4701,'Pliegos Tarifarios (Las Condes)'!$A:$A,0)),H4701&gt;5000,INDEX('Pliegos Tarifarios (Las Condes)'!$J:$J,MATCH($B4701,'Pliegos Tarifarios (Las Condes)'!$A:$A,0)))/1.19</f>
        <v>2110.8307200840341</v>
      </c>
      <c r="R4701" s="19">
        <f>INDEX('Pliegos Tarifarios (Las Condes)'!$K:$K,MATCH($B4701,'Pliegos Tarifarios (Las Condes)'!$A:$A,0))</f>
        <v>732.99199999999996</v>
      </c>
      <c r="S4701" s="21">
        <f t="shared" si="222"/>
        <v>176675.78064028404</v>
      </c>
      <c r="T4701" s="21">
        <f t="shared" si="223"/>
        <v>33568.398321653964</v>
      </c>
      <c r="U4701" s="19">
        <v>0</v>
      </c>
      <c r="V4701" s="21">
        <f t="shared" si="224"/>
        <v>210244.17896193801</v>
      </c>
    </row>
    <row r="4702" spans="1:22" x14ac:dyDescent="0.3">
      <c r="A4702" s="3" t="s">
        <v>150</v>
      </c>
      <c r="B4702" s="3">
        <v>11</v>
      </c>
      <c r="C4702" s="4" t="s">
        <v>186</v>
      </c>
      <c r="D4702" s="3" t="s">
        <v>612</v>
      </c>
      <c r="E4702" s="3" t="s">
        <v>121</v>
      </c>
      <c r="F4702" s="4" t="s">
        <v>613</v>
      </c>
      <c r="G4702" s="3" t="s">
        <v>16</v>
      </c>
      <c r="H4702" s="5">
        <v>898.38199999999995</v>
      </c>
      <c r="I4702" s="5">
        <v>2.4565999999999999</v>
      </c>
      <c r="J4702" s="5">
        <v>2.4565999999999999</v>
      </c>
      <c r="K4702" s="6">
        <v>1</v>
      </c>
      <c r="L4702" s="5">
        <v>28.98</v>
      </c>
      <c r="M4702" s="19">
        <f>H4702*INDEX('Pliegos Tarifarios (Las Condes)'!$B:$B,MATCH($B4702,'Pliegos Tarifarios (Las Condes)'!$A:$A,0))</f>
        <v>118373.507466</v>
      </c>
      <c r="N4702" s="19">
        <f>I4702*INDEX('Pliegos Tarifarios (Las Condes)'!$C:$C,MATCH($B4702,'Pliegos Tarifarios (Las Condes)'!$A:$A,0))</f>
        <v>8537.6750097999993</v>
      </c>
      <c r="O4702" s="19">
        <f>J4702*INDEX('Pliegos Tarifarios (Las Condes)'!$D:$D,MATCH($B4702,'Pliegos Tarifarios (Las Condes)'!$A:$A,0))</f>
        <v>35742.724235200003</v>
      </c>
      <c r="P4702" s="19">
        <f>H4702*INDEX('Pliegos Tarifarios (Las Condes)'!$E:$E,MATCH($B4702,'Pliegos Tarifarios (Las Condes)'!$A:$A,0))</f>
        <v>11700.527167999999</v>
      </c>
      <c r="Q4702" s="19" cm="1">
        <f t="array" ref="Q4702">H4702*_xlfn.IFS(H4702&lt;=350,INDEX('Pliegos Tarifarios (Las Condes)'!$F:$F,MATCH($B4702,'Pliegos Tarifarios (Las Condes)'!$A:$A,0)),H4702&lt;=500,INDEX('Pliegos Tarifarios (Las Condes)'!$G:$G,MATCH($B4702,'Pliegos Tarifarios (Las Condes)'!$A:$A,0)),H4702&lt;=1000,INDEX('Pliegos Tarifarios (Las Condes)'!$H:$H,MATCH($B4702,'Pliegos Tarifarios (Las Condes)'!$A:$A,0)),H4702&lt;=5000,INDEX('Pliegos Tarifarios (Las Condes)'!$I:$I,MATCH($B4702,'Pliegos Tarifarios (Las Condes)'!$A:$A,0)),H4702&gt;5000,INDEX('Pliegos Tarifarios (Las Condes)'!$J:$J,MATCH($B4702,'Pliegos Tarifarios (Las Condes)'!$A:$A,0)))/1.19</f>
        <v>2107.0455142857145</v>
      </c>
      <c r="R4702" s="19">
        <f>INDEX('Pliegos Tarifarios (Las Condes)'!$K:$K,MATCH($B4702,'Pliegos Tarifarios (Las Condes)'!$A:$A,0))</f>
        <v>732.99199999999996</v>
      </c>
      <c r="S4702" s="21">
        <f t="shared" si="222"/>
        <v>177194.47139328573</v>
      </c>
      <c r="T4702" s="21">
        <f t="shared" si="223"/>
        <v>33666.949564724287</v>
      </c>
      <c r="U4702" s="19">
        <v>0</v>
      </c>
      <c r="V4702" s="21">
        <f t="shared" si="224"/>
        <v>210861.42095801001</v>
      </c>
    </row>
    <row r="4703" spans="1:22" x14ac:dyDescent="0.3">
      <c r="A4703" s="3" t="s">
        <v>150</v>
      </c>
      <c r="B4703" s="3">
        <v>11</v>
      </c>
      <c r="C4703" s="4" t="s">
        <v>186</v>
      </c>
      <c r="D4703" s="3" t="s">
        <v>614</v>
      </c>
      <c r="E4703" s="3" t="s">
        <v>121</v>
      </c>
      <c r="F4703" s="4" t="s">
        <v>615</v>
      </c>
      <c r="G4703" s="3" t="s">
        <v>16</v>
      </c>
      <c r="H4703" s="5">
        <v>897.51110000000006</v>
      </c>
      <c r="I4703" s="5">
        <v>2.5158999999999998</v>
      </c>
      <c r="J4703" s="5">
        <v>2.5158999999999998</v>
      </c>
      <c r="K4703" s="6">
        <v>1</v>
      </c>
      <c r="L4703" s="5">
        <v>28.95</v>
      </c>
      <c r="M4703" s="19">
        <f>H4703*INDEX('Pliegos Tarifarios (Las Condes)'!$B:$B,MATCH($B4703,'Pliegos Tarifarios (Las Condes)'!$A:$A,0))</f>
        <v>118258.75506930001</v>
      </c>
      <c r="N4703" s="19">
        <f>I4703*INDEX('Pliegos Tarifarios (Las Condes)'!$C:$C,MATCH($B4703,'Pliegos Tarifarios (Las Condes)'!$A:$A,0))</f>
        <v>8743.766407699999</v>
      </c>
      <c r="O4703" s="19">
        <f>J4703*INDEX('Pliegos Tarifarios (Las Condes)'!$D:$D,MATCH($B4703,'Pliegos Tarifarios (Las Condes)'!$A:$A,0))</f>
        <v>36605.519784799995</v>
      </c>
      <c r="P4703" s="19">
        <f>H4703*INDEX('Pliegos Tarifarios (Las Condes)'!$E:$E,MATCH($B4703,'Pliegos Tarifarios (Las Condes)'!$A:$A,0))</f>
        <v>11689.184566399999</v>
      </c>
      <c r="Q4703" s="19" cm="1">
        <f t="array" ref="Q4703">H4703*_xlfn.IFS(H4703&lt;=350,INDEX('Pliegos Tarifarios (Las Condes)'!$F:$F,MATCH($B4703,'Pliegos Tarifarios (Las Condes)'!$A:$A,0)),H4703&lt;=500,INDEX('Pliegos Tarifarios (Las Condes)'!$G:$G,MATCH($B4703,'Pliegos Tarifarios (Las Condes)'!$A:$A,0)),H4703&lt;=1000,INDEX('Pliegos Tarifarios (Las Condes)'!$H:$H,MATCH($B4703,'Pliegos Tarifarios (Las Condes)'!$A:$A,0)),H4703&lt;=5000,INDEX('Pliegos Tarifarios (Las Condes)'!$I:$I,MATCH($B4703,'Pliegos Tarifarios (Las Condes)'!$A:$A,0)),H4703&gt;5000,INDEX('Pliegos Tarifarios (Las Condes)'!$J:$J,MATCH($B4703,'Pliegos Tarifarios (Las Condes)'!$A:$A,0)))/1.19</f>
        <v>2105.0029244537818</v>
      </c>
      <c r="R4703" s="19">
        <f>INDEX('Pliegos Tarifarios (Las Condes)'!$K:$K,MATCH($B4703,'Pliegos Tarifarios (Las Condes)'!$A:$A,0))</f>
        <v>732.99199999999996</v>
      </c>
      <c r="S4703" s="21">
        <f t="shared" si="222"/>
        <v>178135.22075265378</v>
      </c>
      <c r="T4703" s="21">
        <f t="shared" si="223"/>
        <v>33845.691943004218</v>
      </c>
      <c r="U4703" s="19">
        <v>0</v>
      </c>
      <c r="V4703" s="21">
        <f t="shared" si="224"/>
        <v>211980.91269565799</v>
      </c>
    </row>
    <row r="4704" spans="1:22" x14ac:dyDescent="0.3">
      <c r="A4704" s="3" t="s">
        <v>150</v>
      </c>
      <c r="B4704" s="3">
        <v>11</v>
      </c>
      <c r="C4704" s="4" t="s">
        <v>186</v>
      </c>
      <c r="D4704" s="3" t="s">
        <v>616</v>
      </c>
      <c r="E4704" s="3" t="s">
        <v>121</v>
      </c>
      <c r="F4704" s="4" t="s">
        <v>617</v>
      </c>
      <c r="G4704" s="3" t="s">
        <v>16</v>
      </c>
      <c r="H4704" s="5">
        <v>899.39499999999998</v>
      </c>
      <c r="I4704" s="5">
        <v>2.4906999999999999</v>
      </c>
      <c r="J4704" s="5">
        <v>2.4477000000000002</v>
      </c>
      <c r="K4704" s="6">
        <v>0.98273577709077786</v>
      </c>
      <c r="L4704" s="5">
        <v>29.01</v>
      </c>
      <c r="M4704" s="19">
        <f>H4704*INDEX('Pliegos Tarifarios (Las Condes)'!$B:$B,MATCH($B4704,'Pliegos Tarifarios (Las Condes)'!$A:$A,0))</f>
        <v>118506.983385</v>
      </c>
      <c r="N4704" s="19">
        <f>I4704*INDEX('Pliegos Tarifarios (Las Condes)'!$C:$C,MATCH($B4704,'Pliegos Tarifarios (Las Condes)'!$A:$A,0))</f>
        <v>8656.1862520999985</v>
      </c>
      <c r="O4704" s="19">
        <f>J4704*INDEX('Pliegos Tarifarios (Las Condes)'!$D:$D,MATCH($B4704,'Pliegos Tarifarios (Las Condes)'!$A:$A,0))</f>
        <v>35613.232154400001</v>
      </c>
      <c r="P4704" s="19">
        <f>H4704*INDEX('Pliegos Tarifarios (Las Condes)'!$E:$E,MATCH($B4704,'Pliegos Tarifarios (Las Condes)'!$A:$A,0))</f>
        <v>11713.720479999998</v>
      </c>
      <c r="Q4704" s="19" cm="1">
        <f t="array" ref="Q4704">H4704*_xlfn.IFS(H4704&lt;=350,INDEX('Pliegos Tarifarios (Las Condes)'!$F:$F,MATCH($B4704,'Pliegos Tarifarios (Las Condes)'!$A:$A,0)),H4704&lt;=500,INDEX('Pliegos Tarifarios (Las Condes)'!$G:$G,MATCH($B4704,'Pliegos Tarifarios (Las Condes)'!$A:$A,0)),H4704&lt;=1000,INDEX('Pliegos Tarifarios (Las Condes)'!$H:$H,MATCH($B4704,'Pliegos Tarifarios (Las Condes)'!$A:$A,0)),H4704&lt;=5000,INDEX('Pliegos Tarifarios (Las Condes)'!$I:$I,MATCH($B4704,'Pliegos Tarifarios (Las Condes)'!$A:$A,0)),H4704&gt;5000,INDEX('Pliegos Tarifarios (Las Condes)'!$J:$J,MATCH($B4704,'Pliegos Tarifarios (Las Condes)'!$A:$A,0)))/1.19</f>
        <v>2109.4213823529417</v>
      </c>
      <c r="R4704" s="19">
        <f>INDEX('Pliegos Tarifarios (Las Condes)'!$K:$K,MATCH($B4704,'Pliegos Tarifarios (Las Condes)'!$A:$A,0))</f>
        <v>732.99199999999996</v>
      </c>
      <c r="S4704" s="21">
        <f t="shared" si="222"/>
        <v>177332.53565385292</v>
      </c>
      <c r="T4704" s="21">
        <f t="shared" si="223"/>
        <v>33693.181774232056</v>
      </c>
      <c r="U4704" s="19">
        <v>0</v>
      </c>
      <c r="V4704" s="21">
        <f t="shared" si="224"/>
        <v>211025.71742808499</v>
      </c>
    </row>
    <row r="4705" spans="1:22" x14ac:dyDescent="0.3">
      <c r="A4705" s="3" t="s">
        <v>150</v>
      </c>
      <c r="B4705" s="3">
        <v>11</v>
      </c>
      <c r="C4705" s="4" t="s">
        <v>186</v>
      </c>
      <c r="D4705" s="3" t="s">
        <v>618</v>
      </c>
      <c r="E4705" s="3" t="s">
        <v>121</v>
      </c>
      <c r="F4705" s="4" t="s">
        <v>619</v>
      </c>
      <c r="G4705" s="3" t="s">
        <v>16</v>
      </c>
      <c r="H4705" s="5">
        <v>898.00639999999999</v>
      </c>
      <c r="I4705" s="5">
        <v>2.4977999999999998</v>
      </c>
      <c r="J4705" s="5">
        <v>2.3999000000000001</v>
      </c>
      <c r="K4705" s="6">
        <v>0.96080550884778615</v>
      </c>
      <c r="L4705" s="5">
        <v>28.97</v>
      </c>
      <c r="M4705" s="19">
        <f>H4705*INDEX('Pliegos Tarifarios (Las Condes)'!$B:$B,MATCH($B4705,'Pliegos Tarifarios (Las Condes)'!$A:$A,0))</f>
        <v>118324.01728320001</v>
      </c>
      <c r="N4705" s="19">
        <f>I4705*INDEX('Pliegos Tarifarios (Las Condes)'!$C:$C,MATCH($B4705,'Pliegos Tarifarios (Las Condes)'!$A:$A,0))</f>
        <v>8680.8616133999985</v>
      </c>
      <c r="O4705" s="19">
        <f>J4705*INDEX('Pliegos Tarifarios (Las Condes)'!$D:$D,MATCH($B4705,'Pliegos Tarifarios (Las Condes)'!$A:$A,0))</f>
        <v>34917.757832800002</v>
      </c>
      <c r="P4705" s="19">
        <f>H4705*INDEX('Pliegos Tarifarios (Las Condes)'!$E:$E,MATCH($B4705,'Pliegos Tarifarios (Las Condes)'!$A:$A,0))</f>
        <v>11695.635353599999</v>
      </c>
      <c r="Q4705" s="19" cm="1">
        <f t="array" ref="Q4705">H4705*_xlfn.IFS(H4705&lt;=350,INDEX('Pliegos Tarifarios (Las Condes)'!$F:$F,MATCH($B4705,'Pliegos Tarifarios (Las Condes)'!$A:$A,0)),H4705&lt;=500,INDEX('Pliegos Tarifarios (Las Condes)'!$G:$G,MATCH($B4705,'Pliegos Tarifarios (Las Condes)'!$A:$A,0)),H4705&lt;=1000,INDEX('Pliegos Tarifarios (Las Condes)'!$H:$H,MATCH($B4705,'Pliegos Tarifarios (Las Condes)'!$A:$A,0)),H4705&lt;=5000,INDEX('Pliegos Tarifarios (Las Condes)'!$I:$I,MATCH($B4705,'Pliegos Tarifarios (Las Condes)'!$A:$A,0)),H4705&gt;5000,INDEX('Pliegos Tarifarios (Las Condes)'!$J:$J,MATCH($B4705,'Pliegos Tarifarios (Las Condes)'!$A:$A,0)))/1.19</f>
        <v>2106.1645902521013</v>
      </c>
      <c r="R4705" s="19">
        <f>INDEX('Pliegos Tarifarios (Las Condes)'!$K:$K,MATCH($B4705,'Pliegos Tarifarios (Las Condes)'!$A:$A,0))</f>
        <v>732.99199999999996</v>
      </c>
      <c r="S4705" s="21">
        <f t="shared" si="222"/>
        <v>176457.42867325211</v>
      </c>
      <c r="T4705" s="21">
        <f t="shared" si="223"/>
        <v>33526.911447917904</v>
      </c>
      <c r="U4705" s="19">
        <v>0</v>
      </c>
      <c r="V4705" s="21">
        <f t="shared" si="224"/>
        <v>209984.34012117001</v>
      </c>
    </row>
    <row r="4706" spans="1:22" x14ac:dyDescent="0.3">
      <c r="A4706" s="3" t="s">
        <v>150</v>
      </c>
      <c r="B4706" s="3">
        <v>11</v>
      </c>
      <c r="C4706" s="4" t="s">
        <v>186</v>
      </c>
      <c r="D4706" s="3" t="s">
        <v>620</v>
      </c>
      <c r="E4706" s="3" t="s">
        <v>121</v>
      </c>
      <c r="F4706" s="4" t="s">
        <v>621</v>
      </c>
      <c r="G4706" s="3" t="s">
        <v>16</v>
      </c>
      <c r="H4706" s="5">
        <v>898.23919999999998</v>
      </c>
      <c r="I4706" s="5">
        <v>2.5049000000000001</v>
      </c>
      <c r="J4706" s="5">
        <v>2.4033000000000002</v>
      </c>
      <c r="K4706" s="6">
        <v>0.95943949858277777</v>
      </c>
      <c r="L4706" s="5">
        <v>28.98</v>
      </c>
      <c r="M4706" s="19">
        <f>H4706*INDEX('Pliegos Tarifarios (Las Condes)'!$B:$B,MATCH($B4706,'Pliegos Tarifarios (Las Condes)'!$A:$A,0))</f>
        <v>118354.6917096</v>
      </c>
      <c r="N4706" s="19">
        <f>I4706*INDEX('Pliegos Tarifarios (Las Condes)'!$C:$C,MATCH($B4706,'Pliegos Tarifarios (Las Condes)'!$A:$A,0))</f>
        <v>8705.5369747000004</v>
      </c>
      <c r="O4706" s="19">
        <f>J4706*INDEX('Pliegos Tarifarios (Las Condes)'!$D:$D,MATCH($B4706,'Pliegos Tarifarios (Las Condes)'!$A:$A,0))</f>
        <v>34967.226717600002</v>
      </c>
      <c r="P4706" s="19">
        <f>H4706*INDEX('Pliegos Tarifarios (Las Condes)'!$E:$E,MATCH($B4706,'Pliegos Tarifarios (Las Condes)'!$A:$A,0))</f>
        <v>11698.667340799999</v>
      </c>
      <c r="Q4706" s="19" cm="1">
        <f t="array" ref="Q4706">H4706*_xlfn.IFS(H4706&lt;=350,INDEX('Pliegos Tarifarios (Las Condes)'!$F:$F,MATCH($B4706,'Pliegos Tarifarios (Las Condes)'!$A:$A,0)),H4706&lt;=500,INDEX('Pliegos Tarifarios (Las Condes)'!$G:$G,MATCH($B4706,'Pliegos Tarifarios (Las Condes)'!$A:$A,0)),H4706&lt;=1000,INDEX('Pliegos Tarifarios (Las Condes)'!$H:$H,MATCH($B4706,'Pliegos Tarifarios (Las Condes)'!$A:$A,0)),H4706&lt;=5000,INDEX('Pliegos Tarifarios (Las Condes)'!$I:$I,MATCH($B4706,'Pliegos Tarifarios (Las Condes)'!$A:$A,0)),H4706&gt;5000,INDEX('Pliegos Tarifarios (Las Condes)'!$J:$J,MATCH($B4706,'Pliegos Tarifarios (Las Condes)'!$A:$A,0)))/1.19</f>
        <v>2106.7105942857147</v>
      </c>
      <c r="R4706" s="19">
        <f>INDEX('Pliegos Tarifarios (Las Condes)'!$K:$K,MATCH($B4706,'Pliegos Tarifarios (Las Condes)'!$A:$A,0))</f>
        <v>732.99199999999996</v>
      </c>
      <c r="S4706" s="21">
        <f t="shared" si="222"/>
        <v>176565.8253369857</v>
      </c>
      <c r="T4706" s="21">
        <f t="shared" si="223"/>
        <v>33547.506814027285</v>
      </c>
      <c r="U4706" s="19">
        <v>0</v>
      </c>
      <c r="V4706" s="21">
        <f t="shared" si="224"/>
        <v>210113.33215101299</v>
      </c>
    </row>
    <row r="4707" spans="1:22" x14ac:dyDescent="0.3">
      <c r="A4707" s="3" t="s">
        <v>150</v>
      </c>
      <c r="B4707" s="3">
        <v>11</v>
      </c>
      <c r="C4707" s="4" t="s">
        <v>186</v>
      </c>
      <c r="D4707" s="3" t="s">
        <v>622</v>
      </c>
      <c r="E4707" s="3" t="s">
        <v>121</v>
      </c>
      <c r="F4707" s="4" t="s">
        <v>623</v>
      </c>
      <c r="G4707" s="3" t="s">
        <v>16</v>
      </c>
      <c r="H4707" s="5">
        <v>898.51959999999997</v>
      </c>
      <c r="I4707" s="5">
        <v>2.4676999999999998</v>
      </c>
      <c r="J4707" s="5">
        <v>2.4201999999999999</v>
      </c>
      <c r="K4707" s="6">
        <v>0.9807513068849536</v>
      </c>
      <c r="L4707" s="5">
        <v>28.98</v>
      </c>
      <c r="M4707" s="19">
        <f>H4707*INDEX('Pliegos Tarifarios (Las Condes)'!$B:$B,MATCH($B4707,'Pliegos Tarifarios (Las Condes)'!$A:$A,0))</f>
        <v>118391.6380548</v>
      </c>
      <c r="N4707" s="19">
        <f>I4707*INDEX('Pliegos Tarifarios (Las Condes)'!$C:$C,MATCH($B4707,'Pliegos Tarifarios (Las Condes)'!$A:$A,0))</f>
        <v>8576.2519830999991</v>
      </c>
      <c r="O4707" s="19">
        <f>J4707*INDEX('Pliegos Tarifarios (Las Condes)'!$D:$D,MATCH($B4707,'Pliegos Tarifarios (Las Condes)'!$A:$A,0))</f>
        <v>35213.116174399998</v>
      </c>
      <c r="P4707" s="19">
        <f>H4707*INDEX('Pliegos Tarifarios (Las Condes)'!$E:$E,MATCH($B4707,'Pliegos Tarifarios (Las Condes)'!$A:$A,0))</f>
        <v>11702.319270399999</v>
      </c>
      <c r="Q4707" s="19" cm="1">
        <f t="array" ref="Q4707">H4707*_xlfn.IFS(H4707&lt;=350,INDEX('Pliegos Tarifarios (Las Condes)'!$F:$F,MATCH($B4707,'Pliegos Tarifarios (Las Condes)'!$A:$A,0)),H4707&lt;=500,INDEX('Pliegos Tarifarios (Las Condes)'!$G:$G,MATCH($B4707,'Pliegos Tarifarios (Las Condes)'!$A:$A,0)),H4707&lt;=1000,INDEX('Pliegos Tarifarios (Las Condes)'!$H:$H,MATCH($B4707,'Pliegos Tarifarios (Las Condes)'!$A:$A,0)),H4707&lt;=5000,INDEX('Pliegos Tarifarios (Las Condes)'!$I:$I,MATCH($B4707,'Pliegos Tarifarios (Las Condes)'!$A:$A,0)),H4707&gt;5000,INDEX('Pliegos Tarifarios (Las Condes)'!$J:$J,MATCH($B4707,'Pliegos Tarifarios (Las Condes)'!$A:$A,0)))/1.19</f>
        <v>2107.3682383193277</v>
      </c>
      <c r="R4707" s="19">
        <f>INDEX('Pliegos Tarifarios (Las Condes)'!$K:$K,MATCH($B4707,'Pliegos Tarifarios (Las Condes)'!$A:$A,0))</f>
        <v>732.99199999999996</v>
      </c>
      <c r="S4707" s="21">
        <f t="shared" si="222"/>
        <v>176723.68572101931</v>
      </c>
      <c r="T4707" s="21">
        <f t="shared" si="223"/>
        <v>33577.500286993672</v>
      </c>
      <c r="U4707" s="19">
        <v>0</v>
      </c>
      <c r="V4707" s="21">
        <f t="shared" si="224"/>
        <v>210301.18600801297</v>
      </c>
    </row>
    <row r="4708" spans="1:22" x14ac:dyDescent="0.3">
      <c r="A4708" s="3" t="s">
        <v>150</v>
      </c>
      <c r="B4708" s="3">
        <v>11</v>
      </c>
      <c r="C4708" s="4" t="s">
        <v>186</v>
      </c>
      <c r="D4708" s="3" t="s">
        <v>624</v>
      </c>
      <c r="E4708" s="3" t="s">
        <v>121</v>
      </c>
      <c r="F4708" s="4" t="s">
        <v>625</v>
      </c>
      <c r="G4708" s="3" t="s">
        <v>16</v>
      </c>
      <c r="H4708" s="5">
        <v>899.82320000000004</v>
      </c>
      <c r="I4708" s="5">
        <v>2.4180000000000001</v>
      </c>
      <c r="J4708" s="5">
        <v>2.4020000000000001</v>
      </c>
      <c r="K4708" s="6">
        <v>0.99338296112489666</v>
      </c>
      <c r="L4708" s="5">
        <v>29.03</v>
      </c>
      <c r="M4708" s="19">
        <f>H4708*INDEX('Pliegos Tarifarios (Las Condes)'!$B:$B,MATCH($B4708,'Pliegos Tarifarios (Las Condes)'!$A:$A,0))</f>
        <v>118563.40430160001</v>
      </c>
      <c r="N4708" s="19">
        <f>I4708*INDEX('Pliegos Tarifarios (Las Condes)'!$C:$C,MATCH($B4708,'Pliegos Tarifarios (Las Condes)'!$A:$A,0))</f>
        <v>8403.5244540000003</v>
      </c>
      <c r="O4708" s="19">
        <f>J4708*INDEX('Pliegos Tarifarios (Las Condes)'!$D:$D,MATCH($B4708,'Pliegos Tarifarios (Las Condes)'!$A:$A,0))</f>
        <v>34948.312144000003</v>
      </c>
      <c r="P4708" s="19">
        <f>H4708*INDEX('Pliegos Tarifarios (Las Condes)'!$E:$E,MATCH($B4708,'Pliegos Tarifarios (Las Condes)'!$A:$A,0))</f>
        <v>11719.2973568</v>
      </c>
      <c r="Q4708" s="19" cm="1">
        <f t="array" ref="Q4708">H4708*_xlfn.IFS(H4708&lt;=350,INDEX('Pliegos Tarifarios (Las Condes)'!$F:$F,MATCH($B4708,'Pliegos Tarifarios (Las Condes)'!$A:$A,0)),H4708&lt;=500,INDEX('Pliegos Tarifarios (Las Condes)'!$G:$G,MATCH($B4708,'Pliegos Tarifarios (Las Condes)'!$A:$A,0)),H4708&lt;=1000,INDEX('Pliegos Tarifarios (Las Condes)'!$H:$H,MATCH($B4708,'Pliegos Tarifarios (Las Condes)'!$A:$A,0)),H4708&lt;=5000,INDEX('Pliegos Tarifarios (Las Condes)'!$I:$I,MATCH($B4708,'Pliegos Tarifarios (Las Condes)'!$A:$A,0)),H4708&gt;5000,INDEX('Pliegos Tarifarios (Las Condes)'!$J:$J,MATCH($B4708,'Pliegos Tarifarios (Las Condes)'!$A:$A,0)))/1.19</f>
        <v>2110.4256732773115</v>
      </c>
      <c r="R4708" s="19">
        <f>INDEX('Pliegos Tarifarios (Las Condes)'!$K:$K,MATCH($B4708,'Pliegos Tarifarios (Las Condes)'!$A:$A,0))</f>
        <v>732.99199999999996</v>
      </c>
      <c r="S4708" s="21">
        <f t="shared" si="222"/>
        <v>176477.95592967732</v>
      </c>
      <c r="T4708" s="21">
        <f t="shared" si="223"/>
        <v>33530.811626638693</v>
      </c>
      <c r="U4708" s="19">
        <v>0</v>
      </c>
      <c r="V4708" s="21">
        <f t="shared" si="224"/>
        <v>210008.76755631602</v>
      </c>
    </row>
    <row r="4709" spans="1:22" x14ac:dyDescent="0.3">
      <c r="A4709" s="3" t="s">
        <v>150</v>
      </c>
      <c r="B4709" s="3">
        <v>11</v>
      </c>
      <c r="C4709" s="4" t="s">
        <v>186</v>
      </c>
      <c r="D4709" s="3" t="s">
        <v>626</v>
      </c>
      <c r="E4709" s="3" t="s">
        <v>121</v>
      </c>
      <c r="F4709" s="4" t="s">
        <v>627</v>
      </c>
      <c r="G4709" s="3" t="s">
        <v>16</v>
      </c>
      <c r="H4709" s="5">
        <v>899.06230000000005</v>
      </c>
      <c r="I4709" s="5">
        <v>2.4864000000000002</v>
      </c>
      <c r="J4709" s="5">
        <v>2.4864000000000002</v>
      </c>
      <c r="K4709" s="6">
        <v>1</v>
      </c>
      <c r="L4709" s="5">
        <v>29</v>
      </c>
      <c r="M4709" s="19">
        <f>H4709*INDEX('Pliegos Tarifarios (Las Condes)'!$B:$B,MATCH($B4709,'Pliegos Tarifarios (Las Condes)'!$A:$A,0))</f>
        <v>118463.14583490002</v>
      </c>
      <c r="N4709" s="19">
        <f>I4709*INDEX('Pliegos Tarifarios (Las Condes)'!$C:$C,MATCH($B4709,'Pliegos Tarifarios (Las Condes)'!$A:$A,0))</f>
        <v>8641.2420192000009</v>
      </c>
      <c r="O4709" s="19">
        <f>J4709*INDEX('Pliegos Tarifarios (Las Condes)'!$D:$D,MATCH($B4709,'Pliegos Tarifarios (Las Condes)'!$A:$A,0))</f>
        <v>36176.304460800005</v>
      </c>
      <c r="P4709" s="19">
        <f>H4709*INDEX('Pliegos Tarifarios (Las Condes)'!$E:$E,MATCH($B4709,'Pliegos Tarifarios (Las Condes)'!$A:$A,0))</f>
        <v>11709.387395199999</v>
      </c>
      <c r="Q4709" s="19" cm="1">
        <f t="array" ref="Q4709">H4709*_xlfn.IFS(H4709&lt;=350,INDEX('Pliegos Tarifarios (Las Condes)'!$F:$F,MATCH($B4709,'Pliegos Tarifarios (Las Condes)'!$A:$A,0)),H4709&lt;=500,INDEX('Pliegos Tarifarios (Las Condes)'!$G:$G,MATCH($B4709,'Pliegos Tarifarios (Las Condes)'!$A:$A,0)),H4709&lt;=1000,INDEX('Pliegos Tarifarios (Las Condes)'!$H:$H,MATCH($B4709,'Pliegos Tarifarios (Las Condes)'!$A:$A,0)),H4709&lt;=5000,INDEX('Pliegos Tarifarios (Las Condes)'!$I:$I,MATCH($B4709,'Pliegos Tarifarios (Las Condes)'!$A:$A,0)),H4709&gt;5000,INDEX('Pliegos Tarifarios (Las Condes)'!$J:$J,MATCH($B4709,'Pliegos Tarifarios (Las Condes)'!$A:$A,0)))/1.19</f>
        <v>2108.6410750420173</v>
      </c>
      <c r="R4709" s="19">
        <f>INDEX('Pliegos Tarifarios (Las Condes)'!$K:$K,MATCH($B4709,'Pliegos Tarifarios (Las Condes)'!$A:$A,0))</f>
        <v>732.99199999999996</v>
      </c>
      <c r="S4709" s="21">
        <f t="shared" si="222"/>
        <v>177831.71278514204</v>
      </c>
      <c r="T4709" s="21">
        <f t="shared" si="223"/>
        <v>33788.025429176989</v>
      </c>
      <c r="U4709" s="19">
        <v>0</v>
      </c>
      <c r="V4709" s="21">
        <f t="shared" si="224"/>
        <v>211619.73821431902</v>
      </c>
    </row>
    <row r="4710" spans="1:22" x14ac:dyDescent="0.3">
      <c r="A4710" s="3" t="s">
        <v>150</v>
      </c>
      <c r="B4710" s="3">
        <v>11</v>
      </c>
      <c r="C4710" s="4" t="s">
        <v>186</v>
      </c>
      <c r="D4710" s="3" t="s">
        <v>628</v>
      </c>
      <c r="E4710" s="3" t="s">
        <v>121</v>
      </c>
      <c r="F4710" s="4" t="s">
        <v>629</v>
      </c>
      <c r="G4710" s="3" t="s">
        <v>16</v>
      </c>
      <c r="H4710" s="5">
        <v>900.05380000000002</v>
      </c>
      <c r="I4710" s="5">
        <v>2.4822000000000002</v>
      </c>
      <c r="J4710" s="5">
        <v>2.4510000000000001</v>
      </c>
      <c r="K4710" s="6">
        <v>0.98743050519700259</v>
      </c>
      <c r="L4710" s="5">
        <v>29.03</v>
      </c>
      <c r="M4710" s="19">
        <f>H4710*INDEX('Pliegos Tarifarios (Las Condes)'!$B:$B,MATCH($B4710,'Pliegos Tarifarios (Las Condes)'!$A:$A,0))</f>
        <v>118593.78884940001</v>
      </c>
      <c r="N4710" s="19">
        <f>I4710*INDEX('Pliegos Tarifarios (Las Condes)'!$C:$C,MATCH($B4710,'Pliegos Tarifarios (Las Condes)'!$A:$A,0))</f>
        <v>8626.6453266000008</v>
      </c>
      <c r="O4710" s="19">
        <f>J4710*INDEX('Pliegos Tarifarios (Las Condes)'!$D:$D,MATCH($B4710,'Pliegos Tarifarios (Las Condes)'!$A:$A,0))</f>
        <v>35661.246072000002</v>
      </c>
      <c r="P4710" s="19">
        <f>H4710*INDEX('Pliegos Tarifarios (Las Condes)'!$E:$E,MATCH($B4710,'Pliegos Tarifarios (Las Condes)'!$A:$A,0))</f>
        <v>11722.3006912</v>
      </c>
      <c r="Q4710" s="19" cm="1">
        <f t="array" ref="Q4710">H4710*_xlfn.IFS(H4710&lt;=350,INDEX('Pliegos Tarifarios (Las Condes)'!$F:$F,MATCH($B4710,'Pliegos Tarifarios (Las Condes)'!$A:$A,0)),H4710&lt;=500,INDEX('Pliegos Tarifarios (Las Condes)'!$G:$G,MATCH($B4710,'Pliegos Tarifarios (Las Condes)'!$A:$A,0)),H4710&lt;=1000,INDEX('Pliegos Tarifarios (Las Condes)'!$H:$H,MATCH($B4710,'Pliegos Tarifarios (Las Condes)'!$A:$A,0)),H4710&lt;=5000,INDEX('Pliegos Tarifarios (Las Condes)'!$I:$I,MATCH($B4710,'Pliegos Tarifarios (Las Condes)'!$A:$A,0)),H4710&gt;5000,INDEX('Pliegos Tarifarios (Las Condes)'!$J:$J,MATCH($B4710,'Pliegos Tarifarios (Las Condes)'!$A:$A,0)))/1.19</f>
        <v>2110.966517478992</v>
      </c>
      <c r="R4710" s="19">
        <f>INDEX('Pliegos Tarifarios (Las Condes)'!$K:$K,MATCH($B4710,'Pliegos Tarifarios (Las Condes)'!$A:$A,0))</f>
        <v>732.99199999999996</v>
      </c>
      <c r="S4710" s="21">
        <f t="shared" si="222"/>
        <v>177447.93945667901</v>
      </c>
      <c r="T4710" s="21">
        <f t="shared" si="223"/>
        <v>33715.108496769011</v>
      </c>
      <c r="U4710" s="19">
        <v>0</v>
      </c>
      <c r="V4710" s="21">
        <f t="shared" si="224"/>
        <v>211163.04795344803</v>
      </c>
    </row>
    <row r="4711" spans="1:22" x14ac:dyDescent="0.3">
      <c r="A4711" s="3" t="s">
        <v>150</v>
      </c>
      <c r="B4711" s="3">
        <v>11</v>
      </c>
      <c r="C4711" s="4" t="s">
        <v>186</v>
      </c>
      <c r="D4711" s="3" t="s">
        <v>630</v>
      </c>
      <c r="E4711" s="3" t="s">
        <v>121</v>
      </c>
      <c r="F4711" s="4" t="s">
        <v>631</v>
      </c>
      <c r="G4711" s="3" t="s">
        <v>16</v>
      </c>
      <c r="H4711" s="5">
        <v>898.54470000000003</v>
      </c>
      <c r="I4711" s="5">
        <v>2.4352999999999998</v>
      </c>
      <c r="J4711" s="5">
        <v>2.4182999999999999</v>
      </c>
      <c r="K4711" s="6">
        <v>0.9930193405329939</v>
      </c>
      <c r="L4711" s="5">
        <v>28.99</v>
      </c>
      <c r="M4711" s="19">
        <f>H4711*INDEX('Pliegos Tarifarios (Las Condes)'!$B:$B,MATCH($B4711,'Pliegos Tarifarios (Las Condes)'!$A:$A,0))</f>
        <v>118394.94530610001</v>
      </c>
      <c r="N4711" s="19">
        <f>I4711*INDEX('Pliegos Tarifarios (Las Condes)'!$C:$C,MATCH($B4711,'Pliegos Tarifarios (Las Condes)'!$A:$A,0))</f>
        <v>8463.6489258999991</v>
      </c>
      <c r="O4711" s="19">
        <f>J4711*INDEX('Pliegos Tarifarios (Las Condes)'!$D:$D,MATCH($B4711,'Pliegos Tarifarios (Las Condes)'!$A:$A,0))</f>
        <v>35185.471797600003</v>
      </c>
      <c r="P4711" s="19">
        <f>H4711*INDEX('Pliegos Tarifarios (Las Condes)'!$E:$E,MATCH($B4711,'Pliegos Tarifarios (Las Condes)'!$A:$A,0))</f>
        <v>11702.646172799999</v>
      </c>
      <c r="Q4711" s="19" cm="1">
        <f t="array" ref="Q4711">H4711*_xlfn.IFS(H4711&lt;=350,INDEX('Pliegos Tarifarios (Las Condes)'!$F:$F,MATCH($B4711,'Pliegos Tarifarios (Las Condes)'!$A:$A,0)),H4711&lt;=500,INDEX('Pliegos Tarifarios (Las Condes)'!$G:$G,MATCH($B4711,'Pliegos Tarifarios (Las Condes)'!$A:$A,0)),H4711&lt;=1000,INDEX('Pliegos Tarifarios (Las Condes)'!$H:$H,MATCH($B4711,'Pliegos Tarifarios (Las Condes)'!$A:$A,0)),H4711&lt;=5000,INDEX('Pliegos Tarifarios (Las Condes)'!$I:$I,MATCH($B4711,'Pliegos Tarifarios (Las Condes)'!$A:$A,0)),H4711&gt;5000,INDEX('Pliegos Tarifarios (Las Condes)'!$J:$J,MATCH($B4711,'Pliegos Tarifarios (Las Condes)'!$A:$A,0)))/1.19</f>
        <v>2107.4271073109248</v>
      </c>
      <c r="R4711" s="19">
        <f>INDEX('Pliegos Tarifarios (Las Condes)'!$K:$K,MATCH($B4711,'Pliegos Tarifarios (Las Condes)'!$A:$A,0))</f>
        <v>732.99199999999996</v>
      </c>
      <c r="S4711" s="21">
        <f t="shared" si="222"/>
        <v>176587.13130971094</v>
      </c>
      <c r="T4711" s="21">
        <f t="shared" si="223"/>
        <v>33551.554948845078</v>
      </c>
      <c r="U4711" s="19">
        <v>0</v>
      </c>
      <c r="V4711" s="21">
        <f t="shared" si="224"/>
        <v>210138.68625855603</v>
      </c>
    </row>
    <row r="4712" spans="1:22" x14ac:dyDescent="0.3">
      <c r="A4712" s="3" t="s">
        <v>150</v>
      </c>
      <c r="B4712" s="3">
        <v>11</v>
      </c>
      <c r="C4712" s="4" t="s">
        <v>186</v>
      </c>
      <c r="D4712" s="3" t="s">
        <v>632</v>
      </c>
      <c r="E4712" s="3" t="s">
        <v>121</v>
      </c>
      <c r="F4712" s="4" t="s">
        <v>633</v>
      </c>
      <c r="G4712" s="3" t="s">
        <v>16</v>
      </c>
      <c r="H4712" s="5">
        <v>899.11429999999996</v>
      </c>
      <c r="I4712" s="5">
        <v>2.4939</v>
      </c>
      <c r="J4712" s="5">
        <v>2.4382000000000001</v>
      </c>
      <c r="K4712" s="6">
        <v>0.9776655038293437</v>
      </c>
      <c r="L4712" s="5">
        <v>29</v>
      </c>
      <c r="M4712" s="19">
        <f>H4712*INDEX('Pliegos Tarifarios (Las Condes)'!$B:$B,MATCH($B4712,'Pliegos Tarifarios (Las Condes)'!$A:$A,0))</f>
        <v>118469.99751089999</v>
      </c>
      <c r="N4712" s="19">
        <f>I4712*INDEX('Pliegos Tarifarios (Las Condes)'!$C:$C,MATCH($B4712,'Pliegos Tarifarios (Las Condes)'!$A:$A,0))</f>
        <v>8667.3075417</v>
      </c>
      <c r="O4712" s="19">
        <f>J4712*INDEX('Pliegos Tarifarios (Las Condes)'!$D:$D,MATCH($B4712,'Pliegos Tarifarios (Las Condes)'!$A:$A,0))</f>
        <v>35475.010270400002</v>
      </c>
      <c r="P4712" s="19">
        <f>H4712*INDEX('Pliegos Tarifarios (Las Condes)'!$E:$E,MATCH($B4712,'Pliegos Tarifarios (Las Condes)'!$A:$A,0))</f>
        <v>11710.064643199999</v>
      </c>
      <c r="Q4712" s="19" cm="1">
        <f t="array" ref="Q4712">H4712*_xlfn.IFS(H4712&lt;=350,INDEX('Pliegos Tarifarios (Las Condes)'!$F:$F,MATCH($B4712,'Pliegos Tarifarios (Las Condes)'!$A:$A,0)),H4712&lt;=500,INDEX('Pliegos Tarifarios (Las Condes)'!$G:$G,MATCH($B4712,'Pliegos Tarifarios (Las Condes)'!$A:$A,0)),H4712&lt;=1000,INDEX('Pliegos Tarifarios (Las Condes)'!$H:$H,MATCH($B4712,'Pliegos Tarifarios (Las Condes)'!$A:$A,0)),H4712&lt;=5000,INDEX('Pliegos Tarifarios (Las Condes)'!$I:$I,MATCH($B4712,'Pliegos Tarifarios (Las Condes)'!$A:$A,0)),H4712&gt;5000,INDEX('Pliegos Tarifarios (Las Condes)'!$J:$J,MATCH($B4712,'Pliegos Tarifarios (Las Condes)'!$A:$A,0)))/1.19</f>
        <v>2108.763034705883</v>
      </c>
      <c r="R4712" s="19">
        <f>INDEX('Pliegos Tarifarios (Las Condes)'!$K:$K,MATCH($B4712,'Pliegos Tarifarios (Las Condes)'!$A:$A,0))</f>
        <v>732.99199999999996</v>
      </c>
      <c r="S4712" s="21">
        <f t="shared" si="222"/>
        <v>177164.13500090587</v>
      </c>
      <c r="T4712" s="21">
        <f t="shared" si="223"/>
        <v>33661.185650172112</v>
      </c>
      <c r="U4712" s="19">
        <v>0</v>
      </c>
      <c r="V4712" s="21">
        <f t="shared" si="224"/>
        <v>210825.32065107799</v>
      </c>
    </row>
    <row r="4713" spans="1:22" x14ac:dyDescent="0.3">
      <c r="A4713" s="3" t="s">
        <v>150</v>
      </c>
      <c r="B4713" s="3">
        <v>11</v>
      </c>
      <c r="C4713" s="4" t="s">
        <v>186</v>
      </c>
      <c r="D4713" s="3" t="s">
        <v>634</v>
      </c>
      <c r="E4713" s="3" t="s">
        <v>121</v>
      </c>
      <c r="F4713" s="4" t="s">
        <v>635</v>
      </c>
      <c r="G4713" s="3" t="s">
        <v>16</v>
      </c>
      <c r="H4713" s="5">
        <v>899.99959999999999</v>
      </c>
      <c r="I4713" s="5">
        <v>2.5392999999999999</v>
      </c>
      <c r="J4713" s="5">
        <v>2.4251</v>
      </c>
      <c r="K4713" s="6">
        <v>0.9550269759382507</v>
      </c>
      <c r="L4713" s="5">
        <v>29.03</v>
      </c>
      <c r="M4713" s="19">
        <f>H4713*INDEX('Pliegos Tarifarios (Las Condes)'!$B:$B,MATCH($B4713,'Pliegos Tarifarios (Las Condes)'!$A:$A,0))</f>
        <v>118586.6472948</v>
      </c>
      <c r="N4713" s="19">
        <f>I4713*INDEX('Pliegos Tarifarios (Las Condes)'!$C:$C,MATCH($B4713,'Pliegos Tarifarios (Las Condes)'!$A:$A,0))</f>
        <v>8825.0908378999993</v>
      </c>
      <c r="O4713" s="19">
        <f>J4713*INDEX('Pliegos Tarifarios (Las Condes)'!$D:$D,MATCH($B4713,'Pliegos Tarifarios (Las Condes)'!$A:$A,0))</f>
        <v>35284.409567200004</v>
      </c>
      <c r="P4713" s="19">
        <f>H4713*INDEX('Pliegos Tarifarios (Las Condes)'!$E:$E,MATCH($B4713,'Pliegos Tarifarios (Las Condes)'!$A:$A,0))</f>
        <v>11721.594790399999</v>
      </c>
      <c r="Q4713" s="19" cm="1">
        <f t="array" ref="Q4713">H4713*_xlfn.IFS(H4713&lt;=350,INDEX('Pliegos Tarifarios (Las Condes)'!$F:$F,MATCH($B4713,'Pliegos Tarifarios (Las Condes)'!$A:$A,0)),H4713&lt;=500,INDEX('Pliegos Tarifarios (Las Condes)'!$G:$G,MATCH($B4713,'Pliegos Tarifarios (Las Condes)'!$A:$A,0)),H4713&lt;=1000,INDEX('Pliegos Tarifarios (Las Condes)'!$H:$H,MATCH($B4713,'Pliegos Tarifarios (Las Condes)'!$A:$A,0)),H4713&lt;=5000,INDEX('Pliegos Tarifarios (Las Condes)'!$I:$I,MATCH($B4713,'Pliegos Tarifarios (Las Condes)'!$A:$A,0)),H4713&gt;5000,INDEX('Pliegos Tarifarios (Las Condes)'!$J:$J,MATCH($B4713,'Pliegos Tarifarios (Las Condes)'!$A:$A,0)))/1.19</f>
        <v>2110.8393979831935</v>
      </c>
      <c r="R4713" s="19">
        <f>INDEX('Pliegos Tarifarios (Las Condes)'!$K:$K,MATCH($B4713,'Pliegos Tarifarios (Las Condes)'!$A:$A,0))</f>
        <v>732.99199999999996</v>
      </c>
      <c r="S4713" s="21">
        <f t="shared" si="222"/>
        <v>177261.57388828319</v>
      </c>
      <c r="T4713" s="21">
        <f t="shared" si="223"/>
        <v>33679.699038773804</v>
      </c>
      <c r="U4713" s="19">
        <v>0</v>
      </c>
      <c r="V4713" s="21">
        <f t="shared" si="224"/>
        <v>210941.272927057</v>
      </c>
    </row>
    <row r="4714" spans="1:22" x14ac:dyDescent="0.3">
      <c r="A4714" s="3" t="s">
        <v>150</v>
      </c>
      <c r="B4714" s="3">
        <v>11</v>
      </c>
      <c r="C4714" s="4" t="s">
        <v>186</v>
      </c>
      <c r="D4714" s="3" t="s">
        <v>636</v>
      </c>
      <c r="E4714" s="3" t="s">
        <v>121</v>
      </c>
      <c r="F4714" s="4" t="s">
        <v>637</v>
      </c>
      <c r="G4714" s="3" t="s">
        <v>16</v>
      </c>
      <c r="H4714" s="5">
        <v>899.10919999999999</v>
      </c>
      <c r="I4714" s="5">
        <v>2.4841000000000002</v>
      </c>
      <c r="J4714" s="5">
        <v>2.4117999999999999</v>
      </c>
      <c r="K4714" s="6">
        <v>0.97089489151000352</v>
      </c>
      <c r="L4714" s="5">
        <v>29</v>
      </c>
      <c r="M4714" s="19">
        <f>H4714*INDEX('Pliegos Tarifarios (Las Condes)'!$B:$B,MATCH($B4714,'Pliegos Tarifarios (Las Condes)'!$A:$A,0))</f>
        <v>118469.32551960001</v>
      </c>
      <c r="N4714" s="19">
        <f>I4714*INDEX('Pliegos Tarifarios (Las Condes)'!$C:$C,MATCH($B4714,'Pliegos Tarifarios (Las Condes)'!$A:$A,0))</f>
        <v>8633.2485923000004</v>
      </c>
      <c r="O4714" s="19">
        <f>J4714*INDEX('Pliegos Tarifarios (Las Condes)'!$D:$D,MATCH($B4714,'Pliegos Tarifarios (Las Condes)'!$A:$A,0))</f>
        <v>35090.8989296</v>
      </c>
      <c r="P4714" s="19">
        <f>H4714*INDEX('Pliegos Tarifarios (Las Condes)'!$E:$E,MATCH($B4714,'Pliegos Tarifarios (Las Condes)'!$A:$A,0))</f>
        <v>11709.998220799998</v>
      </c>
      <c r="Q4714" s="19" cm="1">
        <f t="array" ref="Q4714">H4714*_xlfn.IFS(H4714&lt;=350,INDEX('Pliegos Tarifarios (Las Condes)'!$F:$F,MATCH($B4714,'Pliegos Tarifarios (Las Condes)'!$A:$A,0)),H4714&lt;=500,INDEX('Pliegos Tarifarios (Las Condes)'!$G:$G,MATCH($B4714,'Pliegos Tarifarios (Las Condes)'!$A:$A,0)),H4714&lt;=1000,INDEX('Pliegos Tarifarios (Las Condes)'!$H:$H,MATCH($B4714,'Pliegos Tarifarios (Las Condes)'!$A:$A,0)),H4714&lt;=5000,INDEX('Pliegos Tarifarios (Las Condes)'!$I:$I,MATCH($B4714,'Pliegos Tarifarios (Las Condes)'!$A:$A,0)),H4714&gt;5000,INDEX('Pliegos Tarifarios (Las Condes)'!$J:$J,MATCH($B4714,'Pliegos Tarifarios (Las Condes)'!$A:$A,0)))/1.19</f>
        <v>2108.7510732773112</v>
      </c>
      <c r="R4714" s="19">
        <f>INDEX('Pliegos Tarifarios (Las Condes)'!$K:$K,MATCH($B4714,'Pliegos Tarifarios (Las Condes)'!$A:$A,0))</f>
        <v>732.99199999999996</v>
      </c>
      <c r="S4714" s="21">
        <f t="shared" si="222"/>
        <v>176745.21433557733</v>
      </c>
      <c r="T4714" s="21">
        <f t="shared" si="223"/>
        <v>33581.590723759691</v>
      </c>
      <c r="U4714" s="19">
        <v>0</v>
      </c>
      <c r="V4714" s="21">
        <f t="shared" si="224"/>
        <v>210326.80505933703</v>
      </c>
    </row>
    <row r="4715" spans="1:22" x14ac:dyDescent="0.3">
      <c r="A4715" s="3" t="s">
        <v>150</v>
      </c>
      <c r="B4715" s="3">
        <v>11</v>
      </c>
      <c r="C4715" s="4" t="s">
        <v>186</v>
      </c>
      <c r="D4715" s="3" t="s">
        <v>638</v>
      </c>
      <c r="E4715" s="3" t="s">
        <v>121</v>
      </c>
      <c r="F4715" s="4" t="s">
        <v>639</v>
      </c>
      <c r="G4715" s="3" t="s">
        <v>16</v>
      </c>
      <c r="H4715" s="5">
        <v>897.04750000000001</v>
      </c>
      <c r="I4715" s="5">
        <v>2.5148999999999999</v>
      </c>
      <c r="J4715" s="5">
        <v>2.4394999999999998</v>
      </c>
      <c r="K4715" s="6">
        <v>0.9700186886158495</v>
      </c>
      <c r="L4715" s="5">
        <v>28.94</v>
      </c>
      <c r="M4715" s="19">
        <f>H4715*INDEX('Pliegos Tarifarios (Las Condes)'!$B:$B,MATCH($B4715,'Pliegos Tarifarios (Las Condes)'!$A:$A,0))</f>
        <v>118197.6697425</v>
      </c>
      <c r="N4715" s="19">
        <f>I4715*INDEX('Pliegos Tarifarios (Las Condes)'!$C:$C,MATCH($B4715,'Pliegos Tarifarios (Las Condes)'!$A:$A,0))</f>
        <v>8740.2910046999987</v>
      </c>
      <c r="O4715" s="19">
        <f>J4715*INDEX('Pliegos Tarifarios (Las Condes)'!$D:$D,MATCH($B4715,'Pliegos Tarifarios (Las Condes)'!$A:$A,0))</f>
        <v>35493.924844000001</v>
      </c>
      <c r="P4715" s="19">
        <f>H4715*INDEX('Pliegos Tarifarios (Las Condes)'!$E:$E,MATCH($B4715,'Pliegos Tarifarios (Las Condes)'!$A:$A,0))</f>
        <v>11683.146639999999</v>
      </c>
      <c r="Q4715" s="19" cm="1">
        <f t="array" ref="Q4715">H4715*_xlfn.IFS(H4715&lt;=350,INDEX('Pliegos Tarifarios (Las Condes)'!$F:$F,MATCH($B4715,'Pliegos Tarifarios (Las Condes)'!$A:$A,0)),H4715&lt;=500,INDEX('Pliegos Tarifarios (Las Condes)'!$G:$G,MATCH($B4715,'Pliegos Tarifarios (Las Condes)'!$A:$A,0)),H4715&lt;=1000,INDEX('Pliegos Tarifarios (Las Condes)'!$H:$H,MATCH($B4715,'Pliegos Tarifarios (Las Condes)'!$A:$A,0)),H4715&lt;=5000,INDEX('Pliegos Tarifarios (Las Condes)'!$I:$I,MATCH($B4715,'Pliegos Tarifarios (Las Condes)'!$A:$A,0)),H4715&gt;5000,INDEX('Pliegos Tarifarios (Las Condes)'!$J:$J,MATCH($B4715,'Pliegos Tarifarios (Las Condes)'!$A:$A,0)))/1.19</f>
        <v>2103.9156071428574</v>
      </c>
      <c r="R4715" s="19">
        <f>INDEX('Pliegos Tarifarios (Las Condes)'!$K:$K,MATCH($B4715,'Pliegos Tarifarios (Las Condes)'!$A:$A,0))</f>
        <v>732.99199999999996</v>
      </c>
      <c r="S4715" s="21">
        <f t="shared" si="222"/>
        <v>176951.93983834283</v>
      </c>
      <c r="T4715" s="21">
        <f t="shared" si="223"/>
        <v>33620.868569285136</v>
      </c>
      <c r="U4715" s="19">
        <v>0</v>
      </c>
      <c r="V4715" s="21">
        <f t="shared" si="224"/>
        <v>210572.80840762798</v>
      </c>
    </row>
    <row r="4716" spans="1:22" x14ac:dyDescent="0.3">
      <c r="A4716" s="3" t="s">
        <v>150</v>
      </c>
      <c r="B4716" s="3">
        <v>11</v>
      </c>
      <c r="C4716" s="4" t="s">
        <v>186</v>
      </c>
      <c r="D4716" s="3" t="s">
        <v>640</v>
      </c>
      <c r="E4716" s="3" t="s">
        <v>121</v>
      </c>
      <c r="F4716" s="4" t="s">
        <v>641</v>
      </c>
      <c r="G4716" s="3" t="s">
        <v>16</v>
      </c>
      <c r="H4716" s="5">
        <v>899.78290000000004</v>
      </c>
      <c r="I4716" s="5">
        <v>2.4586999999999999</v>
      </c>
      <c r="J4716" s="5">
        <v>2.4272999999999998</v>
      </c>
      <c r="K4716" s="6">
        <v>0.98722902346768615</v>
      </c>
      <c r="L4716" s="5">
        <v>29.03</v>
      </c>
      <c r="M4716" s="19">
        <f>H4716*INDEX('Pliegos Tarifarios (Las Condes)'!$B:$B,MATCH($B4716,'Pliegos Tarifarios (Las Condes)'!$A:$A,0))</f>
        <v>118558.09425270002</v>
      </c>
      <c r="N4716" s="19">
        <f>I4716*INDEX('Pliegos Tarifarios (Las Condes)'!$C:$C,MATCH($B4716,'Pliegos Tarifarios (Las Condes)'!$A:$A,0))</f>
        <v>8544.9733560999994</v>
      </c>
      <c r="O4716" s="19">
        <f>J4716*INDEX('Pliegos Tarifarios (Las Condes)'!$D:$D,MATCH($B4716,'Pliegos Tarifarios (Las Condes)'!$A:$A,0))</f>
        <v>35316.418845599997</v>
      </c>
      <c r="P4716" s="19">
        <f>H4716*INDEX('Pliegos Tarifarios (Las Condes)'!$E:$E,MATCH($B4716,'Pliegos Tarifarios (Las Condes)'!$A:$A,0))</f>
        <v>11718.7724896</v>
      </c>
      <c r="Q4716" s="19" cm="1">
        <f t="array" ref="Q4716">H4716*_xlfn.IFS(H4716&lt;=350,INDEX('Pliegos Tarifarios (Las Condes)'!$F:$F,MATCH($B4716,'Pliegos Tarifarios (Las Condes)'!$A:$A,0)),H4716&lt;=500,INDEX('Pliegos Tarifarios (Las Condes)'!$G:$G,MATCH($B4716,'Pliegos Tarifarios (Las Condes)'!$A:$A,0)),H4716&lt;=1000,INDEX('Pliegos Tarifarios (Las Condes)'!$H:$H,MATCH($B4716,'Pliegos Tarifarios (Las Condes)'!$A:$A,0)),H4716&lt;=5000,INDEX('Pliegos Tarifarios (Las Condes)'!$I:$I,MATCH($B4716,'Pliegos Tarifarios (Las Condes)'!$A:$A,0)),H4716&gt;5000,INDEX('Pliegos Tarifarios (Las Condes)'!$J:$J,MATCH($B4716,'Pliegos Tarifarios (Las Condes)'!$A:$A,0)))/1.19</f>
        <v>2110.3311545378156</v>
      </c>
      <c r="R4716" s="19">
        <f>INDEX('Pliegos Tarifarios (Las Condes)'!$K:$K,MATCH($B4716,'Pliegos Tarifarios (Las Condes)'!$A:$A,0))</f>
        <v>732.99199999999996</v>
      </c>
      <c r="S4716" s="21">
        <f t="shared" si="222"/>
        <v>176981.58209853782</v>
      </c>
      <c r="T4716" s="21">
        <f t="shared" si="223"/>
        <v>33626.500598722188</v>
      </c>
      <c r="U4716" s="19">
        <v>0</v>
      </c>
      <c r="V4716" s="21">
        <f t="shared" si="224"/>
        <v>210608.08269726002</v>
      </c>
    </row>
    <row r="4717" spans="1:22" x14ac:dyDescent="0.3">
      <c r="A4717" s="3" t="s">
        <v>150</v>
      </c>
      <c r="B4717" s="3">
        <v>11</v>
      </c>
      <c r="C4717" s="4" t="s">
        <v>186</v>
      </c>
      <c r="D4717" s="3" t="s">
        <v>642</v>
      </c>
      <c r="E4717" s="3" t="s">
        <v>121</v>
      </c>
      <c r="F4717" s="4" t="s">
        <v>643</v>
      </c>
      <c r="G4717" s="3" t="s">
        <v>16</v>
      </c>
      <c r="H4717" s="5">
        <v>898.46489999999994</v>
      </c>
      <c r="I4717" s="5">
        <v>2.4700000000000002</v>
      </c>
      <c r="J4717" s="5">
        <v>2.4432999999999998</v>
      </c>
      <c r="K4717" s="6">
        <v>0.98919028340080961</v>
      </c>
      <c r="L4717" s="5">
        <v>28.98</v>
      </c>
      <c r="M4717" s="19">
        <f>H4717*INDEX('Pliegos Tarifarios (Las Condes)'!$B:$B,MATCH($B4717,'Pliegos Tarifarios (Las Condes)'!$A:$A,0))</f>
        <v>118384.4306187</v>
      </c>
      <c r="N4717" s="19">
        <f>I4717*INDEX('Pliegos Tarifarios (Las Condes)'!$C:$C,MATCH($B4717,'Pliegos Tarifarios (Las Condes)'!$A:$A,0))</f>
        <v>8584.2454099999995</v>
      </c>
      <c r="O4717" s="19">
        <f>J4717*INDEX('Pliegos Tarifarios (Las Condes)'!$D:$D,MATCH($B4717,'Pliegos Tarifarios (Las Condes)'!$A:$A,0))</f>
        <v>35549.213597599999</v>
      </c>
      <c r="P4717" s="19">
        <f>H4717*INDEX('Pliegos Tarifarios (Las Condes)'!$E:$E,MATCH($B4717,'Pliegos Tarifarios (Las Condes)'!$A:$A,0))</f>
        <v>11701.606857599998</v>
      </c>
      <c r="Q4717" s="19" cm="1">
        <f t="array" ref="Q4717">H4717*_xlfn.IFS(H4717&lt;=350,INDEX('Pliegos Tarifarios (Las Condes)'!$F:$F,MATCH($B4717,'Pliegos Tarifarios (Las Condes)'!$A:$A,0)),H4717&lt;=500,INDEX('Pliegos Tarifarios (Las Condes)'!$G:$G,MATCH($B4717,'Pliegos Tarifarios (Las Condes)'!$A:$A,0)),H4717&lt;=1000,INDEX('Pliegos Tarifarios (Las Condes)'!$H:$H,MATCH($B4717,'Pliegos Tarifarios (Las Condes)'!$A:$A,0)),H4717&lt;=5000,INDEX('Pliegos Tarifarios (Las Condes)'!$I:$I,MATCH($B4717,'Pliegos Tarifarios (Las Condes)'!$A:$A,0)),H4717&gt;5000,INDEX('Pliegos Tarifarios (Las Condes)'!$J:$J,MATCH($B4717,'Pliegos Tarifarios (Las Condes)'!$A:$A,0)))/1.19</f>
        <v>2107.2399461344544</v>
      </c>
      <c r="R4717" s="19">
        <f>INDEX('Pliegos Tarifarios (Las Condes)'!$K:$K,MATCH($B4717,'Pliegos Tarifarios (Las Condes)'!$A:$A,0))</f>
        <v>732.99199999999996</v>
      </c>
      <c r="S4717" s="21">
        <f t="shared" si="222"/>
        <v>177059.72843003448</v>
      </c>
      <c r="T4717" s="21">
        <f t="shared" si="223"/>
        <v>33641.348401706549</v>
      </c>
      <c r="U4717" s="19">
        <v>0</v>
      </c>
      <c r="V4717" s="21">
        <f t="shared" si="224"/>
        <v>210701.07683174103</v>
      </c>
    </row>
    <row r="4718" spans="1:22" x14ac:dyDescent="0.3">
      <c r="A4718" s="3" t="s">
        <v>150</v>
      </c>
      <c r="B4718" s="3">
        <v>11</v>
      </c>
      <c r="C4718" s="4" t="s">
        <v>186</v>
      </c>
      <c r="D4718" s="3" t="s">
        <v>644</v>
      </c>
      <c r="E4718" s="3" t="s">
        <v>121</v>
      </c>
      <c r="F4718" s="4" t="s">
        <v>645</v>
      </c>
      <c r="G4718" s="3" t="s">
        <v>16</v>
      </c>
      <c r="H4718" s="5">
        <v>899.75459999999998</v>
      </c>
      <c r="I4718" s="5">
        <v>2.4384000000000001</v>
      </c>
      <c r="J4718" s="5">
        <v>2.4367000000000001</v>
      </c>
      <c r="K4718" s="6">
        <v>0.99930282152230965</v>
      </c>
      <c r="L4718" s="5">
        <v>29.02</v>
      </c>
      <c r="M4718" s="19">
        <f>H4718*INDEX('Pliegos Tarifarios (Las Condes)'!$B:$B,MATCH($B4718,'Pliegos Tarifarios (Las Condes)'!$A:$A,0))</f>
        <v>118554.36535980001</v>
      </c>
      <c r="N4718" s="19">
        <f>I4718*INDEX('Pliegos Tarifarios (Las Condes)'!$C:$C,MATCH($B4718,'Pliegos Tarifarios (Las Condes)'!$A:$A,0))</f>
        <v>8474.4226751999995</v>
      </c>
      <c r="O4718" s="19">
        <f>J4718*INDEX('Pliegos Tarifarios (Las Condes)'!$D:$D,MATCH($B4718,'Pliegos Tarifarios (Las Condes)'!$A:$A,0))</f>
        <v>35453.185762400004</v>
      </c>
      <c r="P4718" s="19">
        <f>H4718*INDEX('Pliegos Tarifarios (Las Condes)'!$E:$E,MATCH($B4718,'Pliegos Tarifarios (Las Condes)'!$A:$A,0))</f>
        <v>11718.403910399998</v>
      </c>
      <c r="Q4718" s="19" cm="1">
        <f t="array" ref="Q4718">H4718*_xlfn.IFS(H4718&lt;=350,INDEX('Pliegos Tarifarios (Las Condes)'!$F:$F,MATCH($B4718,'Pliegos Tarifarios (Las Condes)'!$A:$A,0)),H4718&lt;=500,INDEX('Pliegos Tarifarios (Las Condes)'!$G:$G,MATCH($B4718,'Pliegos Tarifarios (Las Condes)'!$A:$A,0)),H4718&lt;=1000,INDEX('Pliegos Tarifarios (Las Condes)'!$H:$H,MATCH($B4718,'Pliegos Tarifarios (Las Condes)'!$A:$A,0)),H4718&lt;=5000,INDEX('Pliegos Tarifarios (Las Condes)'!$I:$I,MATCH($B4718,'Pliegos Tarifarios (Las Condes)'!$A:$A,0)),H4718&gt;5000,INDEX('Pliegos Tarifarios (Las Condes)'!$J:$J,MATCH($B4718,'Pliegos Tarifarios (Las Condes)'!$A:$A,0)))/1.19</f>
        <v>2110.2647803361347</v>
      </c>
      <c r="R4718" s="19">
        <f>INDEX('Pliegos Tarifarios (Las Condes)'!$K:$K,MATCH($B4718,'Pliegos Tarifarios (Las Condes)'!$A:$A,0))</f>
        <v>732.99199999999996</v>
      </c>
      <c r="S4718" s="21">
        <f t="shared" si="222"/>
        <v>177043.63448813616</v>
      </c>
      <c r="T4718" s="21">
        <f t="shared" si="223"/>
        <v>33638.290552745872</v>
      </c>
      <c r="U4718" s="19">
        <v>0</v>
      </c>
      <c r="V4718" s="21">
        <f t="shared" si="224"/>
        <v>210681.92504088202</v>
      </c>
    </row>
    <row r="4719" spans="1:22" x14ac:dyDescent="0.3">
      <c r="A4719" s="3" t="s">
        <v>150</v>
      </c>
      <c r="B4719" s="3">
        <v>11</v>
      </c>
      <c r="C4719" s="4" t="s">
        <v>186</v>
      </c>
      <c r="D4719" s="3" t="s">
        <v>646</v>
      </c>
      <c r="E4719" s="3" t="s">
        <v>121</v>
      </c>
      <c r="F4719" s="4" t="s">
        <v>647</v>
      </c>
      <c r="G4719" s="3" t="s">
        <v>16</v>
      </c>
      <c r="H4719" s="5">
        <v>898.52710000000002</v>
      </c>
      <c r="I4719" s="5">
        <v>2.5270999999999999</v>
      </c>
      <c r="J4719" s="5">
        <v>2.4276</v>
      </c>
      <c r="K4719" s="6">
        <v>0.96062680542914802</v>
      </c>
      <c r="L4719" s="5">
        <v>28.98</v>
      </c>
      <c r="M4719" s="19">
        <f>H4719*INDEX('Pliegos Tarifarios (Las Condes)'!$B:$B,MATCH($B4719,'Pliegos Tarifarios (Las Condes)'!$A:$A,0))</f>
        <v>118392.62627730001</v>
      </c>
      <c r="N4719" s="19">
        <f>I4719*INDEX('Pliegos Tarifarios (Las Condes)'!$C:$C,MATCH($B4719,'Pliegos Tarifarios (Las Condes)'!$A:$A,0))</f>
        <v>8782.6909212999999</v>
      </c>
      <c r="O4719" s="19">
        <f>J4719*INDEX('Pliegos Tarifarios (Las Condes)'!$D:$D,MATCH($B4719,'Pliegos Tarifarios (Las Condes)'!$A:$A,0))</f>
        <v>35320.783747200003</v>
      </c>
      <c r="P4719" s="19">
        <f>H4719*INDEX('Pliegos Tarifarios (Las Condes)'!$E:$E,MATCH($B4719,'Pliegos Tarifarios (Las Condes)'!$A:$A,0))</f>
        <v>11702.4169504</v>
      </c>
      <c r="Q4719" s="19" cm="1">
        <f t="array" ref="Q4719">H4719*_xlfn.IFS(H4719&lt;=350,INDEX('Pliegos Tarifarios (Las Condes)'!$F:$F,MATCH($B4719,'Pliegos Tarifarios (Las Condes)'!$A:$A,0)),H4719&lt;=500,INDEX('Pliegos Tarifarios (Las Condes)'!$G:$G,MATCH($B4719,'Pliegos Tarifarios (Las Condes)'!$A:$A,0)),H4719&lt;=1000,INDEX('Pliegos Tarifarios (Las Condes)'!$H:$H,MATCH($B4719,'Pliegos Tarifarios (Las Condes)'!$A:$A,0)),H4719&lt;=5000,INDEX('Pliegos Tarifarios (Las Condes)'!$I:$I,MATCH($B4719,'Pliegos Tarifarios (Las Condes)'!$A:$A,0)),H4719&gt;5000,INDEX('Pliegos Tarifarios (Las Condes)'!$J:$J,MATCH($B4719,'Pliegos Tarifarios (Las Condes)'!$A:$A,0)))/1.19</f>
        <v>2107.3858286554623</v>
      </c>
      <c r="R4719" s="19">
        <f>INDEX('Pliegos Tarifarios (Las Condes)'!$K:$K,MATCH($B4719,'Pliegos Tarifarios (Las Condes)'!$A:$A,0))</f>
        <v>732.99199999999996</v>
      </c>
      <c r="S4719" s="21">
        <f t="shared" si="222"/>
        <v>177038.89572485548</v>
      </c>
      <c r="T4719" s="21">
        <f t="shared" si="223"/>
        <v>33637.390187722543</v>
      </c>
      <c r="U4719" s="19">
        <v>0</v>
      </c>
      <c r="V4719" s="21">
        <f t="shared" si="224"/>
        <v>210676.28591257802</v>
      </c>
    </row>
    <row r="4720" spans="1:22" x14ac:dyDescent="0.3">
      <c r="A4720" s="3" t="s">
        <v>150</v>
      </c>
      <c r="B4720" s="3">
        <v>11</v>
      </c>
      <c r="C4720" s="4" t="s">
        <v>186</v>
      </c>
      <c r="D4720" s="3" t="s">
        <v>648</v>
      </c>
      <c r="E4720" s="3" t="s">
        <v>121</v>
      </c>
      <c r="F4720" s="4" t="s">
        <v>649</v>
      </c>
      <c r="G4720" s="3" t="s">
        <v>16</v>
      </c>
      <c r="H4720" s="5">
        <v>897.46849999999995</v>
      </c>
      <c r="I4720" s="5">
        <v>2.4569999999999999</v>
      </c>
      <c r="J4720" s="5">
        <v>2.4569999999999999</v>
      </c>
      <c r="K4720" s="6">
        <v>1</v>
      </c>
      <c r="L4720" s="5">
        <v>28.95</v>
      </c>
      <c r="M4720" s="19">
        <f>H4720*INDEX('Pliegos Tarifarios (Las Condes)'!$B:$B,MATCH($B4720,'Pliegos Tarifarios (Las Condes)'!$A:$A,0))</f>
        <v>118253.14196549999</v>
      </c>
      <c r="N4720" s="19">
        <f>I4720*INDEX('Pliegos Tarifarios (Las Condes)'!$C:$C,MATCH($B4720,'Pliegos Tarifarios (Las Condes)'!$A:$A,0))</f>
        <v>8539.0651709999984</v>
      </c>
      <c r="O4720" s="19">
        <f>J4720*INDEX('Pliegos Tarifarios (Las Condes)'!$D:$D,MATCH($B4720,'Pliegos Tarifarios (Las Condes)'!$A:$A,0))</f>
        <v>35748.544104000001</v>
      </c>
      <c r="P4720" s="19">
        <f>H4720*INDEX('Pliegos Tarifarios (Las Condes)'!$E:$E,MATCH($B4720,'Pliegos Tarifarios (Las Condes)'!$A:$A,0))</f>
        <v>11688.629743999998</v>
      </c>
      <c r="Q4720" s="19" cm="1">
        <f t="array" ref="Q4720">H4720*_xlfn.IFS(H4720&lt;=350,INDEX('Pliegos Tarifarios (Las Condes)'!$F:$F,MATCH($B4720,'Pliegos Tarifarios (Las Condes)'!$A:$A,0)),H4720&lt;=500,INDEX('Pliegos Tarifarios (Las Condes)'!$G:$G,MATCH($B4720,'Pliegos Tarifarios (Las Condes)'!$A:$A,0)),H4720&lt;=1000,INDEX('Pliegos Tarifarios (Las Condes)'!$H:$H,MATCH($B4720,'Pliegos Tarifarios (Las Condes)'!$A:$A,0)),H4720&lt;=5000,INDEX('Pliegos Tarifarios (Las Condes)'!$I:$I,MATCH($B4720,'Pliegos Tarifarios (Las Condes)'!$A:$A,0)),H4720&gt;5000,INDEX('Pliegos Tarifarios (Las Condes)'!$J:$J,MATCH($B4720,'Pliegos Tarifarios (Las Condes)'!$A:$A,0)))/1.19</f>
        <v>2104.9030113445378</v>
      </c>
      <c r="R4720" s="19">
        <f>INDEX('Pliegos Tarifarios (Las Condes)'!$K:$K,MATCH($B4720,'Pliegos Tarifarios (Las Condes)'!$A:$A,0))</f>
        <v>732.99199999999996</v>
      </c>
      <c r="S4720" s="21">
        <f t="shared" si="222"/>
        <v>177067.27599584454</v>
      </c>
      <c r="T4720" s="21">
        <f t="shared" si="223"/>
        <v>33642.782439210459</v>
      </c>
      <c r="U4720" s="19">
        <v>0</v>
      </c>
      <c r="V4720" s="21">
        <f t="shared" si="224"/>
        <v>210710.05843505499</v>
      </c>
    </row>
    <row r="4721" spans="1:22" x14ac:dyDescent="0.3">
      <c r="A4721" s="3" t="s">
        <v>150</v>
      </c>
      <c r="B4721" s="3">
        <v>11</v>
      </c>
      <c r="C4721" s="4" t="s">
        <v>186</v>
      </c>
      <c r="D4721" s="3" t="s">
        <v>650</v>
      </c>
      <c r="E4721" s="3" t="s">
        <v>121</v>
      </c>
      <c r="F4721" s="4" t="s">
        <v>651</v>
      </c>
      <c r="G4721" s="3" t="s">
        <v>16</v>
      </c>
      <c r="H4721" s="5">
        <v>899.72180000000003</v>
      </c>
      <c r="I4721" s="5">
        <v>2.4668999999999999</v>
      </c>
      <c r="J4721" s="5">
        <v>2.4014000000000002</v>
      </c>
      <c r="K4721" s="6">
        <v>0.97344845757833731</v>
      </c>
      <c r="L4721" s="5">
        <v>29.02</v>
      </c>
      <c r="M4721" s="19">
        <f>H4721*INDEX('Pliegos Tarifarios (Las Condes)'!$B:$B,MATCH($B4721,'Pliegos Tarifarios (Las Condes)'!$A:$A,0))</f>
        <v>118550.04353340001</v>
      </c>
      <c r="N4721" s="19">
        <f>I4721*INDEX('Pliegos Tarifarios (Las Condes)'!$C:$C,MATCH($B4721,'Pliegos Tarifarios (Las Condes)'!$A:$A,0))</f>
        <v>8573.4716606999991</v>
      </c>
      <c r="O4721" s="19">
        <f>J4721*INDEX('Pliegos Tarifarios (Las Condes)'!$D:$D,MATCH($B4721,'Pliegos Tarifarios (Las Condes)'!$A:$A,0))</f>
        <v>34939.582340800007</v>
      </c>
      <c r="P4721" s="19">
        <f>H4721*INDEX('Pliegos Tarifarios (Las Condes)'!$E:$E,MATCH($B4721,'Pliegos Tarifarios (Las Condes)'!$A:$A,0))</f>
        <v>11717.976723199999</v>
      </c>
      <c r="Q4721" s="19" cm="1">
        <f t="array" ref="Q4721">H4721*_xlfn.IFS(H4721&lt;=350,INDEX('Pliegos Tarifarios (Las Condes)'!$F:$F,MATCH($B4721,'Pliegos Tarifarios (Las Condes)'!$A:$A,0)),H4721&lt;=500,INDEX('Pliegos Tarifarios (Las Condes)'!$G:$G,MATCH($B4721,'Pliegos Tarifarios (Las Condes)'!$A:$A,0)),H4721&lt;=1000,INDEX('Pliegos Tarifarios (Las Condes)'!$H:$H,MATCH($B4721,'Pliegos Tarifarios (Las Condes)'!$A:$A,0)),H4721&lt;=5000,INDEX('Pliegos Tarifarios (Las Condes)'!$I:$I,MATCH($B4721,'Pliegos Tarifarios (Las Condes)'!$A:$A,0)),H4721&gt;5000,INDEX('Pliegos Tarifarios (Las Condes)'!$J:$J,MATCH($B4721,'Pliegos Tarifarios (Las Condes)'!$A:$A,0)))/1.19</f>
        <v>2110.1878519327734</v>
      </c>
      <c r="R4721" s="19">
        <f>INDEX('Pliegos Tarifarios (Las Condes)'!$K:$K,MATCH($B4721,'Pliegos Tarifarios (Las Condes)'!$A:$A,0))</f>
        <v>732.99199999999996</v>
      </c>
      <c r="S4721" s="21">
        <f t="shared" si="222"/>
        <v>176624.25411003278</v>
      </c>
      <c r="T4721" s="21">
        <f t="shared" si="223"/>
        <v>33558.608280906228</v>
      </c>
      <c r="U4721" s="19">
        <v>0</v>
      </c>
      <c r="V4721" s="21">
        <f t="shared" si="224"/>
        <v>210182.862390939</v>
      </c>
    </row>
    <row r="4722" spans="1:22" x14ac:dyDescent="0.3">
      <c r="A4722" s="3" t="s">
        <v>150</v>
      </c>
      <c r="B4722" s="3">
        <v>11</v>
      </c>
      <c r="C4722" s="4" t="s">
        <v>186</v>
      </c>
      <c r="D4722" s="3" t="s">
        <v>652</v>
      </c>
      <c r="E4722" s="3" t="s">
        <v>121</v>
      </c>
      <c r="F4722" s="4" t="s">
        <v>653</v>
      </c>
      <c r="G4722" s="3" t="s">
        <v>16</v>
      </c>
      <c r="H4722" s="5">
        <v>897.19839999999999</v>
      </c>
      <c r="I4722" s="5">
        <v>2.4594</v>
      </c>
      <c r="J4722" s="5">
        <v>2.4478</v>
      </c>
      <c r="K4722" s="6">
        <v>0.99528340245588354</v>
      </c>
      <c r="L4722" s="5">
        <v>28.94</v>
      </c>
      <c r="M4722" s="19">
        <f>H4722*INDEX('Pliegos Tarifarios (Las Condes)'!$B:$B,MATCH($B4722,'Pliegos Tarifarios (Las Condes)'!$A:$A,0))</f>
        <v>118217.55277920001</v>
      </c>
      <c r="N4722" s="19">
        <f>I4722*INDEX('Pliegos Tarifarios (Las Condes)'!$C:$C,MATCH($B4722,'Pliegos Tarifarios (Las Condes)'!$A:$A,0))</f>
        <v>8547.4061382</v>
      </c>
      <c r="O4722" s="19">
        <f>J4722*INDEX('Pliegos Tarifarios (Las Condes)'!$D:$D,MATCH($B4722,'Pliegos Tarifarios (Las Condes)'!$A:$A,0))</f>
        <v>35614.6871216</v>
      </c>
      <c r="P4722" s="19">
        <f>H4722*INDEX('Pliegos Tarifarios (Las Condes)'!$E:$E,MATCH($B4722,'Pliegos Tarifarios (Las Condes)'!$A:$A,0))</f>
        <v>11685.1119616</v>
      </c>
      <c r="Q4722" s="19" cm="1">
        <f t="array" ref="Q4722">H4722*_xlfn.IFS(H4722&lt;=350,INDEX('Pliegos Tarifarios (Las Condes)'!$F:$F,MATCH($B4722,'Pliegos Tarifarios (Las Condes)'!$A:$A,0)),H4722&lt;=500,INDEX('Pliegos Tarifarios (Las Condes)'!$G:$G,MATCH($B4722,'Pliegos Tarifarios (Las Condes)'!$A:$A,0)),H4722&lt;=1000,INDEX('Pliegos Tarifarios (Las Condes)'!$H:$H,MATCH($B4722,'Pliegos Tarifarios (Las Condes)'!$A:$A,0)),H4722&lt;=5000,INDEX('Pliegos Tarifarios (Las Condes)'!$I:$I,MATCH($B4722,'Pliegos Tarifarios (Las Condes)'!$A:$A,0)),H4722&gt;5000,INDEX('Pliegos Tarifarios (Las Condes)'!$J:$J,MATCH($B4722,'Pliegos Tarifarios (Las Condes)'!$A:$A,0)))/1.19</f>
        <v>2104.2695247058828</v>
      </c>
      <c r="R4722" s="19">
        <f>INDEX('Pliegos Tarifarios (Las Condes)'!$K:$K,MATCH($B4722,'Pliegos Tarifarios (Las Condes)'!$A:$A,0))</f>
        <v>732.99199999999996</v>
      </c>
      <c r="S4722" s="21">
        <f t="shared" si="222"/>
        <v>176902.01952530589</v>
      </c>
      <c r="T4722" s="21">
        <f t="shared" si="223"/>
        <v>33611.38370980812</v>
      </c>
      <c r="U4722" s="19">
        <v>0</v>
      </c>
      <c r="V4722" s="21">
        <f t="shared" si="224"/>
        <v>210513.403235114</v>
      </c>
    </row>
    <row r="4723" spans="1:22" x14ac:dyDescent="0.3">
      <c r="A4723" s="3" t="s">
        <v>150</v>
      </c>
      <c r="B4723" s="3">
        <v>11</v>
      </c>
      <c r="C4723" s="4" t="s">
        <v>186</v>
      </c>
      <c r="D4723" s="3" t="s">
        <v>654</v>
      </c>
      <c r="E4723" s="3" t="s">
        <v>121</v>
      </c>
      <c r="F4723" s="4" t="s">
        <v>655</v>
      </c>
      <c r="G4723" s="3" t="s">
        <v>16</v>
      </c>
      <c r="H4723" s="5">
        <v>897.56320000000005</v>
      </c>
      <c r="I4723" s="5">
        <v>2.5019999999999998</v>
      </c>
      <c r="J4723" s="5">
        <v>2.5019999999999998</v>
      </c>
      <c r="K4723" s="6">
        <v>1</v>
      </c>
      <c r="L4723" s="5">
        <v>28.95</v>
      </c>
      <c r="M4723" s="19">
        <f>H4723*INDEX('Pliegos Tarifarios (Las Condes)'!$B:$B,MATCH($B4723,'Pliegos Tarifarios (Las Condes)'!$A:$A,0))</f>
        <v>118265.61992160001</v>
      </c>
      <c r="N4723" s="19">
        <f>I4723*INDEX('Pliegos Tarifarios (Las Condes)'!$C:$C,MATCH($B4723,'Pliegos Tarifarios (Las Condes)'!$A:$A,0))</f>
        <v>8695.4583059999986</v>
      </c>
      <c r="O4723" s="19">
        <f>J4723*INDEX('Pliegos Tarifarios (Las Condes)'!$D:$D,MATCH($B4723,'Pliegos Tarifarios (Las Condes)'!$A:$A,0))</f>
        <v>36403.279343999995</v>
      </c>
      <c r="P4723" s="19">
        <f>H4723*INDEX('Pliegos Tarifarios (Las Condes)'!$E:$E,MATCH($B4723,'Pliegos Tarifarios (Las Condes)'!$A:$A,0))</f>
        <v>11689.863116799999</v>
      </c>
      <c r="Q4723" s="19" cm="1">
        <f t="array" ref="Q4723">H4723*_xlfn.IFS(H4723&lt;=350,INDEX('Pliegos Tarifarios (Las Condes)'!$F:$F,MATCH($B4723,'Pliegos Tarifarios (Las Condes)'!$A:$A,0)),H4723&lt;=500,INDEX('Pliegos Tarifarios (Las Condes)'!$G:$G,MATCH($B4723,'Pliegos Tarifarios (Las Condes)'!$A:$A,0)),H4723&lt;=1000,INDEX('Pliegos Tarifarios (Las Condes)'!$H:$H,MATCH($B4723,'Pliegos Tarifarios (Las Condes)'!$A:$A,0)),H4723&lt;=5000,INDEX('Pliegos Tarifarios (Las Condes)'!$I:$I,MATCH($B4723,'Pliegos Tarifarios (Las Condes)'!$A:$A,0)),H4723&gt;5000,INDEX('Pliegos Tarifarios (Las Condes)'!$J:$J,MATCH($B4723,'Pliegos Tarifarios (Las Condes)'!$A:$A,0)))/1.19</f>
        <v>2105.1251186554623</v>
      </c>
      <c r="R4723" s="19">
        <f>INDEX('Pliegos Tarifarios (Las Condes)'!$K:$K,MATCH($B4723,'Pliegos Tarifarios (Las Condes)'!$A:$A,0))</f>
        <v>732.99199999999996</v>
      </c>
      <c r="S4723" s="21">
        <f t="shared" si="222"/>
        <v>177892.33780705548</v>
      </c>
      <c r="T4723" s="21">
        <f t="shared" si="223"/>
        <v>33799.544183340542</v>
      </c>
      <c r="U4723" s="19">
        <v>0</v>
      </c>
      <c r="V4723" s="21">
        <f t="shared" si="224"/>
        <v>211691.88199039601</v>
      </c>
    </row>
    <row r="4724" spans="1:22" x14ac:dyDescent="0.3">
      <c r="A4724" s="3" t="s">
        <v>150</v>
      </c>
      <c r="B4724" s="3">
        <v>11</v>
      </c>
      <c r="C4724" s="4" t="s">
        <v>186</v>
      </c>
      <c r="D4724" s="3" t="s">
        <v>656</v>
      </c>
      <c r="E4724" s="3" t="s">
        <v>121</v>
      </c>
      <c r="F4724" s="4" t="s">
        <v>657</v>
      </c>
      <c r="G4724" s="3" t="s">
        <v>16</v>
      </c>
      <c r="H4724" s="5">
        <v>896.84550000000002</v>
      </c>
      <c r="I4724" s="5">
        <v>2.5074999999999998</v>
      </c>
      <c r="J4724" s="5">
        <v>2.407</v>
      </c>
      <c r="K4724" s="6">
        <v>0.95992023928215364</v>
      </c>
      <c r="L4724" s="5">
        <v>28.93</v>
      </c>
      <c r="M4724" s="19">
        <f>H4724*INDEX('Pliegos Tarifarios (Las Condes)'!$B:$B,MATCH($B4724,'Pliegos Tarifarios (Las Condes)'!$A:$A,0))</f>
        <v>118171.05361650001</v>
      </c>
      <c r="N4724" s="19">
        <f>I4724*INDEX('Pliegos Tarifarios (Las Condes)'!$C:$C,MATCH($B4724,'Pliegos Tarifarios (Las Condes)'!$A:$A,0))</f>
        <v>8714.5730224999988</v>
      </c>
      <c r="O4724" s="19">
        <f>J4724*INDEX('Pliegos Tarifarios (Las Condes)'!$D:$D,MATCH($B4724,'Pliegos Tarifarios (Las Condes)'!$A:$A,0))</f>
        <v>35021.060504000001</v>
      </c>
      <c r="P4724" s="19">
        <f>H4724*INDEX('Pliegos Tarifarios (Las Condes)'!$E:$E,MATCH($B4724,'Pliegos Tarifarios (Las Condes)'!$A:$A,0))</f>
        <v>11680.515792</v>
      </c>
      <c r="Q4724" s="19" cm="1">
        <f t="array" ref="Q4724">H4724*_xlfn.IFS(H4724&lt;=350,INDEX('Pliegos Tarifarios (Las Condes)'!$F:$F,MATCH($B4724,'Pliegos Tarifarios (Las Condes)'!$A:$A,0)),H4724&lt;=500,INDEX('Pliegos Tarifarios (Las Condes)'!$G:$G,MATCH($B4724,'Pliegos Tarifarios (Las Condes)'!$A:$A,0)),H4724&lt;=1000,INDEX('Pliegos Tarifarios (Las Condes)'!$H:$H,MATCH($B4724,'Pliegos Tarifarios (Las Condes)'!$A:$A,0)),H4724&lt;=5000,INDEX('Pliegos Tarifarios (Las Condes)'!$I:$I,MATCH($B4724,'Pliegos Tarifarios (Las Condes)'!$A:$A,0)),H4724&gt;5000,INDEX('Pliegos Tarifarios (Las Condes)'!$J:$J,MATCH($B4724,'Pliegos Tarifarios (Las Condes)'!$A:$A,0)))/1.19</f>
        <v>2103.441840756303</v>
      </c>
      <c r="R4724" s="19">
        <f>INDEX('Pliegos Tarifarios (Las Condes)'!$K:$K,MATCH($B4724,'Pliegos Tarifarios (Las Condes)'!$A:$A,0))</f>
        <v>732.99199999999996</v>
      </c>
      <c r="S4724" s="21">
        <f t="shared" si="222"/>
        <v>176423.63677575631</v>
      </c>
      <c r="T4724" s="21">
        <f t="shared" si="223"/>
        <v>33520.490987393699</v>
      </c>
      <c r="U4724" s="19">
        <v>0</v>
      </c>
      <c r="V4724" s="21">
        <f t="shared" si="224"/>
        <v>209944.12776315003</v>
      </c>
    </row>
    <row r="4725" spans="1:22" x14ac:dyDescent="0.3">
      <c r="A4725" s="3" t="s">
        <v>150</v>
      </c>
      <c r="B4725" s="3">
        <v>11</v>
      </c>
      <c r="C4725" s="4" t="s">
        <v>186</v>
      </c>
      <c r="D4725" s="3" t="s">
        <v>658</v>
      </c>
      <c r="E4725" s="3" t="s">
        <v>121</v>
      </c>
      <c r="F4725" s="4" t="s">
        <v>659</v>
      </c>
      <c r="G4725" s="3" t="s">
        <v>16</v>
      </c>
      <c r="H4725" s="5">
        <v>898.72910000000002</v>
      </c>
      <c r="I4725" s="5">
        <v>2.4763999999999999</v>
      </c>
      <c r="J4725" s="5">
        <v>2.4622999999999999</v>
      </c>
      <c r="K4725" s="6">
        <v>0.99430625100952996</v>
      </c>
      <c r="L4725" s="5">
        <v>28.99</v>
      </c>
      <c r="M4725" s="19">
        <f>H4725*INDEX('Pliegos Tarifarios (Las Condes)'!$B:$B,MATCH($B4725,'Pliegos Tarifarios (Las Condes)'!$A:$A,0))</f>
        <v>118419.24240330001</v>
      </c>
      <c r="N4725" s="19">
        <f>I4725*INDEX('Pliegos Tarifarios (Las Condes)'!$C:$C,MATCH($B4725,'Pliegos Tarifarios (Las Condes)'!$A:$A,0))</f>
        <v>8606.487989199999</v>
      </c>
      <c r="O4725" s="19">
        <f>J4725*INDEX('Pliegos Tarifarios (Las Condes)'!$D:$D,MATCH($B4725,'Pliegos Tarifarios (Las Condes)'!$A:$A,0))</f>
        <v>35825.657365600004</v>
      </c>
      <c r="P4725" s="19">
        <f>H4725*INDEX('Pliegos Tarifarios (Las Condes)'!$E:$E,MATCH($B4725,'Pliegos Tarifarios (Las Condes)'!$A:$A,0))</f>
        <v>11705.047798399999</v>
      </c>
      <c r="Q4725" s="19" cm="1">
        <f t="array" ref="Q4725">H4725*_xlfn.IFS(H4725&lt;=350,INDEX('Pliegos Tarifarios (Las Condes)'!$F:$F,MATCH($B4725,'Pliegos Tarifarios (Las Condes)'!$A:$A,0)),H4725&lt;=500,INDEX('Pliegos Tarifarios (Las Condes)'!$G:$G,MATCH($B4725,'Pliegos Tarifarios (Las Condes)'!$A:$A,0)),H4725&lt;=1000,INDEX('Pliegos Tarifarios (Las Condes)'!$H:$H,MATCH($B4725,'Pliegos Tarifarios (Las Condes)'!$A:$A,0)),H4725&lt;=5000,INDEX('Pliegos Tarifarios (Las Condes)'!$I:$I,MATCH($B4725,'Pliegos Tarifarios (Las Condes)'!$A:$A,0)),H4725&gt;5000,INDEX('Pliegos Tarifarios (Las Condes)'!$J:$J,MATCH($B4725,'Pliegos Tarifarios (Las Condes)'!$A:$A,0)))/1.19</f>
        <v>2107.8595950420172</v>
      </c>
      <c r="R4725" s="19">
        <f>INDEX('Pliegos Tarifarios (Las Condes)'!$K:$K,MATCH($B4725,'Pliegos Tarifarios (Las Condes)'!$A:$A,0))</f>
        <v>732.99199999999996</v>
      </c>
      <c r="S4725" s="21">
        <f t="shared" si="222"/>
        <v>177397.28715154203</v>
      </c>
      <c r="T4725" s="21">
        <f t="shared" si="223"/>
        <v>33705.484558792989</v>
      </c>
      <c r="U4725" s="19">
        <v>0</v>
      </c>
      <c r="V4725" s="21">
        <f t="shared" si="224"/>
        <v>211102.77171033502</v>
      </c>
    </row>
    <row r="4726" spans="1:22" x14ac:dyDescent="0.3">
      <c r="A4726" s="3" t="s">
        <v>150</v>
      </c>
      <c r="B4726" s="3">
        <v>11</v>
      </c>
      <c r="C4726" s="4" t="s">
        <v>186</v>
      </c>
      <c r="D4726" s="3" t="s">
        <v>660</v>
      </c>
      <c r="E4726" s="3" t="s">
        <v>121</v>
      </c>
      <c r="F4726" s="4" t="s">
        <v>661</v>
      </c>
      <c r="G4726" s="3" t="s">
        <v>16</v>
      </c>
      <c r="H4726" s="5">
        <v>900.96140000000003</v>
      </c>
      <c r="I4726" s="5">
        <v>2.4512</v>
      </c>
      <c r="J4726" s="5">
        <v>2.4512</v>
      </c>
      <c r="K4726" s="6">
        <v>1</v>
      </c>
      <c r="L4726" s="5">
        <v>29.06</v>
      </c>
      <c r="M4726" s="19">
        <f>H4726*INDEX('Pliegos Tarifarios (Las Condes)'!$B:$B,MATCH($B4726,'Pliegos Tarifarios (Las Condes)'!$A:$A,0))</f>
        <v>118713.37694820001</v>
      </c>
      <c r="N4726" s="19">
        <f>I4726*INDEX('Pliegos Tarifarios (Las Condes)'!$C:$C,MATCH($B4726,'Pliegos Tarifarios (Las Condes)'!$A:$A,0))</f>
        <v>8518.9078336000002</v>
      </c>
      <c r="O4726" s="19">
        <f>J4726*INDEX('Pliegos Tarifarios (Las Condes)'!$D:$D,MATCH($B4726,'Pliegos Tarifarios (Las Condes)'!$A:$A,0))</f>
        <v>35664.1560064</v>
      </c>
      <c r="P4726" s="19">
        <f>H4726*INDEX('Pliegos Tarifarios (Las Condes)'!$E:$E,MATCH($B4726,'Pliegos Tarifarios (Las Condes)'!$A:$A,0))</f>
        <v>11734.1212736</v>
      </c>
      <c r="Q4726" s="19" cm="1">
        <f t="array" ref="Q4726">H4726*_xlfn.IFS(H4726&lt;=350,INDEX('Pliegos Tarifarios (Las Condes)'!$F:$F,MATCH($B4726,'Pliegos Tarifarios (Las Condes)'!$A:$A,0)),H4726&lt;=500,INDEX('Pliegos Tarifarios (Las Condes)'!$G:$G,MATCH($B4726,'Pliegos Tarifarios (Las Condes)'!$A:$A,0)),H4726&lt;=1000,INDEX('Pliegos Tarifarios (Las Condes)'!$H:$H,MATCH($B4726,'Pliegos Tarifarios (Las Condes)'!$A:$A,0)),H4726&lt;=5000,INDEX('Pliegos Tarifarios (Las Condes)'!$I:$I,MATCH($B4726,'Pliegos Tarifarios (Las Condes)'!$A:$A,0)),H4726&gt;5000,INDEX('Pliegos Tarifarios (Las Condes)'!$J:$J,MATCH($B4726,'Pliegos Tarifarios (Las Condes)'!$A:$A,0)))/1.19</f>
        <v>2113.095182689076</v>
      </c>
      <c r="R4726" s="19">
        <f>INDEX('Pliegos Tarifarios (Las Condes)'!$K:$K,MATCH($B4726,'Pliegos Tarifarios (Las Condes)'!$A:$A,0))</f>
        <v>732.99199999999996</v>
      </c>
      <c r="S4726" s="21">
        <f t="shared" si="222"/>
        <v>177476.64924448909</v>
      </c>
      <c r="T4726" s="21">
        <f t="shared" si="223"/>
        <v>33720.563356452927</v>
      </c>
      <c r="U4726" s="19">
        <v>0</v>
      </c>
      <c r="V4726" s="21">
        <f t="shared" si="224"/>
        <v>211197.212600942</v>
      </c>
    </row>
    <row r="4727" spans="1:22" x14ac:dyDescent="0.3">
      <c r="A4727" s="3" t="s">
        <v>150</v>
      </c>
      <c r="B4727" s="3">
        <v>11</v>
      </c>
      <c r="C4727" s="4" t="s">
        <v>186</v>
      </c>
      <c r="D4727" s="3" t="s">
        <v>662</v>
      </c>
      <c r="E4727" s="3" t="s">
        <v>121</v>
      </c>
      <c r="F4727" s="4" t="s">
        <v>663</v>
      </c>
      <c r="G4727" s="3" t="s">
        <v>16</v>
      </c>
      <c r="H4727" s="5">
        <v>898.41769999999997</v>
      </c>
      <c r="I4727" s="5">
        <v>2.4866000000000001</v>
      </c>
      <c r="J4727" s="5">
        <v>2.4866000000000001</v>
      </c>
      <c r="K4727" s="6">
        <v>1</v>
      </c>
      <c r="L4727" s="5">
        <v>28.98</v>
      </c>
      <c r="M4727" s="19">
        <f>H4727*INDEX('Pliegos Tarifarios (Las Condes)'!$B:$B,MATCH($B4727,'Pliegos Tarifarios (Las Condes)'!$A:$A,0))</f>
        <v>118378.2114051</v>
      </c>
      <c r="N4727" s="19">
        <f>I4727*INDEX('Pliegos Tarifarios (Las Condes)'!$C:$C,MATCH($B4727,'Pliegos Tarifarios (Las Condes)'!$A:$A,0))</f>
        <v>8641.9370997999995</v>
      </c>
      <c r="O4727" s="19">
        <f>J4727*INDEX('Pliegos Tarifarios (Las Condes)'!$D:$D,MATCH($B4727,'Pliegos Tarifarios (Las Condes)'!$A:$A,0))</f>
        <v>36179.214395200004</v>
      </c>
      <c r="P4727" s="19">
        <f>H4727*INDEX('Pliegos Tarifarios (Las Condes)'!$E:$E,MATCH($B4727,'Pliegos Tarifarios (Las Condes)'!$A:$A,0))</f>
        <v>11700.992124799999</v>
      </c>
      <c r="Q4727" s="19" cm="1">
        <f t="array" ref="Q4727">H4727*_xlfn.IFS(H4727&lt;=350,INDEX('Pliegos Tarifarios (Las Condes)'!$F:$F,MATCH($B4727,'Pliegos Tarifarios (Las Condes)'!$A:$A,0)),H4727&lt;=500,INDEX('Pliegos Tarifarios (Las Condes)'!$G:$G,MATCH($B4727,'Pliegos Tarifarios (Las Condes)'!$A:$A,0)),H4727&lt;=1000,INDEX('Pliegos Tarifarios (Las Condes)'!$H:$H,MATCH($B4727,'Pliegos Tarifarios (Las Condes)'!$A:$A,0)),H4727&lt;=5000,INDEX('Pliegos Tarifarios (Las Condes)'!$I:$I,MATCH($B4727,'Pliegos Tarifarios (Las Condes)'!$A:$A,0)),H4727&gt;5000,INDEX('Pliegos Tarifarios (Las Condes)'!$J:$J,MATCH($B4727,'Pliegos Tarifarios (Las Condes)'!$A:$A,0)))/1.19</f>
        <v>2107.1292442857148</v>
      </c>
      <c r="R4727" s="19">
        <f>INDEX('Pliegos Tarifarios (Las Condes)'!$K:$K,MATCH($B4727,'Pliegos Tarifarios (Las Condes)'!$A:$A,0))</f>
        <v>732.99199999999996</v>
      </c>
      <c r="S4727" s="21">
        <f t="shared" si="222"/>
        <v>177740.47626918572</v>
      </c>
      <c r="T4727" s="21">
        <f t="shared" si="223"/>
        <v>33770.690491145288</v>
      </c>
      <c r="U4727" s="19">
        <v>0</v>
      </c>
      <c r="V4727" s="21">
        <f t="shared" si="224"/>
        <v>211511.16676033102</v>
      </c>
    </row>
    <row r="4728" spans="1:22" x14ac:dyDescent="0.3">
      <c r="A4728" s="3" t="s">
        <v>150</v>
      </c>
      <c r="B4728" s="3">
        <v>11</v>
      </c>
      <c r="C4728" s="4" t="s">
        <v>186</v>
      </c>
      <c r="D4728" s="3" t="s">
        <v>664</v>
      </c>
      <c r="E4728" s="3" t="s">
        <v>121</v>
      </c>
      <c r="F4728" s="4" t="s">
        <v>665</v>
      </c>
      <c r="G4728" s="3" t="s">
        <v>16</v>
      </c>
      <c r="H4728" s="5">
        <v>899.85199999999998</v>
      </c>
      <c r="I4728" s="5">
        <v>2.4456000000000002</v>
      </c>
      <c r="J4728" s="5">
        <v>2.4180999999999999</v>
      </c>
      <c r="K4728" s="6">
        <v>0.98875531566895636</v>
      </c>
      <c r="L4728" s="5">
        <v>29.03</v>
      </c>
      <c r="M4728" s="19">
        <f>H4728*INDEX('Pliegos Tarifarios (Las Condes)'!$B:$B,MATCH($B4728,'Pliegos Tarifarios (Las Condes)'!$A:$A,0))</f>
        <v>118567.199076</v>
      </c>
      <c r="N4728" s="19">
        <f>I4728*INDEX('Pliegos Tarifarios (Las Condes)'!$C:$C,MATCH($B4728,'Pliegos Tarifarios (Las Condes)'!$A:$A,0))</f>
        <v>8499.4455768000007</v>
      </c>
      <c r="O4728" s="19">
        <f>J4728*INDEX('Pliegos Tarifarios (Las Condes)'!$D:$D,MATCH($B4728,'Pliegos Tarifarios (Las Condes)'!$A:$A,0))</f>
        <v>35182.561863199997</v>
      </c>
      <c r="P4728" s="19">
        <f>H4728*INDEX('Pliegos Tarifarios (Las Condes)'!$E:$E,MATCH($B4728,'Pliegos Tarifarios (Las Condes)'!$A:$A,0))</f>
        <v>11719.672447999999</v>
      </c>
      <c r="Q4728" s="19" cm="1">
        <f t="array" ref="Q4728">H4728*_xlfn.IFS(H4728&lt;=350,INDEX('Pliegos Tarifarios (Las Condes)'!$F:$F,MATCH($B4728,'Pliegos Tarifarios (Las Condes)'!$A:$A,0)),H4728&lt;=500,INDEX('Pliegos Tarifarios (Las Condes)'!$G:$G,MATCH($B4728,'Pliegos Tarifarios (Las Condes)'!$A:$A,0)),H4728&lt;=1000,INDEX('Pliegos Tarifarios (Las Condes)'!$H:$H,MATCH($B4728,'Pliegos Tarifarios (Las Condes)'!$A:$A,0)),H4728&lt;=5000,INDEX('Pliegos Tarifarios (Las Condes)'!$I:$I,MATCH($B4728,'Pliegos Tarifarios (Las Condes)'!$A:$A,0)),H4728&gt;5000,INDEX('Pliegos Tarifarios (Las Condes)'!$J:$J,MATCH($B4728,'Pliegos Tarifarios (Las Condes)'!$A:$A,0)))/1.19</f>
        <v>2110.4932201680676</v>
      </c>
      <c r="R4728" s="19">
        <f>INDEX('Pliegos Tarifarios (Las Condes)'!$K:$K,MATCH($B4728,'Pliegos Tarifarios (Las Condes)'!$A:$A,0))</f>
        <v>732.99199999999996</v>
      </c>
      <c r="S4728" s="21">
        <f t="shared" si="222"/>
        <v>176812.36418416808</v>
      </c>
      <c r="T4728" s="21">
        <f t="shared" si="223"/>
        <v>33594.349194991933</v>
      </c>
      <c r="U4728" s="19">
        <v>0</v>
      </c>
      <c r="V4728" s="21">
        <f t="shared" si="224"/>
        <v>210406.71337916001</v>
      </c>
    </row>
    <row r="4729" spans="1:22" x14ac:dyDescent="0.3">
      <c r="A4729" s="3" t="s">
        <v>150</v>
      </c>
      <c r="B4729" s="3">
        <v>11</v>
      </c>
      <c r="C4729" s="4" t="s">
        <v>186</v>
      </c>
      <c r="D4729" s="3" t="s">
        <v>666</v>
      </c>
      <c r="E4729" s="3" t="s">
        <v>121</v>
      </c>
      <c r="F4729" s="4" t="s">
        <v>667</v>
      </c>
      <c r="G4729" s="3" t="s">
        <v>16</v>
      </c>
      <c r="H4729" s="5">
        <v>900.48469999999998</v>
      </c>
      <c r="I4729" s="5">
        <v>2.5266000000000002</v>
      </c>
      <c r="J4729" s="5">
        <v>2.5266000000000002</v>
      </c>
      <c r="K4729" s="6">
        <v>1</v>
      </c>
      <c r="L4729" s="5">
        <v>29.05</v>
      </c>
      <c r="M4729" s="19">
        <f>H4729*INDEX('Pliegos Tarifarios (Las Condes)'!$B:$B,MATCH($B4729,'Pliegos Tarifarios (Las Condes)'!$A:$A,0))</f>
        <v>118650.56552610001</v>
      </c>
      <c r="N4729" s="19">
        <f>I4729*INDEX('Pliegos Tarifarios (Las Condes)'!$C:$C,MATCH($B4729,'Pliegos Tarifarios (Las Condes)'!$A:$A,0))</f>
        <v>8780.9532197999997</v>
      </c>
      <c r="O4729" s="19">
        <f>J4729*INDEX('Pliegos Tarifarios (Las Condes)'!$D:$D,MATCH($B4729,'Pliegos Tarifarios (Las Condes)'!$A:$A,0))</f>
        <v>36761.201275200001</v>
      </c>
      <c r="P4729" s="19">
        <f>H4729*INDEX('Pliegos Tarifarios (Las Condes)'!$E:$E,MATCH($B4729,'Pliegos Tarifarios (Las Condes)'!$A:$A,0))</f>
        <v>11727.9127328</v>
      </c>
      <c r="Q4729" s="19" cm="1">
        <f t="array" ref="Q4729">H4729*_xlfn.IFS(H4729&lt;=350,INDEX('Pliegos Tarifarios (Las Condes)'!$F:$F,MATCH($B4729,'Pliegos Tarifarios (Las Condes)'!$A:$A,0)),H4729&lt;=500,INDEX('Pliegos Tarifarios (Las Condes)'!$G:$G,MATCH($B4729,'Pliegos Tarifarios (Las Condes)'!$A:$A,0)),H4729&lt;=1000,INDEX('Pliegos Tarifarios (Las Condes)'!$H:$H,MATCH($B4729,'Pliegos Tarifarios (Las Condes)'!$A:$A,0)),H4729&lt;=5000,INDEX('Pliegos Tarifarios (Las Condes)'!$I:$I,MATCH($B4729,'Pliegos Tarifarios (Las Condes)'!$A:$A,0)),H4729&gt;5000,INDEX('Pliegos Tarifarios (Las Condes)'!$J:$J,MATCH($B4729,'Pliegos Tarifarios (Las Condes)'!$A:$A,0)))/1.19</f>
        <v>2111.9771409243704</v>
      </c>
      <c r="R4729" s="19">
        <f>INDEX('Pliegos Tarifarios (Las Condes)'!$K:$K,MATCH($B4729,'Pliegos Tarifarios (Las Condes)'!$A:$A,0))</f>
        <v>732.99199999999996</v>
      </c>
      <c r="S4729" s="21">
        <f t="shared" si="222"/>
        <v>178765.60189482439</v>
      </c>
      <c r="T4729" s="21">
        <f t="shared" si="223"/>
        <v>33965.464360016631</v>
      </c>
      <c r="U4729" s="19">
        <v>0</v>
      </c>
      <c r="V4729" s="21">
        <f t="shared" si="224"/>
        <v>212731.06625484102</v>
      </c>
    </row>
    <row r="4730" spans="1:22" x14ac:dyDescent="0.3">
      <c r="A4730" s="3" t="s">
        <v>150</v>
      </c>
      <c r="B4730" s="3">
        <v>11</v>
      </c>
      <c r="C4730" s="4" t="s">
        <v>186</v>
      </c>
      <c r="D4730" s="3" t="s">
        <v>668</v>
      </c>
      <c r="E4730" s="3" t="s">
        <v>121</v>
      </c>
      <c r="F4730" s="4" t="s">
        <v>669</v>
      </c>
      <c r="G4730" s="3" t="s">
        <v>16</v>
      </c>
      <c r="H4730" s="5">
        <v>897.673</v>
      </c>
      <c r="I4730" s="5">
        <v>2.4496000000000002</v>
      </c>
      <c r="J4730" s="5">
        <v>2.4496000000000002</v>
      </c>
      <c r="K4730" s="6">
        <v>1</v>
      </c>
      <c r="L4730" s="5">
        <v>28.96</v>
      </c>
      <c r="M4730" s="19">
        <f>H4730*INDEX('Pliegos Tarifarios (Las Condes)'!$B:$B,MATCH($B4730,'Pliegos Tarifarios (Las Condes)'!$A:$A,0))</f>
        <v>118280.087499</v>
      </c>
      <c r="N4730" s="19">
        <f>I4730*INDEX('Pliegos Tarifarios (Las Condes)'!$C:$C,MATCH($B4730,'Pliegos Tarifarios (Las Condes)'!$A:$A,0))</f>
        <v>8513.3471888000004</v>
      </c>
      <c r="O4730" s="19">
        <f>J4730*INDEX('Pliegos Tarifarios (Las Condes)'!$D:$D,MATCH($B4730,'Pliegos Tarifarios (Las Condes)'!$A:$A,0))</f>
        <v>35640.876531200003</v>
      </c>
      <c r="P4730" s="19">
        <f>H4730*INDEX('Pliegos Tarifarios (Las Condes)'!$E:$E,MATCH($B4730,'Pliegos Tarifarios (Las Condes)'!$A:$A,0))</f>
        <v>11691.293151999998</v>
      </c>
      <c r="Q4730" s="19" cm="1">
        <f t="array" ref="Q4730">H4730*_xlfn.IFS(H4730&lt;=350,INDEX('Pliegos Tarifarios (Las Condes)'!$F:$F,MATCH($B4730,'Pliegos Tarifarios (Las Condes)'!$A:$A,0)),H4730&lt;=500,INDEX('Pliegos Tarifarios (Las Condes)'!$G:$G,MATCH($B4730,'Pliegos Tarifarios (Las Condes)'!$A:$A,0)),H4730&lt;=1000,INDEX('Pliegos Tarifarios (Las Condes)'!$H:$H,MATCH($B4730,'Pliegos Tarifarios (Las Condes)'!$A:$A,0)),H4730&lt;=5000,INDEX('Pliegos Tarifarios (Las Condes)'!$I:$I,MATCH($B4730,'Pliegos Tarifarios (Las Condes)'!$A:$A,0)),H4730&gt;5000,INDEX('Pliegos Tarifarios (Las Condes)'!$J:$J,MATCH($B4730,'Pliegos Tarifarios (Las Condes)'!$A:$A,0)))/1.19</f>
        <v>2105.3826411764708</v>
      </c>
      <c r="R4730" s="19">
        <f>INDEX('Pliegos Tarifarios (Las Condes)'!$K:$K,MATCH($B4730,'Pliegos Tarifarios (Las Condes)'!$A:$A,0))</f>
        <v>732.99199999999996</v>
      </c>
      <c r="S4730" s="21">
        <f t="shared" si="222"/>
        <v>176963.97901217648</v>
      </c>
      <c r="T4730" s="21">
        <f t="shared" si="223"/>
        <v>33623.156012313535</v>
      </c>
      <c r="U4730" s="19">
        <v>0</v>
      </c>
      <c r="V4730" s="21">
        <f t="shared" si="224"/>
        <v>210587.13502449001</v>
      </c>
    </row>
    <row r="4731" spans="1:22" x14ac:dyDescent="0.3">
      <c r="A4731" s="3" t="s">
        <v>150</v>
      </c>
      <c r="B4731" s="3">
        <v>11</v>
      </c>
      <c r="C4731" s="4" t="s">
        <v>186</v>
      </c>
      <c r="D4731" s="3" t="s">
        <v>670</v>
      </c>
      <c r="E4731" s="3" t="s">
        <v>121</v>
      </c>
      <c r="F4731" s="4" t="s">
        <v>671</v>
      </c>
      <c r="G4731" s="3" t="s">
        <v>16</v>
      </c>
      <c r="H4731" s="5">
        <v>896.9923</v>
      </c>
      <c r="I4731" s="5">
        <v>2.4967000000000001</v>
      </c>
      <c r="J4731" s="5">
        <v>2.407</v>
      </c>
      <c r="K4731" s="6">
        <v>0.96407257580005601</v>
      </c>
      <c r="L4731" s="5">
        <v>28.94</v>
      </c>
      <c r="M4731" s="19">
        <f>H4731*INDEX('Pliegos Tarifarios (Las Condes)'!$B:$B,MATCH($B4731,'Pliegos Tarifarios (Las Condes)'!$A:$A,0))</f>
        <v>118190.3964249</v>
      </c>
      <c r="N4731" s="19">
        <f>I4731*INDEX('Pliegos Tarifarios (Las Condes)'!$C:$C,MATCH($B4731,'Pliegos Tarifarios (Las Condes)'!$A:$A,0))</f>
        <v>8677.0386701000007</v>
      </c>
      <c r="O4731" s="19">
        <f>J4731*INDEX('Pliegos Tarifarios (Las Condes)'!$D:$D,MATCH($B4731,'Pliegos Tarifarios (Las Condes)'!$A:$A,0))</f>
        <v>35021.060504000001</v>
      </c>
      <c r="P4731" s="19">
        <f>H4731*INDEX('Pliegos Tarifarios (Las Condes)'!$E:$E,MATCH($B4731,'Pliegos Tarifarios (Las Condes)'!$A:$A,0))</f>
        <v>11682.4277152</v>
      </c>
      <c r="Q4731" s="19" cm="1">
        <f t="array" ref="Q4731">H4731*_xlfn.IFS(H4731&lt;=350,INDEX('Pliegos Tarifarios (Las Condes)'!$F:$F,MATCH($B4731,'Pliegos Tarifarios (Las Condes)'!$A:$A,0)),H4731&lt;=500,INDEX('Pliegos Tarifarios (Las Condes)'!$G:$G,MATCH($B4731,'Pliegos Tarifarios (Las Condes)'!$A:$A,0)),H4731&lt;=1000,INDEX('Pliegos Tarifarios (Las Condes)'!$H:$H,MATCH($B4731,'Pliegos Tarifarios (Las Condes)'!$A:$A,0)),H4731&lt;=5000,INDEX('Pliegos Tarifarios (Las Condes)'!$I:$I,MATCH($B4731,'Pliegos Tarifarios (Las Condes)'!$A:$A,0)),H4731&gt;5000,INDEX('Pliegos Tarifarios (Las Condes)'!$J:$J,MATCH($B4731,'Pliegos Tarifarios (Las Condes)'!$A:$A,0)))/1.19</f>
        <v>2103.786142268908</v>
      </c>
      <c r="R4731" s="19">
        <f>INDEX('Pliegos Tarifarios (Las Condes)'!$K:$K,MATCH($B4731,'Pliegos Tarifarios (Las Condes)'!$A:$A,0))</f>
        <v>732.99199999999996</v>
      </c>
      <c r="S4731" s="21">
        <f t="shared" si="222"/>
        <v>176407.7014564689</v>
      </c>
      <c r="T4731" s="21">
        <f t="shared" si="223"/>
        <v>33517.46327672909</v>
      </c>
      <c r="U4731" s="19">
        <v>0</v>
      </c>
      <c r="V4731" s="21">
        <f t="shared" si="224"/>
        <v>209925.16473319801</v>
      </c>
    </row>
    <row r="4732" spans="1:22" x14ac:dyDescent="0.3">
      <c r="A4732" s="3" t="s">
        <v>150</v>
      </c>
      <c r="B4732" s="3">
        <v>11</v>
      </c>
      <c r="C4732" s="4" t="s">
        <v>186</v>
      </c>
      <c r="D4732" s="3" t="s">
        <v>672</v>
      </c>
      <c r="E4732" s="3" t="s">
        <v>121</v>
      </c>
      <c r="F4732" s="4" t="s">
        <v>673</v>
      </c>
      <c r="G4732" s="3" t="s">
        <v>16</v>
      </c>
      <c r="H4732" s="5">
        <v>899.92650000000003</v>
      </c>
      <c r="I4732" s="5">
        <v>2.4752999999999998</v>
      </c>
      <c r="J4732" s="5">
        <v>2.4552</v>
      </c>
      <c r="K4732" s="6">
        <v>0.9918797721488305</v>
      </c>
      <c r="L4732" s="5">
        <v>29.03</v>
      </c>
      <c r="M4732" s="19">
        <f>H4732*INDEX('Pliegos Tarifarios (Las Condes)'!$B:$B,MATCH($B4732,'Pliegos Tarifarios (Las Condes)'!$A:$A,0))</f>
        <v>118577.01541950001</v>
      </c>
      <c r="N4732" s="19">
        <f>I4732*INDEX('Pliegos Tarifarios (Las Condes)'!$C:$C,MATCH($B4732,'Pliegos Tarifarios (Las Condes)'!$A:$A,0))</f>
        <v>8602.6650458999993</v>
      </c>
      <c r="O4732" s="19">
        <f>J4732*INDEX('Pliegos Tarifarios (Las Condes)'!$D:$D,MATCH($B4732,'Pliegos Tarifarios (Las Condes)'!$A:$A,0))</f>
        <v>35722.354694400005</v>
      </c>
      <c r="P4732" s="19">
        <f>H4732*INDEX('Pliegos Tarifarios (Las Condes)'!$E:$E,MATCH($B4732,'Pliegos Tarifarios (Las Condes)'!$A:$A,0))</f>
        <v>11720.642736</v>
      </c>
      <c r="Q4732" s="19" cm="1">
        <f t="array" ref="Q4732">H4732*_xlfn.IFS(H4732&lt;=350,INDEX('Pliegos Tarifarios (Las Condes)'!$F:$F,MATCH($B4732,'Pliegos Tarifarios (Las Condes)'!$A:$A,0)),H4732&lt;=500,INDEX('Pliegos Tarifarios (Las Condes)'!$G:$G,MATCH($B4732,'Pliegos Tarifarios (Las Condes)'!$A:$A,0)),H4732&lt;=1000,INDEX('Pliegos Tarifarios (Las Condes)'!$H:$H,MATCH($B4732,'Pliegos Tarifarios (Las Condes)'!$A:$A,0)),H4732&lt;=5000,INDEX('Pliegos Tarifarios (Las Condes)'!$I:$I,MATCH($B4732,'Pliegos Tarifarios (Las Condes)'!$A:$A,0)),H4732&gt;5000,INDEX('Pliegos Tarifarios (Las Condes)'!$J:$J,MATCH($B4732,'Pliegos Tarifarios (Las Condes)'!$A:$A,0)))/1.19</f>
        <v>2110.6679508403367</v>
      </c>
      <c r="R4732" s="19">
        <f>INDEX('Pliegos Tarifarios (Las Condes)'!$K:$K,MATCH($B4732,'Pliegos Tarifarios (Las Condes)'!$A:$A,0))</f>
        <v>732.99199999999996</v>
      </c>
      <c r="S4732" s="21">
        <f t="shared" si="222"/>
        <v>177466.33784664035</v>
      </c>
      <c r="T4732" s="21">
        <f t="shared" si="223"/>
        <v>33718.604190861668</v>
      </c>
      <c r="U4732" s="19">
        <v>0</v>
      </c>
      <c r="V4732" s="21">
        <f t="shared" si="224"/>
        <v>211184.94203750201</v>
      </c>
    </row>
    <row r="4733" spans="1:22" x14ac:dyDescent="0.3">
      <c r="A4733" s="3" t="s">
        <v>150</v>
      </c>
      <c r="B4733" s="3">
        <v>11</v>
      </c>
      <c r="C4733" s="4" t="s">
        <v>186</v>
      </c>
      <c r="D4733" s="3" t="s">
        <v>674</v>
      </c>
      <c r="E4733" s="3" t="s">
        <v>121</v>
      </c>
      <c r="F4733" s="4" t="s">
        <v>675</v>
      </c>
      <c r="G4733" s="3" t="s">
        <v>16</v>
      </c>
      <c r="H4733" s="5">
        <v>899.95090000000005</v>
      </c>
      <c r="I4733" s="5">
        <v>2.4428000000000001</v>
      </c>
      <c r="J4733" s="5">
        <v>2.4318</v>
      </c>
      <c r="K4733" s="6">
        <v>0.99549697068937282</v>
      </c>
      <c r="L4733" s="5">
        <v>29.03</v>
      </c>
      <c r="M4733" s="19">
        <f>H4733*INDEX('Pliegos Tarifarios (Las Condes)'!$B:$B,MATCH($B4733,'Pliegos Tarifarios (Las Condes)'!$A:$A,0))</f>
        <v>118580.23043670002</v>
      </c>
      <c r="N4733" s="19">
        <f>I4733*INDEX('Pliegos Tarifarios (Las Condes)'!$C:$C,MATCH($B4733,'Pliegos Tarifarios (Las Condes)'!$A:$A,0))</f>
        <v>8489.7144484</v>
      </c>
      <c r="O4733" s="19">
        <f>J4733*INDEX('Pliegos Tarifarios (Las Condes)'!$D:$D,MATCH($B4733,'Pliegos Tarifarios (Las Condes)'!$A:$A,0))</f>
        <v>35381.892369599998</v>
      </c>
      <c r="P4733" s="19">
        <f>H4733*INDEX('Pliegos Tarifarios (Las Condes)'!$E:$E,MATCH($B4733,'Pliegos Tarifarios (Las Condes)'!$A:$A,0))</f>
        <v>11720.9605216</v>
      </c>
      <c r="Q4733" s="19" cm="1">
        <f t="array" ref="Q4733">H4733*_xlfn.IFS(H4733&lt;=350,INDEX('Pliegos Tarifarios (Las Condes)'!$F:$F,MATCH($B4733,'Pliegos Tarifarios (Las Condes)'!$A:$A,0)),H4733&lt;=500,INDEX('Pliegos Tarifarios (Las Condes)'!$G:$G,MATCH($B4733,'Pliegos Tarifarios (Las Condes)'!$A:$A,0)),H4733&lt;=1000,INDEX('Pliegos Tarifarios (Las Condes)'!$H:$H,MATCH($B4733,'Pliegos Tarifarios (Las Condes)'!$A:$A,0)),H4733&lt;=5000,INDEX('Pliegos Tarifarios (Las Condes)'!$I:$I,MATCH($B4733,'Pliegos Tarifarios (Las Condes)'!$A:$A,0)),H4733&gt;5000,INDEX('Pliegos Tarifarios (Las Condes)'!$J:$J,MATCH($B4733,'Pliegos Tarifarios (Las Condes)'!$A:$A,0)))/1.19</f>
        <v>2110.7251780672273</v>
      </c>
      <c r="R4733" s="19">
        <f>INDEX('Pliegos Tarifarios (Las Condes)'!$K:$K,MATCH($B4733,'Pliegos Tarifarios (Las Condes)'!$A:$A,0))</f>
        <v>732.99199999999996</v>
      </c>
      <c r="S4733" s="21">
        <f t="shared" si="222"/>
        <v>177016.51495436725</v>
      </c>
      <c r="T4733" s="21">
        <f t="shared" si="223"/>
        <v>33633.137841329779</v>
      </c>
      <c r="U4733" s="19">
        <v>0</v>
      </c>
      <c r="V4733" s="21">
        <f t="shared" si="224"/>
        <v>210649.65279569704</v>
      </c>
    </row>
    <row r="4734" spans="1:22" x14ac:dyDescent="0.3">
      <c r="A4734" s="3" t="s">
        <v>150</v>
      </c>
      <c r="B4734" s="3">
        <v>11</v>
      </c>
      <c r="C4734" s="4" t="s">
        <v>186</v>
      </c>
      <c r="D4734" s="3" t="s">
        <v>676</v>
      </c>
      <c r="E4734" s="3" t="s">
        <v>121</v>
      </c>
      <c r="F4734" s="4" t="s">
        <v>677</v>
      </c>
      <c r="G4734" s="3" t="s">
        <v>16</v>
      </c>
      <c r="H4734" s="5">
        <v>898.12329999999997</v>
      </c>
      <c r="I4734" s="5">
        <v>2.452</v>
      </c>
      <c r="J4734" s="5">
        <v>2.3866000000000001</v>
      </c>
      <c r="K4734" s="6">
        <v>0.97332789559543231</v>
      </c>
      <c r="L4734" s="5">
        <v>28.97</v>
      </c>
      <c r="M4734" s="19">
        <f>H4734*INDEX('Pliegos Tarifarios (Las Condes)'!$B:$B,MATCH($B4734,'Pliegos Tarifarios (Las Condes)'!$A:$A,0))</f>
        <v>118339.42037789999</v>
      </c>
      <c r="N4734" s="19">
        <f>I4734*INDEX('Pliegos Tarifarios (Las Condes)'!$C:$C,MATCH($B4734,'Pliegos Tarifarios (Las Condes)'!$A:$A,0))</f>
        <v>8521.6881560000002</v>
      </c>
      <c r="O4734" s="19">
        <f>J4734*INDEX('Pliegos Tarifarios (Las Condes)'!$D:$D,MATCH($B4734,'Pliegos Tarifarios (Las Condes)'!$A:$A,0))</f>
        <v>34724.247195200005</v>
      </c>
      <c r="P4734" s="19">
        <f>H4734*INDEX('Pliegos Tarifarios (Las Condes)'!$E:$E,MATCH($B4734,'Pliegos Tarifarios (Las Condes)'!$A:$A,0))</f>
        <v>11697.157859199999</v>
      </c>
      <c r="Q4734" s="19" cm="1">
        <f t="array" ref="Q4734">H4734*_xlfn.IFS(H4734&lt;=350,INDEX('Pliegos Tarifarios (Las Condes)'!$F:$F,MATCH($B4734,'Pliegos Tarifarios (Las Condes)'!$A:$A,0)),H4734&lt;=500,INDEX('Pliegos Tarifarios (Las Condes)'!$G:$G,MATCH($B4734,'Pliegos Tarifarios (Las Condes)'!$A:$A,0)),H4734&lt;=1000,INDEX('Pliegos Tarifarios (Las Condes)'!$H:$H,MATCH($B4734,'Pliegos Tarifarios (Las Condes)'!$A:$A,0)),H4734&lt;=5000,INDEX('Pliegos Tarifarios (Las Condes)'!$I:$I,MATCH($B4734,'Pliegos Tarifarios (Las Condes)'!$A:$A,0)),H4734&gt;5000,INDEX('Pliegos Tarifarios (Las Condes)'!$J:$J,MATCH($B4734,'Pliegos Tarifarios (Las Condes)'!$A:$A,0)))/1.19</f>
        <v>2106.4387649579835</v>
      </c>
      <c r="R4734" s="19">
        <f>INDEX('Pliegos Tarifarios (Las Condes)'!$K:$K,MATCH($B4734,'Pliegos Tarifarios (Las Condes)'!$A:$A,0))</f>
        <v>732.99199999999996</v>
      </c>
      <c r="S4734" s="21">
        <f t="shared" si="222"/>
        <v>176121.94435325798</v>
      </c>
      <c r="T4734" s="21">
        <f t="shared" si="223"/>
        <v>33463.169427119014</v>
      </c>
      <c r="U4734" s="19">
        <v>0</v>
      </c>
      <c r="V4734" s="21">
        <f t="shared" si="224"/>
        <v>209585.113780377</v>
      </c>
    </row>
    <row r="4735" spans="1:22" x14ac:dyDescent="0.3">
      <c r="A4735" s="3" t="s">
        <v>150</v>
      </c>
      <c r="B4735" s="3">
        <v>11</v>
      </c>
      <c r="C4735" s="4" t="s">
        <v>186</v>
      </c>
      <c r="D4735" s="3" t="s">
        <v>678</v>
      </c>
      <c r="E4735" s="3" t="s">
        <v>121</v>
      </c>
      <c r="F4735" s="4" t="s">
        <v>679</v>
      </c>
      <c r="G4735" s="3" t="s">
        <v>16</v>
      </c>
      <c r="H4735" s="5">
        <v>900.04549999999995</v>
      </c>
      <c r="I4735" s="5">
        <v>2.4889000000000001</v>
      </c>
      <c r="J4735" s="5">
        <v>2.4889000000000001</v>
      </c>
      <c r="K4735" s="6">
        <v>1</v>
      </c>
      <c r="L4735" s="5">
        <v>29.03</v>
      </c>
      <c r="M4735" s="19">
        <f>H4735*INDEX('Pliegos Tarifarios (Las Condes)'!$B:$B,MATCH($B4735,'Pliegos Tarifarios (Las Condes)'!$A:$A,0))</f>
        <v>118592.6952165</v>
      </c>
      <c r="N4735" s="19">
        <f>I4735*INDEX('Pliegos Tarifarios (Las Condes)'!$C:$C,MATCH($B4735,'Pliegos Tarifarios (Las Condes)'!$A:$A,0))</f>
        <v>8649.9305267</v>
      </c>
      <c r="O4735" s="19">
        <f>J4735*INDEX('Pliegos Tarifarios (Las Condes)'!$D:$D,MATCH($B4735,'Pliegos Tarifarios (Las Condes)'!$A:$A,0))</f>
        <v>36212.678640800004</v>
      </c>
      <c r="P4735" s="19">
        <f>H4735*INDEX('Pliegos Tarifarios (Las Condes)'!$E:$E,MATCH($B4735,'Pliegos Tarifarios (Las Condes)'!$A:$A,0))</f>
        <v>11722.192591999999</v>
      </c>
      <c r="Q4735" s="19" cm="1">
        <f t="array" ref="Q4735">H4735*_xlfn.IFS(H4735&lt;=350,INDEX('Pliegos Tarifarios (Las Condes)'!$F:$F,MATCH($B4735,'Pliegos Tarifarios (Las Condes)'!$A:$A,0)),H4735&lt;=500,INDEX('Pliegos Tarifarios (Las Condes)'!$G:$G,MATCH($B4735,'Pliegos Tarifarios (Las Condes)'!$A:$A,0)),H4735&lt;=1000,INDEX('Pliegos Tarifarios (Las Condes)'!$H:$H,MATCH($B4735,'Pliegos Tarifarios (Las Condes)'!$A:$A,0)),H4735&lt;=5000,INDEX('Pliegos Tarifarios (Las Condes)'!$I:$I,MATCH($B4735,'Pliegos Tarifarios (Las Condes)'!$A:$A,0)),H4735&gt;5000,INDEX('Pliegos Tarifarios (Las Condes)'!$J:$J,MATCH($B4735,'Pliegos Tarifarios (Las Condes)'!$A:$A,0)))/1.19</f>
        <v>2110.947050840336</v>
      </c>
      <c r="R4735" s="19">
        <f>INDEX('Pliegos Tarifarios (Las Condes)'!$K:$K,MATCH($B4735,'Pliegos Tarifarios (Las Condes)'!$A:$A,0))</f>
        <v>732.99199999999996</v>
      </c>
      <c r="S4735" s="21">
        <f t="shared" si="222"/>
        <v>178021.43602684035</v>
      </c>
      <c r="T4735" s="21">
        <f t="shared" si="223"/>
        <v>33824.072845099668</v>
      </c>
      <c r="U4735" s="19">
        <v>0</v>
      </c>
      <c r="V4735" s="21">
        <f t="shared" si="224"/>
        <v>211845.50887194002</v>
      </c>
    </row>
    <row r="4736" spans="1:22" x14ac:dyDescent="0.3">
      <c r="A4736" s="3" t="s">
        <v>150</v>
      </c>
      <c r="B4736" s="3">
        <v>11</v>
      </c>
      <c r="C4736" s="4" t="s">
        <v>186</v>
      </c>
      <c r="D4736" s="3" t="s">
        <v>680</v>
      </c>
      <c r="E4736" s="3" t="s">
        <v>121</v>
      </c>
      <c r="F4736" s="4" t="s">
        <v>681</v>
      </c>
      <c r="G4736" s="3" t="s">
        <v>16</v>
      </c>
      <c r="H4736" s="5">
        <v>897.13080000000002</v>
      </c>
      <c r="I4736" s="5">
        <v>2.4799000000000002</v>
      </c>
      <c r="J4736" s="5">
        <v>2.4567999999999999</v>
      </c>
      <c r="K4736" s="6">
        <v>0.99068510827049461</v>
      </c>
      <c r="L4736" s="5">
        <v>28.94</v>
      </c>
      <c r="M4736" s="19">
        <f>H4736*INDEX('Pliegos Tarifarios (Las Condes)'!$B:$B,MATCH($B4736,'Pliegos Tarifarios (Las Condes)'!$A:$A,0))</f>
        <v>118208.64560040001</v>
      </c>
      <c r="N4736" s="19">
        <f>I4736*INDEX('Pliegos Tarifarios (Las Condes)'!$C:$C,MATCH($B4736,'Pliegos Tarifarios (Las Condes)'!$A:$A,0))</f>
        <v>8618.6518997000003</v>
      </c>
      <c r="O4736" s="19">
        <f>J4736*INDEX('Pliegos Tarifarios (Las Condes)'!$D:$D,MATCH($B4736,'Pliegos Tarifarios (Las Condes)'!$A:$A,0))</f>
        <v>35745.634169600002</v>
      </c>
      <c r="P4736" s="19">
        <f>H4736*INDEX('Pliegos Tarifarios (Las Condes)'!$E:$E,MATCH($B4736,'Pliegos Tarifarios (Las Condes)'!$A:$A,0))</f>
        <v>11684.2315392</v>
      </c>
      <c r="Q4736" s="19" cm="1">
        <f t="array" ref="Q4736">H4736*_xlfn.IFS(H4736&lt;=350,INDEX('Pliegos Tarifarios (Las Condes)'!$F:$F,MATCH($B4736,'Pliegos Tarifarios (Las Condes)'!$A:$A,0)),H4736&lt;=500,INDEX('Pliegos Tarifarios (Las Condes)'!$G:$G,MATCH($B4736,'Pliegos Tarifarios (Las Condes)'!$A:$A,0)),H4736&lt;=1000,INDEX('Pliegos Tarifarios (Las Condes)'!$H:$H,MATCH($B4736,'Pliegos Tarifarios (Las Condes)'!$A:$A,0)),H4736&lt;=5000,INDEX('Pliegos Tarifarios (Las Condes)'!$I:$I,MATCH($B4736,'Pliegos Tarifarios (Las Condes)'!$A:$A,0)),H4736&gt;5000,INDEX('Pliegos Tarifarios (Las Condes)'!$J:$J,MATCH($B4736,'Pliegos Tarifarios (Las Condes)'!$A:$A,0)))/1.19</f>
        <v>2104.1109771428578</v>
      </c>
      <c r="R4736" s="19">
        <f>INDEX('Pliegos Tarifarios (Las Condes)'!$K:$K,MATCH($B4736,'Pliegos Tarifarios (Las Condes)'!$A:$A,0))</f>
        <v>732.99199999999996</v>
      </c>
      <c r="S4736" s="21">
        <f t="shared" si="222"/>
        <v>177094.26618604286</v>
      </c>
      <c r="T4736" s="21">
        <f t="shared" si="223"/>
        <v>33647.910575348142</v>
      </c>
      <c r="U4736" s="19">
        <v>0</v>
      </c>
      <c r="V4736" s="21">
        <f t="shared" si="224"/>
        <v>210742.17676139099</v>
      </c>
    </row>
    <row r="4737" spans="1:22" x14ac:dyDescent="0.3">
      <c r="A4737" s="3" t="s">
        <v>150</v>
      </c>
      <c r="B4737" s="3">
        <v>11</v>
      </c>
      <c r="C4737" s="4" t="s">
        <v>186</v>
      </c>
      <c r="D4737" s="3" t="s">
        <v>682</v>
      </c>
      <c r="E4737" s="3" t="s">
        <v>121</v>
      </c>
      <c r="F4737" s="4" t="s">
        <v>683</v>
      </c>
      <c r="G4737" s="3" t="s">
        <v>16</v>
      </c>
      <c r="H4737" s="5">
        <v>899.68820000000005</v>
      </c>
      <c r="I4737" s="5">
        <v>2.4893999999999998</v>
      </c>
      <c r="J4737" s="5">
        <v>2.4893999999999998</v>
      </c>
      <c r="K4737" s="6">
        <v>1</v>
      </c>
      <c r="L4737" s="5">
        <v>29.02</v>
      </c>
      <c r="M4737" s="19">
        <f>H4737*INDEX('Pliegos Tarifarios (Las Condes)'!$B:$B,MATCH($B4737,'Pliegos Tarifarios (Las Condes)'!$A:$A,0))</f>
        <v>118545.61629660001</v>
      </c>
      <c r="N4737" s="19">
        <f>I4737*INDEX('Pliegos Tarifarios (Las Condes)'!$C:$C,MATCH($B4737,'Pliegos Tarifarios (Las Condes)'!$A:$A,0))</f>
        <v>8651.6682281999983</v>
      </c>
      <c r="O4737" s="19">
        <f>J4737*INDEX('Pliegos Tarifarios (Las Condes)'!$D:$D,MATCH($B4737,'Pliegos Tarifarios (Las Condes)'!$A:$A,0))</f>
        <v>36219.953476800001</v>
      </c>
      <c r="P4737" s="19">
        <f>H4737*INDEX('Pliegos Tarifarios (Las Condes)'!$E:$E,MATCH($B4737,'Pliegos Tarifarios (Las Condes)'!$A:$A,0))</f>
        <v>11717.539116800001</v>
      </c>
      <c r="Q4737" s="19" cm="1">
        <f t="array" ref="Q4737">H4737*_xlfn.IFS(H4737&lt;=350,INDEX('Pliegos Tarifarios (Las Condes)'!$F:$F,MATCH($B4737,'Pliegos Tarifarios (Las Condes)'!$A:$A,0)),H4737&lt;=500,INDEX('Pliegos Tarifarios (Las Condes)'!$G:$G,MATCH($B4737,'Pliegos Tarifarios (Las Condes)'!$A:$A,0)),H4737&lt;=1000,INDEX('Pliegos Tarifarios (Las Condes)'!$H:$H,MATCH($B4737,'Pliegos Tarifarios (Las Condes)'!$A:$A,0)),H4737&lt;=5000,INDEX('Pliegos Tarifarios (Las Condes)'!$I:$I,MATCH($B4737,'Pliegos Tarifarios (Las Condes)'!$A:$A,0)),H4737&gt;5000,INDEX('Pliegos Tarifarios (Las Condes)'!$J:$J,MATCH($B4737,'Pliegos Tarifarios (Las Condes)'!$A:$A,0)))/1.19</f>
        <v>2110.1090472268911</v>
      </c>
      <c r="R4737" s="19">
        <f>INDEX('Pliegos Tarifarios (Las Condes)'!$K:$K,MATCH($B4737,'Pliegos Tarifarios (Las Condes)'!$A:$A,0))</f>
        <v>732.99199999999996</v>
      </c>
      <c r="S4737" s="21">
        <f t="shared" si="222"/>
        <v>177977.87816562693</v>
      </c>
      <c r="T4737" s="21">
        <f t="shared" si="223"/>
        <v>33815.796851469117</v>
      </c>
      <c r="U4737" s="19">
        <v>0</v>
      </c>
      <c r="V4737" s="21">
        <f t="shared" si="224"/>
        <v>211793.67501709604</v>
      </c>
    </row>
    <row r="4738" spans="1:22" x14ac:dyDescent="0.3">
      <c r="A4738" s="3" t="s">
        <v>150</v>
      </c>
      <c r="B4738" s="3">
        <v>11</v>
      </c>
      <c r="C4738" s="4" t="s">
        <v>186</v>
      </c>
      <c r="D4738" s="3" t="s">
        <v>684</v>
      </c>
      <c r="E4738" s="3" t="s">
        <v>121</v>
      </c>
      <c r="F4738" s="4" t="s">
        <v>685</v>
      </c>
      <c r="G4738" s="3" t="s">
        <v>16</v>
      </c>
      <c r="H4738" s="5">
        <v>898.15940000000001</v>
      </c>
      <c r="I4738" s="5">
        <v>2.4647000000000001</v>
      </c>
      <c r="J4738" s="5">
        <v>2.4647000000000001</v>
      </c>
      <c r="K4738" s="6">
        <v>1</v>
      </c>
      <c r="L4738" s="5">
        <v>28.97</v>
      </c>
      <c r="M4738" s="19">
        <f>H4738*INDEX('Pliegos Tarifarios (Las Condes)'!$B:$B,MATCH($B4738,'Pliegos Tarifarios (Las Condes)'!$A:$A,0))</f>
        <v>118344.17702220001</v>
      </c>
      <c r="N4738" s="19">
        <f>I4738*INDEX('Pliegos Tarifarios (Las Condes)'!$C:$C,MATCH($B4738,'Pliegos Tarifarios (Las Condes)'!$A:$A,0))</f>
        <v>8565.8257740999998</v>
      </c>
      <c r="O4738" s="19">
        <f>J4738*INDEX('Pliegos Tarifarios (Las Condes)'!$D:$D,MATCH($B4738,'Pliegos Tarifarios (Las Condes)'!$A:$A,0))</f>
        <v>35860.576578400003</v>
      </c>
      <c r="P4738" s="19">
        <f>H4738*INDEX('Pliegos Tarifarios (Las Condes)'!$E:$E,MATCH($B4738,'Pliegos Tarifarios (Las Condes)'!$A:$A,0))</f>
        <v>11697.628025599999</v>
      </c>
      <c r="Q4738" s="19" cm="1">
        <f t="array" ref="Q4738">H4738*_xlfn.IFS(H4738&lt;=350,INDEX('Pliegos Tarifarios (Las Condes)'!$F:$F,MATCH($B4738,'Pliegos Tarifarios (Las Condes)'!$A:$A,0)),H4738&lt;=500,INDEX('Pliegos Tarifarios (Las Condes)'!$G:$G,MATCH($B4738,'Pliegos Tarifarios (Las Condes)'!$A:$A,0)),H4738&lt;=1000,INDEX('Pliegos Tarifarios (Las Condes)'!$H:$H,MATCH($B4738,'Pliegos Tarifarios (Las Condes)'!$A:$A,0)),H4738&lt;=5000,INDEX('Pliegos Tarifarios (Las Condes)'!$I:$I,MATCH($B4738,'Pliegos Tarifarios (Las Condes)'!$A:$A,0)),H4738&gt;5000,INDEX('Pliegos Tarifarios (Las Condes)'!$J:$J,MATCH($B4738,'Pliegos Tarifarios (Las Condes)'!$A:$A,0)))/1.19</f>
        <v>2106.5234331092443</v>
      </c>
      <c r="R4738" s="19">
        <f>INDEX('Pliegos Tarifarios (Las Condes)'!$K:$K,MATCH($B4738,'Pliegos Tarifarios (Las Condes)'!$A:$A,0))</f>
        <v>732.99199999999996</v>
      </c>
      <c r="S4738" s="21">
        <f t="shared" si="222"/>
        <v>177307.72283340924</v>
      </c>
      <c r="T4738" s="21">
        <f t="shared" si="223"/>
        <v>33688.467338347757</v>
      </c>
      <c r="U4738" s="19">
        <v>0</v>
      </c>
      <c r="V4738" s="21">
        <f t="shared" si="224"/>
        <v>210996.19017175699</v>
      </c>
    </row>
    <row r="4739" spans="1:22" x14ac:dyDescent="0.3">
      <c r="A4739" s="3" t="s">
        <v>150</v>
      </c>
      <c r="B4739" s="3">
        <v>11</v>
      </c>
      <c r="C4739" s="4" t="s">
        <v>186</v>
      </c>
      <c r="D4739" s="3" t="s">
        <v>686</v>
      </c>
      <c r="E4739" s="3" t="s">
        <v>121</v>
      </c>
      <c r="F4739" s="4" t="s">
        <v>687</v>
      </c>
      <c r="G4739" s="3" t="s">
        <v>16</v>
      </c>
      <c r="H4739" s="5">
        <v>898.95100000000002</v>
      </c>
      <c r="I4739" s="5">
        <v>2.5347</v>
      </c>
      <c r="J4739" s="5">
        <v>2.5347</v>
      </c>
      <c r="K4739" s="6">
        <v>1</v>
      </c>
      <c r="L4739" s="5">
        <v>29</v>
      </c>
      <c r="M4739" s="19">
        <f>H4739*INDEX('Pliegos Tarifarios (Las Condes)'!$B:$B,MATCH($B4739,'Pliegos Tarifarios (Las Condes)'!$A:$A,0))</f>
        <v>118448.48061300001</v>
      </c>
      <c r="N4739" s="19">
        <f>I4739*INDEX('Pliegos Tarifarios (Las Condes)'!$C:$C,MATCH($B4739,'Pliegos Tarifarios (Las Condes)'!$A:$A,0))</f>
        <v>8809.1039841000002</v>
      </c>
      <c r="O4739" s="19">
        <f>J4739*INDEX('Pliegos Tarifarios (Las Condes)'!$D:$D,MATCH($B4739,'Pliegos Tarifarios (Las Condes)'!$A:$A,0))</f>
        <v>36879.053618400001</v>
      </c>
      <c r="P4739" s="19">
        <f>H4739*INDEX('Pliegos Tarifarios (Las Condes)'!$E:$E,MATCH($B4739,'Pliegos Tarifarios (Las Condes)'!$A:$A,0))</f>
        <v>11707.937823999999</v>
      </c>
      <c r="Q4739" s="19" cm="1">
        <f t="array" ref="Q4739">H4739*_xlfn.IFS(H4739&lt;=350,INDEX('Pliegos Tarifarios (Las Condes)'!$F:$F,MATCH($B4739,'Pliegos Tarifarios (Las Condes)'!$A:$A,0)),H4739&lt;=500,INDEX('Pliegos Tarifarios (Las Condes)'!$G:$G,MATCH($B4739,'Pliegos Tarifarios (Las Condes)'!$A:$A,0)),H4739&lt;=1000,INDEX('Pliegos Tarifarios (Las Condes)'!$H:$H,MATCH($B4739,'Pliegos Tarifarios (Las Condes)'!$A:$A,0)),H4739&lt;=5000,INDEX('Pliegos Tarifarios (Las Condes)'!$I:$I,MATCH($B4739,'Pliegos Tarifarios (Las Condes)'!$A:$A,0)),H4739&gt;5000,INDEX('Pliegos Tarifarios (Las Condes)'!$J:$J,MATCH($B4739,'Pliegos Tarifarios (Las Condes)'!$A:$A,0)))/1.19</f>
        <v>2108.3800344537817</v>
      </c>
      <c r="R4739" s="19">
        <f>INDEX('Pliegos Tarifarios (Las Condes)'!$K:$K,MATCH($B4739,'Pliegos Tarifarios (Las Condes)'!$A:$A,0))</f>
        <v>732.99199999999996</v>
      </c>
      <c r="S4739" s="21">
        <f t="shared" si="222"/>
        <v>178685.9480739538</v>
      </c>
      <c r="T4739" s="21">
        <f t="shared" si="223"/>
        <v>33950.330134051219</v>
      </c>
      <c r="U4739" s="19">
        <v>0</v>
      </c>
      <c r="V4739" s="21">
        <f t="shared" si="224"/>
        <v>212636.27820800501</v>
      </c>
    </row>
    <row r="4740" spans="1:22" x14ac:dyDescent="0.3">
      <c r="A4740" s="3" t="s">
        <v>150</v>
      </c>
      <c r="B4740" s="3">
        <v>11</v>
      </c>
      <c r="C4740" s="4" t="s">
        <v>186</v>
      </c>
      <c r="D4740" s="3" t="s">
        <v>688</v>
      </c>
      <c r="E4740" s="3" t="s">
        <v>121</v>
      </c>
      <c r="F4740" s="4" t="s">
        <v>689</v>
      </c>
      <c r="G4740" s="3" t="s">
        <v>16</v>
      </c>
      <c r="H4740" s="5">
        <v>900.07150000000001</v>
      </c>
      <c r="I4740" s="5">
        <v>2.4918999999999998</v>
      </c>
      <c r="J4740" s="5">
        <v>2.4390999999999998</v>
      </c>
      <c r="K4740" s="6">
        <v>0.97881134877001486</v>
      </c>
      <c r="L4740" s="5">
        <v>29.03</v>
      </c>
      <c r="M4740" s="19">
        <f>H4740*INDEX('Pliegos Tarifarios (Las Condes)'!$B:$B,MATCH($B4740,'Pliegos Tarifarios (Las Condes)'!$A:$A,0))</f>
        <v>118596.12105450001</v>
      </c>
      <c r="N4740" s="19">
        <f>I4740*INDEX('Pliegos Tarifarios (Las Condes)'!$C:$C,MATCH($B4740,'Pliegos Tarifarios (Las Condes)'!$A:$A,0))</f>
        <v>8660.3567356999993</v>
      </c>
      <c r="O4740" s="19">
        <f>J4740*INDEX('Pliegos Tarifarios (Las Condes)'!$D:$D,MATCH($B4740,'Pliegos Tarifarios (Las Condes)'!$A:$A,0))</f>
        <v>35488.104975199996</v>
      </c>
      <c r="P4740" s="19">
        <f>H4740*INDEX('Pliegos Tarifarios (Las Condes)'!$E:$E,MATCH($B4740,'Pliegos Tarifarios (Las Condes)'!$A:$A,0))</f>
        <v>11722.531215999999</v>
      </c>
      <c r="Q4740" s="19" cm="1">
        <f t="array" ref="Q4740">H4740*_xlfn.IFS(H4740&lt;=350,INDEX('Pliegos Tarifarios (Las Condes)'!$F:$F,MATCH($B4740,'Pliegos Tarifarios (Las Condes)'!$A:$A,0)),H4740&lt;=500,INDEX('Pliegos Tarifarios (Las Condes)'!$G:$G,MATCH($B4740,'Pliegos Tarifarios (Las Condes)'!$A:$A,0)),H4740&lt;=1000,INDEX('Pliegos Tarifarios (Las Condes)'!$H:$H,MATCH($B4740,'Pliegos Tarifarios (Las Condes)'!$A:$A,0)),H4740&lt;=5000,INDEX('Pliegos Tarifarios (Las Condes)'!$I:$I,MATCH($B4740,'Pliegos Tarifarios (Las Condes)'!$A:$A,0)),H4740&gt;5000,INDEX('Pliegos Tarifarios (Las Condes)'!$J:$J,MATCH($B4740,'Pliegos Tarifarios (Las Condes)'!$A:$A,0)))/1.19</f>
        <v>2111.0080306722693</v>
      </c>
      <c r="R4740" s="19">
        <f>INDEX('Pliegos Tarifarios (Las Condes)'!$K:$K,MATCH($B4740,'Pliegos Tarifarios (Las Condes)'!$A:$A,0))</f>
        <v>732.99199999999996</v>
      </c>
      <c r="S4740" s="21">
        <f t="shared" si="222"/>
        <v>177311.11401207227</v>
      </c>
      <c r="T4740" s="21">
        <f t="shared" si="223"/>
        <v>33689.111662293733</v>
      </c>
      <c r="U4740" s="19">
        <v>0</v>
      </c>
      <c r="V4740" s="21">
        <f t="shared" si="224"/>
        <v>211000.225674366</v>
      </c>
    </row>
    <row r="4741" spans="1:22" x14ac:dyDescent="0.3">
      <c r="A4741" s="3" t="s">
        <v>150</v>
      </c>
      <c r="B4741" s="3">
        <v>11</v>
      </c>
      <c r="C4741" s="4" t="s">
        <v>186</v>
      </c>
      <c r="D4741" s="3" t="s">
        <v>690</v>
      </c>
      <c r="E4741" s="3" t="s">
        <v>121</v>
      </c>
      <c r="F4741" s="4" t="s">
        <v>691</v>
      </c>
      <c r="G4741" s="3" t="s">
        <v>16</v>
      </c>
      <c r="H4741" s="5">
        <v>898.322</v>
      </c>
      <c r="I4741" s="5">
        <v>2.4668000000000001</v>
      </c>
      <c r="J4741" s="5">
        <v>2.4323000000000001</v>
      </c>
      <c r="K4741" s="6">
        <v>0.98601426949894599</v>
      </c>
      <c r="L4741" s="5">
        <v>28.98</v>
      </c>
      <c r="M4741" s="19">
        <f>H4741*INDEX('Pliegos Tarifarios (Las Condes)'!$B:$B,MATCH($B4741,'Pliegos Tarifarios (Las Condes)'!$A:$A,0))</f>
        <v>118365.60168600001</v>
      </c>
      <c r="N4741" s="19">
        <f>I4741*INDEX('Pliegos Tarifarios (Las Condes)'!$C:$C,MATCH($B4741,'Pliegos Tarifarios (Las Condes)'!$A:$A,0))</f>
        <v>8573.1241203999998</v>
      </c>
      <c r="O4741" s="19">
        <f>J4741*INDEX('Pliegos Tarifarios (Las Condes)'!$D:$D,MATCH($B4741,'Pliegos Tarifarios (Las Condes)'!$A:$A,0))</f>
        <v>35389.167205600002</v>
      </c>
      <c r="P4741" s="19">
        <f>H4741*INDEX('Pliegos Tarifarios (Las Condes)'!$E:$E,MATCH($B4741,'Pliegos Tarifarios (Las Condes)'!$A:$A,0))</f>
        <v>11699.745728</v>
      </c>
      <c r="Q4741" s="19" cm="1">
        <f t="array" ref="Q4741">H4741*_xlfn.IFS(H4741&lt;=350,INDEX('Pliegos Tarifarios (Las Condes)'!$F:$F,MATCH($B4741,'Pliegos Tarifarios (Las Condes)'!$A:$A,0)),H4741&lt;=500,INDEX('Pliegos Tarifarios (Las Condes)'!$G:$G,MATCH($B4741,'Pliegos Tarifarios (Las Condes)'!$A:$A,0)),H4741&lt;=1000,INDEX('Pliegos Tarifarios (Las Condes)'!$H:$H,MATCH($B4741,'Pliegos Tarifarios (Las Condes)'!$A:$A,0)),H4741&lt;=5000,INDEX('Pliegos Tarifarios (Las Condes)'!$I:$I,MATCH($B4741,'Pliegos Tarifarios (Las Condes)'!$A:$A,0)),H4741&gt;5000,INDEX('Pliegos Tarifarios (Las Condes)'!$J:$J,MATCH($B4741,'Pliegos Tarifarios (Las Condes)'!$A:$A,0)))/1.19</f>
        <v>2106.9047915966389</v>
      </c>
      <c r="R4741" s="19">
        <f>INDEX('Pliegos Tarifarios (Las Condes)'!$K:$K,MATCH($B4741,'Pliegos Tarifarios (Las Condes)'!$A:$A,0))</f>
        <v>732.99199999999996</v>
      </c>
      <c r="S4741" s="21">
        <f t="shared" si="222"/>
        <v>176867.53553159666</v>
      </c>
      <c r="T4741" s="21">
        <f t="shared" si="223"/>
        <v>33604.831751003367</v>
      </c>
      <c r="U4741" s="19">
        <v>0</v>
      </c>
      <c r="V4741" s="21">
        <f t="shared" si="224"/>
        <v>210472.36728260003</v>
      </c>
    </row>
    <row r="4742" spans="1:22" x14ac:dyDescent="0.3">
      <c r="A4742" s="3" t="s">
        <v>150</v>
      </c>
      <c r="B4742" s="3">
        <v>11</v>
      </c>
      <c r="C4742" s="4" t="s">
        <v>186</v>
      </c>
      <c r="D4742" s="3" t="s">
        <v>692</v>
      </c>
      <c r="E4742" s="3" t="s">
        <v>121</v>
      </c>
      <c r="F4742" s="4" t="s">
        <v>693</v>
      </c>
      <c r="G4742" s="3" t="s">
        <v>16</v>
      </c>
      <c r="H4742" s="5">
        <v>896.94470000000001</v>
      </c>
      <c r="I4742" s="5">
        <v>2.4908999999999999</v>
      </c>
      <c r="J4742" s="5">
        <v>2.4908999999999999</v>
      </c>
      <c r="K4742" s="6">
        <v>1</v>
      </c>
      <c r="L4742" s="5">
        <v>28.93</v>
      </c>
      <c r="M4742" s="19">
        <f>H4742*INDEX('Pliegos Tarifarios (Las Condes)'!$B:$B,MATCH($B4742,'Pliegos Tarifarios (Las Condes)'!$A:$A,0))</f>
        <v>118184.12450610001</v>
      </c>
      <c r="N4742" s="19">
        <f>I4742*INDEX('Pliegos Tarifarios (Las Condes)'!$C:$C,MATCH($B4742,'Pliegos Tarifarios (Las Condes)'!$A:$A,0))</f>
        <v>8656.8813326999989</v>
      </c>
      <c r="O4742" s="19">
        <f>J4742*INDEX('Pliegos Tarifarios (Las Condes)'!$D:$D,MATCH($B4742,'Pliegos Tarifarios (Las Condes)'!$A:$A,0))</f>
        <v>36241.777984799999</v>
      </c>
      <c r="P4742" s="19">
        <f>H4742*INDEX('Pliegos Tarifarios (Las Condes)'!$E:$E,MATCH($B4742,'Pliegos Tarifarios (Las Condes)'!$A:$A,0))</f>
        <v>11681.807772799999</v>
      </c>
      <c r="Q4742" s="19" cm="1">
        <f t="array" ref="Q4742">H4742*_xlfn.IFS(H4742&lt;=350,INDEX('Pliegos Tarifarios (Las Condes)'!$F:$F,MATCH($B4742,'Pliegos Tarifarios (Las Condes)'!$A:$A,0)),H4742&lt;=500,INDEX('Pliegos Tarifarios (Las Condes)'!$G:$G,MATCH($B4742,'Pliegos Tarifarios (Las Condes)'!$A:$A,0)),H4742&lt;=1000,INDEX('Pliegos Tarifarios (Las Condes)'!$H:$H,MATCH($B4742,'Pliegos Tarifarios (Las Condes)'!$A:$A,0)),H4742&lt;=5000,INDEX('Pliegos Tarifarios (Las Condes)'!$I:$I,MATCH($B4742,'Pliegos Tarifarios (Las Condes)'!$A:$A,0)),H4742&gt;5000,INDEX('Pliegos Tarifarios (Las Condes)'!$J:$J,MATCH($B4742,'Pliegos Tarifarios (Las Condes)'!$A:$A,0)))/1.19</f>
        <v>2103.6745022689079</v>
      </c>
      <c r="R4742" s="19">
        <f>INDEX('Pliegos Tarifarios (Las Condes)'!$K:$K,MATCH($B4742,'Pliegos Tarifarios (Las Condes)'!$A:$A,0))</f>
        <v>732.99199999999996</v>
      </c>
      <c r="S4742" s="21">
        <f t="shared" si="222"/>
        <v>177601.25809866891</v>
      </c>
      <c r="T4742" s="21">
        <f t="shared" si="223"/>
        <v>33744.239038747095</v>
      </c>
      <c r="U4742" s="19">
        <v>0</v>
      </c>
      <c r="V4742" s="21">
        <f t="shared" si="224"/>
        <v>211345.49713741601</v>
      </c>
    </row>
    <row r="4743" spans="1:22" x14ac:dyDescent="0.3">
      <c r="A4743" s="3" t="s">
        <v>150</v>
      </c>
      <c r="B4743" s="3">
        <v>11</v>
      </c>
      <c r="C4743" s="4" t="s">
        <v>186</v>
      </c>
      <c r="D4743" s="3" t="s">
        <v>694</v>
      </c>
      <c r="E4743" s="3" t="s">
        <v>121</v>
      </c>
      <c r="F4743" s="4" t="s">
        <v>695</v>
      </c>
      <c r="G4743" s="3" t="s">
        <v>16</v>
      </c>
      <c r="H4743" s="5">
        <v>897.28020000000004</v>
      </c>
      <c r="I4743" s="5">
        <v>2.4866000000000001</v>
      </c>
      <c r="J4743" s="5">
        <v>2.4245000000000001</v>
      </c>
      <c r="K4743" s="6">
        <v>0.97502614011099487</v>
      </c>
      <c r="L4743" s="5">
        <v>28.94</v>
      </c>
      <c r="M4743" s="19">
        <f>H4743*INDEX('Pliegos Tarifarios (Las Condes)'!$B:$B,MATCH($B4743,'Pliegos Tarifarios (Las Condes)'!$A:$A,0))</f>
        <v>118228.33099260001</v>
      </c>
      <c r="N4743" s="19">
        <f>I4743*INDEX('Pliegos Tarifarios (Las Condes)'!$C:$C,MATCH($B4743,'Pliegos Tarifarios (Las Condes)'!$A:$A,0))</f>
        <v>8641.9370997999995</v>
      </c>
      <c r="O4743" s="19">
        <f>J4743*INDEX('Pliegos Tarifarios (Las Condes)'!$D:$D,MATCH($B4743,'Pliegos Tarifarios (Las Condes)'!$A:$A,0))</f>
        <v>35275.679764</v>
      </c>
      <c r="P4743" s="19">
        <f>H4743*INDEX('Pliegos Tarifarios (Las Condes)'!$E:$E,MATCH($B4743,'Pliegos Tarifarios (Las Condes)'!$A:$A,0))</f>
        <v>11686.177324799999</v>
      </c>
      <c r="Q4743" s="19" cm="1">
        <f t="array" ref="Q4743">H4743*_xlfn.IFS(H4743&lt;=350,INDEX('Pliegos Tarifarios (Las Condes)'!$F:$F,MATCH($B4743,'Pliegos Tarifarios (Las Condes)'!$A:$A,0)),H4743&lt;=500,INDEX('Pliegos Tarifarios (Las Condes)'!$G:$G,MATCH($B4743,'Pliegos Tarifarios (Las Condes)'!$A:$A,0)),H4743&lt;=1000,INDEX('Pliegos Tarifarios (Las Condes)'!$H:$H,MATCH($B4743,'Pliegos Tarifarios (Las Condes)'!$A:$A,0)),H4743&lt;=5000,INDEX('Pliegos Tarifarios (Las Condes)'!$I:$I,MATCH($B4743,'Pliegos Tarifarios (Las Condes)'!$A:$A,0)),H4743&gt;5000,INDEX('Pliegos Tarifarios (Las Condes)'!$J:$J,MATCH($B4743,'Pliegos Tarifarios (Las Condes)'!$A:$A,0)))/1.19</f>
        <v>2104.461376638656</v>
      </c>
      <c r="R4743" s="19">
        <f>INDEX('Pliegos Tarifarios (Las Condes)'!$K:$K,MATCH($B4743,'Pliegos Tarifarios (Las Condes)'!$A:$A,0))</f>
        <v>732.99199999999996</v>
      </c>
      <c r="S4743" s="21">
        <f t="shared" si="222"/>
        <v>176669.57855783863</v>
      </c>
      <c r="T4743" s="21">
        <f t="shared" si="223"/>
        <v>33567.219925989339</v>
      </c>
      <c r="U4743" s="19">
        <v>0</v>
      </c>
      <c r="V4743" s="21">
        <f t="shared" si="224"/>
        <v>210236.79848382797</v>
      </c>
    </row>
    <row r="4744" spans="1:22" x14ac:dyDescent="0.3">
      <c r="A4744" s="3" t="s">
        <v>150</v>
      </c>
      <c r="B4744" s="3">
        <v>11</v>
      </c>
      <c r="C4744" s="4" t="s">
        <v>186</v>
      </c>
      <c r="D4744" s="3" t="s">
        <v>696</v>
      </c>
      <c r="E4744" s="3" t="s">
        <v>121</v>
      </c>
      <c r="F4744" s="4" t="s">
        <v>697</v>
      </c>
      <c r="G4744" s="3" t="s">
        <v>16</v>
      </c>
      <c r="H4744" s="5">
        <v>898.37270000000001</v>
      </c>
      <c r="I4744" s="5">
        <v>2.4824000000000002</v>
      </c>
      <c r="J4744" s="5">
        <v>2.4824000000000002</v>
      </c>
      <c r="K4744" s="6">
        <v>1</v>
      </c>
      <c r="L4744" s="5">
        <v>28.98</v>
      </c>
      <c r="M4744" s="19">
        <f>H4744*INDEX('Pliegos Tarifarios (Las Condes)'!$B:$B,MATCH($B4744,'Pliegos Tarifarios (Las Condes)'!$A:$A,0))</f>
        <v>118372.2820701</v>
      </c>
      <c r="N4744" s="19">
        <f>I4744*INDEX('Pliegos Tarifarios (Las Condes)'!$C:$C,MATCH($B4744,'Pliegos Tarifarios (Las Condes)'!$A:$A,0))</f>
        <v>8627.3404071999994</v>
      </c>
      <c r="O4744" s="19">
        <f>J4744*INDEX('Pliegos Tarifarios (Las Condes)'!$D:$D,MATCH($B4744,'Pliegos Tarifarios (Las Condes)'!$A:$A,0))</f>
        <v>36118.105772800001</v>
      </c>
      <c r="P4744" s="19">
        <f>H4744*INDEX('Pliegos Tarifarios (Las Condes)'!$E:$E,MATCH($B4744,'Pliegos Tarifarios (Las Condes)'!$A:$A,0))</f>
        <v>11700.4060448</v>
      </c>
      <c r="Q4744" s="19" cm="1">
        <f t="array" ref="Q4744">H4744*_xlfn.IFS(H4744&lt;=350,INDEX('Pliegos Tarifarios (Las Condes)'!$F:$F,MATCH($B4744,'Pliegos Tarifarios (Las Condes)'!$A:$A,0)),H4744&lt;=500,INDEX('Pliegos Tarifarios (Las Condes)'!$G:$G,MATCH($B4744,'Pliegos Tarifarios (Las Condes)'!$A:$A,0)),H4744&lt;=1000,INDEX('Pliegos Tarifarios (Las Condes)'!$H:$H,MATCH($B4744,'Pliegos Tarifarios (Las Condes)'!$A:$A,0)),H4744&lt;=5000,INDEX('Pliegos Tarifarios (Las Condes)'!$I:$I,MATCH($B4744,'Pliegos Tarifarios (Las Condes)'!$A:$A,0)),H4744&gt;5000,INDEX('Pliegos Tarifarios (Las Condes)'!$J:$J,MATCH($B4744,'Pliegos Tarifarios (Las Condes)'!$A:$A,0)))/1.19</f>
        <v>2107.023702268908</v>
      </c>
      <c r="R4744" s="19">
        <f>INDEX('Pliegos Tarifarios (Las Condes)'!$K:$K,MATCH($B4744,'Pliegos Tarifarios (Las Condes)'!$A:$A,0))</f>
        <v>732.99199999999996</v>
      </c>
      <c r="S4744" s="21">
        <f t="shared" si="222"/>
        <v>177658.14999716889</v>
      </c>
      <c r="T4744" s="21">
        <f t="shared" si="223"/>
        <v>33755.048499462093</v>
      </c>
      <c r="U4744" s="19">
        <v>0</v>
      </c>
      <c r="V4744" s="21">
        <f t="shared" si="224"/>
        <v>211413.198496631</v>
      </c>
    </row>
    <row r="4745" spans="1:22" x14ac:dyDescent="0.3">
      <c r="A4745" s="3" t="s">
        <v>150</v>
      </c>
      <c r="B4745" s="3">
        <v>11</v>
      </c>
      <c r="C4745" s="4" t="s">
        <v>186</v>
      </c>
      <c r="D4745" s="3" t="s">
        <v>698</v>
      </c>
      <c r="E4745" s="3" t="s">
        <v>121</v>
      </c>
      <c r="F4745" s="4" t="s">
        <v>699</v>
      </c>
      <c r="G4745" s="3" t="s">
        <v>16</v>
      </c>
      <c r="H4745" s="5">
        <v>899.36860000000001</v>
      </c>
      <c r="I4745" s="5">
        <v>2.4767999999999999</v>
      </c>
      <c r="J4745" s="5">
        <v>2.4354</v>
      </c>
      <c r="K4745" s="6">
        <v>0.98328488372093026</v>
      </c>
      <c r="L4745" s="5">
        <v>29.01</v>
      </c>
      <c r="M4745" s="19">
        <f>H4745*INDEX('Pliegos Tarifarios (Las Condes)'!$B:$B,MATCH($B4745,'Pliegos Tarifarios (Las Condes)'!$A:$A,0))</f>
        <v>118503.50484180001</v>
      </c>
      <c r="N4745" s="19">
        <f>I4745*INDEX('Pliegos Tarifarios (Las Condes)'!$C:$C,MATCH($B4745,'Pliegos Tarifarios (Las Condes)'!$A:$A,0))</f>
        <v>8607.8781503999999</v>
      </c>
      <c r="O4745" s="19">
        <f>J4745*INDEX('Pliegos Tarifarios (Las Condes)'!$D:$D,MATCH($B4745,'Pliegos Tarifarios (Las Condes)'!$A:$A,0))</f>
        <v>35434.271188800005</v>
      </c>
      <c r="P4745" s="19">
        <f>H4745*INDEX('Pliegos Tarifarios (Las Condes)'!$E:$E,MATCH($B4745,'Pliegos Tarifarios (Las Condes)'!$A:$A,0))</f>
        <v>11713.3766464</v>
      </c>
      <c r="Q4745" s="19" cm="1">
        <f t="array" ref="Q4745">H4745*_xlfn.IFS(H4745&lt;=350,INDEX('Pliegos Tarifarios (Las Condes)'!$F:$F,MATCH($B4745,'Pliegos Tarifarios (Las Condes)'!$A:$A,0)),H4745&lt;=500,INDEX('Pliegos Tarifarios (Las Condes)'!$G:$G,MATCH($B4745,'Pliegos Tarifarios (Las Condes)'!$A:$A,0)),H4745&lt;=1000,INDEX('Pliegos Tarifarios (Las Condes)'!$H:$H,MATCH($B4745,'Pliegos Tarifarios (Las Condes)'!$A:$A,0)),H4745&lt;=5000,INDEX('Pliegos Tarifarios (Las Condes)'!$I:$I,MATCH($B4745,'Pliegos Tarifarios (Las Condes)'!$A:$A,0)),H4745&gt;5000,INDEX('Pliegos Tarifarios (Las Condes)'!$J:$J,MATCH($B4745,'Pliegos Tarifarios (Las Condes)'!$A:$A,0)))/1.19</f>
        <v>2109.3594643697484</v>
      </c>
      <c r="R4745" s="19">
        <f>INDEX('Pliegos Tarifarios (Las Condes)'!$K:$K,MATCH($B4745,'Pliegos Tarifarios (Las Condes)'!$A:$A,0))</f>
        <v>732.99199999999996</v>
      </c>
      <c r="S4745" s="21">
        <f t="shared" ref="S4745:S4808" si="225">SUM(M4745:R4745)</f>
        <v>177101.38229176975</v>
      </c>
      <c r="T4745" s="21">
        <f t="shared" ref="T4745:T4808" si="226">S4745*0.19</f>
        <v>33649.262635436251</v>
      </c>
      <c r="U4745" s="19">
        <v>0</v>
      </c>
      <c r="V4745" s="21">
        <f t="shared" ref="V4745:V4808" si="227">SUM(S4745:T4745)</f>
        <v>210750.64492720601</v>
      </c>
    </row>
    <row r="4746" spans="1:22" x14ac:dyDescent="0.3">
      <c r="A4746" s="3" t="s">
        <v>150</v>
      </c>
      <c r="B4746" s="3">
        <v>11</v>
      </c>
      <c r="C4746" s="4" t="s">
        <v>186</v>
      </c>
      <c r="D4746" s="3" t="s">
        <v>700</v>
      </c>
      <c r="E4746" s="3" t="s">
        <v>121</v>
      </c>
      <c r="F4746" s="4" t="s">
        <v>701</v>
      </c>
      <c r="G4746" s="3" t="s">
        <v>16</v>
      </c>
      <c r="H4746" s="5">
        <v>898.07169999999996</v>
      </c>
      <c r="I4746" s="5">
        <v>2.4719000000000002</v>
      </c>
      <c r="J4746" s="5">
        <v>2.4426000000000001</v>
      </c>
      <c r="K4746" s="6">
        <v>0.98814676969133053</v>
      </c>
      <c r="L4746" s="5">
        <v>28.97</v>
      </c>
      <c r="M4746" s="19">
        <f>H4746*INDEX('Pliegos Tarifarios (Las Condes)'!$B:$B,MATCH($B4746,'Pliegos Tarifarios (Las Condes)'!$A:$A,0))</f>
        <v>118332.6214071</v>
      </c>
      <c r="N4746" s="19">
        <f>I4746*INDEX('Pliegos Tarifarios (Las Condes)'!$C:$C,MATCH($B4746,'Pliegos Tarifarios (Las Condes)'!$A:$A,0))</f>
        <v>8590.848675700001</v>
      </c>
      <c r="O4746" s="19">
        <f>J4746*INDEX('Pliegos Tarifarios (Las Condes)'!$D:$D,MATCH($B4746,'Pliegos Tarifarios (Las Condes)'!$A:$A,0))</f>
        <v>35539.028827200003</v>
      </c>
      <c r="P4746" s="19">
        <f>H4746*INDEX('Pliegos Tarifarios (Las Condes)'!$E:$E,MATCH($B4746,'Pliegos Tarifarios (Las Condes)'!$A:$A,0))</f>
        <v>11696.485820799999</v>
      </c>
      <c r="Q4746" s="19" cm="1">
        <f t="array" ref="Q4746">H4746*_xlfn.IFS(H4746&lt;=350,INDEX('Pliegos Tarifarios (Las Condes)'!$F:$F,MATCH($B4746,'Pliegos Tarifarios (Las Condes)'!$A:$A,0)),H4746&lt;=500,INDEX('Pliegos Tarifarios (Las Condes)'!$G:$G,MATCH($B4746,'Pliegos Tarifarios (Las Condes)'!$A:$A,0)),H4746&lt;=1000,INDEX('Pliegos Tarifarios (Las Condes)'!$H:$H,MATCH($B4746,'Pliegos Tarifarios (Las Condes)'!$A:$A,0)),H4746&lt;=5000,INDEX('Pliegos Tarifarios (Las Condes)'!$I:$I,MATCH($B4746,'Pliegos Tarifarios (Las Condes)'!$A:$A,0)),H4746&gt;5000,INDEX('Pliegos Tarifarios (Las Condes)'!$J:$J,MATCH($B4746,'Pliegos Tarifarios (Las Condes)'!$A:$A,0)))/1.19</f>
        <v>2106.3177434453787</v>
      </c>
      <c r="R4746" s="19">
        <f>INDEX('Pliegos Tarifarios (Las Condes)'!$K:$K,MATCH($B4746,'Pliegos Tarifarios (Las Condes)'!$A:$A,0))</f>
        <v>732.99199999999996</v>
      </c>
      <c r="S4746" s="21">
        <f t="shared" si="225"/>
        <v>176998.2944742454</v>
      </c>
      <c r="T4746" s="21">
        <f t="shared" si="226"/>
        <v>33629.675950106626</v>
      </c>
      <c r="U4746" s="19">
        <v>0</v>
      </c>
      <c r="V4746" s="21">
        <f t="shared" si="227"/>
        <v>210627.97042435204</v>
      </c>
    </row>
    <row r="4747" spans="1:22" x14ac:dyDescent="0.3">
      <c r="A4747" s="3" t="s">
        <v>150</v>
      </c>
      <c r="B4747" s="3">
        <v>11</v>
      </c>
      <c r="C4747" s="4" t="s">
        <v>186</v>
      </c>
      <c r="D4747" s="3" t="s">
        <v>702</v>
      </c>
      <c r="E4747" s="3" t="s">
        <v>121</v>
      </c>
      <c r="F4747" s="4" t="s">
        <v>703</v>
      </c>
      <c r="G4747" s="3" t="s">
        <v>16</v>
      </c>
      <c r="H4747" s="5">
        <v>897.83720000000005</v>
      </c>
      <c r="I4747" s="5">
        <v>2.4659</v>
      </c>
      <c r="J4747" s="5">
        <v>2.4167999999999998</v>
      </c>
      <c r="K4747" s="6">
        <v>0.98008840585587409</v>
      </c>
      <c r="L4747" s="5">
        <v>28.96</v>
      </c>
      <c r="M4747" s="19">
        <f>H4747*INDEX('Pliegos Tarifarios (Las Condes)'!$B:$B,MATCH($B4747,'Pliegos Tarifarios (Las Condes)'!$A:$A,0))</f>
        <v>118301.72298360002</v>
      </c>
      <c r="N4747" s="19">
        <f>I4747*INDEX('Pliegos Tarifarios (Las Condes)'!$C:$C,MATCH($B4747,'Pliegos Tarifarios (Las Condes)'!$A:$A,0))</f>
        <v>8569.9962576999988</v>
      </c>
      <c r="O4747" s="19">
        <f>J4747*INDEX('Pliegos Tarifarios (Las Condes)'!$D:$D,MATCH($B4747,'Pliegos Tarifarios (Las Condes)'!$A:$A,0))</f>
        <v>35163.647289599998</v>
      </c>
      <c r="P4747" s="19">
        <f>H4747*INDEX('Pliegos Tarifarios (Las Condes)'!$E:$E,MATCH($B4747,'Pliegos Tarifarios (Las Condes)'!$A:$A,0))</f>
        <v>11693.431692800001</v>
      </c>
      <c r="Q4747" s="19" cm="1">
        <f t="array" ref="Q4747">H4747*_xlfn.IFS(H4747&lt;=350,INDEX('Pliegos Tarifarios (Las Condes)'!$F:$F,MATCH($B4747,'Pliegos Tarifarios (Las Condes)'!$A:$A,0)),H4747&lt;=500,INDEX('Pliegos Tarifarios (Las Condes)'!$G:$G,MATCH($B4747,'Pliegos Tarifarios (Las Condes)'!$A:$A,0)),H4747&lt;=1000,INDEX('Pliegos Tarifarios (Las Condes)'!$H:$H,MATCH($B4747,'Pliegos Tarifarios (Las Condes)'!$A:$A,0)),H4747&lt;=5000,INDEX('Pliegos Tarifarios (Las Condes)'!$I:$I,MATCH($B4747,'Pliegos Tarifarios (Las Condes)'!$A:$A,0)),H4747&gt;5000,INDEX('Pliegos Tarifarios (Las Condes)'!$J:$J,MATCH($B4747,'Pliegos Tarifarios (Las Condes)'!$A:$A,0)))/1.19</f>
        <v>2105.7677522689082</v>
      </c>
      <c r="R4747" s="19">
        <f>INDEX('Pliegos Tarifarios (Las Condes)'!$K:$K,MATCH($B4747,'Pliegos Tarifarios (Las Condes)'!$A:$A,0))</f>
        <v>732.99199999999996</v>
      </c>
      <c r="S4747" s="21">
        <f t="shared" si="225"/>
        <v>176567.5579759689</v>
      </c>
      <c r="T4747" s="21">
        <f t="shared" si="226"/>
        <v>33547.836015434092</v>
      </c>
      <c r="U4747" s="19">
        <v>0</v>
      </c>
      <c r="V4747" s="21">
        <f t="shared" si="227"/>
        <v>210115.39399140299</v>
      </c>
    </row>
    <row r="4748" spans="1:22" x14ac:dyDescent="0.3">
      <c r="A4748" s="3" t="s">
        <v>150</v>
      </c>
      <c r="B4748" s="3">
        <v>11</v>
      </c>
      <c r="C4748" s="4" t="s">
        <v>186</v>
      </c>
      <c r="D4748" s="3" t="s">
        <v>704</v>
      </c>
      <c r="E4748" s="3" t="s">
        <v>121</v>
      </c>
      <c r="F4748" s="4" t="s">
        <v>705</v>
      </c>
      <c r="G4748" s="3" t="s">
        <v>16</v>
      </c>
      <c r="H4748" s="5">
        <v>897.68970000000002</v>
      </c>
      <c r="I4748" s="5">
        <v>2.4801000000000002</v>
      </c>
      <c r="J4748" s="5">
        <v>2.4801000000000002</v>
      </c>
      <c r="K4748" s="6">
        <v>1</v>
      </c>
      <c r="L4748" s="5">
        <v>28.96</v>
      </c>
      <c r="M4748" s="19">
        <f>H4748*INDEX('Pliegos Tarifarios (Las Condes)'!$B:$B,MATCH($B4748,'Pliegos Tarifarios (Las Condes)'!$A:$A,0))</f>
        <v>118282.2879411</v>
      </c>
      <c r="N4748" s="19">
        <f>I4748*INDEX('Pliegos Tarifarios (Las Condes)'!$C:$C,MATCH($B4748,'Pliegos Tarifarios (Las Condes)'!$A:$A,0))</f>
        <v>8619.3469803000007</v>
      </c>
      <c r="O4748" s="19">
        <f>J4748*INDEX('Pliegos Tarifarios (Las Condes)'!$D:$D,MATCH($B4748,'Pliegos Tarifarios (Las Condes)'!$A:$A,0))</f>
        <v>36084.641527200001</v>
      </c>
      <c r="P4748" s="19">
        <f>H4748*INDEX('Pliegos Tarifarios (Las Condes)'!$E:$E,MATCH($B4748,'Pliegos Tarifarios (Las Condes)'!$A:$A,0))</f>
        <v>11691.5106528</v>
      </c>
      <c r="Q4748" s="19" cm="1">
        <f t="array" ref="Q4748">H4748*_xlfn.IFS(H4748&lt;=350,INDEX('Pliegos Tarifarios (Las Condes)'!$F:$F,MATCH($B4748,'Pliegos Tarifarios (Las Condes)'!$A:$A,0)),H4748&lt;=500,INDEX('Pliegos Tarifarios (Las Condes)'!$G:$G,MATCH($B4748,'Pliegos Tarifarios (Las Condes)'!$A:$A,0)),H4748&lt;=1000,INDEX('Pliegos Tarifarios (Las Condes)'!$H:$H,MATCH($B4748,'Pliegos Tarifarios (Las Condes)'!$A:$A,0)),H4748&lt;=5000,INDEX('Pliegos Tarifarios (Las Condes)'!$I:$I,MATCH($B4748,'Pliegos Tarifarios (Las Condes)'!$A:$A,0)),H4748&gt;5000,INDEX('Pliegos Tarifarios (Las Condes)'!$J:$J,MATCH($B4748,'Pliegos Tarifarios (Las Condes)'!$A:$A,0)))/1.19</f>
        <v>2105.4218089915971</v>
      </c>
      <c r="R4748" s="19">
        <f>INDEX('Pliegos Tarifarios (Las Condes)'!$K:$K,MATCH($B4748,'Pliegos Tarifarios (Las Condes)'!$A:$A,0))</f>
        <v>732.99199999999996</v>
      </c>
      <c r="S4748" s="21">
        <f t="shared" si="225"/>
        <v>177516.20091039161</v>
      </c>
      <c r="T4748" s="21">
        <f t="shared" si="226"/>
        <v>33728.078172974405</v>
      </c>
      <c r="U4748" s="19">
        <v>0</v>
      </c>
      <c r="V4748" s="21">
        <f t="shared" si="227"/>
        <v>211244.27908336601</v>
      </c>
    </row>
    <row r="4749" spans="1:22" x14ac:dyDescent="0.3">
      <c r="A4749" s="3" t="s">
        <v>150</v>
      </c>
      <c r="B4749" s="3">
        <v>11</v>
      </c>
      <c r="C4749" s="4" t="s">
        <v>186</v>
      </c>
      <c r="D4749" s="3" t="s">
        <v>706</v>
      </c>
      <c r="E4749" s="3" t="s">
        <v>121</v>
      </c>
      <c r="F4749" s="4" t="s">
        <v>707</v>
      </c>
      <c r="G4749" s="3" t="s">
        <v>16</v>
      </c>
      <c r="H4749" s="5">
        <v>898.96510000000001</v>
      </c>
      <c r="I4749" s="5">
        <v>2.4567000000000001</v>
      </c>
      <c r="J4749" s="5">
        <v>2.4397000000000002</v>
      </c>
      <c r="K4749" s="6">
        <v>0.99308014816623935</v>
      </c>
      <c r="L4749" s="5">
        <v>29</v>
      </c>
      <c r="M4749" s="19">
        <f>H4749*INDEX('Pliegos Tarifarios (Las Condes)'!$B:$B,MATCH($B4749,'Pliegos Tarifarios (Las Condes)'!$A:$A,0))</f>
        <v>118450.33847130001</v>
      </c>
      <c r="N4749" s="19">
        <f>I4749*INDEX('Pliegos Tarifarios (Las Condes)'!$C:$C,MATCH($B4749,'Pliegos Tarifarios (Las Condes)'!$A:$A,0))</f>
        <v>8538.0225501000004</v>
      </c>
      <c r="O4749" s="19">
        <f>J4749*INDEX('Pliegos Tarifarios (Las Condes)'!$D:$D,MATCH($B4749,'Pliegos Tarifarios (Las Condes)'!$A:$A,0))</f>
        <v>35496.834778400007</v>
      </c>
      <c r="P4749" s="19">
        <f>H4749*INDEX('Pliegos Tarifarios (Las Condes)'!$E:$E,MATCH($B4749,'Pliegos Tarifarios (Las Condes)'!$A:$A,0))</f>
        <v>11708.121462399999</v>
      </c>
      <c r="Q4749" s="19" cm="1">
        <f t="array" ref="Q4749">H4749*_xlfn.IFS(H4749&lt;=350,INDEX('Pliegos Tarifarios (Las Condes)'!$F:$F,MATCH($B4749,'Pliegos Tarifarios (Las Condes)'!$A:$A,0)),H4749&lt;=500,INDEX('Pliegos Tarifarios (Las Condes)'!$G:$G,MATCH($B4749,'Pliegos Tarifarios (Las Condes)'!$A:$A,0)),H4749&lt;=1000,INDEX('Pliegos Tarifarios (Las Condes)'!$H:$H,MATCH($B4749,'Pliegos Tarifarios (Las Condes)'!$A:$A,0)),H4749&lt;=5000,INDEX('Pliegos Tarifarios (Las Condes)'!$I:$I,MATCH($B4749,'Pliegos Tarifarios (Las Condes)'!$A:$A,0)),H4749&gt;5000,INDEX('Pliegos Tarifarios (Las Condes)'!$J:$J,MATCH($B4749,'Pliegos Tarifarios (Las Condes)'!$A:$A,0)))/1.19</f>
        <v>2108.4131042857148</v>
      </c>
      <c r="R4749" s="19">
        <f>INDEX('Pliegos Tarifarios (Las Condes)'!$K:$K,MATCH($B4749,'Pliegos Tarifarios (Las Condes)'!$A:$A,0))</f>
        <v>732.99199999999996</v>
      </c>
      <c r="S4749" s="21">
        <f t="shared" si="225"/>
        <v>177034.72236648572</v>
      </c>
      <c r="T4749" s="21">
        <f t="shared" si="226"/>
        <v>33636.597249632287</v>
      </c>
      <c r="U4749" s="19">
        <v>0</v>
      </c>
      <c r="V4749" s="21">
        <f t="shared" si="227"/>
        <v>210671.31961611801</v>
      </c>
    </row>
    <row r="4750" spans="1:22" x14ac:dyDescent="0.3">
      <c r="A4750" s="3" t="s">
        <v>150</v>
      </c>
      <c r="B4750" s="3">
        <v>11</v>
      </c>
      <c r="C4750" s="4" t="s">
        <v>186</v>
      </c>
      <c r="D4750" s="3" t="s">
        <v>708</v>
      </c>
      <c r="E4750" s="3" t="s">
        <v>121</v>
      </c>
      <c r="F4750" s="4" t="s">
        <v>709</v>
      </c>
      <c r="G4750" s="3" t="s">
        <v>16</v>
      </c>
      <c r="H4750" s="5">
        <v>898.97580000000005</v>
      </c>
      <c r="I4750" s="5">
        <v>2.4365999999999999</v>
      </c>
      <c r="J4750" s="5">
        <v>2.4134000000000002</v>
      </c>
      <c r="K4750" s="6">
        <v>0.99047853566445065</v>
      </c>
      <c r="L4750" s="5">
        <v>29</v>
      </c>
      <c r="M4750" s="19">
        <f>H4750*INDEX('Pliegos Tarifarios (Las Condes)'!$B:$B,MATCH($B4750,'Pliegos Tarifarios (Las Condes)'!$A:$A,0))</f>
        <v>118451.74833540001</v>
      </c>
      <c r="N4750" s="19">
        <f>I4750*INDEX('Pliegos Tarifarios (Las Condes)'!$C:$C,MATCH($B4750,'Pliegos Tarifarios (Las Condes)'!$A:$A,0))</f>
        <v>8468.1669497999992</v>
      </c>
      <c r="O4750" s="19">
        <f>J4750*INDEX('Pliegos Tarifarios (Las Condes)'!$D:$D,MATCH($B4750,'Pliegos Tarifarios (Las Condes)'!$A:$A,0))</f>
        <v>35114.178404800005</v>
      </c>
      <c r="P4750" s="19">
        <f>H4750*INDEX('Pliegos Tarifarios (Las Condes)'!$E:$E,MATCH($B4750,'Pliegos Tarifarios (Las Condes)'!$A:$A,0))</f>
        <v>11708.260819200001</v>
      </c>
      <c r="Q4750" s="19" cm="1">
        <f t="array" ref="Q4750">H4750*_xlfn.IFS(H4750&lt;=350,INDEX('Pliegos Tarifarios (Las Condes)'!$F:$F,MATCH($B4750,'Pliegos Tarifarios (Las Condes)'!$A:$A,0)),H4750&lt;=500,INDEX('Pliegos Tarifarios (Las Condes)'!$G:$G,MATCH($B4750,'Pliegos Tarifarios (Las Condes)'!$A:$A,0)),H4750&lt;=1000,INDEX('Pliegos Tarifarios (Las Condes)'!$H:$H,MATCH($B4750,'Pliegos Tarifarios (Las Condes)'!$A:$A,0)),H4750&lt;=5000,INDEX('Pliegos Tarifarios (Las Condes)'!$I:$I,MATCH($B4750,'Pliegos Tarifarios (Las Condes)'!$A:$A,0)),H4750&gt;5000,INDEX('Pliegos Tarifarios (Las Condes)'!$J:$J,MATCH($B4750,'Pliegos Tarifarios (Las Condes)'!$A:$A,0)))/1.19</f>
        <v>2108.4381998319332</v>
      </c>
      <c r="R4750" s="19">
        <f>INDEX('Pliegos Tarifarios (Las Condes)'!$K:$K,MATCH($B4750,'Pliegos Tarifarios (Las Condes)'!$A:$A,0))</f>
        <v>732.99199999999996</v>
      </c>
      <c r="S4750" s="21">
        <f t="shared" si="225"/>
        <v>176583.78470903193</v>
      </c>
      <c r="T4750" s="21">
        <f t="shared" si="226"/>
        <v>33550.919094716068</v>
      </c>
      <c r="U4750" s="19">
        <v>0</v>
      </c>
      <c r="V4750" s="21">
        <f t="shared" si="227"/>
        <v>210134.70380374801</v>
      </c>
    </row>
    <row r="4751" spans="1:22" x14ac:dyDescent="0.3">
      <c r="A4751" s="3" t="s">
        <v>150</v>
      </c>
      <c r="B4751" s="3">
        <v>11</v>
      </c>
      <c r="C4751" s="4" t="s">
        <v>186</v>
      </c>
      <c r="D4751" s="3" t="s">
        <v>710</v>
      </c>
      <c r="E4751" s="3" t="s">
        <v>121</v>
      </c>
      <c r="F4751" s="4" t="s">
        <v>711</v>
      </c>
      <c r="G4751" s="3" t="s">
        <v>16</v>
      </c>
      <c r="H4751" s="5">
        <v>898.74419999999998</v>
      </c>
      <c r="I4751" s="5">
        <v>2.4439000000000002</v>
      </c>
      <c r="J4751" s="5">
        <v>2.4439000000000002</v>
      </c>
      <c r="K4751" s="6">
        <v>1</v>
      </c>
      <c r="L4751" s="5">
        <v>28.99</v>
      </c>
      <c r="M4751" s="19">
        <f>H4751*INDEX('Pliegos Tarifarios (Las Condes)'!$B:$B,MATCH($B4751,'Pliegos Tarifarios (Las Condes)'!$A:$A,0))</f>
        <v>118421.2320246</v>
      </c>
      <c r="N4751" s="19">
        <f>I4751*INDEX('Pliegos Tarifarios (Las Condes)'!$C:$C,MATCH($B4751,'Pliegos Tarifarios (Las Condes)'!$A:$A,0))</f>
        <v>8493.5373916999997</v>
      </c>
      <c r="O4751" s="19">
        <f>J4751*INDEX('Pliegos Tarifarios (Las Condes)'!$D:$D,MATCH($B4751,'Pliegos Tarifarios (Las Condes)'!$A:$A,0))</f>
        <v>35557.943400800003</v>
      </c>
      <c r="P4751" s="19">
        <f>H4751*INDEX('Pliegos Tarifarios (Las Condes)'!$E:$E,MATCH($B4751,'Pliegos Tarifarios (Las Condes)'!$A:$A,0))</f>
        <v>11705.244460799999</v>
      </c>
      <c r="Q4751" s="19" cm="1">
        <f t="array" ref="Q4751">H4751*_xlfn.IFS(H4751&lt;=350,INDEX('Pliegos Tarifarios (Las Condes)'!$F:$F,MATCH($B4751,'Pliegos Tarifarios (Las Condes)'!$A:$A,0)),H4751&lt;=500,INDEX('Pliegos Tarifarios (Las Condes)'!$G:$G,MATCH($B4751,'Pliegos Tarifarios (Las Condes)'!$A:$A,0)),H4751&lt;=1000,INDEX('Pliegos Tarifarios (Las Condes)'!$H:$H,MATCH($B4751,'Pliegos Tarifarios (Las Condes)'!$A:$A,0)),H4751&lt;=5000,INDEX('Pliegos Tarifarios (Las Condes)'!$I:$I,MATCH($B4751,'Pliegos Tarifarios (Las Condes)'!$A:$A,0)),H4751&gt;5000,INDEX('Pliegos Tarifarios (Las Condes)'!$J:$J,MATCH($B4751,'Pliegos Tarifarios (Las Condes)'!$A:$A,0)))/1.19</f>
        <v>2107.8950102521012</v>
      </c>
      <c r="R4751" s="19">
        <f>INDEX('Pliegos Tarifarios (Las Condes)'!$K:$K,MATCH($B4751,'Pliegos Tarifarios (Las Condes)'!$A:$A,0))</f>
        <v>732.99199999999996</v>
      </c>
      <c r="S4751" s="21">
        <f t="shared" si="225"/>
        <v>177018.84428815209</v>
      </c>
      <c r="T4751" s="21">
        <f t="shared" si="226"/>
        <v>33633.580414748896</v>
      </c>
      <c r="U4751" s="19">
        <v>0</v>
      </c>
      <c r="V4751" s="21">
        <f t="shared" si="227"/>
        <v>210652.42470290099</v>
      </c>
    </row>
    <row r="4752" spans="1:22" x14ac:dyDescent="0.3">
      <c r="A4752" s="3" t="s">
        <v>150</v>
      </c>
      <c r="B4752" s="3">
        <v>11</v>
      </c>
      <c r="C4752" s="4" t="s">
        <v>186</v>
      </c>
      <c r="D4752" s="3" t="s">
        <v>712</v>
      </c>
      <c r="E4752" s="3" t="s">
        <v>121</v>
      </c>
      <c r="F4752" s="4" t="s">
        <v>713</v>
      </c>
      <c r="G4752" s="3" t="s">
        <v>16</v>
      </c>
      <c r="H4752" s="5">
        <v>898.66949999999997</v>
      </c>
      <c r="I4752" s="5">
        <v>2.4432999999999998</v>
      </c>
      <c r="J4752" s="5">
        <v>2.4007000000000001</v>
      </c>
      <c r="K4752" s="6">
        <v>0.98256456431874928</v>
      </c>
      <c r="L4752" s="5">
        <v>28.99</v>
      </c>
      <c r="M4752" s="19">
        <f>H4752*INDEX('Pliegos Tarifarios (Las Condes)'!$B:$B,MATCH($B4752,'Pliegos Tarifarios (Las Condes)'!$A:$A,0))</f>
        <v>118411.38932849999</v>
      </c>
      <c r="N4752" s="19">
        <f>I4752*INDEX('Pliegos Tarifarios (Las Condes)'!$C:$C,MATCH($B4752,'Pliegos Tarifarios (Las Condes)'!$A:$A,0))</f>
        <v>8491.4521498999984</v>
      </c>
      <c r="O4752" s="19">
        <f>J4752*INDEX('Pliegos Tarifarios (Las Condes)'!$D:$D,MATCH($B4752,'Pliegos Tarifarios (Las Condes)'!$A:$A,0))</f>
        <v>34929.397570400004</v>
      </c>
      <c r="P4752" s="19">
        <f>H4752*INDEX('Pliegos Tarifarios (Las Condes)'!$E:$E,MATCH($B4752,'Pliegos Tarifarios (Las Condes)'!$A:$A,0))</f>
        <v>11704.271567999998</v>
      </c>
      <c r="Q4752" s="19" cm="1">
        <f t="array" ref="Q4752">H4752*_xlfn.IFS(H4752&lt;=350,INDEX('Pliegos Tarifarios (Las Condes)'!$F:$F,MATCH($B4752,'Pliegos Tarifarios (Las Condes)'!$A:$A,0)),H4752&lt;=500,INDEX('Pliegos Tarifarios (Las Condes)'!$G:$G,MATCH($B4752,'Pliegos Tarifarios (Las Condes)'!$A:$A,0)),H4752&lt;=1000,INDEX('Pliegos Tarifarios (Las Condes)'!$H:$H,MATCH($B4752,'Pliegos Tarifarios (Las Condes)'!$A:$A,0)),H4752&lt;=5000,INDEX('Pliegos Tarifarios (Las Condes)'!$I:$I,MATCH($B4752,'Pliegos Tarifarios (Las Condes)'!$A:$A,0)),H4752&gt;5000,INDEX('Pliegos Tarifarios (Las Condes)'!$J:$J,MATCH($B4752,'Pliegos Tarifarios (Las Condes)'!$A:$A,0)))/1.19</f>
        <v>2107.7198105042021</v>
      </c>
      <c r="R4752" s="19">
        <f>INDEX('Pliegos Tarifarios (Las Condes)'!$K:$K,MATCH($B4752,'Pliegos Tarifarios (Las Condes)'!$A:$A,0))</f>
        <v>732.99199999999996</v>
      </c>
      <c r="S4752" s="21">
        <f t="shared" si="225"/>
        <v>176377.22242730419</v>
      </c>
      <c r="T4752" s="21">
        <f t="shared" si="226"/>
        <v>33511.672261187799</v>
      </c>
      <c r="U4752" s="19">
        <v>0</v>
      </c>
      <c r="V4752" s="21">
        <f t="shared" si="227"/>
        <v>209888.894688492</v>
      </c>
    </row>
    <row r="4753" spans="1:22" x14ac:dyDescent="0.3">
      <c r="A4753" s="3" t="s">
        <v>150</v>
      </c>
      <c r="B4753" s="3">
        <v>11</v>
      </c>
      <c r="C4753" s="4" t="s">
        <v>186</v>
      </c>
      <c r="D4753" s="3" t="s">
        <v>714</v>
      </c>
      <c r="E4753" s="3" t="s">
        <v>121</v>
      </c>
      <c r="F4753" s="4" t="s">
        <v>715</v>
      </c>
      <c r="G4753" s="3" t="s">
        <v>16</v>
      </c>
      <c r="H4753" s="5">
        <v>897.79280000000006</v>
      </c>
      <c r="I4753" s="5">
        <v>2.4615</v>
      </c>
      <c r="J4753" s="5">
        <v>2.4161999999999999</v>
      </c>
      <c r="K4753" s="6">
        <v>0.98159658744667877</v>
      </c>
      <c r="L4753" s="5">
        <v>28.96</v>
      </c>
      <c r="M4753" s="19">
        <f>H4753*INDEX('Pliegos Tarifarios (Las Condes)'!$B:$B,MATCH($B4753,'Pliegos Tarifarios (Las Condes)'!$A:$A,0))</f>
        <v>118295.87270640001</v>
      </c>
      <c r="N4753" s="19">
        <f>I4753*INDEX('Pliegos Tarifarios (Las Condes)'!$C:$C,MATCH($B4753,'Pliegos Tarifarios (Las Condes)'!$A:$A,0))</f>
        <v>8554.7044845</v>
      </c>
      <c r="O4753" s="19">
        <f>J4753*INDEX('Pliegos Tarifarios (Las Condes)'!$D:$D,MATCH($B4753,'Pliegos Tarifarios (Las Condes)'!$A:$A,0))</f>
        <v>35154.917486400002</v>
      </c>
      <c r="P4753" s="19">
        <f>H4753*INDEX('Pliegos Tarifarios (Las Condes)'!$E:$E,MATCH($B4753,'Pliegos Tarifarios (Las Condes)'!$A:$A,0))</f>
        <v>11692.8534272</v>
      </c>
      <c r="Q4753" s="19" cm="1">
        <f t="array" ref="Q4753">H4753*_xlfn.IFS(H4753&lt;=350,INDEX('Pliegos Tarifarios (Las Condes)'!$F:$F,MATCH($B4753,'Pliegos Tarifarios (Las Condes)'!$A:$A,0)),H4753&lt;=500,INDEX('Pliegos Tarifarios (Las Condes)'!$G:$G,MATCH($B4753,'Pliegos Tarifarios (Las Condes)'!$A:$A,0)),H4753&lt;=1000,INDEX('Pliegos Tarifarios (Las Condes)'!$H:$H,MATCH($B4753,'Pliegos Tarifarios (Las Condes)'!$A:$A,0)),H4753&lt;=5000,INDEX('Pliegos Tarifarios (Las Condes)'!$I:$I,MATCH($B4753,'Pliegos Tarifarios (Las Condes)'!$A:$A,0)),H4753&gt;5000,INDEX('Pliegos Tarifarios (Las Condes)'!$J:$J,MATCH($B4753,'Pliegos Tarifarios (Las Condes)'!$A:$A,0)))/1.19</f>
        <v>2105.6636174789924</v>
      </c>
      <c r="R4753" s="19">
        <f>INDEX('Pliegos Tarifarios (Las Condes)'!$K:$K,MATCH($B4753,'Pliegos Tarifarios (Las Condes)'!$A:$A,0))</f>
        <v>732.99199999999996</v>
      </c>
      <c r="S4753" s="21">
        <f t="shared" si="225"/>
        <v>176537.00372197901</v>
      </c>
      <c r="T4753" s="21">
        <f t="shared" si="226"/>
        <v>33542.030707176011</v>
      </c>
      <c r="U4753" s="19">
        <v>0</v>
      </c>
      <c r="V4753" s="21">
        <f t="shared" si="227"/>
        <v>210079.03442915503</v>
      </c>
    </row>
    <row r="4754" spans="1:22" x14ac:dyDescent="0.3">
      <c r="A4754" s="3" t="s">
        <v>150</v>
      </c>
      <c r="B4754" s="3">
        <v>11</v>
      </c>
      <c r="C4754" s="4" t="s">
        <v>186</v>
      </c>
      <c r="D4754" s="3" t="s">
        <v>716</v>
      </c>
      <c r="E4754" s="3" t="s">
        <v>121</v>
      </c>
      <c r="F4754" s="4" t="s">
        <v>717</v>
      </c>
      <c r="G4754" s="3" t="s">
        <v>16</v>
      </c>
      <c r="H4754" s="5">
        <v>898.90409999999997</v>
      </c>
      <c r="I4754" s="5">
        <v>2.4687000000000001</v>
      </c>
      <c r="J4754" s="5">
        <v>2.4066999999999998</v>
      </c>
      <c r="K4754" s="6">
        <v>0.97488556730262876</v>
      </c>
      <c r="L4754" s="5">
        <v>29</v>
      </c>
      <c r="M4754" s="19">
        <f>H4754*INDEX('Pliegos Tarifarios (Las Condes)'!$B:$B,MATCH($B4754,'Pliegos Tarifarios (Las Condes)'!$A:$A,0))</f>
        <v>118442.3009283</v>
      </c>
      <c r="N4754" s="19">
        <f>I4754*INDEX('Pliegos Tarifarios (Las Condes)'!$C:$C,MATCH($B4754,'Pliegos Tarifarios (Las Condes)'!$A:$A,0))</f>
        <v>8579.7273860999994</v>
      </c>
      <c r="O4754" s="19">
        <f>J4754*INDEX('Pliegos Tarifarios (Las Condes)'!$D:$D,MATCH($B4754,'Pliegos Tarifarios (Las Condes)'!$A:$A,0))</f>
        <v>35016.695602399996</v>
      </c>
      <c r="P4754" s="19">
        <f>H4754*INDEX('Pliegos Tarifarios (Las Condes)'!$E:$E,MATCH($B4754,'Pliegos Tarifarios (Las Condes)'!$A:$A,0))</f>
        <v>11707.326998399998</v>
      </c>
      <c r="Q4754" s="19" cm="1">
        <f t="array" ref="Q4754">H4754*_xlfn.IFS(H4754&lt;=350,INDEX('Pliegos Tarifarios (Las Condes)'!$F:$F,MATCH($B4754,'Pliegos Tarifarios (Las Condes)'!$A:$A,0)),H4754&lt;=500,INDEX('Pliegos Tarifarios (Las Condes)'!$G:$G,MATCH($B4754,'Pliegos Tarifarios (Las Condes)'!$A:$A,0)),H4754&lt;=1000,INDEX('Pliegos Tarifarios (Las Condes)'!$H:$H,MATCH($B4754,'Pliegos Tarifarios (Las Condes)'!$A:$A,0)),H4754&lt;=5000,INDEX('Pliegos Tarifarios (Las Condes)'!$I:$I,MATCH($B4754,'Pliegos Tarifarios (Las Condes)'!$A:$A,0)),H4754&gt;5000,INDEX('Pliegos Tarifarios (Las Condes)'!$J:$J,MATCH($B4754,'Pliegos Tarifarios (Las Condes)'!$A:$A,0)))/1.19</f>
        <v>2108.2700362184878</v>
      </c>
      <c r="R4754" s="19">
        <f>INDEX('Pliegos Tarifarios (Las Condes)'!$K:$K,MATCH($B4754,'Pliegos Tarifarios (Las Condes)'!$A:$A,0))</f>
        <v>732.99199999999996</v>
      </c>
      <c r="S4754" s="21">
        <f t="shared" si="225"/>
        <v>176587.31295141848</v>
      </c>
      <c r="T4754" s="21">
        <f t="shared" si="226"/>
        <v>33551.589460769515</v>
      </c>
      <c r="U4754" s="19">
        <v>0</v>
      </c>
      <c r="V4754" s="21">
        <f t="shared" si="227"/>
        <v>210138.90241218801</v>
      </c>
    </row>
    <row r="4755" spans="1:22" x14ac:dyDescent="0.3">
      <c r="A4755" s="3" t="s">
        <v>150</v>
      </c>
      <c r="B4755" s="3">
        <v>11</v>
      </c>
      <c r="C4755" s="4" t="s">
        <v>186</v>
      </c>
      <c r="D4755" s="3" t="s">
        <v>718</v>
      </c>
      <c r="E4755" s="3" t="s">
        <v>121</v>
      </c>
      <c r="F4755" s="4" t="s">
        <v>719</v>
      </c>
      <c r="G4755" s="3" t="s">
        <v>16</v>
      </c>
      <c r="H4755" s="5">
        <v>899.09770000000003</v>
      </c>
      <c r="I4755" s="5">
        <v>2.4333</v>
      </c>
      <c r="J4755" s="5">
        <v>2.4333</v>
      </c>
      <c r="K4755" s="6">
        <v>1</v>
      </c>
      <c r="L4755" s="5">
        <v>29</v>
      </c>
      <c r="M4755" s="19">
        <f>H4755*INDEX('Pliegos Tarifarios (Las Condes)'!$B:$B,MATCH($B4755,'Pliegos Tarifarios (Las Condes)'!$A:$A,0))</f>
        <v>118467.81024510002</v>
      </c>
      <c r="N4755" s="19">
        <f>I4755*INDEX('Pliegos Tarifarios (Las Condes)'!$C:$C,MATCH($B4755,'Pliegos Tarifarios (Las Condes)'!$A:$A,0))</f>
        <v>8456.6981199000002</v>
      </c>
      <c r="O4755" s="19">
        <f>J4755*INDEX('Pliegos Tarifarios (Las Condes)'!$D:$D,MATCH($B4755,'Pliegos Tarifarios (Las Condes)'!$A:$A,0))</f>
        <v>35403.716877600003</v>
      </c>
      <c r="P4755" s="19">
        <f>H4755*INDEX('Pliegos Tarifarios (Las Condes)'!$E:$E,MATCH($B4755,'Pliegos Tarifarios (Las Condes)'!$A:$A,0))</f>
        <v>11709.8484448</v>
      </c>
      <c r="Q4755" s="19" cm="1">
        <f t="array" ref="Q4755">H4755*_xlfn.IFS(H4755&lt;=350,INDEX('Pliegos Tarifarios (Las Condes)'!$F:$F,MATCH($B4755,'Pliegos Tarifarios (Las Condes)'!$A:$A,0)),H4755&lt;=500,INDEX('Pliegos Tarifarios (Las Condes)'!$G:$G,MATCH($B4755,'Pliegos Tarifarios (Las Condes)'!$A:$A,0)),H4755&lt;=1000,INDEX('Pliegos Tarifarios (Las Condes)'!$H:$H,MATCH($B4755,'Pliegos Tarifarios (Las Condes)'!$A:$A,0)),H4755&lt;=5000,INDEX('Pliegos Tarifarios (Las Condes)'!$I:$I,MATCH($B4755,'Pliegos Tarifarios (Las Condes)'!$A:$A,0)),H4755&gt;5000,INDEX('Pliegos Tarifarios (Las Condes)'!$J:$J,MATCH($B4755,'Pliegos Tarifarios (Las Condes)'!$A:$A,0)))/1.19</f>
        <v>2108.7241014285719</v>
      </c>
      <c r="R4755" s="19">
        <f>INDEX('Pliegos Tarifarios (Las Condes)'!$K:$K,MATCH($B4755,'Pliegos Tarifarios (Las Condes)'!$A:$A,0))</f>
        <v>732.99199999999996</v>
      </c>
      <c r="S4755" s="21">
        <f t="shared" si="225"/>
        <v>176879.78978882861</v>
      </c>
      <c r="T4755" s="21">
        <f t="shared" si="226"/>
        <v>33607.160059877438</v>
      </c>
      <c r="U4755" s="19">
        <v>0</v>
      </c>
      <c r="V4755" s="21">
        <f t="shared" si="227"/>
        <v>210486.94984870605</v>
      </c>
    </row>
    <row r="4756" spans="1:22" x14ac:dyDescent="0.3">
      <c r="A4756" s="3" t="s">
        <v>150</v>
      </c>
      <c r="B4756" s="3">
        <v>11</v>
      </c>
      <c r="C4756" s="4" t="s">
        <v>186</v>
      </c>
      <c r="D4756" s="3" t="s">
        <v>720</v>
      </c>
      <c r="E4756" s="3" t="s">
        <v>121</v>
      </c>
      <c r="F4756" s="4" t="s">
        <v>721</v>
      </c>
      <c r="G4756" s="3" t="s">
        <v>16</v>
      </c>
      <c r="H4756" s="5">
        <v>899.34119999999996</v>
      </c>
      <c r="I4756" s="5">
        <v>2.4327999999999999</v>
      </c>
      <c r="J4756" s="5">
        <v>2.4327999999999999</v>
      </c>
      <c r="K4756" s="6">
        <v>1</v>
      </c>
      <c r="L4756" s="5">
        <v>29.01</v>
      </c>
      <c r="M4756" s="19">
        <f>H4756*INDEX('Pliegos Tarifarios (Las Condes)'!$B:$B,MATCH($B4756,'Pliegos Tarifarios (Las Condes)'!$A:$A,0))</f>
        <v>118499.8945356</v>
      </c>
      <c r="N4756" s="19">
        <f>I4756*INDEX('Pliegos Tarifarios (Las Condes)'!$C:$C,MATCH($B4756,'Pliegos Tarifarios (Las Condes)'!$A:$A,0))</f>
        <v>8454.9604183999982</v>
      </c>
      <c r="O4756" s="19">
        <f>J4756*INDEX('Pliegos Tarifarios (Las Condes)'!$D:$D,MATCH($B4756,'Pliegos Tarifarios (Las Condes)'!$A:$A,0))</f>
        <v>35396.442041599999</v>
      </c>
      <c r="P4756" s="19">
        <f>H4756*INDEX('Pliegos Tarifarios (Las Condes)'!$E:$E,MATCH($B4756,'Pliegos Tarifarios (Las Condes)'!$A:$A,0))</f>
        <v>11713.019788799998</v>
      </c>
      <c r="Q4756" s="19" cm="1">
        <f t="array" ref="Q4756">H4756*_xlfn.IFS(H4756&lt;=350,INDEX('Pliegos Tarifarios (Las Condes)'!$F:$F,MATCH($B4756,'Pliegos Tarifarios (Las Condes)'!$A:$A,0)),H4756&lt;=500,INDEX('Pliegos Tarifarios (Las Condes)'!$G:$G,MATCH($B4756,'Pliegos Tarifarios (Las Condes)'!$A:$A,0)),H4756&lt;=1000,INDEX('Pliegos Tarifarios (Las Condes)'!$H:$H,MATCH($B4756,'Pliegos Tarifarios (Las Condes)'!$A:$A,0)),H4756&lt;=5000,INDEX('Pliegos Tarifarios (Las Condes)'!$I:$I,MATCH($B4756,'Pliegos Tarifarios (Las Condes)'!$A:$A,0)),H4756&gt;5000,INDEX('Pliegos Tarifarios (Las Condes)'!$J:$J,MATCH($B4756,'Pliegos Tarifarios (Las Condes)'!$A:$A,0)))/1.19</f>
        <v>2109.2952010084036</v>
      </c>
      <c r="R4756" s="19">
        <f>INDEX('Pliegos Tarifarios (Las Condes)'!$K:$K,MATCH($B4756,'Pliegos Tarifarios (Las Condes)'!$A:$A,0))</f>
        <v>732.99199999999996</v>
      </c>
      <c r="S4756" s="21">
        <f t="shared" si="225"/>
        <v>176906.60398540844</v>
      </c>
      <c r="T4756" s="21">
        <f t="shared" si="226"/>
        <v>33612.254757227602</v>
      </c>
      <c r="U4756" s="19">
        <v>0</v>
      </c>
      <c r="V4756" s="21">
        <f t="shared" si="227"/>
        <v>210518.85874263605</v>
      </c>
    </row>
    <row r="4757" spans="1:22" x14ac:dyDescent="0.3">
      <c r="A4757" s="3" t="s">
        <v>150</v>
      </c>
      <c r="B4757" s="3">
        <v>11</v>
      </c>
      <c r="C4757" s="4" t="s">
        <v>186</v>
      </c>
      <c r="D4757" s="3" t="s">
        <v>722</v>
      </c>
      <c r="E4757" s="3" t="s">
        <v>121</v>
      </c>
      <c r="F4757" s="4" t="s">
        <v>723</v>
      </c>
      <c r="G4757" s="3" t="s">
        <v>16</v>
      </c>
      <c r="H4757" s="5">
        <v>898.28610000000003</v>
      </c>
      <c r="I4757" s="5">
        <v>2.4672999999999998</v>
      </c>
      <c r="J4757" s="5">
        <v>2.3927999999999998</v>
      </c>
      <c r="K4757" s="6">
        <v>0.96980505005471562</v>
      </c>
      <c r="L4757" s="5">
        <v>28.98</v>
      </c>
      <c r="M4757" s="19">
        <f>H4757*INDEX('Pliegos Tarifarios (Las Condes)'!$B:$B,MATCH($B4757,'Pliegos Tarifarios (Las Condes)'!$A:$A,0))</f>
        <v>118360.8713943</v>
      </c>
      <c r="N4757" s="19">
        <f>I4757*INDEX('Pliegos Tarifarios (Las Condes)'!$C:$C,MATCH($B4757,'Pliegos Tarifarios (Las Condes)'!$A:$A,0))</f>
        <v>8574.8618218999982</v>
      </c>
      <c r="O4757" s="19">
        <f>J4757*INDEX('Pliegos Tarifarios (Las Condes)'!$D:$D,MATCH($B4757,'Pliegos Tarifarios (Las Condes)'!$A:$A,0))</f>
        <v>34814.455161599995</v>
      </c>
      <c r="P4757" s="19">
        <f>H4757*INDEX('Pliegos Tarifarios (Las Condes)'!$E:$E,MATCH($B4757,'Pliegos Tarifarios (Las Condes)'!$A:$A,0))</f>
        <v>11699.278166399999</v>
      </c>
      <c r="Q4757" s="19" cm="1">
        <f t="array" ref="Q4757">H4757*_xlfn.IFS(H4757&lt;=350,INDEX('Pliegos Tarifarios (Las Condes)'!$F:$F,MATCH($B4757,'Pliegos Tarifarios (Las Condes)'!$A:$A,0)),H4757&lt;=500,INDEX('Pliegos Tarifarios (Las Condes)'!$G:$G,MATCH($B4757,'Pliegos Tarifarios (Las Condes)'!$A:$A,0)),H4757&lt;=1000,INDEX('Pliegos Tarifarios (Las Condes)'!$H:$H,MATCH($B4757,'Pliegos Tarifarios (Las Condes)'!$A:$A,0)),H4757&lt;=5000,INDEX('Pliegos Tarifarios (Las Condes)'!$I:$I,MATCH($B4757,'Pliegos Tarifarios (Las Condes)'!$A:$A,0)),H4757&gt;5000,INDEX('Pliegos Tarifarios (Las Condes)'!$J:$J,MATCH($B4757,'Pliegos Tarifarios (Las Condes)'!$A:$A,0)))/1.19</f>
        <v>2106.8205925210086</v>
      </c>
      <c r="R4757" s="19">
        <f>INDEX('Pliegos Tarifarios (Las Condes)'!$K:$K,MATCH($B4757,'Pliegos Tarifarios (Las Condes)'!$A:$A,0))</f>
        <v>732.99199999999996</v>
      </c>
      <c r="S4757" s="21">
        <f t="shared" si="225"/>
        <v>176289.27913672102</v>
      </c>
      <c r="T4757" s="21">
        <f t="shared" si="226"/>
        <v>33494.963035976994</v>
      </c>
      <c r="U4757" s="19">
        <v>0</v>
      </c>
      <c r="V4757" s="21">
        <f t="shared" si="227"/>
        <v>209784.24217269802</v>
      </c>
    </row>
    <row r="4758" spans="1:22" x14ac:dyDescent="0.3">
      <c r="A4758" s="3" t="s">
        <v>150</v>
      </c>
      <c r="B4758" s="3">
        <v>11</v>
      </c>
      <c r="C4758" s="4" t="s">
        <v>186</v>
      </c>
      <c r="D4758" s="3" t="s">
        <v>724</v>
      </c>
      <c r="E4758" s="3" t="s">
        <v>121</v>
      </c>
      <c r="F4758" s="4" t="s">
        <v>725</v>
      </c>
      <c r="G4758" s="3" t="s">
        <v>16</v>
      </c>
      <c r="H4758" s="5">
        <v>899.39940000000001</v>
      </c>
      <c r="I4758" s="5">
        <v>2.4611999999999998</v>
      </c>
      <c r="J4758" s="5">
        <v>2.46</v>
      </c>
      <c r="K4758" s="6">
        <v>0.99951243295953196</v>
      </c>
      <c r="L4758" s="5">
        <v>29.01</v>
      </c>
      <c r="M4758" s="19">
        <f>H4758*INDEX('Pliegos Tarifarios (Las Condes)'!$B:$B,MATCH($B4758,'Pliegos Tarifarios (Las Condes)'!$A:$A,0))</f>
        <v>118507.5631422</v>
      </c>
      <c r="N4758" s="19">
        <f>I4758*INDEX('Pliegos Tarifarios (Las Condes)'!$C:$C,MATCH($B4758,'Pliegos Tarifarios (Las Condes)'!$A:$A,0))</f>
        <v>8553.6618635999985</v>
      </c>
      <c r="O4758" s="19">
        <f>J4758*INDEX('Pliegos Tarifarios (Las Condes)'!$D:$D,MATCH($B4758,'Pliegos Tarifarios (Las Condes)'!$A:$A,0))</f>
        <v>35792.193120000004</v>
      </c>
      <c r="P4758" s="19">
        <f>H4758*INDEX('Pliegos Tarifarios (Las Condes)'!$E:$E,MATCH($B4758,'Pliegos Tarifarios (Las Condes)'!$A:$A,0))</f>
        <v>11713.777785599999</v>
      </c>
      <c r="Q4758" s="19" cm="1">
        <f t="array" ref="Q4758">H4758*_xlfn.IFS(H4758&lt;=350,INDEX('Pliegos Tarifarios (Las Condes)'!$F:$F,MATCH($B4758,'Pliegos Tarifarios (Las Condes)'!$A:$A,0)),H4758&lt;=500,INDEX('Pliegos Tarifarios (Las Condes)'!$G:$G,MATCH($B4758,'Pliegos Tarifarios (Las Condes)'!$A:$A,0)),H4758&lt;=1000,INDEX('Pliegos Tarifarios (Las Condes)'!$H:$H,MATCH($B4758,'Pliegos Tarifarios (Las Condes)'!$A:$A,0)),H4758&lt;=5000,INDEX('Pliegos Tarifarios (Las Condes)'!$I:$I,MATCH($B4758,'Pliegos Tarifarios (Las Condes)'!$A:$A,0)),H4758&gt;5000,INDEX('Pliegos Tarifarios (Las Condes)'!$J:$J,MATCH($B4758,'Pliegos Tarifarios (Las Condes)'!$A:$A,0)))/1.19</f>
        <v>2109.4317020168069</v>
      </c>
      <c r="R4758" s="19">
        <f>INDEX('Pliegos Tarifarios (Las Condes)'!$K:$K,MATCH($B4758,'Pliegos Tarifarios (Las Condes)'!$A:$A,0))</f>
        <v>732.99199999999996</v>
      </c>
      <c r="S4758" s="21">
        <f t="shared" si="225"/>
        <v>177409.61961341678</v>
      </c>
      <c r="T4758" s="21">
        <f t="shared" si="226"/>
        <v>33707.827726549192</v>
      </c>
      <c r="U4758" s="19">
        <v>0</v>
      </c>
      <c r="V4758" s="21">
        <f t="shared" si="227"/>
        <v>211117.44733996596</v>
      </c>
    </row>
    <row r="4759" spans="1:22" x14ac:dyDescent="0.3">
      <c r="A4759" s="3" t="s">
        <v>150</v>
      </c>
      <c r="B4759" s="3">
        <v>11</v>
      </c>
      <c r="C4759" s="4" t="s">
        <v>186</v>
      </c>
      <c r="D4759" s="3" t="s">
        <v>726</v>
      </c>
      <c r="E4759" s="3" t="s">
        <v>121</v>
      </c>
      <c r="F4759" s="4" t="s">
        <v>727</v>
      </c>
      <c r="G4759" s="3" t="s">
        <v>16</v>
      </c>
      <c r="H4759" s="5">
        <v>900.37369999999999</v>
      </c>
      <c r="I4759" s="5">
        <v>2.4859</v>
      </c>
      <c r="J4759" s="5">
        <v>2.4432999999999998</v>
      </c>
      <c r="K4759" s="6">
        <v>0.98286334928999552</v>
      </c>
      <c r="L4759" s="5">
        <v>29.04</v>
      </c>
      <c r="M4759" s="19">
        <f>H4759*INDEX('Pliegos Tarifarios (Las Condes)'!$B:$B,MATCH($B4759,'Pliegos Tarifarios (Las Condes)'!$A:$A,0))</f>
        <v>118635.9398331</v>
      </c>
      <c r="N4759" s="19">
        <f>I4759*INDEX('Pliegos Tarifarios (Las Condes)'!$C:$C,MATCH($B4759,'Pliegos Tarifarios (Las Condes)'!$A:$A,0))</f>
        <v>8639.5043176999989</v>
      </c>
      <c r="O4759" s="19">
        <f>J4759*INDEX('Pliegos Tarifarios (Las Condes)'!$D:$D,MATCH($B4759,'Pliegos Tarifarios (Las Condes)'!$A:$A,0))</f>
        <v>35549.213597599999</v>
      </c>
      <c r="P4759" s="19">
        <f>H4759*INDEX('Pliegos Tarifarios (Las Condes)'!$E:$E,MATCH($B4759,'Pliegos Tarifarios (Las Condes)'!$A:$A,0))</f>
        <v>11726.467068799999</v>
      </c>
      <c r="Q4759" s="19" cm="1">
        <f t="array" ref="Q4759">H4759*_xlfn.IFS(H4759&lt;=350,INDEX('Pliegos Tarifarios (Las Condes)'!$F:$F,MATCH($B4759,'Pliegos Tarifarios (Las Condes)'!$A:$A,0)),H4759&lt;=500,INDEX('Pliegos Tarifarios (Las Condes)'!$G:$G,MATCH($B4759,'Pliegos Tarifarios (Las Condes)'!$A:$A,0)),H4759&lt;=1000,INDEX('Pliegos Tarifarios (Las Condes)'!$H:$H,MATCH($B4759,'Pliegos Tarifarios (Las Condes)'!$A:$A,0)),H4759&lt;=5000,INDEX('Pliegos Tarifarios (Las Condes)'!$I:$I,MATCH($B4759,'Pliegos Tarifarios (Las Condes)'!$A:$A,0)),H4759&gt;5000,INDEX('Pliegos Tarifarios (Las Condes)'!$J:$J,MATCH($B4759,'Pliegos Tarifarios (Las Condes)'!$A:$A,0)))/1.19</f>
        <v>2111.71680394958</v>
      </c>
      <c r="R4759" s="19">
        <f>INDEX('Pliegos Tarifarios (Las Condes)'!$K:$K,MATCH($B4759,'Pliegos Tarifarios (Las Condes)'!$A:$A,0))</f>
        <v>732.99199999999996</v>
      </c>
      <c r="S4759" s="21">
        <f t="shared" si="225"/>
        <v>177395.83362114959</v>
      </c>
      <c r="T4759" s="21">
        <f t="shared" si="226"/>
        <v>33705.208388018422</v>
      </c>
      <c r="U4759" s="19">
        <v>0</v>
      </c>
      <c r="V4759" s="21">
        <f t="shared" si="227"/>
        <v>211101.04200916801</v>
      </c>
    </row>
    <row r="4760" spans="1:22" x14ac:dyDescent="0.3">
      <c r="A4760" s="3" t="s">
        <v>150</v>
      </c>
      <c r="B4760" s="3">
        <v>11</v>
      </c>
      <c r="C4760" s="4" t="s">
        <v>186</v>
      </c>
      <c r="D4760" s="3" t="s">
        <v>728</v>
      </c>
      <c r="E4760" s="3" t="s">
        <v>121</v>
      </c>
      <c r="F4760" s="4" t="s">
        <v>729</v>
      </c>
      <c r="G4760" s="3" t="s">
        <v>16</v>
      </c>
      <c r="H4760" s="5">
        <v>898.77210000000002</v>
      </c>
      <c r="I4760" s="5">
        <v>2.4914000000000001</v>
      </c>
      <c r="J4760" s="5">
        <v>2.4436</v>
      </c>
      <c r="K4760" s="6">
        <v>0.98081400016055231</v>
      </c>
      <c r="L4760" s="5">
        <v>28.99</v>
      </c>
      <c r="M4760" s="19">
        <f>H4760*INDEX('Pliegos Tarifarios (Las Condes)'!$B:$B,MATCH($B4760,'Pliegos Tarifarios (Las Condes)'!$A:$A,0))</f>
        <v>118424.90821230001</v>
      </c>
      <c r="N4760" s="19">
        <f>I4760*INDEX('Pliegos Tarifarios (Las Condes)'!$C:$C,MATCH($B4760,'Pliegos Tarifarios (Las Condes)'!$A:$A,0))</f>
        <v>8658.6190341999991</v>
      </c>
      <c r="O4760" s="19">
        <f>J4760*INDEX('Pliegos Tarifarios (Las Condes)'!$D:$D,MATCH($B4760,'Pliegos Tarifarios (Las Condes)'!$A:$A,0))</f>
        <v>35553.578499200004</v>
      </c>
      <c r="P4760" s="19">
        <f>H4760*INDEX('Pliegos Tarifarios (Las Condes)'!$E:$E,MATCH($B4760,'Pliegos Tarifarios (Las Condes)'!$A:$A,0))</f>
        <v>11705.6078304</v>
      </c>
      <c r="Q4760" s="19" cm="1">
        <f t="array" ref="Q4760">H4760*_xlfn.IFS(H4760&lt;=350,INDEX('Pliegos Tarifarios (Las Condes)'!$F:$F,MATCH($B4760,'Pliegos Tarifarios (Las Condes)'!$A:$A,0)),H4760&lt;=500,INDEX('Pliegos Tarifarios (Las Condes)'!$G:$G,MATCH($B4760,'Pliegos Tarifarios (Las Condes)'!$A:$A,0)),H4760&lt;=1000,INDEX('Pliegos Tarifarios (Las Condes)'!$H:$H,MATCH($B4760,'Pliegos Tarifarios (Las Condes)'!$A:$A,0)),H4760&lt;=5000,INDEX('Pliegos Tarifarios (Las Condes)'!$I:$I,MATCH($B4760,'Pliegos Tarifarios (Las Condes)'!$A:$A,0)),H4760&gt;5000,INDEX('Pliegos Tarifarios (Las Condes)'!$J:$J,MATCH($B4760,'Pliegos Tarifarios (Las Condes)'!$A:$A,0)))/1.19</f>
        <v>2107.9604463025216</v>
      </c>
      <c r="R4760" s="19">
        <f>INDEX('Pliegos Tarifarios (Las Condes)'!$K:$K,MATCH($B4760,'Pliegos Tarifarios (Las Condes)'!$A:$A,0))</f>
        <v>732.99199999999996</v>
      </c>
      <c r="S4760" s="21">
        <f t="shared" si="225"/>
        <v>177183.66602240253</v>
      </c>
      <c r="T4760" s="21">
        <f t="shared" si="226"/>
        <v>33664.89654425648</v>
      </c>
      <c r="U4760" s="19">
        <v>0</v>
      </c>
      <c r="V4760" s="21">
        <f t="shared" si="227"/>
        <v>210848.56256665901</v>
      </c>
    </row>
    <row r="4761" spans="1:22" x14ac:dyDescent="0.3">
      <c r="A4761" s="3" t="s">
        <v>150</v>
      </c>
      <c r="B4761" s="3">
        <v>11</v>
      </c>
      <c r="C4761" s="4" t="s">
        <v>186</v>
      </c>
      <c r="D4761" s="3" t="s">
        <v>730</v>
      </c>
      <c r="E4761" s="3" t="s">
        <v>121</v>
      </c>
      <c r="F4761" s="4" t="s">
        <v>731</v>
      </c>
      <c r="G4761" s="3" t="s">
        <v>16</v>
      </c>
      <c r="H4761" s="5">
        <v>898.97559999999999</v>
      </c>
      <c r="I4761" s="5">
        <v>2.4891000000000001</v>
      </c>
      <c r="J4761" s="5">
        <v>2.4491999999999998</v>
      </c>
      <c r="K4761" s="6">
        <v>0.98397010967819687</v>
      </c>
      <c r="L4761" s="5">
        <v>29</v>
      </c>
      <c r="M4761" s="19">
        <f>H4761*INDEX('Pliegos Tarifarios (Las Condes)'!$B:$B,MATCH($B4761,'Pliegos Tarifarios (Las Condes)'!$A:$A,0))</f>
        <v>118451.72198280001</v>
      </c>
      <c r="N4761" s="19">
        <f>I4761*INDEX('Pliegos Tarifarios (Las Condes)'!$C:$C,MATCH($B4761,'Pliegos Tarifarios (Las Condes)'!$A:$A,0))</f>
        <v>8650.6256073000004</v>
      </c>
      <c r="O4761" s="19">
        <f>J4761*INDEX('Pliegos Tarifarios (Las Condes)'!$D:$D,MATCH($B4761,'Pliegos Tarifarios (Las Condes)'!$A:$A,0))</f>
        <v>35635.056662399998</v>
      </c>
      <c r="P4761" s="19">
        <f>H4761*INDEX('Pliegos Tarifarios (Las Condes)'!$E:$E,MATCH($B4761,'Pliegos Tarifarios (Las Condes)'!$A:$A,0))</f>
        <v>11708.258214399999</v>
      </c>
      <c r="Q4761" s="19" cm="1">
        <f t="array" ref="Q4761">H4761*_xlfn.IFS(H4761&lt;=350,INDEX('Pliegos Tarifarios (Las Condes)'!$F:$F,MATCH($B4761,'Pliegos Tarifarios (Las Condes)'!$A:$A,0)),H4761&lt;=500,INDEX('Pliegos Tarifarios (Las Condes)'!$G:$G,MATCH($B4761,'Pliegos Tarifarios (Las Condes)'!$A:$A,0)),H4761&lt;=1000,INDEX('Pliegos Tarifarios (Las Condes)'!$H:$H,MATCH($B4761,'Pliegos Tarifarios (Las Condes)'!$A:$A,0)),H4761&lt;=5000,INDEX('Pliegos Tarifarios (Las Condes)'!$I:$I,MATCH($B4761,'Pliegos Tarifarios (Las Condes)'!$A:$A,0)),H4761&gt;5000,INDEX('Pliegos Tarifarios (Las Condes)'!$J:$J,MATCH($B4761,'Pliegos Tarifarios (Las Condes)'!$A:$A,0)))/1.19</f>
        <v>2108.4377307563027</v>
      </c>
      <c r="R4761" s="19">
        <f>INDEX('Pliegos Tarifarios (Las Condes)'!$K:$K,MATCH($B4761,'Pliegos Tarifarios (Las Condes)'!$A:$A,0))</f>
        <v>732.99199999999996</v>
      </c>
      <c r="S4761" s="21">
        <f t="shared" si="225"/>
        <v>177287.09219765631</v>
      </c>
      <c r="T4761" s="21">
        <f t="shared" si="226"/>
        <v>33684.547517554696</v>
      </c>
      <c r="U4761" s="19">
        <v>0</v>
      </c>
      <c r="V4761" s="21">
        <f t="shared" si="227"/>
        <v>210971.639715211</v>
      </c>
    </row>
    <row r="4762" spans="1:22" x14ac:dyDescent="0.3">
      <c r="A4762" s="3" t="s">
        <v>150</v>
      </c>
      <c r="B4762" s="3">
        <v>11</v>
      </c>
      <c r="C4762" s="4" t="s">
        <v>186</v>
      </c>
      <c r="D4762" s="3" t="s">
        <v>732</v>
      </c>
      <c r="E4762" s="3" t="s">
        <v>121</v>
      </c>
      <c r="F4762" s="4" t="s">
        <v>733</v>
      </c>
      <c r="G4762" s="3" t="s">
        <v>16</v>
      </c>
      <c r="H4762" s="5">
        <v>898.89440000000002</v>
      </c>
      <c r="I4762" s="5">
        <v>2.4276</v>
      </c>
      <c r="J4762" s="5">
        <v>2.4276</v>
      </c>
      <c r="K4762" s="6">
        <v>1</v>
      </c>
      <c r="L4762" s="5">
        <v>29</v>
      </c>
      <c r="M4762" s="19">
        <f>H4762*INDEX('Pliegos Tarifarios (Las Condes)'!$B:$B,MATCH($B4762,'Pliegos Tarifarios (Las Condes)'!$A:$A,0))</f>
        <v>118441.02282720001</v>
      </c>
      <c r="N4762" s="19">
        <f>I4762*INDEX('Pliegos Tarifarios (Las Condes)'!$C:$C,MATCH($B4762,'Pliegos Tarifarios (Las Condes)'!$A:$A,0))</f>
        <v>8436.8883227999995</v>
      </c>
      <c r="O4762" s="19">
        <f>J4762*INDEX('Pliegos Tarifarios (Las Condes)'!$D:$D,MATCH($B4762,'Pliegos Tarifarios (Las Condes)'!$A:$A,0))</f>
        <v>35320.783747200003</v>
      </c>
      <c r="P4762" s="19">
        <f>H4762*INDEX('Pliegos Tarifarios (Las Condes)'!$E:$E,MATCH($B4762,'Pliegos Tarifarios (Las Condes)'!$A:$A,0))</f>
        <v>11707.200665599999</v>
      </c>
      <c r="Q4762" s="19" cm="1">
        <f t="array" ref="Q4762">H4762*_xlfn.IFS(H4762&lt;=350,INDEX('Pliegos Tarifarios (Las Condes)'!$F:$F,MATCH($B4762,'Pliegos Tarifarios (Las Condes)'!$A:$A,0)),H4762&lt;=500,INDEX('Pliegos Tarifarios (Las Condes)'!$G:$G,MATCH($B4762,'Pliegos Tarifarios (Las Condes)'!$A:$A,0)),H4762&lt;=1000,INDEX('Pliegos Tarifarios (Las Condes)'!$H:$H,MATCH($B4762,'Pliegos Tarifarios (Las Condes)'!$A:$A,0)),H4762&lt;=5000,INDEX('Pliegos Tarifarios (Las Condes)'!$I:$I,MATCH($B4762,'Pliegos Tarifarios (Las Condes)'!$A:$A,0)),H4762&gt;5000,INDEX('Pliegos Tarifarios (Las Condes)'!$J:$J,MATCH($B4762,'Pliegos Tarifarios (Las Condes)'!$A:$A,0)))/1.19</f>
        <v>2108.2472860504204</v>
      </c>
      <c r="R4762" s="19">
        <f>INDEX('Pliegos Tarifarios (Las Condes)'!$K:$K,MATCH($B4762,'Pliegos Tarifarios (Las Condes)'!$A:$A,0))</f>
        <v>732.99199999999996</v>
      </c>
      <c r="S4762" s="21">
        <f t="shared" si="225"/>
        <v>176747.1348488504</v>
      </c>
      <c r="T4762" s="21">
        <f t="shared" si="226"/>
        <v>33581.955621281573</v>
      </c>
      <c r="U4762" s="19">
        <v>0</v>
      </c>
      <c r="V4762" s="21">
        <f t="shared" si="227"/>
        <v>210329.09047013198</v>
      </c>
    </row>
    <row r="4763" spans="1:22" x14ac:dyDescent="0.3">
      <c r="A4763" s="3" t="s">
        <v>150</v>
      </c>
      <c r="B4763" s="3">
        <v>11</v>
      </c>
      <c r="C4763" s="4" t="s">
        <v>186</v>
      </c>
      <c r="D4763" s="3" t="s">
        <v>734</v>
      </c>
      <c r="E4763" s="3" t="s">
        <v>121</v>
      </c>
      <c r="F4763" s="4" t="s">
        <v>735</v>
      </c>
      <c r="G4763" s="3" t="s">
        <v>16</v>
      </c>
      <c r="H4763" s="5">
        <v>896.53959999999995</v>
      </c>
      <c r="I4763" s="5">
        <v>2.4777999999999998</v>
      </c>
      <c r="J4763" s="5">
        <v>2.4211999999999998</v>
      </c>
      <c r="K4763" s="6">
        <v>0.97715715554120597</v>
      </c>
      <c r="L4763" s="5">
        <v>28.92</v>
      </c>
      <c r="M4763" s="19">
        <f>H4763*INDEX('Pliegos Tarifarios (Las Condes)'!$B:$B,MATCH($B4763,'Pliegos Tarifarios (Las Condes)'!$A:$A,0))</f>
        <v>118130.7473148</v>
      </c>
      <c r="N4763" s="19">
        <f>I4763*INDEX('Pliegos Tarifarios (Las Condes)'!$C:$C,MATCH($B4763,'Pliegos Tarifarios (Las Condes)'!$A:$A,0))</f>
        <v>8611.3535533999984</v>
      </c>
      <c r="O4763" s="19">
        <f>J4763*INDEX('Pliegos Tarifarios (Las Condes)'!$D:$D,MATCH($B4763,'Pliegos Tarifarios (Las Condes)'!$A:$A,0))</f>
        <v>35227.665846399999</v>
      </c>
      <c r="P4763" s="19">
        <f>H4763*INDEX('Pliegos Tarifarios (Las Condes)'!$E:$E,MATCH($B4763,'Pliegos Tarifarios (Las Condes)'!$A:$A,0))</f>
        <v>11676.531750399998</v>
      </c>
      <c r="Q4763" s="19" cm="1">
        <f t="array" ref="Q4763">H4763*_xlfn.IFS(H4763&lt;=350,INDEX('Pliegos Tarifarios (Las Condes)'!$F:$F,MATCH($B4763,'Pliegos Tarifarios (Las Condes)'!$A:$A,0)),H4763&lt;=500,INDEX('Pliegos Tarifarios (Las Condes)'!$G:$G,MATCH($B4763,'Pliegos Tarifarios (Las Condes)'!$A:$A,0)),H4763&lt;=1000,INDEX('Pliegos Tarifarios (Las Condes)'!$H:$H,MATCH($B4763,'Pliegos Tarifarios (Las Condes)'!$A:$A,0)),H4763&lt;=5000,INDEX('Pliegos Tarifarios (Las Condes)'!$I:$I,MATCH($B4763,'Pliegos Tarifarios (Las Condes)'!$A:$A,0)),H4763&gt;5000,INDEX('Pliegos Tarifarios (Las Condes)'!$J:$J,MATCH($B4763,'Pliegos Tarifarios (Las Condes)'!$A:$A,0)))/1.19</f>
        <v>2102.7243895798324</v>
      </c>
      <c r="R4763" s="19">
        <f>INDEX('Pliegos Tarifarios (Las Condes)'!$K:$K,MATCH($B4763,'Pliegos Tarifarios (Las Condes)'!$A:$A,0))</f>
        <v>732.99199999999996</v>
      </c>
      <c r="S4763" s="21">
        <f t="shared" si="225"/>
        <v>176482.01485457984</v>
      </c>
      <c r="T4763" s="21">
        <f t="shared" si="226"/>
        <v>33531.582822370168</v>
      </c>
      <c r="U4763" s="19">
        <v>0</v>
      </c>
      <c r="V4763" s="21">
        <f t="shared" si="227"/>
        <v>210013.59767695001</v>
      </c>
    </row>
    <row r="4764" spans="1:22" x14ac:dyDescent="0.3">
      <c r="A4764" s="3" t="s">
        <v>150</v>
      </c>
      <c r="B4764" s="3">
        <v>11</v>
      </c>
      <c r="C4764" s="4" t="s">
        <v>186</v>
      </c>
      <c r="D4764" s="3" t="s">
        <v>736</v>
      </c>
      <c r="E4764" s="3" t="s">
        <v>121</v>
      </c>
      <c r="F4764" s="4" t="s">
        <v>737</v>
      </c>
      <c r="G4764" s="3" t="s">
        <v>16</v>
      </c>
      <c r="H4764" s="5">
        <v>897.94780000000003</v>
      </c>
      <c r="I4764" s="5">
        <v>2.5148000000000001</v>
      </c>
      <c r="J4764" s="5">
        <v>2.4297</v>
      </c>
      <c r="K4764" s="6">
        <v>0.96616033084141872</v>
      </c>
      <c r="L4764" s="5">
        <v>28.97</v>
      </c>
      <c r="M4764" s="19">
        <f>H4764*INDEX('Pliegos Tarifarios (Las Condes)'!$B:$B,MATCH($B4764,'Pliegos Tarifarios (Las Condes)'!$A:$A,0))</f>
        <v>118316.2959714</v>
      </c>
      <c r="N4764" s="19">
        <f>I4764*INDEX('Pliegos Tarifarios (Las Condes)'!$C:$C,MATCH($B4764,'Pliegos Tarifarios (Las Condes)'!$A:$A,0))</f>
        <v>8739.9434643999994</v>
      </c>
      <c r="O4764" s="19">
        <f>J4764*INDEX('Pliegos Tarifarios (Las Condes)'!$D:$D,MATCH($B4764,'Pliegos Tarifarios (Las Condes)'!$A:$A,0))</f>
        <v>35351.338058400004</v>
      </c>
      <c r="P4764" s="19">
        <f>H4764*INDEX('Pliegos Tarifarios (Las Condes)'!$E:$E,MATCH($B4764,'Pliegos Tarifarios (Las Condes)'!$A:$A,0))</f>
        <v>11694.8721472</v>
      </c>
      <c r="Q4764" s="19" cm="1">
        <f t="array" ref="Q4764">H4764*_xlfn.IFS(H4764&lt;=350,INDEX('Pliegos Tarifarios (Las Condes)'!$F:$F,MATCH($B4764,'Pliegos Tarifarios (Las Condes)'!$A:$A,0)),H4764&lt;=500,INDEX('Pliegos Tarifarios (Las Condes)'!$G:$G,MATCH($B4764,'Pliegos Tarifarios (Las Condes)'!$A:$A,0)),H4764&lt;=1000,INDEX('Pliegos Tarifarios (Las Condes)'!$H:$H,MATCH($B4764,'Pliegos Tarifarios (Las Condes)'!$A:$A,0)),H4764&lt;=5000,INDEX('Pliegos Tarifarios (Las Condes)'!$I:$I,MATCH($B4764,'Pliegos Tarifarios (Las Condes)'!$A:$A,0)),H4764&gt;5000,INDEX('Pliegos Tarifarios (Las Condes)'!$J:$J,MATCH($B4764,'Pliegos Tarifarios (Las Condes)'!$A:$A,0)))/1.19</f>
        <v>2106.0271510924372</v>
      </c>
      <c r="R4764" s="19">
        <f>INDEX('Pliegos Tarifarios (Las Condes)'!$K:$K,MATCH($B4764,'Pliegos Tarifarios (Las Condes)'!$A:$A,0))</f>
        <v>732.99199999999996</v>
      </c>
      <c r="S4764" s="21">
        <f t="shared" si="225"/>
        <v>176941.46879249244</v>
      </c>
      <c r="T4764" s="21">
        <f t="shared" si="226"/>
        <v>33618.879070573566</v>
      </c>
      <c r="U4764" s="19">
        <v>0</v>
      </c>
      <c r="V4764" s="21">
        <f t="shared" si="227"/>
        <v>210560.34786306601</v>
      </c>
    </row>
    <row r="4765" spans="1:22" x14ac:dyDescent="0.3">
      <c r="A4765" s="3" t="s">
        <v>150</v>
      </c>
      <c r="B4765" s="3">
        <v>11</v>
      </c>
      <c r="C4765" s="4" t="s">
        <v>186</v>
      </c>
      <c r="D4765" s="3" t="s">
        <v>738</v>
      </c>
      <c r="E4765" s="3" t="s">
        <v>121</v>
      </c>
      <c r="F4765" s="4" t="s">
        <v>739</v>
      </c>
      <c r="G4765" s="3" t="s">
        <v>16</v>
      </c>
      <c r="H4765" s="5">
        <v>899.35929999999996</v>
      </c>
      <c r="I4765" s="5">
        <v>2.4702999999999999</v>
      </c>
      <c r="J4765" s="5">
        <v>2.4056999999999999</v>
      </c>
      <c r="K4765" s="6">
        <v>0.9738493300408857</v>
      </c>
      <c r="L4765" s="5">
        <v>29.01</v>
      </c>
      <c r="M4765" s="19">
        <f>H4765*INDEX('Pliegos Tarifarios (Las Condes)'!$B:$B,MATCH($B4765,'Pliegos Tarifarios (Las Condes)'!$A:$A,0))</f>
        <v>118502.2794459</v>
      </c>
      <c r="N4765" s="19">
        <f>I4765*INDEX('Pliegos Tarifarios (Las Condes)'!$C:$C,MATCH($B4765,'Pliegos Tarifarios (Las Condes)'!$A:$A,0))</f>
        <v>8585.2880308999993</v>
      </c>
      <c r="O4765" s="19">
        <f>J4765*INDEX('Pliegos Tarifarios (Las Condes)'!$D:$D,MATCH($B4765,'Pliegos Tarifarios (Las Condes)'!$A:$A,0))</f>
        <v>35002.145930400002</v>
      </c>
      <c r="P4765" s="19">
        <f>H4765*INDEX('Pliegos Tarifarios (Las Condes)'!$E:$E,MATCH($B4765,'Pliegos Tarifarios (Las Condes)'!$A:$A,0))</f>
        <v>11713.2555232</v>
      </c>
      <c r="Q4765" s="19" cm="1">
        <f t="array" ref="Q4765">H4765*_xlfn.IFS(H4765&lt;=350,INDEX('Pliegos Tarifarios (Las Condes)'!$F:$F,MATCH($B4765,'Pliegos Tarifarios (Las Condes)'!$A:$A,0)),H4765&lt;=500,INDEX('Pliegos Tarifarios (Las Condes)'!$G:$G,MATCH($B4765,'Pliegos Tarifarios (Las Condes)'!$A:$A,0)),H4765&lt;=1000,INDEX('Pliegos Tarifarios (Las Condes)'!$H:$H,MATCH($B4765,'Pliegos Tarifarios (Las Condes)'!$A:$A,0)),H4765&lt;=5000,INDEX('Pliegos Tarifarios (Las Condes)'!$I:$I,MATCH($B4765,'Pliegos Tarifarios (Las Condes)'!$A:$A,0)),H4765&gt;5000,INDEX('Pliegos Tarifarios (Las Condes)'!$J:$J,MATCH($B4765,'Pliegos Tarifarios (Las Condes)'!$A:$A,0)))/1.19</f>
        <v>2109.3376523529414</v>
      </c>
      <c r="R4765" s="19">
        <f>INDEX('Pliegos Tarifarios (Las Condes)'!$K:$K,MATCH($B4765,'Pliegos Tarifarios (Las Condes)'!$A:$A,0))</f>
        <v>732.99199999999996</v>
      </c>
      <c r="S4765" s="21">
        <f t="shared" si="225"/>
        <v>176645.29858275293</v>
      </c>
      <c r="T4765" s="21">
        <f t="shared" si="226"/>
        <v>33562.606730723055</v>
      </c>
      <c r="U4765" s="19">
        <v>0</v>
      </c>
      <c r="V4765" s="21">
        <f t="shared" si="227"/>
        <v>210207.90531347599</v>
      </c>
    </row>
    <row r="4766" spans="1:22" x14ac:dyDescent="0.3">
      <c r="A4766" s="3" t="s">
        <v>150</v>
      </c>
      <c r="B4766" s="3">
        <v>11</v>
      </c>
      <c r="C4766" s="4" t="s">
        <v>186</v>
      </c>
      <c r="D4766" s="3" t="s">
        <v>740</v>
      </c>
      <c r="E4766" s="3" t="s">
        <v>121</v>
      </c>
      <c r="F4766" s="4" t="s">
        <v>741</v>
      </c>
      <c r="G4766" s="3" t="s">
        <v>16</v>
      </c>
      <c r="H4766" s="5">
        <v>897.63059999999996</v>
      </c>
      <c r="I4766" s="5">
        <v>2.4605999999999999</v>
      </c>
      <c r="J4766" s="5">
        <v>2.4605999999999999</v>
      </c>
      <c r="K4766" s="6">
        <v>1</v>
      </c>
      <c r="L4766" s="5">
        <v>28.96</v>
      </c>
      <c r="M4766" s="19">
        <f>H4766*INDEX('Pliegos Tarifarios (Las Condes)'!$B:$B,MATCH($B4766,'Pliegos Tarifarios (Las Condes)'!$A:$A,0))</f>
        <v>118274.5007478</v>
      </c>
      <c r="N4766" s="19">
        <f>I4766*INDEX('Pliegos Tarifarios (Las Condes)'!$C:$C,MATCH($B4766,'Pliegos Tarifarios (Las Condes)'!$A:$A,0))</f>
        <v>8551.576621799999</v>
      </c>
      <c r="O4766" s="19">
        <f>J4766*INDEX('Pliegos Tarifarios (Las Condes)'!$D:$D,MATCH($B4766,'Pliegos Tarifarios (Las Condes)'!$A:$A,0))</f>
        <v>35800.9229232</v>
      </c>
      <c r="P4766" s="19">
        <f>H4766*INDEX('Pliegos Tarifarios (Las Condes)'!$E:$E,MATCH($B4766,'Pliegos Tarifarios (Las Condes)'!$A:$A,0))</f>
        <v>11690.740934399999</v>
      </c>
      <c r="Q4766" s="19" cm="1">
        <f t="array" ref="Q4766">H4766*_xlfn.IFS(H4766&lt;=350,INDEX('Pliegos Tarifarios (Las Condes)'!$F:$F,MATCH($B4766,'Pliegos Tarifarios (Las Condes)'!$A:$A,0)),H4766&lt;=500,INDEX('Pliegos Tarifarios (Las Condes)'!$G:$G,MATCH($B4766,'Pliegos Tarifarios (Las Condes)'!$A:$A,0)),H4766&lt;=1000,INDEX('Pliegos Tarifarios (Las Condes)'!$H:$H,MATCH($B4766,'Pliegos Tarifarios (Las Condes)'!$A:$A,0)),H4766&lt;=5000,INDEX('Pliegos Tarifarios (Las Condes)'!$I:$I,MATCH($B4766,'Pliegos Tarifarios (Las Condes)'!$A:$A,0)),H4766&gt;5000,INDEX('Pliegos Tarifarios (Las Condes)'!$J:$J,MATCH($B4766,'Pliegos Tarifarios (Las Condes)'!$A:$A,0)))/1.19</f>
        <v>2105.2831971428573</v>
      </c>
      <c r="R4766" s="19">
        <f>INDEX('Pliegos Tarifarios (Las Condes)'!$K:$K,MATCH($B4766,'Pliegos Tarifarios (Las Condes)'!$A:$A,0))</f>
        <v>732.99199999999996</v>
      </c>
      <c r="S4766" s="21">
        <f t="shared" si="225"/>
        <v>177156.01642434287</v>
      </c>
      <c r="T4766" s="21">
        <f t="shared" si="226"/>
        <v>33659.643120625144</v>
      </c>
      <c r="U4766" s="19">
        <v>0</v>
      </c>
      <c r="V4766" s="21">
        <f t="shared" si="227"/>
        <v>210815.65954496802</v>
      </c>
    </row>
    <row r="4767" spans="1:22" x14ac:dyDescent="0.3">
      <c r="A4767" s="3" t="s">
        <v>150</v>
      </c>
      <c r="B4767" s="3">
        <v>11</v>
      </c>
      <c r="C4767" s="4" t="s">
        <v>186</v>
      </c>
      <c r="D4767" s="3" t="s">
        <v>742</v>
      </c>
      <c r="E4767" s="3" t="s">
        <v>121</v>
      </c>
      <c r="F4767" s="4" t="s">
        <v>743</v>
      </c>
      <c r="G4767" s="3" t="s">
        <v>16</v>
      </c>
      <c r="H4767" s="5">
        <v>899.57219999999995</v>
      </c>
      <c r="I4767" s="5">
        <v>2.4481000000000002</v>
      </c>
      <c r="J4767" s="5">
        <v>2.4371999999999998</v>
      </c>
      <c r="K4767" s="6">
        <v>0.99554756750132745</v>
      </c>
      <c r="L4767" s="5">
        <v>29.02</v>
      </c>
      <c r="M4767" s="19">
        <f>H4767*INDEX('Pliegos Tarifarios (Las Condes)'!$B:$B,MATCH($B4767,'Pliegos Tarifarios (Las Condes)'!$A:$A,0))</f>
        <v>118530.3317886</v>
      </c>
      <c r="N4767" s="19">
        <f>I4767*INDEX('Pliegos Tarifarios (Las Condes)'!$C:$C,MATCH($B4767,'Pliegos Tarifarios (Las Condes)'!$A:$A,0))</f>
        <v>8508.1340842999998</v>
      </c>
      <c r="O4767" s="19">
        <f>J4767*INDEX('Pliegos Tarifarios (Las Condes)'!$D:$D,MATCH($B4767,'Pliegos Tarifarios (Las Condes)'!$A:$A,0))</f>
        <v>35460.460598400001</v>
      </c>
      <c r="P4767" s="19">
        <f>H4767*INDEX('Pliegos Tarifarios (Las Condes)'!$E:$E,MATCH($B4767,'Pliegos Tarifarios (Las Condes)'!$A:$A,0))</f>
        <v>11716.028332799999</v>
      </c>
      <c r="Q4767" s="19" cm="1">
        <f t="array" ref="Q4767">H4767*_xlfn.IFS(H4767&lt;=350,INDEX('Pliegos Tarifarios (Las Condes)'!$F:$F,MATCH($B4767,'Pliegos Tarifarios (Las Condes)'!$A:$A,0)),H4767&lt;=500,INDEX('Pliegos Tarifarios (Las Condes)'!$G:$G,MATCH($B4767,'Pliegos Tarifarios (Las Condes)'!$A:$A,0)),H4767&lt;=1000,INDEX('Pliegos Tarifarios (Las Condes)'!$H:$H,MATCH($B4767,'Pliegos Tarifarios (Las Condes)'!$A:$A,0)),H4767&lt;=5000,INDEX('Pliegos Tarifarios (Las Condes)'!$I:$I,MATCH($B4767,'Pliegos Tarifarios (Las Condes)'!$A:$A,0)),H4767&gt;5000,INDEX('Pliegos Tarifarios (Las Condes)'!$J:$J,MATCH($B4767,'Pliegos Tarifarios (Las Condes)'!$A:$A,0)))/1.19</f>
        <v>2109.8369833613447</v>
      </c>
      <c r="R4767" s="19">
        <f>INDEX('Pliegos Tarifarios (Las Condes)'!$K:$K,MATCH($B4767,'Pliegos Tarifarios (Las Condes)'!$A:$A,0))</f>
        <v>732.99199999999996</v>
      </c>
      <c r="S4767" s="21">
        <f t="shared" si="225"/>
        <v>177057.78378746135</v>
      </c>
      <c r="T4767" s="21">
        <f t="shared" si="226"/>
        <v>33640.978919617657</v>
      </c>
      <c r="U4767" s="19">
        <v>0</v>
      </c>
      <c r="V4767" s="21">
        <f t="shared" si="227"/>
        <v>210698.762707079</v>
      </c>
    </row>
    <row r="4768" spans="1:22" x14ac:dyDescent="0.3">
      <c r="A4768" s="3" t="s">
        <v>150</v>
      </c>
      <c r="B4768" s="3">
        <v>11</v>
      </c>
      <c r="C4768" s="4" t="s">
        <v>186</v>
      </c>
      <c r="D4768" s="3" t="s">
        <v>744</v>
      </c>
      <c r="E4768" s="3" t="s">
        <v>121</v>
      </c>
      <c r="F4768" s="4" t="s">
        <v>745</v>
      </c>
      <c r="G4768" s="3" t="s">
        <v>16</v>
      </c>
      <c r="H4768" s="5">
        <v>900.57939999999996</v>
      </c>
      <c r="I4768" s="5">
        <v>2.4876</v>
      </c>
      <c r="J4768" s="5">
        <v>2.4557000000000002</v>
      </c>
      <c r="K4768" s="6">
        <v>0.98717639491879727</v>
      </c>
      <c r="L4768" s="5">
        <v>29.05</v>
      </c>
      <c r="M4768" s="19">
        <f>H4768*INDEX('Pliegos Tarifarios (Las Condes)'!$B:$B,MATCH($B4768,'Pliegos Tarifarios (Las Condes)'!$A:$A,0))</f>
        <v>118663.0434822</v>
      </c>
      <c r="N4768" s="19">
        <f>I4768*INDEX('Pliegos Tarifarios (Las Condes)'!$C:$C,MATCH($B4768,'Pliegos Tarifarios (Las Condes)'!$A:$A,0))</f>
        <v>8645.4125027999999</v>
      </c>
      <c r="O4768" s="19">
        <f>J4768*INDEX('Pliegos Tarifarios (Las Condes)'!$D:$D,MATCH($B4768,'Pliegos Tarifarios (Las Condes)'!$A:$A,0))</f>
        <v>35729.629530400001</v>
      </c>
      <c r="P4768" s="19">
        <f>H4768*INDEX('Pliegos Tarifarios (Las Condes)'!$E:$E,MATCH($B4768,'Pliegos Tarifarios (Las Condes)'!$A:$A,0))</f>
        <v>11729.146105599999</v>
      </c>
      <c r="Q4768" s="19" cm="1">
        <f t="array" ref="Q4768">H4768*_xlfn.IFS(H4768&lt;=350,INDEX('Pliegos Tarifarios (Las Condes)'!$F:$F,MATCH($B4768,'Pliegos Tarifarios (Las Condes)'!$A:$A,0)),H4768&lt;=500,INDEX('Pliegos Tarifarios (Las Condes)'!$G:$G,MATCH($B4768,'Pliegos Tarifarios (Las Condes)'!$A:$A,0)),H4768&lt;=1000,INDEX('Pliegos Tarifarios (Las Condes)'!$H:$H,MATCH($B4768,'Pliegos Tarifarios (Las Condes)'!$A:$A,0)),H4768&lt;=5000,INDEX('Pliegos Tarifarios (Las Condes)'!$I:$I,MATCH($B4768,'Pliegos Tarifarios (Las Condes)'!$A:$A,0)),H4768&gt;5000,INDEX('Pliegos Tarifarios (Las Condes)'!$J:$J,MATCH($B4768,'Pliegos Tarifarios (Las Condes)'!$A:$A,0)))/1.19</f>
        <v>2112.1992482352944</v>
      </c>
      <c r="R4768" s="19">
        <f>INDEX('Pliegos Tarifarios (Las Condes)'!$K:$K,MATCH($B4768,'Pliegos Tarifarios (Las Condes)'!$A:$A,0))</f>
        <v>732.99199999999996</v>
      </c>
      <c r="S4768" s="21">
        <f t="shared" si="225"/>
        <v>177612.42286923528</v>
      </c>
      <c r="T4768" s="21">
        <f t="shared" si="226"/>
        <v>33746.360345154702</v>
      </c>
      <c r="U4768" s="19">
        <v>0</v>
      </c>
      <c r="V4768" s="21">
        <f t="shared" si="227"/>
        <v>211358.78321438999</v>
      </c>
    </row>
    <row r="4769" spans="1:22" x14ac:dyDescent="0.3">
      <c r="A4769" s="3" t="s">
        <v>150</v>
      </c>
      <c r="B4769" s="3">
        <v>11</v>
      </c>
      <c r="C4769" s="4" t="s">
        <v>186</v>
      </c>
      <c r="D4769" s="3" t="s">
        <v>746</v>
      </c>
      <c r="E4769" s="3" t="s">
        <v>121</v>
      </c>
      <c r="F4769" s="4" t="s">
        <v>747</v>
      </c>
      <c r="G4769" s="3" t="s">
        <v>16</v>
      </c>
      <c r="H4769" s="5">
        <v>898.3913</v>
      </c>
      <c r="I4769" s="5">
        <v>2.4563000000000001</v>
      </c>
      <c r="J4769" s="5">
        <v>2.4563000000000001</v>
      </c>
      <c r="K4769" s="6">
        <v>1</v>
      </c>
      <c r="L4769" s="5">
        <v>28.98</v>
      </c>
      <c r="M4769" s="19">
        <f>H4769*INDEX('Pliegos Tarifarios (Las Condes)'!$B:$B,MATCH($B4769,'Pliegos Tarifarios (Las Condes)'!$A:$A,0))</f>
        <v>118374.7328619</v>
      </c>
      <c r="N4769" s="19">
        <f>I4769*INDEX('Pliegos Tarifarios (Las Condes)'!$C:$C,MATCH($B4769,'Pliegos Tarifarios (Las Condes)'!$A:$A,0))</f>
        <v>8536.6323888999996</v>
      </c>
      <c r="O4769" s="19">
        <f>J4769*INDEX('Pliegos Tarifarios (Las Condes)'!$D:$D,MATCH($B4769,'Pliegos Tarifarios (Las Condes)'!$A:$A,0))</f>
        <v>35738.359333600005</v>
      </c>
      <c r="P4769" s="19">
        <f>H4769*INDEX('Pliegos Tarifarios (Las Condes)'!$E:$E,MATCH($B4769,'Pliegos Tarifarios (Las Condes)'!$A:$A,0))</f>
        <v>11700.648291199999</v>
      </c>
      <c r="Q4769" s="19" cm="1">
        <f t="array" ref="Q4769">H4769*_xlfn.IFS(H4769&lt;=350,INDEX('Pliegos Tarifarios (Las Condes)'!$F:$F,MATCH($B4769,'Pliegos Tarifarios (Las Condes)'!$A:$A,0)),H4769&lt;=500,INDEX('Pliegos Tarifarios (Las Condes)'!$G:$G,MATCH($B4769,'Pliegos Tarifarios (Las Condes)'!$A:$A,0)),H4769&lt;=1000,INDEX('Pliegos Tarifarios (Las Condes)'!$H:$H,MATCH($B4769,'Pliegos Tarifarios (Las Condes)'!$A:$A,0)),H4769&lt;=5000,INDEX('Pliegos Tarifarios (Las Condes)'!$I:$I,MATCH($B4769,'Pliegos Tarifarios (Las Condes)'!$A:$A,0)),H4769&gt;5000,INDEX('Pliegos Tarifarios (Las Condes)'!$J:$J,MATCH($B4769,'Pliegos Tarifarios (Las Condes)'!$A:$A,0)))/1.19</f>
        <v>2107.0673263025215</v>
      </c>
      <c r="R4769" s="19">
        <f>INDEX('Pliegos Tarifarios (Las Condes)'!$K:$K,MATCH($B4769,'Pliegos Tarifarios (Las Condes)'!$A:$A,0))</f>
        <v>732.99199999999996</v>
      </c>
      <c r="S4769" s="21">
        <f t="shared" si="225"/>
        <v>177190.43220190253</v>
      </c>
      <c r="T4769" s="21">
        <f t="shared" si="226"/>
        <v>33666.182118361481</v>
      </c>
      <c r="U4769" s="19">
        <v>0</v>
      </c>
      <c r="V4769" s="21">
        <f t="shared" si="227"/>
        <v>210856.61432026402</v>
      </c>
    </row>
    <row r="4770" spans="1:22" x14ac:dyDescent="0.3">
      <c r="A4770" s="3" t="s">
        <v>150</v>
      </c>
      <c r="B4770" s="3">
        <v>11</v>
      </c>
      <c r="C4770" s="4" t="s">
        <v>186</v>
      </c>
      <c r="D4770" s="3" t="s">
        <v>748</v>
      </c>
      <c r="E4770" s="3" t="s">
        <v>121</v>
      </c>
      <c r="F4770" s="4" t="s">
        <v>749</v>
      </c>
      <c r="G4770" s="3" t="s">
        <v>16</v>
      </c>
      <c r="H4770" s="5">
        <v>900.32439999999997</v>
      </c>
      <c r="I4770" s="5">
        <v>2.4544000000000001</v>
      </c>
      <c r="J4770" s="5">
        <v>2.4216000000000002</v>
      </c>
      <c r="K4770" s="6">
        <v>0.98663624511082137</v>
      </c>
      <c r="L4770" s="5">
        <v>29.04</v>
      </c>
      <c r="M4770" s="19">
        <f>H4770*INDEX('Pliegos Tarifarios (Las Condes)'!$B:$B,MATCH($B4770,'Pliegos Tarifarios (Las Condes)'!$A:$A,0))</f>
        <v>118629.4439172</v>
      </c>
      <c r="N4770" s="19">
        <f>I4770*INDEX('Pliegos Tarifarios (Las Condes)'!$C:$C,MATCH($B4770,'Pliegos Tarifarios (Las Condes)'!$A:$A,0))</f>
        <v>8530.0291232</v>
      </c>
      <c r="O4770" s="19">
        <f>J4770*INDEX('Pliegos Tarifarios (Las Condes)'!$D:$D,MATCH($B4770,'Pliegos Tarifarios (Las Condes)'!$A:$A,0))</f>
        <v>35233.485715200004</v>
      </c>
      <c r="P4770" s="19">
        <f>H4770*INDEX('Pliegos Tarifarios (Las Condes)'!$E:$E,MATCH($B4770,'Pliegos Tarifarios (Las Condes)'!$A:$A,0))</f>
        <v>11725.824985599998</v>
      </c>
      <c r="Q4770" s="19" cm="1">
        <f t="array" ref="Q4770">H4770*_xlfn.IFS(H4770&lt;=350,INDEX('Pliegos Tarifarios (Las Condes)'!$F:$F,MATCH($B4770,'Pliegos Tarifarios (Las Condes)'!$A:$A,0)),H4770&lt;=500,INDEX('Pliegos Tarifarios (Las Condes)'!$G:$G,MATCH($B4770,'Pliegos Tarifarios (Las Condes)'!$A:$A,0)),H4770&lt;=1000,INDEX('Pliegos Tarifarios (Las Condes)'!$H:$H,MATCH($B4770,'Pliegos Tarifarios (Las Condes)'!$A:$A,0)),H4770&lt;=5000,INDEX('Pliegos Tarifarios (Las Condes)'!$I:$I,MATCH($B4770,'Pliegos Tarifarios (Las Condes)'!$A:$A,0)),H4770&gt;5000,INDEX('Pliegos Tarifarios (Las Condes)'!$J:$J,MATCH($B4770,'Pliegos Tarifarios (Las Condes)'!$A:$A,0)))/1.19</f>
        <v>2111.6011768067228</v>
      </c>
      <c r="R4770" s="19">
        <f>INDEX('Pliegos Tarifarios (Las Condes)'!$K:$K,MATCH($B4770,'Pliegos Tarifarios (Las Condes)'!$A:$A,0))</f>
        <v>732.99199999999996</v>
      </c>
      <c r="S4770" s="21">
        <f t="shared" si="225"/>
        <v>176963.37691800672</v>
      </c>
      <c r="T4770" s="21">
        <f t="shared" si="226"/>
        <v>33623.04161442128</v>
      </c>
      <c r="U4770" s="19">
        <v>0</v>
      </c>
      <c r="V4770" s="21">
        <f t="shared" si="227"/>
        <v>210586.41853242798</v>
      </c>
    </row>
    <row r="4771" spans="1:22" x14ac:dyDescent="0.3">
      <c r="A4771" s="3" t="s">
        <v>150</v>
      </c>
      <c r="B4771" s="3">
        <v>11</v>
      </c>
      <c r="C4771" s="4" t="s">
        <v>186</v>
      </c>
      <c r="D4771" s="3" t="s">
        <v>750</v>
      </c>
      <c r="E4771" s="3" t="s">
        <v>121</v>
      </c>
      <c r="F4771" s="4" t="s">
        <v>751</v>
      </c>
      <c r="G4771" s="3" t="s">
        <v>16</v>
      </c>
      <c r="H4771" s="5">
        <v>898.30700000000002</v>
      </c>
      <c r="I4771" s="5">
        <v>2.4516</v>
      </c>
      <c r="J4771" s="5">
        <v>2.4516</v>
      </c>
      <c r="K4771" s="6">
        <v>1</v>
      </c>
      <c r="L4771" s="5">
        <v>28.98</v>
      </c>
      <c r="M4771" s="19">
        <f>H4771*INDEX('Pliegos Tarifarios (Las Condes)'!$B:$B,MATCH($B4771,'Pliegos Tarifarios (Las Condes)'!$A:$A,0))</f>
        <v>118363.625241</v>
      </c>
      <c r="N4771" s="19">
        <f>I4771*INDEX('Pliegos Tarifarios (Las Condes)'!$C:$C,MATCH($B4771,'Pliegos Tarifarios (Las Condes)'!$A:$A,0))</f>
        <v>8520.2979947999993</v>
      </c>
      <c r="O4771" s="19">
        <f>J4771*INDEX('Pliegos Tarifarios (Las Condes)'!$D:$D,MATCH($B4771,'Pliegos Tarifarios (Las Condes)'!$A:$A,0))</f>
        <v>35669.975875199998</v>
      </c>
      <c r="P4771" s="19">
        <f>H4771*INDEX('Pliegos Tarifarios (Las Condes)'!$E:$E,MATCH($B4771,'Pliegos Tarifarios (Las Condes)'!$A:$A,0))</f>
        <v>11699.550368</v>
      </c>
      <c r="Q4771" s="19" cm="1">
        <f t="array" ref="Q4771">H4771*_xlfn.IFS(H4771&lt;=350,INDEX('Pliegos Tarifarios (Las Condes)'!$F:$F,MATCH($B4771,'Pliegos Tarifarios (Las Condes)'!$A:$A,0)),H4771&lt;=500,INDEX('Pliegos Tarifarios (Las Condes)'!$G:$G,MATCH($B4771,'Pliegos Tarifarios (Las Condes)'!$A:$A,0)),H4771&lt;=1000,INDEX('Pliegos Tarifarios (Las Condes)'!$H:$H,MATCH($B4771,'Pliegos Tarifarios (Las Condes)'!$A:$A,0)),H4771&lt;=5000,INDEX('Pliegos Tarifarios (Las Condes)'!$I:$I,MATCH($B4771,'Pliegos Tarifarios (Las Condes)'!$A:$A,0)),H4771&gt;5000,INDEX('Pliegos Tarifarios (Las Condes)'!$J:$J,MATCH($B4771,'Pliegos Tarifarios (Las Condes)'!$A:$A,0)))/1.19</f>
        <v>2106.8696109243701</v>
      </c>
      <c r="R4771" s="19">
        <f>INDEX('Pliegos Tarifarios (Las Condes)'!$K:$K,MATCH($B4771,'Pliegos Tarifarios (Las Condes)'!$A:$A,0))</f>
        <v>732.99199999999996</v>
      </c>
      <c r="S4771" s="21">
        <f t="shared" si="225"/>
        <v>177093.31108992436</v>
      </c>
      <c r="T4771" s="21">
        <f t="shared" si="226"/>
        <v>33647.72910708563</v>
      </c>
      <c r="U4771" s="19">
        <v>0</v>
      </c>
      <c r="V4771" s="21">
        <f t="shared" si="227"/>
        <v>210741.04019700998</v>
      </c>
    </row>
    <row r="4772" spans="1:22" x14ac:dyDescent="0.3">
      <c r="A4772" s="3" t="s">
        <v>150</v>
      </c>
      <c r="B4772" s="3">
        <v>11</v>
      </c>
      <c r="C4772" s="4" t="s">
        <v>186</v>
      </c>
      <c r="D4772" s="3" t="s">
        <v>752</v>
      </c>
      <c r="E4772" s="3" t="s">
        <v>121</v>
      </c>
      <c r="F4772" s="4" t="s">
        <v>753</v>
      </c>
      <c r="G4772" s="3" t="s">
        <v>16</v>
      </c>
      <c r="H4772" s="5">
        <v>899.60029999999995</v>
      </c>
      <c r="I4772" s="5">
        <v>2.5251999999999999</v>
      </c>
      <c r="J4772" s="5">
        <v>2.4464000000000001</v>
      </c>
      <c r="K4772" s="6">
        <v>0.96879455092665934</v>
      </c>
      <c r="L4772" s="5">
        <v>29.02</v>
      </c>
      <c r="M4772" s="19">
        <f>H4772*INDEX('Pliegos Tarifarios (Las Condes)'!$B:$B,MATCH($B4772,'Pliegos Tarifarios (Las Condes)'!$A:$A,0))</f>
        <v>118534.0343289</v>
      </c>
      <c r="N4772" s="19">
        <f>I4772*INDEX('Pliegos Tarifarios (Las Condes)'!$C:$C,MATCH($B4772,'Pliegos Tarifarios (Las Condes)'!$A:$A,0))</f>
        <v>8776.0876555999985</v>
      </c>
      <c r="O4772" s="19">
        <f>J4772*INDEX('Pliegos Tarifarios (Las Condes)'!$D:$D,MATCH($B4772,'Pliegos Tarifarios (Las Condes)'!$A:$A,0))</f>
        <v>35594.317580800001</v>
      </c>
      <c r="P4772" s="19">
        <f>H4772*INDEX('Pliegos Tarifarios (Las Condes)'!$E:$E,MATCH($B4772,'Pliegos Tarifarios (Las Condes)'!$A:$A,0))</f>
        <v>11716.394307199998</v>
      </c>
      <c r="Q4772" s="19" cm="1">
        <f t="array" ref="Q4772">H4772*_xlfn.IFS(H4772&lt;=350,INDEX('Pliegos Tarifarios (Las Condes)'!$F:$F,MATCH($B4772,'Pliegos Tarifarios (Las Condes)'!$A:$A,0)),H4772&lt;=500,INDEX('Pliegos Tarifarios (Las Condes)'!$G:$G,MATCH($B4772,'Pliegos Tarifarios (Las Condes)'!$A:$A,0)),H4772&lt;=1000,INDEX('Pliegos Tarifarios (Las Condes)'!$H:$H,MATCH($B4772,'Pliegos Tarifarios (Las Condes)'!$A:$A,0)),H4772&lt;=5000,INDEX('Pliegos Tarifarios (Las Condes)'!$I:$I,MATCH($B4772,'Pliegos Tarifarios (Las Condes)'!$A:$A,0)),H4772&gt;5000,INDEX('Pliegos Tarifarios (Las Condes)'!$J:$J,MATCH($B4772,'Pliegos Tarifarios (Las Condes)'!$A:$A,0)))/1.19</f>
        <v>2109.9028884873951</v>
      </c>
      <c r="R4772" s="19">
        <f>INDEX('Pliegos Tarifarios (Las Condes)'!$K:$K,MATCH($B4772,'Pliegos Tarifarios (Las Condes)'!$A:$A,0))</f>
        <v>732.99199999999996</v>
      </c>
      <c r="S4772" s="21">
        <f t="shared" si="225"/>
        <v>177463.7287609874</v>
      </c>
      <c r="T4772" s="21">
        <f t="shared" si="226"/>
        <v>33718.108464587604</v>
      </c>
      <c r="U4772" s="19">
        <v>0</v>
      </c>
      <c r="V4772" s="21">
        <f t="shared" si="227"/>
        <v>211181.837225575</v>
      </c>
    </row>
    <row r="4773" spans="1:22" x14ac:dyDescent="0.3">
      <c r="A4773" s="3" t="s">
        <v>150</v>
      </c>
      <c r="B4773" s="3">
        <v>11</v>
      </c>
      <c r="C4773" s="4" t="s">
        <v>186</v>
      </c>
      <c r="D4773" s="3" t="s">
        <v>754</v>
      </c>
      <c r="E4773" s="3" t="s">
        <v>121</v>
      </c>
      <c r="F4773" s="4" t="s">
        <v>755</v>
      </c>
      <c r="G4773" s="3" t="s">
        <v>16</v>
      </c>
      <c r="H4773" s="5">
        <v>897.40219999999999</v>
      </c>
      <c r="I4773" s="5">
        <v>2.4658000000000002</v>
      </c>
      <c r="J4773" s="5">
        <v>2.4066999999999998</v>
      </c>
      <c r="K4773" s="6">
        <v>0.97603211939330015</v>
      </c>
      <c r="L4773" s="5">
        <v>28.95</v>
      </c>
      <c r="M4773" s="19">
        <f>H4773*INDEX('Pliegos Tarifarios (Las Condes)'!$B:$B,MATCH($B4773,'Pliegos Tarifarios (Las Condes)'!$A:$A,0))</f>
        <v>118244.4060786</v>
      </c>
      <c r="N4773" s="19">
        <f>I4773*INDEX('Pliegos Tarifarios (Las Condes)'!$C:$C,MATCH($B4773,'Pliegos Tarifarios (Las Condes)'!$A:$A,0))</f>
        <v>8569.6487173999994</v>
      </c>
      <c r="O4773" s="19">
        <f>J4773*INDEX('Pliegos Tarifarios (Las Condes)'!$D:$D,MATCH($B4773,'Pliegos Tarifarios (Las Condes)'!$A:$A,0))</f>
        <v>35016.695602399996</v>
      </c>
      <c r="P4773" s="19">
        <f>H4773*INDEX('Pliegos Tarifarios (Las Condes)'!$E:$E,MATCH($B4773,'Pliegos Tarifarios (Las Condes)'!$A:$A,0))</f>
        <v>11687.766252799998</v>
      </c>
      <c r="Q4773" s="19" cm="1">
        <f t="array" ref="Q4773">H4773*_xlfn.IFS(H4773&lt;=350,INDEX('Pliegos Tarifarios (Las Condes)'!$F:$F,MATCH($B4773,'Pliegos Tarifarios (Las Condes)'!$A:$A,0)),H4773&lt;=500,INDEX('Pliegos Tarifarios (Las Condes)'!$G:$G,MATCH($B4773,'Pliegos Tarifarios (Las Condes)'!$A:$A,0)),H4773&lt;=1000,INDEX('Pliegos Tarifarios (Las Condes)'!$H:$H,MATCH($B4773,'Pliegos Tarifarios (Las Condes)'!$A:$A,0)),H4773&lt;=5000,INDEX('Pliegos Tarifarios (Las Condes)'!$I:$I,MATCH($B4773,'Pliegos Tarifarios (Las Condes)'!$A:$A,0)),H4773&gt;5000,INDEX('Pliegos Tarifarios (Las Condes)'!$J:$J,MATCH($B4773,'Pliegos Tarifarios (Las Condes)'!$A:$A,0)))/1.19</f>
        <v>2104.74751277311</v>
      </c>
      <c r="R4773" s="19">
        <f>INDEX('Pliegos Tarifarios (Las Condes)'!$K:$K,MATCH($B4773,'Pliegos Tarifarios (Las Condes)'!$A:$A,0))</f>
        <v>732.99199999999996</v>
      </c>
      <c r="S4773" s="21">
        <f t="shared" si="225"/>
        <v>176356.25616397313</v>
      </c>
      <c r="T4773" s="21">
        <f t="shared" si="226"/>
        <v>33507.688671154894</v>
      </c>
      <c r="U4773" s="19">
        <v>0</v>
      </c>
      <c r="V4773" s="21">
        <f t="shared" si="227"/>
        <v>209863.94483512803</v>
      </c>
    </row>
    <row r="4774" spans="1:22" x14ac:dyDescent="0.3">
      <c r="A4774" s="3" t="s">
        <v>150</v>
      </c>
      <c r="B4774" s="3">
        <v>11</v>
      </c>
      <c r="C4774" s="4" t="s">
        <v>186</v>
      </c>
      <c r="D4774" s="3" t="s">
        <v>756</v>
      </c>
      <c r="E4774" s="3" t="s">
        <v>121</v>
      </c>
      <c r="F4774" s="4" t="s">
        <v>757</v>
      </c>
      <c r="G4774" s="3" t="s">
        <v>16</v>
      </c>
      <c r="H4774" s="5">
        <v>899.42359999999996</v>
      </c>
      <c r="I4774" s="5">
        <v>2.4622999999999999</v>
      </c>
      <c r="J4774" s="5">
        <v>2.4207000000000001</v>
      </c>
      <c r="K4774" s="6">
        <v>0.98310522682045243</v>
      </c>
      <c r="L4774" s="5">
        <v>29.01</v>
      </c>
      <c r="M4774" s="19">
        <f>H4774*INDEX('Pliegos Tarifarios (Las Condes)'!$B:$B,MATCH($B4774,'Pliegos Tarifarios (Las Condes)'!$A:$A,0))</f>
        <v>118510.75180680001</v>
      </c>
      <c r="N4774" s="19">
        <f>I4774*INDEX('Pliegos Tarifarios (Las Condes)'!$C:$C,MATCH($B4774,'Pliegos Tarifarios (Las Condes)'!$A:$A,0))</f>
        <v>8557.4848069</v>
      </c>
      <c r="O4774" s="19">
        <f>J4774*INDEX('Pliegos Tarifarios (Las Condes)'!$D:$D,MATCH($B4774,'Pliegos Tarifarios (Las Condes)'!$A:$A,0))</f>
        <v>35220.391010400002</v>
      </c>
      <c r="P4774" s="19">
        <f>H4774*INDEX('Pliegos Tarifarios (Las Condes)'!$E:$E,MATCH($B4774,'Pliegos Tarifarios (Las Condes)'!$A:$A,0))</f>
        <v>11714.0929664</v>
      </c>
      <c r="Q4774" s="19" cm="1">
        <f t="array" ref="Q4774">H4774*_xlfn.IFS(H4774&lt;=350,INDEX('Pliegos Tarifarios (Las Condes)'!$F:$F,MATCH($B4774,'Pliegos Tarifarios (Las Condes)'!$A:$A,0)),H4774&lt;=500,INDEX('Pliegos Tarifarios (Las Condes)'!$G:$G,MATCH($B4774,'Pliegos Tarifarios (Las Condes)'!$A:$A,0)),H4774&lt;=1000,INDEX('Pliegos Tarifarios (Las Condes)'!$H:$H,MATCH($B4774,'Pliegos Tarifarios (Las Condes)'!$A:$A,0)),H4774&lt;=5000,INDEX('Pliegos Tarifarios (Las Condes)'!$I:$I,MATCH($B4774,'Pliegos Tarifarios (Las Condes)'!$A:$A,0)),H4774&gt;5000,INDEX('Pliegos Tarifarios (Las Condes)'!$J:$J,MATCH($B4774,'Pliegos Tarifarios (Las Condes)'!$A:$A,0)))/1.19</f>
        <v>2109.4884601680674</v>
      </c>
      <c r="R4774" s="19">
        <f>INDEX('Pliegos Tarifarios (Las Condes)'!$K:$K,MATCH($B4774,'Pliegos Tarifarios (Las Condes)'!$A:$A,0))</f>
        <v>732.99199999999996</v>
      </c>
      <c r="S4774" s="21">
        <f t="shared" si="225"/>
        <v>176845.20105066808</v>
      </c>
      <c r="T4774" s="21">
        <f t="shared" si="226"/>
        <v>33600.588199626938</v>
      </c>
      <c r="U4774" s="19">
        <v>0</v>
      </c>
      <c r="V4774" s="21">
        <f t="shared" si="227"/>
        <v>210445.78925029503</v>
      </c>
    </row>
    <row r="4775" spans="1:22" x14ac:dyDescent="0.3">
      <c r="A4775" s="3" t="s">
        <v>150</v>
      </c>
      <c r="B4775" s="3">
        <v>11</v>
      </c>
      <c r="C4775" s="4" t="s">
        <v>186</v>
      </c>
      <c r="D4775" s="3" t="s">
        <v>758</v>
      </c>
      <c r="E4775" s="3" t="s">
        <v>121</v>
      </c>
      <c r="F4775" s="4" t="s">
        <v>759</v>
      </c>
      <c r="G4775" s="3" t="s">
        <v>16</v>
      </c>
      <c r="H4775" s="5">
        <v>897.84040000000005</v>
      </c>
      <c r="I4775" s="5">
        <v>2.5432000000000001</v>
      </c>
      <c r="J4775" s="5">
        <v>2.5432000000000001</v>
      </c>
      <c r="K4775" s="6">
        <v>1</v>
      </c>
      <c r="L4775" s="5">
        <v>28.96</v>
      </c>
      <c r="M4775" s="19">
        <f>H4775*INDEX('Pliegos Tarifarios (Las Condes)'!$B:$B,MATCH($B4775,'Pliegos Tarifarios (Las Condes)'!$A:$A,0))</f>
        <v>118302.14462520002</v>
      </c>
      <c r="N4775" s="19">
        <f>I4775*INDEX('Pliegos Tarifarios (Las Condes)'!$C:$C,MATCH($B4775,'Pliegos Tarifarios (Las Condes)'!$A:$A,0))</f>
        <v>8838.6449095999997</v>
      </c>
      <c r="O4775" s="19">
        <f>J4775*INDEX('Pliegos Tarifarios (Las Condes)'!$D:$D,MATCH($B4775,'Pliegos Tarifarios (Las Condes)'!$A:$A,0))</f>
        <v>37002.725830400006</v>
      </c>
      <c r="P4775" s="19">
        <f>H4775*INDEX('Pliegos Tarifarios (Las Condes)'!$E:$E,MATCH($B4775,'Pliegos Tarifarios (Las Condes)'!$A:$A,0))</f>
        <v>11693.4733696</v>
      </c>
      <c r="Q4775" s="19" cm="1">
        <f t="array" ref="Q4775">H4775*_xlfn.IFS(H4775&lt;=350,INDEX('Pliegos Tarifarios (Las Condes)'!$F:$F,MATCH($B4775,'Pliegos Tarifarios (Las Condes)'!$A:$A,0)),H4775&lt;=500,INDEX('Pliegos Tarifarios (Las Condes)'!$G:$G,MATCH($B4775,'Pliegos Tarifarios (Las Condes)'!$A:$A,0)),H4775&lt;=1000,INDEX('Pliegos Tarifarios (Las Condes)'!$H:$H,MATCH($B4775,'Pliegos Tarifarios (Las Condes)'!$A:$A,0)),H4775&lt;=5000,INDEX('Pliegos Tarifarios (Las Condes)'!$I:$I,MATCH($B4775,'Pliegos Tarifarios (Las Condes)'!$A:$A,0)),H4775&gt;5000,INDEX('Pliegos Tarifarios (Las Condes)'!$J:$J,MATCH($B4775,'Pliegos Tarifarios (Las Condes)'!$A:$A,0)))/1.19</f>
        <v>2105.775257478992</v>
      </c>
      <c r="R4775" s="19">
        <f>INDEX('Pliegos Tarifarios (Las Condes)'!$K:$K,MATCH($B4775,'Pliegos Tarifarios (Las Condes)'!$A:$A,0))</f>
        <v>732.99199999999996</v>
      </c>
      <c r="S4775" s="21">
        <f t="shared" si="225"/>
        <v>178675.75599227901</v>
      </c>
      <c r="T4775" s="21">
        <f t="shared" si="226"/>
        <v>33948.393638533009</v>
      </c>
      <c r="U4775" s="19">
        <v>0</v>
      </c>
      <c r="V4775" s="21">
        <f t="shared" si="227"/>
        <v>212624.14963081203</v>
      </c>
    </row>
    <row r="4776" spans="1:22" x14ac:dyDescent="0.3">
      <c r="A4776" s="3" t="s">
        <v>150</v>
      </c>
      <c r="B4776" s="3">
        <v>11</v>
      </c>
      <c r="C4776" s="4" t="s">
        <v>186</v>
      </c>
      <c r="D4776" s="3" t="s">
        <v>760</v>
      </c>
      <c r="E4776" s="3" t="s">
        <v>121</v>
      </c>
      <c r="F4776" s="4" t="s">
        <v>761</v>
      </c>
      <c r="G4776" s="3" t="s">
        <v>16</v>
      </c>
      <c r="H4776" s="5">
        <v>899.24400000000003</v>
      </c>
      <c r="I4776" s="5">
        <v>2.4649999999999999</v>
      </c>
      <c r="J4776" s="5">
        <v>2.4295</v>
      </c>
      <c r="K4776" s="6">
        <v>0.98559837728194732</v>
      </c>
      <c r="L4776" s="5">
        <v>29.01</v>
      </c>
      <c r="M4776" s="19">
        <f>H4776*INDEX('Pliegos Tarifarios (Las Condes)'!$B:$B,MATCH($B4776,'Pliegos Tarifarios (Las Condes)'!$A:$A,0))</f>
        <v>118487.08717200001</v>
      </c>
      <c r="N4776" s="19">
        <f>I4776*INDEX('Pliegos Tarifarios (Las Condes)'!$C:$C,MATCH($B4776,'Pliegos Tarifarios (Las Condes)'!$A:$A,0))</f>
        <v>8566.8683949999995</v>
      </c>
      <c r="O4776" s="19">
        <f>J4776*INDEX('Pliegos Tarifarios (Las Condes)'!$D:$D,MATCH($B4776,'Pliegos Tarifarios (Las Condes)'!$A:$A,0))</f>
        <v>35348.428123999998</v>
      </c>
      <c r="P4776" s="19">
        <f>H4776*INDEX('Pliegos Tarifarios (Las Condes)'!$E:$E,MATCH($B4776,'Pliegos Tarifarios (Las Condes)'!$A:$A,0))</f>
        <v>11711.753855999999</v>
      </c>
      <c r="Q4776" s="19" cm="1">
        <f t="array" ref="Q4776">H4776*_xlfn.IFS(H4776&lt;=350,INDEX('Pliegos Tarifarios (Las Condes)'!$F:$F,MATCH($B4776,'Pliegos Tarifarios (Las Condes)'!$A:$A,0)),H4776&lt;=500,INDEX('Pliegos Tarifarios (Las Condes)'!$G:$G,MATCH($B4776,'Pliegos Tarifarios (Las Condes)'!$A:$A,0)),H4776&lt;=1000,INDEX('Pliegos Tarifarios (Las Condes)'!$H:$H,MATCH($B4776,'Pliegos Tarifarios (Las Condes)'!$A:$A,0)),H4776&lt;=5000,INDEX('Pliegos Tarifarios (Las Condes)'!$I:$I,MATCH($B4776,'Pliegos Tarifarios (Las Condes)'!$A:$A,0)),H4776&gt;5000,INDEX('Pliegos Tarifarios (Las Condes)'!$J:$J,MATCH($B4776,'Pliegos Tarifarios (Las Condes)'!$A:$A,0)))/1.19</f>
        <v>2109.0672302521011</v>
      </c>
      <c r="R4776" s="19">
        <f>INDEX('Pliegos Tarifarios (Las Condes)'!$K:$K,MATCH($B4776,'Pliegos Tarifarios (Las Condes)'!$A:$A,0))</f>
        <v>732.99199999999996</v>
      </c>
      <c r="S4776" s="21">
        <f t="shared" si="225"/>
        <v>176956.1967772521</v>
      </c>
      <c r="T4776" s="21">
        <f t="shared" si="226"/>
        <v>33621.677387677897</v>
      </c>
      <c r="U4776" s="19">
        <v>0</v>
      </c>
      <c r="V4776" s="21">
        <f t="shared" si="227"/>
        <v>210577.87416492999</v>
      </c>
    </row>
    <row r="4777" spans="1:22" x14ac:dyDescent="0.3">
      <c r="A4777" s="3" t="s">
        <v>150</v>
      </c>
      <c r="B4777" s="3">
        <v>11</v>
      </c>
      <c r="C4777" s="4" t="s">
        <v>186</v>
      </c>
      <c r="D4777" s="3" t="s">
        <v>762</v>
      </c>
      <c r="E4777" s="3" t="s">
        <v>121</v>
      </c>
      <c r="F4777" s="4" t="s">
        <v>763</v>
      </c>
      <c r="G4777" s="3" t="s">
        <v>16</v>
      </c>
      <c r="H4777" s="5">
        <v>900.55539999999996</v>
      </c>
      <c r="I4777" s="5">
        <v>2.5070000000000001</v>
      </c>
      <c r="J4777" s="5">
        <v>2.5070000000000001</v>
      </c>
      <c r="K4777" s="6">
        <v>1</v>
      </c>
      <c r="L4777" s="5">
        <v>29.05</v>
      </c>
      <c r="M4777" s="19">
        <f>H4777*INDEX('Pliegos Tarifarios (Las Condes)'!$B:$B,MATCH($B4777,'Pliegos Tarifarios (Las Condes)'!$A:$A,0))</f>
        <v>118659.88117019999</v>
      </c>
      <c r="N4777" s="19">
        <f>I4777*INDEX('Pliegos Tarifarios (Las Condes)'!$C:$C,MATCH($B4777,'Pliegos Tarifarios (Las Condes)'!$A:$A,0))</f>
        <v>8712.8353210000005</v>
      </c>
      <c r="O4777" s="19">
        <f>J4777*INDEX('Pliegos Tarifarios (Las Condes)'!$D:$D,MATCH($B4777,'Pliegos Tarifarios (Las Condes)'!$A:$A,0))</f>
        <v>36476.027704</v>
      </c>
      <c r="P4777" s="19">
        <f>H4777*INDEX('Pliegos Tarifarios (Las Condes)'!$E:$E,MATCH($B4777,'Pliegos Tarifarios (Las Condes)'!$A:$A,0))</f>
        <v>11728.833529599999</v>
      </c>
      <c r="Q4777" s="19" cm="1">
        <f t="array" ref="Q4777">H4777*_xlfn.IFS(H4777&lt;=350,INDEX('Pliegos Tarifarios (Las Condes)'!$F:$F,MATCH($B4777,'Pliegos Tarifarios (Las Condes)'!$A:$A,0)),H4777&lt;=500,INDEX('Pliegos Tarifarios (Las Condes)'!$G:$G,MATCH($B4777,'Pliegos Tarifarios (Las Condes)'!$A:$A,0)),H4777&lt;=1000,INDEX('Pliegos Tarifarios (Las Condes)'!$H:$H,MATCH($B4777,'Pliegos Tarifarios (Las Condes)'!$A:$A,0)),H4777&lt;=5000,INDEX('Pliegos Tarifarios (Las Condes)'!$I:$I,MATCH($B4777,'Pliegos Tarifarios (Las Condes)'!$A:$A,0)),H4777&gt;5000,INDEX('Pliegos Tarifarios (Las Condes)'!$J:$J,MATCH($B4777,'Pliegos Tarifarios (Las Condes)'!$A:$A,0)))/1.19</f>
        <v>2112.1429591596643</v>
      </c>
      <c r="R4777" s="19">
        <f>INDEX('Pliegos Tarifarios (Las Condes)'!$K:$K,MATCH($B4777,'Pliegos Tarifarios (Las Condes)'!$A:$A,0))</f>
        <v>732.99199999999996</v>
      </c>
      <c r="S4777" s="21">
        <f t="shared" si="225"/>
        <v>178422.71268395966</v>
      </c>
      <c r="T4777" s="21">
        <f t="shared" si="226"/>
        <v>33900.315409952338</v>
      </c>
      <c r="U4777" s="19">
        <v>0</v>
      </c>
      <c r="V4777" s="21">
        <f t="shared" si="227"/>
        <v>212323.028093912</v>
      </c>
    </row>
    <row r="4778" spans="1:22" x14ac:dyDescent="0.3">
      <c r="A4778" s="3" t="s">
        <v>150</v>
      </c>
      <c r="B4778" s="3">
        <v>11</v>
      </c>
      <c r="C4778" s="4" t="s">
        <v>186</v>
      </c>
      <c r="D4778" s="3" t="s">
        <v>764</v>
      </c>
      <c r="E4778" s="3" t="s">
        <v>121</v>
      </c>
      <c r="F4778" s="4" t="s">
        <v>765</v>
      </c>
      <c r="G4778" s="3" t="s">
        <v>16</v>
      </c>
      <c r="H4778" s="5">
        <v>897.54089999999997</v>
      </c>
      <c r="I4778" s="5">
        <v>2.4759000000000002</v>
      </c>
      <c r="J4778" s="5">
        <v>2.4759000000000002</v>
      </c>
      <c r="K4778" s="6">
        <v>1</v>
      </c>
      <c r="L4778" s="5">
        <v>28.95</v>
      </c>
      <c r="M4778" s="19">
        <f>H4778*INDEX('Pliegos Tarifarios (Las Condes)'!$B:$B,MATCH($B4778,'Pliegos Tarifarios (Las Condes)'!$A:$A,0))</f>
        <v>118262.6816067</v>
      </c>
      <c r="N4778" s="19">
        <f>I4778*INDEX('Pliegos Tarifarios (Las Condes)'!$C:$C,MATCH($B4778,'Pliegos Tarifarios (Las Condes)'!$A:$A,0))</f>
        <v>8604.7502877000006</v>
      </c>
      <c r="O4778" s="19">
        <f>J4778*INDEX('Pliegos Tarifarios (Las Condes)'!$D:$D,MATCH($B4778,'Pliegos Tarifarios (Las Condes)'!$A:$A,0))</f>
        <v>36023.532904800006</v>
      </c>
      <c r="P4778" s="19">
        <f>H4778*INDEX('Pliegos Tarifarios (Las Condes)'!$E:$E,MATCH($B4778,'Pliegos Tarifarios (Las Condes)'!$A:$A,0))</f>
        <v>11689.572681599999</v>
      </c>
      <c r="Q4778" s="19" cm="1">
        <f t="array" ref="Q4778">H4778*_xlfn.IFS(H4778&lt;=350,INDEX('Pliegos Tarifarios (Las Condes)'!$F:$F,MATCH($B4778,'Pliegos Tarifarios (Las Condes)'!$A:$A,0)),H4778&lt;=500,INDEX('Pliegos Tarifarios (Las Condes)'!$G:$G,MATCH($B4778,'Pliegos Tarifarios (Las Condes)'!$A:$A,0)),H4778&lt;=1000,INDEX('Pliegos Tarifarios (Las Condes)'!$H:$H,MATCH($B4778,'Pliegos Tarifarios (Las Condes)'!$A:$A,0)),H4778&lt;=5000,INDEX('Pliegos Tarifarios (Las Condes)'!$I:$I,MATCH($B4778,'Pliegos Tarifarios (Las Condes)'!$A:$A,0)),H4778&gt;5000,INDEX('Pliegos Tarifarios (Las Condes)'!$J:$J,MATCH($B4778,'Pliegos Tarifarios (Las Condes)'!$A:$A,0)))/1.19</f>
        <v>2105.0728167226894</v>
      </c>
      <c r="R4778" s="19">
        <f>INDEX('Pliegos Tarifarios (Las Condes)'!$K:$K,MATCH($B4778,'Pliegos Tarifarios (Las Condes)'!$A:$A,0))</f>
        <v>732.99199999999996</v>
      </c>
      <c r="S4778" s="21">
        <f t="shared" si="225"/>
        <v>177418.60229752268</v>
      </c>
      <c r="T4778" s="21">
        <f t="shared" si="226"/>
        <v>33709.534436529313</v>
      </c>
      <c r="U4778" s="19">
        <v>0</v>
      </c>
      <c r="V4778" s="21">
        <f t="shared" si="227"/>
        <v>211128.13673405198</v>
      </c>
    </row>
    <row r="4779" spans="1:22" x14ac:dyDescent="0.3">
      <c r="A4779" s="3" t="s">
        <v>150</v>
      </c>
      <c r="B4779" s="3">
        <v>11</v>
      </c>
      <c r="C4779" s="4" t="s">
        <v>186</v>
      </c>
      <c r="D4779" s="3" t="s">
        <v>766</v>
      </c>
      <c r="E4779" s="3" t="s">
        <v>121</v>
      </c>
      <c r="F4779" s="4" t="s">
        <v>767</v>
      </c>
      <c r="G4779" s="3" t="s">
        <v>16</v>
      </c>
      <c r="H4779" s="5">
        <v>899.3347</v>
      </c>
      <c r="I4779" s="5">
        <v>2.4698000000000002</v>
      </c>
      <c r="J4779" s="5">
        <v>2.4698000000000002</v>
      </c>
      <c r="K4779" s="6">
        <v>1</v>
      </c>
      <c r="L4779" s="5">
        <v>29.01</v>
      </c>
      <c r="M4779" s="19">
        <f>H4779*INDEX('Pliegos Tarifarios (Las Condes)'!$B:$B,MATCH($B4779,'Pliegos Tarifarios (Las Condes)'!$A:$A,0))</f>
        <v>118499.0380761</v>
      </c>
      <c r="N4779" s="19">
        <f>I4779*INDEX('Pliegos Tarifarios (Las Condes)'!$C:$C,MATCH($B4779,'Pliegos Tarifarios (Las Condes)'!$A:$A,0))</f>
        <v>8583.5503294000009</v>
      </c>
      <c r="O4779" s="19">
        <f>J4779*INDEX('Pliegos Tarifarios (Las Condes)'!$D:$D,MATCH($B4779,'Pliegos Tarifarios (Las Condes)'!$A:$A,0))</f>
        <v>35934.779905600008</v>
      </c>
      <c r="P4779" s="19">
        <f>H4779*INDEX('Pliegos Tarifarios (Las Condes)'!$E:$E,MATCH($B4779,'Pliegos Tarifarios (Las Condes)'!$A:$A,0))</f>
        <v>11712.935132799999</v>
      </c>
      <c r="Q4779" s="19" cm="1">
        <f t="array" ref="Q4779">H4779*_xlfn.IFS(H4779&lt;=350,INDEX('Pliegos Tarifarios (Las Condes)'!$F:$F,MATCH($B4779,'Pliegos Tarifarios (Las Condes)'!$A:$A,0)),H4779&lt;=500,INDEX('Pliegos Tarifarios (Las Condes)'!$G:$G,MATCH($B4779,'Pliegos Tarifarios (Las Condes)'!$A:$A,0)),H4779&lt;=1000,INDEX('Pliegos Tarifarios (Las Condes)'!$H:$H,MATCH($B4779,'Pliegos Tarifarios (Las Condes)'!$A:$A,0)),H4779&lt;=5000,INDEX('Pliegos Tarifarios (Las Condes)'!$I:$I,MATCH($B4779,'Pliegos Tarifarios (Las Condes)'!$A:$A,0)),H4779&gt;5000,INDEX('Pliegos Tarifarios (Las Condes)'!$J:$J,MATCH($B4779,'Pliegos Tarifarios (Las Condes)'!$A:$A,0)))/1.19</f>
        <v>2109.2799560504204</v>
      </c>
      <c r="R4779" s="19">
        <f>INDEX('Pliegos Tarifarios (Las Condes)'!$K:$K,MATCH($B4779,'Pliegos Tarifarios (Las Condes)'!$A:$A,0))</f>
        <v>732.99199999999996</v>
      </c>
      <c r="S4779" s="21">
        <f t="shared" si="225"/>
        <v>177572.57539995041</v>
      </c>
      <c r="T4779" s="21">
        <f t="shared" si="226"/>
        <v>33738.789325990576</v>
      </c>
      <c r="U4779" s="19">
        <v>0</v>
      </c>
      <c r="V4779" s="21">
        <f t="shared" si="227"/>
        <v>211311.36472594098</v>
      </c>
    </row>
    <row r="4780" spans="1:22" x14ac:dyDescent="0.3">
      <c r="A4780" s="3" t="s">
        <v>150</v>
      </c>
      <c r="B4780" s="3">
        <v>11</v>
      </c>
      <c r="C4780" s="4" t="s">
        <v>186</v>
      </c>
      <c r="D4780" s="3" t="s">
        <v>768</v>
      </c>
      <c r="E4780" s="3" t="s">
        <v>121</v>
      </c>
      <c r="F4780" s="4" t="s">
        <v>769</v>
      </c>
      <c r="G4780" s="3" t="s">
        <v>16</v>
      </c>
      <c r="H4780" s="5">
        <v>899.6884</v>
      </c>
      <c r="I4780" s="5">
        <v>2.4786999999999999</v>
      </c>
      <c r="J4780" s="5">
        <v>2.4203999999999999</v>
      </c>
      <c r="K4780" s="6">
        <v>0.97647960624520913</v>
      </c>
      <c r="L4780" s="5">
        <v>29.02</v>
      </c>
      <c r="M4780" s="19">
        <f>H4780*INDEX('Pliegos Tarifarios (Las Condes)'!$B:$B,MATCH($B4780,'Pliegos Tarifarios (Las Condes)'!$A:$A,0))</f>
        <v>118545.6426492</v>
      </c>
      <c r="N4780" s="19">
        <f>I4780*INDEX('Pliegos Tarifarios (Las Condes)'!$C:$C,MATCH($B4780,'Pliegos Tarifarios (Las Condes)'!$A:$A,0))</f>
        <v>8614.4814160999995</v>
      </c>
      <c r="O4780" s="19">
        <f>J4780*INDEX('Pliegos Tarifarios (Las Condes)'!$D:$D,MATCH($B4780,'Pliegos Tarifarios (Las Condes)'!$A:$A,0))</f>
        <v>35216.026108799997</v>
      </c>
      <c r="P4780" s="19">
        <f>H4780*INDEX('Pliegos Tarifarios (Las Condes)'!$E:$E,MATCH($B4780,'Pliegos Tarifarios (Las Condes)'!$A:$A,0))</f>
        <v>11717.541721599999</v>
      </c>
      <c r="Q4780" s="19" cm="1">
        <f t="array" ref="Q4780">H4780*_xlfn.IFS(H4780&lt;=350,INDEX('Pliegos Tarifarios (Las Condes)'!$F:$F,MATCH($B4780,'Pliegos Tarifarios (Las Condes)'!$A:$A,0)),H4780&lt;=500,INDEX('Pliegos Tarifarios (Las Condes)'!$G:$G,MATCH($B4780,'Pliegos Tarifarios (Las Condes)'!$A:$A,0)),H4780&lt;=1000,INDEX('Pliegos Tarifarios (Las Condes)'!$H:$H,MATCH($B4780,'Pliegos Tarifarios (Las Condes)'!$A:$A,0)),H4780&lt;=5000,INDEX('Pliegos Tarifarios (Las Condes)'!$I:$I,MATCH($B4780,'Pliegos Tarifarios (Las Condes)'!$A:$A,0)),H4780&gt;5000,INDEX('Pliegos Tarifarios (Las Condes)'!$J:$J,MATCH($B4780,'Pliegos Tarifarios (Las Condes)'!$A:$A,0)))/1.19</f>
        <v>2110.1095163025211</v>
      </c>
      <c r="R4780" s="19">
        <f>INDEX('Pliegos Tarifarios (Las Condes)'!$K:$K,MATCH($B4780,'Pliegos Tarifarios (Las Condes)'!$A:$A,0))</f>
        <v>732.99199999999996</v>
      </c>
      <c r="S4780" s="21">
        <f t="shared" si="225"/>
        <v>176936.79341200253</v>
      </c>
      <c r="T4780" s="21">
        <f t="shared" si="226"/>
        <v>33617.990748280485</v>
      </c>
      <c r="U4780" s="19">
        <v>0</v>
      </c>
      <c r="V4780" s="21">
        <f t="shared" si="227"/>
        <v>210554.78416028302</v>
      </c>
    </row>
    <row r="4781" spans="1:22" x14ac:dyDescent="0.3">
      <c r="A4781" s="3" t="s">
        <v>150</v>
      </c>
      <c r="B4781" s="3">
        <v>11</v>
      </c>
      <c r="C4781" s="4" t="s">
        <v>186</v>
      </c>
      <c r="D4781" s="3" t="s">
        <v>770</v>
      </c>
      <c r="E4781" s="3" t="s">
        <v>121</v>
      </c>
      <c r="F4781" s="4" t="s">
        <v>771</v>
      </c>
      <c r="G4781" s="3" t="s">
        <v>16</v>
      </c>
      <c r="H4781" s="5">
        <v>900.37090000000001</v>
      </c>
      <c r="I4781" s="5">
        <v>2.4538000000000002</v>
      </c>
      <c r="J4781" s="5">
        <v>2.4060000000000001</v>
      </c>
      <c r="K4781" s="6">
        <v>0.98052000978074816</v>
      </c>
      <c r="L4781" s="5">
        <v>29.04</v>
      </c>
      <c r="M4781" s="19">
        <f>H4781*INDEX('Pliegos Tarifarios (Las Condes)'!$B:$B,MATCH($B4781,'Pliegos Tarifarios (Las Condes)'!$A:$A,0))</f>
        <v>118635.57089670001</v>
      </c>
      <c r="N4781" s="19">
        <f>I4781*INDEX('Pliegos Tarifarios (Las Condes)'!$C:$C,MATCH($B4781,'Pliegos Tarifarios (Las Condes)'!$A:$A,0))</f>
        <v>8527.9438814000005</v>
      </c>
      <c r="O4781" s="19">
        <f>J4781*INDEX('Pliegos Tarifarios (Las Condes)'!$D:$D,MATCH($B4781,'Pliegos Tarifarios (Las Condes)'!$A:$A,0))</f>
        <v>35006.510832</v>
      </c>
      <c r="P4781" s="19">
        <f>H4781*INDEX('Pliegos Tarifarios (Las Condes)'!$E:$E,MATCH($B4781,'Pliegos Tarifarios (Las Condes)'!$A:$A,0))</f>
        <v>11726.430601599999</v>
      </c>
      <c r="Q4781" s="19" cm="1">
        <f t="array" ref="Q4781">H4781*_xlfn.IFS(H4781&lt;=350,INDEX('Pliegos Tarifarios (Las Condes)'!$F:$F,MATCH($B4781,'Pliegos Tarifarios (Las Condes)'!$A:$A,0)),H4781&lt;=500,INDEX('Pliegos Tarifarios (Las Condes)'!$G:$G,MATCH($B4781,'Pliegos Tarifarios (Las Condes)'!$A:$A,0)),H4781&lt;=1000,INDEX('Pliegos Tarifarios (Las Condes)'!$H:$H,MATCH($B4781,'Pliegos Tarifarios (Las Condes)'!$A:$A,0)),H4781&lt;=5000,INDEX('Pliegos Tarifarios (Las Condes)'!$I:$I,MATCH($B4781,'Pliegos Tarifarios (Las Condes)'!$A:$A,0)),H4781&gt;5000,INDEX('Pliegos Tarifarios (Las Condes)'!$J:$J,MATCH($B4781,'Pliegos Tarifarios (Las Condes)'!$A:$A,0)))/1.19</f>
        <v>2111.7102368907567</v>
      </c>
      <c r="R4781" s="19">
        <f>INDEX('Pliegos Tarifarios (Las Condes)'!$K:$K,MATCH($B4781,'Pliegos Tarifarios (Las Condes)'!$A:$A,0))</f>
        <v>732.99199999999996</v>
      </c>
      <c r="S4781" s="21">
        <f t="shared" si="225"/>
        <v>176741.15844859078</v>
      </c>
      <c r="T4781" s="21">
        <f t="shared" si="226"/>
        <v>33580.820105232247</v>
      </c>
      <c r="U4781" s="19">
        <v>0</v>
      </c>
      <c r="V4781" s="21">
        <f t="shared" si="227"/>
        <v>210321.97855382302</v>
      </c>
    </row>
    <row r="4782" spans="1:22" x14ac:dyDescent="0.3">
      <c r="A4782" s="3" t="s">
        <v>150</v>
      </c>
      <c r="B4782" s="3">
        <v>11</v>
      </c>
      <c r="C4782" s="4" t="s">
        <v>186</v>
      </c>
      <c r="D4782" s="3" t="s">
        <v>772</v>
      </c>
      <c r="E4782" s="3" t="s">
        <v>121</v>
      </c>
      <c r="F4782" s="4" t="s">
        <v>773</v>
      </c>
      <c r="G4782" s="3" t="s">
        <v>16</v>
      </c>
      <c r="H4782" s="5">
        <v>900.19719999999995</v>
      </c>
      <c r="I4782" s="5">
        <v>2.4516</v>
      </c>
      <c r="J4782" s="5">
        <v>2.4516</v>
      </c>
      <c r="K4782" s="6">
        <v>1</v>
      </c>
      <c r="L4782" s="5">
        <v>29.04</v>
      </c>
      <c r="M4782" s="19">
        <f>H4782*INDEX('Pliegos Tarifarios (Las Condes)'!$B:$B,MATCH($B4782,'Pliegos Tarifarios (Las Condes)'!$A:$A,0))</f>
        <v>118612.68366359999</v>
      </c>
      <c r="N4782" s="19">
        <f>I4782*INDEX('Pliegos Tarifarios (Las Condes)'!$C:$C,MATCH($B4782,'Pliegos Tarifarios (Las Condes)'!$A:$A,0))</f>
        <v>8520.2979947999993</v>
      </c>
      <c r="O4782" s="19">
        <f>J4782*INDEX('Pliegos Tarifarios (Las Condes)'!$D:$D,MATCH($B4782,'Pliegos Tarifarios (Las Condes)'!$A:$A,0))</f>
        <v>35669.975875199998</v>
      </c>
      <c r="P4782" s="19">
        <f>H4782*INDEX('Pliegos Tarifarios (Las Condes)'!$E:$E,MATCH($B4782,'Pliegos Tarifarios (Las Condes)'!$A:$A,0))</f>
        <v>11724.168332799998</v>
      </c>
      <c r="Q4782" s="19" cm="1">
        <f t="array" ref="Q4782">H4782*_xlfn.IFS(H4782&lt;=350,INDEX('Pliegos Tarifarios (Las Condes)'!$F:$F,MATCH($B4782,'Pliegos Tarifarios (Las Condes)'!$A:$A,0)),H4782&lt;=500,INDEX('Pliegos Tarifarios (Las Condes)'!$G:$G,MATCH($B4782,'Pliegos Tarifarios (Las Condes)'!$A:$A,0)),H4782&lt;=1000,INDEX('Pliegos Tarifarios (Las Condes)'!$H:$H,MATCH($B4782,'Pliegos Tarifarios (Las Condes)'!$A:$A,0)),H4782&lt;=5000,INDEX('Pliegos Tarifarios (Las Condes)'!$I:$I,MATCH($B4782,'Pliegos Tarifarios (Las Condes)'!$A:$A,0)),H4782&gt;5000,INDEX('Pliegos Tarifarios (Las Condes)'!$J:$J,MATCH($B4782,'Pliegos Tarifarios (Las Condes)'!$A:$A,0)))/1.19</f>
        <v>2111.3028447058828</v>
      </c>
      <c r="R4782" s="19">
        <f>INDEX('Pliegos Tarifarios (Las Condes)'!$K:$K,MATCH($B4782,'Pliegos Tarifarios (Las Condes)'!$A:$A,0))</f>
        <v>732.99199999999996</v>
      </c>
      <c r="S4782" s="21">
        <f t="shared" si="225"/>
        <v>177371.42071110586</v>
      </c>
      <c r="T4782" s="21">
        <f t="shared" si="226"/>
        <v>33700.569935110114</v>
      </c>
      <c r="U4782" s="19">
        <v>0</v>
      </c>
      <c r="V4782" s="21">
        <f t="shared" si="227"/>
        <v>211071.99064621597</v>
      </c>
    </row>
    <row r="4783" spans="1:22" x14ac:dyDescent="0.3">
      <c r="A4783" s="3" t="s">
        <v>150</v>
      </c>
      <c r="B4783" s="3">
        <v>11</v>
      </c>
      <c r="C4783" s="4" t="s">
        <v>186</v>
      </c>
      <c r="D4783" s="3" t="s">
        <v>774</v>
      </c>
      <c r="E4783" s="3" t="s">
        <v>121</v>
      </c>
      <c r="F4783" s="4" t="s">
        <v>775</v>
      </c>
      <c r="G4783" s="3" t="s">
        <v>16</v>
      </c>
      <c r="H4783" s="5">
        <v>897.41759999999999</v>
      </c>
      <c r="I4783" s="5">
        <v>2.5023</v>
      </c>
      <c r="J4783" s="5">
        <v>2.3929999999999998</v>
      </c>
      <c r="K4783" s="6">
        <v>0.95632018542940489</v>
      </c>
      <c r="L4783" s="5">
        <v>28.95</v>
      </c>
      <c r="M4783" s="19">
        <f>H4783*INDEX('Pliegos Tarifarios (Las Condes)'!$B:$B,MATCH($B4783,'Pliegos Tarifarios (Las Condes)'!$A:$A,0))</f>
        <v>118246.43522880001</v>
      </c>
      <c r="N4783" s="19">
        <f>I4783*INDEX('Pliegos Tarifarios (Las Condes)'!$C:$C,MATCH($B4783,'Pliegos Tarifarios (Las Condes)'!$A:$A,0))</f>
        <v>8696.5009269000002</v>
      </c>
      <c r="O4783" s="19">
        <f>J4783*INDEX('Pliegos Tarifarios (Las Condes)'!$D:$D,MATCH($B4783,'Pliegos Tarifarios (Las Condes)'!$A:$A,0))</f>
        <v>34817.365096000001</v>
      </c>
      <c r="P4783" s="19">
        <f>H4783*INDEX('Pliegos Tarifarios (Las Condes)'!$E:$E,MATCH($B4783,'Pliegos Tarifarios (Las Condes)'!$A:$A,0))</f>
        <v>11687.9668224</v>
      </c>
      <c r="Q4783" s="19" cm="1">
        <f t="array" ref="Q4783">H4783*_xlfn.IFS(H4783&lt;=350,INDEX('Pliegos Tarifarios (Las Condes)'!$F:$F,MATCH($B4783,'Pliegos Tarifarios (Las Condes)'!$A:$A,0)),H4783&lt;=500,INDEX('Pliegos Tarifarios (Las Condes)'!$G:$G,MATCH($B4783,'Pliegos Tarifarios (Las Condes)'!$A:$A,0)),H4783&lt;=1000,INDEX('Pliegos Tarifarios (Las Condes)'!$H:$H,MATCH($B4783,'Pliegos Tarifarios (Las Condes)'!$A:$A,0)),H4783&lt;=5000,INDEX('Pliegos Tarifarios (Las Condes)'!$I:$I,MATCH($B4783,'Pliegos Tarifarios (Las Condes)'!$A:$A,0)),H4783&gt;5000,INDEX('Pliegos Tarifarios (Las Condes)'!$J:$J,MATCH($B4783,'Pliegos Tarifarios (Las Condes)'!$A:$A,0)))/1.19</f>
        <v>2104.7836315966392</v>
      </c>
      <c r="R4783" s="19">
        <f>INDEX('Pliegos Tarifarios (Las Condes)'!$K:$K,MATCH($B4783,'Pliegos Tarifarios (Las Condes)'!$A:$A,0))</f>
        <v>732.99199999999996</v>
      </c>
      <c r="S4783" s="21">
        <f t="shared" si="225"/>
        <v>176286.04370569662</v>
      </c>
      <c r="T4783" s="21">
        <f t="shared" si="226"/>
        <v>33494.348304082356</v>
      </c>
      <c r="U4783" s="19">
        <v>0</v>
      </c>
      <c r="V4783" s="21">
        <f t="shared" si="227"/>
        <v>209780.39200977897</v>
      </c>
    </row>
    <row r="4784" spans="1:22" x14ac:dyDescent="0.3">
      <c r="A4784" s="3" t="s">
        <v>150</v>
      </c>
      <c r="B4784" s="3">
        <v>11</v>
      </c>
      <c r="C4784" s="4" t="s">
        <v>186</v>
      </c>
      <c r="D4784" s="3" t="s">
        <v>776</v>
      </c>
      <c r="E4784" s="3" t="s">
        <v>121</v>
      </c>
      <c r="F4784" s="4" t="s">
        <v>777</v>
      </c>
      <c r="G4784" s="3" t="s">
        <v>16</v>
      </c>
      <c r="H4784" s="5">
        <v>899.55600000000004</v>
      </c>
      <c r="I4784" s="5">
        <v>2.4603999999999999</v>
      </c>
      <c r="J4784" s="5">
        <v>2.4468999999999999</v>
      </c>
      <c r="K4784" s="6">
        <v>0.99451308730287757</v>
      </c>
      <c r="L4784" s="5">
        <v>29.02</v>
      </c>
      <c r="M4784" s="19">
        <f>H4784*INDEX('Pliegos Tarifarios (Las Condes)'!$B:$B,MATCH($B4784,'Pliegos Tarifarios (Las Condes)'!$A:$A,0))</f>
        <v>118528.197228</v>
      </c>
      <c r="N4784" s="19">
        <f>I4784*INDEX('Pliegos Tarifarios (Las Condes)'!$C:$C,MATCH($B4784,'Pliegos Tarifarios (Las Condes)'!$A:$A,0))</f>
        <v>8550.8815411999985</v>
      </c>
      <c r="O4784" s="19">
        <f>J4784*INDEX('Pliegos Tarifarios (Las Condes)'!$D:$D,MATCH($B4784,'Pliegos Tarifarios (Las Condes)'!$A:$A,0))</f>
        <v>35601.592416799998</v>
      </c>
      <c r="P4784" s="19">
        <f>H4784*INDEX('Pliegos Tarifarios (Las Condes)'!$E:$E,MATCH($B4784,'Pliegos Tarifarios (Las Condes)'!$A:$A,0))</f>
        <v>11715.817343999999</v>
      </c>
      <c r="Q4784" s="19" cm="1">
        <f t="array" ref="Q4784">H4784*_xlfn.IFS(H4784&lt;=350,INDEX('Pliegos Tarifarios (Las Condes)'!$F:$F,MATCH($B4784,'Pliegos Tarifarios (Las Condes)'!$A:$A,0)),H4784&lt;=500,INDEX('Pliegos Tarifarios (Las Condes)'!$G:$G,MATCH($B4784,'Pliegos Tarifarios (Las Condes)'!$A:$A,0)),H4784&lt;=1000,INDEX('Pliegos Tarifarios (Las Condes)'!$H:$H,MATCH($B4784,'Pliegos Tarifarios (Las Condes)'!$A:$A,0)),H4784&lt;=5000,INDEX('Pliegos Tarifarios (Las Condes)'!$I:$I,MATCH($B4784,'Pliegos Tarifarios (Las Condes)'!$A:$A,0)),H4784&gt;5000,INDEX('Pliegos Tarifarios (Las Condes)'!$J:$J,MATCH($B4784,'Pliegos Tarifarios (Las Condes)'!$A:$A,0)))/1.19</f>
        <v>2109.7989882352945</v>
      </c>
      <c r="R4784" s="19">
        <f>INDEX('Pliegos Tarifarios (Las Condes)'!$K:$K,MATCH($B4784,'Pliegos Tarifarios (Las Condes)'!$A:$A,0))</f>
        <v>732.99199999999996</v>
      </c>
      <c r="S4784" s="21">
        <f t="shared" si="225"/>
        <v>177239.2795182353</v>
      </c>
      <c r="T4784" s="21">
        <f t="shared" si="226"/>
        <v>33675.463108464704</v>
      </c>
      <c r="U4784" s="19">
        <v>0</v>
      </c>
      <c r="V4784" s="21">
        <f t="shared" si="227"/>
        <v>210914.7426267</v>
      </c>
    </row>
    <row r="4785" spans="1:22" x14ac:dyDescent="0.3">
      <c r="A4785" s="3" t="s">
        <v>150</v>
      </c>
      <c r="B4785" s="3">
        <v>11</v>
      </c>
      <c r="C4785" s="4" t="s">
        <v>186</v>
      </c>
      <c r="D4785" s="3" t="s">
        <v>778</v>
      </c>
      <c r="E4785" s="3" t="s">
        <v>121</v>
      </c>
      <c r="F4785" s="4" t="s">
        <v>779</v>
      </c>
      <c r="G4785" s="3" t="s">
        <v>16</v>
      </c>
      <c r="H4785" s="5">
        <v>900.12720000000002</v>
      </c>
      <c r="I4785" s="5">
        <v>2.5745</v>
      </c>
      <c r="J4785" s="5">
        <v>2.4321999999999999</v>
      </c>
      <c r="K4785" s="6">
        <v>0.94472713148184106</v>
      </c>
      <c r="L4785" s="5">
        <v>29.04</v>
      </c>
      <c r="M4785" s="19">
        <f>H4785*INDEX('Pliegos Tarifarios (Las Condes)'!$B:$B,MATCH($B4785,'Pliegos Tarifarios (Las Condes)'!$A:$A,0))</f>
        <v>118603.4602536</v>
      </c>
      <c r="N4785" s="19">
        <f>I4785*INDEX('Pliegos Tarifarios (Las Condes)'!$C:$C,MATCH($B4785,'Pliegos Tarifarios (Las Condes)'!$A:$A,0))</f>
        <v>8947.4250235</v>
      </c>
      <c r="O4785" s="19">
        <f>J4785*INDEX('Pliegos Tarifarios (Las Condes)'!$D:$D,MATCH($B4785,'Pliegos Tarifarios (Las Condes)'!$A:$A,0))</f>
        <v>35387.712238400003</v>
      </c>
      <c r="P4785" s="19">
        <f>H4785*INDEX('Pliegos Tarifarios (Las Condes)'!$E:$E,MATCH($B4785,'Pliegos Tarifarios (Las Condes)'!$A:$A,0))</f>
        <v>11723.256652799999</v>
      </c>
      <c r="Q4785" s="19" cm="1">
        <f t="array" ref="Q4785">H4785*_xlfn.IFS(H4785&lt;=350,INDEX('Pliegos Tarifarios (Las Condes)'!$F:$F,MATCH($B4785,'Pliegos Tarifarios (Las Condes)'!$A:$A,0)),H4785&lt;=500,INDEX('Pliegos Tarifarios (Las Condes)'!$G:$G,MATCH($B4785,'Pliegos Tarifarios (Las Condes)'!$A:$A,0)),H4785&lt;=1000,INDEX('Pliegos Tarifarios (Las Condes)'!$H:$H,MATCH($B4785,'Pliegos Tarifarios (Las Condes)'!$A:$A,0)),H4785&lt;=5000,INDEX('Pliegos Tarifarios (Las Condes)'!$I:$I,MATCH($B4785,'Pliegos Tarifarios (Las Condes)'!$A:$A,0)),H4785&gt;5000,INDEX('Pliegos Tarifarios (Las Condes)'!$J:$J,MATCH($B4785,'Pliegos Tarifarios (Las Condes)'!$A:$A,0)))/1.19</f>
        <v>2111.1386682352945</v>
      </c>
      <c r="R4785" s="19">
        <f>INDEX('Pliegos Tarifarios (Las Condes)'!$K:$K,MATCH($B4785,'Pliegos Tarifarios (Las Condes)'!$A:$A,0))</f>
        <v>732.99199999999996</v>
      </c>
      <c r="S4785" s="21">
        <f t="shared" si="225"/>
        <v>177505.9848365353</v>
      </c>
      <c r="T4785" s="21">
        <f t="shared" si="226"/>
        <v>33726.137118941704</v>
      </c>
      <c r="U4785" s="19">
        <v>0</v>
      </c>
      <c r="V4785" s="21">
        <f t="shared" si="227"/>
        <v>211232.12195547699</v>
      </c>
    </row>
    <row r="4786" spans="1:22" x14ac:dyDescent="0.3">
      <c r="A4786" s="3" t="s">
        <v>150</v>
      </c>
      <c r="B4786" s="3">
        <v>11</v>
      </c>
      <c r="C4786" s="4" t="s">
        <v>186</v>
      </c>
      <c r="D4786" s="3" t="s">
        <v>780</v>
      </c>
      <c r="E4786" s="3" t="s">
        <v>121</v>
      </c>
      <c r="F4786" s="4" t="s">
        <v>781</v>
      </c>
      <c r="G4786" s="3" t="s">
        <v>16</v>
      </c>
      <c r="H4786" s="5">
        <v>898.40530000000001</v>
      </c>
      <c r="I4786" s="5">
        <v>2.4729000000000001</v>
      </c>
      <c r="J4786" s="5">
        <v>2.4660000000000002</v>
      </c>
      <c r="K4786" s="6">
        <v>0.99720975373043796</v>
      </c>
      <c r="L4786" s="5">
        <v>28.98</v>
      </c>
      <c r="M4786" s="19">
        <f>H4786*INDEX('Pliegos Tarifarios (Las Condes)'!$B:$B,MATCH($B4786,'Pliegos Tarifarios (Las Condes)'!$A:$A,0))</f>
        <v>118376.5775439</v>
      </c>
      <c r="N4786" s="19">
        <f>I4786*INDEX('Pliegos Tarifarios (Las Condes)'!$C:$C,MATCH($B4786,'Pliegos Tarifarios (Las Condes)'!$A:$A,0))</f>
        <v>8594.3240786999995</v>
      </c>
      <c r="O4786" s="19">
        <f>J4786*INDEX('Pliegos Tarifarios (Las Condes)'!$D:$D,MATCH($B4786,'Pliegos Tarifarios (Las Condes)'!$A:$A,0))</f>
        <v>35879.491152000002</v>
      </c>
      <c r="P4786" s="19">
        <f>H4786*INDEX('Pliegos Tarifarios (Las Condes)'!$E:$E,MATCH($B4786,'Pliegos Tarifarios (Las Condes)'!$A:$A,0))</f>
        <v>11700.830627199999</v>
      </c>
      <c r="Q4786" s="19" cm="1">
        <f t="array" ref="Q4786">H4786*_xlfn.IFS(H4786&lt;=350,INDEX('Pliegos Tarifarios (Las Condes)'!$F:$F,MATCH($B4786,'Pliegos Tarifarios (Las Condes)'!$A:$A,0)),H4786&lt;=500,INDEX('Pliegos Tarifarios (Las Condes)'!$G:$G,MATCH($B4786,'Pliegos Tarifarios (Las Condes)'!$A:$A,0)),H4786&lt;=1000,INDEX('Pliegos Tarifarios (Las Condes)'!$H:$H,MATCH($B4786,'Pliegos Tarifarios (Las Condes)'!$A:$A,0)),H4786&lt;=5000,INDEX('Pliegos Tarifarios (Las Condes)'!$I:$I,MATCH($B4786,'Pliegos Tarifarios (Las Condes)'!$A:$A,0)),H4786&gt;5000,INDEX('Pliegos Tarifarios (Las Condes)'!$J:$J,MATCH($B4786,'Pliegos Tarifarios (Las Condes)'!$A:$A,0)))/1.19</f>
        <v>2107.1001615966393</v>
      </c>
      <c r="R4786" s="19">
        <f>INDEX('Pliegos Tarifarios (Las Condes)'!$K:$K,MATCH($B4786,'Pliegos Tarifarios (Las Condes)'!$A:$A,0))</f>
        <v>732.99199999999996</v>
      </c>
      <c r="S4786" s="21">
        <f t="shared" si="225"/>
        <v>177391.31556339664</v>
      </c>
      <c r="T4786" s="21">
        <f t="shared" si="226"/>
        <v>33704.349957045364</v>
      </c>
      <c r="U4786" s="19">
        <v>0</v>
      </c>
      <c r="V4786" s="21">
        <f t="shared" si="227"/>
        <v>211095.66552044201</v>
      </c>
    </row>
    <row r="4787" spans="1:22" x14ac:dyDescent="0.3">
      <c r="A4787" s="3" t="s">
        <v>150</v>
      </c>
      <c r="B4787" s="3">
        <v>11</v>
      </c>
      <c r="C4787" s="4" t="s">
        <v>186</v>
      </c>
      <c r="D4787" s="3" t="s">
        <v>782</v>
      </c>
      <c r="E4787" s="3" t="s">
        <v>121</v>
      </c>
      <c r="F4787" s="4" t="s">
        <v>783</v>
      </c>
      <c r="G4787" s="3" t="s">
        <v>16</v>
      </c>
      <c r="H4787" s="5">
        <v>898.12339999999995</v>
      </c>
      <c r="I4787" s="5">
        <v>2.4723000000000002</v>
      </c>
      <c r="J4787" s="5">
        <v>2.4180000000000001</v>
      </c>
      <c r="K4787" s="6">
        <v>0.97803664603810214</v>
      </c>
      <c r="L4787" s="5">
        <v>28.97</v>
      </c>
      <c r="M4787" s="19">
        <f>H4787*INDEX('Pliegos Tarifarios (Las Condes)'!$B:$B,MATCH($B4787,'Pliegos Tarifarios (Las Condes)'!$A:$A,0))</f>
        <v>118339.4335542</v>
      </c>
      <c r="N4787" s="19">
        <f>I4787*INDEX('Pliegos Tarifarios (Las Condes)'!$C:$C,MATCH($B4787,'Pliegos Tarifarios (Las Condes)'!$A:$A,0))</f>
        <v>8592.2388369</v>
      </c>
      <c r="O4787" s="19">
        <f>J4787*INDEX('Pliegos Tarifarios (Las Condes)'!$D:$D,MATCH($B4787,'Pliegos Tarifarios (Las Condes)'!$A:$A,0))</f>
        <v>35181.106896000005</v>
      </c>
      <c r="P4787" s="19">
        <f>H4787*INDEX('Pliegos Tarifarios (Las Condes)'!$E:$E,MATCH($B4787,'Pliegos Tarifarios (Las Condes)'!$A:$A,0))</f>
        <v>11697.159161599999</v>
      </c>
      <c r="Q4787" s="19" cm="1">
        <f t="array" ref="Q4787">H4787*_xlfn.IFS(H4787&lt;=350,INDEX('Pliegos Tarifarios (Las Condes)'!$F:$F,MATCH($B4787,'Pliegos Tarifarios (Las Condes)'!$A:$A,0)),H4787&lt;=500,INDEX('Pliegos Tarifarios (Las Condes)'!$G:$G,MATCH($B4787,'Pliegos Tarifarios (Las Condes)'!$A:$A,0)),H4787&lt;=1000,INDEX('Pliegos Tarifarios (Las Condes)'!$H:$H,MATCH($B4787,'Pliegos Tarifarios (Las Condes)'!$A:$A,0)),H4787&lt;=5000,INDEX('Pliegos Tarifarios (Las Condes)'!$I:$I,MATCH($B4787,'Pliegos Tarifarios (Las Condes)'!$A:$A,0)),H4787&gt;5000,INDEX('Pliegos Tarifarios (Las Condes)'!$J:$J,MATCH($B4787,'Pliegos Tarifarios (Las Condes)'!$A:$A,0)))/1.19</f>
        <v>2106.4389994957987</v>
      </c>
      <c r="R4787" s="19">
        <f>INDEX('Pliegos Tarifarios (Las Condes)'!$K:$K,MATCH($B4787,'Pliegos Tarifarios (Las Condes)'!$A:$A,0))</f>
        <v>732.99199999999996</v>
      </c>
      <c r="S4787" s="21">
        <f t="shared" si="225"/>
        <v>176649.36944819579</v>
      </c>
      <c r="T4787" s="21">
        <f t="shared" si="226"/>
        <v>33563.380195157202</v>
      </c>
      <c r="U4787" s="19">
        <v>0</v>
      </c>
      <c r="V4787" s="21">
        <f t="shared" si="227"/>
        <v>210212.74964335299</v>
      </c>
    </row>
    <row r="4788" spans="1:22" x14ac:dyDescent="0.3">
      <c r="A4788" s="3" t="s">
        <v>150</v>
      </c>
      <c r="B4788" s="3">
        <v>11</v>
      </c>
      <c r="C4788" s="4" t="s">
        <v>186</v>
      </c>
      <c r="D4788" s="3" t="s">
        <v>784</v>
      </c>
      <c r="E4788" s="3" t="s">
        <v>121</v>
      </c>
      <c r="F4788" s="4" t="s">
        <v>785</v>
      </c>
      <c r="G4788" s="3" t="s">
        <v>16</v>
      </c>
      <c r="H4788" s="5">
        <v>897.79939999999999</v>
      </c>
      <c r="I4788" s="5">
        <v>2.4565000000000001</v>
      </c>
      <c r="J4788" s="5">
        <v>2.4312999999999998</v>
      </c>
      <c r="K4788" s="6">
        <v>0.98974150213718692</v>
      </c>
      <c r="L4788" s="5">
        <v>28.96</v>
      </c>
      <c r="M4788" s="19">
        <f>H4788*INDEX('Pliegos Tarifarios (Las Condes)'!$B:$B,MATCH($B4788,'Pliegos Tarifarios (Las Condes)'!$A:$A,0))</f>
        <v>118296.7423422</v>
      </c>
      <c r="N4788" s="19">
        <f>I4788*INDEX('Pliegos Tarifarios (Las Condes)'!$C:$C,MATCH($B4788,'Pliegos Tarifarios (Las Condes)'!$A:$A,0))</f>
        <v>8537.3274695</v>
      </c>
      <c r="O4788" s="19">
        <f>J4788*INDEX('Pliegos Tarifarios (Las Condes)'!$D:$D,MATCH($B4788,'Pliegos Tarifarios (Las Condes)'!$A:$A,0))</f>
        <v>35374.617533600001</v>
      </c>
      <c r="P4788" s="19">
        <f>H4788*INDEX('Pliegos Tarifarios (Las Condes)'!$E:$E,MATCH($B4788,'Pliegos Tarifarios (Las Condes)'!$A:$A,0))</f>
        <v>11692.939385599999</v>
      </c>
      <c r="Q4788" s="19" cm="1">
        <f t="array" ref="Q4788">H4788*_xlfn.IFS(H4788&lt;=350,INDEX('Pliegos Tarifarios (Las Condes)'!$F:$F,MATCH($B4788,'Pliegos Tarifarios (Las Condes)'!$A:$A,0)),H4788&lt;=500,INDEX('Pliegos Tarifarios (Las Condes)'!$G:$G,MATCH($B4788,'Pliegos Tarifarios (Las Condes)'!$A:$A,0)),H4788&lt;=1000,INDEX('Pliegos Tarifarios (Las Condes)'!$H:$H,MATCH($B4788,'Pliegos Tarifarios (Las Condes)'!$A:$A,0)),H4788&lt;=5000,INDEX('Pliegos Tarifarios (Las Condes)'!$I:$I,MATCH($B4788,'Pliegos Tarifarios (Las Condes)'!$A:$A,0)),H4788&gt;5000,INDEX('Pliegos Tarifarios (Las Condes)'!$J:$J,MATCH($B4788,'Pliegos Tarifarios (Las Condes)'!$A:$A,0)))/1.19</f>
        <v>2105.6790969747904</v>
      </c>
      <c r="R4788" s="19">
        <f>INDEX('Pliegos Tarifarios (Las Condes)'!$K:$K,MATCH($B4788,'Pliegos Tarifarios (Las Condes)'!$A:$A,0))</f>
        <v>732.99199999999996</v>
      </c>
      <c r="S4788" s="21">
        <f t="shared" si="225"/>
        <v>176740.29782787478</v>
      </c>
      <c r="T4788" s="21">
        <f t="shared" si="226"/>
        <v>33580.656587296209</v>
      </c>
      <c r="U4788" s="19">
        <v>0</v>
      </c>
      <c r="V4788" s="21">
        <f t="shared" si="227"/>
        <v>210320.954415171</v>
      </c>
    </row>
    <row r="4789" spans="1:22" x14ac:dyDescent="0.3">
      <c r="A4789" s="3" t="s">
        <v>150</v>
      </c>
      <c r="B4789" s="3">
        <v>11</v>
      </c>
      <c r="C4789" s="4" t="s">
        <v>186</v>
      </c>
      <c r="D4789" s="3" t="s">
        <v>786</v>
      </c>
      <c r="E4789" s="3" t="s">
        <v>121</v>
      </c>
      <c r="F4789" s="4" t="s">
        <v>787</v>
      </c>
      <c r="G4789" s="3" t="s">
        <v>16</v>
      </c>
      <c r="H4789" s="5">
        <v>898.84810000000004</v>
      </c>
      <c r="I4789" s="5">
        <v>2.5044</v>
      </c>
      <c r="J4789" s="5">
        <v>2.4157000000000002</v>
      </c>
      <c r="K4789" s="6">
        <v>0.96458233509024127</v>
      </c>
      <c r="L4789" s="5">
        <v>29</v>
      </c>
      <c r="M4789" s="19">
        <f>H4789*INDEX('Pliegos Tarifarios (Las Condes)'!$B:$B,MATCH($B4789,'Pliegos Tarifarios (Las Condes)'!$A:$A,0))</f>
        <v>118434.92220030002</v>
      </c>
      <c r="N4789" s="19">
        <f>I4789*INDEX('Pliegos Tarifarios (Las Condes)'!$C:$C,MATCH($B4789,'Pliegos Tarifarios (Las Condes)'!$A:$A,0))</f>
        <v>8703.7992732000002</v>
      </c>
      <c r="O4789" s="19">
        <f>J4789*INDEX('Pliegos Tarifarios (Las Condes)'!$D:$D,MATCH($B4789,'Pliegos Tarifarios (Las Condes)'!$A:$A,0))</f>
        <v>35147.642650400005</v>
      </c>
      <c r="P4789" s="19">
        <f>H4789*INDEX('Pliegos Tarifarios (Las Condes)'!$E:$E,MATCH($B4789,'Pliegos Tarifarios (Las Condes)'!$A:$A,0))</f>
        <v>11706.5976544</v>
      </c>
      <c r="Q4789" s="19" cm="1">
        <f t="array" ref="Q4789">H4789*_xlfn.IFS(H4789&lt;=350,INDEX('Pliegos Tarifarios (Las Condes)'!$F:$F,MATCH($B4789,'Pliegos Tarifarios (Las Condes)'!$A:$A,0)),H4789&lt;=500,INDEX('Pliegos Tarifarios (Las Condes)'!$G:$G,MATCH($B4789,'Pliegos Tarifarios (Las Condes)'!$A:$A,0)),H4789&lt;=1000,INDEX('Pliegos Tarifarios (Las Condes)'!$H:$H,MATCH($B4789,'Pliegos Tarifarios (Las Condes)'!$A:$A,0)),H4789&lt;=5000,INDEX('Pliegos Tarifarios (Las Condes)'!$I:$I,MATCH($B4789,'Pliegos Tarifarios (Las Condes)'!$A:$A,0)),H4789&gt;5000,INDEX('Pliegos Tarifarios (Las Condes)'!$J:$J,MATCH($B4789,'Pliegos Tarifarios (Las Condes)'!$A:$A,0)))/1.19</f>
        <v>2108.1386950420169</v>
      </c>
      <c r="R4789" s="19">
        <f>INDEX('Pliegos Tarifarios (Las Condes)'!$K:$K,MATCH($B4789,'Pliegos Tarifarios (Las Condes)'!$A:$A,0))</f>
        <v>732.99199999999996</v>
      </c>
      <c r="S4789" s="21">
        <f t="shared" si="225"/>
        <v>176834.09247334203</v>
      </c>
      <c r="T4789" s="21">
        <f t="shared" si="226"/>
        <v>33598.477569934985</v>
      </c>
      <c r="U4789" s="19">
        <v>0</v>
      </c>
      <c r="V4789" s="21">
        <f t="shared" si="227"/>
        <v>210432.570043277</v>
      </c>
    </row>
    <row r="4790" spans="1:22" x14ac:dyDescent="0.3">
      <c r="A4790" s="3" t="s">
        <v>150</v>
      </c>
      <c r="B4790" s="3">
        <v>11</v>
      </c>
      <c r="C4790" s="4" t="s">
        <v>186</v>
      </c>
      <c r="D4790" s="3" t="s">
        <v>788</v>
      </c>
      <c r="E4790" s="3" t="s">
        <v>121</v>
      </c>
      <c r="F4790" s="4" t="s">
        <v>789</v>
      </c>
      <c r="G4790" s="3" t="s">
        <v>16</v>
      </c>
      <c r="H4790" s="5">
        <v>897.14020000000005</v>
      </c>
      <c r="I4790" s="5">
        <v>2.4586999999999999</v>
      </c>
      <c r="J4790" s="5">
        <v>2.4241000000000001</v>
      </c>
      <c r="K4790" s="6">
        <v>0.98592752267458428</v>
      </c>
      <c r="L4790" s="5">
        <v>28.94</v>
      </c>
      <c r="M4790" s="19">
        <f>H4790*INDEX('Pliegos Tarifarios (Las Condes)'!$B:$B,MATCH($B4790,'Pliegos Tarifarios (Las Condes)'!$A:$A,0))</f>
        <v>118209.88417260001</v>
      </c>
      <c r="N4790" s="19">
        <f>I4790*INDEX('Pliegos Tarifarios (Las Condes)'!$C:$C,MATCH($B4790,'Pliegos Tarifarios (Las Condes)'!$A:$A,0))</f>
        <v>8544.9733560999994</v>
      </c>
      <c r="O4790" s="19">
        <f>J4790*INDEX('Pliegos Tarifarios (Las Condes)'!$D:$D,MATCH($B4790,'Pliegos Tarifarios (Las Condes)'!$A:$A,0))</f>
        <v>35269.859895200003</v>
      </c>
      <c r="P4790" s="19">
        <f>H4790*INDEX('Pliegos Tarifarios (Las Condes)'!$E:$E,MATCH($B4790,'Pliegos Tarifarios (Las Condes)'!$A:$A,0))</f>
        <v>11684.353964800001</v>
      </c>
      <c r="Q4790" s="19" cm="1">
        <f t="array" ref="Q4790">H4790*_xlfn.IFS(H4790&lt;=350,INDEX('Pliegos Tarifarios (Las Condes)'!$F:$F,MATCH($B4790,'Pliegos Tarifarios (Las Condes)'!$A:$A,0)),H4790&lt;=500,INDEX('Pliegos Tarifarios (Las Condes)'!$G:$G,MATCH($B4790,'Pliegos Tarifarios (Las Condes)'!$A:$A,0)),H4790&lt;=1000,INDEX('Pliegos Tarifarios (Las Condes)'!$H:$H,MATCH($B4790,'Pliegos Tarifarios (Las Condes)'!$A:$A,0)),H4790&lt;=5000,INDEX('Pliegos Tarifarios (Las Condes)'!$I:$I,MATCH($B4790,'Pliegos Tarifarios (Las Condes)'!$A:$A,0)),H4790&gt;5000,INDEX('Pliegos Tarifarios (Las Condes)'!$J:$J,MATCH($B4790,'Pliegos Tarifarios (Las Condes)'!$A:$A,0)))/1.19</f>
        <v>2104.1330236974795</v>
      </c>
      <c r="R4790" s="19">
        <f>INDEX('Pliegos Tarifarios (Las Condes)'!$K:$K,MATCH($B4790,'Pliegos Tarifarios (Las Condes)'!$A:$A,0))</f>
        <v>732.99199999999996</v>
      </c>
      <c r="S4790" s="21">
        <f t="shared" si="225"/>
        <v>176546.19641239752</v>
      </c>
      <c r="T4790" s="21">
        <f t="shared" si="226"/>
        <v>33543.777318355525</v>
      </c>
      <c r="U4790" s="19">
        <v>0</v>
      </c>
      <c r="V4790" s="21">
        <f t="shared" si="227"/>
        <v>210089.97373075306</v>
      </c>
    </row>
    <row r="4791" spans="1:22" x14ac:dyDescent="0.3">
      <c r="A4791" s="3" t="s">
        <v>150</v>
      </c>
      <c r="B4791" s="3">
        <v>11</v>
      </c>
      <c r="C4791" s="4" t="s">
        <v>186</v>
      </c>
      <c r="D4791" s="3" t="s">
        <v>790</v>
      </c>
      <c r="E4791" s="3" t="s">
        <v>121</v>
      </c>
      <c r="F4791" s="4" t="s">
        <v>791</v>
      </c>
      <c r="G4791" s="3" t="s">
        <v>16</v>
      </c>
      <c r="H4791" s="5">
        <v>898.17949999999996</v>
      </c>
      <c r="I4791" s="5">
        <v>2.5112999999999999</v>
      </c>
      <c r="J4791" s="5">
        <v>2.4735</v>
      </c>
      <c r="K4791" s="6">
        <v>0.98494803488233196</v>
      </c>
      <c r="L4791" s="5">
        <v>28.97</v>
      </c>
      <c r="M4791" s="19">
        <f>H4791*INDEX('Pliegos Tarifarios (Las Condes)'!$B:$B,MATCH($B4791,'Pliegos Tarifarios (Las Condes)'!$A:$A,0))</f>
        <v>118346.8254585</v>
      </c>
      <c r="N4791" s="19">
        <f>I4791*INDEX('Pliegos Tarifarios (Las Condes)'!$C:$C,MATCH($B4791,'Pliegos Tarifarios (Las Condes)'!$A:$A,0))</f>
        <v>8727.7795538999999</v>
      </c>
      <c r="O4791" s="19">
        <f>J4791*INDEX('Pliegos Tarifarios (Las Condes)'!$D:$D,MATCH($B4791,'Pliegos Tarifarios (Las Condes)'!$A:$A,0))</f>
        <v>35988.613691999999</v>
      </c>
      <c r="P4791" s="19">
        <f>H4791*INDEX('Pliegos Tarifarios (Las Condes)'!$E:$E,MATCH($B4791,'Pliegos Tarifarios (Las Condes)'!$A:$A,0))</f>
        <v>11697.889807999998</v>
      </c>
      <c r="Q4791" s="19" cm="1">
        <f t="array" ref="Q4791">H4791*_xlfn.IFS(H4791&lt;=350,INDEX('Pliegos Tarifarios (Las Condes)'!$F:$F,MATCH($B4791,'Pliegos Tarifarios (Las Condes)'!$A:$A,0)),H4791&lt;=500,INDEX('Pliegos Tarifarios (Las Condes)'!$G:$G,MATCH($B4791,'Pliegos Tarifarios (Las Condes)'!$A:$A,0)),H4791&lt;=1000,INDEX('Pliegos Tarifarios (Las Condes)'!$H:$H,MATCH($B4791,'Pliegos Tarifarios (Las Condes)'!$A:$A,0)),H4791&lt;=5000,INDEX('Pliegos Tarifarios (Las Condes)'!$I:$I,MATCH($B4791,'Pliegos Tarifarios (Las Condes)'!$A:$A,0)),H4791&gt;5000,INDEX('Pliegos Tarifarios (Las Condes)'!$J:$J,MATCH($B4791,'Pliegos Tarifarios (Las Condes)'!$A:$A,0)))/1.19</f>
        <v>2106.5705752100844</v>
      </c>
      <c r="R4791" s="19">
        <f>INDEX('Pliegos Tarifarios (Las Condes)'!$K:$K,MATCH($B4791,'Pliegos Tarifarios (Las Condes)'!$A:$A,0))</f>
        <v>732.99199999999996</v>
      </c>
      <c r="S4791" s="21">
        <f t="shared" si="225"/>
        <v>177600.6710876101</v>
      </c>
      <c r="T4791" s="21">
        <f t="shared" si="226"/>
        <v>33744.12750664592</v>
      </c>
      <c r="U4791" s="19">
        <v>0</v>
      </c>
      <c r="V4791" s="21">
        <f t="shared" si="227"/>
        <v>211344.79859425602</v>
      </c>
    </row>
    <row r="4792" spans="1:22" x14ac:dyDescent="0.3">
      <c r="A4792" s="3" t="s">
        <v>150</v>
      </c>
      <c r="B4792" s="3">
        <v>11</v>
      </c>
      <c r="C4792" s="4" t="s">
        <v>186</v>
      </c>
      <c r="D4792" s="3" t="s">
        <v>792</v>
      </c>
      <c r="E4792" s="3" t="s">
        <v>121</v>
      </c>
      <c r="F4792" s="4" t="s">
        <v>793</v>
      </c>
      <c r="G4792" s="3" t="s">
        <v>16</v>
      </c>
      <c r="H4792" s="5">
        <v>901.24720000000002</v>
      </c>
      <c r="I4792" s="5">
        <v>2.5205000000000002</v>
      </c>
      <c r="J4792" s="5">
        <v>2.4531999999999998</v>
      </c>
      <c r="K4792" s="6">
        <v>0.97329894862130517</v>
      </c>
      <c r="L4792" s="5">
        <v>29.07</v>
      </c>
      <c r="M4792" s="19">
        <f>H4792*INDEX('Pliegos Tarifarios (Las Condes)'!$B:$B,MATCH($B4792,'Pliegos Tarifarios (Las Condes)'!$A:$A,0))</f>
        <v>118751.03481360001</v>
      </c>
      <c r="N4792" s="19">
        <f>I4792*INDEX('Pliegos Tarifarios (Las Condes)'!$C:$C,MATCH($B4792,'Pliegos Tarifarios (Las Condes)'!$A:$A,0))</f>
        <v>8759.7532615</v>
      </c>
      <c r="O4792" s="19">
        <f>J4792*INDEX('Pliegos Tarifarios (Las Condes)'!$D:$D,MATCH($B4792,'Pliegos Tarifarios (Las Condes)'!$A:$A,0))</f>
        <v>35693.255350399995</v>
      </c>
      <c r="P4792" s="19">
        <f>H4792*INDEX('Pliegos Tarifarios (Las Condes)'!$E:$E,MATCH($B4792,'Pliegos Tarifarios (Las Condes)'!$A:$A,0))</f>
        <v>11737.8435328</v>
      </c>
      <c r="Q4792" s="19" cm="1">
        <f t="array" ref="Q4792">H4792*_xlfn.IFS(H4792&lt;=350,INDEX('Pliegos Tarifarios (Las Condes)'!$F:$F,MATCH($B4792,'Pliegos Tarifarios (Las Condes)'!$A:$A,0)),H4792&lt;=500,INDEX('Pliegos Tarifarios (Las Condes)'!$G:$G,MATCH($B4792,'Pliegos Tarifarios (Las Condes)'!$A:$A,0)),H4792&lt;=1000,INDEX('Pliegos Tarifarios (Las Condes)'!$H:$H,MATCH($B4792,'Pliegos Tarifarios (Las Condes)'!$A:$A,0)),H4792&lt;=5000,INDEX('Pliegos Tarifarios (Las Condes)'!$I:$I,MATCH($B4792,'Pliegos Tarifarios (Las Condes)'!$A:$A,0)),H4792&gt;5000,INDEX('Pliegos Tarifarios (Las Condes)'!$J:$J,MATCH($B4792,'Pliegos Tarifarios (Las Condes)'!$A:$A,0)))/1.19</f>
        <v>2113.7654917647064</v>
      </c>
      <c r="R4792" s="19">
        <f>INDEX('Pliegos Tarifarios (Las Condes)'!$K:$K,MATCH($B4792,'Pliegos Tarifarios (Las Condes)'!$A:$A,0))</f>
        <v>732.99199999999996</v>
      </c>
      <c r="S4792" s="21">
        <f t="shared" si="225"/>
        <v>177788.64445006469</v>
      </c>
      <c r="T4792" s="21">
        <f t="shared" si="226"/>
        <v>33779.842445512295</v>
      </c>
      <c r="U4792" s="19">
        <v>0</v>
      </c>
      <c r="V4792" s="21">
        <f t="shared" si="227"/>
        <v>211568.48689557699</v>
      </c>
    </row>
    <row r="4793" spans="1:22" x14ac:dyDescent="0.3">
      <c r="A4793" s="3" t="s">
        <v>150</v>
      </c>
      <c r="B4793" s="3">
        <v>11</v>
      </c>
      <c r="C4793" s="4" t="s">
        <v>186</v>
      </c>
      <c r="D4793" s="3" t="s">
        <v>794</v>
      </c>
      <c r="E4793" s="3" t="s">
        <v>121</v>
      </c>
      <c r="F4793" s="4" t="s">
        <v>795</v>
      </c>
      <c r="G4793" s="3" t="s">
        <v>16</v>
      </c>
      <c r="H4793" s="5">
        <v>899.92870000000005</v>
      </c>
      <c r="I4793" s="5">
        <v>2.4658000000000002</v>
      </c>
      <c r="J4793" s="5">
        <v>2.4085000000000001</v>
      </c>
      <c r="K4793" s="6">
        <v>0.97676210560467192</v>
      </c>
      <c r="L4793" s="5">
        <v>29.03</v>
      </c>
      <c r="M4793" s="19">
        <f>H4793*INDEX('Pliegos Tarifarios (Las Condes)'!$B:$B,MATCH($B4793,'Pliegos Tarifarios (Las Condes)'!$A:$A,0))</f>
        <v>118577.30529810001</v>
      </c>
      <c r="N4793" s="19">
        <f>I4793*INDEX('Pliegos Tarifarios (Las Condes)'!$C:$C,MATCH($B4793,'Pliegos Tarifarios (Las Condes)'!$A:$A,0))</f>
        <v>8569.6487173999994</v>
      </c>
      <c r="O4793" s="19">
        <f>J4793*INDEX('Pliegos Tarifarios (Las Condes)'!$D:$D,MATCH($B4793,'Pliegos Tarifarios (Las Condes)'!$A:$A,0))</f>
        <v>35042.885011999999</v>
      </c>
      <c r="P4793" s="19">
        <f>H4793*INDEX('Pliegos Tarifarios (Las Condes)'!$E:$E,MATCH($B4793,'Pliegos Tarifarios (Las Condes)'!$A:$A,0))</f>
        <v>11720.671388799999</v>
      </c>
      <c r="Q4793" s="19" cm="1">
        <f t="array" ref="Q4793">H4793*_xlfn.IFS(H4793&lt;=350,INDEX('Pliegos Tarifarios (Las Condes)'!$F:$F,MATCH($B4793,'Pliegos Tarifarios (Las Condes)'!$A:$A,0)),H4793&lt;=500,INDEX('Pliegos Tarifarios (Las Condes)'!$G:$G,MATCH($B4793,'Pliegos Tarifarios (Las Condes)'!$A:$A,0)),H4793&lt;=1000,INDEX('Pliegos Tarifarios (Las Condes)'!$H:$H,MATCH($B4793,'Pliegos Tarifarios (Las Condes)'!$A:$A,0)),H4793&lt;=5000,INDEX('Pliegos Tarifarios (Las Condes)'!$I:$I,MATCH($B4793,'Pliegos Tarifarios (Las Condes)'!$A:$A,0)),H4793&gt;5000,INDEX('Pliegos Tarifarios (Las Condes)'!$J:$J,MATCH($B4793,'Pliegos Tarifarios (Las Condes)'!$A:$A,0)))/1.19</f>
        <v>2110.6731106722696</v>
      </c>
      <c r="R4793" s="19">
        <f>INDEX('Pliegos Tarifarios (Las Condes)'!$K:$K,MATCH($B4793,'Pliegos Tarifarios (Las Condes)'!$A:$A,0))</f>
        <v>732.99199999999996</v>
      </c>
      <c r="S4793" s="21">
        <f t="shared" si="225"/>
        <v>176754.17552697228</v>
      </c>
      <c r="T4793" s="21">
        <f t="shared" si="226"/>
        <v>33583.293350124732</v>
      </c>
      <c r="U4793" s="19">
        <v>0</v>
      </c>
      <c r="V4793" s="21">
        <f t="shared" si="227"/>
        <v>210337.46887709701</v>
      </c>
    </row>
    <row r="4794" spans="1:22" x14ac:dyDescent="0.3">
      <c r="A4794" s="3" t="s">
        <v>150</v>
      </c>
      <c r="B4794" s="3">
        <v>11</v>
      </c>
      <c r="C4794" s="4" t="s">
        <v>186</v>
      </c>
      <c r="D4794" s="3" t="s">
        <v>796</v>
      </c>
      <c r="E4794" s="3" t="s">
        <v>121</v>
      </c>
      <c r="F4794" s="4" t="s">
        <v>797</v>
      </c>
      <c r="G4794" s="3" t="s">
        <v>16</v>
      </c>
      <c r="H4794" s="5">
        <v>898.2396</v>
      </c>
      <c r="I4794" s="5">
        <v>2.4834999999999998</v>
      </c>
      <c r="J4794" s="5">
        <v>2.4074</v>
      </c>
      <c r="K4794" s="6">
        <v>0.96935776122407902</v>
      </c>
      <c r="L4794" s="5">
        <v>28.98</v>
      </c>
      <c r="M4794" s="19">
        <f>H4794*INDEX('Pliegos Tarifarios (Las Condes)'!$B:$B,MATCH($B4794,'Pliegos Tarifarios (Las Condes)'!$A:$A,0))</f>
        <v>118354.74441480001</v>
      </c>
      <c r="N4794" s="19">
        <f>I4794*INDEX('Pliegos Tarifarios (Las Condes)'!$C:$C,MATCH($B4794,'Pliegos Tarifarios (Las Condes)'!$A:$A,0))</f>
        <v>8631.1633504999991</v>
      </c>
      <c r="O4794" s="19">
        <f>J4794*INDEX('Pliegos Tarifarios (Las Condes)'!$D:$D,MATCH($B4794,'Pliegos Tarifarios (Las Condes)'!$A:$A,0))</f>
        <v>35026.880372799998</v>
      </c>
      <c r="P4794" s="19">
        <f>H4794*INDEX('Pliegos Tarifarios (Las Condes)'!$E:$E,MATCH($B4794,'Pliegos Tarifarios (Las Condes)'!$A:$A,0))</f>
        <v>11698.672550399999</v>
      </c>
      <c r="Q4794" s="19" cm="1">
        <f t="array" ref="Q4794">H4794*_xlfn.IFS(H4794&lt;=350,INDEX('Pliegos Tarifarios (Las Condes)'!$F:$F,MATCH($B4794,'Pliegos Tarifarios (Las Condes)'!$A:$A,0)),H4794&lt;=500,INDEX('Pliegos Tarifarios (Las Condes)'!$G:$G,MATCH($B4794,'Pliegos Tarifarios (Las Condes)'!$A:$A,0)),H4794&lt;=1000,INDEX('Pliegos Tarifarios (Las Condes)'!$H:$H,MATCH($B4794,'Pliegos Tarifarios (Las Condes)'!$A:$A,0)),H4794&lt;=5000,INDEX('Pliegos Tarifarios (Las Condes)'!$I:$I,MATCH($B4794,'Pliegos Tarifarios (Las Condes)'!$A:$A,0)),H4794&gt;5000,INDEX('Pliegos Tarifarios (Las Condes)'!$J:$J,MATCH($B4794,'Pliegos Tarifarios (Las Condes)'!$A:$A,0)))/1.19</f>
        <v>2106.7115324369752</v>
      </c>
      <c r="R4794" s="19">
        <f>INDEX('Pliegos Tarifarios (Las Condes)'!$K:$K,MATCH($B4794,'Pliegos Tarifarios (Las Condes)'!$A:$A,0))</f>
        <v>732.99199999999996</v>
      </c>
      <c r="S4794" s="21">
        <f t="shared" si="225"/>
        <v>176551.16422093697</v>
      </c>
      <c r="T4794" s="21">
        <f t="shared" si="226"/>
        <v>33544.721201978027</v>
      </c>
      <c r="U4794" s="19">
        <v>0</v>
      </c>
      <c r="V4794" s="21">
        <f t="shared" si="227"/>
        <v>210095.88542291499</v>
      </c>
    </row>
    <row r="4795" spans="1:22" x14ac:dyDescent="0.3">
      <c r="A4795" s="3" t="s">
        <v>150</v>
      </c>
      <c r="B4795" s="3">
        <v>11</v>
      </c>
      <c r="C4795" s="4" t="s">
        <v>186</v>
      </c>
      <c r="D4795" s="3" t="s">
        <v>798</v>
      </c>
      <c r="E4795" s="3" t="s">
        <v>121</v>
      </c>
      <c r="F4795" s="4" t="s">
        <v>799</v>
      </c>
      <c r="G4795" s="3" t="s">
        <v>16</v>
      </c>
      <c r="H4795" s="5">
        <v>899.21270000000004</v>
      </c>
      <c r="I4795" s="5">
        <v>2.4767000000000001</v>
      </c>
      <c r="J4795" s="5">
        <v>2.4767000000000001</v>
      </c>
      <c r="K4795" s="6">
        <v>1</v>
      </c>
      <c r="L4795" s="5">
        <v>29.01</v>
      </c>
      <c r="M4795" s="19">
        <f>H4795*INDEX('Pliegos Tarifarios (Las Condes)'!$B:$B,MATCH($B4795,'Pliegos Tarifarios (Las Condes)'!$A:$A,0))</f>
        <v>118482.96299010002</v>
      </c>
      <c r="N4795" s="19">
        <f>I4795*INDEX('Pliegos Tarifarios (Las Condes)'!$C:$C,MATCH($B4795,'Pliegos Tarifarios (Las Condes)'!$A:$A,0))</f>
        <v>8607.5306101000006</v>
      </c>
      <c r="O4795" s="19">
        <f>J4795*INDEX('Pliegos Tarifarios (Las Condes)'!$D:$D,MATCH($B4795,'Pliegos Tarifarios (Las Condes)'!$A:$A,0))</f>
        <v>36035.172642400001</v>
      </c>
      <c r="P4795" s="19">
        <f>H4795*INDEX('Pliegos Tarifarios (Las Condes)'!$E:$E,MATCH($B4795,'Pliegos Tarifarios (Las Condes)'!$A:$A,0))</f>
        <v>11711.3462048</v>
      </c>
      <c r="Q4795" s="19" cm="1">
        <f t="array" ref="Q4795">H4795*_xlfn.IFS(H4795&lt;=350,INDEX('Pliegos Tarifarios (Las Condes)'!$F:$F,MATCH($B4795,'Pliegos Tarifarios (Las Condes)'!$A:$A,0)),H4795&lt;=500,INDEX('Pliegos Tarifarios (Las Condes)'!$G:$G,MATCH($B4795,'Pliegos Tarifarios (Las Condes)'!$A:$A,0)),H4795&lt;=1000,INDEX('Pliegos Tarifarios (Las Condes)'!$H:$H,MATCH($B4795,'Pliegos Tarifarios (Las Condes)'!$A:$A,0)),H4795&lt;=5000,INDEX('Pliegos Tarifarios (Las Condes)'!$I:$I,MATCH($B4795,'Pliegos Tarifarios (Las Condes)'!$A:$A,0)),H4795&gt;5000,INDEX('Pliegos Tarifarios (Las Condes)'!$J:$J,MATCH($B4795,'Pliegos Tarifarios (Las Condes)'!$A:$A,0)))/1.19</f>
        <v>2108.9938199159669</v>
      </c>
      <c r="R4795" s="19">
        <f>INDEX('Pliegos Tarifarios (Las Condes)'!$K:$K,MATCH($B4795,'Pliegos Tarifarios (Las Condes)'!$A:$A,0))</f>
        <v>732.99199999999996</v>
      </c>
      <c r="S4795" s="21">
        <f t="shared" si="225"/>
        <v>177678.998267316</v>
      </c>
      <c r="T4795" s="21">
        <f t="shared" si="226"/>
        <v>33759.009670790037</v>
      </c>
      <c r="U4795" s="19">
        <v>0</v>
      </c>
      <c r="V4795" s="21">
        <f t="shared" si="227"/>
        <v>211438.00793810602</v>
      </c>
    </row>
    <row r="4796" spans="1:22" x14ac:dyDescent="0.3">
      <c r="A4796" s="3" t="s">
        <v>150</v>
      </c>
      <c r="B4796" s="3">
        <v>11</v>
      </c>
      <c r="C4796" s="4" t="s">
        <v>186</v>
      </c>
      <c r="D4796" s="3" t="s">
        <v>800</v>
      </c>
      <c r="E4796" s="3" t="s">
        <v>121</v>
      </c>
      <c r="F4796" s="4" t="s">
        <v>801</v>
      </c>
      <c r="G4796" s="3" t="s">
        <v>16</v>
      </c>
      <c r="H4796" s="5">
        <v>899.2115</v>
      </c>
      <c r="I4796" s="5">
        <v>2.456</v>
      </c>
      <c r="J4796" s="5">
        <v>2.4506999999999999</v>
      </c>
      <c r="K4796" s="6">
        <v>0.99784201954397389</v>
      </c>
      <c r="L4796" s="5">
        <v>29.01</v>
      </c>
      <c r="M4796" s="19">
        <f>H4796*INDEX('Pliegos Tarifarios (Las Condes)'!$B:$B,MATCH($B4796,'Pliegos Tarifarios (Las Condes)'!$A:$A,0))</f>
        <v>118482.8048745</v>
      </c>
      <c r="N4796" s="19">
        <f>I4796*INDEX('Pliegos Tarifarios (Las Condes)'!$C:$C,MATCH($B4796,'Pliegos Tarifarios (Las Condes)'!$A:$A,0))</f>
        <v>8535.5897679999998</v>
      </c>
      <c r="O4796" s="19">
        <f>J4796*INDEX('Pliegos Tarifarios (Las Condes)'!$D:$D,MATCH($B4796,'Pliegos Tarifarios (Las Condes)'!$A:$A,0))</f>
        <v>35656.881170399996</v>
      </c>
      <c r="P4796" s="19">
        <f>H4796*INDEX('Pliegos Tarifarios (Las Condes)'!$E:$E,MATCH($B4796,'Pliegos Tarifarios (Las Condes)'!$A:$A,0))</f>
        <v>11711.330575999998</v>
      </c>
      <c r="Q4796" s="19" cm="1">
        <f t="array" ref="Q4796">H4796*_xlfn.IFS(H4796&lt;=350,INDEX('Pliegos Tarifarios (Las Condes)'!$F:$F,MATCH($B4796,'Pliegos Tarifarios (Las Condes)'!$A:$A,0)),H4796&lt;=500,INDEX('Pliegos Tarifarios (Las Condes)'!$G:$G,MATCH($B4796,'Pliegos Tarifarios (Las Condes)'!$A:$A,0)),H4796&lt;=1000,INDEX('Pliegos Tarifarios (Las Condes)'!$H:$H,MATCH($B4796,'Pliegos Tarifarios (Las Condes)'!$A:$A,0)),H4796&lt;=5000,INDEX('Pliegos Tarifarios (Las Condes)'!$I:$I,MATCH($B4796,'Pliegos Tarifarios (Las Condes)'!$A:$A,0)),H4796&gt;5000,INDEX('Pliegos Tarifarios (Las Condes)'!$J:$J,MATCH($B4796,'Pliegos Tarifarios (Las Condes)'!$A:$A,0)))/1.19</f>
        <v>2108.9910054621855</v>
      </c>
      <c r="R4796" s="19">
        <f>INDEX('Pliegos Tarifarios (Las Condes)'!$K:$K,MATCH($B4796,'Pliegos Tarifarios (Las Condes)'!$A:$A,0))</f>
        <v>732.99199999999996</v>
      </c>
      <c r="S4796" s="21">
        <f t="shared" si="225"/>
        <v>177228.58939436218</v>
      </c>
      <c r="T4796" s="21">
        <f t="shared" si="226"/>
        <v>33673.431984928815</v>
      </c>
      <c r="U4796" s="19">
        <v>0</v>
      </c>
      <c r="V4796" s="21">
        <f t="shared" si="227"/>
        <v>210902.02137929099</v>
      </c>
    </row>
    <row r="4797" spans="1:22" x14ac:dyDescent="0.3">
      <c r="A4797" s="3" t="s">
        <v>150</v>
      </c>
      <c r="B4797" s="3">
        <v>11</v>
      </c>
      <c r="C4797" s="4" t="s">
        <v>186</v>
      </c>
      <c r="D4797" s="3" t="s">
        <v>802</v>
      </c>
      <c r="E4797" s="3" t="s">
        <v>121</v>
      </c>
      <c r="F4797" s="4" t="s">
        <v>803</v>
      </c>
      <c r="G4797" s="3" t="s">
        <v>16</v>
      </c>
      <c r="H4797" s="5">
        <v>899.07489999999996</v>
      </c>
      <c r="I4797" s="5">
        <v>2.4790000000000001</v>
      </c>
      <c r="J4797" s="5">
        <v>2.4388000000000001</v>
      </c>
      <c r="K4797" s="6">
        <v>0.98378378378378373</v>
      </c>
      <c r="L4797" s="5">
        <v>29</v>
      </c>
      <c r="M4797" s="19">
        <f>H4797*INDEX('Pliegos Tarifarios (Las Condes)'!$B:$B,MATCH($B4797,'Pliegos Tarifarios (Las Condes)'!$A:$A,0))</f>
        <v>118464.8060487</v>
      </c>
      <c r="N4797" s="19">
        <f>I4797*INDEX('Pliegos Tarifarios (Las Condes)'!$C:$C,MATCH($B4797,'Pliegos Tarifarios (Las Condes)'!$A:$A,0))</f>
        <v>8615.5240369999992</v>
      </c>
      <c r="O4797" s="19">
        <f>J4797*INDEX('Pliegos Tarifarios (Las Condes)'!$D:$D,MATCH($B4797,'Pliegos Tarifarios (Las Condes)'!$A:$A,0))</f>
        <v>35483.740073600005</v>
      </c>
      <c r="P4797" s="19">
        <f>H4797*INDEX('Pliegos Tarifarios (Las Condes)'!$E:$E,MATCH($B4797,'Pliegos Tarifarios (Las Condes)'!$A:$A,0))</f>
        <v>11709.551497599999</v>
      </c>
      <c r="Q4797" s="19" cm="1">
        <f t="array" ref="Q4797">H4797*_xlfn.IFS(H4797&lt;=350,INDEX('Pliegos Tarifarios (Las Condes)'!$F:$F,MATCH($B4797,'Pliegos Tarifarios (Las Condes)'!$A:$A,0)),H4797&lt;=500,INDEX('Pliegos Tarifarios (Las Condes)'!$G:$G,MATCH($B4797,'Pliegos Tarifarios (Las Condes)'!$A:$A,0)),H4797&lt;=1000,INDEX('Pliegos Tarifarios (Las Condes)'!$H:$H,MATCH($B4797,'Pliegos Tarifarios (Las Condes)'!$A:$A,0)),H4797&lt;=5000,INDEX('Pliegos Tarifarios (Las Condes)'!$I:$I,MATCH($B4797,'Pliegos Tarifarios (Las Condes)'!$A:$A,0)),H4797&gt;5000,INDEX('Pliegos Tarifarios (Las Condes)'!$J:$J,MATCH($B4797,'Pliegos Tarifarios (Las Condes)'!$A:$A,0)))/1.19</f>
        <v>2108.6706268067228</v>
      </c>
      <c r="R4797" s="19">
        <f>INDEX('Pliegos Tarifarios (Las Condes)'!$K:$K,MATCH($B4797,'Pliegos Tarifarios (Las Condes)'!$A:$A,0))</f>
        <v>732.99199999999996</v>
      </c>
      <c r="S4797" s="21">
        <f t="shared" si="225"/>
        <v>177115.28428370674</v>
      </c>
      <c r="T4797" s="21">
        <f t="shared" si="226"/>
        <v>33651.904013904285</v>
      </c>
      <c r="U4797" s="19">
        <v>0</v>
      </c>
      <c r="V4797" s="21">
        <f t="shared" si="227"/>
        <v>210767.18829761102</v>
      </c>
    </row>
    <row r="4798" spans="1:22" x14ac:dyDescent="0.3">
      <c r="A4798" s="3" t="s">
        <v>150</v>
      </c>
      <c r="B4798" s="3">
        <v>11</v>
      </c>
      <c r="C4798" s="4" t="s">
        <v>186</v>
      </c>
      <c r="D4798" s="3" t="s">
        <v>804</v>
      </c>
      <c r="E4798" s="3" t="s">
        <v>121</v>
      </c>
      <c r="F4798" s="4" t="s">
        <v>805</v>
      </c>
      <c r="G4798" s="3" t="s">
        <v>16</v>
      </c>
      <c r="H4798" s="5">
        <v>899.28890000000001</v>
      </c>
      <c r="I4798" s="5">
        <v>2.4338000000000002</v>
      </c>
      <c r="J4798" s="5">
        <v>2.38</v>
      </c>
      <c r="K4798" s="6">
        <v>0.9778946503410304</v>
      </c>
      <c r="L4798" s="5">
        <v>29.01</v>
      </c>
      <c r="M4798" s="19">
        <f>H4798*INDEX('Pliegos Tarifarios (Las Condes)'!$B:$B,MATCH($B4798,'Pliegos Tarifarios (Las Condes)'!$A:$A,0))</f>
        <v>118493.00333070001</v>
      </c>
      <c r="N4798" s="19">
        <f>I4798*INDEX('Pliegos Tarifarios (Las Condes)'!$C:$C,MATCH($B4798,'Pliegos Tarifarios (Las Condes)'!$A:$A,0))</f>
        <v>8458.4358214000003</v>
      </c>
      <c r="O4798" s="19">
        <f>J4798*INDEX('Pliegos Tarifarios (Las Condes)'!$D:$D,MATCH($B4798,'Pliegos Tarifarios (Las Condes)'!$A:$A,0))</f>
        <v>34628.219360000003</v>
      </c>
      <c r="P4798" s="19">
        <f>H4798*INDEX('Pliegos Tarifarios (Las Condes)'!$E:$E,MATCH($B4798,'Pliegos Tarifarios (Las Condes)'!$A:$A,0))</f>
        <v>11712.338633599999</v>
      </c>
      <c r="Q4798" s="19" cm="1">
        <f t="array" ref="Q4798">H4798*_xlfn.IFS(H4798&lt;=350,INDEX('Pliegos Tarifarios (Las Condes)'!$F:$F,MATCH($B4798,'Pliegos Tarifarios (Las Condes)'!$A:$A,0)),H4798&lt;=500,INDEX('Pliegos Tarifarios (Las Condes)'!$G:$G,MATCH($B4798,'Pliegos Tarifarios (Las Condes)'!$A:$A,0)),H4798&lt;=1000,INDEX('Pliegos Tarifarios (Las Condes)'!$H:$H,MATCH($B4798,'Pliegos Tarifarios (Las Condes)'!$A:$A,0)),H4798&lt;=5000,INDEX('Pliegos Tarifarios (Las Condes)'!$I:$I,MATCH($B4798,'Pliegos Tarifarios (Las Condes)'!$A:$A,0)),H4798&gt;5000,INDEX('Pliegos Tarifarios (Las Condes)'!$J:$J,MATCH($B4798,'Pliegos Tarifarios (Las Condes)'!$A:$A,0)))/1.19</f>
        <v>2109.1725377310927</v>
      </c>
      <c r="R4798" s="19">
        <f>INDEX('Pliegos Tarifarios (Las Condes)'!$K:$K,MATCH($B4798,'Pliegos Tarifarios (Las Condes)'!$A:$A,0))</f>
        <v>732.99199999999996</v>
      </c>
      <c r="S4798" s="21">
        <f t="shared" si="225"/>
        <v>176134.1616834311</v>
      </c>
      <c r="T4798" s="21">
        <f t="shared" si="226"/>
        <v>33465.490719851907</v>
      </c>
      <c r="U4798" s="19">
        <v>0</v>
      </c>
      <c r="V4798" s="21">
        <f t="shared" si="227"/>
        <v>209599.65240328299</v>
      </c>
    </row>
    <row r="4799" spans="1:22" x14ac:dyDescent="0.3">
      <c r="A4799" s="3" t="s">
        <v>150</v>
      </c>
      <c r="B4799" s="3">
        <v>11</v>
      </c>
      <c r="C4799" s="4" t="s">
        <v>186</v>
      </c>
      <c r="D4799" s="3" t="s">
        <v>806</v>
      </c>
      <c r="E4799" s="3" t="s">
        <v>121</v>
      </c>
      <c r="F4799" s="4" t="s">
        <v>807</v>
      </c>
      <c r="G4799" s="3" t="s">
        <v>16</v>
      </c>
      <c r="H4799" s="5">
        <v>898.05470000000003</v>
      </c>
      <c r="I4799" s="5">
        <v>2.4815999999999998</v>
      </c>
      <c r="J4799" s="5">
        <v>2.4131</v>
      </c>
      <c r="K4799" s="6">
        <v>0.97239684074790467</v>
      </c>
      <c r="L4799" s="5">
        <v>28.97</v>
      </c>
      <c r="M4799" s="19">
        <f>H4799*INDEX('Pliegos Tarifarios (Las Condes)'!$B:$B,MATCH($B4799,'Pliegos Tarifarios (Las Condes)'!$A:$A,0))</f>
        <v>118330.38143610001</v>
      </c>
      <c r="N4799" s="19">
        <f>I4799*INDEX('Pliegos Tarifarios (Las Condes)'!$C:$C,MATCH($B4799,'Pliegos Tarifarios (Las Condes)'!$A:$A,0))</f>
        <v>8624.5600847999995</v>
      </c>
      <c r="O4799" s="19">
        <f>J4799*INDEX('Pliegos Tarifarios (Las Condes)'!$D:$D,MATCH($B4799,'Pliegos Tarifarios (Las Condes)'!$A:$A,0))</f>
        <v>35109.813503199999</v>
      </c>
      <c r="P4799" s="19">
        <f>H4799*INDEX('Pliegos Tarifarios (Las Condes)'!$E:$E,MATCH($B4799,'Pliegos Tarifarios (Las Condes)'!$A:$A,0))</f>
        <v>11696.264412799999</v>
      </c>
      <c r="Q4799" s="19" cm="1">
        <f t="array" ref="Q4799">H4799*_xlfn.IFS(H4799&lt;=350,INDEX('Pliegos Tarifarios (Las Condes)'!$F:$F,MATCH($B4799,'Pliegos Tarifarios (Las Condes)'!$A:$A,0)),H4799&lt;=500,INDEX('Pliegos Tarifarios (Las Condes)'!$G:$G,MATCH($B4799,'Pliegos Tarifarios (Las Condes)'!$A:$A,0)),H4799&lt;=1000,INDEX('Pliegos Tarifarios (Las Condes)'!$H:$H,MATCH($B4799,'Pliegos Tarifarios (Las Condes)'!$A:$A,0)),H4799&lt;=5000,INDEX('Pliegos Tarifarios (Las Condes)'!$I:$I,MATCH($B4799,'Pliegos Tarifarios (Las Condes)'!$A:$A,0)),H4799&gt;5000,INDEX('Pliegos Tarifarios (Las Condes)'!$J:$J,MATCH($B4799,'Pliegos Tarifarios (Las Condes)'!$A:$A,0)))/1.19</f>
        <v>2106.2778720168071</v>
      </c>
      <c r="R4799" s="19">
        <f>INDEX('Pliegos Tarifarios (Las Condes)'!$K:$K,MATCH($B4799,'Pliegos Tarifarios (Las Condes)'!$A:$A,0))</f>
        <v>732.99199999999996</v>
      </c>
      <c r="S4799" s="21">
        <f t="shared" si="225"/>
        <v>176600.28930891681</v>
      </c>
      <c r="T4799" s="21">
        <f t="shared" si="226"/>
        <v>33554.054968694196</v>
      </c>
      <c r="U4799" s="19">
        <v>0</v>
      </c>
      <c r="V4799" s="21">
        <f t="shared" si="227"/>
        <v>210154.344277611</v>
      </c>
    </row>
    <row r="4800" spans="1:22" x14ac:dyDescent="0.3">
      <c r="A4800" s="3" t="s">
        <v>150</v>
      </c>
      <c r="B4800" s="3">
        <v>11</v>
      </c>
      <c r="C4800" s="4" t="s">
        <v>186</v>
      </c>
      <c r="D4800" s="3" t="s">
        <v>808</v>
      </c>
      <c r="E4800" s="3" t="s">
        <v>121</v>
      </c>
      <c r="F4800" s="4" t="s">
        <v>809</v>
      </c>
      <c r="G4800" s="3" t="s">
        <v>16</v>
      </c>
      <c r="H4800" s="5">
        <v>898.16459999999995</v>
      </c>
      <c r="I4800" s="5">
        <v>2.4491999999999998</v>
      </c>
      <c r="J4800" s="5">
        <v>2.4491999999999998</v>
      </c>
      <c r="K4800" s="6">
        <v>1</v>
      </c>
      <c r="L4800" s="5">
        <v>28.97</v>
      </c>
      <c r="M4800" s="19">
        <f>H4800*INDEX('Pliegos Tarifarios (Las Condes)'!$B:$B,MATCH($B4800,'Pliegos Tarifarios (Las Condes)'!$A:$A,0))</f>
        <v>118344.8621898</v>
      </c>
      <c r="N4800" s="19">
        <f>I4800*INDEX('Pliegos Tarifarios (Las Condes)'!$C:$C,MATCH($B4800,'Pliegos Tarifarios (Las Condes)'!$A:$A,0))</f>
        <v>8511.9570275999995</v>
      </c>
      <c r="O4800" s="19">
        <f>J4800*INDEX('Pliegos Tarifarios (Las Condes)'!$D:$D,MATCH($B4800,'Pliegos Tarifarios (Las Condes)'!$A:$A,0))</f>
        <v>35635.056662399998</v>
      </c>
      <c r="P4800" s="19">
        <f>H4800*INDEX('Pliegos Tarifarios (Las Condes)'!$E:$E,MATCH($B4800,'Pliegos Tarifarios (Las Condes)'!$A:$A,0))</f>
        <v>11697.695750399998</v>
      </c>
      <c r="Q4800" s="19" cm="1">
        <f t="array" ref="Q4800">H4800*_xlfn.IFS(H4800&lt;=350,INDEX('Pliegos Tarifarios (Las Condes)'!$F:$F,MATCH($B4800,'Pliegos Tarifarios (Las Condes)'!$A:$A,0)),H4800&lt;=500,INDEX('Pliegos Tarifarios (Las Condes)'!$G:$G,MATCH($B4800,'Pliegos Tarifarios (Las Condes)'!$A:$A,0)),H4800&lt;=1000,INDEX('Pliegos Tarifarios (Las Condes)'!$H:$H,MATCH($B4800,'Pliegos Tarifarios (Las Condes)'!$A:$A,0)),H4800&lt;=5000,INDEX('Pliegos Tarifarios (Las Condes)'!$I:$I,MATCH($B4800,'Pliegos Tarifarios (Las Condes)'!$A:$A,0)),H4800&gt;5000,INDEX('Pliegos Tarifarios (Las Condes)'!$J:$J,MATCH($B4800,'Pliegos Tarifarios (Las Condes)'!$A:$A,0)))/1.19</f>
        <v>2106.5356290756304</v>
      </c>
      <c r="R4800" s="19">
        <f>INDEX('Pliegos Tarifarios (Las Condes)'!$K:$K,MATCH($B4800,'Pliegos Tarifarios (Las Condes)'!$A:$A,0))</f>
        <v>732.99199999999996</v>
      </c>
      <c r="S4800" s="21">
        <f t="shared" si="225"/>
        <v>177029.09925927562</v>
      </c>
      <c r="T4800" s="21">
        <f t="shared" si="226"/>
        <v>33635.528859262369</v>
      </c>
      <c r="U4800" s="19">
        <v>0</v>
      </c>
      <c r="V4800" s="21">
        <f t="shared" si="227"/>
        <v>210664.62811853801</v>
      </c>
    </row>
    <row r="4801" spans="1:22" x14ac:dyDescent="0.3">
      <c r="A4801" s="3" t="s">
        <v>150</v>
      </c>
      <c r="B4801" s="3">
        <v>11</v>
      </c>
      <c r="C4801" s="4" t="s">
        <v>186</v>
      </c>
      <c r="D4801" s="3" t="s">
        <v>810</v>
      </c>
      <c r="E4801" s="3" t="s">
        <v>121</v>
      </c>
      <c r="F4801" s="4" t="s">
        <v>811</v>
      </c>
      <c r="G4801" s="3" t="s">
        <v>16</v>
      </c>
      <c r="H4801" s="5">
        <v>900.07050000000004</v>
      </c>
      <c r="I4801" s="5">
        <v>2.4998999999999998</v>
      </c>
      <c r="J4801" s="5">
        <v>2.4581</v>
      </c>
      <c r="K4801" s="6">
        <v>0.98327933117324695</v>
      </c>
      <c r="L4801" s="5">
        <v>29.03</v>
      </c>
      <c r="M4801" s="19">
        <f>H4801*INDEX('Pliegos Tarifarios (Las Condes)'!$B:$B,MATCH($B4801,'Pliegos Tarifarios (Las Condes)'!$A:$A,0))</f>
        <v>118595.98929150001</v>
      </c>
      <c r="N4801" s="19">
        <f>I4801*INDEX('Pliegos Tarifarios (Las Condes)'!$C:$C,MATCH($B4801,'Pliegos Tarifarios (Las Condes)'!$A:$A,0))</f>
        <v>8688.1599596999986</v>
      </c>
      <c r="O4801" s="19">
        <f>J4801*INDEX('Pliegos Tarifarios (Las Condes)'!$D:$D,MATCH($B4801,'Pliegos Tarifarios (Las Condes)'!$A:$A,0))</f>
        <v>35764.548743200001</v>
      </c>
      <c r="P4801" s="19">
        <f>H4801*INDEX('Pliegos Tarifarios (Las Condes)'!$E:$E,MATCH($B4801,'Pliegos Tarifarios (Las Condes)'!$A:$A,0))</f>
        <v>11722.518192</v>
      </c>
      <c r="Q4801" s="19" cm="1">
        <f t="array" ref="Q4801">H4801*_xlfn.IFS(H4801&lt;=350,INDEX('Pliegos Tarifarios (Las Condes)'!$F:$F,MATCH($B4801,'Pliegos Tarifarios (Las Condes)'!$A:$A,0)),H4801&lt;=500,INDEX('Pliegos Tarifarios (Las Condes)'!$G:$G,MATCH($B4801,'Pliegos Tarifarios (Las Condes)'!$A:$A,0)),H4801&lt;=1000,INDEX('Pliegos Tarifarios (Las Condes)'!$H:$H,MATCH($B4801,'Pliegos Tarifarios (Las Condes)'!$A:$A,0)),H4801&lt;=5000,INDEX('Pliegos Tarifarios (Las Condes)'!$I:$I,MATCH($B4801,'Pliegos Tarifarios (Las Condes)'!$A:$A,0)),H4801&gt;5000,INDEX('Pliegos Tarifarios (Las Condes)'!$J:$J,MATCH($B4801,'Pliegos Tarifarios (Las Condes)'!$A:$A,0)))/1.19</f>
        <v>2111.0056852941179</v>
      </c>
      <c r="R4801" s="19">
        <f>INDEX('Pliegos Tarifarios (Las Condes)'!$K:$K,MATCH($B4801,'Pliegos Tarifarios (Las Condes)'!$A:$A,0))</f>
        <v>732.99199999999996</v>
      </c>
      <c r="S4801" s="21">
        <f t="shared" si="225"/>
        <v>177615.21387169411</v>
      </c>
      <c r="T4801" s="21">
        <f t="shared" si="226"/>
        <v>33746.890635621879</v>
      </c>
      <c r="U4801" s="19">
        <v>0</v>
      </c>
      <c r="V4801" s="21">
        <f t="shared" si="227"/>
        <v>211362.10450731599</v>
      </c>
    </row>
    <row r="4802" spans="1:22" x14ac:dyDescent="0.3">
      <c r="A4802" s="3" t="s">
        <v>150</v>
      </c>
      <c r="B4802" s="3">
        <v>11</v>
      </c>
      <c r="C4802" s="4" t="s">
        <v>186</v>
      </c>
      <c r="D4802" s="3" t="s">
        <v>812</v>
      </c>
      <c r="E4802" s="3" t="s">
        <v>121</v>
      </c>
      <c r="F4802" s="4" t="s">
        <v>813</v>
      </c>
      <c r="G4802" s="3" t="s">
        <v>16</v>
      </c>
      <c r="H4802" s="5">
        <v>898.27160000000003</v>
      </c>
      <c r="I4802" s="5">
        <v>2.4933000000000001</v>
      </c>
      <c r="J4802" s="5">
        <v>2.4537</v>
      </c>
      <c r="K4802" s="6">
        <v>0.98411743472506319</v>
      </c>
      <c r="L4802" s="5">
        <v>28.98</v>
      </c>
      <c r="M4802" s="19">
        <f>H4802*INDEX('Pliegos Tarifarios (Las Condes)'!$B:$B,MATCH($B4802,'Pliegos Tarifarios (Las Condes)'!$A:$A,0))</f>
        <v>118358.9608308</v>
      </c>
      <c r="N4802" s="19">
        <f>I4802*INDEX('Pliegos Tarifarios (Las Condes)'!$C:$C,MATCH($B4802,'Pliegos Tarifarios (Las Condes)'!$A:$A,0))</f>
        <v>8665.2222999000005</v>
      </c>
      <c r="O4802" s="19">
        <f>J4802*INDEX('Pliegos Tarifarios (Las Condes)'!$D:$D,MATCH($B4802,'Pliegos Tarifarios (Las Condes)'!$A:$A,0))</f>
        <v>35700.530186399999</v>
      </c>
      <c r="P4802" s="19">
        <f>H4802*INDEX('Pliegos Tarifarios (Las Condes)'!$E:$E,MATCH($B4802,'Pliegos Tarifarios (Las Condes)'!$A:$A,0))</f>
        <v>11699.0893184</v>
      </c>
      <c r="Q4802" s="19" cm="1">
        <f t="array" ref="Q4802">H4802*_xlfn.IFS(H4802&lt;=350,INDEX('Pliegos Tarifarios (Las Condes)'!$F:$F,MATCH($B4802,'Pliegos Tarifarios (Las Condes)'!$A:$A,0)),H4802&lt;=500,INDEX('Pliegos Tarifarios (Las Condes)'!$G:$G,MATCH($B4802,'Pliegos Tarifarios (Las Condes)'!$A:$A,0)),H4802&lt;=1000,INDEX('Pliegos Tarifarios (Las Condes)'!$H:$H,MATCH($B4802,'Pliegos Tarifarios (Las Condes)'!$A:$A,0)),H4802&lt;=5000,INDEX('Pliegos Tarifarios (Las Condes)'!$I:$I,MATCH($B4802,'Pliegos Tarifarios (Las Condes)'!$A:$A,0)),H4802&gt;5000,INDEX('Pliegos Tarifarios (Las Condes)'!$J:$J,MATCH($B4802,'Pliegos Tarifarios (Las Condes)'!$A:$A,0)))/1.19</f>
        <v>2106.7865845378155</v>
      </c>
      <c r="R4802" s="19">
        <f>INDEX('Pliegos Tarifarios (Las Condes)'!$K:$K,MATCH($B4802,'Pliegos Tarifarios (Las Condes)'!$A:$A,0))</f>
        <v>732.99199999999996</v>
      </c>
      <c r="S4802" s="21">
        <f t="shared" si="225"/>
        <v>177263.5812200378</v>
      </c>
      <c r="T4802" s="21">
        <f t="shared" si="226"/>
        <v>33680.080431807182</v>
      </c>
      <c r="U4802" s="19">
        <v>0</v>
      </c>
      <c r="V4802" s="21">
        <f t="shared" si="227"/>
        <v>210943.66165184497</v>
      </c>
    </row>
    <row r="4803" spans="1:22" x14ac:dyDescent="0.3">
      <c r="A4803" s="3" t="s">
        <v>150</v>
      </c>
      <c r="B4803" s="3">
        <v>11</v>
      </c>
      <c r="C4803" s="4" t="s">
        <v>186</v>
      </c>
      <c r="D4803" s="3" t="s">
        <v>814</v>
      </c>
      <c r="E4803" s="3" t="s">
        <v>121</v>
      </c>
      <c r="F4803" s="4" t="s">
        <v>815</v>
      </c>
      <c r="G4803" s="3" t="s">
        <v>16</v>
      </c>
      <c r="H4803" s="5">
        <v>897.78219999999999</v>
      </c>
      <c r="I4803" s="5">
        <v>2.4615</v>
      </c>
      <c r="J4803" s="5">
        <v>2.4459</v>
      </c>
      <c r="K4803" s="6">
        <v>0.99366240097501524</v>
      </c>
      <c r="L4803" s="5">
        <v>28.96</v>
      </c>
      <c r="M4803" s="19">
        <f>H4803*INDEX('Pliegos Tarifarios (Las Condes)'!$B:$B,MATCH($B4803,'Pliegos Tarifarios (Las Condes)'!$A:$A,0))</f>
        <v>118294.47601860001</v>
      </c>
      <c r="N4803" s="19">
        <f>I4803*INDEX('Pliegos Tarifarios (Las Condes)'!$C:$C,MATCH($B4803,'Pliegos Tarifarios (Las Condes)'!$A:$A,0))</f>
        <v>8554.7044845</v>
      </c>
      <c r="O4803" s="19">
        <f>J4803*INDEX('Pliegos Tarifarios (Las Condes)'!$D:$D,MATCH($B4803,'Pliegos Tarifarios (Las Condes)'!$A:$A,0))</f>
        <v>35587.042744799997</v>
      </c>
      <c r="P4803" s="19">
        <f>H4803*INDEX('Pliegos Tarifarios (Las Condes)'!$E:$E,MATCH($B4803,'Pliegos Tarifarios (Las Condes)'!$A:$A,0))</f>
        <v>11692.715372799999</v>
      </c>
      <c r="Q4803" s="19" cm="1">
        <f t="array" ref="Q4803">H4803*_xlfn.IFS(H4803&lt;=350,INDEX('Pliegos Tarifarios (Las Condes)'!$F:$F,MATCH($B4803,'Pliegos Tarifarios (Las Condes)'!$A:$A,0)),H4803&lt;=500,INDEX('Pliegos Tarifarios (Las Condes)'!$G:$G,MATCH($B4803,'Pliegos Tarifarios (Las Condes)'!$A:$A,0)),H4803&lt;=1000,INDEX('Pliegos Tarifarios (Las Condes)'!$H:$H,MATCH($B4803,'Pliegos Tarifarios (Las Condes)'!$A:$A,0)),H4803&lt;=5000,INDEX('Pliegos Tarifarios (Las Condes)'!$I:$I,MATCH($B4803,'Pliegos Tarifarios (Las Condes)'!$A:$A,0)),H4803&gt;5000,INDEX('Pliegos Tarifarios (Las Condes)'!$J:$J,MATCH($B4803,'Pliegos Tarifarios (Las Condes)'!$A:$A,0)))/1.19</f>
        <v>2105.6387564705888</v>
      </c>
      <c r="R4803" s="19">
        <f>INDEX('Pliegos Tarifarios (Las Condes)'!$K:$K,MATCH($B4803,'Pliegos Tarifarios (Las Condes)'!$A:$A,0))</f>
        <v>732.99199999999996</v>
      </c>
      <c r="S4803" s="21">
        <f t="shared" si="225"/>
        <v>176967.56937717061</v>
      </c>
      <c r="T4803" s="21">
        <f t="shared" si="226"/>
        <v>33623.838181662417</v>
      </c>
      <c r="U4803" s="19">
        <v>0</v>
      </c>
      <c r="V4803" s="21">
        <f t="shared" si="227"/>
        <v>210591.40755883302</v>
      </c>
    </row>
    <row r="4804" spans="1:22" x14ac:dyDescent="0.3">
      <c r="A4804" s="3" t="s">
        <v>150</v>
      </c>
      <c r="B4804" s="3">
        <v>11</v>
      </c>
      <c r="C4804" s="4" t="s">
        <v>186</v>
      </c>
      <c r="D4804" s="3" t="s">
        <v>816</v>
      </c>
      <c r="E4804" s="3" t="s">
        <v>121</v>
      </c>
      <c r="F4804" s="4" t="s">
        <v>817</v>
      </c>
      <c r="G4804" s="3" t="s">
        <v>16</v>
      </c>
      <c r="H4804" s="5">
        <v>897.89189999999996</v>
      </c>
      <c r="I4804" s="5">
        <v>2.4868999999999999</v>
      </c>
      <c r="J4804" s="5">
        <v>2.4239999999999999</v>
      </c>
      <c r="K4804" s="6">
        <v>0.97470746712774947</v>
      </c>
      <c r="L4804" s="5">
        <v>28.96</v>
      </c>
      <c r="M4804" s="19">
        <f>H4804*INDEX('Pliegos Tarifarios (Las Condes)'!$B:$B,MATCH($B4804,'Pliegos Tarifarios (Las Condes)'!$A:$A,0))</f>
        <v>118308.9304197</v>
      </c>
      <c r="N4804" s="19">
        <f>I4804*INDEX('Pliegos Tarifarios (Las Condes)'!$C:$C,MATCH($B4804,'Pliegos Tarifarios (Las Condes)'!$A:$A,0))</f>
        <v>8642.9797206999992</v>
      </c>
      <c r="O4804" s="19">
        <f>J4804*INDEX('Pliegos Tarifarios (Las Condes)'!$D:$D,MATCH($B4804,'Pliegos Tarifarios (Las Condes)'!$A:$A,0))</f>
        <v>35268.404928000004</v>
      </c>
      <c r="P4804" s="19">
        <f>H4804*INDEX('Pliegos Tarifarios (Las Condes)'!$E:$E,MATCH($B4804,'Pliegos Tarifarios (Las Condes)'!$A:$A,0))</f>
        <v>11694.144105599999</v>
      </c>
      <c r="Q4804" s="19" cm="1">
        <f t="array" ref="Q4804">H4804*_xlfn.IFS(H4804&lt;=350,INDEX('Pliegos Tarifarios (Las Condes)'!$F:$F,MATCH($B4804,'Pliegos Tarifarios (Las Condes)'!$A:$A,0)),H4804&lt;=500,INDEX('Pliegos Tarifarios (Las Condes)'!$G:$G,MATCH($B4804,'Pliegos Tarifarios (Las Condes)'!$A:$A,0)),H4804&lt;=1000,INDEX('Pliegos Tarifarios (Las Condes)'!$H:$H,MATCH($B4804,'Pliegos Tarifarios (Las Condes)'!$A:$A,0)),H4804&lt;=5000,INDEX('Pliegos Tarifarios (Las Condes)'!$I:$I,MATCH($B4804,'Pliegos Tarifarios (Las Condes)'!$A:$A,0)),H4804&gt;5000,INDEX('Pliegos Tarifarios (Las Condes)'!$J:$J,MATCH($B4804,'Pliegos Tarifarios (Las Condes)'!$A:$A,0)))/1.19</f>
        <v>2105.896044453782</v>
      </c>
      <c r="R4804" s="19">
        <f>INDEX('Pliegos Tarifarios (Las Condes)'!$K:$K,MATCH($B4804,'Pliegos Tarifarios (Las Condes)'!$A:$A,0))</f>
        <v>732.99199999999996</v>
      </c>
      <c r="S4804" s="21">
        <f t="shared" si="225"/>
        <v>176753.34721845377</v>
      </c>
      <c r="T4804" s="21">
        <f t="shared" si="226"/>
        <v>33583.135971506214</v>
      </c>
      <c r="U4804" s="19">
        <v>0</v>
      </c>
      <c r="V4804" s="21">
        <f t="shared" si="227"/>
        <v>210336.48318995998</v>
      </c>
    </row>
    <row r="4805" spans="1:22" x14ac:dyDescent="0.3">
      <c r="A4805" s="3" t="s">
        <v>150</v>
      </c>
      <c r="B4805" s="3">
        <v>11</v>
      </c>
      <c r="C4805" s="4" t="s">
        <v>186</v>
      </c>
      <c r="D4805" s="3" t="s">
        <v>818</v>
      </c>
      <c r="E4805" s="3" t="s">
        <v>121</v>
      </c>
      <c r="F4805" s="4" t="s">
        <v>819</v>
      </c>
      <c r="G4805" s="3" t="s">
        <v>16</v>
      </c>
      <c r="H4805" s="5">
        <v>897.34519999999998</v>
      </c>
      <c r="I4805" s="5">
        <v>2.4287000000000001</v>
      </c>
      <c r="J4805" s="5">
        <v>2.4184999999999999</v>
      </c>
      <c r="K4805" s="6">
        <v>0.99580022234117005</v>
      </c>
      <c r="L4805" s="5">
        <v>28.95</v>
      </c>
      <c r="M4805" s="19">
        <f>H4805*INDEX('Pliegos Tarifarios (Las Condes)'!$B:$B,MATCH($B4805,'Pliegos Tarifarios (Las Condes)'!$A:$A,0))</f>
        <v>118236.8955876</v>
      </c>
      <c r="N4805" s="19">
        <f>I4805*INDEX('Pliegos Tarifarios (Las Condes)'!$C:$C,MATCH($B4805,'Pliegos Tarifarios (Las Condes)'!$A:$A,0))</f>
        <v>8440.7112660999992</v>
      </c>
      <c r="O4805" s="19">
        <f>J4805*INDEX('Pliegos Tarifarios (Las Condes)'!$D:$D,MATCH($B4805,'Pliegos Tarifarios (Las Condes)'!$A:$A,0))</f>
        <v>35188.381732000002</v>
      </c>
      <c r="P4805" s="19">
        <f>H4805*INDEX('Pliegos Tarifarios (Las Condes)'!$E:$E,MATCH($B4805,'Pliegos Tarifarios (Las Condes)'!$A:$A,0))</f>
        <v>11687.023884799999</v>
      </c>
      <c r="Q4805" s="19" cm="1">
        <f t="array" ref="Q4805">H4805*_xlfn.IFS(H4805&lt;=350,INDEX('Pliegos Tarifarios (Las Condes)'!$F:$F,MATCH($B4805,'Pliegos Tarifarios (Las Condes)'!$A:$A,0)),H4805&lt;=500,INDEX('Pliegos Tarifarios (Las Condes)'!$G:$G,MATCH($B4805,'Pliegos Tarifarios (Las Condes)'!$A:$A,0)),H4805&lt;=1000,INDEX('Pliegos Tarifarios (Las Condes)'!$H:$H,MATCH($B4805,'Pliegos Tarifarios (Las Condes)'!$A:$A,0)),H4805&lt;=5000,INDEX('Pliegos Tarifarios (Las Condes)'!$I:$I,MATCH($B4805,'Pliegos Tarifarios (Las Condes)'!$A:$A,0)),H4805&gt;5000,INDEX('Pliegos Tarifarios (Las Condes)'!$J:$J,MATCH($B4805,'Pliegos Tarifarios (Las Condes)'!$A:$A,0)))/1.19</f>
        <v>2104.6138262184877</v>
      </c>
      <c r="R4805" s="19">
        <f>INDEX('Pliegos Tarifarios (Las Condes)'!$K:$K,MATCH($B4805,'Pliegos Tarifarios (Las Condes)'!$A:$A,0))</f>
        <v>732.99199999999996</v>
      </c>
      <c r="S4805" s="21">
        <f t="shared" si="225"/>
        <v>176390.61829671849</v>
      </c>
      <c r="T4805" s="21">
        <f t="shared" si="226"/>
        <v>33514.217476376514</v>
      </c>
      <c r="U4805" s="19">
        <v>0</v>
      </c>
      <c r="V4805" s="21">
        <f t="shared" si="227"/>
        <v>209904.83577309499</v>
      </c>
    </row>
    <row r="4806" spans="1:22" x14ac:dyDescent="0.3">
      <c r="A4806" s="3" t="s">
        <v>150</v>
      </c>
      <c r="B4806" s="3">
        <v>11</v>
      </c>
      <c r="C4806" s="4" t="s">
        <v>186</v>
      </c>
      <c r="D4806" s="3" t="s">
        <v>820</v>
      </c>
      <c r="E4806" s="3" t="s">
        <v>121</v>
      </c>
      <c r="F4806" s="4" t="s">
        <v>821</v>
      </c>
      <c r="G4806" s="3" t="s">
        <v>16</v>
      </c>
      <c r="H4806" s="5">
        <v>899.46190000000001</v>
      </c>
      <c r="I4806" s="5">
        <v>2.4533</v>
      </c>
      <c r="J4806" s="5">
        <v>2.4108999999999998</v>
      </c>
      <c r="K4806" s="6">
        <v>0.98271715648310431</v>
      </c>
      <c r="L4806" s="5">
        <v>29.01</v>
      </c>
      <c r="M4806" s="19">
        <f>H4806*INDEX('Pliegos Tarifarios (Las Condes)'!$B:$B,MATCH($B4806,'Pliegos Tarifarios (Las Condes)'!$A:$A,0))</f>
        <v>118515.7983297</v>
      </c>
      <c r="N4806" s="19">
        <f>I4806*INDEX('Pliegos Tarifarios (Las Condes)'!$C:$C,MATCH($B4806,'Pliegos Tarifarios (Las Condes)'!$A:$A,0))</f>
        <v>8526.2061799000003</v>
      </c>
      <c r="O4806" s="19">
        <f>J4806*INDEX('Pliegos Tarifarios (Las Condes)'!$D:$D,MATCH($B4806,'Pliegos Tarifarios (Las Condes)'!$A:$A,0))</f>
        <v>35077.804224799998</v>
      </c>
      <c r="P4806" s="19">
        <f>H4806*INDEX('Pliegos Tarifarios (Las Condes)'!$E:$E,MATCH($B4806,'Pliegos Tarifarios (Las Condes)'!$A:$A,0))</f>
        <v>11714.5917856</v>
      </c>
      <c r="Q4806" s="19" cm="1">
        <f t="array" ref="Q4806">H4806*_xlfn.IFS(H4806&lt;=350,INDEX('Pliegos Tarifarios (Las Condes)'!$F:$F,MATCH($B4806,'Pliegos Tarifarios (Las Condes)'!$A:$A,0)),H4806&lt;=500,INDEX('Pliegos Tarifarios (Las Condes)'!$G:$G,MATCH($B4806,'Pliegos Tarifarios (Las Condes)'!$A:$A,0)),H4806&lt;=1000,INDEX('Pliegos Tarifarios (Las Condes)'!$H:$H,MATCH($B4806,'Pliegos Tarifarios (Las Condes)'!$A:$A,0)),H4806&lt;=5000,INDEX('Pliegos Tarifarios (Las Condes)'!$I:$I,MATCH($B4806,'Pliegos Tarifarios (Las Condes)'!$A:$A,0)),H4806&gt;5000,INDEX('Pliegos Tarifarios (Las Condes)'!$J:$J,MATCH($B4806,'Pliegos Tarifarios (Las Condes)'!$A:$A,0)))/1.19</f>
        <v>2109.5782881512609</v>
      </c>
      <c r="R4806" s="19">
        <f>INDEX('Pliegos Tarifarios (Las Condes)'!$K:$K,MATCH($B4806,'Pliegos Tarifarios (Las Condes)'!$A:$A,0))</f>
        <v>732.99199999999996</v>
      </c>
      <c r="S4806" s="21">
        <f t="shared" si="225"/>
        <v>176676.97080815127</v>
      </c>
      <c r="T4806" s="21">
        <f t="shared" si="226"/>
        <v>33568.624453548742</v>
      </c>
      <c r="U4806" s="19">
        <v>0</v>
      </c>
      <c r="V4806" s="21">
        <f t="shared" si="227"/>
        <v>210245.59526170001</v>
      </c>
    </row>
    <row r="4807" spans="1:22" x14ac:dyDescent="0.3">
      <c r="A4807" s="3" t="s">
        <v>150</v>
      </c>
      <c r="B4807" s="3">
        <v>11</v>
      </c>
      <c r="C4807" s="4" t="s">
        <v>186</v>
      </c>
      <c r="D4807" s="3" t="s">
        <v>822</v>
      </c>
      <c r="E4807" s="3" t="s">
        <v>121</v>
      </c>
      <c r="F4807" s="4" t="s">
        <v>823</v>
      </c>
      <c r="G4807" s="3" t="s">
        <v>16</v>
      </c>
      <c r="H4807" s="5">
        <v>898.62109999999996</v>
      </c>
      <c r="I4807" s="5">
        <v>2.4786000000000001</v>
      </c>
      <c r="J4807" s="5">
        <v>2.4171</v>
      </c>
      <c r="K4807" s="6">
        <v>0.97518760590656006</v>
      </c>
      <c r="L4807" s="5">
        <v>28.99</v>
      </c>
      <c r="M4807" s="19">
        <f>H4807*INDEX('Pliegos Tarifarios (Las Condes)'!$B:$B,MATCH($B4807,'Pliegos Tarifarios (Las Condes)'!$A:$A,0))</f>
        <v>118405.0119993</v>
      </c>
      <c r="N4807" s="19">
        <f>I4807*INDEX('Pliegos Tarifarios (Las Condes)'!$C:$C,MATCH($B4807,'Pliegos Tarifarios (Las Condes)'!$A:$A,0))</f>
        <v>8614.1338758000002</v>
      </c>
      <c r="O4807" s="19">
        <f>J4807*INDEX('Pliegos Tarifarios (Las Condes)'!$D:$D,MATCH($B4807,'Pliegos Tarifarios (Las Condes)'!$A:$A,0))</f>
        <v>35168.012191200003</v>
      </c>
      <c r="P4807" s="19">
        <f>H4807*INDEX('Pliegos Tarifarios (Las Condes)'!$E:$E,MATCH($B4807,'Pliegos Tarifarios (Las Condes)'!$A:$A,0))</f>
        <v>11703.641206399998</v>
      </c>
      <c r="Q4807" s="19" cm="1">
        <f t="array" ref="Q4807">H4807*_xlfn.IFS(H4807&lt;=350,INDEX('Pliegos Tarifarios (Las Condes)'!$F:$F,MATCH($B4807,'Pliegos Tarifarios (Las Condes)'!$A:$A,0)),H4807&lt;=500,INDEX('Pliegos Tarifarios (Las Condes)'!$G:$G,MATCH($B4807,'Pliegos Tarifarios (Las Condes)'!$A:$A,0)),H4807&lt;=1000,INDEX('Pliegos Tarifarios (Las Condes)'!$H:$H,MATCH($B4807,'Pliegos Tarifarios (Las Condes)'!$A:$A,0)),H4807&lt;=5000,INDEX('Pliegos Tarifarios (Las Condes)'!$I:$I,MATCH($B4807,'Pliegos Tarifarios (Las Condes)'!$A:$A,0)),H4807&gt;5000,INDEX('Pliegos Tarifarios (Las Condes)'!$J:$J,MATCH($B4807,'Pliegos Tarifarios (Las Condes)'!$A:$A,0)))/1.19</f>
        <v>2107.6062942016811</v>
      </c>
      <c r="R4807" s="19">
        <f>INDEX('Pliegos Tarifarios (Las Condes)'!$K:$K,MATCH($B4807,'Pliegos Tarifarios (Las Condes)'!$A:$A,0))</f>
        <v>732.99199999999996</v>
      </c>
      <c r="S4807" s="21">
        <f t="shared" si="225"/>
        <v>176731.39756690169</v>
      </c>
      <c r="T4807" s="21">
        <f t="shared" si="226"/>
        <v>33578.965537711323</v>
      </c>
      <c r="U4807" s="19">
        <v>0</v>
      </c>
      <c r="V4807" s="21">
        <f t="shared" si="227"/>
        <v>210310.36310461303</v>
      </c>
    </row>
    <row r="4808" spans="1:22" x14ac:dyDescent="0.3">
      <c r="A4808" s="3" t="s">
        <v>150</v>
      </c>
      <c r="B4808" s="3">
        <v>11</v>
      </c>
      <c r="C4808" s="4" t="s">
        <v>186</v>
      </c>
      <c r="D4808" s="3" t="s">
        <v>824</v>
      </c>
      <c r="E4808" s="3" t="s">
        <v>121</v>
      </c>
      <c r="F4808" s="4" t="s">
        <v>825</v>
      </c>
      <c r="G4808" s="3" t="s">
        <v>16</v>
      </c>
      <c r="H4808" s="5">
        <v>899.23910000000001</v>
      </c>
      <c r="I4808" s="5">
        <v>2.4794</v>
      </c>
      <c r="J4808" s="5">
        <v>2.4316</v>
      </c>
      <c r="K4808" s="6">
        <v>0.98072114221182538</v>
      </c>
      <c r="L4808" s="5">
        <v>29.01</v>
      </c>
      <c r="M4808" s="19">
        <f>H4808*INDEX('Pliegos Tarifarios (Las Condes)'!$B:$B,MATCH($B4808,'Pliegos Tarifarios (Las Condes)'!$A:$A,0))</f>
        <v>118486.44153330001</v>
      </c>
      <c r="N4808" s="19">
        <f>I4808*INDEX('Pliegos Tarifarios (Las Condes)'!$C:$C,MATCH($B4808,'Pliegos Tarifarios (Las Condes)'!$A:$A,0))</f>
        <v>8616.9141982000001</v>
      </c>
      <c r="O4808" s="19">
        <f>J4808*INDEX('Pliegos Tarifarios (Las Condes)'!$D:$D,MATCH($B4808,'Pliegos Tarifarios (Las Condes)'!$A:$A,0))</f>
        <v>35378.9824352</v>
      </c>
      <c r="P4808" s="19">
        <f>H4808*INDEX('Pliegos Tarifarios (Las Condes)'!$E:$E,MATCH($B4808,'Pliegos Tarifarios (Las Condes)'!$A:$A,0))</f>
        <v>11711.6900384</v>
      </c>
      <c r="Q4808" s="19" cm="1">
        <f t="array" ref="Q4808">H4808*_xlfn.IFS(H4808&lt;=350,INDEX('Pliegos Tarifarios (Las Condes)'!$F:$F,MATCH($B4808,'Pliegos Tarifarios (Las Condes)'!$A:$A,0)),H4808&lt;=500,INDEX('Pliegos Tarifarios (Las Condes)'!$G:$G,MATCH($B4808,'Pliegos Tarifarios (Las Condes)'!$A:$A,0)),H4808&lt;=1000,INDEX('Pliegos Tarifarios (Las Condes)'!$H:$H,MATCH($B4808,'Pliegos Tarifarios (Las Condes)'!$A:$A,0)),H4808&lt;=5000,INDEX('Pliegos Tarifarios (Las Condes)'!$I:$I,MATCH($B4808,'Pliegos Tarifarios (Las Condes)'!$A:$A,0)),H4808&gt;5000,INDEX('Pliegos Tarifarios (Las Condes)'!$J:$J,MATCH($B4808,'Pliegos Tarifarios (Las Condes)'!$A:$A,0)))/1.19</f>
        <v>2109.0557378991598</v>
      </c>
      <c r="R4808" s="19">
        <f>INDEX('Pliegos Tarifarios (Las Condes)'!$K:$K,MATCH($B4808,'Pliegos Tarifarios (Las Condes)'!$A:$A,0))</f>
        <v>732.99199999999996</v>
      </c>
      <c r="S4808" s="21">
        <f t="shared" si="225"/>
        <v>177036.07594299916</v>
      </c>
      <c r="T4808" s="21">
        <f t="shared" si="226"/>
        <v>33636.854429169842</v>
      </c>
      <c r="U4808" s="19">
        <v>0</v>
      </c>
      <c r="V4808" s="21">
        <f t="shared" si="227"/>
        <v>210672.93037216901</v>
      </c>
    </row>
    <row r="4809" spans="1:22" x14ac:dyDescent="0.3">
      <c r="A4809" s="3" t="s">
        <v>150</v>
      </c>
      <c r="B4809" s="3">
        <v>11</v>
      </c>
      <c r="C4809" s="4" t="s">
        <v>186</v>
      </c>
      <c r="D4809" s="3" t="s">
        <v>826</v>
      </c>
      <c r="E4809" s="3" t="s">
        <v>121</v>
      </c>
      <c r="F4809" s="4" t="s">
        <v>827</v>
      </c>
      <c r="G4809" s="3" t="s">
        <v>16</v>
      </c>
      <c r="H4809" s="5">
        <v>896.95</v>
      </c>
      <c r="I4809" s="5">
        <v>2.4695</v>
      </c>
      <c r="J4809" s="5">
        <v>2.3917999999999999</v>
      </c>
      <c r="K4809" s="6">
        <v>0.96853614091921436</v>
      </c>
      <c r="L4809" s="5">
        <v>28.93</v>
      </c>
      <c r="M4809" s="19">
        <f>H4809*INDEX('Pliegos Tarifarios (Las Condes)'!$B:$B,MATCH($B4809,'Pliegos Tarifarios (Las Condes)'!$A:$A,0))</f>
        <v>118184.82285000001</v>
      </c>
      <c r="N4809" s="19">
        <f>I4809*INDEX('Pliegos Tarifarios (Las Condes)'!$C:$C,MATCH($B4809,'Pliegos Tarifarios (Las Condes)'!$A:$A,0))</f>
        <v>8582.5077084999994</v>
      </c>
      <c r="O4809" s="19">
        <f>J4809*INDEX('Pliegos Tarifarios (Las Condes)'!$D:$D,MATCH($B4809,'Pliegos Tarifarios (Las Condes)'!$A:$A,0))</f>
        <v>34799.905489600002</v>
      </c>
      <c r="P4809" s="19">
        <f>H4809*INDEX('Pliegos Tarifarios (Las Condes)'!$E:$E,MATCH($B4809,'Pliegos Tarifarios (Las Condes)'!$A:$A,0))</f>
        <v>11681.8768</v>
      </c>
      <c r="Q4809" s="19" cm="1">
        <f t="array" ref="Q4809">H4809*_xlfn.IFS(H4809&lt;=350,INDEX('Pliegos Tarifarios (Las Condes)'!$F:$F,MATCH($B4809,'Pliegos Tarifarios (Las Condes)'!$A:$A,0)),H4809&lt;=500,INDEX('Pliegos Tarifarios (Las Condes)'!$G:$G,MATCH($B4809,'Pliegos Tarifarios (Las Condes)'!$A:$A,0)),H4809&lt;=1000,INDEX('Pliegos Tarifarios (Las Condes)'!$H:$H,MATCH($B4809,'Pliegos Tarifarios (Las Condes)'!$A:$A,0)),H4809&lt;=5000,INDEX('Pliegos Tarifarios (Las Condes)'!$I:$I,MATCH($B4809,'Pliegos Tarifarios (Las Condes)'!$A:$A,0)),H4809&gt;5000,INDEX('Pliegos Tarifarios (Las Condes)'!$J:$J,MATCH($B4809,'Pliegos Tarifarios (Las Condes)'!$A:$A,0)))/1.19</f>
        <v>2103.6869327731097</v>
      </c>
      <c r="R4809" s="19">
        <f>INDEX('Pliegos Tarifarios (Las Condes)'!$K:$K,MATCH($B4809,'Pliegos Tarifarios (Las Condes)'!$A:$A,0))</f>
        <v>732.99199999999996</v>
      </c>
      <c r="S4809" s="21">
        <f t="shared" ref="S4809:S4872" si="228">SUM(M4809:R4809)</f>
        <v>176085.79178087309</v>
      </c>
      <c r="T4809" s="21">
        <f t="shared" ref="T4809:T4872" si="229">S4809*0.19</f>
        <v>33456.300438365884</v>
      </c>
      <c r="U4809" s="19">
        <v>0</v>
      </c>
      <c r="V4809" s="21">
        <f t="shared" ref="V4809:V4872" si="230">SUM(S4809:T4809)</f>
        <v>209542.09221923898</v>
      </c>
    </row>
    <row r="4810" spans="1:22" x14ac:dyDescent="0.3">
      <c r="A4810" s="3" t="s">
        <v>150</v>
      </c>
      <c r="B4810" s="3">
        <v>11</v>
      </c>
      <c r="C4810" s="4" t="s">
        <v>186</v>
      </c>
      <c r="D4810" s="3" t="s">
        <v>828</v>
      </c>
      <c r="E4810" s="3" t="s">
        <v>121</v>
      </c>
      <c r="F4810" s="4" t="s">
        <v>829</v>
      </c>
      <c r="G4810" s="3" t="s">
        <v>16</v>
      </c>
      <c r="H4810" s="5">
        <v>897.58730000000003</v>
      </c>
      <c r="I4810" s="5">
        <v>2.4356</v>
      </c>
      <c r="J4810" s="5">
        <v>2.4171</v>
      </c>
      <c r="K4810" s="6">
        <v>0.99240433568730502</v>
      </c>
      <c r="L4810" s="5">
        <v>28.95</v>
      </c>
      <c r="M4810" s="19">
        <f>H4810*INDEX('Pliegos Tarifarios (Las Condes)'!$B:$B,MATCH($B4810,'Pliegos Tarifarios (Las Condes)'!$A:$A,0))</f>
        <v>118268.79540990001</v>
      </c>
      <c r="N4810" s="19">
        <f>I4810*INDEX('Pliegos Tarifarios (Las Condes)'!$C:$C,MATCH($B4810,'Pliegos Tarifarios (Las Condes)'!$A:$A,0))</f>
        <v>8464.6915467999988</v>
      </c>
      <c r="O4810" s="19">
        <f>J4810*INDEX('Pliegos Tarifarios (Las Condes)'!$D:$D,MATCH($B4810,'Pliegos Tarifarios (Las Condes)'!$A:$A,0))</f>
        <v>35168.012191200003</v>
      </c>
      <c r="P4810" s="19">
        <f>H4810*INDEX('Pliegos Tarifarios (Las Condes)'!$E:$E,MATCH($B4810,'Pliegos Tarifarios (Las Condes)'!$A:$A,0))</f>
        <v>11690.1769952</v>
      </c>
      <c r="Q4810" s="19" cm="1">
        <f t="array" ref="Q4810">H4810*_xlfn.IFS(H4810&lt;=350,INDEX('Pliegos Tarifarios (Las Condes)'!$F:$F,MATCH($B4810,'Pliegos Tarifarios (Las Condes)'!$A:$A,0)),H4810&lt;=500,INDEX('Pliegos Tarifarios (Las Condes)'!$G:$G,MATCH($B4810,'Pliegos Tarifarios (Las Condes)'!$A:$A,0)),H4810&lt;=1000,INDEX('Pliegos Tarifarios (Las Condes)'!$H:$H,MATCH($B4810,'Pliegos Tarifarios (Las Condes)'!$A:$A,0)),H4810&lt;=5000,INDEX('Pliegos Tarifarios (Las Condes)'!$I:$I,MATCH($B4810,'Pliegos Tarifarios (Las Condes)'!$A:$A,0)),H4810&gt;5000,INDEX('Pliegos Tarifarios (Las Condes)'!$J:$J,MATCH($B4810,'Pliegos Tarifarios (Las Condes)'!$A:$A,0)))/1.19</f>
        <v>2105.181642268908</v>
      </c>
      <c r="R4810" s="19">
        <f>INDEX('Pliegos Tarifarios (Las Condes)'!$K:$K,MATCH($B4810,'Pliegos Tarifarios (Las Condes)'!$A:$A,0))</f>
        <v>732.99199999999996</v>
      </c>
      <c r="S4810" s="21">
        <f t="shared" si="228"/>
        <v>176429.84978536889</v>
      </c>
      <c r="T4810" s="21">
        <f t="shared" si="229"/>
        <v>33521.671459220088</v>
      </c>
      <c r="U4810" s="19">
        <v>0</v>
      </c>
      <c r="V4810" s="21">
        <f t="shared" si="230"/>
        <v>209951.52124458898</v>
      </c>
    </row>
    <row r="4811" spans="1:22" x14ac:dyDescent="0.3">
      <c r="A4811" s="3" t="s">
        <v>150</v>
      </c>
      <c r="B4811" s="3">
        <v>11</v>
      </c>
      <c r="C4811" s="4" t="s">
        <v>186</v>
      </c>
      <c r="D4811" s="3" t="s">
        <v>830</v>
      </c>
      <c r="E4811" s="3" t="s">
        <v>121</v>
      </c>
      <c r="F4811" s="4" t="s">
        <v>831</v>
      </c>
      <c r="G4811" s="3" t="s">
        <v>16</v>
      </c>
      <c r="H4811" s="5">
        <v>899.07010000000002</v>
      </c>
      <c r="I4811" s="5">
        <v>2.4630000000000001</v>
      </c>
      <c r="J4811" s="5">
        <v>2.4407999999999999</v>
      </c>
      <c r="K4811" s="6">
        <v>0.99098660170523745</v>
      </c>
      <c r="L4811" s="5">
        <v>29</v>
      </c>
      <c r="M4811" s="19">
        <f>H4811*INDEX('Pliegos Tarifarios (Las Condes)'!$B:$B,MATCH($B4811,'Pliegos Tarifarios (Las Condes)'!$A:$A,0))</f>
        <v>118464.17358630001</v>
      </c>
      <c r="N4811" s="19">
        <f>I4811*INDEX('Pliegos Tarifarios (Las Condes)'!$C:$C,MATCH($B4811,'Pliegos Tarifarios (Las Condes)'!$A:$A,0))</f>
        <v>8559.9175890000006</v>
      </c>
      <c r="O4811" s="19">
        <f>J4811*INDEX('Pliegos Tarifarios (Las Condes)'!$D:$D,MATCH($B4811,'Pliegos Tarifarios (Las Condes)'!$A:$A,0))</f>
        <v>35512.8394176</v>
      </c>
      <c r="P4811" s="19">
        <f>H4811*INDEX('Pliegos Tarifarios (Las Condes)'!$E:$E,MATCH($B4811,'Pliegos Tarifarios (Las Condes)'!$A:$A,0))</f>
        <v>11709.4889824</v>
      </c>
      <c r="Q4811" s="19" cm="1">
        <f t="array" ref="Q4811">H4811*_xlfn.IFS(H4811&lt;=350,INDEX('Pliegos Tarifarios (Las Condes)'!$F:$F,MATCH($B4811,'Pliegos Tarifarios (Las Condes)'!$A:$A,0)),H4811&lt;=500,INDEX('Pliegos Tarifarios (Las Condes)'!$G:$G,MATCH($B4811,'Pliegos Tarifarios (Las Condes)'!$A:$A,0)),H4811&lt;=1000,INDEX('Pliegos Tarifarios (Las Condes)'!$H:$H,MATCH($B4811,'Pliegos Tarifarios (Las Condes)'!$A:$A,0)),H4811&lt;=5000,INDEX('Pliegos Tarifarios (Las Condes)'!$I:$I,MATCH($B4811,'Pliegos Tarifarios (Las Condes)'!$A:$A,0)),H4811&gt;5000,INDEX('Pliegos Tarifarios (Las Condes)'!$J:$J,MATCH($B4811,'Pliegos Tarifarios (Las Condes)'!$A:$A,0)))/1.19</f>
        <v>2108.6593689915971</v>
      </c>
      <c r="R4811" s="19">
        <f>INDEX('Pliegos Tarifarios (Las Condes)'!$K:$K,MATCH($B4811,'Pliegos Tarifarios (Las Condes)'!$A:$A,0))</f>
        <v>732.99199999999996</v>
      </c>
      <c r="S4811" s="21">
        <f t="shared" si="228"/>
        <v>177088.07094429163</v>
      </c>
      <c r="T4811" s="21">
        <f t="shared" si="229"/>
        <v>33646.733479415409</v>
      </c>
      <c r="U4811" s="19">
        <v>0</v>
      </c>
      <c r="V4811" s="21">
        <f t="shared" si="230"/>
        <v>210734.80442370704</v>
      </c>
    </row>
    <row r="4812" spans="1:22" x14ac:dyDescent="0.3">
      <c r="A4812" s="3" t="s">
        <v>150</v>
      </c>
      <c r="B4812" s="3">
        <v>11</v>
      </c>
      <c r="C4812" s="4" t="s">
        <v>186</v>
      </c>
      <c r="D4812" s="3" t="s">
        <v>832</v>
      </c>
      <c r="E4812" s="3" t="s">
        <v>121</v>
      </c>
      <c r="F4812" s="4" t="s">
        <v>833</v>
      </c>
      <c r="G4812" s="3" t="s">
        <v>16</v>
      </c>
      <c r="H4812" s="5">
        <v>900.06349999999998</v>
      </c>
      <c r="I4812" s="5">
        <v>2.4502999999999999</v>
      </c>
      <c r="J4812" s="5">
        <v>2.4502999999999999</v>
      </c>
      <c r="K4812" s="6">
        <v>1</v>
      </c>
      <c r="L4812" s="5">
        <v>29.03</v>
      </c>
      <c r="M4812" s="19">
        <f>H4812*INDEX('Pliegos Tarifarios (Las Condes)'!$B:$B,MATCH($B4812,'Pliegos Tarifarios (Las Condes)'!$A:$A,0))</f>
        <v>118595.0669505</v>
      </c>
      <c r="N4812" s="19">
        <f>I4812*INDEX('Pliegos Tarifarios (Las Condes)'!$C:$C,MATCH($B4812,'Pliegos Tarifarios (Las Condes)'!$A:$A,0))</f>
        <v>8515.7799708999992</v>
      </c>
      <c r="O4812" s="19">
        <f>J4812*INDEX('Pliegos Tarifarios (Las Condes)'!$D:$D,MATCH($B4812,'Pliegos Tarifarios (Las Condes)'!$A:$A,0))</f>
        <v>35651.061301599999</v>
      </c>
      <c r="P4812" s="19">
        <f>H4812*INDEX('Pliegos Tarifarios (Las Condes)'!$E:$E,MATCH($B4812,'Pliegos Tarifarios (Las Condes)'!$A:$A,0))</f>
        <v>11722.427023999999</v>
      </c>
      <c r="Q4812" s="19" cm="1">
        <f t="array" ref="Q4812">H4812*_xlfn.IFS(H4812&lt;=350,INDEX('Pliegos Tarifarios (Las Condes)'!$F:$F,MATCH($B4812,'Pliegos Tarifarios (Las Condes)'!$A:$A,0)),H4812&lt;=500,INDEX('Pliegos Tarifarios (Las Condes)'!$G:$G,MATCH($B4812,'Pliegos Tarifarios (Las Condes)'!$A:$A,0)),H4812&lt;=1000,INDEX('Pliegos Tarifarios (Las Condes)'!$H:$H,MATCH($B4812,'Pliegos Tarifarios (Las Condes)'!$A:$A,0)),H4812&lt;=5000,INDEX('Pliegos Tarifarios (Las Condes)'!$I:$I,MATCH($B4812,'Pliegos Tarifarios (Las Condes)'!$A:$A,0)),H4812&gt;5000,INDEX('Pliegos Tarifarios (Las Condes)'!$J:$J,MATCH($B4812,'Pliegos Tarifarios (Las Condes)'!$A:$A,0)))/1.19</f>
        <v>2110.989267647059</v>
      </c>
      <c r="R4812" s="19">
        <f>INDEX('Pliegos Tarifarios (Las Condes)'!$K:$K,MATCH($B4812,'Pliegos Tarifarios (Las Condes)'!$A:$A,0))</f>
        <v>732.99199999999996</v>
      </c>
      <c r="S4812" s="21">
        <f t="shared" si="228"/>
        <v>177328.31651464707</v>
      </c>
      <c r="T4812" s="21">
        <f t="shared" si="229"/>
        <v>33692.380137782944</v>
      </c>
      <c r="U4812" s="19">
        <v>0</v>
      </c>
      <c r="V4812" s="21">
        <f t="shared" si="230"/>
        <v>211020.69665243002</v>
      </c>
    </row>
    <row r="4813" spans="1:22" x14ac:dyDescent="0.3">
      <c r="A4813" s="3" t="s">
        <v>150</v>
      </c>
      <c r="B4813" s="3">
        <v>11</v>
      </c>
      <c r="C4813" s="4" t="s">
        <v>186</v>
      </c>
      <c r="D4813" s="3" t="s">
        <v>834</v>
      </c>
      <c r="E4813" s="3" t="s">
        <v>121</v>
      </c>
      <c r="F4813" s="4" t="s">
        <v>835</v>
      </c>
      <c r="G4813" s="3" t="s">
        <v>16</v>
      </c>
      <c r="H4813" s="5">
        <v>898.50319999999999</v>
      </c>
      <c r="I4813" s="5">
        <v>2.4369000000000001</v>
      </c>
      <c r="J4813" s="5">
        <v>2.4369000000000001</v>
      </c>
      <c r="K4813" s="6">
        <v>1</v>
      </c>
      <c r="L4813" s="5">
        <v>28.98</v>
      </c>
      <c r="M4813" s="19">
        <f>H4813*INDEX('Pliegos Tarifarios (Las Condes)'!$B:$B,MATCH($B4813,'Pliegos Tarifarios (Las Condes)'!$A:$A,0))</f>
        <v>118389.4771416</v>
      </c>
      <c r="N4813" s="19">
        <f>I4813*INDEX('Pliegos Tarifarios (Las Condes)'!$C:$C,MATCH($B4813,'Pliegos Tarifarios (Las Condes)'!$A:$A,0))</f>
        <v>8469.2095706999989</v>
      </c>
      <c r="O4813" s="19">
        <f>J4813*INDEX('Pliegos Tarifarios (Las Condes)'!$D:$D,MATCH($B4813,'Pliegos Tarifarios (Las Condes)'!$A:$A,0))</f>
        <v>35456.095696800003</v>
      </c>
      <c r="P4813" s="19">
        <f>H4813*INDEX('Pliegos Tarifarios (Las Condes)'!$E:$E,MATCH($B4813,'Pliegos Tarifarios (Las Condes)'!$A:$A,0))</f>
        <v>11702.1056768</v>
      </c>
      <c r="Q4813" s="19" cm="1">
        <f t="array" ref="Q4813">H4813*_xlfn.IFS(H4813&lt;=350,INDEX('Pliegos Tarifarios (Las Condes)'!$F:$F,MATCH($B4813,'Pliegos Tarifarios (Las Condes)'!$A:$A,0)),H4813&lt;=500,INDEX('Pliegos Tarifarios (Las Condes)'!$G:$G,MATCH($B4813,'Pliegos Tarifarios (Las Condes)'!$A:$A,0)),H4813&lt;=1000,INDEX('Pliegos Tarifarios (Las Condes)'!$H:$H,MATCH($B4813,'Pliegos Tarifarios (Las Condes)'!$A:$A,0)),H4813&lt;=5000,INDEX('Pliegos Tarifarios (Las Condes)'!$I:$I,MATCH($B4813,'Pliegos Tarifarios (Las Condes)'!$A:$A,0)),H4813&gt;5000,INDEX('Pliegos Tarifarios (Las Condes)'!$J:$J,MATCH($B4813,'Pliegos Tarifarios (Las Condes)'!$A:$A,0)))/1.19</f>
        <v>2107.3297741176475</v>
      </c>
      <c r="R4813" s="19">
        <f>INDEX('Pliegos Tarifarios (Las Condes)'!$K:$K,MATCH($B4813,'Pliegos Tarifarios (Las Condes)'!$A:$A,0))</f>
        <v>732.99199999999996</v>
      </c>
      <c r="S4813" s="21">
        <f t="shared" si="228"/>
        <v>176857.20986001767</v>
      </c>
      <c r="T4813" s="21">
        <f t="shared" si="229"/>
        <v>33602.869873403361</v>
      </c>
      <c r="U4813" s="19">
        <v>0</v>
      </c>
      <c r="V4813" s="21">
        <f t="shared" si="230"/>
        <v>210460.07973342104</v>
      </c>
    </row>
    <row r="4814" spans="1:22" x14ac:dyDescent="0.3">
      <c r="A4814" s="3" t="s">
        <v>150</v>
      </c>
      <c r="B4814" s="3">
        <v>11</v>
      </c>
      <c r="C4814" s="4" t="s">
        <v>186</v>
      </c>
      <c r="D4814" s="3" t="s">
        <v>836</v>
      </c>
      <c r="E4814" s="3" t="s">
        <v>121</v>
      </c>
      <c r="F4814" s="4" t="s">
        <v>837</v>
      </c>
      <c r="G4814" s="3" t="s">
        <v>16</v>
      </c>
      <c r="H4814" s="5">
        <v>896.8537</v>
      </c>
      <c r="I4814" s="5">
        <v>2.4798</v>
      </c>
      <c r="J4814" s="5">
        <v>2.4249999999999998</v>
      </c>
      <c r="K4814" s="6">
        <v>0.97790144366481158</v>
      </c>
      <c r="L4814" s="5">
        <v>28.93</v>
      </c>
      <c r="M4814" s="19">
        <f>H4814*INDEX('Pliegos Tarifarios (Las Condes)'!$B:$B,MATCH($B4814,'Pliegos Tarifarios (Las Condes)'!$A:$A,0))</f>
        <v>118172.13407310001</v>
      </c>
      <c r="N4814" s="19">
        <f>I4814*INDEX('Pliegos Tarifarios (Las Condes)'!$C:$C,MATCH($B4814,'Pliegos Tarifarios (Las Condes)'!$A:$A,0))</f>
        <v>8618.3043593999992</v>
      </c>
      <c r="O4814" s="19">
        <f>J4814*INDEX('Pliegos Tarifarios (Las Condes)'!$D:$D,MATCH($B4814,'Pliegos Tarifarios (Las Condes)'!$A:$A,0))</f>
        <v>35282.954599999997</v>
      </c>
      <c r="P4814" s="19">
        <f>H4814*INDEX('Pliegos Tarifarios (Las Condes)'!$E:$E,MATCH($B4814,'Pliegos Tarifarios (Las Condes)'!$A:$A,0))</f>
        <v>11680.622588799999</v>
      </c>
      <c r="Q4814" s="19" cm="1">
        <f t="array" ref="Q4814">H4814*_xlfn.IFS(H4814&lt;=350,INDEX('Pliegos Tarifarios (Las Condes)'!$F:$F,MATCH($B4814,'Pliegos Tarifarios (Las Condes)'!$A:$A,0)),H4814&lt;=500,INDEX('Pliegos Tarifarios (Las Condes)'!$G:$G,MATCH($B4814,'Pliegos Tarifarios (Las Condes)'!$A:$A,0)),H4814&lt;=1000,INDEX('Pliegos Tarifarios (Las Condes)'!$H:$H,MATCH($B4814,'Pliegos Tarifarios (Las Condes)'!$A:$A,0)),H4814&lt;=5000,INDEX('Pliegos Tarifarios (Las Condes)'!$I:$I,MATCH($B4814,'Pliegos Tarifarios (Las Condes)'!$A:$A,0)),H4814&gt;5000,INDEX('Pliegos Tarifarios (Las Condes)'!$J:$J,MATCH($B4814,'Pliegos Tarifarios (Las Condes)'!$A:$A,0)))/1.19</f>
        <v>2103.4610728571433</v>
      </c>
      <c r="R4814" s="19">
        <f>INDEX('Pliegos Tarifarios (Las Condes)'!$K:$K,MATCH($B4814,'Pliegos Tarifarios (Las Condes)'!$A:$A,0))</f>
        <v>732.99199999999996</v>
      </c>
      <c r="S4814" s="21">
        <f t="shared" si="228"/>
        <v>176590.46869415714</v>
      </c>
      <c r="T4814" s="21">
        <f t="shared" si="229"/>
        <v>33552.189051889858</v>
      </c>
      <c r="U4814" s="19">
        <v>0</v>
      </c>
      <c r="V4814" s="21">
        <f t="shared" si="230"/>
        <v>210142.65774604701</v>
      </c>
    </row>
    <row r="4815" spans="1:22" x14ac:dyDescent="0.3">
      <c r="A4815" s="3" t="s">
        <v>150</v>
      </c>
      <c r="B4815" s="3">
        <v>11</v>
      </c>
      <c r="C4815" s="4" t="s">
        <v>186</v>
      </c>
      <c r="D4815" s="3" t="s">
        <v>838</v>
      </c>
      <c r="E4815" s="3" t="s">
        <v>121</v>
      </c>
      <c r="F4815" s="4" t="s">
        <v>839</v>
      </c>
      <c r="G4815" s="3" t="s">
        <v>16</v>
      </c>
      <c r="H4815" s="5">
        <v>897.74900000000002</v>
      </c>
      <c r="I4815" s="5">
        <v>2.4590999999999998</v>
      </c>
      <c r="J4815" s="5">
        <v>2.4590999999999998</v>
      </c>
      <c r="K4815" s="6">
        <v>1</v>
      </c>
      <c r="L4815" s="5">
        <v>28.96</v>
      </c>
      <c r="M4815" s="19">
        <f>H4815*INDEX('Pliegos Tarifarios (Las Condes)'!$B:$B,MATCH($B4815,'Pliegos Tarifarios (Las Condes)'!$A:$A,0))</f>
        <v>118290.10148700001</v>
      </c>
      <c r="N4815" s="19">
        <f>I4815*INDEX('Pliegos Tarifarios (Las Condes)'!$C:$C,MATCH($B4815,'Pliegos Tarifarios (Las Condes)'!$A:$A,0))</f>
        <v>8546.3635172999984</v>
      </c>
      <c r="O4815" s="19">
        <f>J4815*INDEX('Pliegos Tarifarios (Las Condes)'!$D:$D,MATCH($B4815,'Pliegos Tarifarios (Las Condes)'!$A:$A,0))</f>
        <v>35779.098415200002</v>
      </c>
      <c r="P4815" s="19">
        <f>H4815*INDEX('Pliegos Tarifarios (Las Condes)'!$E:$E,MATCH($B4815,'Pliegos Tarifarios (Las Condes)'!$A:$A,0))</f>
        <v>11692.282976</v>
      </c>
      <c r="Q4815" s="19" cm="1">
        <f t="array" ref="Q4815">H4815*_xlfn.IFS(H4815&lt;=350,INDEX('Pliegos Tarifarios (Las Condes)'!$F:$F,MATCH($B4815,'Pliegos Tarifarios (Las Condes)'!$A:$A,0)),H4815&lt;=500,INDEX('Pliegos Tarifarios (Las Condes)'!$G:$G,MATCH($B4815,'Pliegos Tarifarios (Las Condes)'!$A:$A,0)),H4815&lt;=1000,INDEX('Pliegos Tarifarios (Las Condes)'!$H:$H,MATCH($B4815,'Pliegos Tarifarios (Las Condes)'!$A:$A,0)),H4815&lt;=5000,INDEX('Pliegos Tarifarios (Las Condes)'!$I:$I,MATCH($B4815,'Pliegos Tarifarios (Las Condes)'!$A:$A,0)),H4815&gt;5000,INDEX('Pliegos Tarifarios (Las Condes)'!$J:$J,MATCH($B4815,'Pliegos Tarifarios (Las Condes)'!$A:$A,0)))/1.19</f>
        <v>2105.560889915967</v>
      </c>
      <c r="R4815" s="19">
        <f>INDEX('Pliegos Tarifarios (Las Condes)'!$K:$K,MATCH($B4815,'Pliegos Tarifarios (Las Condes)'!$A:$A,0))</f>
        <v>732.99199999999996</v>
      </c>
      <c r="S4815" s="21">
        <f t="shared" si="228"/>
        <v>177146.39928541597</v>
      </c>
      <c r="T4815" s="21">
        <f t="shared" si="229"/>
        <v>33657.815864229036</v>
      </c>
      <c r="U4815" s="19">
        <v>0</v>
      </c>
      <c r="V4815" s="21">
        <f t="shared" si="230"/>
        <v>210804.215149645</v>
      </c>
    </row>
    <row r="4816" spans="1:22" x14ac:dyDescent="0.3">
      <c r="A4816" s="3" t="s">
        <v>150</v>
      </c>
      <c r="B4816" s="3">
        <v>11</v>
      </c>
      <c r="C4816" s="4" t="s">
        <v>186</v>
      </c>
      <c r="D4816" s="3" t="s">
        <v>840</v>
      </c>
      <c r="E4816" s="3" t="s">
        <v>121</v>
      </c>
      <c r="F4816" s="4" t="s">
        <v>841</v>
      </c>
      <c r="G4816" s="3" t="s">
        <v>16</v>
      </c>
      <c r="H4816" s="5">
        <v>899.09299999999996</v>
      </c>
      <c r="I4816" s="5">
        <v>2.456</v>
      </c>
      <c r="J4816" s="5">
        <v>2.4125000000000001</v>
      </c>
      <c r="K4816" s="6">
        <v>0.9822882736156352</v>
      </c>
      <c r="L4816" s="5">
        <v>29</v>
      </c>
      <c r="M4816" s="19">
        <f>H4816*INDEX('Pliegos Tarifarios (Las Condes)'!$B:$B,MATCH($B4816,'Pliegos Tarifarios (Las Condes)'!$A:$A,0))</f>
        <v>118467.190959</v>
      </c>
      <c r="N4816" s="19">
        <f>I4816*INDEX('Pliegos Tarifarios (Las Condes)'!$C:$C,MATCH($B4816,'Pliegos Tarifarios (Las Condes)'!$A:$A,0))</f>
        <v>8535.5897679999998</v>
      </c>
      <c r="O4816" s="19">
        <f>J4816*INDEX('Pliegos Tarifarios (Las Condes)'!$D:$D,MATCH($B4816,'Pliegos Tarifarios (Las Condes)'!$A:$A,0))</f>
        <v>35101.083700000003</v>
      </c>
      <c r="P4816" s="19">
        <f>H4816*INDEX('Pliegos Tarifarios (Las Condes)'!$E:$E,MATCH($B4816,'Pliegos Tarifarios (Las Condes)'!$A:$A,0))</f>
        <v>11709.787231999999</v>
      </c>
      <c r="Q4816" s="19" cm="1">
        <f t="array" ref="Q4816">H4816*_xlfn.IFS(H4816&lt;=350,INDEX('Pliegos Tarifarios (Las Condes)'!$F:$F,MATCH($B4816,'Pliegos Tarifarios (Las Condes)'!$A:$A,0)),H4816&lt;=500,INDEX('Pliegos Tarifarios (Las Condes)'!$G:$G,MATCH($B4816,'Pliegos Tarifarios (Las Condes)'!$A:$A,0)),H4816&lt;=1000,INDEX('Pliegos Tarifarios (Las Condes)'!$H:$H,MATCH($B4816,'Pliegos Tarifarios (Las Condes)'!$A:$A,0)),H4816&lt;=5000,INDEX('Pliegos Tarifarios (Las Condes)'!$I:$I,MATCH($B4816,'Pliegos Tarifarios (Las Condes)'!$A:$A,0)),H4816&gt;5000,INDEX('Pliegos Tarifarios (Las Condes)'!$J:$J,MATCH($B4816,'Pliegos Tarifarios (Las Condes)'!$A:$A,0)))/1.19</f>
        <v>2108.713078151261</v>
      </c>
      <c r="R4816" s="19">
        <f>INDEX('Pliegos Tarifarios (Las Condes)'!$K:$K,MATCH($B4816,'Pliegos Tarifarios (Las Condes)'!$A:$A,0))</f>
        <v>732.99199999999996</v>
      </c>
      <c r="S4816" s="21">
        <f t="shared" si="228"/>
        <v>176655.35673715125</v>
      </c>
      <c r="T4816" s="21">
        <f t="shared" si="229"/>
        <v>33564.517780058741</v>
      </c>
      <c r="U4816" s="19">
        <v>0</v>
      </c>
      <c r="V4816" s="21">
        <f t="shared" si="230"/>
        <v>210219.87451721</v>
      </c>
    </row>
    <row r="4817" spans="1:22" x14ac:dyDescent="0.3">
      <c r="A4817" s="3" t="s">
        <v>150</v>
      </c>
      <c r="B4817" s="3">
        <v>11</v>
      </c>
      <c r="C4817" s="4" t="s">
        <v>186</v>
      </c>
      <c r="D4817" s="3" t="s">
        <v>842</v>
      </c>
      <c r="E4817" s="3" t="s">
        <v>121</v>
      </c>
      <c r="F4817" s="4" t="s">
        <v>843</v>
      </c>
      <c r="G4817" s="3" t="s">
        <v>16</v>
      </c>
      <c r="H4817" s="5">
        <v>898.20719999999994</v>
      </c>
      <c r="I4817" s="5">
        <v>2.4750000000000001</v>
      </c>
      <c r="J4817" s="5">
        <v>2.4232999999999998</v>
      </c>
      <c r="K4817" s="6">
        <v>0.97911111111111104</v>
      </c>
      <c r="L4817" s="5">
        <v>28.97</v>
      </c>
      <c r="M4817" s="19">
        <f>H4817*INDEX('Pliegos Tarifarios (Las Condes)'!$B:$B,MATCH($B4817,'Pliegos Tarifarios (Las Condes)'!$A:$A,0))</f>
        <v>118350.4752936</v>
      </c>
      <c r="N4817" s="19">
        <f>I4817*INDEX('Pliegos Tarifarios (Las Condes)'!$C:$C,MATCH($B4817,'Pliegos Tarifarios (Las Condes)'!$A:$A,0))</f>
        <v>8601.6224249999996</v>
      </c>
      <c r="O4817" s="19">
        <f>J4817*INDEX('Pliegos Tarifarios (Las Condes)'!$D:$D,MATCH($B4817,'Pliegos Tarifarios (Las Condes)'!$A:$A,0))</f>
        <v>35258.220157600001</v>
      </c>
      <c r="P4817" s="19">
        <f>H4817*INDEX('Pliegos Tarifarios (Las Condes)'!$E:$E,MATCH($B4817,'Pliegos Tarifarios (Las Condes)'!$A:$A,0))</f>
        <v>11698.250572799998</v>
      </c>
      <c r="Q4817" s="19" cm="1">
        <f t="array" ref="Q4817">H4817*_xlfn.IFS(H4817&lt;=350,INDEX('Pliegos Tarifarios (Las Condes)'!$F:$F,MATCH($B4817,'Pliegos Tarifarios (Las Condes)'!$A:$A,0)),H4817&lt;=500,INDEX('Pliegos Tarifarios (Las Condes)'!$G:$G,MATCH($B4817,'Pliegos Tarifarios (Las Condes)'!$A:$A,0)),H4817&lt;=1000,INDEX('Pliegos Tarifarios (Las Condes)'!$H:$H,MATCH($B4817,'Pliegos Tarifarios (Las Condes)'!$A:$A,0)),H4817&lt;=5000,INDEX('Pliegos Tarifarios (Las Condes)'!$I:$I,MATCH($B4817,'Pliegos Tarifarios (Las Condes)'!$A:$A,0)),H4817&gt;5000,INDEX('Pliegos Tarifarios (Las Condes)'!$J:$J,MATCH($B4817,'Pliegos Tarifarios (Las Condes)'!$A:$A,0)))/1.19</f>
        <v>2106.6355421848743</v>
      </c>
      <c r="R4817" s="19">
        <f>INDEX('Pliegos Tarifarios (Las Condes)'!$K:$K,MATCH($B4817,'Pliegos Tarifarios (Las Condes)'!$A:$A,0))</f>
        <v>732.99199999999996</v>
      </c>
      <c r="S4817" s="21">
        <f t="shared" si="228"/>
        <v>176748.19599118485</v>
      </c>
      <c r="T4817" s="21">
        <f t="shared" si="229"/>
        <v>33582.157238325126</v>
      </c>
      <c r="U4817" s="19">
        <v>0</v>
      </c>
      <c r="V4817" s="21">
        <f t="shared" si="230"/>
        <v>210330.35322950999</v>
      </c>
    </row>
    <row r="4818" spans="1:22" x14ac:dyDescent="0.3">
      <c r="A4818" s="3" t="s">
        <v>150</v>
      </c>
      <c r="B4818" s="3">
        <v>11</v>
      </c>
      <c r="C4818" s="4" t="s">
        <v>186</v>
      </c>
      <c r="D4818" s="3" t="s">
        <v>844</v>
      </c>
      <c r="E4818" s="3" t="s">
        <v>121</v>
      </c>
      <c r="F4818" s="4" t="s">
        <v>845</v>
      </c>
      <c r="G4818" s="3" t="s">
        <v>16</v>
      </c>
      <c r="H4818" s="5">
        <v>896.11069999999995</v>
      </c>
      <c r="I4818" s="5">
        <v>2.4636999999999998</v>
      </c>
      <c r="J4818" s="5">
        <v>2.4297</v>
      </c>
      <c r="K4818" s="6">
        <v>0.9861996184600399</v>
      </c>
      <c r="L4818" s="5">
        <v>28.91</v>
      </c>
      <c r="M4818" s="19">
        <f>H4818*INDEX('Pliegos Tarifarios (Las Condes)'!$B:$B,MATCH($B4818,'Pliegos Tarifarios (Las Condes)'!$A:$A,0))</f>
        <v>118074.23416409999</v>
      </c>
      <c r="N4818" s="19">
        <f>I4818*INDEX('Pliegos Tarifarios (Las Condes)'!$C:$C,MATCH($B4818,'Pliegos Tarifarios (Las Condes)'!$A:$A,0))</f>
        <v>8562.3503710999994</v>
      </c>
      <c r="O4818" s="19">
        <f>J4818*INDEX('Pliegos Tarifarios (Las Condes)'!$D:$D,MATCH($B4818,'Pliegos Tarifarios (Las Condes)'!$A:$A,0))</f>
        <v>35351.338058400004</v>
      </c>
      <c r="P4818" s="19">
        <f>H4818*INDEX('Pliegos Tarifarios (Las Condes)'!$E:$E,MATCH($B4818,'Pliegos Tarifarios (Las Condes)'!$A:$A,0))</f>
        <v>11670.945756799998</v>
      </c>
      <c r="Q4818" s="19" cm="1">
        <f t="array" ref="Q4818">H4818*_xlfn.IFS(H4818&lt;=350,INDEX('Pliegos Tarifarios (Las Condes)'!$F:$F,MATCH($B4818,'Pliegos Tarifarios (Las Condes)'!$A:$A,0)),H4818&lt;=500,INDEX('Pliegos Tarifarios (Las Condes)'!$G:$G,MATCH($B4818,'Pliegos Tarifarios (Las Condes)'!$A:$A,0)),H4818&lt;=1000,INDEX('Pliegos Tarifarios (Las Condes)'!$H:$H,MATCH($B4818,'Pliegos Tarifarios (Las Condes)'!$A:$A,0)),H4818&lt;=5000,INDEX('Pliegos Tarifarios (Las Condes)'!$I:$I,MATCH($B4818,'Pliegos Tarifarios (Las Condes)'!$A:$A,0)),H4818&gt;5000,INDEX('Pliegos Tarifarios (Las Condes)'!$J:$J,MATCH($B4818,'Pliegos Tarifarios (Las Condes)'!$A:$A,0)))/1.19</f>
        <v>2101.7184568907564</v>
      </c>
      <c r="R4818" s="19">
        <f>INDEX('Pliegos Tarifarios (Las Condes)'!$K:$K,MATCH($B4818,'Pliegos Tarifarios (Las Condes)'!$A:$A,0))</f>
        <v>732.99199999999996</v>
      </c>
      <c r="S4818" s="21">
        <f t="shared" si="228"/>
        <v>176493.57880729076</v>
      </c>
      <c r="T4818" s="21">
        <f t="shared" si="229"/>
        <v>33533.779973385244</v>
      </c>
      <c r="U4818" s="19">
        <v>0</v>
      </c>
      <c r="V4818" s="21">
        <f t="shared" si="230"/>
        <v>210027.358780676</v>
      </c>
    </row>
    <row r="4819" spans="1:22" x14ac:dyDescent="0.3">
      <c r="A4819" s="3" t="s">
        <v>150</v>
      </c>
      <c r="B4819" s="3">
        <v>11</v>
      </c>
      <c r="C4819" s="4" t="s">
        <v>186</v>
      </c>
      <c r="D4819" s="3" t="s">
        <v>846</v>
      </c>
      <c r="E4819" s="3" t="s">
        <v>121</v>
      </c>
      <c r="F4819" s="4" t="s">
        <v>847</v>
      </c>
      <c r="G4819" s="3" t="s">
        <v>16</v>
      </c>
      <c r="H4819" s="5">
        <v>899.01149999999996</v>
      </c>
      <c r="I4819" s="5">
        <v>2.5522</v>
      </c>
      <c r="J4819" s="5">
        <v>2.5522</v>
      </c>
      <c r="K4819" s="6">
        <v>1</v>
      </c>
      <c r="L4819" s="5">
        <v>29</v>
      </c>
      <c r="M4819" s="19">
        <f>H4819*INDEX('Pliegos Tarifarios (Las Condes)'!$B:$B,MATCH($B4819,'Pliegos Tarifarios (Las Condes)'!$A:$A,0))</f>
        <v>118456.4522745</v>
      </c>
      <c r="N4819" s="19">
        <f>I4819*INDEX('Pliegos Tarifarios (Las Condes)'!$C:$C,MATCH($B4819,'Pliegos Tarifarios (Las Condes)'!$A:$A,0))</f>
        <v>8869.9235365999994</v>
      </c>
      <c r="O4819" s="19">
        <f>J4819*INDEX('Pliegos Tarifarios (Las Condes)'!$D:$D,MATCH($B4819,'Pliegos Tarifarios (Las Condes)'!$A:$A,0))</f>
        <v>37133.672878400001</v>
      </c>
      <c r="P4819" s="19">
        <f>H4819*INDEX('Pliegos Tarifarios (Las Condes)'!$E:$E,MATCH($B4819,'Pliegos Tarifarios (Las Condes)'!$A:$A,0))</f>
        <v>11708.725775999999</v>
      </c>
      <c r="Q4819" s="19" cm="1">
        <f t="array" ref="Q4819">H4819*_xlfn.IFS(H4819&lt;=350,INDEX('Pliegos Tarifarios (Las Condes)'!$F:$F,MATCH($B4819,'Pliegos Tarifarios (Las Condes)'!$A:$A,0)),H4819&lt;=500,INDEX('Pliegos Tarifarios (Las Condes)'!$G:$G,MATCH($B4819,'Pliegos Tarifarios (Las Condes)'!$A:$A,0)),H4819&lt;=1000,INDEX('Pliegos Tarifarios (Las Condes)'!$H:$H,MATCH($B4819,'Pliegos Tarifarios (Las Condes)'!$A:$A,0)),H4819&lt;=5000,INDEX('Pliegos Tarifarios (Las Condes)'!$I:$I,MATCH($B4819,'Pliegos Tarifarios (Las Condes)'!$A:$A,0)),H4819&gt;5000,INDEX('Pliegos Tarifarios (Las Condes)'!$J:$J,MATCH($B4819,'Pliegos Tarifarios (Las Condes)'!$A:$A,0)))/1.19</f>
        <v>2108.521929831933</v>
      </c>
      <c r="R4819" s="19">
        <f>INDEX('Pliegos Tarifarios (Las Condes)'!$K:$K,MATCH($B4819,'Pliegos Tarifarios (Las Condes)'!$A:$A,0))</f>
        <v>732.99199999999996</v>
      </c>
      <c r="S4819" s="21">
        <f t="shared" si="228"/>
        <v>179010.28839533197</v>
      </c>
      <c r="T4819" s="21">
        <f t="shared" si="229"/>
        <v>34011.954795113073</v>
      </c>
      <c r="U4819" s="19">
        <v>0</v>
      </c>
      <c r="V4819" s="21">
        <f t="shared" si="230"/>
        <v>213022.24319044503</v>
      </c>
    </row>
    <row r="4820" spans="1:22" x14ac:dyDescent="0.3">
      <c r="A4820" s="3" t="s">
        <v>150</v>
      </c>
      <c r="B4820" s="3">
        <v>11</v>
      </c>
      <c r="C4820" s="4" t="s">
        <v>186</v>
      </c>
      <c r="D4820" s="3" t="s">
        <v>848</v>
      </c>
      <c r="E4820" s="3" t="s">
        <v>121</v>
      </c>
      <c r="F4820" s="4" t="s">
        <v>849</v>
      </c>
      <c r="G4820" s="3" t="s">
        <v>16</v>
      </c>
      <c r="H4820" s="5">
        <v>898.63239999999996</v>
      </c>
      <c r="I4820" s="5">
        <v>2.4529999999999998</v>
      </c>
      <c r="J4820" s="5">
        <v>2.4529999999999998</v>
      </c>
      <c r="K4820" s="6">
        <v>1</v>
      </c>
      <c r="L4820" s="5">
        <v>28.99</v>
      </c>
      <c r="M4820" s="19">
        <f>H4820*INDEX('Pliegos Tarifarios (Las Condes)'!$B:$B,MATCH($B4820,'Pliegos Tarifarios (Las Condes)'!$A:$A,0))</f>
        <v>118406.5009212</v>
      </c>
      <c r="N4820" s="19">
        <f>I4820*INDEX('Pliegos Tarifarios (Las Condes)'!$C:$C,MATCH($B4820,'Pliegos Tarifarios (Las Condes)'!$A:$A,0))</f>
        <v>8525.1635589999987</v>
      </c>
      <c r="O4820" s="19">
        <f>J4820*INDEX('Pliegos Tarifarios (Las Condes)'!$D:$D,MATCH($B4820,'Pliegos Tarifarios (Las Condes)'!$A:$A,0))</f>
        <v>35690.345415999996</v>
      </c>
      <c r="P4820" s="19">
        <f>H4820*INDEX('Pliegos Tarifarios (Las Condes)'!$E:$E,MATCH($B4820,'Pliegos Tarifarios (Las Condes)'!$A:$A,0))</f>
        <v>11703.788377599998</v>
      </c>
      <c r="Q4820" s="19" cm="1">
        <f t="array" ref="Q4820">H4820*_xlfn.IFS(H4820&lt;=350,INDEX('Pliegos Tarifarios (Las Condes)'!$F:$F,MATCH($B4820,'Pliegos Tarifarios (Las Condes)'!$A:$A,0)),H4820&lt;=500,INDEX('Pliegos Tarifarios (Las Condes)'!$G:$G,MATCH($B4820,'Pliegos Tarifarios (Las Condes)'!$A:$A,0)),H4820&lt;=1000,INDEX('Pliegos Tarifarios (Las Condes)'!$H:$H,MATCH($B4820,'Pliegos Tarifarios (Las Condes)'!$A:$A,0)),H4820&lt;=5000,INDEX('Pliegos Tarifarios (Las Condes)'!$I:$I,MATCH($B4820,'Pliegos Tarifarios (Las Condes)'!$A:$A,0)),H4820&gt;5000,INDEX('Pliegos Tarifarios (Las Condes)'!$J:$J,MATCH($B4820,'Pliegos Tarifarios (Las Condes)'!$A:$A,0)))/1.19</f>
        <v>2107.6327969747904</v>
      </c>
      <c r="R4820" s="19">
        <f>INDEX('Pliegos Tarifarios (Las Condes)'!$K:$K,MATCH($B4820,'Pliegos Tarifarios (Las Condes)'!$A:$A,0))</f>
        <v>732.99199999999996</v>
      </c>
      <c r="S4820" s="21">
        <f t="shared" si="228"/>
        <v>177166.42307077476</v>
      </c>
      <c r="T4820" s="21">
        <f t="shared" si="229"/>
        <v>33661.620383447203</v>
      </c>
      <c r="U4820" s="19">
        <v>0</v>
      </c>
      <c r="V4820" s="21">
        <f t="shared" si="230"/>
        <v>210828.04345422197</v>
      </c>
    </row>
    <row r="4821" spans="1:22" x14ac:dyDescent="0.3">
      <c r="A4821" s="3" t="s">
        <v>150</v>
      </c>
      <c r="B4821" s="3">
        <v>11</v>
      </c>
      <c r="C4821" s="4" t="s">
        <v>186</v>
      </c>
      <c r="D4821" s="3" t="s">
        <v>850</v>
      </c>
      <c r="E4821" s="3" t="s">
        <v>121</v>
      </c>
      <c r="F4821" s="4" t="s">
        <v>851</v>
      </c>
      <c r="G4821" s="3" t="s">
        <v>16</v>
      </c>
      <c r="H4821" s="5">
        <v>898.96400000000006</v>
      </c>
      <c r="I4821" s="5">
        <v>2.444</v>
      </c>
      <c r="J4821" s="5">
        <v>2.444</v>
      </c>
      <c r="K4821" s="6">
        <v>1</v>
      </c>
      <c r="L4821" s="5">
        <v>29</v>
      </c>
      <c r="M4821" s="19">
        <f>H4821*INDEX('Pliegos Tarifarios (Las Condes)'!$B:$B,MATCH($B4821,'Pliegos Tarifarios (Las Condes)'!$A:$A,0))</f>
        <v>118450.193532</v>
      </c>
      <c r="N4821" s="19">
        <f>I4821*INDEX('Pliegos Tarifarios (Las Condes)'!$C:$C,MATCH($B4821,'Pliegos Tarifarios (Las Condes)'!$A:$A,0))</f>
        <v>8493.884931999999</v>
      </c>
      <c r="O4821" s="19">
        <f>J4821*INDEX('Pliegos Tarifarios (Las Condes)'!$D:$D,MATCH($B4821,'Pliegos Tarifarios (Las Condes)'!$A:$A,0))</f>
        <v>35559.398368000002</v>
      </c>
      <c r="P4821" s="19">
        <f>H4821*INDEX('Pliegos Tarifarios (Las Condes)'!$E:$E,MATCH($B4821,'Pliegos Tarifarios (Las Condes)'!$A:$A,0))</f>
        <v>11708.107136000001</v>
      </c>
      <c r="Q4821" s="19" cm="1">
        <f t="array" ref="Q4821">H4821*_xlfn.IFS(H4821&lt;=350,INDEX('Pliegos Tarifarios (Las Condes)'!$F:$F,MATCH($B4821,'Pliegos Tarifarios (Las Condes)'!$A:$A,0)),H4821&lt;=500,INDEX('Pliegos Tarifarios (Las Condes)'!$G:$G,MATCH($B4821,'Pliegos Tarifarios (Las Condes)'!$A:$A,0)),H4821&lt;=1000,INDEX('Pliegos Tarifarios (Las Condes)'!$H:$H,MATCH($B4821,'Pliegos Tarifarios (Las Condes)'!$A:$A,0)),H4821&lt;=5000,INDEX('Pliegos Tarifarios (Las Condes)'!$I:$I,MATCH($B4821,'Pliegos Tarifarios (Las Condes)'!$A:$A,0)),H4821&gt;5000,INDEX('Pliegos Tarifarios (Las Condes)'!$J:$J,MATCH($B4821,'Pliegos Tarifarios (Las Condes)'!$A:$A,0)))/1.19</f>
        <v>2108.4105243697481</v>
      </c>
      <c r="R4821" s="19">
        <f>INDEX('Pliegos Tarifarios (Las Condes)'!$K:$K,MATCH($B4821,'Pliegos Tarifarios (Las Condes)'!$A:$A,0))</f>
        <v>732.99199999999996</v>
      </c>
      <c r="S4821" s="21">
        <f t="shared" si="228"/>
        <v>177052.98649236976</v>
      </c>
      <c r="T4821" s="21">
        <f t="shared" si="229"/>
        <v>33640.067433550255</v>
      </c>
      <c r="U4821" s="19">
        <v>0</v>
      </c>
      <c r="V4821" s="21">
        <f t="shared" si="230"/>
        <v>210693.05392592002</v>
      </c>
    </row>
    <row r="4822" spans="1:22" x14ac:dyDescent="0.3">
      <c r="A4822" s="3" t="s">
        <v>150</v>
      </c>
      <c r="B4822" s="3">
        <v>11</v>
      </c>
      <c r="C4822" s="4" t="s">
        <v>186</v>
      </c>
      <c r="D4822" s="3" t="s">
        <v>852</v>
      </c>
      <c r="E4822" s="3" t="s">
        <v>121</v>
      </c>
      <c r="F4822" s="4" t="s">
        <v>853</v>
      </c>
      <c r="G4822" s="3" t="s">
        <v>16</v>
      </c>
      <c r="H4822" s="5">
        <v>899.02700000000004</v>
      </c>
      <c r="I4822" s="5">
        <v>2.5217000000000001</v>
      </c>
      <c r="J4822" s="5">
        <v>2.4316</v>
      </c>
      <c r="K4822" s="6">
        <v>0.96427013522623628</v>
      </c>
      <c r="L4822" s="5">
        <v>29</v>
      </c>
      <c r="M4822" s="19">
        <f>H4822*INDEX('Pliegos Tarifarios (Las Condes)'!$B:$B,MATCH($B4822,'Pliegos Tarifarios (Las Condes)'!$A:$A,0))</f>
        <v>118458.49460100001</v>
      </c>
      <c r="N4822" s="19">
        <f>I4822*INDEX('Pliegos Tarifarios (Las Condes)'!$C:$C,MATCH($B4822,'Pliegos Tarifarios (Las Condes)'!$A:$A,0))</f>
        <v>8763.923745099999</v>
      </c>
      <c r="O4822" s="19">
        <f>J4822*INDEX('Pliegos Tarifarios (Las Condes)'!$D:$D,MATCH($B4822,'Pliegos Tarifarios (Las Condes)'!$A:$A,0))</f>
        <v>35378.9824352</v>
      </c>
      <c r="P4822" s="19">
        <f>H4822*INDEX('Pliegos Tarifarios (Las Condes)'!$E:$E,MATCH($B4822,'Pliegos Tarifarios (Las Condes)'!$A:$A,0))</f>
        <v>11708.927647999999</v>
      </c>
      <c r="Q4822" s="19" cm="1">
        <f t="array" ref="Q4822">H4822*_xlfn.IFS(H4822&lt;=350,INDEX('Pliegos Tarifarios (Las Condes)'!$F:$F,MATCH($B4822,'Pliegos Tarifarios (Las Condes)'!$A:$A,0)),H4822&lt;=500,INDEX('Pliegos Tarifarios (Las Condes)'!$G:$G,MATCH($B4822,'Pliegos Tarifarios (Las Condes)'!$A:$A,0)),H4822&lt;=1000,INDEX('Pliegos Tarifarios (Las Condes)'!$H:$H,MATCH($B4822,'Pliegos Tarifarios (Las Condes)'!$A:$A,0)),H4822&lt;=5000,INDEX('Pliegos Tarifarios (Las Condes)'!$I:$I,MATCH($B4822,'Pliegos Tarifarios (Las Condes)'!$A:$A,0)),H4822&gt;5000,INDEX('Pliegos Tarifarios (Las Condes)'!$J:$J,MATCH($B4822,'Pliegos Tarifarios (Las Condes)'!$A:$A,0)))/1.19</f>
        <v>2108.5582831932779</v>
      </c>
      <c r="R4822" s="19">
        <f>INDEX('Pliegos Tarifarios (Las Condes)'!$K:$K,MATCH($B4822,'Pliegos Tarifarios (Las Condes)'!$A:$A,0))</f>
        <v>732.99199999999996</v>
      </c>
      <c r="S4822" s="21">
        <f t="shared" si="228"/>
        <v>177151.87871249329</v>
      </c>
      <c r="T4822" s="21">
        <f t="shared" si="229"/>
        <v>33658.856955373725</v>
      </c>
      <c r="U4822" s="19">
        <v>0</v>
      </c>
      <c r="V4822" s="21">
        <f t="shared" si="230"/>
        <v>210810.735667867</v>
      </c>
    </row>
    <row r="4823" spans="1:22" x14ac:dyDescent="0.3">
      <c r="A4823" s="3" t="s">
        <v>150</v>
      </c>
      <c r="B4823" s="3">
        <v>11</v>
      </c>
      <c r="C4823" s="4" t="s">
        <v>186</v>
      </c>
      <c r="D4823" s="3" t="s">
        <v>854</v>
      </c>
      <c r="E4823" s="3" t="s">
        <v>121</v>
      </c>
      <c r="F4823" s="4" t="s">
        <v>855</v>
      </c>
      <c r="G4823" s="3" t="s">
        <v>16</v>
      </c>
      <c r="H4823" s="5">
        <v>899.79949999999997</v>
      </c>
      <c r="I4823" s="5">
        <v>2.456</v>
      </c>
      <c r="J4823" s="5">
        <v>2.4474999999999998</v>
      </c>
      <c r="K4823" s="6">
        <v>0.99653908794788271</v>
      </c>
      <c r="L4823" s="5">
        <v>29.03</v>
      </c>
      <c r="M4823" s="19">
        <f>H4823*INDEX('Pliegos Tarifarios (Las Condes)'!$B:$B,MATCH($B4823,'Pliegos Tarifarios (Las Condes)'!$A:$A,0))</f>
        <v>118560.28151850001</v>
      </c>
      <c r="N4823" s="19">
        <f>I4823*INDEX('Pliegos Tarifarios (Las Condes)'!$C:$C,MATCH($B4823,'Pliegos Tarifarios (Las Condes)'!$A:$A,0))</f>
        <v>8535.5897679999998</v>
      </c>
      <c r="O4823" s="19">
        <f>J4823*INDEX('Pliegos Tarifarios (Las Condes)'!$D:$D,MATCH($B4823,'Pliegos Tarifarios (Las Condes)'!$A:$A,0))</f>
        <v>35610.322219999995</v>
      </c>
      <c r="P4823" s="19">
        <f>H4823*INDEX('Pliegos Tarifarios (Las Condes)'!$E:$E,MATCH($B4823,'Pliegos Tarifarios (Las Condes)'!$A:$A,0))</f>
        <v>11718.988687999999</v>
      </c>
      <c r="Q4823" s="19" cm="1">
        <f t="array" ref="Q4823">H4823*_xlfn.IFS(H4823&lt;=350,INDEX('Pliegos Tarifarios (Las Condes)'!$F:$F,MATCH($B4823,'Pliegos Tarifarios (Las Condes)'!$A:$A,0)),H4823&lt;=500,INDEX('Pliegos Tarifarios (Las Condes)'!$G:$G,MATCH($B4823,'Pliegos Tarifarios (Las Condes)'!$A:$A,0)),H4823&lt;=1000,INDEX('Pliegos Tarifarios (Las Condes)'!$H:$H,MATCH($B4823,'Pliegos Tarifarios (Las Condes)'!$A:$A,0)),H4823&lt;=5000,INDEX('Pliegos Tarifarios (Las Condes)'!$I:$I,MATCH($B4823,'Pliegos Tarifarios (Las Condes)'!$A:$A,0)),H4823&gt;5000,INDEX('Pliegos Tarifarios (Las Condes)'!$J:$J,MATCH($B4823,'Pliegos Tarifarios (Las Condes)'!$A:$A,0)))/1.19</f>
        <v>2110.3700878151262</v>
      </c>
      <c r="R4823" s="19">
        <f>INDEX('Pliegos Tarifarios (Las Condes)'!$K:$K,MATCH($B4823,'Pliegos Tarifarios (Las Condes)'!$A:$A,0))</f>
        <v>732.99199999999996</v>
      </c>
      <c r="S4823" s="21">
        <f t="shared" si="228"/>
        <v>177268.54428231515</v>
      </c>
      <c r="T4823" s="21">
        <f t="shared" si="229"/>
        <v>33681.023413639879</v>
      </c>
      <c r="U4823" s="19">
        <v>0</v>
      </c>
      <c r="V4823" s="21">
        <f t="shared" si="230"/>
        <v>210949.56769595505</v>
      </c>
    </row>
    <row r="4824" spans="1:22" x14ac:dyDescent="0.3">
      <c r="A4824" s="3" t="s">
        <v>150</v>
      </c>
      <c r="B4824" s="3">
        <v>11</v>
      </c>
      <c r="C4824" s="4" t="s">
        <v>186</v>
      </c>
      <c r="D4824" s="3" t="s">
        <v>856</v>
      </c>
      <c r="E4824" s="3" t="s">
        <v>121</v>
      </c>
      <c r="F4824" s="4" t="s">
        <v>857</v>
      </c>
      <c r="G4824" s="3" t="s">
        <v>16</v>
      </c>
      <c r="H4824" s="5">
        <v>897.15930000000003</v>
      </c>
      <c r="I4824" s="5">
        <v>2.4683000000000002</v>
      </c>
      <c r="J4824" s="5">
        <v>2.3883000000000001</v>
      </c>
      <c r="K4824" s="6">
        <v>0.96758902888627796</v>
      </c>
      <c r="L4824" s="5">
        <v>28.94</v>
      </c>
      <c r="M4824" s="19">
        <f>H4824*INDEX('Pliegos Tarifarios (Las Condes)'!$B:$B,MATCH($B4824,'Pliegos Tarifarios (Las Condes)'!$A:$A,0))</f>
        <v>118212.4008459</v>
      </c>
      <c r="N4824" s="19">
        <f>I4824*INDEX('Pliegos Tarifarios (Las Condes)'!$C:$C,MATCH($B4824,'Pliegos Tarifarios (Las Condes)'!$A:$A,0))</f>
        <v>8578.3372249000004</v>
      </c>
      <c r="O4824" s="19">
        <f>J4824*INDEX('Pliegos Tarifarios (Las Condes)'!$D:$D,MATCH($B4824,'Pliegos Tarifarios (Las Condes)'!$A:$A,0))</f>
        <v>34748.981637600002</v>
      </c>
      <c r="P4824" s="19">
        <f>H4824*INDEX('Pliegos Tarifarios (Las Condes)'!$E:$E,MATCH($B4824,'Pliegos Tarifarios (Las Condes)'!$A:$A,0))</f>
        <v>11684.6027232</v>
      </c>
      <c r="Q4824" s="19" cm="1">
        <f t="array" ref="Q4824">H4824*_xlfn.IFS(H4824&lt;=350,INDEX('Pliegos Tarifarios (Las Condes)'!$F:$F,MATCH($B4824,'Pliegos Tarifarios (Las Condes)'!$A:$A,0)),H4824&lt;=500,INDEX('Pliegos Tarifarios (Las Condes)'!$G:$G,MATCH($B4824,'Pliegos Tarifarios (Las Condes)'!$A:$A,0)),H4824&lt;=1000,INDEX('Pliegos Tarifarios (Las Condes)'!$H:$H,MATCH($B4824,'Pliegos Tarifarios (Las Condes)'!$A:$A,0)),H4824&lt;=5000,INDEX('Pliegos Tarifarios (Las Condes)'!$I:$I,MATCH($B4824,'Pliegos Tarifarios (Las Condes)'!$A:$A,0)),H4824&gt;5000,INDEX('Pliegos Tarifarios (Las Condes)'!$J:$J,MATCH($B4824,'Pliegos Tarifarios (Las Condes)'!$A:$A,0)))/1.19</f>
        <v>2104.1778204201687</v>
      </c>
      <c r="R4824" s="19">
        <f>INDEX('Pliegos Tarifarios (Las Condes)'!$K:$K,MATCH($B4824,'Pliegos Tarifarios (Las Condes)'!$A:$A,0))</f>
        <v>732.99199999999996</v>
      </c>
      <c r="S4824" s="21">
        <f t="shared" si="228"/>
        <v>176061.49225202014</v>
      </c>
      <c r="T4824" s="21">
        <f t="shared" si="229"/>
        <v>33451.683527883826</v>
      </c>
      <c r="U4824" s="19">
        <v>0</v>
      </c>
      <c r="V4824" s="21">
        <f t="shared" si="230"/>
        <v>209513.17577990395</v>
      </c>
    </row>
    <row r="4825" spans="1:22" x14ac:dyDescent="0.3">
      <c r="A4825" s="3" t="s">
        <v>150</v>
      </c>
      <c r="B4825" s="3">
        <v>11</v>
      </c>
      <c r="C4825" s="4" t="s">
        <v>186</v>
      </c>
      <c r="D4825" s="3" t="s">
        <v>858</v>
      </c>
      <c r="E4825" s="3" t="s">
        <v>121</v>
      </c>
      <c r="F4825" s="4" t="s">
        <v>859</v>
      </c>
      <c r="G4825" s="3" t="s">
        <v>16</v>
      </c>
      <c r="H4825" s="5">
        <v>899.43830000000003</v>
      </c>
      <c r="I4825" s="5">
        <v>2.4954000000000001</v>
      </c>
      <c r="J4825" s="5">
        <v>2.4062000000000001</v>
      </c>
      <c r="K4825" s="6">
        <v>0.96425422777911363</v>
      </c>
      <c r="L4825" s="5">
        <v>29.01</v>
      </c>
      <c r="M4825" s="19">
        <f>H4825*INDEX('Pliegos Tarifarios (Las Condes)'!$B:$B,MATCH($B4825,'Pliegos Tarifarios (Las Condes)'!$A:$A,0))</f>
        <v>118512.68872290001</v>
      </c>
      <c r="N4825" s="19">
        <f>I4825*INDEX('Pliegos Tarifarios (Las Condes)'!$C:$C,MATCH($B4825,'Pliegos Tarifarios (Las Condes)'!$A:$A,0))</f>
        <v>8672.5206462000006</v>
      </c>
      <c r="O4825" s="19">
        <f>J4825*INDEX('Pliegos Tarifarios (Las Condes)'!$D:$D,MATCH($B4825,'Pliegos Tarifarios (Las Condes)'!$A:$A,0))</f>
        <v>35009.420766400006</v>
      </c>
      <c r="P4825" s="19">
        <f>H4825*INDEX('Pliegos Tarifarios (Las Condes)'!$E:$E,MATCH($B4825,'Pliegos Tarifarios (Las Condes)'!$A:$A,0))</f>
        <v>11714.284419199999</v>
      </c>
      <c r="Q4825" s="19" cm="1">
        <f t="array" ref="Q4825">H4825*_xlfn.IFS(H4825&lt;=350,INDEX('Pliegos Tarifarios (Las Condes)'!$F:$F,MATCH($B4825,'Pliegos Tarifarios (Las Condes)'!$A:$A,0)),H4825&lt;=500,INDEX('Pliegos Tarifarios (Las Condes)'!$G:$G,MATCH($B4825,'Pliegos Tarifarios (Las Condes)'!$A:$A,0)),H4825&lt;=1000,INDEX('Pliegos Tarifarios (Las Condes)'!$H:$H,MATCH($B4825,'Pliegos Tarifarios (Las Condes)'!$A:$A,0)),H4825&lt;=5000,INDEX('Pliegos Tarifarios (Las Condes)'!$I:$I,MATCH($B4825,'Pliegos Tarifarios (Las Condes)'!$A:$A,0)),H4825&gt;5000,INDEX('Pliegos Tarifarios (Las Condes)'!$J:$J,MATCH($B4825,'Pliegos Tarifarios (Las Condes)'!$A:$A,0)))/1.19</f>
        <v>2109.5229372268914</v>
      </c>
      <c r="R4825" s="19">
        <f>INDEX('Pliegos Tarifarios (Las Condes)'!$K:$K,MATCH($B4825,'Pliegos Tarifarios (Las Condes)'!$A:$A,0))</f>
        <v>732.99199999999996</v>
      </c>
      <c r="S4825" s="21">
        <f t="shared" si="228"/>
        <v>176751.42949192692</v>
      </c>
      <c r="T4825" s="21">
        <f t="shared" si="229"/>
        <v>33582.771603466113</v>
      </c>
      <c r="U4825" s="19">
        <v>0</v>
      </c>
      <c r="V4825" s="21">
        <f t="shared" si="230"/>
        <v>210334.20109539304</v>
      </c>
    </row>
    <row r="4826" spans="1:22" x14ac:dyDescent="0.3">
      <c r="A4826" s="3" t="s">
        <v>150</v>
      </c>
      <c r="B4826" s="3">
        <v>11</v>
      </c>
      <c r="C4826" s="4" t="s">
        <v>186</v>
      </c>
      <c r="D4826" s="3" t="s">
        <v>860</v>
      </c>
      <c r="E4826" s="3" t="s">
        <v>121</v>
      </c>
      <c r="F4826" s="4" t="s">
        <v>861</v>
      </c>
      <c r="G4826" s="3" t="s">
        <v>16</v>
      </c>
      <c r="H4826" s="5">
        <v>900.20090000000005</v>
      </c>
      <c r="I4826" s="5">
        <v>2.4651000000000001</v>
      </c>
      <c r="J4826" s="5">
        <v>2.4236</v>
      </c>
      <c r="K4826" s="6">
        <v>0.98316498316498313</v>
      </c>
      <c r="L4826" s="5">
        <v>29.04</v>
      </c>
      <c r="M4826" s="19">
        <f>H4826*INDEX('Pliegos Tarifarios (Las Condes)'!$B:$B,MATCH($B4826,'Pliegos Tarifarios (Las Condes)'!$A:$A,0))</f>
        <v>118613.17118670001</v>
      </c>
      <c r="N4826" s="19">
        <f>I4826*INDEX('Pliegos Tarifarios (Las Condes)'!$C:$C,MATCH($B4826,'Pliegos Tarifarios (Las Condes)'!$A:$A,0))</f>
        <v>8567.2159352999988</v>
      </c>
      <c r="O4826" s="19">
        <f>J4826*INDEX('Pliegos Tarifarios (Las Condes)'!$D:$D,MATCH($B4826,'Pliegos Tarifarios (Las Condes)'!$A:$A,0))</f>
        <v>35262.585059199999</v>
      </c>
      <c r="P4826" s="19">
        <f>H4826*INDEX('Pliegos Tarifarios (Las Condes)'!$E:$E,MATCH($B4826,'Pliegos Tarifarios (Las Condes)'!$A:$A,0))</f>
        <v>11724.216521599999</v>
      </c>
      <c r="Q4826" s="19" cm="1">
        <f t="array" ref="Q4826">H4826*_xlfn.IFS(H4826&lt;=350,INDEX('Pliegos Tarifarios (Las Condes)'!$F:$F,MATCH($B4826,'Pliegos Tarifarios (Las Condes)'!$A:$A,0)),H4826&lt;=500,INDEX('Pliegos Tarifarios (Las Condes)'!$G:$G,MATCH($B4826,'Pliegos Tarifarios (Las Condes)'!$A:$A,0)),H4826&lt;=1000,INDEX('Pliegos Tarifarios (Las Condes)'!$H:$H,MATCH($B4826,'Pliegos Tarifarios (Las Condes)'!$A:$A,0)),H4826&lt;=5000,INDEX('Pliegos Tarifarios (Las Condes)'!$I:$I,MATCH($B4826,'Pliegos Tarifarios (Las Condes)'!$A:$A,0)),H4826&gt;5000,INDEX('Pliegos Tarifarios (Las Condes)'!$J:$J,MATCH($B4826,'Pliegos Tarifarios (Las Condes)'!$A:$A,0)))/1.19</f>
        <v>2111.3115226050427</v>
      </c>
      <c r="R4826" s="19">
        <f>INDEX('Pliegos Tarifarios (Las Condes)'!$K:$K,MATCH($B4826,'Pliegos Tarifarios (Las Condes)'!$A:$A,0))</f>
        <v>732.99199999999996</v>
      </c>
      <c r="S4826" s="21">
        <f t="shared" si="228"/>
        <v>177011.49222540506</v>
      </c>
      <c r="T4826" s="21">
        <f t="shared" si="229"/>
        <v>33632.183522826963</v>
      </c>
      <c r="U4826" s="19">
        <v>0</v>
      </c>
      <c r="V4826" s="21">
        <f t="shared" si="230"/>
        <v>210643.67574823202</v>
      </c>
    </row>
    <row r="4827" spans="1:22" x14ac:dyDescent="0.3">
      <c r="A4827" s="3" t="s">
        <v>150</v>
      </c>
      <c r="B4827" s="3">
        <v>11</v>
      </c>
      <c r="C4827" s="4" t="s">
        <v>186</v>
      </c>
      <c r="D4827" s="3" t="s">
        <v>862</v>
      </c>
      <c r="E4827" s="3" t="s">
        <v>121</v>
      </c>
      <c r="F4827" s="4" t="s">
        <v>863</v>
      </c>
      <c r="G4827" s="3" t="s">
        <v>16</v>
      </c>
      <c r="H4827" s="5">
        <v>898.01990000000001</v>
      </c>
      <c r="I4827" s="5">
        <v>2.4361000000000002</v>
      </c>
      <c r="J4827" s="5">
        <v>2.423</v>
      </c>
      <c r="K4827" s="6">
        <v>0.99462255244037601</v>
      </c>
      <c r="L4827" s="5">
        <v>28.97</v>
      </c>
      <c r="M4827" s="19">
        <f>H4827*INDEX('Pliegos Tarifarios (Las Condes)'!$B:$B,MATCH($B4827,'Pliegos Tarifarios (Las Condes)'!$A:$A,0))</f>
        <v>118325.7960837</v>
      </c>
      <c r="N4827" s="19">
        <f>I4827*INDEX('Pliegos Tarifarios (Las Condes)'!$C:$C,MATCH($B4827,'Pliegos Tarifarios (Las Condes)'!$A:$A,0))</f>
        <v>8466.4292483000008</v>
      </c>
      <c r="O4827" s="19">
        <f>J4827*INDEX('Pliegos Tarifarios (Las Condes)'!$D:$D,MATCH($B4827,'Pliegos Tarifarios (Las Condes)'!$A:$A,0))</f>
        <v>35253.855256000003</v>
      </c>
      <c r="P4827" s="19">
        <f>H4827*INDEX('Pliegos Tarifarios (Las Condes)'!$E:$E,MATCH($B4827,'Pliegos Tarifarios (Las Condes)'!$A:$A,0))</f>
        <v>11695.811177599999</v>
      </c>
      <c r="Q4827" s="19" cm="1">
        <f t="array" ref="Q4827">H4827*_xlfn.IFS(H4827&lt;=350,INDEX('Pliegos Tarifarios (Las Condes)'!$F:$F,MATCH($B4827,'Pliegos Tarifarios (Las Condes)'!$A:$A,0)),H4827&lt;=500,INDEX('Pliegos Tarifarios (Las Condes)'!$G:$G,MATCH($B4827,'Pliegos Tarifarios (Las Condes)'!$A:$A,0)),H4827&lt;=1000,INDEX('Pliegos Tarifarios (Las Condes)'!$H:$H,MATCH($B4827,'Pliegos Tarifarios (Las Condes)'!$A:$A,0)),H4827&lt;=5000,INDEX('Pliegos Tarifarios (Las Condes)'!$I:$I,MATCH($B4827,'Pliegos Tarifarios (Las Condes)'!$A:$A,0)),H4827&gt;5000,INDEX('Pliegos Tarifarios (Las Condes)'!$J:$J,MATCH($B4827,'Pliegos Tarifarios (Las Condes)'!$A:$A,0)))/1.19</f>
        <v>2106.1962528571435</v>
      </c>
      <c r="R4827" s="19">
        <f>INDEX('Pliegos Tarifarios (Las Condes)'!$K:$K,MATCH($B4827,'Pliegos Tarifarios (Las Condes)'!$A:$A,0))</f>
        <v>732.99199999999996</v>
      </c>
      <c r="S4827" s="21">
        <f t="shared" si="228"/>
        <v>176581.08001845714</v>
      </c>
      <c r="T4827" s="21">
        <f t="shared" si="229"/>
        <v>33550.40520350686</v>
      </c>
      <c r="U4827" s="19">
        <v>0</v>
      </c>
      <c r="V4827" s="21">
        <f t="shared" si="230"/>
        <v>210131.48522196402</v>
      </c>
    </row>
    <row r="4828" spans="1:22" x14ac:dyDescent="0.3">
      <c r="A4828" s="3" t="s">
        <v>150</v>
      </c>
      <c r="B4828" s="3">
        <v>11</v>
      </c>
      <c r="C4828" s="4" t="s">
        <v>186</v>
      </c>
      <c r="D4828" s="3" t="s">
        <v>864</v>
      </c>
      <c r="E4828" s="3" t="s">
        <v>121</v>
      </c>
      <c r="F4828" s="4" t="s">
        <v>865</v>
      </c>
      <c r="G4828" s="3" t="s">
        <v>16</v>
      </c>
      <c r="H4828" s="5">
        <v>896.86019999999996</v>
      </c>
      <c r="I4828" s="5">
        <v>2.4885999999999999</v>
      </c>
      <c r="J4828" s="5">
        <v>2.4885999999999999</v>
      </c>
      <c r="K4828" s="6">
        <v>1</v>
      </c>
      <c r="L4828" s="5">
        <v>28.93</v>
      </c>
      <c r="M4828" s="19">
        <f>H4828*INDEX('Pliegos Tarifarios (Las Condes)'!$B:$B,MATCH($B4828,'Pliegos Tarifarios (Las Condes)'!$A:$A,0))</f>
        <v>118172.9905326</v>
      </c>
      <c r="N4828" s="19">
        <f>I4828*INDEX('Pliegos Tarifarios (Las Condes)'!$C:$C,MATCH($B4828,'Pliegos Tarifarios (Las Condes)'!$A:$A,0))</f>
        <v>8648.8879057999984</v>
      </c>
      <c r="O4828" s="19">
        <f>J4828*INDEX('Pliegos Tarifarios (Las Condes)'!$D:$D,MATCH($B4828,'Pliegos Tarifarios (Las Condes)'!$A:$A,0))</f>
        <v>36208.313739199999</v>
      </c>
      <c r="P4828" s="19">
        <f>H4828*INDEX('Pliegos Tarifarios (Las Condes)'!$E:$E,MATCH($B4828,'Pliegos Tarifarios (Las Condes)'!$A:$A,0))</f>
        <v>11680.707244799998</v>
      </c>
      <c r="Q4828" s="19" cm="1">
        <f t="array" ref="Q4828">H4828*_xlfn.IFS(H4828&lt;=350,INDEX('Pliegos Tarifarios (Las Condes)'!$F:$F,MATCH($B4828,'Pliegos Tarifarios (Las Condes)'!$A:$A,0)),H4828&lt;=500,INDEX('Pliegos Tarifarios (Las Condes)'!$G:$G,MATCH($B4828,'Pliegos Tarifarios (Las Condes)'!$A:$A,0)),H4828&lt;=1000,INDEX('Pliegos Tarifarios (Las Condes)'!$H:$H,MATCH($B4828,'Pliegos Tarifarios (Las Condes)'!$A:$A,0)),H4828&lt;=5000,INDEX('Pliegos Tarifarios (Las Condes)'!$I:$I,MATCH($B4828,'Pliegos Tarifarios (Las Condes)'!$A:$A,0)),H4828&gt;5000,INDEX('Pliegos Tarifarios (Las Condes)'!$J:$J,MATCH($B4828,'Pliegos Tarifarios (Las Condes)'!$A:$A,0)))/1.19</f>
        <v>2103.4763178151261</v>
      </c>
      <c r="R4828" s="19">
        <f>INDEX('Pliegos Tarifarios (Las Condes)'!$K:$K,MATCH($B4828,'Pliegos Tarifarios (Las Condes)'!$A:$A,0))</f>
        <v>732.99199999999996</v>
      </c>
      <c r="S4828" s="21">
        <f t="shared" si="228"/>
        <v>177547.36774021512</v>
      </c>
      <c r="T4828" s="21">
        <f t="shared" si="229"/>
        <v>33733.999870640873</v>
      </c>
      <c r="U4828" s="19">
        <v>0</v>
      </c>
      <c r="V4828" s="21">
        <f t="shared" si="230"/>
        <v>211281.36761085599</v>
      </c>
    </row>
    <row r="4829" spans="1:22" x14ac:dyDescent="0.3">
      <c r="A4829" s="3" t="s">
        <v>150</v>
      </c>
      <c r="B4829" s="3">
        <v>11</v>
      </c>
      <c r="C4829" s="4" t="s">
        <v>186</v>
      </c>
      <c r="D4829" s="3" t="s">
        <v>866</v>
      </c>
      <c r="E4829" s="3" t="s">
        <v>121</v>
      </c>
      <c r="F4829" s="4" t="s">
        <v>867</v>
      </c>
      <c r="G4829" s="3" t="s">
        <v>16</v>
      </c>
      <c r="H4829" s="5">
        <v>897.88549999999998</v>
      </c>
      <c r="I4829" s="5">
        <v>2.4914000000000001</v>
      </c>
      <c r="J4829" s="5">
        <v>2.4388000000000001</v>
      </c>
      <c r="K4829" s="6">
        <v>0.97888737256161196</v>
      </c>
      <c r="L4829" s="5">
        <v>28.96</v>
      </c>
      <c r="M4829" s="19">
        <f>H4829*INDEX('Pliegos Tarifarios (Las Condes)'!$B:$B,MATCH($B4829,'Pliegos Tarifarios (Las Condes)'!$A:$A,0))</f>
        <v>118308.08713650001</v>
      </c>
      <c r="N4829" s="19">
        <f>I4829*INDEX('Pliegos Tarifarios (Las Condes)'!$C:$C,MATCH($B4829,'Pliegos Tarifarios (Las Condes)'!$A:$A,0))</f>
        <v>8658.6190341999991</v>
      </c>
      <c r="O4829" s="19">
        <f>J4829*INDEX('Pliegos Tarifarios (Las Condes)'!$D:$D,MATCH($B4829,'Pliegos Tarifarios (Las Condes)'!$A:$A,0))</f>
        <v>35483.740073600005</v>
      </c>
      <c r="P4829" s="19">
        <f>H4829*INDEX('Pliegos Tarifarios (Las Condes)'!$E:$E,MATCH($B4829,'Pliegos Tarifarios (Las Condes)'!$A:$A,0))</f>
        <v>11694.060751999999</v>
      </c>
      <c r="Q4829" s="19" cm="1">
        <f t="array" ref="Q4829">H4829*_xlfn.IFS(H4829&lt;=350,INDEX('Pliegos Tarifarios (Las Condes)'!$F:$F,MATCH($B4829,'Pliegos Tarifarios (Las Condes)'!$A:$A,0)),H4829&lt;=500,INDEX('Pliegos Tarifarios (Las Condes)'!$G:$G,MATCH($B4829,'Pliegos Tarifarios (Las Condes)'!$A:$A,0)),H4829&lt;=1000,INDEX('Pliegos Tarifarios (Las Condes)'!$H:$H,MATCH($B4829,'Pliegos Tarifarios (Las Condes)'!$A:$A,0)),H4829&lt;=5000,INDEX('Pliegos Tarifarios (Las Condes)'!$I:$I,MATCH($B4829,'Pliegos Tarifarios (Las Condes)'!$A:$A,0)),H4829&gt;5000,INDEX('Pliegos Tarifarios (Las Condes)'!$J:$J,MATCH($B4829,'Pliegos Tarifarios (Las Condes)'!$A:$A,0)))/1.19</f>
        <v>2105.8810340336136</v>
      </c>
      <c r="R4829" s="19">
        <f>INDEX('Pliegos Tarifarios (Las Condes)'!$K:$K,MATCH($B4829,'Pliegos Tarifarios (Las Condes)'!$A:$A,0))</f>
        <v>732.99199999999996</v>
      </c>
      <c r="S4829" s="21">
        <f t="shared" si="228"/>
        <v>176983.38003033362</v>
      </c>
      <c r="T4829" s="21">
        <f t="shared" si="229"/>
        <v>33626.842205763387</v>
      </c>
      <c r="U4829" s="19">
        <v>0</v>
      </c>
      <c r="V4829" s="21">
        <f t="shared" si="230"/>
        <v>210610.222236097</v>
      </c>
    </row>
    <row r="4830" spans="1:22" x14ac:dyDescent="0.3">
      <c r="A4830" s="3" t="s">
        <v>150</v>
      </c>
      <c r="B4830" s="3">
        <v>11</v>
      </c>
      <c r="C4830" s="4" t="s">
        <v>186</v>
      </c>
      <c r="D4830" s="3" t="s">
        <v>868</v>
      </c>
      <c r="E4830" s="3" t="s">
        <v>121</v>
      </c>
      <c r="F4830" s="4" t="s">
        <v>869</v>
      </c>
      <c r="G4830" s="3" t="s">
        <v>16</v>
      </c>
      <c r="H4830" s="5">
        <v>900.15679999999998</v>
      </c>
      <c r="I4830" s="5">
        <v>2.4578000000000002</v>
      </c>
      <c r="J4830" s="5">
        <v>2.4459</v>
      </c>
      <c r="K4830" s="6">
        <v>0.99515827162503045</v>
      </c>
      <c r="L4830" s="5">
        <v>29.04</v>
      </c>
      <c r="M4830" s="19">
        <f>H4830*INDEX('Pliegos Tarifarios (Las Condes)'!$B:$B,MATCH($B4830,'Pliegos Tarifarios (Las Condes)'!$A:$A,0))</f>
        <v>118607.36043840001</v>
      </c>
      <c r="N4830" s="19">
        <f>I4830*INDEX('Pliegos Tarifarios (Las Condes)'!$C:$C,MATCH($B4830,'Pliegos Tarifarios (Las Condes)'!$A:$A,0))</f>
        <v>8541.8454934000001</v>
      </c>
      <c r="O4830" s="19">
        <f>J4830*INDEX('Pliegos Tarifarios (Las Condes)'!$D:$D,MATCH($B4830,'Pliegos Tarifarios (Las Condes)'!$A:$A,0))</f>
        <v>35587.042744799997</v>
      </c>
      <c r="P4830" s="19">
        <f>H4830*INDEX('Pliegos Tarifarios (Las Condes)'!$E:$E,MATCH($B4830,'Pliegos Tarifarios (Las Condes)'!$A:$A,0))</f>
        <v>11723.642163199998</v>
      </c>
      <c r="Q4830" s="19" cm="1">
        <f t="array" ref="Q4830">H4830*_xlfn.IFS(H4830&lt;=350,INDEX('Pliegos Tarifarios (Las Condes)'!$F:$F,MATCH($B4830,'Pliegos Tarifarios (Las Condes)'!$A:$A,0)),H4830&lt;=500,INDEX('Pliegos Tarifarios (Las Condes)'!$G:$G,MATCH($B4830,'Pliegos Tarifarios (Las Condes)'!$A:$A,0)),H4830&lt;=1000,INDEX('Pliegos Tarifarios (Las Condes)'!$H:$H,MATCH($B4830,'Pliegos Tarifarios (Las Condes)'!$A:$A,0)),H4830&lt;=5000,INDEX('Pliegos Tarifarios (Las Condes)'!$I:$I,MATCH($B4830,'Pliegos Tarifarios (Las Condes)'!$A:$A,0)),H4830&gt;5000,INDEX('Pliegos Tarifarios (Las Condes)'!$J:$J,MATCH($B4830,'Pliegos Tarifarios (Las Condes)'!$A:$A,0)))/1.19</f>
        <v>2111.2080914285721</v>
      </c>
      <c r="R4830" s="19">
        <f>INDEX('Pliegos Tarifarios (Las Condes)'!$K:$K,MATCH($B4830,'Pliegos Tarifarios (Las Condes)'!$A:$A,0))</f>
        <v>732.99199999999996</v>
      </c>
      <c r="S4830" s="21">
        <f t="shared" si="228"/>
        <v>177304.09093122857</v>
      </c>
      <c r="T4830" s="21">
        <f t="shared" si="229"/>
        <v>33687.777276933426</v>
      </c>
      <c r="U4830" s="19">
        <v>0</v>
      </c>
      <c r="V4830" s="21">
        <f t="shared" si="230"/>
        <v>210991.86820816199</v>
      </c>
    </row>
    <row r="4831" spans="1:22" x14ac:dyDescent="0.3">
      <c r="A4831" s="3" t="s">
        <v>150</v>
      </c>
      <c r="B4831" s="3">
        <v>11</v>
      </c>
      <c r="C4831" s="4" t="s">
        <v>186</v>
      </c>
      <c r="D4831" s="3" t="s">
        <v>870</v>
      </c>
      <c r="E4831" s="3" t="s">
        <v>121</v>
      </c>
      <c r="F4831" s="4" t="s">
        <v>871</v>
      </c>
      <c r="G4831" s="3" t="s">
        <v>16</v>
      </c>
      <c r="H4831" s="5">
        <v>899.69079999999997</v>
      </c>
      <c r="I4831" s="5">
        <v>2.4708000000000001</v>
      </c>
      <c r="J4831" s="5">
        <v>2.4708000000000001</v>
      </c>
      <c r="K4831" s="6">
        <v>1</v>
      </c>
      <c r="L4831" s="5">
        <v>29.02</v>
      </c>
      <c r="M4831" s="19">
        <f>H4831*INDEX('Pliegos Tarifarios (Las Condes)'!$B:$B,MATCH($B4831,'Pliegos Tarifarios (Las Condes)'!$A:$A,0))</f>
        <v>118545.95888039999</v>
      </c>
      <c r="N4831" s="19">
        <f>I4831*INDEX('Pliegos Tarifarios (Las Condes)'!$C:$C,MATCH($B4831,'Pliegos Tarifarios (Las Condes)'!$A:$A,0))</f>
        <v>8587.0257323999995</v>
      </c>
      <c r="O4831" s="19">
        <f>J4831*INDEX('Pliegos Tarifarios (Las Condes)'!$D:$D,MATCH($B4831,'Pliegos Tarifarios (Las Condes)'!$A:$A,0))</f>
        <v>35949.329577600001</v>
      </c>
      <c r="P4831" s="19">
        <f>H4831*INDEX('Pliegos Tarifarios (Las Condes)'!$E:$E,MATCH($B4831,'Pliegos Tarifarios (Las Condes)'!$A:$A,0))</f>
        <v>11717.572979199998</v>
      </c>
      <c r="Q4831" s="19" cm="1">
        <f t="array" ref="Q4831">H4831*_xlfn.IFS(H4831&lt;=350,INDEX('Pliegos Tarifarios (Las Condes)'!$F:$F,MATCH($B4831,'Pliegos Tarifarios (Las Condes)'!$A:$A,0)),H4831&lt;=500,INDEX('Pliegos Tarifarios (Las Condes)'!$G:$G,MATCH($B4831,'Pliegos Tarifarios (Las Condes)'!$A:$A,0)),H4831&lt;=1000,INDEX('Pliegos Tarifarios (Las Condes)'!$H:$H,MATCH($B4831,'Pliegos Tarifarios (Las Condes)'!$A:$A,0)),H4831&lt;=5000,INDEX('Pliegos Tarifarios (Las Condes)'!$I:$I,MATCH($B4831,'Pliegos Tarifarios (Las Condes)'!$A:$A,0)),H4831&gt;5000,INDEX('Pliegos Tarifarios (Las Condes)'!$J:$J,MATCH($B4831,'Pliegos Tarifarios (Las Condes)'!$A:$A,0)))/1.19</f>
        <v>2110.1151452100844</v>
      </c>
      <c r="R4831" s="19">
        <f>INDEX('Pliegos Tarifarios (Las Condes)'!$K:$K,MATCH($B4831,'Pliegos Tarifarios (Las Condes)'!$A:$A,0))</f>
        <v>732.99199999999996</v>
      </c>
      <c r="S4831" s="21">
        <f t="shared" si="228"/>
        <v>177642.99431481009</v>
      </c>
      <c r="T4831" s="21">
        <f t="shared" si="229"/>
        <v>33752.168919813914</v>
      </c>
      <c r="U4831" s="19">
        <v>0</v>
      </c>
      <c r="V4831" s="21">
        <f t="shared" si="230"/>
        <v>211395.16323462399</v>
      </c>
    </row>
    <row r="4832" spans="1:22" x14ac:dyDescent="0.3">
      <c r="A4832" s="3" t="s">
        <v>150</v>
      </c>
      <c r="B4832" s="3">
        <v>11</v>
      </c>
      <c r="C4832" s="4" t="s">
        <v>186</v>
      </c>
      <c r="D4832" s="3" t="s">
        <v>872</v>
      </c>
      <c r="E4832" s="3" t="s">
        <v>121</v>
      </c>
      <c r="F4832" s="4" t="s">
        <v>873</v>
      </c>
      <c r="G4832" s="3" t="s">
        <v>16</v>
      </c>
      <c r="H4832" s="5">
        <v>898.22659999999996</v>
      </c>
      <c r="I4832" s="5">
        <v>2.5202</v>
      </c>
      <c r="J4832" s="5">
        <v>2.4207000000000001</v>
      </c>
      <c r="K4832" s="6">
        <v>0.96051900642806132</v>
      </c>
      <c r="L4832" s="5">
        <v>28.98</v>
      </c>
      <c r="M4832" s="19">
        <f>H4832*INDEX('Pliegos Tarifarios (Las Condes)'!$B:$B,MATCH($B4832,'Pliegos Tarifarios (Las Condes)'!$A:$A,0))</f>
        <v>118353.03149579999</v>
      </c>
      <c r="N4832" s="19">
        <f>I4832*INDEX('Pliegos Tarifarios (Las Condes)'!$C:$C,MATCH($B4832,'Pliegos Tarifarios (Las Condes)'!$A:$A,0))</f>
        <v>8758.7106406000003</v>
      </c>
      <c r="O4832" s="19">
        <f>J4832*INDEX('Pliegos Tarifarios (Las Condes)'!$D:$D,MATCH($B4832,'Pliegos Tarifarios (Las Condes)'!$A:$A,0))</f>
        <v>35220.391010400002</v>
      </c>
      <c r="P4832" s="19">
        <f>H4832*INDEX('Pliegos Tarifarios (Las Condes)'!$E:$E,MATCH($B4832,'Pliegos Tarifarios (Las Condes)'!$A:$A,0))</f>
        <v>11698.503238399999</v>
      </c>
      <c r="Q4832" s="19" cm="1">
        <f t="array" ref="Q4832">H4832*_xlfn.IFS(H4832&lt;=350,INDEX('Pliegos Tarifarios (Las Condes)'!$F:$F,MATCH($B4832,'Pliegos Tarifarios (Las Condes)'!$A:$A,0)),H4832&lt;=500,INDEX('Pliegos Tarifarios (Las Condes)'!$G:$G,MATCH($B4832,'Pliegos Tarifarios (Las Condes)'!$A:$A,0)),H4832&lt;=1000,INDEX('Pliegos Tarifarios (Las Condes)'!$H:$H,MATCH($B4832,'Pliegos Tarifarios (Las Condes)'!$A:$A,0)),H4832&lt;=5000,INDEX('Pliegos Tarifarios (Las Condes)'!$I:$I,MATCH($B4832,'Pliegos Tarifarios (Las Condes)'!$A:$A,0)),H4832&gt;5000,INDEX('Pliegos Tarifarios (Las Condes)'!$J:$J,MATCH($B4832,'Pliegos Tarifarios (Las Condes)'!$A:$A,0)))/1.19</f>
        <v>2106.6810425210087</v>
      </c>
      <c r="R4832" s="19">
        <f>INDEX('Pliegos Tarifarios (Las Condes)'!$K:$K,MATCH($B4832,'Pliegos Tarifarios (Las Condes)'!$A:$A,0))</f>
        <v>732.99199999999996</v>
      </c>
      <c r="S4832" s="21">
        <f t="shared" si="228"/>
        <v>176870.30942772099</v>
      </c>
      <c r="T4832" s="21">
        <f t="shared" si="229"/>
        <v>33605.35879126699</v>
      </c>
      <c r="U4832" s="19">
        <v>0</v>
      </c>
      <c r="V4832" s="21">
        <f t="shared" si="230"/>
        <v>210475.66821898799</v>
      </c>
    </row>
    <row r="4833" spans="1:22" x14ac:dyDescent="0.3">
      <c r="A4833" s="3" t="s">
        <v>150</v>
      </c>
      <c r="B4833" s="3">
        <v>11</v>
      </c>
      <c r="C4833" s="4" t="s">
        <v>186</v>
      </c>
      <c r="D4833" s="3" t="s">
        <v>874</v>
      </c>
      <c r="E4833" s="3" t="s">
        <v>121</v>
      </c>
      <c r="F4833" s="4" t="s">
        <v>875</v>
      </c>
      <c r="G4833" s="3" t="s">
        <v>16</v>
      </c>
      <c r="H4833" s="5">
        <v>898.81290000000001</v>
      </c>
      <c r="I4833" s="5">
        <v>2.5573000000000001</v>
      </c>
      <c r="J4833" s="5">
        <v>2.4155000000000002</v>
      </c>
      <c r="K4833" s="6">
        <v>0.94455089352050992</v>
      </c>
      <c r="L4833" s="5">
        <v>28.99</v>
      </c>
      <c r="M4833" s="19">
        <f>H4833*INDEX('Pliegos Tarifarios (Las Condes)'!$B:$B,MATCH($B4833,'Pliegos Tarifarios (Las Condes)'!$A:$A,0))</f>
        <v>118430.28414270001</v>
      </c>
      <c r="N4833" s="19">
        <f>I4833*INDEX('Pliegos Tarifarios (Las Condes)'!$C:$C,MATCH($B4833,'Pliegos Tarifarios (Las Condes)'!$A:$A,0))</f>
        <v>8887.6480919000005</v>
      </c>
      <c r="O4833" s="19">
        <f>J4833*INDEX('Pliegos Tarifarios (Las Condes)'!$D:$D,MATCH($B4833,'Pliegos Tarifarios (Las Condes)'!$A:$A,0))</f>
        <v>35144.732716000006</v>
      </c>
      <c r="P4833" s="19">
        <f>H4833*INDEX('Pliegos Tarifarios (Las Condes)'!$E:$E,MATCH($B4833,'Pliegos Tarifarios (Las Condes)'!$A:$A,0))</f>
        <v>11706.1392096</v>
      </c>
      <c r="Q4833" s="19" cm="1">
        <f t="array" ref="Q4833">H4833*_xlfn.IFS(H4833&lt;=350,INDEX('Pliegos Tarifarios (Las Condes)'!$F:$F,MATCH($B4833,'Pliegos Tarifarios (Las Condes)'!$A:$A,0)),H4833&lt;=500,INDEX('Pliegos Tarifarios (Las Condes)'!$G:$G,MATCH($B4833,'Pliegos Tarifarios (Las Condes)'!$A:$A,0)),H4833&lt;=1000,INDEX('Pliegos Tarifarios (Las Condes)'!$H:$H,MATCH($B4833,'Pliegos Tarifarios (Las Condes)'!$A:$A,0)),H4833&lt;=5000,INDEX('Pliegos Tarifarios (Las Condes)'!$I:$I,MATCH($B4833,'Pliegos Tarifarios (Las Condes)'!$A:$A,0)),H4833&gt;5000,INDEX('Pliegos Tarifarios (Las Condes)'!$J:$J,MATCH($B4833,'Pliegos Tarifarios (Las Condes)'!$A:$A,0)))/1.19</f>
        <v>2108.0561377310928</v>
      </c>
      <c r="R4833" s="19">
        <f>INDEX('Pliegos Tarifarios (Las Condes)'!$K:$K,MATCH($B4833,'Pliegos Tarifarios (Las Condes)'!$A:$A,0))</f>
        <v>732.99199999999996</v>
      </c>
      <c r="S4833" s="21">
        <f t="shared" si="228"/>
        <v>177009.85229793109</v>
      </c>
      <c r="T4833" s="21">
        <f t="shared" si="229"/>
        <v>33631.871936606905</v>
      </c>
      <c r="U4833" s="19">
        <v>0</v>
      </c>
      <c r="V4833" s="21">
        <f t="shared" si="230"/>
        <v>210641.72423453801</v>
      </c>
    </row>
    <row r="4834" spans="1:22" x14ac:dyDescent="0.3">
      <c r="A4834" s="3" t="s">
        <v>150</v>
      </c>
      <c r="B4834" s="3">
        <v>11</v>
      </c>
      <c r="C4834" s="4" t="s">
        <v>186</v>
      </c>
      <c r="D4834" s="3" t="s">
        <v>876</v>
      </c>
      <c r="E4834" s="3" t="s">
        <v>121</v>
      </c>
      <c r="F4834" s="4" t="s">
        <v>877</v>
      </c>
      <c r="G4834" s="3" t="s">
        <v>16</v>
      </c>
      <c r="H4834" s="5">
        <v>897.87789999999995</v>
      </c>
      <c r="I4834" s="5">
        <v>2.4649999999999999</v>
      </c>
      <c r="J4834" s="5">
        <v>2.4359999999999999</v>
      </c>
      <c r="K4834" s="6">
        <v>0.9882352941176471</v>
      </c>
      <c r="L4834" s="5">
        <v>28.96</v>
      </c>
      <c r="M4834" s="19">
        <f>H4834*INDEX('Pliegos Tarifarios (Las Condes)'!$B:$B,MATCH($B4834,'Pliegos Tarifarios (Las Condes)'!$A:$A,0))</f>
        <v>118307.08573769999</v>
      </c>
      <c r="N4834" s="19">
        <f>I4834*INDEX('Pliegos Tarifarios (Las Condes)'!$C:$C,MATCH($B4834,'Pliegos Tarifarios (Las Condes)'!$A:$A,0))</f>
        <v>8566.8683949999995</v>
      </c>
      <c r="O4834" s="19">
        <f>J4834*INDEX('Pliegos Tarifarios (Las Condes)'!$D:$D,MATCH($B4834,'Pliegos Tarifarios (Las Condes)'!$A:$A,0))</f>
        <v>35443.000992000001</v>
      </c>
      <c r="P4834" s="19">
        <f>H4834*INDEX('Pliegos Tarifarios (Las Condes)'!$E:$E,MATCH($B4834,'Pliegos Tarifarios (Las Condes)'!$A:$A,0))</f>
        <v>11693.961769599999</v>
      </c>
      <c r="Q4834" s="19" cm="1">
        <f t="array" ref="Q4834">H4834*_xlfn.IFS(H4834&lt;=350,INDEX('Pliegos Tarifarios (Las Condes)'!$F:$F,MATCH($B4834,'Pliegos Tarifarios (Las Condes)'!$A:$A,0)),H4834&lt;=500,INDEX('Pliegos Tarifarios (Las Condes)'!$G:$G,MATCH($B4834,'Pliegos Tarifarios (Las Condes)'!$A:$A,0)),H4834&lt;=1000,INDEX('Pliegos Tarifarios (Las Condes)'!$H:$H,MATCH($B4834,'Pliegos Tarifarios (Las Condes)'!$A:$A,0)),H4834&lt;=5000,INDEX('Pliegos Tarifarios (Las Condes)'!$I:$I,MATCH($B4834,'Pliegos Tarifarios (Las Condes)'!$A:$A,0)),H4834&gt;5000,INDEX('Pliegos Tarifarios (Las Condes)'!$J:$J,MATCH($B4834,'Pliegos Tarifarios (Las Condes)'!$A:$A,0)))/1.19</f>
        <v>2105.8632091596642</v>
      </c>
      <c r="R4834" s="19">
        <f>INDEX('Pliegos Tarifarios (Las Condes)'!$K:$K,MATCH($B4834,'Pliegos Tarifarios (Las Condes)'!$A:$A,0))</f>
        <v>732.99199999999996</v>
      </c>
      <c r="S4834" s="21">
        <f t="shared" si="228"/>
        <v>176849.77210345963</v>
      </c>
      <c r="T4834" s="21">
        <f t="shared" si="229"/>
        <v>33601.456699657334</v>
      </c>
      <c r="U4834" s="19">
        <v>0</v>
      </c>
      <c r="V4834" s="21">
        <f t="shared" si="230"/>
        <v>210451.22880311697</v>
      </c>
    </row>
    <row r="4835" spans="1:22" x14ac:dyDescent="0.3">
      <c r="A4835" s="3" t="s">
        <v>150</v>
      </c>
      <c r="B4835" s="3">
        <v>11</v>
      </c>
      <c r="C4835" s="4" t="s">
        <v>186</v>
      </c>
      <c r="D4835" s="3" t="s">
        <v>878</v>
      </c>
      <c r="E4835" s="3" t="s">
        <v>121</v>
      </c>
      <c r="F4835" s="4" t="s">
        <v>879</v>
      </c>
      <c r="G4835" s="3" t="s">
        <v>16</v>
      </c>
      <c r="H4835" s="5">
        <v>897.37909999999999</v>
      </c>
      <c r="I4835" s="5">
        <v>2.4765000000000001</v>
      </c>
      <c r="J4835" s="5">
        <v>2.3792</v>
      </c>
      <c r="K4835" s="6">
        <v>0.96071068039571972</v>
      </c>
      <c r="L4835" s="5">
        <v>28.95</v>
      </c>
      <c r="M4835" s="19">
        <f>H4835*INDEX('Pliegos Tarifarios (Las Condes)'!$B:$B,MATCH($B4835,'Pliegos Tarifarios (Las Condes)'!$A:$A,0))</f>
        <v>118241.36235330001</v>
      </c>
      <c r="N4835" s="19">
        <f>I4835*INDEX('Pliegos Tarifarios (Las Condes)'!$C:$C,MATCH($B4835,'Pliegos Tarifarios (Las Condes)'!$A:$A,0))</f>
        <v>8606.8355295000001</v>
      </c>
      <c r="O4835" s="19">
        <f>J4835*INDEX('Pliegos Tarifarios (Las Condes)'!$D:$D,MATCH($B4835,'Pliegos Tarifarios (Las Condes)'!$A:$A,0))</f>
        <v>34616.579622400001</v>
      </c>
      <c r="P4835" s="19">
        <f>H4835*INDEX('Pliegos Tarifarios (Las Condes)'!$E:$E,MATCH($B4835,'Pliegos Tarifarios (Las Condes)'!$A:$A,0))</f>
        <v>11687.4653984</v>
      </c>
      <c r="Q4835" s="19" cm="1">
        <f t="array" ref="Q4835">H4835*_xlfn.IFS(H4835&lt;=350,INDEX('Pliegos Tarifarios (Las Condes)'!$F:$F,MATCH($B4835,'Pliegos Tarifarios (Las Condes)'!$A:$A,0)),H4835&lt;=500,INDEX('Pliegos Tarifarios (Las Condes)'!$G:$G,MATCH($B4835,'Pliegos Tarifarios (Las Condes)'!$A:$A,0)),H4835&lt;=1000,INDEX('Pliegos Tarifarios (Las Condes)'!$H:$H,MATCH($B4835,'Pliegos Tarifarios (Las Condes)'!$A:$A,0)),H4835&lt;=5000,INDEX('Pliegos Tarifarios (Las Condes)'!$I:$I,MATCH($B4835,'Pliegos Tarifarios (Las Condes)'!$A:$A,0)),H4835&gt;5000,INDEX('Pliegos Tarifarios (Las Condes)'!$J:$J,MATCH($B4835,'Pliegos Tarifarios (Las Condes)'!$A:$A,0)))/1.19</f>
        <v>2104.6933345378152</v>
      </c>
      <c r="R4835" s="19">
        <f>INDEX('Pliegos Tarifarios (Las Condes)'!$K:$K,MATCH($B4835,'Pliegos Tarifarios (Las Condes)'!$A:$A,0))</f>
        <v>732.99199999999996</v>
      </c>
      <c r="S4835" s="21">
        <f t="shared" si="228"/>
        <v>175989.92823813783</v>
      </c>
      <c r="T4835" s="21">
        <f t="shared" si="229"/>
        <v>33438.086365246185</v>
      </c>
      <c r="U4835" s="19">
        <v>0</v>
      </c>
      <c r="V4835" s="21">
        <f t="shared" si="230"/>
        <v>209428.01460338401</v>
      </c>
    </row>
    <row r="4836" spans="1:22" x14ac:dyDescent="0.3">
      <c r="A4836" s="3" t="s">
        <v>150</v>
      </c>
      <c r="B4836" s="3">
        <v>11</v>
      </c>
      <c r="C4836" s="4" t="s">
        <v>186</v>
      </c>
      <c r="D4836" s="3" t="s">
        <v>880</v>
      </c>
      <c r="E4836" s="3" t="s">
        <v>121</v>
      </c>
      <c r="F4836" s="4" t="s">
        <v>881</v>
      </c>
      <c r="G4836" s="3" t="s">
        <v>16</v>
      </c>
      <c r="H4836" s="5">
        <v>900.74980000000005</v>
      </c>
      <c r="I4836" s="5">
        <v>2.5062000000000002</v>
      </c>
      <c r="J4836" s="5">
        <v>2.4091</v>
      </c>
      <c r="K4836" s="6">
        <v>0.9612560849094246</v>
      </c>
      <c r="L4836" s="5">
        <v>29.06</v>
      </c>
      <c r="M4836" s="19">
        <f>H4836*INDEX('Pliegos Tarifarios (Las Condes)'!$B:$B,MATCH($B4836,'Pliegos Tarifarios (Las Condes)'!$A:$A,0))</f>
        <v>118685.49589740002</v>
      </c>
      <c r="N4836" s="19">
        <f>I4836*INDEX('Pliegos Tarifarios (Las Condes)'!$C:$C,MATCH($B4836,'Pliegos Tarifarios (Las Condes)'!$A:$A,0))</f>
        <v>8710.0549986000005</v>
      </c>
      <c r="O4836" s="19">
        <f>J4836*INDEX('Pliegos Tarifarios (Las Condes)'!$D:$D,MATCH($B4836,'Pliegos Tarifarios (Las Condes)'!$A:$A,0))</f>
        <v>35051.614815200002</v>
      </c>
      <c r="P4836" s="19">
        <f>H4836*INDEX('Pliegos Tarifarios (Las Condes)'!$E:$E,MATCH($B4836,'Pliegos Tarifarios (Las Condes)'!$A:$A,0))</f>
        <v>11731.3653952</v>
      </c>
      <c r="Q4836" s="19" cm="1">
        <f t="array" ref="Q4836">H4836*_xlfn.IFS(H4836&lt;=350,INDEX('Pliegos Tarifarios (Las Condes)'!$F:$F,MATCH($B4836,'Pliegos Tarifarios (Las Condes)'!$A:$A,0)),H4836&lt;=500,INDEX('Pliegos Tarifarios (Las Condes)'!$G:$G,MATCH($B4836,'Pliegos Tarifarios (Las Condes)'!$A:$A,0)),H4836&lt;=1000,INDEX('Pliegos Tarifarios (Las Condes)'!$H:$H,MATCH($B4836,'Pliegos Tarifarios (Las Condes)'!$A:$A,0)),H4836&lt;=5000,INDEX('Pliegos Tarifarios (Las Condes)'!$I:$I,MATCH($B4836,'Pliegos Tarifarios (Las Condes)'!$A:$A,0)),H4836&gt;5000,INDEX('Pliegos Tarifarios (Las Condes)'!$J:$J,MATCH($B4836,'Pliegos Tarifarios (Las Condes)'!$A:$A,0)))/1.19</f>
        <v>2112.5989006722693</v>
      </c>
      <c r="R4836" s="19">
        <f>INDEX('Pliegos Tarifarios (Las Condes)'!$K:$K,MATCH($B4836,'Pliegos Tarifarios (Las Condes)'!$A:$A,0))</f>
        <v>732.99199999999996</v>
      </c>
      <c r="S4836" s="21">
        <f t="shared" si="228"/>
        <v>177024.12200707229</v>
      </c>
      <c r="T4836" s="21">
        <f t="shared" si="229"/>
        <v>33634.583181343733</v>
      </c>
      <c r="U4836" s="19">
        <v>0</v>
      </c>
      <c r="V4836" s="21">
        <f t="shared" si="230"/>
        <v>210658.70518841603</v>
      </c>
    </row>
    <row r="4837" spans="1:22" x14ac:dyDescent="0.3">
      <c r="A4837" s="3" t="s">
        <v>150</v>
      </c>
      <c r="B4837" s="3">
        <v>11</v>
      </c>
      <c r="C4837" s="4" t="s">
        <v>186</v>
      </c>
      <c r="D4837" s="3" t="s">
        <v>882</v>
      </c>
      <c r="E4837" s="3" t="s">
        <v>121</v>
      </c>
      <c r="F4837" s="4" t="s">
        <v>883</v>
      </c>
      <c r="G4837" s="3" t="s">
        <v>16</v>
      </c>
      <c r="H4837" s="5">
        <v>897.54240000000004</v>
      </c>
      <c r="I4837" s="5">
        <v>2.5085999999999999</v>
      </c>
      <c r="J4837" s="5">
        <v>2.4102000000000001</v>
      </c>
      <c r="K4837" s="6">
        <v>0.9607749342262617</v>
      </c>
      <c r="L4837" s="5">
        <v>28.95</v>
      </c>
      <c r="M4837" s="19">
        <f>H4837*INDEX('Pliegos Tarifarios (Las Condes)'!$B:$B,MATCH($B4837,'Pliegos Tarifarios (Las Condes)'!$A:$A,0))</f>
        <v>118262.87925120001</v>
      </c>
      <c r="N4837" s="19">
        <f>I4837*INDEX('Pliegos Tarifarios (Las Condes)'!$C:$C,MATCH($B4837,'Pliegos Tarifarios (Las Condes)'!$A:$A,0))</f>
        <v>8718.3959657999985</v>
      </c>
      <c r="O4837" s="19">
        <f>J4837*INDEX('Pliegos Tarifarios (Las Condes)'!$D:$D,MATCH($B4837,'Pliegos Tarifarios (Las Condes)'!$A:$A,0))</f>
        <v>35067.619454400003</v>
      </c>
      <c r="P4837" s="19">
        <f>H4837*INDEX('Pliegos Tarifarios (Las Condes)'!$E:$E,MATCH($B4837,'Pliegos Tarifarios (Las Condes)'!$A:$A,0))</f>
        <v>11689.5922176</v>
      </c>
      <c r="Q4837" s="19" cm="1">
        <f t="array" ref="Q4837">H4837*_xlfn.IFS(H4837&lt;=350,INDEX('Pliegos Tarifarios (Las Condes)'!$F:$F,MATCH($B4837,'Pliegos Tarifarios (Las Condes)'!$A:$A,0)),H4837&lt;=500,INDEX('Pliegos Tarifarios (Las Condes)'!$G:$G,MATCH($B4837,'Pliegos Tarifarios (Las Condes)'!$A:$A,0)),H4837&lt;=1000,INDEX('Pliegos Tarifarios (Las Condes)'!$H:$H,MATCH($B4837,'Pliegos Tarifarios (Las Condes)'!$A:$A,0)),H4837&lt;=5000,INDEX('Pliegos Tarifarios (Las Condes)'!$I:$I,MATCH($B4837,'Pliegos Tarifarios (Las Condes)'!$A:$A,0)),H4837&gt;5000,INDEX('Pliegos Tarifarios (Las Condes)'!$J:$J,MATCH($B4837,'Pliegos Tarifarios (Las Condes)'!$A:$A,0)))/1.19</f>
        <v>2105.0763347899165</v>
      </c>
      <c r="R4837" s="19">
        <f>INDEX('Pliegos Tarifarios (Las Condes)'!$K:$K,MATCH($B4837,'Pliegos Tarifarios (Las Condes)'!$A:$A,0))</f>
        <v>732.99199999999996</v>
      </c>
      <c r="S4837" s="21">
        <f t="shared" si="228"/>
        <v>176576.55522378994</v>
      </c>
      <c r="T4837" s="21">
        <f t="shared" si="229"/>
        <v>33549.54549252009</v>
      </c>
      <c r="U4837" s="19">
        <v>0</v>
      </c>
      <c r="V4837" s="21">
        <f t="shared" si="230"/>
        <v>210126.10071631003</v>
      </c>
    </row>
    <row r="4838" spans="1:22" x14ac:dyDescent="0.3">
      <c r="A4838" s="3" t="s">
        <v>150</v>
      </c>
      <c r="B4838" s="3">
        <v>11</v>
      </c>
      <c r="C4838" s="4" t="s">
        <v>186</v>
      </c>
      <c r="D4838" s="3" t="s">
        <v>884</v>
      </c>
      <c r="E4838" s="3" t="s">
        <v>121</v>
      </c>
      <c r="F4838" s="4" t="s">
        <v>885</v>
      </c>
      <c r="G4838" s="3" t="s">
        <v>16</v>
      </c>
      <c r="H4838" s="5">
        <v>898.65520000000004</v>
      </c>
      <c r="I4838" s="5">
        <v>2.4725000000000001</v>
      </c>
      <c r="J4838" s="5">
        <v>2.4508000000000001</v>
      </c>
      <c r="K4838" s="6">
        <v>0.9912234580384226</v>
      </c>
      <c r="L4838" s="5">
        <v>28.99</v>
      </c>
      <c r="M4838" s="19">
        <f>H4838*INDEX('Pliegos Tarifarios (Las Condes)'!$B:$B,MATCH($B4838,'Pliegos Tarifarios (Las Condes)'!$A:$A,0))</f>
        <v>118409.50511760001</v>
      </c>
      <c r="N4838" s="19">
        <f>I4838*INDEX('Pliegos Tarifarios (Las Condes)'!$C:$C,MATCH($B4838,'Pliegos Tarifarios (Las Condes)'!$A:$A,0))</f>
        <v>8592.9339175000005</v>
      </c>
      <c r="O4838" s="19">
        <f>J4838*INDEX('Pliegos Tarifarios (Las Condes)'!$D:$D,MATCH($B4838,'Pliegos Tarifarios (Las Condes)'!$A:$A,0))</f>
        <v>35658.336137600003</v>
      </c>
      <c r="P4838" s="19">
        <f>H4838*INDEX('Pliegos Tarifarios (Las Condes)'!$E:$E,MATCH($B4838,'Pliegos Tarifarios (Las Condes)'!$A:$A,0))</f>
        <v>11704.0853248</v>
      </c>
      <c r="Q4838" s="19" cm="1">
        <f t="array" ref="Q4838">H4838*_xlfn.IFS(H4838&lt;=350,INDEX('Pliegos Tarifarios (Las Condes)'!$F:$F,MATCH($B4838,'Pliegos Tarifarios (Las Condes)'!$A:$A,0)),H4838&lt;=500,INDEX('Pliegos Tarifarios (Las Condes)'!$G:$G,MATCH($B4838,'Pliegos Tarifarios (Las Condes)'!$A:$A,0)),H4838&lt;=1000,INDEX('Pliegos Tarifarios (Las Condes)'!$H:$H,MATCH($B4838,'Pliegos Tarifarios (Las Condes)'!$A:$A,0)),H4838&lt;=5000,INDEX('Pliegos Tarifarios (Las Condes)'!$I:$I,MATCH($B4838,'Pliegos Tarifarios (Las Condes)'!$A:$A,0)),H4838&gt;5000,INDEX('Pliegos Tarifarios (Las Condes)'!$J:$J,MATCH($B4838,'Pliegos Tarifarios (Las Condes)'!$A:$A,0)))/1.19</f>
        <v>2107.6862715966395</v>
      </c>
      <c r="R4838" s="19">
        <f>INDEX('Pliegos Tarifarios (Las Condes)'!$K:$K,MATCH($B4838,'Pliegos Tarifarios (Las Condes)'!$A:$A,0))</f>
        <v>732.99199999999996</v>
      </c>
      <c r="S4838" s="21">
        <f t="shared" si="228"/>
        <v>177205.53876909666</v>
      </c>
      <c r="T4838" s="21">
        <f t="shared" si="229"/>
        <v>33669.052366128366</v>
      </c>
      <c r="U4838" s="19">
        <v>0</v>
      </c>
      <c r="V4838" s="21">
        <f t="shared" si="230"/>
        <v>210874.59113522503</v>
      </c>
    </row>
    <row r="4839" spans="1:22" x14ac:dyDescent="0.3">
      <c r="A4839" s="3" t="s">
        <v>150</v>
      </c>
      <c r="B4839" s="3">
        <v>11</v>
      </c>
      <c r="C4839" s="4" t="s">
        <v>186</v>
      </c>
      <c r="D4839" s="3" t="s">
        <v>886</v>
      </c>
      <c r="E4839" s="3" t="s">
        <v>121</v>
      </c>
      <c r="F4839" s="4" t="s">
        <v>887</v>
      </c>
      <c r="G4839" s="3" t="s">
        <v>16</v>
      </c>
      <c r="H4839" s="5">
        <v>899.59460000000001</v>
      </c>
      <c r="I4839" s="5">
        <v>2.4704000000000002</v>
      </c>
      <c r="J4839" s="5">
        <v>2.4464000000000001</v>
      </c>
      <c r="K4839" s="6">
        <v>0.99028497409326421</v>
      </c>
      <c r="L4839" s="5">
        <v>29.02</v>
      </c>
      <c r="M4839" s="19">
        <f>H4839*INDEX('Pliegos Tarifarios (Las Condes)'!$B:$B,MATCH($B4839,'Pliegos Tarifarios (Las Condes)'!$A:$A,0))</f>
        <v>118533.2832798</v>
      </c>
      <c r="N4839" s="19">
        <f>I4839*INDEX('Pliegos Tarifarios (Las Condes)'!$C:$C,MATCH($B4839,'Pliegos Tarifarios (Las Condes)'!$A:$A,0))</f>
        <v>8585.6355712000004</v>
      </c>
      <c r="O4839" s="19">
        <f>J4839*INDEX('Pliegos Tarifarios (Las Condes)'!$D:$D,MATCH($B4839,'Pliegos Tarifarios (Las Condes)'!$A:$A,0))</f>
        <v>35594.317580800001</v>
      </c>
      <c r="P4839" s="19">
        <f>H4839*INDEX('Pliegos Tarifarios (Las Condes)'!$E:$E,MATCH($B4839,'Pliegos Tarifarios (Las Condes)'!$A:$A,0))</f>
        <v>11716.320070399999</v>
      </c>
      <c r="Q4839" s="19" cm="1">
        <f t="array" ref="Q4839">H4839*_xlfn.IFS(H4839&lt;=350,INDEX('Pliegos Tarifarios (Las Condes)'!$F:$F,MATCH($B4839,'Pliegos Tarifarios (Las Condes)'!$A:$A,0)),H4839&lt;=500,INDEX('Pliegos Tarifarios (Las Condes)'!$G:$G,MATCH($B4839,'Pliegos Tarifarios (Las Condes)'!$A:$A,0)),H4839&lt;=1000,INDEX('Pliegos Tarifarios (Las Condes)'!$H:$H,MATCH($B4839,'Pliegos Tarifarios (Las Condes)'!$A:$A,0)),H4839&lt;=5000,INDEX('Pliegos Tarifarios (Las Condes)'!$I:$I,MATCH($B4839,'Pliegos Tarifarios (Las Condes)'!$A:$A,0)),H4839&gt;5000,INDEX('Pliegos Tarifarios (Las Condes)'!$J:$J,MATCH($B4839,'Pliegos Tarifarios (Las Condes)'!$A:$A,0)))/1.19</f>
        <v>2109.8895198319333</v>
      </c>
      <c r="R4839" s="19">
        <f>INDEX('Pliegos Tarifarios (Las Condes)'!$K:$K,MATCH($B4839,'Pliegos Tarifarios (Las Condes)'!$A:$A,0))</f>
        <v>732.99199999999996</v>
      </c>
      <c r="S4839" s="21">
        <f t="shared" si="228"/>
        <v>177272.43802203191</v>
      </c>
      <c r="T4839" s="21">
        <f t="shared" si="229"/>
        <v>33681.763224186063</v>
      </c>
      <c r="U4839" s="19">
        <v>0</v>
      </c>
      <c r="V4839" s="21">
        <f t="shared" si="230"/>
        <v>210954.20124621797</v>
      </c>
    </row>
    <row r="4840" spans="1:22" x14ac:dyDescent="0.3">
      <c r="A4840" s="3" t="s">
        <v>150</v>
      </c>
      <c r="B4840" s="3">
        <v>11</v>
      </c>
      <c r="C4840" s="4" t="s">
        <v>186</v>
      </c>
      <c r="D4840" s="3" t="s">
        <v>888</v>
      </c>
      <c r="E4840" s="3" t="s">
        <v>121</v>
      </c>
      <c r="F4840" s="4" t="s">
        <v>889</v>
      </c>
      <c r="G4840" s="3" t="s">
        <v>16</v>
      </c>
      <c r="H4840" s="5">
        <v>899.3066</v>
      </c>
      <c r="I4840" s="5">
        <v>2.4432</v>
      </c>
      <c r="J4840" s="5">
        <v>2.4028</v>
      </c>
      <c r="K4840" s="6">
        <v>0.98346430910281601</v>
      </c>
      <c r="L4840" s="5">
        <v>29.01</v>
      </c>
      <c r="M4840" s="19">
        <f>H4840*INDEX('Pliegos Tarifarios (Las Condes)'!$B:$B,MATCH($B4840,'Pliegos Tarifarios (Las Condes)'!$A:$A,0))</f>
        <v>118495.33553580001</v>
      </c>
      <c r="N4840" s="19">
        <f>I4840*INDEX('Pliegos Tarifarios (Las Condes)'!$C:$C,MATCH($B4840,'Pliegos Tarifarios (Las Condes)'!$A:$A,0))</f>
        <v>8491.1046095999991</v>
      </c>
      <c r="O4840" s="19">
        <f>J4840*INDEX('Pliegos Tarifarios (Las Condes)'!$D:$D,MATCH($B4840,'Pliegos Tarifarios (Las Condes)'!$A:$A,0))</f>
        <v>34959.951881600005</v>
      </c>
      <c r="P4840" s="19">
        <f>H4840*INDEX('Pliegos Tarifarios (Las Condes)'!$E:$E,MATCH($B4840,'Pliegos Tarifarios (Las Condes)'!$A:$A,0))</f>
        <v>11712.5691584</v>
      </c>
      <c r="Q4840" s="19" cm="1">
        <f t="array" ref="Q4840">H4840*_xlfn.IFS(H4840&lt;=350,INDEX('Pliegos Tarifarios (Las Condes)'!$F:$F,MATCH($B4840,'Pliegos Tarifarios (Las Condes)'!$A:$A,0)),H4840&lt;=500,INDEX('Pliegos Tarifarios (Las Condes)'!$G:$G,MATCH($B4840,'Pliegos Tarifarios (Las Condes)'!$A:$A,0)),H4840&lt;=1000,INDEX('Pliegos Tarifarios (Las Condes)'!$H:$H,MATCH($B4840,'Pliegos Tarifarios (Las Condes)'!$A:$A,0)),H4840&lt;=5000,INDEX('Pliegos Tarifarios (Las Condes)'!$I:$I,MATCH($B4840,'Pliegos Tarifarios (Las Condes)'!$A:$A,0)),H4840&gt;5000,INDEX('Pliegos Tarifarios (Las Condes)'!$J:$J,MATCH($B4840,'Pliegos Tarifarios (Las Condes)'!$A:$A,0)))/1.19</f>
        <v>2109.21405092437</v>
      </c>
      <c r="R4840" s="19">
        <f>INDEX('Pliegos Tarifarios (Las Condes)'!$K:$K,MATCH($B4840,'Pliegos Tarifarios (Las Condes)'!$A:$A,0))</f>
        <v>732.99199999999996</v>
      </c>
      <c r="S4840" s="21">
        <f t="shared" si="228"/>
        <v>176501.1672363244</v>
      </c>
      <c r="T4840" s="21">
        <f t="shared" si="229"/>
        <v>33535.221774901634</v>
      </c>
      <c r="U4840" s="19">
        <v>0</v>
      </c>
      <c r="V4840" s="21">
        <f t="shared" si="230"/>
        <v>210036.38901122604</v>
      </c>
    </row>
    <row r="4841" spans="1:22" x14ac:dyDescent="0.3">
      <c r="A4841" s="3" t="s">
        <v>150</v>
      </c>
      <c r="B4841" s="3">
        <v>11</v>
      </c>
      <c r="C4841" s="4" t="s">
        <v>186</v>
      </c>
      <c r="D4841" s="3" t="s">
        <v>890</v>
      </c>
      <c r="E4841" s="3" t="s">
        <v>121</v>
      </c>
      <c r="F4841" s="4" t="s">
        <v>891</v>
      </c>
      <c r="G4841" s="3" t="s">
        <v>16</v>
      </c>
      <c r="H4841" s="5">
        <v>898.3492</v>
      </c>
      <c r="I4841" s="5">
        <v>2.4775</v>
      </c>
      <c r="J4841" s="5">
        <v>2.4775</v>
      </c>
      <c r="K4841" s="6">
        <v>1</v>
      </c>
      <c r="L4841" s="5">
        <v>28.98</v>
      </c>
      <c r="M4841" s="19">
        <f>H4841*INDEX('Pliegos Tarifarios (Las Condes)'!$B:$B,MATCH($B4841,'Pliegos Tarifarios (Las Condes)'!$A:$A,0))</f>
        <v>118369.18563960001</v>
      </c>
      <c r="N4841" s="19">
        <f>I4841*INDEX('Pliegos Tarifarios (Las Condes)'!$C:$C,MATCH($B4841,'Pliegos Tarifarios (Las Condes)'!$A:$A,0))</f>
        <v>8610.3109325000005</v>
      </c>
      <c r="O4841" s="19">
        <f>J4841*INDEX('Pliegos Tarifarios (Las Condes)'!$D:$D,MATCH($B4841,'Pliegos Tarifarios (Las Condes)'!$A:$A,0))</f>
        <v>36046.812380000003</v>
      </c>
      <c r="P4841" s="19">
        <f>H4841*INDEX('Pliegos Tarifarios (Las Condes)'!$E:$E,MATCH($B4841,'Pliegos Tarifarios (Las Condes)'!$A:$A,0))</f>
        <v>11700.0999808</v>
      </c>
      <c r="Q4841" s="19" cm="1">
        <f t="array" ref="Q4841">H4841*_xlfn.IFS(H4841&lt;=350,INDEX('Pliegos Tarifarios (Las Condes)'!$F:$F,MATCH($B4841,'Pliegos Tarifarios (Las Condes)'!$A:$A,0)),H4841&lt;=500,INDEX('Pliegos Tarifarios (Las Condes)'!$G:$G,MATCH($B4841,'Pliegos Tarifarios (Las Condes)'!$A:$A,0)),H4841&lt;=1000,INDEX('Pliegos Tarifarios (Las Condes)'!$H:$H,MATCH($B4841,'Pliegos Tarifarios (Las Condes)'!$A:$A,0)),H4841&lt;=5000,INDEX('Pliegos Tarifarios (Las Condes)'!$I:$I,MATCH($B4841,'Pliegos Tarifarios (Las Condes)'!$A:$A,0)),H4841&gt;5000,INDEX('Pliegos Tarifarios (Las Condes)'!$J:$J,MATCH($B4841,'Pliegos Tarifarios (Las Condes)'!$A:$A,0)))/1.19</f>
        <v>2106.9685858823532</v>
      </c>
      <c r="R4841" s="19">
        <f>INDEX('Pliegos Tarifarios (Las Condes)'!$K:$K,MATCH($B4841,'Pliegos Tarifarios (Las Condes)'!$A:$A,0))</f>
        <v>732.99199999999996</v>
      </c>
      <c r="S4841" s="21">
        <f t="shared" si="228"/>
        <v>177566.36951878236</v>
      </c>
      <c r="T4841" s="21">
        <f t="shared" si="229"/>
        <v>33737.610208568651</v>
      </c>
      <c r="U4841" s="19">
        <v>0</v>
      </c>
      <c r="V4841" s="21">
        <f t="shared" si="230"/>
        <v>211303.97972735102</v>
      </c>
    </row>
    <row r="4842" spans="1:22" x14ac:dyDescent="0.3">
      <c r="A4842" s="3" t="s">
        <v>150</v>
      </c>
      <c r="B4842" s="3">
        <v>11</v>
      </c>
      <c r="C4842" s="4" t="s">
        <v>186</v>
      </c>
      <c r="D4842" s="3" t="s">
        <v>892</v>
      </c>
      <c r="E4842" s="3" t="s">
        <v>121</v>
      </c>
      <c r="F4842" s="4" t="s">
        <v>893</v>
      </c>
      <c r="G4842" s="3" t="s">
        <v>16</v>
      </c>
      <c r="H4842" s="5">
        <v>898.93119999999999</v>
      </c>
      <c r="I4842" s="5">
        <v>2.4716</v>
      </c>
      <c r="J4842" s="5">
        <v>2.4716</v>
      </c>
      <c r="K4842" s="6">
        <v>1</v>
      </c>
      <c r="L4842" s="5">
        <v>29</v>
      </c>
      <c r="M4842" s="19">
        <f>H4842*INDEX('Pliegos Tarifarios (Las Condes)'!$B:$B,MATCH($B4842,'Pliegos Tarifarios (Las Condes)'!$A:$A,0))</f>
        <v>118445.8717056</v>
      </c>
      <c r="N4842" s="19">
        <f>I4842*INDEX('Pliegos Tarifarios (Las Condes)'!$C:$C,MATCH($B4842,'Pliegos Tarifarios (Las Condes)'!$A:$A,0))</f>
        <v>8589.8060547999994</v>
      </c>
      <c r="O4842" s="19">
        <f>J4842*INDEX('Pliegos Tarifarios (Las Condes)'!$D:$D,MATCH($B4842,'Pliegos Tarifarios (Las Condes)'!$A:$A,0))</f>
        <v>35960.969315200004</v>
      </c>
      <c r="P4842" s="19">
        <f>H4842*INDEX('Pliegos Tarifarios (Las Condes)'!$E:$E,MATCH($B4842,'Pliegos Tarifarios (Las Condes)'!$A:$A,0))</f>
        <v>11707.6799488</v>
      </c>
      <c r="Q4842" s="19" cm="1">
        <f t="array" ref="Q4842">H4842*_xlfn.IFS(H4842&lt;=350,INDEX('Pliegos Tarifarios (Las Condes)'!$F:$F,MATCH($B4842,'Pliegos Tarifarios (Las Condes)'!$A:$A,0)),H4842&lt;=500,INDEX('Pliegos Tarifarios (Las Condes)'!$G:$G,MATCH($B4842,'Pliegos Tarifarios (Las Condes)'!$A:$A,0)),H4842&lt;=1000,INDEX('Pliegos Tarifarios (Las Condes)'!$H:$H,MATCH($B4842,'Pliegos Tarifarios (Las Condes)'!$A:$A,0)),H4842&lt;=5000,INDEX('Pliegos Tarifarios (Las Condes)'!$I:$I,MATCH($B4842,'Pliegos Tarifarios (Las Condes)'!$A:$A,0)),H4842&gt;5000,INDEX('Pliegos Tarifarios (Las Condes)'!$J:$J,MATCH($B4842,'Pliegos Tarifarios (Las Condes)'!$A:$A,0)))/1.19</f>
        <v>2108.3335959663868</v>
      </c>
      <c r="R4842" s="19">
        <f>INDEX('Pliegos Tarifarios (Las Condes)'!$K:$K,MATCH($B4842,'Pliegos Tarifarios (Las Condes)'!$A:$A,0))</f>
        <v>732.99199999999996</v>
      </c>
      <c r="S4842" s="21">
        <f t="shared" si="228"/>
        <v>177545.6526203664</v>
      </c>
      <c r="T4842" s="21">
        <f t="shared" si="229"/>
        <v>33733.673997869613</v>
      </c>
      <c r="U4842" s="19">
        <v>0</v>
      </c>
      <c r="V4842" s="21">
        <f t="shared" si="230"/>
        <v>211279.32661823602</v>
      </c>
    </row>
    <row r="4843" spans="1:22" x14ac:dyDescent="0.3">
      <c r="A4843" s="3" t="s">
        <v>150</v>
      </c>
      <c r="B4843" s="3">
        <v>11</v>
      </c>
      <c r="C4843" s="4" t="s">
        <v>186</v>
      </c>
      <c r="D4843" s="3" t="s">
        <v>894</v>
      </c>
      <c r="E4843" s="3" t="s">
        <v>121</v>
      </c>
      <c r="F4843" s="4" t="s">
        <v>895</v>
      </c>
      <c r="G4843" s="3" t="s">
        <v>16</v>
      </c>
      <c r="H4843" s="5">
        <v>900.6268</v>
      </c>
      <c r="I4843" s="5">
        <v>2.4519000000000002</v>
      </c>
      <c r="J4843" s="5">
        <v>2.4131999999999998</v>
      </c>
      <c r="K4843" s="6">
        <v>0.98421632203597198</v>
      </c>
      <c r="L4843" s="5">
        <v>29.05</v>
      </c>
      <c r="M4843" s="19">
        <f>H4843*INDEX('Pliegos Tarifarios (Las Condes)'!$B:$B,MATCH($B4843,'Pliegos Tarifarios (Las Condes)'!$A:$A,0))</f>
        <v>118669.28904840001</v>
      </c>
      <c r="N4843" s="19">
        <f>I4843*INDEX('Pliegos Tarifarios (Las Condes)'!$C:$C,MATCH($B4843,'Pliegos Tarifarios (Las Condes)'!$A:$A,0))</f>
        <v>8521.3406157000009</v>
      </c>
      <c r="O4843" s="19">
        <f>J4843*INDEX('Pliegos Tarifarios (Las Condes)'!$D:$D,MATCH($B4843,'Pliegos Tarifarios (Las Condes)'!$A:$A,0))</f>
        <v>35111.268470399998</v>
      </c>
      <c r="P4843" s="19">
        <f>H4843*INDEX('Pliegos Tarifarios (Las Condes)'!$E:$E,MATCH($B4843,'Pliegos Tarifarios (Las Condes)'!$A:$A,0))</f>
        <v>11729.7634432</v>
      </c>
      <c r="Q4843" s="19" cm="1">
        <f t="array" ref="Q4843">H4843*_xlfn.IFS(H4843&lt;=350,INDEX('Pliegos Tarifarios (Las Condes)'!$F:$F,MATCH($B4843,'Pliegos Tarifarios (Las Condes)'!$A:$A,0)),H4843&lt;=500,INDEX('Pliegos Tarifarios (Las Condes)'!$G:$G,MATCH($B4843,'Pliegos Tarifarios (Las Condes)'!$A:$A,0)),H4843&lt;=1000,INDEX('Pliegos Tarifarios (Las Condes)'!$H:$H,MATCH($B4843,'Pliegos Tarifarios (Las Condes)'!$A:$A,0)),H4843&lt;=5000,INDEX('Pliegos Tarifarios (Las Condes)'!$I:$I,MATCH($B4843,'Pliegos Tarifarios (Las Condes)'!$A:$A,0)),H4843&gt;5000,INDEX('Pliegos Tarifarios (Las Condes)'!$J:$J,MATCH($B4843,'Pliegos Tarifarios (Las Condes)'!$A:$A,0)))/1.19</f>
        <v>2112.310419159664</v>
      </c>
      <c r="R4843" s="19">
        <f>INDEX('Pliegos Tarifarios (Las Condes)'!$K:$K,MATCH($B4843,'Pliegos Tarifarios (Las Condes)'!$A:$A,0))</f>
        <v>732.99199999999996</v>
      </c>
      <c r="S4843" s="21">
        <f t="shared" si="228"/>
        <v>176876.96399685967</v>
      </c>
      <c r="T4843" s="21">
        <f t="shared" si="229"/>
        <v>33606.623159403338</v>
      </c>
      <c r="U4843" s="19">
        <v>0</v>
      </c>
      <c r="V4843" s="21">
        <f t="shared" si="230"/>
        <v>210483.58715626301</v>
      </c>
    </row>
    <row r="4844" spans="1:22" x14ac:dyDescent="0.3">
      <c r="A4844" s="3" t="s">
        <v>150</v>
      </c>
      <c r="B4844" s="3">
        <v>11</v>
      </c>
      <c r="C4844" s="4" t="s">
        <v>186</v>
      </c>
      <c r="D4844" s="3" t="s">
        <v>896</v>
      </c>
      <c r="E4844" s="3" t="s">
        <v>121</v>
      </c>
      <c r="F4844" s="4" t="s">
        <v>897</v>
      </c>
      <c r="G4844" s="3" t="s">
        <v>16</v>
      </c>
      <c r="H4844" s="5">
        <v>899.27790000000005</v>
      </c>
      <c r="I4844" s="5">
        <v>2.5043000000000002</v>
      </c>
      <c r="J4844" s="5">
        <v>2.5043000000000002</v>
      </c>
      <c r="K4844" s="6">
        <v>1</v>
      </c>
      <c r="L4844" s="5">
        <v>29.01</v>
      </c>
      <c r="M4844" s="19">
        <f>H4844*INDEX('Pliegos Tarifarios (Las Condes)'!$B:$B,MATCH($B4844,'Pliegos Tarifarios (Las Condes)'!$A:$A,0))</f>
        <v>118491.55393770001</v>
      </c>
      <c r="N4844" s="19">
        <f>I4844*INDEX('Pliegos Tarifarios (Las Condes)'!$C:$C,MATCH($B4844,'Pliegos Tarifarios (Las Condes)'!$A:$A,0))</f>
        <v>8703.4517329000009</v>
      </c>
      <c r="O4844" s="19">
        <f>J4844*INDEX('Pliegos Tarifarios (Las Condes)'!$D:$D,MATCH($B4844,'Pliegos Tarifarios (Las Condes)'!$A:$A,0))</f>
        <v>36436.743589600002</v>
      </c>
      <c r="P4844" s="19">
        <f>H4844*INDEX('Pliegos Tarifarios (Las Condes)'!$E:$E,MATCH($B4844,'Pliegos Tarifarios (Las Condes)'!$A:$A,0))</f>
        <v>11712.1953696</v>
      </c>
      <c r="Q4844" s="19" cm="1">
        <f t="array" ref="Q4844">H4844*_xlfn.IFS(H4844&lt;=350,INDEX('Pliegos Tarifarios (Las Condes)'!$F:$F,MATCH($B4844,'Pliegos Tarifarios (Las Condes)'!$A:$A,0)),H4844&lt;=500,INDEX('Pliegos Tarifarios (Las Condes)'!$G:$G,MATCH($B4844,'Pliegos Tarifarios (Las Condes)'!$A:$A,0)),H4844&lt;=1000,INDEX('Pliegos Tarifarios (Las Condes)'!$H:$H,MATCH($B4844,'Pliegos Tarifarios (Las Condes)'!$A:$A,0)),H4844&lt;=5000,INDEX('Pliegos Tarifarios (Las Condes)'!$I:$I,MATCH($B4844,'Pliegos Tarifarios (Las Condes)'!$A:$A,0)),H4844&gt;5000,INDEX('Pliegos Tarifarios (Las Condes)'!$J:$J,MATCH($B4844,'Pliegos Tarifarios (Las Condes)'!$A:$A,0)))/1.19</f>
        <v>2109.1467385714291</v>
      </c>
      <c r="R4844" s="19">
        <f>INDEX('Pliegos Tarifarios (Las Condes)'!$K:$K,MATCH($B4844,'Pliegos Tarifarios (Las Condes)'!$A:$A,0))</f>
        <v>732.99199999999996</v>
      </c>
      <c r="S4844" s="21">
        <f t="shared" si="228"/>
        <v>178186.08336837144</v>
      </c>
      <c r="T4844" s="21">
        <f t="shared" si="229"/>
        <v>33855.355839990574</v>
      </c>
      <c r="U4844" s="19">
        <v>0</v>
      </c>
      <c r="V4844" s="21">
        <f t="shared" si="230"/>
        <v>212041.43920836202</v>
      </c>
    </row>
    <row r="4845" spans="1:22" x14ac:dyDescent="0.3">
      <c r="A4845" s="3" t="s">
        <v>150</v>
      </c>
      <c r="B4845" s="3">
        <v>11</v>
      </c>
      <c r="C4845" s="4" t="s">
        <v>186</v>
      </c>
      <c r="D4845" s="3" t="s">
        <v>898</v>
      </c>
      <c r="E4845" s="3" t="s">
        <v>121</v>
      </c>
      <c r="F4845" s="4" t="s">
        <v>899</v>
      </c>
      <c r="G4845" s="3" t="s">
        <v>16</v>
      </c>
      <c r="H4845" s="5">
        <v>897.46720000000005</v>
      </c>
      <c r="I4845" s="5">
        <v>2.4348000000000001</v>
      </c>
      <c r="J4845" s="5">
        <v>2.4289000000000001</v>
      </c>
      <c r="K4845" s="6">
        <v>0.99757680302283558</v>
      </c>
      <c r="L4845" s="5">
        <v>28.95</v>
      </c>
      <c r="M4845" s="19">
        <f>H4845*INDEX('Pliegos Tarifarios (Las Condes)'!$B:$B,MATCH($B4845,'Pliegos Tarifarios (Las Condes)'!$A:$A,0))</f>
        <v>118252.97067360001</v>
      </c>
      <c r="N4845" s="19">
        <f>I4845*INDEX('Pliegos Tarifarios (Las Condes)'!$C:$C,MATCH($B4845,'Pliegos Tarifarios (Las Condes)'!$A:$A,0))</f>
        <v>8461.9112243999989</v>
      </c>
      <c r="O4845" s="19">
        <f>J4845*INDEX('Pliegos Tarifarios (Las Condes)'!$D:$D,MATCH($B4845,'Pliegos Tarifarios (Las Condes)'!$A:$A,0))</f>
        <v>35339.698320800002</v>
      </c>
      <c r="P4845" s="19">
        <f>H4845*INDEX('Pliegos Tarifarios (Las Condes)'!$E:$E,MATCH($B4845,'Pliegos Tarifarios (Las Condes)'!$A:$A,0))</f>
        <v>11688.6128128</v>
      </c>
      <c r="Q4845" s="19" cm="1">
        <f t="array" ref="Q4845">H4845*_xlfn.IFS(H4845&lt;=350,INDEX('Pliegos Tarifarios (Las Condes)'!$F:$F,MATCH($B4845,'Pliegos Tarifarios (Las Condes)'!$A:$A,0)),H4845&lt;=500,INDEX('Pliegos Tarifarios (Las Condes)'!$G:$G,MATCH($B4845,'Pliegos Tarifarios (Las Condes)'!$A:$A,0)),H4845&lt;=1000,INDEX('Pliegos Tarifarios (Las Condes)'!$H:$H,MATCH($B4845,'Pliegos Tarifarios (Las Condes)'!$A:$A,0)),H4845&lt;=5000,INDEX('Pliegos Tarifarios (Las Condes)'!$I:$I,MATCH($B4845,'Pliegos Tarifarios (Las Condes)'!$A:$A,0)),H4845&gt;5000,INDEX('Pliegos Tarifarios (Las Condes)'!$J:$J,MATCH($B4845,'Pliegos Tarifarios (Las Condes)'!$A:$A,0)))/1.19</f>
        <v>2104.8999623529417</v>
      </c>
      <c r="R4845" s="19">
        <f>INDEX('Pliegos Tarifarios (Las Condes)'!$K:$K,MATCH($B4845,'Pliegos Tarifarios (Las Condes)'!$A:$A,0))</f>
        <v>732.99199999999996</v>
      </c>
      <c r="S4845" s="21">
        <f t="shared" si="228"/>
        <v>176581.08499395294</v>
      </c>
      <c r="T4845" s="21">
        <f t="shared" si="229"/>
        <v>33550.406148851056</v>
      </c>
      <c r="U4845" s="19">
        <v>0</v>
      </c>
      <c r="V4845" s="21">
        <f t="shared" si="230"/>
        <v>210131.49114280401</v>
      </c>
    </row>
    <row r="4846" spans="1:22" x14ac:dyDescent="0.3">
      <c r="A4846" s="3" t="s">
        <v>150</v>
      </c>
      <c r="B4846" s="3">
        <v>11</v>
      </c>
      <c r="C4846" s="4" t="s">
        <v>186</v>
      </c>
      <c r="D4846" s="3" t="s">
        <v>900</v>
      </c>
      <c r="E4846" s="3" t="s">
        <v>121</v>
      </c>
      <c r="F4846" s="4" t="s">
        <v>901</v>
      </c>
      <c r="G4846" s="3" t="s">
        <v>16</v>
      </c>
      <c r="H4846" s="5">
        <v>896.94989999999996</v>
      </c>
      <c r="I4846" s="5">
        <v>2.4691000000000001</v>
      </c>
      <c r="J4846" s="5">
        <v>2.4110999999999998</v>
      </c>
      <c r="K4846" s="6">
        <v>0.97650965939006107</v>
      </c>
      <c r="L4846" s="5">
        <v>28.93</v>
      </c>
      <c r="M4846" s="19">
        <f>H4846*INDEX('Pliegos Tarifarios (Las Condes)'!$B:$B,MATCH($B4846,'Pliegos Tarifarios (Las Condes)'!$A:$A,0))</f>
        <v>118184.8096737</v>
      </c>
      <c r="N4846" s="19">
        <f>I4846*INDEX('Pliegos Tarifarios (Las Condes)'!$C:$C,MATCH($B4846,'Pliegos Tarifarios (Las Condes)'!$A:$A,0))</f>
        <v>8581.1175473000003</v>
      </c>
      <c r="O4846" s="19">
        <f>J4846*INDEX('Pliegos Tarifarios (Las Condes)'!$D:$D,MATCH($B4846,'Pliegos Tarifarios (Las Condes)'!$A:$A,0))</f>
        <v>35080.714159199997</v>
      </c>
      <c r="P4846" s="19">
        <f>H4846*INDEX('Pliegos Tarifarios (Las Condes)'!$E:$E,MATCH($B4846,'Pliegos Tarifarios (Las Condes)'!$A:$A,0))</f>
        <v>11681.875497599998</v>
      </c>
      <c r="Q4846" s="19" cm="1">
        <f t="array" ref="Q4846">H4846*_xlfn.IFS(H4846&lt;=350,INDEX('Pliegos Tarifarios (Las Condes)'!$F:$F,MATCH($B4846,'Pliegos Tarifarios (Las Condes)'!$A:$A,0)),H4846&lt;=500,INDEX('Pliegos Tarifarios (Las Condes)'!$G:$G,MATCH($B4846,'Pliegos Tarifarios (Las Condes)'!$A:$A,0)),H4846&lt;=1000,INDEX('Pliegos Tarifarios (Las Condes)'!$H:$H,MATCH($B4846,'Pliegos Tarifarios (Las Condes)'!$A:$A,0)),H4846&lt;=5000,INDEX('Pliegos Tarifarios (Las Condes)'!$I:$I,MATCH($B4846,'Pliegos Tarifarios (Las Condes)'!$A:$A,0)),H4846&gt;5000,INDEX('Pliegos Tarifarios (Las Condes)'!$J:$J,MATCH($B4846,'Pliegos Tarifarios (Las Condes)'!$A:$A,0)))/1.19</f>
        <v>2103.686698235294</v>
      </c>
      <c r="R4846" s="19">
        <f>INDEX('Pliegos Tarifarios (Las Condes)'!$K:$K,MATCH($B4846,'Pliegos Tarifarios (Las Condes)'!$A:$A,0))</f>
        <v>732.99199999999996</v>
      </c>
      <c r="S4846" s="21">
        <f t="shared" si="228"/>
        <v>176365.19557603527</v>
      </c>
      <c r="T4846" s="21">
        <f t="shared" si="229"/>
        <v>33509.387159446705</v>
      </c>
      <c r="U4846" s="19">
        <v>0</v>
      </c>
      <c r="V4846" s="21">
        <f t="shared" si="230"/>
        <v>209874.58273548196</v>
      </c>
    </row>
    <row r="4847" spans="1:22" x14ac:dyDescent="0.3">
      <c r="A4847" s="3" t="s">
        <v>150</v>
      </c>
      <c r="B4847" s="3">
        <v>11</v>
      </c>
      <c r="C4847" s="4" t="s">
        <v>186</v>
      </c>
      <c r="D4847" s="3" t="s">
        <v>902</v>
      </c>
      <c r="E4847" s="3" t="s">
        <v>121</v>
      </c>
      <c r="F4847" s="4" t="s">
        <v>903</v>
      </c>
      <c r="G4847" s="3" t="s">
        <v>16</v>
      </c>
      <c r="H4847" s="5">
        <v>898.67169999999999</v>
      </c>
      <c r="I4847" s="5">
        <v>2.4762</v>
      </c>
      <c r="J4847" s="5">
        <v>2.4506000000000001</v>
      </c>
      <c r="K4847" s="6">
        <v>0.98966157822469925</v>
      </c>
      <c r="L4847" s="5">
        <v>28.99</v>
      </c>
      <c r="M4847" s="19">
        <f>H4847*INDEX('Pliegos Tarifarios (Las Condes)'!$B:$B,MATCH($B4847,'Pliegos Tarifarios (Las Condes)'!$A:$A,0))</f>
        <v>118411.67920710001</v>
      </c>
      <c r="N4847" s="19">
        <f>I4847*INDEX('Pliegos Tarifarios (Las Condes)'!$C:$C,MATCH($B4847,'Pliegos Tarifarios (Las Condes)'!$A:$A,0))</f>
        <v>8605.7929085999986</v>
      </c>
      <c r="O4847" s="19">
        <f>J4847*INDEX('Pliegos Tarifarios (Las Condes)'!$D:$D,MATCH($B4847,'Pliegos Tarifarios (Las Condes)'!$A:$A,0))</f>
        <v>35655.426203200004</v>
      </c>
      <c r="P4847" s="19">
        <f>H4847*INDEX('Pliegos Tarifarios (Las Condes)'!$E:$E,MATCH($B4847,'Pliegos Tarifarios (Las Condes)'!$A:$A,0))</f>
        <v>11704.3002208</v>
      </c>
      <c r="Q4847" s="19" cm="1">
        <f t="array" ref="Q4847">H4847*_xlfn.IFS(H4847&lt;=350,INDEX('Pliegos Tarifarios (Las Condes)'!$F:$F,MATCH($B4847,'Pliegos Tarifarios (Las Condes)'!$A:$A,0)),H4847&lt;=500,INDEX('Pliegos Tarifarios (Las Condes)'!$G:$G,MATCH($B4847,'Pliegos Tarifarios (Las Condes)'!$A:$A,0)),H4847&lt;=1000,INDEX('Pliegos Tarifarios (Las Condes)'!$H:$H,MATCH($B4847,'Pliegos Tarifarios (Las Condes)'!$A:$A,0)),H4847&lt;=5000,INDEX('Pliegos Tarifarios (Las Condes)'!$I:$I,MATCH($B4847,'Pliegos Tarifarios (Las Condes)'!$A:$A,0)),H4847&gt;5000,INDEX('Pliegos Tarifarios (Las Condes)'!$J:$J,MATCH($B4847,'Pliegos Tarifarios (Las Condes)'!$A:$A,0)))/1.19</f>
        <v>2107.7249703361344</v>
      </c>
      <c r="R4847" s="19">
        <f>INDEX('Pliegos Tarifarios (Las Condes)'!$K:$K,MATCH($B4847,'Pliegos Tarifarios (Las Condes)'!$A:$A,0))</f>
        <v>732.99199999999996</v>
      </c>
      <c r="S4847" s="21">
        <f t="shared" si="228"/>
        <v>177217.91551003614</v>
      </c>
      <c r="T4847" s="21">
        <f t="shared" si="229"/>
        <v>33671.403946906867</v>
      </c>
      <c r="U4847" s="19">
        <v>0</v>
      </c>
      <c r="V4847" s="21">
        <f t="shared" si="230"/>
        <v>210889.31945694302</v>
      </c>
    </row>
    <row r="4848" spans="1:22" x14ac:dyDescent="0.3">
      <c r="A4848" s="3" t="s">
        <v>150</v>
      </c>
      <c r="B4848" s="3">
        <v>11</v>
      </c>
      <c r="C4848" s="4" t="s">
        <v>186</v>
      </c>
      <c r="D4848" s="3" t="s">
        <v>904</v>
      </c>
      <c r="E4848" s="3" t="s">
        <v>121</v>
      </c>
      <c r="F4848" s="4" t="s">
        <v>905</v>
      </c>
      <c r="G4848" s="3" t="s">
        <v>16</v>
      </c>
      <c r="H4848" s="5">
        <v>898.19920000000002</v>
      </c>
      <c r="I4848" s="5">
        <v>2.4375</v>
      </c>
      <c r="J4848" s="5">
        <v>2.3980000000000001</v>
      </c>
      <c r="K4848" s="6">
        <v>0.98379487179487179</v>
      </c>
      <c r="L4848" s="5">
        <v>28.97</v>
      </c>
      <c r="M4848" s="19">
        <f>H4848*INDEX('Pliegos Tarifarios (Las Condes)'!$B:$B,MATCH($B4848,'Pliegos Tarifarios (Las Condes)'!$A:$A,0))</f>
        <v>118349.42118960001</v>
      </c>
      <c r="N4848" s="19">
        <f>I4848*INDEX('Pliegos Tarifarios (Las Condes)'!$C:$C,MATCH($B4848,'Pliegos Tarifarios (Las Condes)'!$A:$A,0))</f>
        <v>8471.2948125000003</v>
      </c>
      <c r="O4848" s="19">
        <f>J4848*INDEX('Pliegos Tarifarios (Las Condes)'!$D:$D,MATCH($B4848,'Pliegos Tarifarios (Las Condes)'!$A:$A,0))</f>
        <v>34890.113456000006</v>
      </c>
      <c r="P4848" s="19">
        <f>H4848*INDEX('Pliegos Tarifarios (Las Condes)'!$E:$E,MATCH($B4848,'Pliegos Tarifarios (Las Condes)'!$A:$A,0))</f>
        <v>11698.146380799999</v>
      </c>
      <c r="Q4848" s="19" cm="1">
        <f t="array" ref="Q4848">H4848*_xlfn.IFS(H4848&lt;=350,INDEX('Pliegos Tarifarios (Las Condes)'!$F:$F,MATCH($B4848,'Pliegos Tarifarios (Las Condes)'!$A:$A,0)),H4848&lt;=500,INDEX('Pliegos Tarifarios (Las Condes)'!$G:$G,MATCH($B4848,'Pliegos Tarifarios (Las Condes)'!$A:$A,0)),H4848&lt;=1000,INDEX('Pliegos Tarifarios (Las Condes)'!$H:$H,MATCH($B4848,'Pliegos Tarifarios (Las Condes)'!$A:$A,0)),H4848&lt;=5000,INDEX('Pliegos Tarifarios (Las Condes)'!$I:$I,MATCH($B4848,'Pliegos Tarifarios (Las Condes)'!$A:$A,0)),H4848&gt;5000,INDEX('Pliegos Tarifarios (Las Condes)'!$J:$J,MATCH($B4848,'Pliegos Tarifarios (Las Condes)'!$A:$A,0)))/1.19</f>
        <v>2106.6167791596645</v>
      </c>
      <c r="R4848" s="19">
        <f>INDEX('Pliegos Tarifarios (Las Condes)'!$K:$K,MATCH($B4848,'Pliegos Tarifarios (Las Condes)'!$A:$A,0))</f>
        <v>732.99199999999996</v>
      </c>
      <c r="S4848" s="21">
        <f t="shared" si="228"/>
        <v>176248.58461805969</v>
      </c>
      <c r="T4848" s="21">
        <f t="shared" si="229"/>
        <v>33487.231077431337</v>
      </c>
      <c r="U4848" s="19">
        <v>0</v>
      </c>
      <c r="V4848" s="21">
        <f t="shared" si="230"/>
        <v>209735.81569549104</v>
      </c>
    </row>
    <row r="4849" spans="1:22" x14ac:dyDescent="0.3">
      <c r="A4849" s="3" t="s">
        <v>150</v>
      </c>
      <c r="B4849" s="3">
        <v>11</v>
      </c>
      <c r="C4849" s="4" t="s">
        <v>186</v>
      </c>
      <c r="D4849" s="3" t="s">
        <v>906</v>
      </c>
      <c r="E4849" s="3" t="s">
        <v>121</v>
      </c>
      <c r="F4849" s="4" t="s">
        <v>907</v>
      </c>
      <c r="G4849" s="3" t="s">
        <v>16</v>
      </c>
      <c r="H4849" s="5">
        <v>899.62059999999997</v>
      </c>
      <c r="I4849" s="5">
        <v>2.4519000000000002</v>
      </c>
      <c r="J4849" s="5">
        <v>2.4209999999999998</v>
      </c>
      <c r="K4849" s="6">
        <v>0.98739752844732642</v>
      </c>
      <c r="L4849" s="5">
        <v>29.02</v>
      </c>
      <c r="M4849" s="19">
        <f>H4849*INDEX('Pliegos Tarifarios (Las Condes)'!$B:$B,MATCH($B4849,'Pliegos Tarifarios (Las Condes)'!$A:$A,0))</f>
        <v>118536.7091178</v>
      </c>
      <c r="N4849" s="19">
        <f>I4849*INDEX('Pliegos Tarifarios (Las Condes)'!$C:$C,MATCH($B4849,'Pliegos Tarifarios (Las Condes)'!$A:$A,0))</f>
        <v>8521.3406157000009</v>
      </c>
      <c r="O4849" s="19">
        <f>J4849*INDEX('Pliegos Tarifarios (Las Condes)'!$D:$D,MATCH($B4849,'Pliegos Tarifarios (Las Condes)'!$A:$A,0))</f>
        <v>35224.755912000001</v>
      </c>
      <c r="P4849" s="19">
        <f>H4849*INDEX('Pliegos Tarifarios (Las Condes)'!$E:$E,MATCH($B4849,'Pliegos Tarifarios (Las Condes)'!$A:$A,0))</f>
        <v>11716.658694399999</v>
      </c>
      <c r="Q4849" s="19" cm="1">
        <f t="array" ref="Q4849">H4849*_xlfn.IFS(H4849&lt;=350,INDEX('Pliegos Tarifarios (Las Condes)'!$F:$F,MATCH($B4849,'Pliegos Tarifarios (Las Condes)'!$A:$A,0)),H4849&lt;=500,INDEX('Pliegos Tarifarios (Las Condes)'!$G:$G,MATCH($B4849,'Pliegos Tarifarios (Las Condes)'!$A:$A,0)),H4849&lt;=1000,INDEX('Pliegos Tarifarios (Las Condes)'!$H:$H,MATCH($B4849,'Pliegos Tarifarios (Las Condes)'!$A:$A,0)),H4849&lt;=5000,INDEX('Pliegos Tarifarios (Las Condes)'!$I:$I,MATCH($B4849,'Pliegos Tarifarios (Las Condes)'!$A:$A,0)),H4849&gt;5000,INDEX('Pliegos Tarifarios (Las Condes)'!$J:$J,MATCH($B4849,'Pliegos Tarifarios (Las Condes)'!$A:$A,0)))/1.19</f>
        <v>2109.9504996638661</v>
      </c>
      <c r="R4849" s="19">
        <f>INDEX('Pliegos Tarifarios (Las Condes)'!$K:$K,MATCH($B4849,'Pliegos Tarifarios (Las Condes)'!$A:$A,0))</f>
        <v>732.99199999999996</v>
      </c>
      <c r="S4849" s="21">
        <f t="shared" si="228"/>
        <v>176842.40683956383</v>
      </c>
      <c r="T4849" s="21">
        <f t="shared" si="229"/>
        <v>33600.057299517131</v>
      </c>
      <c r="U4849" s="19">
        <v>0</v>
      </c>
      <c r="V4849" s="21">
        <f t="shared" si="230"/>
        <v>210442.46413908096</v>
      </c>
    </row>
    <row r="4850" spans="1:22" x14ac:dyDescent="0.3">
      <c r="A4850" s="3" t="s">
        <v>150</v>
      </c>
      <c r="B4850" s="3">
        <v>11</v>
      </c>
      <c r="C4850" s="4" t="s">
        <v>186</v>
      </c>
      <c r="D4850" s="3" t="s">
        <v>908</v>
      </c>
      <c r="E4850" s="3" t="s">
        <v>121</v>
      </c>
      <c r="F4850" s="4" t="s">
        <v>909</v>
      </c>
      <c r="G4850" s="3" t="s">
        <v>16</v>
      </c>
      <c r="H4850" s="5">
        <v>897.82709999999997</v>
      </c>
      <c r="I4850" s="5">
        <v>2.4499</v>
      </c>
      <c r="J4850" s="5">
        <v>2.4256000000000002</v>
      </c>
      <c r="K4850" s="6">
        <v>0.99008122780521668</v>
      </c>
      <c r="L4850" s="5">
        <v>28.96</v>
      </c>
      <c r="M4850" s="19">
        <f>H4850*INDEX('Pliegos Tarifarios (Las Condes)'!$B:$B,MATCH($B4850,'Pliegos Tarifarios (Las Condes)'!$A:$A,0))</f>
        <v>118300.3921773</v>
      </c>
      <c r="N4850" s="19">
        <f>I4850*INDEX('Pliegos Tarifarios (Las Condes)'!$C:$C,MATCH($B4850,'Pliegos Tarifarios (Las Condes)'!$A:$A,0))</f>
        <v>8514.3898097000001</v>
      </c>
      <c r="O4850" s="19">
        <f>J4850*INDEX('Pliegos Tarifarios (Las Condes)'!$D:$D,MATCH($B4850,'Pliegos Tarifarios (Las Condes)'!$A:$A,0))</f>
        <v>35291.684403200001</v>
      </c>
      <c r="P4850" s="19">
        <f>H4850*INDEX('Pliegos Tarifarios (Las Condes)'!$E:$E,MATCH($B4850,'Pliegos Tarifarios (Las Condes)'!$A:$A,0))</f>
        <v>11693.300150399999</v>
      </c>
      <c r="Q4850" s="19" cm="1">
        <f t="array" ref="Q4850">H4850*_xlfn.IFS(H4850&lt;=350,INDEX('Pliegos Tarifarios (Las Condes)'!$F:$F,MATCH($B4850,'Pliegos Tarifarios (Las Condes)'!$A:$A,0)),H4850&lt;=500,INDEX('Pliegos Tarifarios (Las Condes)'!$G:$G,MATCH($B4850,'Pliegos Tarifarios (Las Condes)'!$A:$A,0)),H4850&lt;=1000,INDEX('Pliegos Tarifarios (Las Condes)'!$H:$H,MATCH($B4850,'Pliegos Tarifarios (Las Condes)'!$A:$A,0)),H4850&lt;=5000,INDEX('Pliegos Tarifarios (Las Condes)'!$I:$I,MATCH($B4850,'Pliegos Tarifarios (Las Condes)'!$A:$A,0)),H4850&gt;5000,INDEX('Pliegos Tarifarios (Las Condes)'!$J:$J,MATCH($B4850,'Pliegos Tarifarios (Las Condes)'!$A:$A,0)))/1.19</f>
        <v>2105.7440639495799</v>
      </c>
      <c r="R4850" s="19">
        <f>INDEX('Pliegos Tarifarios (Las Condes)'!$K:$K,MATCH($B4850,'Pliegos Tarifarios (Las Condes)'!$A:$A,0))</f>
        <v>732.99199999999996</v>
      </c>
      <c r="S4850" s="21">
        <f t="shared" si="228"/>
        <v>176638.50260454961</v>
      </c>
      <c r="T4850" s="21">
        <f t="shared" si="229"/>
        <v>33561.315494864422</v>
      </c>
      <c r="U4850" s="19">
        <v>0</v>
      </c>
      <c r="V4850" s="21">
        <f t="shared" si="230"/>
        <v>210199.81809941403</v>
      </c>
    </row>
    <row r="4851" spans="1:22" x14ac:dyDescent="0.3">
      <c r="A4851" s="3" t="s">
        <v>150</v>
      </c>
      <c r="B4851" s="3">
        <v>11</v>
      </c>
      <c r="C4851" s="4" t="s">
        <v>186</v>
      </c>
      <c r="D4851" s="3" t="s">
        <v>910</v>
      </c>
      <c r="E4851" s="3" t="s">
        <v>121</v>
      </c>
      <c r="F4851" s="4" t="s">
        <v>911</v>
      </c>
      <c r="G4851" s="3" t="s">
        <v>16</v>
      </c>
      <c r="H4851" s="5">
        <v>897.34410000000003</v>
      </c>
      <c r="I4851" s="5">
        <v>2.5068000000000001</v>
      </c>
      <c r="J4851" s="5">
        <v>2.4392999999999998</v>
      </c>
      <c r="K4851" s="6">
        <v>0.97307324078506452</v>
      </c>
      <c r="L4851" s="5">
        <v>28.95</v>
      </c>
      <c r="M4851" s="19">
        <f>H4851*INDEX('Pliegos Tarifarios (Las Condes)'!$B:$B,MATCH($B4851,'Pliegos Tarifarios (Las Condes)'!$A:$A,0))</f>
        <v>118236.7506483</v>
      </c>
      <c r="N4851" s="19">
        <f>I4851*INDEX('Pliegos Tarifarios (Las Condes)'!$C:$C,MATCH($B4851,'Pliegos Tarifarios (Las Condes)'!$A:$A,0))</f>
        <v>8712.1402404</v>
      </c>
      <c r="O4851" s="19">
        <f>J4851*INDEX('Pliegos Tarifarios (Las Condes)'!$D:$D,MATCH($B4851,'Pliegos Tarifarios (Las Condes)'!$A:$A,0))</f>
        <v>35491.014909599995</v>
      </c>
      <c r="P4851" s="19">
        <f>H4851*INDEX('Pliegos Tarifarios (Las Condes)'!$E:$E,MATCH($B4851,'Pliegos Tarifarios (Las Condes)'!$A:$A,0))</f>
        <v>11687.009558399999</v>
      </c>
      <c r="Q4851" s="19" cm="1">
        <f t="array" ref="Q4851">H4851*_xlfn.IFS(H4851&lt;=350,INDEX('Pliegos Tarifarios (Las Condes)'!$F:$F,MATCH($B4851,'Pliegos Tarifarios (Las Condes)'!$A:$A,0)),H4851&lt;=500,INDEX('Pliegos Tarifarios (Las Condes)'!$G:$G,MATCH($B4851,'Pliegos Tarifarios (Las Condes)'!$A:$A,0)),H4851&lt;=1000,INDEX('Pliegos Tarifarios (Las Condes)'!$H:$H,MATCH($B4851,'Pliegos Tarifarios (Las Condes)'!$A:$A,0)),H4851&lt;=5000,INDEX('Pliegos Tarifarios (Las Condes)'!$I:$I,MATCH($B4851,'Pliegos Tarifarios (Las Condes)'!$A:$A,0)),H4851&gt;5000,INDEX('Pliegos Tarifarios (Las Condes)'!$J:$J,MATCH($B4851,'Pliegos Tarifarios (Las Condes)'!$A:$A,0)))/1.19</f>
        <v>2104.6112463025215</v>
      </c>
      <c r="R4851" s="19">
        <f>INDEX('Pliegos Tarifarios (Las Condes)'!$K:$K,MATCH($B4851,'Pliegos Tarifarios (Las Condes)'!$A:$A,0))</f>
        <v>732.99199999999996</v>
      </c>
      <c r="S4851" s="21">
        <f t="shared" si="228"/>
        <v>176964.51860300251</v>
      </c>
      <c r="T4851" s="21">
        <f t="shared" si="229"/>
        <v>33623.258534570479</v>
      </c>
      <c r="U4851" s="19">
        <v>0</v>
      </c>
      <c r="V4851" s="21">
        <f t="shared" si="230"/>
        <v>210587.77713757299</v>
      </c>
    </row>
    <row r="4852" spans="1:22" x14ac:dyDescent="0.3">
      <c r="A4852" s="3" t="s">
        <v>150</v>
      </c>
      <c r="B4852" s="3">
        <v>11</v>
      </c>
      <c r="C4852" s="4" t="s">
        <v>186</v>
      </c>
      <c r="D4852" s="3" t="s">
        <v>912</v>
      </c>
      <c r="E4852" s="3" t="s">
        <v>121</v>
      </c>
      <c r="F4852" s="4" t="s">
        <v>913</v>
      </c>
      <c r="G4852" s="3" t="s">
        <v>16</v>
      </c>
      <c r="H4852" s="5">
        <v>897.87599999999998</v>
      </c>
      <c r="I4852" s="5">
        <v>2.4855</v>
      </c>
      <c r="J4852" s="5">
        <v>2.4209000000000001</v>
      </c>
      <c r="K4852" s="6">
        <v>0.97400925367129354</v>
      </c>
      <c r="L4852" s="5">
        <v>28.96</v>
      </c>
      <c r="M4852" s="19">
        <f>H4852*INDEX('Pliegos Tarifarios (Las Condes)'!$B:$B,MATCH($B4852,'Pliegos Tarifarios (Las Condes)'!$A:$A,0))</f>
        <v>118306.83538800001</v>
      </c>
      <c r="N4852" s="19">
        <f>I4852*INDEX('Pliegos Tarifarios (Las Condes)'!$C:$C,MATCH($B4852,'Pliegos Tarifarios (Las Condes)'!$A:$A,0))</f>
        <v>8638.1141564999998</v>
      </c>
      <c r="O4852" s="19">
        <f>J4852*INDEX('Pliegos Tarifarios (Las Condes)'!$D:$D,MATCH($B4852,'Pliegos Tarifarios (Las Condes)'!$A:$A,0))</f>
        <v>35223.300944800001</v>
      </c>
      <c r="P4852" s="19">
        <f>H4852*INDEX('Pliegos Tarifarios (Las Condes)'!$E:$E,MATCH($B4852,'Pliegos Tarifarios (Las Condes)'!$A:$A,0))</f>
        <v>11693.937023999999</v>
      </c>
      <c r="Q4852" s="19" cm="1">
        <f t="array" ref="Q4852">H4852*_xlfn.IFS(H4852&lt;=350,INDEX('Pliegos Tarifarios (Las Condes)'!$F:$F,MATCH($B4852,'Pliegos Tarifarios (Las Condes)'!$A:$A,0)),H4852&lt;=500,INDEX('Pliegos Tarifarios (Las Condes)'!$G:$G,MATCH($B4852,'Pliegos Tarifarios (Las Condes)'!$A:$A,0)),H4852&lt;=1000,INDEX('Pliegos Tarifarios (Las Condes)'!$H:$H,MATCH($B4852,'Pliegos Tarifarios (Las Condes)'!$A:$A,0)),H4852&lt;=5000,INDEX('Pliegos Tarifarios (Las Condes)'!$I:$I,MATCH($B4852,'Pliegos Tarifarios (Las Condes)'!$A:$A,0)),H4852&gt;5000,INDEX('Pliegos Tarifarios (Las Condes)'!$J:$J,MATCH($B4852,'Pliegos Tarifarios (Las Condes)'!$A:$A,0)))/1.19</f>
        <v>2105.858752941177</v>
      </c>
      <c r="R4852" s="19">
        <f>INDEX('Pliegos Tarifarios (Las Condes)'!$K:$K,MATCH($B4852,'Pliegos Tarifarios (Las Condes)'!$A:$A,0))</f>
        <v>732.99199999999996</v>
      </c>
      <c r="S4852" s="21">
        <f t="shared" si="228"/>
        <v>176701.03826624117</v>
      </c>
      <c r="T4852" s="21">
        <f t="shared" si="229"/>
        <v>33573.197270585821</v>
      </c>
      <c r="U4852" s="19">
        <v>0</v>
      </c>
      <c r="V4852" s="21">
        <f t="shared" si="230"/>
        <v>210274.23553682701</v>
      </c>
    </row>
    <row r="4853" spans="1:22" x14ac:dyDescent="0.3">
      <c r="A4853" s="3" t="s">
        <v>150</v>
      </c>
      <c r="B4853" s="3">
        <v>11</v>
      </c>
      <c r="C4853" s="4" t="s">
        <v>186</v>
      </c>
      <c r="D4853" s="3" t="s">
        <v>914</v>
      </c>
      <c r="E4853" s="3" t="s">
        <v>121</v>
      </c>
      <c r="F4853" s="4" t="s">
        <v>915</v>
      </c>
      <c r="G4853" s="3" t="s">
        <v>16</v>
      </c>
      <c r="H4853" s="5">
        <v>899.93129999999996</v>
      </c>
      <c r="I4853" s="5">
        <v>2.4554999999999998</v>
      </c>
      <c r="J4853" s="5">
        <v>2.4496000000000002</v>
      </c>
      <c r="K4853" s="6">
        <v>0.99759723070657724</v>
      </c>
      <c r="L4853" s="5">
        <v>29.03</v>
      </c>
      <c r="M4853" s="19">
        <f>H4853*INDEX('Pliegos Tarifarios (Las Condes)'!$B:$B,MATCH($B4853,'Pliegos Tarifarios (Las Condes)'!$A:$A,0))</f>
        <v>118577.6478819</v>
      </c>
      <c r="N4853" s="19">
        <f>I4853*INDEX('Pliegos Tarifarios (Las Condes)'!$C:$C,MATCH($B4853,'Pliegos Tarifarios (Las Condes)'!$A:$A,0))</f>
        <v>8533.8520664999996</v>
      </c>
      <c r="O4853" s="19">
        <f>J4853*INDEX('Pliegos Tarifarios (Las Condes)'!$D:$D,MATCH($B4853,'Pliegos Tarifarios (Las Condes)'!$A:$A,0))</f>
        <v>35640.876531200003</v>
      </c>
      <c r="P4853" s="19">
        <f>H4853*INDEX('Pliegos Tarifarios (Las Condes)'!$E:$E,MATCH($B4853,'Pliegos Tarifarios (Las Condes)'!$A:$A,0))</f>
        <v>11720.705251199999</v>
      </c>
      <c r="Q4853" s="19" cm="1">
        <f t="array" ref="Q4853">H4853*_xlfn.IFS(H4853&lt;=350,INDEX('Pliegos Tarifarios (Las Condes)'!$F:$F,MATCH($B4853,'Pliegos Tarifarios (Las Condes)'!$A:$A,0)),H4853&lt;=500,INDEX('Pliegos Tarifarios (Las Condes)'!$G:$G,MATCH($B4853,'Pliegos Tarifarios (Las Condes)'!$A:$A,0)),H4853&lt;=1000,INDEX('Pliegos Tarifarios (Las Condes)'!$H:$H,MATCH($B4853,'Pliegos Tarifarios (Las Condes)'!$A:$A,0)),H4853&lt;=5000,INDEX('Pliegos Tarifarios (Las Condes)'!$I:$I,MATCH($B4853,'Pliegos Tarifarios (Las Condes)'!$A:$A,0)),H4853&gt;5000,INDEX('Pliegos Tarifarios (Las Condes)'!$J:$J,MATCH($B4853,'Pliegos Tarifarios (Las Condes)'!$A:$A,0)))/1.19</f>
        <v>2110.6792086554624</v>
      </c>
      <c r="R4853" s="19">
        <f>INDEX('Pliegos Tarifarios (Las Condes)'!$K:$K,MATCH($B4853,'Pliegos Tarifarios (Las Condes)'!$A:$A,0))</f>
        <v>732.99199999999996</v>
      </c>
      <c r="S4853" s="21">
        <f t="shared" si="228"/>
        <v>177316.75293945547</v>
      </c>
      <c r="T4853" s="21">
        <f t="shared" si="229"/>
        <v>33690.183058496543</v>
      </c>
      <c r="U4853" s="19">
        <v>0</v>
      </c>
      <c r="V4853" s="21">
        <f t="shared" si="230"/>
        <v>211006.93599795201</v>
      </c>
    </row>
    <row r="4854" spans="1:22" x14ac:dyDescent="0.3">
      <c r="A4854" s="3" t="s">
        <v>150</v>
      </c>
      <c r="B4854" s="3">
        <v>11</v>
      </c>
      <c r="C4854" s="4" t="s">
        <v>186</v>
      </c>
      <c r="D4854" s="3" t="s">
        <v>916</v>
      </c>
      <c r="E4854" s="3" t="s">
        <v>121</v>
      </c>
      <c r="F4854" s="4" t="s">
        <v>917</v>
      </c>
      <c r="G4854" s="3" t="s">
        <v>16</v>
      </c>
      <c r="H4854" s="5">
        <v>897.64700000000005</v>
      </c>
      <c r="I4854" s="5">
        <v>2.4698000000000002</v>
      </c>
      <c r="J4854" s="5">
        <v>2.4698000000000002</v>
      </c>
      <c r="K4854" s="6">
        <v>1</v>
      </c>
      <c r="L4854" s="5">
        <v>28.96</v>
      </c>
      <c r="M4854" s="19">
        <f>H4854*INDEX('Pliegos Tarifarios (Las Condes)'!$B:$B,MATCH($B4854,'Pliegos Tarifarios (Las Condes)'!$A:$A,0))</f>
        <v>118276.66166100001</v>
      </c>
      <c r="N4854" s="19">
        <f>I4854*INDEX('Pliegos Tarifarios (Las Condes)'!$C:$C,MATCH($B4854,'Pliegos Tarifarios (Las Condes)'!$A:$A,0))</f>
        <v>8583.5503294000009</v>
      </c>
      <c r="O4854" s="19">
        <f>J4854*INDEX('Pliegos Tarifarios (Las Condes)'!$D:$D,MATCH($B4854,'Pliegos Tarifarios (Las Condes)'!$A:$A,0))</f>
        <v>35934.779905600008</v>
      </c>
      <c r="P4854" s="19">
        <f>H4854*INDEX('Pliegos Tarifarios (Las Condes)'!$E:$E,MATCH($B4854,'Pliegos Tarifarios (Las Condes)'!$A:$A,0))</f>
        <v>11690.954528</v>
      </c>
      <c r="Q4854" s="19" cm="1">
        <f t="array" ref="Q4854">H4854*_xlfn.IFS(H4854&lt;=350,INDEX('Pliegos Tarifarios (Las Condes)'!$F:$F,MATCH($B4854,'Pliegos Tarifarios (Las Condes)'!$A:$A,0)),H4854&lt;=500,INDEX('Pliegos Tarifarios (Las Condes)'!$G:$G,MATCH($B4854,'Pliegos Tarifarios (Las Condes)'!$A:$A,0)),H4854&lt;=1000,INDEX('Pliegos Tarifarios (Las Condes)'!$H:$H,MATCH($B4854,'Pliegos Tarifarios (Las Condes)'!$A:$A,0)),H4854&lt;=5000,INDEX('Pliegos Tarifarios (Las Condes)'!$I:$I,MATCH($B4854,'Pliegos Tarifarios (Las Condes)'!$A:$A,0)),H4854&gt;5000,INDEX('Pliegos Tarifarios (Las Condes)'!$J:$J,MATCH($B4854,'Pliegos Tarifarios (Las Condes)'!$A:$A,0)))/1.19</f>
        <v>2105.3216613445384</v>
      </c>
      <c r="R4854" s="19">
        <f>INDEX('Pliegos Tarifarios (Las Condes)'!$K:$K,MATCH($B4854,'Pliegos Tarifarios (Las Condes)'!$A:$A,0))</f>
        <v>732.99199999999996</v>
      </c>
      <c r="S4854" s="21">
        <f t="shared" si="228"/>
        <v>177324.26008534455</v>
      </c>
      <c r="T4854" s="21">
        <f t="shared" si="229"/>
        <v>33691.609416215462</v>
      </c>
      <c r="U4854" s="19">
        <v>0</v>
      </c>
      <c r="V4854" s="21">
        <f t="shared" si="230"/>
        <v>211015.86950156</v>
      </c>
    </row>
    <row r="4855" spans="1:22" x14ac:dyDescent="0.3">
      <c r="A4855" s="3" t="s">
        <v>150</v>
      </c>
      <c r="B4855" s="3">
        <v>11</v>
      </c>
      <c r="C4855" s="4" t="s">
        <v>186</v>
      </c>
      <c r="D4855" s="3" t="s">
        <v>918</v>
      </c>
      <c r="E4855" s="3" t="s">
        <v>121</v>
      </c>
      <c r="F4855" s="4" t="s">
        <v>919</v>
      </c>
      <c r="G4855" s="3" t="s">
        <v>16</v>
      </c>
      <c r="H4855" s="5">
        <v>899.8578</v>
      </c>
      <c r="I4855" s="5">
        <v>2.4546000000000001</v>
      </c>
      <c r="J4855" s="5">
        <v>2.407</v>
      </c>
      <c r="K4855" s="6">
        <v>0.98060783834433307</v>
      </c>
      <c r="L4855" s="5">
        <v>29.03</v>
      </c>
      <c r="M4855" s="19">
        <f>H4855*INDEX('Pliegos Tarifarios (Las Condes)'!$B:$B,MATCH($B4855,'Pliegos Tarifarios (Las Condes)'!$A:$A,0))</f>
        <v>118567.9633014</v>
      </c>
      <c r="N4855" s="19">
        <f>I4855*INDEX('Pliegos Tarifarios (Las Condes)'!$C:$C,MATCH($B4855,'Pliegos Tarifarios (Las Condes)'!$A:$A,0))</f>
        <v>8530.7242038000004</v>
      </c>
      <c r="O4855" s="19">
        <f>J4855*INDEX('Pliegos Tarifarios (Las Condes)'!$D:$D,MATCH($B4855,'Pliegos Tarifarios (Las Condes)'!$A:$A,0))</f>
        <v>35021.060504000001</v>
      </c>
      <c r="P4855" s="19">
        <f>H4855*INDEX('Pliegos Tarifarios (Las Condes)'!$E:$E,MATCH($B4855,'Pliegos Tarifarios (Las Condes)'!$A:$A,0))</f>
        <v>11719.747987199999</v>
      </c>
      <c r="Q4855" s="19" cm="1">
        <f t="array" ref="Q4855">H4855*_xlfn.IFS(H4855&lt;=350,INDEX('Pliegos Tarifarios (Las Condes)'!$F:$F,MATCH($B4855,'Pliegos Tarifarios (Las Condes)'!$A:$A,0)),H4855&lt;=500,INDEX('Pliegos Tarifarios (Las Condes)'!$G:$G,MATCH($B4855,'Pliegos Tarifarios (Las Condes)'!$A:$A,0)),H4855&lt;=1000,INDEX('Pliegos Tarifarios (Las Condes)'!$H:$H,MATCH($B4855,'Pliegos Tarifarios (Las Condes)'!$A:$A,0)),H4855&lt;=5000,INDEX('Pliegos Tarifarios (Las Condes)'!$I:$I,MATCH($B4855,'Pliegos Tarifarios (Las Condes)'!$A:$A,0)),H4855&gt;5000,INDEX('Pliegos Tarifarios (Las Condes)'!$J:$J,MATCH($B4855,'Pliegos Tarifarios (Las Condes)'!$A:$A,0)))/1.19</f>
        <v>2110.5068233613447</v>
      </c>
      <c r="R4855" s="19">
        <f>INDEX('Pliegos Tarifarios (Las Condes)'!$K:$K,MATCH($B4855,'Pliegos Tarifarios (Las Condes)'!$A:$A,0))</f>
        <v>732.99199999999996</v>
      </c>
      <c r="S4855" s="21">
        <f t="shared" si="228"/>
        <v>176682.99481976137</v>
      </c>
      <c r="T4855" s="21">
        <f t="shared" si="229"/>
        <v>33569.76901575466</v>
      </c>
      <c r="U4855" s="19">
        <v>0</v>
      </c>
      <c r="V4855" s="21">
        <f t="shared" si="230"/>
        <v>210252.76383551603</v>
      </c>
    </row>
    <row r="4856" spans="1:22" x14ac:dyDescent="0.3">
      <c r="A4856" s="3" t="s">
        <v>150</v>
      </c>
      <c r="B4856" s="3">
        <v>11</v>
      </c>
      <c r="C4856" s="4" t="s">
        <v>186</v>
      </c>
      <c r="D4856" s="3" t="s">
        <v>920</v>
      </c>
      <c r="E4856" s="3" t="s">
        <v>121</v>
      </c>
      <c r="F4856" s="4" t="s">
        <v>921</v>
      </c>
      <c r="G4856" s="3" t="s">
        <v>16</v>
      </c>
      <c r="H4856" s="5">
        <v>898.01310000000001</v>
      </c>
      <c r="I4856" s="5">
        <v>2.4386000000000001</v>
      </c>
      <c r="J4856" s="5">
        <v>2.4386000000000001</v>
      </c>
      <c r="K4856" s="6">
        <v>1</v>
      </c>
      <c r="L4856" s="5">
        <v>28.97</v>
      </c>
      <c r="M4856" s="19">
        <f>H4856*INDEX('Pliegos Tarifarios (Las Condes)'!$B:$B,MATCH($B4856,'Pliegos Tarifarios (Las Condes)'!$A:$A,0))</f>
        <v>118324.90009530001</v>
      </c>
      <c r="N4856" s="19">
        <f>I4856*INDEX('Pliegos Tarifarios (Las Condes)'!$C:$C,MATCH($B4856,'Pliegos Tarifarios (Las Condes)'!$A:$A,0))</f>
        <v>8475.1177557999999</v>
      </c>
      <c r="O4856" s="19">
        <f>J4856*INDEX('Pliegos Tarifarios (Las Condes)'!$D:$D,MATCH($B4856,'Pliegos Tarifarios (Las Condes)'!$A:$A,0))</f>
        <v>35480.830139199999</v>
      </c>
      <c r="P4856" s="19">
        <f>H4856*INDEX('Pliegos Tarifarios (Las Condes)'!$E:$E,MATCH($B4856,'Pliegos Tarifarios (Las Condes)'!$A:$A,0))</f>
        <v>11695.7226144</v>
      </c>
      <c r="Q4856" s="19" cm="1">
        <f t="array" ref="Q4856">H4856*_xlfn.IFS(H4856&lt;=350,INDEX('Pliegos Tarifarios (Las Condes)'!$F:$F,MATCH($B4856,'Pliegos Tarifarios (Las Condes)'!$A:$A,0)),H4856&lt;=500,INDEX('Pliegos Tarifarios (Las Condes)'!$G:$G,MATCH($B4856,'Pliegos Tarifarios (Las Condes)'!$A:$A,0)),H4856&lt;=1000,INDEX('Pliegos Tarifarios (Las Condes)'!$H:$H,MATCH($B4856,'Pliegos Tarifarios (Las Condes)'!$A:$A,0)),H4856&lt;=5000,INDEX('Pliegos Tarifarios (Las Condes)'!$I:$I,MATCH($B4856,'Pliegos Tarifarios (Las Condes)'!$A:$A,0)),H4856&gt;5000,INDEX('Pliegos Tarifarios (Las Condes)'!$J:$J,MATCH($B4856,'Pliegos Tarifarios (Las Condes)'!$A:$A,0)))/1.19</f>
        <v>2106.1803042857146</v>
      </c>
      <c r="R4856" s="19">
        <f>INDEX('Pliegos Tarifarios (Las Condes)'!$K:$K,MATCH($B4856,'Pliegos Tarifarios (Las Condes)'!$A:$A,0))</f>
        <v>732.99199999999996</v>
      </c>
      <c r="S4856" s="21">
        <f t="shared" si="228"/>
        <v>176815.74290898573</v>
      </c>
      <c r="T4856" s="21">
        <f t="shared" si="229"/>
        <v>33594.991152707291</v>
      </c>
      <c r="U4856" s="19">
        <v>0</v>
      </c>
      <c r="V4856" s="21">
        <f t="shared" si="230"/>
        <v>210410.73406169302</v>
      </c>
    </row>
    <row r="4857" spans="1:22" x14ac:dyDescent="0.3">
      <c r="A4857" s="3" t="s">
        <v>150</v>
      </c>
      <c r="B4857" s="3">
        <v>11</v>
      </c>
      <c r="C4857" s="4" t="s">
        <v>186</v>
      </c>
      <c r="D4857" s="3" t="s">
        <v>922</v>
      </c>
      <c r="E4857" s="3" t="s">
        <v>121</v>
      </c>
      <c r="F4857" s="4" t="s">
        <v>923</v>
      </c>
      <c r="G4857" s="3" t="s">
        <v>16</v>
      </c>
      <c r="H4857" s="5">
        <v>899.57650000000001</v>
      </c>
      <c r="I4857" s="5">
        <v>2.4613</v>
      </c>
      <c r="J4857" s="5">
        <v>2.4613</v>
      </c>
      <c r="K4857" s="6">
        <v>1</v>
      </c>
      <c r="L4857" s="5">
        <v>29.02</v>
      </c>
      <c r="M4857" s="19">
        <f>H4857*INDEX('Pliegos Tarifarios (Las Condes)'!$B:$B,MATCH($B4857,'Pliegos Tarifarios (Las Condes)'!$A:$A,0))</f>
        <v>118530.89836950001</v>
      </c>
      <c r="N4857" s="19">
        <f>I4857*INDEX('Pliegos Tarifarios (Las Condes)'!$C:$C,MATCH($B4857,'Pliegos Tarifarios (Las Condes)'!$A:$A,0))</f>
        <v>8554.0094038999996</v>
      </c>
      <c r="O4857" s="19">
        <f>J4857*INDEX('Pliegos Tarifarios (Las Condes)'!$D:$D,MATCH($B4857,'Pliegos Tarifarios (Las Condes)'!$A:$A,0))</f>
        <v>35811.107693600003</v>
      </c>
      <c r="P4857" s="19">
        <f>H4857*INDEX('Pliegos Tarifarios (Las Condes)'!$E:$E,MATCH($B4857,'Pliegos Tarifarios (Las Condes)'!$A:$A,0))</f>
        <v>11716.084336</v>
      </c>
      <c r="Q4857" s="19" cm="1">
        <f t="array" ref="Q4857">H4857*_xlfn.IFS(H4857&lt;=350,INDEX('Pliegos Tarifarios (Las Condes)'!$F:$F,MATCH($B4857,'Pliegos Tarifarios (Las Condes)'!$A:$A,0)),H4857&lt;=500,INDEX('Pliegos Tarifarios (Las Condes)'!$G:$G,MATCH($B4857,'Pliegos Tarifarios (Las Condes)'!$A:$A,0)),H4857&lt;=1000,INDEX('Pliegos Tarifarios (Las Condes)'!$H:$H,MATCH($B4857,'Pliegos Tarifarios (Las Condes)'!$A:$A,0)),H4857&lt;=5000,INDEX('Pliegos Tarifarios (Las Condes)'!$I:$I,MATCH($B4857,'Pliegos Tarifarios (Las Condes)'!$A:$A,0)),H4857&gt;5000,INDEX('Pliegos Tarifarios (Las Condes)'!$J:$J,MATCH($B4857,'Pliegos Tarifarios (Las Condes)'!$A:$A,0)))/1.19</f>
        <v>2109.8470684873955</v>
      </c>
      <c r="R4857" s="19">
        <f>INDEX('Pliegos Tarifarios (Las Condes)'!$K:$K,MATCH($B4857,'Pliegos Tarifarios (Las Condes)'!$A:$A,0))</f>
        <v>732.99199999999996</v>
      </c>
      <c r="S4857" s="21">
        <f t="shared" si="228"/>
        <v>177454.93887148742</v>
      </c>
      <c r="T4857" s="21">
        <f t="shared" si="229"/>
        <v>33716.438385582609</v>
      </c>
      <c r="U4857" s="19">
        <v>0</v>
      </c>
      <c r="V4857" s="21">
        <f t="shared" si="230"/>
        <v>211171.37725707004</v>
      </c>
    </row>
    <row r="4858" spans="1:22" x14ac:dyDescent="0.3">
      <c r="A4858" s="3" t="s">
        <v>150</v>
      </c>
      <c r="B4858" s="3">
        <v>11</v>
      </c>
      <c r="C4858" s="4" t="s">
        <v>186</v>
      </c>
      <c r="D4858" s="3" t="s">
        <v>924</v>
      </c>
      <c r="E4858" s="3" t="s">
        <v>121</v>
      </c>
      <c r="F4858" s="4" t="s">
        <v>925</v>
      </c>
      <c r="G4858" s="3" t="s">
        <v>16</v>
      </c>
      <c r="H4858" s="5">
        <v>899.46889999999996</v>
      </c>
      <c r="I4858" s="5">
        <v>2.5508000000000002</v>
      </c>
      <c r="J4858" s="5">
        <v>2.4140999999999999</v>
      </c>
      <c r="K4858" s="6">
        <v>0.94640896973498501</v>
      </c>
      <c r="L4858" s="5">
        <v>29.02</v>
      </c>
      <c r="M4858" s="19">
        <f>H4858*INDEX('Pliegos Tarifarios (Las Condes)'!$B:$B,MATCH($B4858,'Pliegos Tarifarios (Las Condes)'!$A:$A,0))</f>
        <v>118516.7206707</v>
      </c>
      <c r="N4858" s="19">
        <f>I4858*INDEX('Pliegos Tarifarios (Las Condes)'!$C:$C,MATCH($B4858,'Pliegos Tarifarios (Las Condes)'!$A:$A,0))</f>
        <v>8865.0579723999999</v>
      </c>
      <c r="O4858" s="19">
        <f>J4858*INDEX('Pliegos Tarifarios (Las Condes)'!$D:$D,MATCH($B4858,'Pliegos Tarifarios (Las Condes)'!$A:$A,0))</f>
        <v>35124.3631752</v>
      </c>
      <c r="P4858" s="19">
        <f>H4858*INDEX('Pliegos Tarifarios (Las Condes)'!$E:$E,MATCH($B4858,'Pliegos Tarifarios (Las Condes)'!$A:$A,0))</f>
        <v>11714.682953599999</v>
      </c>
      <c r="Q4858" s="19" cm="1">
        <f t="array" ref="Q4858">H4858*_xlfn.IFS(H4858&lt;=350,INDEX('Pliegos Tarifarios (Las Condes)'!$F:$F,MATCH($B4858,'Pliegos Tarifarios (Las Condes)'!$A:$A,0)),H4858&lt;=500,INDEX('Pliegos Tarifarios (Las Condes)'!$G:$G,MATCH($B4858,'Pliegos Tarifarios (Las Condes)'!$A:$A,0)),H4858&lt;=1000,INDEX('Pliegos Tarifarios (Las Condes)'!$H:$H,MATCH($B4858,'Pliegos Tarifarios (Las Condes)'!$A:$A,0)),H4858&lt;=5000,INDEX('Pliegos Tarifarios (Las Condes)'!$I:$I,MATCH($B4858,'Pliegos Tarifarios (Las Condes)'!$A:$A,0)),H4858&gt;5000,INDEX('Pliegos Tarifarios (Las Condes)'!$J:$J,MATCH($B4858,'Pliegos Tarifarios (Las Condes)'!$A:$A,0)))/1.19</f>
        <v>2109.5947057983194</v>
      </c>
      <c r="R4858" s="19">
        <f>INDEX('Pliegos Tarifarios (Las Condes)'!$K:$K,MATCH($B4858,'Pliegos Tarifarios (Las Condes)'!$A:$A,0))</f>
        <v>732.99199999999996</v>
      </c>
      <c r="S4858" s="21">
        <f t="shared" si="228"/>
        <v>177063.4114776983</v>
      </c>
      <c r="T4858" s="21">
        <f t="shared" si="229"/>
        <v>33642.048180762678</v>
      </c>
      <c r="U4858" s="19">
        <v>0</v>
      </c>
      <c r="V4858" s="21">
        <f t="shared" si="230"/>
        <v>210705.45965846098</v>
      </c>
    </row>
    <row r="4859" spans="1:22" x14ac:dyDescent="0.3">
      <c r="A4859" s="3" t="s">
        <v>150</v>
      </c>
      <c r="B4859" s="3">
        <v>11</v>
      </c>
      <c r="C4859" s="4" t="s">
        <v>186</v>
      </c>
      <c r="D4859" s="3" t="s">
        <v>926</v>
      </c>
      <c r="E4859" s="3" t="s">
        <v>121</v>
      </c>
      <c r="F4859" s="4" t="s">
        <v>927</v>
      </c>
      <c r="G4859" s="3" t="s">
        <v>16</v>
      </c>
      <c r="H4859" s="5">
        <v>898.72260000000006</v>
      </c>
      <c r="I4859" s="5">
        <v>2.4769000000000001</v>
      </c>
      <c r="J4859" s="5">
        <v>2.4769000000000001</v>
      </c>
      <c r="K4859" s="6">
        <v>1</v>
      </c>
      <c r="L4859" s="5">
        <v>28.99</v>
      </c>
      <c r="M4859" s="19">
        <f>H4859*INDEX('Pliegos Tarifarios (Las Condes)'!$B:$B,MATCH($B4859,'Pliegos Tarifarios (Las Condes)'!$A:$A,0))</f>
        <v>118418.38594380001</v>
      </c>
      <c r="N4859" s="19">
        <f>I4859*INDEX('Pliegos Tarifarios (Las Condes)'!$C:$C,MATCH($B4859,'Pliegos Tarifarios (Las Condes)'!$A:$A,0))</f>
        <v>8608.2256906999992</v>
      </c>
      <c r="O4859" s="19">
        <f>J4859*INDEX('Pliegos Tarifarios (Las Condes)'!$D:$D,MATCH($B4859,'Pliegos Tarifarios (Las Condes)'!$A:$A,0))</f>
        <v>36038.0825768</v>
      </c>
      <c r="P4859" s="19">
        <f>H4859*INDEX('Pliegos Tarifarios (Las Condes)'!$E:$E,MATCH($B4859,'Pliegos Tarifarios (Las Condes)'!$A:$A,0))</f>
        <v>11704.9631424</v>
      </c>
      <c r="Q4859" s="19" cm="1">
        <f t="array" ref="Q4859">H4859*_xlfn.IFS(H4859&lt;=350,INDEX('Pliegos Tarifarios (Las Condes)'!$F:$F,MATCH($B4859,'Pliegos Tarifarios (Las Condes)'!$A:$A,0)),H4859&lt;=500,INDEX('Pliegos Tarifarios (Las Condes)'!$G:$G,MATCH($B4859,'Pliegos Tarifarios (Las Condes)'!$A:$A,0)),H4859&lt;=1000,INDEX('Pliegos Tarifarios (Las Condes)'!$H:$H,MATCH($B4859,'Pliegos Tarifarios (Las Condes)'!$A:$A,0)),H4859&lt;=5000,INDEX('Pliegos Tarifarios (Las Condes)'!$I:$I,MATCH($B4859,'Pliegos Tarifarios (Las Condes)'!$A:$A,0)),H4859&gt;5000,INDEX('Pliegos Tarifarios (Las Condes)'!$J:$J,MATCH($B4859,'Pliegos Tarifarios (Las Condes)'!$A:$A,0)))/1.19</f>
        <v>2107.8443500840344</v>
      </c>
      <c r="R4859" s="19">
        <f>INDEX('Pliegos Tarifarios (Las Condes)'!$K:$K,MATCH($B4859,'Pliegos Tarifarios (Las Condes)'!$A:$A,0))</f>
        <v>732.99199999999996</v>
      </c>
      <c r="S4859" s="21">
        <f t="shared" si="228"/>
        <v>177610.49370378401</v>
      </c>
      <c r="T4859" s="21">
        <f t="shared" si="229"/>
        <v>33745.993803718964</v>
      </c>
      <c r="U4859" s="19">
        <v>0</v>
      </c>
      <c r="V4859" s="21">
        <f t="shared" si="230"/>
        <v>211356.48750750298</v>
      </c>
    </row>
    <row r="4860" spans="1:22" x14ac:dyDescent="0.3">
      <c r="A4860" s="3" t="s">
        <v>150</v>
      </c>
      <c r="B4860" s="3">
        <v>11</v>
      </c>
      <c r="C4860" s="4" t="s">
        <v>186</v>
      </c>
      <c r="D4860" s="3" t="s">
        <v>928</v>
      </c>
      <c r="E4860" s="3" t="s">
        <v>121</v>
      </c>
      <c r="F4860" s="4" t="s">
        <v>929</v>
      </c>
      <c r="G4860" s="3" t="s">
        <v>16</v>
      </c>
      <c r="H4860" s="5">
        <v>898.37</v>
      </c>
      <c r="I4860" s="5">
        <v>2.4415</v>
      </c>
      <c r="J4860" s="5">
        <v>2.3953000000000002</v>
      </c>
      <c r="K4860" s="6">
        <v>0.98107720663526532</v>
      </c>
      <c r="L4860" s="5">
        <v>28.98</v>
      </c>
      <c r="M4860" s="19">
        <f>H4860*INDEX('Pliegos Tarifarios (Las Condes)'!$B:$B,MATCH($B4860,'Pliegos Tarifarios (Las Condes)'!$A:$A,0))</f>
        <v>118371.92631000001</v>
      </c>
      <c r="N4860" s="19">
        <f>I4860*INDEX('Pliegos Tarifarios (Las Condes)'!$C:$C,MATCH($B4860,'Pliegos Tarifarios (Las Condes)'!$A:$A,0))</f>
        <v>8485.1964244999999</v>
      </c>
      <c r="O4860" s="19">
        <f>J4860*INDEX('Pliegos Tarifarios (Las Condes)'!$D:$D,MATCH($B4860,'Pliegos Tarifarios (Las Condes)'!$A:$A,0))</f>
        <v>34850.829341600001</v>
      </c>
      <c r="P4860" s="19">
        <f>H4860*INDEX('Pliegos Tarifarios (Las Condes)'!$E:$E,MATCH($B4860,'Pliegos Tarifarios (Las Condes)'!$A:$A,0))</f>
        <v>11700.370879999999</v>
      </c>
      <c r="Q4860" s="19" cm="1">
        <f t="array" ref="Q4860">H4860*_xlfn.IFS(H4860&lt;=350,INDEX('Pliegos Tarifarios (Las Condes)'!$F:$F,MATCH($B4860,'Pliegos Tarifarios (Las Condes)'!$A:$A,0)),H4860&lt;=500,INDEX('Pliegos Tarifarios (Las Condes)'!$G:$G,MATCH($B4860,'Pliegos Tarifarios (Las Condes)'!$A:$A,0)),H4860&lt;=1000,INDEX('Pliegos Tarifarios (Las Condes)'!$H:$H,MATCH($B4860,'Pliegos Tarifarios (Las Condes)'!$A:$A,0)),H4860&lt;=5000,INDEX('Pliegos Tarifarios (Las Condes)'!$I:$I,MATCH($B4860,'Pliegos Tarifarios (Las Condes)'!$A:$A,0)),H4860&gt;5000,INDEX('Pliegos Tarifarios (Las Condes)'!$J:$J,MATCH($B4860,'Pliegos Tarifarios (Las Condes)'!$A:$A,0)))/1.19</f>
        <v>2107.0173697478995</v>
      </c>
      <c r="R4860" s="19">
        <f>INDEX('Pliegos Tarifarios (Las Condes)'!$K:$K,MATCH($B4860,'Pliegos Tarifarios (Las Condes)'!$A:$A,0))</f>
        <v>732.99199999999996</v>
      </c>
      <c r="S4860" s="21">
        <f t="shared" si="228"/>
        <v>176248.33232584791</v>
      </c>
      <c r="T4860" s="21">
        <f t="shared" si="229"/>
        <v>33487.183141911104</v>
      </c>
      <c r="U4860" s="19">
        <v>0</v>
      </c>
      <c r="V4860" s="21">
        <f t="shared" si="230"/>
        <v>209735.51546775902</v>
      </c>
    </row>
    <row r="4861" spans="1:22" x14ac:dyDescent="0.3">
      <c r="A4861" s="3" t="s">
        <v>150</v>
      </c>
      <c r="B4861" s="3">
        <v>11</v>
      </c>
      <c r="C4861" s="4" t="s">
        <v>186</v>
      </c>
      <c r="D4861" s="3" t="s">
        <v>930</v>
      </c>
      <c r="E4861" s="3" t="s">
        <v>121</v>
      </c>
      <c r="F4861" s="4" t="s">
        <v>931</v>
      </c>
      <c r="G4861" s="3" t="s">
        <v>16</v>
      </c>
      <c r="H4861" s="5">
        <v>899.44770000000005</v>
      </c>
      <c r="I4861" s="5">
        <v>2.5223</v>
      </c>
      <c r="J4861" s="5">
        <v>2.4216000000000002</v>
      </c>
      <c r="K4861" s="6">
        <v>0.96007612100067408</v>
      </c>
      <c r="L4861" s="5">
        <v>29.01</v>
      </c>
      <c r="M4861" s="19">
        <f>H4861*INDEX('Pliegos Tarifarios (Las Condes)'!$B:$B,MATCH($B4861,'Pliegos Tarifarios (Las Condes)'!$A:$A,0))</f>
        <v>118513.92729510002</v>
      </c>
      <c r="N4861" s="19">
        <f>I4861*INDEX('Pliegos Tarifarios (Las Condes)'!$C:$C,MATCH($B4861,'Pliegos Tarifarios (Las Condes)'!$A:$A,0))</f>
        <v>8766.0089869000003</v>
      </c>
      <c r="O4861" s="19">
        <f>J4861*INDEX('Pliegos Tarifarios (Las Condes)'!$D:$D,MATCH($B4861,'Pliegos Tarifarios (Las Condes)'!$A:$A,0))</f>
        <v>35233.485715200004</v>
      </c>
      <c r="P4861" s="19">
        <f>H4861*INDEX('Pliegos Tarifarios (Las Condes)'!$E:$E,MATCH($B4861,'Pliegos Tarifarios (Las Condes)'!$A:$A,0))</f>
        <v>11714.4068448</v>
      </c>
      <c r="Q4861" s="19" cm="1">
        <f t="array" ref="Q4861">H4861*_xlfn.IFS(H4861&lt;=350,INDEX('Pliegos Tarifarios (Las Condes)'!$F:$F,MATCH($B4861,'Pliegos Tarifarios (Las Condes)'!$A:$A,0)),H4861&lt;=500,INDEX('Pliegos Tarifarios (Las Condes)'!$G:$G,MATCH($B4861,'Pliegos Tarifarios (Las Condes)'!$A:$A,0)),H4861&lt;=1000,INDEX('Pliegos Tarifarios (Las Condes)'!$H:$H,MATCH($B4861,'Pliegos Tarifarios (Las Condes)'!$A:$A,0)),H4861&lt;=5000,INDEX('Pliegos Tarifarios (Las Condes)'!$I:$I,MATCH($B4861,'Pliegos Tarifarios (Las Condes)'!$A:$A,0)),H4861&gt;5000,INDEX('Pliegos Tarifarios (Las Condes)'!$J:$J,MATCH($B4861,'Pliegos Tarifarios (Las Condes)'!$A:$A,0)))/1.19</f>
        <v>2109.5449837815131</v>
      </c>
      <c r="R4861" s="19">
        <f>INDEX('Pliegos Tarifarios (Las Condes)'!$K:$K,MATCH($B4861,'Pliegos Tarifarios (Las Condes)'!$A:$A,0))</f>
        <v>732.99199999999996</v>
      </c>
      <c r="S4861" s="21">
        <f t="shared" si="228"/>
        <v>177070.36582578151</v>
      </c>
      <c r="T4861" s="21">
        <f t="shared" si="229"/>
        <v>33643.369506898489</v>
      </c>
      <c r="U4861" s="19">
        <v>0</v>
      </c>
      <c r="V4861" s="21">
        <f t="shared" si="230"/>
        <v>210713.73533267999</v>
      </c>
    </row>
    <row r="4862" spans="1:22" x14ac:dyDescent="0.3">
      <c r="A4862" s="3" t="s">
        <v>150</v>
      </c>
      <c r="B4862" s="3">
        <v>11</v>
      </c>
      <c r="C4862" s="4" t="s">
        <v>186</v>
      </c>
      <c r="D4862" s="3" t="s">
        <v>932</v>
      </c>
      <c r="E4862" s="3" t="s">
        <v>121</v>
      </c>
      <c r="F4862" s="4" t="s">
        <v>933</v>
      </c>
      <c r="G4862" s="3" t="s">
        <v>16</v>
      </c>
      <c r="H4862" s="5">
        <v>897.58180000000004</v>
      </c>
      <c r="I4862" s="5">
        <v>2.4318</v>
      </c>
      <c r="J4862" s="5">
        <v>2.4119999999999999</v>
      </c>
      <c r="K4862" s="6">
        <v>0.99185788304959288</v>
      </c>
      <c r="L4862" s="5">
        <v>28.95</v>
      </c>
      <c r="M4862" s="19">
        <f>H4862*INDEX('Pliegos Tarifarios (Las Condes)'!$B:$B,MATCH($B4862,'Pliegos Tarifarios (Las Condes)'!$A:$A,0))</f>
        <v>118268.07071340001</v>
      </c>
      <c r="N4862" s="19">
        <f>I4862*INDEX('Pliegos Tarifarios (Las Condes)'!$C:$C,MATCH($B4862,'Pliegos Tarifarios (Las Condes)'!$A:$A,0))</f>
        <v>8451.4850153999996</v>
      </c>
      <c r="O4862" s="19">
        <f>J4862*INDEX('Pliegos Tarifarios (Las Condes)'!$D:$D,MATCH($B4862,'Pliegos Tarifarios (Las Condes)'!$A:$A,0))</f>
        <v>35093.808863999999</v>
      </c>
      <c r="P4862" s="19">
        <f>H4862*INDEX('Pliegos Tarifarios (Las Condes)'!$E:$E,MATCH($B4862,'Pliegos Tarifarios (Las Condes)'!$A:$A,0))</f>
        <v>11690.1053632</v>
      </c>
      <c r="Q4862" s="19" cm="1">
        <f t="array" ref="Q4862">H4862*_xlfn.IFS(H4862&lt;=350,INDEX('Pliegos Tarifarios (Las Condes)'!$F:$F,MATCH($B4862,'Pliegos Tarifarios (Las Condes)'!$A:$A,0)),H4862&lt;=500,INDEX('Pliegos Tarifarios (Las Condes)'!$G:$G,MATCH($B4862,'Pliegos Tarifarios (Las Condes)'!$A:$A,0)),H4862&lt;=1000,INDEX('Pliegos Tarifarios (Las Condes)'!$H:$H,MATCH($B4862,'Pliegos Tarifarios (Las Condes)'!$A:$A,0)),H4862&lt;=5000,INDEX('Pliegos Tarifarios (Las Condes)'!$I:$I,MATCH($B4862,'Pliegos Tarifarios (Las Condes)'!$A:$A,0)),H4862&gt;5000,INDEX('Pliegos Tarifarios (Las Condes)'!$J:$J,MATCH($B4862,'Pliegos Tarifarios (Las Condes)'!$A:$A,0)))/1.19</f>
        <v>2105.1687426890762</v>
      </c>
      <c r="R4862" s="19">
        <f>INDEX('Pliegos Tarifarios (Las Condes)'!$K:$K,MATCH($B4862,'Pliegos Tarifarios (Las Condes)'!$A:$A,0))</f>
        <v>732.99199999999996</v>
      </c>
      <c r="S4862" s="21">
        <f t="shared" si="228"/>
        <v>176341.63069868908</v>
      </c>
      <c r="T4862" s="21">
        <f t="shared" si="229"/>
        <v>33504.909832750927</v>
      </c>
      <c r="U4862" s="19">
        <v>0</v>
      </c>
      <c r="V4862" s="21">
        <f t="shared" si="230"/>
        <v>209846.54053144</v>
      </c>
    </row>
    <row r="4863" spans="1:22" x14ac:dyDescent="0.3">
      <c r="A4863" s="3" t="s">
        <v>150</v>
      </c>
      <c r="B4863" s="3">
        <v>11</v>
      </c>
      <c r="C4863" s="4" t="s">
        <v>186</v>
      </c>
      <c r="D4863" s="3" t="s">
        <v>934</v>
      </c>
      <c r="E4863" s="3" t="s">
        <v>121</v>
      </c>
      <c r="F4863" s="4" t="s">
        <v>935</v>
      </c>
      <c r="G4863" s="3" t="s">
        <v>16</v>
      </c>
      <c r="H4863" s="5">
        <v>897.82960000000003</v>
      </c>
      <c r="I4863" s="5">
        <v>2.4325000000000001</v>
      </c>
      <c r="J4863" s="5">
        <v>2.4207999999999998</v>
      </c>
      <c r="K4863" s="6">
        <v>0.99519013360739972</v>
      </c>
      <c r="L4863" s="5">
        <v>28.96</v>
      </c>
      <c r="M4863" s="19">
        <f>H4863*INDEX('Pliegos Tarifarios (Las Condes)'!$B:$B,MATCH($B4863,'Pliegos Tarifarios (Las Condes)'!$A:$A,0))</f>
        <v>118300.72158480001</v>
      </c>
      <c r="N4863" s="19">
        <f>I4863*INDEX('Pliegos Tarifarios (Las Condes)'!$C:$C,MATCH($B4863,'Pliegos Tarifarios (Las Condes)'!$A:$A,0))</f>
        <v>8453.9177975000002</v>
      </c>
      <c r="O4863" s="19">
        <f>J4863*INDEX('Pliegos Tarifarios (Las Condes)'!$D:$D,MATCH($B4863,'Pliegos Tarifarios (Las Condes)'!$A:$A,0))</f>
        <v>35221.845977600002</v>
      </c>
      <c r="P4863" s="19">
        <f>H4863*INDEX('Pliegos Tarifarios (Las Condes)'!$E:$E,MATCH($B4863,'Pliegos Tarifarios (Las Condes)'!$A:$A,0))</f>
        <v>11693.3327104</v>
      </c>
      <c r="Q4863" s="19" cm="1">
        <f t="array" ref="Q4863">H4863*_xlfn.IFS(H4863&lt;=350,INDEX('Pliegos Tarifarios (Las Condes)'!$F:$F,MATCH($B4863,'Pliegos Tarifarios (Las Condes)'!$A:$A,0)),H4863&lt;=500,INDEX('Pliegos Tarifarios (Las Condes)'!$G:$G,MATCH($B4863,'Pliegos Tarifarios (Las Condes)'!$A:$A,0)),H4863&lt;=1000,INDEX('Pliegos Tarifarios (Las Condes)'!$H:$H,MATCH($B4863,'Pliegos Tarifarios (Las Condes)'!$A:$A,0)),H4863&lt;=5000,INDEX('Pliegos Tarifarios (Las Condes)'!$I:$I,MATCH($B4863,'Pliegos Tarifarios (Las Condes)'!$A:$A,0)),H4863&gt;5000,INDEX('Pliegos Tarifarios (Las Condes)'!$J:$J,MATCH($B4863,'Pliegos Tarifarios (Las Condes)'!$A:$A,0)))/1.19</f>
        <v>2105.7499273949584</v>
      </c>
      <c r="R4863" s="19">
        <f>INDEX('Pliegos Tarifarios (Las Condes)'!$K:$K,MATCH($B4863,'Pliegos Tarifarios (Las Condes)'!$A:$A,0))</f>
        <v>732.99199999999996</v>
      </c>
      <c r="S4863" s="21">
        <f t="shared" si="228"/>
        <v>176508.55999769497</v>
      </c>
      <c r="T4863" s="21">
        <f t="shared" si="229"/>
        <v>33536.626399562047</v>
      </c>
      <c r="U4863" s="19">
        <v>0</v>
      </c>
      <c r="V4863" s="21">
        <f t="shared" si="230"/>
        <v>210045.18639725703</v>
      </c>
    </row>
    <row r="4864" spans="1:22" x14ac:dyDescent="0.3">
      <c r="A4864" s="3" t="s">
        <v>150</v>
      </c>
      <c r="B4864" s="3">
        <v>11</v>
      </c>
      <c r="C4864" s="4" t="s">
        <v>186</v>
      </c>
      <c r="D4864" s="3" t="s">
        <v>936</v>
      </c>
      <c r="E4864" s="3" t="s">
        <v>121</v>
      </c>
      <c r="F4864" s="4" t="s">
        <v>937</v>
      </c>
      <c r="G4864" s="3" t="s">
        <v>16</v>
      </c>
      <c r="H4864" s="5">
        <v>896.66079999999999</v>
      </c>
      <c r="I4864" s="5">
        <v>2.4695</v>
      </c>
      <c r="J4864" s="5">
        <v>2.4068999999999998</v>
      </c>
      <c r="K4864" s="6">
        <v>0.97465073901599508</v>
      </c>
      <c r="L4864" s="5">
        <v>28.92</v>
      </c>
      <c r="M4864" s="19">
        <f>H4864*INDEX('Pliegos Tarifarios (Las Condes)'!$B:$B,MATCH($B4864,'Pliegos Tarifarios (Las Condes)'!$A:$A,0))</f>
        <v>118146.7169904</v>
      </c>
      <c r="N4864" s="19">
        <f>I4864*INDEX('Pliegos Tarifarios (Las Condes)'!$C:$C,MATCH($B4864,'Pliegos Tarifarios (Las Condes)'!$A:$A,0))</f>
        <v>8582.5077084999994</v>
      </c>
      <c r="O4864" s="19">
        <f>J4864*INDEX('Pliegos Tarifarios (Las Condes)'!$D:$D,MATCH($B4864,'Pliegos Tarifarios (Las Condes)'!$A:$A,0))</f>
        <v>35019.605536800002</v>
      </c>
      <c r="P4864" s="19">
        <f>H4864*INDEX('Pliegos Tarifarios (Las Condes)'!$E:$E,MATCH($B4864,'Pliegos Tarifarios (Las Condes)'!$A:$A,0))</f>
        <v>11678.110259199999</v>
      </c>
      <c r="Q4864" s="19" cm="1">
        <f t="array" ref="Q4864">H4864*_xlfn.IFS(H4864&lt;=350,INDEX('Pliegos Tarifarios (Las Condes)'!$F:$F,MATCH($B4864,'Pliegos Tarifarios (Las Condes)'!$A:$A,0)),H4864&lt;=500,INDEX('Pliegos Tarifarios (Las Condes)'!$G:$G,MATCH($B4864,'Pliegos Tarifarios (Las Condes)'!$A:$A,0)),H4864&lt;=1000,INDEX('Pliegos Tarifarios (Las Condes)'!$H:$H,MATCH($B4864,'Pliegos Tarifarios (Las Condes)'!$A:$A,0)),H4864&lt;=5000,INDEX('Pliegos Tarifarios (Las Condes)'!$I:$I,MATCH($B4864,'Pliegos Tarifarios (Las Condes)'!$A:$A,0)),H4864&gt;5000,INDEX('Pliegos Tarifarios (Las Condes)'!$J:$J,MATCH($B4864,'Pliegos Tarifarios (Las Condes)'!$A:$A,0)))/1.19</f>
        <v>2103.008649411765</v>
      </c>
      <c r="R4864" s="19">
        <f>INDEX('Pliegos Tarifarios (Las Condes)'!$K:$K,MATCH($B4864,'Pliegos Tarifarios (Las Condes)'!$A:$A,0))</f>
        <v>732.99199999999996</v>
      </c>
      <c r="S4864" s="21">
        <f t="shared" si="228"/>
        <v>176262.94114431177</v>
      </c>
      <c r="T4864" s="21">
        <f t="shared" si="229"/>
        <v>33489.958817419239</v>
      </c>
      <c r="U4864" s="19">
        <v>0</v>
      </c>
      <c r="V4864" s="21">
        <f t="shared" si="230"/>
        <v>209752.89996173102</v>
      </c>
    </row>
    <row r="4865" spans="1:22" x14ac:dyDescent="0.3">
      <c r="A4865" s="3" t="s">
        <v>150</v>
      </c>
      <c r="B4865" s="3">
        <v>11</v>
      </c>
      <c r="C4865" s="4" t="s">
        <v>186</v>
      </c>
      <c r="D4865" s="3" t="s">
        <v>938</v>
      </c>
      <c r="E4865" s="3" t="s">
        <v>121</v>
      </c>
      <c r="F4865" s="4" t="s">
        <v>939</v>
      </c>
      <c r="G4865" s="3" t="s">
        <v>16</v>
      </c>
      <c r="H4865" s="5">
        <v>898.55920000000003</v>
      </c>
      <c r="I4865" s="5">
        <v>2.4464999999999999</v>
      </c>
      <c r="J4865" s="5">
        <v>2.4169999999999998</v>
      </c>
      <c r="K4865" s="6">
        <v>0.98794195789903938</v>
      </c>
      <c r="L4865" s="5">
        <v>28.99</v>
      </c>
      <c r="M4865" s="19">
        <f>H4865*INDEX('Pliegos Tarifarios (Las Condes)'!$B:$B,MATCH($B4865,'Pliegos Tarifarios (Las Condes)'!$A:$A,0))</f>
        <v>118396.85586960001</v>
      </c>
      <c r="N4865" s="19">
        <f>I4865*INDEX('Pliegos Tarifarios (Las Condes)'!$C:$C,MATCH($B4865,'Pliegos Tarifarios (Las Condes)'!$A:$A,0))</f>
        <v>8502.5734394999999</v>
      </c>
      <c r="O4865" s="19">
        <f>J4865*INDEX('Pliegos Tarifarios (Las Condes)'!$D:$D,MATCH($B4865,'Pliegos Tarifarios (Las Condes)'!$A:$A,0))</f>
        <v>35166.557223999996</v>
      </c>
      <c r="P4865" s="19">
        <f>H4865*INDEX('Pliegos Tarifarios (Las Condes)'!$E:$E,MATCH($B4865,'Pliegos Tarifarios (Las Condes)'!$A:$A,0))</f>
        <v>11702.835020799999</v>
      </c>
      <c r="Q4865" s="19" cm="1">
        <f t="array" ref="Q4865">H4865*_xlfn.IFS(H4865&lt;=350,INDEX('Pliegos Tarifarios (Las Condes)'!$F:$F,MATCH($B4865,'Pliegos Tarifarios (Las Condes)'!$A:$A,0)),H4865&lt;=500,INDEX('Pliegos Tarifarios (Las Condes)'!$G:$G,MATCH($B4865,'Pliegos Tarifarios (Las Condes)'!$A:$A,0)),H4865&lt;=1000,INDEX('Pliegos Tarifarios (Las Condes)'!$H:$H,MATCH($B4865,'Pliegos Tarifarios (Las Condes)'!$A:$A,0)),H4865&lt;=5000,INDEX('Pliegos Tarifarios (Las Condes)'!$I:$I,MATCH($B4865,'Pliegos Tarifarios (Las Condes)'!$A:$A,0)),H4865&gt;5000,INDEX('Pliegos Tarifarios (Las Condes)'!$J:$J,MATCH($B4865,'Pliegos Tarifarios (Las Condes)'!$A:$A,0)))/1.19</f>
        <v>2107.4611152941179</v>
      </c>
      <c r="R4865" s="19">
        <f>INDEX('Pliegos Tarifarios (Las Condes)'!$K:$K,MATCH($B4865,'Pliegos Tarifarios (Las Condes)'!$A:$A,0))</f>
        <v>732.99199999999996</v>
      </c>
      <c r="S4865" s="21">
        <f t="shared" si="228"/>
        <v>176609.27466919413</v>
      </c>
      <c r="T4865" s="21">
        <f t="shared" si="229"/>
        <v>33555.762187146887</v>
      </c>
      <c r="U4865" s="19">
        <v>0</v>
      </c>
      <c r="V4865" s="21">
        <f t="shared" si="230"/>
        <v>210165.036856341</v>
      </c>
    </row>
    <row r="4866" spans="1:22" x14ac:dyDescent="0.3">
      <c r="A4866" s="3" t="s">
        <v>150</v>
      </c>
      <c r="B4866" s="3">
        <v>11</v>
      </c>
      <c r="C4866" s="4" t="s">
        <v>186</v>
      </c>
      <c r="D4866" s="3" t="s">
        <v>940</v>
      </c>
      <c r="E4866" s="3" t="s">
        <v>121</v>
      </c>
      <c r="F4866" s="4" t="s">
        <v>941</v>
      </c>
      <c r="G4866" s="3" t="s">
        <v>16</v>
      </c>
      <c r="H4866" s="5">
        <v>898.33619999999996</v>
      </c>
      <c r="I4866" s="5">
        <v>2.5036</v>
      </c>
      <c r="J4866" s="5">
        <v>2.5036</v>
      </c>
      <c r="K4866" s="6">
        <v>1</v>
      </c>
      <c r="L4866" s="5">
        <v>28.98</v>
      </c>
      <c r="M4866" s="19">
        <f>H4866*INDEX('Pliegos Tarifarios (Las Condes)'!$B:$B,MATCH($B4866,'Pliegos Tarifarios (Las Condes)'!$A:$A,0))</f>
        <v>118367.4727206</v>
      </c>
      <c r="N4866" s="19">
        <f>I4866*INDEX('Pliegos Tarifarios (Las Condes)'!$C:$C,MATCH($B4866,'Pliegos Tarifarios (Las Condes)'!$A:$A,0))</f>
        <v>8701.0189508000003</v>
      </c>
      <c r="O4866" s="19">
        <f>J4866*INDEX('Pliegos Tarifarios (Las Condes)'!$D:$D,MATCH($B4866,'Pliegos Tarifarios (Las Condes)'!$A:$A,0))</f>
        <v>36426.5588192</v>
      </c>
      <c r="P4866" s="19">
        <f>H4866*INDEX('Pliegos Tarifarios (Las Condes)'!$E:$E,MATCH($B4866,'Pliegos Tarifarios (Las Condes)'!$A:$A,0))</f>
        <v>11699.930668799998</v>
      </c>
      <c r="Q4866" s="19" cm="1">
        <f t="array" ref="Q4866">H4866*_xlfn.IFS(H4866&lt;=350,INDEX('Pliegos Tarifarios (Las Condes)'!$F:$F,MATCH($B4866,'Pliegos Tarifarios (Las Condes)'!$A:$A,0)),H4866&lt;=500,INDEX('Pliegos Tarifarios (Las Condes)'!$G:$G,MATCH($B4866,'Pliegos Tarifarios (Las Condes)'!$A:$A,0)),H4866&lt;=1000,INDEX('Pliegos Tarifarios (Las Condes)'!$H:$H,MATCH($B4866,'Pliegos Tarifarios (Las Condes)'!$A:$A,0)),H4866&lt;=5000,INDEX('Pliegos Tarifarios (Las Condes)'!$I:$I,MATCH($B4866,'Pliegos Tarifarios (Las Condes)'!$A:$A,0)),H4866&gt;5000,INDEX('Pliegos Tarifarios (Las Condes)'!$J:$J,MATCH($B4866,'Pliegos Tarifarios (Las Condes)'!$A:$A,0)))/1.19</f>
        <v>2106.9380959663868</v>
      </c>
      <c r="R4866" s="19">
        <f>INDEX('Pliegos Tarifarios (Las Condes)'!$K:$K,MATCH($B4866,'Pliegos Tarifarios (Las Condes)'!$A:$A,0))</f>
        <v>732.99199999999996</v>
      </c>
      <c r="S4866" s="21">
        <f t="shared" si="228"/>
        <v>178034.91125536637</v>
      </c>
      <c r="T4866" s="21">
        <f t="shared" si="229"/>
        <v>33826.63313851961</v>
      </c>
      <c r="U4866" s="19">
        <v>0</v>
      </c>
      <c r="V4866" s="21">
        <f t="shared" si="230"/>
        <v>211861.544393886</v>
      </c>
    </row>
    <row r="4867" spans="1:22" x14ac:dyDescent="0.3">
      <c r="A4867" s="3" t="s">
        <v>150</v>
      </c>
      <c r="B4867" s="3">
        <v>11</v>
      </c>
      <c r="C4867" s="4" t="s">
        <v>186</v>
      </c>
      <c r="D4867" s="3" t="s">
        <v>942</v>
      </c>
      <c r="E4867" s="3" t="s">
        <v>121</v>
      </c>
      <c r="F4867" s="4" t="s">
        <v>943</v>
      </c>
      <c r="G4867" s="3" t="s">
        <v>16</v>
      </c>
      <c r="H4867" s="5">
        <v>898.80579999999998</v>
      </c>
      <c r="I4867" s="5">
        <v>2.4693999999999998</v>
      </c>
      <c r="J4867" s="5">
        <v>2.4428000000000001</v>
      </c>
      <c r="K4867" s="6">
        <v>0.98922815258767327</v>
      </c>
      <c r="L4867" s="5">
        <v>28.99</v>
      </c>
      <c r="M4867" s="19">
        <f>H4867*INDEX('Pliegos Tarifarios (Las Condes)'!$B:$B,MATCH($B4867,'Pliegos Tarifarios (Las Condes)'!$A:$A,0))</f>
        <v>118429.3486254</v>
      </c>
      <c r="N4867" s="19">
        <f>I4867*INDEX('Pliegos Tarifarios (Las Condes)'!$C:$C,MATCH($B4867,'Pliegos Tarifarios (Las Condes)'!$A:$A,0))</f>
        <v>8582.1601681999982</v>
      </c>
      <c r="O4867" s="19">
        <f>J4867*INDEX('Pliegos Tarifarios (Las Condes)'!$D:$D,MATCH($B4867,'Pliegos Tarifarios (Las Condes)'!$A:$A,0))</f>
        <v>35541.938761600002</v>
      </c>
      <c r="P4867" s="19">
        <f>H4867*INDEX('Pliegos Tarifarios (Las Condes)'!$E:$E,MATCH($B4867,'Pliegos Tarifarios (Las Condes)'!$A:$A,0))</f>
        <v>11706.046739199999</v>
      </c>
      <c r="Q4867" s="19" cm="1">
        <f t="array" ref="Q4867">H4867*_xlfn.IFS(H4867&lt;=350,INDEX('Pliegos Tarifarios (Las Condes)'!$F:$F,MATCH($B4867,'Pliegos Tarifarios (Las Condes)'!$A:$A,0)),H4867&lt;=500,INDEX('Pliegos Tarifarios (Las Condes)'!$G:$G,MATCH($B4867,'Pliegos Tarifarios (Las Condes)'!$A:$A,0)),H4867&lt;=1000,INDEX('Pliegos Tarifarios (Las Condes)'!$H:$H,MATCH($B4867,'Pliegos Tarifarios (Las Condes)'!$A:$A,0)),H4867&lt;=5000,INDEX('Pliegos Tarifarios (Las Condes)'!$I:$I,MATCH($B4867,'Pliegos Tarifarios (Las Condes)'!$A:$A,0)),H4867&gt;5000,INDEX('Pliegos Tarifarios (Las Condes)'!$J:$J,MATCH($B4867,'Pliegos Tarifarios (Las Condes)'!$A:$A,0)))/1.19</f>
        <v>2108.0394855462187</v>
      </c>
      <c r="R4867" s="19">
        <f>INDEX('Pliegos Tarifarios (Las Condes)'!$K:$K,MATCH($B4867,'Pliegos Tarifarios (Las Condes)'!$A:$A,0))</f>
        <v>732.99199999999996</v>
      </c>
      <c r="S4867" s="21">
        <f t="shared" si="228"/>
        <v>177100.52577994624</v>
      </c>
      <c r="T4867" s="21">
        <f t="shared" si="229"/>
        <v>33649.099898189786</v>
      </c>
      <c r="U4867" s="19">
        <v>0</v>
      </c>
      <c r="V4867" s="21">
        <f t="shared" si="230"/>
        <v>210749.62567813601</v>
      </c>
    </row>
    <row r="4868" spans="1:22" x14ac:dyDescent="0.3">
      <c r="A4868" s="3" t="s">
        <v>150</v>
      </c>
      <c r="B4868" s="3">
        <v>11</v>
      </c>
      <c r="C4868" s="4" t="s">
        <v>186</v>
      </c>
      <c r="D4868" s="3" t="s">
        <v>944</v>
      </c>
      <c r="E4868" s="3" t="s">
        <v>121</v>
      </c>
      <c r="F4868" s="4" t="s">
        <v>945</v>
      </c>
      <c r="G4868" s="3" t="s">
        <v>16</v>
      </c>
      <c r="H4868" s="5">
        <v>898.96119999999996</v>
      </c>
      <c r="I4868" s="5">
        <v>2.4718</v>
      </c>
      <c r="J4868" s="5">
        <v>2.4131</v>
      </c>
      <c r="K4868" s="6">
        <v>0.97625212395824901</v>
      </c>
      <c r="L4868" s="5">
        <v>29</v>
      </c>
      <c r="M4868" s="19">
        <f>H4868*INDEX('Pliegos Tarifarios (Las Condes)'!$B:$B,MATCH($B4868,'Pliegos Tarifarios (Las Condes)'!$A:$A,0))</f>
        <v>118449.8245956</v>
      </c>
      <c r="N4868" s="19">
        <f>I4868*INDEX('Pliegos Tarifarios (Las Condes)'!$C:$C,MATCH($B4868,'Pliegos Tarifarios (Las Condes)'!$A:$A,0))</f>
        <v>8590.5011353999998</v>
      </c>
      <c r="O4868" s="19">
        <f>J4868*INDEX('Pliegos Tarifarios (Las Condes)'!$D:$D,MATCH($B4868,'Pliegos Tarifarios (Las Condes)'!$A:$A,0))</f>
        <v>35109.813503199999</v>
      </c>
      <c r="P4868" s="19">
        <f>H4868*INDEX('Pliegos Tarifarios (Las Condes)'!$E:$E,MATCH($B4868,'Pliegos Tarifarios (Las Condes)'!$A:$A,0))</f>
        <v>11708.070668799999</v>
      </c>
      <c r="Q4868" s="19" cm="1">
        <f t="array" ref="Q4868">H4868*_xlfn.IFS(H4868&lt;=350,INDEX('Pliegos Tarifarios (Las Condes)'!$F:$F,MATCH($B4868,'Pliegos Tarifarios (Las Condes)'!$A:$A,0)),H4868&lt;=500,INDEX('Pliegos Tarifarios (Las Condes)'!$G:$G,MATCH($B4868,'Pliegos Tarifarios (Las Condes)'!$A:$A,0)),H4868&lt;=1000,INDEX('Pliegos Tarifarios (Las Condes)'!$H:$H,MATCH($B4868,'Pliegos Tarifarios (Las Condes)'!$A:$A,0)),H4868&lt;=5000,INDEX('Pliegos Tarifarios (Las Condes)'!$I:$I,MATCH($B4868,'Pliegos Tarifarios (Las Condes)'!$A:$A,0)),H4868&gt;5000,INDEX('Pliegos Tarifarios (Las Condes)'!$J:$J,MATCH($B4868,'Pliegos Tarifarios (Las Condes)'!$A:$A,0)))/1.19</f>
        <v>2108.4039573109244</v>
      </c>
      <c r="R4868" s="19">
        <f>INDEX('Pliegos Tarifarios (Las Condes)'!$K:$K,MATCH($B4868,'Pliegos Tarifarios (Las Condes)'!$A:$A,0))</f>
        <v>732.99199999999996</v>
      </c>
      <c r="S4868" s="21">
        <f t="shared" si="228"/>
        <v>176699.60586031093</v>
      </c>
      <c r="T4868" s="21">
        <f t="shared" si="229"/>
        <v>33572.925113459074</v>
      </c>
      <c r="U4868" s="19">
        <v>0</v>
      </c>
      <c r="V4868" s="21">
        <f t="shared" si="230"/>
        <v>210272.53097377002</v>
      </c>
    </row>
    <row r="4869" spans="1:22" x14ac:dyDescent="0.3">
      <c r="A4869" s="3" t="s">
        <v>150</v>
      </c>
      <c r="B4869" s="3">
        <v>11</v>
      </c>
      <c r="C4869" s="4" t="s">
        <v>186</v>
      </c>
      <c r="D4869" s="3" t="s">
        <v>946</v>
      </c>
      <c r="E4869" s="3" t="s">
        <v>121</v>
      </c>
      <c r="F4869" s="4" t="s">
        <v>947</v>
      </c>
      <c r="G4869" s="3" t="s">
        <v>16</v>
      </c>
      <c r="H4869" s="5">
        <v>897.72310000000004</v>
      </c>
      <c r="I4869" s="5">
        <v>2.4495</v>
      </c>
      <c r="J4869" s="5">
        <v>2.4182000000000001</v>
      </c>
      <c r="K4869" s="6">
        <v>0.98722188201673811</v>
      </c>
      <c r="L4869" s="5">
        <v>28.96</v>
      </c>
      <c r="M4869" s="19">
        <f>H4869*INDEX('Pliegos Tarifarios (Las Condes)'!$B:$B,MATCH($B4869,'Pliegos Tarifarios (Las Condes)'!$A:$A,0))</f>
        <v>118286.68882530001</v>
      </c>
      <c r="N4869" s="19">
        <f>I4869*INDEX('Pliegos Tarifarios (Las Condes)'!$C:$C,MATCH($B4869,'Pliegos Tarifarios (Las Condes)'!$A:$A,0))</f>
        <v>8512.9996484999992</v>
      </c>
      <c r="O4869" s="19">
        <f>J4869*INDEX('Pliegos Tarifarios (Las Condes)'!$D:$D,MATCH($B4869,'Pliegos Tarifarios (Las Condes)'!$A:$A,0))</f>
        <v>35184.016830400004</v>
      </c>
      <c r="P4869" s="19">
        <f>H4869*INDEX('Pliegos Tarifarios (Las Condes)'!$E:$E,MATCH($B4869,'Pliegos Tarifarios (Las Condes)'!$A:$A,0))</f>
        <v>11691.9456544</v>
      </c>
      <c r="Q4869" s="19" cm="1">
        <f t="array" ref="Q4869">H4869*_xlfn.IFS(H4869&lt;=350,INDEX('Pliegos Tarifarios (Las Condes)'!$F:$F,MATCH($B4869,'Pliegos Tarifarios (Las Condes)'!$A:$A,0)),H4869&lt;=500,INDEX('Pliegos Tarifarios (Las Condes)'!$G:$G,MATCH($B4869,'Pliegos Tarifarios (Las Condes)'!$A:$A,0)),H4869&lt;=1000,INDEX('Pliegos Tarifarios (Las Condes)'!$H:$H,MATCH($B4869,'Pliegos Tarifarios (Las Condes)'!$A:$A,0)),H4869&lt;=5000,INDEX('Pliegos Tarifarios (Las Condes)'!$I:$I,MATCH($B4869,'Pliegos Tarifarios (Las Condes)'!$A:$A,0)),H4869&gt;5000,INDEX('Pliegos Tarifarios (Las Condes)'!$J:$J,MATCH($B4869,'Pliegos Tarifarios (Las Condes)'!$A:$A,0)))/1.19</f>
        <v>2105.5001446218494</v>
      </c>
      <c r="R4869" s="19">
        <f>INDEX('Pliegos Tarifarios (Las Condes)'!$K:$K,MATCH($B4869,'Pliegos Tarifarios (Las Condes)'!$A:$A,0))</f>
        <v>732.99199999999996</v>
      </c>
      <c r="S4869" s="21">
        <f t="shared" si="228"/>
        <v>176514.14310322187</v>
      </c>
      <c r="T4869" s="21">
        <f t="shared" si="229"/>
        <v>33537.687189612152</v>
      </c>
      <c r="U4869" s="19">
        <v>0</v>
      </c>
      <c r="V4869" s="21">
        <f t="shared" si="230"/>
        <v>210051.83029283403</v>
      </c>
    </row>
    <row r="4870" spans="1:22" x14ac:dyDescent="0.3">
      <c r="A4870" s="3" t="s">
        <v>150</v>
      </c>
      <c r="B4870" s="3">
        <v>11</v>
      </c>
      <c r="C4870" s="4" t="s">
        <v>186</v>
      </c>
      <c r="D4870" s="3" t="s">
        <v>948</v>
      </c>
      <c r="E4870" s="3" t="s">
        <v>121</v>
      </c>
      <c r="F4870" s="4" t="s">
        <v>949</v>
      </c>
      <c r="G4870" s="3" t="s">
        <v>16</v>
      </c>
      <c r="H4870" s="5">
        <v>900.75689999999997</v>
      </c>
      <c r="I4870" s="5">
        <v>2.4782999999999999</v>
      </c>
      <c r="J4870" s="5">
        <v>2.4373999999999998</v>
      </c>
      <c r="K4870" s="6">
        <v>0.9834967518056732</v>
      </c>
      <c r="L4870" s="5">
        <v>29.06</v>
      </c>
      <c r="M4870" s="19">
        <f>H4870*INDEX('Pliegos Tarifarios (Las Condes)'!$B:$B,MATCH($B4870,'Pliegos Tarifarios (Las Condes)'!$A:$A,0))</f>
        <v>118686.4314147</v>
      </c>
      <c r="N4870" s="19">
        <f>I4870*INDEX('Pliegos Tarifarios (Las Condes)'!$C:$C,MATCH($B4870,'Pliegos Tarifarios (Las Condes)'!$A:$A,0))</f>
        <v>8613.0912548999986</v>
      </c>
      <c r="O4870" s="19">
        <f>J4870*INDEX('Pliegos Tarifarios (Las Condes)'!$D:$D,MATCH($B4870,'Pliegos Tarifarios (Las Condes)'!$A:$A,0))</f>
        <v>35463.3705328</v>
      </c>
      <c r="P4870" s="19">
        <f>H4870*INDEX('Pliegos Tarifarios (Las Condes)'!$E:$E,MATCH($B4870,'Pliegos Tarifarios (Las Condes)'!$A:$A,0))</f>
        <v>11731.457865599999</v>
      </c>
      <c r="Q4870" s="19" cm="1">
        <f t="array" ref="Q4870">H4870*_xlfn.IFS(H4870&lt;=350,INDEX('Pliegos Tarifarios (Las Condes)'!$F:$F,MATCH($B4870,'Pliegos Tarifarios (Las Condes)'!$A:$A,0)),H4870&lt;=500,INDEX('Pliegos Tarifarios (Las Condes)'!$G:$G,MATCH($B4870,'Pliegos Tarifarios (Las Condes)'!$A:$A,0)),H4870&lt;=1000,INDEX('Pliegos Tarifarios (Las Condes)'!$H:$H,MATCH($B4870,'Pliegos Tarifarios (Las Condes)'!$A:$A,0)),H4870&lt;=5000,INDEX('Pliegos Tarifarios (Las Condes)'!$I:$I,MATCH($B4870,'Pliegos Tarifarios (Las Condes)'!$A:$A,0)),H4870&gt;5000,INDEX('Pliegos Tarifarios (Las Condes)'!$J:$J,MATCH($B4870,'Pliegos Tarifarios (Las Condes)'!$A:$A,0)))/1.19</f>
        <v>2112.6155528571435</v>
      </c>
      <c r="R4870" s="19">
        <f>INDEX('Pliegos Tarifarios (Las Condes)'!$K:$K,MATCH($B4870,'Pliegos Tarifarios (Las Condes)'!$A:$A,0))</f>
        <v>732.99199999999996</v>
      </c>
      <c r="S4870" s="21">
        <f t="shared" si="228"/>
        <v>177339.95862085716</v>
      </c>
      <c r="T4870" s="21">
        <f t="shared" si="229"/>
        <v>33694.592137962863</v>
      </c>
      <c r="U4870" s="19">
        <v>0</v>
      </c>
      <c r="V4870" s="21">
        <f t="shared" si="230"/>
        <v>211034.55075882003</v>
      </c>
    </row>
    <row r="4871" spans="1:22" x14ac:dyDescent="0.3">
      <c r="A4871" s="3" t="s">
        <v>150</v>
      </c>
      <c r="B4871" s="3">
        <v>11</v>
      </c>
      <c r="C4871" s="4" t="s">
        <v>186</v>
      </c>
      <c r="D4871" s="3" t="s">
        <v>950</v>
      </c>
      <c r="E4871" s="3" t="s">
        <v>121</v>
      </c>
      <c r="F4871" s="4" t="s">
        <v>951</v>
      </c>
      <c r="G4871" s="3" t="s">
        <v>16</v>
      </c>
      <c r="H4871" s="5">
        <v>898.77099999999996</v>
      </c>
      <c r="I4871" s="5">
        <v>2.4790999999999999</v>
      </c>
      <c r="J4871" s="5">
        <v>2.4548000000000001</v>
      </c>
      <c r="K4871" s="6">
        <v>0.99019805574603692</v>
      </c>
      <c r="L4871" s="5">
        <v>28.99</v>
      </c>
      <c r="M4871" s="19">
        <f>H4871*INDEX('Pliegos Tarifarios (Las Condes)'!$B:$B,MATCH($B4871,'Pliegos Tarifarios (Las Condes)'!$A:$A,0))</f>
        <v>118424.763273</v>
      </c>
      <c r="N4871" s="19">
        <f>I4871*INDEX('Pliegos Tarifarios (Las Condes)'!$C:$C,MATCH($B4871,'Pliegos Tarifarios (Las Condes)'!$A:$A,0))</f>
        <v>8615.8715772999985</v>
      </c>
      <c r="O4871" s="19">
        <f>J4871*INDEX('Pliegos Tarifarios (Las Condes)'!$D:$D,MATCH($B4871,'Pliegos Tarifarios (Las Condes)'!$A:$A,0))</f>
        <v>35716.5348256</v>
      </c>
      <c r="P4871" s="19">
        <f>H4871*INDEX('Pliegos Tarifarios (Las Condes)'!$E:$E,MATCH($B4871,'Pliegos Tarifarios (Las Condes)'!$A:$A,0))</f>
        <v>11705.593503999999</v>
      </c>
      <c r="Q4871" s="19" cm="1">
        <f t="array" ref="Q4871">H4871*_xlfn.IFS(H4871&lt;=350,INDEX('Pliegos Tarifarios (Las Condes)'!$F:$F,MATCH($B4871,'Pliegos Tarifarios (Las Condes)'!$A:$A,0)),H4871&lt;=500,INDEX('Pliegos Tarifarios (Las Condes)'!$G:$G,MATCH($B4871,'Pliegos Tarifarios (Las Condes)'!$A:$A,0)),H4871&lt;=1000,INDEX('Pliegos Tarifarios (Las Condes)'!$H:$H,MATCH($B4871,'Pliegos Tarifarios (Las Condes)'!$A:$A,0)),H4871&lt;=5000,INDEX('Pliegos Tarifarios (Las Condes)'!$I:$I,MATCH($B4871,'Pliegos Tarifarios (Las Condes)'!$A:$A,0)),H4871&gt;5000,INDEX('Pliegos Tarifarios (Las Condes)'!$J:$J,MATCH($B4871,'Pliegos Tarifarios (Las Condes)'!$A:$A,0)))/1.19</f>
        <v>2107.9578663865545</v>
      </c>
      <c r="R4871" s="19">
        <f>INDEX('Pliegos Tarifarios (Las Condes)'!$K:$K,MATCH($B4871,'Pliegos Tarifarios (Las Condes)'!$A:$A,0))</f>
        <v>732.99199999999996</v>
      </c>
      <c r="S4871" s="21">
        <f t="shared" si="228"/>
        <v>177303.71304628658</v>
      </c>
      <c r="T4871" s="21">
        <f t="shared" si="229"/>
        <v>33687.705478794451</v>
      </c>
      <c r="U4871" s="19">
        <v>0</v>
      </c>
      <c r="V4871" s="21">
        <f t="shared" si="230"/>
        <v>210991.41852508101</v>
      </c>
    </row>
    <row r="4872" spans="1:22" x14ac:dyDescent="0.3">
      <c r="A4872" s="3" t="s">
        <v>150</v>
      </c>
      <c r="B4872" s="3">
        <v>11</v>
      </c>
      <c r="C4872" s="4" t="s">
        <v>186</v>
      </c>
      <c r="D4872" s="3" t="s">
        <v>952</v>
      </c>
      <c r="E4872" s="3" t="s">
        <v>121</v>
      </c>
      <c r="F4872" s="4" t="s">
        <v>953</v>
      </c>
      <c r="G4872" s="3" t="s">
        <v>16</v>
      </c>
      <c r="H4872" s="5">
        <v>898.57380000000001</v>
      </c>
      <c r="I4872" s="5">
        <v>2.4559000000000002</v>
      </c>
      <c r="J4872" s="5">
        <v>2.4559000000000002</v>
      </c>
      <c r="K4872" s="6">
        <v>1</v>
      </c>
      <c r="L4872" s="5">
        <v>28.99</v>
      </c>
      <c r="M4872" s="19">
        <f>H4872*INDEX('Pliegos Tarifarios (Las Condes)'!$B:$B,MATCH($B4872,'Pliegos Tarifarios (Las Condes)'!$A:$A,0))</f>
        <v>118398.77960940001</v>
      </c>
      <c r="N4872" s="19">
        <f>I4872*INDEX('Pliegos Tarifarios (Las Condes)'!$C:$C,MATCH($B4872,'Pliegos Tarifarios (Las Condes)'!$A:$A,0))</f>
        <v>8535.2422277000005</v>
      </c>
      <c r="O4872" s="19">
        <f>J4872*INDEX('Pliegos Tarifarios (Las Condes)'!$D:$D,MATCH($B4872,'Pliegos Tarifarios (Las Condes)'!$A:$A,0))</f>
        <v>35732.539464800007</v>
      </c>
      <c r="P4872" s="19">
        <f>H4872*INDEX('Pliegos Tarifarios (Las Condes)'!$E:$E,MATCH($B4872,'Pliegos Tarifarios (Las Condes)'!$A:$A,0))</f>
        <v>11703.025171199999</v>
      </c>
      <c r="Q4872" s="19" cm="1">
        <f t="array" ref="Q4872">H4872*_xlfn.IFS(H4872&lt;=350,INDEX('Pliegos Tarifarios (Las Condes)'!$F:$F,MATCH($B4872,'Pliegos Tarifarios (Las Condes)'!$A:$A,0)),H4872&lt;=500,INDEX('Pliegos Tarifarios (Las Condes)'!$G:$G,MATCH($B4872,'Pliegos Tarifarios (Las Condes)'!$A:$A,0)),H4872&lt;=1000,INDEX('Pliegos Tarifarios (Las Condes)'!$H:$H,MATCH($B4872,'Pliegos Tarifarios (Las Condes)'!$A:$A,0)),H4872&lt;=5000,INDEX('Pliegos Tarifarios (Las Condes)'!$I:$I,MATCH($B4872,'Pliegos Tarifarios (Las Condes)'!$A:$A,0)),H4872&gt;5000,INDEX('Pliegos Tarifarios (Las Condes)'!$J:$J,MATCH($B4872,'Pliegos Tarifarios (Las Condes)'!$A:$A,0)))/1.19</f>
        <v>2107.4953578151262</v>
      </c>
      <c r="R4872" s="19">
        <f>INDEX('Pliegos Tarifarios (Las Condes)'!$K:$K,MATCH($B4872,'Pliegos Tarifarios (Las Condes)'!$A:$A,0))</f>
        <v>732.99199999999996</v>
      </c>
      <c r="S4872" s="21">
        <f t="shared" si="228"/>
        <v>177210.07383091512</v>
      </c>
      <c r="T4872" s="21">
        <f t="shared" si="229"/>
        <v>33669.914027873871</v>
      </c>
      <c r="U4872" s="19">
        <v>0</v>
      </c>
      <c r="V4872" s="21">
        <f t="shared" si="230"/>
        <v>210879.98785878898</v>
      </c>
    </row>
    <row r="4873" spans="1:22" x14ac:dyDescent="0.3">
      <c r="A4873" s="3" t="s">
        <v>150</v>
      </c>
      <c r="B4873" s="3">
        <v>11</v>
      </c>
      <c r="C4873" s="4" t="s">
        <v>186</v>
      </c>
      <c r="D4873" s="3" t="s">
        <v>954</v>
      </c>
      <c r="E4873" s="3" t="s">
        <v>121</v>
      </c>
      <c r="F4873" s="4" t="s">
        <v>955</v>
      </c>
      <c r="G4873" s="3" t="s">
        <v>16</v>
      </c>
      <c r="H4873" s="5">
        <v>896.78579999999999</v>
      </c>
      <c r="I4873" s="5">
        <v>2.4771999999999998</v>
      </c>
      <c r="J4873" s="5">
        <v>2.4771999999999998</v>
      </c>
      <c r="K4873" s="6">
        <v>1</v>
      </c>
      <c r="L4873" s="5">
        <v>28.93</v>
      </c>
      <c r="M4873" s="19">
        <f>H4873*INDEX('Pliegos Tarifarios (Las Condes)'!$B:$B,MATCH($B4873,'Pliegos Tarifarios (Las Condes)'!$A:$A,0))</f>
        <v>118163.18736540001</v>
      </c>
      <c r="N4873" s="19">
        <f>I4873*INDEX('Pliegos Tarifarios (Las Condes)'!$C:$C,MATCH($B4873,'Pliegos Tarifarios (Las Condes)'!$A:$A,0))</f>
        <v>8609.2683115999989</v>
      </c>
      <c r="O4873" s="19">
        <f>J4873*INDEX('Pliegos Tarifarios (Las Condes)'!$D:$D,MATCH($B4873,'Pliegos Tarifarios (Las Condes)'!$A:$A,0))</f>
        <v>36042.447478399998</v>
      </c>
      <c r="P4873" s="19">
        <f>H4873*INDEX('Pliegos Tarifarios (Las Condes)'!$E:$E,MATCH($B4873,'Pliegos Tarifarios (Las Condes)'!$A:$A,0))</f>
        <v>11679.738259199999</v>
      </c>
      <c r="Q4873" s="19" cm="1">
        <f t="array" ref="Q4873">H4873*_xlfn.IFS(H4873&lt;=350,INDEX('Pliegos Tarifarios (Las Condes)'!$F:$F,MATCH($B4873,'Pliegos Tarifarios (Las Condes)'!$A:$A,0)),H4873&lt;=500,INDEX('Pliegos Tarifarios (Las Condes)'!$G:$G,MATCH($B4873,'Pliegos Tarifarios (Las Condes)'!$A:$A,0)),H4873&lt;=1000,INDEX('Pliegos Tarifarios (Las Condes)'!$H:$H,MATCH($B4873,'Pliegos Tarifarios (Las Condes)'!$A:$A,0)),H4873&lt;=5000,INDEX('Pliegos Tarifarios (Las Condes)'!$I:$I,MATCH($B4873,'Pliegos Tarifarios (Las Condes)'!$A:$A,0)),H4873&gt;5000,INDEX('Pliegos Tarifarios (Las Condes)'!$J:$J,MATCH($B4873,'Pliegos Tarifarios (Las Condes)'!$A:$A,0)))/1.19</f>
        <v>2103.3018216806727</v>
      </c>
      <c r="R4873" s="19">
        <f>INDEX('Pliegos Tarifarios (Las Condes)'!$K:$K,MATCH($B4873,'Pliegos Tarifarios (Las Condes)'!$A:$A,0))</f>
        <v>732.99199999999996</v>
      </c>
      <c r="S4873" s="21">
        <f t="shared" ref="S4873:S4936" si="231">SUM(M4873:R4873)</f>
        <v>177330.9352362807</v>
      </c>
      <c r="T4873" s="21">
        <f t="shared" ref="T4873:T4936" si="232">S4873*0.19</f>
        <v>33692.87769489333</v>
      </c>
      <c r="U4873" s="19">
        <v>0</v>
      </c>
      <c r="V4873" s="21">
        <f t="shared" ref="V4873:V4936" si="233">SUM(S4873:T4873)</f>
        <v>211023.81293117403</v>
      </c>
    </row>
    <row r="4874" spans="1:22" x14ac:dyDescent="0.3">
      <c r="A4874" s="3" t="s">
        <v>150</v>
      </c>
      <c r="B4874" s="3">
        <v>11</v>
      </c>
      <c r="C4874" s="4" t="s">
        <v>186</v>
      </c>
      <c r="D4874" s="3" t="s">
        <v>956</v>
      </c>
      <c r="E4874" s="3" t="s">
        <v>121</v>
      </c>
      <c r="F4874" s="4" t="s">
        <v>957</v>
      </c>
      <c r="G4874" s="3" t="s">
        <v>16</v>
      </c>
      <c r="H4874" s="5">
        <v>900.37239999999997</v>
      </c>
      <c r="I4874" s="5">
        <v>2.4870000000000001</v>
      </c>
      <c r="J4874" s="5">
        <v>2.4870000000000001</v>
      </c>
      <c r="K4874" s="6">
        <v>1</v>
      </c>
      <c r="L4874" s="5">
        <v>29.04</v>
      </c>
      <c r="M4874" s="19">
        <f>H4874*INDEX('Pliegos Tarifarios (Las Condes)'!$B:$B,MATCH($B4874,'Pliegos Tarifarios (Las Condes)'!$A:$A,0))</f>
        <v>118635.7685412</v>
      </c>
      <c r="N4874" s="19">
        <f>I4874*INDEX('Pliegos Tarifarios (Las Condes)'!$C:$C,MATCH($B4874,'Pliegos Tarifarios (Las Condes)'!$A:$A,0))</f>
        <v>8643.3272610000004</v>
      </c>
      <c r="O4874" s="19">
        <f>J4874*INDEX('Pliegos Tarifarios (Las Condes)'!$D:$D,MATCH($B4874,'Pliegos Tarifarios (Las Condes)'!$A:$A,0))</f>
        <v>36185.034264000002</v>
      </c>
      <c r="P4874" s="19">
        <f>H4874*INDEX('Pliegos Tarifarios (Las Condes)'!$E:$E,MATCH($B4874,'Pliegos Tarifarios (Las Condes)'!$A:$A,0))</f>
        <v>11726.450137599999</v>
      </c>
      <c r="Q4874" s="19" cm="1">
        <f t="array" ref="Q4874">H4874*_xlfn.IFS(H4874&lt;=350,INDEX('Pliegos Tarifarios (Las Condes)'!$F:$F,MATCH($B4874,'Pliegos Tarifarios (Las Condes)'!$A:$A,0)),H4874&lt;=500,INDEX('Pliegos Tarifarios (Las Condes)'!$G:$G,MATCH($B4874,'Pliegos Tarifarios (Las Condes)'!$A:$A,0)),H4874&lt;=1000,INDEX('Pliegos Tarifarios (Las Condes)'!$H:$H,MATCH($B4874,'Pliegos Tarifarios (Las Condes)'!$A:$A,0)),H4874&lt;=5000,INDEX('Pliegos Tarifarios (Las Condes)'!$I:$I,MATCH($B4874,'Pliegos Tarifarios (Las Condes)'!$A:$A,0)),H4874&gt;5000,INDEX('Pliegos Tarifarios (Las Condes)'!$J:$J,MATCH($B4874,'Pliegos Tarifarios (Las Condes)'!$A:$A,0)))/1.19</f>
        <v>2111.7137549579834</v>
      </c>
      <c r="R4874" s="19">
        <f>INDEX('Pliegos Tarifarios (Las Condes)'!$K:$K,MATCH($B4874,'Pliegos Tarifarios (Las Condes)'!$A:$A,0))</f>
        <v>732.99199999999996</v>
      </c>
      <c r="S4874" s="21">
        <f t="shared" si="231"/>
        <v>178035.28595875797</v>
      </c>
      <c r="T4874" s="21">
        <f t="shared" si="232"/>
        <v>33826.704332164016</v>
      </c>
      <c r="U4874" s="19">
        <v>0</v>
      </c>
      <c r="V4874" s="21">
        <f t="shared" si="233"/>
        <v>211861.990290922</v>
      </c>
    </row>
    <row r="4875" spans="1:22" x14ac:dyDescent="0.3">
      <c r="A4875" s="3" t="s">
        <v>150</v>
      </c>
      <c r="B4875" s="3">
        <v>11</v>
      </c>
      <c r="C4875" s="4" t="s">
        <v>186</v>
      </c>
      <c r="D4875" s="3" t="s">
        <v>958</v>
      </c>
      <c r="E4875" s="3" t="s">
        <v>121</v>
      </c>
      <c r="F4875" s="4" t="s">
        <v>959</v>
      </c>
      <c r="G4875" s="3" t="s">
        <v>16</v>
      </c>
      <c r="H4875" s="5">
        <v>898.98760000000004</v>
      </c>
      <c r="I4875" s="5">
        <v>2.4830999999999999</v>
      </c>
      <c r="J4875" s="5">
        <v>2.4205000000000001</v>
      </c>
      <c r="K4875" s="6">
        <v>0.97478957754419893</v>
      </c>
      <c r="L4875" s="5">
        <v>29</v>
      </c>
      <c r="M4875" s="19">
        <f>H4875*INDEX('Pliegos Tarifarios (Las Condes)'!$B:$B,MATCH($B4875,'Pliegos Tarifarios (Las Condes)'!$A:$A,0))</f>
        <v>118453.30313880001</v>
      </c>
      <c r="N4875" s="19">
        <f>I4875*INDEX('Pliegos Tarifarios (Las Condes)'!$C:$C,MATCH($B4875,'Pliegos Tarifarios (Las Condes)'!$A:$A,0))</f>
        <v>8629.7731892999982</v>
      </c>
      <c r="O4875" s="19">
        <f>J4875*INDEX('Pliegos Tarifarios (Las Condes)'!$D:$D,MATCH($B4875,'Pliegos Tarifarios (Las Condes)'!$A:$A,0))</f>
        <v>35217.481076000004</v>
      </c>
      <c r="P4875" s="19">
        <f>H4875*INDEX('Pliegos Tarifarios (Las Condes)'!$E:$E,MATCH($B4875,'Pliegos Tarifarios (Las Condes)'!$A:$A,0))</f>
        <v>11708.414502399999</v>
      </c>
      <c r="Q4875" s="19" cm="1">
        <f t="array" ref="Q4875">H4875*_xlfn.IFS(H4875&lt;=350,INDEX('Pliegos Tarifarios (Las Condes)'!$F:$F,MATCH($B4875,'Pliegos Tarifarios (Las Condes)'!$A:$A,0)),H4875&lt;=500,INDEX('Pliegos Tarifarios (Las Condes)'!$G:$G,MATCH($B4875,'Pliegos Tarifarios (Las Condes)'!$A:$A,0)),H4875&lt;=1000,INDEX('Pliegos Tarifarios (Las Condes)'!$H:$H,MATCH($B4875,'Pliegos Tarifarios (Las Condes)'!$A:$A,0)),H4875&lt;=5000,INDEX('Pliegos Tarifarios (Las Condes)'!$I:$I,MATCH($B4875,'Pliegos Tarifarios (Las Condes)'!$A:$A,0)),H4875&gt;5000,INDEX('Pliegos Tarifarios (Las Condes)'!$J:$J,MATCH($B4875,'Pliegos Tarifarios (Las Condes)'!$A:$A,0)))/1.19</f>
        <v>2108.4658752941182</v>
      </c>
      <c r="R4875" s="19">
        <f>INDEX('Pliegos Tarifarios (Las Condes)'!$K:$K,MATCH($B4875,'Pliegos Tarifarios (Las Condes)'!$A:$A,0))</f>
        <v>732.99199999999996</v>
      </c>
      <c r="S4875" s="21">
        <f t="shared" si="231"/>
        <v>176850.42978179414</v>
      </c>
      <c r="T4875" s="21">
        <f t="shared" si="232"/>
        <v>33601.58165854089</v>
      </c>
      <c r="U4875" s="19">
        <v>0</v>
      </c>
      <c r="V4875" s="21">
        <f t="shared" si="233"/>
        <v>210452.01144033502</v>
      </c>
    </row>
    <row r="4876" spans="1:22" x14ac:dyDescent="0.3">
      <c r="A4876" s="3" t="s">
        <v>150</v>
      </c>
      <c r="B4876" s="3">
        <v>11</v>
      </c>
      <c r="C4876" s="4" t="s">
        <v>186</v>
      </c>
      <c r="D4876" s="3" t="s">
        <v>960</v>
      </c>
      <c r="E4876" s="3" t="s">
        <v>121</v>
      </c>
      <c r="F4876" s="4" t="s">
        <v>961</v>
      </c>
      <c r="G4876" s="3" t="s">
        <v>16</v>
      </c>
      <c r="H4876" s="5">
        <v>897.71019999999999</v>
      </c>
      <c r="I4876" s="5">
        <v>2.4683000000000002</v>
      </c>
      <c r="J4876" s="5">
        <v>2.4243000000000001</v>
      </c>
      <c r="K4876" s="6">
        <v>0.98217396588745287</v>
      </c>
      <c r="L4876" s="5">
        <v>28.96</v>
      </c>
      <c r="M4876" s="19">
        <f>H4876*INDEX('Pliegos Tarifarios (Las Condes)'!$B:$B,MATCH($B4876,'Pliegos Tarifarios (Las Condes)'!$A:$A,0))</f>
        <v>118284.9890826</v>
      </c>
      <c r="N4876" s="19">
        <f>I4876*INDEX('Pliegos Tarifarios (Las Condes)'!$C:$C,MATCH($B4876,'Pliegos Tarifarios (Las Condes)'!$A:$A,0))</f>
        <v>8578.3372249000004</v>
      </c>
      <c r="O4876" s="19">
        <f>J4876*INDEX('Pliegos Tarifarios (Las Condes)'!$D:$D,MATCH($B4876,'Pliegos Tarifarios (Las Condes)'!$A:$A,0))</f>
        <v>35272.769829600002</v>
      </c>
      <c r="P4876" s="19">
        <f>H4876*INDEX('Pliegos Tarifarios (Las Condes)'!$E:$E,MATCH($B4876,'Pliegos Tarifarios (Las Condes)'!$A:$A,0))</f>
        <v>11691.777644799999</v>
      </c>
      <c r="Q4876" s="19" cm="1">
        <f t="array" ref="Q4876">H4876*_xlfn.IFS(H4876&lt;=350,INDEX('Pliegos Tarifarios (Las Condes)'!$F:$F,MATCH($B4876,'Pliegos Tarifarios (Las Condes)'!$A:$A,0)),H4876&lt;=500,INDEX('Pliegos Tarifarios (Las Condes)'!$G:$G,MATCH($B4876,'Pliegos Tarifarios (Las Condes)'!$A:$A,0)),H4876&lt;=1000,INDEX('Pliegos Tarifarios (Las Condes)'!$H:$H,MATCH($B4876,'Pliegos Tarifarios (Las Condes)'!$A:$A,0)),H4876&lt;=5000,INDEX('Pliegos Tarifarios (Las Condes)'!$I:$I,MATCH($B4876,'Pliegos Tarifarios (Las Condes)'!$A:$A,0)),H4876&gt;5000,INDEX('Pliegos Tarifarios (Las Condes)'!$J:$J,MATCH($B4876,'Pliegos Tarifarios (Las Condes)'!$A:$A,0)))/1.19</f>
        <v>2105.4698892436977</v>
      </c>
      <c r="R4876" s="19">
        <f>INDEX('Pliegos Tarifarios (Las Condes)'!$K:$K,MATCH($B4876,'Pliegos Tarifarios (Las Condes)'!$A:$A,0))</f>
        <v>732.99199999999996</v>
      </c>
      <c r="S4876" s="21">
        <f t="shared" si="231"/>
        <v>176666.33567114369</v>
      </c>
      <c r="T4876" s="21">
        <f t="shared" si="232"/>
        <v>33566.603777517303</v>
      </c>
      <c r="U4876" s="19">
        <v>0</v>
      </c>
      <c r="V4876" s="21">
        <f t="shared" si="233"/>
        <v>210232.939448661</v>
      </c>
    </row>
    <row r="4877" spans="1:22" x14ac:dyDescent="0.3">
      <c r="A4877" s="3" t="s">
        <v>150</v>
      </c>
      <c r="B4877" s="3">
        <v>11</v>
      </c>
      <c r="C4877" s="4" t="s">
        <v>186</v>
      </c>
      <c r="D4877" s="3" t="s">
        <v>962</v>
      </c>
      <c r="E4877" s="3" t="s">
        <v>121</v>
      </c>
      <c r="F4877" s="4" t="s">
        <v>963</v>
      </c>
      <c r="G4877" s="3" t="s">
        <v>16</v>
      </c>
      <c r="H4877" s="5">
        <v>898.35040000000004</v>
      </c>
      <c r="I4877" s="5">
        <v>2.4843000000000002</v>
      </c>
      <c r="J4877" s="5">
        <v>2.4358</v>
      </c>
      <c r="K4877" s="6">
        <v>0.9804773980598156</v>
      </c>
      <c r="L4877" s="5">
        <v>28.98</v>
      </c>
      <c r="M4877" s="19">
        <f>H4877*INDEX('Pliegos Tarifarios (Las Condes)'!$B:$B,MATCH($B4877,'Pliegos Tarifarios (Las Condes)'!$A:$A,0))</f>
        <v>118369.34375520001</v>
      </c>
      <c r="N4877" s="19">
        <f>I4877*INDEX('Pliegos Tarifarios (Las Condes)'!$C:$C,MATCH($B4877,'Pliegos Tarifarios (Las Condes)'!$A:$A,0))</f>
        <v>8633.9436729000008</v>
      </c>
      <c r="O4877" s="19">
        <f>J4877*INDEX('Pliegos Tarifarios (Las Condes)'!$D:$D,MATCH($B4877,'Pliegos Tarifarios (Las Condes)'!$A:$A,0))</f>
        <v>35440.091057600002</v>
      </c>
      <c r="P4877" s="19">
        <f>H4877*INDEX('Pliegos Tarifarios (Las Condes)'!$E:$E,MATCH($B4877,'Pliegos Tarifarios (Las Condes)'!$A:$A,0))</f>
        <v>11700.1156096</v>
      </c>
      <c r="Q4877" s="19" cm="1">
        <f t="array" ref="Q4877">H4877*_xlfn.IFS(H4877&lt;=350,INDEX('Pliegos Tarifarios (Las Condes)'!$F:$F,MATCH($B4877,'Pliegos Tarifarios (Las Condes)'!$A:$A,0)),H4877&lt;=500,INDEX('Pliegos Tarifarios (Las Condes)'!$G:$G,MATCH($B4877,'Pliegos Tarifarios (Las Condes)'!$A:$A,0)),H4877&lt;=1000,INDEX('Pliegos Tarifarios (Las Condes)'!$H:$H,MATCH($B4877,'Pliegos Tarifarios (Las Condes)'!$A:$A,0)),H4877&lt;=5000,INDEX('Pliegos Tarifarios (Las Condes)'!$I:$I,MATCH($B4877,'Pliegos Tarifarios (Las Condes)'!$A:$A,0)),H4877&gt;5000,INDEX('Pliegos Tarifarios (Las Condes)'!$J:$J,MATCH($B4877,'Pliegos Tarifarios (Las Condes)'!$A:$A,0)))/1.19</f>
        <v>2106.971400336135</v>
      </c>
      <c r="R4877" s="19">
        <f>INDEX('Pliegos Tarifarios (Las Condes)'!$K:$K,MATCH($B4877,'Pliegos Tarifarios (Las Condes)'!$A:$A,0))</f>
        <v>732.99199999999996</v>
      </c>
      <c r="S4877" s="21">
        <f t="shared" si="231"/>
        <v>176983.45749563613</v>
      </c>
      <c r="T4877" s="21">
        <f t="shared" si="232"/>
        <v>33626.856924170868</v>
      </c>
      <c r="U4877" s="19">
        <v>0</v>
      </c>
      <c r="V4877" s="21">
        <f t="shared" si="233"/>
        <v>210610.31441980699</v>
      </c>
    </row>
    <row r="4878" spans="1:22" x14ac:dyDescent="0.3">
      <c r="A4878" s="3" t="s">
        <v>150</v>
      </c>
      <c r="B4878" s="3">
        <v>11</v>
      </c>
      <c r="C4878" s="4" t="s">
        <v>186</v>
      </c>
      <c r="D4878" s="3" t="s">
        <v>964</v>
      </c>
      <c r="E4878" s="3" t="s">
        <v>121</v>
      </c>
      <c r="F4878" s="4" t="s">
        <v>965</v>
      </c>
      <c r="G4878" s="3" t="s">
        <v>16</v>
      </c>
      <c r="H4878" s="5">
        <v>897.77229999999997</v>
      </c>
      <c r="I4878" s="5">
        <v>2.4759000000000002</v>
      </c>
      <c r="J4878" s="5">
        <v>2.4491000000000001</v>
      </c>
      <c r="K4878" s="6">
        <v>0.98917565329779067</v>
      </c>
      <c r="L4878" s="5">
        <v>28.96</v>
      </c>
      <c r="M4878" s="19">
        <f>H4878*INDEX('Pliegos Tarifarios (Las Condes)'!$B:$B,MATCH($B4878,'Pliegos Tarifarios (Las Condes)'!$A:$A,0))</f>
        <v>118293.1715649</v>
      </c>
      <c r="N4878" s="19">
        <f>I4878*INDEX('Pliegos Tarifarios (Las Condes)'!$C:$C,MATCH($B4878,'Pliegos Tarifarios (Las Condes)'!$A:$A,0))</f>
        <v>8604.7502877000006</v>
      </c>
      <c r="O4878" s="19">
        <f>J4878*INDEX('Pliegos Tarifarios (Las Condes)'!$D:$D,MATCH($B4878,'Pliegos Tarifarios (Las Condes)'!$A:$A,0))</f>
        <v>35633.601695199999</v>
      </c>
      <c r="P4878" s="19">
        <f>H4878*INDEX('Pliegos Tarifarios (Las Condes)'!$E:$E,MATCH($B4878,'Pliegos Tarifarios (Las Condes)'!$A:$A,0))</f>
        <v>11692.586435199999</v>
      </c>
      <c r="Q4878" s="19" cm="1">
        <f t="array" ref="Q4878">H4878*_xlfn.IFS(H4878&lt;=350,INDEX('Pliegos Tarifarios (Las Condes)'!$F:$F,MATCH($B4878,'Pliegos Tarifarios (Las Condes)'!$A:$A,0)),H4878&lt;=500,INDEX('Pliegos Tarifarios (Las Condes)'!$G:$G,MATCH($B4878,'Pliegos Tarifarios (Las Condes)'!$A:$A,0)),H4878&lt;=1000,INDEX('Pliegos Tarifarios (Las Condes)'!$H:$H,MATCH($B4878,'Pliegos Tarifarios (Las Condes)'!$A:$A,0)),H4878&lt;=5000,INDEX('Pliegos Tarifarios (Las Condes)'!$I:$I,MATCH($B4878,'Pliegos Tarifarios (Las Condes)'!$A:$A,0)),H4878&gt;5000,INDEX('Pliegos Tarifarios (Las Condes)'!$J:$J,MATCH($B4878,'Pliegos Tarifarios (Las Condes)'!$A:$A,0)))/1.19</f>
        <v>2105.6155372268909</v>
      </c>
      <c r="R4878" s="19">
        <f>INDEX('Pliegos Tarifarios (Las Condes)'!$K:$K,MATCH($B4878,'Pliegos Tarifarios (Las Condes)'!$A:$A,0))</f>
        <v>732.99199999999996</v>
      </c>
      <c r="S4878" s="21">
        <f t="shared" si="231"/>
        <v>177062.7175202269</v>
      </c>
      <c r="T4878" s="21">
        <f t="shared" si="232"/>
        <v>33641.916328843108</v>
      </c>
      <c r="U4878" s="19">
        <v>0</v>
      </c>
      <c r="V4878" s="21">
        <f t="shared" si="233"/>
        <v>210704.63384907</v>
      </c>
    </row>
    <row r="4879" spans="1:22" x14ac:dyDescent="0.3">
      <c r="A4879" s="3" t="s">
        <v>150</v>
      </c>
      <c r="B4879" s="3">
        <v>11</v>
      </c>
      <c r="C4879" s="4" t="s">
        <v>186</v>
      </c>
      <c r="D4879" s="3" t="s">
        <v>966</v>
      </c>
      <c r="E4879" s="3" t="s">
        <v>121</v>
      </c>
      <c r="F4879" s="4" t="s">
        <v>967</v>
      </c>
      <c r="G4879" s="3" t="s">
        <v>16</v>
      </c>
      <c r="H4879" s="5">
        <v>896.77470000000005</v>
      </c>
      <c r="I4879" s="5">
        <v>2.5505</v>
      </c>
      <c r="J4879" s="5">
        <v>2.4283999999999999</v>
      </c>
      <c r="K4879" s="6">
        <v>0.9521270339149186</v>
      </c>
      <c r="L4879" s="5">
        <v>28.93</v>
      </c>
      <c r="M4879" s="19">
        <f>H4879*INDEX('Pliegos Tarifarios (Las Condes)'!$B:$B,MATCH($B4879,'Pliegos Tarifarios (Las Condes)'!$A:$A,0))</f>
        <v>118161.72479610001</v>
      </c>
      <c r="N4879" s="19">
        <f>I4879*INDEX('Pliegos Tarifarios (Las Condes)'!$C:$C,MATCH($B4879,'Pliegos Tarifarios (Las Condes)'!$A:$A,0))</f>
        <v>8864.0153515000002</v>
      </c>
      <c r="O4879" s="19">
        <f>J4879*INDEX('Pliegos Tarifarios (Las Condes)'!$D:$D,MATCH($B4879,'Pliegos Tarifarios (Las Condes)'!$A:$A,0))</f>
        <v>35332.423484799998</v>
      </c>
      <c r="P4879" s="19">
        <f>H4879*INDEX('Pliegos Tarifarios (Las Condes)'!$E:$E,MATCH($B4879,'Pliegos Tarifarios (Las Condes)'!$A:$A,0))</f>
        <v>11679.593692799999</v>
      </c>
      <c r="Q4879" s="19" cm="1">
        <f t="array" ref="Q4879">H4879*_xlfn.IFS(H4879&lt;=350,INDEX('Pliegos Tarifarios (Las Condes)'!$F:$F,MATCH($B4879,'Pliegos Tarifarios (Las Condes)'!$A:$A,0)),H4879&lt;=500,INDEX('Pliegos Tarifarios (Las Condes)'!$G:$G,MATCH($B4879,'Pliegos Tarifarios (Las Condes)'!$A:$A,0)),H4879&lt;=1000,INDEX('Pliegos Tarifarios (Las Condes)'!$H:$H,MATCH($B4879,'Pliegos Tarifarios (Las Condes)'!$A:$A,0)),H4879&lt;=5000,INDEX('Pliegos Tarifarios (Las Condes)'!$I:$I,MATCH($B4879,'Pliegos Tarifarios (Las Condes)'!$A:$A,0)),H4879&gt;5000,INDEX('Pliegos Tarifarios (Las Condes)'!$J:$J,MATCH($B4879,'Pliegos Tarifarios (Las Condes)'!$A:$A,0)))/1.19</f>
        <v>2103.2757879831938</v>
      </c>
      <c r="R4879" s="19">
        <f>INDEX('Pliegos Tarifarios (Las Condes)'!$K:$K,MATCH($B4879,'Pliegos Tarifarios (Las Condes)'!$A:$A,0))</f>
        <v>732.99199999999996</v>
      </c>
      <c r="S4879" s="21">
        <f t="shared" si="231"/>
        <v>176874.02511318322</v>
      </c>
      <c r="T4879" s="21">
        <f t="shared" si="232"/>
        <v>33606.064771504811</v>
      </c>
      <c r="U4879" s="19">
        <v>0</v>
      </c>
      <c r="V4879" s="21">
        <f t="shared" si="233"/>
        <v>210480.08988468803</v>
      </c>
    </row>
    <row r="4880" spans="1:22" x14ac:dyDescent="0.3">
      <c r="A4880" s="3" t="s">
        <v>150</v>
      </c>
      <c r="B4880" s="3">
        <v>11</v>
      </c>
      <c r="C4880" s="4" t="s">
        <v>186</v>
      </c>
      <c r="D4880" s="3" t="s">
        <v>968</v>
      </c>
      <c r="E4880" s="3" t="s">
        <v>121</v>
      </c>
      <c r="F4880" s="4" t="s">
        <v>969</v>
      </c>
      <c r="G4880" s="3" t="s">
        <v>16</v>
      </c>
      <c r="H4880" s="5">
        <v>898.48749999999995</v>
      </c>
      <c r="I4880" s="5">
        <v>2.4979</v>
      </c>
      <c r="J4880" s="5">
        <v>2.4579</v>
      </c>
      <c r="K4880" s="6">
        <v>0.98398654870090874</v>
      </c>
      <c r="L4880" s="5">
        <v>28.98</v>
      </c>
      <c r="M4880" s="19">
        <f>H4880*INDEX('Pliegos Tarifarios (Las Condes)'!$B:$B,MATCH($B4880,'Pliegos Tarifarios (Las Condes)'!$A:$A,0))</f>
        <v>118387.4084625</v>
      </c>
      <c r="N4880" s="19">
        <f>I4880*INDEX('Pliegos Tarifarios (Las Condes)'!$C:$C,MATCH($B4880,'Pliegos Tarifarios (Las Condes)'!$A:$A,0))</f>
        <v>8681.2091536999997</v>
      </c>
      <c r="O4880" s="19">
        <f>J4880*INDEX('Pliegos Tarifarios (Las Condes)'!$D:$D,MATCH($B4880,'Pliegos Tarifarios (Las Condes)'!$A:$A,0))</f>
        <v>35761.638808800002</v>
      </c>
      <c r="P4880" s="19">
        <f>H4880*INDEX('Pliegos Tarifarios (Las Condes)'!$E:$E,MATCH($B4880,'Pliegos Tarifarios (Las Condes)'!$A:$A,0))</f>
        <v>11701.901199999998</v>
      </c>
      <c r="Q4880" s="19" cm="1">
        <f t="array" ref="Q4880">H4880*_xlfn.IFS(H4880&lt;=350,INDEX('Pliegos Tarifarios (Las Condes)'!$F:$F,MATCH($B4880,'Pliegos Tarifarios (Las Condes)'!$A:$A,0)),H4880&lt;=500,INDEX('Pliegos Tarifarios (Las Condes)'!$G:$G,MATCH($B4880,'Pliegos Tarifarios (Las Condes)'!$A:$A,0)),H4880&lt;=1000,INDEX('Pliegos Tarifarios (Las Condes)'!$H:$H,MATCH($B4880,'Pliegos Tarifarios (Las Condes)'!$A:$A,0)),H4880&lt;=5000,INDEX('Pliegos Tarifarios (Las Condes)'!$I:$I,MATCH($B4880,'Pliegos Tarifarios (Las Condes)'!$A:$A,0)),H4880&gt;5000,INDEX('Pliegos Tarifarios (Las Condes)'!$J:$J,MATCH($B4880,'Pliegos Tarifarios (Las Condes)'!$A:$A,0)))/1.19</f>
        <v>2107.2929516806726</v>
      </c>
      <c r="R4880" s="19">
        <f>INDEX('Pliegos Tarifarios (Las Condes)'!$K:$K,MATCH($B4880,'Pliegos Tarifarios (Las Condes)'!$A:$A,0))</f>
        <v>732.99199999999996</v>
      </c>
      <c r="S4880" s="21">
        <f t="shared" si="231"/>
        <v>177372.44257668065</v>
      </c>
      <c r="T4880" s="21">
        <f t="shared" si="232"/>
        <v>33700.764089569326</v>
      </c>
      <c r="U4880" s="19">
        <v>0</v>
      </c>
      <c r="V4880" s="21">
        <f t="shared" si="233"/>
        <v>211073.20666624999</v>
      </c>
    </row>
    <row r="4881" spans="1:22" x14ac:dyDescent="0.3">
      <c r="A4881" s="3" t="s">
        <v>150</v>
      </c>
      <c r="B4881" s="3">
        <v>11</v>
      </c>
      <c r="C4881" s="4" t="s">
        <v>186</v>
      </c>
      <c r="D4881" s="3" t="s">
        <v>970</v>
      </c>
      <c r="E4881" s="3" t="s">
        <v>121</v>
      </c>
      <c r="F4881" s="4" t="s">
        <v>971</v>
      </c>
      <c r="G4881" s="3" t="s">
        <v>16</v>
      </c>
      <c r="H4881" s="5">
        <v>899.88109999999995</v>
      </c>
      <c r="I4881" s="5">
        <v>2.4588000000000001</v>
      </c>
      <c r="J4881" s="5">
        <v>2.4112</v>
      </c>
      <c r="K4881" s="6">
        <v>0.9806409630714169</v>
      </c>
      <c r="L4881" s="5">
        <v>29.03</v>
      </c>
      <c r="M4881" s="19">
        <f>H4881*INDEX('Pliegos Tarifarios (Las Condes)'!$B:$B,MATCH($B4881,'Pliegos Tarifarios (Las Condes)'!$A:$A,0))</f>
        <v>118571.0333793</v>
      </c>
      <c r="N4881" s="19">
        <f>I4881*INDEX('Pliegos Tarifarios (Las Condes)'!$C:$C,MATCH($B4881,'Pliegos Tarifarios (Las Condes)'!$A:$A,0))</f>
        <v>8545.3208964000005</v>
      </c>
      <c r="O4881" s="19">
        <f>J4881*INDEX('Pliegos Tarifarios (Las Condes)'!$D:$D,MATCH($B4881,'Pliegos Tarifarios (Las Condes)'!$A:$A,0))</f>
        <v>35082.169126400004</v>
      </c>
      <c r="P4881" s="19">
        <f>H4881*INDEX('Pliegos Tarifarios (Las Condes)'!$E:$E,MATCH($B4881,'Pliegos Tarifarios (Las Condes)'!$A:$A,0))</f>
        <v>11720.051446399999</v>
      </c>
      <c r="Q4881" s="19" cm="1">
        <f t="array" ref="Q4881">H4881*_xlfn.IFS(H4881&lt;=350,INDEX('Pliegos Tarifarios (Las Condes)'!$F:$F,MATCH($B4881,'Pliegos Tarifarios (Las Condes)'!$A:$A,0)),H4881&lt;=500,INDEX('Pliegos Tarifarios (Las Condes)'!$G:$G,MATCH($B4881,'Pliegos Tarifarios (Las Condes)'!$A:$A,0)),H4881&lt;=1000,INDEX('Pliegos Tarifarios (Las Condes)'!$H:$H,MATCH($B4881,'Pliegos Tarifarios (Las Condes)'!$A:$A,0)),H4881&lt;=5000,INDEX('Pliegos Tarifarios (Las Condes)'!$I:$I,MATCH($B4881,'Pliegos Tarifarios (Las Condes)'!$A:$A,0)),H4881&gt;5000,INDEX('Pliegos Tarifarios (Las Condes)'!$J:$J,MATCH($B4881,'Pliegos Tarifarios (Las Condes)'!$A:$A,0)))/1.19</f>
        <v>2110.5614706722695</v>
      </c>
      <c r="R4881" s="19">
        <f>INDEX('Pliegos Tarifarios (Las Condes)'!$K:$K,MATCH($B4881,'Pliegos Tarifarios (Las Condes)'!$A:$A,0))</f>
        <v>732.99199999999996</v>
      </c>
      <c r="S4881" s="21">
        <f t="shared" si="231"/>
        <v>176762.12831917225</v>
      </c>
      <c r="T4881" s="21">
        <f t="shared" si="232"/>
        <v>33584.80438064273</v>
      </c>
      <c r="U4881" s="19">
        <v>0</v>
      </c>
      <c r="V4881" s="21">
        <f t="shared" si="233"/>
        <v>210346.93269981496</v>
      </c>
    </row>
    <row r="4882" spans="1:22" x14ac:dyDescent="0.3">
      <c r="A4882" s="3" t="s">
        <v>150</v>
      </c>
      <c r="B4882" s="3">
        <v>11</v>
      </c>
      <c r="C4882" s="4" t="s">
        <v>186</v>
      </c>
      <c r="D4882" s="3" t="s">
        <v>972</v>
      </c>
      <c r="E4882" s="3" t="s">
        <v>121</v>
      </c>
      <c r="F4882" s="4" t="s">
        <v>973</v>
      </c>
      <c r="G4882" s="3" t="s">
        <v>16</v>
      </c>
      <c r="H4882" s="5">
        <v>898.64279999999997</v>
      </c>
      <c r="I4882" s="5">
        <v>2.4575</v>
      </c>
      <c r="J4882" s="5">
        <v>2.4129</v>
      </c>
      <c r="K4882" s="6">
        <v>0.98185147507629711</v>
      </c>
      <c r="L4882" s="5">
        <v>28.99</v>
      </c>
      <c r="M4882" s="19">
        <f>H4882*INDEX('Pliegos Tarifarios (Las Condes)'!$B:$B,MATCH($B4882,'Pliegos Tarifarios (Las Condes)'!$A:$A,0))</f>
        <v>118407.8712564</v>
      </c>
      <c r="N4882" s="19">
        <f>I4882*INDEX('Pliegos Tarifarios (Las Condes)'!$C:$C,MATCH($B4882,'Pliegos Tarifarios (Las Condes)'!$A:$A,0))</f>
        <v>8540.8028725000004</v>
      </c>
      <c r="O4882" s="19">
        <f>J4882*INDEX('Pliegos Tarifarios (Las Condes)'!$D:$D,MATCH($B4882,'Pliegos Tarifarios (Las Condes)'!$A:$A,0))</f>
        <v>35106.9035688</v>
      </c>
      <c r="P4882" s="19">
        <f>H4882*INDEX('Pliegos Tarifarios (Las Condes)'!$E:$E,MATCH($B4882,'Pliegos Tarifarios (Las Condes)'!$A:$A,0))</f>
        <v>11703.923827199998</v>
      </c>
      <c r="Q4882" s="19" cm="1">
        <f t="array" ref="Q4882">H4882*_xlfn.IFS(H4882&lt;=350,INDEX('Pliegos Tarifarios (Las Condes)'!$F:$F,MATCH($B4882,'Pliegos Tarifarios (Las Condes)'!$A:$A,0)),H4882&lt;=500,INDEX('Pliegos Tarifarios (Las Condes)'!$G:$G,MATCH($B4882,'Pliegos Tarifarios (Las Condes)'!$A:$A,0)),H4882&lt;=1000,INDEX('Pliegos Tarifarios (Las Condes)'!$H:$H,MATCH($B4882,'Pliegos Tarifarios (Las Condes)'!$A:$A,0)),H4882&lt;=5000,INDEX('Pliegos Tarifarios (Las Condes)'!$I:$I,MATCH($B4882,'Pliegos Tarifarios (Las Condes)'!$A:$A,0)),H4882&gt;5000,INDEX('Pliegos Tarifarios (Las Condes)'!$J:$J,MATCH($B4882,'Pliegos Tarifarios (Las Condes)'!$A:$A,0)))/1.19</f>
        <v>2107.6571889075635</v>
      </c>
      <c r="R4882" s="19">
        <f>INDEX('Pliegos Tarifarios (Las Condes)'!$K:$K,MATCH($B4882,'Pliegos Tarifarios (Las Condes)'!$A:$A,0))</f>
        <v>732.99199999999996</v>
      </c>
      <c r="S4882" s="21">
        <f t="shared" si="231"/>
        <v>176600.15071380755</v>
      </c>
      <c r="T4882" s="21">
        <f t="shared" si="232"/>
        <v>33554.028635623436</v>
      </c>
      <c r="U4882" s="19">
        <v>0</v>
      </c>
      <c r="V4882" s="21">
        <f t="shared" si="233"/>
        <v>210154.17934943098</v>
      </c>
    </row>
    <row r="4883" spans="1:22" x14ac:dyDescent="0.3">
      <c r="A4883" s="3" t="s">
        <v>150</v>
      </c>
      <c r="B4883" s="3">
        <v>11</v>
      </c>
      <c r="C4883" s="4" t="s">
        <v>186</v>
      </c>
      <c r="D4883" s="3" t="s">
        <v>974</v>
      </c>
      <c r="E4883" s="3" t="s">
        <v>121</v>
      </c>
      <c r="F4883" s="4" t="s">
        <v>975</v>
      </c>
      <c r="G4883" s="3" t="s">
        <v>16</v>
      </c>
      <c r="H4883" s="5">
        <v>899.06349999999998</v>
      </c>
      <c r="I4883" s="5">
        <v>2.4876999999999998</v>
      </c>
      <c r="J4883" s="5">
        <v>2.4214000000000002</v>
      </c>
      <c r="K4883" s="6">
        <v>0.97334887647224355</v>
      </c>
      <c r="L4883" s="5">
        <v>29</v>
      </c>
      <c r="M4883" s="19">
        <f>H4883*INDEX('Pliegos Tarifarios (Las Condes)'!$B:$B,MATCH($B4883,'Pliegos Tarifarios (Las Condes)'!$A:$A,0))</f>
        <v>118463.30395050001</v>
      </c>
      <c r="N4883" s="19">
        <f>I4883*INDEX('Pliegos Tarifarios (Las Condes)'!$C:$C,MATCH($B4883,'Pliegos Tarifarios (Las Condes)'!$A:$A,0))</f>
        <v>8645.7600430999992</v>
      </c>
      <c r="O4883" s="19">
        <f>J4883*INDEX('Pliegos Tarifarios (Las Condes)'!$D:$D,MATCH($B4883,'Pliegos Tarifarios (Las Condes)'!$A:$A,0))</f>
        <v>35230.575780800005</v>
      </c>
      <c r="P4883" s="19">
        <f>H4883*INDEX('Pliegos Tarifarios (Las Condes)'!$E:$E,MATCH($B4883,'Pliegos Tarifarios (Las Condes)'!$A:$A,0))</f>
        <v>11709.403023999999</v>
      </c>
      <c r="Q4883" s="19" cm="1">
        <f t="array" ref="Q4883">H4883*_xlfn.IFS(H4883&lt;=350,INDEX('Pliegos Tarifarios (Las Condes)'!$F:$F,MATCH($B4883,'Pliegos Tarifarios (Las Condes)'!$A:$A,0)),H4883&lt;=500,INDEX('Pliegos Tarifarios (Las Condes)'!$G:$G,MATCH($B4883,'Pliegos Tarifarios (Las Condes)'!$A:$A,0)),H4883&lt;=1000,INDEX('Pliegos Tarifarios (Las Condes)'!$H:$H,MATCH($B4883,'Pliegos Tarifarios (Las Condes)'!$A:$A,0)),H4883&lt;=5000,INDEX('Pliegos Tarifarios (Las Condes)'!$I:$I,MATCH($B4883,'Pliegos Tarifarios (Las Condes)'!$A:$A,0)),H4883&gt;5000,INDEX('Pliegos Tarifarios (Las Condes)'!$J:$J,MATCH($B4883,'Pliegos Tarifarios (Las Condes)'!$A:$A,0)))/1.19</f>
        <v>2108.6438894957987</v>
      </c>
      <c r="R4883" s="19">
        <f>INDEX('Pliegos Tarifarios (Las Condes)'!$K:$K,MATCH($B4883,'Pliegos Tarifarios (Las Condes)'!$A:$A,0))</f>
        <v>732.99199999999996</v>
      </c>
      <c r="S4883" s="21">
        <f t="shared" si="231"/>
        <v>176890.67868789582</v>
      </c>
      <c r="T4883" s="21">
        <f t="shared" si="232"/>
        <v>33609.228950700206</v>
      </c>
      <c r="U4883" s="19">
        <v>0</v>
      </c>
      <c r="V4883" s="21">
        <f t="shared" si="233"/>
        <v>210499.90763859602</v>
      </c>
    </row>
    <row r="4884" spans="1:22" x14ac:dyDescent="0.3">
      <c r="A4884" s="3" t="s">
        <v>150</v>
      </c>
      <c r="B4884" s="3">
        <v>11</v>
      </c>
      <c r="C4884" s="4" t="s">
        <v>186</v>
      </c>
      <c r="D4884" s="3" t="s">
        <v>976</v>
      </c>
      <c r="E4884" s="3" t="s">
        <v>121</v>
      </c>
      <c r="F4884" s="4" t="s">
        <v>977</v>
      </c>
      <c r="G4884" s="3" t="s">
        <v>16</v>
      </c>
      <c r="H4884" s="5">
        <v>898.93619999999999</v>
      </c>
      <c r="I4884" s="5">
        <v>2.4759000000000002</v>
      </c>
      <c r="J4884" s="5">
        <v>2.4194</v>
      </c>
      <c r="K4884" s="6">
        <v>0.97718001534795418</v>
      </c>
      <c r="L4884" s="5">
        <v>29</v>
      </c>
      <c r="M4884" s="19">
        <f>H4884*INDEX('Pliegos Tarifarios (Las Condes)'!$B:$B,MATCH($B4884,'Pliegos Tarifarios (Las Condes)'!$A:$A,0))</f>
        <v>118446.5305206</v>
      </c>
      <c r="N4884" s="19">
        <f>I4884*INDEX('Pliegos Tarifarios (Las Condes)'!$C:$C,MATCH($B4884,'Pliegos Tarifarios (Las Condes)'!$A:$A,0))</f>
        <v>8604.7502877000006</v>
      </c>
      <c r="O4884" s="19">
        <f>J4884*INDEX('Pliegos Tarifarios (Las Condes)'!$D:$D,MATCH($B4884,'Pliegos Tarifarios (Las Condes)'!$A:$A,0))</f>
        <v>35201.476436800003</v>
      </c>
      <c r="P4884" s="19">
        <f>H4884*INDEX('Pliegos Tarifarios (Las Condes)'!$E:$E,MATCH($B4884,'Pliegos Tarifarios (Las Condes)'!$A:$A,0))</f>
        <v>11707.745068799999</v>
      </c>
      <c r="Q4884" s="19" cm="1">
        <f t="array" ref="Q4884">H4884*_xlfn.IFS(H4884&lt;=350,INDEX('Pliegos Tarifarios (Las Condes)'!$F:$F,MATCH($B4884,'Pliegos Tarifarios (Las Condes)'!$A:$A,0)),H4884&lt;=500,INDEX('Pliegos Tarifarios (Las Condes)'!$G:$G,MATCH($B4884,'Pliegos Tarifarios (Las Condes)'!$A:$A,0)),H4884&lt;=1000,INDEX('Pliegos Tarifarios (Las Condes)'!$H:$H,MATCH($B4884,'Pliegos Tarifarios (Las Condes)'!$A:$A,0)),H4884&lt;=5000,INDEX('Pliegos Tarifarios (Las Condes)'!$I:$I,MATCH($B4884,'Pliegos Tarifarios (Las Condes)'!$A:$A,0)),H4884&gt;5000,INDEX('Pliegos Tarifarios (Las Condes)'!$J:$J,MATCH($B4884,'Pliegos Tarifarios (Las Condes)'!$A:$A,0)))/1.19</f>
        <v>2108.3453228571429</v>
      </c>
      <c r="R4884" s="19">
        <f>INDEX('Pliegos Tarifarios (Las Condes)'!$K:$K,MATCH($B4884,'Pliegos Tarifarios (Las Condes)'!$A:$A,0))</f>
        <v>732.99199999999996</v>
      </c>
      <c r="S4884" s="21">
        <f t="shared" si="231"/>
        <v>176801.83963675715</v>
      </c>
      <c r="T4884" s="21">
        <f t="shared" si="232"/>
        <v>33592.349530983862</v>
      </c>
      <c r="U4884" s="19">
        <v>0</v>
      </c>
      <c r="V4884" s="21">
        <f t="shared" si="233"/>
        <v>210394.18916774102</v>
      </c>
    </row>
    <row r="4885" spans="1:22" x14ac:dyDescent="0.3">
      <c r="A4885" s="3" t="s">
        <v>150</v>
      </c>
      <c r="B4885" s="3">
        <v>11</v>
      </c>
      <c r="C4885" s="4" t="s">
        <v>186</v>
      </c>
      <c r="D4885" s="3" t="s">
        <v>978</v>
      </c>
      <c r="E4885" s="3" t="s">
        <v>121</v>
      </c>
      <c r="F4885" s="4" t="s">
        <v>979</v>
      </c>
      <c r="G4885" s="3" t="s">
        <v>16</v>
      </c>
      <c r="H4885" s="5">
        <v>901.43899999999996</v>
      </c>
      <c r="I4885" s="5">
        <v>2.4893000000000001</v>
      </c>
      <c r="J4885" s="5">
        <v>2.4581</v>
      </c>
      <c r="K4885" s="6">
        <v>0.98746635600369581</v>
      </c>
      <c r="L4885" s="5">
        <v>29.08</v>
      </c>
      <c r="M4885" s="19">
        <f>H4885*INDEX('Pliegos Tarifarios (Las Condes)'!$B:$B,MATCH($B4885,'Pliegos Tarifarios (Las Condes)'!$A:$A,0))</f>
        <v>118776.30695699999</v>
      </c>
      <c r="N4885" s="19">
        <f>I4885*INDEX('Pliegos Tarifarios (Las Condes)'!$C:$C,MATCH($B4885,'Pliegos Tarifarios (Las Condes)'!$A:$A,0))</f>
        <v>8651.320687899999</v>
      </c>
      <c r="O4885" s="19">
        <f>J4885*INDEX('Pliegos Tarifarios (Las Condes)'!$D:$D,MATCH($B4885,'Pliegos Tarifarios (Las Condes)'!$A:$A,0))</f>
        <v>35764.548743200001</v>
      </c>
      <c r="P4885" s="19">
        <f>H4885*INDEX('Pliegos Tarifarios (Las Condes)'!$E:$E,MATCH($B4885,'Pliegos Tarifarios (Las Condes)'!$A:$A,0))</f>
        <v>11740.341535999998</v>
      </c>
      <c r="Q4885" s="19" cm="1">
        <f t="array" ref="Q4885">H4885*_xlfn.IFS(H4885&lt;=350,INDEX('Pliegos Tarifarios (Las Condes)'!$F:$F,MATCH($B4885,'Pliegos Tarifarios (Las Condes)'!$A:$A,0)),H4885&lt;=500,INDEX('Pliegos Tarifarios (Las Condes)'!$G:$G,MATCH($B4885,'Pliegos Tarifarios (Las Condes)'!$A:$A,0)),H4885&lt;=1000,INDEX('Pliegos Tarifarios (Las Condes)'!$H:$H,MATCH($B4885,'Pliegos Tarifarios (Las Condes)'!$A:$A,0)),H4885&lt;=5000,INDEX('Pliegos Tarifarios (Las Condes)'!$I:$I,MATCH($B4885,'Pliegos Tarifarios (Las Condes)'!$A:$A,0)),H4885&gt;5000,INDEX('Pliegos Tarifarios (Las Condes)'!$J:$J,MATCH($B4885,'Pliegos Tarifarios (Las Condes)'!$A:$A,0)))/1.19</f>
        <v>2114.2153352941182</v>
      </c>
      <c r="R4885" s="19">
        <f>INDEX('Pliegos Tarifarios (Las Condes)'!$K:$K,MATCH($B4885,'Pliegos Tarifarios (Las Condes)'!$A:$A,0))</f>
        <v>732.99199999999996</v>
      </c>
      <c r="S4885" s="21">
        <f t="shared" si="231"/>
        <v>177779.72525939409</v>
      </c>
      <c r="T4885" s="21">
        <f t="shared" si="232"/>
        <v>33778.147799284881</v>
      </c>
      <c r="U4885" s="19">
        <v>0</v>
      </c>
      <c r="V4885" s="21">
        <f t="shared" si="233"/>
        <v>211557.87305867899</v>
      </c>
    </row>
    <row r="4886" spans="1:22" x14ac:dyDescent="0.3">
      <c r="A4886" s="3" t="s">
        <v>150</v>
      </c>
      <c r="B4886" s="3">
        <v>11</v>
      </c>
      <c r="C4886" s="4" t="s">
        <v>186</v>
      </c>
      <c r="D4886" s="3" t="s">
        <v>980</v>
      </c>
      <c r="E4886" s="3" t="s">
        <v>121</v>
      </c>
      <c r="F4886" s="4" t="s">
        <v>981</v>
      </c>
      <c r="G4886" s="3" t="s">
        <v>16</v>
      </c>
      <c r="H4886" s="5">
        <v>897.47429999999997</v>
      </c>
      <c r="I4886" s="5">
        <v>2.4477000000000002</v>
      </c>
      <c r="J4886" s="5">
        <v>2.4477000000000002</v>
      </c>
      <c r="K4886" s="6">
        <v>1</v>
      </c>
      <c r="L4886" s="5">
        <v>28.95</v>
      </c>
      <c r="M4886" s="19">
        <f>H4886*INDEX('Pliegos Tarifarios (Las Condes)'!$B:$B,MATCH($B4886,'Pliegos Tarifarios (Las Condes)'!$A:$A,0))</f>
        <v>118253.9061909</v>
      </c>
      <c r="N4886" s="19">
        <f>I4886*INDEX('Pliegos Tarifarios (Las Condes)'!$C:$C,MATCH($B4886,'Pliegos Tarifarios (Las Condes)'!$A:$A,0))</f>
        <v>8506.7439231000008</v>
      </c>
      <c r="O4886" s="19">
        <f>J4886*INDEX('Pliegos Tarifarios (Las Condes)'!$D:$D,MATCH($B4886,'Pliegos Tarifarios (Las Condes)'!$A:$A,0))</f>
        <v>35613.232154400001</v>
      </c>
      <c r="P4886" s="19">
        <f>H4886*INDEX('Pliegos Tarifarios (Las Condes)'!$E:$E,MATCH($B4886,'Pliegos Tarifarios (Las Condes)'!$A:$A,0))</f>
        <v>11688.705283199999</v>
      </c>
      <c r="Q4886" s="19" cm="1">
        <f t="array" ref="Q4886">H4886*_xlfn.IFS(H4886&lt;=350,INDEX('Pliegos Tarifarios (Las Condes)'!$F:$F,MATCH($B4886,'Pliegos Tarifarios (Las Condes)'!$A:$A,0)),H4886&lt;=500,INDEX('Pliegos Tarifarios (Las Condes)'!$G:$G,MATCH($B4886,'Pliegos Tarifarios (Las Condes)'!$A:$A,0)),H4886&lt;=1000,INDEX('Pliegos Tarifarios (Las Condes)'!$H:$H,MATCH($B4886,'Pliegos Tarifarios (Las Condes)'!$A:$A,0)),H4886&lt;=5000,INDEX('Pliegos Tarifarios (Las Condes)'!$I:$I,MATCH($B4886,'Pliegos Tarifarios (Las Condes)'!$A:$A,0)),H4886&gt;5000,INDEX('Pliegos Tarifarios (Las Condes)'!$J:$J,MATCH($B4886,'Pliegos Tarifarios (Las Condes)'!$A:$A,0)))/1.19</f>
        <v>2104.9166145378153</v>
      </c>
      <c r="R4886" s="19">
        <f>INDEX('Pliegos Tarifarios (Las Condes)'!$K:$K,MATCH($B4886,'Pliegos Tarifarios (Las Condes)'!$A:$A,0))</f>
        <v>732.99199999999996</v>
      </c>
      <c r="S4886" s="21">
        <f t="shared" si="231"/>
        <v>176900.4961661378</v>
      </c>
      <c r="T4886" s="21">
        <f t="shared" si="232"/>
        <v>33611.09427156618</v>
      </c>
      <c r="U4886" s="19">
        <v>0</v>
      </c>
      <c r="V4886" s="21">
        <f t="shared" si="233"/>
        <v>210511.590437704</v>
      </c>
    </row>
    <row r="4887" spans="1:22" x14ac:dyDescent="0.3">
      <c r="A4887" s="3" t="s">
        <v>150</v>
      </c>
      <c r="B4887" s="3">
        <v>11</v>
      </c>
      <c r="C4887" s="4" t="s">
        <v>186</v>
      </c>
      <c r="D4887" s="3" t="s">
        <v>982</v>
      </c>
      <c r="E4887" s="3" t="s">
        <v>121</v>
      </c>
      <c r="F4887" s="4" t="s">
        <v>983</v>
      </c>
      <c r="G4887" s="3" t="s">
        <v>16</v>
      </c>
      <c r="H4887" s="5">
        <v>898.98389999999995</v>
      </c>
      <c r="I4887" s="5">
        <v>2.4293</v>
      </c>
      <c r="J4887" s="5">
        <v>2.4293</v>
      </c>
      <c r="K4887" s="6">
        <v>1</v>
      </c>
      <c r="L4887" s="5">
        <v>29</v>
      </c>
      <c r="M4887" s="19">
        <f>H4887*INDEX('Pliegos Tarifarios (Las Condes)'!$B:$B,MATCH($B4887,'Pliegos Tarifarios (Las Condes)'!$A:$A,0))</f>
        <v>118452.8156157</v>
      </c>
      <c r="N4887" s="19">
        <f>I4887*INDEX('Pliegos Tarifarios (Las Condes)'!$C:$C,MATCH($B4887,'Pliegos Tarifarios (Las Condes)'!$A:$A,0))</f>
        <v>8442.7965078999987</v>
      </c>
      <c r="O4887" s="19">
        <f>J4887*INDEX('Pliegos Tarifarios (Las Condes)'!$D:$D,MATCH($B4887,'Pliegos Tarifarios (Las Condes)'!$A:$A,0))</f>
        <v>35345.518189599999</v>
      </c>
      <c r="P4887" s="19">
        <f>H4887*INDEX('Pliegos Tarifarios (Las Condes)'!$E:$E,MATCH($B4887,'Pliegos Tarifarios (Las Condes)'!$A:$A,0))</f>
        <v>11708.366313599998</v>
      </c>
      <c r="Q4887" s="19" cm="1">
        <f t="array" ref="Q4887">H4887*_xlfn.IFS(H4887&lt;=350,INDEX('Pliegos Tarifarios (Las Condes)'!$F:$F,MATCH($B4887,'Pliegos Tarifarios (Las Condes)'!$A:$A,0)),H4887&lt;=500,INDEX('Pliegos Tarifarios (Las Condes)'!$G:$G,MATCH($B4887,'Pliegos Tarifarios (Las Condes)'!$A:$A,0)),H4887&lt;=1000,INDEX('Pliegos Tarifarios (Las Condes)'!$H:$H,MATCH($B4887,'Pliegos Tarifarios (Las Condes)'!$A:$A,0)),H4887&lt;=5000,INDEX('Pliegos Tarifarios (Las Condes)'!$I:$I,MATCH($B4887,'Pliegos Tarifarios (Las Condes)'!$A:$A,0)),H4887&gt;5000,INDEX('Pliegos Tarifarios (Las Condes)'!$J:$J,MATCH($B4887,'Pliegos Tarifarios (Las Condes)'!$A:$A,0)))/1.19</f>
        <v>2108.4571973949583</v>
      </c>
      <c r="R4887" s="19">
        <f>INDEX('Pliegos Tarifarios (Las Condes)'!$K:$K,MATCH($B4887,'Pliegos Tarifarios (Las Condes)'!$A:$A,0))</f>
        <v>732.99199999999996</v>
      </c>
      <c r="S4887" s="21">
        <f t="shared" si="231"/>
        <v>176790.94582419496</v>
      </c>
      <c r="T4887" s="21">
        <f t="shared" si="232"/>
        <v>33590.279706597044</v>
      </c>
      <c r="U4887" s="19">
        <v>0</v>
      </c>
      <c r="V4887" s="21">
        <f t="shared" si="233"/>
        <v>210381.225530792</v>
      </c>
    </row>
    <row r="4888" spans="1:22" x14ac:dyDescent="0.3">
      <c r="A4888" s="3" t="s">
        <v>150</v>
      </c>
      <c r="B4888" s="3">
        <v>11</v>
      </c>
      <c r="C4888" s="4" t="s">
        <v>186</v>
      </c>
      <c r="D4888" s="3" t="s">
        <v>984</v>
      </c>
      <c r="E4888" s="3" t="s">
        <v>121</v>
      </c>
      <c r="F4888" s="4" t="s">
        <v>985</v>
      </c>
      <c r="G4888" s="3" t="s">
        <v>16</v>
      </c>
      <c r="H4888" s="5">
        <v>899.41420000000005</v>
      </c>
      <c r="I4888" s="5">
        <v>2.4674</v>
      </c>
      <c r="J4888" s="5">
        <v>2.4445999999999999</v>
      </c>
      <c r="K4888" s="6">
        <v>0.99075950393126366</v>
      </c>
      <c r="L4888" s="5">
        <v>29.01</v>
      </c>
      <c r="M4888" s="19">
        <f>H4888*INDEX('Pliegos Tarifarios (Las Condes)'!$B:$B,MATCH($B4888,'Pliegos Tarifarios (Las Condes)'!$A:$A,0))</f>
        <v>118509.51323460002</v>
      </c>
      <c r="N4888" s="19">
        <f>I4888*INDEX('Pliegos Tarifarios (Las Condes)'!$C:$C,MATCH($B4888,'Pliegos Tarifarios (Las Condes)'!$A:$A,0))</f>
        <v>8575.2093621999993</v>
      </c>
      <c r="O4888" s="19">
        <f>J4888*INDEX('Pliegos Tarifarios (Las Condes)'!$D:$D,MATCH($B4888,'Pliegos Tarifarios (Las Condes)'!$A:$A,0))</f>
        <v>35568.128171199998</v>
      </c>
      <c r="P4888" s="19">
        <f>H4888*INDEX('Pliegos Tarifarios (Las Condes)'!$E:$E,MATCH($B4888,'Pliegos Tarifarios (Las Condes)'!$A:$A,0))</f>
        <v>11713.970540799999</v>
      </c>
      <c r="Q4888" s="19" cm="1">
        <f t="array" ref="Q4888">H4888*_xlfn.IFS(H4888&lt;=350,INDEX('Pliegos Tarifarios (Las Condes)'!$F:$F,MATCH($B4888,'Pliegos Tarifarios (Las Condes)'!$A:$A,0)),H4888&lt;=500,INDEX('Pliegos Tarifarios (Las Condes)'!$G:$G,MATCH($B4888,'Pliegos Tarifarios (Las Condes)'!$A:$A,0)),H4888&lt;=1000,INDEX('Pliegos Tarifarios (Las Condes)'!$H:$H,MATCH($B4888,'Pliegos Tarifarios (Las Condes)'!$A:$A,0)),H4888&lt;=5000,INDEX('Pliegos Tarifarios (Las Condes)'!$I:$I,MATCH($B4888,'Pliegos Tarifarios (Las Condes)'!$A:$A,0)),H4888&gt;5000,INDEX('Pliegos Tarifarios (Las Condes)'!$J:$J,MATCH($B4888,'Pliegos Tarifarios (Las Condes)'!$A:$A,0)))/1.19</f>
        <v>2109.4664136134456</v>
      </c>
      <c r="R4888" s="19">
        <f>INDEX('Pliegos Tarifarios (Las Condes)'!$K:$K,MATCH($B4888,'Pliegos Tarifarios (Las Condes)'!$A:$A,0))</f>
        <v>732.99199999999996</v>
      </c>
      <c r="S4888" s="21">
        <f t="shared" si="231"/>
        <v>177209.27972241343</v>
      </c>
      <c r="T4888" s="21">
        <f t="shared" si="232"/>
        <v>33669.763147258549</v>
      </c>
      <c r="U4888" s="19">
        <v>0</v>
      </c>
      <c r="V4888" s="21">
        <f t="shared" si="233"/>
        <v>210879.04286967198</v>
      </c>
    </row>
    <row r="4889" spans="1:22" x14ac:dyDescent="0.3">
      <c r="A4889" s="3" t="s">
        <v>150</v>
      </c>
      <c r="B4889" s="3">
        <v>11</v>
      </c>
      <c r="C4889" s="4" t="s">
        <v>186</v>
      </c>
      <c r="D4889" s="3" t="s">
        <v>986</v>
      </c>
      <c r="E4889" s="3" t="s">
        <v>121</v>
      </c>
      <c r="F4889" s="4" t="s">
        <v>987</v>
      </c>
      <c r="G4889" s="3" t="s">
        <v>16</v>
      </c>
      <c r="H4889" s="5">
        <v>899.35950000000003</v>
      </c>
      <c r="I4889" s="5">
        <v>2.4967000000000001</v>
      </c>
      <c r="J4889" s="5">
        <v>2.4316</v>
      </c>
      <c r="K4889" s="6">
        <v>0.97392558176793365</v>
      </c>
      <c r="L4889" s="5">
        <v>29.01</v>
      </c>
      <c r="M4889" s="19">
        <f>H4889*INDEX('Pliegos Tarifarios (Las Condes)'!$B:$B,MATCH($B4889,'Pliegos Tarifarios (Las Condes)'!$A:$A,0))</f>
        <v>118502.30579850001</v>
      </c>
      <c r="N4889" s="19">
        <f>I4889*INDEX('Pliegos Tarifarios (Las Condes)'!$C:$C,MATCH($B4889,'Pliegos Tarifarios (Las Condes)'!$A:$A,0))</f>
        <v>8677.0386701000007</v>
      </c>
      <c r="O4889" s="19">
        <f>J4889*INDEX('Pliegos Tarifarios (Las Condes)'!$D:$D,MATCH($B4889,'Pliegos Tarifarios (Las Condes)'!$A:$A,0))</f>
        <v>35378.9824352</v>
      </c>
      <c r="P4889" s="19">
        <f>H4889*INDEX('Pliegos Tarifarios (Las Condes)'!$E:$E,MATCH($B4889,'Pliegos Tarifarios (Las Condes)'!$A:$A,0))</f>
        <v>11713.258127999999</v>
      </c>
      <c r="Q4889" s="19" cm="1">
        <f t="array" ref="Q4889">H4889*_xlfn.IFS(H4889&lt;=350,INDEX('Pliegos Tarifarios (Las Condes)'!$F:$F,MATCH($B4889,'Pliegos Tarifarios (Las Condes)'!$A:$A,0)),H4889&lt;=500,INDEX('Pliegos Tarifarios (Las Condes)'!$G:$G,MATCH($B4889,'Pliegos Tarifarios (Las Condes)'!$A:$A,0)),H4889&lt;=1000,INDEX('Pliegos Tarifarios (Las Condes)'!$H:$H,MATCH($B4889,'Pliegos Tarifarios (Las Condes)'!$A:$A,0)),H4889&lt;=5000,INDEX('Pliegos Tarifarios (Las Condes)'!$I:$I,MATCH($B4889,'Pliegos Tarifarios (Las Condes)'!$A:$A,0)),H4889&gt;5000,INDEX('Pliegos Tarifarios (Las Condes)'!$J:$J,MATCH($B4889,'Pliegos Tarifarios (Las Condes)'!$A:$A,0)))/1.19</f>
        <v>2109.3381214285719</v>
      </c>
      <c r="R4889" s="19">
        <f>INDEX('Pliegos Tarifarios (Las Condes)'!$K:$K,MATCH($B4889,'Pliegos Tarifarios (Las Condes)'!$A:$A,0))</f>
        <v>732.99199999999996</v>
      </c>
      <c r="S4889" s="21">
        <f t="shared" si="231"/>
        <v>177113.91515322856</v>
      </c>
      <c r="T4889" s="21">
        <f t="shared" si="232"/>
        <v>33651.643879113428</v>
      </c>
      <c r="U4889" s="19">
        <v>0</v>
      </c>
      <c r="V4889" s="21">
        <f t="shared" si="233"/>
        <v>210765.55903234199</v>
      </c>
    </row>
    <row r="4890" spans="1:22" x14ac:dyDescent="0.3">
      <c r="A4890" s="3" t="s">
        <v>150</v>
      </c>
      <c r="B4890" s="3">
        <v>11</v>
      </c>
      <c r="C4890" s="4" t="s">
        <v>186</v>
      </c>
      <c r="D4890" s="3" t="s">
        <v>988</v>
      </c>
      <c r="E4890" s="3" t="s">
        <v>121</v>
      </c>
      <c r="F4890" s="4" t="s">
        <v>989</v>
      </c>
      <c r="G4890" s="3" t="s">
        <v>16</v>
      </c>
      <c r="H4890" s="5">
        <v>898.46569999999997</v>
      </c>
      <c r="I4890" s="5">
        <v>2.4649999999999999</v>
      </c>
      <c r="J4890" s="5">
        <v>2.4255</v>
      </c>
      <c r="K4890" s="6">
        <v>0.98397565922920893</v>
      </c>
      <c r="L4890" s="5">
        <v>28.98</v>
      </c>
      <c r="M4890" s="19">
        <f>H4890*INDEX('Pliegos Tarifarios (Las Condes)'!$B:$B,MATCH($B4890,'Pliegos Tarifarios (Las Condes)'!$A:$A,0))</f>
        <v>118384.5360291</v>
      </c>
      <c r="N4890" s="19">
        <f>I4890*INDEX('Pliegos Tarifarios (Las Condes)'!$C:$C,MATCH($B4890,'Pliegos Tarifarios (Las Condes)'!$A:$A,0))</f>
        <v>8566.8683949999995</v>
      </c>
      <c r="O4890" s="19">
        <f>J4890*INDEX('Pliegos Tarifarios (Las Condes)'!$D:$D,MATCH($B4890,'Pliegos Tarifarios (Las Condes)'!$A:$A,0))</f>
        <v>35290.229436000001</v>
      </c>
      <c r="P4890" s="19">
        <f>H4890*INDEX('Pliegos Tarifarios (Las Condes)'!$E:$E,MATCH($B4890,'Pliegos Tarifarios (Las Condes)'!$A:$A,0))</f>
        <v>11701.6172768</v>
      </c>
      <c r="Q4890" s="19" cm="1">
        <f t="array" ref="Q4890">H4890*_xlfn.IFS(H4890&lt;=350,INDEX('Pliegos Tarifarios (Las Condes)'!$F:$F,MATCH($B4890,'Pliegos Tarifarios (Las Condes)'!$A:$A,0)),H4890&lt;=500,INDEX('Pliegos Tarifarios (Las Condes)'!$G:$G,MATCH($B4890,'Pliegos Tarifarios (Las Condes)'!$A:$A,0)),H4890&lt;=1000,INDEX('Pliegos Tarifarios (Las Condes)'!$H:$H,MATCH($B4890,'Pliegos Tarifarios (Las Condes)'!$A:$A,0)),H4890&lt;=5000,INDEX('Pliegos Tarifarios (Las Condes)'!$I:$I,MATCH($B4890,'Pliegos Tarifarios (Las Condes)'!$A:$A,0)),H4890&gt;5000,INDEX('Pliegos Tarifarios (Las Condes)'!$J:$J,MATCH($B4890,'Pliegos Tarifarios (Las Condes)'!$A:$A,0)))/1.19</f>
        <v>2107.2418224369753</v>
      </c>
      <c r="R4890" s="19">
        <f>INDEX('Pliegos Tarifarios (Las Condes)'!$K:$K,MATCH($B4890,'Pliegos Tarifarios (Las Condes)'!$A:$A,0))</f>
        <v>732.99199999999996</v>
      </c>
      <c r="S4890" s="21">
        <f t="shared" si="231"/>
        <v>176783.48495933699</v>
      </c>
      <c r="T4890" s="21">
        <f t="shared" si="232"/>
        <v>33588.862142274025</v>
      </c>
      <c r="U4890" s="19">
        <v>0</v>
      </c>
      <c r="V4890" s="21">
        <f t="shared" si="233"/>
        <v>210372.34710161103</v>
      </c>
    </row>
    <row r="4891" spans="1:22" x14ac:dyDescent="0.3">
      <c r="A4891" s="3" t="s">
        <v>150</v>
      </c>
      <c r="B4891" s="3">
        <v>11</v>
      </c>
      <c r="C4891" s="4" t="s">
        <v>186</v>
      </c>
      <c r="D4891" s="3" t="s">
        <v>990</v>
      </c>
      <c r="E4891" s="3" t="s">
        <v>121</v>
      </c>
      <c r="F4891" s="4" t="s">
        <v>991</v>
      </c>
      <c r="G4891" s="3" t="s">
        <v>16</v>
      </c>
      <c r="H4891" s="5">
        <v>899.25530000000003</v>
      </c>
      <c r="I4891" s="5">
        <v>2.4769000000000001</v>
      </c>
      <c r="J4891" s="5">
        <v>2.3942000000000001</v>
      </c>
      <c r="K4891" s="6">
        <v>0.96661149016916303</v>
      </c>
      <c r="L4891" s="5">
        <v>29.01</v>
      </c>
      <c r="M4891" s="19">
        <f>H4891*INDEX('Pliegos Tarifarios (Las Condes)'!$B:$B,MATCH($B4891,'Pliegos Tarifarios (Las Condes)'!$A:$A,0))</f>
        <v>118488.5760939</v>
      </c>
      <c r="N4891" s="19">
        <f>I4891*INDEX('Pliegos Tarifarios (Las Condes)'!$C:$C,MATCH($B4891,'Pliegos Tarifarios (Las Condes)'!$A:$A,0))</f>
        <v>8608.2256906999992</v>
      </c>
      <c r="O4891" s="19">
        <f>J4891*INDEX('Pliegos Tarifarios (Las Condes)'!$D:$D,MATCH($B4891,'Pliegos Tarifarios (Las Condes)'!$A:$A,0))</f>
        <v>34834.824702400001</v>
      </c>
      <c r="P4891" s="19">
        <f>H4891*INDEX('Pliegos Tarifarios (Las Condes)'!$E:$E,MATCH($B4891,'Pliegos Tarifarios (Las Condes)'!$A:$A,0))</f>
        <v>11711.9010272</v>
      </c>
      <c r="Q4891" s="19" cm="1">
        <f t="array" ref="Q4891">H4891*_xlfn.IFS(H4891&lt;=350,INDEX('Pliegos Tarifarios (Las Condes)'!$F:$F,MATCH($B4891,'Pliegos Tarifarios (Las Condes)'!$A:$A,0)),H4891&lt;=500,INDEX('Pliegos Tarifarios (Las Condes)'!$G:$G,MATCH($B4891,'Pliegos Tarifarios (Las Condes)'!$A:$A,0)),H4891&lt;=1000,INDEX('Pliegos Tarifarios (Las Condes)'!$H:$H,MATCH($B4891,'Pliegos Tarifarios (Las Condes)'!$A:$A,0)),H4891&lt;=5000,INDEX('Pliegos Tarifarios (Las Condes)'!$I:$I,MATCH($B4891,'Pliegos Tarifarios (Las Condes)'!$A:$A,0)),H4891&gt;5000,INDEX('Pliegos Tarifarios (Las Condes)'!$J:$J,MATCH($B4891,'Pliegos Tarifarios (Las Condes)'!$A:$A,0)))/1.19</f>
        <v>2109.0937330252109</v>
      </c>
      <c r="R4891" s="19">
        <f>INDEX('Pliegos Tarifarios (Las Condes)'!$K:$K,MATCH($B4891,'Pliegos Tarifarios (Las Condes)'!$A:$A,0))</f>
        <v>732.99199999999996</v>
      </c>
      <c r="S4891" s="21">
        <f t="shared" si="231"/>
        <v>176485.61324722521</v>
      </c>
      <c r="T4891" s="21">
        <f t="shared" si="232"/>
        <v>33532.266516972792</v>
      </c>
      <c r="U4891" s="19">
        <v>0</v>
      </c>
      <c r="V4891" s="21">
        <f t="shared" si="233"/>
        <v>210017.87976419801</v>
      </c>
    </row>
    <row r="4892" spans="1:22" x14ac:dyDescent="0.3">
      <c r="A4892" s="3" t="s">
        <v>150</v>
      </c>
      <c r="B4892" s="3">
        <v>11</v>
      </c>
      <c r="C4892" s="4" t="s">
        <v>186</v>
      </c>
      <c r="D4892" s="3" t="s">
        <v>992</v>
      </c>
      <c r="E4892" s="3" t="s">
        <v>121</v>
      </c>
      <c r="F4892" s="4" t="s">
        <v>993</v>
      </c>
      <c r="G4892" s="3" t="s">
        <v>16</v>
      </c>
      <c r="H4892" s="5">
        <v>898.80259999999998</v>
      </c>
      <c r="I4892" s="5">
        <v>2.4691000000000001</v>
      </c>
      <c r="J4892" s="5">
        <v>2.4024000000000001</v>
      </c>
      <c r="K4892" s="6">
        <v>0.97298610829857035</v>
      </c>
      <c r="L4892" s="5">
        <v>28.99</v>
      </c>
      <c r="M4892" s="19">
        <f>H4892*INDEX('Pliegos Tarifarios (Las Condes)'!$B:$B,MATCH($B4892,'Pliegos Tarifarios (Las Condes)'!$A:$A,0))</f>
        <v>118428.9269838</v>
      </c>
      <c r="N4892" s="19">
        <f>I4892*INDEX('Pliegos Tarifarios (Las Condes)'!$C:$C,MATCH($B4892,'Pliegos Tarifarios (Las Condes)'!$A:$A,0))</f>
        <v>8581.1175473000003</v>
      </c>
      <c r="O4892" s="19">
        <f>J4892*INDEX('Pliegos Tarifarios (Las Condes)'!$D:$D,MATCH($B4892,'Pliegos Tarifarios (Las Condes)'!$A:$A,0))</f>
        <v>34954.132012800001</v>
      </c>
      <c r="P4892" s="19">
        <f>H4892*INDEX('Pliegos Tarifarios (Las Condes)'!$E:$E,MATCH($B4892,'Pliegos Tarifarios (Las Condes)'!$A:$A,0))</f>
        <v>11706.0050624</v>
      </c>
      <c r="Q4892" s="19" cm="1">
        <f t="array" ref="Q4892">H4892*_xlfn.IFS(H4892&lt;=350,INDEX('Pliegos Tarifarios (Las Condes)'!$F:$F,MATCH($B4892,'Pliegos Tarifarios (Las Condes)'!$A:$A,0)),H4892&lt;=500,INDEX('Pliegos Tarifarios (Las Condes)'!$G:$G,MATCH($B4892,'Pliegos Tarifarios (Las Condes)'!$A:$A,0)),H4892&lt;=1000,INDEX('Pliegos Tarifarios (Las Condes)'!$H:$H,MATCH($B4892,'Pliegos Tarifarios (Las Condes)'!$A:$A,0)),H4892&lt;=5000,INDEX('Pliegos Tarifarios (Las Condes)'!$I:$I,MATCH($B4892,'Pliegos Tarifarios (Las Condes)'!$A:$A,0)),H4892&gt;5000,INDEX('Pliegos Tarifarios (Las Condes)'!$J:$J,MATCH($B4892,'Pliegos Tarifarios (Las Condes)'!$A:$A,0)))/1.19</f>
        <v>2108.0319803361349</v>
      </c>
      <c r="R4892" s="19">
        <f>INDEX('Pliegos Tarifarios (Las Condes)'!$K:$K,MATCH($B4892,'Pliegos Tarifarios (Las Condes)'!$A:$A,0))</f>
        <v>732.99199999999996</v>
      </c>
      <c r="S4892" s="21">
        <f t="shared" si="231"/>
        <v>176511.20558663615</v>
      </c>
      <c r="T4892" s="21">
        <f t="shared" si="232"/>
        <v>33537.129061460866</v>
      </c>
      <c r="U4892" s="19">
        <v>0</v>
      </c>
      <c r="V4892" s="21">
        <f t="shared" si="233"/>
        <v>210048.33464809702</v>
      </c>
    </row>
    <row r="4893" spans="1:22" x14ac:dyDescent="0.3">
      <c r="A4893" s="3" t="s">
        <v>150</v>
      </c>
      <c r="B4893" s="3">
        <v>11</v>
      </c>
      <c r="C4893" s="4" t="s">
        <v>186</v>
      </c>
      <c r="D4893" s="3" t="s">
        <v>994</v>
      </c>
      <c r="E4893" s="3" t="s">
        <v>121</v>
      </c>
      <c r="F4893" s="4" t="s">
        <v>995</v>
      </c>
      <c r="G4893" s="3" t="s">
        <v>16</v>
      </c>
      <c r="H4893" s="5">
        <v>898.43079999999998</v>
      </c>
      <c r="I4893" s="5">
        <v>2.512</v>
      </c>
      <c r="J4893" s="5">
        <v>2.4323999999999999</v>
      </c>
      <c r="K4893" s="6">
        <v>0.96831210191082795</v>
      </c>
      <c r="L4893" s="5">
        <v>28.98</v>
      </c>
      <c r="M4893" s="19">
        <f>H4893*INDEX('Pliegos Tarifarios (Las Condes)'!$B:$B,MATCH($B4893,'Pliegos Tarifarios (Las Condes)'!$A:$A,0))</f>
        <v>118379.9375004</v>
      </c>
      <c r="N4893" s="19">
        <f>I4893*INDEX('Pliegos Tarifarios (Las Condes)'!$C:$C,MATCH($B4893,'Pliegos Tarifarios (Las Condes)'!$A:$A,0))</f>
        <v>8730.2123359999987</v>
      </c>
      <c r="O4893" s="19">
        <f>J4893*INDEX('Pliegos Tarifarios (Las Condes)'!$D:$D,MATCH($B4893,'Pliegos Tarifarios (Las Condes)'!$A:$A,0))</f>
        <v>35390.622172800002</v>
      </c>
      <c r="P4893" s="19">
        <f>H4893*INDEX('Pliegos Tarifarios (Las Condes)'!$E:$E,MATCH($B4893,'Pliegos Tarifarios (Las Condes)'!$A:$A,0))</f>
        <v>11701.162739199999</v>
      </c>
      <c r="Q4893" s="19" cm="1">
        <f t="array" ref="Q4893">H4893*_xlfn.IFS(H4893&lt;=350,INDEX('Pliegos Tarifarios (Las Condes)'!$F:$F,MATCH($B4893,'Pliegos Tarifarios (Las Condes)'!$A:$A,0)),H4893&lt;=500,INDEX('Pliegos Tarifarios (Las Condes)'!$G:$G,MATCH($B4893,'Pliegos Tarifarios (Las Condes)'!$A:$A,0)),H4893&lt;=1000,INDEX('Pliegos Tarifarios (Las Condes)'!$H:$H,MATCH($B4893,'Pliegos Tarifarios (Las Condes)'!$A:$A,0)),H4893&lt;=5000,INDEX('Pliegos Tarifarios (Las Condes)'!$I:$I,MATCH($B4893,'Pliegos Tarifarios (Las Condes)'!$A:$A,0)),H4893&gt;5000,INDEX('Pliegos Tarifarios (Las Condes)'!$J:$J,MATCH($B4893,'Pliegos Tarifarios (Las Condes)'!$A:$A,0)))/1.19</f>
        <v>2107.1599687394964</v>
      </c>
      <c r="R4893" s="19">
        <f>INDEX('Pliegos Tarifarios (Las Condes)'!$K:$K,MATCH($B4893,'Pliegos Tarifarios (Las Condes)'!$A:$A,0))</f>
        <v>732.99199999999996</v>
      </c>
      <c r="S4893" s="21">
        <f t="shared" si="231"/>
        <v>177042.08671713949</v>
      </c>
      <c r="T4893" s="21">
        <f t="shared" si="232"/>
        <v>33637.996476256507</v>
      </c>
      <c r="U4893" s="19">
        <v>0</v>
      </c>
      <c r="V4893" s="21">
        <f t="shared" si="233"/>
        <v>210680.08319339599</v>
      </c>
    </row>
    <row r="4894" spans="1:22" x14ac:dyDescent="0.3">
      <c r="A4894" s="3" t="s">
        <v>150</v>
      </c>
      <c r="B4894" s="3">
        <v>11</v>
      </c>
      <c r="C4894" s="4" t="s">
        <v>186</v>
      </c>
      <c r="D4894" s="3" t="s">
        <v>996</v>
      </c>
      <c r="E4894" s="3" t="s">
        <v>121</v>
      </c>
      <c r="F4894" s="4" t="s">
        <v>997</v>
      </c>
      <c r="G4894" s="3" t="s">
        <v>16</v>
      </c>
      <c r="H4894" s="5">
        <v>898.06600000000003</v>
      </c>
      <c r="I4894" s="5">
        <v>2.5253999999999999</v>
      </c>
      <c r="J4894" s="5">
        <v>2.4203000000000001</v>
      </c>
      <c r="K4894" s="6">
        <v>0.95838283044270223</v>
      </c>
      <c r="L4894" s="5">
        <v>28.97</v>
      </c>
      <c r="M4894" s="19">
        <f>H4894*INDEX('Pliegos Tarifarios (Las Condes)'!$B:$B,MATCH($B4894,'Pliegos Tarifarios (Las Condes)'!$A:$A,0))</f>
        <v>118331.87035800001</v>
      </c>
      <c r="N4894" s="19">
        <f>I4894*INDEX('Pliegos Tarifarios (Las Condes)'!$C:$C,MATCH($B4894,'Pliegos Tarifarios (Las Condes)'!$A:$A,0))</f>
        <v>8776.7827361999989</v>
      </c>
      <c r="O4894" s="19">
        <f>J4894*INDEX('Pliegos Tarifarios (Las Condes)'!$D:$D,MATCH($B4894,'Pliegos Tarifarios (Las Condes)'!$A:$A,0))</f>
        <v>35214.571141600005</v>
      </c>
      <c r="P4894" s="19">
        <f>H4894*INDEX('Pliegos Tarifarios (Las Condes)'!$E:$E,MATCH($B4894,'Pliegos Tarifarios (Las Condes)'!$A:$A,0))</f>
        <v>11696.411583999999</v>
      </c>
      <c r="Q4894" s="19" cm="1">
        <f t="array" ref="Q4894">H4894*_xlfn.IFS(H4894&lt;=350,INDEX('Pliegos Tarifarios (Las Condes)'!$F:$F,MATCH($B4894,'Pliegos Tarifarios (Las Condes)'!$A:$A,0)),H4894&lt;=500,INDEX('Pliegos Tarifarios (Las Condes)'!$G:$G,MATCH($B4894,'Pliegos Tarifarios (Las Condes)'!$A:$A,0)),H4894&lt;=1000,INDEX('Pliegos Tarifarios (Las Condes)'!$H:$H,MATCH($B4894,'Pliegos Tarifarios (Las Condes)'!$A:$A,0)),H4894&lt;=5000,INDEX('Pliegos Tarifarios (Las Condes)'!$I:$I,MATCH($B4894,'Pliegos Tarifarios (Las Condes)'!$A:$A,0)),H4894&gt;5000,INDEX('Pliegos Tarifarios (Las Condes)'!$J:$J,MATCH($B4894,'Pliegos Tarifarios (Las Condes)'!$A:$A,0)))/1.19</f>
        <v>2106.3043747899164</v>
      </c>
      <c r="R4894" s="19">
        <f>INDEX('Pliegos Tarifarios (Las Condes)'!$K:$K,MATCH($B4894,'Pliegos Tarifarios (Las Condes)'!$A:$A,0))</f>
        <v>732.99199999999996</v>
      </c>
      <c r="S4894" s="21">
        <f t="shared" si="231"/>
        <v>176858.9321945899</v>
      </c>
      <c r="T4894" s="21">
        <f t="shared" si="232"/>
        <v>33603.197116972078</v>
      </c>
      <c r="U4894" s="19">
        <v>0</v>
      </c>
      <c r="V4894" s="21">
        <f t="shared" si="233"/>
        <v>210462.12931156199</v>
      </c>
    </row>
    <row r="4895" spans="1:22" x14ac:dyDescent="0.3">
      <c r="A4895" s="3" t="s">
        <v>150</v>
      </c>
      <c r="B4895" s="3">
        <v>11</v>
      </c>
      <c r="C4895" s="4" t="s">
        <v>186</v>
      </c>
      <c r="D4895" s="3" t="s">
        <v>998</v>
      </c>
      <c r="E4895" s="3" t="s">
        <v>121</v>
      </c>
      <c r="F4895" s="4" t="s">
        <v>999</v>
      </c>
      <c r="G4895" s="3" t="s">
        <v>16</v>
      </c>
      <c r="H4895" s="5">
        <v>898.55579999999998</v>
      </c>
      <c r="I4895" s="5">
        <v>2.4893000000000001</v>
      </c>
      <c r="J4895" s="5">
        <v>2.4893000000000001</v>
      </c>
      <c r="K4895" s="6">
        <v>1</v>
      </c>
      <c r="L4895" s="5">
        <v>28.99</v>
      </c>
      <c r="M4895" s="19">
        <f>H4895*INDEX('Pliegos Tarifarios (Las Condes)'!$B:$B,MATCH($B4895,'Pliegos Tarifarios (Las Condes)'!$A:$A,0))</f>
        <v>118396.40787540001</v>
      </c>
      <c r="N4895" s="19">
        <f>I4895*INDEX('Pliegos Tarifarios (Las Condes)'!$C:$C,MATCH($B4895,'Pliegos Tarifarios (Las Condes)'!$A:$A,0))</f>
        <v>8651.320687899999</v>
      </c>
      <c r="O4895" s="19">
        <f>J4895*INDEX('Pliegos Tarifarios (Las Condes)'!$D:$D,MATCH($B4895,'Pliegos Tarifarios (Las Condes)'!$A:$A,0))</f>
        <v>36218.498509600002</v>
      </c>
      <c r="P4895" s="19">
        <f>H4895*INDEX('Pliegos Tarifarios (Las Condes)'!$E:$E,MATCH($B4895,'Pliegos Tarifarios (Las Condes)'!$A:$A,0))</f>
        <v>11702.7907392</v>
      </c>
      <c r="Q4895" s="19" cm="1">
        <f t="array" ref="Q4895">H4895*_xlfn.IFS(H4895&lt;=350,INDEX('Pliegos Tarifarios (Las Condes)'!$F:$F,MATCH($B4895,'Pliegos Tarifarios (Las Condes)'!$A:$A,0)),H4895&lt;=500,INDEX('Pliegos Tarifarios (Las Condes)'!$G:$G,MATCH($B4895,'Pliegos Tarifarios (Las Condes)'!$A:$A,0)),H4895&lt;=1000,INDEX('Pliegos Tarifarios (Las Condes)'!$H:$H,MATCH($B4895,'Pliegos Tarifarios (Las Condes)'!$A:$A,0)),H4895&lt;=5000,INDEX('Pliegos Tarifarios (Las Condes)'!$I:$I,MATCH($B4895,'Pliegos Tarifarios (Las Condes)'!$A:$A,0)),H4895&gt;5000,INDEX('Pliegos Tarifarios (Las Condes)'!$J:$J,MATCH($B4895,'Pliegos Tarifarios (Las Condes)'!$A:$A,0)))/1.19</f>
        <v>2107.4531410084037</v>
      </c>
      <c r="R4895" s="19">
        <f>INDEX('Pliegos Tarifarios (Las Condes)'!$K:$K,MATCH($B4895,'Pliegos Tarifarios (Las Condes)'!$A:$A,0))</f>
        <v>732.99199999999996</v>
      </c>
      <c r="S4895" s="21">
        <f t="shared" si="231"/>
        <v>177809.46295310842</v>
      </c>
      <c r="T4895" s="21">
        <f t="shared" si="232"/>
        <v>33783.797961090597</v>
      </c>
      <c r="U4895" s="19">
        <v>0</v>
      </c>
      <c r="V4895" s="21">
        <f t="shared" si="233"/>
        <v>211593.26091419903</v>
      </c>
    </row>
    <row r="4896" spans="1:22" x14ac:dyDescent="0.3">
      <c r="A4896" s="3" t="s">
        <v>150</v>
      </c>
      <c r="B4896" s="3">
        <v>11</v>
      </c>
      <c r="C4896" s="4" t="s">
        <v>186</v>
      </c>
      <c r="D4896" s="3" t="s">
        <v>1000</v>
      </c>
      <c r="E4896" s="3" t="s">
        <v>121</v>
      </c>
      <c r="F4896" s="4" t="s">
        <v>1001</v>
      </c>
      <c r="G4896" s="3" t="s">
        <v>16</v>
      </c>
      <c r="H4896" s="5">
        <v>898.57780000000002</v>
      </c>
      <c r="I4896" s="5">
        <v>2.4401999999999999</v>
      </c>
      <c r="J4896" s="5">
        <v>2.4039000000000001</v>
      </c>
      <c r="K4896" s="6">
        <v>0.98512417014998777</v>
      </c>
      <c r="L4896" s="5">
        <v>28.99</v>
      </c>
      <c r="M4896" s="19">
        <f>H4896*INDEX('Pliegos Tarifarios (Las Condes)'!$B:$B,MATCH($B4896,'Pliegos Tarifarios (Las Condes)'!$A:$A,0))</f>
        <v>118399.30666140001</v>
      </c>
      <c r="N4896" s="19">
        <f>I4896*INDEX('Pliegos Tarifarios (Las Condes)'!$C:$C,MATCH($B4896,'Pliegos Tarifarios (Las Condes)'!$A:$A,0))</f>
        <v>8480.6784005999998</v>
      </c>
      <c r="O4896" s="19">
        <f>J4896*INDEX('Pliegos Tarifarios (Las Condes)'!$D:$D,MATCH($B4896,'Pliegos Tarifarios (Las Condes)'!$A:$A,0))</f>
        <v>34975.956520800006</v>
      </c>
      <c r="P4896" s="19">
        <f>H4896*INDEX('Pliegos Tarifarios (Las Condes)'!$E:$E,MATCH($B4896,'Pliegos Tarifarios (Las Condes)'!$A:$A,0))</f>
        <v>11703.0772672</v>
      </c>
      <c r="Q4896" s="19" cm="1">
        <f t="array" ref="Q4896">H4896*_xlfn.IFS(H4896&lt;=350,INDEX('Pliegos Tarifarios (Las Condes)'!$F:$F,MATCH($B4896,'Pliegos Tarifarios (Las Condes)'!$A:$A,0)),H4896&lt;=500,INDEX('Pliegos Tarifarios (Las Condes)'!$G:$G,MATCH($B4896,'Pliegos Tarifarios (Las Condes)'!$A:$A,0)),H4896&lt;=1000,INDEX('Pliegos Tarifarios (Las Condes)'!$H:$H,MATCH($B4896,'Pliegos Tarifarios (Las Condes)'!$A:$A,0)),H4896&lt;=5000,INDEX('Pliegos Tarifarios (Las Condes)'!$I:$I,MATCH($B4896,'Pliegos Tarifarios (Las Condes)'!$A:$A,0)),H4896&gt;5000,INDEX('Pliegos Tarifarios (Las Condes)'!$J:$J,MATCH($B4896,'Pliegos Tarifarios (Las Condes)'!$A:$A,0)))/1.19</f>
        <v>2107.5047393277314</v>
      </c>
      <c r="R4896" s="19">
        <f>INDEX('Pliegos Tarifarios (Las Condes)'!$K:$K,MATCH($B4896,'Pliegos Tarifarios (Las Condes)'!$A:$A,0))</f>
        <v>732.99199999999996</v>
      </c>
      <c r="S4896" s="21">
        <f t="shared" si="231"/>
        <v>176399.51558932773</v>
      </c>
      <c r="T4896" s="21">
        <f t="shared" si="232"/>
        <v>33515.907961972269</v>
      </c>
      <c r="U4896" s="19">
        <v>0</v>
      </c>
      <c r="V4896" s="21">
        <f t="shared" si="233"/>
        <v>209915.42355129999</v>
      </c>
    </row>
    <row r="4897" spans="1:22" x14ac:dyDescent="0.3">
      <c r="A4897" s="3" t="s">
        <v>150</v>
      </c>
      <c r="B4897" s="3">
        <v>11</v>
      </c>
      <c r="C4897" s="4" t="s">
        <v>186</v>
      </c>
      <c r="D4897" s="3" t="s">
        <v>1002</v>
      </c>
      <c r="E4897" s="3" t="s">
        <v>121</v>
      </c>
      <c r="F4897" s="4" t="s">
        <v>1003</v>
      </c>
      <c r="G4897" s="3" t="s">
        <v>16</v>
      </c>
      <c r="H4897" s="5">
        <v>897.53830000000005</v>
      </c>
      <c r="I4897" s="5">
        <v>2.4809000000000001</v>
      </c>
      <c r="J4897" s="5">
        <v>2.4809000000000001</v>
      </c>
      <c r="K4897" s="6">
        <v>1</v>
      </c>
      <c r="L4897" s="5">
        <v>28.95</v>
      </c>
      <c r="M4897" s="19">
        <f>H4897*INDEX('Pliegos Tarifarios (Las Condes)'!$B:$B,MATCH($B4897,'Pliegos Tarifarios (Las Condes)'!$A:$A,0))</f>
        <v>118262.33902290001</v>
      </c>
      <c r="N4897" s="19">
        <f>I4897*INDEX('Pliegos Tarifarios (Las Condes)'!$C:$C,MATCH($B4897,'Pliegos Tarifarios (Las Condes)'!$A:$A,0))</f>
        <v>8622.1273027000007</v>
      </c>
      <c r="O4897" s="19">
        <f>J4897*INDEX('Pliegos Tarifarios (Las Condes)'!$D:$D,MATCH($B4897,'Pliegos Tarifarios (Las Condes)'!$A:$A,0))</f>
        <v>36096.281264800004</v>
      </c>
      <c r="P4897" s="19">
        <f>H4897*INDEX('Pliegos Tarifarios (Las Condes)'!$E:$E,MATCH($B4897,'Pliegos Tarifarios (Las Condes)'!$A:$A,0))</f>
        <v>11689.538819199999</v>
      </c>
      <c r="Q4897" s="19" cm="1">
        <f t="array" ref="Q4897">H4897*_xlfn.IFS(H4897&lt;=350,INDEX('Pliegos Tarifarios (Las Condes)'!$F:$F,MATCH($B4897,'Pliegos Tarifarios (Las Condes)'!$A:$A,0)),H4897&lt;=500,INDEX('Pliegos Tarifarios (Las Condes)'!$G:$G,MATCH($B4897,'Pliegos Tarifarios (Las Condes)'!$A:$A,0)),H4897&lt;=1000,INDEX('Pliegos Tarifarios (Las Condes)'!$H:$H,MATCH($B4897,'Pliegos Tarifarios (Las Condes)'!$A:$A,0)),H4897&lt;=5000,INDEX('Pliegos Tarifarios (Las Condes)'!$I:$I,MATCH($B4897,'Pliegos Tarifarios (Las Condes)'!$A:$A,0)),H4897&gt;5000,INDEX('Pliegos Tarifarios (Las Condes)'!$J:$J,MATCH($B4897,'Pliegos Tarifarios (Las Condes)'!$A:$A,0)))/1.19</f>
        <v>2105.0667187394961</v>
      </c>
      <c r="R4897" s="19">
        <f>INDEX('Pliegos Tarifarios (Las Condes)'!$K:$K,MATCH($B4897,'Pliegos Tarifarios (Las Condes)'!$A:$A,0))</f>
        <v>732.99199999999996</v>
      </c>
      <c r="S4897" s="21">
        <f t="shared" si="231"/>
        <v>177508.34512833951</v>
      </c>
      <c r="T4897" s="21">
        <f t="shared" si="232"/>
        <v>33726.58557438451</v>
      </c>
      <c r="U4897" s="19">
        <v>0</v>
      </c>
      <c r="V4897" s="21">
        <f t="shared" si="233"/>
        <v>211234.93070272403</v>
      </c>
    </row>
    <row r="4898" spans="1:22" x14ac:dyDescent="0.3">
      <c r="A4898" s="3" t="s">
        <v>150</v>
      </c>
      <c r="B4898" s="3">
        <v>11</v>
      </c>
      <c r="C4898" s="4" t="s">
        <v>186</v>
      </c>
      <c r="D4898" s="3" t="s">
        <v>1004</v>
      </c>
      <c r="E4898" s="3" t="s">
        <v>121</v>
      </c>
      <c r="F4898" s="4" t="s">
        <v>1005</v>
      </c>
      <c r="G4898" s="3" t="s">
        <v>16</v>
      </c>
      <c r="H4898" s="5">
        <v>897.31190000000004</v>
      </c>
      <c r="I4898" s="5">
        <v>2.4638</v>
      </c>
      <c r="J4898" s="5">
        <v>2.4388999999999998</v>
      </c>
      <c r="K4898" s="6">
        <v>0.98989366019969149</v>
      </c>
      <c r="L4898" s="5">
        <v>28.95</v>
      </c>
      <c r="M4898" s="19">
        <f>H4898*INDEX('Pliegos Tarifarios (Las Condes)'!$B:$B,MATCH($B4898,'Pliegos Tarifarios (Las Condes)'!$A:$A,0))</f>
        <v>118232.5078797</v>
      </c>
      <c r="N4898" s="19">
        <f>I4898*INDEX('Pliegos Tarifarios (Las Condes)'!$C:$C,MATCH($B4898,'Pliegos Tarifarios (Las Condes)'!$A:$A,0))</f>
        <v>8562.6979113999987</v>
      </c>
      <c r="O4898" s="19">
        <f>J4898*INDEX('Pliegos Tarifarios (Las Condes)'!$D:$D,MATCH($B4898,'Pliegos Tarifarios (Las Condes)'!$A:$A,0))</f>
        <v>35485.195040799998</v>
      </c>
      <c r="P4898" s="19">
        <f>H4898*INDEX('Pliegos Tarifarios (Las Condes)'!$E:$E,MATCH($B4898,'Pliegos Tarifarios (Las Condes)'!$A:$A,0))</f>
        <v>11686.5901856</v>
      </c>
      <c r="Q4898" s="19" cm="1">
        <f t="array" ref="Q4898">H4898*_xlfn.IFS(H4898&lt;=350,INDEX('Pliegos Tarifarios (Las Condes)'!$F:$F,MATCH($B4898,'Pliegos Tarifarios (Las Condes)'!$A:$A,0)),H4898&lt;=500,INDEX('Pliegos Tarifarios (Las Condes)'!$G:$G,MATCH($B4898,'Pliegos Tarifarios (Las Condes)'!$A:$A,0)),H4898&lt;=1000,INDEX('Pliegos Tarifarios (Las Condes)'!$H:$H,MATCH($B4898,'Pliegos Tarifarios (Las Condes)'!$A:$A,0)),H4898&lt;=5000,INDEX('Pliegos Tarifarios (Las Condes)'!$I:$I,MATCH($B4898,'Pliegos Tarifarios (Las Condes)'!$A:$A,0)),H4898&gt;5000,INDEX('Pliegos Tarifarios (Las Condes)'!$J:$J,MATCH($B4898,'Pliegos Tarifarios (Las Condes)'!$A:$A,0)))/1.19</f>
        <v>2104.5357251260511</v>
      </c>
      <c r="R4898" s="19">
        <f>INDEX('Pliegos Tarifarios (Las Condes)'!$K:$K,MATCH($B4898,'Pliegos Tarifarios (Las Condes)'!$A:$A,0))</f>
        <v>732.99199999999996</v>
      </c>
      <c r="S4898" s="21">
        <f t="shared" si="231"/>
        <v>176804.51874262607</v>
      </c>
      <c r="T4898" s="21">
        <f t="shared" si="232"/>
        <v>33592.858561098954</v>
      </c>
      <c r="U4898" s="19">
        <v>0</v>
      </c>
      <c r="V4898" s="21">
        <f t="shared" si="233"/>
        <v>210397.37730372502</v>
      </c>
    </row>
    <row r="4899" spans="1:22" x14ac:dyDescent="0.3">
      <c r="A4899" s="3" t="s">
        <v>150</v>
      </c>
      <c r="B4899" s="3">
        <v>11</v>
      </c>
      <c r="C4899" s="4" t="s">
        <v>186</v>
      </c>
      <c r="D4899" s="3" t="s">
        <v>1006</v>
      </c>
      <c r="E4899" s="3" t="s">
        <v>121</v>
      </c>
      <c r="F4899" s="4" t="s">
        <v>1007</v>
      </c>
      <c r="G4899" s="3" t="s">
        <v>16</v>
      </c>
      <c r="H4899" s="5">
        <v>899.24329999999998</v>
      </c>
      <c r="I4899" s="5">
        <v>2.4611999999999998</v>
      </c>
      <c r="J4899" s="5">
        <v>2.4253</v>
      </c>
      <c r="K4899" s="6">
        <v>0.98541361937266381</v>
      </c>
      <c r="L4899" s="5">
        <v>29.01</v>
      </c>
      <c r="M4899" s="19">
        <f>H4899*INDEX('Pliegos Tarifarios (Las Condes)'!$B:$B,MATCH($B4899,'Pliegos Tarifarios (Las Condes)'!$A:$A,0))</f>
        <v>118486.9949379</v>
      </c>
      <c r="N4899" s="19">
        <f>I4899*INDEX('Pliegos Tarifarios (Las Condes)'!$C:$C,MATCH($B4899,'Pliegos Tarifarios (Las Condes)'!$A:$A,0))</f>
        <v>8553.6618635999985</v>
      </c>
      <c r="O4899" s="19">
        <f>J4899*INDEX('Pliegos Tarifarios (Las Condes)'!$D:$D,MATCH($B4899,'Pliegos Tarifarios (Las Condes)'!$A:$A,0))</f>
        <v>35287.319501600003</v>
      </c>
      <c r="P4899" s="19">
        <f>H4899*INDEX('Pliegos Tarifarios (Las Condes)'!$E:$E,MATCH($B4899,'Pliegos Tarifarios (Las Condes)'!$A:$A,0))</f>
        <v>11711.744739199999</v>
      </c>
      <c r="Q4899" s="19" cm="1">
        <f t="array" ref="Q4899">H4899*_xlfn.IFS(H4899&lt;=350,INDEX('Pliegos Tarifarios (Las Condes)'!$F:$F,MATCH($B4899,'Pliegos Tarifarios (Las Condes)'!$A:$A,0)),H4899&lt;=500,INDEX('Pliegos Tarifarios (Las Condes)'!$G:$G,MATCH($B4899,'Pliegos Tarifarios (Las Condes)'!$A:$A,0)),H4899&lt;=1000,INDEX('Pliegos Tarifarios (Las Condes)'!$H:$H,MATCH($B4899,'Pliegos Tarifarios (Las Condes)'!$A:$A,0)),H4899&lt;=5000,INDEX('Pliegos Tarifarios (Las Condes)'!$I:$I,MATCH($B4899,'Pliegos Tarifarios (Las Condes)'!$A:$A,0)),H4899&gt;5000,INDEX('Pliegos Tarifarios (Las Condes)'!$J:$J,MATCH($B4899,'Pliegos Tarifarios (Las Condes)'!$A:$A,0)))/1.19</f>
        <v>2109.065588487395</v>
      </c>
      <c r="R4899" s="19">
        <f>INDEX('Pliegos Tarifarios (Las Condes)'!$K:$K,MATCH($B4899,'Pliegos Tarifarios (Las Condes)'!$A:$A,0))</f>
        <v>732.99199999999996</v>
      </c>
      <c r="S4899" s="21">
        <f t="shared" si="231"/>
        <v>176881.77863078739</v>
      </c>
      <c r="T4899" s="21">
        <f t="shared" si="232"/>
        <v>33607.537939849608</v>
      </c>
      <c r="U4899" s="19">
        <v>0</v>
      </c>
      <c r="V4899" s="21">
        <f t="shared" si="233"/>
        <v>210489.31657063699</v>
      </c>
    </row>
    <row r="4900" spans="1:22" x14ac:dyDescent="0.3">
      <c r="A4900" s="3" t="s">
        <v>150</v>
      </c>
      <c r="B4900" s="3">
        <v>11</v>
      </c>
      <c r="C4900" s="4" t="s">
        <v>186</v>
      </c>
      <c r="D4900" s="3" t="s">
        <v>1008</v>
      </c>
      <c r="E4900" s="3" t="s">
        <v>121</v>
      </c>
      <c r="F4900" s="4" t="s">
        <v>1009</v>
      </c>
      <c r="G4900" s="3" t="s">
        <v>16</v>
      </c>
      <c r="H4900" s="5">
        <v>897.98220000000003</v>
      </c>
      <c r="I4900" s="5">
        <v>2.4676</v>
      </c>
      <c r="J4900" s="5">
        <v>2.4243999999999999</v>
      </c>
      <c r="K4900" s="6">
        <v>0.98249311071486456</v>
      </c>
      <c r="L4900" s="5">
        <v>28.97</v>
      </c>
      <c r="M4900" s="19">
        <f>H4900*INDEX('Pliegos Tarifarios (Las Condes)'!$B:$B,MATCH($B4900,'Pliegos Tarifarios (Las Condes)'!$A:$A,0))</f>
        <v>118320.8286186</v>
      </c>
      <c r="N4900" s="19">
        <f>I4900*INDEX('Pliegos Tarifarios (Las Condes)'!$C:$C,MATCH($B4900,'Pliegos Tarifarios (Las Condes)'!$A:$A,0))</f>
        <v>8575.9044427999997</v>
      </c>
      <c r="O4900" s="19">
        <f>J4900*INDEX('Pliegos Tarifarios (Las Condes)'!$D:$D,MATCH($B4900,'Pliegos Tarifarios (Las Condes)'!$A:$A,0))</f>
        <v>35274.224796800001</v>
      </c>
      <c r="P4900" s="19">
        <f>H4900*INDEX('Pliegos Tarifarios (Las Condes)'!$E:$E,MATCH($B4900,'Pliegos Tarifarios (Las Condes)'!$A:$A,0))</f>
        <v>11695.3201728</v>
      </c>
      <c r="Q4900" s="19" cm="1">
        <f t="array" ref="Q4900">H4900*_xlfn.IFS(H4900&lt;=350,INDEX('Pliegos Tarifarios (Las Condes)'!$F:$F,MATCH($B4900,'Pliegos Tarifarios (Las Condes)'!$A:$A,0)),H4900&lt;=500,INDEX('Pliegos Tarifarios (Las Condes)'!$G:$G,MATCH($B4900,'Pliegos Tarifarios (Las Condes)'!$A:$A,0)),H4900&lt;=1000,INDEX('Pliegos Tarifarios (Las Condes)'!$H:$H,MATCH($B4900,'Pliegos Tarifarios (Las Condes)'!$A:$A,0)),H4900&lt;=5000,INDEX('Pliegos Tarifarios (Las Condes)'!$I:$I,MATCH($B4900,'Pliegos Tarifarios (Las Condes)'!$A:$A,0)),H4900&gt;5000,INDEX('Pliegos Tarifarios (Las Condes)'!$J:$J,MATCH($B4900,'Pliegos Tarifarios (Las Condes)'!$A:$A,0)))/1.19</f>
        <v>2106.1078321008408</v>
      </c>
      <c r="R4900" s="19">
        <f>INDEX('Pliegos Tarifarios (Las Condes)'!$K:$K,MATCH($B4900,'Pliegos Tarifarios (Las Condes)'!$A:$A,0))</f>
        <v>732.99199999999996</v>
      </c>
      <c r="S4900" s="21">
        <f t="shared" si="231"/>
        <v>176705.37786310088</v>
      </c>
      <c r="T4900" s="21">
        <f t="shared" si="232"/>
        <v>33574.021793989166</v>
      </c>
      <c r="U4900" s="19">
        <v>0</v>
      </c>
      <c r="V4900" s="21">
        <f t="shared" si="233"/>
        <v>210279.39965709005</v>
      </c>
    </row>
    <row r="4901" spans="1:22" x14ac:dyDescent="0.3">
      <c r="A4901" s="3" t="s">
        <v>150</v>
      </c>
      <c r="B4901" s="3">
        <v>11</v>
      </c>
      <c r="C4901" s="4" t="s">
        <v>186</v>
      </c>
      <c r="D4901" s="3" t="s">
        <v>1010</v>
      </c>
      <c r="E4901" s="3" t="s">
        <v>121</v>
      </c>
      <c r="F4901" s="4" t="s">
        <v>1011</v>
      </c>
      <c r="G4901" s="3" t="s">
        <v>16</v>
      </c>
      <c r="H4901" s="5">
        <v>898.80970000000002</v>
      </c>
      <c r="I4901" s="5">
        <v>2.4243999999999999</v>
      </c>
      <c r="J4901" s="5">
        <v>2.4243999999999999</v>
      </c>
      <c r="K4901" s="6">
        <v>1</v>
      </c>
      <c r="L4901" s="5">
        <v>28.99</v>
      </c>
      <c r="M4901" s="19">
        <f>H4901*INDEX('Pliegos Tarifarios (Las Condes)'!$B:$B,MATCH($B4901,'Pliegos Tarifarios (Las Condes)'!$A:$A,0))</f>
        <v>118429.86250110001</v>
      </c>
      <c r="N4901" s="19">
        <f>I4901*INDEX('Pliegos Tarifarios (Las Condes)'!$C:$C,MATCH($B4901,'Pliegos Tarifarios (Las Condes)'!$A:$A,0))</f>
        <v>8425.7670331999998</v>
      </c>
      <c r="O4901" s="19">
        <f>J4901*INDEX('Pliegos Tarifarios (Las Condes)'!$D:$D,MATCH($B4901,'Pliegos Tarifarios (Las Condes)'!$A:$A,0))</f>
        <v>35274.224796800001</v>
      </c>
      <c r="P4901" s="19">
        <f>H4901*INDEX('Pliegos Tarifarios (Las Condes)'!$E:$E,MATCH($B4901,'Pliegos Tarifarios (Las Condes)'!$A:$A,0))</f>
        <v>11706.097532799999</v>
      </c>
      <c r="Q4901" s="19" cm="1">
        <f t="array" ref="Q4901">H4901*_xlfn.IFS(H4901&lt;=350,INDEX('Pliegos Tarifarios (Las Condes)'!$F:$F,MATCH($B4901,'Pliegos Tarifarios (Las Condes)'!$A:$A,0)),H4901&lt;=500,INDEX('Pliegos Tarifarios (Las Condes)'!$G:$G,MATCH($B4901,'Pliegos Tarifarios (Las Condes)'!$A:$A,0)),H4901&lt;=1000,INDEX('Pliegos Tarifarios (Las Condes)'!$H:$H,MATCH($B4901,'Pliegos Tarifarios (Las Condes)'!$A:$A,0)),H4901&lt;=5000,INDEX('Pliegos Tarifarios (Las Condes)'!$I:$I,MATCH($B4901,'Pliegos Tarifarios (Las Condes)'!$A:$A,0)),H4901&gt;5000,INDEX('Pliegos Tarifarios (Las Condes)'!$J:$J,MATCH($B4901,'Pliegos Tarifarios (Las Condes)'!$A:$A,0)))/1.19</f>
        <v>2108.0486325210086</v>
      </c>
      <c r="R4901" s="19">
        <f>INDEX('Pliegos Tarifarios (Las Condes)'!$K:$K,MATCH($B4901,'Pliegos Tarifarios (Las Condes)'!$A:$A,0))</f>
        <v>732.99199999999996</v>
      </c>
      <c r="S4901" s="21">
        <f t="shared" si="231"/>
        <v>176676.99249642101</v>
      </c>
      <c r="T4901" s="21">
        <f t="shared" si="232"/>
        <v>33568.628574319991</v>
      </c>
      <c r="U4901" s="19">
        <v>0</v>
      </c>
      <c r="V4901" s="21">
        <f t="shared" si="233"/>
        <v>210245.62107074101</v>
      </c>
    </row>
    <row r="4902" spans="1:22" x14ac:dyDescent="0.3">
      <c r="A4902" s="3" t="s">
        <v>150</v>
      </c>
      <c r="B4902" s="3">
        <v>11</v>
      </c>
      <c r="C4902" s="4" t="s">
        <v>186</v>
      </c>
      <c r="D4902" s="3" t="s">
        <v>1012</v>
      </c>
      <c r="E4902" s="3" t="s">
        <v>121</v>
      </c>
      <c r="F4902" s="4" t="s">
        <v>1013</v>
      </c>
      <c r="G4902" s="3" t="s">
        <v>16</v>
      </c>
      <c r="H4902" s="5">
        <v>897.84010000000001</v>
      </c>
      <c r="I4902" s="5">
        <v>2.4921000000000002</v>
      </c>
      <c r="J4902" s="5">
        <v>2.4481000000000002</v>
      </c>
      <c r="K4902" s="6">
        <v>0.98234420769632036</v>
      </c>
      <c r="L4902" s="5">
        <v>28.96</v>
      </c>
      <c r="M4902" s="19">
        <f>H4902*INDEX('Pliegos Tarifarios (Las Condes)'!$B:$B,MATCH($B4902,'Pliegos Tarifarios (Las Condes)'!$A:$A,0))</f>
        <v>118302.1050963</v>
      </c>
      <c r="N4902" s="19">
        <f>I4902*INDEX('Pliegos Tarifarios (Las Condes)'!$C:$C,MATCH($B4902,'Pliegos Tarifarios (Las Condes)'!$A:$A,0))</f>
        <v>8661.0518162999997</v>
      </c>
      <c r="O4902" s="19">
        <f>J4902*INDEX('Pliegos Tarifarios (Las Condes)'!$D:$D,MATCH($B4902,'Pliegos Tarifarios (Las Condes)'!$A:$A,0))</f>
        <v>35619.052023200005</v>
      </c>
      <c r="P4902" s="19">
        <f>H4902*INDEX('Pliegos Tarifarios (Las Condes)'!$E:$E,MATCH($B4902,'Pliegos Tarifarios (Las Condes)'!$A:$A,0))</f>
        <v>11693.469462399999</v>
      </c>
      <c r="Q4902" s="19" cm="1">
        <f t="array" ref="Q4902">H4902*_xlfn.IFS(H4902&lt;=350,INDEX('Pliegos Tarifarios (Las Condes)'!$F:$F,MATCH($B4902,'Pliegos Tarifarios (Las Condes)'!$A:$A,0)),H4902&lt;=500,INDEX('Pliegos Tarifarios (Las Condes)'!$G:$G,MATCH($B4902,'Pliegos Tarifarios (Las Condes)'!$A:$A,0)),H4902&lt;=1000,INDEX('Pliegos Tarifarios (Las Condes)'!$H:$H,MATCH($B4902,'Pliegos Tarifarios (Las Condes)'!$A:$A,0)),H4902&lt;=5000,INDEX('Pliegos Tarifarios (Las Condes)'!$I:$I,MATCH($B4902,'Pliegos Tarifarios (Las Condes)'!$A:$A,0)),H4902&gt;5000,INDEX('Pliegos Tarifarios (Las Condes)'!$J:$J,MATCH($B4902,'Pliegos Tarifarios (Las Condes)'!$A:$A,0)))/1.19</f>
        <v>2105.7745538655467</v>
      </c>
      <c r="R4902" s="19">
        <f>INDEX('Pliegos Tarifarios (Las Condes)'!$K:$K,MATCH($B4902,'Pliegos Tarifarios (Las Condes)'!$A:$A,0))</f>
        <v>732.99199999999996</v>
      </c>
      <c r="S4902" s="21">
        <f t="shared" si="231"/>
        <v>177114.44495206556</v>
      </c>
      <c r="T4902" s="21">
        <f t="shared" si="232"/>
        <v>33651.744540892454</v>
      </c>
      <c r="U4902" s="19">
        <v>0</v>
      </c>
      <c r="V4902" s="21">
        <f t="shared" si="233"/>
        <v>210766.18949295802</v>
      </c>
    </row>
    <row r="4903" spans="1:22" x14ac:dyDescent="0.3">
      <c r="A4903" s="3" t="s">
        <v>150</v>
      </c>
      <c r="B4903" s="3">
        <v>11</v>
      </c>
      <c r="C4903" s="4" t="s">
        <v>186</v>
      </c>
      <c r="D4903" s="3" t="s">
        <v>1014</v>
      </c>
      <c r="E4903" s="3" t="s">
        <v>121</v>
      </c>
      <c r="F4903" s="4" t="s">
        <v>1015</v>
      </c>
      <c r="G4903" s="3" t="s">
        <v>16</v>
      </c>
      <c r="H4903" s="5">
        <v>897.89359999999999</v>
      </c>
      <c r="I4903" s="5">
        <v>2.4931000000000001</v>
      </c>
      <c r="J4903" s="5">
        <v>2.4049</v>
      </c>
      <c r="K4903" s="6">
        <v>0.964622357707272</v>
      </c>
      <c r="L4903" s="5">
        <v>28.96</v>
      </c>
      <c r="M4903" s="19">
        <f>H4903*INDEX('Pliegos Tarifarios (Las Condes)'!$B:$B,MATCH($B4903,'Pliegos Tarifarios (Las Condes)'!$A:$A,0))</f>
        <v>118309.1544168</v>
      </c>
      <c r="N4903" s="19">
        <f>I4903*INDEX('Pliegos Tarifarios (Las Condes)'!$C:$C,MATCH($B4903,'Pliegos Tarifarios (Las Condes)'!$A:$A,0))</f>
        <v>8664.5272193000001</v>
      </c>
      <c r="O4903" s="19">
        <f>J4903*INDEX('Pliegos Tarifarios (Las Condes)'!$D:$D,MATCH($B4903,'Pliegos Tarifarios (Las Condes)'!$A:$A,0))</f>
        <v>34990.5061928</v>
      </c>
      <c r="P4903" s="19">
        <f>H4903*INDEX('Pliegos Tarifarios (Las Condes)'!$E:$E,MATCH($B4903,'Pliegos Tarifarios (Las Condes)'!$A:$A,0))</f>
        <v>11694.166246399998</v>
      </c>
      <c r="Q4903" s="19" cm="1">
        <f t="array" ref="Q4903">H4903*_xlfn.IFS(H4903&lt;=350,INDEX('Pliegos Tarifarios (Las Condes)'!$F:$F,MATCH($B4903,'Pliegos Tarifarios (Las Condes)'!$A:$A,0)),H4903&lt;=500,INDEX('Pliegos Tarifarios (Las Condes)'!$G:$G,MATCH($B4903,'Pliegos Tarifarios (Las Condes)'!$A:$A,0)),H4903&lt;=1000,INDEX('Pliegos Tarifarios (Las Condes)'!$H:$H,MATCH($B4903,'Pliegos Tarifarios (Las Condes)'!$A:$A,0)),H4903&lt;=5000,INDEX('Pliegos Tarifarios (Las Condes)'!$I:$I,MATCH($B4903,'Pliegos Tarifarios (Las Condes)'!$A:$A,0)),H4903&gt;5000,INDEX('Pliegos Tarifarios (Las Condes)'!$J:$J,MATCH($B4903,'Pliegos Tarifarios (Las Condes)'!$A:$A,0)))/1.19</f>
        <v>2105.9000315966391</v>
      </c>
      <c r="R4903" s="19">
        <f>INDEX('Pliegos Tarifarios (Las Condes)'!$K:$K,MATCH($B4903,'Pliegos Tarifarios (Las Condes)'!$A:$A,0))</f>
        <v>732.99199999999996</v>
      </c>
      <c r="S4903" s="21">
        <f t="shared" si="231"/>
        <v>176497.24610689664</v>
      </c>
      <c r="T4903" s="21">
        <f t="shared" si="232"/>
        <v>33534.476760310361</v>
      </c>
      <c r="U4903" s="19">
        <v>0</v>
      </c>
      <c r="V4903" s="21">
        <f t="shared" si="233"/>
        <v>210031.72286720699</v>
      </c>
    </row>
    <row r="4904" spans="1:22" x14ac:dyDescent="0.3">
      <c r="A4904" s="3" t="s">
        <v>150</v>
      </c>
      <c r="B4904" s="3">
        <v>11</v>
      </c>
      <c r="C4904" s="4" t="s">
        <v>186</v>
      </c>
      <c r="D4904" s="3" t="s">
        <v>1016</v>
      </c>
      <c r="E4904" s="3" t="s">
        <v>121</v>
      </c>
      <c r="F4904" s="4" t="s">
        <v>1017</v>
      </c>
      <c r="G4904" s="3" t="s">
        <v>16</v>
      </c>
      <c r="H4904" s="5">
        <v>897.35609999999997</v>
      </c>
      <c r="I4904" s="5">
        <v>2.4257</v>
      </c>
      <c r="J4904" s="5">
        <v>2.419</v>
      </c>
      <c r="K4904" s="6">
        <v>0.99723791070618795</v>
      </c>
      <c r="L4904" s="5">
        <v>28.95</v>
      </c>
      <c r="M4904" s="19">
        <f>H4904*INDEX('Pliegos Tarifarios (Las Condes)'!$B:$B,MATCH($B4904,'Pliegos Tarifarios (Las Condes)'!$A:$A,0))</f>
        <v>118238.3318043</v>
      </c>
      <c r="N4904" s="19">
        <f>I4904*INDEX('Pliegos Tarifarios (Las Condes)'!$C:$C,MATCH($B4904,'Pliegos Tarifarios (Las Condes)'!$A:$A,0))</f>
        <v>8430.2850570999999</v>
      </c>
      <c r="O4904" s="19">
        <f>J4904*INDEX('Pliegos Tarifarios (Las Condes)'!$D:$D,MATCH($B4904,'Pliegos Tarifarios (Las Condes)'!$A:$A,0))</f>
        <v>35195.656567999999</v>
      </c>
      <c r="P4904" s="19">
        <f>H4904*INDEX('Pliegos Tarifarios (Las Condes)'!$E:$E,MATCH($B4904,'Pliegos Tarifarios (Las Condes)'!$A:$A,0))</f>
        <v>11687.165846399999</v>
      </c>
      <c r="Q4904" s="19" cm="1">
        <f t="array" ref="Q4904">H4904*_xlfn.IFS(H4904&lt;=350,INDEX('Pliegos Tarifarios (Las Condes)'!$F:$F,MATCH($B4904,'Pliegos Tarifarios (Las Condes)'!$A:$A,0)),H4904&lt;=500,INDEX('Pliegos Tarifarios (Las Condes)'!$G:$G,MATCH($B4904,'Pliegos Tarifarios (Las Condes)'!$A:$A,0)),H4904&lt;=1000,INDEX('Pliegos Tarifarios (Las Condes)'!$H:$H,MATCH($B4904,'Pliegos Tarifarios (Las Condes)'!$A:$A,0)),H4904&lt;=5000,INDEX('Pliegos Tarifarios (Las Condes)'!$I:$I,MATCH($B4904,'Pliegos Tarifarios (Las Condes)'!$A:$A,0)),H4904&gt;5000,INDEX('Pliegos Tarifarios (Las Condes)'!$J:$J,MATCH($B4904,'Pliegos Tarifarios (Las Condes)'!$A:$A,0)))/1.19</f>
        <v>2104.6393908403365</v>
      </c>
      <c r="R4904" s="19">
        <f>INDEX('Pliegos Tarifarios (Las Condes)'!$K:$K,MATCH($B4904,'Pliegos Tarifarios (Las Condes)'!$A:$A,0))</f>
        <v>732.99199999999996</v>
      </c>
      <c r="S4904" s="21">
        <f t="shared" si="231"/>
        <v>176389.07066664033</v>
      </c>
      <c r="T4904" s="21">
        <f t="shared" si="232"/>
        <v>33513.923426661662</v>
      </c>
      <c r="U4904" s="19">
        <v>0</v>
      </c>
      <c r="V4904" s="21">
        <f t="shared" si="233"/>
        <v>209902.994093302</v>
      </c>
    </row>
    <row r="4905" spans="1:22" x14ac:dyDescent="0.3">
      <c r="A4905" s="3" t="s">
        <v>150</v>
      </c>
      <c r="B4905" s="3">
        <v>11</v>
      </c>
      <c r="C4905" s="4" t="s">
        <v>186</v>
      </c>
      <c r="D4905" s="3" t="s">
        <v>1018</v>
      </c>
      <c r="E4905" s="3" t="s">
        <v>121</v>
      </c>
      <c r="F4905" s="4" t="s">
        <v>1019</v>
      </c>
      <c r="G4905" s="3" t="s">
        <v>16</v>
      </c>
      <c r="H4905" s="5">
        <v>898.92589999999996</v>
      </c>
      <c r="I4905" s="5">
        <v>2.5283000000000002</v>
      </c>
      <c r="J4905" s="5">
        <v>2.4251</v>
      </c>
      <c r="K4905" s="6">
        <v>0.95918205909108878</v>
      </c>
      <c r="L4905" s="5">
        <v>29</v>
      </c>
      <c r="M4905" s="19">
        <f>H4905*INDEX('Pliegos Tarifarios (Las Condes)'!$B:$B,MATCH($B4905,'Pliegos Tarifarios (Las Condes)'!$A:$A,0))</f>
        <v>118445.1733617</v>
      </c>
      <c r="N4905" s="19">
        <f>I4905*INDEX('Pliegos Tarifarios (Las Condes)'!$C:$C,MATCH($B4905,'Pliegos Tarifarios (Las Condes)'!$A:$A,0))</f>
        <v>8786.8614049000007</v>
      </c>
      <c r="O4905" s="19">
        <f>J4905*INDEX('Pliegos Tarifarios (Las Condes)'!$D:$D,MATCH($B4905,'Pliegos Tarifarios (Las Condes)'!$A:$A,0))</f>
        <v>35284.409567200004</v>
      </c>
      <c r="P4905" s="19">
        <f>H4905*INDEX('Pliegos Tarifarios (Las Condes)'!$E:$E,MATCH($B4905,'Pliegos Tarifarios (Las Condes)'!$A:$A,0))</f>
        <v>11707.610921599999</v>
      </c>
      <c r="Q4905" s="19" cm="1">
        <f t="array" ref="Q4905">H4905*_xlfn.IFS(H4905&lt;=350,INDEX('Pliegos Tarifarios (Las Condes)'!$F:$F,MATCH($B4905,'Pliegos Tarifarios (Las Condes)'!$A:$A,0)),H4905&lt;=500,INDEX('Pliegos Tarifarios (Las Condes)'!$G:$G,MATCH($B4905,'Pliegos Tarifarios (Las Condes)'!$A:$A,0)),H4905&lt;=1000,INDEX('Pliegos Tarifarios (Las Condes)'!$H:$H,MATCH($B4905,'Pliegos Tarifarios (Las Condes)'!$A:$A,0)),H4905&lt;=5000,INDEX('Pliegos Tarifarios (Las Condes)'!$I:$I,MATCH($B4905,'Pliegos Tarifarios (Las Condes)'!$A:$A,0)),H4905&gt;5000,INDEX('Pliegos Tarifarios (Las Condes)'!$J:$J,MATCH($B4905,'Pliegos Tarifarios (Las Condes)'!$A:$A,0)))/1.19</f>
        <v>2108.321165462185</v>
      </c>
      <c r="R4905" s="19">
        <f>INDEX('Pliegos Tarifarios (Las Condes)'!$K:$K,MATCH($B4905,'Pliegos Tarifarios (Las Condes)'!$A:$A,0))</f>
        <v>732.99199999999996</v>
      </c>
      <c r="S4905" s="21">
        <f t="shared" si="231"/>
        <v>177065.36842086219</v>
      </c>
      <c r="T4905" s="21">
        <f t="shared" si="232"/>
        <v>33642.419999963815</v>
      </c>
      <c r="U4905" s="19">
        <v>0</v>
      </c>
      <c r="V4905" s="21">
        <f t="shared" si="233"/>
        <v>210707.78842082599</v>
      </c>
    </row>
    <row r="4906" spans="1:22" x14ac:dyDescent="0.3">
      <c r="A4906" s="3" t="s">
        <v>150</v>
      </c>
      <c r="B4906" s="3">
        <v>11</v>
      </c>
      <c r="C4906" s="4" t="s">
        <v>186</v>
      </c>
      <c r="D4906" s="3" t="s">
        <v>1020</v>
      </c>
      <c r="E4906" s="3" t="s">
        <v>121</v>
      </c>
      <c r="F4906" s="4" t="s">
        <v>1021</v>
      </c>
      <c r="G4906" s="3" t="s">
        <v>16</v>
      </c>
      <c r="H4906" s="5">
        <v>899.98810000000003</v>
      </c>
      <c r="I4906" s="5">
        <v>2.4855</v>
      </c>
      <c r="J4906" s="5">
        <v>2.4247999999999998</v>
      </c>
      <c r="K4906" s="6">
        <v>0.97557835445584384</v>
      </c>
      <c r="L4906" s="5">
        <v>29.03</v>
      </c>
      <c r="M4906" s="19">
        <f>H4906*INDEX('Pliegos Tarifarios (Las Condes)'!$B:$B,MATCH($B4906,'Pliegos Tarifarios (Las Condes)'!$A:$A,0))</f>
        <v>118585.13202030001</v>
      </c>
      <c r="N4906" s="19">
        <f>I4906*INDEX('Pliegos Tarifarios (Las Condes)'!$C:$C,MATCH($B4906,'Pliegos Tarifarios (Las Condes)'!$A:$A,0))</f>
        <v>8638.1141564999998</v>
      </c>
      <c r="O4906" s="19">
        <f>J4906*INDEX('Pliegos Tarifarios (Las Condes)'!$D:$D,MATCH($B4906,'Pliegos Tarifarios (Las Condes)'!$A:$A,0))</f>
        <v>35280.044665599999</v>
      </c>
      <c r="P4906" s="19">
        <f>H4906*INDEX('Pliegos Tarifarios (Las Condes)'!$E:$E,MATCH($B4906,'Pliegos Tarifarios (Las Condes)'!$A:$A,0))</f>
        <v>11721.4450144</v>
      </c>
      <c r="Q4906" s="19" cm="1">
        <f t="array" ref="Q4906">H4906*_xlfn.IFS(H4906&lt;=350,INDEX('Pliegos Tarifarios (Las Condes)'!$F:$F,MATCH($B4906,'Pliegos Tarifarios (Las Condes)'!$A:$A,0)),H4906&lt;=500,INDEX('Pliegos Tarifarios (Las Condes)'!$G:$G,MATCH($B4906,'Pliegos Tarifarios (Las Condes)'!$A:$A,0)),H4906&lt;=1000,INDEX('Pliegos Tarifarios (Las Condes)'!$H:$H,MATCH($B4906,'Pliegos Tarifarios (Las Condes)'!$A:$A,0)),H4906&lt;=5000,INDEX('Pliegos Tarifarios (Las Condes)'!$I:$I,MATCH($B4906,'Pliegos Tarifarios (Las Condes)'!$A:$A,0)),H4906&gt;5000,INDEX('Pliegos Tarifarios (Las Condes)'!$J:$J,MATCH($B4906,'Pliegos Tarifarios (Las Condes)'!$A:$A,0)))/1.19</f>
        <v>2110.8124261344542</v>
      </c>
      <c r="R4906" s="19">
        <f>INDEX('Pliegos Tarifarios (Las Condes)'!$K:$K,MATCH($B4906,'Pliegos Tarifarios (Las Condes)'!$A:$A,0))</f>
        <v>732.99199999999996</v>
      </c>
      <c r="S4906" s="21">
        <f t="shared" si="231"/>
        <v>177068.54028293444</v>
      </c>
      <c r="T4906" s="21">
        <f t="shared" si="232"/>
        <v>33643.022653757544</v>
      </c>
      <c r="U4906" s="19">
        <v>0</v>
      </c>
      <c r="V4906" s="21">
        <f t="shared" si="233"/>
        <v>210711.56293669197</v>
      </c>
    </row>
    <row r="4907" spans="1:22" x14ac:dyDescent="0.3">
      <c r="A4907" s="3" t="s">
        <v>150</v>
      </c>
      <c r="B4907" s="3">
        <v>11</v>
      </c>
      <c r="C4907" s="4" t="s">
        <v>186</v>
      </c>
      <c r="D4907" s="3" t="s">
        <v>1022</v>
      </c>
      <c r="E4907" s="3" t="s">
        <v>121</v>
      </c>
      <c r="F4907" s="4" t="s">
        <v>1023</v>
      </c>
      <c r="G4907" s="3" t="s">
        <v>16</v>
      </c>
      <c r="H4907" s="5">
        <v>898.56320000000005</v>
      </c>
      <c r="I4907" s="5">
        <v>2.4310999999999998</v>
      </c>
      <c r="J4907" s="5">
        <v>2.4310999999999998</v>
      </c>
      <c r="K4907" s="6">
        <v>1</v>
      </c>
      <c r="L4907" s="5">
        <v>28.99</v>
      </c>
      <c r="M4907" s="19">
        <f>H4907*INDEX('Pliegos Tarifarios (Las Condes)'!$B:$B,MATCH($B4907,'Pliegos Tarifarios (Las Condes)'!$A:$A,0))</f>
        <v>118397.38292160002</v>
      </c>
      <c r="N4907" s="19">
        <f>I4907*INDEX('Pliegos Tarifarios (Las Condes)'!$C:$C,MATCH($B4907,'Pliegos Tarifarios (Las Condes)'!$A:$A,0))</f>
        <v>8449.052233299999</v>
      </c>
      <c r="O4907" s="19">
        <f>J4907*INDEX('Pliegos Tarifarios (Las Condes)'!$D:$D,MATCH($B4907,'Pliegos Tarifarios (Las Condes)'!$A:$A,0))</f>
        <v>35371.707599199995</v>
      </c>
      <c r="P4907" s="19">
        <f>H4907*INDEX('Pliegos Tarifarios (Las Condes)'!$E:$E,MATCH($B4907,'Pliegos Tarifarios (Las Condes)'!$A:$A,0))</f>
        <v>11702.887116800001</v>
      </c>
      <c r="Q4907" s="19" cm="1">
        <f t="array" ref="Q4907">H4907*_xlfn.IFS(H4907&lt;=350,INDEX('Pliegos Tarifarios (Las Condes)'!$F:$F,MATCH($B4907,'Pliegos Tarifarios (Las Condes)'!$A:$A,0)),H4907&lt;=500,INDEX('Pliegos Tarifarios (Las Condes)'!$G:$G,MATCH($B4907,'Pliegos Tarifarios (Las Condes)'!$A:$A,0)),H4907&lt;=1000,INDEX('Pliegos Tarifarios (Las Condes)'!$H:$H,MATCH($B4907,'Pliegos Tarifarios (Las Condes)'!$A:$A,0)),H4907&lt;=5000,INDEX('Pliegos Tarifarios (Las Condes)'!$I:$I,MATCH($B4907,'Pliegos Tarifarios (Las Condes)'!$A:$A,0)),H4907&gt;5000,INDEX('Pliegos Tarifarios (Las Condes)'!$J:$J,MATCH($B4907,'Pliegos Tarifarios (Las Condes)'!$A:$A,0)))/1.19</f>
        <v>2107.4704968067231</v>
      </c>
      <c r="R4907" s="19">
        <f>INDEX('Pliegos Tarifarios (Las Condes)'!$K:$K,MATCH($B4907,'Pliegos Tarifarios (Las Condes)'!$A:$A,0))</f>
        <v>732.99199999999996</v>
      </c>
      <c r="S4907" s="21">
        <f t="shared" si="231"/>
        <v>176761.49236770673</v>
      </c>
      <c r="T4907" s="21">
        <f t="shared" si="232"/>
        <v>33584.683549864276</v>
      </c>
      <c r="U4907" s="19">
        <v>0</v>
      </c>
      <c r="V4907" s="21">
        <f t="shared" si="233"/>
        <v>210346.175917571</v>
      </c>
    </row>
    <row r="4908" spans="1:22" x14ac:dyDescent="0.3">
      <c r="A4908" s="3" t="s">
        <v>150</v>
      </c>
      <c r="B4908" s="3">
        <v>11</v>
      </c>
      <c r="C4908" s="4" t="s">
        <v>186</v>
      </c>
      <c r="D4908" s="3" t="s">
        <v>1024</v>
      </c>
      <c r="E4908" s="3" t="s">
        <v>121</v>
      </c>
      <c r="F4908" s="4" t="s">
        <v>1025</v>
      </c>
      <c r="G4908" s="3" t="s">
        <v>16</v>
      </c>
      <c r="H4908" s="5">
        <v>898.59770000000003</v>
      </c>
      <c r="I4908" s="5">
        <v>2.4533999999999998</v>
      </c>
      <c r="J4908" s="5">
        <v>2.4272</v>
      </c>
      <c r="K4908" s="6">
        <v>0.98932094236569668</v>
      </c>
      <c r="L4908" s="5">
        <v>28.99</v>
      </c>
      <c r="M4908" s="19">
        <f>H4908*INDEX('Pliegos Tarifarios (Las Condes)'!$B:$B,MATCH($B4908,'Pliegos Tarifarios (Las Condes)'!$A:$A,0))</f>
        <v>118401.92874510001</v>
      </c>
      <c r="N4908" s="19">
        <f>I4908*INDEX('Pliegos Tarifarios (Las Condes)'!$C:$C,MATCH($B4908,'Pliegos Tarifarios (Las Condes)'!$A:$A,0))</f>
        <v>8526.5537201999996</v>
      </c>
      <c r="O4908" s="19">
        <f>J4908*INDEX('Pliegos Tarifarios (Las Condes)'!$D:$D,MATCH($B4908,'Pliegos Tarifarios (Las Condes)'!$A:$A,0))</f>
        <v>35314.963878399998</v>
      </c>
      <c r="P4908" s="19">
        <f>H4908*INDEX('Pliegos Tarifarios (Las Condes)'!$E:$E,MATCH($B4908,'Pliegos Tarifarios (Las Condes)'!$A:$A,0))</f>
        <v>11703.336444799999</v>
      </c>
      <c r="Q4908" s="19" cm="1">
        <f t="array" ref="Q4908">H4908*_xlfn.IFS(H4908&lt;=350,INDEX('Pliegos Tarifarios (Las Condes)'!$F:$F,MATCH($B4908,'Pliegos Tarifarios (Las Condes)'!$A:$A,0)),H4908&lt;=500,INDEX('Pliegos Tarifarios (Las Condes)'!$G:$G,MATCH($B4908,'Pliegos Tarifarios (Las Condes)'!$A:$A,0)),H4908&lt;=1000,INDEX('Pliegos Tarifarios (Las Condes)'!$H:$H,MATCH($B4908,'Pliegos Tarifarios (Las Condes)'!$A:$A,0)),H4908&lt;=5000,INDEX('Pliegos Tarifarios (Las Condes)'!$I:$I,MATCH($B4908,'Pliegos Tarifarios (Las Condes)'!$A:$A,0)),H4908&gt;5000,INDEX('Pliegos Tarifarios (Las Condes)'!$J:$J,MATCH($B4908,'Pliegos Tarifarios (Las Condes)'!$A:$A,0)))/1.19</f>
        <v>2107.5514123529415</v>
      </c>
      <c r="R4908" s="19">
        <f>INDEX('Pliegos Tarifarios (Las Condes)'!$K:$K,MATCH($B4908,'Pliegos Tarifarios (Las Condes)'!$A:$A,0))</f>
        <v>732.99199999999996</v>
      </c>
      <c r="S4908" s="21">
        <f t="shared" si="231"/>
        <v>176787.32620085293</v>
      </c>
      <c r="T4908" s="21">
        <f t="shared" si="232"/>
        <v>33589.591978162054</v>
      </c>
      <c r="U4908" s="19">
        <v>0</v>
      </c>
      <c r="V4908" s="21">
        <f t="shared" si="233"/>
        <v>210376.91817901499</v>
      </c>
    </row>
    <row r="4909" spans="1:22" x14ac:dyDescent="0.3">
      <c r="A4909" s="3" t="s">
        <v>150</v>
      </c>
      <c r="B4909" s="3">
        <v>11</v>
      </c>
      <c r="C4909" s="4" t="s">
        <v>186</v>
      </c>
      <c r="D4909" s="3" t="s">
        <v>1026</v>
      </c>
      <c r="E4909" s="3" t="s">
        <v>121</v>
      </c>
      <c r="F4909" s="4" t="s">
        <v>1027</v>
      </c>
      <c r="G4909" s="3" t="s">
        <v>16</v>
      </c>
      <c r="H4909" s="5">
        <v>899.24869999999999</v>
      </c>
      <c r="I4909" s="5">
        <v>2.5339</v>
      </c>
      <c r="J4909" s="5">
        <v>2.4308000000000001</v>
      </c>
      <c r="K4909" s="6">
        <v>0.9593117329018509</v>
      </c>
      <c r="L4909" s="5">
        <v>29.01</v>
      </c>
      <c r="M4909" s="19">
        <f>H4909*INDEX('Pliegos Tarifarios (Las Condes)'!$B:$B,MATCH($B4909,'Pliegos Tarifarios (Las Condes)'!$A:$A,0))</f>
        <v>118487.7064581</v>
      </c>
      <c r="N4909" s="19">
        <f>I4909*INDEX('Pliegos Tarifarios (Las Condes)'!$C:$C,MATCH($B4909,'Pliegos Tarifarios (Las Condes)'!$A:$A,0))</f>
        <v>8806.3236617000002</v>
      </c>
      <c r="O4909" s="19">
        <f>J4909*INDEX('Pliegos Tarifarios (Las Condes)'!$D:$D,MATCH($B4909,'Pliegos Tarifarios (Las Condes)'!$A:$A,0))</f>
        <v>35367.342697600005</v>
      </c>
      <c r="P4909" s="19">
        <f>H4909*INDEX('Pliegos Tarifarios (Las Condes)'!$E:$E,MATCH($B4909,'Pliegos Tarifarios (Las Condes)'!$A:$A,0))</f>
        <v>11711.815068799999</v>
      </c>
      <c r="Q4909" s="19" cm="1">
        <f t="array" ref="Q4909">H4909*_xlfn.IFS(H4909&lt;=350,INDEX('Pliegos Tarifarios (Las Condes)'!$F:$F,MATCH($B4909,'Pliegos Tarifarios (Las Condes)'!$A:$A,0)),H4909&lt;=500,INDEX('Pliegos Tarifarios (Las Condes)'!$G:$G,MATCH($B4909,'Pliegos Tarifarios (Las Condes)'!$A:$A,0)),H4909&lt;=1000,INDEX('Pliegos Tarifarios (Las Condes)'!$H:$H,MATCH($B4909,'Pliegos Tarifarios (Las Condes)'!$A:$A,0)),H4909&lt;=5000,INDEX('Pliegos Tarifarios (Las Condes)'!$I:$I,MATCH($B4909,'Pliegos Tarifarios (Las Condes)'!$A:$A,0)),H4909&gt;5000,INDEX('Pliegos Tarifarios (Las Condes)'!$J:$J,MATCH($B4909,'Pliegos Tarifarios (Las Condes)'!$A:$A,0)))/1.19</f>
        <v>2109.078253529412</v>
      </c>
      <c r="R4909" s="19">
        <f>INDEX('Pliegos Tarifarios (Las Condes)'!$K:$K,MATCH($B4909,'Pliegos Tarifarios (Las Condes)'!$A:$A,0))</f>
        <v>732.99199999999996</v>
      </c>
      <c r="S4909" s="21">
        <f t="shared" si="231"/>
        <v>177215.25813972944</v>
      </c>
      <c r="T4909" s="21">
        <f t="shared" si="232"/>
        <v>33670.899046548591</v>
      </c>
      <c r="U4909" s="19">
        <v>0</v>
      </c>
      <c r="V4909" s="21">
        <f t="shared" si="233"/>
        <v>210886.15718627803</v>
      </c>
    </row>
    <row r="4910" spans="1:22" x14ac:dyDescent="0.3">
      <c r="A4910" s="7" t="s">
        <v>151</v>
      </c>
      <c r="B4910" s="7">
        <v>12</v>
      </c>
      <c r="C4910" s="8" t="s">
        <v>186</v>
      </c>
      <c r="D4910" s="7" t="s">
        <v>187</v>
      </c>
      <c r="E4910" s="7" t="s">
        <v>14</v>
      </c>
      <c r="F4910" s="8" t="s">
        <v>15</v>
      </c>
      <c r="G4910" s="7" t="s">
        <v>16</v>
      </c>
      <c r="H4910" s="9">
        <v>120206.23510000001</v>
      </c>
      <c r="I4910" s="9">
        <v>319.63119999999998</v>
      </c>
      <c r="J4910" s="9">
        <v>314.08749999999998</v>
      </c>
      <c r="K4910" s="10">
        <v>0.98265594848062388</v>
      </c>
      <c r="L4910" s="9">
        <v>3877.62</v>
      </c>
      <c r="M4910" s="19">
        <f>H4910*INDEX('Pliegos Tarifarios (Las Condes)'!$B:$B,MATCH($B4910,'Pliegos Tarifarios (Las Condes)'!$A:$A,0))</f>
        <v>15838734.155481301</v>
      </c>
      <c r="N4910" s="19">
        <f>I4910*INDEX('Pliegos Tarifarios (Las Condes)'!$C:$C,MATCH($B4910,'Pliegos Tarifarios (Las Condes)'!$A:$A,0))</f>
        <v>1107516.6742696001</v>
      </c>
      <c r="O4910" s="19">
        <f>J4910*INDEX('Pliegos Tarifarios (Las Condes)'!$D:$D,MATCH($B4910,'Pliegos Tarifarios (Las Condes)'!$A:$A,0))</f>
        <v>4566470.7352874996</v>
      </c>
      <c r="P4910" s="19">
        <f>H4910*INDEX('Pliegos Tarifarios (Las Condes)'!$E:$E,MATCH($B4910,'Pliegos Tarifarios (Las Condes)'!$A:$A,0))</f>
        <v>1565566.0059424001</v>
      </c>
      <c r="Q4910" s="19" cm="1">
        <f t="array" ref="Q4910">H4910*_xlfn.IFS(H4910&lt;=350,INDEX('Pliegos Tarifarios (Las Condes)'!$F:$F,MATCH($B4910,'Pliegos Tarifarios (Las Condes)'!$A:$A,0)),H4910&lt;=500,INDEX('Pliegos Tarifarios (Las Condes)'!$G:$G,MATCH($B4910,'Pliegos Tarifarios (Las Condes)'!$A:$A,0)),H4910&lt;=1000,INDEX('Pliegos Tarifarios (Las Condes)'!$H:$H,MATCH($B4910,'Pliegos Tarifarios (Las Condes)'!$A:$A,0)),H4910&lt;=5000,INDEX('Pliegos Tarifarios (Las Condes)'!$I:$I,MATCH($B4910,'Pliegos Tarifarios (Las Condes)'!$A:$A,0)),H4910&gt;5000,INDEX('Pliegos Tarifarios (Las Condes)'!$J:$J,MATCH($B4910,'Pliegos Tarifarios (Las Condes)'!$A:$A,0)))/1.19</f>
        <v>401630.24433411768</v>
      </c>
      <c r="R4910" s="19">
        <f>INDEX('Pliegos Tarifarios (Las Condes)'!$K:$K,MATCH($B4910,'Pliegos Tarifarios (Las Condes)'!$A:$A,0))</f>
        <v>733.35299999999995</v>
      </c>
      <c r="S4910" s="21">
        <f t="shared" si="231"/>
        <v>23480651.168314919</v>
      </c>
      <c r="T4910" s="21">
        <f t="shared" si="232"/>
        <v>4461323.7219798351</v>
      </c>
      <c r="U4910" s="19">
        <v>0</v>
      </c>
      <c r="V4910" s="21">
        <f t="shared" si="233"/>
        <v>27941974.890294753</v>
      </c>
    </row>
    <row r="4911" spans="1:22" x14ac:dyDescent="0.3">
      <c r="A4911" s="7" t="s">
        <v>151</v>
      </c>
      <c r="B4911" s="7">
        <v>12</v>
      </c>
      <c r="C4911" s="8" t="s">
        <v>186</v>
      </c>
      <c r="D4911" s="7" t="s">
        <v>188</v>
      </c>
      <c r="E4911" s="7" t="s">
        <v>18</v>
      </c>
      <c r="F4911" s="8" t="s">
        <v>189</v>
      </c>
      <c r="G4911" s="7" t="s">
        <v>16</v>
      </c>
      <c r="H4911" s="9">
        <v>20045.295099999999</v>
      </c>
      <c r="I4911" s="9">
        <v>53.175800000000002</v>
      </c>
      <c r="J4911" s="9">
        <v>52.4574</v>
      </c>
      <c r="K4911" s="10">
        <v>0.98649009511845609</v>
      </c>
      <c r="L4911" s="9">
        <v>646.62</v>
      </c>
      <c r="M4911" s="19">
        <f>H4911*INDEX('Pliegos Tarifarios (Las Condes)'!$B:$B,MATCH($B4911,'Pliegos Tarifarios (Las Condes)'!$A:$A,0))</f>
        <v>2641228.2182613001</v>
      </c>
      <c r="N4911" s="19">
        <f>I4911*INDEX('Pliegos Tarifarios (Las Condes)'!$C:$C,MATCH($B4911,'Pliegos Tarifarios (Las Condes)'!$A:$A,0))</f>
        <v>184253.24301140002</v>
      </c>
      <c r="O4911" s="19">
        <f>J4911*INDEX('Pliegos Tarifarios (Las Condes)'!$D:$D,MATCH($B4911,'Pliegos Tarifarios (Las Condes)'!$A:$A,0))</f>
        <v>762670.21753260004</v>
      </c>
      <c r="P4911" s="19">
        <f>H4911*INDEX('Pliegos Tarifarios (Las Condes)'!$E:$E,MATCH($B4911,'Pliegos Tarifarios (Las Condes)'!$A:$A,0))</f>
        <v>261069.92338239998</v>
      </c>
      <c r="Q4911" s="19" cm="1">
        <f t="array" ref="Q4911">H4911*_xlfn.IFS(H4911&lt;=350,INDEX('Pliegos Tarifarios (Las Condes)'!$F:$F,MATCH($B4911,'Pliegos Tarifarios (Las Condes)'!$A:$A,0)),H4911&lt;=500,INDEX('Pliegos Tarifarios (Las Condes)'!$G:$G,MATCH($B4911,'Pliegos Tarifarios (Las Condes)'!$A:$A,0)),H4911&lt;=1000,INDEX('Pliegos Tarifarios (Las Condes)'!$H:$H,MATCH($B4911,'Pliegos Tarifarios (Las Condes)'!$A:$A,0)),H4911&lt;=5000,INDEX('Pliegos Tarifarios (Las Condes)'!$I:$I,MATCH($B4911,'Pliegos Tarifarios (Las Condes)'!$A:$A,0)),H4911&gt;5000,INDEX('Pliegos Tarifarios (Las Condes)'!$J:$J,MATCH($B4911,'Pliegos Tarifarios (Las Condes)'!$A:$A,0)))/1.19</f>
        <v>66974.868334117651</v>
      </c>
      <c r="R4911" s="19">
        <f>INDEX('Pliegos Tarifarios (Las Condes)'!$K:$K,MATCH($B4911,'Pliegos Tarifarios (Las Condes)'!$A:$A,0))</f>
        <v>733.35299999999995</v>
      </c>
      <c r="S4911" s="21">
        <f t="shared" si="231"/>
        <v>3916929.823521818</v>
      </c>
      <c r="T4911" s="21">
        <f t="shared" si="232"/>
        <v>744216.66646914545</v>
      </c>
      <c r="U4911" s="19">
        <v>0</v>
      </c>
      <c r="V4911" s="21">
        <f t="shared" si="233"/>
        <v>4661146.4899909636</v>
      </c>
    </row>
    <row r="4912" spans="1:22" x14ac:dyDescent="0.3">
      <c r="A4912" s="7" t="s">
        <v>151</v>
      </c>
      <c r="B4912" s="7">
        <v>12</v>
      </c>
      <c r="C4912" s="8" t="s">
        <v>186</v>
      </c>
      <c r="D4912" s="7" t="s">
        <v>190</v>
      </c>
      <c r="E4912" s="7" t="s">
        <v>18</v>
      </c>
      <c r="F4912" s="8" t="s">
        <v>191</v>
      </c>
      <c r="G4912" s="7" t="s">
        <v>16</v>
      </c>
      <c r="H4912" s="9">
        <v>16031.1096</v>
      </c>
      <c r="I4912" s="9">
        <v>41.697699999999998</v>
      </c>
      <c r="J4912" s="9">
        <v>41.697699999999998</v>
      </c>
      <c r="K4912" s="10">
        <v>1</v>
      </c>
      <c r="L4912" s="9">
        <v>517.13</v>
      </c>
      <c r="M4912" s="19">
        <f>H4912*INDEX('Pliegos Tarifarios (Las Condes)'!$B:$B,MATCH($B4912,'Pliegos Tarifarios (Las Condes)'!$A:$A,0))</f>
        <v>2112307.0942247999</v>
      </c>
      <c r="N4912" s="19">
        <f>I4912*INDEX('Pliegos Tarifarios (Las Condes)'!$C:$C,MATCH($B4912,'Pliegos Tarifarios (Las Condes)'!$A:$A,0))</f>
        <v>144481.8216391</v>
      </c>
      <c r="O4912" s="19">
        <f>J4912*INDEX('Pliegos Tarifarios (Las Condes)'!$D:$D,MATCH($B4912,'Pliegos Tarifarios (Las Condes)'!$A:$A,0))</f>
        <v>606236.56394729996</v>
      </c>
      <c r="P4912" s="19">
        <f>H4912*INDEX('Pliegos Tarifarios (Las Condes)'!$E:$E,MATCH($B4912,'Pliegos Tarifarios (Las Condes)'!$A:$A,0))</f>
        <v>208789.17143039999</v>
      </c>
      <c r="Q4912" s="19" cm="1">
        <f t="array" ref="Q4912">H4912*_xlfn.IFS(H4912&lt;=350,INDEX('Pliegos Tarifarios (Las Condes)'!$F:$F,MATCH($B4912,'Pliegos Tarifarios (Las Condes)'!$A:$A,0)),H4912&lt;=500,INDEX('Pliegos Tarifarios (Las Condes)'!$G:$G,MATCH($B4912,'Pliegos Tarifarios (Las Condes)'!$A:$A,0)),H4912&lt;=1000,INDEX('Pliegos Tarifarios (Las Condes)'!$H:$H,MATCH($B4912,'Pliegos Tarifarios (Las Condes)'!$A:$A,0)),H4912&lt;=5000,INDEX('Pliegos Tarifarios (Las Condes)'!$I:$I,MATCH($B4912,'Pliegos Tarifarios (Las Condes)'!$A:$A,0)),H4912&gt;5000,INDEX('Pliegos Tarifarios (Las Condes)'!$J:$J,MATCH($B4912,'Pliegos Tarifarios (Las Condes)'!$A:$A,0)))/1.19</f>
        <v>53562.766192941177</v>
      </c>
      <c r="R4912" s="19">
        <f>INDEX('Pliegos Tarifarios (Las Condes)'!$K:$K,MATCH($B4912,'Pliegos Tarifarios (Las Condes)'!$A:$A,0))</f>
        <v>733.35299999999995</v>
      </c>
      <c r="S4912" s="21">
        <f t="shared" si="231"/>
        <v>3126110.7704345412</v>
      </c>
      <c r="T4912" s="21">
        <f t="shared" si="232"/>
        <v>593961.04638256284</v>
      </c>
      <c r="U4912" s="19">
        <v>0</v>
      </c>
      <c r="V4912" s="21">
        <f t="shared" si="233"/>
        <v>3720071.8168171039</v>
      </c>
    </row>
    <row r="4913" spans="1:22" x14ac:dyDescent="0.3">
      <c r="A4913" s="7" t="s">
        <v>151</v>
      </c>
      <c r="B4913" s="7">
        <v>12</v>
      </c>
      <c r="C4913" s="8" t="s">
        <v>186</v>
      </c>
      <c r="D4913" s="7" t="s">
        <v>192</v>
      </c>
      <c r="E4913" s="7" t="s">
        <v>18</v>
      </c>
      <c r="F4913" s="8" t="s">
        <v>23</v>
      </c>
      <c r="G4913" s="7" t="s">
        <v>16</v>
      </c>
      <c r="H4913" s="9">
        <v>16054.9</v>
      </c>
      <c r="I4913" s="9">
        <v>41.794699999999999</v>
      </c>
      <c r="J4913" s="9">
        <v>41.794699999999999</v>
      </c>
      <c r="K4913" s="10">
        <v>1</v>
      </c>
      <c r="L4913" s="9">
        <v>517.9</v>
      </c>
      <c r="M4913" s="19">
        <f>H4913*INDEX('Pliegos Tarifarios (Las Condes)'!$B:$B,MATCH($B4913,'Pliegos Tarifarios (Las Condes)'!$A:$A,0))</f>
        <v>2115441.7886999999</v>
      </c>
      <c r="N4913" s="19">
        <f>I4913*INDEX('Pliegos Tarifarios (Las Condes)'!$C:$C,MATCH($B4913,'Pliegos Tarifarios (Las Condes)'!$A:$A,0))</f>
        <v>144817.9249901</v>
      </c>
      <c r="O4913" s="19">
        <f>J4913*INDEX('Pliegos Tarifarios (Las Condes)'!$D:$D,MATCH($B4913,'Pliegos Tarifarios (Las Condes)'!$A:$A,0))</f>
        <v>607646.83230030001</v>
      </c>
      <c r="P4913" s="19">
        <f>H4913*INDEX('Pliegos Tarifarios (Las Condes)'!$E:$E,MATCH($B4913,'Pliegos Tarifarios (Las Condes)'!$A:$A,0))</f>
        <v>209099.01759999999</v>
      </c>
      <c r="Q4913" s="19" cm="1">
        <f t="array" ref="Q4913">H4913*_xlfn.IFS(H4913&lt;=350,INDEX('Pliegos Tarifarios (Las Condes)'!$F:$F,MATCH($B4913,'Pliegos Tarifarios (Las Condes)'!$A:$A,0)),H4913&lt;=500,INDEX('Pliegos Tarifarios (Las Condes)'!$G:$G,MATCH($B4913,'Pliegos Tarifarios (Las Condes)'!$A:$A,0)),H4913&lt;=1000,INDEX('Pliegos Tarifarios (Las Condes)'!$H:$H,MATCH($B4913,'Pliegos Tarifarios (Las Condes)'!$A:$A,0)),H4913&lt;=5000,INDEX('Pliegos Tarifarios (Las Condes)'!$I:$I,MATCH($B4913,'Pliegos Tarifarios (Las Condes)'!$A:$A,0)),H4913&gt;5000,INDEX('Pliegos Tarifarios (Las Condes)'!$J:$J,MATCH($B4913,'Pliegos Tarifarios (Las Condes)'!$A:$A,0)))/1.19</f>
        <v>53642.254117647055</v>
      </c>
      <c r="R4913" s="19">
        <f>INDEX('Pliegos Tarifarios (Las Condes)'!$K:$K,MATCH($B4913,'Pliegos Tarifarios (Las Condes)'!$A:$A,0))</f>
        <v>733.35299999999995</v>
      </c>
      <c r="S4913" s="21">
        <f t="shared" si="231"/>
        <v>3131381.1707080472</v>
      </c>
      <c r="T4913" s="21">
        <f t="shared" si="232"/>
        <v>594962.42243452894</v>
      </c>
      <c r="U4913" s="19">
        <v>0</v>
      </c>
      <c r="V4913" s="21">
        <f t="shared" si="233"/>
        <v>3726343.5931425761</v>
      </c>
    </row>
    <row r="4914" spans="1:22" x14ac:dyDescent="0.3">
      <c r="A4914" s="7" t="s">
        <v>151</v>
      </c>
      <c r="B4914" s="7">
        <v>12</v>
      </c>
      <c r="C4914" s="8" t="s">
        <v>186</v>
      </c>
      <c r="D4914" s="7" t="s">
        <v>193</v>
      </c>
      <c r="E4914" s="7" t="s">
        <v>18</v>
      </c>
      <c r="F4914" s="8" t="s">
        <v>25</v>
      </c>
      <c r="G4914" s="7" t="s">
        <v>16</v>
      </c>
      <c r="H4914" s="9">
        <v>14430.5191</v>
      </c>
      <c r="I4914" s="9">
        <v>38.231499999999997</v>
      </c>
      <c r="J4914" s="9">
        <v>37.310600000000001</v>
      </c>
      <c r="K4914" s="10">
        <v>0.97591253285903001</v>
      </c>
      <c r="L4914" s="9">
        <v>465.5</v>
      </c>
      <c r="M4914" s="19">
        <f>H4914*INDEX('Pliegos Tarifarios (Las Condes)'!$B:$B,MATCH($B4914,'Pliegos Tarifarios (Las Condes)'!$A:$A,0))</f>
        <v>1901408.4881732999</v>
      </c>
      <c r="N4914" s="19">
        <f>I4914*INDEX('Pliegos Tarifarios (Las Condes)'!$C:$C,MATCH($B4914,'Pliegos Tarifarios (Las Condes)'!$A:$A,0))</f>
        <v>132471.49756449999</v>
      </c>
      <c r="O4914" s="19">
        <f>J4914*INDEX('Pliegos Tarifarios (Las Condes)'!$D:$D,MATCH($B4914,'Pliegos Tarifarios (Las Condes)'!$A:$A,0))</f>
        <v>542453.17949939996</v>
      </c>
      <c r="P4914" s="19">
        <f>H4914*INDEX('Pliegos Tarifarios (Las Condes)'!$E:$E,MATCH($B4914,'Pliegos Tarifarios (Las Condes)'!$A:$A,0))</f>
        <v>187943.08075839997</v>
      </c>
      <c r="Q4914" s="19" cm="1">
        <f t="array" ref="Q4914">H4914*_xlfn.IFS(H4914&lt;=350,INDEX('Pliegos Tarifarios (Las Condes)'!$F:$F,MATCH($B4914,'Pliegos Tarifarios (Las Condes)'!$A:$A,0)),H4914&lt;=500,INDEX('Pliegos Tarifarios (Las Condes)'!$G:$G,MATCH($B4914,'Pliegos Tarifarios (Las Condes)'!$A:$A,0)),H4914&lt;=1000,INDEX('Pliegos Tarifarios (Las Condes)'!$H:$H,MATCH($B4914,'Pliegos Tarifarios (Las Condes)'!$A:$A,0)),H4914&lt;=5000,INDEX('Pliegos Tarifarios (Las Condes)'!$I:$I,MATCH($B4914,'Pliegos Tarifarios (Las Condes)'!$A:$A,0)),H4914&gt;5000,INDEX('Pliegos Tarifarios (Las Condes)'!$J:$J,MATCH($B4914,'Pliegos Tarifarios (Las Condes)'!$A:$A,0)))/1.19</f>
        <v>48214.910875294117</v>
      </c>
      <c r="R4914" s="19">
        <f>INDEX('Pliegos Tarifarios (Las Condes)'!$K:$K,MATCH($B4914,'Pliegos Tarifarios (Las Condes)'!$A:$A,0))</f>
        <v>733.35299999999995</v>
      </c>
      <c r="S4914" s="21">
        <f t="shared" si="231"/>
        <v>2813224.5098708938</v>
      </c>
      <c r="T4914" s="21">
        <f t="shared" si="232"/>
        <v>534512.65687546984</v>
      </c>
      <c r="U4914" s="19">
        <v>0</v>
      </c>
      <c r="V4914" s="21">
        <f t="shared" si="233"/>
        <v>3347737.1667463635</v>
      </c>
    </row>
    <row r="4915" spans="1:22" x14ac:dyDescent="0.3">
      <c r="A4915" s="7" t="s">
        <v>151</v>
      </c>
      <c r="B4915" s="7">
        <v>12</v>
      </c>
      <c r="C4915" s="8" t="s">
        <v>186</v>
      </c>
      <c r="D4915" s="7" t="s">
        <v>194</v>
      </c>
      <c r="E4915" s="7" t="s">
        <v>18</v>
      </c>
      <c r="F4915" s="8" t="s">
        <v>27</v>
      </c>
      <c r="G4915" s="7" t="s">
        <v>16</v>
      </c>
      <c r="H4915" s="9">
        <v>9615.2407000000003</v>
      </c>
      <c r="I4915" s="9">
        <v>25.3827</v>
      </c>
      <c r="J4915" s="9">
        <v>25.069700000000001</v>
      </c>
      <c r="K4915" s="10">
        <v>0.98766876652208002</v>
      </c>
      <c r="L4915" s="9">
        <v>310.17</v>
      </c>
      <c r="M4915" s="19">
        <f>H4915*INDEX('Pliegos Tarifarios (Las Condes)'!$B:$B,MATCH($B4915,'Pliegos Tarifarios (Las Condes)'!$A:$A,0))</f>
        <v>1266932.9603541</v>
      </c>
      <c r="N4915" s="19">
        <f>I4915*INDEX('Pliegos Tarifarios (Las Condes)'!$C:$C,MATCH($B4915,'Pliegos Tarifarios (Las Condes)'!$A:$A,0))</f>
        <v>87950.623994100009</v>
      </c>
      <c r="O4915" s="19">
        <f>J4915*INDEX('Pliegos Tarifarios (Las Condes)'!$D:$D,MATCH($B4915,'Pliegos Tarifarios (Las Condes)'!$A:$A,0))</f>
        <v>364484.58277530002</v>
      </c>
      <c r="P4915" s="19">
        <f>H4915*INDEX('Pliegos Tarifarios (Las Condes)'!$E:$E,MATCH($B4915,'Pliegos Tarifarios (Las Condes)'!$A:$A,0))</f>
        <v>125228.8948768</v>
      </c>
      <c r="Q4915" s="19" cm="1">
        <f t="array" ref="Q4915">H4915*_xlfn.IFS(H4915&lt;=350,INDEX('Pliegos Tarifarios (Las Condes)'!$F:$F,MATCH($B4915,'Pliegos Tarifarios (Las Condes)'!$A:$A,0)),H4915&lt;=500,INDEX('Pliegos Tarifarios (Las Condes)'!$G:$G,MATCH($B4915,'Pliegos Tarifarios (Las Condes)'!$A:$A,0)),H4915&lt;=1000,INDEX('Pliegos Tarifarios (Las Condes)'!$H:$H,MATCH($B4915,'Pliegos Tarifarios (Las Condes)'!$A:$A,0)),H4915&lt;=5000,INDEX('Pliegos Tarifarios (Las Condes)'!$I:$I,MATCH($B4915,'Pliegos Tarifarios (Las Condes)'!$A:$A,0)),H4915&gt;5000,INDEX('Pliegos Tarifarios (Las Condes)'!$J:$J,MATCH($B4915,'Pliegos Tarifarios (Las Condes)'!$A:$A,0)))/1.19</f>
        <v>32126.215985882358</v>
      </c>
      <c r="R4915" s="19">
        <f>INDEX('Pliegos Tarifarios (Las Condes)'!$K:$K,MATCH($B4915,'Pliegos Tarifarios (Las Condes)'!$A:$A,0))</f>
        <v>733.35299999999995</v>
      </c>
      <c r="S4915" s="21">
        <f t="shared" si="231"/>
        <v>1877456.630986182</v>
      </c>
      <c r="T4915" s="21">
        <f t="shared" si="232"/>
        <v>356716.75988737459</v>
      </c>
      <c r="U4915" s="19">
        <v>0</v>
      </c>
      <c r="V4915" s="21">
        <f t="shared" si="233"/>
        <v>2234173.3908735565</v>
      </c>
    </row>
    <row r="4916" spans="1:22" x14ac:dyDescent="0.3">
      <c r="A4916" s="7" t="s">
        <v>151</v>
      </c>
      <c r="B4916" s="7">
        <v>12</v>
      </c>
      <c r="C4916" s="8" t="s">
        <v>186</v>
      </c>
      <c r="D4916" s="7" t="s">
        <v>195</v>
      </c>
      <c r="E4916" s="7" t="s">
        <v>18</v>
      </c>
      <c r="F4916" s="8" t="s">
        <v>29</v>
      </c>
      <c r="G4916" s="7" t="s">
        <v>30</v>
      </c>
      <c r="H4916" s="9">
        <v>3206.1954999999998</v>
      </c>
      <c r="I4916" s="9">
        <v>8.2621000000000002</v>
      </c>
      <c r="J4916" s="9">
        <v>8.2621000000000002</v>
      </c>
      <c r="K4916" s="10">
        <v>1</v>
      </c>
      <c r="L4916" s="9">
        <v>103.43</v>
      </c>
      <c r="M4916" s="19">
        <f>H4916*INDEX('Pliegos Tarifarios (Las Condes)'!$B:$B,MATCH($B4916,'Pliegos Tarifarios (Las Condes)'!$A:$A,0))</f>
        <v>422457.93766649999</v>
      </c>
      <c r="N4916" s="19">
        <f>I4916*INDEX('Pliegos Tarifarios (Las Condes)'!$C:$C,MATCH($B4916,'Pliegos Tarifarios (Las Condes)'!$A:$A,0))</f>
        <v>28628.036044300003</v>
      </c>
      <c r="O4916" s="19">
        <f>J4916*INDEX('Pliegos Tarifarios (Las Condes)'!$D:$D,MATCH($B4916,'Pliegos Tarifarios (Las Condes)'!$A:$A,0))</f>
        <v>120121.4243229</v>
      </c>
      <c r="P4916" s="19">
        <f>H4916*INDEX('Pliegos Tarifarios (Las Condes)'!$E:$E,MATCH($B4916,'Pliegos Tarifarios (Las Condes)'!$A:$A,0))</f>
        <v>41757.490191999997</v>
      </c>
      <c r="Q4916" s="19" cm="1">
        <f t="array" ref="Q4916">H4916*_xlfn.IFS(H4916&lt;=350,INDEX('Pliegos Tarifarios (Las Condes)'!$F:$F,MATCH($B4916,'Pliegos Tarifarios (Las Condes)'!$A:$A,0)),H4916&lt;=500,INDEX('Pliegos Tarifarios (Las Condes)'!$G:$G,MATCH($B4916,'Pliegos Tarifarios (Las Condes)'!$A:$A,0)),H4916&lt;=1000,INDEX('Pliegos Tarifarios (Las Condes)'!$H:$H,MATCH($B4916,'Pliegos Tarifarios (Las Condes)'!$A:$A,0)),H4916&lt;=5000,INDEX('Pliegos Tarifarios (Las Condes)'!$I:$I,MATCH($B4916,'Pliegos Tarifarios (Las Condes)'!$A:$A,0)),H4916&gt;5000,INDEX('Pliegos Tarifarios (Las Condes)'!$J:$J,MATCH($B4916,'Pliegos Tarifarios (Las Condes)'!$A:$A,0)))/1.19</f>
        <v>9812.5747991596636</v>
      </c>
      <c r="R4916" s="19">
        <f>INDEX('Pliegos Tarifarios (Las Condes)'!$K:$K,MATCH($B4916,'Pliegos Tarifarios (Las Condes)'!$A:$A,0))</f>
        <v>733.35299999999995</v>
      </c>
      <c r="S4916" s="21">
        <f t="shared" si="231"/>
        <v>623510.81602485967</v>
      </c>
      <c r="T4916" s="21">
        <f t="shared" si="232"/>
        <v>118467.05504472334</v>
      </c>
      <c r="U4916" s="19">
        <v>0</v>
      </c>
      <c r="V4916" s="21">
        <f t="shared" si="233"/>
        <v>741977.87106958299</v>
      </c>
    </row>
    <row r="4917" spans="1:22" x14ac:dyDescent="0.3">
      <c r="A4917" s="7" t="s">
        <v>151</v>
      </c>
      <c r="B4917" s="7">
        <v>12</v>
      </c>
      <c r="C4917" s="8" t="s">
        <v>186</v>
      </c>
      <c r="D4917" s="7" t="s">
        <v>196</v>
      </c>
      <c r="E4917" s="7" t="s">
        <v>18</v>
      </c>
      <c r="F4917" s="8" t="s">
        <v>32</v>
      </c>
      <c r="G4917" s="7" t="s">
        <v>16</v>
      </c>
      <c r="H4917" s="9">
        <v>9621.9459999999999</v>
      </c>
      <c r="I4917" s="9">
        <v>25.208600000000001</v>
      </c>
      <c r="J4917" s="9">
        <v>24.867999999999999</v>
      </c>
      <c r="K4917" s="10">
        <v>0.98648873797037506</v>
      </c>
      <c r="L4917" s="9">
        <v>310.39</v>
      </c>
      <c r="M4917" s="19">
        <f>H4917*INDEX('Pliegos Tarifarios (Las Condes)'!$B:$B,MATCH($B4917,'Pliegos Tarifarios (Las Condes)'!$A:$A,0))</f>
        <v>1267816.470798</v>
      </c>
      <c r="N4917" s="19">
        <f>I4917*INDEX('Pliegos Tarifarios (Las Condes)'!$C:$C,MATCH($B4917,'Pliegos Tarifarios (Las Condes)'!$A:$A,0))</f>
        <v>87347.370453800002</v>
      </c>
      <c r="O4917" s="19">
        <f>J4917*INDEX('Pliegos Tarifarios (Las Condes)'!$D:$D,MATCH($B4917,'Pliegos Tarifarios (Las Condes)'!$A:$A,0))</f>
        <v>361552.09693199996</v>
      </c>
      <c r="P4917" s="19">
        <f>H4917*INDEX('Pliegos Tarifarios (Las Condes)'!$E:$E,MATCH($B4917,'Pliegos Tarifarios (Las Condes)'!$A:$A,0))</f>
        <v>125316.22470399999</v>
      </c>
      <c r="Q4917" s="19" cm="1">
        <f t="array" ref="Q4917">H4917*_xlfn.IFS(H4917&lt;=350,INDEX('Pliegos Tarifarios (Las Condes)'!$F:$F,MATCH($B4917,'Pliegos Tarifarios (Las Condes)'!$A:$A,0)),H4917&lt;=500,INDEX('Pliegos Tarifarios (Las Condes)'!$G:$G,MATCH($B4917,'Pliegos Tarifarios (Las Condes)'!$A:$A,0)),H4917&lt;=1000,INDEX('Pliegos Tarifarios (Las Condes)'!$H:$H,MATCH($B4917,'Pliegos Tarifarios (Las Condes)'!$A:$A,0)),H4917&lt;=5000,INDEX('Pliegos Tarifarios (Las Condes)'!$I:$I,MATCH($B4917,'Pliegos Tarifarios (Las Condes)'!$A:$A,0)),H4917&gt;5000,INDEX('Pliegos Tarifarios (Las Condes)'!$J:$J,MATCH($B4917,'Pliegos Tarifarios (Las Condes)'!$A:$A,0)))/1.19</f>
        <v>32148.619576470592</v>
      </c>
      <c r="R4917" s="19">
        <f>INDEX('Pliegos Tarifarios (Las Condes)'!$K:$K,MATCH($B4917,'Pliegos Tarifarios (Las Condes)'!$A:$A,0))</f>
        <v>733.35299999999995</v>
      </c>
      <c r="S4917" s="21">
        <f t="shared" si="231"/>
        <v>1874914.1354642706</v>
      </c>
      <c r="T4917" s="21">
        <f t="shared" si="232"/>
        <v>356233.68573821144</v>
      </c>
      <c r="U4917" s="19">
        <v>0</v>
      </c>
      <c r="V4917" s="21">
        <f t="shared" si="233"/>
        <v>2231147.8212024821</v>
      </c>
    </row>
    <row r="4918" spans="1:22" x14ac:dyDescent="0.3">
      <c r="A4918" s="7" t="s">
        <v>151</v>
      </c>
      <c r="B4918" s="7">
        <v>12</v>
      </c>
      <c r="C4918" s="8" t="s">
        <v>186</v>
      </c>
      <c r="D4918" s="7" t="s">
        <v>197</v>
      </c>
      <c r="E4918" s="7" t="s">
        <v>34</v>
      </c>
      <c r="F4918" s="8" t="s">
        <v>35</v>
      </c>
      <c r="G4918" s="7" t="s">
        <v>30</v>
      </c>
      <c r="H4918" s="9">
        <v>4013.8733000000002</v>
      </c>
      <c r="I4918" s="9">
        <v>10.608000000000001</v>
      </c>
      <c r="J4918" s="9">
        <v>10.4781</v>
      </c>
      <c r="K4918" s="10">
        <v>0.98775452488687776</v>
      </c>
      <c r="L4918" s="9">
        <v>129.47999999999999</v>
      </c>
      <c r="M4918" s="19">
        <f>H4918*INDEX('Pliegos Tarifarios (Las Condes)'!$B:$B,MATCH($B4918,'Pliegos Tarifarios (Las Condes)'!$A:$A,0))</f>
        <v>528879.98762790009</v>
      </c>
      <c r="N4918" s="19">
        <f>I4918*INDEX('Pliegos Tarifarios (Las Condes)'!$C:$C,MATCH($B4918,'Pliegos Tarifarios (Las Condes)'!$A:$A,0))</f>
        <v>36756.539664000004</v>
      </c>
      <c r="O4918" s="19">
        <f>J4918*INDEX('Pliegos Tarifarios (Las Condes)'!$D:$D,MATCH($B4918,'Pliegos Tarifarios (Las Condes)'!$A:$A,0))</f>
        <v>152339.5137069</v>
      </c>
      <c r="P4918" s="19">
        <f>H4918*INDEX('Pliegos Tarifarios (Las Condes)'!$E:$E,MATCH($B4918,'Pliegos Tarifarios (Las Condes)'!$A:$A,0))</f>
        <v>52276.685859199999</v>
      </c>
      <c r="Q4918" s="19" cm="1">
        <f t="array" ref="Q4918">H4918*_xlfn.IFS(H4918&lt;=350,INDEX('Pliegos Tarifarios (Las Condes)'!$F:$F,MATCH($B4918,'Pliegos Tarifarios (Las Condes)'!$A:$A,0)),H4918&lt;=500,INDEX('Pliegos Tarifarios (Las Condes)'!$G:$G,MATCH($B4918,'Pliegos Tarifarios (Las Condes)'!$A:$A,0)),H4918&lt;=1000,INDEX('Pliegos Tarifarios (Las Condes)'!$H:$H,MATCH($B4918,'Pliegos Tarifarios (Las Condes)'!$A:$A,0)),H4918&lt;=5000,INDEX('Pliegos Tarifarios (Las Condes)'!$I:$I,MATCH($B4918,'Pliegos Tarifarios (Las Condes)'!$A:$A,0)),H4918&gt;5000,INDEX('Pliegos Tarifarios (Las Condes)'!$J:$J,MATCH($B4918,'Pliegos Tarifarios (Las Condes)'!$A:$A,0)))/1.19</f>
        <v>12284.476099663867</v>
      </c>
      <c r="R4918" s="19">
        <f>INDEX('Pliegos Tarifarios (Las Condes)'!$K:$K,MATCH($B4918,'Pliegos Tarifarios (Las Condes)'!$A:$A,0))</f>
        <v>733.35299999999995</v>
      </c>
      <c r="S4918" s="21">
        <f t="shared" si="231"/>
        <v>783270.55595766404</v>
      </c>
      <c r="T4918" s="21">
        <f t="shared" si="232"/>
        <v>148821.40563195618</v>
      </c>
      <c r="U4918" s="19">
        <v>0</v>
      </c>
      <c r="V4918" s="21">
        <f t="shared" si="233"/>
        <v>932091.96158962022</v>
      </c>
    </row>
    <row r="4919" spans="1:22" x14ac:dyDescent="0.3">
      <c r="A4919" s="7" t="s">
        <v>151</v>
      </c>
      <c r="B4919" s="7">
        <v>12</v>
      </c>
      <c r="C4919" s="8" t="s">
        <v>186</v>
      </c>
      <c r="D4919" s="7" t="s">
        <v>198</v>
      </c>
      <c r="E4919" s="7" t="s">
        <v>34</v>
      </c>
      <c r="F4919" s="8" t="s">
        <v>37</v>
      </c>
      <c r="G4919" s="7" t="s">
        <v>30</v>
      </c>
      <c r="H4919" s="9">
        <v>3207.0311000000002</v>
      </c>
      <c r="I4919" s="9">
        <v>8.3887</v>
      </c>
      <c r="J4919" s="9">
        <v>8.3887</v>
      </c>
      <c r="K4919" s="10">
        <v>1</v>
      </c>
      <c r="L4919" s="9">
        <v>103.45</v>
      </c>
      <c r="M4919" s="19">
        <f>H4919*INDEX('Pliegos Tarifarios (Las Condes)'!$B:$B,MATCH($B4919,'Pliegos Tarifarios (Las Condes)'!$A:$A,0))</f>
        <v>422568.03882930003</v>
      </c>
      <c r="N4919" s="19">
        <f>I4919*INDEX('Pliegos Tarifarios (Las Condes)'!$C:$C,MATCH($B4919,'Pliegos Tarifarios (Las Condes)'!$A:$A,0))</f>
        <v>29066.702892100002</v>
      </c>
      <c r="O4919" s="19">
        <f>J4919*INDEX('Pliegos Tarifarios (Las Condes)'!$D:$D,MATCH($B4919,'Pliegos Tarifarios (Las Condes)'!$A:$A,0))</f>
        <v>121962.0426063</v>
      </c>
      <c r="P4919" s="19">
        <f>H4919*INDEX('Pliegos Tarifarios (Las Condes)'!$E:$E,MATCH($B4919,'Pliegos Tarifarios (Las Condes)'!$A:$A,0))</f>
        <v>41768.373046399996</v>
      </c>
      <c r="Q4919" s="19" cm="1">
        <f t="array" ref="Q4919">H4919*_xlfn.IFS(H4919&lt;=350,INDEX('Pliegos Tarifarios (Las Condes)'!$F:$F,MATCH($B4919,'Pliegos Tarifarios (Las Condes)'!$A:$A,0)),H4919&lt;=500,INDEX('Pliegos Tarifarios (Las Condes)'!$G:$G,MATCH($B4919,'Pliegos Tarifarios (Las Condes)'!$A:$A,0)),H4919&lt;=1000,INDEX('Pliegos Tarifarios (Las Condes)'!$H:$H,MATCH($B4919,'Pliegos Tarifarios (Las Condes)'!$A:$A,0)),H4919&lt;=5000,INDEX('Pliegos Tarifarios (Las Condes)'!$I:$I,MATCH($B4919,'Pliegos Tarifarios (Las Condes)'!$A:$A,0)),H4919&gt;5000,INDEX('Pliegos Tarifarios (Las Condes)'!$J:$J,MATCH($B4919,'Pliegos Tarifarios (Las Condes)'!$A:$A,0)))/1.19</f>
        <v>9815.1321564705886</v>
      </c>
      <c r="R4919" s="19">
        <f>INDEX('Pliegos Tarifarios (Las Condes)'!$K:$K,MATCH($B4919,'Pliegos Tarifarios (Las Condes)'!$A:$A,0))</f>
        <v>733.35299999999995</v>
      </c>
      <c r="S4919" s="21">
        <f t="shared" si="231"/>
        <v>625913.64253057062</v>
      </c>
      <c r="T4919" s="21">
        <f t="shared" si="232"/>
        <v>118923.59208080842</v>
      </c>
      <c r="U4919" s="19">
        <v>0</v>
      </c>
      <c r="V4919" s="21">
        <f t="shared" si="233"/>
        <v>744837.23461137898</v>
      </c>
    </row>
    <row r="4920" spans="1:22" x14ac:dyDescent="0.3">
      <c r="A4920" s="7" t="s">
        <v>151</v>
      </c>
      <c r="B4920" s="7">
        <v>12</v>
      </c>
      <c r="C4920" s="8" t="s">
        <v>186</v>
      </c>
      <c r="D4920" s="7" t="s">
        <v>199</v>
      </c>
      <c r="E4920" s="7" t="s">
        <v>34</v>
      </c>
      <c r="F4920" s="8" t="s">
        <v>39</v>
      </c>
      <c r="G4920" s="7" t="s">
        <v>30</v>
      </c>
      <c r="H4920" s="9">
        <v>3207.6714000000002</v>
      </c>
      <c r="I4920" s="9">
        <v>8.4709000000000003</v>
      </c>
      <c r="J4920" s="9">
        <v>8.4709000000000003</v>
      </c>
      <c r="K4920" s="10">
        <v>1</v>
      </c>
      <c r="L4920" s="9">
        <v>103.47</v>
      </c>
      <c r="M4920" s="19">
        <f>H4920*INDEX('Pliegos Tarifarios (Las Condes)'!$B:$B,MATCH($B4920,'Pliegos Tarifarios (Las Condes)'!$A:$A,0))</f>
        <v>422652.40667820006</v>
      </c>
      <c r="N4920" s="19">
        <f>I4920*INDEX('Pliegos Tarifarios (Las Condes)'!$C:$C,MATCH($B4920,'Pliegos Tarifarios (Las Condes)'!$A:$A,0))</f>
        <v>29351.524494700003</v>
      </c>
      <c r="O4920" s="19">
        <f>J4920*INDEX('Pliegos Tarifarios (Las Condes)'!$D:$D,MATCH($B4920,'Pliegos Tarifarios (Las Condes)'!$A:$A,0))</f>
        <v>123157.13599410001</v>
      </c>
      <c r="P4920" s="19">
        <f>H4920*INDEX('Pliegos Tarifarios (Las Condes)'!$E:$E,MATCH($B4920,'Pliegos Tarifarios (Las Condes)'!$A:$A,0))</f>
        <v>41776.712313600001</v>
      </c>
      <c r="Q4920" s="19" cm="1">
        <f t="array" ref="Q4920">H4920*_xlfn.IFS(H4920&lt;=350,INDEX('Pliegos Tarifarios (Las Condes)'!$F:$F,MATCH($B4920,'Pliegos Tarifarios (Las Condes)'!$A:$A,0)),H4920&lt;=500,INDEX('Pliegos Tarifarios (Las Condes)'!$G:$G,MATCH($B4920,'Pliegos Tarifarios (Las Condes)'!$A:$A,0)),H4920&lt;=1000,INDEX('Pliegos Tarifarios (Las Condes)'!$H:$H,MATCH($B4920,'Pliegos Tarifarios (Las Condes)'!$A:$A,0)),H4920&lt;=5000,INDEX('Pliegos Tarifarios (Las Condes)'!$I:$I,MATCH($B4920,'Pliegos Tarifarios (Las Condes)'!$A:$A,0)),H4920&gt;5000,INDEX('Pliegos Tarifarios (Las Condes)'!$J:$J,MATCH($B4920,'Pliegos Tarifarios (Las Condes)'!$A:$A,0)))/1.19</f>
        <v>9817.0917973109263</v>
      </c>
      <c r="R4920" s="19">
        <f>INDEX('Pliegos Tarifarios (Las Condes)'!$K:$K,MATCH($B4920,'Pliegos Tarifarios (Las Condes)'!$A:$A,0))</f>
        <v>733.35299999999995</v>
      </c>
      <c r="S4920" s="21">
        <f t="shared" si="231"/>
        <v>627488.22427791113</v>
      </c>
      <c r="T4920" s="21">
        <f t="shared" si="232"/>
        <v>119222.76261280311</v>
      </c>
      <c r="U4920" s="19">
        <v>0</v>
      </c>
      <c r="V4920" s="21">
        <f t="shared" si="233"/>
        <v>746710.98689071427</v>
      </c>
    </row>
    <row r="4921" spans="1:22" x14ac:dyDescent="0.3">
      <c r="A4921" s="7" t="s">
        <v>151</v>
      </c>
      <c r="B4921" s="7">
        <v>12</v>
      </c>
      <c r="C4921" s="8" t="s">
        <v>186</v>
      </c>
      <c r="D4921" s="7" t="s">
        <v>200</v>
      </c>
      <c r="E4921" s="7" t="s">
        <v>34</v>
      </c>
      <c r="F4921" s="8" t="s">
        <v>41</v>
      </c>
      <c r="G4921" s="7" t="s">
        <v>30</v>
      </c>
      <c r="H4921" s="9">
        <v>2405.6972000000001</v>
      </c>
      <c r="I4921" s="9">
        <v>6.3587999999999996</v>
      </c>
      <c r="J4921" s="9">
        <v>6.2881</v>
      </c>
      <c r="K4921" s="10">
        <v>0.98888154997798339</v>
      </c>
      <c r="L4921" s="9">
        <v>77.599999999999994</v>
      </c>
      <c r="M4921" s="19">
        <f>H4921*INDEX('Pliegos Tarifarios (Las Condes)'!$B:$B,MATCH($B4921,'Pliegos Tarifarios (Las Condes)'!$A:$A,0))</f>
        <v>316981.88016360003</v>
      </c>
      <c r="N4921" s="19">
        <f>I4921*INDEX('Pliegos Tarifarios (Las Condes)'!$C:$C,MATCH($B4921,'Pliegos Tarifarios (Las Condes)'!$A:$A,0))</f>
        <v>22033.1339004</v>
      </c>
      <c r="O4921" s="19">
        <f>J4921*INDEX('Pliegos Tarifarios (Las Condes)'!$D:$D,MATCH($B4921,'Pliegos Tarifarios (Las Condes)'!$A:$A,0))</f>
        <v>91421.7363969</v>
      </c>
      <c r="P4921" s="19">
        <f>H4921*INDEX('Pliegos Tarifarios (Las Condes)'!$E:$E,MATCH($B4921,'Pliegos Tarifarios (Las Condes)'!$A:$A,0))</f>
        <v>31331.800332799998</v>
      </c>
      <c r="Q4921" s="19" cm="1">
        <f t="array" ref="Q4921">H4921*_xlfn.IFS(H4921&lt;=350,INDEX('Pliegos Tarifarios (Las Condes)'!$F:$F,MATCH($B4921,'Pliegos Tarifarios (Las Condes)'!$A:$A,0)),H4921&lt;=500,INDEX('Pliegos Tarifarios (Las Condes)'!$G:$G,MATCH($B4921,'Pliegos Tarifarios (Las Condes)'!$A:$A,0)),H4921&lt;=1000,INDEX('Pliegos Tarifarios (Las Condes)'!$H:$H,MATCH($B4921,'Pliegos Tarifarios (Las Condes)'!$A:$A,0)),H4921&lt;=5000,INDEX('Pliegos Tarifarios (Las Condes)'!$I:$I,MATCH($B4921,'Pliegos Tarifarios (Las Condes)'!$A:$A,0)),H4921&gt;5000,INDEX('Pliegos Tarifarios (Las Condes)'!$J:$J,MATCH($B4921,'Pliegos Tarifarios (Las Condes)'!$A:$A,0)))/1.19</f>
        <v>7362.6463885714284</v>
      </c>
      <c r="R4921" s="19">
        <f>INDEX('Pliegos Tarifarios (Las Condes)'!$K:$K,MATCH($B4921,'Pliegos Tarifarios (Las Condes)'!$A:$A,0))</f>
        <v>733.35299999999995</v>
      </c>
      <c r="S4921" s="21">
        <f t="shared" si="231"/>
        <v>469864.55018227146</v>
      </c>
      <c r="T4921" s="21">
        <f t="shared" si="232"/>
        <v>89274.264534631584</v>
      </c>
      <c r="U4921" s="19">
        <v>0</v>
      </c>
      <c r="V4921" s="21">
        <f t="shared" si="233"/>
        <v>559138.81471690303</v>
      </c>
    </row>
    <row r="4922" spans="1:22" x14ac:dyDescent="0.3">
      <c r="A4922" s="7" t="s">
        <v>151</v>
      </c>
      <c r="B4922" s="7">
        <v>12</v>
      </c>
      <c r="C4922" s="8" t="s">
        <v>186</v>
      </c>
      <c r="D4922" s="7" t="s">
        <v>201</v>
      </c>
      <c r="E4922" s="7" t="s">
        <v>34</v>
      </c>
      <c r="F4922" s="8" t="s">
        <v>43</v>
      </c>
      <c r="G4922" s="7" t="s">
        <v>30</v>
      </c>
      <c r="H4922" s="9">
        <v>2405.1774</v>
      </c>
      <c r="I4922" s="9">
        <v>6.3281999999999998</v>
      </c>
      <c r="J4922" s="9">
        <v>6.1650999999999998</v>
      </c>
      <c r="K4922" s="10">
        <v>0.97422647830346698</v>
      </c>
      <c r="L4922" s="9">
        <v>77.59</v>
      </c>
      <c r="M4922" s="19">
        <f>H4922*INDEX('Pliegos Tarifarios (Las Condes)'!$B:$B,MATCH($B4922,'Pliegos Tarifarios (Las Condes)'!$A:$A,0))</f>
        <v>316913.38975620002</v>
      </c>
      <c r="N4922" s="19">
        <f>I4922*INDEX('Pliegos Tarifarios (Las Condes)'!$C:$C,MATCH($B4922,'Pliegos Tarifarios (Las Condes)'!$A:$A,0))</f>
        <v>21927.105420600001</v>
      </c>
      <c r="O4922" s="19">
        <f>J4922*INDEX('Pliegos Tarifarios (Las Condes)'!$D:$D,MATCH($B4922,'Pliegos Tarifarios (Las Condes)'!$A:$A,0))</f>
        <v>89633.457969900002</v>
      </c>
      <c r="P4922" s="19">
        <f>H4922*INDEX('Pliegos Tarifarios (Las Condes)'!$E:$E,MATCH($B4922,'Pliegos Tarifarios (Las Condes)'!$A:$A,0))</f>
        <v>31325.030457599998</v>
      </c>
      <c r="Q4922" s="19" cm="1">
        <f t="array" ref="Q4922">H4922*_xlfn.IFS(H4922&lt;=350,INDEX('Pliegos Tarifarios (Las Condes)'!$F:$F,MATCH($B4922,'Pliegos Tarifarios (Las Condes)'!$A:$A,0)),H4922&lt;=500,INDEX('Pliegos Tarifarios (Las Condes)'!$G:$G,MATCH($B4922,'Pliegos Tarifarios (Las Condes)'!$A:$A,0)),H4922&lt;=1000,INDEX('Pliegos Tarifarios (Las Condes)'!$H:$H,MATCH($B4922,'Pliegos Tarifarios (Las Condes)'!$A:$A,0)),H4922&lt;=5000,INDEX('Pliegos Tarifarios (Las Condes)'!$I:$I,MATCH($B4922,'Pliegos Tarifarios (Las Condes)'!$A:$A,0)),H4922&gt;5000,INDEX('Pliegos Tarifarios (Las Condes)'!$J:$J,MATCH($B4922,'Pliegos Tarifarios (Las Condes)'!$A:$A,0)))/1.19</f>
        <v>7361.0555384873942</v>
      </c>
      <c r="R4922" s="19">
        <f>INDEX('Pliegos Tarifarios (Las Condes)'!$K:$K,MATCH($B4922,'Pliegos Tarifarios (Las Condes)'!$A:$A,0))</f>
        <v>733.35299999999995</v>
      </c>
      <c r="S4922" s="21">
        <f t="shared" si="231"/>
        <v>467893.3921427874</v>
      </c>
      <c r="T4922" s="21">
        <f t="shared" si="232"/>
        <v>88899.74450712961</v>
      </c>
      <c r="U4922" s="19">
        <v>0</v>
      </c>
      <c r="V4922" s="21">
        <f t="shared" si="233"/>
        <v>556793.136649917</v>
      </c>
    </row>
    <row r="4923" spans="1:22" x14ac:dyDescent="0.3">
      <c r="A4923" s="7" t="s">
        <v>151</v>
      </c>
      <c r="B4923" s="7">
        <v>12</v>
      </c>
      <c r="C4923" s="8" t="s">
        <v>186</v>
      </c>
      <c r="D4923" s="7" t="s">
        <v>202</v>
      </c>
      <c r="E4923" s="7" t="s">
        <v>34</v>
      </c>
      <c r="F4923" s="8" t="s">
        <v>45</v>
      </c>
      <c r="G4923" s="7" t="s">
        <v>30</v>
      </c>
      <c r="H4923" s="9">
        <v>2410.8177999999998</v>
      </c>
      <c r="I4923" s="9">
        <v>6.2603</v>
      </c>
      <c r="J4923" s="9">
        <v>6.2115</v>
      </c>
      <c r="K4923" s="10">
        <v>0.99220484641311124</v>
      </c>
      <c r="L4923" s="9">
        <v>77.77</v>
      </c>
      <c r="M4923" s="19">
        <f>H4923*INDEX('Pliegos Tarifarios (Las Condes)'!$B:$B,MATCH($B4923,'Pliegos Tarifarios (Las Condes)'!$A:$A,0))</f>
        <v>317656.58578139998</v>
      </c>
      <c r="N4923" s="19">
        <f>I4923*INDEX('Pliegos Tarifarios (Las Condes)'!$C:$C,MATCH($B4923,'Pliegos Tarifarios (Las Condes)'!$A:$A,0))</f>
        <v>21691.833074900002</v>
      </c>
      <c r="O4923" s="19">
        <f>J4923*INDEX('Pliegos Tarifarios (Las Condes)'!$D:$D,MATCH($B4923,'Pliegos Tarifarios (Las Condes)'!$A:$A,0))</f>
        <v>90308.060563499996</v>
      </c>
      <c r="P4923" s="19">
        <f>H4923*INDEX('Pliegos Tarifarios (Las Condes)'!$E:$E,MATCH($B4923,'Pliegos Tarifarios (Las Condes)'!$A:$A,0))</f>
        <v>31398.491027199994</v>
      </c>
      <c r="Q4923" s="19" cm="1">
        <f t="array" ref="Q4923">H4923*_xlfn.IFS(H4923&lt;=350,INDEX('Pliegos Tarifarios (Las Condes)'!$F:$F,MATCH($B4923,'Pliegos Tarifarios (Las Condes)'!$A:$A,0)),H4923&lt;=500,INDEX('Pliegos Tarifarios (Las Condes)'!$G:$G,MATCH($B4923,'Pliegos Tarifarios (Las Condes)'!$A:$A,0)),H4923&lt;=1000,INDEX('Pliegos Tarifarios (Las Condes)'!$H:$H,MATCH($B4923,'Pliegos Tarifarios (Las Condes)'!$A:$A,0)),H4923&lt;=5000,INDEX('Pliegos Tarifarios (Las Condes)'!$I:$I,MATCH($B4923,'Pliegos Tarifarios (Las Condes)'!$A:$A,0)),H4923&gt;5000,INDEX('Pliegos Tarifarios (Las Condes)'!$J:$J,MATCH($B4923,'Pliegos Tarifarios (Las Condes)'!$A:$A,0)))/1.19</f>
        <v>7378.3180063865539</v>
      </c>
      <c r="R4923" s="19">
        <f>INDEX('Pliegos Tarifarios (Las Condes)'!$K:$K,MATCH($B4923,'Pliegos Tarifarios (Las Condes)'!$A:$A,0))</f>
        <v>733.35299999999995</v>
      </c>
      <c r="S4923" s="21">
        <f t="shared" si="231"/>
        <v>469166.64145338652</v>
      </c>
      <c r="T4923" s="21">
        <f t="shared" si="232"/>
        <v>89141.661876143437</v>
      </c>
      <c r="U4923" s="19">
        <v>0</v>
      </c>
      <c r="V4923" s="21">
        <f t="shared" si="233"/>
        <v>558308.30332952994</v>
      </c>
    </row>
    <row r="4924" spans="1:22" x14ac:dyDescent="0.3">
      <c r="A4924" s="7" t="s">
        <v>151</v>
      </c>
      <c r="B4924" s="7">
        <v>12</v>
      </c>
      <c r="C4924" s="8" t="s">
        <v>186</v>
      </c>
      <c r="D4924" s="7" t="s">
        <v>203</v>
      </c>
      <c r="E4924" s="7" t="s">
        <v>47</v>
      </c>
      <c r="F4924" s="8" t="s">
        <v>48</v>
      </c>
      <c r="G4924" s="7" t="s">
        <v>30</v>
      </c>
      <c r="H4924" s="9">
        <v>2408.0151999999998</v>
      </c>
      <c r="I4924" s="9">
        <v>6.2911999999999999</v>
      </c>
      <c r="J4924" s="9">
        <v>6.2049000000000003</v>
      </c>
      <c r="K4924" s="10">
        <v>0.98628242624618523</v>
      </c>
      <c r="L4924" s="9">
        <v>77.680000000000007</v>
      </c>
      <c r="M4924" s="19">
        <f>H4924*INDEX('Pliegos Tarifarios (Las Condes)'!$B:$B,MATCH($B4924,'Pliegos Tarifarios (Las Condes)'!$A:$A,0))</f>
        <v>317287.3067976</v>
      </c>
      <c r="N4924" s="19">
        <f>I4924*INDEX('Pliegos Tarifarios (Las Condes)'!$C:$C,MATCH($B4924,'Pliegos Tarifarios (Las Condes)'!$A:$A,0))</f>
        <v>21798.901049600001</v>
      </c>
      <c r="O4924" s="19">
        <f>J4924*INDEX('Pliegos Tarifarios (Las Condes)'!$D:$D,MATCH($B4924,'Pliegos Tarifarios (Las Condes)'!$A:$A,0))</f>
        <v>90212.104160100003</v>
      </c>
      <c r="P4924" s="19">
        <f>H4924*INDEX('Pliegos Tarifarios (Las Condes)'!$E:$E,MATCH($B4924,'Pliegos Tarifarios (Las Condes)'!$A:$A,0))</f>
        <v>31361.989964799996</v>
      </c>
      <c r="Q4924" s="19" cm="1">
        <f t="array" ref="Q4924">H4924*_xlfn.IFS(H4924&lt;=350,INDEX('Pliegos Tarifarios (Las Condes)'!$F:$F,MATCH($B4924,'Pliegos Tarifarios (Las Condes)'!$A:$A,0)),H4924&lt;=500,INDEX('Pliegos Tarifarios (Las Condes)'!$G:$G,MATCH($B4924,'Pliegos Tarifarios (Las Condes)'!$A:$A,0)),H4924&lt;=1000,INDEX('Pliegos Tarifarios (Las Condes)'!$H:$H,MATCH($B4924,'Pliegos Tarifarios (Las Condes)'!$A:$A,0)),H4924&lt;=5000,INDEX('Pliegos Tarifarios (Las Condes)'!$I:$I,MATCH($B4924,'Pliegos Tarifarios (Las Condes)'!$A:$A,0)),H4924&gt;5000,INDEX('Pliegos Tarifarios (Las Condes)'!$J:$J,MATCH($B4924,'Pliegos Tarifarios (Las Condes)'!$A:$A,0)))/1.19</f>
        <v>7369.7406373109234</v>
      </c>
      <c r="R4924" s="19">
        <f>INDEX('Pliegos Tarifarios (Las Condes)'!$K:$K,MATCH($B4924,'Pliegos Tarifarios (Las Condes)'!$A:$A,0))</f>
        <v>733.35299999999995</v>
      </c>
      <c r="S4924" s="21">
        <f t="shared" si="231"/>
        <v>468763.39560941089</v>
      </c>
      <c r="T4924" s="21">
        <f t="shared" si="232"/>
        <v>89065.045165788077</v>
      </c>
      <c r="U4924" s="19">
        <v>0</v>
      </c>
      <c r="V4924" s="21">
        <f t="shared" si="233"/>
        <v>557828.44077519898</v>
      </c>
    </row>
    <row r="4925" spans="1:22" x14ac:dyDescent="0.3">
      <c r="A4925" s="7" t="s">
        <v>151</v>
      </c>
      <c r="B4925" s="7">
        <v>12</v>
      </c>
      <c r="C4925" s="8" t="s">
        <v>186</v>
      </c>
      <c r="D4925" s="7" t="s">
        <v>204</v>
      </c>
      <c r="E4925" s="7" t="s">
        <v>47</v>
      </c>
      <c r="F4925" s="8" t="s">
        <v>50</v>
      </c>
      <c r="G4925" s="7" t="s">
        <v>30</v>
      </c>
      <c r="H4925" s="9">
        <v>2404.9</v>
      </c>
      <c r="I4925" s="9">
        <v>6.5492999999999997</v>
      </c>
      <c r="J4925" s="9">
        <v>6.5492999999999997</v>
      </c>
      <c r="K4925" s="10">
        <v>1</v>
      </c>
      <c r="L4925" s="9">
        <v>77.58</v>
      </c>
      <c r="M4925" s="19">
        <f>H4925*INDEX('Pliegos Tarifarios (Las Condes)'!$B:$B,MATCH($B4925,'Pliegos Tarifarios (Las Condes)'!$A:$A,0))</f>
        <v>316876.83870000002</v>
      </c>
      <c r="N4925" s="19">
        <f>I4925*INDEX('Pliegos Tarifarios (Las Condes)'!$C:$C,MATCH($B4925,'Pliegos Tarifarios (Las Condes)'!$A:$A,0))</f>
        <v>22693.213161899999</v>
      </c>
      <c r="O4925" s="19">
        <f>J4925*INDEX('Pliegos Tarifarios (Las Condes)'!$D:$D,MATCH($B4925,'Pliegos Tarifarios (Las Condes)'!$A:$A,0))</f>
        <v>95219.283755700002</v>
      </c>
      <c r="P4925" s="19">
        <f>H4925*INDEX('Pliegos Tarifarios (Las Condes)'!$E:$E,MATCH($B4925,'Pliegos Tarifarios (Las Condes)'!$A:$A,0))</f>
        <v>31321.417600000001</v>
      </c>
      <c r="Q4925" s="19" cm="1">
        <f t="array" ref="Q4925">H4925*_xlfn.IFS(H4925&lt;=350,INDEX('Pliegos Tarifarios (Las Condes)'!$F:$F,MATCH($B4925,'Pliegos Tarifarios (Las Condes)'!$A:$A,0)),H4925&lt;=500,INDEX('Pliegos Tarifarios (Las Condes)'!$G:$G,MATCH($B4925,'Pliegos Tarifarios (Las Condes)'!$A:$A,0)),H4925&lt;=1000,INDEX('Pliegos Tarifarios (Las Condes)'!$H:$H,MATCH($B4925,'Pliegos Tarifarios (Las Condes)'!$A:$A,0)),H4925&lt;=5000,INDEX('Pliegos Tarifarios (Las Condes)'!$I:$I,MATCH($B4925,'Pliegos Tarifarios (Las Condes)'!$A:$A,0)),H4925&gt;5000,INDEX('Pliegos Tarifarios (Las Condes)'!$J:$J,MATCH($B4925,'Pliegos Tarifarios (Las Condes)'!$A:$A,0)))/1.19</f>
        <v>7360.2065546218491</v>
      </c>
      <c r="R4925" s="19">
        <f>INDEX('Pliegos Tarifarios (Las Condes)'!$K:$K,MATCH($B4925,'Pliegos Tarifarios (Las Condes)'!$A:$A,0))</f>
        <v>733.35299999999995</v>
      </c>
      <c r="S4925" s="21">
        <f t="shared" si="231"/>
        <v>474204.31277222186</v>
      </c>
      <c r="T4925" s="21">
        <f t="shared" si="232"/>
        <v>90098.819426722155</v>
      </c>
      <c r="U4925" s="19">
        <v>0</v>
      </c>
      <c r="V4925" s="21">
        <f t="shared" si="233"/>
        <v>564303.13219894399</v>
      </c>
    </row>
    <row r="4926" spans="1:22" x14ac:dyDescent="0.3">
      <c r="A4926" s="7" t="s">
        <v>151</v>
      </c>
      <c r="B4926" s="7">
        <v>12</v>
      </c>
      <c r="C4926" s="8" t="s">
        <v>186</v>
      </c>
      <c r="D4926" s="7" t="s">
        <v>205</v>
      </c>
      <c r="E4926" s="7" t="s">
        <v>52</v>
      </c>
      <c r="F4926" s="8" t="s">
        <v>53</v>
      </c>
      <c r="G4926" s="7" t="s">
        <v>30</v>
      </c>
      <c r="H4926" s="9">
        <v>2405.8766000000001</v>
      </c>
      <c r="I4926" s="9">
        <v>6.3272000000000004</v>
      </c>
      <c r="J4926" s="9">
        <v>6.2255000000000003</v>
      </c>
      <c r="K4926" s="10">
        <v>0.98392653938551011</v>
      </c>
      <c r="L4926" s="9">
        <v>77.61</v>
      </c>
      <c r="M4926" s="19">
        <f>H4926*INDEX('Pliegos Tarifarios (Las Condes)'!$B:$B,MATCH($B4926,'Pliegos Tarifarios (Las Condes)'!$A:$A,0))</f>
        <v>317005.5184458</v>
      </c>
      <c r="N4926" s="19">
        <f>I4926*INDEX('Pliegos Tarifarios (Las Condes)'!$C:$C,MATCH($B4926,'Pliegos Tarifarios (Las Condes)'!$A:$A,0))</f>
        <v>21923.640437600003</v>
      </c>
      <c r="O4926" s="19">
        <f>J4926*INDEX('Pliegos Tarifarios (Las Condes)'!$D:$D,MATCH($B4926,'Pliegos Tarifarios (Las Condes)'!$A:$A,0))</f>
        <v>90511.60444950001</v>
      </c>
      <c r="P4926" s="19">
        <f>H4926*INDEX('Pliegos Tarifarios (Las Condes)'!$E:$E,MATCH($B4926,'Pliegos Tarifarios (Las Condes)'!$A:$A,0))</f>
        <v>31334.136838399998</v>
      </c>
      <c r="Q4926" s="19" cm="1">
        <f t="array" ref="Q4926">H4926*_xlfn.IFS(H4926&lt;=350,INDEX('Pliegos Tarifarios (Las Condes)'!$F:$F,MATCH($B4926,'Pliegos Tarifarios (Las Condes)'!$A:$A,0)),H4926&lt;=500,INDEX('Pliegos Tarifarios (Las Condes)'!$G:$G,MATCH($B4926,'Pliegos Tarifarios (Las Condes)'!$A:$A,0)),H4926&lt;=1000,INDEX('Pliegos Tarifarios (Las Condes)'!$H:$H,MATCH($B4926,'Pliegos Tarifarios (Las Condes)'!$A:$A,0)),H4926&lt;=5000,INDEX('Pliegos Tarifarios (Las Condes)'!$I:$I,MATCH($B4926,'Pliegos Tarifarios (Las Condes)'!$A:$A,0)),H4926&gt;5000,INDEX('Pliegos Tarifarios (Las Condes)'!$J:$J,MATCH($B4926,'Pliegos Tarifarios (Las Condes)'!$A:$A,0)))/1.19</f>
        <v>7363.1954430252099</v>
      </c>
      <c r="R4926" s="19">
        <f>INDEX('Pliegos Tarifarios (Las Condes)'!$K:$K,MATCH($B4926,'Pliegos Tarifarios (Las Condes)'!$A:$A,0))</f>
        <v>733.35299999999995</v>
      </c>
      <c r="S4926" s="21">
        <f t="shared" si="231"/>
        <v>468871.4486143252</v>
      </c>
      <c r="T4926" s="21">
        <f t="shared" si="232"/>
        <v>89085.575236721794</v>
      </c>
      <c r="U4926" s="19">
        <v>0</v>
      </c>
      <c r="V4926" s="21">
        <f t="shared" si="233"/>
        <v>557957.02385104704</v>
      </c>
    </row>
    <row r="4927" spans="1:22" x14ac:dyDescent="0.3">
      <c r="A4927" s="7" t="s">
        <v>151</v>
      </c>
      <c r="B4927" s="7">
        <v>12</v>
      </c>
      <c r="C4927" s="8" t="s">
        <v>186</v>
      </c>
      <c r="D4927" s="7" t="s">
        <v>206</v>
      </c>
      <c r="E4927" s="7" t="s">
        <v>55</v>
      </c>
      <c r="F4927" s="8" t="s">
        <v>56</v>
      </c>
      <c r="G4927" s="7" t="s">
        <v>30</v>
      </c>
      <c r="H4927" s="9">
        <v>1602.6280999999999</v>
      </c>
      <c r="I4927" s="9">
        <v>4.2484000000000002</v>
      </c>
      <c r="J4927" s="9">
        <v>4.0983000000000001</v>
      </c>
      <c r="K4927" s="10">
        <v>0.96466905187835417</v>
      </c>
      <c r="L4927" s="9">
        <v>51.7</v>
      </c>
      <c r="M4927" s="19">
        <f>H4927*INDEX('Pliegos Tarifarios (Las Condes)'!$B:$B,MATCH($B4927,'Pliegos Tarifarios (Las Condes)'!$A:$A,0))</f>
        <v>211167.08634029998</v>
      </c>
      <c r="N4927" s="19">
        <f>I4927*INDEX('Pliegos Tarifarios (Las Condes)'!$C:$C,MATCH($B4927,'Pliegos Tarifarios (Las Condes)'!$A:$A,0))</f>
        <v>14720.633777200001</v>
      </c>
      <c r="O4927" s="19">
        <f>J4927*INDEX('Pliegos Tarifarios (Las Condes)'!$D:$D,MATCH($B4927,'Pliegos Tarifarios (Las Condes)'!$A:$A,0))</f>
        <v>59584.564856700003</v>
      </c>
      <c r="P4927" s="19">
        <f>H4927*INDEX('Pliegos Tarifarios (Las Condes)'!$E:$E,MATCH($B4927,'Pliegos Tarifarios (Las Condes)'!$A:$A,0))</f>
        <v>20872.628374399996</v>
      </c>
      <c r="Q4927" s="19" cm="1">
        <f t="array" ref="Q4927">H4927*_xlfn.IFS(H4927&lt;=350,INDEX('Pliegos Tarifarios (Las Condes)'!$F:$F,MATCH($B4927,'Pliegos Tarifarios (Las Condes)'!$A:$A,0)),H4927&lt;=500,INDEX('Pliegos Tarifarios (Las Condes)'!$G:$G,MATCH($B4927,'Pliegos Tarifarios (Las Condes)'!$A:$A,0)),H4927&lt;=1000,INDEX('Pliegos Tarifarios (Las Condes)'!$H:$H,MATCH($B4927,'Pliegos Tarifarios (Las Condes)'!$A:$A,0)),H4927&lt;=5000,INDEX('Pliegos Tarifarios (Las Condes)'!$I:$I,MATCH($B4927,'Pliegos Tarifarios (Las Condes)'!$A:$A,0)),H4927&gt;5000,INDEX('Pliegos Tarifarios (Las Condes)'!$J:$J,MATCH($B4927,'Pliegos Tarifarios (Las Condes)'!$A:$A,0)))/1.19</f>
        <v>4904.8500337815121</v>
      </c>
      <c r="R4927" s="19">
        <f>INDEX('Pliegos Tarifarios (Las Condes)'!$K:$K,MATCH($B4927,'Pliegos Tarifarios (Las Condes)'!$A:$A,0))</f>
        <v>733.35299999999995</v>
      </c>
      <c r="S4927" s="21">
        <f t="shared" si="231"/>
        <v>311983.11638238153</v>
      </c>
      <c r="T4927" s="21">
        <f t="shared" si="232"/>
        <v>59276.792112652489</v>
      </c>
      <c r="U4927" s="19">
        <v>0</v>
      </c>
      <c r="V4927" s="21">
        <f t="shared" si="233"/>
        <v>371259.90849503403</v>
      </c>
    </row>
    <row r="4928" spans="1:22" x14ac:dyDescent="0.3">
      <c r="A4928" s="7" t="s">
        <v>151</v>
      </c>
      <c r="B4928" s="7">
        <v>12</v>
      </c>
      <c r="C4928" s="8" t="s">
        <v>186</v>
      </c>
      <c r="D4928" s="7" t="s">
        <v>207</v>
      </c>
      <c r="E4928" s="7" t="s">
        <v>58</v>
      </c>
      <c r="F4928" s="8" t="s">
        <v>59</v>
      </c>
      <c r="G4928" s="7" t="s">
        <v>30</v>
      </c>
      <c r="H4928" s="9">
        <v>1605.704</v>
      </c>
      <c r="I4928" s="9">
        <v>4.2092999999999998</v>
      </c>
      <c r="J4928" s="9">
        <v>4.1993999999999998</v>
      </c>
      <c r="K4928" s="10">
        <v>0.99764806499893088</v>
      </c>
      <c r="L4928" s="9">
        <v>51.8</v>
      </c>
      <c r="M4928" s="19">
        <f>H4928*INDEX('Pliegos Tarifarios (Las Condes)'!$B:$B,MATCH($B4928,'Pliegos Tarifarios (Las Condes)'!$A:$A,0))</f>
        <v>211572.37615200001</v>
      </c>
      <c r="N4928" s="19">
        <f>I4928*INDEX('Pliegos Tarifarios (Las Condes)'!$C:$C,MATCH($B4928,'Pliegos Tarifarios (Las Condes)'!$A:$A,0))</f>
        <v>14585.1529419</v>
      </c>
      <c r="O4928" s="19">
        <f>J4928*INDEX('Pliegos Tarifarios (Las Condes)'!$D:$D,MATCH($B4928,'Pliegos Tarifarios (Las Condes)'!$A:$A,0))</f>
        <v>61054.442490599999</v>
      </c>
      <c r="P4928" s="19">
        <f>H4928*INDEX('Pliegos Tarifarios (Las Condes)'!$E:$E,MATCH($B4928,'Pliegos Tarifarios (Las Condes)'!$A:$A,0))</f>
        <v>20912.688896</v>
      </c>
      <c r="Q4928" s="19" cm="1">
        <f t="array" ref="Q4928">H4928*_xlfn.IFS(H4928&lt;=350,INDEX('Pliegos Tarifarios (Las Condes)'!$F:$F,MATCH($B4928,'Pliegos Tarifarios (Las Condes)'!$A:$A,0)),H4928&lt;=500,INDEX('Pliegos Tarifarios (Las Condes)'!$G:$G,MATCH($B4928,'Pliegos Tarifarios (Las Condes)'!$A:$A,0)),H4928&lt;=1000,INDEX('Pliegos Tarifarios (Las Condes)'!$H:$H,MATCH($B4928,'Pliegos Tarifarios (Las Condes)'!$A:$A,0)),H4928&lt;=5000,INDEX('Pliegos Tarifarios (Las Condes)'!$I:$I,MATCH($B4928,'Pliegos Tarifarios (Las Condes)'!$A:$A,0)),H4928&gt;5000,INDEX('Pliegos Tarifarios (Las Condes)'!$J:$J,MATCH($B4928,'Pliegos Tarifarios (Las Condes)'!$A:$A,0)))/1.19</f>
        <v>4914.2638386554618</v>
      </c>
      <c r="R4928" s="19">
        <f>INDEX('Pliegos Tarifarios (Las Condes)'!$K:$K,MATCH($B4928,'Pliegos Tarifarios (Las Condes)'!$A:$A,0))</f>
        <v>733.35299999999995</v>
      </c>
      <c r="S4928" s="21">
        <f t="shared" si="231"/>
        <v>313772.27731915546</v>
      </c>
      <c r="T4928" s="21">
        <f t="shared" si="232"/>
        <v>59616.732690639539</v>
      </c>
      <c r="U4928" s="19">
        <v>0</v>
      </c>
      <c r="V4928" s="21">
        <f t="shared" si="233"/>
        <v>373389.01000979502</v>
      </c>
    </row>
    <row r="4929" spans="1:22" x14ac:dyDescent="0.3">
      <c r="A4929" s="7" t="s">
        <v>151</v>
      </c>
      <c r="B4929" s="7">
        <v>12</v>
      </c>
      <c r="C4929" s="8" t="s">
        <v>186</v>
      </c>
      <c r="D4929" s="7" t="s">
        <v>208</v>
      </c>
      <c r="E4929" s="7" t="s">
        <v>61</v>
      </c>
      <c r="F4929" s="8" t="s">
        <v>62</v>
      </c>
      <c r="G4929" s="7" t="s">
        <v>30</v>
      </c>
      <c r="H4929" s="9">
        <v>1604.1715999999999</v>
      </c>
      <c r="I4929" s="9">
        <v>4.1435000000000004</v>
      </c>
      <c r="J4929" s="9">
        <v>4.1151</v>
      </c>
      <c r="K4929" s="10">
        <v>0.99314589115482066</v>
      </c>
      <c r="L4929" s="9">
        <v>51.75</v>
      </c>
      <c r="M4929" s="19">
        <f>H4929*INDEX('Pliegos Tarifarios (Las Condes)'!$B:$B,MATCH($B4929,'Pliegos Tarifarios (Las Condes)'!$A:$A,0))</f>
        <v>211370.4625308</v>
      </c>
      <c r="N4929" s="19">
        <f>I4929*INDEX('Pliegos Tarifarios (Las Condes)'!$C:$C,MATCH($B4929,'Pliegos Tarifarios (Las Condes)'!$A:$A,0))</f>
        <v>14357.157060500002</v>
      </c>
      <c r="O4929" s="19">
        <f>J4929*INDEX('Pliegos Tarifarios (Las Condes)'!$D:$D,MATCH($B4929,'Pliegos Tarifarios (Las Condes)'!$A:$A,0))</f>
        <v>59828.817519900003</v>
      </c>
      <c r="P4929" s="19">
        <f>H4929*INDEX('Pliegos Tarifarios (Las Condes)'!$E:$E,MATCH($B4929,'Pliegos Tarifarios (Las Condes)'!$A:$A,0))</f>
        <v>20892.730918399997</v>
      </c>
      <c r="Q4929" s="19" cm="1">
        <f t="array" ref="Q4929">H4929*_xlfn.IFS(H4929&lt;=350,INDEX('Pliegos Tarifarios (Las Condes)'!$F:$F,MATCH($B4929,'Pliegos Tarifarios (Las Condes)'!$A:$A,0)),H4929&lt;=500,INDEX('Pliegos Tarifarios (Las Condes)'!$G:$G,MATCH($B4929,'Pliegos Tarifarios (Las Condes)'!$A:$A,0)),H4929&lt;=1000,INDEX('Pliegos Tarifarios (Las Condes)'!$H:$H,MATCH($B4929,'Pliegos Tarifarios (Las Condes)'!$A:$A,0)),H4929&lt;=5000,INDEX('Pliegos Tarifarios (Las Condes)'!$I:$I,MATCH($B4929,'Pliegos Tarifarios (Las Condes)'!$A:$A,0)),H4929&gt;5000,INDEX('Pliegos Tarifarios (Las Condes)'!$J:$J,MATCH($B4929,'Pliegos Tarifarios (Las Condes)'!$A:$A,0)))/1.19</f>
        <v>4909.5739220168061</v>
      </c>
      <c r="R4929" s="19">
        <f>INDEX('Pliegos Tarifarios (Las Condes)'!$K:$K,MATCH($B4929,'Pliegos Tarifarios (Las Condes)'!$A:$A,0))</f>
        <v>733.35299999999995</v>
      </c>
      <c r="S4929" s="21">
        <f t="shared" si="231"/>
        <v>312092.09495161683</v>
      </c>
      <c r="T4929" s="21">
        <f t="shared" si="232"/>
        <v>59297.498040807201</v>
      </c>
      <c r="U4929" s="19">
        <v>0</v>
      </c>
      <c r="V4929" s="21">
        <f t="shared" si="233"/>
        <v>371389.59299242403</v>
      </c>
    </row>
    <row r="4930" spans="1:22" x14ac:dyDescent="0.3">
      <c r="A4930" s="7" t="s">
        <v>151</v>
      </c>
      <c r="B4930" s="7">
        <v>12</v>
      </c>
      <c r="C4930" s="8" t="s">
        <v>186</v>
      </c>
      <c r="D4930" s="7" t="s">
        <v>209</v>
      </c>
      <c r="E4930" s="7" t="s">
        <v>34</v>
      </c>
      <c r="F4930" s="8" t="s">
        <v>64</v>
      </c>
      <c r="G4930" s="7" t="s">
        <v>30</v>
      </c>
      <c r="H4930" s="9">
        <v>3209.8152</v>
      </c>
      <c r="I4930" s="9">
        <v>8.3546999999999993</v>
      </c>
      <c r="J4930" s="9">
        <v>8.2467000000000006</v>
      </c>
      <c r="K4930" s="10">
        <v>0.98707314445761085</v>
      </c>
      <c r="L4930" s="9">
        <v>103.54</v>
      </c>
      <c r="M4930" s="19">
        <f>H4930*INDEX('Pliegos Tarifarios (Las Condes)'!$B:$B,MATCH($B4930,'Pliegos Tarifarios (Las Condes)'!$A:$A,0))</f>
        <v>422934.8801976</v>
      </c>
      <c r="N4930" s="19">
        <f>I4930*INDEX('Pliegos Tarifarios (Las Condes)'!$C:$C,MATCH($B4930,'Pliegos Tarifarios (Las Condes)'!$A:$A,0))</f>
        <v>28948.8934701</v>
      </c>
      <c r="O4930" s="19">
        <f>J4930*INDEX('Pliegos Tarifarios (Las Condes)'!$D:$D,MATCH($B4930,'Pliegos Tarifarios (Las Condes)'!$A:$A,0))</f>
        <v>119897.52604830002</v>
      </c>
      <c r="P4930" s="19">
        <f>H4930*INDEX('Pliegos Tarifarios (Las Condes)'!$E:$E,MATCH($B4930,'Pliegos Tarifarios (Las Condes)'!$A:$A,0))</f>
        <v>41804.633164799998</v>
      </c>
      <c r="Q4930" s="19" cm="1">
        <f t="array" ref="Q4930">H4930*_xlfn.IFS(H4930&lt;=350,INDEX('Pliegos Tarifarios (Las Condes)'!$F:$F,MATCH($B4930,'Pliegos Tarifarios (Las Condes)'!$A:$A,0)),H4930&lt;=500,INDEX('Pliegos Tarifarios (Las Condes)'!$G:$G,MATCH($B4930,'Pliegos Tarifarios (Las Condes)'!$A:$A,0)),H4930&lt;=1000,INDEX('Pliegos Tarifarios (Las Condes)'!$H:$H,MATCH($B4930,'Pliegos Tarifarios (Las Condes)'!$A:$A,0)),H4930&lt;=5000,INDEX('Pliegos Tarifarios (Las Condes)'!$I:$I,MATCH($B4930,'Pliegos Tarifarios (Las Condes)'!$A:$A,0)),H4930&gt;5000,INDEX('Pliegos Tarifarios (Las Condes)'!$J:$J,MATCH($B4930,'Pliegos Tarifarios (Las Condes)'!$A:$A,0)))/1.19</f>
        <v>9823.6529062184891</v>
      </c>
      <c r="R4930" s="19">
        <f>INDEX('Pliegos Tarifarios (Las Condes)'!$K:$K,MATCH($B4930,'Pliegos Tarifarios (Las Condes)'!$A:$A,0))</f>
        <v>733.35299999999995</v>
      </c>
      <c r="S4930" s="21">
        <f t="shared" si="231"/>
        <v>624142.93878701853</v>
      </c>
      <c r="T4930" s="21">
        <f t="shared" si="232"/>
        <v>118587.15836953353</v>
      </c>
      <c r="U4930" s="19">
        <v>0</v>
      </c>
      <c r="V4930" s="21">
        <f t="shared" si="233"/>
        <v>742730.09715655202</v>
      </c>
    </row>
    <row r="4931" spans="1:22" x14ac:dyDescent="0.3">
      <c r="A4931" s="7" t="s">
        <v>151</v>
      </c>
      <c r="B4931" s="7">
        <v>12</v>
      </c>
      <c r="C4931" s="8" t="s">
        <v>186</v>
      </c>
      <c r="D4931" s="7" t="s">
        <v>210</v>
      </c>
      <c r="E4931" s="7" t="s">
        <v>34</v>
      </c>
      <c r="F4931" s="8" t="s">
        <v>66</v>
      </c>
      <c r="G4931" s="7" t="s">
        <v>30</v>
      </c>
      <c r="H4931" s="9">
        <v>3207.8220999999999</v>
      </c>
      <c r="I4931" s="9">
        <v>8.5295000000000005</v>
      </c>
      <c r="J4931" s="9">
        <v>8.2726000000000006</v>
      </c>
      <c r="K4931" s="10">
        <v>0.96988100123102172</v>
      </c>
      <c r="L4931" s="9">
        <v>103.48</v>
      </c>
      <c r="M4931" s="19">
        <f>H4931*INDEX('Pliegos Tarifarios (Las Condes)'!$B:$B,MATCH($B4931,'Pliegos Tarifarios (Las Condes)'!$A:$A,0))</f>
        <v>422672.2633623</v>
      </c>
      <c r="N4931" s="19">
        <f>I4931*INDEX('Pliegos Tarifarios (Las Condes)'!$C:$C,MATCH($B4931,'Pliegos Tarifarios (Las Condes)'!$A:$A,0))</f>
        <v>29554.572498500002</v>
      </c>
      <c r="O4931" s="19">
        <f>J4931*INDEX('Pliegos Tarifarios (Las Condes)'!$D:$D,MATCH($B4931,'Pliegos Tarifarios (Las Condes)'!$A:$A,0))</f>
        <v>120274.08223740001</v>
      </c>
      <c r="P4931" s="19">
        <f>H4931*INDEX('Pliegos Tarifarios (Las Condes)'!$E:$E,MATCH($B4931,'Pliegos Tarifarios (Las Condes)'!$A:$A,0))</f>
        <v>41778.675030399994</v>
      </c>
      <c r="Q4931" s="19" cm="1">
        <f t="array" ref="Q4931">H4931*_xlfn.IFS(H4931&lt;=350,INDEX('Pliegos Tarifarios (Las Condes)'!$F:$F,MATCH($B4931,'Pliegos Tarifarios (Las Condes)'!$A:$A,0)),H4931&lt;=500,INDEX('Pliegos Tarifarios (Las Condes)'!$G:$G,MATCH($B4931,'Pliegos Tarifarios (Las Condes)'!$A:$A,0)),H4931&lt;=1000,INDEX('Pliegos Tarifarios (Las Condes)'!$H:$H,MATCH($B4931,'Pliegos Tarifarios (Las Condes)'!$A:$A,0)),H4931&lt;=5000,INDEX('Pliegos Tarifarios (Las Condes)'!$I:$I,MATCH($B4931,'Pliegos Tarifarios (Las Condes)'!$A:$A,0)),H4931&gt;5000,INDEX('Pliegos Tarifarios (Las Condes)'!$J:$J,MATCH($B4931,'Pliegos Tarifarios (Las Condes)'!$A:$A,0)))/1.19</f>
        <v>9817.5530152941174</v>
      </c>
      <c r="R4931" s="19">
        <f>INDEX('Pliegos Tarifarios (Las Condes)'!$K:$K,MATCH($B4931,'Pliegos Tarifarios (Las Condes)'!$A:$A,0))</f>
        <v>733.35299999999995</v>
      </c>
      <c r="S4931" s="21">
        <f t="shared" si="231"/>
        <v>624830.49914389418</v>
      </c>
      <c r="T4931" s="21">
        <f t="shared" si="232"/>
        <v>118717.7948373399</v>
      </c>
      <c r="U4931" s="19">
        <v>0</v>
      </c>
      <c r="V4931" s="21">
        <f t="shared" si="233"/>
        <v>743548.29398123408</v>
      </c>
    </row>
    <row r="4932" spans="1:22" x14ac:dyDescent="0.3">
      <c r="A4932" s="7" t="s">
        <v>151</v>
      </c>
      <c r="B4932" s="7">
        <v>12</v>
      </c>
      <c r="C4932" s="8" t="s">
        <v>186</v>
      </c>
      <c r="D4932" s="7" t="s">
        <v>211</v>
      </c>
      <c r="E4932" s="7" t="s">
        <v>34</v>
      </c>
      <c r="F4932" s="8" t="s">
        <v>68</v>
      </c>
      <c r="G4932" s="7" t="s">
        <v>30</v>
      </c>
      <c r="H4932" s="9">
        <v>3208.4612999999999</v>
      </c>
      <c r="I4932" s="9">
        <v>8.5462000000000007</v>
      </c>
      <c r="J4932" s="9">
        <v>8.5462000000000007</v>
      </c>
      <c r="K4932" s="10">
        <v>1</v>
      </c>
      <c r="L4932" s="9">
        <v>103.5</v>
      </c>
      <c r="M4932" s="19">
        <f>H4932*INDEX('Pliegos Tarifarios (Las Condes)'!$B:$B,MATCH($B4932,'Pliegos Tarifarios (Las Condes)'!$A:$A,0))</f>
        <v>422756.48627190001</v>
      </c>
      <c r="N4932" s="19">
        <f>I4932*INDEX('Pliegos Tarifarios (Las Condes)'!$C:$C,MATCH($B4932,'Pliegos Tarifarios (Las Condes)'!$A:$A,0))</f>
        <v>29612.437714600004</v>
      </c>
      <c r="O4932" s="19">
        <f>J4932*INDEX('Pliegos Tarifarios (Las Condes)'!$D:$D,MATCH($B4932,'Pliegos Tarifarios (Las Condes)'!$A:$A,0))</f>
        <v>124251.91132380001</v>
      </c>
      <c r="P4932" s="19">
        <f>H4932*INDEX('Pliegos Tarifarios (Las Condes)'!$E:$E,MATCH($B4932,'Pliegos Tarifarios (Las Condes)'!$A:$A,0))</f>
        <v>41786.999971199999</v>
      </c>
      <c r="Q4932" s="19" cm="1">
        <f t="array" ref="Q4932">H4932*_xlfn.IFS(H4932&lt;=350,INDEX('Pliegos Tarifarios (Las Condes)'!$F:$F,MATCH($B4932,'Pliegos Tarifarios (Las Condes)'!$A:$A,0)),H4932&lt;=500,INDEX('Pliegos Tarifarios (Las Condes)'!$G:$G,MATCH($B4932,'Pliegos Tarifarios (Las Condes)'!$A:$A,0)),H4932&lt;=1000,INDEX('Pliegos Tarifarios (Las Condes)'!$H:$H,MATCH($B4932,'Pliegos Tarifarios (Las Condes)'!$A:$A,0)),H4932&lt;=5000,INDEX('Pliegos Tarifarios (Las Condes)'!$I:$I,MATCH($B4932,'Pliegos Tarifarios (Las Condes)'!$A:$A,0)),H4932&gt;5000,INDEX('Pliegos Tarifarios (Las Condes)'!$J:$J,MATCH($B4932,'Pliegos Tarifarios (Las Condes)'!$A:$A,0)))/1.19</f>
        <v>9819.5092895798316</v>
      </c>
      <c r="R4932" s="19">
        <f>INDEX('Pliegos Tarifarios (Las Condes)'!$K:$K,MATCH($B4932,'Pliegos Tarifarios (Las Condes)'!$A:$A,0))</f>
        <v>733.35299999999995</v>
      </c>
      <c r="S4932" s="21">
        <f t="shared" si="231"/>
        <v>628960.69757107983</v>
      </c>
      <c r="T4932" s="21">
        <f t="shared" si="232"/>
        <v>119502.53253850517</v>
      </c>
      <c r="U4932" s="19">
        <v>0</v>
      </c>
      <c r="V4932" s="21">
        <f t="shared" si="233"/>
        <v>748463.23010958498</v>
      </c>
    </row>
    <row r="4933" spans="1:22" x14ac:dyDescent="0.3">
      <c r="A4933" s="7" t="s">
        <v>151</v>
      </c>
      <c r="B4933" s="7">
        <v>12</v>
      </c>
      <c r="C4933" s="8" t="s">
        <v>186</v>
      </c>
      <c r="D4933" s="7" t="s">
        <v>212</v>
      </c>
      <c r="E4933" s="7" t="s">
        <v>70</v>
      </c>
      <c r="F4933" s="8" t="s">
        <v>71</v>
      </c>
      <c r="G4933" s="7" t="s">
        <v>30</v>
      </c>
      <c r="H4933" s="9">
        <v>4011.8218999999999</v>
      </c>
      <c r="I4933" s="9">
        <v>10.650499999999999</v>
      </c>
      <c r="J4933" s="9">
        <v>10.398099999999999</v>
      </c>
      <c r="K4933" s="10">
        <v>0.97630158208534812</v>
      </c>
      <c r="L4933" s="9">
        <v>129.41</v>
      </c>
      <c r="M4933" s="19">
        <f>H4933*INDEX('Pliegos Tarifarios (Las Condes)'!$B:$B,MATCH($B4933,'Pliegos Tarifarios (Las Condes)'!$A:$A,0))</f>
        <v>528609.68900969997</v>
      </c>
      <c r="N4933" s="19">
        <f>I4933*INDEX('Pliegos Tarifarios (Las Condes)'!$C:$C,MATCH($B4933,'Pliegos Tarifarios (Las Condes)'!$A:$A,0))</f>
        <v>36903.8014415</v>
      </c>
      <c r="O4933" s="19">
        <f>J4933*INDEX('Pliegos Tarifarios (Las Condes)'!$D:$D,MATCH($B4933,'Pliegos Tarifarios (Las Condes)'!$A:$A,0))</f>
        <v>151176.4057869</v>
      </c>
      <c r="P4933" s="19">
        <f>H4933*INDEX('Pliegos Tarifarios (Las Condes)'!$E:$E,MATCH($B4933,'Pliegos Tarifarios (Las Condes)'!$A:$A,0))</f>
        <v>52249.968425599996</v>
      </c>
      <c r="Q4933" s="19" cm="1">
        <f t="array" ref="Q4933">H4933*_xlfn.IFS(H4933&lt;=350,INDEX('Pliegos Tarifarios (Las Condes)'!$F:$F,MATCH($B4933,'Pliegos Tarifarios (Las Condes)'!$A:$A,0)),H4933&lt;=500,INDEX('Pliegos Tarifarios (Las Condes)'!$G:$G,MATCH($B4933,'Pliegos Tarifarios (Las Condes)'!$A:$A,0)),H4933&lt;=1000,INDEX('Pliegos Tarifarios (Las Condes)'!$H:$H,MATCH($B4933,'Pliegos Tarifarios (Las Condes)'!$A:$A,0)),H4933&lt;=5000,INDEX('Pliegos Tarifarios (Las Condes)'!$I:$I,MATCH($B4933,'Pliegos Tarifarios (Las Condes)'!$A:$A,0)),H4933&gt;5000,INDEX('Pliegos Tarifarios (Las Condes)'!$J:$J,MATCH($B4933,'Pliegos Tarifarios (Las Condes)'!$A:$A,0)))/1.19</f>
        <v>12278.197781344537</v>
      </c>
      <c r="R4933" s="19">
        <f>INDEX('Pliegos Tarifarios (Las Condes)'!$K:$K,MATCH($B4933,'Pliegos Tarifarios (Las Condes)'!$A:$A,0))</f>
        <v>733.35299999999995</v>
      </c>
      <c r="S4933" s="21">
        <f t="shared" si="231"/>
        <v>781951.4154450444</v>
      </c>
      <c r="T4933" s="21">
        <f t="shared" si="232"/>
        <v>148570.76893455844</v>
      </c>
      <c r="U4933" s="19">
        <v>0</v>
      </c>
      <c r="V4933" s="21">
        <f t="shared" si="233"/>
        <v>930522.18437960278</v>
      </c>
    </row>
    <row r="4934" spans="1:22" x14ac:dyDescent="0.3">
      <c r="A4934" s="7" t="s">
        <v>151</v>
      </c>
      <c r="B4934" s="7">
        <v>12</v>
      </c>
      <c r="C4934" s="8" t="s">
        <v>186</v>
      </c>
      <c r="D4934" s="7" t="s">
        <v>213</v>
      </c>
      <c r="E4934" s="7" t="s">
        <v>73</v>
      </c>
      <c r="F4934" s="8" t="s">
        <v>74</v>
      </c>
      <c r="G4934" s="7" t="s">
        <v>16</v>
      </c>
      <c r="H4934" s="9">
        <v>6413.6842999999999</v>
      </c>
      <c r="I4934" s="9">
        <v>16.8462</v>
      </c>
      <c r="J4934" s="9">
        <v>16.828399999999998</v>
      </c>
      <c r="K4934" s="10">
        <v>0.99894338189027787</v>
      </c>
      <c r="L4934" s="9">
        <v>206.89</v>
      </c>
      <c r="M4934" s="19">
        <f>H4934*INDEX('Pliegos Tarifarios (Las Condes)'!$B:$B,MATCH($B4934,'Pliegos Tarifarios (Las Condes)'!$A:$A,0))</f>
        <v>845086.28442090005</v>
      </c>
      <c r="N4934" s="19">
        <f>I4934*INDEX('Pliegos Tarifarios (Las Condes)'!$C:$C,MATCH($B4934,'Pliegos Tarifarios (Las Condes)'!$A:$A,0))</f>
        <v>58371.796614600004</v>
      </c>
      <c r="O4934" s="19">
        <f>J4934*INDEX('Pliegos Tarifarios (Las Condes)'!$D:$D,MATCH($B4934,'Pliegos Tarifarios (Las Condes)'!$A:$A,0))</f>
        <v>244665.56651159999</v>
      </c>
      <c r="P4934" s="19">
        <f>H4934*INDEX('Pliegos Tarifarios (Las Condes)'!$E:$E,MATCH($B4934,'Pliegos Tarifarios (Las Condes)'!$A:$A,0))</f>
        <v>83531.824323199995</v>
      </c>
      <c r="Q4934" s="19" cm="1">
        <f t="array" ref="Q4934">H4934*_xlfn.IFS(H4934&lt;=350,INDEX('Pliegos Tarifarios (Las Condes)'!$F:$F,MATCH($B4934,'Pliegos Tarifarios (Las Condes)'!$A:$A,0)),H4934&lt;=500,INDEX('Pliegos Tarifarios (Las Condes)'!$G:$G,MATCH($B4934,'Pliegos Tarifarios (Las Condes)'!$A:$A,0)),H4934&lt;=1000,INDEX('Pliegos Tarifarios (Las Condes)'!$H:$H,MATCH($B4934,'Pliegos Tarifarios (Las Condes)'!$A:$A,0)),H4934&lt;=5000,INDEX('Pliegos Tarifarios (Las Condes)'!$I:$I,MATCH($B4934,'Pliegos Tarifarios (Las Condes)'!$A:$A,0)),H4934&gt;5000,INDEX('Pliegos Tarifarios (Las Condes)'!$J:$J,MATCH($B4934,'Pliegos Tarifarios (Las Condes)'!$A:$A,0)))/1.19</f>
        <v>21429.251072941177</v>
      </c>
      <c r="R4934" s="19">
        <f>INDEX('Pliegos Tarifarios (Las Condes)'!$K:$K,MATCH($B4934,'Pliegos Tarifarios (Las Condes)'!$A:$A,0))</f>
        <v>733.35299999999995</v>
      </c>
      <c r="S4934" s="21">
        <f t="shared" si="231"/>
        <v>1253818.0759432409</v>
      </c>
      <c r="T4934" s="21">
        <f t="shared" si="232"/>
        <v>238225.43442921576</v>
      </c>
      <c r="U4934" s="19">
        <v>0</v>
      </c>
      <c r="V4934" s="21">
        <f t="shared" si="233"/>
        <v>1492043.5103724566</v>
      </c>
    </row>
    <row r="4935" spans="1:22" x14ac:dyDescent="0.3">
      <c r="A4935" s="7" t="s">
        <v>151</v>
      </c>
      <c r="B4935" s="7">
        <v>12</v>
      </c>
      <c r="C4935" s="8" t="s">
        <v>186</v>
      </c>
      <c r="D4935" s="7" t="s">
        <v>214</v>
      </c>
      <c r="E4935" s="7" t="s">
        <v>73</v>
      </c>
      <c r="F4935" s="8" t="s">
        <v>76</v>
      </c>
      <c r="G4935" s="7" t="s">
        <v>16</v>
      </c>
      <c r="H4935" s="9">
        <v>4814.1243999999997</v>
      </c>
      <c r="I4935" s="9">
        <v>12.6883</v>
      </c>
      <c r="J4935" s="9">
        <v>12.4198</v>
      </c>
      <c r="K4935" s="10">
        <v>0.97883877272763098</v>
      </c>
      <c r="L4935" s="9">
        <v>155.29</v>
      </c>
      <c r="M4935" s="19">
        <f>H4935*INDEX('Pliegos Tarifarios (Las Condes)'!$B:$B,MATCH($B4935,'Pliegos Tarifarios (Las Condes)'!$A:$A,0))</f>
        <v>634323.47331719997</v>
      </c>
      <c r="N4935" s="19">
        <f>I4935*INDEX('Pliegos Tarifarios (Las Condes)'!$C:$C,MATCH($B4935,'Pliegos Tarifarios (Las Condes)'!$A:$A,0))</f>
        <v>43964.743798900003</v>
      </c>
      <c r="O4935" s="19">
        <f>J4935*INDEX('Pliegos Tarifarios (Las Condes)'!$D:$D,MATCH($B4935,'Pliegos Tarifarios (Las Condes)'!$A:$A,0))</f>
        <v>180569.59681020002</v>
      </c>
      <c r="P4935" s="19">
        <f>H4935*INDEX('Pliegos Tarifarios (Las Condes)'!$E:$E,MATCH($B4935,'Pliegos Tarifarios (Las Condes)'!$A:$A,0))</f>
        <v>62699.15618559999</v>
      </c>
      <c r="Q4935" s="19" cm="1">
        <f t="array" ref="Q4935">H4935*_xlfn.IFS(H4935&lt;=350,INDEX('Pliegos Tarifarios (Las Condes)'!$F:$F,MATCH($B4935,'Pliegos Tarifarios (Las Condes)'!$A:$A,0)),H4935&lt;=500,INDEX('Pliegos Tarifarios (Las Condes)'!$G:$G,MATCH($B4935,'Pliegos Tarifarios (Las Condes)'!$A:$A,0)),H4935&lt;=1000,INDEX('Pliegos Tarifarios (Las Condes)'!$H:$H,MATCH($B4935,'Pliegos Tarifarios (Las Condes)'!$A:$A,0)),H4935&lt;=5000,INDEX('Pliegos Tarifarios (Las Condes)'!$I:$I,MATCH($B4935,'Pliegos Tarifarios (Las Condes)'!$A:$A,0)),H4935&gt;5000,INDEX('Pliegos Tarifarios (Las Condes)'!$J:$J,MATCH($B4935,'Pliegos Tarifarios (Las Condes)'!$A:$A,0)))/1.19</f>
        <v>14733.647953613447</v>
      </c>
      <c r="R4935" s="19">
        <f>INDEX('Pliegos Tarifarios (Las Condes)'!$K:$K,MATCH($B4935,'Pliegos Tarifarios (Las Condes)'!$A:$A,0))</f>
        <v>733.35299999999995</v>
      </c>
      <c r="S4935" s="21">
        <f t="shared" si="231"/>
        <v>937023.97106551344</v>
      </c>
      <c r="T4935" s="21">
        <f t="shared" si="232"/>
        <v>178034.55450244754</v>
      </c>
      <c r="U4935" s="19">
        <v>0</v>
      </c>
      <c r="V4935" s="21">
        <f t="shared" si="233"/>
        <v>1115058.5255679609</v>
      </c>
    </row>
    <row r="4936" spans="1:22" x14ac:dyDescent="0.3">
      <c r="A4936" s="7" t="s">
        <v>151</v>
      </c>
      <c r="B4936" s="7">
        <v>12</v>
      </c>
      <c r="C4936" s="8" t="s">
        <v>186</v>
      </c>
      <c r="D4936" s="7" t="s">
        <v>215</v>
      </c>
      <c r="E4936" s="7" t="s">
        <v>78</v>
      </c>
      <c r="F4936" s="8" t="s">
        <v>79</v>
      </c>
      <c r="G4936" s="7" t="s">
        <v>16</v>
      </c>
      <c r="H4936" s="9">
        <v>8023.4128000000001</v>
      </c>
      <c r="I4936" s="9">
        <v>21.1129</v>
      </c>
      <c r="J4936" s="9">
        <v>20.8353</v>
      </c>
      <c r="K4936" s="10">
        <v>0.98685164046625529</v>
      </c>
      <c r="L4936" s="9">
        <v>258.82</v>
      </c>
      <c r="M4936" s="19">
        <f>H4936*INDEX('Pliegos Tarifarios (Las Condes)'!$B:$B,MATCH($B4936,'Pliegos Tarifarios (Las Condes)'!$A:$A,0))</f>
        <v>1057188.9407664</v>
      </c>
      <c r="N4936" s="19">
        <f>I4936*INDEX('Pliegos Tarifarios (Las Condes)'!$C:$C,MATCH($B4936,'Pliegos Tarifarios (Las Condes)'!$A:$A,0))</f>
        <v>73155.839580700005</v>
      </c>
      <c r="O4936" s="19">
        <f>J4936*INDEX('Pliegos Tarifarios (Las Condes)'!$D:$D,MATCH($B4936,'Pliegos Tarifarios (Las Condes)'!$A:$A,0))</f>
        <v>302921.2805697</v>
      </c>
      <c r="P4936" s="19">
        <f>H4936*INDEX('Pliegos Tarifarios (Las Condes)'!$E:$E,MATCH($B4936,'Pliegos Tarifarios (Las Condes)'!$A:$A,0))</f>
        <v>104496.9283072</v>
      </c>
      <c r="Q4936" s="19" cm="1">
        <f t="array" ref="Q4936">H4936*_xlfn.IFS(H4936&lt;=350,INDEX('Pliegos Tarifarios (Las Condes)'!$F:$F,MATCH($B4936,'Pliegos Tarifarios (Las Condes)'!$A:$A,0)),H4936&lt;=500,INDEX('Pliegos Tarifarios (Las Condes)'!$G:$G,MATCH($B4936,'Pliegos Tarifarios (Las Condes)'!$A:$A,0)),H4936&lt;=1000,INDEX('Pliegos Tarifarios (Las Condes)'!$H:$H,MATCH($B4936,'Pliegos Tarifarios (Las Condes)'!$A:$A,0)),H4936&lt;=5000,INDEX('Pliegos Tarifarios (Las Condes)'!$I:$I,MATCH($B4936,'Pliegos Tarifarios (Las Condes)'!$A:$A,0)),H4936&gt;5000,INDEX('Pliegos Tarifarios (Las Condes)'!$J:$J,MATCH($B4936,'Pliegos Tarifarios (Las Condes)'!$A:$A,0)))/1.19</f>
        <v>26807.638061176473</v>
      </c>
      <c r="R4936" s="19">
        <f>INDEX('Pliegos Tarifarios (Las Condes)'!$K:$K,MATCH($B4936,'Pliegos Tarifarios (Las Condes)'!$A:$A,0))</f>
        <v>733.35299999999995</v>
      </c>
      <c r="S4936" s="21">
        <f t="shared" si="231"/>
        <v>1565303.9802851765</v>
      </c>
      <c r="T4936" s="21">
        <f t="shared" si="232"/>
        <v>297407.75625418354</v>
      </c>
      <c r="U4936" s="19">
        <v>0</v>
      </c>
      <c r="V4936" s="21">
        <f t="shared" si="233"/>
        <v>1862711.7365393601</v>
      </c>
    </row>
    <row r="4937" spans="1:22" x14ac:dyDescent="0.3">
      <c r="A4937" s="7" t="s">
        <v>151</v>
      </c>
      <c r="B4937" s="7">
        <v>12</v>
      </c>
      <c r="C4937" s="8" t="s">
        <v>186</v>
      </c>
      <c r="D4937" s="7" t="s">
        <v>216</v>
      </c>
      <c r="E4937" s="7" t="s">
        <v>78</v>
      </c>
      <c r="F4937" s="8" t="s">
        <v>81</v>
      </c>
      <c r="G4937" s="7" t="s">
        <v>16</v>
      </c>
      <c r="H4937" s="9">
        <v>6419.7203</v>
      </c>
      <c r="I4937" s="9">
        <v>16.644400000000001</v>
      </c>
      <c r="J4937" s="9">
        <v>16.448</v>
      </c>
      <c r="K4937" s="10">
        <v>0.98820023551464753</v>
      </c>
      <c r="L4937" s="9">
        <v>207.09</v>
      </c>
      <c r="M4937" s="19">
        <f>H4937*INDEX('Pliegos Tarifarios (Las Condes)'!$B:$B,MATCH($B4937,'Pliegos Tarifarios (Las Condes)'!$A:$A,0))</f>
        <v>845881.6058889</v>
      </c>
      <c r="N4937" s="19">
        <f>I4937*INDEX('Pliegos Tarifarios (Las Condes)'!$C:$C,MATCH($B4937,'Pliegos Tarifarios (Las Condes)'!$A:$A,0))</f>
        <v>57672.563045200004</v>
      </c>
      <c r="O4937" s="19">
        <f>J4937*INDEX('Pliegos Tarifarios (Las Condes)'!$D:$D,MATCH($B4937,'Pliegos Tarifarios (Las Condes)'!$A:$A,0))</f>
        <v>239134.98835200001</v>
      </c>
      <c r="P4937" s="19">
        <f>H4937*INDEX('Pliegos Tarifarios (Las Condes)'!$E:$E,MATCH($B4937,'Pliegos Tarifarios (Las Condes)'!$A:$A,0))</f>
        <v>83610.43718719999</v>
      </c>
      <c r="Q4937" s="19" cm="1">
        <f t="array" ref="Q4937">H4937*_xlfn.IFS(H4937&lt;=350,INDEX('Pliegos Tarifarios (Las Condes)'!$F:$F,MATCH($B4937,'Pliegos Tarifarios (Las Condes)'!$A:$A,0)),H4937&lt;=500,INDEX('Pliegos Tarifarios (Las Condes)'!$G:$G,MATCH($B4937,'Pliegos Tarifarios (Las Condes)'!$A:$A,0)),H4937&lt;=1000,INDEX('Pliegos Tarifarios (Las Condes)'!$H:$H,MATCH($B4937,'Pliegos Tarifarios (Las Condes)'!$A:$A,0)),H4937&lt;=5000,INDEX('Pliegos Tarifarios (Las Condes)'!$I:$I,MATCH($B4937,'Pliegos Tarifarios (Las Condes)'!$A:$A,0)),H4937&gt;5000,INDEX('Pliegos Tarifarios (Las Condes)'!$J:$J,MATCH($B4937,'Pliegos Tarifarios (Las Condes)'!$A:$A,0)))/1.19</f>
        <v>21449.418414117648</v>
      </c>
      <c r="R4937" s="19">
        <f>INDEX('Pliegos Tarifarios (Las Condes)'!$K:$K,MATCH($B4937,'Pliegos Tarifarios (Las Condes)'!$A:$A,0))</f>
        <v>733.35299999999995</v>
      </c>
      <c r="S4937" s="21">
        <f t="shared" ref="S4937:S5000" si="234">SUM(M4937:R4937)</f>
        <v>1248482.3658874175</v>
      </c>
      <c r="T4937" s="21">
        <f t="shared" ref="T4937:T5000" si="235">S4937*0.19</f>
        <v>237211.64951860931</v>
      </c>
      <c r="U4937" s="19">
        <v>0</v>
      </c>
      <c r="V4937" s="21">
        <f t="shared" ref="V4937:V5000" si="236">SUM(S4937:T4937)</f>
        <v>1485694.0154060267</v>
      </c>
    </row>
    <row r="4938" spans="1:22" x14ac:dyDescent="0.3">
      <c r="A4938" s="7" t="s">
        <v>151</v>
      </c>
      <c r="B4938" s="7">
        <v>12</v>
      </c>
      <c r="C4938" s="8" t="s">
        <v>186</v>
      </c>
      <c r="D4938" s="7" t="s">
        <v>217</v>
      </c>
      <c r="E4938" s="7" t="s">
        <v>78</v>
      </c>
      <c r="F4938" s="8" t="s">
        <v>83</v>
      </c>
      <c r="G4938" s="7" t="s">
        <v>16</v>
      </c>
      <c r="H4938" s="9">
        <v>6423.1081000000004</v>
      </c>
      <c r="I4938" s="9">
        <v>16.879300000000001</v>
      </c>
      <c r="J4938" s="9">
        <v>16.648199999999999</v>
      </c>
      <c r="K4938" s="10">
        <v>0.98630867393790023</v>
      </c>
      <c r="L4938" s="9">
        <v>207.2</v>
      </c>
      <c r="M4938" s="19">
        <f>H4938*INDEX('Pliegos Tarifarios (Las Condes)'!$B:$B,MATCH($B4938,'Pliegos Tarifarios (Las Condes)'!$A:$A,0))</f>
        <v>846327.99258030008</v>
      </c>
      <c r="N4938" s="19">
        <f>I4938*INDEX('Pliegos Tarifarios (Las Condes)'!$C:$C,MATCH($B4938,'Pliegos Tarifarios (Las Condes)'!$A:$A,0))</f>
        <v>58486.487551900005</v>
      </c>
      <c r="O4938" s="19">
        <f>J4938*INDEX('Pliegos Tarifarios (Las Condes)'!$D:$D,MATCH($B4938,'Pliegos Tarifarios (Las Condes)'!$A:$A,0))</f>
        <v>242045.66592179998</v>
      </c>
      <c r="P4938" s="19">
        <f>H4938*INDEX('Pliegos Tarifarios (Las Condes)'!$E:$E,MATCH($B4938,'Pliegos Tarifarios (Las Condes)'!$A:$A,0))</f>
        <v>83654.559894399994</v>
      </c>
      <c r="Q4938" s="19" cm="1">
        <f t="array" ref="Q4938">H4938*_xlfn.IFS(H4938&lt;=350,INDEX('Pliegos Tarifarios (Las Condes)'!$F:$F,MATCH($B4938,'Pliegos Tarifarios (Las Condes)'!$A:$A,0)),H4938&lt;=500,INDEX('Pliegos Tarifarios (Las Condes)'!$G:$G,MATCH($B4938,'Pliegos Tarifarios (Las Condes)'!$A:$A,0)),H4938&lt;=1000,INDEX('Pliegos Tarifarios (Las Condes)'!$H:$H,MATCH($B4938,'Pliegos Tarifarios (Las Condes)'!$A:$A,0)),H4938&lt;=5000,INDEX('Pliegos Tarifarios (Las Condes)'!$I:$I,MATCH($B4938,'Pliegos Tarifarios (Las Condes)'!$A:$A,0)),H4938&gt;5000,INDEX('Pliegos Tarifarios (Las Condes)'!$J:$J,MATCH($B4938,'Pliegos Tarifarios (Las Condes)'!$A:$A,0)))/1.19</f>
        <v>21460.73765176471</v>
      </c>
      <c r="R4938" s="19">
        <f>INDEX('Pliegos Tarifarios (Las Condes)'!$K:$K,MATCH($B4938,'Pliegos Tarifarios (Las Condes)'!$A:$A,0))</f>
        <v>733.35299999999995</v>
      </c>
      <c r="S4938" s="21">
        <f t="shared" si="234"/>
        <v>1252708.7966001646</v>
      </c>
      <c r="T4938" s="21">
        <f t="shared" si="235"/>
        <v>238014.67135403128</v>
      </c>
      <c r="U4938" s="19">
        <v>0</v>
      </c>
      <c r="V4938" s="21">
        <f t="shared" si="236"/>
        <v>1490723.4679541958</v>
      </c>
    </row>
    <row r="4939" spans="1:22" x14ac:dyDescent="0.3">
      <c r="A4939" s="7" t="s">
        <v>151</v>
      </c>
      <c r="B4939" s="7">
        <v>12</v>
      </c>
      <c r="C4939" s="8" t="s">
        <v>186</v>
      </c>
      <c r="D4939" s="7" t="s">
        <v>218</v>
      </c>
      <c r="E4939" s="7" t="s">
        <v>78</v>
      </c>
      <c r="F4939" s="8" t="s">
        <v>85</v>
      </c>
      <c r="G4939" s="7" t="s">
        <v>16</v>
      </c>
      <c r="H4939" s="9">
        <v>6413.9128000000001</v>
      </c>
      <c r="I4939" s="9">
        <v>16.745000000000001</v>
      </c>
      <c r="J4939" s="9">
        <v>16.745000000000001</v>
      </c>
      <c r="K4939" s="10">
        <v>1</v>
      </c>
      <c r="L4939" s="9">
        <v>206.9</v>
      </c>
      <c r="M4939" s="19">
        <f>H4939*INDEX('Pliegos Tarifarios (Las Condes)'!$B:$B,MATCH($B4939,'Pliegos Tarifarios (Las Condes)'!$A:$A,0))</f>
        <v>845116.39226640004</v>
      </c>
      <c r="N4939" s="19">
        <f>I4939*INDEX('Pliegos Tarifarios (Las Condes)'!$C:$C,MATCH($B4939,'Pliegos Tarifarios (Las Condes)'!$A:$A,0))</f>
        <v>58021.140335000004</v>
      </c>
      <c r="O4939" s="19">
        <f>J4939*INDEX('Pliegos Tarifarios (Las Condes)'!$D:$D,MATCH($B4939,'Pliegos Tarifarios (Las Condes)'!$A:$A,0))</f>
        <v>243453.02650500002</v>
      </c>
      <c r="P4939" s="19">
        <f>H4939*INDEX('Pliegos Tarifarios (Las Condes)'!$E:$E,MATCH($B4939,'Pliegos Tarifarios (Las Condes)'!$A:$A,0))</f>
        <v>83534.800307199999</v>
      </c>
      <c r="Q4939" s="19" cm="1">
        <f t="array" ref="Q4939">H4939*_xlfn.IFS(H4939&lt;=350,INDEX('Pliegos Tarifarios (Las Condes)'!$F:$F,MATCH($B4939,'Pliegos Tarifarios (Las Condes)'!$A:$A,0)),H4939&lt;=500,INDEX('Pliegos Tarifarios (Las Condes)'!$G:$G,MATCH($B4939,'Pliegos Tarifarios (Las Condes)'!$A:$A,0)),H4939&lt;=1000,INDEX('Pliegos Tarifarios (Las Condes)'!$H:$H,MATCH($B4939,'Pliegos Tarifarios (Las Condes)'!$A:$A,0)),H4939&lt;=5000,INDEX('Pliegos Tarifarios (Las Condes)'!$I:$I,MATCH($B4939,'Pliegos Tarifarios (Las Condes)'!$A:$A,0)),H4939&gt;5000,INDEX('Pliegos Tarifarios (Las Condes)'!$J:$J,MATCH($B4939,'Pliegos Tarifarios (Las Condes)'!$A:$A,0)))/1.19</f>
        <v>21430.014531764707</v>
      </c>
      <c r="R4939" s="19">
        <f>INDEX('Pliegos Tarifarios (Las Condes)'!$K:$K,MATCH($B4939,'Pliegos Tarifarios (Las Condes)'!$A:$A,0))</f>
        <v>733.35299999999995</v>
      </c>
      <c r="S4939" s="21">
        <f t="shared" si="234"/>
        <v>1252288.7269453646</v>
      </c>
      <c r="T4939" s="21">
        <f t="shared" si="235"/>
        <v>237934.85811961928</v>
      </c>
      <c r="U4939" s="19">
        <v>0</v>
      </c>
      <c r="V4939" s="21">
        <f t="shared" si="236"/>
        <v>1490223.5850649839</v>
      </c>
    </row>
    <row r="4940" spans="1:22" x14ac:dyDescent="0.3">
      <c r="A4940" s="7" t="s">
        <v>151</v>
      </c>
      <c r="B4940" s="7">
        <v>12</v>
      </c>
      <c r="C4940" s="8" t="s">
        <v>186</v>
      </c>
      <c r="D4940" s="7" t="s">
        <v>219</v>
      </c>
      <c r="E4940" s="7" t="s">
        <v>78</v>
      </c>
      <c r="F4940" s="8" t="s">
        <v>87</v>
      </c>
      <c r="G4940" s="7" t="s">
        <v>16</v>
      </c>
      <c r="H4940" s="9">
        <v>6419.9570999999996</v>
      </c>
      <c r="I4940" s="9">
        <v>16.906700000000001</v>
      </c>
      <c r="J4940" s="9">
        <v>16.7105</v>
      </c>
      <c r="K4940" s="10">
        <v>0.98839513329035233</v>
      </c>
      <c r="L4940" s="9">
        <v>207.1</v>
      </c>
      <c r="M4940" s="19">
        <f>H4940*INDEX('Pliegos Tarifarios (Las Condes)'!$B:$B,MATCH($B4940,'Pliegos Tarifarios (Las Condes)'!$A:$A,0))</f>
        <v>845912.80736730003</v>
      </c>
      <c r="N4940" s="19">
        <f>I4940*INDEX('Pliegos Tarifarios (Las Condes)'!$C:$C,MATCH($B4940,'Pliegos Tarifarios (Las Condes)'!$A:$A,0))</f>
        <v>58581.428086100008</v>
      </c>
      <c r="O4940" s="19">
        <f>J4940*INDEX('Pliegos Tarifarios (Las Condes)'!$D:$D,MATCH($B4940,'Pliegos Tarifarios (Las Condes)'!$A:$A,0))</f>
        <v>242951.43621449999</v>
      </c>
      <c r="P4940" s="19">
        <f>H4940*INDEX('Pliegos Tarifarios (Las Condes)'!$E:$E,MATCH($B4940,'Pliegos Tarifarios (Las Condes)'!$A:$A,0))</f>
        <v>83613.521270399986</v>
      </c>
      <c r="Q4940" s="19" cm="1">
        <f t="array" ref="Q4940">H4940*_xlfn.IFS(H4940&lt;=350,INDEX('Pliegos Tarifarios (Las Condes)'!$F:$F,MATCH($B4940,'Pliegos Tarifarios (Las Condes)'!$A:$A,0)),H4940&lt;=500,INDEX('Pliegos Tarifarios (Las Condes)'!$G:$G,MATCH($B4940,'Pliegos Tarifarios (Las Condes)'!$A:$A,0)),H4940&lt;=1000,INDEX('Pliegos Tarifarios (Las Condes)'!$H:$H,MATCH($B4940,'Pliegos Tarifarios (Las Condes)'!$A:$A,0)),H4940&lt;=5000,INDEX('Pliegos Tarifarios (Las Condes)'!$I:$I,MATCH($B4940,'Pliegos Tarifarios (Las Condes)'!$A:$A,0)),H4940&gt;5000,INDEX('Pliegos Tarifarios (Las Condes)'!$J:$J,MATCH($B4940,'Pliegos Tarifarios (Las Condes)'!$A:$A,0)))/1.19</f>
        <v>21450.20960470588</v>
      </c>
      <c r="R4940" s="19">
        <f>INDEX('Pliegos Tarifarios (Las Condes)'!$K:$K,MATCH($B4940,'Pliegos Tarifarios (Las Condes)'!$A:$A,0))</f>
        <v>733.35299999999995</v>
      </c>
      <c r="S4940" s="21">
        <f t="shared" si="234"/>
        <v>1253242.7555430057</v>
      </c>
      <c r="T4940" s="21">
        <f t="shared" si="235"/>
        <v>238116.12355317108</v>
      </c>
      <c r="U4940" s="19">
        <v>0</v>
      </c>
      <c r="V4940" s="21">
        <f t="shared" si="236"/>
        <v>1491358.8790961767</v>
      </c>
    </row>
    <row r="4941" spans="1:22" x14ac:dyDescent="0.3">
      <c r="A4941" s="7" t="s">
        <v>151</v>
      </c>
      <c r="B4941" s="7">
        <v>12</v>
      </c>
      <c r="C4941" s="8" t="s">
        <v>186</v>
      </c>
      <c r="D4941" s="7" t="s">
        <v>220</v>
      </c>
      <c r="E4941" s="7" t="s">
        <v>78</v>
      </c>
      <c r="F4941" s="8" t="s">
        <v>89</v>
      </c>
      <c r="G4941" s="7" t="s">
        <v>16</v>
      </c>
      <c r="H4941" s="9">
        <v>8014.8431</v>
      </c>
      <c r="I4941" s="9">
        <v>20.785599999999999</v>
      </c>
      <c r="J4941" s="9">
        <v>20.568200000000001</v>
      </c>
      <c r="K4941" s="10">
        <v>0.9895408359633594</v>
      </c>
      <c r="L4941" s="9">
        <v>258.54000000000002</v>
      </c>
      <c r="M4941" s="19">
        <f>H4941*INDEX('Pliegos Tarifarios (Las Condes)'!$B:$B,MATCH($B4941,'Pliegos Tarifarios (Las Condes)'!$A:$A,0))</f>
        <v>1056059.7713853</v>
      </c>
      <c r="N4941" s="19">
        <f>I4941*INDEX('Pliegos Tarifarios (Las Condes)'!$C:$C,MATCH($B4941,'Pliegos Tarifarios (Las Condes)'!$A:$A,0))</f>
        <v>72021.750644800006</v>
      </c>
      <c r="O4941" s="19">
        <f>J4941*INDEX('Pliegos Tarifarios (Las Condes)'!$D:$D,MATCH($B4941,'Pliegos Tarifarios (Las Condes)'!$A:$A,0))</f>
        <v>299037.95400180004</v>
      </c>
      <c r="P4941" s="19">
        <f>H4941*INDEX('Pliegos Tarifarios (Las Condes)'!$E:$E,MATCH($B4941,'Pliegos Tarifarios (Las Condes)'!$A:$A,0))</f>
        <v>104385.3165344</v>
      </c>
      <c r="Q4941" s="19" cm="1">
        <f t="array" ref="Q4941">H4941*_xlfn.IFS(H4941&lt;=350,INDEX('Pliegos Tarifarios (Las Condes)'!$F:$F,MATCH($B4941,'Pliegos Tarifarios (Las Condes)'!$A:$A,0)),H4941&lt;=500,INDEX('Pliegos Tarifarios (Las Condes)'!$G:$G,MATCH($B4941,'Pliegos Tarifarios (Las Condes)'!$A:$A,0)),H4941&lt;=1000,INDEX('Pliegos Tarifarios (Las Condes)'!$H:$H,MATCH($B4941,'Pliegos Tarifarios (Las Condes)'!$A:$A,0)),H4941&lt;=5000,INDEX('Pliegos Tarifarios (Las Condes)'!$I:$I,MATCH($B4941,'Pliegos Tarifarios (Las Condes)'!$A:$A,0)),H4941&gt;5000,INDEX('Pliegos Tarifarios (Las Condes)'!$J:$J,MATCH($B4941,'Pliegos Tarifarios (Las Condes)'!$A:$A,0)))/1.19</f>
        <v>26779.005181176472</v>
      </c>
      <c r="R4941" s="19">
        <f>INDEX('Pliegos Tarifarios (Las Condes)'!$K:$K,MATCH($B4941,'Pliegos Tarifarios (Las Condes)'!$A:$A,0))</f>
        <v>733.35299999999995</v>
      </c>
      <c r="S4941" s="21">
        <f t="shared" si="234"/>
        <v>1559017.1507474764</v>
      </c>
      <c r="T4941" s="21">
        <f t="shared" si="235"/>
        <v>296213.25864202052</v>
      </c>
      <c r="U4941" s="19">
        <v>0</v>
      </c>
      <c r="V4941" s="21">
        <f t="shared" si="236"/>
        <v>1855230.4093894968</v>
      </c>
    </row>
    <row r="4942" spans="1:22" x14ac:dyDescent="0.3">
      <c r="A4942" s="7" t="s">
        <v>151</v>
      </c>
      <c r="B4942" s="7">
        <v>12</v>
      </c>
      <c r="C4942" s="8" t="s">
        <v>186</v>
      </c>
      <c r="D4942" s="7" t="s">
        <v>221</v>
      </c>
      <c r="E4942" s="7" t="s">
        <v>91</v>
      </c>
      <c r="F4942" s="8" t="s">
        <v>92</v>
      </c>
      <c r="G4942" s="7" t="s">
        <v>16</v>
      </c>
      <c r="H4942" s="9">
        <v>6421.2894999999999</v>
      </c>
      <c r="I4942" s="9">
        <v>17.031099999999999</v>
      </c>
      <c r="J4942" s="9">
        <v>16.968</v>
      </c>
      <c r="K4942" s="10">
        <v>0.99629501324048364</v>
      </c>
      <c r="L4942" s="9">
        <v>207.14</v>
      </c>
      <c r="M4942" s="19">
        <f>H4942*INDEX('Pliegos Tarifarios (Las Condes)'!$B:$B,MATCH($B4942,'Pliegos Tarifarios (Las Condes)'!$A:$A,0))</f>
        <v>846088.36838850006</v>
      </c>
      <c r="N4942" s="19">
        <f>I4942*INDEX('Pliegos Tarifarios (Las Condes)'!$C:$C,MATCH($B4942,'Pliegos Tarifarios (Las Condes)'!$A:$A,0))</f>
        <v>59012.471971300001</v>
      </c>
      <c r="O4942" s="19">
        <f>J4942*INDEX('Pliegos Tarifarios (Las Condes)'!$D:$D,MATCH($B4942,'Pliegos Tarifarios (Las Condes)'!$A:$A,0))</f>
        <v>246695.189832</v>
      </c>
      <c r="P4942" s="19">
        <f>H4942*INDEX('Pliegos Tarifarios (Las Condes)'!$E:$E,MATCH($B4942,'Pliegos Tarifarios (Las Condes)'!$A:$A,0))</f>
        <v>83630.874447999988</v>
      </c>
      <c r="Q4942" s="19" cm="1">
        <f t="array" ref="Q4942">H4942*_xlfn.IFS(H4942&lt;=350,INDEX('Pliegos Tarifarios (Las Condes)'!$F:$F,MATCH($B4942,'Pliegos Tarifarios (Las Condes)'!$A:$A,0)),H4942&lt;=500,INDEX('Pliegos Tarifarios (Las Condes)'!$G:$G,MATCH($B4942,'Pliegos Tarifarios (Las Condes)'!$A:$A,0)),H4942&lt;=1000,INDEX('Pliegos Tarifarios (Las Condes)'!$H:$H,MATCH($B4942,'Pliegos Tarifarios (Las Condes)'!$A:$A,0)),H4942&lt;=5000,INDEX('Pliegos Tarifarios (Las Condes)'!$I:$I,MATCH($B4942,'Pliegos Tarifarios (Las Condes)'!$A:$A,0)),H4942&gt;5000,INDEX('Pliegos Tarifarios (Las Condes)'!$J:$J,MATCH($B4942,'Pliegos Tarifarios (Las Condes)'!$A:$A,0)))/1.19</f>
        <v>21454.661388235294</v>
      </c>
      <c r="R4942" s="19">
        <f>INDEX('Pliegos Tarifarios (Las Condes)'!$K:$K,MATCH($B4942,'Pliegos Tarifarios (Las Condes)'!$A:$A,0))</f>
        <v>733.35299999999995</v>
      </c>
      <c r="S4942" s="21">
        <f t="shared" si="234"/>
        <v>1257614.9190280354</v>
      </c>
      <c r="T4942" s="21">
        <f t="shared" si="235"/>
        <v>238946.83461532672</v>
      </c>
      <c r="U4942" s="19">
        <v>0</v>
      </c>
      <c r="V4942" s="21">
        <f t="shared" si="236"/>
        <v>1496561.7536433621</v>
      </c>
    </row>
    <row r="4943" spans="1:22" x14ac:dyDescent="0.3">
      <c r="A4943" s="7" t="s">
        <v>151</v>
      </c>
      <c r="B4943" s="7">
        <v>12</v>
      </c>
      <c r="C4943" s="8" t="s">
        <v>186</v>
      </c>
      <c r="D4943" s="7" t="s">
        <v>222</v>
      </c>
      <c r="E4943" s="7" t="s">
        <v>94</v>
      </c>
      <c r="F4943" s="8" t="s">
        <v>95</v>
      </c>
      <c r="G4943" s="7" t="s">
        <v>16</v>
      </c>
      <c r="H4943" s="9">
        <v>4815.3019000000004</v>
      </c>
      <c r="I4943" s="9">
        <v>12.594200000000001</v>
      </c>
      <c r="J4943" s="9">
        <v>12.4374</v>
      </c>
      <c r="K4943" s="10">
        <v>0.98754982452239914</v>
      </c>
      <c r="L4943" s="9">
        <v>155.33000000000001</v>
      </c>
      <c r="M4943" s="19">
        <f>H4943*INDEX('Pliegos Tarifarios (Las Condes)'!$B:$B,MATCH($B4943,'Pliegos Tarifarios (Las Condes)'!$A:$A,0))</f>
        <v>634478.62424970011</v>
      </c>
      <c r="N4943" s="19">
        <f>I4943*INDEX('Pliegos Tarifarios (Las Condes)'!$C:$C,MATCH($B4943,'Pliegos Tarifarios (Las Condes)'!$A:$A,0))</f>
        <v>43638.688898600005</v>
      </c>
      <c r="O4943" s="19">
        <f>J4943*INDEX('Pliegos Tarifarios (Las Condes)'!$D:$D,MATCH($B4943,'Pliegos Tarifarios (Las Condes)'!$A:$A,0))</f>
        <v>180825.4805526</v>
      </c>
      <c r="P4943" s="19">
        <f>H4943*INDEX('Pliegos Tarifarios (Las Condes)'!$E:$E,MATCH($B4943,'Pliegos Tarifarios (Las Condes)'!$A:$A,0))</f>
        <v>62714.491945599999</v>
      </c>
      <c r="Q4943" s="19" cm="1">
        <f t="array" ref="Q4943">H4943*_xlfn.IFS(H4943&lt;=350,INDEX('Pliegos Tarifarios (Las Condes)'!$F:$F,MATCH($B4943,'Pliegos Tarifarios (Las Condes)'!$A:$A,0)),H4943&lt;=500,INDEX('Pliegos Tarifarios (Las Condes)'!$G:$G,MATCH($B4943,'Pliegos Tarifarios (Las Condes)'!$A:$A,0)),H4943&lt;=1000,INDEX('Pliegos Tarifarios (Las Condes)'!$H:$H,MATCH($B4943,'Pliegos Tarifarios (Las Condes)'!$A:$A,0)),H4943&lt;=5000,INDEX('Pliegos Tarifarios (Las Condes)'!$I:$I,MATCH($B4943,'Pliegos Tarifarios (Las Condes)'!$A:$A,0)),H4943&gt;5000,INDEX('Pliegos Tarifarios (Las Condes)'!$J:$J,MATCH($B4943,'Pliegos Tarifarios (Las Condes)'!$A:$A,0)))/1.19</f>
        <v>14737.251697310927</v>
      </c>
      <c r="R4943" s="19">
        <f>INDEX('Pliegos Tarifarios (Las Condes)'!$K:$K,MATCH($B4943,'Pliegos Tarifarios (Las Condes)'!$A:$A,0))</f>
        <v>733.35299999999995</v>
      </c>
      <c r="S4943" s="21">
        <f t="shared" si="234"/>
        <v>937127.89034381113</v>
      </c>
      <c r="T4943" s="21">
        <f t="shared" si="235"/>
        <v>178054.2991653241</v>
      </c>
      <c r="U4943" s="19">
        <v>0</v>
      </c>
      <c r="V4943" s="21">
        <f t="shared" si="236"/>
        <v>1115182.1895091352</v>
      </c>
    </row>
    <row r="4944" spans="1:22" x14ac:dyDescent="0.3">
      <c r="A4944" s="7" t="s">
        <v>151</v>
      </c>
      <c r="B4944" s="7">
        <v>12</v>
      </c>
      <c r="C4944" s="8" t="s">
        <v>186</v>
      </c>
      <c r="D4944" s="7" t="s">
        <v>223</v>
      </c>
      <c r="E4944" s="7" t="s">
        <v>91</v>
      </c>
      <c r="F4944" s="8" t="s">
        <v>97</v>
      </c>
      <c r="G4944" s="7" t="s">
        <v>16</v>
      </c>
      <c r="H4944" s="9">
        <v>4806.6716999999999</v>
      </c>
      <c r="I4944" s="9">
        <v>12.8994</v>
      </c>
      <c r="J4944" s="9">
        <v>12.5533</v>
      </c>
      <c r="K4944" s="10">
        <v>0.97316929469587732</v>
      </c>
      <c r="L4944" s="9">
        <v>155.05000000000001</v>
      </c>
      <c r="M4944" s="19">
        <f>H4944*INDEX('Pliegos Tarifarios (Las Condes)'!$B:$B,MATCH($B4944,'Pliegos Tarifarios (Las Condes)'!$A:$A,0))</f>
        <v>633341.48320709995</v>
      </c>
      <c r="N4944" s="19">
        <f>I4944*INDEX('Pliegos Tarifarios (Las Condes)'!$C:$C,MATCH($B4944,'Pliegos Tarifarios (Las Condes)'!$A:$A,0))</f>
        <v>44696.201710200003</v>
      </c>
      <c r="O4944" s="19">
        <f>J4944*INDEX('Pliegos Tarifarios (Las Condes)'!$D:$D,MATCH($B4944,'Pliegos Tarifarios (Las Condes)'!$A:$A,0))</f>
        <v>182510.53315170002</v>
      </c>
      <c r="P4944" s="19">
        <f>H4944*INDEX('Pliegos Tarifarios (Las Condes)'!$E:$E,MATCH($B4944,'Pliegos Tarifarios (Las Condes)'!$A:$A,0))</f>
        <v>62602.092220799997</v>
      </c>
      <c r="Q4944" s="19" cm="1">
        <f t="array" ref="Q4944">H4944*_xlfn.IFS(H4944&lt;=350,INDEX('Pliegos Tarifarios (Las Condes)'!$F:$F,MATCH($B4944,'Pliegos Tarifarios (Las Condes)'!$A:$A,0)),H4944&lt;=500,INDEX('Pliegos Tarifarios (Las Condes)'!$G:$G,MATCH($B4944,'Pliegos Tarifarios (Las Condes)'!$A:$A,0)),H4944&lt;=1000,INDEX('Pliegos Tarifarios (Las Condes)'!$H:$H,MATCH($B4944,'Pliegos Tarifarios (Las Condes)'!$A:$A,0)),H4944&lt;=5000,INDEX('Pliegos Tarifarios (Las Condes)'!$I:$I,MATCH($B4944,'Pliegos Tarifarios (Las Condes)'!$A:$A,0)),H4944&gt;5000,INDEX('Pliegos Tarifarios (Las Condes)'!$J:$J,MATCH($B4944,'Pliegos Tarifarios (Las Condes)'!$A:$A,0)))/1.19</f>
        <v>14710.838933949581</v>
      </c>
      <c r="R4944" s="19">
        <f>INDEX('Pliegos Tarifarios (Las Condes)'!$K:$K,MATCH($B4944,'Pliegos Tarifarios (Las Condes)'!$A:$A,0))</f>
        <v>733.35299999999995</v>
      </c>
      <c r="S4944" s="21">
        <f t="shared" si="234"/>
        <v>938594.50222374965</v>
      </c>
      <c r="T4944" s="21">
        <f t="shared" si="235"/>
        <v>178332.95542251243</v>
      </c>
      <c r="U4944" s="19">
        <v>0</v>
      </c>
      <c r="V4944" s="21">
        <f t="shared" si="236"/>
        <v>1116927.4576462621</v>
      </c>
    </row>
    <row r="4945" spans="1:22" x14ac:dyDescent="0.3">
      <c r="A4945" s="7" t="s">
        <v>151</v>
      </c>
      <c r="B4945" s="7">
        <v>12</v>
      </c>
      <c r="C4945" s="8" t="s">
        <v>186</v>
      </c>
      <c r="D4945" s="7" t="s">
        <v>224</v>
      </c>
      <c r="E4945" s="7" t="s">
        <v>99</v>
      </c>
      <c r="F4945" s="8" t="s">
        <v>100</v>
      </c>
      <c r="G4945" s="7" t="s">
        <v>16</v>
      </c>
      <c r="H4945" s="9">
        <v>24046.470799999999</v>
      </c>
      <c r="I4945" s="9">
        <v>63.172499999999999</v>
      </c>
      <c r="J4945" s="9">
        <v>63.172499999999999</v>
      </c>
      <c r="K4945" s="10">
        <v>1</v>
      </c>
      <c r="L4945" s="9">
        <v>775.69</v>
      </c>
      <c r="M4945" s="19">
        <f>H4945*INDEX('Pliegos Tarifarios (Las Condes)'!$B:$B,MATCH($B4945,'Pliegos Tarifarios (Las Condes)'!$A:$A,0))</f>
        <v>3168435.1320203999</v>
      </c>
      <c r="N4945" s="19">
        <f>I4945*INDEX('Pliegos Tarifarios (Las Condes)'!$C:$C,MATCH($B4945,'Pliegos Tarifarios (Las Condes)'!$A:$A,0))</f>
        <v>218891.63856750002</v>
      </c>
      <c r="O4945" s="19">
        <f>J4945*INDEX('Pliegos Tarifarios (Las Condes)'!$D:$D,MATCH($B4945,'Pliegos Tarifarios (Las Condes)'!$A:$A,0))</f>
        <v>918455.43845250004</v>
      </c>
      <c r="P4945" s="19">
        <f>H4945*INDEX('Pliegos Tarifarios (Las Condes)'!$E:$E,MATCH($B4945,'Pliegos Tarifarios (Las Condes)'!$A:$A,0))</f>
        <v>313181.23569919995</v>
      </c>
      <c r="Q4945" s="19" cm="1">
        <f t="array" ref="Q4945">H4945*_xlfn.IFS(H4945&lt;=350,INDEX('Pliegos Tarifarios (Las Condes)'!$F:$F,MATCH($B4945,'Pliegos Tarifarios (Las Condes)'!$A:$A,0)),H4945&lt;=500,INDEX('Pliegos Tarifarios (Las Condes)'!$G:$G,MATCH($B4945,'Pliegos Tarifarios (Las Condes)'!$A:$A,0)),H4945&lt;=1000,INDEX('Pliegos Tarifarios (Las Condes)'!$H:$H,MATCH($B4945,'Pliegos Tarifarios (Las Condes)'!$A:$A,0)),H4945&lt;=5000,INDEX('Pliegos Tarifarios (Las Condes)'!$I:$I,MATCH($B4945,'Pliegos Tarifarios (Las Condes)'!$A:$A,0)),H4945&gt;5000,INDEX('Pliegos Tarifarios (Las Condes)'!$J:$J,MATCH($B4945,'Pliegos Tarifarios (Las Condes)'!$A:$A,0)))/1.19</f>
        <v>80343.502437647054</v>
      </c>
      <c r="R4945" s="19">
        <f>INDEX('Pliegos Tarifarios (Las Condes)'!$K:$K,MATCH($B4945,'Pliegos Tarifarios (Las Condes)'!$A:$A,0))</f>
        <v>733.35299999999995</v>
      </c>
      <c r="S4945" s="21">
        <f t="shared" si="234"/>
        <v>4700040.3001772473</v>
      </c>
      <c r="T4945" s="21">
        <f t="shared" si="235"/>
        <v>893007.65703367698</v>
      </c>
      <c r="U4945" s="19">
        <v>0</v>
      </c>
      <c r="V4945" s="21">
        <f t="shared" si="236"/>
        <v>5593047.9572109245</v>
      </c>
    </row>
    <row r="4946" spans="1:22" x14ac:dyDescent="0.3">
      <c r="A4946" s="7" t="s">
        <v>151</v>
      </c>
      <c r="B4946" s="7">
        <v>12</v>
      </c>
      <c r="C4946" s="8" t="s">
        <v>186</v>
      </c>
      <c r="D4946" s="7" t="s">
        <v>225</v>
      </c>
      <c r="E4946" s="7" t="s">
        <v>102</v>
      </c>
      <c r="F4946" s="8" t="s">
        <v>103</v>
      </c>
      <c r="G4946" s="7" t="s">
        <v>16</v>
      </c>
      <c r="H4946" s="9">
        <v>9632.0192999999999</v>
      </c>
      <c r="I4946" s="9">
        <v>25.2074</v>
      </c>
      <c r="J4946" s="9">
        <v>25.2074</v>
      </c>
      <c r="K4946" s="10">
        <v>1</v>
      </c>
      <c r="L4946" s="9">
        <v>310.70999999999998</v>
      </c>
      <c r="M4946" s="19">
        <f>H4946*INDEX('Pliegos Tarifarios (Las Condes)'!$B:$B,MATCH($B4946,'Pliegos Tarifarios (Las Condes)'!$A:$A,0))</f>
        <v>1269143.7590258999</v>
      </c>
      <c r="N4946" s="19">
        <f>I4946*INDEX('Pliegos Tarifarios (Las Condes)'!$C:$C,MATCH($B4946,'Pliegos Tarifarios (Las Condes)'!$A:$A,0))</f>
        <v>87343.212474200001</v>
      </c>
      <c r="O4946" s="19">
        <f>J4946*INDEX('Pliegos Tarifarios (Las Condes)'!$D:$D,MATCH($B4946,'Pliegos Tarifarios (Las Condes)'!$A:$A,0))</f>
        <v>366486.58228259999</v>
      </c>
      <c r="P4946" s="19">
        <f>H4946*INDEX('Pliegos Tarifarios (Las Condes)'!$E:$E,MATCH($B4946,'Pliegos Tarifarios (Las Condes)'!$A:$A,0))</f>
        <v>125447.4193632</v>
      </c>
      <c r="Q4946" s="19" cm="1">
        <f t="array" ref="Q4946">H4946*_xlfn.IFS(H4946&lt;=350,INDEX('Pliegos Tarifarios (Las Condes)'!$F:$F,MATCH($B4946,'Pliegos Tarifarios (Las Condes)'!$A:$A,0)),H4946&lt;=500,INDEX('Pliegos Tarifarios (Las Condes)'!$G:$G,MATCH($B4946,'Pliegos Tarifarios (Las Condes)'!$A:$A,0)),H4946&lt;=1000,INDEX('Pliegos Tarifarios (Las Condes)'!$H:$H,MATCH($B4946,'Pliegos Tarifarios (Las Condes)'!$A:$A,0)),H4946&lt;=5000,INDEX('Pliegos Tarifarios (Las Condes)'!$I:$I,MATCH($B4946,'Pliegos Tarifarios (Las Condes)'!$A:$A,0)),H4946&gt;5000,INDEX('Pliegos Tarifarios (Las Condes)'!$J:$J,MATCH($B4946,'Pliegos Tarifarios (Las Condes)'!$A:$A,0)))/1.19</f>
        <v>32182.276249411763</v>
      </c>
      <c r="R4946" s="19">
        <f>INDEX('Pliegos Tarifarios (Las Condes)'!$K:$K,MATCH($B4946,'Pliegos Tarifarios (Las Condes)'!$A:$A,0))</f>
        <v>733.35299999999995</v>
      </c>
      <c r="S4946" s="21">
        <f t="shared" si="234"/>
        <v>1881336.6023953115</v>
      </c>
      <c r="T4946" s="21">
        <f t="shared" si="235"/>
        <v>357453.9544551092</v>
      </c>
      <c r="U4946" s="19">
        <v>0</v>
      </c>
      <c r="V4946" s="21">
        <f t="shared" si="236"/>
        <v>2238790.5568504208</v>
      </c>
    </row>
    <row r="4947" spans="1:22" x14ac:dyDescent="0.3">
      <c r="A4947" s="7" t="s">
        <v>151</v>
      </c>
      <c r="B4947" s="7">
        <v>12</v>
      </c>
      <c r="C4947" s="8" t="s">
        <v>186</v>
      </c>
      <c r="D4947" s="7" t="s">
        <v>226</v>
      </c>
      <c r="E4947" s="7" t="s">
        <v>105</v>
      </c>
      <c r="F4947" s="8" t="s">
        <v>106</v>
      </c>
      <c r="G4947" s="7" t="s">
        <v>30</v>
      </c>
      <c r="H4947" s="9">
        <v>3209.8078</v>
      </c>
      <c r="I4947" s="9">
        <v>8.4949999999999992</v>
      </c>
      <c r="J4947" s="9">
        <v>8.2492000000000001</v>
      </c>
      <c r="K4947" s="10">
        <v>0.97106533254855809</v>
      </c>
      <c r="L4947" s="9">
        <v>103.54</v>
      </c>
      <c r="M4947" s="19">
        <f>H4947*INDEX('Pliegos Tarifarios (Las Condes)'!$B:$B,MATCH($B4947,'Pliegos Tarifarios (Las Condes)'!$A:$A,0))</f>
        <v>422933.90515140002</v>
      </c>
      <c r="N4947" s="19">
        <f>I4947*INDEX('Pliegos Tarifarios (Las Condes)'!$C:$C,MATCH($B4947,'Pliegos Tarifarios (Las Condes)'!$A:$A,0))</f>
        <v>29435.030585</v>
      </c>
      <c r="O4947" s="19">
        <f>J4947*INDEX('Pliegos Tarifarios (Las Condes)'!$D:$D,MATCH($B4947,'Pliegos Tarifarios (Las Condes)'!$A:$A,0))</f>
        <v>119933.8731708</v>
      </c>
      <c r="P4947" s="19">
        <f>H4947*INDEX('Pliegos Tarifarios (Las Condes)'!$E:$E,MATCH($B4947,'Pliegos Tarifarios (Las Condes)'!$A:$A,0))</f>
        <v>41804.536787199999</v>
      </c>
      <c r="Q4947" s="19" cm="1">
        <f t="array" ref="Q4947">H4947*_xlfn.IFS(H4947&lt;=350,INDEX('Pliegos Tarifarios (Las Condes)'!$F:$F,MATCH($B4947,'Pliegos Tarifarios (Las Condes)'!$A:$A,0)),H4947&lt;=500,INDEX('Pliegos Tarifarios (Las Condes)'!$G:$G,MATCH($B4947,'Pliegos Tarifarios (Las Condes)'!$A:$A,0)),H4947&lt;=1000,INDEX('Pliegos Tarifarios (Las Condes)'!$H:$H,MATCH($B4947,'Pliegos Tarifarios (Las Condes)'!$A:$A,0)),H4947&lt;=5000,INDEX('Pliegos Tarifarios (Las Condes)'!$I:$I,MATCH($B4947,'Pliegos Tarifarios (Las Condes)'!$A:$A,0)),H4947&gt;5000,INDEX('Pliegos Tarifarios (Las Condes)'!$J:$J,MATCH($B4947,'Pliegos Tarifarios (Las Condes)'!$A:$A,0)))/1.19</f>
        <v>9823.6302584873956</v>
      </c>
      <c r="R4947" s="19">
        <f>INDEX('Pliegos Tarifarios (Las Condes)'!$K:$K,MATCH($B4947,'Pliegos Tarifarios (Las Condes)'!$A:$A,0))</f>
        <v>733.35299999999995</v>
      </c>
      <c r="S4947" s="21">
        <f t="shared" si="234"/>
        <v>624664.32895288744</v>
      </c>
      <c r="T4947" s="21">
        <f t="shared" si="235"/>
        <v>118686.22250104861</v>
      </c>
      <c r="U4947" s="19">
        <v>0</v>
      </c>
      <c r="V4947" s="21">
        <f t="shared" si="236"/>
        <v>743350.55145393603</v>
      </c>
    </row>
    <row r="4948" spans="1:22" x14ac:dyDescent="0.3">
      <c r="A4948" s="7" t="s">
        <v>151</v>
      </c>
      <c r="B4948" s="7">
        <v>12</v>
      </c>
      <c r="C4948" s="8" t="s">
        <v>186</v>
      </c>
      <c r="D4948" s="7" t="s">
        <v>227</v>
      </c>
      <c r="E4948" s="7" t="s">
        <v>105</v>
      </c>
      <c r="F4948" s="8" t="s">
        <v>108</v>
      </c>
      <c r="G4948" s="7" t="s">
        <v>30</v>
      </c>
      <c r="H4948" s="9">
        <v>3211.7941999999998</v>
      </c>
      <c r="I4948" s="9">
        <v>8.3975000000000009</v>
      </c>
      <c r="J4948" s="9">
        <v>8.3886000000000003</v>
      </c>
      <c r="K4948" s="10">
        <v>0.99894016076213155</v>
      </c>
      <c r="L4948" s="9">
        <v>103.61</v>
      </c>
      <c r="M4948" s="19">
        <f>H4948*INDEX('Pliegos Tarifarios (Las Condes)'!$B:$B,MATCH($B4948,'Pliegos Tarifarios (Las Condes)'!$A:$A,0))</f>
        <v>423195.63917460002</v>
      </c>
      <c r="N4948" s="19">
        <f>I4948*INDEX('Pliegos Tarifarios (Las Condes)'!$C:$C,MATCH($B4948,'Pliegos Tarifarios (Las Condes)'!$A:$A,0))</f>
        <v>29097.194742500003</v>
      </c>
      <c r="O4948" s="19">
        <f>J4948*INDEX('Pliegos Tarifarios (Las Condes)'!$D:$D,MATCH($B4948,'Pliegos Tarifarios (Las Condes)'!$A:$A,0))</f>
        <v>121960.58872140001</v>
      </c>
      <c r="P4948" s="19">
        <f>H4948*INDEX('Pliegos Tarifarios (Las Condes)'!$E:$E,MATCH($B4948,'Pliegos Tarifarios (Las Condes)'!$A:$A,0))</f>
        <v>41830.407660799996</v>
      </c>
      <c r="Q4948" s="19" cm="1">
        <f t="array" ref="Q4948">H4948*_xlfn.IFS(H4948&lt;=350,INDEX('Pliegos Tarifarios (Las Condes)'!$F:$F,MATCH($B4948,'Pliegos Tarifarios (Las Condes)'!$A:$A,0)),H4948&lt;=500,INDEX('Pliegos Tarifarios (Las Condes)'!$G:$G,MATCH($B4948,'Pliegos Tarifarios (Las Condes)'!$A:$A,0)),H4948&lt;=1000,INDEX('Pliegos Tarifarios (Las Condes)'!$H:$H,MATCH($B4948,'Pliegos Tarifarios (Las Condes)'!$A:$A,0)),H4948&lt;=5000,INDEX('Pliegos Tarifarios (Las Condes)'!$I:$I,MATCH($B4948,'Pliegos Tarifarios (Las Condes)'!$A:$A,0)),H4948&gt;5000,INDEX('Pliegos Tarifarios (Las Condes)'!$J:$J,MATCH($B4948,'Pliegos Tarifarios (Las Condes)'!$A:$A,0)))/1.19</f>
        <v>9829.7096440336136</v>
      </c>
      <c r="R4948" s="19">
        <f>INDEX('Pliegos Tarifarios (Las Condes)'!$K:$K,MATCH($B4948,'Pliegos Tarifarios (Las Condes)'!$A:$A,0))</f>
        <v>733.35299999999995</v>
      </c>
      <c r="S4948" s="21">
        <f t="shared" si="234"/>
        <v>626646.89294333372</v>
      </c>
      <c r="T4948" s="21">
        <f t="shared" si="235"/>
        <v>119062.90965923341</v>
      </c>
      <c r="U4948" s="19">
        <v>0</v>
      </c>
      <c r="V4948" s="21">
        <f t="shared" si="236"/>
        <v>745709.80260256713</v>
      </c>
    </row>
    <row r="4949" spans="1:22" x14ac:dyDescent="0.3">
      <c r="A4949" s="7" t="s">
        <v>151</v>
      </c>
      <c r="B4949" s="7">
        <v>12</v>
      </c>
      <c r="C4949" s="8" t="s">
        <v>186</v>
      </c>
      <c r="D4949" s="7" t="s">
        <v>228</v>
      </c>
      <c r="E4949" s="7" t="s">
        <v>110</v>
      </c>
      <c r="F4949" s="8" t="s">
        <v>111</v>
      </c>
      <c r="G4949" s="7" t="s">
        <v>30</v>
      </c>
      <c r="H4949" s="9">
        <v>1604.3947000000001</v>
      </c>
      <c r="I4949" s="9">
        <v>4.2096999999999998</v>
      </c>
      <c r="J4949" s="9">
        <v>4.2096999999999998</v>
      </c>
      <c r="K4949" s="10">
        <v>1</v>
      </c>
      <c r="L4949" s="9">
        <v>51.75</v>
      </c>
      <c r="M4949" s="19">
        <f>H4949*INDEX('Pliegos Tarifarios (Las Condes)'!$B:$B,MATCH($B4949,'Pliegos Tarifarios (Las Condes)'!$A:$A,0))</f>
        <v>211399.85885610001</v>
      </c>
      <c r="N4949" s="19">
        <f>I4949*INDEX('Pliegos Tarifarios (Las Condes)'!$C:$C,MATCH($B4949,'Pliegos Tarifarios (Las Condes)'!$A:$A,0))</f>
        <v>14586.538935099999</v>
      </c>
      <c r="O4949" s="19">
        <f>J4949*INDEX('Pliegos Tarifarios (Las Condes)'!$D:$D,MATCH($B4949,'Pliegos Tarifarios (Las Condes)'!$A:$A,0))</f>
        <v>61204.192635299994</v>
      </c>
      <c r="P4949" s="19">
        <f>H4949*INDEX('Pliegos Tarifarios (Las Condes)'!$E:$E,MATCH($B4949,'Pliegos Tarifarios (Las Condes)'!$A:$A,0))</f>
        <v>20895.636572799998</v>
      </c>
      <c r="Q4949" s="19" cm="1">
        <f t="array" ref="Q4949">H4949*_xlfn.IFS(H4949&lt;=350,INDEX('Pliegos Tarifarios (Las Condes)'!$F:$F,MATCH($B4949,'Pliegos Tarifarios (Las Condes)'!$A:$A,0)),H4949&lt;=500,INDEX('Pliegos Tarifarios (Las Condes)'!$G:$G,MATCH($B4949,'Pliegos Tarifarios (Las Condes)'!$A:$A,0)),H4949&lt;=1000,INDEX('Pliegos Tarifarios (Las Condes)'!$H:$H,MATCH($B4949,'Pliegos Tarifarios (Las Condes)'!$A:$A,0)),H4949&lt;=5000,INDEX('Pliegos Tarifarios (Las Condes)'!$I:$I,MATCH($B4949,'Pliegos Tarifarios (Las Condes)'!$A:$A,0)),H4949&gt;5000,INDEX('Pliegos Tarifarios (Las Condes)'!$J:$J,MATCH($B4949,'Pliegos Tarifarios (Las Condes)'!$A:$A,0)))/1.19</f>
        <v>4910.2567205042023</v>
      </c>
      <c r="R4949" s="19">
        <f>INDEX('Pliegos Tarifarios (Las Condes)'!$K:$K,MATCH($B4949,'Pliegos Tarifarios (Las Condes)'!$A:$A,0))</f>
        <v>733.35299999999995</v>
      </c>
      <c r="S4949" s="21">
        <f t="shared" si="234"/>
        <v>313729.83671980421</v>
      </c>
      <c r="T4949" s="21">
        <f t="shared" si="235"/>
        <v>59608.668976762798</v>
      </c>
      <c r="U4949" s="19">
        <v>0</v>
      </c>
      <c r="V4949" s="21">
        <f t="shared" si="236"/>
        <v>373338.50569656701</v>
      </c>
    </row>
    <row r="4950" spans="1:22" x14ac:dyDescent="0.3">
      <c r="A4950" s="7" t="s">
        <v>151</v>
      </c>
      <c r="B4950" s="7">
        <v>12</v>
      </c>
      <c r="C4950" s="8" t="s">
        <v>186</v>
      </c>
      <c r="D4950" s="7" t="s">
        <v>229</v>
      </c>
      <c r="E4950" s="7" t="s">
        <v>113</v>
      </c>
      <c r="F4950" s="8" t="s">
        <v>114</v>
      </c>
      <c r="G4950" s="7" t="s">
        <v>30</v>
      </c>
      <c r="H4950" s="9">
        <v>2409.6898999999999</v>
      </c>
      <c r="I4950" s="9">
        <v>6.25</v>
      </c>
      <c r="J4950" s="9">
        <v>6.2187000000000001</v>
      </c>
      <c r="K4950" s="10">
        <v>0.99499199999999999</v>
      </c>
      <c r="L4950" s="9">
        <v>77.73</v>
      </c>
      <c r="M4950" s="19">
        <f>H4950*INDEX('Pliegos Tarifarios (Las Condes)'!$B:$B,MATCH($B4950,'Pliegos Tarifarios (Las Condes)'!$A:$A,0))</f>
        <v>317507.9702937</v>
      </c>
      <c r="N4950" s="19">
        <f>I4950*INDEX('Pliegos Tarifarios (Las Condes)'!$C:$C,MATCH($B4950,'Pliegos Tarifarios (Las Condes)'!$A:$A,0))</f>
        <v>21656.143750000003</v>
      </c>
      <c r="O4950" s="19">
        <f>J4950*INDEX('Pliegos Tarifarios (Las Condes)'!$D:$D,MATCH($B4950,'Pliegos Tarifarios (Las Condes)'!$A:$A,0))</f>
        <v>90412.740276299999</v>
      </c>
      <c r="P4950" s="19">
        <f>H4950*INDEX('Pliegos Tarifarios (Las Condes)'!$E:$E,MATCH($B4950,'Pliegos Tarifarios (Las Condes)'!$A:$A,0))</f>
        <v>31383.801257599996</v>
      </c>
      <c r="Q4950" s="19" cm="1">
        <f t="array" ref="Q4950">H4950*_xlfn.IFS(H4950&lt;=350,INDEX('Pliegos Tarifarios (Las Condes)'!$F:$F,MATCH($B4950,'Pliegos Tarifarios (Las Condes)'!$A:$A,0)),H4950&lt;=500,INDEX('Pliegos Tarifarios (Las Condes)'!$G:$G,MATCH($B4950,'Pliegos Tarifarios (Las Condes)'!$A:$A,0)),H4950&lt;=1000,INDEX('Pliegos Tarifarios (Las Condes)'!$H:$H,MATCH($B4950,'Pliegos Tarifarios (Las Condes)'!$A:$A,0)),H4950&lt;=5000,INDEX('Pliegos Tarifarios (Las Condes)'!$I:$I,MATCH($B4950,'Pliegos Tarifarios (Las Condes)'!$A:$A,0)),H4950&gt;5000,INDEX('Pliegos Tarifarios (Las Condes)'!$J:$J,MATCH($B4950,'Pliegos Tarifarios (Las Condes)'!$A:$A,0)))/1.19</f>
        <v>7374.8660636974791</v>
      </c>
      <c r="R4950" s="19">
        <f>INDEX('Pliegos Tarifarios (Las Condes)'!$K:$K,MATCH($B4950,'Pliegos Tarifarios (Las Condes)'!$A:$A,0))</f>
        <v>733.35299999999995</v>
      </c>
      <c r="S4950" s="21">
        <f t="shared" si="234"/>
        <v>469068.8746412975</v>
      </c>
      <c r="T4950" s="21">
        <f t="shared" si="235"/>
        <v>89123.08618184652</v>
      </c>
      <c r="U4950" s="19">
        <v>0</v>
      </c>
      <c r="V4950" s="21">
        <f t="shared" si="236"/>
        <v>558191.96082314407</v>
      </c>
    </row>
    <row r="4951" spans="1:22" x14ac:dyDescent="0.3">
      <c r="A4951" s="7" t="s">
        <v>151</v>
      </c>
      <c r="B4951" s="7">
        <v>12</v>
      </c>
      <c r="C4951" s="8" t="s">
        <v>186</v>
      </c>
      <c r="D4951" s="7" t="s">
        <v>230</v>
      </c>
      <c r="E4951" s="7" t="s">
        <v>116</v>
      </c>
      <c r="F4951" s="8" t="s">
        <v>117</v>
      </c>
      <c r="G4951" s="7" t="s">
        <v>30</v>
      </c>
      <c r="H4951" s="9">
        <v>400.58890000000002</v>
      </c>
      <c r="I4951" s="9">
        <v>1.0486</v>
      </c>
      <c r="J4951" s="9">
        <v>1.0324</v>
      </c>
      <c r="K4951" s="10">
        <v>0.9845508296776655</v>
      </c>
      <c r="L4951" s="9">
        <v>12.92</v>
      </c>
      <c r="M4951" s="19">
        <f>H4951*INDEX('Pliegos Tarifarios (Las Condes)'!$B:$B,MATCH($B4951,'Pliegos Tarifarios (Las Condes)'!$A:$A,0))</f>
        <v>52782.795230700009</v>
      </c>
      <c r="N4951" s="19">
        <f>I4951*INDEX('Pliegos Tarifarios (Las Condes)'!$C:$C,MATCH($B4951,'Pliegos Tarifarios (Las Condes)'!$A:$A,0))</f>
        <v>3633.3811737999999</v>
      </c>
      <c r="O4951" s="19">
        <f>J4951*INDEX('Pliegos Tarifarios (Las Condes)'!$D:$D,MATCH($B4951,'Pliegos Tarifarios (Las Condes)'!$A:$A,0))</f>
        <v>15009.907707599999</v>
      </c>
      <c r="P4951" s="19">
        <f>H4951*INDEX('Pliegos Tarifarios (Las Condes)'!$E:$E,MATCH($B4951,'Pliegos Tarifarios (Las Condes)'!$A:$A,0))</f>
        <v>5217.2698336000003</v>
      </c>
      <c r="Q4951" s="19" cm="1">
        <f t="array" ref="Q4951">H4951*_xlfn.IFS(H4951&lt;=350,INDEX('Pliegos Tarifarios (Las Condes)'!$F:$F,MATCH($B4951,'Pliegos Tarifarios (Las Condes)'!$A:$A,0)),H4951&lt;=500,INDEX('Pliegos Tarifarios (Las Condes)'!$G:$G,MATCH($B4951,'Pliegos Tarifarios (Las Condes)'!$A:$A,0)),H4951&lt;=1000,INDEX('Pliegos Tarifarios (Las Condes)'!$H:$H,MATCH($B4951,'Pliegos Tarifarios (Las Condes)'!$A:$A,0)),H4951&lt;=5000,INDEX('Pliegos Tarifarios (Las Condes)'!$I:$I,MATCH($B4951,'Pliegos Tarifarios (Las Condes)'!$A:$A,0)),H4951&gt;5000,INDEX('Pliegos Tarifarios (Las Condes)'!$J:$J,MATCH($B4951,'Pliegos Tarifarios (Las Condes)'!$A:$A,0)))/1.19</f>
        <v>588.09143554621846</v>
      </c>
      <c r="R4951" s="19">
        <f>INDEX('Pliegos Tarifarios (Las Condes)'!$K:$K,MATCH($B4951,'Pliegos Tarifarios (Las Condes)'!$A:$A,0))</f>
        <v>733.35299999999995</v>
      </c>
      <c r="S4951" s="21">
        <f t="shared" si="234"/>
        <v>77964.798381246233</v>
      </c>
      <c r="T4951" s="21">
        <f t="shared" si="235"/>
        <v>14813.311692436784</v>
      </c>
      <c r="U4951" s="19">
        <v>0</v>
      </c>
      <c r="V4951" s="21">
        <f t="shared" si="236"/>
        <v>92778.110073683012</v>
      </c>
    </row>
    <row r="4952" spans="1:22" x14ac:dyDescent="0.3">
      <c r="A4952" s="7" t="s">
        <v>151</v>
      </c>
      <c r="B4952" s="7">
        <v>12</v>
      </c>
      <c r="C4952" s="8" t="s">
        <v>186</v>
      </c>
      <c r="D4952" s="7" t="s">
        <v>231</v>
      </c>
      <c r="E4952" s="7" t="s">
        <v>116</v>
      </c>
      <c r="F4952" s="8" t="s">
        <v>119</v>
      </c>
      <c r="G4952" s="7" t="s">
        <v>30</v>
      </c>
      <c r="H4952" s="9">
        <v>400.22300000000001</v>
      </c>
      <c r="I4952" s="9">
        <v>1.0537000000000001</v>
      </c>
      <c r="J4952" s="9">
        <v>1.0537000000000001</v>
      </c>
      <c r="K4952" s="10">
        <v>1</v>
      </c>
      <c r="L4952" s="9">
        <v>12.91</v>
      </c>
      <c r="M4952" s="19">
        <f>H4952*INDEX('Pliegos Tarifarios (Las Condes)'!$B:$B,MATCH($B4952,'Pliegos Tarifarios (Las Condes)'!$A:$A,0))</f>
        <v>52734.583149000006</v>
      </c>
      <c r="N4952" s="19">
        <f>I4952*INDEX('Pliegos Tarifarios (Las Condes)'!$C:$C,MATCH($B4952,'Pliegos Tarifarios (Las Condes)'!$A:$A,0))</f>
        <v>3651.0525871000004</v>
      </c>
      <c r="O4952" s="19">
        <f>J4952*INDEX('Pliegos Tarifarios (Las Condes)'!$D:$D,MATCH($B4952,'Pliegos Tarifarios (Las Condes)'!$A:$A,0))</f>
        <v>15319.585191300001</v>
      </c>
      <c r="P4952" s="19">
        <f>H4952*INDEX('Pliegos Tarifarios (Las Condes)'!$E:$E,MATCH($B4952,'Pliegos Tarifarios (Las Condes)'!$A:$A,0))</f>
        <v>5212.5043519999999</v>
      </c>
      <c r="Q4952" s="19" cm="1">
        <f t="array" ref="Q4952">H4952*_xlfn.IFS(H4952&lt;=350,INDEX('Pliegos Tarifarios (Las Condes)'!$F:$F,MATCH($B4952,'Pliegos Tarifarios (Las Condes)'!$A:$A,0)),H4952&lt;=500,INDEX('Pliegos Tarifarios (Las Condes)'!$G:$G,MATCH($B4952,'Pliegos Tarifarios (Las Condes)'!$A:$A,0)),H4952&lt;=1000,INDEX('Pliegos Tarifarios (Las Condes)'!$H:$H,MATCH($B4952,'Pliegos Tarifarios (Las Condes)'!$A:$A,0)),H4952&lt;=5000,INDEX('Pliegos Tarifarios (Las Condes)'!$I:$I,MATCH($B4952,'Pliegos Tarifarios (Las Condes)'!$A:$A,0)),H4952&gt;5000,INDEX('Pliegos Tarifarios (Las Condes)'!$J:$J,MATCH($B4952,'Pliegos Tarifarios (Las Condes)'!$A:$A,0)))/1.19</f>
        <v>587.55426974789918</v>
      </c>
      <c r="R4952" s="19">
        <f>INDEX('Pliegos Tarifarios (Las Condes)'!$K:$K,MATCH($B4952,'Pliegos Tarifarios (Las Condes)'!$A:$A,0))</f>
        <v>733.35299999999995</v>
      </c>
      <c r="S4952" s="21">
        <f t="shared" si="234"/>
        <v>78238.632549147907</v>
      </c>
      <c r="T4952" s="21">
        <f t="shared" si="235"/>
        <v>14865.340184338103</v>
      </c>
      <c r="U4952" s="19">
        <v>0</v>
      </c>
      <c r="V4952" s="21">
        <f t="shared" si="236"/>
        <v>93103.972733486007</v>
      </c>
    </row>
    <row r="4953" spans="1:22" x14ac:dyDescent="0.3">
      <c r="A4953" s="7" t="s">
        <v>151</v>
      </c>
      <c r="B4953" s="7">
        <v>12</v>
      </c>
      <c r="C4953" s="8" t="s">
        <v>186</v>
      </c>
      <c r="D4953" s="7" t="s">
        <v>232</v>
      </c>
      <c r="E4953" s="7" t="s">
        <v>121</v>
      </c>
      <c r="F4953" s="8" t="s">
        <v>122</v>
      </c>
      <c r="G4953" s="7" t="s">
        <v>30</v>
      </c>
      <c r="H4953" s="9">
        <v>401.0779</v>
      </c>
      <c r="I4953" s="9">
        <v>1.0562</v>
      </c>
      <c r="J4953" s="9">
        <v>1.0257000000000001</v>
      </c>
      <c r="K4953" s="10">
        <v>0.97112289339140312</v>
      </c>
      <c r="L4953" s="9">
        <v>12.94</v>
      </c>
      <c r="M4953" s="19">
        <f>H4953*INDEX('Pliegos Tarifarios (Las Condes)'!$B:$B,MATCH($B4953,'Pliegos Tarifarios (Las Condes)'!$A:$A,0))</f>
        <v>52847.227337700002</v>
      </c>
      <c r="N4953" s="19">
        <f>I4953*INDEX('Pliegos Tarifarios (Las Condes)'!$C:$C,MATCH($B4953,'Pliegos Tarifarios (Las Condes)'!$A:$A,0))</f>
        <v>3659.7150446000001</v>
      </c>
      <c r="O4953" s="19">
        <f>J4953*INDEX('Pliegos Tarifarios (Las Condes)'!$D:$D,MATCH($B4953,'Pliegos Tarifarios (Las Condes)'!$A:$A,0))</f>
        <v>14912.497419300002</v>
      </c>
      <c r="P4953" s="19">
        <f>H4953*INDEX('Pliegos Tarifarios (Las Condes)'!$E:$E,MATCH($B4953,'Pliegos Tarifarios (Las Condes)'!$A:$A,0))</f>
        <v>5223.6385695999998</v>
      </c>
      <c r="Q4953" s="19" cm="1">
        <f t="array" ref="Q4953">H4953*_xlfn.IFS(H4953&lt;=350,INDEX('Pliegos Tarifarios (Las Condes)'!$F:$F,MATCH($B4953,'Pliegos Tarifarios (Las Condes)'!$A:$A,0)),H4953&lt;=500,INDEX('Pliegos Tarifarios (Las Condes)'!$G:$G,MATCH($B4953,'Pliegos Tarifarios (Las Condes)'!$A:$A,0)),H4953&lt;=1000,INDEX('Pliegos Tarifarios (Las Condes)'!$H:$H,MATCH($B4953,'Pliegos Tarifarios (Las Condes)'!$A:$A,0)),H4953&lt;=5000,INDEX('Pliegos Tarifarios (Las Condes)'!$I:$I,MATCH($B4953,'Pliegos Tarifarios (Las Condes)'!$A:$A,0)),H4953&gt;5000,INDEX('Pliegos Tarifarios (Las Condes)'!$J:$J,MATCH($B4953,'Pliegos Tarifarios (Las Condes)'!$A:$A,0)))/1.19</f>
        <v>588.80932042016809</v>
      </c>
      <c r="R4953" s="19">
        <f>INDEX('Pliegos Tarifarios (Las Condes)'!$K:$K,MATCH($B4953,'Pliegos Tarifarios (Las Condes)'!$A:$A,0))</f>
        <v>733.35299999999995</v>
      </c>
      <c r="S4953" s="21">
        <f t="shared" si="234"/>
        <v>77965.240691620187</v>
      </c>
      <c r="T4953" s="21">
        <f t="shared" si="235"/>
        <v>14813.395731407836</v>
      </c>
      <c r="U4953" s="19">
        <v>0</v>
      </c>
      <c r="V4953" s="21">
        <f t="shared" si="236"/>
        <v>92778.636423028016</v>
      </c>
    </row>
    <row r="4954" spans="1:22" x14ac:dyDescent="0.3">
      <c r="A4954" s="7" t="s">
        <v>151</v>
      </c>
      <c r="B4954" s="7">
        <v>12</v>
      </c>
      <c r="C4954" s="8" t="s">
        <v>186</v>
      </c>
      <c r="D4954" s="7" t="s">
        <v>233</v>
      </c>
      <c r="E4954" s="7" t="s">
        <v>121</v>
      </c>
      <c r="F4954" s="8" t="s">
        <v>124</v>
      </c>
      <c r="G4954" s="7" t="s">
        <v>30</v>
      </c>
      <c r="H4954" s="9">
        <v>401.37720000000002</v>
      </c>
      <c r="I4954" s="9">
        <v>1.0611999999999999</v>
      </c>
      <c r="J4954" s="9">
        <v>1.0392999999999999</v>
      </c>
      <c r="K4954" s="10">
        <v>0.9793629852996607</v>
      </c>
      <c r="L4954" s="9">
        <v>12.95</v>
      </c>
      <c r="M4954" s="19">
        <f>H4954*INDEX('Pliegos Tarifarios (Las Condes)'!$B:$B,MATCH($B4954,'Pliegos Tarifarios (Las Condes)'!$A:$A,0))</f>
        <v>52886.664003600003</v>
      </c>
      <c r="N4954" s="19">
        <f>I4954*INDEX('Pliegos Tarifarios (Las Condes)'!$C:$C,MATCH($B4954,'Pliegos Tarifarios (Las Condes)'!$A:$A,0))</f>
        <v>3677.0399595999997</v>
      </c>
      <c r="O4954" s="19">
        <f>J4954*INDEX('Pliegos Tarifarios (Las Condes)'!$D:$D,MATCH($B4954,'Pliegos Tarifarios (Las Condes)'!$A:$A,0))</f>
        <v>15110.225765699999</v>
      </c>
      <c r="P4954" s="19">
        <f>H4954*INDEX('Pliegos Tarifarios (Las Condes)'!$E:$E,MATCH($B4954,'Pliegos Tarifarios (Las Condes)'!$A:$A,0))</f>
        <v>5227.5366527999995</v>
      </c>
      <c r="Q4954" s="19" cm="1">
        <f t="array" ref="Q4954">H4954*_xlfn.IFS(H4954&lt;=350,INDEX('Pliegos Tarifarios (Las Condes)'!$F:$F,MATCH($B4954,'Pliegos Tarifarios (Las Condes)'!$A:$A,0)),H4954&lt;=500,INDEX('Pliegos Tarifarios (Las Condes)'!$G:$G,MATCH($B4954,'Pliegos Tarifarios (Las Condes)'!$A:$A,0)),H4954&lt;=1000,INDEX('Pliegos Tarifarios (Las Condes)'!$H:$H,MATCH($B4954,'Pliegos Tarifarios (Las Condes)'!$A:$A,0)),H4954&lt;=5000,INDEX('Pliegos Tarifarios (Las Condes)'!$I:$I,MATCH($B4954,'Pliegos Tarifarios (Las Condes)'!$A:$A,0)),H4954&gt;5000,INDEX('Pliegos Tarifarios (Las Condes)'!$J:$J,MATCH($B4954,'Pliegos Tarifarios (Las Condes)'!$A:$A,0)))/1.19</f>
        <v>589.24871294117645</v>
      </c>
      <c r="R4954" s="19">
        <f>INDEX('Pliegos Tarifarios (Las Condes)'!$K:$K,MATCH($B4954,'Pliegos Tarifarios (Las Condes)'!$A:$A,0))</f>
        <v>733.35299999999995</v>
      </c>
      <c r="S4954" s="21">
        <f t="shared" si="234"/>
        <v>78224.068094641174</v>
      </c>
      <c r="T4954" s="21">
        <f t="shared" si="235"/>
        <v>14862.572937981824</v>
      </c>
      <c r="U4954" s="19">
        <v>0</v>
      </c>
      <c r="V4954" s="21">
        <f t="shared" si="236"/>
        <v>93086.641032622996</v>
      </c>
    </row>
    <row r="4955" spans="1:22" x14ac:dyDescent="0.3">
      <c r="A4955" s="7" t="s">
        <v>151</v>
      </c>
      <c r="B4955" s="7">
        <v>12</v>
      </c>
      <c r="C4955" s="8" t="s">
        <v>186</v>
      </c>
      <c r="D4955" s="7" t="s">
        <v>234</v>
      </c>
      <c r="E4955" s="7" t="s">
        <v>121</v>
      </c>
      <c r="F4955" s="8" t="s">
        <v>126</v>
      </c>
      <c r="G4955" s="7" t="s">
        <v>30</v>
      </c>
      <c r="H4955" s="9">
        <v>400.7355</v>
      </c>
      <c r="I4955" s="9">
        <v>1.0481</v>
      </c>
      <c r="J4955" s="9">
        <v>1.0481</v>
      </c>
      <c r="K4955" s="10">
        <v>1</v>
      </c>
      <c r="L4955" s="9">
        <v>12.93</v>
      </c>
      <c r="M4955" s="19">
        <f>H4955*INDEX('Pliegos Tarifarios (Las Condes)'!$B:$B,MATCH($B4955,'Pliegos Tarifarios (Las Condes)'!$A:$A,0))</f>
        <v>52802.1116865</v>
      </c>
      <c r="N4955" s="19">
        <f>I4955*INDEX('Pliegos Tarifarios (Las Condes)'!$C:$C,MATCH($B4955,'Pliegos Tarifarios (Las Condes)'!$A:$A,0))</f>
        <v>3631.6486823000005</v>
      </c>
      <c r="O4955" s="19">
        <f>J4955*INDEX('Pliegos Tarifarios (Las Condes)'!$D:$D,MATCH($B4955,'Pliegos Tarifarios (Las Condes)'!$A:$A,0))</f>
        <v>15238.167636900002</v>
      </c>
      <c r="P4955" s="19">
        <f>H4955*INDEX('Pliegos Tarifarios (Las Condes)'!$E:$E,MATCH($B4955,'Pliegos Tarifarios (Las Condes)'!$A:$A,0))</f>
        <v>5219.1791519999997</v>
      </c>
      <c r="Q4955" s="19" cm="1">
        <f t="array" ref="Q4955">H4955*_xlfn.IFS(H4955&lt;=350,INDEX('Pliegos Tarifarios (Las Condes)'!$F:$F,MATCH($B4955,'Pliegos Tarifarios (Las Condes)'!$A:$A,0)),H4955&lt;=500,INDEX('Pliegos Tarifarios (Las Condes)'!$G:$G,MATCH($B4955,'Pliegos Tarifarios (Las Condes)'!$A:$A,0)),H4955&lt;=1000,INDEX('Pliegos Tarifarios (Las Condes)'!$H:$H,MATCH($B4955,'Pliegos Tarifarios (Las Condes)'!$A:$A,0)),H4955&lt;=5000,INDEX('Pliegos Tarifarios (Las Condes)'!$I:$I,MATCH($B4955,'Pliegos Tarifarios (Las Condes)'!$A:$A,0)),H4955&gt;5000,INDEX('Pliegos Tarifarios (Las Condes)'!$J:$J,MATCH($B4955,'Pliegos Tarifarios (Las Condes)'!$A:$A,0)))/1.19</f>
        <v>588.30665420168066</v>
      </c>
      <c r="R4955" s="19">
        <f>INDEX('Pliegos Tarifarios (Las Condes)'!$K:$K,MATCH($B4955,'Pliegos Tarifarios (Las Condes)'!$A:$A,0))</f>
        <v>733.35299999999995</v>
      </c>
      <c r="S4955" s="21">
        <f t="shared" si="234"/>
        <v>78212.766811901674</v>
      </c>
      <c r="T4955" s="21">
        <f t="shared" si="235"/>
        <v>14860.425694261317</v>
      </c>
      <c r="U4955" s="19">
        <v>0</v>
      </c>
      <c r="V4955" s="21">
        <f t="shared" si="236"/>
        <v>93073.192506162988</v>
      </c>
    </row>
    <row r="4956" spans="1:22" x14ac:dyDescent="0.3">
      <c r="A4956" s="7" t="s">
        <v>151</v>
      </c>
      <c r="B4956" s="7">
        <v>12</v>
      </c>
      <c r="C4956" s="8" t="s">
        <v>186</v>
      </c>
      <c r="D4956" s="7" t="s">
        <v>235</v>
      </c>
      <c r="E4956" s="7" t="s">
        <v>121</v>
      </c>
      <c r="F4956" s="8" t="s">
        <v>128</v>
      </c>
      <c r="G4956" s="7" t="s">
        <v>30</v>
      </c>
      <c r="H4956" s="9">
        <v>400.85950000000003</v>
      </c>
      <c r="I4956" s="9">
        <v>1.0383</v>
      </c>
      <c r="J4956" s="9">
        <v>1.0306</v>
      </c>
      <c r="K4956" s="10">
        <v>0.99258403159009911</v>
      </c>
      <c r="L4956" s="9">
        <v>12.93</v>
      </c>
      <c r="M4956" s="19">
        <f>H4956*INDEX('Pliegos Tarifarios (Las Condes)'!$B:$B,MATCH($B4956,'Pliegos Tarifarios (Las Condes)'!$A:$A,0))</f>
        <v>52818.450298500007</v>
      </c>
      <c r="N4956" s="19">
        <f>I4956*INDEX('Pliegos Tarifarios (Las Condes)'!$C:$C,MATCH($B4956,'Pliegos Tarifarios (Las Condes)'!$A:$A,0))</f>
        <v>3597.6918489</v>
      </c>
      <c r="O4956" s="19">
        <f>J4956*INDEX('Pliegos Tarifarios (Las Condes)'!$D:$D,MATCH($B4956,'Pliegos Tarifarios (Las Condes)'!$A:$A,0))</f>
        <v>14983.7377794</v>
      </c>
      <c r="P4956" s="19">
        <f>H4956*INDEX('Pliegos Tarifarios (Las Condes)'!$E:$E,MATCH($B4956,'Pliegos Tarifarios (Las Condes)'!$A:$A,0))</f>
        <v>5220.7941279999995</v>
      </c>
      <c r="Q4956" s="19" cm="1">
        <f t="array" ref="Q4956">H4956*_xlfn.IFS(H4956&lt;=350,INDEX('Pliegos Tarifarios (Las Condes)'!$F:$F,MATCH($B4956,'Pliegos Tarifarios (Las Condes)'!$A:$A,0)),H4956&lt;=500,INDEX('Pliegos Tarifarios (Las Condes)'!$G:$G,MATCH($B4956,'Pliegos Tarifarios (Las Condes)'!$A:$A,0)),H4956&lt;=1000,INDEX('Pliegos Tarifarios (Las Condes)'!$H:$H,MATCH($B4956,'Pliegos Tarifarios (Las Condes)'!$A:$A,0)),H4956&lt;=5000,INDEX('Pliegos Tarifarios (Las Condes)'!$I:$I,MATCH($B4956,'Pliegos Tarifarios (Las Condes)'!$A:$A,0)),H4956&gt;5000,INDEX('Pliegos Tarifarios (Las Condes)'!$J:$J,MATCH($B4956,'Pliegos Tarifarios (Las Condes)'!$A:$A,0)))/1.19</f>
        <v>588.48869453781515</v>
      </c>
      <c r="R4956" s="19">
        <f>INDEX('Pliegos Tarifarios (Las Condes)'!$K:$K,MATCH($B4956,'Pliegos Tarifarios (Las Condes)'!$A:$A,0))</f>
        <v>733.35299999999995</v>
      </c>
      <c r="S4956" s="21">
        <f t="shared" si="234"/>
        <v>77942.515749337821</v>
      </c>
      <c r="T4956" s="21">
        <f t="shared" si="235"/>
        <v>14809.077992374187</v>
      </c>
      <c r="U4956" s="19">
        <v>0</v>
      </c>
      <c r="V4956" s="21">
        <f t="shared" si="236"/>
        <v>92751.593741712015</v>
      </c>
    </row>
    <row r="4957" spans="1:22" x14ac:dyDescent="0.3">
      <c r="A4957" s="7" t="s">
        <v>151</v>
      </c>
      <c r="B4957" s="7">
        <v>12</v>
      </c>
      <c r="C4957" s="8" t="s">
        <v>186</v>
      </c>
      <c r="D4957" s="7" t="s">
        <v>236</v>
      </c>
      <c r="E4957" s="7" t="s">
        <v>121</v>
      </c>
      <c r="F4957" s="8" t="s">
        <v>130</v>
      </c>
      <c r="G4957" s="7" t="s">
        <v>30</v>
      </c>
      <c r="H4957" s="9">
        <v>401.57409999999999</v>
      </c>
      <c r="I4957" s="9">
        <v>1.0562</v>
      </c>
      <c r="J4957" s="9">
        <v>1.0562</v>
      </c>
      <c r="K4957" s="10">
        <v>1</v>
      </c>
      <c r="L4957" s="9">
        <v>12.95</v>
      </c>
      <c r="M4957" s="19">
        <f>H4957*INDEX('Pliegos Tarifarios (Las Condes)'!$B:$B,MATCH($B4957,'Pliegos Tarifarios (Las Condes)'!$A:$A,0))</f>
        <v>52912.608138299998</v>
      </c>
      <c r="N4957" s="19">
        <f>I4957*INDEX('Pliegos Tarifarios (Las Condes)'!$C:$C,MATCH($B4957,'Pliegos Tarifarios (Las Condes)'!$A:$A,0))</f>
        <v>3659.7150446000001</v>
      </c>
      <c r="O4957" s="19">
        <f>J4957*INDEX('Pliegos Tarifarios (Las Condes)'!$D:$D,MATCH($B4957,'Pliegos Tarifarios (Las Condes)'!$A:$A,0))</f>
        <v>15355.9323138</v>
      </c>
      <c r="P4957" s="19">
        <f>H4957*INDEX('Pliegos Tarifarios (Las Condes)'!$E:$E,MATCH($B4957,'Pliegos Tarifarios (Las Condes)'!$A:$A,0))</f>
        <v>5230.1010783999991</v>
      </c>
      <c r="Q4957" s="19" cm="1">
        <f t="array" ref="Q4957">H4957*_xlfn.IFS(H4957&lt;=350,INDEX('Pliegos Tarifarios (Las Condes)'!$F:$F,MATCH($B4957,'Pliegos Tarifarios (Las Condes)'!$A:$A,0)),H4957&lt;=500,INDEX('Pliegos Tarifarios (Las Condes)'!$G:$G,MATCH($B4957,'Pliegos Tarifarios (Las Condes)'!$A:$A,0)),H4957&lt;=1000,INDEX('Pliegos Tarifarios (Las Condes)'!$H:$H,MATCH($B4957,'Pliegos Tarifarios (Las Condes)'!$A:$A,0)),H4957&lt;=5000,INDEX('Pliegos Tarifarios (Las Condes)'!$I:$I,MATCH($B4957,'Pliegos Tarifarios (Las Condes)'!$A:$A,0)),H4957&gt;5000,INDEX('Pliegos Tarifarios (Las Condes)'!$J:$J,MATCH($B4957,'Pliegos Tarifarios (Las Condes)'!$A:$A,0)))/1.19</f>
        <v>589.5377753781512</v>
      </c>
      <c r="R4957" s="19">
        <f>INDEX('Pliegos Tarifarios (Las Condes)'!$K:$K,MATCH($B4957,'Pliegos Tarifarios (Las Condes)'!$A:$A,0))</f>
        <v>733.35299999999995</v>
      </c>
      <c r="S4957" s="21">
        <f t="shared" si="234"/>
        <v>78481.247350478152</v>
      </c>
      <c r="T4957" s="21">
        <f t="shared" si="235"/>
        <v>14911.436996590848</v>
      </c>
      <c r="U4957" s="19">
        <v>0</v>
      </c>
      <c r="V4957" s="21">
        <f t="shared" si="236"/>
        <v>93392.684347069007</v>
      </c>
    </row>
    <row r="4958" spans="1:22" x14ac:dyDescent="0.3">
      <c r="A4958" s="7" t="s">
        <v>151</v>
      </c>
      <c r="B4958" s="7">
        <v>12</v>
      </c>
      <c r="C4958" s="8" t="s">
        <v>186</v>
      </c>
      <c r="D4958" s="7" t="s">
        <v>237</v>
      </c>
      <c r="E4958" s="7" t="s">
        <v>121</v>
      </c>
      <c r="F4958" s="8" t="s">
        <v>132</v>
      </c>
      <c r="G4958" s="7" t="s">
        <v>30</v>
      </c>
      <c r="H4958" s="9">
        <v>401.18380000000002</v>
      </c>
      <c r="I4958" s="9">
        <v>1.0478000000000001</v>
      </c>
      <c r="J4958" s="9">
        <v>1.0478000000000001</v>
      </c>
      <c r="K4958" s="10">
        <v>1</v>
      </c>
      <c r="L4958" s="9">
        <v>12.94</v>
      </c>
      <c r="M4958" s="19">
        <f>H4958*INDEX('Pliegos Tarifarios (Las Condes)'!$B:$B,MATCH($B4958,'Pliegos Tarifarios (Las Condes)'!$A:$A,0))</f>
        <v>52861.181039400006</v>
      </c>
      <c r="N4958" s="19">
        <f>I4958*INDEX('Pliegos Tarifarios (Las Condes)'!$C:$C,MATCH($B4958,'Pliegos Tarifarios (Las Condes)'!$A:$A,0))</f>
        <v>3630.6091874000003</v>
      </c>
      <c r="O4958" s="19">
        <f>J4958*INDEX('Pliegos Tarifarios (Las Condes)'!$D:$D,MATCH($B4958,'Pliegos Tarifarios (Las Condes)'!$A:$A,0))</f>
        <v>15233.805982200001</v>
      </c>
      <c r="P4958" s="19">
        <f>H4958*INDEX('Pliegos Tarifarios (Las Condes)'!$E:$E,MATCH($B4958,'Pliegos Tarifarios (Las Condes)'!$A:$A,0))</f>
        <v>5225.0178112000003</v>
      </c>
      <c r="Q4958" s="19" cm="1">
        <f t="array" ref="Q4958">H4958*_xlfn.IFS(H4958&lt;=350,INDEX('Pliegos Tarifarios (Las Condes)'!$F:$F,MATCH($B4958,'Pliegos Tarifarios (Las Condes)'!$A:$A,0)),H4958&lt;=500,INDEX('Pliegos Tarifarios (Las Condes)'!$G:$G,MATCH($B4958,'Pliegos Tarifarios (Las Condes)'!$A:$A,0)),H4958&lt;=1000,INDEX('Pliegos Tarifarios (Las Condes)'!$H:$H,MATCH($B4958,'Pliegos Tarifarios (Las Condes)'!$A:$A,0)),H4958&lt;=5000,INDEX('Pliegos Tarifarios (Las Condes)'!$I:$I,MATCH($B4958,'Pliegos Tarifarios (Las Condes)'!$A:$A,0)),H4958&gt;5000,INDEX('Pliegos Tarifarios (Las Condes)'!$J:$J,MATCH($B4958,'Pliegos Tarifarios (Las Condes)'!$A:$A,0)))/1.19</f>
        <v>588.96478873949582</v>
      </c>
      <c r="R4958" s="19">
        <f>INDEX('Pliegos Tarifarios (Las Condes)'!$K:$K,MATCH($B4958,'Pliegos Tarifarios (Las Condes)'!$A:$A,0))</f>
        <v>733.35299999999995</v>
      </c>
      <c r="S4958" s="21">
        <f t="shared" si="234"/>
        <v>78272.931808939509</v>
      </c>
      <c r="T4958" s="21">
        <f t="shared" si="235"/>
        <v>14871.857043698506</v>
      </c>
      <c r="U4958" s="19">
        <v>0</v>
      </c>
      <c r="V4958" s="21">
        <f t="shared" si="236"/>
        <v>93144.788852638012</v>
      </c>
    </row>
    <row r="4959" spans="1:22" x14ac:dyDescent="0.3">
      <c r="A4959" s="7" t="s">
        <v>151</v>
      </c>
      <c r="B4959" s="7">
        <v>12</v>
      </c>
      <c r="C4959" s="8" t="s">
        <v>186</v>
      </c>
      <c r="D4959" s="7" t="s">
        <v>238</v>
      </c>
      <c r="E4959" s="7" t="s">
        <v>121</v>
      </c>
      <c r="F4959" s="8" t="s">
        <v>134</v>
      </c>
      <c r="G4959" s="7" t="s">
        <v>30</v>
      </c>
      <c r="H4959" s="9">
        <v>400.93509999999998</v>
      </c>
      <c r="I4959" s="9">
        <v>1.0491999999999999</v>
      </c>
      <c r="J4959" s="9">
        <v>1.0469999999999999</v>
      </c>
      <c r="K4959" s="10">
        <v>0.99790316431566906</v>
      </c>
      <c r="L4959" s="9">
        <v>12.93</v>
      </c>
      <c r="M4959" s="19">
        <f>H4959*INDEX('Pliegos Tarifarios (Las Condes)'!$B:$B,MATCH($B4959,'Pliegos Tarifarios (Las Condes)'!$A:$A,0))</f>
        <v>52828.411581300003</v>
      </c>
      <c r="N4959" s="19">
        <f>I4959*INDEX('Pliegos Tarifarios (Las Condes)'!$C:$C,MATCH($B4959,'Pliegos Tarifarios (Las Condes)'!$A:$A,0))</f>
        <v>3635.4601635999998</v>
      </c>
      <c r="O4959" s="19">
        <f>J4959*INDEX('Pliegos Tarifarios (Las Condes)'!$D:$D,MATCH($B4959,'Pliegos Tarifarios (Las Condes)'!$A:$A,0))</f>
        <v>15222.174902999999</v>
      </c>
      <c r="P4959" s="19">
        <f>H4959*INDEX('Pliegos Tarifarios (Las Condes)'!$E:$E,MATCH($B4959,'Pliegos Tarifarios (Las Condes)'!$A:$A,0))</f>
        <v>5221.7787423999989</v>
      </c>
      <c r="Q4959" s="19" cm="1">
        <f t="array" ref="Q4959">H4959*_xlfn.IFS(H4959&lt;=350,INDEX('Pliegos Tarifarios (Las Condes)'!$F:$F,MATCH($B4959,'Pliegos Tarifarios (Las Condes)'!$A:$A,0)),H4959&lt;=500,INDEX('Pliegos Tarifarios (Las Condes)'!$G:$G,MATCH($B4959,'Pliegos Tarifarios (Las Condes)'!$A:$A,0)),H4959&lt;=1000,INDEX('Pliegos Tarifarios (Las Condes)'!$H:$H,MATCH($B4959,'Pliegos Tarifarios (Las Condes)'!$A:$A,0)),H4959&lt;=5000,INDEX('Pliegos Tarifarios (Las Condes)'!$I:$I,MATCH($B4959,'Pliegos Tarifarios (Las Condes)'!$A:$A,0)),H4959&gt;5000,INDEX('Pliegos Tarifarios (Las Condes)'!$J:$J,MATCH($B4959,'Pliegos Tarifarios (Las Condes)'!$A:$A,0)))/1.19</f>
        <v>588.59968042016806</v>
      </c>
      <c r="R4959" s="19">
        <f>INDEX('Pliegos Tarifarios (Las Condes)'!$K:$K,MATCH($B4959,'Pliegos Tarifarios (Las Condes)'!$A:$A,0))</f>
        <v>733.35299999999995</v>
      </c>
      <c r="S4959" s="21">
        <f t="shared" si="234"/>
        <v>78229.778070720175</v>
      </c>
      <c r="T4959" s="21">
        <f t="shared" si="235"/>
        <v>14863.657833436833</v>
      </c>
      <c r="U4959" s="19">
        <v>0</v>
      </c>
      <c r="V4959" s="21">
        <f t="shared" si="236"/>
        <v>93093.435904157013</v>
      </c>
    </row>
    <row r="4960" spans="1:22" x14ac:dyDescent="0.3">
      <c r="A4960" s="7" t="s">
        <v>151</v>
      </c>
      <c r="B4960" s="7">
        <v>12</v>
      </c>
      <c r="C4960" s="8" t="s">
        <v>186</v>
      </c>
      <c r="D4960" s="7" t="s">
        <v>239</v>
      </c>
      <c r="E4960" s="7" t="s">
        <v>121</v>
      </c>
      <c r="F4960" s="8" t="s">
        <v>136</v>
      </c>
      <c r="G4960" s="7" t="s">
        <v>30</v>
      </c>
      <c r="H4960" s="9">
        <v>401.23630000000003</v>
      </c>
      <c r="I4960" s="9">
        <v>1.0531999999999999</v>
      </c>
      <c r="J4960" s="9">
        <v>1.0531999999999999</v>
      </c>
      <c r="K4960" s="10">
        <v>1</v>
      </c>
      <c r="L4960" s="9">
        <v>12.94</v>
      </c>
      <c r="M4960" s="19">
        <f>H4960*INDEX('Pliegos Tarifarios (Las Condes)'!$B:$B,MATCH($B4960,'Pliegos Tarifarios (Las Condes)'!$A:$A,0))</f>
        <v>52868.098596900003</v>
      </c>
      <c r="N4960" s="19">
        <f>I4960*INDEX('Pliegos Tarifarios (Las Condes)'!$C:$C,MATCH($B4960,'Pliegos Tarifarios (Las Condes)'!$A:$A,0))</f>
        <v>3649.3200956000001</v>
      </c>
      <c r="O4960" s="19">
        <f>J4960*INDEX('Pliegos Tarifarios (Las Condes)'!$D:$D,MATCH($B4960,'Pliegos Tarifarios (Las Condes)'!$A:$A,0))</f>
        <v>15312.315766799999</v>
      </c>
      <c r="P4960" s="19">
        <f>H4960*INDEX('Pliegos Tarifarios (Las Condes)'!$E:$E,MATCH($B4960,'Pliegos Tarifarios (Las Condes)'!$A:$A,0))</f>
        <v>5225.7015712000002</v>
      </c>
      <c r="Q4960" s="19" cm="1">
        <f t="array" ref="Q4960">H4960*_xlfn.IFS(H4960&lt;=350,INDEX('Pliegos Tarifarios (Las Condes)'!$F:$F,MATCH($B4960,'Pliegos Tarifarios (Las Condes)'!$A:$A,0)),H4960&lt;=500,INDEX('Pliegos Tarifarios (Las Condes)'!$G:$G,MATCH($B4960,'Pliegos Tarifarios (Las Condes)'!$A:$A,0)),H4960&lt;=1000,INDEX('Pliegos Tarifarios (Las Condes)'!$H:$H,MATCH($B4960,'Pliegos Tarifarios (Las Condes)'!$A:$A,0)),H4960&lt;=5000,INDEX('Pliegos Tarifarios (Las Condes)'!$I:$I,MATCH($B4960,'Pliegos Tarifarios (Las Condes)'!$A:$A,0)),H4960&gt;5000,INDEX('Pliegos Tarifarios (Las Condes)'!$J:$J,MATCH($B4960,'Pliegos Tarifarios (Las Condes)'!$A:$A,0)))/1.19</f>
        <v>589.04186226890761</v>
      </c>
      <c r="R4960" s="19">
        <f>INDEX('Pliegos Tarifarios (Las Condes)'!$K:$K,MATCH($B4960,'Pliegos Tarifarios (Las Condes)'!$A:$A,0))</f>
        <v>733.35299999999995</v>
      </c>
      <c r="S4960" s="21">
        <f t="shared" si="234"/>
        <v>78377.830892768907</v>
      </c>
      <c r="T4960" s="21">
        <f t="shared" si="235"/>
        <v>14891.787869626092</v>
      </c>
      <c r="U4960" s="19">
        <v>0</v>
      </c>
      <c r="V4960" s="21">
        <f t="shared" si="236"/>
        <v>93269.618762394995</v>
      </c>
    </row>
    <row r="4961" spans="1:22" x14ac:dyDescent="0.3">
      <c r="A4961" s="7" t="s">
        <v>151</v>
      </c>
      <c r="B4961" s="7">
        <v>12</v>
      </c>
      <c r="C4961" s="8" t="s">
        <v>186</v>
      </c>
      <c r="D4961" s="7" t="s">
        <v>240</v>
      </c>
      <c r="E4961" s="7" t="s">
        <v>121</v>
      </c>
      <c r="F4961" s="8" t="s">
        <v>138</v>
      </c>
      <c r="G4961" s="7" t="s">
        <v>30</v>
      </c>
      <c r="H4961" s="9">
        <v>400.9873</v>
      </c>
      <c r="I4961" s="9">
        <v>1.0499000000000001</v>
      </c>
      <c r="J4961" s="9">
        <v>1.0499000000000001</v>
      </c>
      <c r="K4961" s="10">
        <v>1</v>
      </c>
      <c r="L4961" s="9">
        <v>12.94</v>
      </c>
      <c r="M4961" s="19">
        <f>H4961*INDEX('Pliegos Tarifarios (Las Condes)'!$B:$B,MATCH($B4961,'Pliegos Tarifarios (Las Condes)'!$A:$A,0))</f>
        <v>52835.289609900006</v>
      </c>
      <c r="N4961" s="19">
        <f>I4961*INDEX('Pliegos Tarifarios (Las Condes)'!$C:$C,MATCH($B4961,'Pliegos Tarifarios (Las Condes)'!$A:$A,0))</f>
        <v>3637.8856517000004</v>
      </c>
      <c r="O4961" s="19">
        <f>J4961*INDEX('Pliegos Tarifarios (Las Condes)'!$D:$D,MATCH($B4961,'Pliegos Tarifarios (Las Condes)'!$A:$A,0))</f>
        <v>15264.337565100001</v>
      </c>
      <c r="P4961" s="19">
        <f>H4961*INDEX('Pliegos Tarifarios (Las Condes)'!$E:$E,MATCH($B4961,'Pliegos Tarifarios (Las Condes)'!$A:$A,0))</f>
        <v>5222.4585951999998</v>
      </c>
      <c r="Q4961" s="19" cm="1">
        <f t="array" ref="Q4961">H4961*_xlfn.IFS(H4961&lt;=350,INDEX('Pliegos Tarifarios (Las Condes)'!$F:$F,MATCH($B4961,'Pliegos Tarifarios (Las Condes)'!$A:$A,0)),H4961&lt;=500,INDEX('Pliegos Tarifarios (Las Condes)'!$G:$G,MATCH($B4961,'Pliegos Tarifarios (Las Condes)'!$A:$A,0)),H4961&lt;=1000,INDEX('Pliegos Tarifarios (Las Condes)'!$H:$H,MATCH($B4961,'Pliegos Tarifarios (Las Condes)'!$A:$A,0)),H4961&lt;=5000,INDEX('Pliegos Tarifarios (Las Condes)'!$I:$I,MATCH($B4961,'Pliegos Tarifarios (Las Condes)'!$A:$A,0)),H4961&gt;5000,INDEX('Pliegos Tarifarios (Las Condes)'!$J:$J,MATCH($B4961,'Pliegos Tarifarios (Las Condes)'!$A:$A,0)))/1.19</f>
        <v>588.6763135294118</v>
      </c>
      <c r="R4961" s="19">
        <f>INDEX('Pliegos Tarifarios (Las Condes)'!$K:$K,MATCH($B4961,'Pliegos Tarifarios (Las Condes)'!$A:$A,0))</f>
        <v>733.35299999999995</v>
      </c>
      <c r="S4961" s="21">
        <f t="shared" si="234"/>
        <v>78282.000735429436</v>
      </c>
      <c r="T4961" s="21">
        <f t="shared" si="235"/>
        <v>14873.580139731594</v>
      </c>
      <c r="U4961" s="19">
        <v>0</v>
      </c>
      <c r="V4961" s="21">
        <f t="shared" si="236"/>
        <v>93155.580875161031</v>
      </c>
    </row>
    <row r="4962" spans="1:22" x14ac:dyDescent="0.3">
      <c r="A4962" s="7" t="s">
        <v>151</v>
      </c>
      <c r="B4962" s="7">
        <v>12</v>
      </c>
      <c r="C4962" s="8" t="s">
        <v>186</v>
      </c>
      <c r="D4962" s="7" t="s">
        <v>241</v>
      </c>
      <c r="E4962" s="7" t="s">
        <v>121</v>
      </c>
      <c r="F4962" s="8" t="s">
        <v>140</v>
      </c>
      <c r="G4962" s="7" t="s">
        <v>30</v>
      </c>
      <c r="H4962" s="9">
        <v>400.92309999999998</v>
      </c>
      <c r="I4962" s="9">
        <v>1.0512999999999999</v>
      </c>
      <c r="J4962" s="9">
        <v>1.0512999999999999</v>
      </c>
      <c r="K4962" s="10">
        <v>1</v>
      </c>
      <c r="L4962" s="9">
        <v>12.93</v>
      </c>
      <c r="M4962" s="19">
        <f>H4962*INDEX('Pliegos Tarifarios (Las Condes)'!$B:$B,MATCH($B4962,'Pliegos Tarifarios (Las Condes)'!$A:$A,0))</f>
        <v>52826.830425300002</v>
      </c>
      <c r="N4962" s="19">
        <f>I4962*INDEX('Pliegos Tarifarios (Las Condes)'!$C:$C,MATCH($B4962,'Pliegos Tarifarios (Las Condes)'!$A:$A,0))</f>
        <v>3642.7366278999998</v>
      </c>
      <c r="O4962" s="19">
        <f>J4962*INDEX('Pliegos Tarifarios (Las Condes)'!$D:$D,MATCH($B4962,'Pliegos Tarifarios (Las Condes)'!$A:$A,0))</f>
        <v>15284.691953699999</v>
      </c>
      <c r="P4962" s="19">
        <f>H4962*INDEX('Pliegos Tarifarios (Las Condes)'!$E:$E,MATCH($B4962,'Pliegos Tarifarios (Las Condes)'!$A:$A,0))</f>
        <v>5221.6224543999997</v>
      </c>
      <c r="Q4962" s="19" cm="1">
        <f t="array" ref="Q4962">H4962*_xlfn.IFS(H4962&lt;=350,INDEX('Pliegos Tarifarios (Las Condes)'!$F:$F,MATCH($B4962,'Pliegos Tarifarios (Las Condes)'!$A:$A,0)),H4962&lt;=500,INDEX('Pliegos Tarifarios (Las Condes)'!$G:$G,MATCH($B4962,'Pliegos Tarifarios (Las Condes)'!$A:$A,0)),H4962&lt;=1000,INDEX('Pliegos Tarifarios (Las Condes)'!$H:$H,MATCH($B4962,'Pliegos Tarifarios (Las Condes)'!$A:$A,0)),H4962&lt;=5000,INDEX('Pliegos Tarifarios (Las Condes)'!$I:$I,MATCH($B4962,'Pliegos Tarifarios (Las Condes)'!$A:$A,0)),H4962&gt;5000,INDEX('Pliegos Tarifarios (Las Condes)'!$J:$J,MATCH($B4962,'Pliegos Tarifarios (Las Condes)'!$A:$A,0)))/1.19</f>
        <v>588.58206361344537</v>
      </c>
      <c r="R4962" s="19">
        <f>INDEX('Pliegos Tarifarios (Las Condes)'!$K:$K,MATCH($B4962,'Pliegos Tarifarios (Las Condes)'!$A:$A,0))</f>
        <v>733.35299999999995</v>
      </c>
      <c r="S4962" s="21">
        <f t="shared" si="234"/>
        <v>78297.816524913447</v>
      </c>
      <c r="T4962" s="21">
        <f t="shared" si="235"/>
        <v>14876.585139733555</v>
      </c>
      <c r="U4962" s="19">
        <v>0</v>
      </c>
      <c r="V4962" s="21">
        <f t="shared" si="236"/>
        <v>93174.401664646997</v>
      </c>
    </row>
    <row r="4963" spans="1:22" x14ac:dyDescent="0.3">
      <c r="A4963" s="7" t="s">
        <v>151</v>
      </c>
      <c r="B4963" s="7">
        <v>12</v>
      </c>
      <c r="C4963" s="8" t="s">
        <v>186</v>
      </c>
      <c r="D4963" s="7" t="s">
        <v>242</v>
      </c>
      <c r="E4963" s="7" t="s">
        <v>121</v>
      </c>
      <c r="F4963" s="8" t="s">
        <v>243</v>
      </c>
      <c r="G4963" s="7" t="s">
        <v>30</v>
      </c>
      <c r="H4963" s="9">
        <v>400.2962</v>
      </c>
      <c r="I4963" s="9">
        <v>1.054</v>
      </c>
      <c r="J4963" s="9">
        <v>1.0435000000000001</v>
      </c>
      <c r="K4963" s="10">
        <v>0.99003795066413669</v>
      </c>
      <c r="L4963" s="9">
        <v>12.91</v>
      </c>
      <c r="M4963" s="19">
        <f>H4963*INDEX('Pliegos Tarifarios (Las Condes)'!$B:$B,MATCH($B4963,'Pliegos Tarifarios (Las Condes)'!$A:$A,0))</f>
        <v>52744.228200600002</v>
      </c>
      <c r="N4963" s="19">
        <f>I4963*INDEX('Pliegos Tarifarios (Las Condes)'!$C:$C,MATCH($B4963,'Pliegos Tarifarios (Las Condes)'!$A:$A,0))</f>
        <v>3652.0920820000006</v>
      </c>
      <c r="O4963" s="19">
        <f>J4963*INDEX('Pliegos Tarifarios (Las Condes)'!$D:$D,MATCH($B4963,'Pliegos Tarifarios (Las Condes)'!$A:$A,0))</f>
        <v>15171.288931500001</v>
      </c>
      <c r="P4963" s="19">
        <f>H4963*INDEX('Pliegos Tarifarios (Las Condes)'!$E:$E,MATCH($B4963,'Pliegos Tarifarios (Las Condes)'!$A:$A,0))</f>
        <v>5213.4577087999996</v>
      </c>
      <c r="Q4963" s="19" cm="1">
        <f t="array" ref="Q4963">H4963*_xlfn.IFS(H4963&lt;=350,INDEX('Pliegos Tarifarios (Las Condes)'!$F:$F,MATCH($B4963,'Pliegos Tarifarios (Las Condes)'!$A:$A,0)),H4963&lt;=500,INDEX('Pliegos Tarifarios (Las Condes)'!$G:$G,MATCH($B4963,'Pliegos Tarifarios (Las Condes)'!$A:$A,0)),H4963&lt;=1000,INDEX('Pliegos Tarifarios (Las Condes)'!$H:$H,MATCH($B4963,'Pliegos Tarifarios (Las Condes)'!$A:$A,0)),H4963&lt;=5000,INDEX('Pliegos Tarifarios (Las Condes)'!$I:$I,MATCH($B4963,'Pliegos Tarifarios (Las Condes)'!$A:$A,0)),H4963&gt;5000,INDEX('Pliegos Tarifarios (Las Condes)'!$J:$J,MATCH($B4963,'Pliegos Tarifarios (Las Condes)'!$A:$A,0)))/1.19</f>
        <v>587.6617322689076</v>
      </c>
      <c r="R4963" s="19">
        <f>INDEX('Pliegos Tarifarios (Las Condes)'!$K:$K,MATCH($B4963,'Pliegos Tarifarios (Las Condes)'!$A:$A,0))</f>
        <v>733.35299999999995</v>
      </c>
      <c r="S4963" s="21">
        <f t="shared" si="234"/>
        <v>78102.08165516892</v>
      </c>
      <c r="T4963" s="21">
        <f t="shared" si="235"/>
        <v>14839.395514482096</v>
      </c>
      <c r="U4963" s="19">
        <v>0</v>
      </c>
      <c r="V4963" s="21">
        <f t="shared" si="236"/>
        <v>92941.477169651014</v>
      </c>
    </row>
    <row r="4964" spans="1:22" x14ac:dyDescent="0.3">
      <c r="A4964" s="7" t="s">
        <v>151</v>
      </c>
      <c r="B4964" s="7">
        <v>12</v>
      </c>
      <c r="C4964" s="8" t="s">
        <v>186</v>
      </c>
      <c r="D4964" s="7" t="s">
        <v>244</v>
      </c>
      <c r="E4964" s="7" t="s">
        <v>121</v>
      </c>
      <c r="F4964" s="8" t="s">
        <v>245</v>
      </c>
      <c r="G4964" s="7" t="s">
        <v>30</v>
      </c>
      <c r="H4964" s="9">
        <v>401.8347</v>
      </c>
      <c r="I4964" s="9">
        <v>1.0494000000000001</v>
      </c>
      <c r="J4964" s="9">
        <v>1.0383</v>
      </c>
      <c r="K4964" s="10">
        <v>0.98942252715837609</v>
      </c>
      <c r="L4964" s="9">
        <v>12.96</v>
      </c>
      <c r="M4964" s="19">
        <f>H4964*INDEX('Pliegos Tarifarios (Las Condes)'!$B:$B,MATCH($B4964,'Pliegos Tarifarios (Las Condes)'!$A:$A,0))</f>
        <v>52946.945576099999</v>
      </c>
      <c r="N4964" s="19">
        <f>I4964*INDEX('Pliegos Tarifarios (Las Condes)'!$C:$C,MATCH($B4964,'Pliegos Tarifarios (Las Condes)'!$A:$A,0))</f>
        <v>3636.1531602000005</v>
      </c>
      <c r="O4964" s="19">
        <f>J4964*INDEX('Pliegos Tarifarios (Las Condes)'!$D:$D,MATCH($B4964,'Pliegos Tarifarios (Las Condes)'!$A:$A,0))</f>
        <v>15095.6869167</v>
      </c>
      <c r="P4964" s="19">
        <f>H4964*INDEX('Pliegos Tarifarios (Las Condes)'!$E:$E,MATCH($B4964,'Pliegos Tarifarios (Las Condes)'!$A:$A,0))</f>
        <v>5233.4951327999997</v>
      </c>
      <c r="Q4964" s="19" cm="1">
        <f t="array" ref="Q4964">H4964*_xlfn.IFS(H4964&lt;=350,INDEX('Pliegos Tarifarios (Las Condes)'!$F:$F,MATCH($B4964,'Pliegos Tarifarios (Las Condes)'!$A:$A,0)),H4964&lt;=500,INDEX('Pliegos Tarifarios (Las Condes)'!$G:$G,MATCH($B4964,'Pliegos Tarifarios (Las Condes)'!$A:$A,0)),H4964&lt;=1000,INDEX('Pliegos Tarifarios (Las Condes)'!$H:$H,MATCH($B4964,'Pliegos Tarifarios (Las Condes)'!$A:$A,0)),H4964&lt;=5000,INDEX('Pliegos Tarifarios (Las Condes)'!$I:$I,MATCH($B4964,'Pliegos Tarifarios (Las Condes)'!$A:$A,0)),H4964&gt;5000,INDEX('Pliegos Tarifarios (Las Condes)'!$J:$J,MATCH($B4964,'Pliegos Tarifarios (Las Condes)'!$A:$A,0)))/1.19</f>
        <v>589.92035369747896</v>
      </c>
      <c r="R4964" s="19">
        <f>INDEX('Pliegos Tarifarios (Las Condes)'!$K:$K,MATCH($B4964,'Pliegos Tarifarios (Las Condes)'!$A:$A,0))</f>
        <v>733.35299999999995</v>
      </c>
      <c r="S4964" s="21">
        <f t="shared" si="234"/>
        <v>78235.554139497486</v>
      </c>
      <c r="T4964" s="21">
        <f t="shared" si="235"/>
        <v>14864.755286504522</v>
      </c>
      <c r="U4964" s="19">
        <v>0</v>
      </c>
      <c r="V4964" s="21">
        <f t="shared" si="236"/>
        <v>93100.309426002001</v>
      </c>
    </row>
    <row r="4965" spans="1:22" x14ac:dyDescent="0.3">
      <c r="A4965" s="7" t="s">
        <v>151</v>
      </c>
      <c r="B4965" s="7">
        <v>12</v>
      </c>
      <c r="C4965" s="8" t="s">
        <v>186</v>
      </c>
      <c r="D4965" s="7" t="s">
        <v>246</v>
      </c>
      <c r="E4965" s="7" t="s">
        <v>121</v>
      </c>
      <c r="F4965" s="8" t="s">
        <v>247</v>
      </c>
      <c r="G4965" s="7" t="s">
        <v>30</v>
      </c>
      <c r="H4965" s="9">
        <v>401.0317</v>
      </c>
      <c r="I4965" s="9">
        <v>1.07</v>
      </c>
      <c r="J4965" s="9">
        <v>1.0607</v>
      </c>
      <c r="K4965" s="10">
        <v>0.99130841121495317</v>
      </c>
      <c r="L4965" s="9">
        <v>12.94</v>
      </c>
      <c r="M4965" s="19">
        <f>H4965*INDEX('Pliegos Tarifarios (Las Condes)'!$B:$B,MATCH($B4965,'Pliegos Tarifarios (Las Condes)'!$A:$A,0))</f>
        <v>52841.139887100006</v>
      </c>
      <c r="N4965" s="19">
        <f>I4965*INDEX('Pliegos Tarifarios (Las Condes)'!$C:$C,MATCH($B4965,'Pliegos Tarifarios (Las Condes)'!$A:$A,0))</f>
        <v>3707.5318100000004</v>
      </c>
      <c r="O4965" s="19">
        <f>J4965*INDEX('Pliegos Tarifarios (Las Condes)'!$D:$D,MATCH($B4965,'Pliegos Tarifarios (Las Condes)'!$A:$A,0))</f>
        <v>15421.3571343</v>
      </c>
      <c r="P4965" s="19">
        <f>H4965*INDEX('Pliegos Tarifarios (Las Condes)'!$E:$E,MATCH($B4965,'Pliegos Tarifarios (Las Condes)'!$A:$A,0))</f>
        <v>5223.0368607999999</v>
      </c>
      <c r="Q4965" s="19" cm="1">
        <f t="array" ref="Q4965">H4965*_xlfn.IFS(H4965&lt;=350,INDEX('Pliegos Tarifarios (Las Condes)'!$F:$F,MATCH($B4965,'Pliegos Tarifarios (Las Condes)'!$A:$A,0)),H4965&lt;=500,INDEX('Pliegos Tarifarios (Las Condes)'!$G:$G,MATCH($B4965,'Pliegos Tarifarios (Las Condes)'!$A:$A,0)),H4965&lt;=1000,INDEX('Pliegos Tarifarios (Las Condes)'!$H:$H,MATCH($B4965,'Pliegos Tarifarios (Las Condes)'!$A:$A,0)),H4965&lt;=5000,INDEX('Pliegos Tarifarios (Las Condes)'!$I:$I,MATCH($B4965,'Pliegos Tarifarios (Las Condes)'!$A:$A,0)),H4965&gt;5000,INDEX('Pliegos Tarifarios (Las Condes)'!$J:$J,MATCH($B4965,'Pliegos Tarifarios (Las Condes)'!$A:$A,0)))/1.19</f>
        <v>588.74149571428575</v>
      </c>
      <c r="R4965" s="19">
        <f>INDEX('Pliegos Tarifarios (Las Condes)'!$K:$K,MATCH($B4965,'Pliegos Tarifarios (Las Condes)'!$A:$A,0))</f>
        <v>733.35299999999995</v>
      </c>
      <c r="S4965" s="21">
        <f t="shared" si="234"/>
        <v>78515.160187914298</v>
      </c>
      <c r="T4965" s="21">
        <f t="shared" si="235"/>
        <v>14917.880435703717</v>
      </c>
      <c r="U4965" s="19">
        <v>0</v>
      </c>
      <c r="V4965" s="21">
        <f t="shared" si="236"/>
        <v>93433.040623618013</v>
      </c>
    </row>
    <row r="4966" spans="1:22" x14ac:dyDescent="0.3">
      <c r="A4966" s="7" t="s">
        <v>151</v>
      </c>
      <c r="B4966" s="7">
        <v>12</v>
      </c>
      <c r="C4966" s="8" t="s">
        <v>186</v>
      </c>
      <c r="D4966" s="7" t="s">
        <v>248</v>
      </c>
      <c r="E4966" s="7" t="s">
        <v>121</v>
      </c>
      <c r="F4966" s="8" t="s">
        <v>249</v>
      </c>
      <c r="G4966" s="7" t="s">
        <v>30</v>
      </c>
      <c r="H4966" s="9">
        <v>400.59690000000001</v>
      </c>
      <c r="I4966" s="9">
        <v>1.0521</v>
      </c>
      <c r="J4966" s="9">
        <v>1.0385</v>
      </c>
      <c r="K4966" s="10">
        <v>0.98707347210341212</v>
      </c>
      <c r="L4966" s="9">
        <v>12.92</v>
      </c>
      <c r="M4966" s="19">
        <f>H4966*INDEX('Pliegos Tarifarios (Las Condes)'!$B:$B,MATCH($B4966,'Pliegos Tarifarios (Las Condes)'!$A:$A,0))</f>
        <v>52783.849334700004</v>
      </c>
      <c r="N4966" s="19">
        <f>I4966*INDEX('Pliegos Tarifarios (Las Condes)'!$C:$C,MATCH($B4966,'Pliegos Tarifarios (Las Condes)'!$A:$A,0))</f>
        <v>3645.5086143000003</v>
      </c>
      <c r="O4966" s="19">
        <f>J4966*INDEX('Pliegos Tarifarios (Las Condes)'!$D:$D,MATCH($B4966,'Pliegos Tarifarios (Las Condes)'!$A:$A,0))</f>
        <v>15098.594686500001</v>
      </c>
      <c r="P4966" s="19">
        <f>H4966*INDEX('Pliegos Tarifarios (Las Condes)'!$E:$E,MATCH($B4966,'Pliegos Tarifarios (Las Condes)'!$A:$A,0))</f>
        <v>5217.3740256000001</v>
      </c>
      <c r="Q4966" s="19" cm="1">
        <f t="array" ref="Q4966">H4966*_xlfn.IFS(H4966&lt;=350,INDEX('Pliegos Tarifarios (Las Condes)'!$F:$F,MATCH($B4966,'Pliegos Tarifarios (Las Condes)'!$A:$A,0)),H4966&lt;=500,INDEX('Pliegos Tarifarios (Las Condes)'!$G:$G,MATCH($B4966,'Pliegos Tarifarios (Las Condes)'!$A:$A,0)),H4966&lt;=1000,INDEX('Pliegos Tarifarios (Las Condes)'!$H:$H,MATCH($B4966,'Pliegos Tarifarios (Las Condes)'!$A:$A,0)),H4966&lt;=5000,INDEX('Pliegos Tarifarios (Las Condes)'!$I:$I,MATCH($B4966,'Pliegos Tarifarios (Las Condes)'!$A:$A,0)),H4966&gt;5000,INDEX('Pliegos Tarifarios (Las Condes)'!$J:$J,MATCH($B4966,'Pliegos Tarifarios (Las Condes)'!$A:$A,0)))/1.19</f>
        <v>588.10318008403362</v>
      </c>
      <c r="R4966" s="19">
        <f>INDEX('Pliegos Tarifarios (Las Condes)'!$K:$K,MATCH($B4966,'Pliegos Tarifarios (Las Condes)'!$A:$A,0))</f>
        <v>733.35299999999995</v>
      </c>
      <c r="S4966" s="21">
        <f t="shared" si="234"/>
        <v>78066.782841184031</v>
      </c>
      <c r="T4966" s="21">
        <f t="shared" si="235"/>
        <v>14832.688739824966</v>
      </c>
      <c r="U4966" s="19">
        <v>0</v>
      </c>
      <c r="V4966" s="21">
        <f t="shared" si="236"/>
        <v>92899.471581008998</v>
      </c>
    </row>
    <row r="4967" spans="1:22" x14ac:dyDescent="0.3">
      <c r="A4967" s="7" t="s">
        <v>151</v>
      </c>
      <c r="B4967" s="7">
        <v>12</v>
      </c>
      <c r="C4967" s="8" t="s">
        <v>186</v>
      </c>
      <c r="D4967" s="7" t="s">
        <v>250</v>
      </c>
      <c r="E4967" s="7" t="s">
        <v>121</v>
      </c>
      <c r="F4967" s="8" t="s">
        <v>251</v>
      </c>
      <c r="G4967" s="7" t="s">
        <v>30</v>
      </c>
      <c r="H4967" s="9">
        <v>401.1232</v>
      </c>
      <c r="I4967" s="9">
        <v>1.0569999999999999</v>
      </c>
      <c r="J4967" s="9">
        <v>1.0475000000000001</v>
      </c>
      <c r="K4967" s="10">
        <v>0.99101229895931897</v>
      </c>
      <c r="L4967" s="9">
        <v>12.94</v>
      </c>
      <c r="M4967" s="19">
        <f>H4967*INDEX('Pliegos Tarifarios (Las Condes)'!$B:$B,MATCH($B4967,'Pliegos Tarifarios (Las Condes)'!$A:$A,0))</f>
        <v>52853.196201600003</v>
      </c>
      <c r="N4967" s="19">
        <f>I4967*INDEX('Pliegos Tarifarios (Las Condes)'!$C:$C,MATCH($B4967,'Pliegos Tarifarios (Las Condes)'!$A:$A,0))</f>
        <v>3662.4870310000001</v>
      </c>
      <c r="O4967" s="19">
        <f>J4967*INDEX('Pliegos Tarifarios (Las Condes)'!$D:$D,MATCH($B4967,'Pliegos Tarifarios (Las Condes)'!$A:$A,0))</f>
        <v>15229.444327500001</v>
      </c>
      <c r="P4967" s="19">
        <f>H4967*INDEX('Pliegos Tarifarios (Las Condes)'!$E:$E,MATCH($B4967,'Pliegos Tarifarios (Las Condes)'!$A:$A,0))</f>
        <v>5224.2285567999998</v>
      </c>
      <c r="Q4967" s="19" cm="1">
        <f t="array" ref="Q4967">H4967*_xlfn.IFS(H4967&lt;=350,INDEX('Pliegos Tarifarios (Las Condes)'!$F:$F,MATCH($B4967,'Pliegos Tarifarios (Las Condes)'!$A:$A,0)),H4967&lt;=500,INDEX('Pliegos Tarifarios (Las Condes)'!$G:$G,MATCH($B4967,'Pliegos Tarifarios (Las Condes)'!$A:$A,0)),H4967&lt;=1000,INDEX('Pliegos Tarifarios (Las Condes)'!$H:$H,MATCH($B4967,'Pliegos Tarifarios (Las Condes)'!$A:$A,0)),H4967&lt;=5000,INDEX('Pliegos Tarifarios (Las Condes)'!$I:$I,MATCH($B4967,'Pliegos Tarifarios (Las Condes)'!$A:$A,0)),H4967&gt;5000,INDEX('Pliegos Tarifarios (Las Condes)'!$J:$J,MATCH($B4967,'Pliegos Tarifarios (Las Condes)'!$A:$A,0)))/1.19</f>
        <v>588.87582386554618</v>
      </c>
      <c r="R4967" s="19">
        <f>INDEX('Pliegos Tarifarios (Las Condes)'!$K:$K,MATCH($B4967,'Pliegos Tarifarios (Las Condes)'!$A:$A,0))</f>
        <v>733.35299999999995</v>
      </c>
      <c r="S4967" s="21">
        <f t="shared" si="234"/>
        <v>78291.584940765533</v>
      </c>
      <c r="T4967" s="21">
        <f t="shared" si="235"/>
        <v>14875.401138745452</v>
      </c>
      <c r="U4967" s="19">
        <v>0</v>
      </c>
      <c r="V4967" s="21">
        <f t="shared" si="236"/>
        <v>93166.986079510985</v>
      </c>
    </row>
    <row r="4968" spans="1:22" x14ac:dyDescent="0.3">
      <c r="A4968" s="7" t="s">
        <v>151</v>
      </c>
      <c r="B4968" s="7">
        <v>12</v>
      </c>
      <c r="C4968" s="8" t="s">
        <v>186</v>
      </c>
      <c r="D4968" s="7" t="s">
        <v>252</v>
      </c>
      <c r="E4968" s="7" t="s">
        <v>121</v>
      </c>
      <c r="F4968" s="8" t="s">
        <v>253</v>
      </c>
      <c r="G4968" s="7" t="s">
        <v>30</v>
      </c>
      <c r="H4968" s="9">
        <v>401.79300000000001</v>
      </c>
      <c r="I4968" s="9">
        <v>1.0428999999999999</v>
      </c>
      <c r="J4968" s="9">
        <v>1.0304</v>
      </c>
      <c r="K4968" s="10">
        <v>0.98801419119762202</v>
      </c>
      <c r="L4968" s="9">
        <v>12.96</v>
      </c>
      <c r="M4968" s="19">
        <f>H4968*INDEX('Pliegos Tarifarios (Las Condes)'!$B:$B,MATCH($B4968,'Pliegos Tarifarios (Las Condes)'!$A:$A,0))</f>
        <v>52941.451059000006</v>
      </c>
      <c r="N4968" s="19">
        <f>I4968*INDEX('Pliegos Tarifarios (Las Condes)'!$C:$C,MATCH($B4968,'Pliegos Tarifarios (Las Condes)'!$A:$A,0))</f>
        <v>3613.6307707000001</v>
      </c>
      <c r="O4968" s="19">
        <f>J4968*INDEX('Pliegos Tarifarios (Las Condes)'!$D:$D,MATCH($B4968,'Pliegos Tarifarios (Las Condes)'!$A:$A,0))</f>
        <v>14980.8300096</v>
      </c>
      <c r="P4968" s="19">
        <f>H4968*INDEX('Pliegos Tarifarios (Las Condes)'!$E:$E,MATCH($B4968,'Pliegos Tarifarios (Las Condes)'!$A:$A,0))</f>
        <v>5232.9520320000001</v>
      </c>
      <c r="Q4968" s="19" cm="1">
        <f t="array" ref="Q4968">H4968*_xlfn.IFS(H4968&lt;=350,INDEX('Pliegos Tarifarios (Las Condes)'!$F:$F,MATCH($B4968,'Pliegos Tarifarios (Las Condes)'!$A:$A,0)),H4968&lt;=500,INDEX('Pliegos Tarifarios (Las Condes)'!$G:$G,MATCH($B4968,'Pliegos Tarifarios (Las Condes)'!$A:$A,0)),H4968&lt;=1000,INDEX('Pliegos Tarifarios (Las Condes)'!$H:$H,MATCH($B4968,'Pliegos Tarifarios (Las Condes)'!$A:$A,0)),H4968&lt;=5000,INDEX('Pliegos Tarifarios (Las Condes)'!$I:$I,MATCH($B4968,'Pliegos Tarifarios (Las Condes)'!$A:$A,0)),H4968&gt;5000,INDEX('Pliegos Tarifarios (Las Condes)'!$J:$J,MATCH($B4968,'Pliegos Tarifarios (Las Condes)'!$A:$A,0)))/1.19</f>
        <v>589.85913529411766</v>
      </c>
      <c r="R4968" s="19">
        <f>INDEX('Pliegos Tarifarios (Las Condes)'!$K:$K,MATCH($B4968,'Pliegos Tarifarios (Las Condes)'!$A:$A,0))</f>
        <v>733.35299999999995</v>
      </c>
      <c r="S4968" s="21">
        <f t="shared" si="234"/>
        <v>78092.076006594129</v>
      </c>
      <c r="T4968" s="21">
        <f t="shared" si="235"/>
        <v>14837.494441252884</v>
      </c>
      <c r="U4968" s="19">
        <v>0</v>
      </c>
      <c r="V4968" s="21">
        <f t="shared" si="236"/>
        <v>92929.570447847014</v>
      </c>
    </row>
    <row r="4969" spans="1:22" x14ac:dyDescent="0.3">
      <c r="A4969" s="7" t="s">
        <v>151</v>
      </c>
      <c r="B4969" s="7">
        <v>12</v>
      </c>
      <c r="C4969" s="8" t="s">
        <v>186</v>
      </c>
      <c r="D4969" s="7" t="s">
        <v>254</v>
      </c>
      <c r="E4969" s="7" t="s">
        <v>121</v>
      </c>
      <c r="F4969" s="8" t="s">
        <v>255</v>
      </c>
      <c r="G4969" s="7" t="s">
        <v>30</v>
      </c>
      <c r="H4969" s="9">
        <v>401.9855</v>
      </c>
      <c r="I4969" s="9">
        <v>1.0608</v>
      </c>
      <c r="J4969" s="9">
        <v>1.0375000000000001</v>
      </c>
      <c r="K4969" s="10">
        <v>0.97803544494720973</v>
      </c>
      <c r="L4969" s="9">
        <v>12.97</v>
      </c>
      <c r="M4969" s="19">
        <f>H4969*INDEX('Pliegos Tarifarios (Las Condes)'!$B:$B,MATCH($B4969,'Pliegos Tarifarios (Las Condes)'!$A:$A,0))</f>
        <v>52966.815436500001</v>
      </c>
      <c r="N4969" s="19">
        <f>I4969*INDEX('Pliegos Tarifarios (Las Condes)'!$C:$C,MATCH($B4969,'Pliegos Tarifarios (Las Condes)'!$A:$A,0))</f>
        <v>3675.6539664000002</v>
      </c>
      <c r="O4969" s="19">
        <f>J4969*INDEX('Pliegos Tarifarios (Las Condes)'!$D:$D,MATCH($B4969,'Pliegos Tarifarios (Las Condes)'!$A:$A,0))</f>
        <v>15084.055837500002</v>
      </c>
      <c r="P4969" s="19">
        <f>H4969*INDEX('Pliegos Tarifarios (Las Condes)'!$E:$E,MATCH($B4969,'Pliegos Tarifarios (Las Condes)'!$A:$A,0))</f>
        <v>5235.4591519999994</v>
      </c>
      <c r="Q4969" s="19" cm="1">
        <f t="array" ref="Q4969">H4969*_xlfn.IFS(H4969&lt;=350,INDEX('Pliegos Tarifarios (Las Condes)'!$F:$F,MATCH($B4969,'Pliegos Tarifarios (Las Condes)'!$A:$A,0)),H4969&lt;=500,INDEX('Pliegos Tarifarios (Las Condes)'!$G:$G,MATCH($B4969,'Pliegos Tarifarios (Las Condes)'!$A:$A,0)),H4969&lt;=1000,INDEX('Pliegos Tarifarios (Las Condes)'!$H:$H,MATCH($B4969,'Pliegos Tarifarios (Las Condes)'!$A:$A,0)),H4969&lt;=5000,INDEX('Pliegos Tarifarios (Las Condes)'!$I:$I,MATCH($B4969,'Pliegos Tarifarios (Las Condes)'!$A:$A,0)),H4969&gt;5000,INDEX('Pliegos Tarifarios (Las Condes)'!$J:$J,MATCH($B4969,'Pliegos Tarifarios (Las Condes)'!$A:$A,0)))/1.19</f>
        <v>590.14173823529416</v>
      </c>
      <c r="R4969" s="19">
        <f>INDEX('Pliegos Tarifarios (Las Condes)'!$K:$K,MATCH($B4969,'Pliegos Tarifarios (Las Condes)'!$A:$A,0))</f>
        <v>733.35299999999995</v>
      </c>
      <c r="S4969" s="21">
        <f t="shared" si="234"/>
        <v>78285.4791306353</v>
      </c>
      <c r="T4969" s="21">
        <f t="shared" si="235"/>
        <v>14874.241034820707</v>
      </c>
      <c r="U4969" s="19">
        <v>0</v>
      </c>
      <c r="V4969" s="21">
        <f t="shared" si="236"/>
        <v>93159.720165456005</v>
      </c>
    </row>
    <row r="4970" spans="1:22" x14ac:dyDescent="0.3">
      <c r="A4970" s="7" t="s">
        <v>151</v>
      </c>
      <c r="B4970" s="7">
        <v>12</v>
      </c>
      <c r="C4970" s="8" t="s">
        <v>186</v>
      </c>
      <c r="D4970" s="7" t="s">
        <v>256</v>
      </c>
      <c r="E4970" s="7" t="s">
        <v>121</v>
      </c>
      <c r="F4970" s="8" t="s">
        <v>257</v>
      </c>
      <c r="G4970" s="7" t="s">
        <v>30</v>
      </c>
      <c r="H4970" s="9">
        <v>400.83550000000002</v>
      </c>
      <c r="I4970" s="9">
        <v>1.0549999999999999</v>
      </c>
      <c r="J4970" s="9">
        <v>1.0475000000000001</v>
      </c>
      <c r="K4970" s="10">
        <v>0.99289099526066371</v>
      </c>
      <c r="L4970" s="9">
        <v>12.93</v>
      </c>
      <c r="M4970" s="19">
        <f>H4970*INDEX('Pliegos Tarifarios (Las Condes)'!$B:$B,MATCH($B4970,'Pliegos Tarifarios (Las Condes)'!$A:$A,0))</f>
        <v>52815.287986500007</v>
      </c>
      <c r="N4970" s="19">
        <f>I4970*INDEX('Pliegos Tarifarios (Las Condes)'!$C:$C,MATCH($B4970,'Pliegos Tarifarios (Las Condes)'!$A:$A,0))</f>
        <v>3655.557065</v>
      </c>
      <c r="O4970" s="19">
        <f>J4970*INDEX('Pliegos Tarifarios (Las Condes)'!$D:$D,MATCH($B4970,'Pliegos Tarifarios (Las Condes)'!$A:$A,0))</f>
        <v>15229.444327500001</v>
      </c>
      <c r="P4970" s="19">
        <f>H4970*INDEX('Pliegos Tarifarios (Las Condes)'!$E:$E,MATCH($B4970,'Pliegos Tarifarios (Las Condes)'!$A:$A,0))</f>
        <v>5220.4815520000002</v>
      </c>
      <c r="Q4970" s="19" cm="1">
        <f t="array" ref="Q4970">H4970*_xlfn.IFS(H4970&lt;=350,INDEX('Pliegos Tarifarios (Las Condes)'!$F:$F,MATCH($B4970,'Pliegos Tarifarios (Las Condes)'!$A:$A,0)),H4970&lt;=500,INDEX('Pliegos Tarifarios (Las Condes)'!$G:$G,MATCH($B4970,'Pliegos Tarifarios (Las Condes)'!$A:$A,0)),H4970&lt;=1000,INDEX('Pliegos Tarifarios (Las Condes)'!$H:$H,MATCH($B4970,'Pliegos Tarifarios (Las Condes)'!$A:$A,0)),H4970&lt;=5000,INDEX('Pliegos Tarifarios (Las Condes)'!$I:$I,MATCH($B4970,'Pliegos Tarifarios (Las Condes)'!$A:$A,0)),H4970&gt;5000,INDEX('Pliegos Tarifarios (Las Condes)'!$J:$J,MATCH($B4970,'Pliegos Tarifarios (Las Condes)'!$A:$A,0)))/1.19</f>
        <v>588.45346092436978</v>
      </c>
      <c r="R4970" s="19">
        <f>INDEX('Pliegos Tarifarios (Las Condes)'!$K:$K,MATCH($B4970,'Pliegos Tarifarios (Las Condes)'!$A:$A,0))</f>
        <v>733.35299999999995</v>
      </c>
      <c r="S4970" s="21">
        <f t="shared" si="234"/>
        <v>78242.57739192438</v>
      </c>
      <c r="T4970" s="21">
        <f t="shared" si="235"/>
        <v>14866.089704465632</v>
      </c>
      <c r="U4970" s="19">
        <v>0</v>
      </c>
      <c r="V4970" s="21">
        <f t="shared" si="236"/>
        <v>93108.667096390011</v>
      </c>
    </row>
    <row r="4971" spans="1:22" x14ac:dyDescent="0.3">
      <c r="A4971" s="7" t="s">
        <v>151</v>
      </c>
      <c r="B4971" s="7">
        <v>12</v>
      </c>
      <c r="C4971" s="8" t="s">
        <v>186</v>
      </c>
      <c r="D4971" s="7" t="s">
        <v>258</v>
      </c>
      <c r="E4971" s="7" t="s">
        <v>121</v>
      </c>
      <c r="F4971" s="8" t="s">
        <v>259</v>
      </c>
      <c r="G4971" s="7" t="s">
        <v>30</v>
      </c>
      <c r="H4971" s="9">
        <v>400.86009999999999</v>
      </c>
      <c r="I4971" s="9">
        <v>1.048</v>
      </c>
      <c r="J4971" s="9">
        <v>1.0294000000000001</v>
      </c>
      <c r="K4971" s="10">
        <v>0.98225190839694665</v>
      </c>
      <c r="L4971" s="9">
        <v>12.93</v>
      </c>
      <c r="M4971" s="19">
        <f>H4971*INDEX('Pliegos Tarifarios (Las Condes)'!$B:$B,MATCH($B4971,'Pliegos Tarifarios (Las Condes)'!$A:$A,0))</f>
        <v>52818.529356300001</v>
      </c>
      <c r="N4971" s="19">
        <f>I4971*INDEX('Pliegos Tarifarios (Las Condes)'!$C:$C,MATCH($B4971,'Pliegos Tarifarios (Las Condes)'!$A:$A,0))</f>
        <v>3631.3021840000001</v>
      </c>
      <c r="O4971" s="19">
        <f>J4971*INDEX('Pliegos Tarifarios (Las Condes)'!$D:$D,MATCH($B4971,'Pliegos Tarifarios (Las Condes)'!$A:$A,0))</f>
        <v>14966.291160600002</v>
      </c>
      <c r="P4971" s="19">
        <f>H4971*INDEX('Pliegos Tarifarios (Las Condes)'!$E:$E,MATCH($B4971,'Pliegos Tarifarios (Las Condes)'!$A:$A,0))</f>
        <v>5220.8019423999995</v>
      </c>
      <c r="Q4971" s="19" cm="1">
        <f t="array" ref="Q4971">H4971*_xlfn.IFS(H4971&lt;=350,INDEX('Pliegos Tarifarios (Las Condes)'!$F:$F,MATCH($B4971,'Pliegos Tarifarios (Las Condes)'!$A:$A,0)),H4971&lt;=500,INDEX('Pliegos Tarifarios (Las Condes)'!$G:$G,MATCH($B4971,'Pliegos Tarifarios (Las Condes)'!$A:$A,0)),H4971&lt;=1000,INDEX('Pliegos Tarifarios (Las Condes)'!$H:$H,MATCH($B4971,'Pliegos Tarifarios (Las Condes)'!$A:$A,0)),H4971&lt;=5000,INDEX('Pliegos Tarifarios (Las Condes)'!$I:$I,MATCH($B4971,'Pliegos Tarifarios (Las Condes)'!$A:$A,0)),H4971&gt;5000,INDEX('Pliegos Tarifarios (Las Condes)'!$J:$J,MATCH($B4971,'Pliegos Tarifarios (Las Condes)'!$A:$A,0)))/1.19</f>
        <v>588.48957537815124</v>
      </c>
      <c r="R4971" s="19">
        <f>INDEX('Pliegos Tarifarios (Las Condes)'!$K:$K,MATCH($B4971,'Pliegos Tarifarios (Las Condes)'!$A:$A,0))</f>
        <v>733.35299999999995</v>
      </c>
      <c r="S4971" s="21">
        <f t="shared" si="234"/>
        <v>77958.767218678142</v>
      </c>
      <c r="T4971" s="21">
        <f t="shared" si="235"/>
        <v>14812.165771548847</v>
      </c>
      <c r="U4971" s="19">
        <v>0</v>
      </c>
      <c r="V4971" s="21">
        <f t="shared" si="236"/>
        <v>92770.932990226982</v>
      </c>
    </row>
    <row r="4972" spans="1:22" x14ac:dyDescent="0.3">
      <c r="A4972" s="7" t="s">
        <v>151</v>
      </c>
      <c r="B4972" s="7">
        <v>12</v>
      </c>
      <c r="C4972" s="8" t="s">
        <v>186</v>
      </c>
      <c r="D4972" s="7" t="s">
        <v>260</v>
      </c>
      <c r="E4972" s="7" t="s">
        <v>121</v>
      </c>
      <c r="F4972" s="8" t="s">
        <v>261</v>
      </c>
      <c r="G4972" s="7" t="s">
        <v>30</v>
      </c>
      <c r="H4972" s="9">
        <v>402.00380000000001</v>
      </c>
      <c r="I4972" s="9">
        <v>1.0555000000000001</v>
      </c>
      <c r="J4972" s="9">
        <v>1.0555000000000001</v>
      </c>
      <c r="K4972" s="10">
        <v>1</v>
      </c>
      <c r="L4972" s="9">
        <v>12.97</v>
      </c>
      <c r="M4972" s="19">
        <f>H4972*INDEX('Pliegos Tarifarios (Las Condes)'!$B:$B,MATCH($B4972,'Pliegos Tarifarios (Las Condes)'!$A:$A,0))</f>
        <v>52969.226699400002</v>
      </c>
      <c r="N4972" s="19">
        <f>I4972*INDEX('Pliegos Tarifarios (Las Condes)'!$C:$C,MATCH($B4972,'Pliegos Tarifarios (Las Condes)'!$A:$A,0))</f>
        <v>3657.2895565000003</v>
      </c>
      <c r="O4972" s="19">
        <f>J4972*INDEX('Pliegos Tarifarios (Las Condes)'!$D:$D,MATCH($B4972,'Pliegos Tarifarios (Las Condes)'!$A:$A,0))</f>
        <v>15345.755119500001</v>
      </c>
      <c r="P4972" s="19">
        <f>H4972*INDEX('Pliegos Tarifarios (Las Condes)'!$E:$E,MATCH($B4972,'Pliegos Tarifarios (Las Condes)'!$A:$A,0))</f>
        <v>5235.6974911999996</v>
      </c>
      <c r="Q4972" s="19" cm="1">
        <f t="array" ref="Q4972">H4972*_xlfn.IFS(H4972&lt;=350,INDEX('Pliegos Tarifarios (Las Condes)'!$F:$F,MATCH($B4972,'Pliegos Tarifarios (Las Condes)'!$A:$A,0)),H4972&lt;=500,INDEX('Pliegos Tarifarios (Las Condes)'!$G:$G,MATCH($B4972,'Pliegos Tarifarios (Las Condes)'!$A:$A,0)),H4972&lt;=1000,INDEX('Pliegos Tarifarios (Las Condes)'!$H:$H,MATCH($B4972,'Pliegos Tarifarios (Las Condes)'!$A:$A,0)),H4972&lt;=5000,INDEX('Pliegos Tarifarios (Las Condes)'!$I:$I,MATCH($B4972,'Pliegos Tarifarios (Las Condes)'!$A:$A,0)),H4972&gt;5000,INDEX('Pliegos Tarifarios (Las Condes)'!$J:$J,MATCH($B4972,'Pliegos Tarifarios (Las Condes)'!$A:$A,0)))/1.19</f>
        <v>590.16860386554617</v>
      </c>
      <c r="R4972" s="19">
        <f>INDEX('Pliegos Tarifarios (Las Condes)'!$K:$K,MATCH($B4972,'Pliegos Tarifarios (Las Condes)'!$A:$A,0))</f>
        <v>733.35299999999995</v>
      </c>
      <c r="S4972" s="21">
        <f t="shared" si="234"/>
        <v>78531.490470465549</v>
      </c>
      <c r="T4972" s="21">
        <f t="shared" si="235"/>
        <v>14920.983189388455</v>
      </c>
      <c r="U4972" s="19">
        <v>0</v>
      </c>
      <c r="V4972" s="21">
        <f t="shared" si="236"/>
        <v>93452.473659854004</v>
      </c>
    </row>
    <row r="4973" spans="1:22" x14ac:dyDescent="0.3">
      <c r="A4973" s="7" t="s">
        <v>151</v>
      </c>
      <c r="B4973" s="7">
        <v>12</v>
      </c>
      <c r="C4973" s="8" t="s">
        <v>186</v>
      </c>
      <c r="D4973" s="7" t="s">
        <v>262</v>
      </c>
      <c r="E4973" s="7" t="s">
        <v>121</v>
      </c>
      <c r="F4973" s="8" t="s">
        <v>263</v>
      </c>
      <c r="G4973" s="7" t="s">
        <v>16</v>
      </c>
      <c r="H4973" s="9">
        <v>3296.7813999999998</v>
      </c>
      <c r="I4973" s="9">
        <v>8.5290999999999997</v>
      </c>
      <c r="J4973" s="9">
        <v>8.3665000000000003</v>
      </c>
      <c r="K4973" s="10">
        <v>0.98093585489676527</v>
      </c>
      <c r="L4973" s="9">
        <v>106.35</v>
      </c>
      <c r="M4973" s="19">
        <f>H4973*INDEX('Pliegos Tarifarios (Las Condes)'!$B:$B,MATCH($B4973,'Pliegos Tarifarios (Las Condes)'!$A:$A,0))</f>
        <v>434393.8076082</v>
      </c>
      <c r="N4973" s="19">
        <f>I4973*INDEX('Pliegos Tarifarios (Las Condes)'!$C:$C,MATCH($B4973,'Pliegos Tarifarios (Las Condes)'!$A:$A,0))</f>
        <v>29553.1865053</v>
      </c>
      <c r="O4973" s="19">
        <f>J4973*INDEX('Pliegos Tarifarios (Las Condes)'!$D:$D,MATCH($B4973,'Pliegos Tarifarios (Las Condes)'!$A:$A,0))</f>
        <v>121639.28015850001</v>
      </c>
      <c r="P4973" s="19">
        <f>H4973*INDEX('Pliegos Tarifarios (Las Condes)'!$E:$E,MATCH($B4973,'Pliegos Tarifarios (Las Condes)'!$A:$A,0))</f>
        <v>42937.280953599999</v>
      </c>
      <c r="Q4973" s="19" cm="1">
        <f t="array" ref="Q4973">H4973*_xlfn.IFS(H4973&lt;=350,INDEX('Pliegos Tarifarios (Las Condes)'!$F:$F,MATCH($B4973,'Pliegos Tarifarios (Las Condes)'!$A:$A,0)),H4973&lt;=500,INDEX('Pliegos Tarifarios (Las Condes)'!$G:$G,MATCH($B4973,'Pliegos Tarifarios (Las Condes)'!$A:$A,0)),H4973&lt;=1000,INDEX('Pliegos Tarifarios (Las Condes)'!$H:$H,MATCH($B4973,'Pliegos Tarifarios (Las Condes)'!$A:$A,0)),H4973&lt;=5000,INDEX('Pliegos Tarifarios (Las Condes)'!$I:$I,MATCH($B4973,'Pliegos Tarifarios (Las Condes)'!$A:$A,0)),H4973&gt;5000,INDEX('Pliegos Tarifarios (Las Condes)'!$J:$J,MATCH($B4973,'Pliegos Tarifarios (Las Condes)'!$A:$A,0)))/1.19</f>
        <v>10089.813326722688</v>
      </c>
      <c r="R4973" s="19">
        <f>INDEX('Pliegos Tarifarios (Las Condes)'!$K:$K,MATCH($B4973,'Pliegos Tarifarios (Las Condes)'!$A:$A,0))</f>
        <v>733.35299999999995</v>
      </c>
      <c r="S4973" s="21">
        <f t="shared" si="234"/>
        <v>639346.72155232262</v>
      </c>
      <c r="T4973" s="21">
        <f t="shared" si="235"/>
        <v>121475.8770949413</v>
      </c>
      <c r="U4973" s="19">
        <v>0</v>
      </c>
      <c r="V4973" s="21">
        <f t="shared" si="236"/>
        <v>760822.59864726395</v>
      </c>
    </row>
    <row r="4974" spans="1:22" x14ac:dyDescent="0.3">
      <c r="A4974" s="7" t="s">
        <v>151</v>
      </c>
      <c r="B4974" s="7">
        <v>12</v>
      </c>
      <c r="C4974" s="8" t="s">
        <v>186</v>
      </c>
      <c r="D4974" s="7" t="s">
        <v>264</v>
      </c>
      <c r="E4974" s="7" t="s">
        <v>121</v>
      </c>
      <c r="F4974" s="8" t="s">
        <v>265</v>
      </c>
      <c r="G4974" s="7" t="s">
        <v>16</v>
      </c>
      <c r="H4974" s="9">
        <v>3296.8072999999999</v>
      </c>
      <c r="I4974" s="9">
        <v>8.5684000000000005</v>
      </c>
      <c r="J4974" s="9">
        <v>8.4796999999999993</v>
      </c>
      <c r="K4974" s="10">
        <v>0.98964800896316685</v>
      </c>
      <c r="L4974" s="9">
        <v>106.35</v>
      </c>
      <c r="M4974" s="19">
        <f>H4974*INDEX('Pliegos Tarifarios (Las Condes)'!$B:$B,MATCH($B4974,'Pliegos Tarifarios (Las Condes)'!$A:$A,0))</f>
        <v>434397.22026989999</v>
      </c>
      <c r="N4974" s="19">
        <f>I4974*INDEX('Pliegos Tarifarios (Las Condes)'!$C:$C,MATCH($B4974,'Pliegos Tarifarios (Las Condes)'!$A:$A,0))</f>
        <v>29689.360337200003</v>
      </c>
      <c r="O4974" s="19">
        <f>J4974*INDEX('Pliegos Tarifarios (Las Condes)'!$D:$D,MATCH($B4974,'Pliegos Tarifarios (Las Condes)'!$A:$A,0))</f>
        <v>123285.07786529999</v>
      </c>
      <c r="P4974" s="19">
        <f>H4974*INDEX('Pliegos Tarifarios (Las Condes)'!$E:$E,MATCH($B4974,'Pliegos Tarifarios (Las Condes)'!$A:$A,0))</f>
        <v>42937.618275199995</v>
      </c>
      <c r="Q4974" s="19" cm="1">
        <f t="array" ref="Q4974">H4974*_xlfn.IFS(H4974&lt;=350,INDEX('Pliegos Tarifarios (Las Condes)'!$F:$F,MATCH($B4974,'Pliegos Tarifarios (Las Condes)'!$A:$A,0)),H4974&lt;=500,INDEX('Pliegos Tarifarios (Las Condes)'!$G:$G,MATCH($B4974,'Pliegos Tarifarios (Las Condes)'!$A:$A,0)),H4974&lt;=1000,INDEX('Pliegos Tarifarios (Las Condes)'!$H:$H,MATCH($B4974,'Pliegos Tarifarios (Las Condes)'!$A:$A,0)),H4974&lt;=5000,INDEX('Pliegos Tarifarios (Las Condes)'!$I:$I,MATCH($B4974,'Pliegos Tarifarios (Las Condes)'!$A:$A,0)),H4974&gt;5000,INDEX('Pliegos Tarifarios (Las Condes)'!$J:$J,MATCH($B4974,'Pliegos Tarifarios (Las Condes)'!$A:$A,0)))/1.19</f>
        <v>10089.892593781513</v>
      </c>
      <c r="R4974" s="19">
        <f>INDEX('Pliegos Tarifarios (Las Condes)'!$K:$K,MATCH($B4974,'Pliegos Tarifarios (Las Condes)'!$A:$A,0))</f>
        <v>733.35299999999995</v>
      </c>
      <c r="S4974" s="21">
        <f t="shared" si="234"/>
        <v>641132.52234138141</v>
      </c>
      <c r="T4974" s="21">
        <f t="shared" si="235"/>
        <v>121815.17924486246</v>
      </c>
      <c r="U4974" s="19">
        <v>0</v>
      </c>
      <c r="V4974" s="21">
        <f t="shared" si="236"/>
        <v>762947.70158624393</v>
      </c>
    </row>
    <row r="4975" spans="1:22" x14ac:dyDescent="0.3">
      <c r="A4975" s="7" t="s">
        <v>151</v>
      </c>
      <c r="B4975" s="7">
        <v>12</v>
      </c>
      <c r="C4975" s="8" t="s">
        <v>186</v>
      </c>
      <c r="D4975" s="7" t="s">
        <v>266</v>
      </c>
      <c r="E4975" s="7" t="s">
        <v>121</v>
      </c>
      <c r="F4975" s="8" t="s">
        <v>267</v>
      </c>
      <c r="G4975" s="7" t="s">
        <v>16</v>
      </c>
      <c r="H4975" s="9">
        <v>3298.8575999999998</v>
      </c>
      <c r="I4975" s="9">
        <v>8.6241000000000003</v>
      </c>
      <c r="J4975" s="9">
        <v>8.5440000000000005</v>
      </c>
      <c r="K4975" s="10">
        <v>0.99071207430340558</v>
      </c>
      <c r="L4975" s="9">
        <v>106.41</v>
      </c>
      <c r="M4975" s="19">
        <f>H4975*INDEX('Pliegos Tarifarios (Las Condes)'!$B:$B,MATCH($B4975,'Pliegos Tarifarios (Las Condes)'!$A:$A,0))</f>
        <v>434667.37394879997</v>
      </c>
      <c r="N4975" s="19">
        <f>I4975*INDEX('Pliegos Tarifarios (Las Condes)'!$C:$C,MATCH($B4975,'Pliegos Tarifarios (Las Condes)'!$A:$A,0))</f>
        <v>29882.359890300002</v>
      </c>
      <c r="O4975" s="19">
        <f>J4975*INDEX('Pliegos Tarifarios (Las Condes)'!$D:$D,MATCH($B4975,'Pliegos Tarifarios (Las Condes)'!$A:$A,0))</f>
        <v>124219.925856</v>
      </c>
      <c r="P4975" s="19">
        <f>H4975*INDEX('Pliegos Tarifarios (Las Condes)'!$E:$E,MATCH($B4975,'Pliegos Tarifarios (Las Condes)'!$A:$A,0))</f>
        <v>42964.321382399998</v>
      </c>
      <c r="Q4975" s="19" cm="1">
        <f t="array" ref="Q4975">H4975*_xlfn.IFS(H4975&lt;=350,INDEX('Pliegos Tarifarios (Las Condes)'!$F:$F,MATCH($B4975,'Pliegos Tarifarios (Las Condes)'!$A:$A,0)),H4975&lt;=500,INDEX('Pliegos Tarifarios (Las Condes)'!$G:$G,MATCH($B4975,'Pliegos Tarifarios (Las Condes)'!$A:$A,0)),H4975&lt;=1000,INDEX('Pliegos Tarifarios (Las Condes)'!$H:$H,MATCH($B4975,'Pliegos Tarifarios (Las Condes)'!$A:$A,0)),H4975&lt;=5000,INDEX('Pliegos Tarifarios (Las Condes)'!$I:$I,MATCH($B4975,'Pliegos Tarifarios (Las Condes)'!$A:$A,0)),H4975&gt;5000,INDEX('Pliegos Tarifarios (Las Condes)'!$J:$J,MATCH($B4975,'Pliegos Tarifarios (Las Condes)'!$A:$A,0)))/1.19</f>
        <v>10096.167545546219</v>
      </c>
      <c r="R4975" s="19">
        <f>INDEX('Pliegos Tarifarios (Las Condes)'!$K:$K,MATCH($B4975,'Pliegos Tarifarios (Las Condes)'!$A:$A,0))</f>
        <v>733.35299999999995</v>
      </c>
      <c r="S4975" s="21">
        <f t="shared" si="234"/>
        <v>642563.50162304624</v>
      </c>
      <c r="T4975" s="21">
        <f t="shared" si="235"/>
        <v>122087.06530837879</v>
      </c>
      <c r="U4975" s="19">
        <v>0</v>
      </c>
      <c r="V4975" s="21">
        <f t="shared" si="236"/>
        <v>764650.56693142501</v>
      </c>
    </row>
    <row r="4976" spans="1:22" x14ac:dyDescent="0.3">
      <c r="A4976" s="7" t="s">
        <v>151</v>
      </c>
      <c r="B4976" s="7">
        <v>12</v>
      </c>
      <c r="C4976" s="8" t="s">
        <v>186</v>
      </c>
      <c r="D4976" s="7" t="s">
        <v>268</v>
      </c>
      <c r="E4976" s="7" t="s">
        <v>121</v>
      </c>
      <c r="F4976" s="8" t="s">
        <v>269</v>
      </c>
      <c r="G4976" s="7" t="s">
        <v>16</v>
      </c>
      <c r="H4976" s="9">
        <v>1098.2068999999999</v>
      </c>
      <c r="I4976" s="9">
        <v>2.9516</v>
      </c>
      <c r="J4976" s="9">
        <v>2.8805999999999998</v>
      </c>
      <c r="K4976" s="10">
        <v>0.97594525003387989</v>
      </c>
      <c r="L4976" s="9">
        <v>35.43</v>
      </c>
      <c r="M4976" s="19">
        <f>H4976*INDEX('Pliegos Tarifarios (Las Condes)'!$B:$B,MATCH($B4976,'Pliegos Tarifarios (Las Condes)'!$A:$A,0))</f>
        <v>144703.03576470001</v>
      </c>
      <c r="N4976" s="19">
        <f>I4976*INDEX('Pliegos Tarifarios (Las Condes)'!$C:$C,MATCH($B4976,'Pliegos Tarifarios (Las Condes)'!$A:$A,0))</f>
        <v>10227.243822800001</v>
      </c>
      <c r="O4976" s="19">
        <f>J4976*INDEX('Pliegos Tarifarios (Las Condes)'!$D:$D,MATCH($B4976,'Pliegos Tarifarios (Las Condes)'!$A:$A,0))</f>
        <v>41880.608429399996</v>
      </c>
      <c r="P4976" s="19">
        <f>H4976*INDEX('Pliegos Tarifarios (Las Condes)'!$E:$E,MATCH($B4976,'Pliegos Tarifarios (Las Condes)'!$A:$A,0))</f>
        <v>14303.046665599997</v>
      </c>
      <c r="Q4976" s="19" cm="1">
        <f t="array" ref="Q4976">H4976*_xlfn.IFS(H4976&lt;=350,INDEX('Pliegos Tarifarios (Las Condes)'!$F:$F,MATCH($B4976,'Pliegos Tarifarios (Las Condes)'!$A:$A,0)),H4976&lt;=500,INDEX('Pliegos Tarifarios (Las Condes)'!$G:$G,MATCH($B4976,'Pliegos Tarifarios (Las Condes)'!$A:$A,0)),H4976&lt;=1000,INDEX('Pliegos Tarifarios (Las Condes)'!$H:$H,MATCH($B4976,'Pliegos Tarifarios (Las Condes)'!$A:$A,0)),H4976&lt;=5000,INDEX('Pliegos Tarifarios (Las Condes)'!$I:$I,MATCH($B4976,'Pliegos Tarifarios (Las Condes)'!$A:$A,0)),H4976&gt;5000,INDEX('Pliegos Tarifarios (Las Condes)'!$J:$J,MATCH($B4976,'Pliegos Tarifarios (Las Condes)'!$A:$A,0)))/1.19</f>
        <v>3361.0668317647055</v>
      </c>
      <c r="R4976" s="19">
        <f>INDEX('Pliegos Tarifarios (Las Condes)'!$K:$K,MATCH($B4976,'Pliegos Tarifarios (Las Condes)'!$A:$A,0))</f>
        <v>733.35299999999995</v>
      </c>
      <c r="S4976" s="21">
        <f t="shared" si="234"/>
        <v>215208.35451426471</v>
      </c>
      <c r="T4976" s="21">
        <f t="shared" si="235"/>
        <v>40889.587357710298</v>
      </c>
      <c r="U4976" s="19">
        <v>0</v>
      </c>
      <c r="V4976" s="21">
        <f t="shared" si="236"/>
        <v>256097.941871975</v>
      </c>
    </row>
    <row r="4977" spans="1:22" x14ac:dyDescent="0.3">
      <c r="A4977" s="7" t="s">
        <v>151</v>
      </c>
      <c r="B4977" s="7">
        <v>12</v>
      </c>
      <c r="C4977" s="8" t="s">
        <v>186</v>
      </c>
      <c r="D4977" s="7" t="s">
        <v>270</v>
      </c>
      <c r="E4977" s="7" t="s">
        <v>121</v>
      </c>
      <c r="F4977" s="8" t="s">
        <v>271</v>
      </c>
      <c r="G4977" s="7" t="s">
        <v>16</v>
      </c>
      <c r="H4977" s="9">
        <v>1101.4078999999999</v>
      </c>
      <c r="I4977" s="9">
        <v>2.9358</v>
      </c>
      <c r="J4977" s="9">
        <v>2.8656999999999999</v>
      </c>
      <c r="K4977" s="10">
        <v>0.97612235165883232</v>
      </c>
      <c r="L4977" s="9">
        <v>35.53</v>
      </c>
      <c r="M4977" s="19">
        <f>H4977*INDEX('Pliegos Tarifarios (Las Condes)'!$B:$B,MATCH($B4977,'Pliegos Tarifarios (Las Condes)'!$A:$A,0))</f>
        <v>145124.80912769999</v>
      </c>
      <c r="N4977" s="19">
        <f>I4977*INDEX('Pliegos Tarifarios (Las Condes)'!$C:$C,MATCH($B4977,'Pliegos Tarifarios (Las Condes)'!$A:$A,0))</f>
        <v>10172.4970914</v>
      </c>
      <c r="O4977" s="19">
        <f>J4977*INDEX('Pliegos Tarifarios (Las Condes)'!$D:$D,MATCH($B4977,'Pliegos Tarifarios (Las Condes)'!$A:$A,0))</f>
        <v>41663.979579300001</v>
      </c>
      <c r="P4977" s="19">
        <f>H4977*INDEX('Pliegos Tarifarios (Las Condes)'!$E:$E,MATCH($B4977,'Pliegos Tarifarios (Las Condes)'!$A:$A,0))</f>
        <v>14344.736489599998</v>
      </c>
      <c r="Q4977" s="19" cm="1">
        <f t="array" ref="Q4977">H4977*_xlfn.IFS(H4977&lt;=350,INDEX('Pliegos Tarifarios (Las Condes)'!$F:$F,MATCH($B4977,'Pliegos Tarifarios (Las Condes)'!$A:$A,0)),H4977&lt;=500,INDEX('Pliegos Tarifarios (Las Condes)'!$G:$G,MATCH($B4977,'Pliegos Tarifarios (Las Condes)'!$A:$A,0)),H4977&lt;=1000,INDEX('Pliegos Tarifarios (Las Condes)'!$H:$H,MATCH($B4977,'Pliegos Tarifarios (Las Condes)'!$A:$A,0)),H4977&lt;=5000,INDEX('Pliegos Tarifarios (Las Condes)'!$I:$I,MATCH($B4977,'Pliegos Tarifarios (Las Condes)'!$A:$A,0)),H4977&gt;5000,INDEX('Pliegos Tarifarios (Las Condes)'!$J:$J,MATCH($B4977,'Pliegos Tarifarios (Las Condes)'!$A:$A,0)))/1.19</f>
        <v>3370.8635057142856</v>
      </c>
      <c r="R4977" s="19">
        <f>INDEX('Pliegos Tarifarios (Las Condes)'!$K:$K,MATCH($B4977,'Pliegos Tarifarios (Las Condes)'!$A:$A,0))</f>
        <v>733.35299999999995</v>
      </c>
      <c r="S4977" s="21">
        <f t="shared" si="234"/>
        <v>215410.23879371429</v>
      </c>
      <c r="T4977" s="21">
        <f t="shared" si="235"/>
        <v>40927.945370805719</v>
      </c>
      <c r="U4977" s="19">
        <v>0</v>
      </c>
      <c r="V4977" s="21">
        <f t="shared" si="236"/>
        <v>256338.18416452</v>
      </c>
    </row>
    <row r="4978" spans="1:22" x14ac:dyDescent="0.3">
      <c r="A4978" s="7" t="s">
        <v>151</v>
      </c>
      <c r="B4978" s="7">
        <v>12</v>
      </c>
      <c r="C4978" s="8" t="s">
        <v>186</v>
      </c>
      <c r="D4978" s="7" t="s">
        <v>272</v>
      </c>
      <c r="E4978" s="7" t="s">
        <v>121</v>
      </c>
      <c r="F4978" s="8" t="s">
        <v>273</v>
      </c>
      <c r="G4978" s="7" t="s">
        <v>16</v>
      </c>
      <c r="H4978" s="9">
        <v>1099.2299</v>
      </c>
      <c r="I4978" s="9">
        <v>2.8561999999999999</v>
      </c>
      <c r="J4978" s="9">
        <v>2.8511000000000002</v>
      </c>
      <c r="K4978" s="10">
        <v>0.9982144107555494</v>
      </c>
      <c r="L4978" s="9">
        <v>35.46</v>
      </c>
      <c r="M4978" s="19">
        <f>H4978*INDEX('Pliegos Tarifarios (Las Condes)'!$B:$B,MATCH($B4978,'Pliegos Tarifarios (Las Condes)'!$A:$A,0))</f>
        <v>144837.8293137</v>
      </c>
      <c r="N4978" s="19">
        <f>I4978*INDEX('Pliegos Tarifarios (Las Condes)'!$C:$C,MATCH($B4978,'Pliegos Tarifarios (Las Condes)'!$A:$A,0))</f>
        <v>9896.6844445999996</v>
      </c>
      <c r="O4978" s="19">
        <f>J4978*INDEX('Pliegos Tarifarios (Las Condes)'!$D:$D,MATCH($B4978,'Pliegos Tarifarios (Las Condes)'!$A:$A,0))</f>
        <v>41451.712383900005</v>
      </c>
      <c r="P4978" s="19">
        <f>H4978*INDEX('Pliegos Tarifarios (Las Condes)'!$E:$E,MATCH($B4978,'Pliegos Tarifarios (Las Condes)'!$A:$A,0))</f>
        <v>14316.370217599999</v>
      </c>
      <c r="Q4978" s="19" cm="1">
        <f t="array" ref="Q4978">H4978*_xlfn.IFS(H4978&lt;=350,INDEX('Pliegos Tarifarios (Las Condes)'!$F:$F,MATCH($B4978,'Pliegos Tarifarios (Las Condes)'!$A:$A,0)),H4978&lt;=500,INDEX('Pliegos Tarifarios (Las Condes)'!$G:$G,MATCH($B4978,'Pliegos Tarifarios (Las Condes)'!$A:$A,0)),H4978&lt;=1000,INDEX('Pliegos Tarifarios (Las Condes)'!$H:$H,MATCH($B4978,'Pliegos Tarifarios (Las Condes)'!$A:$A,0)),H4978&lt;=5000,INDEX('Pliegos Tarifarios (Las Condes)'!$I:$I,MATCH($B4978,'Pliegos Tarifarios (Las Condes)'!$A:$A,0)),H4978&gt;5000,INDEX('Pliegos Tarifarios (Las Condes)'!$J:$J,MATCH($B4978,'Pliegos Tarifarios (Las Condes)'!$A:$A,0)))/1.19</f>
        <v>3364.1977275630252</v>
      </c>
      <c r="R4978" s="19">
        <f>INDEX('Pliegos Tarifarios (Las Condes)'!$K:$K,MATCH($B4978,'Pliegos Tarifarios (Las Condes)'!$A:$A,0))</f>
        <v>733.35299999999995</v>
      </c>
      <c r="S4978" s="21">
        <f t="shared" si="234"/>
        <v>214600.14708736303</v>
      </c>
      <c r="T4978" s="21">
        <f t="shared" si="235"/>
        <v>40774.027946598973</v>
      </c>
      <c r="U4978" s="19">
        <v>0</v>
      </c>
      <c r="V4978" s="21">
        <f t="shared" si="236"/>
        <v>255374.175033962</v>
      </c>
    </row>
    <row r="4979" spans="1:22" x14ac:dyDescent="0.3">
      <c r="A4979" s="7" t="s">
        <v>151</v>
      </c>
      <c r="B4979" s="7">
        <v>12</v>
      </c>
      <c r="C4979" s="8" t="s">
        <v>186</v>
      </c>
      <c r="D4979" s="7" t="s">
        <v>274</v>
      </c>
      <c r="E4979" s="7" t="s">
        <v>121</v>
      </c>
      <c r="F4979" s="8" t="s">
        <v>275</v>
      </c>
      <c r="G4979" s="7" t="s">
        <v>16</v>
      </c>
      <c r="H4979" s="9">
        <v>1099.502</v>
      </c>
      <c r="I4979" s="9">
        <v>2.8635000000000002</v>
      </c>
      <c r="J4979" s="9">
        <v>2.8260999999999998</v>
      </c>
      <c r="K4979" s="10">
        <v>0.98693906059018677</v>
      </c>
      <c r="L4979" s="9">
        <v>35.47</v>
      </c>
      <c r="M4979" s="19">
        <f>H4979*INDEX('Pliegos Tarifarios (Las Condes)'!$B:$B,MATCH($B4979,'Pliegos Tarifarios (Las Condes)'!$A:$A,0))</f>
        <v>144873.68202599999</v>
      </c>
      <c r="N4979" s="19">
        <f>I4979*INDEX('Pliegos Tarifarios (Las Condes)'!$C:$C,MATCH($B4979,'Pliegos Tarifarios (Las Condes)'!$A:$A,0))</f>
        <v>9921.9788205000004</v>
      </c>
      <c r="O4979" s="19">
        <f>J4979*INDEX('Pliegos Tarifarios (Las Condes)'!$D:$D,MATCH($B4979,'Pliegos Tarifarios (Las Condes)'!$A:$A,0))</f>
        <v>41088.241158899997</v>
      </c>
      <c r="P4979" s="19">
        <f>H4979*INDEX('Pliegos Tarifarios (Las Condes)'!$E:$E,MATCH($B4979,'Pliegos Tarifarios (Las Condes)'!$A:$A,0))</f>
        <v>14319.914047999999</v>
      </c>
      <c r="Q4979" s="19" cm="1">
        <f t="array" ref="Q4979">H4979*_xlfn.IFS(H4979&lt;=350,INDEX('Pliegos Tarifarios (Las Condes)'!$F:$F,MATCH($B4979,'Pliegos Tarifarios (Las Condes)'!$A:$A,0)),H4979&lt;=500,INDEX('Pliegos Tarifarios (Las Condes)'!$G:$G,MATCH($B4979,'Pliegos Tarifarios (Las Condes)'!$A:$A,0)),H4979&lt;=1000,INDEX('Pliegos Tarifarios (Las Condes)'!$H:$H,MATCH($B4979,'Pliegos Tarifarios (Las Condes)'!$A:$A,0)),H4979&lt;=5000,INDEX('Pliegos Tarifarios (Las Condes)'!$I:$I,MATCH($B4979,'Pliegos Tarifarios (Las Condes)'!$A:$A,0)),H4979&gt;5000,INDEX('Pliegos Tarifarios (Las Condes)'!$J:$J,MATCH($B4979,'Pliegos Tarifarios (Las Condes)'!$A:$A,0)))/1.19</f>
        <v>3365.0304907563022</v>
      </c>
      <c r="R4979" s="19">
        <f>INDEX('Pliegos Tarifarios (Las Condes)'!$K:$K,MATCH($B4979,'Pliegos Tarifarios (Las Condes)'!$A:$A,0))</f>
        <v>733.35299999999995</v>
      </c>
      <c r="S4979" s="21">
        <f t="shared" si="234"/>
        <v>214302.19954415629</v>
      </c>
      <c r="T4979" s="21">
        <f t="shared" si="235"/>
        <v>40717.417913389698</v>
      </c>
      <c r="U4979" s="19">
        <v>0</v>
      </c>
      <c r="V4979" s="21">
        <f t="shared" si="236"/>
        <v>255019.617457546</v>
      </c>
    </row>
    <row r="4980" spans="1:22" x14ac:dyDescent="0.3">
      <c r="A4980" s="7" t="s">
        <v>151</v>
      </c>
      <c r="B4980" s="7">
        <v>12</v>
      </c>
      <c r="C4980" s="8" t="s">
        <v>186</v>
      </c>
      <c r="D4980" s="7" t="s">
        <v>276</v>
      </c>
      <c r="E4980" s="7" t="s">
        <v>121</v>
      </c>
      <c r="F4980" s="8" t="s">
        <v>277</v>
      </c>
      <c r="G4980" s="7" t="s">
        <v>16</v>
      </c>
      <c r="H4980" s="9">
        <v>1097.8733</v>
      </c>
      <c r="I4980" s="9">
        <v>2.8776999999999999</v>
      </c>
      <c r="J4980" s="9">
        <v>2.8578000000000001</v>
      </c>
      <c r="K4980" s="10">
        <v>0.99308475518643369</v>
      </c>
      <c r="L4980" s="9">
        <v>35.42</v>
      </c>
      <c r="M4980" s="19">
        <f>H4980*INDEX('Pliegos Tarifarios (Las Condes)'!$B:$B,MATCH($B4980,'Pliegos Tarifarios (Las Condes)'!$A:$A,0))</f>
        <v>144659.07962790001</v>
      </c>
      <c r="N4980" s="19">
        <f>I4980*INDEX('Pliegos Tarifarios (Las Condes)'!$C:$C,MATCH($B4980,'Pliegos Tarifarios (Las Condes)'!$A:$A,0))</f>
        <v>9971.1815791000008</v>
      </c>
      <c r="O4980" s="19">
        <f>J4980*INDEX('Pliegos Tarifarios (Las Condes)'!$D:$D,MATCH($B4980,'Pliegos Tarifarios (Las Condes)'!$A:$A,0))</f>
        <v>41549.122672199999</v>
      </c>
      <c r="P4980" s="19">
        <f>H4980*INDEX('Pliegos Tarifarios (Las Condes)'!$E:$E,MATCH($B4980,'Pliegos Tarifarios (Las Condes)'!$A:$A,0))</f>
        <v>14298.701859199999</v>
      </c>
      <c r="Q4980" s="19" cm="1">
        <f t="array" ref="Q4980">H4980*_xlfn.IFS(H4980&lt;=350,INDEX('Pliegos Tarifarios (Las Condes)'!$F:$F,MATCH($B4980,'Pliegos Tarifarios (Las Condes)'!$A:$A,0)),H4980&lt;=500,INDEX('Pliegos Tarifarios (Las Condes)'!$G:$G,MATCH($B4980,'Pliegos Tarifarios (Las Condes)'!$A:$A,0)),H4980&lt;=1000,INDEX('Pliegos Tarifarios (Las Condes)'!$H:$H,MATCH($B4980,'Pliegos Tarifarios (Las Condes)'!$A:$A,0)),H4980&lt;=5000,INDEX('Pliegos Tarifarios (Las Condes)'!$I:$I,MATCH($B4980,'Pliegos Tarifarios (Las Condes)'!$A:$A,0)),H4980&gt;5000,INDEX('Pliegos Tarifarios (Las Condes)'!$J:$J,MATCH($B4980,'Pliegos Tarifarios (Las Condes)'!$A:$A,0)))/1.19</f>
        <v>3360.0458475630253</v>
      </c>
      <c r="R4980" s="19">
        <f>INDEX('Pliegos Tarifarios (Las Condes)'!$K:$K,MATCH($B4980,'Pliegos Tarifarios (Las Condes)'!$A:$A,0))</f>
        <v>733.35299999999995</v>
      </c>
      <c r="S4980" s="21">
        <f t="shared" si="234"/>
        <v>214571.48458596301</v>
      </c>
      <c r="T4980" s="21">
        <f t="shared" si="235"/>
        <v>40768.582071332974</v>
      </c>
      <c r="U4980" s="19">
        <v>0</v>
      </c>
      <c r="V4980" s="21">
        <f t="shared" si="236"/>
        <v>255340.06665729597</v>
      </c>
    </row>
    <row r="4981" spans="1:22" x14ac:dyDescent="0.3">
      <c r="A4981" s="7" t="s">
        <v>151</v>
      </c>
      <c r="B4981" s="7">
        <v>12</v>
      </c>
      <c r="C4981" s="8" t="s">
        <v>186</v>
      </c>
      <c r="D4981" s="7" t="s">
        <v>278</v>
      </c>
      <c r="E4981" s="7" t="s">
        <v>121</v>
      </c>
      <c r="F4981" s="8" t="s">
        <v>279</v>
      </c>
      <c r="G4981" s="7" t="s">
        <v>16</v>
      </c>
      <c r="H4981" s="9">
        <v>1100.5182</v>
      </c>
      <c r="I4981" s="9">
        <v>2.8610000000000002</v>
      </c>
      <c r="J4981" s="9">
        <v>2.8163999999999998</v>
      </c>
      <c r="K4981" s="10">
        <v>0.98441104508912958</v>
      </c>
      <c r="L4981" s="9">
        <v>35.5</v>
      </c>
      <c r="M4981" s="19">
        <f>H4981*INDEX('Pliegos Tarifarios (Las Condes)'!$B:$B,MATCH($B4981,'Pliegos Tarifarios (Las Condes)'!$A:$A,0))</f>
        <v>145007.57958660001</v>
      </c>
      <c r="N4981" s="19">
        <f>I4981*INDEX('Pliegos Tarifarios (Las Condes)'!$C:$C,MATCH($B4981,'Pliegos Tarifarios (Las Condes)'!$A:$A,0))</f>
        <v>9913.3163630000017</v>
      </c>
      <c r="O4981" s="19">
        <f>J4981*INDEX('Pliegos Tarifarios (Las Condes)'!$D:$D,MATCH($B4981,'Pliegos Tarifarios (Las Condes)'!$A:$A,0))</f>
        <v>40947.214323599997</v>
      </c>
      <c r="P4981" s="19">
        <f>H4981*INDEX('Pliegos Tarifarios (Las Condes)'!$E:$E,MATCH($B4981,'Pliegos Tarifarios (Las Condes)'!$A:$A,0))</f>
        <v>14333.1490368</v>
      </c>
      <c r="Q4981" s="19" cm="1">
        <f t="array" ref="Q4981">H4981*_xlfn.IFS(H4981&lt;=350,INDEX('Pliegos Tarifarios (Las Condes)'!$F:$F,MATCH($B4981,'Pliegos Tarifarios (Las Condes)'!$A:$A,0)),H4981&lt;=500,INDEX('Pliegos Tarifarios (Las Condes)'!$G:$G,MATCH($B4981,'Pliegos Tarifarios (Las Condes)'!$A:$A,0)),H4981&lt;=1000,INDEX('Pliegos Tarifarios (Las Condes)'!$H:$H,MATCH($B4981,'Pliegos Tarifarios (Las Condes)'!$A:$A,0)),H4981&lt;=5000,INDEX('Pliegos Tarifarios (Las Condes)'!$I:$I,MATCH($B4981,'Pliegos Tarifarios (Las Condes)'!$A:$A,0)),H4981&gt;5000,INDEX('Pliegos Tarifarios (Las Condes)'!$J:$J,MATCH($B4981,'Pliegos Tarifarios (Las Condes)'!$A:$A,0)))/1.19</f>
        <v>3368.1405751260504</v>
      </c>
      <c r="R4981" s="19">
        <f>INDEX('Pliegos Tarifarios (Las Condes)'!$K:$K,MATCH($B4981,'Pliegos Tarifarios (Las Condes)'!$A:$A,0))</f>
        <v>733.35299999999995</v>
      </c>
      <c r="S4981" s="21">
        <f t="shared" si="234"/>
        <v>214302.75288512604</v>
      </c>
      <c r="T4981" s="21">
        <f t="shared" si="235"/>
        <v>40717.523048173949</v>
      </c>
      <c r="U4981" s="19">
        <v>0</v>
      </c>
      <c r="V4981" s="21">
        <f t="shared" si="236"/>
        <v>255020.2759333</v>
      </c>
    </row>
    <row r="4982" spans="1:22" x14ac:dyDescent="0.3">
      <c r="A4982" s="7" t="s">
        <v>151</v>
      </c>
      <c r="B4982" s="7">
        <v>12</v>
      </c>
      <c r="C4982" s="8" t="s">
        <v>186</v>
      </c>
      <c r="D4982" s="7" t="s">
        <v>280</v>
      </c>
      <c r="E4982" s="7" t="s">
        <v>121</v>
      </c>
      <c r="F4982" s="8" t="s">
        <v>281</v>
      </c>
      <c r="G4982" s="7" t="s">
        <v>16</v>
      </c>
      <c r="H4982" s="9">
        <v>1099.1279</v>
      </c>
      <c r="I4982" s="9">
        <v>3.028</v>
      </c>
      <c r="J4982" s="9">
        <v>2.8759999999999999</v>
      </c>
      <c r="K4982" s="10">
        <v>0.94980184940554813</v>
      </c>
      <c r="L4982" s="9">
        <v>35.46</v>
      </c>
      <c r="M4982" s="19">
        <f>H4982*INDEX('Pliegos Tarifarios (Las Condes)'!$B:$B,MATCH($B4982,'Pliegos Tarifarios (Las Condes)'!$A:$A,0))</f>
        <v>144824.38948770001</v>
      </c>
      <c r="N4982" s="19">
        <f>I4982*INDEX('Pliegos Tarifarios (Las Condes)'!$C:$C,MATCH($B4982,'Pliegos Tarifarios (Las Condes)'!$A:$A,0))</f>
        <v>10491.968524</v>
      </c>
      <c r="O4982" s="19">
        <f>J4982*INDEX('Pliegos Tarifarios (Las Condes)'!$D:$D,MATCH($B4982,'Pliegos Tarifarios (Las Condes)'!$A:$A,0))</f>
        <v>41813.729723999997</v>
      </c>
      <c r="P4982" s="19">
        <f>H4982*INDEX('Pliegos Tarifarios (Las Condes)'!$E:$E,MATCH($B4982,'Pliegos Tarifarios (Las Condes)'!$A:$A,0))</f>
        <v>14315.041769599999</v>
      </c>
      <c r="Q4982" s="19" cm="1">
        <f t="array" ref="Q4982">H4982*_xlfn.IFS(H4982&lt;=350,INDEX('Pliegos Tarifarios (Las Condes)'!$F:$F,MATCH($B4982,'Pliegos Tarifarios (Las Condes)'!$A:$A,0)),H4982&lt;=500,INDEX('Pliegos Tarifarios (Las Condes)'!$G:$G,MATCH($B4982,'Pliegos Tarifarios (Las Condes)'!$A:$A,0)),H4982&lt;=1000,INDEX('Pliegos Tarifarios (Las Condes)'!$H:$H,MATCH($B4982,'Pliegos Tarifarios (Las Condes)'!$A:$A,0)),H4982&lt;=5000,INDEX('Pliegos Tarifarios (Las Condes)'!$I:$I,MATCH($B4982,'Pliegos Tarifarios (Las Condes)'!$A:$A,0)),H4982&gt;5000,INDEX('Pliegos Tarifarios (Las Condes)'!$J:$J,MATCH($B4982,'Pliegos Tarifarios (Las Condes)'!$A:$A,0)))/1.19</f>
        <v>3363.8855561344535</v>
      </c>
      <c r="R4982" s="19">
        <f>INDEX('Pliegos Tarifarios (Las Condes)'!$K:$K,MATCH($B4982,'Pliegos Tarifarios (Las Condes)'!$A:$A,0))</f>
        <v>733.35299999999995</v>
      </c>
      <c r="S4982" s="21">
        <f t="shared" si="234"/>
        <v>215542.36806143448</v>
      </c>
      <c r="T4982" s="21">
        <f t="shared" si="235"/>
        <v>40953.049931672555</v>
      </c>
      <c r="U4982" s="19">
        <v>0</v>
      </c>
      <c r="V4982" s="21">
        <f t="shared" si="236"/>
        <v>256495.41799310702</v>
      </c>
    </row>
    <row r="4983" spans="1:22" x14ac:dyDescent="0.3">
      <c r="A4983" s="7" t="s">
        <v>151</v>
      </c>
      <c r="B4983" s="7">
        <v>12</v>
      </c>
      <c r="C4983" s="8" t="s">
        <v>186</v>
      </c>
      <c r="D4983" s="7" t="s">
        <v>282</v>
      </c>
      <c r="E4983" s="7" t="s">
        <v>121</v>
      </c>
      <c r="F4983" s="8" t="s">
        <v>283</v>
      </c>
      <c r="G4983" s="7" t="s">
        <v>16</v>
      </c>
      <c r="H4983" s="9">
        <v>1097.9050999999999</v>
      </c>
      <c r="I4983" s="9">
        <v>2.86</v>
      </c>
      <c r="J4983" s="9">
        <v>2.843</v>
      </c>
      <c r="K4983" s="10">
        <v>0.99405594405594411</v>
      </c>
      <c r="L4983" s="9">
        <v>35.42</v>
      </c>
      <c r="M4983" s="19">
        <f>H4983*INDEX('Pliegos Tarifarios (Las Condes)'!$B:$B,MATCH($B4983,'Pliegos Tarifarios (Las Condes)'!$A:$A,0))</f>
        <v>144663.2696913</v>
      </c>
      <c r="N4983" s="19">
        <f>I4983*INDEX('Pliegos Tarifarios (Las Condes)'!$C:$C,MATCH($B4983,'Pliegos Tarifarios (Las Condes)'!$A:$A,0))</f>
        <v>9909.8513800000001</v>
      </c>
      <c r="O4983" s="19">
        <f>J4983*INDEX('Pliegos Tarifarios (Las Condes)'!$D:$D,MATCH($B4983,'Pliegos Tarifarios (Las Condes)'!$A:$A,0))</f>
        <v>41333.947706999999</v>
      </c>
      <c r="P4983" s="19">
        <f>H4983*INDEX('Pliegos Tarifarios (Las Condes)'!$E:$E,MATCH($B4983,'Pliegos Tarifarios (Las Condes)'!$A:$A,0))</f>
        <v>14299.116022399998</v>
      </c>
      <c r="Q4983" s="19" cm="1">
        <f t="array" ref="Q4983">H4983*_xlfn.IFS(H4983&lt;=350,INDEX('Pliegos Tarifarios (Las Condes)'!$F:$F,MATCH($B4983,'Pliegos Tarifarios (Las Condes)'!$A:$A,0)),H4983&lt;=500,INDEX('Pliegos Tarifarios (Las Condes)'!$G:$G,MATCH($B4983,'Pliegos Tarifarios (Las Condes)'!$A:$A,0)),H4983&lt;=1000,INDEX('Pliegos Tarifarios (Las Condes)'!$H:$H,MATCH($B4983,'Pliegos Tarifarios (Las Condes)'!$A:$A,0)),H4983&lt;=5000,INDEX('Pliegos Tarifarios (Las Condes)'!$I:$I,MATCH($B4983,'Pliegos Tarifarios (Las Condes)'!$A:$A,0)),H4983&gt;5000,INDEX('Pliegos Tarifarios (Las Condes)'!$J:$J,MATCH($B4983,'Pliegos Tarifarios (Las Condes)'!$A:$A,0)))/1.19</f>
        <v>3360.1431715966387</v>
      </c>
      <c r="R4983" s="19">
        <f>INDEX('Pliegos Tarifarios (Las Condes)'!$K:$K,MATCH($B4983,'Pliegos Tarifarios (Las Condes)'!$A:$A,0))</f>
        <v>733.35299999999995</v>
      </c>
      <c r="S4983" s="21">
        <f t="shared" si="234"/>
        <v>214299.68097229666</v>
      </c>
      <c r="T4983" s="21">
        <f t="shared" si="235"/>
        <v>40716.939384736368</v>
      </c>
      <c r="U4983" s="19">
        <v>0</v>
      </c>
      <c r="V4983" s="21">
        <f t="shared" si="236"/>
        <v>255016.62035703304</v>
      </c>
    </row>
    <row r="4984" spans="1:22" x14ac:dyDescent="0.3">
      <c r="A4984" s="7" t="s">
        <v>151</v>
      </c>
      <c r="B4984" s="7">
        <v>12</v>
      </c>
      <c r="C4984" s="8" t="s">
        <v>186</v>
      </c>
      <c r="D4984" s="7" t="s">
        <v>284</v>
      </c>
      <c r="E4984" s="7" t="s">
        <v>121</v>
      </c>
      <c r="F4984" s="8" t="s">
        <v>285</v>
      </c>
      <c r="G4984" s="7" t="s">
        <v>16</v>
      </c>
      <c r="H4984" s="9">
        <v>1099.8268</v>
      </c>
      <c r="I4984" s="9">
        <v>2.9563000000000001</v>
      </c>
      <c r="J4984" s="9">
        <v>2.8466999999999998</v>
      </c>
      <c r="K4984" s="10">
        <v>0.96292663126205047</v>
      </c>
      <c r="L4984" s="9">
        <v>35.479999999999997</v>
      </c>
      <c r="M4984" s="19">
        <f>H4984*INDEX('Pliegos Tarifarios (Las Condes)'!$B:$B,MATCH($B4984,'Pliegos Tarifarios (Las Condes)'!$A:$A,0))</f>
        <v>144916.47864840002</v>
      </c>
      <c r="N4984" s="19">
        <f>I4984*INDEX('Pliegos Tarifarios (Las Condes)'!$C:$C,MATCH($B4984,'Pliegos Tarifarios (Las Condes)'!$A:$A,0))</f>
        <v>10243.529242900002</v>
      </c>
      <c r="O4984" s="19">
        <f>J4984*INDEX('Pliegos Tarifarios (Las Condes)'!$D:$D,MATCH($B4984,'Pliegos Tarifarios (Las Condes)'!$A:$A,0))</f>
        <v>41387.741448299996</v>
      </c>
      <c r="P4984" s="19">
        <f>H4984*INDEX('Pliegos Tarifarios (Las Condes)'!$E:$E,MATCH($B4984,'Pliegos Tarifarios (Las Condes)'!$A:$A,0))</f>
        <v>14324.1442432</v>
      </c>
      <c r="Q4984" s="19" cm="1">
        <f t="array" ref="Q4984">H4984*_xlfn.IFS(H4984&lt;=350,INDEX('Pliegos Tarifarios (Las Condes)'!$F:$F,MATCH($B4984,'Pliegos Tarifarios (Las Condes)'!$A:$A,0)),H4984&lt;=500,INDEX('Pliegos Tarifarios (Las Condes)'!$G:$G,MATCH($B4984,'Pliegos Tarifarios (Las Condes)'!$A:$A,0)),H4984&lt;=1000,INDEX('Pliegos Tarifarios (Las Condes)'!$H:$H,MATCH($B4984,'Pliegos Tarifarios (Las Condes)'!$A:$A,0)),H4984&lt;=5000,INDEX('Pliegos Tarifarios (Las Condes)'!$I:$I,MATCH($B4984,'Pliegos Tarifarios (Las Condes)'!$A:$A,0)),H4984&gt;5000,INDEX('Pliegos Tarifarios (Las Condes)'!$J:$J,MATCH($B4984,'Pliegos Tarifarios (Las Condes)'!$A:$A,0)))/1.19</f>
        <v>3366.0245425210087</v>
      </c>
      <c r="R4984" s="19">
        <f>INDEX('Pliegos Tarifarios (Las Condes)'!$K:$K,MATCH($B4984,'Pliegos Tarifarios (Las Condes)'!$A:$A,0))</f>
        <v>733.35299999999995</v>
      </c>
      <c r="S4984" s="21">
        <f t="shared" si="234"/>
        <v>214971.27112532101</v>
      </c>
      <c r="T4984" s="21">
        <f t="shared" si="235"/>
        <v>40844.541513810997</v>
      </c>
      <c r="U4984" s="19">
        <v>0</v>
      </c>
      <c r="V4984" s="21">
        <f t="shared" si="236"/>
        <v>255815.81263913203</v>
      </c>
    </row>
    <row r="4985" spans="1:22" x14ac:dyDescent="0.3">
      <c r="A4985" s="7" t="s">
        <v>151</v>
      </c>
      <c r="B4985" s="7">
        <v>12</v>
      </c>
      <c r="C4985" s="8" t="s">
        <v>186</v>
      </c>
      <c r="D4985" s="7" t="s">
        <v>286</v>
      </c>
      <c r="E4985" s="7" t="s">
        <v>121</v>
      </c>
      <c r="F4985" s="8" t="s">
        <v>287</v>
      </c>
      <c r="G4985" s="7" t="s">
        <v>16</v>
      </c>
      <c r="H4985" s="9">
        <v>1097.8624</v>
      </c>
      <c r="I4985" s="9">
        <v>2.8491</v>
      </c>
      <c r="J4985" s="9">
        <v>2.8491</v>
      </c>
      <c r="K4985" s="10">
        <v>1</v>
      </c>
      <c r="L4985" s="9">
        <v>35.409999999999997</v>
      </c>
      <c r="M4985" s="19">
        <f>H4985*INDEX('Pliegos Tarifarios (Las Condes)'!$B:$B,MATCH($B4985,'Pliegos Tarifarios (Las Condes)'!$A:$A,0))</f>
        <v>144657.6434112</v>
      </c>
      <c r="N4985" s="19">
        <f>I4985*INDEX('Pliegos Tarifarios (Las Condes)'!$C:$C,MATCH($B4985,'Pliegos Tarifarios (Las Condes)'!$A:$A,0))</f>
        <v>9872.0830653000012</v>
      </c>
      <c r="O4985" s="19">
        <f>J4985*INDEX('Pliegos Tarifarios (Las Condes)'!$D:$D,MATCH($B4985,'Pliegos Tarifarios (Las Condes)'!$A:$A,0))</f>
        <v>41422.634685899997</v>
      </c>
      <c r="P4985" s="19">
        <f>H4985*INDEX('Pliegos Tarifarios (Las Condes)'!$E:$E,MATCH($B4985,'Pliegos Tarifarios (Las Condes)'!$A:$A,0))</f>
        <v>14298.559897599998</v>
      </c>
      <c r="Q4985" s="19" cm="1">
        <f t="array" ref="Q4985">H4985*_xlfn.IFS(H4985&lt;=350,INDEX('Pliegos Tarifarios (Las Condes)'!$F:$F,MATCH($B4985,'Pliegos Tarifarios (Las Condes)'!$A:$A,0)),H4985&lt;=500,INDEX('Pliegos Tarifarios (Las Condes)'!$G:$G,MATCH($B4985,'Pliegos Tarifarios (Las Condes)'!$A:$A,0)),H4985&lt;=1000,INDEX('Pliegos Tarifarios (Las Condes)'!$H:$H,MATCH($B4985,'Pliegos Tarifarios (Las Condes)'!$A:$A,0)),H4985&lt;=5000,INDEX('Pliegos Tarifarios (Las Condes)'!$I:$I,MATCH($B4985,'Pliegos Tarifarios (Las Condes)'!$A:$A,0)),H4985&gt;5000,INDEX('Pliegos Tarifarios (Las Condes)'!$J:$J,MATCH($B4985,'Pliegos Tarifarios (Las Condes)'!$A:$A,0)))/1.19</f>
        <v>3360.012488067227</v>
      </c>
      <c r="R4985" s="19">
        <f>INDEX('Pliegos Tarifarios (Las Condes)'!$K:$K,MATCH($B4985,'Pliegos Tarifarios (Las Condes)'!$A:$A,0))</f>
        <v>733.35299999999995</v>
      </c>
      <c r="S4985" s="21">
        <f t="shared" si="234"/>
        <v>214344.28654806723</v>
      </c>
      <c r="T4985" s="21">
        <f t="shared" si="235"/>
        <v>40725.414444132773</v>
      </c>
      <c r="U4985" s="19">
        <v>0</v>
      </c>
      <c r="V4985" s="21">
        <f t="shared" si="236"/>
        <v>255069.7009922</v>
      </c>
    </row>
    <row r="4986" spans="1:22" x14ac:dyDescent="0.3">
      <c r="A4986" s="7" t="s">
        <v>151</v>
      </c>
      <c r="B4986" s="7">
        <v>12</v>
      </c>
      <c r="C4986" s="8" t="s">
        <v>186</v>
      </c>
      <c r="D4986" s="7" t="s">
        <v>288</v>
      </c>
      <c r="E4986" s="7" t="s">
        <v>121</v>
      </c>
      <c r="F4986" s="8" t="s">
        <v>289</v>
      </c>
      <c r="G4986" s="7" t="s">
        <v>16</v>
      </c>
      <c r="H4986" s="9">
        <v>1100.1221</v>
      </c>
      <c r="I4986" s="9">
        <v>2.8647</v>
      </c>
      <c r="J4986" s="9">
        <v>2.8414000000000001</v>
      </c>
      <c r="K4986" s="10">
        <v>0.99186651307292217</v>
      </c>
      <c r="L4986" s="9">
        <v>35.49</v>
      </c>
      <c r="M4986" s="19">
        <f>H4986*INDEX('Pliegos Tarifarios (Las Condes)'!$B:$B,MATCH($B4986,'Pliegos Tarifarios (Las Condes)'!$A:$A,0))</f>
        <v>144955.38826230002</v>
      </c>
      <c r="N4986" s="19">
        <f>I4986*INDEX('Pliegos Tarifarios (Las Condes)'!$C:$C,MATCH($B4986,'Pliegos Tarifarios (Las Condes)'!$A:$A,0))</f>
        <v>9926.136800100001</v>
      </c>
      <c r="O4986" s="19">
        <f>J4986*INDEX('Pliegos Tarifarios (Las Condes)'!$D:$D,MATCH($B4986,'Pliegos Tarifarios (Las Condes)'!$A:$A,0))</f>
        <v>41310.685548600006</v>
      </c>
      <c r="P4986" s="19">
        <f>H4986*INDEX('Pliegos Tarifarios (Las Condes)'!$E:$E,MATCH($B4986,'Pliegos Tarifarios (Las Condes)'!$A:$A,0))</f>
        <v>14327.990230399999</v>
      </c>
      <c r="Q4986" s="19" cm="1">
        <f t="array" ref="Q4986">H4986*_xlfn.IFS(H4986&lt;=350,INDEX('Pliegos Tarifarios (Las Condes)'!$F:$F,MATCH($B4986,'Pliegos Tarifarios (Las Condes)'!$A:$A,0)),H4986&lt;=500,INDEX('Pliegos Tarifarios (Las Condes)'!$G:$G,MATCH($B4986,'Pliegos Tarifarios (Las Condes)'!$A:$A,0)),H4986&lt;=1000,INDEX('Pliegos Tarifarios (Las Condes)'!$H:$H,MATCH($B4986,'Pliegos Tarifarios (Las Condes)'!$A:$A,0)),H4986&lt;=5000,INDEX('Pliegos Tarifarios (Las Condes)'!$I:$I,MATCH($B4986,'Pliegos Tarifarios (Las Condes)'!$A:$A,0)),H4986&gt;5000,INDEX('Pliegos Tarifarios (Las Condes)'!$J:$J,MATCH($B4986,'Pliegos Tarifarios (Las Condes)'!$A:$A,0)))/1.19</f>
        <v>3366.928309411765</v>
      </c>
      <c r="R4986" s="19">
        <f>INDEX('Pliegos Tarifarios (Las Condes)'!$K:$K,MATCH($B4986,'Pliegos Tarifarios (Las Condes)'!$A:$A,0))</f>
        <v>733.35299999999995</v>
      </c>
      <c r="S4986" s="21">
        <f t="shared" si="234"/>
        <v>214620.48215081182</v>
      </c>
      <c r="T4986" s="21">
        <f t="shared" si="235"/>
        <v>40777.891608654245</v>
      </c>
      <c r="U4986" s="19">
        <v>0</v>
      </c>
      <c r="V4986" s="21">
        <f t="shared" si="236"/>
        <v>255398.37375946605</v>
      </c>
    </row>
    <row r="4987" spans="1:22" x14ac:dyDescent="0.3">
      <c r="A4987" s="7" t="s">
        <v>151</v>
      </c>
      <c r="B4987" s="7">
        <v>12</v>
      </c>
      <c r="C4987" s="8" t="s">
        <v>186</v>
      </c>
      <c r="D4987" s="7" t="s">
        <v>290</v>
      </c>
      <c r="E4987" s="7" t="s">
        <v>121</v>
      </c>
      <c r="F4987" s="8" t="s">
        <v>291</v>
      </c>
      <c r="G4987" s="7" t="s">
        <v>16</v>
      </c>
      <c r="H4987" s="9">
        <v>1099.6853000000001</v>
      </c>
      <c r="I4987" s="9">
        <v>2.96</v>
      </c>
      <c r="J4987" s="9">
        <v>2.8641999999999999</v>
      </c>
      <c r="K4987" s="10">
        <v>0.9676351351351351</v>
      </c>
      <c r="L4987" s="9">
        <v>35.47</v>
      </c>
      <c r="M4987" s="19">
        <f>H4987*INDEX('Pliegos Tarifarios (Las Condes)'!$B:$B,MATCH($B4987,'Pliegos Tarifarios (Las Condes)'!$A:$A,0))</f>
        <v>144897.83418390001</v>
      </c>
      <c r="N4987" s="19">
        <f>I4987*INDEX('Pliegos Tarifarios (Las Condes)'!$C:$C,MATCH($B4987,'Pliegos Tarifarios (Las Condes)'!$A:$A,0))</f>
        <v>10256.349680000001</v>
      </c>
      <c r="O4987" s="19">
        <f>J4987*INDEX('Pliegos Tarifarios (Las Condes)'!$D:$D,MATCH($B4987,'Pliegos Tarifarios (Las Condes)'!$A:$A,0))</f>
        <v>41642.171305799995</v>
      </c>
      <c r="P4987" s="19">
        <f>H4987*INDEX('Pliegos Tarifarios (Las Condes)'!$E:$E,MATCH($B4987,'Pliegos Tarifarios (Las Condes)'!$A:$A,0))</f>
        <v>14322.3013472</v>
      </c>
      <c r="Q4987" s="19" cm="1">
        <f t="array" ref="Q4987">H4987*_xlfn.IFS(H4987&lt;=350,INDEX('Pliegos Tarifarios (Las Condes)'!$F:$F,MATCH($B4987,'Pliegos Tarifarios (Las Condes)'!$A:$A,0)),H4987&lt;=500,INDEX('Pliegos Tarifarios (Las Condes)'!$G:$G,MATCH($B4987,'Pliegos Tarifarios (Las Condes)'!$A:$A,0)),H4987&lt;=1000,INDEX('Pliegos Tarifarios (Las Condes)'!$H:$H,MATCH($B4987,'Pliegos Tarifarios (Las Condes)'!$A:$A,0)),H4987&lt;=5000,INDEX('Pliegos Tarifarios (Las Condes)'!$I:$I,MATCH($B4987,'Pliegos Tarifarios (Las Condes)'!$A:$A,0)),H4987&gt;5000,INDEX('Pliegos Tarifarios (Las Condes)'!$J:$J,MATCH($B4987,'Pliegos Tarifarios (Las Condes)'!$A:$A,0)))/1.19</f>
        <v>3365.591481176471</v>
      </c>
      <c r="R4987" s="19">
        <f>INDEX('Pliegos Tarifarios (Las Condes)'!$K:$K,MATCH($B4987,'Pliegos Tarifarios (Las Condes)'!$A:$A,0))</f>
        <v>733.35299999999995</v>
      </c>
      <c r="S4987" s="21">
        <f t="shared" si="234"/>
        <v>215217.60099807649</v>
      </c>
      <c r="T4987" s="21">
        <f t="shared" si="235"/>
        <v>40891.344189634532</v>
      </c>
      <c r="U4987" s="19">
        <v>0</v>
      </c>
      <c r="V4987" s="21">
        <f t="shared" si="236"/>
        <v>256108.94518771104</v>
      </c>
    </row>
    <row r="4988" spans="1:22" x14ac:dyDescent="0.3">
      <c r="A4988" s="7" t="s">
        <v>151</v>
      </c>
      <c r="B4988" s="7">
        <v>12</v>
      </c>
      <c r="C4988" s="8" t="s">
        <v>186</v>
      </c>
      <c r="D4988" s="7" t="s">
        <v>292</v>
      </c>
      <c r="E4988" s="7" t="s">
        <v>121</v>
      </c>
      <c r="F4988" s="8" t="s">
        <v>293</v>
      </c>
      <c r="G4988" s="7" t="s">
        <v>16</v>
      </c>
      <c r="H4988" s="9">
        <v>1100.3542</v>
      </c>
      <c r="I4988" s="9">
        <v>2.871</v>
      </c>
      <c r="J4988" s="9">
        <v>2.8696999999999999</v>
      </c>
      <c r="K4988" s="10">
        <v>0.99954719609892018</v>
      </c>
      <c r="L4988" s="9">
        <v>35.5</v>
      </c>
      <c r="M4988" s="19">
        <f>H4988*INDEX('Pliegos Tarifarios (Las Condes)'!$B:$B,MATCH($B4988,'Pliegos Tarifarios (Las Condes)'!$A:$A,0))</f>
        <v>144985.9704546</v>
      </c>
      <c r="N4988" s="19">
        <f>I4988*INDEX('Pliegos Tarifarios (Las Condes)'!$C:$C,MATCH($B4988,'Pliegos Tarifarios (Las Condes)'!$A:$A,0))</f>
        <v>9947.9661930000002</v>
      </c>
      <c r="O4988" s="19">
        <f>J4988*INDEX('Pliegos Tarifarios (Las Condes)'!$D:$D,MATCH($B4988,'Pliegos Tarifarios (Las Condes)'!$A:$A,0))</f>
        <v>41722.134975299996</v>
      </c>
      <c r="P4988" s="19">
        <f>H4988*INDEX('Pliegos Tarifarios (Las Condes)'!$E:$E,MATCH($B4988,'Pliegos Tarifarios (Las Condes)'!$A:$A,0))</f>
        <v>14331.013100799999</v>
      </c>
      <c r="Q4988" s="19" cm="1">
        <f t="array" ref="Q4988">H4988*_xlfn.IFS(H4988&lt;=350,INDEX('Pliegos Tarifarios (Las Condes)'!$F:$F,MATCH($B4988,'Pliegos Tarifarios (Las Condes)'!$A:$A,0)),H4988&lt;=500,INDEX('Pliegos Tarifarios (Las Condes)'!$G:$G,MATCH($B4988,'Pliegos Tarifarios (Las Condes)'!$A:$A,0)),H4988&lt;=1000,INDEX('Pliegos Tarifarios (Las Condes)'!$H:$H,MATCH($B4988,'Pliegos Tarifarios (Las Condes)'!$A:$A,0)),H4988&lt;=5000,INDEX('Pliegos Tarifarios (Las Condes)'!$I:$I,MATCH($B4988,'Pliegos Tarifarios (Las Condes)'!$A:$A,0)),H4988&gt;5000,INDEX('Pliegos Tarifarios (Las Condes)'!$J:$J,MATCH($B4988,'Pliegos Tarifarios (Las Condes)'!$A:$A,0)))/1.19</f>
        <v>3367.6386524369746</v>
      </c>
      <c r="R4988" s="19">
        <f>INDEX('Pliegos Tarifarios (Las Condes)'!$K:$K,MATCH($B4988,'Pliegos Tarifarios (Las Condes)'!$A:$A,0))</f>
        <v>733.35299999999995</v>
      </c>
      <c r="S4988" s="21">
        <f t="shared" si="234"/>
        <v>215088.07637613697</v>
      </c>
      <c r="T4988" s="21">
        <f t="shared" si="235"/>
        <v>40866.734511466027</v>
      </c>
      <c r="U4988" s="19">
        <v>0</v>
      </c>
      <c r="V4988" s="21">
        <f t="shared" si="236"/>
        <v>255954.810887603</v>
      </c>
    </row>
    <row r="4989" spans="1:22" x14ac:dyDescent="0.3">
      <c r="A4989" s="7" t="s">
        <v>151</v>
      </c>
      <c r="B4989" s="7">
        <v>12</v>
      </c>
      <c r="C4989" s="8" t="s">
        <v>186</v>
      </c>
      <c r="D4989" s="7" t="s">
        <v>294</v>
      </c>
      <c r="E4989" s="7" t="s">
        <v>121</v>
      </c>
      <c r="F4989" s="8" t="s">
        <v>295</v>
      </c>
      <c r="G4989" s="7" t="s">
        <v>16</v>
      </c>
      <c r="H4989" s="9">
        <v>1099.0248999999999</v>
      </c>
      <c r="I4989" s="9">
        <v>2.8637000000000001</v>
      </c>
      <c r="J4989" s="9">
        <v>2.8170999999999999</v>
      </c>
      <c r="K4989" s="10">
        <v>0.9837273457415231</v>
      </c>
      <c r="L4989" s="9">
        <v>35.450000000000003</v>
      </c>
      <c r="M4989" s="19">
        <f>H4989*INDEX('Pliegos Tarifarios (Las Condes)'!$B:$B,MATCH($B4989,'Pliegos Tarifarios (Las Condes)'!$A:$A,0))</f>
        <v>144810.81789869998</v>
      </c>
      <c r="N4989" s="19">
        <f>I4989*INDEX('Pliegos Tarifarios (Las Condes)'!$C:$C,MATCH($B4989,'Pliegos Tarifarios (Las Condes)'!$A:$A,0))</f>
        <v>9922.6718171000011</v>
      </c>
      <c r="O4989" s="19">
        <f>J4989*INDEX('Pliegos Tarifarios (Las Condes)'!$D:$D,MATCH($B4989,'Pliegos Tarifarios (Las Condes)'!$A:$A,0))</f>
        <v>40957.391517899996</v>
      </c>
      <c r="P4989" s="19">
        <f>H4989*INDEX('Pliegos Tarifarios (Las Condes)'!$E:$E,MATCH($B4989,'Pliegos Tarifarios (Las Condes)'!$A:$A,0))</f>
        <v>14313.700297599997</v>
      </c>
      <c r="Q4989" s="19" cm="1">
        <f t="array" ref="Q4989">H4989*_xlfn.IFS(H4989&lt;=350,INDEX('Pliegos Tarifarios (Las Condes)'!$F:$F,MATCH($B4989,'Pliegos Tarifarios (Las Condes)'!$A:$A,0)),H4989&lt;=500,INDEX('Pliegos Tarifarios (Las Condes)'!$G:$G,MATCH($B4989,'Pliegos Tarifarios (Las Condes)'!$A:$A,0)),H4989&lt;=1000,INDEX('Pliegos Tarifarios (Las Condes)'!$H:$H,MATCH($B4989,'Pliegos Tarifarios (Las Condes)'!$A:$A,0)),H4989&lt;=5000,INDEX('Pliegos Tarifarios (Las Condes)'!$I:$I,MATCH($B4989,'Pliegos Tarifarios (Las Condes)'!$A:$A,0)),H4989&gt;5000,INDEX('Pliegos Tarifarios (Las Condes)'!$J:$J,MATCH($B4989,'Pliegos Tarifarios (Las Condes)'!$A:$A,0)))/1.19</f>
        <v>3363.5703242016803</v>
      </c>
      <c r="R4989" s="19">
        <f>INDEX('Pliegos Tarifarios (Las Condes)'!$K:$K,MATCH($B4989,'Pliegos Tarifarios (Las Condes)'!$A:$A,0))</f>
        <v>733.35299999999995</v>
      </c>
      <c r="S4989" s="21">
        <f t="shared" si="234"/>
        <v>214101.50485550167</v>
      </c>
      <c r="T4989" s="21">
        <f t="shared" si="235"/>
        <v>40679.285922545321</v>
      </c>
      <c r="U4989" s="19">
        <v>0</v>
      </c>
      <c r="V4989" s="21">
        <f t="shared" si="236"/>
        <v>254780.790778047</v>
      </c>
    </row>
    <row r="4990" spans="1:22" x14ac:dyDescent="0.3">
      <c r="A4990" s="7" t="s">
        <v>151</v>
      </c>
      <c r="B4990" s="7">
        <v>12</v>
      </c>
      <c r="C4990" s="8" t="s">
        <v>186</v>
      </c>
      <c r="D4990" s="7" t="s">
        <v>296</v>
      </c>
      <c r="E4990" s="7" t="s">
        <v>121</v>
      </c>
      <c r="F4990" s="8" t="s">
        <v>297</v>
      </c>
      <c r="G4990" s="7" t="s">
        <v>16</v>
      </c>
      <c r="H4990" s="9">
        <v>1098.5196000000001</v>
      </c>
      <c r="I4990" s="9">
        <v>2.9070999999999998</v>
      </c>
      <c r="J4990" s="9">
        <v>2.9070999999999998</v>
      </c>
      <c r="K4990" s="10">
        <v>1</v>
      </c>
      <c r="L4990" s="9">
        <v>35.44</v>
      </c>
      <c r="M4990" s="19">
        <f>H4990*INDEX('Pliegos Tarifarios (Las Condes)'!$B:$B,MATCH($B4990,'Pliegos Tarifarios (Las Condes)'!$A:$A,0))</f>
        <v>144744.23805480002</v>
      </c>
      <c r="N4990" s="19">
        <f>I4990*INDEX('Pliegos Tarifarios (Las Condes)'!$C:$C,MATCH($B4990,'Pliegos Tarifarios (Las Condes)'!$A:$A,0))</f>
        <v>10073.0520793</v>
      </c>
      <c r="O4990" s="19">
        <f>J4990*INDEX('Pliegos Tarifarios (Las Condes)'!$D:$D,MATCH($B4990,'Pliegos Tarifarios (Las Condes)'!$A:$A,0))</f>
        <v>42265.887927899996</v>
      </c>
      <c r="P4990" s="19">
        <f>H4990*INDEX('Pliegos Tarifarios (Las Condes)'!$E:$E,MATCH($B4990,'Pliegos Tarifarios (Las Condes)'!$A:$A,0))</f>
        <v>14307.1192704</v>
      </c>
      <c r="Q4990" s="19" cm="1">
        <f t="array" ref="Q4990">H4990*_xlfn.IFS(H4990&lt;=350,INDEX('Pliegos Tarifarios (Las Condes)'!$F:$F,MATCH($B4990,'Pliegos Tarifarios (Las Condes)'!$A:$A,0)),H4990&lt;=500,INDEX('Pliegos Tarifarios (Las Condes)'!$G:$G,MATCH($B4990,'Pliegos Tarifarios (Las Condes)'!$A:$A,0)),H4990&lt;=1000,INDEX('Pliegos Tarifarios (Las Condes)'!$H:$H,MATCH($B4990,'Pliegos Tarifarios (Las Condes)'!$A:$A,0)),H4990&lt;=5000,INDEX('Pliegos Tarifarios (Las Condes)'!$I:$I,MATCH($B4990,'Pliegos Tarifarios (Las Condes)'!$A:$A,0)),H4990&gt;5000,INDEX('Pliegos Tarifarios (Las Condes)'!$J:$J,MATCH($B4990,'Pliegos Tarifarios (Las Condes)'!$A:$A,0)))/1.19</f>
        <v>3362.0238514285716</v>
      </c>
      <c r="R4990" s="19">
        <f>INDEX('Pliegos Tarifarios (Las Condes)'!$K:$K,MATCH($B4990,'Pliegos Tarifarios (Las Condes)'!$A:$A,0))</f>
        <v>733.35299999999995</v>
      </c>
      <c r="S4990" s="21">
        <f t="shared" si="234"/>
        <v>215485.67418382858</v>
      </c>
      <c r="T4990" s="21">
        <f t="shared" si="235"/>
        <v>40942.278094927431</v>
      </c>
      <c r="U4990" s="19">
        <v>0</v>
      </c>
      <c r="V4990" s="21">
        <f t="shared" si="236"/>
        <v>256427.95227875601</v>
      </c>
    </row>
    <row r="4991" spans="1:22" x14ac:dyDescent="0.3">
      <c r="A4991" s="7" t="s">
        <v>151</v>
      </c>
      <c r="B4991" s="7">
        <v>12</v>
      </c>
      <c r="C4991" s="8" t="s">
        <v>186</v>
      </c>
      <c r="D4991" s="7" t="s">
        <v>298</v>
      </c>
      <c r="E4991" s="7" t="s">
        <v>121</v>
      </c>
      <c r="F4991" s="8" t="s">
        <v>299</v>
      </c>
      <c r="G4991" s="7" t="s">
        <v>16</v>
      </c>
      <c r="H4991" s="9">
        <v>1099.0799</v>
      </c>
      <c r="I4991" s="9">
        <v>2.8976000000000002</v>
      </c>
      <c r="J4991" s="9">
        <v>2.8976000000000002</v>
      </c>
      <c r="K4991" s="10">
        <v>1</v>
      </c>
      <c r="L4991" s="9">
        <v>35.450000000000003</v>
      </c>
      <c r="M4991" s="19">
        <f>H4991*INDEX('Pliegos Tarifarios (Las Condes)'!$B:$B,MATCH($B4991,'Pliegos Tarifarios (Las Condes)'!$A:$A,0))</f>
        <v>144818.06486370001</v>
      </c>
      <c r="N4991" s="19">
        <f>I4991*INDEX('Pliegos Tarifarios (Las Condes)'!$C:$C,MATCH($B4991,'Pliegos Tarifarios (Las Condes)'!$A:$A,0))</f>
        <v>10040.134740800002</v>
      </c>
      <c r="O4991" s="19">
        <f>J4991*INDEX('Pliegos Tarifarios (Las Condes)'!$D:$D,MATCH($B4991,'Pliegos Tarifarios (Las Condes)'!$A:$A,0))</f>
        <v>42127.7688624</v>
      </c>
      <c r="P4991" s="19">
        <f>H4991*INDEX('Pliegos Tarifarios (Las Condes)'!$E:$E,MATCH($B4991,'Pliegos Tarifarios (Las Condes)'!$A:$A,0))</f>
        <v>14314.416617599998</v>
      </c>
      <c r="Q4991" s="19" cm="1">
        <f t="array" ref="Q4991">H4991*_xlfn.IFS(H4991&lt;=350,INDEX('Pliegos Tarifarios (Las Condes)'!$F:$F,MATCH($B4991,'Pliegos Tarifarios (Las Condes)'!$A:$A,0)),H4991&lt;=500,INDEX('Pliegos Tarifarios (Las Condes)'!$G:$G,MATCH($B4991,'Pliegos Tarifarios (Las Condes)'!$A:$A,0)),H4991&lt;=1000,INDEX('Pliegos Tarifarios (Las Condes)'!$H:$H,MATCH($B4991,'Pliegos Tarifarios (Las Condes)'!$A:$A,0)),H4991&lt;=5000,INDEX('Pliegos Tarifarios (Las Condes)'!$I:$I,MATCH($B4991,'Pliegos Tarifarios (Las Condes)'!$A:$A,0)),H4991&gt;5000,INDEX('Pliegos Tarifarios (Las Condes)'!$J:$J,MATCH($B4991,'Pliegos Tarifarios (Las Condes)'!$A:$A,0)))/1.19</f>
        <v>3363.7386519327729</v>
      </c>
      <c r="R4991" s="19">
        <f>INDEX('Pliegos Tarifarios (Las Condes)'!$K:$K,MATCH($B4991,'Pliegos Tarifarios (Las Condes)'!$A:$A,0))</f>
        <v>733.35299999999995</v>
      </c>
      <c r="S4991" s="21">
        <f t="shared" si="234"/>
        <v>215397.47673643279</v>
      </c>
      <c r="T4991" s="21">
        <f t="shared" si="235"/>
        <v>40925.520579922231</v>
      </c>
      <c r="U4991" s="19">
        <v>0</v>
      </c>
      <c r="V4991" s="21">
        <f t="shared" si="236"/>
        <v>256322.997316355</v>
      </c>
    </row>
    <row r="4992" spans="1:22" x14ac:dyDescent="0.3">
      <c r="A4992" s="7" t="s">
        <v>151</v>
      </c>
      <c r="B4992" s="7">
        <v>12</v>
      </c>
      <c r="C4992" s="8" t="s">
        <v>186</v>
      </c>
      <c r="D4992" s="7" t="s">
        <v>300</v>
      </c>
      <c r="E4992" s="7" t="s">
        <v>121</v>
      </c>
      <c r="F4992" s="8" t="s">
        <v>301</v>
      </c>
      <c r="G4992" s="7" t="s">
        <v>16</v>
      </c>
      <c r="H4992" s="9">
        <v>1098.4468999999999</v>
      </c>
      <c r="I4992" s="9">
        <v>2.8818999999999999</v>
      </c>
      <c r="J4992" s="9">
        <v>2.8176000000000001</v>
      </c>
      <c r="K4992" s="10">
        <v>0.9776883306152192</v>
      </c>
      <c r="L4992" s="9">
        <v>35.43</v>
      </c>
      <c r="M4992" s="19">
        <f>H4992*INDEX('Pliegos Tarifarios (Las Condes)'!$B:$B,MATCH($B4992,'Pliegos Tarifarios (Las Condes)'!$A:$A,0))</f>
        <v>144734.65888469998</v>
      </c>
      <c r="N4992" s="19">
        <f>I4992*INDEX('Pliegos Tarifarios (Las Condes)'!$C:$C,MATCH($B4992,'Pliegos Tarifarios (Las Condes)'!$A:$A,0))</f>
        <v>9985.7345077000009</v>
      </c>
      <c r="O4992" s="19">
        <f>J4992*INDEX('Pliegos Tarifarios (Las Condes)'!$D:$D,MATCH($B4992,'Pliegos Tarifarios (Las Condes)'!$A:$A,0))</f>
        <v>40964.660942400005</v>
      </c>
      <c r="P4992" s="19">
        <f>H4992*INDEX('Pliegos Tarifarios (Las Condes)'!$E:$E,MATCH($B4992,'Pliegos Tarifarios (Las Condes)'!$A:$A,0))</f>
        <v>14306.172425599998</v>
      </c>
      <c r="Q4992" s="19" cm="1">
        <f t="array" ref="Q4992">H4992*_xlfn.IFS(H4992&lt;=350,INDEX('Pliegos Tarifarios (Las Condes)'!$F:$F,MATCH($B4992,'Pliegos Tarifarios (Las Condes)'!$A:$A,0)),H4992&lt;=500,INDEX('Pliegos Tarifarios (Las Condes)'!$G:$G,MATCH($B4992,'Pliegos Tarifarios (Las Condes)'!$A:$A,0)),H4992&lt;=1000,INDEX('Pliegos Tarifarios (Las Condes)'!$H:$H,MATCH($B4992,'Pliegos Tarifarios (Las Condes)'!$A:$A,0)),H4992&lt;=5000,INDEX('Pliegos Tarifarios (Las Condes)'!$I:$I,MATCH($B4992,'Pliegos Tarifarios (Las Condes)'!$A:$A,0)),H4992&gt;5000,INDEX('Pliegos Tarifarios (Las Condes)'!$J:$J,MATCH($B4992,'Pliegos Tarifarios (Las Condes)'!$A:$A,0)))/1.19</f>
        <v>3361.8013527731091</v>
      </c>
      <c r="R4992" s="19">
        <f>INDEX('Pliegos Tarifarios (Las Condes)'!$K:$K,MATCH($B4992,'Pliegos Tarifarios (Las Condes)'!$A:$A,0))</f>
        <v>733.35299999999995</v>
      </c>
      <c r="S4992" s="21">
        <f t="shared" si="234"/>
        <v>214086.38111317309</v>
      </c>
      <c r="T4992" s="21">
        <f t="shared" si="235"/>
        <v>40676.41241150289</v>
      </c>
      <c r="U4992" s="19">
        <v>0</v>
      </c>
      <c r="V4992" s="21">
        <f t="shared" si="236"/>
        <v>254762.79352467597</v>
      </c>
    </row>
    <row r="4993" spans="1:22" x14ac:dyDescent="0.3">
      <c r="A4993" s="7" t="s">
        <v>151</v>
      </c>
      <c r="B4993" s="7">
        <v>12</v>
      </c>
      <c r="C4993" s="8" t="s">
        <v>186</v>
      </c>
      <c r="D4993" s="7" t="s">
        <v>302</v>
      </c>
      <c r="E4993" s="7" t="s">
        <v>121</v>
      </c>
      <c r="F4993" s="8" t="s">
        <v>303</v>
      </c>
      <c r="G4993" s="7" t="s">
        <v>16</v>
      </c>
      <c r="H4993" s="9">
        <v>1101.3934999999999</v>
      </c>
      <c r="I4993" s="9">
        <v>2.9453</v>
      </c>
      <c r="J4993" s="9">
        <v>2.8828999999999998</v>
      </c>
      <c r="K4993" s="10">
        <v>0.97881370318813021</v>
      </c>
      <c r="L4993" s="9">
        <v>35.53</v>
      </c>
      <c r="M4993" s="19">
        <f>H4993*INDEX('Pliegos Tarifarios (Las Condes)'!$B:$B,MATCH($B4993,'Pliegos Tarifarios (Las Condes)'!$A:$A,0))</f>
        <v>145122.91174049999</v>
      </c>
      <c r="N4993" s="19">
        <f>I4993*INDEX('Pliegos Tarifarios (Las Condes)'!$C:$C,MATCH($B4993,'Pliegos Tarifarios (Las Condes)'!$A:$A,0))</f>
        <v>10205.4144299</v>
      </c>
      <c r="O4993" s="19">
        <f>J4993*INDEX('Pliegos Tarifarios (Las Condes)'!$D:$D,MATCH($B4993,'Pliegos Tarifarios (Las Condes)'!$A:$A,0))</f>
        <v>41914.047782099995</v>
      </c>
      <c r="P4993" s="19">
        <f>H4993*INDEX('Pliegos Tarifarios (Las Condes)'!$E:$E,MATCH($B4993,'Pliegos Tarifarios (Las Condes)'!$A:$A,0))</f>
        <v>14344.548943999998</v>
      </c>
      <c r="Q4993" s="19" cm="1">
        <f t="array" ref="Q4993">H4993*_xlfn.IFS(H4993&lt;=350,INDEX('Pliegos Tarifarios (Las Condes)'!$F:$F,MATCH($B4993,'Pliegos Tarifarios (Las Condes)'!$A:$A,0)),H4993&lt;=500,INDEX('Pliegos Tarifarios (Las Condes)'!$G:$G,MATCH($B4993,'Pliegos Tarifarios (Las Condes)'!$A:$A,0)),H4993&lt;=1000,INDEX('Pliegos Tarifarios (Las Condes)'!$H:$H,MATCH($B4993,'Pliegos Tarifarios (Las Condes)'!$A:$A,0)),H4993&lt;=5000,INDEX('Pliegos Tarifarios (Las Condes)'!$I:$I,MATCH($B4993,'Pliegos Tarifarios (Las Condes)'!$A:$A,0)),H4993&gt;5000,INDEX('Pliegos Tarifarios (Las Condes)'!$J:$J,MATCH($B4993,'Pliegos Tarifarios (Las Condes)'!$A:$A,0)))/1.19</f>
        <v>3370.819434453781</v>
      </c>
      <c r="R4993" s="19">
        <f>INDEX('Pliegos Tarifarios (Las Condes)'!$K:$K,MATCH($B4993,'Pliegos Tarifarios (Las Condes)'!$A:$A,0))</f>
        <v>733.35299999999995</v>
      </c>
      <c r="S4993" s="21">
        <f t="shared" si="234"/>
        <v>215691.0953309538</v>
      </c>
      <c r="T4993" s="21">
        <f t="shared" si="235"/>
        <v>40981.308112881226</v>
      </c>
      <c r="U4993" s="19">
        <v>0</v>
      </c>
      <c r="V4993" s="21">
        <f t="shared" si="236"/>
        <v>256672.40344383504</v>
      </c>
    </row>
    <row r="4994" spans="1:22" x14ac:dyDescent="0.3">
      <c r="A4994" s="7" t="s">
        <v>151</v>
      </c>
      <c r="B4994" s="7">
        <v>12</v>
      </c>
      <c r="C4994" s="8" t="s">
        <v>186</v>
      </c>
      <c r="D4994" s="7" t="s">
        <v>304</v>
      </c>
      <c r="E4994" s="7" t="s">
        <v>121</v>
      </c>
      <c r="F4994" s="8" t="s">
        <v>305</v>
      </c>
      <c r="G4994" s="7" t="s">
        <v>16</v>
      </c>
      <c r="H4994" s="9">
        <v>1100.7050999999999</v>
      </c>
      <c r="I4994" s="9">
        <v>2.8620999999999999</v>
      </c>
      <c r="J4994" s="9">
        <v>2.8340000000000001</v>
      </c>
      <c r="K4994" s="10">
        <v>0.99018203417071393</v>
      </c>
      <c r="L4994" s="9">
        <v>35.51</v>
      </c>
      <c r="M4994" s="19">
        <f>H4994*INDEX('Pliegos Tarifarios (Las Condes)'!$B:$B,MATCH($B4994,'Pliegos Tarifarios (Las Condes)'!$A:$A,0))</f>
        <v>145032.2060913</v>
      </c>
      <c r="N4994" s="19">
        <f>I4994*INDEX('Pliegos Tarifarios (Las Condes)'!$C:$C,MATCH($B4994,'Pliegos Tarifarios (Las Condes)'!$A:$A,0))</f>
        <v>9917.1278442999992</v>
      </c>
      <c r="O4994" s="19">
        <f>J4994*INDEX('Pliegos Tarifarios (Las Condes)'!$D:$D,MATCH($B4994,'Pliegos Tarifarios (Las Condes)'!$A:$A,0))</f>
        <v>41203.098065999999</v>
      </c>
      <c r="P4994" s="19">
        <f>H4994*INDEX('Pliegos Tarifarios (Las Condes)'!$E:$E,MATCH($B4994,'Pliegos Tarifarios (Las Condes)'!$A:$A,0))</f>
        <v>14335.583222399997</v>
      </c>
      <c r="Q4994" s="19" cm="1">
        <f t="array" ref="Q4994">H4994*_xlfn.IFS(H4994&lt;=350,INDEX('Pliegos Tarifarios (Las Condes)'!$F:$F,MATCH($B4994,'Pliegos Tarifarios (Las Condes)'!$A:$A,0)),H4994&lt;=500,INDEX('Pliegos Tarifarios (Las Condes)'!$G:$G,MATCH($B4994,'Pliegos Tarifarios (Las Condes)'!$A:$A,0)),H4994&lt;=1000,INDEX('Pliegos Tarifarios (Las Condes)'!$H:$H,MATCH($B4994,'Pliegos Tarifarios (Las Condes)'!$A:$A,0)),H4994&lt;=5000,INDEX('Pliegos Tarifarios (Las Condes)'!$I:$I,MATCH($B4994,'Pliegos Tarifarios (Las Condes)'!$A:$A,0)),H4994&gt;5000,INDEX('Pliegos Tarifarios (Las Condes)'!$J:$J,MATCH($B4994,'Pliegos Tarifarios (Las Condes)'!$A:$A,0)))/1.19</f>
        <v>3368.7125833613445</v>
      </c>
      <c r="R4994" s="19">
        <f>INDEX('Pliegos Tarifarios (Las Condes)'!$K:$K,MATCH($B4994,'Pliegos Tarifarios (Las Condes)'!$A:$A,0))</f>
        <v>733.35299999999995</v>
      </c>
      <c r="S4994" s="21">
        <f t="shared" si="234"/>
        <v>214590.08080736134</v>
      </c>
      <c r="T4994" s="21">
        <f t="shared" si="235"/>
        <v>40772.115353398658</v>
      </c>
      <c r="U4994" s="19">
        <v>0</v>
      </c>
      <c r="V4994" s="21">
        <f t="shared" si="236"/>
        <v>255362.19616076001</v>
      </c>
    </row>
    <row r="4995" spans="1:22" x14ac:dyDescent="0.3">
      <c r="A4995" s="7" t="s">
        <v>151</v>
      </c>
      <c r="B4995" s="7">
        <v>12</v>
      </c>
      <c r="C4995" s="8" t="s">
        <v>186</v>
      </c>
      <c r="D4995" s="7" t="s">
        <v>306</v>
      </c>
      <c r="E4995" s="7" t="s">
        <v>121</v>
      </c>
      <c r="F4995" s="8" t="s">
        <v>307</v>
      </c>
      <c r="G4995" s="7" t="s">
        <v>16</v>
      </c>
      <c r="H4995" s="9">
        <v>1099.3423</v>
      </c>
      <c r="I4995" s="9">
        <v>2.8814000000000002</v>
      </c>
      <c r="J4995" s="9">
        <v>2.875</v>
      </c>
      <c r="K4995" s="10">
        <v>0.99777885749982642</v>
      </c>
      <c r="L4995" s="9">
        <v>35.46</v>
      </c>
      <c r="M4995" s="19">
        <f>H4995*INDEX('Pliegos Tarifarios (Las Condes)'!$B:$B,MATCH($B4995,'Pliegos Tarifarios (Las Condes)'!$A:$A,0))</f>
        <v>144852.6394749</v>
      </c>
      <c r="N4995" s="19">
        <f>I4995*INDEX('Pliegos Tarifarios (Las Condes)'!$C:$C,MATCH($B4995,'Pliegos Tarifarios (Las Condes)'!$A:$A,0))</f>
        <v>9984.0020162000019</v>
      </c>
      <c r="O4995" s="19">
        <f>J4995*INDEX('Pliegos Tarifarios (Las Condes)'!$D:$D,MATCH($B4995,'Pliegos Tarifarios (Las Condes)'!$A:$A,0))</f>
        <v>41799.190875</v>
      </c>
      <c r="P4995" s="19">
        <f>H4995*INDEX('Pliegos Tarifarios (Las Condes)'!$E:$E,MATCH($B4995,'Pliegos Tarifarios (Las Condes)'!$A:$A,0))</f>
        <v>14317.834115199999</v>
      </c>
      <c r="Q4995" s="19" cm="1">
        <f t="array" ref="Q4995">H4995*_xlfn.IFS(H4995&lt;=350,INDEX('Pliegos Tarifarios (Las Condes)'!$F:$F,MATCH($B4995,'Pliegos Tarifarios (Las Condes)'!$A:$A,0)),H4995&lt;=500,INDEX('Pliegos Tarifarios (Las Condes)'!$G:$G,MATCH($B4995,'Pliegos Tarifarios (Las Condes)'!$A:$A,0)),H4995&lt;=1000,INDEX('Pliegos Tarifarios (Las Condes)'!$H:$H,MATCH($B4995,'Pliegos Tarifarios (Las Condes)'!$A:$A,0)),H4995&lt;=5000,INDEX('Pliegos Tarifarios (Las Condes)'!$I:$I,MATCH($B4995,'Pliegos Tarifarios (Las Condes)'!$A:$A,0)),H4995&gt;5000,INDEX('Pliegos Tarifarios (Las Condes)'!$J:$J,MATCH($B4995,'Pliegos Tarifarios (Las Condes)'!$A:$A,0)))/1.19</f>
        <v>3364.5417282352942</v>
      </c>
      <c r="R4995" s="19">
        <f>INDEX('Pliegos Tarifarios (Las Condes)'!$K:$K,MATCH($B4995,'Pliegos Tarifarios (Las Condes)'!$A:$A,0))</f>
        <v>733.35299999999995</v>
      </c>
      <c r="S4995" s="21">
        <f t="shared" si="234"/>
        <v>215051.56120953531</v>
      </c>
      <c r="T4995" s="21">
        <f t="shared" si="235"/>
        <v>40859.79662981171</v>
      </c>
      <c r="U4995" s="19">
        <v>0</v>
      </c>
      <c r="V4995" s="21">
        <f t="shared" si="236"/>
        <v>255911.35783934704</v>
      </c>
    </row>
    <row r="4996" spans="1:22" x14ac:dyDescent="0.3">
      <c r="A4996" s="7" t="s">
        <v>151</v>
      </c>
      <c r="B4996" s="7">
        <v>12</v>
      </c>
      <c r="C4996" s="8" t="s">
        <v>186</v>
      </c>
      <c r="D4996" s="7" t="s">
        <v>308</v>
      </c>
      <c r="E4996" s="7" t="s">
        <v>121</v>
      </c>
      <c r="F4996" s="8" t="s">
        <v>309</v>
      </c>
      <c r="G4996" s="7" t="s">
        <v>16</v>
      </c>
      <c r="H4996" s="9">
        <v>1098.6226999999999</v>
      </c>
      <c r="I4996" s="9">
        <v>2.8708999999999998</v>
      </c>
      <c r="J4996" s="9">
        <v>2.8708999999999998</v>
      </c>
      <c r="K4996" s="10">
        <v>1</v>
      </c>
      <c r="L4996" s="9">
        <v>35.44</v>
      </c>
      <c r="M4996" s="19">
        <f>H4996*INDEX('Pliegos Tarifarios (Las Condes)'!$B:$B,MATCH($B4996,'Pliegos Tarifarios (Las Condes)'!$A:$A,0))</f>
        <v>144757.8228201</v>
      </c>
      <c r="N4996" s="19">
        <f>I4996*INDEX('Pliegos Tarifarios (Las Condes)'!$C:$C,MATCH($B4996,'Pliegos Tarifarios (Las Condes)'!$A:$A,0))</f>
        <v>9947.6196946999989</v>
      </c>
      <c r="O4996" s="19">
        <f>J4996*INDEX('Pliegos Tarifarios (Las Condes)'!$D:$D,MATCH($B4996,'Pliegos Tarifarios (Las Condes)'!$A:$A,0))</f>
        <v>41739.581594099996</v>
      </c>
      <c r="P4996" s="19">
        <f>H4996*INDEX('Pliegos Tarifarios (Las Condes)'!$E:$E,MATCH($B4996,'Pliegos Tarifarios (Las Condes)'!$A:$A,0))</f>
        <v>14308.462044799997</v>
      </c>
      <c r="Q4996" s="19" cm="1">
        <f t="array" ref="Q4996">H4996*_xlfn.IFS(H4996&lt;=350,INDEX('Pliegos Tarifarios (Las Condes)'!$F:$F,MATCH($B4996,'Pliegos Tarifarios (Las Condes)'!$A:$A,0)),H4996&lt;=500,INDEX('Pliegos Tarifarios (Las Condes)'!$G:$G,MATCH($B4996,'Pliegos Tarifarios (Las Condes)'!$A:$A,0)),H4996&lt;=1000,INDEX('Pliegos Tarifarios (Las Condes)'!$H:$H,MATCH($B4996,'Pliegos Tarifarios (Las Condes)'!$A:$A,0)),H4996&lt;=5000,INDEX('Pliegos Tarifarios (Las Condes)'!$I:$I,MATCH($B4996,'Pliegos Tarifarios (Las Condes)'!$A:$A,0)),H4996&gt;5000,INDEX('Pliegos Tarifarios (Las Condes)'!$J:$J,MATCH($B4996,'Pliegos Tarifarios (Las Condes)'!$A:$A,0)))/1.19</f>
        <v>3362.3393894117644</v>
      </c>
      <c r="R4996" s="19">
        <f>INDEX('Pliegos Tarifarios (Las Condes)'!$K:$K,MATCH($B4996,'Pliegos Tarifarios (Las Condes)'!$A:$A,0))</f>
        <v>733.35299999999995</v>
      </c>
      <c r="S4996" s="21">
        <f t="shared" si="234"/>
        <v>214849.17854311175</v>
      </c>
      <c r="T4996" s="21">
        <f t="shared" si="235"/>
        <v>40821.343923191234</v>
      </c>
      <c r="U4996" s="19">
        <v>0</v>
      </c>
      <c r="V4996" s="21">
        <f t="shared" si="236"/>
        <v>255670.52246630297</v>
      </c>
    </row>
    <row r="4997" spans="1:22" x14ac:dyDescent="0.3">
      <c r="A4997" s="7" t="s">
        <v>151</v>
      </c>
      <c r="B4997" s="7">
        <v>12</v>
      </c>
      <c r="C4997" s="8" t="s">
        <v>186</v>
      </c>
      <c r="D4997" s="7" t="s">
        <v>310</v>
      </c>
      <c r="E4997" s="7" t="s">
        <v>121</v>
      </c>
      <c r="F4997" s="8" t="s">
        <v>311</v>
      </c>
      <c r="G4997" s="7" t="s">
        <v>16</v>
      </c>
      <c r="H4997" s="9">
        <v>1098.5084999999999</v>
      </c>
      <c r="I4997" s="9">
        <v>2.8313000000000001</v>
      </c>
      <c r="J4997" s="9">
        <v>2.8092000000000001</v>
      </c>
      <c r="K4997" s="10">
        <v>0.99219439833292122</v>
      </c>
      <c r="L4997" s="9">
        <v>35.44</v>
      </c>
      <c r="M4997" s="19">
        <f>H4997*INDEX('Pliegos Tarifarios (Las Condes)'!$B:$B,MATCH($B4997,'Pliegos Tarifarios (Las Condes)'!$A:$A,0))</f>
        <v>144742.77548549999</v>
      </c>
      <c r="N4997" s="19">
        <f>I4997*INDEX('Pliegos Tarifarios (Las Condes)'!$C:$C,MATCH($B4997,'Pliegos Tarifarios (Las Condes)'!$A:$A,0))</f>
        <v>9810.406367900001</v>
      </c>
      <c r="O4997" s="19">
        <f>J4997*INDEX('Pliegos Tarifarios (Las Condes)'!$D:$D,MATCH($B4997,'Pliegos Tarifarios (Las Condes)'!$A:$A,0))</f>
        <v>40842.534610800001</v>
      </c>
      <c r="P4997" s="19">
        <f>H4997*INDEX('Pliegos Tarifarios (Las Condes)'!$E:$E,MATCH($B4997,'Pliegos Tarifarios (Las Condes)'!$A:$A,0))</f>
        <v>14306.974703999998</v>
      </c>
      <c r="Q4997" s="19" cm="1">
        <f t="array" ref="Q4997">H4997*_xlfn.IFS(H4997&lt;=350,INDEX('Pliegos Tarifarios (Las Condes)'!$F:$F,MATCH($B4997,'Pliegos Tarifarios (Las Condes)'!$A:$A,0)),H4997&lt;=500,INDEX('Pliegos Tarifarios (Las Condes)'!$G:$G,MATCH($B4997,'Pliegos Tarifarios (Las Condes)'!$A:$A,0)),H4997&lt;=1000,INDEX('Pliegos Tarifarios (Las Condes)'!$H:$H,MATCH($B4997,'Pliegos Tarifarios (Las Condes)'!$A:$A,0)),H4997&lt;=5000,INDEX('Pliegos Tarifarios (Las Condes)'!$I:$I,MATCH($B4997,'Pliegos Tarifarios (Las Condes)'!$A:$A,0)),H4997&gt;5000,INDEX('Pliegos Tarifarios (Las Condes)'!$J:$J,MATCH($B4997,'Pliegos Tarifarios (Las Condes)'!$A:$A,0)))/1.19</f>
        <v>3361.9898798319327</v>
      </c>
      <c r="R4997" s="19">
        <f>INDEX('Pliegos Tarifarios (Las Condes)'!$K:$K,MATCH($B4997,'Pliegos Tarifarios (Las Condes)'!$A:$A,0))</f>
        <v>733.35299999999995</v>
      </c>
      <c r="S4997" s="21">
        <f t="shared" si="234"/>
        <v>213798.03404803193</v>
      </c>
      <c r="T4997" s="21">
        <f t="shared" si="235"/>
        <v>40621.626469126066</v>
      </c>
      <c r="U4997" s="19">
        <v>0</v>
      </c>
      <c r="V4997" s="21">
        <f t="shared" si="236"/>
        <v>254419.66051715799</v>
      </c>
    </row>
    <row r="4998" spans="1:22" x14ac:dyDescent="0.3">
      <c r="A4998" s="7" t="s">
        <v>151</v>
      </c>
      <c r="B4998" s="7">
        <v>12</v>
      </c>
      <c r="C4998" s="8" t="s">
        <v>186</v>
      </c>
      <c r="D4998" s="7" t="s">
        <v>312</v>
      </c>
      <c r="E4998" s="7" t="s">
        <v>121</v>
      </c>
      <c r="F4998" s="8" t="s">
        <v>313</v>
      </c>
      <c r="G4998" s="7" t="s">
        <v>16</v>
      </c>
      <c r="H4998" s="9">
        <v>1098.6094000000001</v>
      </c>
      <c r="I4998" s="9">
        <v>2.8643000000000001</v>
      </c>
      <c r="J4998" s="9">
        <v>2.8096000000000001</v>
      </c>
      <c r="K4998" s="10">
        <v>0.9809028383898335</v>
      </c>
      <c r="L4998" s="9">
        <v>35.44</v>
      </c>
      <c r="M4998" s="19">
        <f>H4998*INDEX('Pliegos Tarifarios (Las Condes)'!$B:$B,MATCH($B4998,'Pliegos Tarifarios (Las Condes)'!$A:$A,0))</f>
        <v>144756.07037220002</v>
      </c>
      <c r="N4998" s="19">
        <f>I4998*INDEX('Pliegos Tarifarios (Las Condes)'!$C:$C,MATCH($B4998,'Pliegos Tarifarios (Las Condes)'!$A:$A,0))</f>
        <v>9924.7508069000014</v>
      </c>
      <c r="O4998" s="19">
        <f>J4998*INDEX('Pliegos Tarifarios (Las Condes)'!$D:$D,MATCH($B4998,'Pliegos Tarifarios (Las Condes)'!$A:$A,0))</f>
        <v>40848.350150400001</v>
      </c>
      <c r="P4998" s="19">
        <f>H4998*INDEX('Pliegos Tarifarios (Las Condes)'!$E:$E,MATCH($B4998,'Pliegos Tarifarios (Las Condes)'!$A:$A,0))</f>
        <v>14308.288825600001</v>
      </c>
      <c r="Q4998" s="19" cm="1">
        <f t="array" ref="Q4998">H4998*_xlfn.IFS(H4998&lt;=350,INDEX('Pliegos Tarifarios (Las Condes)'!$F:$F,MATCH($B4998,'Pliegos Tarifarios (Las Condes)'!$A:$A,0)),H4998&lt;=500,INDEX('Pliegos Tarifarios (Las Condes)'!$G:$G,MATCH($B4998,'Pliegos Tarifarios (Las Condes)'!$A:$A,0)),H4998&lt;=1000,INDEX('Pliegos Tarifarios (Las Condes)'!$H:$H,MATCH($B4998,'Pliegos Tarifarios (Las Condes)'!$A:$A,0)),H4998&lt;=5000,INDEX('Pliegos Tarifarios (Las Condes)'!$I:$I,MATCH($B4998,'Pliegos Tarifarios (Las Condes)'!$A:$A,0)),H4998&gt;5000,INDEX('Pliegos Tarifarios (Las Condes)'!$J:$J,MATCH($B4998,'Pliegos Tarifarios (Las Condes)'!$A:$A,0)))/1.19</f>
        <v>3362.2986847058824</v>
      </c>
      <c r="R4998" s="19">
        <f>INDEX('Pliegos Tarifarios (Las Condes)'!$K:$K,MATCH($B4998,'Pliegos Tarifarios (Las Condes)'!$A:$A,0))</f>
        <v>733.35299999999995</v>
      </c>
      <c r="S4998" s="21">
        <f t="shared" si="234"/>
        <v>213933.11183980593</v>
      </c>
      <c r="T4998" s="21">
        <f t="shared" si="235"/>
        <v>40647.291249563124</v>
      </c>
      <c r="U4998" s="19">
        <v>0</v>
      </c>
      <c r="V4998" s="21">
        <f t="shared" si="236"/>
        <v>254580.40308936907</v>
      </c>
    </row>
    <row r="4999" spans="1:22" x14ac:dyDescent="0.3">
      <c r="A4999" s="7" t="s">
        <v>151</v>
      </c>
      <c r="B4999" s="7">
        <v>12</v>
      </c>
      <c r="C4999" s="8" t="s">
        <v>186</v>
      </c>
      <c r="D4999" s="7" t="s">
        <v>314</v>
      </c>
      <c r="E4999" s="7" t="s">
        <v>121</v>
      </c>
      <c r="F4999" s="8" t="s">
        <v>315</v>
      </c>
      <c r="G4999" s="7" t="s">
        <v>16</v>
      </c>
      <c r="H4999" s="9">
        <v>1099.5184999999999</v>
      </c>
      <c r="I4999" s="9">
        <v>2.8980999999999999</v>
      </c>
      <c r="J4999" s="9">
        <v>2.8218000000000001</v>
      </c>
      <c r="K4999" s="10">
        <v>0.97367240605914229</v>
      </c>
      <c r="L4999" s="9">
        <v>35.47</v>
      </c>
      <c r="M4999" s="19">
        <f>H4999*INDEX('Pliegos Tarifarios (Las Condes)'!$B:$B,MATCH($B4999,'Pliegos Tarifarios (Las Condes)'!$A:$A,0))</f>
        <v>144875.85611550001</v>
      </c>
      <c r="N4999" s="19">
        <f>I4999*INDEX('Pliegos Tarifarios (Las Condes)'!$C:$C,MATCH($B4999,'Pliegos Tarifarios (Las Condes)'!$A:$A,0))</f>
        <v>10041.867232300001</v>
      </c>
      <c r="O4999" s="19">
        <f>J4999*INDEX('Pliegos Tarifarios (Las Condes)'!$D:$D,MATCH($B4999,'Pliegos Tarifarios (Las Condes)'!$A:$A,0))</f>
        <v>41025.724108200004</v>
      </c>
      <c r="P4999" s="19">
        <f>H4999*INDEX('Pliegos Tarifarios (Las Condes)'!$E:$E,MATCH($B4999,'Pliegos Tarifarios (Las Condes)'!$A:$A,0))</f>
        <v>14320.128943999998</v>
      </c>
      <c r="Q4999" s="19" cm="1">
        <f t="array" ref="Q4999">H4999*_xlfn.IFS(H4999&lt;=350,INDEX('Pliegos Tarifarios (Las Condes)'!$F:$F,MATCH($B4999,'Pliegos Tarifarios (Las Condes)'!$A:$A,0)),H4999&lt;=500,INDEX('Pliegos Tarifarios (Las Condes)'!$G:$G,MATCH($B4999,'Pliegos Tarifarios (Las Condes)'!$A:$A,0)),H4999&lt;=1000,INDEX('Pliegos Tarifarios (Las Condes)'!$H:$H,MATCH($B4999,'Pliegos Tarifarios (Las Condes)'!$A:$A,0)),H4999&lt;=5000,INDEX('Pliegos Tarifarios (Las Condes)'!$I:$I,MATCH($B4999,'Pliegos Tarifarios (Las Condes)'!$A:$A,0)),H4999&gt;5000,INDEX('Pliegos Tarifarios (Las Condes)'!$J:$J,MATCH($B4999,'Pliegos Tarifarios (Las Condes)'!$A:$A,0)))/1.19</f>
        <v>3365.08098907563</v>
      </c>
      <c r="R4999" s="19">
        <f>INDEX('Pliegos Tarifarios (Las Condes)'!$K:$K,MATCH($B4999,'Pliegos Tarifarios (Las Condes)'!$A:$A,0))</f>
        <v>733.35299999999995</v>
      </c>
      <c r="S4999" s="21">
        <f t="shared" si="234"/>
        <v>214362.01038907561</v>
      </c>
      <c r="T4999" s="21">
        <f t="shared" si="235"/>
        <v>40728.781973924364</v>
      </c>
      <c r="U4999" s="19">
        <v>0</v>
      </c>
      <c r="V4999" s="21">
        <f t="shared" si="236"/>
        <v>255090.79236299999</v>
      </c>
    </row>
    <row r="5000" spans="1:22" x14ac:dyDescent="0.3">
      <c r="A5000" s="7" t="s">
        <v>151</v>
      </c>
      <c r="B5000" s="7">
        <v>12</v>
      </c>
      <c r="C5000" s="8" t="s">
        <v>186</v>
      </c>
      <c r="D5000" s="7" t="s">
        <v>316</v>
      </c>
      <c r="E5000" s="7" t="s">
        <v>121</v>
      </c>
      <c r="F5000" s="8" t="s">
        <v>317</v>
      </c>
      <c r="G5000" s="7" t="s">
        <v>16</v>
      </c>
      <c r="H5000" s="9">
        <v>1097.1955</v>
      </c>
      <c r="I5000" s="9">
        <v>2.8513000000000002</v>
      </c>
      <c r="J5000" s="9">
        <v>2.8142</v>
      </c>
      <c r="K5000" s="10">
        <v>0.98698839126012694</v>
      </c>
      <c r="L5000" s="9">
        <v>35.39</v>
      </c>
      <c r="M5000" s="19">
        <f>H5000*INDEX('Pliegos Tarifarios (Las Condes)'!$B:$B,MATCH($B5000,'Pliegos Tarifarios (Las Condes)'!$A:$A,0))</f>
        <v>144569.7706665</v>
      </c>
      <c r="N5000" s="19">
        <f>I5000*INDEX('Pliegos Tarifarios (Las Condes)'!$C:$C,MATCH($B5000,'Pliegos Tarifarios (Las Condes)'!$A:$A,0))</f>
        <v>9879.7060279000016</v>
      </c>
      <c r="O5000" s="19">
        <f>J5000*INDEX('Pliegos Tarifarios (Las Condes)'!$D:$D,MATCH($B5000,'Pliegos Tarifarios (Las Condes)'!$A:$A,0))</f>
        <v>40915.2288558</v>
      </c>
      <c r="P5000" s="19">
        <f>H5000*INDEX('Pliegos Tarifarios (Las Condes)'!$E:$E,MATCH($B5000,'Pliegos Tarifarios (Las Condes)'!$A:$A,0))</f>
        <v>14289.874191999999</v>
      </c>
      <c r="Q5000" s="19" cm="1">
        <f t="array" ref="Q5000">H5000*_xlfn.IFS(H5000&lt;=350,INDEX('Pliegos Tarifarios (Las Condes)'!$F:$F,MATCH($B5000,'Pliegos Tarifarios (Las Condes)'!$A:$A,0)),H5000&lt;=500,INDEX('Pliegos Tarifarios (Las Condes)'!$G:$G,MATCH($B5000,'Pliegos Tarifarios (Las Condes)'!$A:$A,0)),H5000&lt;=1000,INDEX('Pliegos Tarifarios (Las Condes)'!$H:$H,MATCH($B5000,'Pliegos Tarifarios (Las Condes)'!$A:$A,0)),H5000&lt;=5000,INDEX('Pliegos Tarifarios (Las Condes)'!$I:$I,MATCH($B5000,'Pliegos Tarifarios (Las Condes)'!$A:$A,0)),H5000&gt;5000,INDEX('Pliegos Tarifarios (Las Condes)'!$J:$J,MATCH($B5000,'Pliegos Tarifarios (Las Condes)'!$A:$A,0)))/1.19</f>
        <v>3357.9714378151261</v>
      </c>
      <c r="R5000" s="19">
        <f>INDEX('Pliegos Tarifarios (Las Condes)'!$K:$K,MATCH($B5000,'Pliegos Tarifarios (Las Condes)'!$A:$A,0))</f>
        <v>733.35299999999995</v>
      </c>
      <c r="S5000" s="21">
        <f t="shared" si="234"/>
        <v>213745.90418001515</v>
      </c>
      <c r="T5000" s="21">
        <f t="shared" si="235"/>
        <v>40611.72179420288</v>
      </c>
      <c r="U5000" s="19">
        <v>0</v>
      </c>
      <c r="V5000" s="21">
        <f t="shared" si="236"/>
        <v>254357.62597421801</v>
      </c>
    </row>
    <row r="5001" spans="1:22" x14ac:dyDescent="0.3">
      <c r="A5001" s="7" t="s">
        <v>151</v>
      </c>
      <c r="B5001" s="7">
        <v>12</v>
      </c>
      <c r="C5001" s="8" t="s">
        <v>186</v>
      </c>
      <c r="D5001" s="7" t="s">
        <v>318</v>
      </c>
      <c r="E5001" s="7" t="s">
        <v>121</v>
      </c>
      <c r="F5001" s="8" t="s">
        <v>319</v>
      </c>
      <c r="G5001" s="7" t="s">
        <v>16</v>
      </c>
      <c r="H5001" s="9">
        <v>1099.7452000000001</v>
      </c>
      <c r="I5001" s="9">
        <v>2.9135</v>
      </c>
      <c r="J5001" s="9">
        <v>2.8548</v>
      </c>
      <c r="K5001" s="10">
        <v>0.97985241118929123</v>
      </c>
      <c r="L5001" s="9">
        <v>35.479999999999997</v>
      </c>
      <c r="M5001" s="19">
        <f>H5001*INDEX('Pliegos Tarifarios (Las Condes)'!$B:$B,MATCH($B5001,'Pliegos Tarifarios (Las Condes)'!$A:$A,0))</f>
        <v>144905.72678760003</v>
      </c>
      <c r="N5001" s="19">
        <f>I5001*INDEX('Pliegos Tarifarios (Las Condes)'!$C:$C,MATCH($B5001,'Pliegos Tarifarios (Las Condes)'!$A:$A,0))</f>
        <v>10095.2279705</v>
      </c>
      <c r="O5001" s="19">
        <f>J5001*INDEX('Pliegos Tarifarios (Las Condes)'!$D:$D,MATCH($B5001,'Pliegos Tarifarios (Las Condes)'!$A:$A,0))</f>
        <v>41505.506125200001</v>
      </c>
      <c r="P5001" s="19">
        <f>H5001*INDEX('Pliegos Tarifarios (Las Condes)'!$E:$E,MATCH($B5001,'Pliegos Tarifarios (Las Condes)'!$A:$A,0))</f>
        <v>14323.081484799999</v>
      </c>
      <c r="Q5001" s="19" cm="1">
        <f t="array" ref="Q5001">H5001*_xlfn.IFS(H5001&lt;=350,INDEX('Pliegos Tarifarios (Las Condes)'!$F:$F,MATCH($B5001,'Pliegos Tarifarios (Las Condes)'!$A:$A,0)),H5001&lt;=500,INDEX('Pliegos Tarifarios (Las Condes)'!$G:$G,MATCH($B5001,'Pliegos Tarifarios (Las Condes)'!$A:$A,0)),H5001&lt;=1000,INDEX('Pliegos Tarifarios (Las Condes)'!$H:$H,MATCH($B5001,'Pliegos Tarifarios (Las Condes)'!$A:$A,0)),H5001&lt;=5000,INDEX('Pliegos Tarifarios (Las Condes)'!$I:$I,MATCH($B5001,'Pliegos Tarifarios (Las Condes)'!$A:$A,0)),H5001&gt;5000,INDEX('Pliegos Tarifarios (Las Condes)'!$J:$J,MATCH($B5001,'Pliegos Tarifarios (Las Condes)'!$A:$A,0)))/1.19</f>
        <v>3365.7748053781515</v>
      </c>
      <c r="R5001" s="19">
        <f>INDEX('Pliegos Tarifarios (Las Condes)'!$K:$K,MATCH($B5001,'Pliegos Tarifarios (Las Condes)'!$A:$A,0))</f>
        <v>733.35299999999995</v>
      </c>
      <c r="S5001" s="21">
        <f t="shared" ref="S5001:S5064" si="237">SUM(M5001:R5001)</f>
        <v>214928.6701734782</v>
      </c>
      <c r="T5001" s="21">
        <f t="shared" ref="T5001:T5064" si="238">S5001*0.19</f>
        <v>40836.447332960859</v>
      </c>
      <c r="U5001" s="19">
        <v>0</v>
      </c>
      <c r="V5001" s="21">
        <f t="shared" ref="V5001:V5064" si="239">SUM(S5001:T5001)</f>
        <v>255765.11750643904</v>
      </c>
    </row>
    <row r="5002" spans="1:22" x14ac:dyDescent="0.3">
      <c r="A5002" s="7" t="s">
        <v>151</v>
      </c>
      <c r="B5002" s="7">
        <v>12</v>
      </c>
      <c r="C5002" s="8" t="s">
        <v>186</v>
      </c>
      <c r="D5002" s="7" t="s">
        <v>320</v>
      </c>
      <c r="E5002" s="7" t="s">
        <v>121</v>
      </c>
      <c r="F5002" s="8" t="s">
        <v>321</v>
      </c>
      <c r="G5002" s="7" t="s">
        <v>16</v>
      </c>
      <c r="H5002" s="9">
        <v>1097.1165000000001</v>
      </c>
      <c r="I5002" s="9">
        <v>2.8992</v>
      </c>
      <c r="J5002" s="9">
        <v>2.8841999999999999</v>
      </c>
      <c r="K5002" s="10">
        <v>0.99482615894039728</v>
      </c>
      <c r="L5002" s="9">
        <v>35.39</v>
      </c>
      <c r="M5002" s="19">
        <f>H5002*INDEX('Pliegos Tarifarios (Las Condes)'!$B:$B,MATCH($B5002,'Pliegos Tarifarios (Las Condes)'!$A:$A,0))</f>
        <v>144559.36138950003</v>
      </c>
      <c r="N5002" s="19">
        <f>I5002*INDEX('Pliegos Tarifarios (Las Condes)'!$C:$C,MATCH($B5002,'Pliegos Tarifarios (Las Condes)'!$A:$A,0))</f>
        <v>10045.6787136</v>
      </c>
      <c r="O5002" s="19">
        <f>J5002*INDEX('Pliegos Tarifarios (Las Condes)'!$D:$D,MATCH($B5002,'Pliegos Tarifarios (Las Condes)'!$A:$A,0))</f>
        <v>41932.948285799997</v>
      </c>
      <c r="P5002" s="19">
        <f>H5002*INDEX('Pliegos Tarifarios (Las Condes)'!$E:$E,MATCH($B5002,'Pliegos Tarifarios (Las Condes)'!$A:$A,0))</f>
        <v>14288.845296</v>
      </c>
      <c r="Q5002" s="19" cm="1">
        <f t="array" ref="Q5002">H5002*_xlfn.IFS(H5002&lt;=350,INDEX('Pliegos Tarifarios (Las Condes)'!$F:$F,MATCH($B5002,'Pliegos Tarifarios (Las Condes)'!$A:$A,0)),H5002&lt;=500,INDEX('Pliegos Tarifarios (Las Condes)'!$G:$G,MATCH($B5002,'Pliegos Tarifarios (Las Condes)'!$A:$A,0)),H5002&lt;=1000,INDEX('Pliegos Tarifarios (Las Condes)'!$H:$H,MATCH($B5002,'Pliegos Tarifarios (Las Condes)'!$A:$A,0)),H5002&lt;=5000,INDEX('Pliegos Tarifarios (Las Condes)'!$I:$I,MATCH($B5002,'Pliegos Tarifarios (Las Condes)'!$A:$A,0)),H5002&gt;5000,INDEX('Pliegos Tarifarios (Las Condes)'!$J:$J,MATCH($B5002,'Pliegos Tarifarios (Las Condes)'!$A:$A,0)))/1.19</f>
        <v>3357.7296579831936</v>
      </c>
      <c r="R5002" s="19">
        <f>INDEX('Pliegos Tarifarios (Las Condes)'!$K:$K,MATCH($B5002,'Pliegos Tarifarios (Las Condes)'!$A:$A,0))</f>
        <v>733.35299999999995</v>
      </c>
      <c r="S5002" s="21">
        <f t="shared" si="237"/>
        <v>214917.91634288323</v>
      </c>
      <c r="T5002" s="21">
        <f t="shared" si="238"/>
        <v>40834.404105147813</v>
      </c>
      <c r="U5002" s="19">
        <v>0</v>
      </c>
      <c r="V5002" s="21">
        <f t="shared" si="239"/>
        <v>255752.32044803104</v>
      </c>
    </row>
    <row r="5003" spans="1:22" x14ac:dyDescent="0.3">
      <c r="A5003" s="7" t="s">
        <v>151</v>
      </c>
      <c r="B5003" s="7">
        <v>12</v>
      </c>
      <c r="C5003" s="8" t="s">
        <v>186</v>
      </c>
      <c r="D5003" s="7" t="s">
        <v>322</v>
      </c>
      <c r="E5003" s="7" t="s">
        <v>121</v>
      </c>
      <c r="F5003" s="8" t="s">
        <v>323</v>
      </c>
      <c r="G5003" s="7" t="s">
        <v>16</v>
      </c>
      <c r="H5003" s="9">
        <v>1099.2706000000001</v>
      </c>
      <c r="I5003" s="9">
        <v>2.9807000000000001</v>
      </c>
      <c r="J5003" s="9">
        <v>2.9807000000000001</v>
      </c>
      <c r="K5003" s="10">
        <v>1</v>
      </c>
      <c r="L5003" s="9">
        <v>35.46</v>
      </c>
      <c r="M5003" s="19">
        <f>H5003*INDEX('Pliegos Tarifarios (Las Condes)'!$B:$B,MATCH($B5003,'Pliegos Tarifarios (Las Condes)'!$A:$A,0))</f>
        <v>144843.1920678</v>
      </c>
      <c r="N5003" s="19">
        <f>I5003*INDEX('Pliegos Tarifarios (Las Condes)'!$C:$C,MATCH($B5003,'Pliegos Tarifarios (Las Condes)'!$A:$A,0))</f>
        <v>10328.074828100001</v>
      </c>
      <c r="O5003" s="19">
        <f>J5003*INDEX('Pliegos Tarifarios (Las Condes)'!$D:$D,MATCH($B5003,'Pliegos Tarifarios (Las Condes)'!$A:$A,0))</f>
        <v>43335.947214300002</v>
      </c>
      <c r="P5003" s="19">
        <f>H5003*INDEX('Pliegos Tarifarios (Las Condes)'!$E:$E,MATCH($B5003,'Pliegos Tarifarios (Las Condes)'!$A:$A,0))</f>
        <v>14316.9002944</v>
      </c>
      <c r="Q5003" s="19" cm="1">
        <f t="array" ref="Q5003">H5003*_xlfn.IFS(H5003&lt;=350,INDEX('Pliegos Tarifarios (Las Condes)'!$F:$F,MATCH($B5003,'Pliegos Tarifarios (Las Condes)'!$A:$A,0)),H5003&lt;=500,INDEX('Pliegos Tarifarios (Las Condes)'!$G:$G,MATCH($B5003,'Pliegos Tarifarios (Las Condes)'!$A:$A,0)),H5003&lt;=1000,INDEX('Pliegos Tarifarios (Las Condes)'!$H:$H,MATCH($B5003,'Pliegos Tarifarios (Las Condes)'!$A:$A,0)),H5003&lt;=5000,INDEX('Pliegos Tarifarios (Las Condes)'!$I:$I,MATCH($B5003,'Pliegos Tarifarios (Las Condes)'!$A:$A,0)),H5003&gt;5000,INDEX('Pliegos Tarifarios (Las Condes)'!$J:$J,MATCH($B5003,'Pliegos Tarifarios (Las Condes)'!$A:$A,0)))/1.19</f>
        <v>3364.3222900840337</v>
      </c>
      <c r="R5003" s="19">
        <f>INDEX('Pliegos Tarifarios (Las Condes)'!$K:$K,MATCH($B5003,'Pliegos Tarifarios (Las Condes)'!$A:$A,0))</f>
        <v>733.35299999999995</v>
      </c>
      <c r="S5003" s="21">
        <f t="shared" si="237"/>
        <v>216921.78969468403</v>
      </c>
      <c r="T5003" s="21">
        <f t="shared" si="238"/>
        <v>41215.140041989966</v>
      </c>
      <c r="U5003" s="19">
        <v>0</v>
      </c>
      <c r="V5003" s="21">
        <f t="shared" si="239"/>
        <v>258136.92973667401</v>
      </c>
    </row>
    <row r="5004" spans="1:22" x14ac:dyDescent="0.3">
      <c r="A5004" s="7" t="s">
        <v>151</v>
      </c>
      <c r="B5004" s="7">
        <v>12</v>
      </c>
      <c r="C5004" s="8" t="s">
        <v>186</v>
      </c>
      <c r="D5004" s="7" t="s">
        <v>324</v>
      </c>
      <c r="E5004" s="7" t="s">
        <v>121</v>
      </c>
      <c r="F5004" s="8" t="s">
        <v>325</v>
      </c>
      <c r="G5004" s="7" t="s">
        <v>16</v>
      </c>
      <c r="H5004" s="9">
        <v>1099.9309000000001</v>
      </c>
      <c r="I5004" s="9">
        <v>2.9235000000000002</v>
      </c>
      <c r="J5004" s="9">
        <v>2.9235000000000002</v>
      </c>
      <c r="K5004" s="10">
        <v>1</v>
      </c>
      <c r="L5004" s="9">
        <v>35.479999999999997</v>
      </c>
      <c r="M5004" s="19">
        <f>H5004*INDEX('Pliegos Tarifarios (Las Condes)'!$B:$B,MATCH($B5004,'Pliegos Tarifarios (Las Condes)'!$A:$A,0))</f>
        <v>144930.19517670001</v>
      </c>
      <c r="N5004" s="19">
        <f>I5004*INDEX('Pliegos Tarifarios (Las Condes)'!$C:$C,MATCH($B5004,'Pliegos Tarifarios (Las Condes)'!$A:$A,0))</f>
        <v>10129.8778005</v>
      </c>
      <c r="O5004" s="19">
        <f>J5004*INDEX('Pliegos Tarifarios (Las Condes)'!$D:$D,MATCH($B5004,'Pliegos Tarifarios (Las Condes)'!$A:$A,0))</f>
        <v>42504.325051500004</v>
      </c>
      <c r="P5004" s="19">
        <f>H5004*INDEX('Pliegos Tarifarios (Las Condes)'!$E:$E,MATCH($B5004,'Pliegos Tarifarios (Las Condes)'!$A:$A,0))</f>
        <v>14325.5000416</v>
      </c>
      <c r="Q5004" s="19" cm="1">
        <f t="array" ref="Q5004">H5004*_xlfn.IFS(H5004&lt;=350,INDEX('Pliegos Tarifarios (Las Condes)'!$F:$F,MATCH($B5004,'Pliegos Tarifarios (Las Condes)'!$A:$A,0)),H5004&lt;=500,INDEX('Pliegos Tarifarios (Las Condes)'!$G:$G,MATCH($B5004,'Pliegos Tarifarios (Las Condes)'!$A:$A,0)),H5004&lt;=1000,INDEX('Pliegos Tarifarios (Las Condes)'!$H:$H,MATCH($B5004,'Pliegos Tarifarios (Las Condes)'!$A:$A,0)),H5004&lt;=5000,INDEX('Pliegos Tarifarios (Las Condes)'!$I:$I,MATCH($B5004,'Pliegos Tarifarios (Las Condes)'!$A:$A,0)),H5004&gt;5000,INDEX('Pliegos Tarifarios (Las Condes)'!$J:$J,MATCH($B5004,'Pliegos Tarifarios (Las Condes)'!$A:$A,0)))/1.19</f>
        <v>3366.3431410084036</v>
      </c>
      <c r="R5004" s="19">
        <f>INDEX('Pliegos Tarifarios (Las Condes)'!$K:$K,MATCH($B5004,'Pliegos Tarifarios (Las Condes)'!$A:$A,0))</f>
        <v>733.35299999999995</v>
      </c>
      <c r="S5004" s="21">
        <f t="shared" si="237"/>
        <v>215989.5942113084</v>
      </c>
      <c r="T5004" s="21">
        <f t="shared" si="238"/>
        <v>41038.0229001486</v>
      </c>
      <c r="U5004" s="19">
        <v>0</v>
      </c>
      <c r="V5004" s="21">
        <f t="shared" si="239"/>
        <v>257027.61711145699</v>
      </c>
    </row>
    <row r="5005" spans="1:22" x14ac:dyDescent="0.3">
      <c r="A5005" s="7" t="s">
        <v>151</v>
      </c>
      <c r="B5005" s="7">
        <v>12</v>
      </c>
      <c r="C5005" s="8" t="s">
        <v>186</v>
      </c>
      <c r="D5005" s="7" t="s">
        <v>326</v>
      </c>
      <c r="E5005" s="7" t="s">
        <v>121</v>
      </c>
      <c r="F5005" s="8" t="s">
        <v>327</v>
      </c>
      <c r="G5005" s="7" t="s">
        <v>16</v>
      </c>
      <c r="H5005" s="9">
        <v>1098.0143</v>
      </c>
      <c r="I5005" s="9">
        <v>2.8721999999999999</v>
      </c>
      <c r="J5005" s="9">
        <v>2.8721999999999999</v>
      </c>
      <c r="K5005" s="10">
        <v>1</v>
      </c>
      <c r="L5005" s="9">
        <v>35.42</v>
      </c>
      <c r="M5005" s="19">
        <f>H5005*INDEX('Pliegos Tarifarios (Las Condes)'!$B:$B,MATCH($B5005,'Pliegos Tarifarios (Las Condes)'!$A:$A,0))</f>
        <v>144677.6582109</v>
      </c>
      <c r="N5005" s="19">
        <f>I5005*INDEX('Pliegos Tarifarios (Las Condes)'!$C:$C,MATCH($B5005,'Pliegos Tarifarios (Las Condes)'!$A:$A,0))</f>
        <v>9952.1241726000007</v>
      </c>
      <c r="O5005" s="19">
        <f>J5005*INDEX('Pliegos Tarifarios (Las Condes)'!$D:$D,MATCH($B5005,'Pliegos Tarifarios (Las Condes)'!$A:$A,0))</f>
        <v>41758.482097799999</v>
      </c>
      <c r="P5005" s="19">
        <f>H5005*INDEX('Pliegos Tarifarios (Las Condes)'!$E:$E,MATCH($B5005,'Pliegos Tarifarios (Las Condes)'!$A:$A,0))</f>
        <v>14300.538243200001</v>
      </c>
      <c r="Q5005" s="19" cm="1">
        <f t="array" ref="Q5005">H5005*_xlfn.IFS(H5005&lt;=350,INDEX('Pliegos Tarifarios (Las Condes)'!$F:$F,MATCH($B5005,'Pliegos Tarifarios (Las Condes)'!$A:$A,0)),H5005&lt;=500,INDEX('Pliegos Tarifarios (Las Condes)'!$G:$G,MATCH($B5005,'Pliegos Tarifarios (Las Condes)'!$A:$A,0)),H5005&lt;=1000,INDEX('Pliegos Tarifarios (Las Condes)'!$H:$H,MATCH($B5005,'Pliegos Tarifarios (Las Condes)'!$A:$A,0)),H5005&lt;=5000,INDEX('Pliegos Tarifarios (Las Condes)'!$I:$I,MATCH($B5005,'Pliegos Tarifarios (Las Condes)'!$A:$A,0)),H5005&gt;5000,INDEX('Pliegos Tarifarios (Las Condes)'!$J:$J,MATCH($B5005,'Pliegos Tarifarios (Las Condes)'!$A:$A,0)))/1.19</f>
        <v>3360.4773786554624</v>
      </c>
      <c r="R5005" s="19">
        <f>INDEX('Pliegos Tarifarios (Las Condes)'!$K:$K,MATCH($B5005,'Pliegos Tarifarios (Las Condes)'!$A:$A,0))</f>
        <v>733.35299999999995</v>
      </c>
      <c r="S5005" s="21">
        <f t="shared" si="237"/>
        <v>214782.63310315547</v>
      </c>
      <c r="T5005" s="21">
        <f t="shared" si="238"/>
        <v>40808.700289599539</v>
      </c>
      <c r="U5005" s="19">
        <v>0</v>
      </c>
      <c r="V5005" s="21">
        <f t="shared" si="239"/>
        <v>255591.33339275501</v>
      </c>
    </row>
    <row r="5006" spans="1:22" x14ac:dyDescent="0.3">
      <c r="A5006" s="7" t="s">
        <v>151</v>
      </c>
      <c r="B5006" s="7">
        <v>12</v>
      </c>
      <c r="C5006" s="8" t="s">
        <v>186</v>
      </c>
      <c r="D5006" s="7" t="s">
        <v>328</v>
      </c>
      <c r="E5006" s="7" t="s">
        <v>121</v>
      </c>
      <c r="F5006" s="8" t="s">
        <v>329</v>
      </c>
      <c r="G5006" s="7" t="s">
        <v>16</v>
      </c>
      <c r="H5006" s="9">
        <v>1098.6278</v>
      </c>
      <c r="I5006" s="9">
        <v>2.8948999999999998</v>
      </c>
      <c r="J5006" s="9">
        <v>2.8487</v>
      </c>
      <c r="K5006" s="10">
        <v>0.98404089951293661</v>
      </c>
      <c r="L5006" s="9">
        <v>35.44</v>
      </c>
      <c r="M5006" s="19">
        <f>H5006*INDEX('Pliegos Tarifarios (Las Condes)'!$B:$B,MATCH($B5006,'Pliegos Tarifarios (Las Condes)'!$A:$A,0))</f>
        <v>144758.49481140001</v>
      </c>
      <c r="N5006" s="19">
        <f>I5006*INDEX('Pliegos Tarifarios (Las Condes)'!$C:$C,MATCH($B5006,'Pliegos Tarifarios (Las Condes)'!$A:$A,0))</f>
        <v>10030.779286700001</v>
      </c>
      <c r="O5006" s="19">
        <f>J5006*INDEX('Pliegos Tarifarios (Las Condes)'!$D:$D,MATCH($B5006,'Pliegos Tarifarios (Las Condes)'!$A:$A,0))</f>
        <v>41416.819146300004</v>
      </c>
      <c r="P5006" s="19">
        <f>H5006*INDEX('Pliegos Tarifarios (Las Condes)'!$E:$E,MATCH($B5006,'Pliegos Tarifarios (Las Condes)'!$A:$A,0))</f>
        <v>14308.528467199998</v>
      </c>
      <c r="Q5006" s="19" cm="1">
        <f t="array" ref="Q5006">H5006*_xlfn.IFS(H5006&lt;=350,INDEX('Pliegos Tarifarios (Las Condes)'!$F:$F,MATCH($B5006,'Pliegos Tarifarios (Las Condes)'!$A:$A,0)),H5006&lt;=500,INDEX('Pliegos Tarifarios (Las Condes)'!$G:$G,MATCH($B5006,'Pliegos Tarifarios (Las Condes)'!$A:$A,0)),H5006&lt;=1000,INDEX('Pliegos Tarifarios (Las Condes)'!$H:$H,MATCH($B5006,'Pliegos Tarifarios (Las Condes)'!$A:$A,0)),H5006&lt;=5000,INDEX('Pliegos Tarifarios (Las Condes)'!$I:$I,MATCH($B5006,'Pliegos Tarifarios (Las Condes)'!$A:$A,0)),H5006&gt;5000,INDEX('Pliegos Tarifarios (Las Condes)'!$J:$J,MATCH($B5006,'Pliegos Tarifarios (Las Condes)'!$A:$A,0)))/1.19</f>
        <v>3362.3549979831932</v>
      </c>
      <c r="R5006" s="19">
        <f>INDEX('Pliegos Tarifarios (Las Condes)'!$K:$K,MATCH($B5006,'Pliegos Tarifarios (Las Condes)'!$A:$A,0))</f>
        <v>733.35299999999995</v>
      </c>
      <c r="S5006" s="21">
        <f t="shared" si="237"/>
        <v>214610.32970958322</v>
      </c>
      <c r="T5006" s="21">
        <f t="shared" si="238"/>
        <v>40775.962644820815</v>
      </c>
      <c r="U5006" s="19">
        <v>0</v>
      </c>
      <c r="V5006" s="21">
        <f t="shared" si="239"/>
        <v>255386.29235440405</v>
      </c>
    </row>
    <row r="5007" spans="1:22" x14ac:dyDescent="0.3">
      <c r="A5007" s="7" t="s">
        <v>151</v>
      </c>
      <c r="B5007" s="7">
        <v>12</v>
      </c>
      <c r="C5007" s="8" t="s">
        <v>186</v>
      </c>
      <c r="D5007" s="7" t="s">
        <v>330</v>
      </c>
      <c r="E5007" s="7" t="s">
        <v>121</v>
      </c>
      <c r="F5007" s="8" t="s">
        <v>331</v>
      </c>
      <c r="G5007" s="7" t="s">
        <v>16</v>
      </c>
      <c r="H5007" s="9">
        <v>1098.8090999999999</v>
      </c>
      <c r="I5007" s="9">
        <v>2.9076</v>
      </c>
      <c r="J5007" s="9">
        <v>2.9076</v>
      </c>
      <c r="K5007" s="10">
        <v>1</v>
      </c>
      <c r="L5007" s="9">
        <v>35.450000000000003</v>
      </c>
      <c r="M5007" s="19">
        <f>H5007*INDEX('Pliegos Tarifarios (Las Condes)'!$B:$B,MATCH($B5007,'Pliegos Tarifarios (Las Condes)'!$A:$A,0))</f>
        <v>144782.3834433</v>
      </c>
      <c r="N5007" s="19">
        <f>I5007*INDEX('Pliegos Tarifarios (Las Condes)'!$C:$C,MATCH($B5007,'Pliegos Tarifarios (Las Condes)'!$A:$A,0))</f>
        <v>10074.7845708</v>
      </c>
      <c r="O5007" s="19">
        <f>J5007*INDEX('Pliegos Tarifarios (Las Condes)'!$D:$D,MATCH($B5007,'Pliegos Tarifarios (Las Condes)'!$A:$A,0))</f>
        <v>42273.157352399998</v>
      </c>
      <c r="P5007" s="19">
        <f>H5007*INDEX('Pliegos Tarifarios (Las Condes)'!$E:$E,MATCH($B5007,'Pliegos Tarifarios (Las Condes)'!$A:$A,0))</f>
        <v>14310.889718399998</v>
      </c>
      <c r="Q5007" s="19" cm="1">
        <f t="array" ref="Q5007">H5007*_xlfn.IFS(H5007&lt;=350,INDEX('Pliegos Tarifarios (Las Condes)'!$F:$F,MATCH($B5007,'Pliegos Tarifarios (Las Condes)'!$A:$A,0)),H5007&lt;=500,INDEX('Pliegos Tarifarios (Las Condes)'!$G:$G,MATCH($B5007,'Pliegos Tarifarios (Las Condes)'!$A:$A,0)),H5007&lt;=1000,INDEX('Pliegos Tarifarios (Las Condes)'!$H:$H,MATCH($B5007,'Pliegos Tarifarios (Las Condes)'!$A:$A,0)),H5007&lt;=5000,INDEX('Pliegos Tarifarios (Las Condes)'!$I:$I,MATCH($B5007,'Pliegos Tarifarios (Las Condes)'!$A:$A,0)),H5007&gt;5000,INDEX('Pliegos Tarifarios (Las Condes)'!$J:$J,MATCH($B5007,'Pliegos Tarifarios (Las Condes)'!$A:$A,0)))/1.19</f>
        <v>3362.9098673949579</v>
      </c>
      <c r="R5007" s="19">
        <f>INDEX('Pliegos Tarifarios (Las Condes)'!$K:$K,MATCH($B5007,'Pliegos Tarifarios (Las Condes)'!$A:$A,0))</f>
        <v>733.35299999999995</v>
      </c>
      <c r="S5007" s="21">
        <f t="shared" si="237"/>
        <v>215537.47795229495</v>
      </c>
      <c r="T5007" s="21">
        <f t="shared" si="238"/>
        <v>40952.120810936045</v>
      </c>
      <c r="U5007" s="19">
        <v>0</v>
      </c>
      <c r="V5007" s="21">
        <f t="shared" si="239"/>
        <v>256489.59876323101</v>
      </c>
    </row>
    <row r="5008" spans="1:22" x14ac:dyDescent="0.3">
      <c r="A5008" s="7" t="s">
        <v>151</v>
      </c>
      <c r="B5008" s="7">
        <v>12</v>
      </c>
      <c r="C5008" s="8" t="s">
        <v>186</v>
      </c>
      <c r="D5008" s="7" t="s">
        <v>332</v>
      </c>
      <c r="E5008" s="7" t="s">
        <v>121</v>
      </c>
      <c r="F5008" s="8" t="s">
        <v>333</v>
      </c>
      <c r="G5008" s="7" t="s">
        <v>16</v>
      </c>
      <c r="H5008" s="9">
        <v>1099.0155999999999</v>
      </c>
      <c r="I5008" s="9">
        <v>2.8995000000000002</v>
      </c>
      <c r="J5008" s="9">
        <v>2.8294000000000001</v>
      </c>
      <c r="K5008" s="10">
        <v>0.9758234178306604</v>
      </c>
      <c r="L5008" s="9">
        <v>35.450000000000003</v>
      </c>
      <c r="M5008" s="19">
        <f>H5008*INDEX('Pliegos Tarifarios (Las Condes)'!$B:$B,MATCH($B5008,'Pliegos Tarifarios (Las Condes)'!$A:$A,0))</f>
        <v>144809.59250279999</v>
      </c>
      <c r="N5008" s="19">
        <f>I5008*INDEX('Pliegos Tarifarios (Las Condes)'!$C:$C,MATCH($B5008,'Pliegos Tarifarios (Las Condes)'!$A:$A,0))</f>
        <v>10046.7182085</v>
      </c>
      <c r="O5008" s="19">
        <f>J5008*INDEX('Pliegos Tarifarios (Las Condes)'!$D:$D,MATCH($B5008,'Pliegos Tarifarios (Las Condes)'!$A:$A,0))</f>
        <v>41136.2193606</v>
      </c>
      <c r="P5008" s="19">
        <f>H5008*INDEX('Pliegos Tarifarios (Las Condes)'!$E:$E,MATCH($B5008,'Pliegos Tarifarios (Las Condes)'!$A:$A,0))</f>
        <v>14313.579174399998</v>
      </c>
      <c r="Q5008" s="19" cm="1">
        <f t="array" ref="Q5008">H5008*_xlfn.IFS(H5008&lt;=350,INDEX('Pliegos Tarifarios (Las Condes)'!$F:$F,MATCH($B5008,'Pliegos Tarifarios (Las Condes)'!$A:$A,0)),H5008&lt;=500,INDEX('Pliegos Tarifarios (Las Condes)'!$G:$G,MATCH($B5008,'Pliegos Tarifarios (Las Condes)'!$A:$A,0)),H5008&lt;=1000,INDEX('Pliegos Tarifarios (Las Condes)'!$H:$H,MATCH($B5008,'Pliegos Tarifarios (Las Condes)'!$A:$A,0)),H5008&lt;=5000,INDEX('Pliegos Tarifarios (Las Condes)'!$I:$I,MATCH($B5008,'Pliegos Tarifarios (Las Condes)'!$A:$A,0)),H5008&gt;5000,INDEX('Pliegos Tarifarios (Las Condes)'!$J:$J,MATCH($B5008,'Pliegos Tarifarios (Las Condes)'!$A:$A,0)))/1.19</f>
        <v>3363.541861512605</v>
      </c>
      <c r="R5008" s="19">
        <f>INDEX('Pliegos Tarifarios (Las Condes)'!$K:$K,MATCH($B5008,'Pliegos Tarifarios (Las Condes)'!$A:$A,0))</f>
        <v>733.35299999999995</v>
      </c>
      <c r="S5008" s="21">
        <f t="shared" si="237"/>
        <v>214403.00410781259</v>
      </c>
      <c r="T5008" s="21">
        <f t="shared" si="238"/>
        <v>40736.570780484391</v>
      </c>
      <c r="U5008" s="19">
        <v>0</v>
      </c>
      <c r="V5008" s="21">
        <f t="shared" si="239"/>
        <v>255139.57488829698</v>
      </c>
    </row>
    <row r="5009" spans="1:22" x14ac:dyDescent="0.3">
      <c r="A5009" s="7" t="s">
        <v>151</v>
      </c>
      <c r="B5009" s="7">
        <v>12</v>
      </c>
      <c r="C5009" s="8" t="s">
        <v>186</v>
      </c>
      <c r="D5009" s="7" t="s">
        <v>334</v>
      </c>
      <c r="E5009" s="7" t="s">
        <v>121</v>
      </c>
      <c r="F5009" s="8" t="s">
        <v>335</v>
      </c>
      <c r="G5009" s="7" t="s">
        <v>16</v>
      </c>
      <c r="H5009" s="9">
        <v>1099.0418999999999</v>
      </c>
      <c r="I5009" s="9">
        <v>2.9792999999999998</v>
      </c>
      <c r="J5009" s="9">
        <v>2.9792999999999998</v>
      </c>
      <c r="K5009" s="10">
        <v>1</v>
      </c>
      <c r="L5009" s="9">
        <v>35.450000000000003</v>
      </c>
      <c r="M5009" s="19">
        <f>H5009*INDEX('Pliegos Tarifarios (Las Condes)'!$B:$B,MATCH($B5009,'Pliegos Tarifarios (Las Condes)'!$A:$A,0))</f>
        <v>144813.05786969999</v>
      </c>
      <c r="N5009" s="19">
        <f>I5009*INDEX('Pliegos Tarifarios (Las Condes)'!$C:$C,MATCH($B5009,'Pliegos Tarifarios (Las Condes)'!$A:$A,0))</f>
        <v>10323.2238519</v>
      </c>
      <c r="O5009" s="19">
        <f>J5009*INDEX('Pliegos Tarifarios (Las Condes)'!$D:$D,MATCH($B5009,'Pliegos Tarifarios (Las Condes)'!$A:$A,0))</f>
        <v>43315.592825699998</v>
      </c>
      <c r="P5009" s="19">
        <f>H5009*INDEX('Pliegos Tarifarios (Las Condes)'!$E:$E,MATCH($B5009,'Pliegos Tarifarios (Las Condes)'!$A:$A,0))</f>
        <v>14313.921705599998</v>
      </c>
      <c r="Q5009" s="19" cm="1">
        <f t="array" ref="Q5009">H5009*_xlfn.IFS(H5009&lt;=350,INDEX('Pliegos Tarifarios (Las Condes)'!$F:$F,MATCH($B5009,'Pliegos Tarifarios (Las Condes)'!$A:$A,0)),H5009&lt;=500,INDEX('Pliegos Tarifarios (Las Condes)'!$G:$G,MATCH($B5009,'Pliegos Tarifarios (Las Condes)'!$A:$A,0)),H5009&lt;=1000,INDEX('Pliegos Tarifarios (Las Condes)'!$H:$H,MATCH($B5009,'Pliegos Tarifarios (Las Condes)'!$A:$A,0)),H5009&lt;=5000,INDEX('Pliegos Tarifarios (Las Condes)'!$I:$I,MATCH($B5009,'Pliegos Tarifarios (Las Condes)'!$A:$A,0)),H5009&gt;5000,INDEX('Pliegos Tarifarios (Las Condes)'!$J:$J,MATCH($B5009,'Pliegos Tarifarios (Las Condes)'!$A:$A,0)))/1.19</f>
        <v>3363.622352773109</v>
      </c>
      <c r="R5009" s="19">
        <f>INDEX('Pliegos Tarifarios (Las Condes)'!$K:$K,MATCH($B5009,'Pliegos Tarifarios (Las Condes)'!$A:$A,0))</f>
        <v>733.35299999999995</v>
      </c>
      <c r="S5009" s="21">
        <f t="shared" si="237"/>
        <v>216862.7716056731</v>
      </c>
      <c r="T5009" s="21">
        <f t="shared" si="238"/>
        <v>41203.92660507789</v>
      </c>
      <c r="U5009" s="19">
        <v>0</v>
      </c>
      <c r="V5009" s="21">
        <f t="shared" si="239"/>
        <v>258066.698210751</v>
      </c>
    </row>
    <row r="5010" spans="1:22" x14ac:dyDescent="0.3">
      <c r="A5010" s="7" t="s">
        <v>151</v>
      </c>
      <c r="B5010" s="7">
        <v>12</v>
      </c>
      <c r="C5010" s="8" t="s">
        <v>186</v>
      </c>
      <c r="D5010" s="7" t="s">
        <v>336</v>
      </c>
      <c r="E5010" s="7" t="s">
        <v>121</v>
      </c>
      <c r="F5010" s="8" t="s">
        <v>337</v>
      </c>
      <c r="G5010" s="7" t="s">
        <v>16</v>
      </c>
      <c r="H5010" s="9">
        <v>1099.6068</v>
      </c>
      <c r="I5010" s="9">
        <v>2.8776000000000002</v>
      </c>
      <c r="J5010" s="9">
        <v>2.8357999999999999</v>
      </c>
      <c r="K5010" s="10">
        <v>0.98547400611620783</v>
      </c>
      <c r="L5010" s="9">
        <v>35.47</v>
      </c>
      <c r="M5010" s="19">
        <f>H5010*INDEX('Pliegos Tarifarios (Las Condes)'!$B:$B,MATCH($B5010,'Pliegos Tarifarios (Las Condes)'!$A:$A,0))</f>
        <v>144887.4907884</v>
      </c>
      <c r="N5010" s="19">
        <f>I5010*INDEX('Pliegos Tarifarios (Las Condes)'!$C:$C,MATCH($B5010,'Pliegos Tarifarios (Las Condes)'!$A:$A,0))</f>
        <v>9970.8350808000014</v>
      </c>
      <c r="O5010" s="19">
        <f>J5010*INDEX('Pliegos Tarifarios (Las Condes)'!$D:$D,MATCH($B5010,'Pliegos Tarifarios (Las Condes)'!$A:$A,0))</f>
        <v>41229.267994199996</v>
      </c>
      <c r="P5010" s="19">
        <f>H5010*INDEX('Pliegos Tarifarios (Las Condes)'!$E:$E,MATCH($B5010,'Pliegos Tarifarios (Las Condes)'!$A:$A,0))</f>
        <v>14321.278963199999</v>
      </c>
      <c r="Q5010" s="19" cm="1">
        <f t="array" ref="Q5010">H5010*_xlfn.IFS(H5010&lt;=350,INDEX('Pliegos Tarifarios (Las Condes)'!$F:$F,MATCH($B5010,'Pliegos Tarifarios (Las Condes)'!$A:$A,0)),H5010&lt;=500,INDEX('Pliegos Tarifarios (Las Condes)'!$G:$G,MATCH($B5010,'Pliegos Tarifarios (Las Condes)'!$A:$A,0)),H5010&lt;=1000,INDEX('Pliegos Tarifarios (Las Condes)'!$H:$H,MATCH($B5010,'Pliegos Tarifarios (Las Condes)'!$A:$A,0)),H5010&lt;=5000,INDEX('Pliegos Tarifarios (Las Condes)'!$I:$I,MATCH($B5010,'Pliegos Tarifarios (Las Condes)'!$A:$A,0)),H5010&gt;5000,INDEX('Pliegos Tarifarios (Las Condes)'!$J:$J,MATCH($B5010,'Pliegos Tarifarios (Las Condes)'!$A:$A,0)))/1.19</f>
        <v>3365.3512315966386</v>
      </c>
      <c r="R5010" s="19">
        <f>INDEX('Pliegos Tarifarios (Las Condes)'!$K:$K,MATCH($B5010,'Pliegos Tarifarios (Las Condes)'!$A:$A,0))</f>
        <v>733.35299999999995</v>
      </c>
      <c r="S5010" s="21">
        <f t="shared" si="237"/>
        <v>214507.57705819662</v>
      </c>
      <c r="T5010" s="21">
        <f t="shared" si="238"/>
        <v>40756.439641057361</v>
      </c>
      <c r="U5010" s="19">
        <v>0</v>
      </c>
      <c r="V5010" s="21">
        <f t="shared" si="239"/>
        <v>255264.01669925399</v>
      </c>
    </row>
    <row r="5011" spans="1:22" x14ac:dyDescent="0.3">
      <c r="A5011" s="7" t="s">
        <v>151</v>
      </c>
      <c r="B5011" s="7">
        <v>12</v>
      </c>
      <c r="C5011" s="8" t="s">
        <v>186</v>
      </c>
      <c r="D5011" s="7" t="s">
        <v>338</v>
      </c>
      <c r="E5011" s="7" t="s">
        <v>121</v>
      </c>
      <c r="F5011" s="8" t="s">
        <v>339</v>
      </c>
      <c r="G5011" s="7" t="s">
        <v>16</v>
      </c>
      <c r="H5011" s="9">
        <v>1099.4099000000001</v>
      </c>
      <c r="I5011" s="9">
        <v>2.8614999999999999</v>
      </c>
      <c r="J5011" s="9">
        <v>2.8332999999999999</v>
      </c>
      <c r="K5011" s="10">
        <v>0.99014502883103273</v>
      </c>
      <c r="L5011" s="9">
        <v>35.46</v>
      </c>
      <c r="M5011" s="19">
        <f>H5011*INDEX('Pliegos Tarifarios (Las Condes)'!$B:$B,MATCH($B5011,'Pliegos Tarifarios (Las Condes)'!$A:$A,0))</f>
        <v>144861.54665370003</v>
      </c>
      <c r="N5011" s="19">
        <f>I5011*INDEX('Pliegos Tarifarios (Las Condes)'!$C:$C,MATCH($B5011,'Pliegos Tarifarios (Las Condes)'!$A:$A,0))</f>
        <v>9915.0488545000007</v>
      </c>
      <c r="O5011" s="19">
        <f>J5011*INDEX('Pliegos Tarifarios (Las Condes)'!$D:$D,MATCH($B5011,'Pliegos Tarifarios (Las Condes)'!$A:$A,0))</f>
        <v>41192.9208717</v>
      </c>
      <c r="P5011" s="19">
        <f>H5011*INDEX('Pliegos Tarifarios (Las Condes)'!$E:$E,MATCH($B5011,'Pliegos Tarifarios (Las Condes)'!$A:$A,0))</f>
        <v>14318.714537600001</v>
      </c>
      <c r="Q5011" s="19" cm="1">
        <f t="array" ref="Q5011">H5011*_xlfn.IFS(H5011&lt;=350,INDEX('Pliegos Tarifarios (Las Condes)'!$F:$F,MATCH($B5011,'Pliegos Tarifarios (Las Condes)'!$A:$A,0)),H5011&lt;=500,INDEX('Pliegos Tarifarios (Las Condes)'!$G:$G,MATCH($B5011,'Pliegos Tarifarios (Las Condes)'!$A:$A,0)),H5011&lt;=1000,INDEX('Pliegos Tarifarios (Las Condes)'!$H:$H,MATCH($B5011,'Pliegos Tarifarios (Las Condes)'!$A:$A,0)),H5011&lt;=5000,INDEX('Pliegos Tarifarios (Las Condes)'!$I:$I,MATCH($B5011,'Pliegos Tarifarios (Las Condes)'!$A:$A,0)),H5011&gt;5000,INDEX('Pliegos Tarifarios (Las Condes)'!$J:$J,MATCH($B5011,'Pliegos Tarifarios (Las Condes)'!$A:$A,0)))/1.19</f>
        <v>3364.7486183193282</v>
      </c>
      <c r="R5011" s="19">
        <f>INDEX('Pliegos Tarifarios (Las Condes)'!$K:$K,MATCH($B5011,'Pliegos Tarifarios (Las Condes)'!$A:$A,0))</f>
        <v>733.35299999999995</v>
      </c>
      <c r="S5011" s="21">
        <f t="shared" si="237"/>
        <v>214386.33253581938</v>
      </c>
      <c r="T5011" s="21">
        <f t="shared" si="238"/>
        <v>40733.403181805683</v>
      </c>
      <c r="U5011" s="19">
        <v>0</v>
      </c>
      <c r="V5011" s="21">
        <f t="shared" si="239"/>
        <v>255119.73571762507</v>
      </c>
    </row>
    <row r="5012" spans="1:22" x14ac:dyDescent="0.3">
      <c r="A5012" s="7" t="s">
        <v>151</v>
      </c>
      <c r="B5012" s="7">
        <v>12</v>
      </c>
      <c r="C5012" s="8" t="s">
        <v>186</v>
      </c>
      <c r="D5012" s="7" t="s">
        <v>340</v>
      </c>
      <c r="E5012" s="7" t="s">
        <v>121</v>
      </c>
      <c r="F5012" s="8" t="s">
        <v>341</v>
      </c>
      <c r="G5012" s="7" t="s">
        <v>16</v>
      </c>
      <c r="H5012" s="9">
        <v>1099.6074000000001</v>
      </c>
      <c r="I5012" s="9">
        <v>2.9249999999999998</v>
      </c>
      <c r="J5012" s="9">
        <v>2.8218000000000001</v>
      </c>
      <c r="K5012" s="10">
        <v>0.9647179487179488</v>
      </c>
      <c r="L5012" s="9">
        <v>35.47</v>
      </c>
      <c r="M5012" s="19">
        <f>H5012*INDEX('Pliegos Tarifarios (Las Condes)'!$B:$B,MATCH($B5012,'Pliegos Tarifarios (Las Condes)'!$A:$A,0))</f>
        <v>144887.56984620003</v>
      </c>
      <c r="N5012" s="19">
        <f>I5012*INDEX('Pliegos Tarifarios (Las Condes)'!$C:$C,MATCH($B5012,'Pliegos Tarifarios (Las Condes)'!$A:$A,0))</f>
        <v>10135.075274999999</v>
      </c>
      <c r="O5012" s="19">
        <f>J5012*INDEX('Pliegos Tarifarios (Las Condes)'!$D:$D,MATCH($B5012,'Pliegos Tarifarios (Las Condes)'!$A:$A,0))</f>
        <v>41025.724108200004</v>
      </c>
      <c r="P5012" s="19">
        <f>H5012*INDEX('Pliegos Tarifarios (Las Condes)'!$E:$E,MATCH($B5012,'Pliegos Tarifarios (Las Condes)'!$A:$A,0))</f>
        <v>14321.2867776</v>
      </c>
      <c r="Q5012" s="19" cm="1">
        <f t="array" ref="Q5012">H5012*_xlfn.IFS(H5012&lt;=350,INDEX('Pliegos Tarifarios (Las Condes)'!$F:$F,MATCH($B5012,'Pliegos Tarifarios (Las Condes)'!$A:$A,0)),H5012&lt;=500,INDEX('Pliegos Tarifarios (Las Condes)'!$G:$G,MATCH($B5012,'Pliegos Tarifarios (Las Condes)'!$A:$A,0)),H5012&lt;=1000,INDEX('Pliegos Tarifarios (Las Condes)'!$H:$H,MATCH($B5012,'Pliegos Tarifarios (Las Condes)'!$A:$A,0)),H5012&lt;=5000,INDEX('Pliegos Tarifarios (Las Condes)'!$I:$I,MATCH($B5012,'Pliegos Tarifarios (Las Condes)'!$A:$A,0)),H5012&gt;5000,INDEX('Pliegos Tarifarios (Las Condes)'!$J:$J,MATCH($B5012,'Pliegos Tarifarios (Las Condes)'!$A:$A,0)))/1.19</f>
        <v>3365.3530678991601</v>
      </c>
      <c r="R5012" s="19">
        <f>INDEX('Pliegos Tarifarios (Las Condes)'!$K:$K,MATCH($B5012,'Pliegos Tarifarios (Las Condes)'!$A:$A,0))</f>
        <v>733.35299999999995</v>
      </c>
      <c r="S5012" s="21">
        <f t="shared" si="237"/>
        <v>214468.3620748992</v>
      </c>
      <c r="T5012" s="21">
        <f t="shared" si="238"/>
        <v>40748.988794230849</v>
      </c>
      <c r="U5012" s="19">
        <v>0</v>
      </c>
      <c r="V5012" s="21">
        <f t="shared" si="239"/>
        <v>255217.35086913005</v>
      </c>
    </row>
    <row r="5013" spans="1:22" x14ac:dyDescent="0.3">
      <c r="A5013" s="7" t="s">
        <v>151</v>
      </c>
      <c r="B5013" s="7">
        <v>12</v>
      </c>
      <c r="C5013" s="8" t="s">
        <v>186</v>
      </c>
      <c r="D5013" s="7" t="s">
        <v>342</v>
      </c>
      <c r="E5013" s="7" t="s">
        <v>121</v>
      </c>
      <c r="F5013" s="8" t="s">
        <v>343</v>
      </c>
      <c r="G5013" s="7" t="s">
        <v>16</v>
      </c>
      <c r="H5013" s="9">
        <v>1099.2387000000001</v>
      </c>
      <c r="I5013" s="9">
        <v>2.8956</v>
      </c>
      <c r="J5013" s="9">
        <v>2.8812000000000002</v>
      </c>
      <c r="K5013" s="10">
        <v>0.99502693742229598</v>
      </c>
      <c r="L5013" s="9">
        <v>35.46</v>
      </c>
      <c r="M5013" s="19">
        <f>H5013*INDEX('Pliegos Tarifarios (Las Condes)'!$B:$B,MATCH($B5013,'Pliegos Tarifarios (Las Condes)'!$A:$A,0))</f>
        <v>144838.98882810003</v>
      </c>
      <c r="N5013" s="19">
        <f>I5013*INDEX('Pliegos Tarifarios (Las Condes)'!$C:$C,MATCH($B5013,'Pliegos Tarifarios (Las Condes)'!$A:$A,0))</f>
        <v>10033.2047748</v>
      </c>
      <c r="O5013" s="19">
        <f>J5013*INDEX('Pliegos Tarifarios (Las Condes)'!$D:$D,MATCH($B5013,'Pliegos Tarifarios (Las Condes)'!$A:$A,0))</f>
        <v>41889.331738800007</v>
      </c>
      <c r="P5013" s="19">
        <f>H5013*INDEX('Pliegos Tarifarios (Las Condes)'!$E:$E,MATCH($B5013,'Pliegos Tarifarios (Las Condes)'!$A:$A,0))</f>
        <v>14316.484828800001</v>
      </c>
      <c r="Q5013" s="19" cm="1">
        <f t="array" ref="Q5013">H5013*_xlfn.IFS(H5013&lt;=350,INDEX('Pliegos Tarifarios (Las Condes)'!$F:$F,MATCH($B5013,'Pliegos Tarifarios (Las Condes)'!$A:$A,0)),H5013&lt;=500,INDEX('Pliegos Tarifarios (Las Condes)'!$G:$G,MATCH($B5013,'Pliegos Tarifarios (Las Condes)'!$A:$A,0)),H5013&lt;=1000,INDEX('Pliegos Tarifarios (Las Condes)'!$H:$H,MATCH($B5013,'Pliegos Tarifarios (Las Condes)'!$A:$A,0)),H5013&lt;=5000,INDEX('Pliegos Tarifarios (Las Condes)'!$I:$I,MATCH($B5013,'Pliegos Tarifarios (Las Condes)'!$A:$A,0)),H5013&gt;5000,INDEX('Pliegos Tarifarios (Las Condes)'!$J:$J,MATCH($B5013,'Pliegos Tarifarios (Las Condes)'!$A:$A,0)))/1.19</f>
        <v>3364.2246600000003</v>
      </c>
      <c r="R5013" s="19">
        <f>INDEX('Pliegos Tarifarios (Las Condes)'!$K:$K,MATCH($B5013,'Pliegos Tarifarios (Las Condes)'!$A:$A,0))</f>
        <v>733.35299999999995</v>
      </c>
      <c r="S5013" s="21">
        <f t="shared" si="237"/>
        <v>215175.58783050004</v>
      </c>
      <c r="T5013" s="21">
        <f t="shared" si="238"/>
        <v>40883.361687795004</v>
      </c>
      <c r="U5013" s="19">
        <v>0</v>
      </c>
      <c r="V5013" s="21">
        <f t="shared" si="239"/>
        <v>256058.94951829503</v>
      </c>
    </row>
    <row r="5014" spans="1:22" x14ac:dyDescent="0.3">
      <c r="A5014" s="7" t="s">
        <v>151</v>
      </c>
      <c r="B5014" s="7">
        <v>12</v>
      </c>
      <c r="C5014" s="8" t="s">
        <v>186</v>
      </c>
      <c r="D5014" s="7" t="s">
        <v>344</v>
      </c>
      <c r="E5014" s="7" t="s">
        <v>121</v>
      </c>
      <c r="F5014" s="8" t="s">
        <v>345</v>
      </c>
      <c r="G5014" s="7" t="s">
        <v>16</v>
      </c>
      <c r="H5014" s="9">
        <v>1099.6780000000001</v>
      </c>
      <c r="I5014" s="9">
        <v>2.9380999999999999</v>
      </c>
      <c r="J5014" s="9">
        <v>2.9380999999999999</v>
      </c>
      <c r="K5014" s="10">
        <v>1</v>
      </c>
      <c r="L5014" s="9">
        <v>35.47</v>
      </c>
      <c r="M5014" s="19">
        <f>H5014*INDEX('Pliegos Tarifarios (Las Condes)'!$B:$B,MATCH($B5014,'Pliegos Tarifarios (Las Condes)'!$A:$A,0))</f>
        <v>144896.87231400001</v>
      </c>
      <c r="N5014" s="19">
        <f>I5014*INDEX('Pliegos Tarifarios (Las Condes)'!$C:$C,MATCH($B5014,'Pliegos Tarifarios (Las Condes)'!$A:$A,0))</f>
        <v>10180.4665523</v>
      </c>
      <c r="O5014" s="19">
        <f>J5014*INDEX('Pliegos Tarifarios (Las Condes)'!$D:$D,MATCH($B5014,'Pliegos Tarifarios (Las Condes)'!$A:$A,0))</f>
        <v>42716.5922469</v>
      </c>
      <c r="P5014" s="19">
        <f>H5014*INDEX('Pliegos Tarifarios (Las Condes)'!$E:$E,MATCH($B5014,'Pliegos Tarifarios (Las Condes)'!$A:$A,0))</f>
        <v>14322.206272000001</v>
      </c>
      <c r="Q5014" s="19" cm="1">
        <f t="array" ref="Q5014">H5014*_xlfn.IFS(H5014&lt;=350,INDEX('Pliegos Tarifarios (Las Condes)'!$F:$F,MATCH($B5014,'Pliegos Tarifarios (Las Condes)'!$A:$A,0)),H5014&lt;=500,INDEX('Pliegos Tarifarios (Las Condes)'!$G:$G,MATCH($B5014,'Pliegos Tarifarios (Las Condes)'!$A:$A,0)),H5014&lt;=1000,INDEX('Pliegos Tarifarios (Las Condes)'!$H:$H,MATCH($B5014,'Pliegos Tarifarios (Las Condes)'!$A:$A,0)),H5014&lt;=5000,INDEX('Pliegos Tarifarios (Las Condes)'!$I:$I,MATCH($B5014,'Pliegos Tarifarios (Las Condes)'!$A:$A,0)),H5014&gt;5000,INDEX('Pliegos Tarifarios (Las Condes)'!$J:$J,MATCH($B5014,'Pliegos Tarifarios (Las Condes)'!$A:$A,0)))/1.19</f>
        <v>3365.5691394957985</v>
      </c>
      <c r="R5014" s="19">
        <f>INDEX('Pliegos Tarifarios (Las Condes)'!$K:$K,MATCH($B5014,'Pliegos Tarifarios (Las Condes)'!$A:$A,0))</f>
        <v>733.35299999999995</v>
      </c>
      <c r="S5014" s="21">
        <f t="shared" si="237"/>
        <v>216215.05952469583</v>
      </c>
      <c r="T5014" s="21">
        <f t="shared" si="238"/>
        <v>41080.861309692205</v>
      </c>
      <c r="U5014" s="19">
        <v>0</v>
      </c>
      <c r="V5014" s="21">
        <f t="shared" si="239"/>
        <v>257295.92083438803</v>
      </c>
    </row>
    <row r="5015" spans="1:22" x14ac:dyDescent="0.3">
      <c r="A5015" s="7" t="s">
        <v>151</v>
      </c>
      <c r="B5015" s="7">
        <v>12</v>
      </c>
      <c r="C5015" s="8" t="s">
        <v>186</v>
      </c>
      <c r="D5015" s="7" t="s">
        <v>346</v>
      </c>
      <c r="E5015" s="7" t="s">
        <v>121</v>
      </c>
      <c r="F5015" s="8" t="s">
        <v>347</v>
      </c>
      <c r="G5015" s="7" t="s">
        <v>16</v>
      </c>
      <c r="H5015" s="9">
        <v>1099.7465999999999</v>
      </c>
      <c r="I5015" s="9">
        <v>2.8759999999999999</v>
      </c>
      <c r="J5015" s="9">
        <v>2.8635000000000002</v>
      </c>
      <c r="K5015" s="10">
        <v>0.99565368567454804</v>
      </c>
      <c r="L5015" s="9">
        <v>35.479999999999997</v>
      </c>
      <c r="M5015" s="19">
        <f>H5015*INDEX('Pliegos Tarifarios (Las Condes)'!$B:$B,MATCH($B5015,'Pliegos Tarifarios (Las Condes)'!$A:$A,0))</f>
        <v>144905.91125579999</v>
      </c>
      <c r="N5015" s="19">
        <f>I5015*INDEX('Pliegos Tarifarios (Las Condes)'!$C:$C,MATCH($B5015,'Pliegos Tarifarios (Las Condes)'!$A:$A,0))</f>
        <v>9965.2911079999994</v>
      </c>
      <c r="O5015" s="19">
        <f>J5015*INDEX('Pliegos Tarifarios (Las Condes)'!$D:$D,MATCH($B5015,'Pliegos Tarifarios (Las Condes)'!$A:$A,0))</f>
        <v>41631.994111500004</v>
      </c>
      <c r="P5015" s="19">
        <f>H5015*INDEX('Pliegos Tarifarios (Las Condes)'!$E:$E,MATCH($B5015,'Pliegos Tarifarios (Las Condes)'!$A:$A,0))</f>
        <v>14323.099718399999</v>
      </c>
      <c r="Q5015" s="19" cm="1">
        <f t="array" ref="Q5015">H5015*_xlfn.IFS(H5015&lt;=350,INDEX('Pliegos Tarifarios (Las Condes)'!$F:$F,MATCH($B5015,'Pliegos Tarifarios (Las Condes)'!$A:$A,0)),H5015&lt;=500,INDEX('Pliegos Tarifarios (Las Condes)'!$G:$G,MATCH($B5015,'Pliegos Tarifarios (Las Condes)'!$A:$A,0)),H5015&lt;=1000,INDEX('Pliegos Tarifarios (Las Condes)'!$H:$H,MATCH($B5015,'Pliegos Tarifarios (Las Condes)'!$A:$A,0)),H5015&lt;=5000,INDEX('Pliegos Tarifarios (Las Condes)'!$I:$I,MATCH($B5015,'Pliegos Tarifarios (Las Condes)'!$A:$A,0)),H5015&gt;5000,INDEX('Pliegos Tarifarios (Las Condes)'!$J:$J,MATCH($B5015,'Pliegos Tarifarios (Las Condes)'!$A:$A,0)))/1.19</f>
        <v>3365.7790900840337</v>
      </c>
      <c r="R5015" s="19">
        <f>INDEX('Pliegos Tarifarios (Las Condes)'!$K:$K,MATCH($B5015,'Pliegos Tarifarios (Las Condes)'!$A:$A,0))</f>
        <v>733.35299999999995</v>
      </c>
      <c r="S5015" s="21">
        <f t="shared" si="237"/>
        <v>214925.42828378401</v>
      </c>
      <c r="T5015" s="21">
        <f t="shared" si="238"/>
        <v>40835.831373918962</v>
      </c>
      <c r="U5015" s="19">
        <v>0</v>
      </c>
      <c r="V5015" s="21">
        <f t="shared" si="239"/>
        <v>255761.25965770299</v>
      </c>
    </row>
    <row r="5016" spans="1:22" x14ac:dyDescent="0.3">
      <c r="A5016" s="7" t="s">
        <v>151</v>
      </c>
      <c r="B5016" s="7">
        <v>12</v>
      </c>
      <c r="C5016" s="8" t="s">
        <v>186</v>
      </c>
      <c r="D5016" s="7" t="s">
        <v>348</v>
      </c>
      <c r="E5016" s="7" t="s">
        <v>121</v>
      </c>
      <c r="F5016" s="8" t="s">
        <v>349</v>
      </c>
      <c r="G5016" s="7" t="s">
        <v>16</v>
      </c>
      <c r="H5016" s="9">
        <v>1098.8191999999999</v>
      </c>
      <c r="I5016" s="9">
        <v>2.8742999999999999</v>
      </c>
      <c r="J5016" s="9">
        <v>2.8256999999999999</v>
      </c>
      <c r="K5016" s="10">
        <v>0.98309153533034133</v>
      </c>
      <c r="L5016" s="9">
        <v>35.450000000000003</v>
      </c>
      <c r="M5016" s="19">
        <f>H5016*INDEX('Pliegos Tarifarios (Las Condes)'!$B:$B,MATCH($B5016,'Pliegos Tarifarios (Las Condes)'!$A:$A,0))</f>
        <v>144783.71424959999</v>
      </c>
      <c r="N5016" s="19">
        <f>I5016*INDEX('Pliegos Tarifarios (Las Condes)'!$C:$C,MATCH($B5016,'Pliegos Tarifarios (Las Condes)'!$A:$A,0))</f>
        <v>9959.4006368999999</v>
      </c>
      <c r="O5016" s="19">
        <f>J5016*INDEX('Pliegos Tarifarios (Las Condes)'!$D:$D,MATCH($B5016,'Pliegos Tarifarios (Las Condes)'!$A:$A,0))</f>
        <v>41082.425619299996</v>
      </c>
      <c r="P5016" s="19">
        <f>H5016*INDEX('Pliegos Tarifarios (Las Condes)'!$E:$E,MATCH($B5016,'Pliegos Tarifarios (Las Condes)'!$A:$A,0))</f>
        <v>14311.021260799998</v>
      </c>
      <c r="Q5016" s="19" cm="1">
        <f t="array" ref="Q5016">H5016*_xlfn.IFS(H5016&lt;=350,INDEX('Pliegos Tarifarios (Las Condes)'!$F:$F,MATCH($B5016,'Pliegos Tarifarios (Las Condes)'!$A:$A,0)),H5016&lt;=500,INDEX('Pliegos Tarifarios (Las Condes)'!$G:$G,MATCH($B5016,'Pliegos Tarifarios (Las Condes)'!$A:$A,0)),H5016&lt;=1000,INDEX('Pliegos Tarifarios (Las Condes)'!$H:$H,MATCH($B5016,'Pliegos Tarifarios (Las Condes)'!$A:$A,0)),H5016&lt;=5000,INDEX('Pliegos Tarifarios (Las Condes)'!$I:$I,MATCH($B5016,'Pliegos Tarifarios (Las Condes)'!$A:$A,0)),H5016&gt;5000,INDEX('Pliegos Tarifarios (Las Condes)'!$J:$J,MATCH($B5016,'Pliegos Tarifarios (Las Condes)'!$A:$A,0)))/1.19</f>
        <v>3362.9407784873947</v>
      </c>
      <c r="R5016" s="19">
        <f>INDEX('Pliegos Tarifarios (Las Condes)'!$K:$K,MATCH($B5016,'Pliegos Tarifarios (Las Condes)'!$A:$A,0))</f>
        <v>733.35299999999995</v>
      </c>
      <c r="S5016" s="21">
        <f t="shared" si="237"/>
        <v>214232.85554508737</v>
      </c>
      <c r="T5016" s="21">
        <f t="shared" si="238"/>
        <v>40704.242553566597</v>
      </c>
      <c r="U5016" s="19">
        <v>0</v>
      </c>
      <c r="V5016" s="21">
        <f t="shared" si="239"/>
        <v>254937.09809865395</v>
      </c>
    </row>
    <row r="5017" spans="1:22" x14ac:dyDescent="0.3">
      <c r="A5017" s="7" t="s">
        <v>151</v>
      </c>
      <c r="B5017" s="7">
        <v>12</v>
      </c>
      <c r="C5017" s="8" t="s">
        <v>186</v>
      </c>
      <c r="D5017" s="7" t="s">
        <v>350</v>
      </c>
      <c r="E5017" s="7" t="s">
        <v>121</v>
      </c>
      <c r="F5017" s="8" t="s">
        <v>351</v>
      </c>
      <c r="G5017" s="7" t="s">
        <v>16</v>
      </c>
      <c r="H5017" s="9">
        <v>1098.1500000000001</v>
      </c>
      <c r="I5017" s="9">
        <v>2.8477999999999999</v>
      </c>
      <c r="J5017" s="9">
        <v>2.8477999999999999</v>
      </c>
      <c r="K5017" s="10">
        <v>1</v>
      </c>
      <c r="L5017" s="9">
        <v>35.42</v>
      </c>
      <c r="M5017" s="19">
        <f>H5017*INDEX('Pliegos Tarifarios (Las Condes)'!$B:$B,MATCH($B5017,'Pliegos Tarifarios (Las Condes)'!$A:$A,0))</f>
        <v>144695.53845000002</v>
      </c>
      <c r="N5017" s="19">
        <f>I5017*INDEX('Pliegos Tarifarios (Las Condes)'!$C:$C,MATCH($B5017,'Pliegos Tarifarios (Las Condes)'!$A:$A,0))</f>
        <v>9867.5785873999994</v>
      </c>
      <c r="O5017" s="19">
        <f>J5017*INDEX('Pliegos Tarifarios (Las Condes)'!$D:$D,MATCH($B5017,'Pliegos Tarifarios (Las Condes)'!$A:$A,0))</f>
        <v>41403.734182200002</v>
      </c>
      <c r="P5017" s="19">
        <f>H5017*INDEX('Pliegos Tarifarios (Las Condes)'!$E:$E,MATCH($B5017,'Pliegos Tarifarios (Las Condes)'!$A:$A,0))</f>
        <v>14302.3056</v>
      </c>
      <c r="Q5017" s="19" cm="1">
        <f t="array" ref="Q5017">H5017*_xlfn.IFS(H5017&lt;=350,INDEX('Pliegos Tarifarios (Las Condes)'!$F:$F,MATCH($B5017,'Pliegos Tarifarios (Las Condes)'!$A:$A,0)),H5017&lt;=500,INDEX('Pliegos Tarifarios (Las Condes)'!$G:$G,MATCH($B5017,'Pliegos Tarifarios (Las Condes)'!$A:$A,0)),H5017&lt;=1000,INDEX('Pliegos Tarifarios (Las Condes)'!$H:$H,MATCH($B5017,'Pliegos Tarifarios (Las Condes)'!$A:$A,0)),H5017&lt;=5000,INDEX('Pliegos Tarifarios (Las Condes)'!$I:$I,MATCH($B5017,'Pliegos Tarifarios (Las Condes)'!$A:$A,0)),H5017&gt;5000,INDEX('Pliegos Tarifarios (Las Condes)'!$J:$J,MATCH($B5017,'Pliegos Tarifarios (Las Condes)'!$A:$A,0)))/1.19</f>
        <v>3360.8926890756306</v>
      </c>
      <c r="R5017" s="19">
        <f>INDEX('Pliegos Tarifarios (Las Condes)'!$K:$K,MATCH($B5017,'Pliegos Tarifarios (Las Condes)'!$A:$A,0))</f>
        <v>733.35299999999995</v>
      </c>
      <c r="S5017" s="21">
        <f t="shared" si="237"/>
        <v>214363.40250867564</v>
      </c>
      <c r="T5017" s="21">
        <f t="shared" si="238"/>
        <v>40729.046476648371</v>
      </c>
      <c r="U5017" s="19">
        <v>0</v>
      </c>
      <c r="V5017" s="21">
        <f t="shared" si="239"/>
        <v>255092.44898532401</v>
      </c>
    </row>
    <row r="5018" spans="1:22" x14ac:dyDescent="0.3">
      <c r="A5018" s="7" t="s">
        <v>151</v>
      </c>
      <c r="B5018" s="7">
        <v>12</v>
      </c>
      <c r="C5018" s="8" t="s">
        <v>186</v>
      </c>
      <c r="D5018" s="7" t="s">
        <v>352</v>
      </c>
      <c r="E5018" s="7" t="s">
        <v>121</v>
      </c>
      <c r="F5018" s="8" t="s">
        <v>353</v>
      </c>
      <c r="G5018" s="7" t="s">
        <v>16</v>
      </c>
      <c r="H5018" s="9">
        <v>1097.2886000000001</v>
      </c>
      <c r="I5018" s="9">
        <v>2.8742999999999999</v>
      </c>
      <c r="J5018" s="9">
        <v>2.8658999999999999</v>
      </c>
      <c r="K5018" s="10">
        <v>0.99707754931635528</v>
      </c>
      <c r="L5018" s="9">
        <v>35.4</v>
      </c>
      <c r="M5018" s="19">
        <f>H5018*INDEX('Pliegos Tarifarios (Las Condes)'!$B:$B,MATCH($B5018,'Pliegos Tarifarios (Las Condes)'!$A:$A,0))</f>
        <v>144582.0378018</v>
      </c>
      <c r="N5018" s="19">
        <f>I5018*INDEX('Pliegos Tarifarios (Las Condes)'!$C:$C,MATCH($B5018,'Pliegos Tarifarios (Las Condes)'!$A:$A,0))</f>
        <v>9959.4006368999999</v>
      </c>
      <c r="O5018" s="19">
        <f>J5018*INDEX('Pliegos Tarifarios (Las Condes)'!$D:$D,MATCH($B5018,'Pliegos Tarifarios (Las Condes)'!$A:$A,0))</f>
        <v>41666.887349099998</v>
      </c>
      <c r="P5018" s="19">
        <f>H5018*INDEX('Pliegos Tarifarios (Las Condes)'!$E:$E,MATCH($B5018,'Pliegos Tarifarios (Las Condes)'!$A:$A,0))</f>
        <v>14291.086726400001</v>
      </c>
      <c r="Q5018" s="19" cm="1">
        <f t="array" ref="Q5018">H5018*_xlfn.IFS(H5018&lt;=350,INDEX('Pliegos Tarifarios (Las Condes)'!$F:$F,MATCH($B5018,'Pliegos Tarifarios (Las Condes)'!$A:$A,0)),H5018&lt;=500,INDEX('Pliegos Tarifarios (Las Condes)'!$G:$G,MATCH($B5018,'Pliegos Tarifarios (Las Condes)'!$A:$A,0)),H5018&lt;=1000,INDEX('Pliegos Tarifarios (Las Condes)'!$H:$H,MATCH($B5018,'Pliegos Tarifarios (Las Condes)'!$A:$A,0)),H5018&lt;=5000,INDEX('Pliegos Tarifarios (Las Condes)'!$I:$I,MATCH($B5018,'Pliegos Tarifarios (Las Condes)'!$A:$A,0)),H5018&gt;5000,INDEX('Pliegos Tarifarios (Las Condes)'!$J:$J,MATCH($B5018,'Pliegos Tarifarios (Las Condes)'!$A:$A,0)))/1.19</f>
        <v>3358.2563707563027</v>
      </c>
      <c r="R5018" s="19">
        <f>INDEX('Pliegos Tarifarios (Las Condes)'!$K:$K,MATCH($B5018,'Pliegos Tarifarios (Las Condes)'!$A:$A,0))</f>
        <v>733.35299999999995</v>
      </c>
      <c r="S5018" s="21">
        <f t="shared" si="237"/>
        <v>214591.02188495634</v>
      </c>
      <c r="T5018" s="21">
        <f t="shared" si="238"/>
        <v>40772.294158141704</v>
      </c>
      <c r="U5018" s="19">
        <v>0</v>
      </c>
      <c r="V5018" s="21">
        <f t="shared" si="239"/>
        <v>255363.31604309805</v>
      </c>
    </row>
    <row r="5019" spans="1:22" x14ac:dyDescent="0.3">
      <c r="A5019" s="7" t="s">
        <v>151</v>
      </c>
      <c r="B5019" s="7">
        <v>12</v>
      </c>
      <c r="C5019" s="8" t="s">
        <v>186</v>
      </c>
      <c r="D5019" s="7" t="s">
        <v>354</v>
      </c>
      <c r="E5019" s="7" t="s">
        <v>121</v>
      </c>
      <c r="F5019" s="8" t="s">
        <v>355</v>
      </c>
      <c r="G5019" s="7" t="s">
        <v>16</v>
      </c>
      <c r="H5019" s="9">
        <v>1098.8615</v>
      </c>
      <c r="I5019" s="9">
        <v>2.8913000000000002</v>
      </c>
      <c r="J5019" s="9">
        <v>2.8426</v>
      </c>
      <c r="K5019" s="10">
        <v>0.98315636564867004</v>
      </c>
      <c r="L5019" s="9">
        <v>35.450000000000003</v>
      </c>
      <c r="M5019" s="19">
        <f>H5019*INDEX('Pliegos Tarifarios (Las Condes)'!$B:$B,MATCH($B5019,'Pliegos Tarifarios (Las Condes)'!$A:$A,0))</f>
        <v>144789.2878245</v>
      </c>
      <c r="N5019" s="19">
        <f>I5019*INDEX('Pliegos Tarifarios (Las Condes)'!$C:$C,MATCH($B5019,'Pliegos Tarifarios (Las Condes)'!$A:$A,0))</f>
        <v>10018.305347900001</v>
      </c>
      <c r="O5019" s="19">
        <f>J5019*INDEX('Pliegos Tarifarios (Las Condes)'!$D:$D,MATCH($B5019,'Pliegos Tarifarios (Las Condes)'!$A:$A,0))</f>
        <v>41328.132167399999</v>
      </c>
      <c r="P5019" s="19">
        <f>H5019*INDEX('Pliegos Tarifarios (Las Condes)'!$E:$E,MATCH($B5019,'Pliegos Tarifarios (Las Condes)'!$A:$A,0))</f>
        <v>14311.572176</v>
      </c>
      <c r="Q5019" s="19" cm="1">
        <f t="array" ref="Q5019">H5019*_xlfn.IFS(H5019&lt;=350,INDEX('Pliegos Tarifarios (Las Condes)'!$F:$F,MATCH($B5019,'Pliegos Tarifarios (Las Condes)'!$A:$A,0)),H5019&lt;=500,INDEX('Pliegos Tarifarios (Las Condes)'!$G:$G,MATCH($B5019,'Pliegos Tarifarios (Las Condes)'!$A:$A,0)),H5019&lt;=1000,INDEX('Pliegos Tarifarios (Las Condes)'!$H:$H,MATCH($B5019,'Pliegos Tarifarios (Las Condes)'!$A:$A,0)),H5019&lt;=5000,INDEX('Pliegos Tarifarios (Las Condes)'!$I:$I,MATCH($B5019,'Pliegos Tarifarios (Las Condes)'!$A:$A,0)),H5019&gt;5000,INDEX('Pliegos Tarifarios (Las Condes)'!$J:$J,MATCH($B5019,'Pliegos Tarifarios (Las Condes)'!$A:$A,0)))/1.19</f>
        <v>3363.0702378151259</v>
      </c>
      <c r="R5019" s="19">
        <f>INDEX('Pliegos Tarifarios (Las Condes)'!$K:$K,MATCH($B5019,'Pliegos Tarifarios (Las Condes)'!$A:$A,0))</f>
        <v>733.35299999999995</v>
      </c>
      <c r="S5019" s="21">
        <f t="shared" si="237"/>
        <v>214543.72075361511</v>
      </c>
      <c r="T5019" s="21">
        <f t="shared" si="238"/>
        <v>40763.306943186872</v>
      </c>
      <c r="U5019" s="19">
        <v>0</v>
      </c>
      <c r="V5019" s="21">
        <f t="shared" si="239"/>
        <v>255307.02769680199</v>
      </c>
    </row>
    <row r="5020" spans="1:22" x14ac:dyDescent="0.3">
      <c r="A5020" s="7" t="s">
        <v>151</v>
      </c>
      <c r="B5020" s="7">
        <v>12</v>
      </c>
      <c r="C5020" s="8" t="s">
        <v>186</v>
      </c>
      <c r="D5020" s="7" t="s">
        <v>356</v>
      </c>
      <c r="E5020" s="7" t="s">
        <v>121</v>
      </c>
      <c r="F5020" s="8" t="s">
        <v>357</v>
      </c>
      <c r="G5020" s="7" t="s">
        <v>16</v>
      </c>
      <c r="H5020" s="9">
        <v>1097.5653</v>
      </c>
      <c r="I5020" s="9">
        <v>2.8725000000000001</v>
      </c>
      <c r="J5020" s="9">
        <v>2.8321999999999998</v>
      </c>
      <c r="K5020" s="10">
        <v>0.98597040905134892</v>
      </c>
      <c r="L5020" s="9">
        <v>35.409999999999997</v>
      </c>
      <c r="M5020" s="19">
        <f>H5020*INDEX('Pliegos Tarifarios (Las Condes)'!$B:$B,MATCH($B5020,'Pliegos Tarifarios (Las Condes)'!$A:$A,0))</f>
        <v>144618.49662389999</v>
      </c>
      <c r="N5020" s="19">
        <f>I5020*INDEX('Pliegos Tarifarios (Las Condes)'!$C:$C,MATCH($B5020,'Pliegos Tarifarios (Las Condes)'!$A:$A,0))</f>
        <v>9953.1636675000009</v>
      </c>
      <c r="O5020" s="19">
        <f>J5020*INDEX('Pliegos Tarifarios (Las Condes)'!$D:$D,MATCH($B5020,'Pliegos Tarifarios (Las Condes)'!$A:$A,0))</f>
        <v>41176.928137800001</v>
      </c>
      <c r="P5020" s="19">
        <f>H5020*INDEX('Pliegos Tarifarios (Las Condes)'!$E:$E,MATCH($B5020,'Pliegos Tarifarios (Las Condes)'!$A:$A,0))</f>
        <v>14294.690467199998</v>
      </c>
      <c r="Q5020" s="19" cm="1">
        <f t="array" ref="Q5020">H5020*_xlfn.IFS(H5020&lt;=350,INDEX('Pliegos Tarifarios (Las Condes)'!$F:$F,MATCH($B5020,'Pliegos Tarifarios (Las Condes)'!$A:$A,0)),H5020&lt;=500,INDEX('Pliegos Tarifarios (Las Condes)'!$G:$G,MATCH($B5020,'Pliegos Tarifarios (Las Condes)'!$A:$A,0)),H5020&lt;=1000,INDEX('Pliegos Tarifarios (Las Condes)'!$H:$H,MATCH($B5020,'Pliegos Tarifarios (Las Condes)'!$A:$A,0)),H5020&lt;=5000,INDEX('Pliegos Tarifarios (Las Condes)'!$I:$I,MATCH($B5020,'Pliegos Tarifarios (Las Condes)'!$A:$A,0)),H5020&gt;5000,INDEX('Pliegos Tarifarios (Las Condes)'!$J:$J,MATCH($B5020,'Pliegos Tarifarios (Las Condes)'!$A:$A,0)))/1.19</f>
        <v>3359.1032122689076</v>
      </c>
      <c r="R5020" s="19">
        <f>INDEX('Pliegos Tarifarios (Las Condes)'!$K:$K,MATCH($B5020,'Pliegos Tarifarios (Las Condes)'!$A:$A,0))</f>
        <v>733.35299999999995</v>
      </c>
      <c r="S5020" s="21">
        <f t="shared" si="237"/>
        <v>214135.73510866892</v>
      </c>
      <c r="T5020" s="21">
        <f t="shared" si="238"/>
        <v>40685.789670647093</v>
      </c>
      <c r="U5020" s="19">
        <v>0</v>
      </c>
      <c r="V5020" s="21">
        <f t="shared" si="239"/>
        <v>254821.52477931601</v>
      </c>
    </row>
    <row r="5021" spans="1:22" x14ac:dyDescent="0.3">
      <c r="A5021" s="7" t="s">
        <v>151</v>
      </c>
      <c r="B5021" s="7">
        <v>12</v>
      </c>
      <c r="C5021" s="8" t="s">
        <v>186</v>
      </c>
      <c r="D5021" s="7" t="s">
        <v>358</v>
      </c>
      <c r="E5021" s="7" t="s">
        <v>121</v>
      </c>
      <c r="F5021" s="8" t="s">
        <v>359</v>
      </c>
      <c r="G5021" s="7" t="s">
        <v>16</v>
      </c>
      <c r="H5021" s="9">
        <v>1098.5063</v>
      </c>
      <c r="I5021" s="9">
        <v>2.8342000000000001</v>
      </c>
      <c r="J5021" s="9">
        <v>2.8130000000000002</v>
      </c>
      <c r="K5021" s="10">
        <v>0.99251993507868186</v>
      </c>
      <c r="L5021" s="9">
        <v>35.44</v>
      </c>
      <c r="M5021" s="19">
        <f>H5021*INDEX('Pliegos Tarifarios (Las Condes)'!$B:$B,MATCH($B5021,'Pliegos Tarifarios (Las Condes)'!$A:$A,0))</f>
        <v>144742.48560690001</v>
      </c>
      <c r="N5021" s="19">
        <f>I5021*INDEX('Pliegos Tarifarios (Las Condes)'!$C:$C,MATCH($B5021,'Pliegos Tarifarios (Las Condes)'!$A:$A,0))</f>
        <v>9820.4548186000011</v>
      </c>
      <c r="O5021" s="19">
        <f>J5021*INDEX('Pliegos Tarifarios (Las Condes)'!$D:$D,MATCH($B5021,'Pliegos Tarifarios (Las Condes)'!$A:$A,0))</f>
        <v>40897.782236999999</v>
      </c>
      <c r="P5021" s="19">
        <f>H5021*INDEX('Pliegos Tarifarios (Las Condes)'!$E:$E,MATCH($B5021,'Pliegos Tarifarios (Las Condes)'!$A:$A,0))</f>
        <v>14306.946051199999</v>
      </c>
      <c r="Q5021" s="19" cm="1">
        <f t="array" ref="Q5021">H5021*_xlfn.IFS(H5021&lt;=350,INDEX('Pliegos Tarifarios (Las Condes)'!$F:$F,MATCH($B5021,'Pliegos Tarifarios (Las Condes)'!$A:$A,0)),H5021&lt;=500,INDEX('Pliegos Tarifarios (Las Condes)'!$G:$G,MATCH($B5021,'Pliegos Tarifarios (Las Condes)'!$A:$A,0)),H5021&lt;=1000,INDEX('Pliegos Tarifarios (Las Condes)'!$H:$H,MATCH($B5021,'Pliegos Tarifarios (Las Condes)'!$A:$A,0)),H5021&lt;=5000,INDEX('Pliegos Tarifarios (Las Condes)'!$I:$I,MATCH($B5021,'Pliegos Tarifarios (Las Condes)'!$A:$A,0)),H5021&gt;5000,INDEX('Pliegos Tarifarios (Las Condes)'!$J:$J,MATCH($B5021,'Pliegos Tarifarios (Las Condes)'!$A:$A,0)))/1.19</f>
        <v>3361.9831467226891</v>
      </c>
      <c r="R5021" s="19">
        <f>INDEX('Pliegos Tarifarios (Las Condes)'!$K:$K,MATCH($B5021,'Pliegos Tarifarios (Las Condes)'!$A:$A,0))</f>
        <v>733.35299999999995</v>
      </c>
      <c r="S5021" s="21">
        <f t="shared" si="237"/>
        <v>213863.00486042272</v>
      </c>
      <c r="T5021" s="21">
        <f t="shared" si="238"/>
        <v>40633.970923480316</v>
      </c>
      <c r="U5021" s="19">
        <v>0</v>
      </c>
      <c r="V5021" s="21">
        <f t="shared" si="239"/>
        <v>254496.97578390304</v>
      </c>
    </row>
    <row r="5022" spans="1:22" x14ac:dyDescent="0.3">
      <c r="A5022" s="7" t="s">
        <v>151</v>
      </c>
      <c r="B5022" s="7">
        <v>12</v>
      </c>
      <c r="C5022" s="8" t="s">
        <v>186</v>
      </c>
      <c r="D5022" s="7" t="s">
        <v>360</v>
      </c>
      <c r="E5022" s="7" t="s">
        <v>121</v>
      </c>
      <c r="F5022" s="8" t="s">
        <v>361</v>
      </c>
      <c r="G5022" s="7" t="s">
        <v>16</v>
      </c>
      <c r="H5022" s="9">
        <v>1099.2754</v>
      </c>
      <c r="I5022" s="9">
        <v>2.8837999999999999</v>
      </c>
      <c r="J5022" s="9">
        <v>2.8837999999999999</v>
      </c>
      <c r="K5022" s="10">
        <v>1</v>
      </c>
      <c r="L5022" s="9">
        <v>35.46</v>
      </c>
      <c r="M5022" s="19">
        <f>H5022*INDEX('Pliegos Tarifarios (Las Condes)'!$B:$B,MATCH($B5022,'Pliegos Tarifarios (Las Condes)'!$A:$A,0))</f>
        <v>144843.82453020001</v>
      </c>
      <c r="N5022" s="19">
        <f>I5022*INDEX('Pliegos Tarifarios (Las Condes)'!$C:$C,MATCH($B5022,'Pliegos Tarifarios (Las Condes)'!$A:$A,0))</f>
        <v>9992.3179753999993</v>
      </c>
      <c r="O5022" s="19">
        <f>J5022*INDEX('Pliegos Tarifarios (Las Condes)'!$D:$D,MATCH($B5022,'Pliegos Tarifarios (Las Condes)'!$A:$A,0))</f>
        <v>41927.132746199997</v>
      </c>
      <c r="P5022" s="19">
        <f>H5022*INDEX('Pliegos Tarifarios (Las Condes)'!$E:$E,MATCH($B5022,'Pliegos Tarifarios (Las Condes)'!$A:$A,0))</f>
        <v>14316.9628096</v>
      </c>
      <c r="Q5022" s="19" cm="1">
        <f t="array" ref="Q5022">H5022*_xlfn.IFS(H5022&lt;=350,INDEX('Pliegos Tarifarios (Las Condes)'!$F:$F,MATCH($B5022,'Pliegos Tarifarios (Las Condes)'!$A:$A,0)),H5022&lt;=500,INDEX('Pliegos Tarifarios (Las Condes)'!$G:$G,MATCH($B5022,'Pliegos Tarifarios (Las Condes)'!$A:$A,0)),H5022&lt;=1000,INDEX('Pliegos Tarifarios (Las Condes)'!$H:$H,MATCH($B5022,'Pliegos Tarifarios (Las Condes)'!$A:$A,0)),H5022&lt;=5000,INDEX('Pliegos Tarifarios (Las Condes)'!$I:$I,MATCH($B5022,'Pliegos Tarifarios (Las Condes)'!$A:$A,0)),H5022&gt;5000,INDEX('Pliegos Tarifarios (Las Condes)'!$J:$J,MATCH($B5022,'Pliegos Tarifarios (Las Condes)'!$A:$A,0)))/1.19</f>
        <v>3364.3369805042021</v>
      </c>
      <c r="R5022" s="19">
        <f>INDEX('Pliegos Tarifarios (Las Condes)'!$K:$K,MATCH($B5022,'Pliegos Tarifarios (Las Condes)'!$A:$A,0))</f>
        <v>733.35299999999995</v>
      </c>
      <c r="S5022" s="21">
        <f t="shared" si="237"/>
        <v>215177.92804190418</v>
      </c>
      <c r="T5022" s="21">
        <f t="shared" si="238"/>
        <v>40883.806327961793</v>
      </c>
      <c r="U5022" s="19">
        <v>0</v>
      </c>
      <c r="V5022" s="21">
        <f t="shared" si="239"/>
        <v>256061.73436986597</v>
      </c>
    </row>
    <row r="5023" spans="1:22" x14ac:dyDescent="0.3">
      <c r="A5023" s="7" t="s">
        <v>151</v>
      </c>
      <c r="B5023" s="7">
        <v>12</v>
      </c>
      <c r="C5023" s="8" t="s">
        <v>186</v>
      </c>
      <c r="D5023" s="7" t="s">
        <v>362</v>
      </c>
      <c r="E5023" s="7" t="s">
        <v>121</v>
      </c>
      <c r="F5023" s="8" t="s">
        <v>363</v>
      </c>
      <c r="G5023" s="7" t="s">
        <v>16</v>
      </c>
      <c r="H5023" s="9">
        <v>1098.1166000000001</v>
      </c>
      <c r="I5023" s="9">
        <v>2.9039999999999999</v>
      </c>
      <c r="J5023" s="9">
        <v>2.8237000000000001</v>
      </c>
      <c r="K5023" s="10">
        <v>0.97234848484848491</v>
      </c>
      <c r="L5023" s="9">
        <v>35.42</v>
      </c>
      <c r="M5023" s="19">
        <f>H5023*INDEX('Pliegos Tarifarios (Las Condes)'!$B:$B,MATCH($B5023,'Pliegos Tarifarios (Las Condes)'!$A:$A,0))</f>
        <v>144691.13756580002</v>
      </c>
      <c r="N5023" s="19">
        <f>I5023*INDEX('Pliegos Tarifarios (Las Condes)'!$C:$C,MATCH($B5023,'Pliegos Tarifarios (Las Condes)'!$A:$A,0))</f>
        <v>10062.310632000001</v>
      </c>
      <c r="O5023" s="19">
        <f>J5023*INDEX('Pliegos Tarifarios (Las Condes)'!$D:$D,MATCH($B5023,'Pliegos Tarifarios (Las Condes)'!$A:$A,0))</f>
        <v>41053.347921300003</v>
      </c>
      <c r="P5023" s="19">
        <f>H5023*INDEX('Pliegos Tarifarios (Las Condes)'!$E:$E,MATCH($B5023,'Pliegos Tarifarios (Las Condes)'!$A:$A,0))</f>
        <v>14301.870598400001</v>
      </c>
      <c r="Q5023" s="19" cm="1">
        <f t="array" ref="Q5023">H5023*_xlfn.IFS(H5023&lt;=350,INDEX('Pliegos Tarifarios (Las Condes)'!$F:$F,MATCH($B5023,'Pliegos Tarifarios (Las Condes)'!$A:$A,0)),H5023&lt;=500,INDEX('Pliegos Tarifarios (Las Condes)'!$G:$G,MATCH($B5023,'Pliegos Tarifarios (Las Condes)'!$A:$A,0)),H5023&lt;=1000,INDEX('Pliegos Tarifarios (Las Condes)'!$H:$H,MATCH($B5023,'Pliegos Tarifarios (Las Condes)'!$A:$A,0)),H5023&lt;=5000,INDEX('Pliegos Tarifarios (Las Condes)'!$I:$I,MATCH($B5023,'Pliegos Tarifarios (Las Condes)'!$A:$A,0)),H5023&gt;5000,INDEX('Pliegos Tarifarios (Las Condes)'!$J:$J,MATCH($B5023,'Pliegos Tarifarios (Las Condes)'!$A:$A,0)))/1.19</f>
        <v>3360.7904682352942</v>
      </c>
      <c r="R5023" s="19">
        <f>INDEX('Pliegos Tarifarios (Las Condes)'!$K:$K,MATCH($B5023,'Pliegos Tarifarios (Las Condes)'!$A:$A,0))</f>
        <v>733.35299999999995</v>
      </c>
      <c r="S5023" s="21">
        <f t="shared" si="237"/>
        <v>214202.81018573535</v>
      </c>
      <c r="T5023" s="21">
        <f t="shared" si="238"/>
        <v>40698.533935289714</v>
      </c>
      <c r="U5023" s="19">
        <v>0</v>
      </c>
      <c r="V5023" s="21">
        <f t="shared" si="239"/>
        <v>254901.34412102506</v>
      </c>
    </row>
    <row r="5024" spans="1:22" x14ac:dyDescent="0.3">
      <c r="A5024" s="7" t="s">
        <v>151</v>
      </c>
      <c r="B5024" s="7">
        <v>12</v>
      </c>
      <c r="C5024" s="8" t="s">
        <v>186</v>
      </c>
      <c r="D5024" s="7" t="s">
        <v>364</v>
      </c>
      <c r="E5024" s="7" t="s">
        <v>121</v>
      </c>
      <c r="F5024" s="8" t="s">
        <v>365</v>
      </c>
      <c r="G5024" s="7" t="s">
        <v>16</v>
      </c>
      <c r="H5024" s="9">
        <v>1098.1183000000001</v>
      </c>
      <c r="I5024" s="9">
        <v>2.8944999999999999</v>
      </c>
      <c r="J5024" s="9">
        <v>2.8502000000000001</v>
      </c>
      <c r="K5024" s="10">
        <v>0.98469511141820698</v>
      </c>
      <c r="L5024" s="9">
        <v>35.42</v>
      </c>
      <c r="M5024" s="19">
        <f>H5024*INDEX('Pliegos Tarifarios (Las Condes)'!$B:$B,MATCH($B5024,'Pliegos Tarifarios (Las Condes)'!$A:$A,0))</f>
        <v>144691.36156290001</v>
      </c>
      <c r="N5024" s="19">
        <f>I5024*INDEX('Pliegos Tarifarios (Las Condes)'!$C:$C,MATCH($B5024,'Pliegos Tarifarios (Las Condes)'!$A:$A,0))</f>
        <v>10029.393293499999</v>
      </c>
      <c r="O5024" s="19">
        <f>J5024*INDEX('Pliegos Tarifarios (Las Condes)'!$D:$D,MATCH($B5024,'Pliegos Tarifarios (Las Condes)'!$A:$A,0))</f>
        <v>41438.627419800003</v>
      </c>
      <c r="P5024" s="19">
        <f>H5024*INDEX('Pliegos Tarifarios (Las Condes)'!$E:$E,MATCH($B5024,'Pliegos Tarifarios (Las Condes)'!$A:$A,0))</f>
        <v>14301.892739200001</v>
      </c>
      <c r="Q5024" s="19" cm="1">
        <f t="array" ref="Q5024">H5024*_xlfn.IFS(H5024&lt;=350,INDEX('Pliegos Tarifarios (Las Condes)'!$F:$F,MATCH($B5024,'Pliegos Tarifarios (Las Condes)'!$A:$A,0)),H5024&lt;=500,INDEX('Pliegos Tarifarios (Las Condes)'!$G:$G,MATCH($B5024,'Pliegos Tarifarios (Las Condes)'!$A:$A,0)),H5024&lt;=1000,INDEX('Pliegos Tarifarios (Las Condes)'!$H:$H,MATCH($B5024,'Pliegos Tarifarios (Las Condes)'!$A:$A,0)),H5024&lt;=5000,INDEX('Pliegos Tarifarios (Las Condes)'!$I:$I,MATCH($B5024,'Pliegos Tarifarios (Las Condes)'!$A:$A,0)),H5024&gt;5000,INDEX('Pliegos Tarifarios (Las Condes)'!$J:$J,MATCH($B5024,'Pliegos Tarifarios (Las Condes)'!$A:$A,0)))/1.19</f>
        <v>3360.7956710924373</v>
      </c>
      <c r="R5024" s="19">
        <f>INDEX('Pliegos Tarifarios (Las Condes)'!$K:$K,MATCH($B5024,'Pliegos Tarifarios (Las Condes)'!$A:$A,0))</f>
        <v>733.35299999999995</v>
      </c>
      <c r="S5024" s="21">
        <f t="shared" si="237"/>
        <v>214555.42368649246</v>
      </c>
      <c r="T5024" s="21">
        <f t="shared" si="238"/>
        <v>40765.530500433568</v>
      </c>
      <c r="U5024" s="19">
        <v>0</v>
      </c>
      <c r="V5024" s="21">
        <f t="shared" si="239"/>
        <v>255320.95418692601</v>
      </c>
    </row>
    <row r="5025" spans="1:22" x14ac:dyDescent="0.3">
      <c r="A5025" s="7" t="s">
        <v>151</v>
      </c>
      <c r="B5025" s="7">
        <v>12</v>
      </c>
      <c r="C5025" s="8" t="s">
        <v>186</v>
      </c>
      <c r="D5025" s="7" t="s">
        <v>366</v>
      </c>
      <c r="E5025" s="7" t="s">
        <v>121</v>
      </c>
      <c r="F5025" s="8" t="s">
        <v>367</v>
      </c>
      <c r="G5025" s="7" t="s">
        <v>16</v>
      </c>
      <c r="H5025" s="9">
        <v>1098.7768000000001</v>
      </c>
      <c r="I5025" s="9">
        <v>2.8917000000000002</v>
      </c>
      <c r="J5025" s="9">
        <v>2.8586</v>
      </c>
      <c r="K5025" s="10">
        <v>0.9885534460697859</v>
      </c>
      <c r="L5025" s="9">
        <v>35.44</v>
      </c>
      <c r="M5025" s="19">
        <f>H5025*INDEX('Pliegos Tarifarios (Las Condes)'!$B:$B,MATCH($B5025,'Pliegos Tarifarios (Las Condes)'!$A:$A,0))</f>
        <v>144778.12749840002</v>
      </c>
      <c r="N5025" s="19">
        <f>I5025*INDEX('Pliegos Tarifarios (Las Condes)'!$C:$C,MATCH($B5025,'Pliegos Tarifarios (Las Condes)'!$A:$A,0))</f>
        <v>10019.6913411</v>
      </c>
      <c r="O5025" s="19">
        <f>J5025*INDEX('Pliegos Tarifarios (Las Condes)'!$D:$D,MATCH($B5025,'Pliegos Tarifarios (Las Condes)'!$A:$A,0))</f>
        <v>41560.7537514</v>
      </c>
      <c r="P5025" s="19">
        <f>H5025*INDEX('Pliegos Tarifarios (Las Condes)'!$E:$E,MATCH($B5025,'Pliegos Tarifarios (Las Condes)'!$A:$A,0))</f>
        <v>14310.469043200001</v>
      </c>
      <c r="Q5025" s="19" cm="1">
        <f t="array" ref="Q5025">H5025*_xlfn.IFS(H5025&lt;=350,INDEX('Pliegos Tarifarios (Las Condes)'!$F:$F,MATCH($B5025,'Pliegos Tarifarios (Las Condes)'!$A:$A,0)),H5025&lt;=500,INDEX('Pliegos Tarifarios (Las Condes)'!$G:$G,MATCH($B5025,'Pliegos Tarifarios (Las Condes)'!$A:$A,0)),H5025&lt;=1000,INDEX('Pliegos Tarifarios (Las Condes)'!$H:$H,MATCH($B5025,'Pliegos Tarifarios (Las Condes)'!$A:$A,0)),H5025&lt;=5000,INDEX('Pliegos Tarifarios (Las Condes)'!$I:$I,MATCH($B5025,'Pliegos Tarifarios (Las Condes)'!$A:$A,0)),H5025&gt;5000,INDEX('Pliegos Tarifarios (Las Condes)'!$J:$J,MATCH($B5025,'Pliegos Tarifarios (Las Condes)'!$A:$A,0)))/1.19</f>
        <v>3362.8110131092444</v>
      </c>
      <c r="R5025" s="19">
        <f>INDEX('Pliegos Tarifarios (Las Condes)'!$K:$K,MATCH($B5025,'Pliegos Tarifarios (Las Condes)'!$A:$A,0))</f>
        <v>733.35299999999995</v>
      </c>
      <c r="S5025" s="21">
        <f t="shared" si="237"/>
        <v>214765.20564720925</v>
      </c>
      <c r="T5025" s="21">
        <f t="shared" si="238"/>
        <v>40805.38907296976</v>
      </c>
      <c r="U5025" s="19">
        <v>0</v>
      </c>
      <c r="V5025" s="21">
        <f t="shared" si="239"/>
        <v>255570.59472017901</v>
      </c>
    </row>
    <row r="5026" spans="1:22" x14ac:dyDescent="0.3">
      <c r="A5026" s="7" t="s">
        <v>151</v>
      </c>
      <c r="B5026" s="7">
        <v>12</v>
      </c>
      <c r="C5026" s="8" t="s">
        <v>186</v>
      </c>
      <c r="D5026" s="7" t="s">
        <v>368</v>
      </c>
      <c r="E5026" s="7" t="s">
        <v>121</v>
      </c>
      <c r="F5026" s="8" t="s">
        <v>369</v>
      </c>
      <c r="G5026" s="7" t="s">
        <v>16</v>
      </c>
      <c r="H5026" s="9">
        <v>1100.1128000000001</v>
      </c>
      <c r="I5026" s="9">
        <v>2.8603999999999998</v>
      </c>
      <c r="J5026" s="9">
        <v>2.8603999999999998</v>
      </c>
      <c r="K5026" s="10">
        <v>1</v>
      </c>
      <c r="L5026" s="9">
        <v>35.49</v>
      </c>
      <c r="M5026" s="19">
        <f>H5026*INDEX('Pliegos Tarifarios (Las Condes)'!$B:$B,MATCH($B5026,'Pliegos Tarifarios (Las Condes)'!$A:$A,0))</f>
        <v>144954.16286640003</v>
      </c>
      <c r="N5026" s="19">
        <f>I5026*INDEX('Pliegos Tarifarios (Las Condes)'!$C:$C,MATCH($B5026,'Pliegos Tarifarios (Las Condes)'!$A:$A,0))</f>
        <v>9911.2373731999996</v>
      </c>
      <c r="O5026" s="19">
        <f>J5026*INDEX('Pliegos Tarifarios (Las Condes)'!$D:$D,MATCH($B5026,'Pliegos Tarifarios (Las Condes)'!$A:$A,0))</f>
        <v>41586.923679599997</v>
      </c>
      <c r="P5026" s="19">
        <f>H5026*INDEX('Pliegos Tarifarios (Las Condes)'!$E:$E,MATCH($B5026,'Pliegos Tarifarios (Las Condes)'!$A:$A,0))</f>
        <v>14327.8691072</v>
      </c>
      <c r="Q5026" s="19" cm="1">
        <f t="array" ref="Q5026">H5026*_xlfn.IFS(H5026&lt;=350,INDEX('Pliegos Tarifarios (Las Condes)'!$F:$F,MATCH($B5026,'Pliegos Tarifarios (Las Condes)'!$A:$A,0)),H5026&lt;=500,INDEX('Pliegos Tarifarios (Las Condes)'!$G:$G,MATCH($B5026,'Pliegos Tarifarios (Las Condes)'!$A:$A,0)),H5026&lt;=1000,INDEX('Pliegos Tarifarios (Las Condes)'!$H:$H,MATCH($B5026,'Pliegos Tarifarios (Las Condes)'!$A:$A,0)),H5026&lt;=5000,INDEX('Pliegos Tarifarios (Las Condes)'!$I:$I,MATCH($B5026,'Pliegos Tarifarios (Las Condes)'!$A:$A,0)),H5026&gt;5000,INDEX('Pliegos Tarifarios (Las Condes)'!$J:$J,MATCH($B5026,'Pliegos Tarifarios (Las Condes)'!$A:$A,0)))/1.19</f>
        <v>3366.8998467226893</v>
      </c>
      <c r="R5026" s="19">
        <f>INDEX('Pliegos Tarifarios (Las Condes)'!$K:$K,MATCH($B5026,'Pliegos Tarifarios (Las Condes)'!$A:$A,0))</f>
        <v>733.35299999999995</v>
      </c>
      <c r="S5026" s="21">
        <f t="shared" si="237"/>
        <v>214880.44587312275</v>
      </c>
      <c r="T5026" s="21">
        <f t="shared" si="238"/>
        <v>40827.284715893322</v>
      </c>
      <c r="U5026" s="19">
        <v>0</v>
      </c>
      <c r="V5026" s="21">
        <f t="shared" si="239"/>
        <v>255707.73058901608</v>
      </c>
    </row>
    <row r="5027" spans="1:22" x14ac:dyDescent="0.3">
      <c r="A5027" s="7" t="s">
        <v>151</v>
      </c>
      <c r="B5027" s="7">
        <v>12</v>
      </c>
      <c r="C5027" s="8" t="s">
        <v>186</v>
      </c>
      <c r="D5027" s="7" t="s">
        <v>370</v>
      </c>
      <c r="E5027" s="7" t="s">
        <v>121</v>
      </c>
      <c r="F5027" s="8" t="s">
        <v>371</v>
      </c>
      <c r="G5027" s="7" t="s">
        <v>16</v>
      </c>
      <c r="H5027" s="9">
        <v>1100.3668</v>
      </c>
      <c r="I5027" s="9">
        <v>2.8898999999999999</v>
      </c>
      <c r="J5027" s="9">
        <v>2.8380000000000001</v>
      </c>
      <c r="K5027" s="10">
        <v>0.98204090106924125</v>
      </c>
      <c r="L5027" s="9">
        <v>35.5</v>
      </c>
      <c r="M5027" s="19">
        <f>H5027*INDEX('Pliegos Tarifarios (Las Condes)'!$B:$B,MATCH($B5027,'Pliegos Tarifarios (Las Condes)'!$A:$A,0))</f>
        <v>144987.6306684</v>
      </c>
      <c r="N5027" s="19">
        <f>I5027*INDEX('Pliegos Tarifarios (Las Condes)'!$C:$C,MATCH($B5027,'Pliegos Tarifarios (Las Condes)'!$A:$A,0))</f>
        <v>10013.4543717</v>
      </c>
      <c r="O5027" s="19">
        <f>J5027*INDEX('Pliegos Tarifarios (Las Condes)'!$D:$D,MATCH($B5027,'Pliegos Tarifarios (Las Condes)'!$A:$A,0))</f>
        <v>41261.253462000001</v>
      </c>
      <c r="P5027" s="19">
        <f>H5027*INDEX('Pliegos Tarifarios (Las Condes)'!$E:$E,MATCH($B5027,'Pliegos Tarifarios (Las Condes)'!$A:$A,0))</f>
        <v>14331.177203199999</v>
      </c>
      <c r="Q5027" s="19" cm="1">
        <f t="array" ref="Q5027">H5027*_xlfn.IFS(H5027&lt;=350,INDEX('Pliegos Tarifarios (Las Condes)'!$F:$F,MATCH($B5027,'Pliegos Tarifarios (Las Condes)'!$A:$A,0)),H5027&lt;=500,INDEX('Pliegos Tarifarios (Las Condes)'!$G:$G,MATCH($B5027,'Pliegos Tarifarios (Las Condes)'!$A:$A,0)),H5027&lt;=1000,INDEX('Pliegos Tarifarios (Las Condes)'!$H:$H,MATCH($B5027,'Pliegos Tarifarios (Las Condes)'!$A:$A,0)),H5027&lt;=5000,INDEX('Pliegos Tarifarios (Las Condes)'!$I:$I,MATCH($B5027,'Pliegos Tarifarios (Las Condes)'!$A:$A,0)),H5027&gt;5000,INDEX('Pliegos Tarifarios (Las Condes)'!$J:$J,MATCH($B5027,'Pliegos Tarifarios (Las Condes)'!$A:$A,0)))/1.19</f>
        <v>3367.677214789916</v>
      </c>
      <c r="R5027" s="19">
        <f>INDEX('Pliegos Tarifarios (Las Condes)'!$K:$K,MATCH($B5027,'Pliegos Tarifarios (Las Condes)'!$A:$A,0))</f>
        <v>733.35299999999995</v>
      </c>
      <c r="S5027" s="21">
        <f t="shared" si="237"/>
        <v>214694.54592008991</v>
      </c>
      <c r="T5027" s="21">
        <f t="shared" si="238"/>
        <v>40791.963724817084</v>
      </c>
      <c r="U5027" s="19">
        <v>0</v>
      </c>
      <c r="V5027" s="21">
        <f t="shared" si="239"/>
        <v>255486.509644907</v>
      </c>
    </row>
    <row r="5028" spans="1:22" x14ac:dyDescent="0.3">
      <c r="A5028" s="7" t="s">
        <v>151</v>
      </c>
      <c r="B5028" s="7">
        <v>12</v>
      </c>
      <c r="C5028" s="8" t="s">
        <v>186</v>
      </c>
      <c r="D5028" s="7" t="s">
        <v>372</v>
      </c>
      <c r="E5028" s="7" t="s">
        <v>121</v>
      </c>
      <c r="F5028" s="8" t="s">
        <v>373</v>
      </c>
      <c r="G5028" s="7" t="s">
        <v>16</v>
      </c>
      <c r="H5028" s="9">
        <v>1098.0979</v>
      </c>
      <c r="I5028" s="9">
        <v>2.9312999999999998</v>
      </c>
      <c r="J5028" s="9">
        <v>2.8786999999999998</v>
      </c>
      <c r="K5028" s="10">
        <v>0.98205574318561728</v>
      </c>
      <c r="L5028" s="9">
        <v>35.42</v>
      </c>
      <c r="M5028" s="19">
        <f>H5028*INDEX('Pliegos Tarifarios (Las Condes)'!$B:$B,MATCH($B5028,'Pliegos Tarifarios (Las Condes)'!$A:$A,0))</f>
        <v>144688.67359769999</v>
      </c>
      <c r="N5028" s="19">
        <f>I5028*INDEX('Pliegos Tarifarios (Las Condes)'!$C:$C,MATCH($B5028,'Pliegos Tarifarios (Las Condes)'!$A:$A,0))</f>
        <v>10156.9046679</v>
      </c>
      <c r="O5028" s="19">
        <f>J5028*INDEX('Pliegos Tarifarios (Las Condes)'!$D:$D,MATCH($B5028,'Pliegos Tarifarios (Las Condes)'!$A:$A,0))</f>
        <v>41852.984616299997</v>
      </c>
      <c r="P5028" s="19">
        <f>H5028*INDEX('Pliegos Tarifarios (Las Condes)'!$E:$E,MATCH($B5028,'Pliegos Tarifarios (Las Condes)'!$A:$A,0))</f>
        <v>14301.627049599998</v>
      </c>
      <c r="Q5028" s="19" cm="1">
        <f t="array" ref="Q5028">H5028*_xlfn.IFS(H5028&lt;=350,INDEX('Pliegos Tarifarios (Las Condes)'!$F:$F,MATCH($B5028,'Pliegos Tarifarios (Las Condes)'!$A:$A,0)),H5028&lt;=500,INDEX('Pliegos Tarifarios (Las Condes)'!$G:$G,MATCH($B5028,'Pliegos Tarifarios (Las Condes)'!$A:$A,0)),H5028&lt;=1000,INDEX('Pliegos Tarifarios (Las Condes)'!$H:$H,MATCH($B5028,'Pliegos Tarifarios (Las Condes)'!$A:$A,0)),H5028&lt;=5000,INDEX('Pliegos Tarifarios (Las Condes)'!$I:$I,MATCH($B5028,'Pliegos Tarifarios (Las Condes)'!$A:$A,0)),H5028&gt;5000,INDEX('Pliegos Tarifarios (Las Condes)'!$J:$J,MATCH($B5028,'Pliegos Tarifarios (Las Condes)'!$A:$A,0)))/1.19</f>
        <v>3360.7332368067227</v>
      </c>
      <c r="R5028" s="19">
        <f>INDEX('Pliegos Tarifarios (Las Condes)'!$K:$K,MATCH($B5028,'Pliegos Tarifarios (Las Condes)'!$A:$A,0))</f>
        <v>733.35299999999995</v>
      </c>
      <c r="S5028" s="21">
        <f t="shared" si="237"/>
        <v>215094.27616830674</v>
      </c>
      <c r="T5028" s="21">
        <f t="shared" si="238"/>
        <v>40867.912471978278</v>
      </c>
      <c r="U5028" s="19">
        <v>0</v>
      </c>
      <c r="V5028" s="21">
        <f t="shared" si="239"/>
        <v>255962.18864028502</v>
      </c>
    </row>
    <row r="5029" spans="1:22" x14ac:dyDescent="0.3">
      <c r="A5029" s="7" t="s">
        <v>151</v>
      </c>
      <c r="B5029" s="7">
        <v>12</v>
      </c>
      <c r="C5029" s="8" t="s">
        <v>186</v>
      </c>
      <c r="D5029" s="7" t="s">
        <v>374</v>
      </c>
      <c r="E5029" s="7" t="s">
        <v>121</v>
      </c>
      <c r="F5029" s="8" t="s">
        <v>375</v>
      </c>
      <c r="G5029" s="7" t="s">
        <v>16</v>
      </c>
      <c r="H5029" s="9">
        <v>1099.7306000000001</v>
      </c>
      <c r="I5029" s="9">
        <v>2.8723000000000001</v>
      </c>
      <c r="J5029" s="9">
        <v>2.843</v>
      </c>
      <c r="K5029" s="10">
        <v>0.98979911569125789</v>
      </c>
      <c r="L5029" s="9">
        <v>35.479999999999997</v>
      </c>
      <c r="M5029" s="19">
        <f>H5029*INDEX('Pliegos Tarifarios (Las Condes)'!$B:$B,MATCH($B5029,'Pliegos Tarifarios (Las Condes)'!$A:$A,0))</f>
        <v>144903.80304780003</v>
      </c>
      <c r="N5029" s="19">
        <f>I5029*INDEX('Pliegos Tarifarios (Las Condes)'!$C:$C,MATCH($B5029,'Pliegos Tarifarios (Las Condes)'!$A:$A,0))</f>
        <v>9952.4706709000002</v>
      </c>
      <c r="O5029" s="19">
        <f>J5029*INDEX('Pliegos Tarifarios (Las Condes)'!$D:$D,MATCH($B5029,'Pliegos Tarifarios (Las Condes)'!$A:$A,0))</f>
        <v>41333.947706999999</v>
      </c>
      <c r="P5029" s="19">
        <f>H5029*INDEX('Pliegos Tarifarios (Las Condes)'!$E:$E,MATCH($B5029,'Pliegos Tarifarios (Las Condes)'!$A:$A,0))</f>
        <v>14322.891334400001</v>
      </c>
      <c r="Q5029" s="19" cm="1">
        <f t="array" ref="Q5029">H5029*_xlfn.IFS(H5029&lt;=350,INDEX('Pliegos Tarifarios (Las Condes)'!$F:$F,MATCH($B5029,'Pliegos Tarifarios (Las Condes)'!$A:$A,0)),H5029&lt;=500,INDEX('Pliegos Tarifarios (Las Condes)'!$G:$G,MATCH($B5029,'Pliegos Tarifarios (Las Condes)'!$A:$A,0)),H5029&lt;=1000,INDEX('Pliegos Tarifarios (Las Condes)'!$H:$H,MATCH($B5029,'Pliegos Tarifarios (Las Condes)'!$A:$A,0)),H5029&lt;=5000,INDEX('Pliegos Tarifarios (Las Condes)'!$I:$I,MATCH($B5029,'Pliegos Tarifarios (Las Condes)'!$A:$A,0)),H5029&gt;5000,INDEX('Pliegos Tarifarios (Las Condes)'!$J:$J,MATCH($B5029,'Pliegos Tarifarios (Las Condes)'!$A:$A,0)))/1.19</f>
        <v>3365.7301220168069</v>
      </c>
      <c r="R5029" s="19">
        <f>INDEX('Pliegos Tarifarios (Las Condes)'!$K:$K,MATCH($B5029,'Pliegos Tarifarios (Las Condes)'!$A:$A,0))</f>
        <v>733.35299999999995</v>
      </c>
      <c r="S5029" s="21">
        <f t="shared" si="237"/>
        <v>214612.19588211679</v>
      </c>
      <c r="T5029" s="21">
        <f t="shared" si="238"/>
        <v>40776.317217602191</v>
      </c>
      <c r="U5029" s="19">
        <v>0</v>
      </c>
      <c r="V5029" s="21">
        <f t="shared" si="239"/>
        <v>255388.51309971898</v>
      </c>
    </row>
    <row r="5030" spans="1:22" x14ac:dyDescent="0.3">
      <c r="A5030" s="7" t="s">
        <v>151</v>
      </c>
      <c r="B5030" s="7">
        <v>12</v>
      </c>
      <c r="C5030" s="8" t="s">
        <v>186</v>
      </c>
      <c r="D5030" s="7" t="s">
        <v>376</v>
      </c>
      <c r="E5030" s="7" t="s">
        <v>121</v>
      </c>
      <c r="F5030" s="8" t="s">
        <v>377</v>
      </c>
      <c r="G5030" s="7" t="s">
        <v>16</v>
      </c>
      <c r="H5030" s="9">
        <v>1099.4066</v>
      </c>
      <c r="I5030" s="9">
        <v>2.8523000000000001</v>
      </c>
      <c r="J5030" s="9">
        <v>2.8523000000000001</v>
      </c>
      <c r="K5030" s="10">
        <v>1</v>
      </c>
      <c r="L5030" s="9">
        <v>35.46</v>
      </c>
      <c r="M5030" s="19">
        <f>H5030*INDEX('Pliegos Tarifarios (Las Condes)'!$B:$B,MATCH($B5030,'Pliegos Tarifarios (Las Condes)'!$A:$A,0))</f>
        <v>144861.11183579999</v>
      </c>
      <c r="N5030" s="19">
        <f>I5030*INDEX('Pliegos Tarifarios (Las Condes)'!$C:$C,MATCH($B5030,'Pliegos Tarifarios (Las Condes)'!$A:$A,0))</f>
        <v>9883.1710109000014</v>
      </c>
      <c r="O5030" s="19">
        <f>J5030*INDEX('Pliegos Tarifarios (Las Condes)'!$D:$D,MATCH($B5030,'Pliegos Tarifarios (Las Condes)'!$A:$A,0))</f>
        <v>41469.159002699998</v>
      </c>
      <c r="P5030" s="19">
        <f>H5030*INDEX('Pliegos Tarifarios (Las Condes)'!$E:$E,MATCH($B5030,'Pliegos Tarifarios (Las Condes)'!$A:$A,0))</f>
        <v>14318.671558399999</v>
      </c>
      <c r="Q5030" s="19" cm="1">
        <f t="array" ref="Q5030">H5030*_xlfn.IFS(H5030&lt;=350,INDEX('Pliegos Tarifarios (Las Condes)'!$F:$F,MATCH($B5030,'Pliegos Tarifarios (Las Condes)'!$A:$A,0)),H5030&lt;=500,INDEX('Pliegos Tarifarios (Las Condes)'!$G:$G,MATCH($B5030,'Pliegos Tarifarios (Las Condes)'!$A:$A,0)),H5030&lt;=1000,INDEX('Pliegos Tarifarios (Las Condes)'!$H:$H,MATCH($B5030,'Pliegos Tarifarios (Las Condes)'!$A:$A,0)),H5030&lt;=5000,INDEX('Pliegos Tarifarios (Las Condes)'!$I:$I,MATCH($B5030,'Pliegos Tarifarios (Las Condes)'!$A:$A,0)),H5030&gt;5000,INDEX('Pliegos Tarifarios (Las Condes)'!$J:$J,MATCH($B5030,'Pliegos Tarifarios (Las Condes)'!$A:$A,0)))/1.19</f>
        <v>3364.738518655462</v>
      </c>
      <c r="R5030" s="19">
        <f>INDEX('Pliegos Tarifarios (Las Condes)'!$K:$K,MATCH($B5030,'Pliegos Tarifarios (Las Condes)'!$A:$A,0))</f>
        <v>733.35299999999995</v>
      </c>
      <c r="S5030" s="21">
        <f t="shared" si="237"/>
        <v>214630.20492645548</v>
      </c>
      <c r="T5030" s="21">
        <f t="shared" si="238"/>
        <v>40779.738936026544</v>
      </c>
      <c r="U5030" s="19">
        <v>0</v>
      </c>
      <c r="V5030" s="21">
        <f t="shared" si="239"/>
        <v>255409.94386248203</v>
      </c>
    </row>
    <row r="5031" spans="1:22" x14ac:dyDescent="0.3">
      <c r="A5031" s="7" t="s">
        <v>151</v>
      </c>
      <c r="B5031" s="7">
        <v>12</v>
      </c>
      <c r="C5031" s="8" t="s">
        <v>186</v>
      </c>
      <c r="D5031" s="7" t="s">
        <v>378</v>
      </c>
      <c r="E5031" s="7" t="s">
        <v>121</v>
      </c>
      <c r="F5031" s="8" t="s">
        <v>379</v>
      </c>
      <c r="G5031" s="7" t="s">
        <v>16</v>
      </c>
      <c r="H5031" s="9">
        <v>1098.7847999999999</v>
      </c>
      <c r="I5031" s="9">
        <v>2.8628999999999998</v>
      </c>
      <c r="J5031" s="9">
        <v>2.8628999999999998</v>
      </c>
      <c r="K5031" s="10">
        <v>1</v>
      </c>
      <c r="L5031" s="9">
        <v>35.44</v>
      </c>
      <c r="M5031" s="19">
        <f>H5031*INDEX('Pliegos Tarifarios (Las Condes)'!$B:$B,MATCH($B5031,'Pliegos Tarifarios (Las Condes)'!$A:$A,0))</f>
        <v>144779.1816024</v>
      </c>
      <c r="N5031" s="19">
        <f>I5031*INDEX('Pliegos Tarifarios (Las Condes)'!$C:$C,MATCH($B5031,'Pliegos Tarifarios (Las Condes)'!$A:$A,0))</f>
        <v>9919.8998307000002</v>
      </c>
      <c r="O5031" s="19">
        <f>J5031*INDEX('Pliegos Tarifarios (Las Condes)'!$D:$D,MATCH($B5031,'Pliegos Tarifarios (Las Condes)'!$A:$A,0))</f>
        <v>41623.2708021</v>
      </c>
      <c r="P5031" s="19">
        <f>H5031*INDEX('Pliegos Tarifarios (Las Condes)'!$E:$E,MATCH($B5031,'Pliegos Tarifarios (Las Condes)'!$A:$A,0))</f>
        <v>14310.573235199998</v>
      </c>
      <c r="Q5031" s="19" cm="1">
        <f t="array" ref="Q5031">H5031*_xlfn.IFS(H5031&lt;=350,INDEX('Pliegos Tarifarios (Las Condes)'!$F:$F,MATCH($B5031,'Pliegos Tarifarios (Las Condes)'!$A:$A,0)),H5031&lt;=500,INDEX('Pliegos Tarifarios (Las Condes)'!$G:$G,MATCH($B5031,'Pliegos Tarifarios (Las Condes)'!$A:$A,0)),H5031&lt;=1000,INDEX('Pliegos Tarifarios (Las Condes)'!$H:$H,MATCH($B5031,'Pliegos Tarifarios (Las Condes)'!$A:$A,0)),H5031&lt;=5000,INDEX('Pliegos Tarifarios (Las Condes)'!$I:$I,MATCH($B5031,'Pliegos Tarifarios (Las Condes)'!$A:$A,0)),H5031&gt;5000,INDEX('Pliegos Tarifarios (Las Condes)'!$J:$J,MATCH($B5031,'Pliegos Tarifarios (Las Condes)'!$A:$A,0)))/1.19</f>
        <v>3362.8354971428571</v>
      </c>
      <c r="R5031" s="19">
        <f>INDEX('Pliegos Tarifarios (Las Condes)'!$K:$K,MATCH($B5031,'Pliegos Tarifarios (Las Condes)'!$A:$A,0))</f>
        <v>733.35299999999995</v>
      </c>
      <c r="S5031" s="21">
        <f t="shared" si="237"/>
        <v>214729.11396754286</v>
      </c>
      <c r="T5031" s="21">
        <f t="shared" si="238"/>
        <v>40798.531653833146</v>
      </c>
      <c r="U5031" s="19">
        <v>0</v>
      </c>
      <c r="V5031" s="21">
        <f t="shared" si="239"/>
        <v>255527.645621376</v>
      </c>
    </row>
    <row r="5032" spans="1:22" x14ac:dyDescent="0.3">
      <c r="A5032" s="7" t="s">
        <v>151</v>
      </c>
      <c r="B5032" s="7">
        <v>12</v>
      </c>
      <c r="C5032" s="8" t="s">
        <v>186</v>
      </c>
      <c r="D5032" s="7" t="s">
        <v>380</v>
      </c>
      <c r="E5032" s="7" t="s">
        <v>121</v>
      </c>
      <c r="F5032" s="8" t="s">
        <v>381</v>
      </c>
      <c r="G5032" s="7" t="s">
        <v>16</v>
      </c>
      <c r="H5032" s="9">
        <v>1099.0070000000001</v>
      </c>
      <c r="I5032" s="9">
        <v>2.8616000000000001</v>
      </c>
      <c r="J5032" s="9">
        <v>2.8369</v>
      </c>
      <c r="K5032" s="10">
        <v>0.99136846519429689</v>
      </c>
      <c r="L5032" s="9">
        <v>35.450000000000003</v>
      </c>
      <c r="M5032" s="19">
        <f>H5032*INDEX('Pliegos Tarifarios (Las Condes)'!$B:$B,MATCH($B5032,'Pliegos Tarifarios (Las Condes)'!$A:$A,0))</f>
        <v>144808.45934100001</v>
      </c>
      <c r="N5032" s="19">
        <f>I5032*INDEX('Pliegos Tarifarios (Las Condes)'!$C:$C,MATCH($B5032,'Pliegos Tarifarios (Las Condes)'!$A:$A,0))</f>
        <v>9915.3953528000002</v>
      </c>
      <c r="O5032" s="19">
        <f>J5032*INDEX('Pliegos Tarifarios (Las Condes)'!$D:$D,MATCH($B5032,'Pliegos Tarifarios (Las Condes)'!$A:$A,0))</f>
        <v>41245.260728100002</v>
      </c>
      <c r="P5032" s="19">
        <f>H5032*INDEX('Pliegos Tarifarios (Las Condes)'!$E:$E,MATCH($B5032,'Pliegos Tarifarios (Las Condes)'!$A:$A,0))</f>
        <v>14313.467167999999</v>
      </c>
      <c r="Q5032" s="19" cm="1">
        <f t="array" ref="Q5032">H5032*_xlfn.IFS(H5032&lt;=350,INDEX('Pliegos Tarifarios (Las Condes)'!$F:$F,MATCH($B5032,'Pliegos Tarifarios (Las Condes)'!$A:$A,0)),H5032&lt;=500,INDEX('Pliegos Tarifarios (Las Condes)'!$G:$G,MATCH($B5032,'Pliegos Tarifarios (Las Condes)'!$A:$A,0)),H5032&lt;=1000,INDEX('Pliegos Tarifarios (Las Condes)'!$H:$H,MATCH($B5032,'Pliegos Tarifarios (Las Condes)'!$A:$A,0)),H5032&lt;=5000,INDEX('Pliegos Tarifarios (Las Condes)'!$I:$I,MATCH($B5032,'Pliegos Tarifarios (Las Condes)'!$A:$A,0)),H5032&gt;5000,INDEX('Pliegos Tarifarios (Las Condes)'!$J:$J,MATCH($B5032,'Pliegos Tarifarios (Las Condes)'!$A:$A,0)))/1.19</f>
        <v>3363.5155411764708</v>
      </c>
      <c r="R5032" s="19">
        <f>INDEX('Pliegos Tarifarios (Las Condes)'!$K:$K,MATCH($B5032,'Pliegos Tarifarios (Las Condes)'!$A:$A,0))</f>
        <v>733.35299999999995</v>
      </c>
      <c r="S5032" s="21">
        <f t="shared" si="237"/>
        <v>214379.45113107646</v>
      </c>
      <c r="T5032" s="21">
        <f t="shared" si="238"/>
        <v>40732.095714904528</v>
      </c>
      <c r="U5032" s="19">
        <v>0</v>
      </c>
      <c r="V5032" s="21">
        <f t="shared" si="239"/>
        <v>255111.54684598098</v>
      </c>
    </row>
    <row r="5033" spans="1:22" x14ac:dyDescent="0.3">
      <c r="A5033" s="7" t="s">
        <v>151</v>
      </c>
      <c r="B5033" s="7">
        <v>12</v>
      </c>
      <c r="C5033" s="8" t="s">
        <v>186</v>
      </c>
      <c r="D5033" s="7" t="s">
        <v>382</v>
      </c>
      <c r="E5033" s="7" t="s">
        <v>121</v>
      </c>
      <c r="F5033" s="8" t="s">
        <v>383</v>
      </c>
      <c r="G5033" s="7" t="s">
        <v>16</v>
      </c>
      <c r="H5033" s="9">
        <v>1098.7692</v>
      </c>
      <c r="I5033" s="9">
        <v>2.9018999999999999</v>
      </c>
      <c r="J5033" s="9">
        <v>2.9018999999999999</v>
      </c>
      <c r="K5033" s="10">
        <v>1</v>
      </c>
      <c r="L5033" s="9">
        <v>35.44</v>
      </c>
      <c r="M5033" s="19">
        <f>H5033*INDEX('Pliegos Tarifarios (Las Condes)'!$B:$B,MATCH($B5033,'Pliegos Tarifarios (Las Condes)'!$A:$A,0))</f>
        <v>144777.12609959999</v>
      </c>
      <c r="N5033" s="19">
        <f>I5033*INDEX('Pliegos Tarifarios (Las Condes)'!$C:$C,MATCH($B5033,'Pliegos Tarifarios (Las Condes)'!$A:$A,0))</f>
        <v>10055.0341677</v>
      </c>
      <c r="O5033" s="19">
        <f>J5033*INDEX('Pliegos Tarifarios (Las Condes)'!$D:$D,MATCH($B5033,'Pliegos Tarifarios (Las Condes)'!$A:$A,0))</f>
        <v>42190.2859131</v>
      </c>
      <c r="P5033" s="19">
        <f>H5033*INDEX('Pliegos Tarifarios (Las Condes)'!$E:$E,MATCH($B5033,'Pliegos Tarifarios (Las Condes)'!$A:$A,0))</f>
        <v>14310.370060799998</v>
      </c>
      <c r="Q5033" s="19" cm="1">
        <f t="array" ref="Q5033">H5033*_xlfn.IFS(H5033&lt;=350,INDEX('Pliegos Tarifarios (Las Condes)'!$F:$F,MATCH($B5033,'Pliegos Tarifarios (Las Condes)'!$A:$A,0)),H5033&lt;=500,INDEX('Pliegos Tarifarios (Las Condes)'!$G:$G,MATCH($B5033,'Pliegos Tarifarios (Las Condes)'!$A:$A,0)),H5033&lt;=1000,INDEX('Pliegos Tarifarios (Las Condes)'!$H:$H,MATCH($B5033,'Pliegos Tarifarios (Las Condes)'!$A:$A,0)),H5033&lt;=5000,INDEX('Pliegos Tarifarios (Las Condes)'!$I:$I,MATCH($B5033,'Pliegos Tarifarios (Las Condes)'!$A:$A,0)),H5033&gt;5000,INDEX('Pliegos Tarifarios (Las Condes)'!$J:$J,MATCH($B5033,'Pliegos Tarifarios (Las Condes)'!$A:$A,0)))/1.19</f>
        <v>3362.7877532773109</v>
      </c>
      <c r="R5033" s="19">
        <f>INDEX('Pliegos Tarifarios (Las Condes)'!$K:$K,MATCH($B5033,'Pliegos Tarifarios (Las Condes)'!$A:$A,0))</f>
        <v>733.35299999999995</v>
      </c>
      <c r="S5033" s="21">
        <f t="shared" si="237"/>
        <v>215428.95699447731</v>
      </c>
      <c r="T5033" s="21">
        <f t="shared" si="238"/>
        <v>40931.501828950692</v>
      </c>
      <c r="U5033" s="19">
        <v>0</v>
      </c>
      <c r="V5033" s="21">
        <f t="shared" si="239"/>
        <v>256360.45882342799</v>
      </c>
    </row>
    <row r="5034" spans="1:22" x14ac:dyDescent="0.3">
      <c r="A5034" s="7" t="s">
        <v>151</v>
      </c>
      <c r="B5034" s="7">
        <v>12</v>
      </c>
      <c r="C5034" s="8" t="s">
        <v>186</v>
      </c>
      <c r="D5034" s="7" t="s">
        <v>384</v>
      </c>
      <c r="E5034" s="7" t="s">
        <v>121</v>
      </c>
      <c r="F5034" s="8" t="s">
        <v>385</v>
      </c>
      <c r="G5034" s="7" t="s">
        <v>16</v>
      </c>
      <c r="H5034" s="9">
        <v>1098.6194</v>
      </c>
      <c r="I5034" s="9">
        <v>2.84</v>
      </c>
      <c r="J5034" s="9">
        <v>2.84</v>
      </c>
      <c r="K5034" s="10">
        <v>1</v>
      </c>
      <c r="L5034" s="9">
        <v>35.44</v>
      </c>
      <c r="M5034" s="19">
        <f>H5034*INDEX('Pliegos Tarifarios (Las Condes)'!$B:$B,MATCH($B5034,'Pliegos Tarifarios (Las Condes)'!$A:$A,0))</f>
        <v>144757.38800220002</v>
      </c>
      <c r="N5034" s="19">
        <f>I5034*INDEX('Pliegos Tarifarios (Las Condes)'!$C:$C,MATCH($B5034,'Pliegos Tarifarios (Las Condes)'!$A:$A,0))</f>
        <v>9840.5517199999995</v>
      </c>
      <c r="O5034" s="19">
        <f>J5034*INDEX('Pliegos Tarifarios (Las Condes)'!$D:$D,MATCH($B5034,'Pliegos Tarifarios (Las Condes)'!$A:$A,0))</f>
        <v>41290.331160000002</v>
      </c>
      <c r="P5034" s="19">
        <f>H5034*INDEX('Pliegos Tarifarios (Las Condes)'!$E:$E,MATCH($B5034,'Pliegos Tarifarios (Las Condes)'!$A:$A,0))</f>
        <v>14308.419065599999</v>
      </c>
      <c r="Q5034" s="19" cm="1">
        <f t="array" ref="Q5034">H5034*_xlfn.IFS(H5034&lt;=350,INDEX('Pliegos Tarifarios (Las Condes)'!$F:$F,MATCH($B5034,'Pliegos Tarifarios (Las Condes)'!$A:$A,0)),H5034&lt;=500,INDEX('Pliegos Tarifarios (Las Condes)'!$G:$G,MATCH($B5034,'Pliegos Tarifarios (Las Condes)'!$A:$A,0)),H5034&lt;=1000,INDEX('Pliegos Tarifarios (Las Condes)'!$H:$H,MATCH($B5034,'Pliegos Tarifarios (Las Condes)'!$A:$A,0)),H5034&lt;=5000,INDEX('Pliegos Tarifarios (Las Condes)'!$I:$I,MATCH($B5034,'Pliegos Tarifarios (Las Condes)'!$A:$A,0)),H5034&gt;5000,INDEX('Pliegos Tarifarios (Las Condes)'!$J:$J,MATCH($B5034,'Pliegos Tarifarios (Las Condes)'!$A:$A,0)))/1.19</f>
        <v>3362.3292897478991</v>
      </c>
      <c r="R5034" s="19">
        <f>INDEX('Pliegos Tarifarios (Las Condes)'!$K:$K,MATCH($B5034,'Pliegos Tarifarios (Las Condes)'!$A:$A,0))</f>
        <v>733.35299999999995</v>
      </c>
      <c r="S5034" s="21">
        <f t="shared" si="237"/>
        <v>214292.37223754791</v>
      </c>
      <c r="T5034" s="21">
        <f t="shared" si="238"/>
        <v>40715.550725134104</v>
      </c>
      <c r="U5034" s="19">
        <v>0</v>
      </c>
      <c r="V5034" s="21">
        <f t="shared" si="239"/>
        <v>255007.92296268203</v>
      </c>
    </row>
    <row r="5035" spans="1:22" x14ac:dyDescent="0.3">
      <c r="A5035" s="7" t="s">
        <v>151</v>
      </c>
      <c r="B5035" s="7">
        <v>12</v>
      </c>
      <c r="C5035" s="8" t="s">
        <v>186</v>
      </c>
      <c r="D5035" s="7" t="s">
        <v>386</v>
      </c>
      <c r="E5035" s="7" t="s">
        <v>121</v>
      </c>
      <c r="F5035" s="8" t="s">
        <v>387</v>
      </c>
      <c r="G5035" s="7" t="s">
        <v>16</v>
      </c>
      <c r="H5035" s="9">
        <v>1101.3269</v>
      </c>
      <c r="I5035" s="9">
        <v>2.8791000000000002</v>
      </c>
      <c r="J5035" s="9">
        <v>2.8791000000000002</v>
      </c>
      <c r="K5035" s="10">
        <v>1</v>
      </c>
      <c r="L5035" s="9">
        <v>35.53</v>
      </c>
      <c r="M5035" s="19">
        <f>H5035*INDEX('Pliegos Tarifarios (Las Condes)'!$B:$B,MATCH($B5035,'Pliegos Tarifarios (Las Condes)'!$A:$A,0))</f>
        <v>145114.1363247</v>
      </c>
      <c r="N5035" s="19">
        <f>I5035*INDEX('Pliegos Tarifarios (Las Condes)'!$C:$C,MATCH($B5035,'Pliegos Tarifarios (Las Condes)'!$A:$A,0))</f>
        <v>9976.0325553000021</v>
      </c>
      <c r="O5035" s="19">
        <f>J5035*INDEX('Pliegos Tarifarios (Las Condes)'!$D:$D,MATCH($B5035,'Pliegos Tarifarios (Las Condes)'!$A:$A,0))</f>
        <v>41858.800155900004</v>
      </c>
      <c r="P5035" s="19">
        <f>H5035*INDEX('Pliegos Tarifarios (Las Condes)'!$E:$E,MATCH($B5035,'Pliegos Tarifarios (Las Condes)'!$A:$A,0))</f>
        <v>14343.681545599999</v>
      </c>
      <c r="Q5035" s="19" cm="1">
        <f t="array" ref="Q5035">H5035*_xlfn.IFS(H5035&lt;=350,INDEX('Pliegos Tarifarios (Las Condes)'!$F:$F,MATCH($B5035,'Pliegos Tarifarios (Las Condes)'!$A:$A,0)),H5035&lt;=500,INDEX('Pliegos Tarifarios (Las Condes)'!$G:$G,MATCH($B5035,'Pliegos Tarifarios (Las Condes)'!$A:$A,0)),H5035&lt;=1000,INDEX('Pliegos Tarifarios (Las Condes)'!$H:$H,MATCH($B5035,'Pliegos Tarifarios (Las Condes)'!$A:$A,0)),H5035&lt;=5000,INDEX('Pliegos Tarifarios (Las Condes)'!$I:$I,MATCH($B5035,'Pliegos Tarifarios (Las Condes)'!$A:$A,0)),H5035&gt;5000,INDEX('Pliegos Tarifarios (Las Condes)'!$J:$J,MATCH($B5035,'Pliegos Tarifarios (Las Condes)'!$A:$A,0)))/1.19</f>
        <v>3370.6156048739499</v>
      </c>
      <c r="R5035" s="19">
        <f>INDEX('Pliegos Tarifarios (Las Condes)'!$K:$K,MATCH($B5035,'Pliegos Tarifarios (Las Condes)'!$A:$A,0))</f>
        <v>733.35299999999995</v>
      </c>
      <c r="S5035" s="21">
        <f t="shared" si="237"/>
        <v>215396.61918637398</v>
      </c>
      <c r="T5035" s="21">
        <f t="shared" si="238"/>
        <v>40925.357645411059</v>
      </c>
      <c r="U5035" s="19">
        <v>0</v>
      </c>
      <c r="V5035" s="21">
        <f t="shared" si="239"/>
        <v>256321.97683178505</v>
      </c>
    </row>
    <row r="5036" spans="1:22" x14ac:dyDescent="0.3">
      <c r="A5036" s="7" t="s">
        <v>151</v>
      </c>
      <c r="B5036" s="7">
        <v>12</v>
      </c>
      <c r="C5036" s="8" t="s">
        <v>186</v>
      </c>
      <c r="D5036" s="7" t="s">
        <v>388</v>
      </c>
      <c r="E5036" s="7" t="s">
        <v>121</v>
      </c>
      <c r="F5036" s="8" t="s">
        <v>389</v>
      </c>
      <c r="G5036" s="7" t="s">
        <v>16</v>
      </c>
      <c r="H5036" s="9">
        <v>1102.2407000000001</v>
      </c>
      <c r="I5036" s="9">
        <v>2.8965999999999998</v>
      </c>
      <c r="J5036" s="9">
        <v>2.891</v>
      </c>
      <c r="K5036" s="10">
        <v>0.99806669888835187</v>
      </c>
      <c r="L5036" s="9">
        <v>35.56</v>
      </c>
      <c r="M5036" s="19">
        <f>H5036*INDEX('Pliegos Tarifarios (Las Condes)'!$B:$B,MATCH($B5036,'Pliegos Tarifarios (Las Condes)'!$A:$A,0))</f>
        <v>145234.54135410002</v>
      </c>
      <c r="N5036" s="19">
        <f>I5036*INDEX('Pliegos Tarifarios (Las Condes)'!$C:$C,MATCH($B5036,'Pliegos Tarifarios (Las Condes)'!$A:$A,0))</f>
        <v>10036.6697578</v>
      </c>
      <c r="O5036" s="19">
        <f>J5036*INDEX('Pliegos Tarifarios (Las Condes)'!$D:$D,MATCH($B5036,'Pliegos Tarifarios (Las Condes)'!$A:$A,0))</f>
        <v>42031.812459000001</v>
      </c>
      <c r="P5036" s="19">
        <f>H5036*INDEX('Pliegos Tarifarios (Las Condes)'!$E:$E,MATCH($B5036,'Pliegos Tarifarios (Las Condes)'!$A:$A,0))</f>
        <v>14355.582876799999</v>
      </c>
      <c r="Q5036" s="19" cm="1">
        <f t="array" ref="Q5036">H5036*_xlfn.IFS(H5036&lt;=350,INDEX('Pliegos Tarifarios (Las Condes)'!$F:$F,MATCH($B5036,'Pliegos Tarifarios (Las Condes)'!$A:$A,0)),H5036&lt;=500,INDEX('Pliegos Tarifarios (Las Condes)'!$G:$G,MATCH($B5036,'Pliegos Tarifarios (Las Condes)'!$A:$A,0)),H5036&lt;=1000,INDEX('Pliegos Tarifarios (Las Condes)'!$H:$H,MATCH($B5036,'Pliegos Tarifarios (Las Condes)'!$A:$A,0)),H5036&lt;=5000,INDEX('Pliegos Tarifarios (Las Condes)'!$I:$I,MATCH($B5036,'Pliegos Tarifarios (Las Condes)'!$A:$A,0)),H5036&gt;5000,INDEX('Pliegos Tarifarios (Las Condes)'!$J:$J,MATCH($B5036,'Pliegos Tarifarios (Las Condes)'!$A:$A,0)))/1.19</f>
        <v>3373.4122936134454</v>
      </c>
      <c r="R5036" s="19">
        <f>INDEX('Pliegos Tarifarios (Las Condes)'!$K:$K,MATCH($B5036,'Pliegos Tarifarios (Las Condes)'!$A:$A,0))</f>
        <v>733.35299999999995</v>
      </c>
      <c r="S5036" s="21">
        <f t="shared" si="237"/>
        <v>215765.37174131349</v>
      </c>
      <c r="T5036" s="21">
        <f t="shared" si="238"/>
        <v>40995.420630849563</v>
      </c>
      <c r="U5036" s="19">
        <v>0</v>
      </c>
      <c r="V5036" s="21">
        <f t="shared" si="239"/>
        <v>256760.79237216304</v>
      </c>
    </row>
    <row r="5037" spans="1:22" x14ac:dyDescent="0.3">
      <c r="A5037" s="7" t="s">
        <v>151</v>
      </c>
      <c r="B5037" s="7">
        <v>12</v>
      </c>
      <c r="C5037" s="8" t="s">
        <v>186</v>
      </c>
      <c r="D5037" s="7" t="s">
        <v>390</v>
      </c>
      <c r="E5037" s="7" t="s">
        <v>121</v>
      </c>
      <c r="F5037" s="8" t="s">
        <v>391</v>
      </c>
      <c r="G5037" s="7" t="s">
        <v>16</v>
      </c>
      <c r="H5037" s="9">
        <v>1098.9979000000001</v>
      </c>
      <c r="I5037" s="9">
        <v>2.8742000000000001</v>
      </c>
      <c r="J5037" s="9">
        <v>2.8742000000000001</v>
      </c>
      <c r="K5037" s="10">
        <v>1</v>
      </c>
      <c r="L5037" s="9">
        <v>35.450000000000003</v>
      </c>
      <c r="M5037" s="19">
        <f>H5037*INDEX('Pliegos Tarifarios (Las Condes)'!$B:$B,MATCH($B5037,'Pliegos Tarifarios (Las Condes)'!$A:$A,0))</f>
        <v>144807.26029770001</v>
      </c>
      <c r="N5037" s="19">
        <f>I5037*INDEX('Pliegos Tarifarios (Las Condes)'!$C:$C,MATCH($B5037,'Pliegos Tarifarios (Las Condes)'!$A:$A,0))</f>
        <v>9959.0541386000004</v>
      </c>
      <c r="O5037" s="19">
        <f>J5037*INDEX('Pliegos Tarifarios (Las Condes)'!$D:$D,MATCH($B5037,'Pliegos Tarifarios (Las Condes)'!$A:$A,0))</f>
        <v>41787.5597958</v>
      </c>
      <c r="P5037" s="19">
        <f>H5037*INDEX('Pliegos Tarifarios (Las Condes)'!$E:$E,MATCH($B5037,'Pliegos Tarifarios (Las Condes)'!$A:$A,0))</f>
        <v>14313.3486496</v>
      </c>
      <c r="Q5037" s="19" cm="1">
        <f t="array" ref="Q5037">H5037*_xlfn.IFS(H5037&lt;=350,INDEX('Pliegos Tarifarios (Las Condes)'!$F:$F,MATCH($B5037,'Pliegos Tarifarios (Las Condes)'!$A:$A,0)),H5037&lt;=500,INDEX('Pliegos Tarifarios (Las Condes)'!$G:$G,MATCH($B5037,'Pliegos Tarifarios (Las Condes)'!$A:$A,0)),H5037&lt;=1000,INDEX('Pliegos Tarifarios (Las Condes)'!$H:$H,MATCH($B5037,'Pliegos Tarifarios (Las Condes)'!$A:$A,0)),H5037&lt;=5000,INDEX('Pliegos Tarifarios (Las Condes)'!$I:$I,MATCH($B5037,'Pliegos Tarifarios (Las Condes)'!$A:$A,0)),H5037&gt;5000,INDEX('Pliegos Tarifarios (Las Condes)'!$J:$J,MATCH($B5037,'Pliegos Tarifarios (Las Condes)'!$A:$A,0)))/1.19</f>
        <v>3363.4876905882356</v>
      </c>
      <c r="R5037" s="19">
        <f>INDEX('Pliegos Tarifarios (Las Condes)'!$K:$K,MATCH($B5037,'Pliegos Tarifarios (Las Condes)'!$A:$A,0))</f>
        <v>733.35299999999995</v>
      </c>
      <c r="S5037" s="21">
        <f t="shared" si="237"/>
        <v>214964.06357228826</v>
      </c>
      <c r="T5037" s="21">
        <f t="shared" si="238"/>
        <v>40843.172078734773</v>
      </c>
      <c r="U5037" s="19">
        <v>0</v>
      </c>
      <c r="V5037" s="21">
        <f t="shared" si="239"/>
        <v>255807.23565102305</v>
      </c>
    </row>
    <row r="5038" spans="1:22" x14ac:dyDescent="0.3">
      <c r="A5038" s="7" t="s">
        <v>151</v>
      </c>
      <c r="B5038" s="7">
        <v>12</v>
      </c>
      <c r="C5038" s="8" t="s">
        <v>186</v>
      </c>
      <c r="D5038" s="7" t="s">
        <v>392</v>
      </c>
      <c r="E5038" s="7" t="s">
        <v>121</v>
      </c>
      <c r="F5038" s="8" t="s">
        <v>393</v>
      </c>
      <c r="G5038" s="7" t="s">
        <v>16</v>
      </c>
      <c r="H5038" s="9">
        <v>1101.4034999999999</v>
      </c>
      <c r="I5038" s="9">
        <v>2.8976000000000002</v>
      </c>
      <c r="J5038" s="9">
        <v>2.8311999999999999</v>
      </c>
      <c r="K5038" s="10">
        <v>0.97708448371065704</v>
      </c>
      <c r="L5038" s="9">
        <v>35.53</v>
      </c>
      <c r="M5038" s="19">
        <f>H5038*INDEX('Pliegos Tarifarios (Las Condes)'!$B:$B,MATCH($B5038,'Pliegos Tarifarios (Las Condes)'!$A:$A,0))</f>
        <v>145124.22937049999</v>
      </c>
      <c r="N5038" s="19">
        <f>I5038*INDEX('Pliegos Tarifarios (Las Condes)'!$C:$C,MATCH($B5038,'Pliegos Tarifarios (Las Condes)'!$A:$A,0))</f>
        <v>10040.134740800002</v>
      </c>
      <c r="O5038" s="19">
        <f>J5038*INDEX('Pliegos Tarifarios (Las Condes)'!$D:$D,MATCH($B5038,'Pliegos Tarifarios (Las Condes)'!$A:$A,0))</f>
        <v>41162.389288799997</v>
      </c>
      <c r="P5038" s="19">
        <f>H5038*INDEX('Pliegos Tarifarios (Las Condes)'!$E:$E,MATCH($B5038,'Pliegos Tarifarios (Las Condes)'!$A:$A,0))</f>
        <v>14344.679183999997</v>
      </c>
      <c r="Q5038" s="19" cm="1">
        <f t="array" ref="Q5038">H5038*_xlfn.IFS(H5038&lt;=350,INDEX('Pliegos Tarifarios (Las Condes)'!$F:$F,MATCH($B5038,'Pliegos Tarifarios (Las Condes)'!$A:$A,0)),H5038&lt;=500,INDEX('Pliegos Tarifarios (Las Condes)'!$G:$G,MATCH($B5038,'Pliegos Tarifarios (Las Condes)'!$A:$A,0)),H5038&lt;=1000,INDEX('Pliegos Tarifarios (Las Condes)'!$H:$H,MATCH($B5038,'Pliegos Tarifarios (Las Condes)'!$A:$A,0)),H5038&lt;=5000,INDEX('Pliegos Tarifarios (Las Condes)'!$I:$I,MATCH($B5038,'Pliegos Tarifarios (Las Condes)'!$A:$A,0)),H5038&gt;5000,INDEX('Pliegos Tarifarios (Las Condes)'!$J:$J,MATCH($B5038,'Pliegos Tarifarios (Las Condes)'!$A:$A,0)))/1.19</f>
        <v>3370.8500394957978</v>
      </c>
      <c r="R5038" s="19">
        <f>INDEX('Pliegos Tarifarios (Las Condes)'!$K:$K,MATCH($B5038,'Pliegos Tarifarios (Las Condes)'!$A:$A,0))</f>
        <v>733.35299999999995</v>
      </c>
      <c r="S5038" s="21">
        <f t="shared" si="237"/>
        <v>214775.63562359579</v>
      </c>
      <c r="T5038" s="21">
        <f t="shared" si="238"/>
        <v>40807.370768483204</v>
      </c>
      <c r="U5038" s="19">
        <v>0</v>
      </c>
      <c r="V5038" s="21">
        <f t="shared" si="239"/>
        <v>255583.006392079</v>
      </c>
    </row>
    <row r="5039" spans="1:22" x14ac:dyDescent="0.3">
      <c r="A5039" s="7" t="s">
        <v>151</v>
      </c>
      <c r="B5039" s="7">
        <v>12</v>
      </c>
      <c r="C5039" s="8" t="s">
        <v>186</v>
      </c>
      <c r="D5039" s="7" t="s">
        <v>394</v>
      </c>
      <c r="E5039" s="7" t="s">
        <v>121</v>
      </c>
      <c r="F5039" s="8" t="s">
        <v>395</v>
      </c>
      <c r="G5039" s="7" t="s">
        <v>16</v>
      </c>
      <c r="H5039" s="9">
        <v>1099.4559999999999</v>
      </c>
      <c r="I5039" s="9">
        <v>2.8813</v>
      </c>
      <c r="J5039" s="9">
        <v>2.8205</v>
      </c>
      <c r="K5039" s="10">
        <v>0.97889841391038768</v>
      </c>
      <c r="L5039" s="9">
        <v>35.47</v>
      </c>
      <c r="M5039" s="19">
        <f>H5039*INDEX('Pliegos Tarifarios (Las Condes)'!$B:$B,MATCH($B5039,'Pliegos Tarifarios (Las Condes)'!$A:$A,0))</f>
        <v>144867.62092799999</v>
      </c>
      <c r="N5039" s="19">
        <f>I5039*INDEX('Pliegos Tarifarios (Las Condes)'!$C:$C,MATCH($B5039,'Pliegos Tarifarios (Las Condes)'!$A:$A,0))</f>
        <v>9983.6555179000006</v>
      </c>
      <c r="O5039" s="19">
        <f>J5039*INDEX('Pliegos Tarifarios (Las Condes)'!$D:$D,MATCH($B5039,'Pliegos Tarifarios (Las Condes)'!$A:$A,0))</f>
        <v>41006.823604500001</v>
      </c>
      <c r="P5039" s="19">
        <f>H5039*INDEX('Pliegos Tarifarios (Las Condes)'!$E:$E,MATCH($B5039,'Pliegos Tarifarios (Las Condes)'!$A:$A,0))</f>
        <v>14319.314943999998</v>
      </c>
      <c r="Q5039" s="19" cm="1">
        <f t="array" ref="Q5039">H5039*_xlfn.IFS(H5039&lt;=350,INDEX('Pliegos Tarifarios (Las Condes)'!$F:$F,MATCH($B5039,'Pliegos Tarifarios (Las Condes)'!$A:$A,0)),H5039&lt;=500,INDEX('Pliegos Tarifarios (Las Condes)'!$G:$G,MATCH($B5039,'Pliegos Tarifarios (Las Condes)'!$A:$A,0)),H5039&lt;=1000,INDEX('Pliegos Tarifarios (Las Condes)'!$H:$H,MATCH($B5039,'Pliegos Tarifarios (Las Condes)'!$A:$A,0)),H5039&lt;=5000,INDEX('Pliegos Tarifarios (Las Condes)'!$I:$I,MATCH($B5039,'Pliegos Tarifarios (Las Condes)'!$A:$A,0)),H5039&gt;5000,INDEX('Pliegos Tarifarios (Las Condes)'!$J:$J,MATCH($B5039,'Pliegos Tarifarios (Las Condes)'!$A:$A,0)))/1.19</f>
        <v>3364.8897075630252</v>
      </c>
      <c r="R5039" s="19">
        <f>INDEX('Pliegos Tarifarios (Las Condes)'!$K:$K,MATCH($B5039,'Pliegos Tarifarios (Las Condes)'!$A:$A,0))</f>
        <v>733.35299999999995</v>
      </c>
      <c r="S5039" s="21">
        <f t="shared" si="237"/>
        <v>214275.65770196303</v>
      </c>
      <c r="T5039" s="21">
        <f t="shared" si="238"/>
        <v>40712.374963372975</v>
      </c>
      <c r="U5039" s="19">
        <v>0</v>
      </c>
      <c r="V5039" s="21">
        <f t="shared" si="239"/>
        <v>254988.03266533601</v>
      </c>
    </row>
    <row r="5040" spans="1:22" x14ac:dyDescent="0.3">
      <c r="A5040" s="7" t="s">
        <v>151</v>
      </c>
      <c r="B5040" s="7">
        <v>12</v>
      </c>
      <c r="C5040" s="8" t="s">
        <v>186</v>
      </c>
      <c r="D5040" s="7" t="s">
        <v>396</v>
      </c>
      <c r="E5040" s="7" t="s">
        <v>121</v>
      </c>
      <c r="F5040" s="8" t="s">
        <v>397</v>
      </c>
      <c r="G5040" s="7" t="s">
        <v>16</v>
      </c>
      <c r="H5040" s="9">
        <v>1099.0233000000001</v>
      </c>
      <c r="I5040" s="9">
        <v>2.8288000000000002</v>
      </c>
      <c r="J5040" s="9">
        <v>2.8273000000000001</v>
      </c>
      <c r="K5040" s="10">
        <v>0.99946973981900455</v>
      </c>
      <c r="L5040" s="9">
        <v>35.450000000000003</v>
      </c>
      <c r="M5040" s="19">
        <f>H5040*INDEX('Pliegos Tarifarios (Las Condes)'!$B:$B,MATCH($B5040,'Pliegos Tarifarios (Las Condes)'!$A:$A,0))</f>
        <v>144810.6070779</v>
      </c>
      <c r="N5040" s="19">
        <f>I5040*INDEX('Pliegos Tarifarios (Las Condes)'!$C:$C,MATCH($B5040,'Pliegos Tarifarios (Las Condes)'!$A:$A,0))</f>
        <v>9801.7439104000005</v>
      </c>
      <c r="O5040" s="19">
        <f>J5040*INDEX('Pliegos Tarifarios (Las Condes)'!$D:$D,MATCH($B5040,'Pliegos Tarifarios (Las Condes)'!$A:$A,0))</f>
        <v>41105.687777700005</v>
      </c>
      <c r="P5040" s="19">
        <f>H5040*INDEX('Pliegos Tarifarios (Las Condes)'!$E:$E,MATCH($B5040,'Pliegos Tarifarios (Las Condes)'!$A:$A,0))</f>
        <v>14313.679459200001</v>
      </c>
      <c r="Q5040" s="19" cm="1">
        <f t="array" ref="Q5040">H5040*_xlfn.IFS(H5040&lt;=350,INDEX('Pliegos Tarifarios (Las Condes)'!$F:$F,MATCH($B5040,'Pliegos Tarifarios (Las Condes)'!$A:$A,0)),H5040&lt;=500,INDEX('Pliegos Tarifarios (Las Condes)'!$G:$G,MATCH($B5040,'Pliegos Tarifarios (Las Condes)'!$A:$A,0)),H5040&lt;=1000,INDEX('Pliegos Tarifarios (Las Condes)'!$H:$H,MATCH($B5040,'Pliegos Tarifarios (Las Condes)'!$A:$A,0)),H5040&lt;=5000,INDEX('Pliegos Tarifarios (Las Condes)'!$I:$I,MATCH($B5040,'Pliegos Tarifarios (Las Condes)'!$A:$A,0)),H5040&gt;5000,INDEX('Pliegos Tarifarios (Las Condes)'!$J:$J,MATCH($B5040,'Pliegos Tarifarios (Las Condes)'!$A:$A,0)))/1.19</f>
        <v>3363.5654273949581</v>
      </c>
      <c r="R5040" s="19">
        <f>INDEX('Pliegos Tarifarios (Las Condes)'!$K:$K,MATCH($B5040,'Pliegos Tarifarios (Las Condes)'!$A:$A,0))</f>
        <v>733.35299999999995</v>
      </c>
      <c r="S5040" s="21">
        <f t="shared" si="237"/>
        <v>214128.63665259499</v>
      </c>
      <c r="T5040" s="21">
        <f t="shared" si="238"/>
        <v>40684.440963993045</v>
      </c>
      <c r="U5040" s="19">
        <v>0</v>
      </c>
      <c r="V5040" s="21">
        <f t="shared" si="239"/>
        <v>254813.07761658804</v>
      </c>
    </row>
    <row r="5041" spans="1:22" x14ac:dyDescent="0.3">
      <c r="A5041" s="7" t="s">
        <v>151</v>
      </c>
      <c r="B5041" s="7">
        <v>12</v>
      </c>
      <c r="C5041" s="8" t="s">
        <v>186</v>
      </c>
      <c r="D5041" s="7" t="s">
        <v>398</v>
      </c>
      <c r="E5041" s="7" t="s">
        <v>121</v>
      </c>
      <c r="F5041" s="8" t="s">
        <v>399</v>
      </c>
      <c r="G5041" s="7" t="s">
        <v>16</v>
      </c>
      <c r="H5041" s="9">
        <v>1097.222</v>
      </c>
      <c r="I5041" s="9">
        <v>2.8576000000000001</v>
      </c>
      <c r="J5041" s="9">
        <v>2.8371</v>
      </c>
      <c r="K5041" s="10">
        <v>0.99282614781634937</v>
      </c>
      <c r="L5041" s="9">
        <v>35.39</v>
      </c>
      <c r="M5041" s="19">
        <f>H5041*INDEX('Pliegos Tarifarios (Las Condes)'!$B:$B,MATCH($B5041,'Pliegos Tarifarios (Las Condes)'!$A:$A,0))</f>
        <v>144573.26238600002</v>
      </c>
      <c r="N5041" s="19">
        <f>I5041*INDEX('Pliegos Tarifarios (Las Condes)'!$C:$C,MATCH($B5041,'Pliegos Tarifarios (Las Condes)'!$A:$A,0))</f>
        <v>9901.5354208000008</v>
      </c>
      <c r="O5041" s="19">
        <f>J5041*INDEX('Pliegos Tarifarios (Las Condes)'!$D:$D,MATCH($B5041,'Pliegos Tarifarios (Las Condes)'!$A:$A,0))</f>
        <v>41248.168497899998</v>
      </c>
      <c r="P5041" s="19">
        <f>H5041*INDEX('Pliegos Tarifarios (Las Condes)'!$E:$E,MATCH($B5041,'Pliegos Tarifarios (Las Condes)'!$A:$A,0))</f>
        <v>14290.219327999999</v>
      </c>
      <c r="Q5041" s="19" cm="1">
        <f t="array" ref="Q5041">H5041*_xlfn.IFS(H5041&lt;=350,INDEX('Pliegos Tarifarios (Las Condes)'!$F:$F,MATCH($B5041,'Pliegos Tarifarios (Las Condes)'!$A:$A,0)),H5041&lt;=500,INDEX('Pliegos Tarifarios (Las Condes)'!$G:$G,MATCH($B5041,'Pliegos Tarifarios (Las Condes)'!$A:$A,0)),H5041&lt;=1000,INDEX('Pliegos Tarifarios (Las Condes)'!$H:$H,MATCH($B5041,'Pliegos Tarifarios (Las Condes)'!$A:$A,0)),H5041&lt;=5000,INDEX('Pliegos Tarifarios (Las Condes)'!$I:$I,MATCH($B5041,'Pliegos Tarifarios (Las Condes)'!$A:$A,0)),H5041&gt;5000,INDEX('Pliegos Tarifarios (Las Condes)'!$J:$J,MATCH($B5041,'Pliegos Tarifarios (Las Condes)'!$A:$A,0)))/1.19</f>
        <v>3358.0525411764706</v>
      </c>
      <c r="R5041" s="19">
        <f>INDEX('Pliegos Tarifarios (Las Condes)'!$K:$K,MATCH($B5041,'Pliegos Tarifarios (Las Condes)'!$A:$A,0))</f>
        <v>733.35299999999995</v>
      </c>
      <c r="S5041" s="21">
        <f t="shared" si="237"/>
        <v>214104.59117387648</v>
      </c>
      <c r="T5041" s="21">
        <f t="shared" si="238"/>
        <v>40679.872323036536</v>
      </c>
      <c r="U5041" s="19">
        <v>0</v>
      </c>
      <c r="V5041" s="21">
        <f t="shared" si="239"/>
        <v>254784.46349691303</v>
      </c>
    </row>
    <row r="5042" spans="1:22" x14ac:dyDescent="0.3">
      <c r="A5042" s="7" t="s">
        <v>151</v>
      </c>
      <c r="B5042" s="7">
        <v>12</v>
      </c>
      <c r="C5042" s="8" t="s">
        <v>186</v>
      </c>
      <c r="D5042" s="7" t="s">
        <v>400</v>
      </c>
      <c r="E5042" s="7" t="s">
        <v>121</v>
      </c>
      <c r="F5042" s="8" t="s">
        <v>401</v>
      </c>
      <c r="G5042" s="7" t="s">
        <v>16</v>
      </c>
      <c r="H5042" s="9">
        <v>1099.9395</v>
      </c>
      <c r="I5042" s="9">
        <v>2.8889</v>
      </c>
      <c r="J5042" s="9">
        <v>2.8397000000000001</v>
      </c>
      <c r="K5042" s="10">
        <v>0.98296929627193741</v>
      </c>
      <c r="L5042" s="9">
        <v>35.479999999999997</v>
      </c>
      <c r="M5042" s="19">
        <f>H5042*INDEX('Pliegos Tarifarios (Las Condes)'!$B:$B,MATCH($B5042,'Pliegos Tarifarios (Las Condes)'!$A:$A,0))</f>
        <v>144931.3283385</v>
      </c>
      <c r="N5042" s="19">
        <f>I5042*INDEX('Pliegos Tarifarios (Las Condes)'!$C:$C,MATCH($B5042,'Pliegos Tarifarios (Las Condes)'!$A:$A,0))</f>
        <v>10009.9893887</v>
      </c>
      <c r="O5042" s="19">
        <f>J5042*INDEX('Pliegos Tarifarios (Las Condes)'!$D:$D,MATCH($B5042,'Pliegos Tarifarios (Las Condes)'!$A:$A,0))</f>
        <v>41285.969505300003</v>
      </c>
      <c r="P5042" s="19">
        <f>H5042*INDEX('Pliegos Tarifarios (Las Condes)'!$E:$E,MATCH($B5042,'Pliegos Tarifarios (Las Condes)'!$A:$A,0))</f>
        <v>14325.612047999999</v>
      </c>
      <c r="Q5042" s="19" cm="1">
        <f t="array" ref="Q5042">H5042*_xlfn.IFS(H5042&lt;=350,INDEX('Pliegos Tarifarios (Las Condes)'!$F:$F,MATCH($B5042,'Pliegos Tarifarios (Las Condes)'!$A:$A,0)),H5042&lt;=500,INDEX('Pliegos Tarifarios (Las Condes)'!$G:$G,MATCH($B5042,'Pliegos Tarifarios (Las Condes)'!$A:$A,0)),H5042&lt;=1000,INDEX('Pliegos Tarifarios (Las Condes)'!$H:$H,MATCH($B5042,'Pliegos Tarifarios (Las Condes)'!$A:$A,0)),H5042&lt;=5000,INDEX('Pliegos Tarifarios (Las Condes)'!$I:$I,MATCH($B5042,'Pliegos Tarifarios (Las Condes)'!$A:$A,0)),H5042&gt;5000,INDEX('Pliegos Tarifarios (Las Condes)'!$J:$J,MATCH($B5042,'Pliegos Tarifarios (Las Condes)'!$A:$A,0)))/1.19</f>
        <v>3366.3694613445377</v>
      </c>
      <c r="R5042" s="19">
        <f>INDEX('Pliegos Tarifarios (Las Condes)'!$K:$K,MATCH($B5042,'Pliegos Tarifarios (Las Condes)'!$A:$A,0))</f>
        <v>733.35299999999995</v>
      </c>
      <c r="S5042" s="21">
        <f t="shared" si="237"/>
        <v>214652.62174184452</v>
      </c>
      <c r="T5042" s="21">
        <f t="shared" si="238"/>
        <v>40783.998130950458</v>
      </c>
      <c r="U5042" s="19">
        <v>0</v>
      </c>
      <c r="V5042" s="21">
        <f t="shared" si="239"/>
        <v>255436.61987279498</v>
      </c>
    </row>
    <row r="5043" spans="1:22" x14ac:dyDescent="0.3">
      <c r="A5043" s="7" t="s">
        <v>151</v>
      </c>
      <c r="B5043" s="7">
        <v>12</v>
      </c>
      <c r="C5043" s="8" t="s">
        <v>186</v>
      </c>
      <c r="D5043" s="7" t="s">
        <v>402</v>
      </c>
      <c r="E5043" s="7" t="s">
        <v>121</v>
      </c>
      <c r="F5043" s="8" t="s">
        <v>403</v>
      </c>
      <c r="G5043" s="7" t="s">
        <v>16</v>
      </c>
      <c r="H5043" s="9">
        <v>1098.817</v>
      </c>
      <c r="I5043" s="9">
        <v>2.9289000000000001</v>
      </c>
      <c r="J5043" s="9">
        <v>2.9064000000000001</v>
      </c>
      <c r="K5043" s="10">
        <v>0.99231793506094434</v>
      </c>
      <c r="L5043" s="9">
        <v>35.450000000000003</v>
      </c>
      <c r="M5043" s="19">
        <f>H5043*INDEX('Pliegos Tarifarios (Las Condes)'!$B:$B,MATCH($B5043,'Pliegos Tarifarios (Las Condes)'!$A:$A,0))</f>
        <v>144783.424371</v>
      </c>
      <c r="N5043" s="19">
        <f>I5043*INDEX('Pliegos Tarifarios (Las Condes)'!$C:$C,MATCH($B5043,'Pliegos Tarifarios (Las Condes)'!$A:$A,0))</f>
        <v>10148.588708700001</v>
      </c>
      <c r="O5043" s="19">
        <f>J5043*INDEX('Pliegos Tarifarios (Las Condes)'!$D:$D,MATCH($B5043,'Pliegos Tarifarios (Las Condes)'!$A:$A,0))</f>
        <v>42255.710733600004</v>
      </c>
      <c r="P5043" s="19">
        <f>H5043*INDEX('Pliegos Tarifarios (Las Condes)'!$E:$E,MATCH($B5043,'Pliegos Tarifarios (Las Condes)'!$A:$A,0))</f>
        <v>14310.992607999999</v>
      </c>
      <c r="Q5043" s="19" cm="1">
        <f t="array" ref="Q5043">H5043*_xlfn.IFS(H5043&lt;=350,INDEX('Pliegos Tarifarios (Las Condes)'!$F:$F,MATCH($B5043,'Pliegos Tarifarios (Las Condes)'!$A:$A,0)),H5043&lt;=500,INDEX('Pliegos Tarifarios (Las Condes)'!$G:$G,MATCH($B5043,'Pliegos Tarifarios (Las Condes)'!$A:$A,0)),H5043&lt;=1000,INDEX('Pliegos Tarifarios (Las Condes)'!$H:$H,MATCH($B5043,'Pliegos Tarifarios (Las Condes)'!$A:$A,0)),H5043&lt;=5000,INDEX('Pliegos Tarifarios (Las Condes)'!$I:$I,MATCH($B5043,'Pliegos Tarifarios (Las Condes)'!$A:$A,0)),H5043&gt;5000,INDEX('Pliegos Tarifarios (Las Condes)'!$J:$J,MATCH($B5043,'Pliegos Tarifarios (Las Condes)'!$A:$A,0)))/1.19</f>
        <v>3362.9340453781515</v>
      </c>
      <c r="R5043" s="19">
        <f>INDEX('Pliegos Tarifarios (Las Condes)'!$K:$K,MATCH($B5043,'Pliegos Tarifarios (Las Condes)'!$A:$A,0))</f>
        <v>733.35299999999995</v>
      </c>
      <c r="S5043" s="21">
        <f t="shared" si="237"/>
        <v>215595.00346667817</v>
      </c>
      <c r="T5043" s="21">
        <f t="shared" si="238"/>
        <v>40963.05065866885</v>
      </c>
      <c r="U5043" s="19">
        <v>0</v>
      </c>
      <c r="V5043" s="21">
        <f t="shared" si="239"/>
        <v>256558.05412534703</v>
      </c>
    </row>
    <row r="5044" spans="1:22" x14ac:dyDescent="0.3">
      <c r="A5044" s="7" t="s">
        <v>151</v>
      </c>
      <c r="B5044" s="7">
        <v>12</v>
      </c>
      <c r="C5044" s="8" t="s">
        <v>186</v>
      </c>
      <c r="D5044" s="7" t="s">
        <v>404</v>
      </c>
      <c r="E5044" s="7" t="s">
        <v>121</v>
      </c>
      <c r="F5044" s="8" t="s">
        <v>405</v>
      </c>
      <c r="G5044" s="7" t="s">
        <v>16</v>
      </c>
      <c r="H5044" s="9">
        <v>1098.4024999999999</v>
      </c>
      <c r="I5044" s="9">
        <v>2.8832</v>
      </c>
      <c r="J5044" s="9">
        <v>2.8456000000000001</v>
      </c>
      <c r="K5044" s="10">
        <v>0.98695893451720318</v>
      </c>
      <c r="L5044" s="9">
        <v>35.43</v>
      </c>
      <c r="M5044" s="19">
        <f>H5044*INDEX('Pliegos Tarifarios (Las Condes)'!$B:$B,MATCH($B5044,'Pliegos Tarifarios (Las Condes)'!$A:$A,0))</f>
        <v>144728.80860749999</v>
      </c>
      <c r="N5044" s="19">
        <f>I5044*INDEX('Pliegos Tarifarios (Las Condes)'!$C:$C,MATCH($B5044,'Pliegos Tarifarios (Las Condes)'!$A:$A,0))</f>
        <v>9990.2389856000009</v>
      </c>
      <c r="O5044" s="19">
        <f>J5044*INDEX('Pliegos Tarifarios (Las Condes)'!$D:$D,MATCH($B5044,'Pliegos Tarifarios (Las Condes)'!$A:$A,0))</f>
        <v>41371.748714400004</v>
      </c>
      <c r="P5044" s="19">
        <f>H5044*INDEX('Pliegos Tarifarios (Las Condes)'!$E:$E,MATCH($B5044,'Pliegos Tarifarios (Las Condes)'!$A:$A,0))</f>
        <v>14305.594159999999</v>
      </c>
      <c r="Q5044" s="19" cm="1">
        <f t="array" ref="Q5044">H5044*_xlfn.IFS(H5044&lt;=350,INDEX('Pliegos Tarifarios (Las Condes)'!$F:$F,MATCH($B5044,'Pliegos Tarifarios (Las Condes)'!$A:$A,0)),H5044&lt;=500,INDEX('Pliegos Tarifarios (Las Condes)'!$G:$G,MATCH($B5044,'Pliegos Tarifarios (Las Condes)'!$A:$A,0)),H5044&lt;=1000,INDEX('Pliegos Tarifarios (Las Condes)'!$H:$H,MATCH($B5044,'Pliegos Tarifarios (Las Condes)'!$A:$A,0)),H5044&lt;=5000,INDEX('Pliegos Tarifarios (Las Condes)'!$I:$I,MATCH($B5044,'Pliegos Tarifarios (Las Condes)'!$A:$A,0)),H5044&gt;5000,INDEX('Pliegos Tarifarios (Las Condes)'!$J:$J,MATCH($B5044,'Pliegos Tarifarios (Las Condes)'!$A:$A,0)))/1.19</f>
        <v>3361.6654663865547</v>
      </c>
      <c r="R5044" s="19">
        <f>INDEX('Pliegos Tarifarios (Las Condes)'!$K:$K,MATCH($B5044,'Pliegos Tarifarios (Las Condes)'!$A:$A,0))</f>
        <v>733.35299999999995</v>
      </c>
      <c r="S5044" s="21">
        <f t="shared" si="237"/>
        <v>214491.40893388656</v>
      </c>
      <c r="T5044" s="21">
        <f t="shared" si="238"/>
        <v>40753.367697438443</v>
      </c>
      <c r="U5044" s="19">
        <v>0</v>
      </c>
      <c r="V5044" s="21">
        <f t="shared" si="239"/>
        <v>255244.77663132502</v>
      </c>
    </row>
    <row r="5045" spans="1:22" x14ac:dyDescent="0.3">
      <c r="A5045" s="7" t="s">
        <v>151</v>
      </c>
      <c r="B5045" s="7">
        <v>12</v>
      </c>
      <c r="C5045" s="8" t="s">
        <v>186</v>
      </c>
      <c r="D5045" s="7" t="s">
        <v>406</v>
      </c>
      <c r="E5045" s="7" t="s">
        <v>121</v>
      </c>
      <c r="F5045" s="8" t="s">
        <v>407</v>
      </c>
      <c r="G5045" s="7" t="s">
        <v>16</v>
      </c>
      <c r="H5045" s="9">
        <v>1097.9555</v>
      </c>
      <c r="I5045" s="9">
        <v>2.9169</v>
      </c>
      <c r="J5045" s="9">
        <v>2.8752</v>
      </c>
      <c r="K5045" s="10">
        <v>0.9857040008227913</v>
      </c>
      <c r="L5045" s="9">
        <v>35.42</v>
      </c>
      <c r="M5045" s="19">
        <f>H5045*INDEX('Pliegos Tarifarios (Las Condes)'!$B:$B,MATCH($B5045,'Pliegos Tarifarios (Las Condes)'!$A:$A,0))</f>
        <v>144669.9105465</v>
      </c>
      <c r="N5045" s="19">
        <f>I5045*INDEX('Pliegos Tarifarios (Las Condes)'!$C:$C,MATCH($B5045,'Pliegos Tarifarios (Las Condes)'!$A:$A,0))</f>
        <v>10107.008912700001</v>
      </c>
      <c r="O5045" s="19">
        <f>J5045*INDEX('Pliegos Tarifarios (Las Condes)'!$D:$D,MATCH($B5045,'Pliegos Tarifarios (Las Condes)'!$A:$A,0))</f>
        <v>41802.098644799997</v>
      </c>
      <c r="P5045" s="19">
        <f>H5045*INDEX('Pliegos Tarifarios (Las Condes)'!$E:$E,MATCH($B5045,'Pliegos Tarifarios (Las Condes)'!$A:$A,0))</f>
        <v>14299.772432</v>
      </c>
      <c r="Q5045" s="19" cm="1">
        <f t="array" ref="Q5045">H5045*_xlfn.IFS(H5045&lt;=350,INDEX('Pliegos Tarifarios (Las Condes)'!$F:$F,MATCH($B5045,'Pliegos Tarifarios (Las Condes)'!$A:$A,0)),H5045&lt;=500,INDEX('Pliegos Tarifarios (Las Condes)'!$G:$G,MATCH($B5045,'Pliegos Tarifarios (Las Condes)'!$A:$A,0)),H5045&lt;=1000,INDEX('Pliegos Tarifarios (Las Condes)'!$H:$H,MATCH($B5045,'Pliegos Tarifarios (Las Condes)'!$A:$A,0)),H5045&lt;=5000,INDEX('Pliegos Tarifarios (Las Condes)'!$I:$I,MATCH($B5045,'Pliegos Tarifarios (Las Condes)'!$A:$A,0)),H5045&gt;5000,INDEX('Pliegos Tarifarios (Las Condes)'!$J:$J,MATCH($B5045,'Pliegos Tarifarios (Las Condes)'!$A:$A,0)))/1.19</f>
        <v>3360.2974210084035</v>
      </c>
      <c r="R5045" s="19">
        <f>INDEX('Pliegos Tarifarios (Las Condes)'!$K:$K,MATCH($B5045,'Pliegos Tarifarios (Las Condes)'!$A:$A,0))</f>
        <v>733.35299999999995</v>
      </c>
      <c r="S5045" s="21">
        <f t="shared" si="237"/>
        <v>214972.4409570084</v>
      </c>
      <c r="T5045" s="21">
        <f t="shared" si="238"/>
        <v>40844.763781831592</v>
      </c>
      <c r="U5045" s="19">
        <v>0</v>
      </c>
      <c r="V5045" s="21">
        <f t="shared" si="239"/>
        <v>255817.20473884</v>
      </c>
    </row>
    <row r="5046" spans="1:22" x14ac:dyDescent="0.3">
      <c r="A5046" s="7" t="s">
        <v>151</v>
      </c>
      <c r="B5046" s="7">
        <v>12</v>
      </c>
      <c r="C5046" s="8" t="s">
        <v>186</v>
      </c>
      <c r="D5046" s="7" t="s">
        <v>408</v>
      </c>
      <c r="E5046" s="7" t="s">
        <v>121</v>
      </c>
      <c r="F5046" s="8" t="s">
        <v>409</v>
      </c>
      <c r="G5046" s="7" t="s">
        <v>16</v>
      </c>
      <c r="H5046" s="9">
        <v>1097.8720000000001</v>
      </c>
      <c r="I5046" s="9">
        <v>2.8675000000000002</v>
      </c>
      <c r="J5046" s="9">
        <v>2.8675000000000002</v>
      </c>
      <c r="K5046" s="10">
        <v>1</v>
      </c>
      <c r="L5046" s="9">
        <v>35.42</v>
      </c>
      <c r="M5046" s="19">
        <f>H5046*INDEX('Pliegos Tarifarios (Las Condes)'!$B:$B,MATCH($B5046,'Pliegos Tarifarios (Las Condes)'!$A:$A,0))</f>
        <v>144658.90833600002</v>
      </c>
      <c r="N5046" s="19">
        <f>I5046*INDEX('Pliegos Tarifarios (Las Condes)'!$C:$C,MATCH($B5046,'Pliegos Tarifarios (Las Condes)'!$A:$A,0))</f>
        <v>9935.8387525000016</v>
      </c>
      <c r="O5046" s="19">
        <f>J5046*INDEX('Pliegos Tarifarios (Las Condes)'!$D:$D,MATCH($B5046,'Pliegos Tarifarios (Las Condes)'!$A:$A,0))</f>
        <v>41690.149507500006</v>
      </c>
      <c r="P5046" s="19">
        <f>H5046*INDEX('Pliegos Tarifarios (Las Condes)'!$E:$E,MATCH($B5046,'Pliegos Tarifarios (Las Condes)'!$A:$A,0))</f>
        <v>14298.684928000001</v>
      </c>
      <c r="Q5046" s="19" cm="1">
        <f t="array" ref="Q5046">H5046*_xlfn.IFS(H5046&lt;=350,INDEX('Pliegos Tarifarios (Las Condes)'!$F:$F,MATCH($B5046,'Pliegos Tarifarios (Las Condes)'!$A:$A,0)),H5046&lt;=500,INDEX('Pliegos Tarifarios (Las Condes)'!$G:$G,MATCH($B5046,'Pliegos Tarifarios (Las Condes)'!$A:$A,0)),H5046&lt;=1000,INDEX('Pliegos Tarifarios (Las Condes)'!$H:$H,MATCH($B5046,'Pliegos Tarifarios (Las Condes)'!$A:$A,0)),H5046&lt;=5000,INDEX('Pliegos Tarifarios (Las Condes)'!$I:$I,MATCH($B5046,'Pliegos Tarifarios (Las Condes)'!$A:$A,0)),H5046&gt;5000,INDEX('Pliegos Tarifarios (Las Condes)'!$J:$J,MATCH($B5046,'Pliegos Tarifarios (Las Condes)'!$A:$A,0)))/1.19</f>
        <v>3360.0418689075632</v>
      </c>
      <c r="R5046" s="19">
        <f>INDEX('Pliegos Tarifarios (Las Condes)'!$K:$K,MATCH($B5046,'Pliegos Tarifarios (Las Condes)'!$A:$A,0))</f>
        <v>733.35299999999995</v>
      </c>
      <c r="S5046" s="21">
        <f t="shared" si="237"/>
        <v>214676.97639290761</v>
      </c>
      <c r="T5046" s="21">
        <f t="shared" si="238"/>
        <v>40788.625514652449</v>
      </c>
      <c r="U5046" s="19">
        <v>0</v>
      </c>
      <c r="V5046" s="21">
        <f t="shared" si="239"/>
        <v>255465.60190756008</v>
      </c>
    </row>
    <row r="5047" spans="1:22" x14ac:dyDescent="0.3">
      <c r="A5047" s="7" t="s">
        <v>151</v>
      </c>
      <c r="B5047" s="7">
        <v>12</v>
      </c>
      <c r="C5047" s="8" t="s">
        <v>186</v>
      </c>
      <c r="D5047" s="7" t="s">
        <v>410</v>
      </c>
      <c r="E5047" s="7" t="s">
        <v>121</v>
      </c>
      <c r="F5047" s="8" t="s">
        <v>411</v>
      </c>
      <c r="G5047" s="7" t="s">
        <v>16</v>
      </c>
      <c r="H5047" s="9">
        <v>1099.1025</v>
      </c>
      <c r="I5047" s="9">
        <v>2.8851</v>
      </c>
      <c r="J5047" s="9">
        <v>2.8603999999999998</v>
      </c>
      <c r="K5047" s="10">
        <v>0.99143877161970118</v>
      </c>
      <c r="L5047" s="9">
        <v>35.450000000000003</v>
      </c>
      <c r="M5047" s="19">
        <f>H5047*INDEX('Pliegos Tarifarios (Las Condes)'!$B:$B,MATCH($B5047,'Pliegos Tarifarios (Las Condes)'!$A:$A,0))</f>
        <v>144821.04270749999</v>
      </c>
      <c r="N5047" s="19">
        <f>I5047*INDEX('Pliegos Tarifarios (Las Condes)'!$C:$C,MATCH($B5047,'Pliegos Tarifarios (Las Condes)'!$A:$A,0))</f>
        <v>9996.8224533000011</v>
      </c>
      <c r="O5047" s="19">
        <f>J5047*INDEX('Pliegos Tarifarios (Las Condes)'!$D:$D,MATCH($B5047,'Pliegos Tarifarios (Las Condes)'!$A:$A,0))</f>
        <v>41586.923679599997</v>
      </c>
      <c r="P5047" s="19">
        <f>H5047*INDEX('Pliegos Tarifarios (Las Condes)'!$E:$E,MATCH($B5047,'Pliegos Tarifarios (Las Condes)'!$A:$A,0))</f>
        <v>14314.710959999999</v>
      </c>
      <c r="Q5047" s="19" cm="1">
        <f t="array" ref="Q5047">H5047*_xlfn.IFS(H5047&lt;=350,INDEX('Pliegos Tarifarios (Las Condes)'!$F:$F,MATCH($B5047,'Pliegos Tarifarios (Las Condes)'!$A:$A,0)),H5047&lt;=500,INDEX('Pliegos Tarifarios (Las Condes)'!$G:$G,MATCH($B5047,'Pliegos Tarifarios (Las Condes)'!$A:$A,0)),H5047&lt;=1000,INDEX('Pliegos Tarifarios (Las Condes)'!$H:$H,MATCH($B5047,'Pliegos Tarifarios (Las Condes)'!$A:$A,0)),H5047&lt;=5000,INDEX('Pliegos Tarifarios (Las Condes)'!$I:$I,MATCH($B5047,'Pliegos Tarifarios (Las Condes)'!$A:$A,0)),H5047&gt;5000,INDEX('Pliegos Tarifarios (Las Condes)'!$J:$J,MATCH($B5047,'Pliegos Tarifarios (Las Condes)'!$A:$A,0)))/1.19</f>
        <v>3363.8078193277311</v>
      </c>
      <c r="R5047" s="19">
        <f>INDEX('Pliegos Tarifarios (Las Condes)'!$K:$K,MATCH($B5047,'Pliegos Tarifarios (Las Condes)'!$A:$A,0))</f>
        <v>733.35299999999995</v>
      </c>
      <c r="S5047" s="21">
        <f t="shared" si="237"/>
        <v>214816.66061972771</v>
      </c>
      <c r="T5047" s="21">
        <f t="shared" si="238"/>
        <v>40815.165517748268</v>
      </c>
      <c r="U5047" s="19">
        <v>0</v>
      </c>
      <c r="V5047" s="21">
        <f t="shared" si="239"/>
        <v>255631.82613747599</v>
      </c>
    </row>
    <row r="5048" spans="1:22" x14ac:dyDescent="0.3">
      <c r="A5048" s="7" t="s">
        <v>151</v>
      </c>
      <c r="B5048" s="7">
        <v>12</v>
      </c>
      <c r="C5048" s="8" t="s">
        <v>186</v>
      </c>
      <c r="D5048" s="7" t="s">
        <v>412</v>
      </c>
      <c r="E5048" s="7" t="s">
        <v>121</v>
      </c>
      <c r="F5048" s="8" t="s">
        <v>413</v>
      </c>
      <c r="G5048" s="7" t="s">
        <v>16</v>
      </c>
      <c r="H5048" s="9">
        <v>1096.2838999999999</v>
      </c>
      <c r="I5048" s="9">
        <v>2.8727</v>
      </c>
      <c r="J5048" s="9">
        <v>2.8205</v>
      </c>
      <c r="K5048" s="10">
        <v>0.98182894141400079</v>
      </c>
      <c r="L5048" s="9">
        <v>35.36</v>
      </c>
      <c r="M5048" s="19">
        <f>H5048*INDEX('Pliegos Tarifarios (Las Condes)'!$B:$B,MATCH($B5048,'Pliegos Tarifarios (Las Condes)'!$A:$A,0))</f>
        <v>144449.6555157</v>
      </c>
      <c r="N5048" s="19">
        <f>I5048*INDEX('Pliegos Tarifarios (Las Condes)'!$C:$C,MATCH($B5048,'Pliegos Tarifarios (Las Condes)'!$A:$A,0))</f>
        <v>9953.8566640999998</v>
      </c>
      <c r="O5048" s="19">
        <f>J5048*INDEX('Pliegos Tarifarios (Las Condes)'!$D:$D,MATCH($B5048,'Pliegos Tarifarios (Las Condes)'!$A:$A,0))</f>
        <v>41006.823604500001</v>
      </c>
      <c r="P5048" s="19">
        <f>H5048*INDEX('Pliegos Tarifarios (Las Condes)'!$E:$E,MATCH($B5048,'Pliegos Tarifarios (Las Condes)'!$A:$A,0))</f>
        <v>14278.001513599998</v>
      </c>
      <c r="Q5048" s="19" cm="1">
        <f t="array" ref="Q5048">H5048*_xlfn.IFS(H5048&lt;=350,INDEX('Pliegos Tarifarios (Las Condes)'!$F:$F,MATCH($B5048,'Pliegos Tarifarios (Las Condes)'!$A:$A,0)),H5048&lt;=500,INDEX('Pliegos Tarifarios (Las Condes)'!$G:$G,MATCH($B5048,'Pliegos Tarifarios (Las Condes)'!$A:$A,0)),H5048&lt;=1000,INDEX('Pliegos Tarifarios (Las Condes)'!$H:$H,MATCH($B5048,'Pliegos Tarifarios (Las Condes)'!$A:$A,0)),H5048&lt;=5000,INDEX('Pliegos Tarifarios (Las Condes)'!$I:$I,MATCH($B5048,'Pliegos Tarifarios (Las Condes)'!$A:$A,0)),H5048&gt;5000,INDEX('Pliegos Tarifarios (Las Condes)'!$J:$J,MATCH($B5048,'Pliegos Tarifarios (Las Condes)'!$A:$A,0)))/1.19</f>
        <v>3355.1814821848739</v>
      </c>
      <c r="R5048" s="19">
        <f>INDEX('Pliegos Tarifarios (Las Condes)'!$K:$K,MATCH($B5048,'Pliegos Tarifarios (Las Condes)'!$A:$A,0))</f>
        <v>733.35299999999995</v>
      </c>
      <c r="S5048" s="21">
        <f t="shared" si="237"/>
        <v>213776.87178008488</v>
      </c>
      <c r="T5048" s="21">
        <f t="shared" si="238"/>
        <v>40617.605638216126</v>
      </c>
      <c r="U5048" s="19">
        <v>0</v>
      </c>
      <c r="V5048" s="21">
        <f t="shared" si="239"/>
        <v>254394.47741830102</v>
      </c>
    </row>
    <row r="5049" spans="1:22" x14ac:dyDescent="0.3">
      <c r="A5049" s="7" t="s">
        <v>151</v>
      </c>
      <c r="B5049" s="7">
        <v>12</v>
      </c>
      <c r="C5049" s="8" t="s">
        <v>186</v>
      </c>
      <c r="D5049" s="7" t="s">
        <v>414</v>
      </c>
      <c r="E5049" s="7" t="s">
        <v>121</v>
      </c>
      <c r="F5049" s="8" t="s">
        <v>415</v>
      </c>
      <c r="G5049" s="7" t="s">
        <v>16</v>
      </c>
      <c r="H5049" s="9">
        <v>1096.8481999999999</v>
      </c>
      <c r="I5049" s="9">
        <v>2.8677000000000001</v>
      </c>
      <c r="J5049" s="9">
        <v>2.8269000000000002</v>
      </c>
      <c r="K5049" s="10">
        <v>0.98577257035254739</v>
      </c>
      <c r="L5049" s="9">
        <v>35.380000000000003</v>
      </c>
      <c r="M5049" s="19">
        <f>H5049*INDEX('Pliegos Tarifarios (Las Condes)'!$B:$B,MATCH($B5049,'Pliegos Tarifarios (Las Condes)'!$A:$A,0))</f>
        <v>144524.00937660001</v>
      </c>
      <c r="N5049" s="19">
        <f>I5049*INDEX('Pliegos Tarifarios (Las Condes)'!$C:$C,MATCH($B5049,'Pliegos Tarifarios (Las Condes)'!$A:$A,0))</f>
        <v>9936.5317491000005</v>
      </c>
      <c r="O5049" s="19">
        <f>J5049*INDEX('Pliegos Tarifarios (Las Condes)'!$D:$D,MATCH($B5049,'Pliegos Tarifarios (Las Condes)'!$A:$A,0))</f>
        <v>41099.872238100004</v>
      </c>
      <c r="P5049" s="19">
        <f>H5049*INDEX('Pliegos Tarifarios (Las Condes)'!$E:$E,MATCH($B5049,'Pliegos Tarifarios (Las Condes)'!$A:$A,0))</f>
        <v>14285.350956799997</v>
      </c>
      <c r="Q5049" s="19" cm="1">
        <f t="array" ref="Q5049">H5049*_xlfn.IFS(H5049&lt;=350,INDEX('Pliegos Tarifarios (Las Condes)'!$F:$F,MATCH($B5049,'Pliegos Tarifarios (Las Condes)'!$A:$A,0)),H5049&lt;=500,INDEX('Pliegos Tarifarios (Las Condes)'!$G:$G,MATCH($B5049,'Pliegos Tarifarios (Las Condes)'!$A:$A,0)),H5049&lt;=1000,INDEX('Pliegos Tarifarios (Las Condes)'!$H:$H,MATCH($B5049,'Pliegos Tarifarios (Las Condes)'!$A:$A,0)),H5049&lt;=5000,INDEX('Pliegos Tarifarios (Las Condes)'!$I:$I,MATCH($B5049,'Pliegos Tarifarios (Las Condes)'!$A:$A,0)),H5049&gt;5000,INDEX('Pliegos Tarifarios (Las Condes)'!$J:$J,MATCH($B5049,'Pliegos Tarifarios (Las Condes)'!$A:$A,0)))/1.19</f>
        <v>3356.908524705882</v>
      </c>
      <c r="R5049" s="19">
        <f>INDEX('Pliegos Tarifarios (Las Condes)'!$K:$K,MATCH($B5049,'Pliegos Tarifarios (Las Condes)'!$A:$A,0))</f>
        <v>733.35299999999995</v>
      </c>
      <c r="S5049" s="21">
        <f t="shared" si="237"/>
        <v>213936.02584530588</v>
      </c>
      <c r="T5049" s="21">
        <f t="shared" si="238"/>
        <v>40647.844910608117</v>
      </c>
      <c r="U5049" s="19">
        <v>0</v>
      </c>
      <c r="V5049" s="21">
        <f t="shared" si="239"/>
        <v>254583.87075591399</v>
      </c>
    </row>
    <row r="5050" spans="1:22" x14ac:dyDescent="0.3">
      <c r="A5050" s="7" t="s">
        <v>151</v>
      </c>
      <c r="B5050" s="7">
        <v>12</v>
      </c>
      <c r="C5050" s="8" t="s">
        <v>186</v>
      </c>
      <c r="D5050" s="7" t="s">
        <v>416</v>
      </c>
      <c r="E5050" s="7" t="s">
        <v>121</v>
      </c>
      <c r="F5050" s="8" t="s">
        <v>417</v>
      </c>
      <c r="G5050" s="7" t="s">
        <v>16</v>
      </c>
      <c r="H5050" s="9">
        <v>1098.3688</v>
      </c>
      <c r="I5050" s="9">
        <v>2.8864999999999998</v>
      </c>
      <c r="J5050" s="9">
        <v>2.8580999999999999</v>
      </c>
      <c r="K5050" s="10">
        <v>0.99016109475142911</v>
      </c>
      <c r="L5050" s="9">
        <v>35.43</v>
      </c>
      <c r="M5050" s="19">
        <f>H5050*INDEX('Pliegos Tarifarios (Las Condes)'!$B:$B,MATCH($B5050,'Pliegos Tarifarios (Las Condes)'!$A:$A,0))</f>
        <v>144724.36819440001</v>
      </c>
      <c r="N5050" s="19">
        <f>I5050*INDEX('Pliegos Tarifarios (Las Condes)'!$C:$C,MATCH($B5050,'Pliegos Tarifarios (Las Condes)'!$A:$A,0))</f>
        <v>10001.673429500001</v>
      </c>
      <c r="O5050" s="19">
        <f>J5050*INDEX('Pliegos Tarifarios (Las Condes)'!$D:$D,MATCH($B5050,'Pliegos Tarifarios (Las Condes)'!$A:$A,0))</f>
        <v>41553.484326899998</v>
      </c>
      <c r="P5050" s="19">
        <f>H5050*INDEX('Pliegos Tarifarios (Las Condes)'!$E:$E,MATCH($B5050,'Pliegos Tarifarios (Las Condes)'!$A:$A,0))</f>
        <v>14305.155251199998</v>
      </c>
      <c r="Q5050" s="19" cm="1">
        <f t="array" ref="Q5050">H5050*_xlfn.IFS(H5050&lt;=350,INDEX('Pliegos Tarifarios (Las Condes)'!$F:$F,MATCH($B5050,'Pliegos Tarifarios (Las Condes)'!$A:$A,0)),H5050&lt;=500,INDEX('Pliegos Tarifarios (Las Condes)'!$G:$G,MATCH($B5050,'Pliegos Tarifarios (Las Condes)'!$A:$A,0)),H5050&lt;=1000,INDEX('Pliegos Tarifarios (Las Condes)'!$H:$H,MATCH($B5050,'Pliegos Tarifarios (Las Condes)'!$A:$A,0)),H5050&lt;=5000,INDEX('Pliegos Tarifarios (Las Condes)'!$I:$I,MATCH($B5050,'Pliegos Tarifarios (Las Condes)'!$A:$A,0)),H5050&gt;5000,INDEX('Pliegos Tarifarios (Las Condes)'!$J:$J,MATCH($B5050,'Pliegos Tarifarios (Las Condes)'!$A:$A,0)))/1.19</f>
        <v>3361.5623273949582</v>
      </c>
      <c r="R5050" s="19">
        <f>INDEX('Pliegos Tarifarios (Las Condes)'!$K:$K,MATCH($B5050,'Pliegos Tarifarios (Las Condes)'!$A:$A,0))</f>
        <v>733.35299999999995</v>
      </c>
      <c r="S5050" s="21">
        <f t="shared" si="237"/>
        <v>214679.59652939494</v>
      </c>
      <c r="T5050" s="21">
        <f t="shared" si="238"/>
        <v>40789.123340585036</v>
      </c>
      <c r="U5050" s="19">
        <v>0</v>
      </c>
      <c r="V5050" s="21">
        <f t="shared" si="239"/>
        <v>255468.71986997998</v>
      </c>
    </row>
    <row r="5051" spans="1:22" x14ac:dyDescent="0.3">
      <c r="A5051" s="7" t="s">
        <v>151</v>
      </c>
      <c r="B5051" s="7">
        <v>12</v>
      </c>
      <c r="C5051" s="8" t="s">
        <v>186</v>
      </c>
      <c r="D5051" s="7" t="s">
        <v>418</v>
      </c>
      <c r="E5051" s="7" t="s">
        <v>121</v>
      </c>
      <c r="F5051" s="8" t="s">
        <v>419</v>
      </c>
      <c r="G5051" s="7" t="s">
        <v>16</v>
      </c>
      <c r="H5051" s="9">
        <v>1100.1468</v>
      </c>
      <c r="I5051" s="9">
        <v>2.8980999999999999</v>
      </c>
      <c r="J5051" s="9">
        <v>2.8108</v>
      </c>
      <c r="K5051" s="10">
        <v>0.96987681584486385</v>
      </c>
      <c r="L5051" s="9">
        <v>35.49</v>
      </c>
      <c r="M5051" s="19">
        <f>H5051*INDEX('Pliegos Tarifarios (Las Condes)'!$B:$B,MATCH($B5051,'Pliegos Tarifarios (Las Condes)'!$A:$A,0))</f>
        <v>144958.64280840001</v>
      </c>
      <c r="N5051" s="19">
        <f>I5051*INDEX('Pliegos Tarifarios (Las Condes)'!$C:$C,MATCH($B5051,'Pliegos Tarifarios (Las Condes)'!$A:$A,0))</f>
        <v>10041.867232300001</v>
      </c>
      <c r="O5051" s="19">
        <f>J5051*INDEX('Pliegos Tarifarios (Las Condes)'!$D:$D,MATCH($B5051,'Pliegos Tarifarios (Las Condes)'!$A:$A,0))</f>
        <v>40865.796769200002</v>
      </c>
      <c r="P5051" s="19">
        <f>H5051*INDEX('Pliegos Tarifarios (Las Condes)'!$E:$E,MATCH($B5051,'Pliegos Tarifarios (Las Condes)'!$A:$A,0))</f>
        <v>14328.311923199999</v>
      </c>
      <c r="Q5051" s="19" cm="1">
        <f t="array" ref="Q5051">H5051*_xlfn.IFS(H5051&lt;=350,INDEX('Pliegos Tarifarios (Las Condes)'!$F:$F,MATCH($B5051,'Pliegos Tarifarios (Las Condes)'!$A:$A,0)),H5051&lt;=500,INDEX('Pliegos Tarifarios (Las Condes)'!$G:$G,MATCH($B5051,'Pliegos Tarifarios (Las Condes)'!$A:$A,0)),H5051&lt;=1000,INDEX('Pliegos Tarifarios (Las Condes)'!$H:$H,MATCH($B5051,'Pliegos Tarifarios (Las Condes)'!$A:$A,0)),H5051&lt;=5000,INDEX('Pliegos Tarifarios (Las Condes)'!$I:$I,MATCH($B5051,'Pliegos Tarifarios (Las Condes)'!$A:$A,0)),H5051&gt;5000,INDEX('Pliegos Tarifarios (Las Condes)'!$J:$J,MATCH($B5051,'Pliegos Tarifarios (Las Condes)'!$A:$A,0)))/1.19</f>
        <v>3367.0039038655464</v>
      </c>
      <c r="R5051" s="19">
        <f>INDEX('Pliegos Tarifarios (Las Condes)'!$K:$K,MATCH($B5051,'Pliegos Tarifarios (Las Condes)'!$A:$A,0))</f>
        <v>733.35299999999995</v>
      </c>
      <c r="S5051" s="21">
        <f t="shared" si="237"/>
        <v>214294.97563696557</v>
      </c>
      <c r="T5051" s="21">
        <f t="shared" si="238"/>
        <v>40716.045371023458</v>
      </c>
      <c r="U5051" s="19">
        <v>0</v>
      </c>
      <c r="V5051" s="21">
        <f t="shared" si="239"/>
        <v>255011.02100798901</v>
      </c>
    </row>
    <row r="5052" spans="1:22" x14ac:dyDescent="0.3">
      <c r="A5052" s="7" t="s">
        <v>151</v>
      </c>
      <c r="B5052" s="7">
        <v>12</v>
      </c>
      <c r="C5052" s="8" t="s">
        <v>186</v>
      </c>
      <c r="D5052" s="7" t="s">
        <v>420</v>
      </c>
      <c r="E5052" s="7" t="s">
        <v>121</v>
      </c>
      <c r="F5052" s="8" t="s">
        <v>421</v>
      </c>
      <c r="G5052" s="7" t="s">
        <v>16</v>
      </c>
      <c r="H5052" s="9">
        <v>1100.5198</v>
      </c>
      <c r="I5052" s="9">
        <v>2.9043000000000001</v>
      </c>
      <c r="J5052" s="9">
        <v>2.8525999999999998</v>
      </c>
      <c r="K5052" s="10">
        <v>0.98219880866301679</v>
      </c>
      <c r="L5052" s="9">
        <v>35.5</v>
      </c>
      <c r="M5052" s="19">
        <f>H5052*INDEX('Pliegos Tarifarios (Las Condes)'!$B:$B,MATCH($B5052,'Pliegos Tarifarios (Las Condes)'!$A:$A,0))</f>
        <v>145007.7904074</v>
      </c>
      <c r="N5052" s="19">
        <f>I5052*INDEX('Pliegos Tarifarios (Las Condes)'!$C:$C,MATCH($B5052,'Pliegos Tarifarios (Las Condes)'!$A:$A,0))</f>
        <v>10063.350126900001</v>
      </c>
      <c r="O5052" s="19">
        <f>J5052*INDEX('Pliegos Tarifarios (Las Condes)'!$D:$D,MATCH($B5052,'Pliegos Tarifarios (Las Condes)'!$A:$A,0))</f>
        <v>41473.520657399997</v>
      </c>
      <c r="P5052" s="19">
        <f>H5052*INDEX('Pliegos Tarifarios (Las Condes)'!$E:$E,MATCH($B5052,'Pliegos Tarifarios (Las Condes)'!$A:$A,0))</f>
        <v>14333.169875199999</v>
      </c>
      <c r="Q5052" s="19" cm="1">
        <f t="array" ref="Q5052">H5052*_xlfn.IFS(H5052&lt;=350,INDEX('Pliegos Tarifarios (Las Condes)'!$F:$F,MATCH($B5052,'Pliegos Tarifarios (Las Condes)'!$A:$A,0)),H5052&lt;=500,INDEX('Pliegos Tarifarios (Las Condes)'!$G:$G,MATCH($B5052,'Pliegos Tarifarios (Las Condes)'!$A:$A,0)),H5052&lt;=1000,INDEX('Pliegos Tarifarios (Las Condes)'!$H:$H,MATCH($B5052,'Pliegos Tarifarios (Las Condes)'!$A:$A,0)),H5052&lt;=5000,INDEX('Pliegos Tarifarios (Las Condes)'!$I:$I,MATCH($B5052,'Pliegos Tarifarios (Las Condes)'!$A:$A,0)),H5052&gt;5000,INDEX('Pliegos Tarifarios (Las Condes)'!$J:$J,MATCH($B5052,'Pliegos Tarifarios (Las Condes)'!$A:$A,0)))/1.19</f>
        <v>3368.1454719327735</v>
      </c>
      <c r="R5052" s="19">
        <f>INDEX('Pliegos Tarifarios (Las Condes)'!$K:$K,MATCH($B5052,'Pliegos Tarifarios (Las Condes)'!$A:$A,0))</f>
        <v>733.35299999999995</v>
      </c>
      <c r="S5052" s="21">
        <f t="shared" si="237"/>
        <v>214979.32953883277</v>
      </c>
      <c r="T5052" s="21">
        <f t="shared" si="238"/>
        <v>40846.07261237823</v>
      </c>
      <c r="U5052" s="19">
        <v>0</v>
      </c>
      <c r="V5052" s="21">
        <f t="shared" si="239"/>
        <v>255825.40215121099</v>
      </c>
    </row>
    <row r="5053" spans="1:22" x14ac:dyDescent="0.3">
      <c r="A5053" s="7" t="s">
        <v>151</v>
      </c>
      <c r="B5053" s="7">
        <v>12</v>
      </c>
      <c r="C5053" s="8" t="s">
        <v>186</v>
      </c>
      <c r="D5053" s="7" t="s">
        <v>422</v>
      </c>
      <c r="E5053" s="7" t="s">
        <v>121</v>
      </c>
      <c r="F5053" s="8" t="s">
        <v>423</v>
      </c>
      <c r="G5053" s="7" t="s">
        <v>16</v>
      </c>
      <c r="H5053" s="9">
        <v>1097.9621</v>
      </c>
      <c r="I5053" s="9">
        <v>2.8729</v>
      </c>
      <c r="J5053" s="9">
        <v>2.8729</v>
      </c>
      <c r="K5053" s="10">
        <v>1</v>
      </c>
      <c r="L5053" s="9">
        <v>35.42</v>
      </c>
      <c r="M5053" s="19">
        <f>H5053*INDEX('Pliegos Tarifarios (Las Condes)'!$B:$B,MATCH($B5053,'Pliegos Tarifarios (Las Condes)'!$A:$A,0))</f>
        <v>144670.78018229999</v>
      </c>
      <c r="N5053" s="19">
        <f>I5053*INDEX('Pliegos Tarifarios (Las Condes)'!$C:$C,MATCH($B5053,'Pliegos Tarifarios (Las Condes)'!$A:$A,0))</f>
        <v>9954.5496607000005</v>
      </c>
      <c r="O5053" s="19">
        <f>J5053*INDEX('Pliegos Tarifarios (Las Condes)'!$D:$D,MATCH($B5053,'Pliegos Tarifarios (Las Condes)'!$A:$A,0))</f>
        <v>41768.659292099997</v>
      </c>
      <c r="P5053" s="19">
        <f>H5053*INDEX('Pliegos Tarifarios (Las Condes)'!$E:$E,MATCH($B5053,'Pliegos Tarifarios (Las Condes)'!$A:$A,0))</f>
        <v>14299.858390399999</v>
      </c>
      <c r="Q5053" s="19" cm="1">
        <f t="array" ref="Q5053">H5053*_xlfn.IFS(H5053&lt;=350,INDEX('Pliegos Tarifarios (Las Condes)'!$F:$F,MATCH($B5053,'Pliegos Tarifarios (Las Condes)'!$A:$A,0)),H5053&lt;=500,INDEX('Pliegos Tarifarios (Las Condes)'!$G:$G,MATCH($B5053,'Pliegos Tarifarios (Las Condes)'!$A:$A,0)),H5053&lt;=1000,INDEX('Pliegos Tarifarios (Las Condes)'!$H:$H,MATCH($B5053,'Pliegos Tarifarios (Las Condes)'!$A:$A,0)),H5053&lt;=5000,INDEX('Pliegos Tarifarios (Las Condes)'!$I:$I,MATCH($B5053,'Pliegos Tarifarios (Las Condes)'!$A:$A,0)),H5053&gt;5000,INDEX('Pliegos Tarifarios (Las Condes)'!$J:$J,MATCH($B5053,'Pliegos Tarifarios (Las Condes)'!$A:$A,0)))/1.19</f>
        <v>3360.317620336134</v>
      </c>
      <c r="R5053" s="19">
        <f>INDEX('Pliegos Tarifarios (Las Condes)'!$K:$K,MATCH($B5053,'Pliegos Tarifarios (Las Condes)'!$A:$A,0))</f>
        <v>733.35299999999995</v>
      </c>
      <c r="S5053" s="21">
        <f t="shared" si="237"/>
        <v>214787.51814583613</v>
      </c>
      <c r="T5053" s="21">
        <f t="shared" si="238"/>
        <v>40809.628447708863</v>
      </c>
      <c r="U5053" s="19">
        <v>0</v>
      </c>
      <c r="V5053" s="21">
        <f t="shared" si="239"/>
        <v>255597.14659354498</v>
      </c>
    </row>
    <row r="5054" spans="1:22" x14ac:dyDescent="0.3">
      <c r="A5054" s="7" t="s">
        <v>151</v>
      </c>
      <c r="B5054" s="7">
        <v>12</v>
      </c>
      <c r="C5054" s="8" t="s">
        <v>186</v>
      </c>
      <c r="D5054" s="7" t="s">
        <v>424</v>
      </c>
      <c r="E5054" s="7" t="s">
        <v>121</v>
      </c>
      <c r="F5054" s="8" t="s">
        <v>425</v>
      </c>
      <c r="G5054" s="7" t="s">
        <v>16</v>
      </c>
      <c r="H5054" s="9">
        <v>1098.0074</v>
      </c>
      <c r="I5054" s="9">
        <v>2.8471000000000002</v>
      </c>
      <c r="J5054" s="9">
        <v>2.8119999999999998</v>
      </c>
      <c r="K5054" s="10">
        <v>0.98767166590565825</v>
      </c>
      <c r="L5054" s="9">
        <v>35.42</v>
      </c>
      <c r="M5054" s="19">
        <f>H5054*INDEX('Pliegos Tarifarios (Las Condes)'!$B:$B,MATCH($B5054,'Pliegos Tarifarios (Las Condes)'!$A:$A,0))</f>
        <v>144676.74904620001</v>
      </c>
      <c r="N5054" s="19">
        <f>I5054*INDEX('Pliegos Tarifarios (Las Condes)'!$C:$C,MATCH($B5054,'Pliegos Tarifarios (Las Condes)'!$A:$A,0))</f>
        <v>9865.1530993000015</v>
      </c>
      <c r="O5054" s="19">
        <f>J5054*INDEX('Pliegos Tarifarios (Las Condes)'!$D:$D,MATCH($B5054,'Pliegos Tarifarios (Las Condes)'!$A:$A,0))</f>
        <v>40883.243387999995</v>
      </c>
      <c r="P5054" s="19">
        <f>H5054*INDEX('Pliegos Tarifarios (Las Condes)'!$E:$E,MATCH($B5054,'Pliegos Tarifarios (Las Condes)'!$A:$A,0))</f>
        <v>14300.448377599998</v>
      </c>
      <c r="Q5054" s="19" cm="1">
        <f t="array" ref="Q5054">H5054*_xlfn.IFS(H5054&lt;=350,INDEX('Pliegos Tarifarios (Las Condes)'!$F:$F,MATCH($B5054,'Pliegos Tarifarios (Las Condes)'!$A:$A,0)),H5054&lt;=500,INDEX('Pliegos Tarifarios (Las Condes)'!$G:$G,MATCH($B5054,'Pliegos Tarifarios (Las Condes)'!$A:$A,0)),H5054&lt;=1000,INDEX('Pliegos Tarifarios (Las Condes)'!$H:$H,MATCH($B5054,'Pliegos Tarifarios (Las Condes)'!$A:$A,0)),H5054&lt;=5000,INDEX('Pliegos Tarifarios (Las Condes)'!$I:$I,MATCH($B5054,'Pliegos Tarifarios (Las Condes)'!$A:$A,0)),H5054&gt;5000,INDEX('Pliegos Tarifarios (Las Condes)'!$J:$J,MATCH($B5054,'Pliegos Tarifarios (Las Condes)'!$A:$A,0)))/1.19</f>
        <v>3360.4562611764704</v>
      </c>
      <c r="R5054" s="19">
        <f>INDEX('Pliegos Tarifarios (Las Condes)'!$K:$K,MATCH($B5054,'Pliegos Tarifarios (Las Condes)'!$A:$A,0))</f>
        <v>733.35299999999995</v>
      </c>
      <c r="S5054" s="21">
        <f t="shared" si="237"/>
        <v>213819.40317227648</v>
      </c>
      <c r="T5054" s="21">
        <f t="shared" si="238"/>
        <v>40625.68660273253</v>
      </c>
      <c r="U5054" s="19">
        <v>0</v>
      </c>
      <c r="V5054" s="21">
        <f t="shared" si="239"/>
        <v>254445.08977500902</v>
      </c>
    </row>
    <row r="5055" spans="1:22" x14ac:dyDescent="0.3">
      <c r="A5055" s="7" t="s">
        <v>151</v>
      </c>
      <c r="B5055" s="7">
        <v>12</v>
      </c>
      <c r="C5055" s="8" t="s">
        <v>186</v>
      </c>
      <c r="D5055" s="7" t="s">
        <v>426</v>
      </c>
      <c r="E5055" s="7" t="s">
        <v>121</v>
      </c>
      <c r="F5055" s="8" t="s">
        <v>427</v>
      </c>
      <c r="G5055" s="7" t="s">
        <v>16</v>
      </c>
      <c r="H5055" s="9">
        <v>1099.2919999999999</v>
      </c>
      <c r="I5055" s="9">
        <v>2.8639000000000001</v>
      </c>
      <c r="J5055" s="9">
        <v>2.8639000000000001</v>
      </c>
      <c r="K5055" s="10">
        <v>1</v>
      </c>
      <c r="L5055" s="9">
        <v>35.46</v>
      </c>
      <c r="M5055" s="19">
        <f>H5055*INDEX('Pliegos Tarifarios (Las Condes)'!$B:$B,MATCH($B5055,'Pliegos Tarifarios (Las Condes)'!$A:$A,0))</f>
        <v>144846.01179600001</v>
      </c>
      <c r="N5055" s="19">
        <f>I5055*INDEX('Pliegos Tarifarios (Las Condes)'!$C:$C,MATCH($B5055,'Pliegos Tarifarios (Las Condes)'!$A:$A,0))</f>
        <v>9923.3648137</v>
      </c>
      <c r="O5055" s="19">
        <f>J5055*INDEX('Pliegos Tarifarios (Las Condes)'!$D:$D,MATCH($B5055,'Pliegos Tarifarios (Las Condes)'!$A:$A,0))</f>
        <v>41637.809651100004</v>
      </c>
      <c r="P5055" s="19">
        <f>H5055*INDEX('Pliegos Tarifarios (Las Condes)'!$E:$E,MATCH($B5055,'Pliegos Tarifarios (Las Condes)'!$A:$A,0))</f>
        <v>14317.179007999997</v>
      </c>
      <c r="Q5055" s="19" cm="1">
        <f t="array" ref="Q5055">H5055*_xlfn.IFS(H5055&lt;=350,INDEX('Pliegos Tarifarios (Las Condes)'!$F:$F,MATCH($B5055,'Pliegos Tarifarios (Las Condes)'!$A:$A,0)),H5055&lt;=500,INDEX('Pliegos Tarifarios (Las Condes)'!$G:$G,MATCH($B5055,'Pliegos Tarifarios (Las Condes)'!$A:$A,0)),H5055&lt;=1000,INDEX('Pliegos Tarifarios (Las Condes)'!$H:$H,MATCH($B5055,'Pliegos Tarifarios (Las Condes)'!$A:$A,0)),H5055&lt;=5000,INDEX('Pliegos Tarifarios (Las Condes)'!$I:$I,MATCH($B5055,'Pliegos Tarifarios (Las Condes)'!$A:$A,0)),H5055&gt;5000,INDEX('Pliegos Tarifarios (Las Condes)'!$J:$J,MATCH($B5055,'Pliegos Tarifarios (Las Condes)'!$A:$A,0)))/1.19</f>
        <v>3364.3877848739494</v>
      </c>
      <c r="R5055" s="19">
        <f>INDEX('Pliegos Tarifarios (Las Condes)'!$K:$K,MATCH($B5055,'Pliegos Tarifarios (Las Condes)'!$A:$A,0))</f>
        <v>733.35299999999995</v>
      </c>
      <c r="S5055" s="21">
        <f t="shared" si="237"/>
        <v>214822.10605367395</v>
      </c>
      <c r="T5055" s="21">
        <f t="shared" si="238"/>
        <v>40816.200150198049</v>
      </c>
      <c r="U5055" s="19">
        <v>0</v>
      </c>
      <c r="V5055" s="21">
        <f t="shared" si="239"/>
        <v>255638.30620387199</v>
      </c>
    </row>
    <row r="5056" spans="1:22" x14ac:dyDescent="0.3">
      <c r="A5056" s="7" t="s">
        <v>151</v>
      </c>
      <c r="B5056" s="7">
        <v>12</v>
      </c>
      <c r="C5056" s="8" t="s">
        <v>186</v>
      </c>
      <c r="D5056" s="7" t="s">
        <v>428</v>
      </c>
      <c r="E5056" s="7" t="s">
        <v>121</v>
      </c>
      <c r="F5056" s="8" t="s">
        <v>429</v>
      </c>
      <c r="G5056" s="7" t="s">
        <v>16</v>
      </c>
      <c r="H5056" s="9">
        <v>1099.4824000000001</v>
      </c>
      <c r="I5056" s="9">
        <v>2.8915999999999999</v>
      </c>
      <c r="J5056" s="9">
        <v>2.8241000000000001</v>
      </c>
      <c r="K5056" s="10">
        <v>0.97665652234057276</v>
      </c>
      <c r="L5056" s="9">
        <v>35.47</v>
      </c>
      <c r="M5056" s="19">
        <f>H5056*INDEX('Pliegos Tarifarios (Las Condes)'!$B:$B,MATCH($B5056,'Pliegos Tarifarios (Las Condes)'!$A:$A,0))</f>
        <v>144871.09947120002</v>
      </c>
      <c r="N5056" s="19">
        <f>I5056*INDEX('Pliegos Tarifarios (Las Condes)'!$C:$C,MATCH($B5056,'Pliegos Tarifarios (Las Condes)'!$A:$A,0))</f>
        <v>10019.344842800001</v>
      </c>
      <c r="O5056" s="19">
        <f>J5056*INDEX('Pliegos Tarifarios (Las Condes)'!$D:$D,MATCH($B5056,'Pliegos Tarifarios (Las Condes)'!$A:$A,0))</f>
        <v>41059.163460900003</v>
      </c>
      <c r="P5056" s="19">
        <f>H5056*INDEX('Pliegos Tarifarios (Las Condes)'!$E:$E,MATCH($B5056,'Pliegos Tarifarios (Las Condes)'!$A:$A,0))</f>
        <v>14319.6587776</v>
      </c>
      <c r="Q5056" s="19" cm="1">
        <f t="array" ref="Q5056">H5056*_xlfn.IFS(H5056&lt;=350,INDEX('Pliegos Tarifarios (Las Condes)'!$F:$F,MATCH($B5056,'Pliegos Tarifarios (Las Condes)'!$A:$A,0)),H5056&lt;=500,INDEX('Pliegos Tarifarios (Las Condes)'!$G:$G,MATCH($B5056,'Pliegos Tarifarios (Las Condes)'!$A:$A,0)),H5056&lt;=1000,INDEX('Pliegos Tarifarios (Las Condes)'!$H:$H,MATCH($B5056,'Pliegos Tarifarios (Las Condes)'!$A:$A,0)),H5056&lt;=5000,INDEX('Pliegos Tarifarios (Las Condes)'!$I:$I,MATCH($B5056,'Pliegos Tarifarios (Las Condes)'!$A:$A,0)),H5056&gt;5000,INDEX('Pliegos Tarifarios (Las Condes)'!$J:$J,MATCH($B5056,'Pliegos Tarifarios (Las Condes)'!$A:$A,0)))/1.19</f>
        <v>3364.9705048739497</v>
      </c>
      <c r="R5056" s="19">
        <f>INDEX('Pliegos Tarifarios (Las Condes)'!$K:$K,MATCH($B5056,'Pliegos Tarifarios (Las Condes)'!$A:$A,0))</f>
        <v>733.35299999999995</v>
      </c>
      <c r="S5056" s="21">
        <f t="shared" si="237"/>
        <v>214367.59005737401</v>
      </c>
      <c r="T5056" s="21">
        <f t="shared" si="238"/>
        <v>40729.84211090106</v>
      </c>
      <c r="U5056" s="19">
        <v>0</v>
      </c>
      <c r="V5056" s="21">
        <f t="shared" si="239"/>
        <v>255097.43216827506</v>
      </c>
    </row>
    <row r="5057" spans="1:22" x14ac:dyDescent="0.3">
      <c r="A5057" s="7" t="s">
        <v>151</v>
      </c>
      <c r="B5057" s="7">
        <v>12</v>
      </c>
      <c r="C5057" s="8" t="s">
        <v>186</v>
      </c>
      <c r="D5057" s="7" t="s">
        <v>430</v>
      </c>
      <c r="E5057" s="7" t="s">
        <v>121</v>
      </c>
      <c r="F5057" s="8" t="s">
        <v>431</v>
      </c>
      <c r="G5057" s="7" t="s">
        <v>16</v>
      </c>
      <c r="H5057" s="9">
        <v>1098.6746000000001</v>
      </c>
      <c r="I5057" s="9">
        <v>2.8601000000000001</v>
      </c>
      <c r="J5057" s="9">
        <v>2.8601000000000001</v>
      </c>
      <c r="K5057" s="10">
        <v>1</v>
      </c>
      <c r="L5057" s="9">
        <v>35.44</v>
      </c>
      <c r="M5057" s="19">
        <f>H5057*INDEX('Pliegos Tarifarios (Las Condes)'!$B:$B,MATCH($B5057,'Pliegos Tarifarios (Las Condes)'!$A:$A,0))</f>
        <v>144764.66131980001</v>
      </c>
      <c r="N5057" s="19">
        <f>I5057*INDEX('Pliegos Tarifarios (Las Condes)'!$C:$C,MATCH($B5057,'Pliegos Tarifarios (Las Condes)'!$A:$A,0))</f>
        <v>9910.1978783000013</v>
      </c>
      <c r="O5057" s="19">
        <f>J5057*INDEX('Pliegos Tarifarios (Las Condes)'!$D:$D,MATCH($B5057,'Pliegos Tarifarios (Las Condes)'!$A:$A,0))</f>
        <v>41582.562024899999</v>
      </c>
      <c r="P5057" s="19">
        <f>H5057*INDEX('Pliegos Tarifarios (Las Condes)'!$E:$E,MATCH($B5057,'Pliegos Tarifarios (Las Condes)'!$A:$A,0))</f>
        <v>14309.1379904</v>
      </c>
      <c r="Q5057" s="19" cm="1">
        <f t="array" ref="Q5057">H5057*_xlfn.IFS(H5057&lt;=350,INDEX('Pliegos Tarifarios (Las Condes)'!$F:$F,MATCH($B5057,'Pliegos Tarifarios (Las Condes)'!$A:$A,0)),H5057&lt;=500,INDEX('Pliegos Tarifarios (Las Condes)'!$G:$G,MATCH($B5057,'Pliegos Tarifarios (Las Condes)'!$A:$A,0)),H5057&lt;=1000,INDEX('Pliegos Tarifarios (Las Condes)'!$H:$H,MATCH($B5057,'Pliegos Tarifarios (Las Condes)'!$A:$A,0)),H5057&lt;=5000,INDEX('Pliegos Tarifarios (Las Condes)'!$I:$I,MATCH($B5057,'Pliegos Tarifarios (Las Condes)'!$A:$A,0)),H5057&gt;5000,INDEX('Pliegos Tarifarios (Las Condes)'!$J:$J,MATCH($B5057,'Pliegos Tarifarios (Las Condes)'!$A:$A,0)))/1.19</f>
        <v>3362.4982295798318</v>
      </c>
      <c r="R5057" s="19">
        <f>INDEX('Pliegos Tarifarios (Las Condes)'!$K:$K,MATCH($B5057,'Pliegos Tarifarios (Las Condes)'!$A:$A,0))</f>
        <v>733.35299999999995</v>
      </c>
      <c r="S5057" s="21">
        <f t="shared" si="237"/>
        <v>214662.41044297983</v>
      </c>
      <c r="T5057" s="21">
        <f t="shared" si="238"/>
        <v>40785.85798416617</v>
      </c>
      <c r="U5057" s="19">
        <v>0</v>
      </c>
      <c r="V5057" s="21">
        <f t="shared" si="239"/>
        <v>255448.26842714602</v>
      </c>
    </row>
    <row r="5058" spans="1:22" x14ac:dyDescent="0.3">
      <c r="A5058" s="7" t="s">
        <v>151</v>
      </c>
      <c r="B5058" s="7">
        <v>12</v>
      </c>
      <c r="C5058" s="8" t="s">
        <v>186</v>
      </c>
      <c r="D5058" s="7" t="s">
        <v>432</v>
      </c>
      <c r="E5058" s="7" t="s">
        <v>121</v>
      </c>
      <c r="F5058" s="8" t="s">
        <v>433</v>
      </c>
      <c r="G5058" s="7" t="s">
        <v>16</v>
      </c>
      <c r="H5058" s="9">
        <v>1099.8086000000001</v>
      </c>
      <c r="I5058" s="9">
        <v>2.8738000000000001</v>
      </c>
      <c r="J5058" s="9">
        <v>2.8738000000000001</v>
      </c>
      <c r="K5058" s="10">
        <v>1</v>
      </c>
      <c r="L5058" s="9">
        <v>35.479999999999997</v>
      </c>
      <c r="M5058" s="19">
        <f>H5058*INDEX('Pliegos Tarifarios (Las Condes)'!$B:$B,MATCH($B5058,'Pliegos Tarifarios (Las Condes)'!$A:$A,0))</f>
        <v>144914.08056180002</v>
      </c>
      <c r="N5058" s="19">
        <f>I5058*INDEX('Pliegos Tarifarios (Las Condes)'!$C:$C,MATCH($B5058,'Pliegos Tarifarios (Las Condes)'!$A:$A,0))</f>
        <v>9957.6681454000009</v>
      </c>
      <c r="O5058" s="19">
        <f>J5058*INDEX('Pliegos Tarifarios (Las Condes)'!$D:$D,MATCH($B5058,'Pliegos Tarifarios (Las Condes)'!$A:$A,0))</f>
        <v>41781.7442562</v>
      </c>
      <c r="P5058" s="19">
        <f>H5058*INDEX('Pliegos Tarifarios (Las Condes)'!$E:$E,MATCH($B5058,'Pliegos Tarifarios (Las Condes)'!$A:$A,0))</f>
        <v>14323.907206399999</v>
      </c>
      <c r="Q5058" s="19" cm="1">
        <f t="array" ref="Q5058">H5058*_xlfn.IFS(H5058&lt;=350,INDEX('Pliegos Tarifarios (Las Condes)'!$F:$F,MATCH($B5058,'Pliegos Tarifarios (Las Condes)'!$A:$A,0)),H5058&lt;=500,INDEX('Pliegos Tarifarios (Las Condes)'!$G:$G,MATCH($B5058,'Pliegos Tarifarios (Las Condes)'!$A:$A,0)),H5058&lt;=1000,INDEX('Pliegos Tarifarios (Las Condes)'!$H:$H,MATCH($B5058,'Pliegos Tarifarios (Las Condes)'!$A:$A,0)),H5058&lt;=5000,INDEX('Pliegos Tarifarios (Las Condes)'!$I:$I,MATCH($B5058,'Pliegos Tarifarios (Las Condes)'!$A:$A,0)),H5058&gt;5000,INDEX('Pliegos Tarifarios (Las Condes)'!$J:$J,MATCH($B5058,'Pliegos Tarifarios (Las Condes)'!$A:$A,0)))/1.19</f>
        <v>3365.9688413445379</v>
      </c>
      <c r="R5058" s="19">
        <f>INDEX('Pliegos Tarifarios (Las Condes)'!$K:$K,MATCH($B5058,'Pliegos Tarifarios (Las Condes)'!$A:$A,0))</f>
        <v>733.35299999999995</v>
      </c>
      <c r="S5058" s="21">
        <f t="shared" si="237"/>
        <v>215076.72201114456</v>
      </c>
      <c r="T5058" s="21">
        <f t="shared" si="238"/>
        <v>40864.577182117471</v>
      </c>
      <c r="U5058" s="19">
        <v>0</v>
      </c>
      <c r="V5058" s="21">
        <f t="shared" si="239"/>
        <v>255941.29919326204</v>
      </c>
    </row>
    <row r="5059" spans="1:22" x14ac:dyDescent="0.3">
      <c r="A5059" s="7" t="s">
        <v>151</v>
      </c>
      <c r="B5059" s="7">
        <v>12</v>
      </c>
      <c r="C5059" s="8" t="s">
        <v>186</v>
      </c>
      <c r="D5059" s="7" t="s">
        <v>434</v>
      </c>
      <c r="E5059" s="7" t="s">
        <v>121</v>
      </c>
      <c r="F5059" s="8" t="s">
        <v>435</v>
      </c>
      <c r="G5059" s="7" t="s">
        <v>16</v>
      </c>
      <c r="H5059" s="9">
        <v>1099.4440999999999</v>
      </c>
      <c r="I5059" s="9">
        <v>2.8794</v>
      </c>
      <c r="J5059" s="9">
        <v>2.8106</v>
      </c>
      <c r="K5059" s="10">
        <v>0.97610613322219908</v>
      </c>
      <c r="L5059" s="9">
        <v>35.47</v>
      </c>
      <c r="M5059" s="19">
        <f>H5059*INDEX('Pliegos Tarifarios (Las Condes)'!$B:$B,MATCH($B5059,'Pliegos Tarifarios (Las Condes)'!$A:$A,0))</f>
        <v>144866.0529483</v>
      </c>
      <c r="N5059" s="19">
        <f>I5059*INDEX('Pliegos Tarifarios (Las Condes)'!$C:$C,MATCH($B5059,'Pliegos Tarifarios (Las Condes)'!$A:$A,0))</f>
        <v>9977.0720502000004</v>
      </c>
      <c r="O5059" s="19">
        <f>J5059*INDEX('Pliegos Tarifarios (Las Condes)'!$D:$D,MATCH($B5059,'Pliegos Tarifarios (Las Condes)'!$A:$A,0))</f>
        <v>40862.888999399998</v>
      </c>
      <c r="P5059" s="19">
        <f>H5059*INDEX('Pliegos Tarifarios (Las Condes)'!$E:$E,MATCH($B5059,'Pliegos Tarifarios (Las Condes)'!$A:$A,0))</f>
        <v>14319.159958399998</v>
      </c>
      <c r="Q5059" s="19" cm="1">
        <f t="array" ref="Q5059">H5059*_xlfn.IFS(H5059&lt;=350,INDEX('Pliegos Tarifarios (Las Condes)'!$F:$F,MATCH($B5059,'Pliegos Tarifarios (Las Condes)'!$A:$A,0)),H5059&lt;=500,INDEX('Pliegos Tarifarios (Las Condes)'!$G:$G,MATCH($B5059,'Pliegos Tarifarios (Las Condes)'!$A:$A,0)),H5059&lt;=1000,INDEX('Pliegos Tarifarios (Las Condes)'!$H:$H,MATCH($B5059,'Pliegos Tarifarios (Las Condes)'!$A:$A,0)),H5059&lt;=5000,INDEX('Pliegos Tarifarios (Las Condes)'!$I:$I,MATCH($B5059,'Pliegos Tarifarios (Las Condes)'!$A:$A,0)),H5059&gt;5000,INDEX('Pliegos Tarifarios (Las Condes)'!$J:$J,MATCH($B5059,'Pliegos Tarifarios (Las Condes)'!$A:$A,0)))/1.19</f>
        <v>3364.8532875630253</v>
      </c>
      <c r="R5059" s="19">
        <f>INDEX('Pliegos Tarifarios (Las Condes)'!$K:$K,MATCH($B5059,'Pliegos Tarifarios (Las Condes)'!$A:$A,0))</f>
        <v>733.35299999999995</v>
      </c>
      <c r="S5059" s="21">
        <f t="shared" si="237"/>
        <v>214123.38024386301</v>
      </c>
      <c r="T5059" s="21">
        <f t="shared" si="238"/>
        <v>40683.442246333972</v>
      </c>
      <c r="U5059" s="19">
        <v>0</v>
      </c>
      <c r="V5059" s="21">
        <f t="shared" si="239"/>
        <v>254806.82249019697</v>
      </c>
    </row>
    <row r="5060" spans="1:22" x14ac:dyDescent="0.3">
      <c r="A5060" s="7" t="s">
        <v>151</v>
      </c>
      <c r="B5060" s="7">
        <v>12</v>
      </c>
      <c r="C5060" s="8" t="s">
        <v>186</v>
      </c>
      <c r="D5060" s="7" t="s">
        <v>436</v>
      </c>
      <c r="E5060" s="7" t="s">
        <v>121</v>
      </c>
      <c r="F5060" s="8" t="s">
        <v>437</v>
      </c>
      <c r="G5060" s="7" t="s">
        <v>16</v>
      </c>
      <c r="H5060" s="9">
        <v>1098.9407000000001</v>
      </c>
      <c r="I5060" s="9">
        <v>2.8613</v>
      </c>
      <c r="J5060" s="9">
        <v>2.8210999999999999</v>
      </c>
      <c r="K5060" s="10">
        <v>0.98595044210673466</v>
      </c>
      <c r="L5060" s="9">
        <v>35.450000000000003</v>
      </c>
      <c r="M5060" s="19">
        <f>H5060*INDEX('Pliegos Tarifarios (Las Condes)'!$B:$B,MATCH($B5060,'Pliegos Tarifarios (Las Condes)'!$A:$A,0))</f>
        <v>144799.72345410002</v>
      </c>
      <c r="N5060" s="19">
        <f>I5060*INDEX('Pliegos Tarifarios (Las Condes)'!$C:$C,MATCH($B5060,'Pliegos Tarifarios (Las Condes)'!$A:$A,0))</f>
        <v>9914.3558579</v>
      </c>
      <c r="O5060" s="19">
        <f>J5060*INDEX('Pliegos Tarifarios (Las Condes)'!$D:$D,MATCH($B5060,'Pliegos Tarifarios (Las Condes)'!$A:$A,0))</f>
        <v>41015.546913899998</v>
      </c>
      <c r="P5060" s="19">
        <f>H5060*INDEX('Pliegos Tarifarios (Las Condes)'!$E:$E,MATCH($B5060,'Pliegos Tarifarios (Las Condes)'!$A:$A,0))</f>
        <v>14312.603676800001</v>
      </c>
      <c r="Q5060" s="19" cm="1">
        <f t="array" ref="Q5060">H5060*_xlfn.IFS(H5060&lt;=350,INDEX('Pliegos Tarifarios (Las Condes)'!$F:$F,MATCH($B5060,'Pliegos Tarifarios (Las Condes)'!$A:$A,0)),H5060&lt;=500,INDEX('Pliegos Tarifarios (Las Condes)'!$G:$G,MATCH($B5060,'Pliegos Tarifarios (Las Condes)'!$A:$A,0)),H5060&lt;=1000,INDEX('Pliegos Tarifarios (Las Condes)'!$H:$H,MATCH($B5060,'Pliegos Tarifarios (Las Condes)'!$A:$A,0)),H5060&lt;=5000,INDEX('Pliegos Tarifarios (Las Condes)'!$I:$I,MATCH($B5060,'Pliegos Tarifarios (Las Condes)'!$A:$A,0)),H5060&gt;5000,INDEX('Pliegos Tarifarios (Las Condes)'!$J:$J,MATCH($B5060,'Pliegos Tarifarios (Las Condes)'!$A:$A,0)))/1.19</f>
        <v>3363.3126297478993</v>
      </c>
      <c r="R5060" s="19">
        <f>INDEX('Pliegos Tarifarios (Las Condes)'!$K:$K,MATCH($B5060,'Pliegos Tarifarios (Las Condes)'!$A:$A,0))</f>
        <v>733.35299999999995</v>
      </c>
      <c r="S5060" s="21">
        <f t="shared" si="237"/>
        <v>214138.89553244793</v>
      </c>
      <c r="T5060" s="21">
        <f t="shared" si="238"/>
        <v>40686.390151165106</v>
      </c>
      <c r="U5060" s="19">
        <v>0</v>
      </c>
      <c r="V5060" s="21">
        <f t="shared" si="239"/>
        <v>254825.28568361304</v>
      </c>
    </row>
    <row r="5061" spans="1:22" x14ac:dyDescent="0.3">
      <c r="A5061" s="7" t="s">
        <v>151</v>
      </c>
      <c r="B5061" s="7">
        <v>12</v>
      </c>
      <c r="C5061" s="8" t="s">
        <v>186</v>
      </c>
      <c r="D5061" s="7" t="s">
        <v>438</v>
      </c>
      <c r="E5061" s="7" t="s">
        <v>121</v>
      </c>
      <c r="F5061" s="8" t="s">
        <v>439</v>
      </c>
      <c r="G5061" s="7" t="s">
        <v>16</v>
      </c>
      <c r="H5061" s="9">
        <v>1097.3652</v>
      </c>
      <c r="I5061" s="9">
        <v>2.8595000000000002</v>
      </c>
      <c r="J5061" s="9">
        <v>2.8096000000000001</v>
      </c>
      <c r="K5061" s="10">
        <v>0.98254939674768316</v>
      </c>
      <c r="L5061" s="9">
        <v>35.4</v>
      </c>
      <c r="M5061" s="19">
        <f>H5061*INDEX('Pliegos Tarifarios (Las Condes)'!$B:$B,MATCH($B5061,'Pliegos Tarifarios (Las Condes)'!$A:$A,0))</f>
        <v>144592.1308476</v>
      </c>
      <c r="N5061" s="19">
        <f>I5061*INDEX('Pliegos Tarifarios (Las Condes)'!$C:$C,MATCH($B5061,'Pliegos Tarifarios (Las Condes)'!$A:$A,0))</f>
        <v>9908.118888500001</v>
      </c>
      <c r="O5061" s="19">
        <f>J5061*INDEX('Pliegos Tarifarios (Las Condes)'!$D:$D,MATCH($B5061,'Pliegos Tarifarios (Las Condes)'!$A:$A,0))</f>
        <v>40848.350150400001</v>
      </c>
      <c r="P5061" s="19">
        <f>H5061*INDEX('Pliegos Tarifarios (Las Condes)'!$E:$E,MATCH($B5061,'Pliegos Tarifarios (Las Condes)'!$A:$A,0))</f>
        <v>14292.084364799999</v>
      </c>
      <c r="Q5061" s="19" cm="1">
        <f t="array" ref="Q5061">H5061*_xlfn.IFS(H5061&lt;=350,INDEX('Pliegos Tarifarios (Las Condes)'!$F:$F,MATCH($B5061,'Pliegos Tarifarios (Las Condes)'!$A:$A,0)),H5061&lt;=500,INDEX('Pliegos Tarifarios (Las Condes)'!$G:$G,MATCH($B5061,'Pliegos Tarifarios (Las Condes)'!$A:$A,0)),H5061&lt;=1000,INDEX('Pliegos Tarifarios (Las Condes)'!$H:$H,MATCH($B5061,'Pliegos Tarifarios (Las Condes)'!$A:$A,0)),H5061&lt;=5000,INDEX('Pliegos Tarifarios (Las Condes)'!$I:$I,MATCH($B5061,'Pliegos Tarifarios (Las Condes)'!$A:$A,0)),H5061&gt;5000,INDEX('Pliegos Tarifarios (Las Condes)'!$J:$J,MATCH($B5061,'Pliegos Tarifarios (Las Condes)'!$A:$A,0)))/1.19</f>
        <v>3358.490805378151</v>
      </c>
      <c r="R5061" s="19">
        <f>INDEX('Pliegos Tarifarios (Las Condes)'!$K:$K,MATCH($B5061,'Pliegos Tarifarios (Las Condes)'!$A:$A,0))</f>
        <v>733.35299999999995</v>
      </c>
      <c r="S5061" s="21">
        <f t="shared" si="237"/>
        <v>213732.52805667813</v>
      </c>
      <c r="T5061" s="21">
        <f t="shared" si="238"/>
        <v>40609.180330768846</v>
      </c>
      <c r="U5061" s="19">
        <v>0</v>
      </c>
      <c r="V5061" s="21">
        <f t="shared" si="239"/>
        <v>254341.70838744697</v>
      </c>
    </row>
    <row r="5062" spans="1:22" x14ac:dyDescent="0.3">
      <c r="A5062" s="7" t="s">
        <v>151</v>
      </c>
      <c r="B5062" s="7">
        <v>12</v>
      </c>
      <c r="C5062" s="8" t="s">
        <v>186</v>
      </c>
      <c r="D5062" s="7" t="s">
        <v>440</v>
      </c>
      <c r="E5062" s="7" t="s">
        <v>121</v>
      </c>
      <c r="F5062" s="8" t="s">
        <v>441</v>
      </c>
      <c r="G5062" s="7" t="s">
        <v>16</v>
      </c>
      <c r="H5062" s="9">
        <v>1098.6297</v>
      </c>
      <c r="I5062" s="9">
        <v>2.8963999999999999</v>
      </c>
      <c r="J5062" s="9">
        <v>2.8517999999999999</v>
      </c>
      <c r="K5062" s="10">
        <v>0.98460157436818119</v>
      </c>
      <c r="L5062" s="9">
        <v>35.44</v>
      </c>
      <c r="M5062" s="19">
        <f>H5062*INDEX('Pliegos Tarifarios (Las Condes)'!$B:$B,MATCH($B5062,'Pliegos Tarifarios (Las Condes)'!$A:$A,0))</f>
        <v>144758.7451611</v>
      </c>
      <c r="N5062" s="19">
        <f>I5062*INDEX('Pliegos Tarifarios (Las Condes)'!$C:$C,MATCH($B5062,'Pliegos Tarifarios (Las Condes)'!$A:$A,0))</f>
        <v>10035.9767612</v>
      </c>
      <c r="O5062" s="19">
        <f>J5062*INDEX('Pliegos Tarifarios (Las Condes)'!$D:$D,MATCH($B5062,'Pliegos Tarifarios (Las Condes)'!$A:$A,0))</f>
        <v>41461.889578199996</v>
      </c>
      <c r="P5062" s="19">
        <f>H5062*INDEX('Pliegos Tarifarios (Las Condes)'!$E:$E,MATCH($B5062,'Pliegos Tarifarios (Las Condes)'!$A:$A,0))</f>
        <v>14308.553212799998</v>
      </c>
      <c r="Q5062" s="19" cm="1">
        <f t="array" ref="Q5062">H5062*_xlfn.IFS(H5062&lt;=350,INDEX('Pliegos Tarifarios (Las Condes)'!$F:$F,MATCH($B5062,'Pliegos Tarifarios (Las Condes)'!$A:$A,0)),H5062&lt;=500,INDEX('Pliegos Tarifarios (Las Condes)'!$G:$G,MATCH($B5062,'Pliegos Tarifarios (Las Condes)'!$A:$A,0)),H5062&lt;=1000,INDEX('Pliegos Tarifarios (Las Condes)'!$H:$H,MATCH($B5062,'Pliegos Tarifarios (Las Condes)'!$A:$A,0)),H5062&lt;=5000,INDEX('Pliegos Tarifarios (Las Condes)'!$I:$I,MATCH($B5062,'Pliegos Tarifarios (Las Condes)'!$A:$A,0)),H5062&gt;5000,INDEX('Pliegos Tarifarios (Las Condes)'!$J:$J,MATCH($B5062,'Pliegos Tarifarios (Las Condes)'!$A:$A,0)))/1.19</f>
        <v>3362.3608129411764</v>
      </c>
      <c r="R5062" s="19">
        <f>INDEX('Pliegos Tarifarios (Las Condes)'!$K:$K,MATCH($B5062,'Pliegos Tarifarios (Las Condes)'!$A:$A,0))</f>
        <v>733.35299999999995</v>
      </c>
      <c r="S5062" s="21">
        <f t="shared" si="237"/>
        <v>214660.8785262412</v>
      </c>
      <c r="T5062" s="21">
        <f t="shared" si="238"/>
        <v>40785.566919985831</v>
      </c>
      <c r="U5062" s="19">
        <v>0</v>
      </c>
      <c r="V5062" s="21">
        <f t="shared" si="239"/>
        <v>255446.44544622704</v>
      </c>
    </row>
    <row r="5063" spans="1:22" x14ac:dyDescent="0.3">
      <c r="A5063" s="7" t="s">
        <v>151</v>
      </c>
      <c r="B5063" s="7">
        <v>12</v>
      </c>
      <c r="C5063" s="8" t="s">
        <v>186</v>
      </c>
      <c r="D5063" s="7" t="s">
        <v>442</v>
      </c>
      <c r="E5063" s="7" t="s">
        <v>121</v>
      </c>
      <c r="F5063" s="8" t="s">
        <v>443</v>
      </c>
      <c r="G5063" s="7" t="s">
        <v>16</v>
      </c>
      <c r="H5063" s="9">
        <v>1097.3022000000001</v>
      </c>
      <c r="I5063" s="9">
        <v>2.8734999999999999</v>
      </c>
      <c r="J5063" s="9">
        <v>2.8479000000000001</v>
      </c>
      <c r="K5063" s="10">
        <v>0.99109100400208805</v>
      </c>
      <c r="L5063" s="9">
        <v>35.4</v>
      </c>
      <c r="M5063" s="19">
        <f>H5063*INDEX('Pliegos Tarifarios (Las Condes)'!$B:$B,MATCH($B5063,'Pliegos Tarifarios (Las Condes)'!$A:$A,0))</f>
        <v>144583.82977860002</v>
      </c>
      <c r="N5063" s="19">
        <f>I5063*INDEX('Pliegos Tarifarios (Las Condes)'!$C:$C,MATCH($B5063,'Pliegos Tarifarios (Las Condes)'!$A:$A,0))</f>
        <v>9956.6286505000007</v>
      </c>
      <c r="O5063" s="19">
        <f>J5063*INDEX('Pliegos Tarifarios (Las Condes)'!$D:$D,MATCH($B5063,'Pliegos Tarifarios (Las Condes)'!$A:$A,0))</f>
        <v>41405.188067100004</v>
      </c>
      <c r="P5063" s="19">
        <f>H5063*INDEX('Pliegos Tarifarios (Las Condes)'!$E:$E,MATCH($B5063,'Pliegos Tarifarios (Las Condes)'!$A:$A,0))</f>
        <v>14291.263852800001</v>
      </c>
      <c r="Q5063" s="19" cm="1">
        <f t="array" ref="Q5063">H5063*_xlfn.IFS(H5063&lt;=350,INDEX('Pliegos Tarifarios (Las Condes)'!$F:$F,MATCH($B5063,'Pliegos Tarifarios (Las Condes)'!$A:$A,0)),H5063&lt;=500,INDEX('Pliegos Tarifarios (Las Condes)'!$G:$G,MATCH($B5063,'Pliegos Tarifarios (Las Condes)'!$A:$A,0)),H5063&lt;=1000,INDEX('Pliegos Tarifarios (Las Condes)'!$H:$H,MATCH($B5063,'Pliegos Tarifarios (Las Condes)'!$A:$A,0)),H5063&lt;=5000,INDEX('Pliegos Tarifarios (Las Condes)'!$I:$I,MATCH($B5063,'Pliegos Tarifarios (Las Condes)'!$A:$A,0)),H5063&gt;5000,INDEX('Pliegos Tarifarios (Las Condes)'!$J:$J,MATCH($B5063,'Pliegos Tarifarios (Las Condes)'!$A:$A,0)))/1.19</f>
        <v>3358.2979936134457</v>
      </c>
      <c r="R5063" s="19">
        <f>INDEX('Pliegos Tarifarios (Las Condes)'!$K:$K,MATCH($B5063,'Pliegos Tarifarios (Las Condes)'!$A:$A,0))</f>
        <v>733.35299999999995</v>
      </c>
      <c r="S5063" s="21">
        <f t="shared" si="237"/>
        <v>214328.56134261348</v>
      </c>
      <c r="T5063" s="21">
        <f t="shared" si="238"/>
        <v>40722.426655096562</v>
      </c>
      <c r="U5063" s="19">
        <v>0</v>
      </c>
      <c r="V5063" s="21">
        <f t="shared" si="239"/>
        <v>255050.98799771004</v>
      </c>
    </row>
    <row r="5064" spans="1:22" x14ac:dyDescent="0.3">
      <c r="A5064" s="7" t="s">
        <v>151</v>
      </c>
      <c r="B5064" s="7">
        <v>12</v>
      </c>
      <c r="C5064" s="8" t="s">
        <v>186</v>
      </c>
      <c r="D5064" s="7" t="s">
        <v>444</v>
      </c>
      <c r="E5064" s="7" t="s">
        <v>121</v>
      </c>
      <c r="F5064" s="8" t="s">
        <v>445</v>
      </c>
      <c r="G5064" s="7" t="s">
        <v>16</v>
      </c>
      <c r="H5064" s="9">
        <v>1099.6029000000001</v>
      </c>
      <c r="I5064" s="9">
        <v>2.9081000000000001</v>
      </c>
      <c r="J5064" s="9">
        <v>2.8159999999999998</v>
      </c>
      <c r="K5064" s="10">
        <v>0.96832983735084754</v>
      </c>
      <c r="L5064" s="9">
        <v>35.47</v>
      </c>
      <c r="M5064" s="19">
        <f>H5064*INDEX('Pliegos Tarifarios (Las Condes)'!$B:$B,MATCH($B5064,'Pliegos Tarifarios (Las Condes)'!$A:$A,0))</f>
        <v>144886.97691270002</v>
      </c>
      <c r="N5064" s="19">
        <f>I5064*INDEX('Pliegos Tarifarios (Las Condes)'!$C:$C,MATCH($B5064,'Pliegos Tarifarios (Las Condes)'!$A:$A,0))</f>
        <v>10076.517062300001</v>
      </c>
      <c r="O5064" s="19">
        <f>J5064*INDEX('Pliegos Tarifarios (Las Condes)'!$D:$D,MATCH($B5064,'Pliegos Tarifarios (Las Condes)'!$A:$A,0))</f>
        <v>40941.398783999997</v>
      </c>
      <c r="P5064" s="19">
        <f>H5064*INDEX('Pliegos Tarifarios (Las Condes)'!$E:$E,MATCH($B5064,'Pliegos Tarifarios (Las Condes)'!$A:$A,0))</f>
        <v>14321.228169600001</v>
      </c>
      <c r="Q5064" s="19" cm="1">
        <f t="array" ref="Q5064">H5064*_xlfn.IFS(H5064&lt;=350,INDEX('Pliegos Tarifarios (Las Condes)'!$F:$F,MATCH($B5064,'Pliegos Tarifarios (Las Condes)'!$A:$A,0)),H5064&lt;=500,INDEX('Pliegos Tarifarios (Las Condes)'!$G:$G,MATCH($B5064,'Pliegos Tarifarios (Las Condes)'!$A:$A,0)),H5064&lt;=1000,INDEX('Pliegos Tarifarios (Las Condes)'!$H:$H,MATCH($B5064,'Pliegos Tarifarios (Las Condes)'!$A:$A,0)),H5064&lt;=5000,INDEX('Pliegos Tarifarios (Las Condes)'!$I:$I,MATCH($B5064,'Pliegos Tarifarios (Las Condes)'!$A:$A,0)),H5064&gt;5000,INDEX('Pliegos Tarifarios (Las Condes)'!$J:$J,MATCH($B5064,'Pliegos Tarifarios (Las Condes)'!$A:$A,0)))/1.19</f>
        <v>3365.3392956302523</v>
      </c>
      <c r="R5064" s="19">
        <f>INDEX('Pliegos Tarifarios (Las Condes)'!$K:$K,MATCH($B5064,'Pliegos Tarifarios (Las Condes)'!$A:$A,0))</f>
        <v>733.35299999999995</v>
      </c>
      <c r="S5064" s="21">
        <f t="shared" si="237"/>
        <v>214324.81322423028</v>
      </c>
      <c r="T5064" s="21">
        <f t="shared" si="238"/>
        <v>40721.714512603758</v>
      </c>
      <c r="U5064" s="19">
        <v>0</v>
      </c>
      <c r="V5064" s="21">
        <f t="shared" si="239"/>
        <v>255046.52773683405</v>
      </c>
    </row>
    <row r="5065" spans="1:22" x14ac:dyDescent="0.3">
      <c r="A5065" s="7" t="s">
        <v>151</v>
      </c>
      <c r="B5065" s="7">
        <v>12</v>
      </c>
      <c r="C5065" s="8" t="s">
        <v>186</v>
      </c>
      <c r="D5065" s="7" t="s">
        <v>446</v>
      </c>
      <c r="E5065" s="7" t="s">
        <v>121</v>
      </c>
      <c r="F5065" s="8" t="s">
        <v>447</v>
      </c>
      <c r="G5065" s="7" t="s">
        <v>16</v>
      </c>
      <c r="H5065" s="9">
        <v>1097.6014</v>
      </c>
      <c r="I5065" s="9">
        <v>2.8820999999999999</v>
      </c>
      <c r="J5065" s="9">
        <v>2.8422999999999998</v>
      </c>
      <c r="K5065" s="10">
        <v>0.98619062489157205</v>
      </c>
      <c r="L5065" s="9">
        <v>35.409999999999997</v>
      </c>
      <c r="M5065" s="19">
        <f>H5065*INDEX('Pliegos Tarifarios (Las Condes)'!$B:$B,MATCH($B5065,'Pliegos Tarifarios (Las Condes)'!$A:$A,0))</f>
        <v>144623.2532682</v>
      </c>
      <c r="N5065" s="19">
        <f>I5065*INDEX('Pliegos Tarifarios (Las Condes)'!$C:$C,MATCH($B5065,'Pliegos Tarifarios (Las Condes)'!$A:$A,0))</f>
        <v>9986.4275042999998</v>
      </c>
      <c r="O5065" s="19">
        <f>J5065*INDEX('Pliegos Tarifarios (Las Condes)'!$D:$D,MATCH($B5065,'Pliegos Tarifarios (Las Condes)'!$A:$A,0))</f>
        <v>41323.770512700001</v>
      </c>
      <c r="P5065" s="19">
        <f>H5065*INDEX('Pliegos Tarifarios (Las Condes)'!$E:$E,MATCH($B5065,'Pliegos Tarifarios (Las Condes)'!$A:$A,0))</f>
        <v>14295.160633599999</v>
      </c>
      <c r="Q5065" s="19" cm="1">
        <f t="array" ref="Q5065">H5065*_xlfn.IFS(H5065&lt;=350,INDEX('Pliegos Tarifarios (Las Condes)'!$F:$F,MATCH($B5065,'Pliegos Tarifarios (Las Condes)'!$A:$A,0)),H5065&lt;=500,INDEX('Pliegos Tarifarios (Las Condes)'!$G:$G,MATCH($B5065,'Pliegos Tarifarios (Las Condes)'!$A:$A,0)),H5065&lt;=1000,INDEX('Pliegos Tarifarios (Las Condes)'!$H:$H,MATCH($B5065,'Pliegos Tarifarios (Las Condes)'!$A:$A,0)),H5065&lt;=5000,INDEX('Pliegos Tarifarios (Las Condes)'!$I:$I,MATCH($B5065,'Pliegos Tarifarios (Las Condes)'!$A:$A,0)),H5065&gt;5000,INDEX('Pliegos Tarifarios (Las Condes)'!$J:$J,MATCH($B5065,'Pliegos Tarifarios (Las Condes)'!$A:$A,0)))/1.19</f>
        <v>3359.2136964705883</v>
      </c>
      <c r="R5065" s="19">
        <f>INDEX('Pliegos Tarifarios (Las Condes)'!$K:$K,MATCH($B5065,'Pliegos Tarifarios (Las Condes)'!$A:$A,0))</f>
        <v>733.35299999999995</v>
      </c>
      <c r="S5065" s="21">
        <f t="shared" ref="S5065:S5128" si="240">SUM(M5065:R5065)</f>
        <v>214321.17861527059</v>
      </c>
      <c r="T5065" s="21">
        <f t="shared" ref="T5065:T5128" si="241">S5065*0.19</f>
        <v>40721.023936901416</v>
      </c>
      <c r="U5065" s="19">
        <v>0</v>
      </c>
      <c r="V5065" s="21">
        <f t="shared" ref="V5065:V5128" si="242">SUM(S5065:T5065)</f>
        <v>255042.20255217201</v>
      </c>
    </row>
    <row r="5066" spans="1:22" x14ac:dyDescent="0.3">
      <c r="A5066" s="7" t="s">
        <v>151</v>
      </c>
      <c r="B5066" s="7">
        <v>12</v>
      </c>
      <c r="C5066" s="8" t="s">
        <v>186</v>
      </c>
      <c r="D5066" s="7" t="s">
        <v>448</v>
      </c>
      <c r="E5066" s="7" t="s">
        <v>121</v>
      </c>
      <c r="F5066" s="8" t="s">
        <v>449</v>
      </c>
      <c r="G5066" s="7" t="s">
        <v>16</v>
      </c>
      <c r="H5066" s="9">
        <v>1099.4748</v>
      </c>
      <c r="I5066" s="9">
        <v>2.931</v>
      </c>
      <c r="J5066" s="9">
        <v>2.931</v>
      </c>
      <c r="K5066" s="10">
        <v>1</v>
      </c>
      <c r="L5066" s="9">
        <v>35.47</v>
      </c>
      <c r="M5066" s="19">
        <f>H5066*INDEX('Pliegos Tarifarios (Las Condes)'!$B:$B,MATCH($B5066,'Pliegos Tarifarios (Las Condes)'!$A:$A,0))</f>
        <v>144870.0980724</v>
      </c>
      <c r="N5066" s="19">
        <f>I5066*INDEX('Pliegos Tarifarios (Las Condes)'!$C:$C,MATCH($B5066,'Pliegos Tarifarios (Las Condes)'!$A:$A,0))</f>
        <v>10155.865173</v>
      </c>
      <c r="O5066" s="19">
        <f>J5066*INDEX('Pliegos Tarifarios (Las Condes)'!$D:$D,MATCH($B5066,'Pliegos Tarifarios (Las Condes)'!$A:$A,0))</f>
        <v>42613.366418999998</v>
      </c>
      <c r="P5066" s="19">
        <f>H5066*INDEX('Pliegos Tarifarios (Las Condes)'!$E:$E,MATCH($B5066,'Pliegos Tarifarios (Las Condes)'!$A:$A,0))</f>
        <v>14319.559795199999</v>
      </c>
      <c r="Q5066" s="19" cm="1">
        <f t="array" ref="Q5066">H5066*_xlfn.IFS(H5066&lt;=350,INDEX('Pliegos Tarifarios (Las Condes)'!$F:$F,MATCH($B5066,'Pliegos Tarifarios (Las Condes)'!$A:$A,0)),H5066&lt;=500,INDEX('Pliegos Tarifarios (Las Condes)'!$G:$G,MATCH($B5066,'Pliegos Tarifarios (Las Condes)'!$A:$A,0)),H5066&lt;=1000,INDEX('Pliegos Tarifarios (Las Condes)'!$H:$H,MATCH($B5066,'Pliegos Tarifarios (Las Condes)'!$A:$A,0)),H5066&lt;=5000,INDEX('Pliegos Tarifarios (Las Condes)'!$I:$I,MATCH($B5066,'Pliegos Tarifarios (Las Condes)'!$A:$A,0)),H5066&gt;5000,INDEX('Pliegos Tarifarios (Las Condes)'!$J:$J,MATCH($B5066,'Pliegos Tarifarios (Las Condes)'!$A:$A,0)))/1.19</f>
        <v>3364.9472450420167</v>
      </c>
      <c r="R5066" s="19">
        <f>INDEX('Pliegos Tarifarios (Las Condes)'!$K:$K,MATCH($B5066,'Pliegos Tarifarios (Las Condes)'!$A:$A,0))</f>
        <v>733.35299999999995</v>
      </c>
      <c r="S5066" s="21">
        <f t="shared" si="240"/>
        <v>216057.18970464202</v>
      </c>
      <c r="T5066" s="21">
        <f t="shared" si="241"/>
        <v>41050.866043881986</v>
      </c>
      <c r="U5066" s="19">
        <v>0</v>
      </c>
      <c r="V5066" s="21">
        <f t="shared" si="242"/>
        <v>257108.055748524</v>
      </c>
    </row>
    <row r="5067" spans="1:22" x14ac:dyDescent="0.3">
      <c r="A5067" s="7" t="s">
        <v>151</v>
      </c>
      <c r="B5067" s="7">
        <v>12</v>
      </c>
      <c r="C5067" s="8" t="s">
        <v>186</v>
      </c>
      <c r="D5067" s="7" t="s">
        <v>450</v>
      </c>
      <c r="E5067" s="7" t="s">
        <v>121</v>
      </c>
      <c r="F5067" s="8" t="s">
        <v>451</v>
      </c>
      <c r="G5067" s="7" t="s">
        <v>16</v>
      </c>
      <c r="H5067" s="9">
        <v>1099.6029000000001</v>
      </c>
      <c r="I5067" s="9">
        <v>2.8365</v>
      </c>
      <c r="J5067" s="9">
        <v>2.8365</v>
      </c>
      <c r="K5067" s="10">
        <v>1</v>
      </c>
      <c r="L5067" s="9">
        <v>35.47</v>
      </c>
      <c r="M5067" s="19">
        <f>H5067*INDEX('Pliegos Tarifarios (Las Condes)'!$B:$B,MATCH($B5067,'Pliegos Tarifarios (Las Condes)'!$A:$A,0))</f>
        <v>144886.97691270002</v>
      </c>
      <c r="N5067" s="19">
        <f>I5067*INDEX('Pliegos Tarifarios (Las Condes)'!$C:$C,MATCH($B5067,'Pliegos Tarifarios (Las Condes)'!$A:$A,0))</f>
        <v>9828.4242795000009</v>
      </c>
      <c r="O5067" s="19">
        <f>J5067*INDEX('Pliegos Tarifarios (Las Condes)'!$D:$D,MATCH($B5067,'Pliegos Tarifarios (Las Condes)'!$A:$A,0))</f>
        <v>41239.445188500002</v>
      </c>
      <c r="P5067" s="19">
        <f>H5067*INDEX('Pliegos Tarifarios (Las Condes)'!$E:$E,MATCH($B5067,'Pliegos Tarifarios (Las Condes)'!$A:$A,0))</f>
        <v>14321.228169600001</v>
      </c>
      <c r="Q5067" s="19" cm="1">
        <f t="array" ref="Q5067">H5067*_xlfn.IFS(H5067&lt;=350,INDEX('Pliegos Tarifarios (Las Condes)'!$F:$F,MATCH($B5067,'Pliegos Tarifarios (Las Condes)'!$A:$A,0)),H5067&lt;=500,INDEX('Pliegos Tarifarios (Las Condes)'!$G:$G,MATCH($B5067,'Pliegos Tarifarios (Las Condes)'!$A:$A,0)),H5067&lt;=1000,INDEX('Pliegos Tarifarios (Las Condes)'!$H:$H,MATCH($B5067,'Pliegos Tarifarios (Las Condes)'!$A:$A,0)),H5067&lt;=5000,INDEX('Pliegos Tarifarios (Las Condes)'!$I:$I,MATCH($B5067,'Pliegos Tarifarios (Las Condes)'!$A:$A,0)),H5067&gt;5000,INDEX('Pliegos Tarifarios (Las Condes)'!$J:$J,MATCH($B5067,'Pliegos Tarifarios (Las Condes)'!$A:$A,0)))/1.19</f>
        <v>3365.3392956302523</v>
      </c>
      <c r="R5067" s="19">
        <f>INDEX('Pliegos Tarifarios (Las Condes)'!$K:$K,MATCH($B5067,'Pliegos Tarifarios (Las Condes)'!$A:$A,0))</f>
        <v>733.35299999999995</v>
      </c>
      <c r="S5067" s="21">
        <f t="shared" si="240"/>
        <v>214374.76684593028</v>
      </c>
      <c r="T5067" s="21">
        <f t="shared" si="241"/>
        <v>40731.20570072675</v>
      </c>
      <c r="U5067" s="19">
        <v>0</v>
      </c>
      <c r="V5067" s="21">
        <f t="shared" si="242"/>
        <v>255105.97254665702</v>
      </c>
    </row>
    <row r="5068" spans="1:22" x14ac:dyDescent="0.3">
      <c r="A5068" s="7" t="s">
        <v>151</v>
      </c>
      <c r="B5068" s="7">
        <v>12</v>
      </c>
      <c r="C5068" s="8" t="s">
        <v>186</v>
      </c>
      <c r="D5068" s="7" t="s">
        <v>452</v>
      </c>
      <c r="E5068" s="7" t="s">
        <v>121</v>
      </c>
      <c r="F5068" s="8" t="s">
        <v>453</v>
      </c>
      <c r="G5068" s="7" t="s">
        <v>16</v>
      </c>
      <c r="H5068" s="9">
        <v>1099.9838999999999</v>
      </c>
      <c r="I5068" s="9">
        <v>2.8893</v>
      </c>
      <c r="J5068" s="9">
        <v>2.8893</v>
      </c>
      <c r="K5068" s="10">
        <v>1</v>
      </c>
      <c r="L5068" s="9">
        <v>35.479999999999997</v>
      </c>
      <c r="M5068" s="19">
        <f>H5068*INDEX('Pliegos Tarifarios (Las Condes)'!$B:$B,MATCH($B5068,'Pliegos Tarifarios (Las Condes)'!$A:$A,0))</f>
        <v>144937.17861569999</v>
      </c>
      <c r="N5068" s="19">
        <f>I5068*INDEX('Pliegos Tarifarios (Las Condes)'!$C:$C,MATCH($B5068,'Pliegos Tarifarios (Las Condes)'!$A:$A,0))</f>
        <v>10011.375381900001</v>
      </c>
      <c r="O5068" s="19">
        <f>J5068*INDEX('Pliegos Tarifarios (Las Condes)'!$D:$D,MATCH($B5068,'Pliegos Tarifarios (Las Condes)'!$A:$A,0))</f>
        <v>42007.096415699998</v>
      </c>
      <c r="P5068" s="19">
        <f>H5068*INDEX('Pliegos Tarifarios (Las Condes)'!$E:$E,MATCH($B5068,'Pliegos Tarifarios (Las Condes)'!$A:$A,0))</f>
        <v>14326.190313599998</v>
      </c>
      <c r="Q5068" s="19" cm="1">
        <f t="array" ref="Q5068">H5068*_xlfn.IFS(H5068&lt;=350,INDEX('Pliegos Tarifarios (Las Condes)'!$F:$F,MATCH($B5068,'Pliegos Tarifarios (Las Condes)'!$A:$A,0)),H5068&lt;=500,INDEX('Pliegos Tarifarios (Las Condes)'!$G:$G,MATCH($B5068,'Pliegos Tarifarios (Las Condes)'!$A:$A,0)),H5068&lt;=1000,INDEX('Pliegos Tarifarios (Las Condes)'!$H:$H,MATCH($B5068,'Pliegos Tarifarios (Las Condes)'!$A:$A,0)),H5068&lt;=5000,INDEX('Pliegos Tarifarios (Las Condes)'!$I:$I,MATCH($B5068,'Pliegos Tarifarios (Las Condes)'!$A:$A,0)),H5068&gt;5000,INDEX('Pliegos Tarifarios (Las Condes)'!$J:$J,MATCH($B5068,'Pliegos Tarifarios (Las Condes)'!$A:$A,0)))/1.19</f>
        <v>3366.5053477310926</v>
      </c>
      <c r="R5068" s="19">
        <f>INDEX('Pliegos Tarifarios (Las Condes)'!$K:$K,MATCH($B5068,'Pliegos Tarifarios (Las Condes)'!$A:$A,0))</f>
        <v>733.35299999999995</v>
      </c>
      <c r="S5068" s="21">
        <f t="shared" si="240"/>
        <v>215381.69907463106</v>
      </c>
      <c r="T5068" s="21">
        <f t="shared" si="241"/>
        <v>40922.522824179905</v>
      </c>
      <c r="U5068" s="19">
        <v>0</v>
      </c>
      <c r="V5068" s="21">
        <f t="shared" si="242"/>
        <v>256304.22189881097</v>
      </c>
    </row>
    <row r="5069" spans="1:22" x14ac:dyDescent="0.3">
      <c r="A5069" s="7" t="s">
        <v>151</v>
      </c>
      <c r="B5069" s="7">
        <v>12</v>
      </c>
      <c r="C5069" s="8" t="s">
        <v>186</v>
      </c>
      <c r="D5069" s="7" t="s">
        <v>454</v>
      </c>
      <c r="E5069" s="7" t="s">
        <v>121</v>
      </c>
      <c r="F5069" s="8" t="s">
        <v>455</v>
      </c>
      <c r="G5069" s="7" t="s">
        <v>16</v>
      </c>
      <c r="H5069" s="9">
        <v>1101.0646999999999</v>
      </c>
      <c r="I5069" s="9">
        <v>2.8734999999999999</v>
      </c>
      <c r="J5069" s="9">
        <v>2.8201999999999998</v>
      </c>
      <c r="K5069" s="10">
        <v>0.98145119192622232</v>
      </c>
      <c r="L5069" s="9">
        <v>35.520000000000003</v>
      </c>
      <c r="M5069" s="19">
        <f>H5069*INDEX('Pliegos Tarifarios (Las Condes)'!$B:$B,MATCH($B5069,'Pliegos Tarifarios (Las Condes)'!$A:$A,0))</f>
        <v>145079.5880661</v>
      </c>
      <c r="N5069" s="19">
        <f>I5069*INDEX('Pliegos Tarifarios (Las Condes)'!$C:$C,MATCH($B5069,'Pliegos Tarifarios (Las Condes)'!$A:$A,0))</f>
        <v>9956.6286505000007</v>
      </c>
      <c r="O5069" s="19">
        <f>J5069*INDEX('Pliegos Tarifarios (Las Condes)'!$D:$D,MATCH($B5069,'Pliegos Tarifarios (Las Condes)'!$A:$A,0))</f>
        <v>41002.461949799996</v>
      </c>
      <c r="P5069" s="19">
        <f>H5069*INDEX('Pliegos Tarifarios (Las Condes)'!$E:$E,MATCH($B5069,'Pliegos Tarifarios (Las Condes)'!$A:$A,0))</f>
        <v>14340.266652799997</v>
      </c>
      <c r="Q5069" s="19" cm="1">
        <f t="array" ref="Q5069">H5069*_xlfn.IFS(H5069&lt;=350,INDEX('Pliegos Tarifarios (Las Condes)'!$F:$F,MATCH($B5069,'Pliegos Tarifarios (Las Condes)'!$A:$A,0)),H5069&lt;=500,INDEX('Pliegos Tarifarios (Las Condes)'!$G:$G,MATCH($B5069,'Pliegos Tarifarios (Las Condes)'!$A:$A,0)),H5069&lt;=1000,INDEX('Pliegos Tarifarios (Las Condes)'!$H:$H,MATCH($B5069,'Pliegos Tarifarios (Las Condes)'!$A:$A,0)),H5069&lt;=5000,INDEX('Pliegos Tarifarios (Las Condes)'!$I:$I,MATCH($B5069,'Pliegos Tarifarios (Las Condes)'!$A:$A,0)),H5069&gt;5000,INDEX('Pliegos Tarifarios (Las Condes)'!$J:$J,MATCH($B5069,'Pliegos Tarifarios (Las Condes)'!$A:$A,0)))/1.19</f>
        <v>3369.8131406722687</v>
      </c>
      <c r="R5069" s="19">
        <f>INDEX('Pliegos Tarifarios (Las Condes)'!$K:$K,MATCH($B5069,'Pliegos Tarifarios (Las Condes)'!$A:$A,0))</f>
        <v>733.35299999999995</v>
      </c>
      <c r="S5069" s="21">
        <f t="shared" si="240"/>
        <v>214482.11145987228</v>
      </c>
      <c r="T5069" s="21">
        <f t="shared" si="241"/>
        <v>40751.601177375735</v>
      </c>
      <c r="U5069" s="19">
        <v>0</v>
      </c>
      <c r="V5069" s="21">
        <f t="shared" si="242"/>
        <v>255233.71263724801</v>
      </c>
    </row>
    <row r="5070" spans="1:22" x14ac:dyDescent="0.3">
      <c r="A5070" s="7" t="s">
        <v>151</v>
      </c>
      <c r="B5070" s="7">
        <v>12</v>
      </c>
      <c r="C5070" s="8" t="s">
        <v>186</v>
      </c>
      <c r="D5070" s="7" t="s">
        <v>456</v>
      </c>
      <c r="E5070" s="7" t="s">
        <v>121</v>
      </c>
      <c r="F5070" s="8" t="s">
        <v>457</v>
      </c>
      <c r="G5070" s="7" t="s">
        <v>16</v>
      </c>
      <c r="H5070" s="9">
        <v>1097.7043000000001</v>
      </c>
      <c r="I5070" s="9">
        <v>2.88</v>
      </c>
      <c r="J5070" s="9">
        <v>2.88</v>
      </c>
      <c r="K5070" s="10">
        <v>1</v>
      </c>
      <c r="L5070" s="9">
        <v>35.409999999999997</v>
      </c>
      <c r="M5070" s="19">
        <f>H5070*INDEX('Pliegos Tarifarios (Las Condes)'!$B:$B,MATCH($B5070,'Pliegos Tarifarios (Las Condes)'!$A:$A,0))</f>
        <v>144636.81168090002</v>
      </c>
      <c r="N5070" s="19">
        <f>I5070*INDEX('Pliegos Tarifarios (Las Condes)'!$C:$C,MATCH($B5070,'Pliegos Tarifarios (Las Condes)'!$A:$A,0))</f>
        <v>9979.1510400000006</v>
      </c>
      <c r="O5070" s="19">
        <f>J5070*INDEX('Pliegos Tarifarios (Las Condes)'!$D:$D,MATCH($B5070,'Pliegos Tarifarios (Las Condes)'!$A:$A,0))</f>
        <v>41871.885119999999</v>
      </c>
      <c r="P5070" s="19">
        <f>H5070*INDEX('Pliegos Tarifarios (Las Condes)'!$E:$E,MATCH($B5070,'Pliegos Tarifarios (Las Condes)'!$A:$A,0))</f>
        <v>14296.500803200001</v>
      </c>
      <c r="Q5070" s="19" cm="1">
        <f t="array" ref="Q5070">H5070*_xlfn.IFS(H5070&lt;=350,INDEX('Pliegos Tarifarios (Las Condes)'!$F:$F,MATCH($B5070,'Pliegos Tarifarios (Las Condes)'!$A:$A,0)),H5070&lt;=500,INDEX('Pliegos Tarifarios (Las Condes)'!$G:$G,MATCH($B5070,'Pliegos Tarifarios (Las Condes)'!$A:$A,0)),H5070&lt;=1000,INDEX('Pliegos Tarifarios (Las Condes)'!$H:$H,MATCH($B5070,'Pliegos Tarifarios (Las Condes)'!$A:$A,0)),H5070&lt;=5000,INDEX('Pliegos Tarifarios (Las Condes)'!$I:$I,MATCH($B5070,'Pliegos Tarifarios (Las Condes)'!$A:$A,0)),H5070&gt;5000,INDEX('Pliegos Tarifarios (Las Condes)'!$J:$J,MATCH($B5070,'Pliegos Tarifarios (Las Condes)'!$A:$A,0)))/1.19</f>
        <v>3359.5286223529415</v>
      </c>
      <c r="R5070" s="19">
        <f>INDEX('Pliegos Tarifarios (Las Condes)'!$K:$K,MATCH($B5070,'Pliegos Tarifarios (Las Condes)'!$A:$A,0))</f>
        <v>733.35299999999995</v>
      </c>
      <c r="S5070" s="21">
        <f t="shared" si="240"/>
        <v>214877.23026645297</v>
      </c>
      <c r="T5070" s="21">
        <f t="shared" si="241"/>
        <v>40826.673750626062</v>
      </c>
      <c r="U5070" s="19">
        <v>0</v>
      </c>
      <c r="V5070" s="21">
        <f t="shared" si="242"/>
        <v>255703.90401707904</v>
      </c>
    </row>
    <row r="5071" spans="1:22" x14ac:dyDescent="0.3">
      <c r="A5071" s="7" t="s">
        <v>151</v>
      </c>
      <c r="B5071" s="7">
        <v>12</v>
      </c>
      <c r="C5071" s="8" t="s">
        <v>186</v>
      </c>
      <c r="D5071" s="7" t="s">
        <v>458</v>
      </c>
      <c r="E5071" s="7" t="s">
        <v>121</v>
      </c>
      <c r="F5071" s="8" t="s">
        <v>459</v>
      </c>
      <c r="G5071" s="7" t="s">
        <v>16</v>
      </c>
      <c r="H5071" s="9">
        <v>1099.8441</v>
      </c>
      <c r="I5071" s="9">
        <v>2.8738000000000001</v>
      </c>
      <c r="J5071" s="9">
        <v>2.8732000000000002</v>
      </c>
      <c r="K5071" s="10">
        <v>0.99979121720370245</v>
      </c>
      <c r="L5071" s="9">
        <v>35.479999999999997</v>
      </c>
      <c r="M5071" s="19">
        <f>H5071*INDEX('Pliegos Tarifarios (Las Condes)'!$B:$B,MATCH($B5071,'Pliegos Tarifarios (Las Condes)'!$A:$A,0))</f>
        <v>144918.7581483</v>
      </c>
      <c r="N5071" s="19">
        <f>I5071*INDEX('Pliegos Tarifarios (Las Condes)'!$C:$C,MATCH($B5071,'Pliegos Tarifarios (Las Condes)'!$A:$A,0))</f>
        <v>9957.6681454000009</v>
      </c>
      <c r="O5071" s="19">
        <f>J5071*INDEX('Pliegos Tarifarios (Las Condes)'!$D:$D,MATCH($B5071,'Pliegos Tarifarios (Las Condes)'!$A:$A,0))</f>
        <v>41773.020946800003</v>
      </c>
      <c r="P5071" s="19">
        <f>H5071*INDEX('Pliegos Tarifarios (Las Condes)'!$E:$E,MATCH($B5071,'Pliegos Tarifarios (Las Condes)'!$A:$A,0))</f>
        <v>14324.3695584</v>
      </c>
      <c r="Q5071" s="19" cm="1">
        <f t="array" ref="Q5071">H5071*_xlfn.IFS(H5071&lt;=350,INDEX('Pliegos Tarifarios (Las Condes)'!$F:$F,MATCH($B5071,'Pliegos Tarifarios (Las Condes)'!$A:$A,0)),H5071&lt;=500,INDEX('Pliegos Tarifarios (Las Condes)'!$G:$G,MATCH($B5071,'Pliegos Tarifarios (Las Condes)'!$A:$A,0)),H5071&lt;=1000,INDEX('Pliegos Tarifarios (Las Condes)'!$H:$H,MATCH($B5071,'Pliegos Tarifarios (Las Condes)'!$A:$A,0)),H5071&lt;=5000,INDEX('Pliegos Tarifarios (Las Condes)'!$I:$I,MATCH($B5071,'Pliegos Tarifarios (Las Condes)'!$A:$A,0)),H5071&gt;5000,INDEX('Pliegos Tarifarios (Las Condes)'!$J:$J,MATCH($B5071,'Pliegos Tarifarios (Las Condes)'!$A:$A,0)))/1.19</f>
        <v>3366.0774892436975</v>
      </c>
      <c r="R5071" s="19">
        <f>INDEX('Pliegos Tarifarios (Las Condes)'!$K:$K,MATCH($B5071,'Pliegos Tarifarios (Las Condes)'!$A:$A,0))</f>
        <v>733.35299999999995</v>
      </c>
      <c r="S5071" s="21">
        <f t="shared" si="240"/>
        <v>215073.24728814373</v>
      </c>
      <c r="T5071" s="21">
        <f t="shared" si="241"/>
        <v>40863.916984747309</v>
      </c>
      <c r="U5071" s="19">
        <v>0</v>
      </c>
      <c r="V5071" s="21">
        <f t="shared" si="242"/>
        <v>255937.16427289104</v>
      </c>
    </row>
    <row r="5072" spans="1:22" x14ac:dyDescent="0.3">
      <c r="A5072" s="7" t="s">
        <v>151</v>
      </c>
      <c r="B5072" s="7">
        <v>12</v>
      </c>
      <c r="C5072" s="8" t="s">
        <v>186</v>
      </c>
      <c r="D5072" s="7" t="s">
        <v>460</v>
      </c>
      <c r="E5072" s="7" t="s">
        <v>121</v>
      </c>
      <c r="F5072" s="8" t="s">
        <v>461</v>
      </c>
      <c r="G5072" s="7" t="s">
        <v>16</v>
      </c>
      <c r="H5072" s="9">
        <v>1098.5985000000001</v>
      </c>
      <c r="I5072" s="9">
        <v>2.8561000000000001</v>
      </c>
      <c r="J5072" s="9">
        <v>2.8071000000000002</v>
      </c>
      <c r="K5072" s="10">
        <v>0.98284373796435698</v>
      </c>
      <c r="L5072" s="9">
        <v>35.44</v>
      </c>
      <c r="M5072" s="19">
        <f>H5072*INDEX('Pliegos Tarifarios (Las Condes)'!$B:$B,MATCH($B5072,'Pliegos Tarifarios (Las Condes)'!$A:$A,0))</f>
        <v>144754.63415550001</v>
      </c>
      <c r="N5072" s="19">
        <f>I5072*INDEX('Pliegos Tarifarios (Las Condes)'!$C:$C,MATCH($B5072,'Pliegos Tarifarios (Las Condes)'!$A:$A,0))</f>
        <v>9896.3379463000001</v>
      </c>
      <c r="O5072" s="19">
        <f>J5072*INDEX('Pliegos Tarifarios (Las Condes)'!$D:$D,MATCH($B5072,'Pliegos Tarifarios (Las Condes)'!$A:$A,0))</f>
        <v>40812.003027900006</v>
      </c>
      <c r="P5072" s="19">
        <f>H5072*INDEX('Pliegos Tarifarios (Las Condes)'!$E:$E,MATCH($B5072,'Pliegos Tarifarios (Las Condes)'!$A:$A,0))</f>
        <v>14308.146864</v>
      </c>
      <c r="Q5072" s="19" cm="1">
        <f t="array" ref="Q5072">H5072*_xlfn.IFS(H5072&lt;=350,INDEX('Pliegos Tarifarios (Las Condes)'!$F:$F,MATCH($B5072,'Pliegos Tarifarios (Las Condes)'!$A:$A,0)),H5072&lt;=500,INDEX('Pliegos Tarifarios (Las Condes)'!$G:$G,MATCH($B5072,'Pliegos Tarifarios (Las Condes)'!$A:$A,0)),H5072&lt;=1000,INDEX('Pliegos Tarifarios (Las Condes)'!$H:$H,MATCH($B5072,'Pliegos Tarifarios (Las Condes)'!$A:$A,0)),H5072&lt;=5000,INDEX('Pliegos Tarifarios (Las Condes)'!$I:$I,MATCH($B5072,'Pliegos Tarifarios (Las Condes)'!$A:$A,0)),H5072&gt;5000,INDEX('Pliegos Tarifarios (Las Condes)'!$J:$J,MATCH($B5072,'Pliegos Tarifarios (Las Condes)'!$A:$A,0)))/1.19</f>
        <v>3362.2653252100845</v>
      </c>
      <c r="R5072" s="19">
        <f>INDEX('Pliegos Tarifarios (Las Condes)'!$K:$K,MATCH($B5072,'Pliegos Tarifarios (Las Condes)'!$A:$A,0))</f>
        <v>733.35299999999995</v>
      </c>
      <c r="S5072" s="21">
        <f t="shared" si="240"/>
        <v>213866.7403189101</v>
      </c>
      <c r="T5072" s="21">
        <f t="shared" si="241"/>
        <v>40634.680660592923</v>
      </c>
      <c r="U5072" s="19">
        <v>0</v>
      </c>
      <c r="V5072" s="21">
        <f t="shared" si="242"/>
        <v>254501.42097950302</v>
      </c>
    </row>
    <row r="5073" spans="1:22" x14ac:dyDescent="0.3">
      <c r="A5073" s="7" t="s">
        <v>151</v>
      </c>
      <c r="B5073" s="7">
        <v>12</v>
      </c>
      <c r="C5073" s="8" t="s">
        <v>186</v>
      </c>
      <c r="D5073" s="7" t="s">
        <v>462</v>
      </c>
      <c r="E5073" s="7" t="s">
        <v>121</v>
      </c>
      <c r="F5073" s="8" t="s">
        <v>463</v>
      </c>
      <c r="G5073" s="7" t="s">
        <v>16</v>
      </c>
      <c r="H5073" s="9">
        <v>1098.6524999999999</v>
      </c>
      <c r="I5073" s="9">
        <v>2.8915000000000002</v>
      </c>
      <c r="J5073" s="9">
        <v>2.8441000000000001</v>
      </c>
      <c r="K5073" s="10">
        <v>0.98360712432993247</v>
      </c>
      <c r="L5073" s="9">
        <v>35.44</v>
      </c>
      <c r="M5073" s="19">
        <f>H5073*INDEX('Pliegos Tarifarios (Las Condes)'!$B:$B,MATCH($B5073,'Pliegos Tarifarios (Las Condes)'!$A:$A,0))</f>
        <v>144761.7493575</v>
      </c>
      <c r="N5073" s="19">
        <f>I5073*INDEX('Pliegos Tarifarios (Las Condes)'!$C:$C,MATCH($B5073,'Pliegos Tarifarios (Las Condes)'!$A:$A,0))</f>
        <v>10018.998344500002</v>
      </c>
      <c r="O5073" s="19">
        <f>J5073*INDEX('Pliegos Tarifarios (Las Condes)'!$D:$D,MATCH($B5073,'Pliegos Tarifarios (Las Condes)'!$A:$A,0))</f>
        <v>41349.940440899998</v>
      </c>
      <c r="P5073" s="19">
        <f>H5073*INDEX('Pliegos Tarifarios (Las Condes)'!$E:$E,MATCH($B5073,'Pliegos Tarifarios (Las Condes)'!$A:$A,0))</f>
        <v>14308.850159999998</v>
      </c>
      <c r="Q5073" s="19" cm="1">
        <f t="array" ref="Q5073">H5073*_xlfn.IFS(H5073&lt;=350,INDEX('Pliegos Tarifarios (Las Condes)'!$F:$F,MATCH($B5073,'Pliegos Tarifarios (Las Condes)'!$A:$A,0)),H5073&lt;=500,INDEX('Pliegos Tarifarios (Las Condes)'!$G:$G,MATCH($B5073,'Pliegos Tarifarios (Las Condes)'!$A:$A,0)),H5073&lt;=1000,INDEX('Pliegos Tarifarios (Las Condes)'!$H:$H,MATCH($B5073,'Pliegos Tarifarios (Las Condes)'!$A:$A,0)),H5073&lt;=5000,INDEX('Pliegos Tarifarios (Las Condes)'!$I:$I,MATCH($B5073,'Pliegos Tarifarios (Las Condes)'!$A:$A,0)),H5073&gt;5000,INDEX('Pliegos Tarifarios (Las Condes)'!$J:$J,MATCH($B5073,'Pliegos Tarifarios (Las Condes)'!$A:$A,0)))/1.19</f>
        <v>3362.4305924369746</v>
      </c>
      <c r="R5073" s="19">
        <f>INDEX('Pliegos Tarifarios (Las Condes)'!$K:$K,MATCH($B5073,'Pliegos Tarifarios (Las Condes)'!$A:$A,0))</f>
        <v>733.35299999999995</v>
      </c>
      <c r="S5073" s="21">
        <f t="shared" si="240"/>
        <v>214535.32189533699</v>
      </c>
      <c r="T5073" s="21">
        <f t="shared" si="241"/>
        <v>40761.711160114028</v>
      </c>
      <c r="U5073" s="19">
        <v>0</v>
      </c>
      <c r="V5073" s="21">
        <f t="shared" si="242"/>
        <v>255297.03305545103</v>
      </c>
    </row>
    <row r="5074" spans="1:22" x14ac:dyDescent="0.3">
      <c r="A5074" s="7" t="s">
        <v>151</v>
      </c>
      <c r="B5074" s="7">
        <v>12</v>
      </c>
      <c r="C5074" s="8" t="s">
        <v>186</v>
      </c>
      <c r="D5074" s="7" t="s">
        <v>464</v>
      </c>
      <c r="E5074" s="7" t="s">
        <v>121</v>
      </c>
      <c r="F5074" s="8" t="s">
        <v>465</v>
      </c>
      <c r="G5074" s="7" t="s">
        <v>16</v>
      </c>
      <c r="H5074" s="9">
        <v>1097.9164000000001</v>
      </c>
      <c r="I5074" s="9">
        <v>2.8704999999999998</v>
      </c>
      <c r="J5074" s="9">
        <v>2.8704999999999998</v>
      </c>
      <c r="K5074" s="10">
        <v>1</v>
      </c>
      <c r="L5074" s="9">
        <v>35.42</v>
      </c>
      <c r="M5074" s="19">
        <f>H5074*INDEX('Pliegos Tarifarios (Las Condes)'!$B:$B,MATCH($B5074,'Pliegos Tarifarios (Las Condes)'!$A:$A,0))</f>
        <v>144664.75861320001</v>
      </c>
      <c r="N5074" s="19">
        <f>I5074*INDEX('Pliegos Tarifarios (Las Condes)'!$C:$C,MATCH($B5074,'Pliegos Tarifarios (Las Condes)'!$A:$A,0))</f>
        <v>9946.2337014999994</v>
      </c>
      <c r="O5074" s="19">
        <f>J5074*INDEX('Pliegos Tarifarios (Las Condes)'!$D:$D,MATCH($B5074,'Pliegos Tarifarios (Las Condes)'!$A:$A,0))</f>
        <v>41733.766054499996</v>
      </c>
      <c r="P5074" s="19">
        <f>H5074*INDEX('Pliegos Tarifarios (Las Condes)'!$E:$E,MATCH($B5074,'Pliegos Tarifarios (Las Condes)'!$A:$A,0))</f>
        <v>14299.2631936</v>
      </c>
      <c r="Q5074" s="19" cm="1">
        <f t="array" ref="Q5074">H5074*_xlfn.IFS(H5074&lt;=350,INDEX('Pliegos Tarifarios (Las Condes)'!$F:$F,MATCH($B5074,'Pliegos Tarifarios (Las Condes)'!$A:$A,0)),H5074&lt;=500,INDEX('Pliegos Tarifarios (Las Condes)'!$G:$G,MATCH($B5074,'Pliegos Tarifarios (Las Condes)'!$A:$A,0)),H5074&lt;=1000,INDEX('Pliegos Tarifarios (Las Condes)'!$H:$H,MATCH($B5074,'Pliegos Tarifarios (Las Condes)'!$A:$A,0)),H5074&lt;=5000,INDEX('Pliegos Tarifarios (Las Condes)'!$I:$I,MATCH($B5074,'Pliegos Tarifarios (Las Condes)'!$A:$A,0)),H5074&gt;5000,INDEX('Pliegos Tarifarios (Las Condes)'!$J:$J,MATCH($B5074,'Pliegos Tarifarios (Las Condes)'!$A:$A,0)))/1.19</f>
        <v>3360.177755294118</v>
      </c>
      <c r="R5074" s="19">
        <f>INDEX('Pliegos Tarifarios (Las Condes)'!$K:$K,MATCH($B5074,'Pliegos Tarifarios (Las Condes)'!$A:$A,0))</f>
        <v>733.35299999999995</v>
      </c>
      <c r="S5074" s="21">
        <f t="shared" si="240"/>
        <v>214737.55231809409</v>
      </c>
      <c r="T5074" s="21">
        <f t="shared" si="241"/>
        <v>40800.134940437878</v>
      </c>
      <c r="U5074" s="19">
        <v>0</v>
      </c>
      <c r="V5074" s="21">
        <f t="shared" si="242"/>
        <v>255537.68725853198</v>
      </c>
    </row>
    <row r="5075" spans="1:22" x14ac:dyDescent="0.3">
      <c r="A5075" s="7" t="s">
        <v>151</v>
      </c>
      <c r="B5075" s="7">
        <v>12</v>
      </c>
      <c r="C5075" s="8" t="s">
        <v>186</v>
      </c>
      <c r="D5075" s="7" t="s">
        <v>466</v>
      </c>
      <c r="E5075" s="7" t="s">
        <v>121</v>
      </c>
      <c r="F5075" s="8" t="s">
        <v>467</v>
      </c>
      <c r="G5075" s="7" t="s">
        <v>16</v>
      </c>
      <c r="H5075" s="9">
        <v>1099.5889999999999</v>
      </c>
      <c r="I5075" s="9">
        <v>2.8668999999999998</v>
      </c>
      <c r="J5075" s="9">
        <v>2.8359999999999999</v>
      </c>
      <c r="K5075" s="10">
        <v>0.98922180752729427</v>
      </c>
      <c r="L5075" s="9">
        <v>35.47</v>
      </c>
      <c r="M5075" s="19">
        <f>H5075*INDEX('Pliegos Tarifarios (Las Condes)'!$B:$B,MATCH($B5075,'Pliegos Tarifarios (Las Condes)'!$A:$A,0))</f>
        <v>144885.145407</v>
      </c>
      <c r="N5075" s="19">
        <f>I5075*INDEX('Pliegos Tarifarios (Las Condes)'!$C:$C,MATCH($B5075,'Pliegos Tarifarios (Las Condes)'!$A:$A,0))</f>
        <v>9933.7597626999996</v>
      </c>
      <c r="O5075" s="19">
        <f>J5075*INDEX('Pliegos Tarifarios (Las Condes)'!$D:$D,MATCH($B5075,'Pliegos Tarifarios (Las Condes)'!$A:$A,0))</f>
        <v>41232.175764</v>
      </c>
      <c r="P5075" s="19">
        <f>H5075*INDEX('Pliegos Tarifarios (Las Condes)'!$E:$E,MATCH($B5075,'Pliegos Tarifarios (Las Condes)'!$A:$A,0))</f>
        <v>14321.047135999997</v>
      </c>
      <c r="Q5075" s="19" cm="1">
        <f t="array" ref="Q5075">H5075*_xlfn.IFS(H5075&lt;=350,INDEX('Pliegos Tarifarios (Las Condes)'!$F:$F,MATCH($B5075,'Pliegos Tarifarios (Las Condes)'!$A:$A,0)),H5075&lt;=500,INDEX('Pliegos Tarifarios (Las Condes)'!$G:$G,MATCH($B5075,'Pliegos Tarifarios (Las Condes)'!$A:$A,0)),H5075&lt;=1000,INDEX('Pliegos Tarifarios (Las Condes)'!$H:$H,MATCH($B5075,'Pliegos Tarifarios (Las Condes)'!$A:$A,0)),H5075&lt;=5000,INDEX('Pliegos Tarifarios (Las Condes)'!$I:$I,MATCH($B5075,'Pliegos Tarifarios (Las Condes)'!$A:$A,0)),H5075&gt;5000,INDEX('Pliegos Tarifarios (Las Condes)'!$J:$J,MATCH($B5075,'Pliegos Tarifarios (Las Condes)'!$A:$A,0)))/1.19</f>
        <v>3365.2967546218488</v>
      </c>
      <c r="R5075" s="19">
        <f>INDEX('Pliegos Tarifarios (Las Condes)'!$K:$K,MATCH($B5075,'Pliegos Tarifarios (Las Condes)'!$A:$A,0))</f>
        <v>733.35299999999995</v>
      </c>
      <c r="S5075" s="21">
        <f t="shared" si="240"/>
        <v>214470.77782432188</v>
      </c>
      <c r="T5075" s="21">
        <f t="shared" si="241"/>
        <v>40749.44778662116</v>
      </c>
      <c r="U5075" s="19">
        <v>0</v>
      </c>
      <c r="V5075" s="21">
        <f t="shared" si="242"/>
        <v>255220.22561094305</v>
      </c>
    </row>
    <row r="5076" spans="1:22" x14ac:dyDescent="0.3">
      <c r="A5076" s="7" t="s">
        <v>151</v>
      </c>
      <c r="B5076" s="7">
        <v>12</v>
      </c>
      <c r="C5076" s="8" t="s">
        <v>186</v>
      </c>
      <c r="D5076" s="7" t="s">
        <v>468</v>
      </c>
      <c r="E5076" s="7" t="s">
        <v>121</v>
      </c>
      <c r="F5076" s="8" t="s">
        <v>469</v>
      </c>
      <c r="G5076" s="7" t="s">
        <v>16</v>
      </c>
      <c r="H5076" s="9">
        <v>1098.7184</v>
      </c>
      <c r="I5076" s="9">
        <v>2.8948</v>
      </c>
      <c r="J5076" s="9">
        <v>2.8948</v>
      </c>
      <c r="K5076" s="10">
        <v>1</v>
      </c>
      <c r="L5076" s="9">
        <v>35.44</v>
      </c>
      <c r="M5076" s="19">
        <f>H5076*INDEX('Pliegos Tarifarios (Las Condes)'!$B:$B,MATCH($B5076,'Pliegos Tarifarios (Las Condes)'!$A:$A,0))</f>
        <v>144770.4325392</v>
      </c>
      <c r="N5076" s="19">
        <f>I5076*INDEX('Pliegos Tarifarios (Las Condes)'!$C:$C,MATCH($B5076,'Pliegos Tarifarios (Las Condes)'!$A:$A,0))</f>
        <v>10030.432788400001</v>
      </c>
      <c r="O5076" s="19">
        <f>J5076*INDEX('Pliegos Tarifarios (Las Condes)'!$D:$D,MATCH($B5076,'Pliegos Tarifarios (Las Condes)'!$A:$A,0))</f>
        <v>42087.060085199999</v>
      </c>
      <c r="P5076" s="19">
        <f>H5076*INDEX('Pliegos Tarifarios (Las Condes)'!$E:$E,MATCH($B5076,'Pliegos Tarifarios (Las Condes)'!$A:$A,0))</f>
        <v>14309.708441599998</v>
      </c>
      <c r="Q5076" s="19" cm="1">
        <f t="array" ref="Q5076">H5076*_xlfn.IFS(H5076&lt;=350,INDEX('Pliegos Tarifarios (Las Condes)'!$F:$F,MATCH($B5076,'Pliegos Tarifarios (Las Condes)'!$A:$A,0)),H5076&lt;=500,INDEX('Pliegos Tarifarios (Las Condes)'!$G:$G,MATCH($B5076,'Pliegos Tarifarios (Las Condes)'!$A:$A,0)),H5076&lt;=1000,INDEX('Pliegos Tarifarios (Las Condes)'!$H:$H,MATCH($B5076,'Pliegos Tarifarios (Las Condes)'!$A:$A,0)),H5076&lt;=5000,INDEX('Pliegos Tarifarios (Las Condes)'!$I:$I,MATCH($B5076,'Pliegos Tarifarios (Las Condes)'!$A:$A,0)),H5076&gt;5000,INDEX('Pliegos Tarifarios (Las Condes)'!$J:$J,MATCH($B5076,'Pliegos Tarifarios (Las Condes)'!$A:$A,0)))/1.19</f>
        <v>3362.6322796638656</v>
      </c>
      <c r="R5076" s="19">
        <f>INDEX('Pliegos Tarifarios (Las Condes)'!$K:$K,MATCH($B5076,'Pliegos Tarifarios (Las Condes)'!$A:$A,0))</f>
        <v>733.35299999999995</v>
      </c>
      <c r="S5076" s="21">
        <f t="shared" si="240"/>
        <v>215293.61913406389</v>
      </c>
      <c r="T5076" s="21">
        <f t="shared" si="241"/>
        <v>40905.787635472137</v>
      </c>
      <c r="U5076" s="19">
        <v>0</v>
      </c>
      <c r="V5076" s="21">
        <f t="shared" si="242"/>
        <v>256199.40676953603</v>
      </c>
    </row>
    <row r="5077" spans="1:22" x14ac:dyDescent="0.3">
      <c r="A5077" s="7" t="s">
        <v>151</v>
      </c>
      <c r="B5077" s="7">
        <v>12</v>
      </c>
      <c r="C5077" s="8" t="s">
        <v>186</v>
      </c>
      <c r="D5077" s="7" t="s">
        <v>470</v>
      </c>
      <c r="E5077" s="7" t="s">
        <v>121</v>
      </c>
      <c r="F5077" s="8" t="s">
        <v>471</v>
      </c>
      <c r="G5077" s="7" t="s">
        <v>16</v>
      </c>
      <c r="H5077" s="9">
        <v>1099.3797</v>
      </c>
      <c r="I5077" s="9">
        <v>2.8527999999999998</v>
      </c>
      <c r="J5077" s="9">
        <v>2.8456999999999999</v>
      </c>
      <c r="K5077" s="10">
        <v>0.99751121704991597</v>
      </c>
      <c r="L5077" s="9">
        <v>35.46</v>
      </c>
      <c r="M5077" s="19">
        <f>H5077*INDEX('Pliegos Tarifarios (Las Condes)'!$B:$B,MATCH($B5077,'Pliegos Tarifarios (Las Condes)'!$A:$A,0))</f>
        <v>144857.5674111</v>
      </c>
      <c r="N5077" s="19">
        <f>I5077*INDEX('Pliegos Tarifarios (Las Condes)'!$C:$C,MATCH($B5077,'Pliegos Tarifarios (Las Condes)'!$A:$A,0))</f>
        <v>9884.9035024000004</v>
      </c>
      <c r="O5077" s="19">
        <f>J5077*INDEX('Pliegos Tarifarios (Las Condes)'!$D:$D,MATCH($B5077,'Pliegos Tarifarios (Las Condes)'!$A:$A,0))</f>
        <v>41373.202599299999</v>
      </c>
      <c r="P5077" s="19">
        <f>H5077*INDEX('Pliegos Tarifarios (Las Condes)'!$E:$E,MATCH($B5077,'Pliegos Tarifarios (Las Condes)'!$A:$A,0))</f>
        <v>14318.321212799998</v>
      </c>
      <c r="Q5077" s="19" cm="1">
        <f t="array" ref="Q5077">H5077*_xlfn.IFS(H5077&lt;=350,INDEX('Pliegos Tarifarios (Las Condes)'!$F:$F,MATCH($B5077,'Pliegos Tarifarios (Las Condes)'!$A:$A,0)),H5077&lt;=500,INDEX('Pliegos Tarifarios (Las Condes)'!$G:$G,MATCH($B5077,'Pliegos Tarifarios (Las Condes)'!$A:$A,0)),H5077&lt;=1000,INDEX('Pliegos Tarifarios (Las Condes)'!$H:$H,MATCH($B5077,'Pliegos Tarifarios (Las Condes)'!$A:$A,0)),H5077&lt;=5000,INDEX('Pliegos Tarifarios (Las Condes)'!$I:$I,MATCH($B5077,'Pliegos Tarifarios (Las Condes)'!$A:$A,0)),H5077&gt;5000,INDEX('Pliegos Tarifarios (Las Condes)'!$J:$J,MATCH($B5077,'Pliegos Tarifarios (Las Condes)'!$A:$A,0)))/1.19</f>
        <v>3364.656191092437</v>
      </c>
      <c r="R5077" s="19">
        <f>INDEX('Pliegos Tarifarios (Las Condes)'!$K:$K,MATCH($B5077,'Pliegos Tarifarios (Las Condes)'!$A:$A,0))</f>
        <v>733.35299999999995</v>
      </c>
      <c r="S5077" s="21">
        <f t="shared" si="240"/>
        <v>214532.00391669245</v>
      </c>
      <c r="T5077" s="21">
        <f t="shared" si="241"/>
        <v>40761.080744171566</v>
      </c>
      <c r="U5077" s="19">
        <v>0</v>
      </c>
      <c r="V5077" s="21">
        <f t="shared" si="242"/>
        <v>255293.08466086403</v>
      </c>
    </row>
    <row r="5078" spans="1:22" x14ac:dyDescent="0.3">
      <c r="A5078" s="7" t="s">
        <v>151</v>
      </c>
      <c r="B5078" s="7">
        <v>12</v>
      </c>
      <c r="C5078" s="8" t="s">
        <v>186</v>
      </c>
      <c r="D5078" s="7" t="s">
        <v>472</v>
      </c>
      <c r="E5078" s="7" t="s">
        <v>121</v>
      </c>
      <c r="F5078" s="8" t="s">
        <v>473</v>
      </c>
      <c r="G5078" s="7" t="s">
        <v>16</v>
      </c>
      <c r="H5078" s="9">
        <v>1099.8486</v>
      </c>
      <c r="I5078" s="9">
        <v>2.8784000000000001</v>
      </c>
      <c r="J5078" s="9">
        <v>2.8117000000000001</v>
      </c>
      <c r="K5078" s="10">
        <v>0.9768274041133963</v>
      </c>
      <c r="L5078" s="9">
        <v>35.479999999999997</v>
      </c>
      <c r="M5078" s="19">
        <f>H5078*INDEX('Pliegos Tarifarios (Las Condes)'!$B:$B,MATCH($B5078,'Pliegos Tarifarios (Las Condes)'!$A:$A,0))</f>
        <v>144919.35108180001</v>
      </c>
      <c r="N5078" s="19">
        <f>I5078*INDEX('Pliegos Tarifarios (Las Condes)'!$C:$C,MATCH($B5078,'Pliegos Tarifarios (Las Condes)'!$A:$A,0))</f>
        <v>9973.6070672000005</v>
      </c>
      <c r="O5078" s="19">
        <f>J5078*INDEX('Pliegos Tarifarios (Las Condes)'!$D:$D,MATCH($B5078,'Pliegos Tarifarios (Las Condes)'!$A:$A,0))</f>
        <v>40878.881733300004</v>
      </c>
      <c r="P5078" s="19">
        <f>H5078*INDEX('Pliegos Tarifarios (Las Condes)'!$E:$E,MATCH($B5078,'Pliegos Tarifarios (Las Condes)'!$A:$A,0))</f>
        <v>14324.428166399999</v>
      </c>
      <c r="Q5078" s="19" cm="1">
        <f t="array" ref="Q5078">H5078*_xlfn.IFS(H5078&lt;=350,INDEX('Pliegos Tarifarios (Las Condes)'!$F:$F,MATCH($B5078,'Pliegos Tarifarios (Las Condes)'!$A:$A,0)),H5078&lt;=500,INDEX('Pliegos Tarifarios (Las Condes)'!$G:$G,MATCH($B5078,'Pliegos Tarifarios (Las Condes)'!$A:$A,0)),H5078&lt;=1000,INDEX('Pliegos Tarifarios (Las Condes)'!$H:$H,MATCH($B5078,'Pliegos Tarifarios (Las Condes)'!$A:$A,0)),H5078&lt;=5000,INDEX('Pliegos Tarifarios (Las Condes)'!$I:$I,MATCH($B5078,'Pliegos Tarifarios (Las Condes)'!$A:$A,0)),H5078&gt;5000,INDEX('Pliegos Tarifarios (Las Condes)'!$J:$J,MATCH($B5078,'Pliegos Tarifarios (Las Condes)'!$A:$A,0)))/1.19</f>
        <v>3366.0912615126053</v>
      </c>
      <c r="R5078" s="19">
        <f>INDEX('Pliegos Tarifarios (Las Condes)'!$K:$K,MATCH($B5078,'Pliegos Tarifarios (Las Condes)'!$A:$A,0))</f>
        <v>733.35299999999995</v>
      </c>
      <c r="S5078" s="21">
        <f t="shared" si="240"/>
        <v>214195.71231021261</v>
      </c>
      <c r="T5078" s="21">
        <f t="shared" si="241"/>
        <v>40697.185338940399</v>
      </c>
      <c r="U5078" s="19">
        <v>0</v>
      </c>
      <c r="V5078" s="21">
        <f t="shared" si="242"/>
        <v>254892.89764915302</v>
      </c>
    </row>
    <row r="5079" spans="1:22" x14ac:dyDescent="0.3">
      <c r="A5079" s="7" t="s">
        <v>151</v>
      </c>
      <c r="B5079" s="7">
        <v>12</v>
      </c>
      <c r="C5079" s="8" t="s">
        <v>186</v>
      </c>
      <c r="D5079" s="7" t="s">
        <v>474</v>
      </c>
      <c r="E5079" s="7" t="s">
        <v>121</v>
      </c>
      <c r="F5079" s="8" t="s">
        <v>475</v>
      </c>
      <c r="G5079" s="7" t="s">
        <v>16</v>
      </c>
      <c r="H5079" s="9">
        <v>1100.6665</v>
      </c>
      <c r="I5079" s="9">
        <v>2.8868</v>
      </c>
      <c r="J5079" s="9">
        <v>2.8323999999999998</v>
      </c>
      <c r="K5079" s="10">
        <v>0.98115560482194808</v>
      </c>
      <c r="L5079" s="9">
        <v>35.51</v>
      </c>
      <c r="M5079" s="19">
        <f>H5079*INDEX('Pliegos Tarifarios (Las Condes)'!$B:$B,MATCH($B5079,'Pliegos Tarifarios (Las Condes)'!$A:$A,0))</f>
        <v>145027.12003950001</v>
      </c>
      <c r="N5079" s="19">
        <f>I5079*INDEX('Pliegos Tarifarios (Las Condes)'!$C:$C,MATCH($B5079,'Pliegos Tarifarios (Las Condes)'!$A:$A,0))</f>
        <v>10002.712924400001</v>
      </c>
      <c r="O5079" s="19">
        <f>J5079*INDEX('Pliegos Tarifarios (Las Condes)'!$D:$D,MATCH($B5079,'Pliegos Tarifarios (Las Condes)'!$A:$A,0))</f>
        <v>41179.835907599998</v>
      </c>
      <c r="P5079" s="19">
        <f>H5079*INDEX('Pliegos Tarifarios (Las Condes)'!$E:$E,MATCH($B5079,'Pliegos Tarifarios (Las Condes)'!$A:$A,0))</f>
        <v>14335.080496</v>
      </c>
      <c r="Q5079" s="19" cm="1">
        <f t="array" ref="Q5079">H5079*_xlfn.IFS(H5079&lt;=350,INDEX('Pliegos Tarifarios (Las Condes)'!$F:$F,MATCH($B5079,'Pliegos Tarifarios (Las Condes)'!$A:$A,0)),H5079&lt;=500,INDEX('Pliegos Tarifarios (Las Condes)'!$G:$G,MATCH($B5079,'Pliegos Tarifarios (Las Condes)'!$A:$A,0)),H5079&lt;=1000,INDEX('Pliegos Tarifarios (Las Condes)'!$H:$H,MATCH($B5079,'Pliegos Tarifarios (Las Condes)'!$A:$A,0)),H5079&lt;=5000,INDEX('Pliegos Tarifarios (Las Condes)'!$I:$I,MATCH($B5079,'Pliegos Tarifarios (Las Condes)'!$A:$A,0)),H5079&gt;5000,INDEX('Pliegos Tarifarios (Las Condes)'!$J:$J,MATCH($B5079,'Pliegos Tarifarios (Las Condes)'!$A:$A,0)))/1.19</f>
        <v>3368.5944478991601</v>
      </c>
      <c r="R5079" s="19">
        <f>INDEX('Pliegos Tarifarios (Las Condes)'!$K:$K,MATCH($B5079,'Pliegos Tarifarios (Las Condes)'!$A:$A,0))</f>
        <v>733.35299999999995</v>
      </c>
      <c r="S5079" s="21">
        <f t="shared" si="240"/>
        <v>214646.69681539919</v>
      </c>
      <c r="T5079" s="21">
        <f t="shared" si="241"/>
        <v>40782.872394925849</v>
      </c>
      <c r="U5079" s="19">
        <v>0</v>
      </c>
      <c r="V5079" s="21">
        <f t="shared" si="242"/>
        <v>255429.56921032505</v>
      </c>
    </row>
    <row r="5080" spans="1:22" x14ac:dyDescent="0.3">
      <c r="A5080" s="7" t="s">
        <v>151</v>
      </c>
      <c r="B5080" s="7">
        <v>12</v>
      </c>
      <c r="C5080" s="8" t="s">
        <v>186</v>
      </c>
      <c r="D5080" s="7" t="s">
        <v>476</v>
      </c>
      <c r="E5080" s="7" t="s">
        <v>121</v>
      </c>
      <c r="F5080" s="8" t="s">
        <v>477</v>
      </c>
      <c r="G5080" s="7" t="s">
        <v>16</v>
      </c>
      <c r="H5080" s="9">
        <v>1100.1985999999999</v>
      </c>
      <c r="I5080" s="9">
        <v>2.9073000000000002</v>
      </c>
      <c r="J5080" s="9">
        <v>2.9073000000000002</v>
      </c>
      <c r="K5080" s="10">
        <v>1</v>
      </c>
      <c r="L5080" s="9">
        <v>35.49</v>
      </c>
      <c r="M5080" s="19">
        <f>H5080*INDEX('Pliegos Tarifarios (Las Condes)'!$B:$B,MATCH($B5080,'Pliegos Tarifarios (Las Condes)'!$A:$A,0))</f>
        <v>144965.46813180001</v>
      </c>
      <c r="N5080" s="19">
        <f>I5080*INDEX('Pliegos Tarifarios (Las Condes)'!$C:$C,MATCH($B5080,'Pliegos Tarifarios (Las Condes)'!$A:$A,0))</f>
        <v>10073.745075900002</v>
      </c>
      <c r="O5080" s="19">
        <f>J5080*INDEX('Pliegos Tarifarios (Las Condes)'!$D:$D,MATCH($B5080,'Pliegos Tarifarios (Las Condes)'!$A:$A,0))</f>
        <v>42268.795697700007</v>
      </c>
      <c r="P5080" s="19">
        <f>H5080*INDEX('Pliegos Tarifarios (Las Condes)'!$E:$E,MATCH($B5080,'Pliegos Tarifarios (Las Condes)'!$A:$A,0))</f>
        <v>14328.986566399999</v>
      </c>
      <c r="Q5080" s="19" cm="1">
        <f t="array" ref="Q5080">H5080*_xlfn.IFS(H5080&lt;=350,INDEX('Pliegos Tarifarios (Las Condes)'!$F:$F,MATCH($B5080,'Pliegos Tarifarios (Las Condes)'!$A:$A,0)),H5080&lt;=500,INDEX('Pliegos Tarifarios (Las Condes)'!$G:$G,MATCH($B5080,'Pliegos Tarifarios (Las Condes)'!$A:$A,0)),H5080&lt;=1000,INDEX('Pliegos Tarifarios (Las Condes)'!$H:$H,MATCH($B5080,'Pliegos Tarifarios (Las Condes)'!$A:$A,0)),H5080&lt;=5000,INDEX('Pliegos Tarifarios (Las Condes)'!$I:$I,MATCH($B5080,'Pliegos Tarifarios (Las Condes)'!$A:$A,0)),H5080&gt;5000,INDEX('Pliegos Tarifarios (Las Condes)'!$J:$J,MATCH($B5080,'Pliegos Tarifarios (Las Condes)'!$A:$A,0)))/1.19</f>
        <v>3367.1624379831928</v>
      </c>
      <c r="R5080" s="19">
        <f>INDEX('Pliegos Tarifarios (Las Condes)'!$K:$K,MATCH($B5080,'Pliegos Tarifarios (Las Condes)'!$A:$A,0))</f>
        <v>733.35299999999995</v>
      </c>
      <c r="S5080" s="21">
        <f t="shared" si="240"/>
        <v>215737.51090978322</v>
      </c>
      <c r="T5080" s="21">
        <f t="shared" si="241"/>
        <v>40990.127072858813</v>
      </c>
      <c r="U5080" s="19">
        <v>0</v>
      </c>
      <c r="V5080" s="21">
        <f t="shared" si="242"/>
        <v>256727.63798264205</v>
      </c>
    </row>
    <row r="5081" spans="1:22" x14ac:dyDescent="0.3">
      <c r="A5081" s="7" t="s">
        <v>151</v>
      </c>
      <c r="B5081" s="7">
        <v>12</v>
      </c>
      <c r="C5081" s="8" t="s">
        <v>186</v>
      </c>
      <c r="D5081" s="7" t="s">
        <v>478</v>
      </c>
      <c r="E5081" s="7" t="s">
        <v>121</v>
      </c>
      <c r="F5081" s="8" t="s">
        <v>479</v>
      </c>
      <c r="G5081" s="7" t="s">
        <v>16</v>
      </c>
      <c r="H5081" s="9">
        <v>1098.5808999999999</v>
      </c>
      <c r="I5081" s="9">
        <v>2.8704999999999998</v>
      </c>
      <c r="J5081" s="9">
        <v>2.8704999999999998</v>
      </c>
      <c r="K5081" s="10">
        <v>1</v>
      </c>
      <c r="L5081" s="9">
        <v>35.44</v>
      </c>
      <c r="M5081" s="19">
        <f>H5081*INDEX('Pliegos Tarifarios (Las Condes)'!$B:$B,MATCH($B5081,'Pliegos Tarifarios (Las Condes)'!$A:$A,0))</f>
        <v>144752.31512670001</v>
      </c>
      <c r="N5081" s="19">
        <f>I5081*INDEX('Pliegos Tarifarios (Las Condes)'!$C:$C,MATCH($B5081,'Pliegos Tarifarios (Las Condes)'!$A:$A,0))</f>
        <v>9946.2337014999994</v>
      </c>
      <c r="O5081" s="19">
        <f>J5081*INDEX('Pliegos Tarifarios (Las Condes)'!$D:$D,MATCH($B5081,'Pliegos Tarifarios (Las Condes)'!$A:$A,0))</f>
        <v>41733.766054499996</v>
      </c>
      <c r="P5081" s="19">
        <f>H5081*INDEX('Pliegos Tarifarios (Las Condes)'!$E:$E,MATCH($B5081,'Pliegos Tarifarios (Las Condes)'!$A:$A,0))</f>
        <v>14307.917641599997</v>
      </c>
      <c r="Q5081" s="19" cm="1">
        <f t="array" ref="Q5081">H5081*_xlfn.IFS(H5081&lt;=350,INDEX('Pliegos Tarifarios (Las Condes)'!$F:$F,MATCH($B5081,'Pliegos Tarifarios (Las Condes)'!$A:$A,0)),H5081&lt;=500,INDEX('Pliegos Tarifarios (Las Condes)'!$G:$G,MATCH($B5081,'Pliegos Tarifarios (Las Condes)'!$A:$A,0)),H5081&lt;=1000,INDEX('Pliegos Tarifarios (Las Condes)'!$H:$H,MATCH($B5081,'Pliegos Tarifarios (Las Condes)'!$A:$A,0)),H5081&lt;=5000,INDEX('Pliegos Tarifarios (Las Condes)'!$I:$I,MATCH($B5081,'Pliegos Tarifarios (Las Condes)'!$A:$A,0)),H5081&gt;5000,INDEX('Pliegos Tarifarios (Las Condes)'!$J:$J,MATCH($B5081,'Pliegos Tarifarios (Las Condes)'!$A:$A,0)))/1.19</f>
        <v>3362.2114603361342</v>
      </c>
      <c r="R5081" s="19">
        <f>INDEX('Pliegos Tarifarios (Las Condes)'!$K:$K,MATCH($B5081,'Pliegos Tarifarios (Las Condes)'!$A:$A,0))</f>
        <v>733.35299999999995</v>
      </c>
      <c r="S5081" s="21">
        <f t="shared" si="240"/>
        <v>214835.79698463614</v>
      </c>
      <c r="T5081" s="21">
        <f t="shared" si="241"/>
        <v>40818.801427080864</v>
      </c>
      <c r="U5081" s="19">
        <v>0</v>
      </c>
      <c r="V5081" s="21">
        <f t="shared" si="242"/>
        <v>255654.59841171699</v>
      </c>
    </row>
    <row r="5082" spans="1:22" x14ac:dyDescent="0.3">
      <c r="A5082" s="7" t="s">
        <v>151</v>
      </c>
      <c r="B5082" s="7">
        <v>12</v>
      </c>
      <c r="C5082" s="8" t="s">
        <v>186</v>
      </c>
      <c r="D5082" s="7" t="s">
        <v>480</v>
      </c>
      <c r="E5082" s="7" t="s">
        <v>121</v>
      </c>
      <c r="F5082" s="8" t="s">
        <v>481</v>
      </c>
      <c r="G5082" s="7" t="s">
        <v>16</v>
      </c>
      <c r="H5082" s="9">
        <v>1098.0933</v>
      </c>
      <c r="I5082" s="9">
        <v>2.9045000000000001</v>
      </c>
      <c r="J5082" s="9">
        <v>2.9045000000000001</v>
      </c>
      <c r="K5082" s="10">
        <v>1</v>
      </c>
      <c r="L5082" s="9">
        <v>35.42</v>
      </c>
      <c r="M5082" s="19">
        <f>H5082*INDEX('Pliegos Tarifarios (Las Condes)'!$B:$B,MATCH($B5082,'Pliegos Tarifarios (Las Condes)'!$A:$A,0))</f>
        <v>144688.0674879</v>
      </c>
      <c r="N5082" s="19">
        <f>I5082*INDEX('Pliegos Tarifarios (Las Condes)'!$C:$C,MATCH($B5082,'Pliegos Tarifarios (Las Condes)'!$A:$A,0))</f>
        <v>10064.043123500001</v>
      </c>
      <c r="O5082" s="19">
        <f>J5082*INDEX('Pliegos Tarifarios (Las Condes)'!$D:$D,MATCH($B5082,'Pliegos Tarifarios (Las Condes)'!$A:$A,0))</f>
        <v>42228.086920499998</v>
      </c>
      <c r="P5082" s="19">
        <f>H5082*INDEX('Pliegos Tarifarios (Las Condes)'!$E:$E,MATCH($B5082,'Pliegos Tarifarios (Las Condes)'!$A:$A,0))</f>
        <v>14301.567139199999</v>
      </c>
      <c r="Q5082" s="19" cm="1">
        <f t="array" ref="Q5082">H5082*_xlfn.IFS(H5082&lt;=350,INDEX('Pliegos Tarifarios (Las Condes)'!$F:$F,MATCH($B5082,'Pliegos Tarifarios (Las Condes)'!$A:$A,0)),H5082&lt;=500,INDEX('Pliegos Tarifarios (Las Condes)'!$G:$G,MATCH($B5082,'Pliegos Tarifarios (Las Condes)'!$A:$A,0)),H5082&lt;=1000,INDEX('Pliegos Tarifarios (Las Condes)'!$H:$H,MATCH($B5082,'Pliegos Tarifarios (Las Condes)'!$A:$A,0)),H5082&lt;=5000,INDEX('Pliegos Tarifarios (Las Condes)'!$I:$I,MATCH($B5082,'Pliegos Tarifarios (Las Condes)'!$A:$A,0)),H5082&gt;5000,INDEX('Pliegos Tarifarios (Las Condes)'!$J:$J,MATCH($B5082,'Pliegos Tarifarios (Las Condes)'!$A:$A,0)))/1.19</f>
        <v>3360.7191584873949</v>
      </c>
      <c r="R5082" s="19">
        <f>INDEX('Pliegos Tarifarios (Las Condes)'!$K:$K,MATCH($B5082,'Pliegos Tarifarios (Las Condes)'!$A:$A,0))</f>
        <v>733.35299999999995</v>
      </c>
      <c r="S5082" s="21">
        <f t="shared" si="240"/>
        <v>215375.83682958741</v>
      </c>
      <c r="T5082" s="21">
        <f t="shared" si="241"/>
        <v>40921.408997621606</v>
      </c>
      <c r="U5082" s="19">
        <v>0</v>
      </c>
      <c r="V5082" s="21">
        <f t="shared" si="242"/>
        <v>256297.24582720903</v>
      </c>
    </row>
    <row r="5083" spans="1:22" x14ac:dyDescent="0.3">
      <c r="A5083" s="7" t="s">
        <v>151</v>
      </c>
      <c r="B5083" s="7">
        <v>12</v>
      </c>
      <c r="C5083" s="8" t="s">
        <v>186</v>
      </c>
      <c r="D5083" s="7" t="s">
        <v>482</v>
      </c>
      <c r="E5083" s="7" t="s">
        <v>121</v>
      </c>
      <c r="F5083" s="8" t="s">
        <v>483</v>
      </c>
      <c r="G5083" s="7" t="s">
        <v>16</v>
      </c>
      <c r="H5083" s="9">
        <v>1099.2981</v>
      </c>
      <c r="I5083" s="9">
        <v>2.8551000000000002</v>
      </c>
      <c r="J5083" s="9">
        <v>2.839</v>
      </c>
      <c r="K5083" s="10">
        <v>0.99436096809218588</v>
      </c>
      <c r="L5083" s="9">
        <v>35.46</v>
      </c>
      <c r="M5083" s="19">
        <f>H5083*INDEX('Pliegos Tarifarios (Las Condes)'!$B:$B,MATCH($B5083,'Pliegos Tarifarios (Las Condes)'!$A:$A,0))</f>
        <v>144846.8155503</v>
      </c>
      <c r="N5083" s="19">
        <f>I5083*INDEX('Pliegos Tarifarios (Las Condes)'!$C:$C,MATCH($B5083,'Pliegos Tarifarios (Las Condes)'!$A:$A,0))</f>
        <v>9892.8729633000003</v>
      </c>
      <c r="O5083" s="19">
        <f>J5083*INDEX('Pliegos Tarifarios (Las Condes)'!$D:$D,MATCH($B5083,'Pliegos Tarifarios (Las Condes)'!$A:$A,0))</f>
        <v>41275.792310999997</v>
      </c>
      <c r="P5083" s="19">
        <f>H5083*INDEX('Pliegos Tarifarios (Las Condes)'!$E:$E,MATCH($B5083,'Pliegos Tarifarios (Las Condes)'!$A:$A,0))</f>
        <v>14317.258454399998</v>
      </c>
      <c r="Q5083" s="19" cm="1">
        <f t="array" ref="Q5083">H5083*_xlfn.IFS(H5083&lt;=350,INDEX('Pliegos Tarifarios (Las Condes)'!$F:$F,MATCH($B5083,'Pliegos Tarifarios (Las Condes)'!$A:$A,0)),H5083&lt;=500,INDEX('Pliegos Tarifarios (Las Condes)'!$G:$G,MATCH($B5083,'Pliegos Tarifarios (Las Condes)'!$A:$A,0)),H5083&lt;=1000,INDEX('Pliegos Tarifarios (Las Condes)'!$H:$H,MATCH($B5083,'Pliegos Tarifarios (Las Condes)'!$A:$A,0)),H5083&lt;=5000,INDEX('Pliegos Tarifarios (Las Condes)'!$I:$I,MATCH($B5083,'Pliegos Tarifarios (Las Condes)'!$A:$A,0)),H5083&gt;5000,INDEX('Pliegos Tarifarios (Las Condes)'!$J:$J,MATCH($B5083,'Pliegos Tarifarios (Las Condes)'!$A:$A,0)))/1.19</f>
        <v>3364.4064539495798</v>
      </c>
      <c r="R5083" s="19">
        <f>INDEX('Pliegos Tarifarios (Las Condes)'!$K:$K,MATCH($B5083,'Pliegos Tarifarios (Las Condes)'!$A:$A,0))</f>
        <v>733.35299999999995</v>
      </c>
      <c r="S5083" s="21">
        <f t="shared" si="240"/>
        <v>214430.49873294958</v>
      </c>
      <c r="T5083" s="21">
        <f t="shared" si="241"/>
        <v>40741.794759260418</v>
      </c>
      <c r="U5083" s="19">
        <v>0</v>
      </c>
      <c r="V5083" s="21">
        <f t="shared" si="242"/>
        <v>255172.29349220998</v>
      </c>
    </row>
    <row r="5084" spans="1:22" x14ac:dyDescent="0.3">
      <c r="A5084" s="7" t="s">
        <v>151</v>
      </c>
      <c r="B5084" s="7">
        <v>12</v>
      </c>
      <c r="C5084" s="8" t="s">
        <v>186</v>
      </c>
      <c r="D5084" s="7" t="s">
        <v>484</v>
      </c>
      <c r="E5084" s="7" t="s">
        <v>121</v>
      </c>
      <c r="F5084" s="8" t="s">
        <v>485</v>
      </c>
      <c r="G5084" s="7" t="s">
        <v>16</v>
      </c>
      <c r="H5084" s="9">
        <v>1099.8334</v>
      </c>
      <c r="I5084" s="9">
        <v>2.944</v>
      </c>
      <c r="J5084" s="9">
        <v>2.8498000000000001</v>
      </c>
      <c r="K5084" s="10">
        <v>0.96800271739130439</v>
      </c>
      <c r="L5084" s="9">
        <v>35.479999999999997</v>
      </c>
      <c r="M5084" s="19">
        <f>H5084*INDEX('Pliegos Tarifarios (Las Condes)'!$B:$B,MATCH($B5084,'Pliegos Tarifarios (Las Condes)'!$A:$A,0))</f>
        <v>144917.34828420001</v>
      </c>
      <c r="N5084" s="19">
        <f>I5084*INDEX('Pliegos Tarifarios (Las Condes)'!$C:$C,MATCH($B5084,'Pliegos Tarifarios (Las Condes)'!$A:$A,0))</f>
        <v>10200.909952</v>
      </c>
      <c r="O5084" s="19">
        <f>J5084*INDEX('Pliegos Tarifarios (Las Condes)'!$D:$D,MATCH($B5084,'Pliegos Tarifarios (Las Condes)'!$A:$A,0))</f>
        <v>41432.811880200003</v>
      </c>
      <c r="P5084" s="19">
        <f>H5084*INDEX('Pliegos Tarifarios (Las Condes)'!$E:$E,MATCH($B5084,'Pliegos Tarifarios (Las Condes)'!$A:$A,0))</f>
        <v>14324.230201599999</v>
      </c>
      <c r="Q5084" s="19" cm="1">
        <f t="array" ref="Q5084">H5084*_xlfn.IFS(H5084&lt;=350,INDEX('Pliegos Tarifarios (Las Condes)'!$F:$F,MATCH($B5084,'Pliegos Tarifarios (Las Condes)'!$A:$A,0)),H5084&lt;=500,INDEX('Pliegos Tarifarios (Las Condes)'!$G:$G,MATCH($B5084,'Pliegos Tarifarios (Las Condes)'!$A:$A,0)),H5084&lt;=1000,INDEX('Pliegos Tarifarios (Las Condes)'!$H:$H,MATCH($B5084,'Pliegos Tarifarios (Las Condes)'!$A:$A,0)),H5084&lt;=5000,INDEX('Pliegos Tarifarios (Las Condes)'!$I:$I,MATCH($B5084,'Pliegos Tarifarios (Las Condes)'!$A:$A,0)),H5084&gt;5000,INDEX('Pliegos Tarifarios (Las Condes)'!$J:$J,MATCH($B5084,'Pliegos Tarifarios (Las Condes)'!$A:$A,0)))/1.19</f>
        <v>3366.0447418487392</v>
      </c>
      <c r="R5084" s="19">
        <f>INDEX('Pliegos Tarifarios (Las Condes)'!$K:$K,MATCH($B5084,'Pliegos Tarifarios (Las Condes)'!$A:$A,0))</f>
        <v>733.35299999999995</v>
      </c>
      <c r="S5084" s="21">
        <f t="shared" si="240"/>
        <v>214974.69805984874</v>
      </c>
      <c r="T5084" s="21">
        <f t="shared" si="241"/>
        <v>40845.192631371261</v>
      </c>
      <c r="U5084" s="19">
        <v>0</v>
      </c>
      <c r="V5084" s="21">
        <f t="shared" si="242"/>
        <v>255819.89069122</v>
      </c>
    </row>
    <row r="5085" spans="1:22" x14ac:dyDescent="0.3">
      <c r="A5085" s="7" t="s">
        <v>151</v>
      </c>
      <c r="B5085" s="7">
        <v>12</v>
      </c>
      <c r="C5085" s="8" t="s">
        <v>186</v>
      </c>
      <c r="D5085" s="7" t="s">
        <v>486</v>
      </c>
      <c r="E5085" s="7" t="s">
        <v>121</v>
      </c>
      <c r="F5085" s="8" t="s">
        <v>487</v>
      </c>
      <c r="G5085" s="7" t="s">
        <v>16</v>
      </c>
      <c r="H5085" s="9">
        <v>1099.1433</v>
      </c>
      <c r="I5085" s="9">
        <v>2.8889999999999998</v>
      </c>
      <c r="J5085" s="9">
        <v>2.8182999999999998</v>
      </c>
      <c r="K5085" s="10">
        <v>0.97552786431291105</v>
      </c>
      <c r="L5085" s="9">
        <v>35.46</v>
      </c>
      <c r="M5085" s="19">
        <f>H5085*INDEX('Pliegos Tarifarios (Las Condes)'!$B:$B,MATCH($B5085,'Pliegos Tarifarios (Las Condes)'!$A:$A,0))</f>
        <v>144826.4186379</v>
      </c>
      <c r="N5085" s="19">
        <f>I5085*INDEX('Pliegos Tarifarios (Las Condes)'!$C:$C,MATCH($B5085,'Pliegos Tarifarios (Las Condes)'!$A:$A,0))</f>
        <v>10010.335886999999</v>
      </c>
      <c r="O5085" s="19">
        <f>J5085*INDEX('Pliegos Tarifarios (Las Condes)'!$D:$D,MATCH($B5085,'Pliegos Tarifarios (Las Condes)'!$A:$A,0))</f>
        <v>40974.838136699997</v>
      </c>
      <c r="P5085" s="19">
        <f>H5085*INDEX('Pliegos Tarifarios (Las Condes)'!$E:$E,MATCH($B5085,'Pliegos Tarifarios (Las Condes)'!$A:$A,0))</f>
        <v>14315.242339199998</v>
      </c>
      <c r="Q5085" s="19" cm="1">
        <f t="array" ref="Q5085">H5085*_xlfn.IFS(H5085&lt;=350,INDEX('Pliegos Tarifarios (Las Condes)'!$F:$F,MATCH($B5085,'Pliegos Tarifarios (Las Condes)'!$A:$A,0)),H5085&lt;=500,INDEX('Pliegos Tarifarios (Las Condes)'!$G:$G,MATCH($B5085,'Pliegos Tarifarios (Las Condes)'!$A:$A,0)),H5085&lt;=1000,INDEX('Pliegos Tarifarios (Las Condes)'!$H:$H,MATCH($B5085,'Pliegos Tarifarios (Las Condes)'!$A:$A,0)),H5085&lt;=5000,INDEX('Pliegos Tarifarios (Las Condes)'!$I:$I,MATCH($B5085,'Pliegos Tarifarios (Las Condes)'!$A:$A,0)),H5085&gt;5000,INDEX('Pliegos Tarifarios (Las Condes)'!$J:$J,MATCH($B5085,'Pliegos Tarifarios (Las Condes)'!$A:$A,0)))/1.19</f>
        <v>3363.9326878991592</v>
      </c>
      <c r="R5085" s="19">
        <f>INDEX('Pliegos Tarifarios (Las Condes)'!$K:$K,MATCH($B5085,'Pliegos Tarifarios (Las Condes)'!$A:$A,0))</f>
        <v>733.35299999999995</v>
      </c>
      <c r="S5085" s="21">
        <f t="shared" si="240"/>
        <v>214224.12068869913</v>
      </c>
      <c r="T5085" s="21">
        <f t="shared" si="241"/>
        <v>40702.582930852834</v>
      </c>
      <c r="U5085" s="19">
        <v>0</v>
      </c>
      <c r="V5085" s="21">
        <f t="shared" si="242"/>
        <v>254926.70361955196</v>
      </c>
    </row>
    <row r="5086" spans="1:22" x14ac:dyDescent="0.3">
      <c r="A5086" s="7" t="s">
        <v>151</v>
      </c>
      <c r="B5086" s="7">
        <v>12</v>
      </c>
      <c r="C5086" s="8" t="s">
        <v>186</v>
      </c>
      <c r="D5086" s="7" t="s">
        <v>488</v>
      </c>
      <c r="E5086" s="7" t="s">
        <v>121</v>
      </c>
      <c r="F5086" s="8" t="s">
        <v>489</v>
      </c>
      <c r="G5086" s="7" t="s">
        <v>16</v>
      </c>
      <c r="H5086" s="9">
        <v>1100.1880000000001</v>
      </c>
      <c r="I5086" s="9">
        <v>2.8818999999999999</v>
      </c>
      <c r="J5086" s="9">
        <v>2.84</v>
      </c>
      <c r="K5086" s="10">
        <v>0.9854609806030743</v>
      </c>
      <c r="L5086" s="9">
        <v>35.49</v>
      </c>
      <c r="M5086" s="19">
        <f>H5086*INDEX('Pliegos Tarifarios (Las Condes)'!$B:$B,MATCH($B5086,'Pliegos Tarifarios (Las Condes)'!$A:$A,0))</f>
        <v>144964.07144400003</v>
      </c>
      <c r="N5086" s="19">
        <f>I5086*INDEX('Pliegos Tarifarios (Las Condes)'!$C:$C,MATCH($B5086,'Pliegos Tarifarios (Las Condes)'!$A:$A,0))</f>
        <v>9985.7345077000009</v>
      </c>
      <c r="O5086" s="19">
        <f>J5086*INDEX('Pliegos Tarifarios (Las Condes)'!$D:$D,MATCH($B5086,'Pliegos Tarifarios (Las Condes)'!$A:$A,0))</f>
        <v>41290.331160000002</v>
      </c>
      <c r="P5086" s="19">
        <f>H5086*INDEX('Pliegos Tarifarios (Las Condes)'!$E:$E,MATCH($B5086,'Pliegos Tarifarios (Las Condes)'!$A:$A,0))</f>
        <v>14328.848512</v>
      </c>
      <c r="Q5086" s="19" cm="1">
        <f t="array" ref="Q5086">H5086*_xlfn.IFS(H5086&lt;=350,INDEX('Pliegos Tarifarios (Las Condes)'!$F:$F,MATCH($B5086,'Pliegos Tarifarios (Las Condes)'!$A:$A,0)),H5086&lt;=500,INDEX('Pliegos Tarifarios (Las Condes)'!$G:$G,MATCH($B5086,'Pliegos Tarifarios (Las Condes)'!$A:$A,0)),H5086&lt;=1000,INDEX('Pliegos Tarifarios (Las Condes)'!$H:$H,MATCH($B5086,'Pliegos Tarifarios (Las Condes)'!$A:$A,0)),H5086&lt;=5000,INDEX('Pliegos Tarifarios (Las Condes)'!$I:$I,MATCH($B5086,'Pliegos Tarifarios (Las Condes)'!$A:$A,0)),H5086&gt;5000,INDEX('Pliegos Tarifarios (Las Condes)'!$J:$J,MATCH($B5086,'Pliegos Tarifarios (Las Condes)'!$A:$A,0)))/1.19</f>
        <v>3367.1299966386555</v>
      </c>
      <c r="R5086" s="19">
        <f>INDEX('Pliegos Tarifarios (Las Condes)'!$K:$K,MATCH($B5086,'Pliegos Tarifarios (Las Condes)'!$A:$A,0))</f>
        <v>733.35299999999995</v>
      </c>
      <c r="S5086" s="21">
        <f t="shared" si="240"/>
        <v>214669.46862033868</v>
      </c>
      <c r="T5086" s="21">
        <f t="shared" si="241"/>
        <v>40787.199037864353</v>
      </c>
      <c r="U5086" s="19">
        <v>0</v>
      </c>
      <c r="V5086" s="21">
        <f t="shared" si="242"/>
        <v>255456.66765820305</v>
      </c>
    </row>
    <row r="5087" spans="1:22" x14ac:dyDescent="0.3">
      <c r="A5087" s="7" t="s">
        <v>151</v>
      </c>
      <c r="B5087" s="7">
        <v>12</v>
      </c>
      <c r="C5087" s="8" t="s">
        <v>186</v>
      </c>
      <c r="D5087" s="7" t="s">
        <v>490</v>
      </c>
      <c r="E5087" s="7" t="s">
        <v>121</v>
      </c>
      <c r="F5087" s="8" t="s">
        <v>491</v>
      </c>
      <c r="G5087" s="7" t="s">
        <v>16</v>
      </c>
      <c r="H5087" s="9">
        <v>1098.0645</v>
      </c>
      <c r="I5087" s="9">
        <v>2.8881000000000001</v>
      </c>
      <c r="J5087" s="9">
        <v>2.8306</v>
      </c>
      <c r="K5087" s="10">
        <v>0.98009071708043349</v>
      </c>
      <c r="L5087" s="9">
        <v>35.42</v>
      </c>
      <c r="M5087" s="19">
        <f>H5087*INDEX('Pliegos Tarifarios (Las Condes)'!$B:$B,MATCH($B5087,'Pliegos Tarifarios (Las Condes)'!$A:$A,0))</f>
        <v>144684.27271349999</v>
      </c>
      <c r="N5087" s="19">
        <f>I5087*INDEX('Pliegos Tarifarios (Las Condes)'!$C:$C,MATCH($B5087,'Pliegos Tarifarios (Las Condes)'!$A:$A,0))</f>
        <v>10007.217402300001</v>
      </c>
      <c r="O5087" s="19">
        <f>J5087*INDEX('Pliegos Tarifarios (Las Condes)'!$D:$D,MATCH($B5087,'Pliegos Tarifarios (Las Condes)'!$A:$A,0))</f>
        <v>41153.665979400001</v>
      </c>
      <c r="P5087" s="19">
        <f>H5087*INDEX('Pliegos Tarifarios (Las Condes)'!$E:$E,MATCH($B5087,'Pliegos Tarifarios (Las Condes)'!$A:$A,0))</f>
        <v>14301.192047999999</v>
      </c>
      <c r="Q5087" s="19" cm="1">
        <f t="array" ref="Q5087">H5087*_xlfn.IFS(H5087&lt;=350,INDEX('Pliegos Tarifarios (Las Condes)'!$F:$F,MATCH($B5087,'Pliegos Tarifarios (Las Condes)'!$A:$A,0)),H5087&lt;=500,INDEX('Pliegos Tarifarios (Las Condes)'!$G:$G,MATCH($B5087,'Pliegos Tarifarios (Las Condes)'!$A:$A,0)),H5087&lt;=1000,INDEX('Pliegos Tarifarios (Las Condes)'!$H:$H,MATCH($B5087,'Pliegos Tarifarios (Las Condes)'!$A:$A,0)),H5087&lt;=5000,INDEX('Pliegos Tarifarios (Las Condes)'!$I:$I,MATCH($B5087,'Pliegos Tarifarios (Las Condes)'!$A:$A,0)),H5087&gt;5000,INDEX('Pliegos Tarifarios (Las Condes)'!$J:$J,MATCH($B5087,'Pliegos Tarifarios (Las Condes)'!$A:$A,0)))/1.19</f>
        <v>3360.6310159663863</v>
      </c>
      <c r="R5087" s="19">
        <f>INDEX('Pliegos Tarifarios (Las Condes)'!$K:$K,MATCH($B5087,'Pliegos Tarifarios (Las Condes)'!$A:$A,0))</f>
        <v>733.35299999999995</v>
      </c>
      <c r="S5087" s="21">
        <f t="shared" si="240"/>
        <v>214240.33215916637</v>
      </c>
      <c r="T5087" s="21">
        <f t="shared" si="241"/>
        <v>40705.663110241614</v>
      </c>
      <c r="U5087" s="19">
        <v>0</v>
      </c>
      <c r="V5087" s="21">
        <f t="shared" si="242"/>
        <v>254945.99526940798</v>
      </c>
    </row>
    <row r="5088" spans="1:22" x14ac:dyDescent="0.3">
      <c r="A5088" s="7" t="s">
        <v>151</v>
      </c>
      <c r="B5088" s="7">
        <v>12</v>
      </c>
      <c r="C5088" s="8" t="s">
        <v>186</v>
      </c>
      <c r="D5088" s="7" t="s">
        <v>492</v>
      </c>
      <c r="E5088" s="7" t="s">
        <v>121</v>
      </c>
      <c r="F5088" s="8" t="s">
        <v>493</v>
      </c>
      <c r="G5088" s="7" t="s">
        <v>16</v>
      </c>
      <c r="H5088" s="9">
        <v>1098.7238</v>
      </c>
      <c r="I5088" s="9">
        <v>2.8567999999999998</v>
      </c>
      <c r="J5088" s="9">
        <v>2.8567999999999998</v>
      </c>
      <c r="K5088" s="10">
        <v>1</v>
      </c>
      <c r="L5088" s="9">
        <v>35.44</v>
      </c>
      <c r="M5088" s="19">
        <f>H5088*INDEX('Pliegos Tarifarios (Las Condes)'!$B:$B,MATCH($B5088,'Pliegos Tarifarios (Las Condes)'!$A:$A,0))</f>
        <v>144771.14405940002</v>
      </c>
      <c r="N5088" s="19">
        <f>I5088*INDEX('Pliegos Tarifarios (Las Condes)'!$C:$C,MATCH($B5088,'Pliegos Tarifarios (Las Condes)'!$A:$A,0))</f>
        <v>9898.7634343999998</v>
      </c>
      <c r="O5088" s="19">
        <f>J5088*INDEX('Pliegos Tarifarios (Las Condes)'!$D:$D,MATCH($B5088,'Pliegos Tarifarios (Las Condes)'!$A:$A,0))</f>
        <v>41534.583823199995</v>
      </c>
      <c r="P5088" s="19">
        <f>H5088*INDEX('Pliegos Tarifarios (Las Condes)'!$E:$E,MATCH($B5088,'Pliegos Tarifarios (Las Condes)'!$A:$A,0))</f>
        <v>14309.778771199999</v>
      </c>
      <c r="Q5088" s="19" cm="1">
        <f t="array" ref="Q5088">H5088*_xlfn.IFS(H5088&lt;=350,INDEX('Pliegos Tarifarios (Las Condes)'!$F:$F,MATCH($B5088,'Pliegos Tarifarios (Las Condes)'!$A:$A,0)),H5088&lt;=500,INDEX('Pliegos Tarifarios (Las Condes)'!$G:$G,MATCH($B5088,'Pliegos Tarifarios (Las Condes)'!$A:$A,0)),H5088&lt;=1000,INDEX('Pliegos Tarifarios (Las Condes)'!$H:$H,MATCH($B5088,'Pliegos Tarifarios (Las Condes)'!$A:$A,0)),H5088&lt;=5000,INDEX('Pliegos Tarifarios (Las Condes)'!$I:$I,MATCH($B5088,'Pliegos Tarifarios (Las Condes)'!$A:$A,0)),H5088&gt;5000,INDEX('Pliegos Tarifarios (Las Condes)'!$J:$J,MATCH($B5088,'Pliegos Tarifarios (Las Condes)'!$A:$A,0)))/1.19</f>
        <v>3362.6488063865545</v>
      </c>
      <c r="R5088" s="19">
        <f>INDEX('Pliegos Tarifarios (Las Condes)'!$K:$K,MATCH($B5088,'Pliegos Tarifarios (Las Condes)'!$A:$A,0))</f>
        <v>733.35299999999995</v>
      </c>
      <c r="S5088" s="21">
        <f t="shared" si="240"/>
        <v>214610.27189458656</v>
      </c>
      <c r="T5088" s="21">
        <f t="shared" si="241"/>
        <v>40775.951659971448</v>
      </c>
      <c r="U5088" s="19">
        <v>0</v>
      </c>
      <c r="V5088" s="21">
        <f t="shared" si="242"/>
        <v>255386.223554558</v>
      </c>
    </row>
    <row r="5089" spans="1:22" x14ac:dyDescent="0.3">
      <c r="A5089" s="7" t="s">
        <v>151</v>
      </c>
      <c r="B5089" s="7">
        <v>12</v>
      </c>
      <c r="C5089" s="8" t="s">
        <v>186</v>
      </c>
      <c r="D5089" s="7" t="s">
        <v>494</v>
      </c>
      <c r="E5089" s="7" t="s">
        <v>121</v>
      </c>
      <c r="F5089" s="8" t="s">
        <v>495</v>
      </c>
      <c r="G5089" s="7" t="s">
        <v>16</v>
      </c>
      <c r="H5089" s="9">
        <v>1099.1431</v>
      </c>
      <c r="I5089" s="9">
        <v>2.8990999999999998</v>
      </c>
      <c r="J5089" s="9">
        <v>2.7988</v>
      </c>
      <c r="K5089" s="10">
        <v>0.96540305612086519</v>
      </c>
      <c r="L5089" s="9">
        <v>35.46</v>
      </c>
      <c r="M5089" s="19">
        <f>H5089*INDEX('Pliegos Tarifarios (Las Condes)'!$B:$B,MATCH($B5089,'Pliegos Tarifarios (Las Condes)'!$A:$A,0))</f>
        <v>144826.39228530001</v>
      </c>
      <c r="N5089" s="19">
        <f>I5089*INDEX('Pliegos Tarifarios (Las Condes)'!$C:$C,MATCH($B5089,'Pliegos Tarifarios (Las Condes)'!$A:$A,0))</f>
        <v>10045.332215299999</v>
      </c>
      <c r="O5089" s="19">
        <f>J5089*INDEX('Pliegos Tarifarios (Las Condes)'!$D:$D,MATCH($B5089,'Pliegos Tarifarios (Las Condes)'!$A:$A,0))</f>
        <v>40691.330581199996</v>
      </c>
      <c r="P5089" s="19">
        <f>H5089*INDEX('Pliegos Tarifarios (Las Condes)'!$E:$E,MATCH($B5089,'Pliegos Tarifarios (Las Condes)'!$A:$A,0))</f>
        <v>14315.239734399998</v>
      </c>
      <c r="Q5089" s="19" cm="1">
        <f t="array" ref="Q5089">H5089*_xlfn.IFS(H5089&lt;=350,INDEX('Pliegos Tarifarios (Las Condes)'!$F:$F,MATCH($B5089,'Pliegos Tarifarios (Las Condes)'!$A:$A,0)),H5089&lt;=500,INDEX('Pliegos Tarifarios (Las Condes)'!$G:$G,MATCH($B5089,'Pliegos Tarifarios (Las Condes)'!$A:$A,0)),H5089&lt;=1000,INDEX('Pliegos Tarifarios (Las Condes)'!$H:$H,MATCH($B5089,'Pliegos Tarifarios (Las Condes)'!$A:$A,0)),H5089&lt;=5000,INDEX('Pliegos Tarifarios (Las Condes)'!$I:$I,MATCH($B5089,'Pliegos Tarifarios (Las Condes)'!$A:$A,0)),H5089&gt;5000,INDEX('Pliegos Tarifarios (Las Condes)'!$J:$J,MATCH($B5089,'Pliegos Tarifarios (Las Condes)'!$A:$A,0)))/1.19</f>
        <v>3363.9320757983196</v>
      </c>
      <c r="R5089" s="19">
        <f>INDEX('Pliegos Tarifarios (Las Condes)'!$K:$K,MATCH($B5089,'Pliegos Tarifarios (Las Condes)'!$A:$A,0))</f>
        <v>733.35299999999995</v>
      </c>
      <c r="S5089" s="21">
        <f t="shared" si="240"/>
        <v>213975.57989199832</v>
      </c>
      <c r="T5089" s="21">
        <f t="shared" si="241"/>
        <v>40655.360179479685</v>
      </c>
      <c r="U5089" s="19">
        <v>0</v>
      </c>
      <c r="V5089" s="21">
        <f t="shared" si="242"/>
        <v>254630.94007147802</v>
      </c>
    </row>
    <row r="5090" spans="1:22" x14ac:dyDescent="0.3">
      <c r="A5090" s="7" t="s">
        <v>151</v>
      </c>
      <c r="B5090" s="7">
        <v>12</v>
      </c>
      <c r="C5090" s="8" t="s">
        <v>186</v>
      </c>
      <c r="D5090" s="7" t="s">
        <v>496</v>
      </c>
      <c r="E5090" s="7" t="s">
        <v>121</v>
      </c>
      <c r="F5090" s="8" t="s">
        <v>497</v>
      </c>
      <c r="G5090" s="7" t="s">
        <v>16</v>
      </c>
      <c r="H5090" s="9">
        <v>1098.8818000000001</v>
      </c>
      <c r="I5090" s="9">
        <v>2.8479999999999999</v>
      </c>
      <c r="J5090" s="9">
        <v>2.8069000000000002</v>
      </c>
      <c r="K5090" s="10">
        <v>0.98556882022471926</v>
      </c>
      <c r="L5090" s="9">
        <v>35.450000000000003</v>
      </c>
      <c r="M5090" s="19">
        <f>H5090*INDEX('Pliegos Tarifarios (Las Condes)'!$B:$B,MATCH($B5090,'Pliegos Tarifarios (Las Condes)'!$A:$A,0))</f>
        <v>144791.96261340001</v>
      </c>
      <c r="N5090" s="19">
        <f>I5090*INDEX('Pliegos Tarifarios (Las Condes)'!$C:$C,MATCH($B5090,'Pliegos Tarifarios (Las Condes)'!$A:$A,0))</f>
        <v>9868.2715840000001</v>
      </c>
      <c r="O5090" s="19">
        <f>J5090*INDEX('Pliegos Tarifarios (Las Condes)'!$D:$D,MATCH($B5090,'Pliegos Tarifarios (Las Condes)'!$A:$A,0))</f>
        <v>40809.095258100002</v>
      </c>
      <c r="P5090" s="19">
        <f>H5090*INDEX('Pliegos Tarifarios (Las Condes)'!$E:$E,MATCH($B5090,'Pliegos Tarifarios (Las Condes)'!$A:$A,0))</f>
        <v>14311.8365632</v>
      </c>
      <c r="Q5090" s="19" cm="1">
        <f t="array" ref="Q5090">H5090*_xlfn.IFS(H5090&lt;=350,INDEX('Pliegos Tarifarios (Las Condes)'!$F:$F,MATCH($B5090,'Pliegos Tarifarios (Las Condes)'!$A:$A,0)),H5090&lt;=500,INDEX('Pliegos Tarifarios (Las Condes)'!$G:$G,MATCH($B5090,'Pliegos Tarifarios (Las Condes)'!$A:$A,0)),H5090&lt;=1000,INDEX('Pliegos Tarifarios (Las Condes)'!$H:$H,MATCH($B5090,'Pliegos Tarifarios (Las Condes)'!$A:$A,0)),H5090&lt;=5000,INDEX('Pliegos Tarifarios (Las Condes)'!$I:$I,MATCH($B5090,'Pliegos Tarifarios (Las Condes)'!$A:$A,0)),H5090&gt;5000,INDEX('Pliegos Tarifarios (Las Condes)'!$J:$J,MATCH($B5090,'Pliegos Tarifarios (Las Condes)'!$A:$A,0)))/1.19</f>
        <v>3363.1323660504204</v>
      </c>
      <c r="R5090" s="19">
        <f>INDEX('Pliegos Tarifarios (Las Condes)'!$K:$K,MATCH($B5090,'Pliegos Tarifarios (Las Condes)'!$A:$A,0))</f>
        <v>733.35299999999995</v>
      </c>
      <c r="S5090" s="21">
        <f t="shared" si="240"/>
        <v>213877.65138475041</v>
      </c>
      <c r="T5090" s="21">
        <f t="shared" si="241"/>
        <v>40636.753763102577</v>
      </c>
      <c r="U5090" s="19">
        <v>0</v>
      </c>
      <c r="V5090" s="21">
        <f t="shared" si="242"/>
        <v>254514.40514785299</v>
      </c>
    </row>
    <row r="5091" spans="1:22" x14ac:dyDescent="0.3">
      <c r="A5091" s="7" t="s">
        <v>151</v>
      </c>
      <c r="B5091" s="7">
        <v>12</v>
      </c>
      <c r="C5091" s="8" t="s">
        <v>186</v>
      </c>
      <c r="D5091" s="7" t="s">
        <v>498</v>
      </c>
      <c r="E5091" s="7" t="s">
        <v>121</v>
      </c>
      <c r="F5091" s="8" t="s">
        <v>499</v>
      </c>
      <c r="G5091" s="7" t="s">
        <v>16</v>
      </c>
      <c r="H5091" s="9">
        <v>1095.5123000000001</v>
      </c>
      <c r="I5091" s="9">
        <v>2.8727999999999998</v>
      </c>
      <c r="J5091" s="9">
        <v>2.8088000000000002</v>
      </c>
      <c r="K5091" s="10">
        <v>0.97772208298524099</v>
      </c>
      <c r="L5091" s="9">
        <v>35.340000000000003</v>
      </c>
      <c r="M5091" s="19">
        <f>H5091*INDEX('Pliegos Tarifarios (Las Condes)'!$B:$B,MATCH($B5091,'Pliegos Tarifarios (Las Condes)'!$A:$A,0))</f>
        <v>144347.9871849</v>
      </c>
      <c r="N5091" s="19">
        <f>I5091*INDEX('Pliegos Tarifarios (Las Condes)'!$C:$C,MATCH($B5091,'Pliegos Tarifarios (Las Condes)'!$A:$A,0))</f>
        <v>9954.2031623999992</v>
      </c>
      <c r="O5091" s="19">
        <f>J5091*INDEX('Pliegos Tarifarios (Las Condes)'!$D:$D,MATCH($B5091,'Pliegos Tarifarios (Las Condes)'!$A:$A,0))</f>
        <v>40836.719071200001</v>
      </c>
      <c r="P5091" s="19">
        <f>H5091*INDEX('Pliegos Tarifarios (Las Condes)'!$E:$E,MATCH($B5091,'Pliegos Tarifarios (Las Condes)'!$A:$A,0))</f>
        <v>14267.9521952</v>
      </c>
      <c r="Q5091" s="19" cm="1">
        <f t="array" ref="Q5091">H5091*_xlfn.IFS(H5091&lt;=350,INDEX('Pliegos Tarifarios (Las Condes)'!$F:$F,MATCH($B5091,'Pliegos Tarifarios (Las Condes)'!$A:$A,0)),H5091&lt;=500,INDEX('Pliegos Tarifarios (Las Condes)'!$G:$G,MATCH($B5091,'Pliegos Tarifarios (Las Condes)'!$A:$A,0)),H5091&lt;=1000,INDEX('Pliegos Tarifarios (Las Condes)'!$H:$H,MATCH($B5091,'Pliegos Tarifarios (Las Condes)'!$A:$A,0)),H5091&lt;=5000,INDEX('Pliegos Tarifarios (Las Condes)'!$I:$I,MATCH($B5091,'Pliegos Tarifarios (Las Condes)'!$A:$A,0)),H5091&gt;5000,INDEX('Pliegos Tarifarios (Las Condes)'!$J:$J,MATCH($B5091,'Pliegos Tarifarios (Las Condes)'!$A:$A,0)))/1.19</f>
        <v>3352.8199971428576</v>
      </c>
      <c r="R5091" s="19">
        <f>INDEX('Pliegos Tarifarios (Las Condes)'!$K:$K,MATCH($B5091,'Pliegos Tarifarios (Las Condes)'!$A:$A,0))</f>
        <v>733.35299999999995</v>
      </c>
      <c r="S5091" s="21">
        <f t="shared" si="240"/>
        <v>213493.03461084285</v>
      </c>
      <c r="T5091" s="21">
        <f t="shared" si="241"/>
        <v>40563.676576060141</v>
      </c>
      <c r="U5091" s="19">
        <v>0</v>
      </c>
      <c r="V5091" s="21">
        <f t="shared" si="242"/>
        <v>254056.71118690301</v>
      </c>
    </row>
    <row r="5092" spans="1:22" x14ac:dyDescent="0.3">
      <c r="A5092" s="7" t="s">
        <v>151</v>
      </c>
      <c r="B5092" s="7">
        <v>12</v>
      </c>
      <c r="C5092" s="8" t="s">
        <v>186</v>
      </c>
      <c r="D5092" s="7" t="s">
        <v>500</v>
      </c>
      <c r="E5092" s="7" t="s">
        <v>121</v>
      </c>
      <c r="F5092" s="8" t="s">
        <v>501</v>
      </c>
      <c r="G5092" s="7" t="s">
        <v>16</v>
      </c>
      <c r="H5092" s="9">
        <v>1097.0410999999999</v>
      </c>
      <c r="I5092" s="9">
        <v>2.8797999999999999</v>
      </c>
      <c r="J5092" s="9">
        <v>2.8498000000000001</v>
      </c>
      <c r="K5092" s="10">
        <v>0.98958260990346558</v>
      </c>
      <c r="L5092" s="9">
        <v>35.39</v>
      </c>
      <c r="M5092" s="19">
        <f>H5092*INDEX('Pliegos Tarifarios (Las Condes)'!$B:$B,MATCH($B5092,'Pliegos Tarifarios (Las Condes)'!$A:$A,0))</f>
        <v>144549.42645929998</v>
      </c>
      <c r="N5092" s="19">
        <f>I5092*INDEX('Pliegos Tarifarios (Las Condes)'!$C:$C,MATCH($B5092,'Pliegos Tarifarios (Las Condes)'!$A:$A,0))</f>
        <v>9978.4580434</v>
      </c>
      <c r="O5092" s="19">
        <f>J5092*INDEX('Pliegos Tarifarios (Las Condes)'!$D:$D,MATCH($B5092,'Pliegos Tarifarios (Las Condes)'!$A:$A,0))</f>
        <v>41432.811880200003</v>
      </c>
      <c r="P5092" s="19">
        <f>H5092*INDEX('Pliegos Tarifarios (Las Condes)'!$E:$E,MATCH($B5092,'Pliegos Tarifarios (Las Condes)'!$A:$A,0))</f>
        <v>14287.863286399997</v>
      </c>
      <c r="Q5092" s="19" cm="1">
        <f t="array" ref="Q5092">H5092*_xlfn.IFS(H5092&lt;=350,INDEX('Pliegos Tarifarios (Las Condes)'!$F:$F,MATCH($B5092,'Pliegos Tarifarios (Las Condes)'!$A:$A,0)),H5092&lt;=500,INDEX('Pliegos Tarifarios (Las Condes)'!$G:$G,MATCH($B5092,'Pliegos Tarifarios (Las Condes)'!$A:$A,0)),H5092&lt;=1000,INDEX('Pliegos Tarifarios (Las Condes)'!$H:$H,MATCH($B5092,'Pliegos Tarifarios (Las Condes)'!$A:$A,0)),H5092&lt;=5000,INDEX('Pliegos Tarifarios (Las Condes)'!$I:$I,MATCH($B5092,'Pliegos Tarifarios (Las Condes)'!$A:$A,0)),H5092&gt;5000,INDEX('Pliegos Tarifarios (Las Condes)'!$J:$J,MATCH($B5092,'Pliegos Tarifarios (Las Condes)'!$A:$A,0)))/1.19</f>
        <v>3357.4988959663865</v>
      </c>
      <c r="R5092" s="19">
        <f>INDEX('Pliegos Tarifarios (Las Condes)'!$K:$K,MATCH($B5092,'Pliegos Tarifarios (Las Condes)'!$A:$A,0))</f>
        <v>733.35299999999995</v>
      </c>
      <c r="S5092" s="21">
        <f t="shared" si="240"/>
        <v>214339.41156526637</v>
      </c>
      <c r="T5092" s="21">
        <f t="shared" si="241"/>
        <v>40724.488197400613</v>
      </c>
      <c r="U5092" s="19">
        <v>0</v>
      </c>
      <c r="V5092" s="21">
        <f t="shared" si="242"/>
        <v>255063.89976266699</v>
      </c>
    </row>
    <row r="5093" spans="1:22" x14ac:dyDescent="0.3">
      <c r="A5093" s="7" t="s">
        <v>151</v>
      </c>
      <c r="B5093" s="7">
        <v>12</v>
      </c>
      <c r="C5093" s="8" t="s">
        <v>186</v>
      </c>
      <c r="D5093" s="7" t="s">
        <v>502</v>
      </c>
      <c r="E5093" s="7" t="s">
        <v>121</v>
      </c>
      <c r="F5093" s="8" t="s">
        <v>503</v>
      </c>
      <c r="G5093" s="7" t="s">
        <v>16</v>
      </c>
      <c r="H5093" s="9">
        <v>1099.7281</v>
      </c>
      <c r="I5093" s="9">
        <v>2.9</v>
      </c>
      <c r="J5093" s="9">
        <v>2.8475999999999999</v>
      </c>
      <c r="K5093" s="10">
        <v>0.98193103448275865</v>
      </c>
      <c r="L5093" s="9">
        <v>35.479999999999997</v>
      </c>
      <c r="M5093" s="19">
        <f>H5093*INDEX('Pliegos Tarifarios (Las Condes)'!$B:$B,MATCH($B5093,'Pliegos Tarifarios (Las Condes)'!$A:$A,0))</f>
        <v>144903.47364030001</v>
      </c>
      <c r="N5093" s="19">
        <f>I5093*INDEX('Pliegos Tarifarios (Las Condes)'!$C:$C,MATCH($B5093,'Pliegos Tarifarios (Las Condes)'!$A:$A,0))</f>
        <v>10048.450699999999</v>
      </c>
      <c r="O5093" s="19">
        <f>J5093*INDEX('Pliegos Tarifarios (Las Condes)'!$D:$D,MATCH($B5093,'Pliegos Tarifarios (Las Condes)'!$A:$A,0))</f>
        <v>41400.826412399998</v>
      </c>
      <c r="P5093" s="19">
        <f>H5093*INDEX('Pliegos Tarifarios (Las Condes)'!$E:$E,MATCH($B5093,'Pliegos Tarifarios (Las Condes)'!$A:$A,0))</f>
        <v>14322.8587744</v>
      </c>
      <c r="Q5093" s="19" cm="1">
        <f t="array" ref="Q5093">H5093*_xlfn.IFS(H5093&lt;=350,INDEX('Pliegos Tarifarios (Las Condes)'!$F:$F,MATCH($B5093,'Pliegos Tarifarios (Las Condes)'!$A:$A,0)),H5093&lt;=500,INDEX('Pliegos Tarifarios (Las Condes)'!$G:$G,MATCH($B5093,'Pliegos Tarifarios (Las Condes)'!$A:$A,0)),H5093&lt;=1000,INDEX('Pliegos Tarifarios (Las Condes)'!$H:$H,MATCH($B5093,'Pliegos Tarifarios (Las Condes)'!$A:$A,0)),H5093&lt;=5000,INDEX('Pliegos Tarifarios (Las Condes)'!$I:$I,MATCH($B5093,'Pliegos Tarifarios (Las Condes)'!$A:$A,0)),H5093&gt;5000,INDEX('Pliegos Tarifarios (Las Condes)'!$J:$J,MATCH($B5093,'Pliegos Tarifarios (Las Condes)'!$A:$A,0)))/1.19</f>
        <v>3365.7224707563028</v>
      </c>
      <c r="R5093" s="19">
        <f>INDEX('Pliegos Tarifarios (Las Condes)'!$K:$K,MATCH($B5093,'Pliegos Tarifarios (Las Condes)'!$A:$A,0))</f>
        <v>733.35299999999995</v>
      </c>
      <c r="S5093" s="21">
        <f t="shared" si="240"/>
        <v>214774.6849978563</v>
      </c>
      <c r="T5093" s="21">
        <f t="shared" si="241"/>
        <v>40807.190149592694</v>
      </c>
      <c r="U5093" s="19">
        <v>0</v>
      </c>
      <c r="V5093" s="21">
        <f t="shared" si="242"/>
        <v>255581.875147449</v>
      </c>
    </row>
    <row r="5094" spans="1:22" x14ac:dyDescent="0.3">
      <c r="A5094" s="7" t="s">
        <v>151</v>
      </c>
      <c r="B5094" s="7">
        <v>12</v>
      </c>
      <c r="C5094" s="8" t="s">
        <v>186</v>
      </c>
      <c r="D5094" s="7" t="s">
        <v>504</v>
      </c>
      <c r="E5094" s="7" t="s">
        <v>121</v>
      </c>
      <c r="F5094" s="8" t="s">
        <v>505</v>
      </c>
      <c r="G5094" s="7" t="s">
        <v>16</v>
      </c>
      <c r="H5094" s="9">
        <v>1099.2356</v>
      </c>
      <c r="I5094" s="9">
        <v>2.86</v>
      </c>
      <c r="J5094" s="9">
        <v>2.86</v>
      </c>
      <c r="K5094" s="10">
        <v>1</v>
      </c>
      <c r="L5094" s="9">
        <v>35.46</v>
      </c>
      <c r="M5094" s="19">
        <f>H5094*INDEX('Pliegos Tarifarios (Las Condes)'!$B:$B,MATCH($B5094,'Pliegos Tarifarios (Las Condes)'!$A:$A,0))</f>
        <v>144838.58036280001</v>
      </c>
      <c r="N5094" s="19">
        <f>I5094*INDEX('Pliegos Tarifarios (Las Condes)'!$C:$C,MATCH($B5094,'Pliegos Tarifarios (Las Condes)'!$A:$A,0))</f>
        <v>9909.8513800000001</v>
      </c>
      <c r="O5094" s="19">
        <f>J5094*INDEX('Pliegos Tarifarios (Las Condes)'!$D:$D,MATCH($B5094,'Pliegos Tarifarios (Las Condes)'!$A:$A,0))</f>
        <v>41581.108139999997</v>
      </c>
      <c r="P5094" s="19">
        <f>H5094*INDEX('Pliegos Tarifarios (Las Condes)'!$E:$E,MATCH($B5094,'Pliegos Tarifarios (Las Condes)'!$A:$A,0))</f>
        <v>14316.444454399998</v>
      </c>
      <c r="Q5094" s="19" cm="1">
        <f t="array" ref="Q5094">H5094*_xlfn.IFS(H5094&lt;=350,INDEX('Pliegos Tarifarios (Las Condes)'!$F:$F,MATCH($B5094,'Pliegos Tarifarios (Las Condes)'!$A:$A,0)),H5094&lt;=500,INDEX('Pliegos Tarifarios (Las Condes)'!$G:$G,MATCH($B5094,'Pliegos Tarifarios (Las Condes)'!$A:$A,0)),H5094&lt;=1000,INDEX('Pliegos Tarifarios (Las Condes)'!$H:$H,MATCH($B5094,'Pliegos Tarifarios (Las Condes)'!$A:$A,0)),H5094&lt;=5000,INDEX('Pliegos Tarifarios (Las Condes)'!$I:$I,MATCH($B5094,'Pliegos Tarifarios (Las Condes)'!$A:$A,0)),H5094&gt;5000,INDEX('Pliegos Tarifarios (Las Condes)'!$J:$J,MATCH($B5094,'Pliegos Tarifarios (Las Condes)'!$A:$A,0)))/1.19</f>
        <v>3364.2151724369746</v>
      </c>
      <c r="R5094" s="19">
        <f>INDEX('Pliegos Tarifarios (Las Condes)'!$K:$K,MATCH($B5094,'Pliegos Tarifarios (Las Condes)'!$A:$A,0))</f>
        <v>733.35299999999995</v>
      </c>
      <c r="S5094" s="21">
        <f t="shared" si="240"/>
        <v>214743.55250963697</v>
      </c>
      <c r="T5094" s="21">
        <f t="shared" si="241"/>
        <v>40801.274976831024</v>
      </c>
      <c r="U5094" s="19">
        <v>0</v>
      </c>
      <c r="V5094" s="21">
        <f t="shared" si="242"/>
        <v>255544.82748646798</v>
      </c>
    </row>
    <row r="5095" spans="1:22" x14ac:dyDescent="0.3">
      <c r="A5095" s="7" t="s">
        <v>151</v>
      </c>
      <c r="B5095" s="7">
        <v>12</v>
      </c>
      <c r="C5095" s="8" t="s">
        <v>186</v>
      </c>
      <c r="D5095" s="7" t="s">
        <v>506</v>
      </c>
      <c r="E5095" s="7" t="s">
        <v>121</v>
      </c>
      <c r="F5095" s="8" t="s">
        <v>507</v>
      </c>
      <c r="G5095" s="7" t="s">
        <v>16</v>
      </c>
      <c r="H5095" s="9">
        <v>1098.5625</v>
      </c>
      <c r="I5095" s="9">
        <v>2.8567</v>
      </c>
      <c r="J5095" s="9">
        <v>2.8357999999999999</v>
      </c>
      <c r="K5095" s="10">
        <v>0.99268386599922986</v>
      </c>
      <c r="L5095" s="9">
        <v>35.44</v>
      </c>
      <c r="M5095" s="19">
        <f>H5095*INDEX('Pliegos Tarifarios (Las Condes)'!$B:$B,MATCH($B5095,'Pliegos Tarifarios (Las Condes)'!$A:$A,0))</f>
        <v>144749.89068750001</v>
      </c>
      <c r="N5095" s="19">
        <f>I5095*INDEX('Pliegos Tarifarios (Las Condes)'!$C:$C,MATCH($B5095,'Pliegos Tarifarios (Las Condes)'!$A:$A,0))</f>
        <v>9898.4169361000004</v>
      </c>
      <c r="O5095" s="19">
        <f>J5095*INDEX('Pliegos Tarifarios (Las Condes)'!$D:$D,MATCH($B5095,'Pliegos Tarifarios (Las Condes)'!$A:$A,0))</f>
        <v>41229.267994199996</v>
      </c>
      <c r="P5095" s="19">
        <f>H5095*INDEX('Pliegos Tarifarios (Las Condes)'!$E:$E,MATCH($B5095,'Pliegos Tarifarios (Las Condes)'!$A:$A,0))</f>
        <v>14307.678</v>
      </c>
      <c r="Q5095" s="19" cm="1">
        <f t="array" ref="Q5095">H5095*_xlfn.IFS(H5095&lt;=350,INDEX('Pliegos Tarifarios (Las Condes)'!$F:$F,MATCH($B5095,'Pliegos Tarifarios (Las Condes)'!$A:$A,0)),H5095&lt;=500,INDEX('Pliegos Tarifarios (Las Condes)'!$G:$G,MATCH($B5095,'Pliegos Tarifarios (Las Condes)'!$A:$A,0)),H5095&lt;=1000,INDEX('Pliegos Tarifarios (Las Condes)'!$H:$H,MATCH($B5095,'Pliegos Tarifarios (Las Condes)'!$A:$A,0)),H5095&lt;=5000,INDEX('Pliegos Tarifarios (Las Condes)'!$I:$I,MATCH($B5095,'Pliegos Tarifarios (Las Condes)'!$A:$A,0)),H5095&gt;5000,INDEX('Pliegos Tarifarios (Las Condes)'!$J:$J,MATCH($B5095,'Pliegos Tarifarios (Las Condes)'!$A:$A,0)))/1.19</f>
        <v>3362.1551470588238</v>
      </c>
      <c r="R5095" s="19">
        <f>INDEX('Pliegos Tarifarios (Las Condes)'!$K:$K,MATCH($B5095,'Pliegos Tarifarios (Las Condes)'!$A:$A,0))</f>
        <v>733.35299999999995</v>
      </c>
      <c r="S5095" s="21">
        <f t="shared" si="240"/>
        <v>214280.76176485885</v>
      </c>
      <c r="T5095" s="21">
        <f t="shared" si="241"/>
        <v>40713.344735323182</v>
      </c>
      <c r="U5095" s="19">
        <v>0</v>
      </c>
      <c r="V5095" s="21">
        <f t="shared" si="242"/>
        <v>254994.10650018204</v>
      </c>
    </row>
    <row r="5096" spans="1:22" x14ac:dyDescent="0.3">
      <c r="A5096" s="7" t="s">
        <v>151</v>
      </c>
      <c r="B5096" s="7">
        <v>12</v>
      </c>
      <c r="C5096" s="8" t="s">
        <v>186</v>
      </c>
      <c r="D5096" s="7" t="s">
        <v>508</v>
      </c>
      <c r="E5096" s="7" t="s">
        <v>121</v>
      </c>
      <c r="F5096" s="8" t="s">
        <v>509</v>
      </c>
      <c r="G5096" s="7" t="s">
        <v>16</v>
      </c>
      <c r="H5096" s="9">
        <v>1098.8832</v>
      </c>
      <c r="I5096" s="9">
        <v>2.8723999999999998</v>
      </c>
      <c r="J5096" s="9">
        <v>2.8277999999999999</v>
      </c>
      <c r="K5096" s="10">
        <v>0.98447291463584463</v>
      </c>
      <c r="L5096" s="9">
        <v>35.450000000000003</v>
      </c>
      <c r="M5096" s="19">
        <f>H5096*INDEX('Pliegos Tarifarios (Las Condes)'!$B:$B,MATCH($B5096,'Pliegos Tarifarios (Las Condes)'!$A:$A,0))</f>
        <v>144792.14708160001</v>
      </c>
      <c r="N5096" s="19">
        <f>I5096*INDEX('Pliegos Tarifarios (Las Condes)'!$C:$C,MATCH($B5096,'Pliegos Tarifarios (Las Condes)'!$A:$A,0))</f>
        <v>9952.8171691999996</v>
      </c>
      <c r="O5096" s="19">
        <f>J5096*INDEX('Pliegos Tarifarios (Las Condes)'!$D:$D,MATCH($B5096,'Pliegos Tarifarios (Las Condes)'!$A:$A,0))</f>
        <v>41112.957202199999</v>
      </c>
      <c r="P5096" s="19">
        <f>H5096*INDEX('Pliegos Tarifarios (Las Condes)'!$E:$E,MATCH($B5096,'Pliegos Tarifarios (Las Condes)'!$A:$A,0))</f>
        <v>14311.854796799998</v>
      </c>
      <c r="Q5096" s="19" cm="1">
        <f t="array" ref="Q5096">H5096*_xlfn.IFS(H5096&lt;=350,INDEX('Pliegos Tarifarios (Las Condes)'!$F:$F,MATCH($B5096,'Pliegos Tarifarios (Las Condes)'!$A:$A,0)),H5096&lt;=500,INDEX('Pliegos Tarifarios (Las Condes)'!$G:$G,MATCH($B5096,'Pliegos Tarifarios (Las Condes)'!$A:$A,0)),H5096&lt;=1000,INDEX('Pliegos Tarifarios (Las Condes)'!$H:$H,MATCH($B5096,'Pliegos Tarifarios (Las Condes)'!$A:$A,0)),H5096&lt;=5000,INDEX('Pliegos Tarifarios (Las Condes)'!$I:$I,MATCH($B5096,'Pliegos Tarifarios (Las Condes)'!$A:$A,0)),H5096&gt;5000,INDEX('Pliegos Tarifarios (Las Condes)'!$J:$J,MATCH($B5096,'Pliegos Tarifarios (Las Condes)'!$A:$A,0)))/1.19</f>
        <v>3363.1366507563025</v>
      </c>
      <c r="R5096" s="19">
        <f>INDEX('Pliegos Tarifarios (Las Condes)'!$K:$K,MATCH($B5096,'Pliegos Tarifarios (Las Condes)'!$A:$A,0))</f>
        <v>733.35299999999995</v>
      </c>
      <c r="S5096" s="21">
        <f t="shared" si="240"/>
        <v>214266.26590055629</v>
      </c>
      <c r="T5096" s="21">
        <f t="shared" si="241"/>
        <v>40710.590521105696</v>
      </c>
      <c r="U5096" s="19">
        <v>0</v>
      </c>
      <c r="V5096" s="21">
        <f t="shared" si="242"/>
        <v>254976.85642166197</v>
      </c>
    </row>
    <row r="5097" spans="1:22" x14ac:dyDescent="0.3">
      <c r="A5097" s="7" t="s">
        <v>151</v>
      </c>
      <c r="B5097" s="7">
        <v>12</v>
      </c>
      <c r="C5097" s="8" t="s">
        <v>186</v>
      </c>
      <c r="D5097" s="7" t="s">
        <v>510</v>
      </c>
      <c r="E5097" s="7" t="s">
        <v>121</v>
      </c>
      <c r="F5097" s="8" t="s">
        <v>511</v>
      </c>
      <c r="G5097" s="7" t="s">
        <v>16</v>
      </c>
      <c r="H5097" s="9">
        <v>1100.1167</v>
      </c>
      <c r="I5097" s="9">
        <v>2.9344999999999999</v>
      </c>
      <c r="J5097" s="9">
        <v>2.8277999999999999</v>
      </c>
      <c r="K5097" s="10">
        <v>0.96363946157778158</v>
      </c>
      <c r="L5097" s="9">
        <v>35.49</v>
      </c>
      <c r="M5097" s="19">
        <f>H5097*INDEX('Pliegos Tarifarios (Las Condes)'!$B:$B,MATCH($B5097,'Pliegos Tarifarios (Las Condes)'!$A:$A,0))</f>
        <v>144954.67674210001</v>
      </c>
      <c r="N5097" s="19">
        <f>I5097*INDEX('Pliegos Tarifarios (Las Condes)'!$C:$C,MATCH($B5097,'Pliegos Tarifarios (Las Condes)'!$A:$A,0))</f>
        <v>10167.992613500001</v>
      </c>
      <c r="O5097" s="19">
        <f>J5097*INDEX('Pliegos Tarifarios (Las Condes)'!$D:$D,MATCH($B5097,'Pliegos Tarifarios (Las Condes)'!$A:$A,0))</f>
        <v>41112.957202199999</v>
      </c>
      <c r="P5097" s="19">
        <f>H5097*INDEX('Pliegos Tarifarios (Las Condes)'!$E:$E,MATCH($B5097,'Pliegos Tarifarios (Las Condes)'!$A:$A,0))</f>
        <v>14327.9199008</v>
      </c>
      <c r="Q5097" s="19" cm="1">
        <f t="array" ref="Q5097">H5097*_xlfn.IFS(H5097&lt;=350,INDEX('Pliegos Tarifarios (Las Condes)'!$F:$F,MATCH($B5097,'Pliegos Tarifarios (Las Condes)'!$A:$A,0)),H5097&lt;=500,INDEX('Pliegos Tarifarios (Las Condes)'!$G:$G,MATCH($B5097,'Pliegos Tarifarios (Las Condes)'!$A:$A,0)),H5097&lt;=1000,INDEX('Pliegos Tarifarios (Las Condes)'!$H:$H,MATCH($B5097,'Pliegos Tarifarios (Las Condes)'!$A:$A,0)),H5097&lt;=5000,INDEX('Pliegos Tarifarios (Las Condes)'!$I:$I,MATCH($B5097,'Pliegos Tarifarios (Las Condes)'!$A:$A,0)),H5097&gt;5000,INDEX('Pliegos Tarifarios (Las Condes)'!$J:$J,MATCH($B5097,'Pliegos Tarifarios (Las Condes)'!$A:$A,0)))/1.19</f>
        <v>3366.9117826890761</v>
      </c>
      <c r="R5097" s="19">
        <f>INDEX('Pliegos Tarifarios (Las Condes)'!$K:$K,MATCH($B5097,'Pliegos Tarifarios (Las Condes)'!$A:$A,0))</f>
        <v>733.35299999999995</v>
      </c>
      <c r="S5097" s="21">
        <f t="shared" si="240"/>
        <v>214663.81124128911</v>
      </c>
      <c r="T5097" s="21">
        <f t="shared" si="241"/>
        <v>40786.124135844933</v>
      </c>
      <c r="U5097" s="19">
        <v>0</v>
      </c>
      <c r="V5097" s="21">
        <f t="shared" si="242"/>
        <v>255449.93537713404</v>
      </c>
    </row>
    <row r="5098" spans="1:22" x14ac:dyDescent="0.3">
      <c r="A5098" s="7" t="s">
        <v>151</v>
      </c>
      <c r="B5098" s="7">
        <v>12</v>
      </c>
      <c r="C5098" s="8" t="s">
        <v>186</v>
      </c>
      <c r="D5098" s="7" t="s">
        <v>512</v>
      </c>
      <c r="E5098" s="7" t="s">
        <v>121</v>
      </c>
      <c r="F5098" s="8" t="s">
        <v>513</v>
      </c>
      <c r="G5098" s="7" t="s">
        <v>16</v>
      </c>
      <c r="H5098" s="9">
        <v>1100.2424000000001</v>
      </c>
      <c r="I5098" s="9">
        <v>2.8643999999999998</v>
      </c>
      <c r="J5098" s="9">
        <v>2.8149000000000002</v>
      </c>
      <c r="K5098" s="10">
        <v>0.98271889400921675</v>
      </c>
      <c r="L5098" s="9">
        <v>35.49</v>
      </c>
      <c r="M5098" s="19">
        <f>H5098*INDEX('Pliegos Tarifarios (Las Condes)'!$B:$B,MATCH($B5098,'Pliegos Tarifarios (Las Condes)'!$A:$A,0))</f>
        <v>144971.23935120003</v>
      </c>
      <c r="N5098" s="19">
        <f>I5098*INDEX('Pliegos Tarifarios (Las Condes)'!$C:$C,MATCH($B5098,'Pliegos Tarifarios (Las Condes)'!$A:$A,0))</f>
        <v>9925.097305199999</v>
      </c>
      <c r="O5098" s="19">
        <f>J5098*INDEX('Pliegos Tarifarios (Las Condes)'!$D:$D,MATCH($B5098,'Pliegos Tarifarios (Las Condes)'!$A:$A,0))</f>
        <v>40925.406050100006</v>
      </c>
      <c r="P5098" s="19">
        <f>H5098*INDEX('Pliegos Tarifarios (Las Condes)'!$E:$E,MATCH($B5098,'Pliegos Tarifarios (Las Condes)'!$A:$A,0))</f>
        <v>14329.5570176</v>
      </c>
      <c r="Q5098" s="19" cm="1">
        <f t="array" ref="Q5098">H5098*_xlfn.IFS(H5098&lt;=350,INDEX('Pliegos Tarifarios (Las Condes)'!$F:$F,MATCH($B5098,'Pliegos Tarifarios (Las Condes)'!$A:$A,0)),H5098&lt;=500,INDEX('Pliegos Tarifarios (Las Condes)'!$G:$G,MATCH($B5098,'Pliegos Tarifarios (Las Condes)'!$A:$A,0)),H5098&lt;=1000,INDEX('Pliegos Tarifarios (Las Condes)'!$H:$H,MATCH($B5098,'Pliegos Tarifarios (Las Condes)'!$A:$A,0)),H5098&lt;=5000,INDEX('Pliegos Tarifarios (Las Condes)'!$I:$I,MATCH($B5098,'Pliegos Tarifarios (Las Condes)'!$A:$A,0)),H5098&gt;5000,INDEX('Pliegos Tarifarios (Las Condes)'!$J:$J,MATCH($B5098,'Pliegos Tarifarios (Las Condes)'!$A:$A,0)))/1.19</f>
        <v>3367.2964880672271</v>
      </c>
      <c r="R5098" s="19">
        <f>INDEX('Pliegos Tarifarios (Las Condes)'!$K:$K,MATCH($B5098,'Pliegos Tarifarios (Las Condes)'!$A:$A,0))</f>
        <v>733.35299999999995</v>
      </c>
      <c r="S5098" s="21">
        <f t="shared" si="240"/>
        <v>214251.94921216727</v>
      </c>
      <c r="T5098" s="21">
        <f t="shared" si="241"/>
        <v>40707.870350311779</v>
      </c>
      <c r="U5098" s="19">
        <v>0</v>
      </c>
      <c r="V5098" s="21">
        <f t="shared" si="242"/>
        <v>254959.81956247904</v>
      </c>
    </row>
    <row r="5099" spans="1:22" x14ac:dyDescent="0.3">
      <c r="A5099" s="7" t="s">
        <v>151</v>
      </c>
      <c r="B5099" s="7">
        <v>12</v>
      </c>
      <c r="C5099" s="8" t="s">
        <v>186</v>
      </c>
      <c r="D5099" s="7" t="s">
        <v>514</v>
      </c>
      <c r="E5099" s="7" t="s">
        <v>121</v>
      </c>
      <c r="F5099" s="8" t="s">
        <v>515</v>
      </c>
      <c r="G5099" s="7" t="s">
        <v>16</v>
      </c>
      <c r="H5099" s="9">
        <v>1099.3518999999999</v>
      </c>
      <c r="I5099" s="9">
        <v>2.9399000000000002</v>
      </c>
      <c r="J5099" s="9">
        <v>2.8454000000000002</v>
      </c>
      <c r="K5099" s="10">
        <v>0.96785604952549409</v>
      </c>
      <c r="L5099" s="9">
        <v>35.46</v>
      </c>
      <c r="M5099" s="19">
        <f>H5099*INDEX('Pliegos Tarifarios (Las Condes)'!$B:$B,MATCH($B5099,'Pliegos Tarifarios (Las Condes)'!$A:$A,0))</f>
        <v>144853.9043997</v>
      </c>
      <c r="N5099" s="19">
        <f>I5099*INDEX('Pliegos Tarifarios (Las Condes)'!$C:$C,MATCH($B5099,'Pliegos Tarifarios (Las Condes)'!$A:$A,0))</f>
        <v>10186.703521700001</v>
      </c>
      <c r="O5099" s="19">
        <f>J5099*INDEX('Pliegos Tarifarios (Las Condes)'!$D:$D,MATCH($B5099,'Pliegos Tarifarios (Las Condes)'!$A:$A,0))</f>
        <v>41368.840944600001</v>
      </c>
      <c r="P5099" s="19">
        <f>H5099*INDEX('Pliegos Tarifarios (Las Condes)'!$E:$E,MATCH($B5099,'Pliegos Tarifarios (Las Condes)'!$A:$A,0))</f>
        <v>14317.959145599998</v>
      </c>
      <c r="Q5099" s="19" cm="1">
        <f t="array" ref="Q5099">H5099*_xlfn.IFS(H5099&lt;=350,INDEX('Pliegos Tarifarios (Las Condes)'!$F:$F,MATCH($B5099,'Pliegos Tarifarios (Las Condes)'!$A:$A,0)),H5099&lt;=500,INDEX('Pliegos Tarifarios (Las Condes)'!$G:$G,MATCH($B5099,'Pliegos Tarifarios (Las Condes)'!$A:$A,0)),H5099&lt;=1000,INDEX('Pliegos Tarifarios (Las Condes)'!$H:$H,MATCH($B5099,'Pliegos Tarifarios (Las Condes)'!$A:$A,0)),H5099&lt;=5000,INDEX('Pliegos Tarifarios (Las Condes)'!$I:$I,MATCH($B5099,'Pliegos Tarifarios (Las Condes)'!$A:$A,0)),H5099&gt;5000,INDEX('Pliegos Tarifarios (Las Condes)'!$J:$J,MATCH($B5099,'Pliegos Tarifarios (Las Condes)'!$A:$A,0)))/1.19</f>
        <v>3364.5711090756299</v>
      </c>
      <c r="R5099" s="19">
        <f>INDEX('Pliegos Tarifarios (Las Condes)'!$K:$K,MATCH($B5099,'Pliegos Tarifarios (Las Condes)'!$A:$A,0))</f>
        <v>733.35299999999995</v>
      </c>
      <c r="S5099" s="21">
        <f t="shared" si="240"/>
        <v>214825.33212067562</v>
      </c>
      <c r="T5099" s="21">
        <f t="shared" si="241"/>
        <v>40816.813102928369</v>
      </c>
      <c r="U5099" s="19">
        <v>0</v>
      </c>
      <c r="V5099" s="21">
        <f t="shared" si="242"/>
        <v>255642.14522360399</v>
      </c>
    </row>
    <row r="5100" spans="1:22" x14ac:dyDescent="0.3">
      <c r="A5100" s="7" t="s">
        <v>151</v>
      </c>
      <c r="B5100" s="7">
        <v>12</v>
      </c>
      <c r="C5100" s="8" t="s">
        <v>186</v>
      </c>
      <c r="D5100" s="7" t="s">
        <v>516</v>
      </c>
      <c r="E5100" s="7" t="s">
        <v>121</v>
      </c>
      <c r="F5100" s="8" t="s">
        <v>517</v>
      </c>
      <c r="G5100" s="7" t="s">
        <v>16</v>
      </c>
      <c r="H5100" s="9">
        <v>1099.6617000000001</v>
      </c>
      <c r="I5100" s="9">
        <v>2.8754</v>
      </c>
      <c r="J5100" s="9">
        <v>2.8227000000000002</v>
      </c>
      <c r="K5100" s="10">
        <v>0.98167211518397446</v>
      </c>
      <c r="L5100" s="9">
        <v>35.47</v>
      </c>
      <c r="M5100" s="19">
        <f>H5100*INDEX('Pliegos Tarifarios (Las Condes)'!$B:$B,MATCH($B5100,'Pliegos Tarifarios (Las Condes)'!$A:$A,0))</f>
        <v>144894.72457710002</v>
      </c>
      <c r="N5100" s="19">
        <f>I5100*INDEX('Pliegos Tarifarios (Las Condes)'!$C:$C,MATCH($B5100,'Pliegos Tarifarios (Las Condes)'!$A:$A,0))</f>
        <v>9963.212118200001</v>
      </c>
      <c r="O5100" s="19">
        <f>J5100*INDEX('Pliegos Tarifarios (Las Condes)'!$D:$D,MATCH($B5100,'Pliegos Tarifarios (Las Condes)'!$A:$A,0))</f>
        <v>41038.809072300006</v>
      </c>
      <c r="P5100" s="19">
        <f>H5100*INDEX('Pliegos Tarifarios (Las Condes)'!$E:$E,MATCH($B5100,'Pliegos Tarifarios (Las Condes)'!$A:$A,0))</f>
        <v>14321.9939808</v>
      </c>
      <c r="Q5100" s="19" cm="1">
        <f t="array" ref="Q5100">H5100*_xlfn.IFS(H5100&lt;=350,INDEX('Pliegos Tarifarios (Las Condes)'!$F:$F,MATCH($B5100,'Pliegos Tarifarios (Las Condes)'!$A:$A,0)),H5100&lt;=500,INDEX('Pliegos Tarifarios (Las Condes)'!$G:$G,MATCH($B5100,'Pliegos Tarifarios (Las Condes)'!$A:$A,0)),H5100&lt;=1000,INDEX('Pliegos Tarifarios (Las Condes)'!$H:$H,MATCH($B5100,'Pliegos Tarifarios (Las Condes)'!$A:$A,0)),H5100&lt;=5000,INDEX('Pliegos Tarifarios (Las Condes)'!$I:$I,MATCH($B5100,'Pliegos Tarifarios (Las Condes)'!$A:$A,0)),H5100&gt;5000,INDEX('Pliegos Tarifarios (Las Condes)'!$J:$J,MATCH($B5100,'Pliegos Tarifarios (Las Condes)'!$A:$A,0)))/1.19</f>
        <v>3365.5192532773117</v>
      </c>
      <c r="R5100" s="19">
        <f>INDEX('Pliegos Tarifarios (Las Condes)'!$K:$K,MATCH($B5100,'Pliegos Tarifarios (Las Condes)'!$A:$A,0))</f>
        <v>733.35299999999995</v>
      </c>
      <c r="S5100" s="21">
        <f t="shared" si="240"/>
        <v>214317.61200167733</v>
      </c>
      <c r="T5100" s="21">
        <f t="shared" si="241"/>
        <v>40720.346280318692</v>
      </c>
      <c r="U5100" s="19">
        <v>0</v>
      </c>
      <c r="V5100" s="21">
        <f t="shared" si="242"/>
        <v>255037.95828199602</v>
      </c>
    </row>
    <row r="5101" spans="1:22" x14ac:dyDescent="0.3">
      <c r="A5101" s="7" t="s">
        <v>151</v>
      </c>
      <c r="B5101" s="7">
        <v>12</v>
      </c>
      <c r="C5101" s="8" t="s">
        <v>186</v>
      </c>
      <c r="D5101" s="7" t="s">
        <v>518</v>
      </c>
      <c r="E5101" s="7" t="s">
        <v>121</v>
      </c>
      <c r="F5101" s="8" t="s">
        <v>519</v>
      </c>
      <c r="G5101" s="7" t="s">
        <v>16</v>
      </c>
      <c r="H5101" s="9">
        <v>1098.6753000000001</v>
      </c>
      <c r="I5101" s="9">
        <v>2.8690000000000002</v>
      </c>
      <c r="J5101" s="9">
        <v>2.8690000000000002</v>
      </c>
      <c r="K5101" s="10">
        <v>1</v>
      </c>
      <c r="L5101" s="9">
        <v>35.44</v>
      </c>
      <c r="M5101" s="19">
        <f>H5101*INDEX('Pliegos Tarifarios (Las Condes)'!$B:$B,MATCH($B5101,'Pliegos Tarifarios (Las Condes)'!$A:$A,0))</f>
        <v>144764.75355390002</v>
      </c>
      <c r="N5101" s="19">
        <f>I5101*INDEX('Pliegos Tarifarios (Las Condes)'!$C:$C,MATCH($B5101,'Pliegos Tarifarios (Las Condes)'!$A:$A,0))</f>
        <v>9941.0362270000005</v>
      </c>
      <c r="O5101" s="19">
        <f>J5101*INDEX('Pliegos Tarifarios (Las Condes)'!$D:$D,MATCH($B5101,'Pliegos Tarifarios (Las Condes)'!$A:$A,0))</f>
        <v>41711.957781000005</v>
      </c>
      <c r="P5101" s="19">
        <f>H5101*INDEX('Pliegos Tarifarios (Las Condes)'!$E:$E,MATCH($B5101,'Pliegos Tarifarios (Las Condes)'!$A:$A,0))</f>
        <v>14309.1471072</v>
      </c>
      <c r="Q5101" s="19" cm="1">
        <f t="array" ref="Q5101">H5101*_xlfn.IFS(H5101&lt;=350,INDEX('Pliegos Tarifarios (Las Condes)'!$F:$F,MATCH($B5101,'Pliegos Tarifarios (Las Condes)'!$A:$A,0)),H5101&lt;=500,INDEX('Pliegos Tarifarios (Las Condes)'!$G:$G,MATCH($B5101,'Pliegos Tarifarios (Las Condes)'!$A:$A,0)),H5101&lt;=1000,INDEX('Pliegos Tarifarios (Las Condes)'!$H:$H,MATCH($B5101,'Pliegos Tarifarios (Las Condes)'!$A:$A,0)),H5101&lt;=5000,INDEX('Pliegos Tarifarios (Las Condes)'!$I:$I,MATCH($B5101,'Pliegos Tarifarios (Las Condes)'!$A:$A,0)),H5101&gt;5000,INDEX('Pliegos Tarifarios (Las Condes)'!$J:$J,MATCH($B5101,'Pliegos Tarifarios (Las Condes)'!$A:$A,0)))/1.19</f>
        <v>3362.5003719327738</v>
      </c>
      <c r="R5101" s="19">
        <f>INDEX('Pliegos Tarifarios (Las Condes)'!$K:$K,MATCH($B5101,'Pliegos Tarifarios (Las Condes)'!$A:$A,0))</f>
        <v>733.35299999999995</v>
      </c>
      <c r="S5101" s="21">
        <f t="shared" si="240"/>
        <v>214822.74804103281</v>
      </c>
      <c r="T5101" s="21">
        <f t="shared" si="241"/>
        <v>40816.322127796237</v>
      </c>
      <c r="U5101" s="19">
        <v>0</v>
      </c>
      <c r="V5101" s="21">
        <f t="shared" si="242"/>
        <v>255639.07016882906</v>
      </c>
    </row>
    <row r="5102" spans="1:22" x14ac:dyDescent="0.3">
      <c r="A5102" s="7" t="s">
        <v>151</v>
      </c>
      <c r="B5102" s="7">
        <v>12</v>
      </c>
      <c r="C5102" s="8" t="s">
        <v>186</v>
      </c>
      <c r="D5102" s="7" t="s">
        <v>520</v>
      </c>
      <c r="E5102" s="7" t="s">
        <v>121</v>
      </c>
      <c r="F5102" s="8" t="s">
        <v>521</v>
      </c>
      <c r="G5102" s="7" t="s">
        <v>16</v>
      </c>
      <c r="H5102" s="9">
        <v>1098.4029</v>
      </c>
      <c r="I5102" s="9">
        <v>2.8738000000000001</v>
      </c>
      <c r="J5102" s="9">
        <v>2.8738000000000001</v>
      </c>
      <c r="K5102" s="10">
        <v>1</v>
      </c>
      <c r="L5102" s="9">
        <v>35.43</v>
      </c>
      <c r="M5102" s="19">
        <f>H5102*INDEX('Pliegos Tarifarios (Las Condes)'!$B:$B,MATCH($B5102,'Pliegos Tarifarios (Las Condes)'!$A:$A,0))</f>
        <v>144728.8613127</v>
      </c>
      <c r="N5102" s="19">
        <f>I5102*INDEX('Pliegos Tarifarios (Las Condes)'!$C:$C,MATCH($B5102,'Pliegos Tarifarios (Las Condes)'!$A:$A,0))</f>
        <v>9957.6681454000009</v>
      </c>
      <c r="O5102" s="19">
        <f>J5102*INDEX('Pliegos Tarifarios (Las Condes)'!$D:$D,MATCH($B5102,'Pliegos Tarifarios (Las Condes)'!$A:$A,0))</f>
        <v>41781.7442562</v>
      </c>
      <c r="P5102" s="19">
        <f>H5102*INDEX('Pliegos Tarifarios (Las Condes)'!$E:$E,MATCH($B5102,'Pliegos Tarifarios (Las Condes)'!$A:$A,0))</f>
        <v>14305.599369600001</v>
      </c>
      <c r="Q5102" s="19" cm="1">
        <f t="array" ref="Q5102">H5102*_xlfn.IFS(H5102&lt;=350,INDEX('Pliegos Tarifarios (Las Condes)'!$F:$F,MATCH($B5102,'Pliegos Tarifarios (Las Condes)'!$A:$A,0)),H5102&lt;=500,INDEX('Pliegos Tarifarios (Las Condes)'!$G:$G,MATCH($B5102,'Pliegos Tarifarios (Las Condes)'!$A:$A,0)),H5102&lt;=1000,INDEX('Pliegos Tarifarios (Las Condes)'!$H:$H,MATCH($B5102,'Pliegos Tarifarios (Las Condes)'!$A:$A,0)),H5102&lt;=5000,INDEX('Pliegos Tarifarios (Las Condes)'!$I:$I,MATCH($B5102,'Pliegos Tarifarios (Las Condes)'!$A:$A,0)),H5102&gt;5000,INDEX('Pliegos Tarifarios (Las Condes)'!$J:$J,MATCH($B5102,'Pliegos Tarifarios (Las Condes)'!$A:$A,0)))/1.19</f>
        <v>3361.6666905882353</v>
      </c>
      <c r="R5102" s="19">
        <f>INDEX('Pliegos Tarifarios (Las Condes)'!$K:$K,MATCH($B5102,'Pliegos Tarifarios (Las Condes)'!$A:$A,0))</f>
        <v>733.35299999999995</v>
      </c>
      <c r="S5102" s="21">
        <f t="shared" si="240"/>
        <v>214868.89277448825</v>
      </c>
      <c r="T5102" s="21">
        <f t="shared" si="241"/>
        <v>40825.089627152767</v>
      </c>
      <c r="U5102" s="19">
        <v>0</v>
      </c>
      <c r="V5102" s="21">
        <f t="shared" si="242"/>
        <v>255693.98240164103</v>
      </c>
    </row>
    <row r="5103" spans="1:22" x14ac:dyDescent="0.3">
      <c r="A5103" s="7" t="s">
        <v>151</v>
      </c>
      <c r="B5103" s="7">
        <v>12</v>
      </c>
      <c r="C5103" s="8" t="s">
        <v>186</v>
      </c>
      <c r="D5103" s="7" t="s">
        <v>522</v>
      </c>
      <c r="E5103" s="7" t="s">
        <v>121</v>
      </c>
      <c r="F5103" s="8" t="s">
        <v>523</v>
      </c>
      <c r="G5103" s="7" t="s">
        <v>16</v>
      </c>
      <c r="H5103" s="9">
        <v>1098.4599000000001</v>
      </c>
      <c r="I5103" s="9">
        <v>2.8803999999999998</v>
      </c>
      <c r="J5103" s="9">
        <v>2.8803999999999998</v>
      </c>
      <c r="K5103" s="10">
        <v>1</v>
      </c>
      <c r="L5103" s="9">
        <v>35.43</v>
      </c>
      <c r="M5103" s="19">
        <f>H5103*INDEX('Pliegos Tarifarios (Las Condes)'!$B:$B,MATCH($B5103,'Pliegos Tarifarios (Las Condes)'!$A:$A,0))</f>
        <v>144736.37180370002</v>
      </c>
      <c r="N5103" s="19">
        <f>I5103*INDEX('Pliegos Tarifarios (Las Condes)'!$C:$C,MATCH($B5103,'Pliegos Tarifarios (Las Condes)'!$A:$A,0))</f>
        <v>9980.5370332000002</v>
      </c>
      <c r="O5103" s="19">
        <f>J5103*INDEX('Pliegos Tarifarios (Las Condes)'!$D:$D,MATCH($B5103,'Pliegos Tarifarios (Las Condes)'!$A:$A,0))</f>
        <v>41877.700659599999</v>
      </c>
      <c r="P5103" s="19">
        <f>H5103*INDEX('Pliegos Tarifarios (Las Condes)'!$E:$E,MATCH($B5103,'Pliegos Tarifarios (Las Condes)'!$A:$A,0))</f>
        <v>14306.3417376</v>
      </c>
      <c r="Q5103" s="19" cm="1">
        <f t="array" ref="Q5103">H5103*_xlfn.IFS(H5103&lt;=350,INDEX('Pliegos Tarifarios (Las Condes)'!$F:$F,MATCH($B5103,'Pliegos Tarifarios (Las Condes)'!$A:$A,0)),H5103&lt;=500,INDEX('Pliegos Tarifarios (Las Condes)'!$G:$G,MATCH($B5103,'Pliegos Tarifarios (Las Condes)'!$A:$A,0)),H5103&lt;=1000,INDEX('Pliegos Tarifarios (Las Condes)'!$H:$H,MATCH($B5103,'Pliegos Tarifarios (Las Condes)'!$A:$A,0)),H5103&lt;=5000,INDEX('Pliegos Tarifarios (Las Condes)'!$I:$I,MATCH($B5103,'Pliegos Tarifarios (Las Condes)'!$A:$A,0)),H5103&gt;5000,INDEX('Pliegos Tarifarios (Las Condes)'!$J:$J,MATCH($B5103,'Pliegos Tarifarios (Las Condes)'!$A:$A,0)))/1.19</f>
        <v>3361.8411393277315</v>
      </c>
      <c r="R5103" s="19">
        <f>INDEX('Pliegos Tarifarios (Las Condes)'!$K:$K,MATCH($B5103,'Pliegos Tarifarios (Las Condes)'!$A:$A,0))</f>
        <v>733.35299999999995</v>
      </c>
      <c r="S5103" s="21">
        <f t="shared" si="240"/>
        <v>214996.14537342777</v>
      </c>
      <c r="T5103" s="21">
        <f t="shared" si="241"/>
        <v>40849.267620951279</v>
      </c>
      <c r="U5103" s="19">
        <v>0</v>
      </c>
      <c r="V5103" s="21">
        <f t="shared" si="242"/>
        <v>255845.41299437906</v>
      </c>
    </row>
    <row r="5104" spans="1:22" x14ac:dyDescent="0.3">
      <c r="A5104" s="7" t="s">
        <v>151</v>
      </c>
      <c r="B5104" s="7">
        <v>12</v>
      </c>
      <c r="C5104" s="8" t="s">
        <v>186</v>
      </c>
      <c r="D5104" s="7" t="s">
        <v>524</v>
      </c>
      <c r="E5104" s="7" t="s">
        <v>121</v>
      </c>
      <c r="F5104" s="8" t="s">
        <v>525</v>
      </c>
      <c r="G5104" s="7" t="s">
        <v>16</v>
      </c>
      <c r="H5104" s="9">
        <v>1098.6953000000001</v>
      </c>
      <c r="I5104" s="9">
        <v>2.8567999999999998</v>
      </c>
      <c r="J5104" s="9">
        <v>2.8382000000000001</v>
      </c>
      <c r="K5104" s="10">
        <v>0.99348921870624485</v>
      </c>
      <c r="L5104" s="9">
        <v>35.44</v>
      </c>
      <c r="M5104" s="19">
        <f>H5104*INDEX('Pliegos Tarifarios (Las Condes)'!$B:$B,MATCH($B5104,'Pliegos Tarifarios (Las Condes)'!$A:$A,0))</f>
        <v>144767.3888139</v>
      </c>
      <c r="N5104" s="19">
        <f>I5104*INDEX('Pliegos Tarifarios (Las Condes)'!$C:$C,MATCH($B5104,'Pliegos Tarifarios (Las Condes)'!$A:$A,0))</f>
        <v>9898.7634343999998</v>
      </c>
      <c r="O5104" s="19">
        <f>J5104*INDEX('Pliegos Tarifarios (Las Condes)'!$D:$D,MATCH($B5104,'Pliegos Tarifarios (Las Condes)'!$A:$A,0))</f>
        <v>41264.161231800004</v>
      </c>
      <c r="P5104" s="19">
        <f>H5104*INDEX('Pliegos Tarifarios (Las Condes)'!$E:$E,MATCH($B5104,'Pliegos Tarifarios (Las Condes)'!$A:$A,0))</f>
        <v>14309.407587199999</v>
      </c>
      <c r="Q5104" s="19" cm="1">
        <f t="array" ref="Q5104">H5104*_xlfn.IFS(H5104&lt;=350,INDEX('Pliegos Tarifarios (Las Condes)'!$F:$F,MATCH($B5104,'Pliegos Tarifarios (Las Condes)'!$A:$A,0)),H5104&lt;=500,INDEX('Pliegos Tarifarios (Las Condes)'!$G:$G,MATCH($B5104,'Pliegos Tarifarios (Las Condes)'!$A:$A,0)),H5104&lt;=1000,INDEX('Pliegos Tarifarios (Las Condes)'!$H:$H,MATCH($B5104,'Pliegos Tarifarios (Las Condes)'!$A:$A,0)),H5104&lt;=5000,INDEX('Pliegos Tarifarios (Las Condes)'!$I:$I,MATCH($B5104,'Pliegos Tarifarios (Las Condes)'!$A:$A,0)),H5104&gt;5000,INDEX('Pliegos Tarifarios (Las Condes)'!$J:$J,MATCH($B5104,'Pliegos Tarifarios (Las Condes)'!$A:$A,0)))/1.19</f>
        <v>3362.5615820168073</v>
      </c>
      <c r="R5104" s="19">
        <f>INDEX('Pliegos Tarifarios (Las Condes)'!$K:$K,MATCH($B5104,'Pliegos Tarifarios (Las Condes)'!$A:$A,0))</f>
        <v>733.35299999999995</v>
      </c>
      <c r="S5104" s="21">
        <f t="shared" si="240"/>
        <v>214335.63564931683</v>
      </c>
      <c r="T5104" s="21">
        <f t="shared" si="241"/>
        <v>40723.770773370197</v>
      </c>
      <c r="U5104" s="19">
        <v>0</v>
      </c>
      <c r="V5104" s="21">
        <f t="shared" si="242"/>
        <v>255059.40642268703</v>
      </c>
    </row>
    <row r="5105" spans="1:22" x14ac:dyDescent="0.3">
      <c r="A5105" s="7" t="s">
        <v>151</v>
      </c>
      <c r="B5105" s="7">
        <v>12</v>
      </c>
      <c r="C5105" s="8" t="s">
        <v>186</v>
      </c>
      <c r="D5105" s="7" t="s">
        <v>526</v>
      </c>
      <c r="E5105" s="7" t="s">
        <v>121</v>
      </c>
      <c r="F5105" s="8" t="s">
        <v>527</v>
      </c>
      <c r="G5105" s="7" t="s">
        <v>16</v>
      </c>
      <c r="H5105" s="9">
        <v>1098.8759</v>
      </c>
      <c r="I5105" s="9">
        <v>2.8696999999999999</v>
      </c>
      <c r="J5105" s="9">
        <v>2.8696999999999999</v>
      </c>
      <c r="K5105" s="10">
        <v>1</v>
      </c>
      <c r="L5105" s="9">
        <v>35.450000000000003</v>
      </c>
      <c r="M5105" s="19">
        <f>H5105*INDEX('Pliegos Tarifarios (Las Condes)'!$B:$B,MATCH($B5105,'Pliegos Tarifarios (Las Condes)'!$A:$A,0))</f>
        <v>144791.18521170001</v>
      </c>
      <c r="N5105" s="19">
        <f>I5105*INDEX('Pliegos Tarifarios (Las Condes)'!$C:$C,MATCH($B5105,'Pliegos Tarifarios (Las Condes)'!$A:$A,0))</f>
        <v>9943.4617151000002</v>
      </c>
      <c r="O5105" s="19">
        <f>J5105*INDEX('Pliegos Tarifarios (Las Condes)'!$D:$D,MATCH($B5105,'Pliegos Tarifarios (Las Condes)'!$A:$A,0))</f>
        <v>41722.134975299996</v>
      </c>
      <c r="P5105" s="19">
        <f>H5105*INDEX('Pliegos Tarifarios (Las Condes)'!$E:$E,MATCH($B5105,'Pliegos Tarifarios (Las Condes)'!$A:$A,0))</f>
        <v>14311.759721599999</v>
      </c>
      <c r="Q5105" s="19" cm="1">
        <f t="array" ref="Q5105">H5105*_xlfn.IFS(H5105&lt;=350,INDEX('Pliegos Tarifarios (Las Condes)'!$F:$F,MATCH($B5105,'Pliegos Tarifarios (Las Condes)'!$A:$A,0)),H5105&lt;=500,INDEX('Pliegos Tarifarios (Las Condes)'!$G:$G,MATCH($B5105,'Pliegos Tarifarios (Las Condes)'!$A:$A,0)),H5105&lt;=1000,INDEX('Pliegos Tarifarios (Las Condes)'!$H:$H,MATCH($B5105,'Pliegos Tarifarios (Las Condes)'!$A:$A,0)),H5105&lt;=5000,INDEX('Pliegos Tarifarios (Las Condes)'!$I:$I,MATCH($B5105,'Pliegos Tarifarios (Las Condes)'!$A:$A,0)),H5105&gt;5000,INDEX('Pliegos Tarifarios (Las Condes)'!$J:$J,MATCH($B5105,'Pliegos Tarifarios (Las Condes)'!$A:$A,0)))/1.19</f>
        <v>3363.1143090756304</v>
      </c>
      <c r="R5105" s="19">
        <f>INDEX('Pliegos Tarifarios (Las Condes)'!$K:$K,MATCH($B5105,'Pliegos Tarifarios (Las Condes)'!$A:$A,0))</f>
        <v>733.35299999999995</v>
      </c>
      <c r="S5105" s="21">
        <f t="shared" si="240"/>
        <v>214865.00893277564</v>
      </c>
      <c r="T5105" s="21">
        <f t="shared" si="241"/>
        <v>40824.351697227372</v>
      </c>
      <c r="U5105" s="19">
        <v>0</v>
      </c>
      <c r="V5105" s="21">
        <f t="shared" si="242"/>
        <v>255689.36063000301</v>
      </c>
    </row>
    <row r="5106" spans="1:22" x14ac:dyDescent="0.3">
      <c r="A5106" s="7" t="s">
        <v>151</v>
      </c>
      <c r="B5106" s="7">
        <v>12</v>
      </c>
      <c r="C5106" s="8" t="s">
        <v>186</v>
      </c>
      <c r="D5106" s="7" t="s">
        <v>528</v>
      </c>
      <c r="E5106" s="7" t="s">
        <v>121</v>
      </c>
      <c r="F5106" s="8" t="s">
        <v>529</v>
      </c>
      <c r="G5106" s="7" t="s">
        <v>16</v>
      </c>
      <c r="H5106" s="9">
        <v>1097.9217000000001</v>
      </c>
      <c r="I5106" s="9">
        <v>2.8765000000000001</v>
      </c>
      <c r="J5106" s="9">
        <v>2.8725000000000001</v>
      </c>
      <c r="K5106" s="10">
        <v>0.99860942117156271</v>
      </c>
      <c r="L5106" s="9">
        <v>35.42</v>
      </c>
      <c r="M5106" s="19">
        <f>H5106*INDEX('Pliegos Tarifarios (Las Condes)'!$B:$B,MATCH($B5106,'Pliegos Tarifarios (Las Condes)'!$A:$A,0))</f>
        <v>144665.45695710002</v>
      </c>
      <c r="N5106" s="19">
        <f>I5106*INDEX('Pliegos Tarifarios (Las Condes)'!$C:$C,MATCH($B5106,'Pliegos Tarifarios (Las Condes)'!$A:$A,0))</f>
        <v>9967.0235995000003</v>
      </c>
      <c r="O5106" s="19">
        <f>J5106*INDEX('Pliegos Tarifarios (Las Condes)'!$D:$D,MATCH($B5106,'Pliegos Tarifarios (Las Condes)'!$A:$A,0))</f>
        <v>41762.843752500004</v>
      </c>
      <c r="P5106" s="19">
        <f>H5106*INDEX('Pliegos Tarifarios (Las Condes)'!$E:$E,MATCH($B5106,'Pliegos Tarifarios (Las Condes)'!$A:$A,0))</f>
        <v>14299.332220800001</v>
      </c>
      <c r="Q5106" s="19" cm="1">
        <f t="array" ref="Q5106">H5106*_xlfn.IFS(H5106&lt;=350,INDEX('Pliegos Tarifarios (Las Condes)'!$F:$F,MATCH($B5106,'Pliegos Tarifarios (Las Condes)'!$A:$A,0)),H5106&lt;=500,INDEX('Pliegos Tarifarios (Las Condes)'!$G:$G,MATCH($B5106,'Pliegos Tarifarios (Las Condes)'!$A:$A,0)),H5106&lt;=1000,INDEX('Pliegos Tarifarios (Las Condes)'!$H:$H,MATCH($B5106,'Pliegos Tarifarios (Las Condes)'!$A:$A,0)),H5106&lt;=5000,INDEX('Pliegos Tarifarios (Las Condes)'!$I:$I,MATCH($B5106,'Pliegos Tarifarios (Las Condes)'!$A:$A,0)),H5106&gt;5000,INDEX('Pliegos Tarifarios (Las Condes)'!$J:$J,MATCH($B5106,'Pliegos Tarifarios (Las Condes)'!$A:$A,0)))/1.19</f>
        <v>3360.1939759663869</v>
      </c>
      <c r="R5106" s="19">
        <f>INDEX('Pliegos Tarifarios (Las Condes)'!$K:$K,MATCH($B5106,'Pliegos Tarifarios (Las Condes)'!$A:$A,0))</f>
        <v>733.35299999999995</v>
      </c>
      <c r="S5106" s="21">
        <f t="shared" si="240"/>
        <v>214788.20350586643</v>
      </c>
      <c r="T5106" s="21">
        <f t="shared" si="241"/>
        <v>40809.75866611462</v>
      </c>
      <c r="U5106" s="19">
        <v>0</v>
      </c>
      <c r="V5106" s="21">
        <f t="shared" si="242"/>
        <v>255597.96217198105</v>
      </c>
    </row>
    <row r="5107" spans="1:22" x14ac:dyDescent="0.3">
      <c r="A5107" s="7" t="s">
        <v>151</v>
      </c>
      <c r="B5107" s="7">
        <v>12</v>
      </c>
      <c r="C5107" s="8" t="s">
        <v>186</v>
      </c>
      <c r="D5107" s="7" t="s">
        <v>530</v>
      </c>
      <c r="E5107" s="7" t="s">
        <v>121</v>
      </c>
      <c r="F5107" s="8" t="s">
        <v>531</v>
      </c>
      <c r="G5107" s="7" t="s">
        <v>16</v>
      </c>
      <c r="H5107" s="9">
        <v>1100.0120999999999</v>
      </c>
      <c r="I5107" s="9">
        <v>2.9033000000000002</v>
      </c>
      <c r="J5107" s="9">
        <v>2.9033000000000002</v>
      </c>
      <c r="K5107" s="10">
        <v>1</v>
      </c>
      <c r="L5107" s="9">
        <v>35.479999999999997</v>
      </c>
      <c r="M5107" s="19">
        <f>H5107*INDEX('Pliegos Tarifarios (Las Condes)'!$B:$B,MATCH($B5107,'Pliegos Tarifarios (Las Condes)'!$A:$A,0))</f>
        <v>144940.8943323</v>
      </c>
      <c r="N5107" s="19">
        <f>I5107*INDEX('Pliegos Tarifarios (Las Condes)'!$C:$C,MATCH($B5107,'Pliegos Tarifarios (Las Condes)'!$A:$A,0))</f>
        <v>10059.885143900001</v>
      </c>
      <c r="O5107" s="19">
        <f>J5107*INDEX('Pliegos Tarifarios (Las Condes)'!$D:$D,MATCH($B5107,'Pliegos Tarifarios (Las Condes)'!$A:$A,0))</f>
        <v>42210.640301700005</v>
      </c>
      <c r="P5107" s="19">
        <f>H5107*INDEX('Pliegos Tarifarios (Las Condes)'!$E:$E,MATCH($B5107,'Pliegos Tarifarios (Las Condes)'!$A:$A,0))</f>
        <v>14326.557590399998</v>
      </c>
      <c r="Q5107" s="19" cm="1">
        <f t="array" ref="Q5107">H5107*_xlfn.IFS(H5107&lt;=350,INDEX('Pliegos Tarifarios (Las Condes)'!$F:$F,MATCH($B5107,'Pliegos Tarifarios (Las Condes)'!$A:$A,0)),H5107&lt;=500,INDEX('Pliegos Tarifarios (Las Condes)'!$G:$G,MATCH($B5107,'Pliegos Tarifarios (Las Condes)'!$A:$A,0)),H5107&lt;=1000,INDEX('Pliegos Tarifarios (Las Condes)'!$H:$H,MATCH($B5107,'Pliegos Tarifarios (Las Condes)'!$A:$A,0)),H5107&lt;=5000,INDEX('Pliegos Tarifarios (Las Condes)'!$I:$I,MATCH($B5107,'Pliegos Tarifarios (Las Condes)'!$A:$A,0)),H5107&gt;5000,INDEX('Pliegos Tarifarios (Las Condes)'!$J:$J,MATCH($B5107,'Pliegos Tarifarios (Las Condes)'!$A:$A,0)))/1.19</f>
        <v>3366.5916539495797</v>
      </c>
      <c r="R5107" s="19">
        <f>INDEX('Pliegos Tarifarios (Las Condes)'!$K:$K,MATCH($B5107,'Pliegos Tarifarios (Las Condes)'!$A:$A,0))</f>
        <v>733.35299999999995</v>
      </c>
      <c r="S5107" s="21">
        <f t="shared" si="240"/>
        <v>215637.92202224958</v>
      </c>
      <c r="T5107" s="21">
        <f t="shared" si="241"/>
        <v>40971.205184227423</v>
      </c>
      <c r="U5107" s="19">
        <v>0</v>
      </c>
      <c r="V5107" s="21">
        <f t="shared" si="242"/>
        <v>256609.12720647699</v>
      </c>
    </row>
    <row r="5108" spans="1:22" x14ac:dyDescent="0.3">
      <c r="A5108" s="7" t="s">
        <v>151</v>
      </c>
      <c r="B5108" s="7">
        <v>12</v>
      </c>
      <c r="C5108" s="8" t="s">
        <v>186</v>
      </c>
      <c r="D5108" s="7" t="s">
        <v>532</v>
      </c>
      <c r="E5108" s="7" t="s">
        <v>121</v>
      </c>
      <c r="F5108" s="8" t="s">
        <v>533</v>
      </c>
      <c r="G5108" s="7" t="s">
        <v>16</v>
      </c>
      <c r="H5108" s="9">
        <v>1100.7610999999999</v>
      </c>
      <c r="I5108" s="9">
        <v>2.8731</v>
      </c>
      <c r="J5108" s="9">
        <v>2.8731</v>
      </c>
      <c r="K5108" s="10">
        <v>1</v>
      </c>
      <c r="L5108" s="9">
        <v>35.51</v>
      </c>
      <c r="M5108" s="19">
        <f>H5108*INDEX('Pliegos Tarifarios (Las Condes)'!$B:$B,MATCH($B5108,'Pliegos Tarifarios (Las Condes)'!$A:$A,0))</f>
        <v>145039.58481929998</v>
      </c>
      <c r="N5108" s="19">
        <f>I5108*INDEX('Pliegos Tarifarios (Las Condes)'!$C:$C,MATCH($B5108,'Pliegos Tarifarios (Las Condes)'!$A:$A,0))</f>
        <v>9955.2426573000012</v>
      </c>
      <c r="O5108" s="19">
        <f>J5108*INDEX('Pliegos Tarifarios (Las Condes)'!$D:$D,MATCH($B5108,'Pliegos Tarifarios (Las Condes)'!$A:$A,0))</f>
        <v>41771.567061900001</v>
      </c>
      <c r="P5108" s="19">
        <f>H5108*INDEX('Pliegos Tarifarios (Las Condes)'!$E:$E,MATCH($B5108,'Pliegos Tarifarios (Las Condes)'!$A:$A,0))</f>
        <v>14336.312566399998</v>
      </c>
      <c r="Q5108" s="19" cm="1">
        <f t="array" ref="Q5108">H5108*_xlfn.IFS(H5108&lt;=350,INDEX('Pliegos Tarifarios (Las Condes)'!$F:$F,MATCH($B5108,'Pliegos Tarifarios (Las Condes)'!$A:$A,0)),H5108&lt;=500,INDEX('Pliegos Tarifarios (Las Condes)'!$G:$G,MATCH($B5108,'Pliegos Tarifarios (Las Condes)'!$A:$A,0)),H5108&lt;=1000,INDEX('Pliegos Tarifarios (Las Condes)'!$H:$H,MATCH($B5108,'Pliegos Tarifarios (Las Condes)'!$A:$A,0)),H5108&lt;=5000,INDEX('Pliegos Tarifarios (Las Condes)'!$I:$I,MATCH($B5108,'Pliegos Tarifarios (Las Condes)'!$A:$A,0)),H5108&gt;5000,INDEX('Pliegos Tarifarios (Las Condes)'!$J:$J,MATCH($B5108,'Pliegos Tarifarios (Las Condes)'!$A:$A,0)))/1.19</f>
        <v>3368.8839715966387</v>
      </c>
      <c r="R5108" s="19">
        <f>INDEX('Pliegos Tarifarios (Las Condes)'!$K:$K,MATCH($B5108,'Pliegos Tarifarios (Las Condes)'!$A:$A,0))</f>
        <v>733.35299999999995</v>
      </c>
      <c r="S5108" s="21">
        <f t="shared" si="240"/>
        <v>215204.94407649664</v>
      </c>
      <c r="T5108" s="21">
        <f t="shared" si="241"/>
        <v>40888.939374534362</v>
      </c>
      <c r="U5108" s="19">
        <v>0</v>
      </c>
      <c r="V5108" s="21">
        <f t="shared" si="242"/>
        <v>256093.883451031</v>
      </c>
    </row>
    <row r="5109" spans="1:22" x14ac:dyDescent="0.3">
      <c r="A5109" s="7" t="s">
        <v>151</v>
      </c>
      <c r="B5109" s="7">
        <v>12</v>
      </c>
      <c r="C5109" s="8" t="s">
        <v>186</v>
      </c>
      <c r="D5109" s="7" t="s">
        <v>534</v>
      </c>
      <c r="E5109" s="7" t="s">
        <v>121</v>
      </c>
      <c r="F5109" s="8" t="s">
        <v>535</v>
      </c>
      <c r="G5109" s="7" t="s">
        <v>16</v>
      </c>
      <c r="H5109" s="9">
        <v>1099.2002</v>
      </c>
      <c r="I5109" s="9">
        <v>2.8772000000000002</v>
      </c>
      <c r="J5109" s="9">
        <v>2.8205</v>
      </c>
      <c r="K5109" s="10">
        <v>0.98029334074794938</v>
      </c>
      <c r="L5109" s="9">
        <v>35.46</v>
      </c>
      <c r="M5109" s="19">
        <f>H5109*INDEX('Pliegos Tarifarios (Las Condes)'!$B:$B,MATCH($B5109,'Pliegos Tarifarios (Las Condes)'!$A:$A,0))</f>
        <v>144833.91595260001</v>
      </c>
      <c r="N5109" s="19">
        <f>I5109*INDEX('Pliegos Tarifarios (Las Condes)'!$C:$C,MATCH($B5109,'Pliegos Tarifarios (Las Condes)'!$A:$A,0))</f>
        <v>9969.4490876000018</v>
      </c>
      <c r="O5109" s="19">
        <f>J5109*INDEX('Pliegos Tarifarios (Las Condes)'!$D:$D,MATCH($B5109,'Pliegos Tarifarios (Las Condes)'!$A:$A,0))</f>
        <v>41006.823604500001</v>
      </c>
      <c r="P5109" s="19">
        <f>H5109*INDEX('Pliegos Tarifarios (Las Condes)'!$E:$E,MATCH($B5109,'Pliegos Tarifarios (Las Condes)'!$A:$A,0))</f>
        <v>14315.983404799999</v>
      </c>
      <c r="Q5109" s="19" cm="1">
        <f t="array" ref="Q5109">H5109*_xlfn.IFS(H5109&lt;=350,INDEX('Pliegos Tarifarios (Las Condes)'!$F:$F,MATCH($B5109,'Pliegos Tarifarios (Las Condes)'!$A:$A,0)),H5109&lt;=500,INDEX('Pliegos Tarifarios (Las Condes)'!$G:$G,MATCH($B5109,'Pliegos Tarifarios (Las Condes)'!$A:$A,0)),H5109&lt;=1000,INDEX('Pliegos Tarifarios (Las Condes)'!$H:$H,MATCH($B5109,'Pliegos Tarifarios (Las Condes)'!$A:$A,0)),H5109&lt;=5000,INDEX('Pliegos Tarifarios (Las Condes)'!$I:$I,MATCH($B5109,'Pliegos Tarifarios (Las Condes)'!$A:$A,0)),H5109&gt;5000,INDEX('Pliegos Tarifarios (Las Condes)'!$J:$J,MATCH($B5109,'Pliegos Tarifarios (Las Condes)'!$A:$A,0)))/1.19</f>
        <v>3364.1068305882354</v>
      </c>
      <c r="R5109" s="19">
        <f>INDEX('Pliegos Tarifarios (Las Condes)'!$K:$K,MATCH($B5109,'Pliegos Tarifarios (Las Condes)'!$A:$A,0))</f>
        <v>733.35299999999995</v>
      </c>
      <c r="S5109" s="21">
        <f t="shared" si="240"/>
        <v>214223.63188008824</v>
      </c>
      <c r="T5109" s="21">
        <f t="shared" si="241"/>
        <v>40702.490057216768</v>
      </c>
      <c r="U5109" s="19">
        <v>0</v>
      </c>
      <c r="V5109" s="21">
        <f t="shared" si="242"/>
        <v>254926.12193730503</v>
      </c>
    </row>
    <row r="5110" spans="1:22" x14ac:dyDescent="0.3">
      <c r="A5110" s="7" t="s">
        <v>151</v>
      </c>
      <c r="B5110" s="7">
        <v>12</v>
      </c>
      <c r="C5110" s="8" t="s">
        <v>186</v>
      </c>
      <c r="D5110" s="7" t="s">
        <v>536</v>
      </c>
      <c r="E5110" s="7" t="s">
        <v>121</v>
      </c>
      <c r="F5110" s="8" t="s">
        <v>537</v>
      </c>
      <c r="G5110" s="7" t="s">
        <v>16</v>
      </c>
      <c r="H5110" s="9">
        <v>1097.7524000000001</v>
      </c>
      <c r="I5110" s="9">
        <v>2.8849999999999998</v>
      </c>
      <c r="J5110" s="9">
        <v>2.8849999999999998</v>
      </c>
      <c r="K5110" s="10">
        <v>1</v>
      </c>
      <c r="L5110" s="9">
        <v>35.409999999999997</v>
      </c>
      <c r="M5110" s="19">
        <f>H5110*INDEX('Pliegos Tarifarios (Las Condes)'!$B:$B,MATCH($B5110,'Pliegos Tarifarios (Las Condes)'!$A:$A,0))</f>
        <v>144643.1494812</v>
      </c>
      <c r="N5110" s="19">
        <f>I5110*INDEX('Pliegos Tarifarios (Las Condes)'!$C:$C,MATCH($B5110,'Pliegos Tarifarios (Las Condes)'!$A:$A,0))</f>
        <v>9996.4759549999999</v>
      </c>
      <c r="O5110" s="19">
        <f>J5110*INDEX('Pliegos Tarifarios (Las Condes)'!$D:$D,MATCH($B5110,'Pliegos Tarifarios (Las Condes)'!$A:$A,0))</f>
        <v>41944.579364999998</v>
      </c>
      <c r="P5110" s="19">
        <f>H5110*INDEX('Pliegos Tarifarios (Las Condes)'!$E:$E,MATCH($B5110,'Pliegos Tarifarios (Las Condes)'!$A:$A,0))</f>
        <v>14297.127257599999</v>
      </c>
      <c r="Q5110" s="19" cm="1">
        <f t="array" ref="Q5110">H5110*_xlfn.IFS(H5110&lt;=350,INDEX('Pliegos Tarifarios (Las Condes)'!$F:$F,MATCH($B5110,'Pliegos Tarifarios (Las Condes)'!$A:$A,0)),H5110&lt;=500,INDEX('Pliegos Tarifarios (Las Condes)'!$G:$G,MATCH($B5110,'Pliegos Tarifarios (Las Condes)'!$A:$A,0)),H5110&lt;=1000,INDEX('Pliegos Tarifarios (Las Condes)'!$H:$H,MATCH($B5110,'Pliegos Tarifarios (Las Condes)'!$A:$A,0)),H5110&lt;=5000,INDEX('Pliegos Tarifarios (Las Condes)'!$I:$I,MATCH($B5110,'Pliegos Tarifarios (Las Condes)'!$A:$A,0)),H5110&gt;5000,INDEX('Pliegos Tarifarios (Las Condes)'!$J:$J,MATCH($B5110,'Pliegos Tarifarios (Las Condes)'!$A:$A,0)))/1.19</f>
        <v>3359.6758326050422</v>
      </c>
      <c r="R5110" s="19">
        <f>INDEX('Pliegos Tarifarios (Las Condes)'!$K:$K,MATCH($B5110,'Pliegos Tarifarios (Las Condes)'!$A:$A,0))</f>
        <v>733.35299999999995</v>
      </c>
      <c r="S5110" s="21">
        <f t="shared" si="240"/>
        <v>214974.36089140506</v>
      </c>
      <c r="T5110" s="21">
        <f t="shared" si="241"/>
        <v>40845.128569366963</v>
      </c>
      <c r="U5110" s="19">
        <v>0</v>
      </c>
      <c r="V5110" s="21">
        <f t="shared" si="242"/>
        <v>255819.48946077202</v>
      </c>
    </row>
    <row r="5111" spans="1:22" x14ac:dyDescent="0.3">
      <c r="A5111" s="7" t="s">
        <v>151</v>
      </c>
      <c r="B5111" s="7">
        <v>12</v>
      </c>
      <c r="C5111" s="8" t="s">
        <v>186</v>
      </c>
      <c r="D5111" s="7" t="s">
        <v>538</v>
      </c>
      <c r="E5111" s="7" t="s">
        <v>121</v>
      </c>
      <c r="F5111" s="8" t="s">
        <v>539</v>
      </c>
      <c r="G5111" s="7" t="s">
        <v>16</v>
      </c>
      <c r="H5111" s="9">
        <v>1100.6666</v>
      </c>
      <c r="I5111" s="9">
        <v>2.8477000000000001</v>
      </c>
      <c r="J5111" s="9">
        <v>2.7976000000000001</v>
      </c>
      <c r="K5111" s="10">
        <v>0.98240685465463351</v>
      </c>
      <c r="L5111" s="9">
        <v>35.51</v>
      </c>
      <c r="M5111" s="19">
        <f>H5111*INDEX('Pliegos Tarifarios (Las Condes)'!$B:$B,MATCH($B5111,'Pliegos Tarifarios (Las Condes)'!$A:$A,0))</f>
        <v>145027.13321580002</v>
      </c>
      <c r="N5111" s="19">
        <f>I5111*INDEX('Pliegos Tarifarios (Las Condes)'!$C:$C,MATCH($B5111,'Pliegos Tarifarios (Las Condes)'!$A:$A,0))</f>
        <v>9867.2320891000018</v>
      </c>
      <c r="O5111" s="19">
        <f>J5111*INDEX('Pliegos Tarifarios (Las Condes)'!$D:$D,MATCH($B5111,'Pliegos Tarifarios (Las Condes)'!$A:$A,0))</f>
        <v>40673.883962400003</v>
      </c>
      <c r="P5111" s="19">
        <f>H5111*INDEX('Pliegos Tarifarios (Las Condes)'!$E:$E,MATCH($B5111,'Pliegos Tarifarios (Las Condes)'!$A:$A,0))</f>
        <v>14335.081798399999</v>
      </c>
      <c r="Q5111" s="19" cm="1">
        <f t="array" ref="Q5111">H5111*_xlfn.IFS(H5111&lt;=350,INDEX('Pliegos Tarifarios (Las Condes)'!$F:$F,MATCH($B5111,'Pliegos Tarifarios (Las Condes)'!$A:$A,0)),H5111&lt;=500,INDEX('Pliegos Tarifarios (Las Condes)'!$G:$G,MATCH($B5111,'Pliegos Tarifarios (Las Condes)'!$A:$A,0)),H5111&lt;=1000,INDEX('Pliegos Tarifarios (Las Condes)'!$H:$H,MATCH($B5111,'Pliegos Tarifarios (Las Condes)'!$A:$A,0)),H5111&lt;=5000,INDEX('Pliegos Tarifarios (Las Condes)'!$I:$I,MATCH($B5111,'Pliegos Tarifarios (Las Condes)'!$A:$A,0)),H5111&gt;5000,INDEX('Pliegos Tarifarios (Las Condes)'!$J:$J,MATCH($B5111,'Pliegos Tarifarios (Las Condes)'!$A:$A,0)))/1.19</f>
        <v>3368.5947539495801</v>
      </c>
      <c r="R5111" s="19">
        <f>INDEX('Pliegos Tarifarios (Las Condes)'!$K:$K,MATCH($B5111,'Pliegos Tarifarios (Las Condes)'!$A:$A,0))</f>
        <v>733.35299999999995</v>
      </c>
      <c r="S5111" s="21">
        <f t="shared" si="240"/>
        <v>214005.2788196496</v>
      </c>
      <c r="T5111" s="21">
        <f t="shared" si="241"/>
        <v>40661.002975733427</v>
      </c>
      <c r="U5111" s="19">
        <v>0</v>
      </c>
      <c r="V5111" s="21">
        <f t="shared" si="242"/>
        <v>254666.28179538302</v>
      </c>
    </row>
    <row r="5112" spans="1:22" x14ac:dyDescent="0.3">
      <c r="A5112" s="7" t="s">
        <v>151</v>
      </c>
      <c r="B5112" s="7">
        <v>12</v>
      </c>
      <c r="C5112" s="8" t="s">
        <v>186</v>
      </c>
      <c r="D5112" s="7" t="s">
        <v>540</v>
      </c>
      <c r="E5112" s="7" t="s">
        <v>121</v>
      </c>
      <c r="F5112" s="8" t="s">
        <v>541</v>
      </c>
      <c r="G5112" s="7" t="s">
        <v>16</v>
      </c>
      <c r="H5112" s="9">
        <v>1099.9916000000001</v>
      </c>
      <c r="I5112" s="9">
        <v>2.9201000000000001</v>
      </c>
      <c r="J5112" s="9">
        <v>2.8496999999999999</v>
      </c>
      <c r="K5112" s="10">
        <v>0.97589123660148613</v>
      </c>
      <c r="L5112" s="9">
        <v>35.479999999999997</v>
      </c>
      <c r="M5112" s="19">
        <f>H5112*INDEX('Pliegos Tarifarios (Las Condes)'!$B:$B,MATCH($B5112,'Pliegos Tarifarios (Las Condes)'!$A:$A,0))</f>
        <v>144938.19319080003</v>
      </c>
      <c r="N5112" s="19">
        <f>I5112*INDEX('Pliegos Tarifarios (Las Condes)'!$C:$C,MATCH($B5112,'Pliegos Tarifarios (Las Condes)'!$A:$A,0))</f>
        <v>10118.096858300001</v>
      </c>
      <c r="O5112" s="19">
        <f>J5112*INDEX('Pliegos Tarifarios (Las Condes)'!$D:$D,MATCH($B5112,'Pliegos Tarifarios (Las Condes)'!$A:$A,0))</f>
        <v>41431.357995300001</v>
      </c>
      <c r="P5112" s="19">
        <f>H5112*INDEX('Pliegos Tarifarios (Las Condes)'!$E:$E,MATCH($B5112,'Pliegos Tarifarios (Las Condes)'!$A:$A,0))</f>
        <v>14326.290598399999</v>
      </c>
      <c r="Q5112" s="19" cm="1">
        <f t="array" ref="Q5112">H5112*_xlfn.IFS(H5112&lt;=350,INDEX('Pliegos Tarifarios (Las Condes)'!$F:$F,MATCH($B5112,'Pliegos Tarifarios (Las Condes)'!$A:$A,0)),H5112&lt;=500,INDEX('Pliegos Tarifarios (Las Condes)'!$G:$G,MATCH($B5112,'Pliegos Tarifarios (Las Condes)'!$A:$A,0)),H5112&lt;=1000,INDEX('Pliegos Tarifarios (Las Condes)'!$H:$H,MATCH($B5112,'Pliegos Tarifarios (Las Condes)'!$A:$A,0)),H5112&lt;=5000,INDEX('Pliegos Tarifarios (Las Condes)'!$I:$I,MATCH($B5112,'Pliegos Tarifarios (Las Condes)'!$A:$A,0)),H5112&gt;5000,INDEX('Pliegos Tarifarios (Las Condes)'!$J:$J,MATCH($B5112,'Pliegos Tarifarios (Las Condes)'!$A:$A,0)))/1.19</f>
        <v>3366.5289136134456</v>
      </c>
      <c r="R5112" s="19">
        <f>INDEX('Pliegos Tarifarios (Las Condes)'!$K:$K,MATCH($B5112,'Pliegos Tarifarios (Las Condes)'!$A:$A,0))</f>
        <v>733.35299999999995</v>
      </c>
      <c r="S5112" s="21">
        <f t="shared" si="240"/>
        <v>214913.82055641347</v>
      </c>
      <c r="T5112" s="21">
        <f t="shared" si="241"/>
        <v>40833.62590571856</v>
      </c>
      <c r="U5112" s="19">
        <v>0</v>
      </c>
      <c r="V5112" s="21">
        <f t="shared" si="242"/>
        <v>255747.44646213204</v>
      </c>
    </row>
    <row r="5113" spans="1:22" x14ac:dyDescent="0.3">
      <c r="A5113" s="7" t="s">
        <v>151</v>
      </c>
      <c r="B5113" s="7">
        <v>12</v>
      </c>
      <c r="C5113" s="8" t="s">
        <v>186</v>
      </c>
      <c r="D5113" s="7" t="s">
        <v>542</v>
      </c>
      <c r="E5113" s="7" t="s">
        <v>121</v>
      </c>
      <c r="F5113" s="8" t="s">
        <v>543</v>
      </c>
      <c r="G5113" s="7" t="s">
        <v>16</v>
      </c>
      <c r="H5113" s="9">
        <v>1099.1982</v>
      </c>
      <c r="I5113" s="9">
        <v>2.9140000000000001</v>
      </c>
      <c r="J5113" s="9">
        <v>2.8016000000000001</v>
      </c>
      <c r="K5113" s="10">
        <v>0.96142759094028829</v>
      </c>
      <c r="L5113" s="9">
        <v>35.46</v>
      </c>
      <c r="M5113" s="19">
        <f>H5113*INDEX('Pliegos Tarifarios (Las Condes)'!$B:$B,MATCH($B5113,'Pliegos Tarifarios (Las Condes)'!$A:$A,0))</f>
        <v>144833.65242660002</v>
      </c>
      <c r="N5113" s="19">
        <f>I5113*INDEX('Pliegos Tarifarios (Las Condes)'!$C:$C,MATCH($B5113,'Pliegos Tarifarios (Las Condes)'!$A:$A,0))</f>
        <v>10096.960462000001</v>
      </c>
      <c r="O5113" s="19">
        <f>J5113*INDEX('Pliegos Tarifarios (Las Condes)'!$D:$D,MATCH($B5113,'Pliegos Tarifarios (Las Condes)'!$A:$A,0))</f>
        <v>40732.039358400005</v>
      </c>
      <c r="P5113" s="19">
        <f>H5113*INDEX('Pliegos Tarifarios (Las Condes)'!$E:$E,MATCH($B5113,'Pliegos Tarifarios (Las Condes)'!$A:$A,0))</f>
        <v>14315.9573568</v>
      </c>
      <c r="Q5113" s="19" cm="1">
        <f t="array" ref="Q5113">H5113*_xlfn.IFS(H5113&lt;=350,INDEX('Pliegos Tarifarios (Las Condes)'!$F:$F,MATCH($B5113,'Pliegos Tarifarios (Las Condes)'!$A:$A,0)),H5113&lt;=500,INDEX('Pliegos Tarifarios (Las Condes)'!$G:$G,MATCH($B5113,'Pliegos Tarifarios (Las Condes)'!$A:$A,0)),H5113&lt;=1000,INDEX('Pliegos Tarifarios (Las Condes)'!$H:$H,MATCH($B5113,'Pliegos Tarifarios (Las Condes)'!$A:$A,0)),H5113&lt;=5000,INDEX('Pliegos Tarifarios (Las Condes)'!$I:$I,MATCH($B5113,'Pliegos Tarifarios (Las Condes)'!$A:$A,0)),H5113&gt;5000,INDEX('Pliegos Tarifarios (Las Condes)'!$J:$J,MATCH($B5113,'Pliegos Tarifarios (Las Condes)'!$A:$A,0)))/1.19</f>
        <v>3364.1007095798323</v>
      </c>
      <c r="R5113" s="19">
        <f>INDEX('Pliegos Tarifarios (Las Condes)'!$K:$K,MATCH($B5113,'Pliegos Tarifarios (Las Condes)'!$A:$A,0))</f>
        <v>733.35299999999995</v>
      </c>
      <c r="S5113" s="21">
        <f t="shared" si="240"/>
        <v>214076.06331337985</v>
      </c>
      <c r="T5113" s="21">
        <f t="shared" si="241"/>
        <v>40674.452029542175</v>
      </c>
      <c r="U5113" s="19">
        <v>0</v>
      </c>
      <c r="V5113" s="21">
        <f t="shared" si="242"/>
        <v>254750.51534292204</v>
      </c>
    </row>
    <row r="5114" spans="1:22" x14ac:dyDescent="0.3">
      <c r="A5114" s="7" t="s">
        <v>151</v>
      </c>
      <c r="B5114" s="7">
        <v>12</v>
      </c>
      <c r="C5114" s="8" t="s">
        <v>186</v>
      </c>
      <c r="D5114" s="7" t="s">
        <v>544</v>
      </c>
      <c r="E5114" s="7" t="s">
        <v>121</v>
      </c>
      <c r="F5114" s="8" t="s">
        <v>545</v>
      </c>
      <c r="G5114" s="7" t="s">
        <v>16</v>
      </c>
      <c r="H5114" s="9">
        <v>1099.6478</v>
      </c>
      <c r="I5114" s="9">
        <v>2.8807</v>
      </c>
      <c r="J5114" s="9">
        <v>2.8317000000000001</v>
      </c>
      <c r="K5114" s="10">
        <v>0.98299024542645885</v>
      </c>
      <c r="L5114" s="9">
        <v>35.47</v>
      </c>
      <c r="M5114" s="19">
        <f>H5114*INDEX('Pliegos Tarifarios (Las Condes)'!$B:$B,MATCH($B5114,'Pliegos Tarifarios (Las Condes)'!$A:$A,0))</f>
        <v>144892.8930714</v>
      </c>
      <c r="N5114" s="19">
        <f>I5114*INDEX('Pliegos Tarifarios (Las Condes)'!$C:$C,MATCH($B5114,'Pliegos Tarifarios (Las Condes)'!$A:$A,0))</f>
        <v>9981.5765281000004</v>
      </c>
      <c r="O5114" s="19">
        <f>J5114*INDEX('Pliegos Tarifarios (Las Condes)'!$D:$D,MATCH($B5114,'Pliegos Tarifarios (Las Condes)'!$A:$A,0))</f>
        <v>41169.658713299999</v>
      </c>
      <c r="P5114" s="19">
        <f>H5114*INDEX('Pliegos Tarifarios (Las Condes)'!$E:$E,MATCH($B5114,'Pliegos Tarifarios (Las Condes)'!$A:$A,0))</f>
        <v>14321.812947199998</v>
      </c>
      <c r="Q5114" s="19" cm="1">
        <f t="array" ref="Q5114">H5114*_xlfn.IFS(H5114&lt;=350,INDEX('Pliegos Tarifarios (Las Condes)'!$F:$F,MATCH($B5114,'Pliegos Tarifarios (Las Condes)'!$A:$A,0)),H5114&lt;=500,INDEX('Pliegos Tarifarios (Las Condes)'!$G:$G,MATCH($B5114,'Pliegos Tarifarios (Las Condes)'!$A:$A,0)),H5114&lt;=1000,INDEX('Pliegos Tarifarios (Las Condes)'!$H:$H,MATCH($B5114,'Pliegos Tarifarios (Las Condes)'!$A:$A,0)),H5114&lt;=5000,INDEX('Pliegos Tarifarios (Las Condes)'!$I:$I,MATCH($B5114,'Pliegos Tarifarios (Las Condes)'!$A:$A,0)),H5114&gt;5000,INDEX('Pliegos Tarifarios (Las Condes)'!$J:$J,MATCH($B5114,'Pliegos Tarifarios (Las Condes)'!$A:$A,0)))/1.19</f>
        <v>3365.4767122689077</v>
      </c>
      <c r="R5114" s="19">
        <f>INDEX('Pliegos Tarifarios (Las Condes)'!$K:$K,MATCH($B5114,'Pliegos Tarifarios (Las Condes)'!$A:$A,0))</f>
        <v>733.35299999999995</v>
      </c>
      <c r="S5114" s="21">
        <f t="shared" si="240"/>
        <v>214464.77097226892</v>
      </c>
      <c r="T5114" s="21">
        <f t="shared" si="241"/>
        <v>40748.306484731096</v>
      </c>
      <c r="U5114" s="19">
        <v>0</v>
      </c>
      <c r="V5114" s="21">
        <f t="shared" si="242"/>
        <v>255213.07745700001</v>
      </c>
    </row>
    <row r="5115" spans="1:22" x14ac:dyDescent="0.3">
      <c r="A5115" s="7" t="s">
        <v>151</v>
      </c>
      <c r="B5115" s="7">
        <v>12</v>
      </c>
      <c r="C5115" s="8" t="s">
        <v>186</v>
      </c>
      <c r="D5115" s="7" t="s">
        <v>546</v>
      </c>
      <c r="E5115" s="7" t="s">
        <v>121</v>
      </c>
      <c r="F5115" s="8" t="s">
        <v>547</v>
      </c>
      <c r="G5115" s="7" t="s">
        <v>16</v>
      </c>
      <c r="H5115" s="9">
        <v>1099.9283</v>
      </c>
      <c r="I5115" s="9">
        <v>2.8820000000000001</v>
      </c>
      <c r="J5115" s="9">
        <v>2.8125</v>
      </c>
      <c r="K5115" s="10">
        <v>0.97588480222068008</v>
      </c>
      <c r="L5115" s="9">
        <v>35.479999999999997</v>
      </c>
      <c r="M5115" s="19">
        <f>H5115*INDEX('Pliegos Tarifarios (Las Condes)'!$B:$B,MATCH($B5115,'Pliegos Tarifarios (Las Condes)'!$A:$A,0))</f>
        <v>144929.85259290002</v>
      </c>
      <c r="N5115" s="19">
        <f>I5115*INDEX('Pliegos Tarifarios (Las Condes)'!$C:$C,MATCH($B5115,'Pliegos Tarifarios (Las Condes)'!$A:$A,0))</f>
        <v>9986.0810060000003</v>
      </c>
      <c r="O5115" s="19">
        <f>J5115*INDEX('Pliegos Tarifarios (Las Condes)'!$D:$D,MATCH($B5115,'Pliegos Tarifarios (Las Condes)'!$A:$A,0))</f>
        <v>40890.512812499997</v>
      </c>
      <c r="P5115" s="19">
        <f>H5115*INDEX('Pliegos Tarifarios (Las Condes)'!$E:$E,MATCH($B5115,'Pliegos Tarifarios (Las Condes)'!$A:$A,0))</f>
        <v>14325.466179199999</v>
      </c>
      <c r="Q5115" s="19" cm="1">
        <f t="array" ref="Q5115">H5115*_xlfn.IFS(H5115&lt;=350,INDEX('Pliegos Tarifarios (Las Condes)'!$F:$F,MATCH($B5115,'Pliegos Tarifarios (Las Condes)'!$A:$A,0)),H5115&lt;=500,INDEX('Pliegos Tarifarios (Las Condes)'!$G:$G,MATCH($B5115,'Pliegos Tarifarios (Las Condes)'!$A:$A,0)),H5115&lt;=1000,INDEX('Pliegos Tarifarios (Las Condes)'!$H:$H,MATCH($B5115,'Pliegos Tarifarios (Las Condes)'!$A:$A,0)),H5115&lt;=5000,INDEX('Pliegos Tarifarios (Las Condes)'!$I:$I,MATCH($B5115,'Pliegos Tarifarios (Las Condes)'!$A:$A,0)),H5115&gt;5000,INDEX('Pliegos Tarifarios (Las Condes)'!$J:$J,MATCH($B5115,'Pliegos Tarifarios (Las Condes)'!$A:$A,0)))/1.19</f>
        <v>3366.3351836974794</v>
      </c>
      <c r="R5115" s="19">
        <f>INDEX('Pliegos Tarifarios (Las Condes)'!$K:$K,MATCH($B5115,'Pliegos Tarifarios (Las Condes)'!$A:$A,0))</f>
        <v>733.35299999999995</v>
      </c>
      <c r="S5115" s="21">
        <f t="shared" si="240"/>
        <v>214231.60077429752</v>
      </c>
      <c r="T5115" s="21">
        <f t="shared" si="241"/>
        <v>40704.004147116531</v>
      </c>
      <c r="U5115" s="19">
        <v>0</v>
      </c>
      <c r="V5115" s="21">
        <f t="shared" si="242"/>
        <v>254935.60492141405</v>
      </c>
    </row>
    <row r="5116" spans="1:22" x14ac:dyDescent="0.3">
      <c r="A5116" s="7" t="s">
        <v>151</v>
      </c>
      <c r="B5116" s="7">
        <v>12</v>
      </c>
      <c r="C5116" s="8" t="s">
        <v>186</v>
      </c>
      <c r="D5116" s="7" t="s">
        <v>548</v>
      </c>
      <c r="E5116" s="7" t="s">
        <v>121</v>
      </c>
      <c r="F5116" s="8" t="s">
        <v>549</v>
      </c>
      <c r="G5116" s="7" t="s">
        <v>16</v>
      </c>
      <c r="H5116" s="9">
        <v>1098.3311000000001</v>
      </c>
      <c r="I5116" s="9">
        <v>2.8776000000000002</v>
      </c>
      <c r="J5116" s="9">
        <v>2.8776000000000002</v>
      </c>
      <c r="K5116" s="10">
        <v>1</v>
      </c>
      <c r="L5116" s="9">
        <v>35.43</v>
      </c>
      <c r="M5116" s="19">
        <f>H5116*INDEX('Pliegos Tarifarios (Las Condes)'!$B:$B,MATCH($B5116,'Pliegos Tarifarios (Las Condes)'!$A:$A,0))</f>
        <v>144719.40072930002</v>
      </c>
      <c r="N5116" s="19">
        <f>I5116*INDEX('Pliegos Tarifarios (Las Condes)'!$C:$C,MATCH($B5116,'Pliegos Tarifarios (Las Condes)'!$A:$A,0))</f>
        <v>9970.8350808000014</v>
      </c>
      <c r="O5116" s="19">
        <f>J5116*INDEX('Pliegos Tarifarios (Las Condes)'!$D:$D,MATCH($B5116,'Pliegos Tarifarios (Las Condes)'!$A:$A,0))</f>
        <v>41836.991882400005</v>
      </c>
      <c r="P5116" s="19">
        <f>H5116*INDEX('Pliegos Tarifarios (Las Condes)'!$E:$E,MATCH($B5116,'Pliegos Tarifarios (Las Condes)'!$A:$A,0))</f>
        <v>14304.6642464</v>
      </c>
      <c r="Q5116" s="19" cm="1">
        <f t="array" ref="Q5116">H5116*_xlfn.IFS(H5116&lt;=350,INDEX('Pliegos Tarifarios (Las Condes)'!$F:$F,MATCH($B5116,'Pliegos Tarifarios (Las Condes)'!$A:$A,0)),H5116&lt;=500,INDEX('Pliegos Tarifarios (Las Condes)'!$G:$G,MATCH($B5116,'Pliegos Tarifarios (Las Condes)'!$A:$A,0)),H5116&lt;=1000,INDEX('Pliegos Tarifarios (Las Condes)'!$H:$H,MATCH($B5116,'Pliegos Tarifarios (Las Condes)'!$A:$A,0)),H5116&lt;=5000,INDEX('Pliegos Tarifarios (Las Condes)'!$I:$I,MATCH($B5116,'Pliegos Tarifarios (Las Condes)'!$A:$A,0)),H5116&gt;5000,INDEX('Pliegos Tarifarios (Las Condes)'!$J:$J,MATCH($B5116,'Pliegos Tarifarios (Las Condes)'!$A:$A,0)))/1.19</f>
        <v>3361.4469463865548</v>
      </c>
      <c r="R5116" s="19">
        <f>INDEX('Pliegos Tarifarios (Las Condes)'!$K:$K,MATCH($B5116,'Pliegos Tarifarios (Las Condes)'!$A:$A,0))</f>
        <v>733.35299999999995</v>
      </c>
      <c r="S5116" s="21">
        <f t="shared" si="240"/>
        <v>214926.69188528659</v>
      </c>
      <c r="T5116" s="21">
        <f t="shared" si="241"/>
        <v>40836.071458204453</v>
      </c>
      <c r="U5116" s="19">
        <v>0</v>
      </c>
      <c r="V5116" s="21">
        <f t="shared" si="242"/>
        <v>255762.76334349104</v>
      </c>
    </row>
    <row r="5117" spans="1:22" x14ac:dyDescent="0.3">
      <c r="A5117" s="7" t="s">
        <v>151</v>
      </c>
      <c r="B5117" s="7">
        <v>12</v>
      </c>
      <c r="C5117" s="8" t="s">
        <v>186</v>
      </c>
      <c r="D5117" s="7" t="s">
        <v>550</v>
      </c>
      <c r="E5117" s="7" t="s">
        <v>121</v>
      </c>
      <c r="F5117" s="8" t="s">
        <v>551</v>
      </c>
      <c r="G5117" s="7" t="s">
        <v>16</v>
      </c>
      <c r="H5117" s="9">
        <v>1099.3440000000001</v>
      </c>
      <c r="I5117" s="9">
        <v>2.8561999999999999</v>
      </c>
      <c r="J5117" s="9">
        <v>2.8331</v>
      </c>
      <c r="K5117" s="10">
        <v>0.99191233106925292</v>
      </c>
      <c r="L5117" s="9">
        <v>35.46</v>
      </c>
      <c r="M5117" s="19">
        <f>H5117*INDEX('Pliegos Tarifarios (Las Condes)'!$B:$B,MATCH($B5117,'Pliegos Tarifarios (Las Condes)'!$A:$A,0))</f>
        <v>144852.86347200003</v>
      </c>
      <c r="N5117" s="19">
        <f>I5117*INDEX('Pliegos Tarifarios (Las Condes)'!$C:$C,MATCH($B5117,'Pliegos Tarifarios (Las Condes)'!$A:$A,0))</f>
        <v>9896.6844445999996</v>
      </c>
      <c r="O5117" s="19">
        <f>J5117*INDEX('Pliegos Tarifarios (Las Condes)'!$D:$D,MATCH($B5117,'Pliegos Tarifarios (Las Condes)'!$A:$A,0))</f>
        <v>41190.013101899996</v>
      </c>
      <c r="P5117" s="19">
        <f>H5117*INDEX('Pliegos Tarifarios (Las Condes)'!$E:$E,MATCH($B5117,'Pliegos Tarifarios (Las Condes)'!$A:$A,0))</f>
        <v>14317.856255999999</v>
      </c>
      <c r="Q5117" s="19" cm="1">
        <f t="array" ref="Q5117">H5117*_xlfn.IFS(H5117&lt;=350,INDEX('Pliegos Tarifarios (Las Condes)'!$F:$F,MATCH($B5117,'Pliegos Tarifarios (Las Condes)'!$A:$A,0)),H5117&lt;=500,INDEX('Pliegos Tarifarios (Las Condes)'!$G:$G,MATCH($B5117,'Pliegos Tarifarios (Las Condes)'!$A:$A,0)),H5117&lt;=1000,INDEX('Pliegos Tarifarios (Las Condes)'!$H:$H,MATCH($B5117,'Pliegos Tarifarios (Las Condes)'!$A:$A,0)),H5117&lt;=5000,INDEX('Pliegos Tarifarios (Las Condes)'!$I:$I,MATCH($B5117,'Pliegos Tarifarios (Las Condes)'!$A:$A,0)),H5117&gt;5000,INDEX('Pliegos Tarifarios (Las Condes)'!$J:$J,MATCH($B5117,'Pliegos Tarifarios (Las Condes)'!$A:$A,0)))/1.19</f>
        <v>3364.5469310924373</v>
      </c>
      <c r="R5117" s="19">
        <f>INDEX('Pliegos Tarifarios (Las Condes)'!$K:$K,MATCH($B5117,'Pliegos Tarifarios (Las Condes)'!$A:$A,0))</f>
        <v>733.35299999999995</v>
      </c>
      <c r="S5117" s="21">
        <f t="shared" si="240"/>
        <v>214355.31720559244</v>
      </c>
      <c r="T5117" s="21">
        <f t="shared" si="241"/>
        <v>40727.510269062564</v>
      </c>
      <c r="U5117" s="19">
        <v>0</v>
      </c>
      <c r="V5117" s="21">
        <f t="shared" si="242"/>
        <v>255082.827474655</v>
      </c>
    </row>
    <row r="5118" spans="1:22" x14ac:dyDescent="0.3">
      <c r="A5118" s="7" t="s">
        <v>151</v>
      </c>
      <c r="B5118" s="7">
        <v>12</v>
      </c>
      <c r="C5118" s="8" t="s">
        <v>186</v>
      </c>
      <c r="D5118" s="7" t="s">
        <v>552</v>
      </c>
      <c r="E5118" s="7" t="s">
        <v>121</v>
      </c>
      <c r="F5118" s="8" t="s">
        <v>553</v>
      </c>
      <c r="G5118" s="7" t="s">
        <v>16</v>
      </c>
      <c r="H5118" s="9">
        <v>1098.2346</v>
      </c>
      <c r="I5118" s="9">
        <v>2.8609</v>
      </c>
      <c r="J5118" s="9">
        <v>2.8306</v>
      </c>
      <c r="K5118" s="10">
        <v>0.98940892726065222</v>
      </c>
      <c r="L5118" s="9">
        <v>35.43</v>
      </c>
      <c r="M5118" s="19">
        <f>H5118*INDEX('Pliegos Tarifarios (Las Condes)'!$B:$B,MATCH($B5118,'Pliegos Tarifarios (Las Condes)'!$A:$A,0))</f>
        <v>144706.6855998</v>
      </c>
      <c r="N5118" s="19">
        <f>I5118*INDEX('Pliegos Tarifarios (Las Condes)'!$C:$C,MATCH($B5118,'Pliegos Tarifarios (Las Condes)'!$A:$A,0))</f>
        <v>9912.9698647000005</v>
      </c>
      <c r="O5118" s="19">
        <f>J5118*INDEX('Pliegos Tarifarios (Las Condes)'!$D:$D,MATCH($B5118,'Pliegos Tarifarios (Las Condes)'!$A:$A,0))</f>
        <v>41153.665979400001</v>
      </c>
      <c r="P5118" s="19">
        <f>H5118*INDEX('Pliegos Tarifarios (Las Condes)'!$E:$E,MATCH($B5118,'Pliegos Tarifarios (Las Condes)'!$A:$A,0))</f>
        <v>14303.407430399999</v>
      </c>
      <c r="Q5118" s="19" cm="1">
        <f t="array" ref="Q5118">H5118*_xlfn.IFS(H5118&lt;=350,INDEX('Pliegos Tarifarios (Las Condes)'!$F:$F,MATCH($B5118,'Pliegos Tarifarios (Las Condes)'!$A:$A,0)),H5118&lt;=500,INDEX('Pliegos Tarifarios (Las Condes)'!$G:$G,MATCH($B5118,'Pliegos Tarifarios (Las Condes)'!$A:$A,0)),H5118&lt;=1000,INDEX('Pliegos Tarifarios (Las Condes)'!$H:$H,MATCH($B5118,'Pliegos Tarifarios (Las Condes)'!$A:$A,0)),H5118&lt;=5000,INDEX('Pliegos Tarifarios (Las Condes)'!$I:$I,MATCH($B5118,'Pliegos Tarifarios (Las Condes)'!$A:$A,0)),H5118&gt;5000,INDEX('Pliegos Tarifarios (Las Condes)'!$J:$J,MATCH($B5118,'Pliegos Tarifarios (Las Condes)'!$A:$A,0)))/1.19</f>
        <v>3361.1516077310926</v>
      </c>
      <c r="R5118" s="19">
        <f>INDEX('Pliegos Tarifarios (Las Condes)'!$K:$K,MATCH($B5118,'Pliegos Tarifarios (Las Condes)'!$A:$A,0))</f>
        <v>733.35299999999995</v>
      </c>
      <c r="S5118" s="21">
        <f t="shared" si="240"/>
        <v>214171.23348203109</v>
      </c>
      <c r="T5118" s="21">
        <f t="shared" si="241"/>
        <v>40692.534361585909</v>
      </c>
      <c r="U5118" s="19">
        <v>0</v>
      </c>
      <c r="V5118" s="21">
        <f t="shared" si="242"/>
        <v>254863.76784361701</v>
      </c>
    </row>
    <row r="5119" spans="1:22" x14ac:dyDescent="0.3">
      <c r="A5119" s="7" t="s">
        <v>151</v>
      </c>
      <c r="B5119" s="7">
        <v>12</v>
      </c>
      <c r="C5119" s="8" t="s">
        <v>186</v>
      </c>
      <c r="D5119" s="7" t="s">
        <v>554</v>
      </c>
      <c r="E5119" s="7" t="s">
        <v>121</v>
      </c>
      <c r="F5119" s="8" t="s">
        <v>555</v>
      </c>
      <c r="G5119" s="7" t="s">
        <v>16</v>
      </c>
      <c r="H5119" s="9">
        <v>1100.4905000000001</v>
      </c>
      <c r="I5119" s="9">
        <v>2.8553000000000002</v>
      </c>
      <c r="J5119" s="9">
        <v>2.8553000000000002</v>
      </c>
      <c r="K5119" s="10">
        <v>1</v>
      </c>
      <c r="L5119" s="9">
        <v>35.5</v>
      </c>
      <c r="M5119" s="19">
        <f>H5119*INDEX('Pliegos Tarifarios (Las Condes)'!$B:$B,MATCH($B5119,'Pliegos Tarifarios (Las Condes)'!$A:$A,0))</f>
        <v>145003.92975150002</v>
      </c>
      <c r="N5119" s="19">
        <f>I5119*INDEX('Pliegos Tarifarios (Las Condes)'!$C:$C,MATCH($B5119,'Pliegos Tarifarios (Las Condes)'!$A:$A,0))</f>
        <v>9893.565959900001</v>
      </c>
      <c r="O5119" s="19">
        <f>J5119*INDEX('Pliegos Tarifarios (Las Condes)'!$D:$D,MATCH($B5119,'Pliegos Tarifarios (Las Condes)'!$A:$A,0))</f>
        <v>41512.775549700003</v>
      </c>
      <c r="P5119" s="19">
        <f>H5119*INDEX('Pliegos Tarifarios (Las Condes)'!$E:$E,MATCH($B5119,'Pliegos Tarifarios (Las Condes)'!$A:$A,0))</f>
        <v>14332.788272</v>
      </c>
      <c r="Q5119" s="19" cm="1">
        <f t="array" ref="Q5119">H5119*_xlfn.IFS(H5119&lt;=350,INDEX('Pliegos Tarifarios (Las Condes)'!$F:$F,MATCH($B5119,'Pliegos Tarifarios (Las Condes)'!$A:$A,0)),H5119&lt;=500,INDEX('Pliegos Tarifarios (Las Condes)'!$G:$G,MATCH($B5119,'Pliegos Tarifarios (Las Condes)'!$A:$A,0)),H5119&lt;=1000,INDEX('Pliegos Tarifarios (Las Condes)'!$H:$H,MATCH($B5119,'Pliegos Tarifarios (Las Condes)'!$A:$A,0)),H5119&lt;=5000,INDEX('Pliegos Tarifarios (Las Condes)'!$I:$I,MATCH($B5119,'Pliegos Tarifarios (Las Condes)'!$A:$A,0)),H5119&gt;5000,INDEX('Pliegos Tarifarios (Las Condes)'!$J:$J,MATCH($B5119,'Pliegos Tarifarios (Las Condes)'!$A:$A,0)))/1.19</f>
        <v>3368.0557991596643</v>
      </c>
      <c r="R5119" s="19">
        <f>INDEX('Pliegos Tarifarios (Las Condes)'!$K:$K,MATCH($B5119,'Pliegos Tarifarios (Las Condes)'!$A:$A,0))</f>
        <v>733.35299999999995</v>
      </c>
      <c r="S5119" s="21">
        <f t="shared" si="240"/>
        <v>214844.46833225968</v>
      </c>
      <c r="T5119" s="21">
        <f t="shared" si="241"/>
        <v>40820.448983129339</v>
      </c>
      <c r="U5119" s="19">
        <v>0</v>
      </c>
      <c r="V5119" s="21">
        <f t="shared" si="242"/>
        <v>255664.91731538903</v>
      </c>
    </row>
    <row r="5120" spans="1:22" x14ac:dyDescent="0.3">
      <c r="A5120" s="7" t="s">
        <v>151</v>
      </c>
      <c r="B5120" s="7">
        <v>12</v>
      </c>
      <c r="C5120" s="8" t="s">
        <v>186</v>
      </c>
      <c r="D5120" s="7" t="s">
        <v>556</v>
      </c>
      <c r="E5120" s="7" t="s">
        <v>121</v>
      </c>
      <c r="F5120" s="8" t="s">
        <v>557</v>
      </c>
      <c r="G5120" s="7" t="s">
        <v>16</v>
      </c>
      <c r="H5120" s="9">
        <v>1098.9127000000001</v>
      </c>
      <c r="I5120" s="9">
        <v>2.8426</v>
      </c>
      <c r="J5120" s="9">
        <v>2.8426</v>
      </c>
      <c r="K5120" s="10">
        <v>1</v>
      </c>
      <c r="L5120" s="9">
        <v>35.450000000000003</v>
      </c>
      <c r="M5120" s="19">
        <f>H5120*INDEX('Pliegos Tarifarios (Las Condes)'!$B:$B,MATCH($B5120,'Pliegos Tarifarios (Las Condes)'!$A:$A,0))</f>
        <v>144796.03409010003</v>
      </c>
      <c r="N5120" s="19">
        <f>I5120*INDEX('Pliegos Tarifarios (Las Condes)'!$C:$C,MATCH($B5120,'Pliegos Tarifarios (Las Condes)'!$A:$A,0))</f>
        <v>9849.5606758000013</v>
      </c>
      <c r="O5120" s="19">
        <f>J5120*INDEX('Pliegos Tarifarios (Las Condes)'!$D:$D,MATCH($B5120,'Pliegos Tarifarios (Las Condes)'!$A:$A,0))</f>
        <v>41328.132167399999</v>
      </c>
      <c r="P5120" s="19">
        <f>H5120*INDEX('Pliegos Tarifarios (Las Condes)'!$E:$E,MATCH($B5120,'Pliegos Tarifarios (Las Condes)'!$A:$A,0))</f>
        <v>14312.2390048</v>
      </c>
      <c r="Q5120" s="19" cm="1">
        <f t="array" ref="Q5120">H5120*_xlfn.IFS(H5120&lt;=350,INDEX('Pliegos Tarifarios (Las Condes)'!$F:$F,MATCH($B5120,'Pliegos Tarifarios (Las Condes)'!$A:$A,0)),H5120&lt;=500,INDEX('Pliegos Tarifarios (Las Condes)'!$G:$G,MATCH($B5120,'Pliegos Tarifarios (Las Condes)'!$A:$A,0)),H5120&lt;=1000,INDEX('Pliegos Tarifarios (Las Condes)'!$H:$H,MATCH($B5120,'Pliegos Tarifarios (Las Condes)'!$A:$A,0)),H5120&lt;=5000,INDEX('Pliegos Tarifarios (Las Condes)'!$I:$I,MATCH($B5120,'Pliegos Tarifarios (Las Condes)'!$A:$A,0)),H5120&gt;5000,INDEX('Pliegos Tarifarios (Las Condes)'!$J:$J,MATCH($B5120,'Pliegos Tarifarios (Las Condes)'!$A:$A,0)))/1.19</f>
        <v>3363.2269356302527</v>
      </c>
      <c r="R5120" s="19">
        <f>INDEX('Pliegos Tarifarios (Las Condes)'!$K:$K,MATCH($B5120,'Pliegos Tarifarios (Las Condes)'!$A:$A,0))</f>
        <v>733.35299999999995</v>
      </c>
      <c r="S5120" s="21">
        <f t="shared" si="240"/>
        <v>214382.5458737303</v>
      </c>
      <c r="T5120" s="21">
        <f t="shared" si="241"/>
        <v>40732.68371600876</v>
      </c>
      <c r="U5120" s="19">
        <v>0</v>
      </c>
      <c r="V5120" s="21">
        <f t="shared" si="242"/>
        <v>255115.22958973906</v>
      </c>
    </row>
    <row r="5121" spans="1:22" x14ac:dyDescent="0.3">
      <c r="A5121" s="7" t="s">
        <v>151</v>
      </c>
      <c r="B5121" s="7">
        <v>12</v>
      </c>
      <c r="C5121" s="8" t="s">
        <v>186</v>
      </c>
      <c r="D5121" s="7" t="s">
        <v>558</v>
      </c>
      <c r="E5121" s="7" t="s">
        <v>121</v>
      </c>
      <c r="F5121" s="8" t="s">
        <v>559</v>
      </c>
      <c r="G5121" s="7" t="s">
        <v>16</v>
      </c>
      <c r="H5121" s="9">
        <v>1098.6557</v>
      </c>
      <c r="I5121" s="9">
        <v>2.9396</v>
      </c>
      <c r="J5121" s="9">
        <v>2.8237999999999999</v>
      </c>
      <c r="K5121" s="10">
        <v>0.96060688529051563</v>
      </c>
      <c r="L5121" s="9">
        <v>35.44</v>
      </c>
      <c r="M5121" s="19">
        <f>H5121*INDEX('Pliegos Tarifarios (Las Condes)'!$B:$B,MATCH($B5121,'Pliegos Tarifarios (Las Condes)'!$A:$A,0))</f>
        <v>144762.1709991</v>
      </c>
      <c r="N5121" s="19">
        <f>I5121*INDEX('Pliegos Tarifarios (Las Condes)'!$C:$C,MATCH($B5121,'Pliegos Tarifarios (Las Condes)'!$A:$A,0))</f>
        <v>10185.664026800001</v>
      </c>
      <c r="O5121" s="19">
        <f>J5121*INDEX('Pliegos Tarifarios (Las Condes)'!$D:$D,MATCH($B5121,'Pliegos Tarifarios (Las Condes)'!$A:$A,0))</f>
        <v>41054.801806199997</v>
      </c>
      <c r="P5121" s="19">
        <f>H5121*INDEX('Pliegos Tarifarios (Las Condes)'!$E:$E,MATCH($B5121,'Pliegos Tarifarios (Las Condes)'!$A:$A,0))</f>
        <v>14308.8918368</v>
      </c>
      <c r="Q5121" s="19" cm="1">
        <f t="array" ref="Q5121">H5121*_xlfn.IFS(H5121&lt;=350,INDEX('Pliegos Tarifarios (Las Condes)'!$F:$F,MATCH($B5121,'Pliegos Tarifarios (Las Condes)'!$A:$A,0)),H5121&lt;=500,INDEX('Pliegos Tarifarios (Las Condes)'!$G:$G,MATCH($B5121,'Pliegos Tarifarios (Las Condes)'!$A:$A,0)),H5121&lt;=1000,INDEX('Pliegos Tarifarios (Las Condes)'!$H:$H,MATCH($B5121,'Pliegos Tarifarios (Las Condes)'!$A:$A,0)),H5121&lt;=5000,INDEX('Pliegos Tarifarios (Las Condes)'!$I:$I,MATCH($B5121,'Pliegos Tarifarios (Las Condes)'!$A:$A,0)),H5121&gt;5000,INDEX('Pliegos Tarifarios (Las Condes)'!$J:$J,MATCH($B5121,'Pliegos Tarifarios (Las Condes)'!$A:$A,0)))/1.19</f>
        <v>3362.4403860504203</v>
      </c>
      <c r="R5121" s="19">
        <f>INDEX('Pliegos Tarifarios (Las Condes)'!$K:$K,MATCH($B5121,'Pliegos Tarifarios (Las Condes)'!$A:$A,0))</f>
        <v>733.35299999999995</v>
      </c>
      <c r="S5121" s="21">
        <f t="shared" si="240"/>
        <v>214407.3220549504</v>
      </c>
      <c r="T5121" s="21">
        <f t="shared" si="241"/>
        <v>40737.391190440576</v>
      </c>
      <c r="U5121" s="19">
        <v>0</v>
      </c>
      <c r="V5121" s="21">
        <f t="shared" si="242"/>
        <v>255144.71324539097</v>
      </c>
    </row>
    <row r="5122" spans="1:22" x14ac:dyDescent="0.3">
      <c r="A5122" s="7" t="s">
        <v>151</v>
      </c>
      <c r="B5122" s="7">
        <v>12</v>
      </c>
      <c r="C5122" s="8" t="s">
        <v>186</v>
      </c>
      <c r="D5122" s="7" t="s">
        <v>560</v>
      </c>
      <c r="E5122" s="7" t="s">
        <v>121</v>
      </c>
      <c r="F5122" s="8" t="s">
        <v>561</v>
      </c>
      <c r="G5122" s="7" t="s">
        <v>16</v>
      </c>
      <c r="H5122" s="9">
        <v>1100.1038000000001</v>
      </c>
      <c r="I5122" s="9">
        <v>2.891</v>
      </c>
      <c r="J5122" s="9">
        <v>2.8792</v>
      </c>
      <c r="K5122" s="10">
        <v>0.99591836734693873</v>
      </c>
      <c r="L5122" s="9">
        <v>35.49</v>
      </c>
      <c r="M5122" s="19">
        <f>H5122*INDEX('Pliegos Tarifarios (Las Condes)'!$B:$B,MATCH($B5122,'Pliegos Tarifarios (Las Condes)'!$A:$A,0))</f>
        <v>144952.97699940001</v>
      </c>
      <c r="N5122" s="19">
        <f>I5122*INDEX('Pliegos Tarifarios (Las Condes)'!$C:$C,MATCH($B5122,'Pliegos Tarifarios (Las Condes)'!$A:$A,0))</f>
        <v>10017.265853000001</v>
      </c>
      <c r="O5122" s="19">
        <f>J5122*INDEX('Pliegos Tarifarios (Las Condes)'!$D:$D,MATCH($B5122,'Pliegos Tarifarios (Las Condes)'!$A:$A,0))</f>
        <v>41860.254040799999</v>
      </c>
      <c r="P5122" s="19">
        <f>H5122*INDEX('Pliegos Tarifarios (Las Condes)'!$E:$E,MATCH($B5122,'Pliegos Tarifarios (Las Condes)'!$A:$A,0))</f>
        <v>14327.7518912</v>
      </c>
      <c r="Q5122" s="19" cm="1">
        <f t="array" ref="Q5122">H5122*_xlfn.IFS(H5122&lt;=350,INDEX('Pliegos Tarifarios (Las Condes)'!$F:$F,MATCH($B5122,'Pliegos Tarifarios (Las Condes)'!$A:$A,0)),H5122&lt;=500,INDEX('Pliegos Tarifarios (Las Condes)'!$G:$G,MATCH($B5122,'Pliegos Tarifarios (Las Condes)'!$A:$A,0)),H5122&lt;=1000,INDEX('Pliegos Tarifarios (Las Condes)'!$H:$H,MATCH($B5122,'Pliegos Tarifarios (Las Condes)'!$A:$A,0)),H5122&lt;=5000,INDEX('Pliegos Tarifarios (Las Condes)'!$I:$I,MATCH($B5122,'Pliegos Tarifarios (Las Condes)'!$A:$A,0)),H5122&gt;5000,INDEX('Pliegos Tarifarios (Las Condes)'!$J:$J,MATCH($B5122,'Pliegos Tarifarios (Las Condes)'!$A:$A,0)))/1.19</f>
        <v>3366.8723021848741</v>
      </c>
      <c r="R5122" s="19">
        <f>INDEX('Pliegos Tarifarios (Las Condes)'!$K:$K,MATCH($B5122,'Pliegos Tarifarios (Las Condes)'!$A:$A,0))</f>
        <v>733.35299999999995</v>
      </c>
      <c r="S5122" s="21">
        <f t="shared" si="240"/>
        <v>215258.47408658487</v>
      </c>
      <c r="T5122" s="21">
        <f t="shared" si="241"/>
        <v>40899.110076451128</v>
      </c>
      <c r="U5122" s="19">
        <v>0</v>
      </c>
      <c r="V5122" s="21">
        <f t="shared" si="242"/>
        <v>256157.58416303599</v>
      </c>
    </row>
    <row r="5123" spans="1:22" x14ac:dyDescent="0.3">
      <c r="A5123" s="7" t="s">
        <v>151</v>
      </c>
      <c r="B5123" s="7">
        <v>12</v>
      </c>
      <c r="C5123" s="8" t="s">
        <v>186</v>
      </c>
      <c r="D5123" s="7" t="s">
        <v>562</v>
      </c>
      <c r="E5123" s="7" t="s">
        <v>121</v>
      </c>
      <c r="F5123" s="8" t="s">
        <v>563</v>
      </c>
      <c r="G5123" s="7" t="s">
        <v>16</v>
      </c>
      <c r="H5123" s="9">
        <v>1097.4707000000001</v>
      </c>
      <c r="I5123" s="9">
        <v>2.8773</v>
      </c>
      <c r="J5123" s="9">
        <v>2.8496000000000001</v>
      </c>
      <c r="K5123" s="10">
        <v>0.99037291905605951</v>
      </c>
      <c r="L5123" s="9">
        <v>35.4</v>
      </c>
      <c r="M5123" s="19">
        <f>H5123*INDEX('Pliegos Tarifarios (Las Condes)'!$B:$B,MATCH($B5123,'Pliegos Tarifarios (Las Condes)'!$A:$A,0))</f>
        <v>144606.03184410001</v>
      </c>
      <c r="N5123" s="19">
        <f>I5123*INDEX('Pliegos Tarifarios (Las Condes)'!$C:$C,MATCH($B5123,'Pliegos Tarifarios (Las Condes)'!$A:$A,0))</f>
        <v>9969.7955859000012</v>
      </c>
      <c r="O5123" s="19">
        <f>J5123*INDEX('Pliegos Tarifarios (Las Condes)'!$D:$D,MATCH($B5123,'Pliegos Tarifarios (Las Condes)'!$A:$A,0))</f>
        <v>41429.904110399999</v>
      </c>
      <c r="P5123" s="19">
        <f>H5123*INDEX('Pliegos Tarifarios (Las Condes)'!$E:$E,MATCH($B5123,'Pliegos Tarifarios (Las Condes)'!$A:$A,0))</f>
        <v>14293.458396800001</v>
      </c>
      <c r="Q5123" s="19" cm="1">
        <f t="array" ref="Q5123">H5123*_xlfn.IFS(H5123&lt;=350,INDEX('Pliegos Tarifarios (Las Condes)'!$F:$F,MATCH($B5123,'Pliegos Tarifarios (Las Condes)'!$A:$A,0)),H5123&lt;=500,INDEX('Pliegos Tarifarios (Las Condes)'!$G:$G,MATCH($B5123,'Pliegos Tarifarios (Las Condes)'!$A:$A,0)),H5123&lt;=1000,INDEX('Pliegos Tarifarios (Las Condes)'!$H:$H,MATCH($B5123,'Pliegos Tarifarios (Las Condes)'!$A:$A,0)),H5123&lt;=5000,INDEX('Pliegos Tarifarios (Las Condes)'!$I:$I,MATCH($B5123,'Pliegos Tarifarios (Las Condes)'!$A:$A,0)),H5123&gt;5000,INDEX('Pliegos Tarifarios (Las Condes)'!$J:$J,MATCH($B5123,'Pliegos Tarifarios (Las Condes)'!$A:$A,0)))/1.19</f>
        <v>3358.8136885714289</v>
      </c>
      <c r="R5123" s="19">
        <f>INDEX('Pliegos Tarifarios (Las Condes)'!$K:$K,MATCH($B5123,'Pliegos Tarifarios (Las Condes)'!$A:$A,0))</f>
        <v>733.35299999999995</v>
      </c>
      <c r="S5123" s="21">
        <f t="shared" si="240"/>
        <v>214391.35662577144</v>
      </c>
      <c r="T5123" s="21">
        <f t="shared" si="241"/>
        <v>40734.357758896571</v>
      </c>
      <c r="U5123" s="19">
        <v>0</v>
      </c>
      <c r="V5123" s="21">
        <f t="shared" si="242"/>
        <v>255125.71438466801</v>
      </c>
    </row>
    <row r="5124" spans="1:22" x14ac:dyDescent="0.3">
      <c r="A5124" s="7" t="s">
        <v>151</v>
      </c>
      <c r="B5124" s="7">
        <v>12</v>
      </c>
      <c r="C5124" s="8" t="s">
        <v>186</v>
      </c>
      <c r="D5124" s="7" t="s">
        <v>564</v>
      </c>
      <c r="E5124" s="7" t="s">
        <v>121</v>
      </c>
      <c r="F5124" s="8" t="s">
        <v>565</v>
      </c>
      <c r="G5124" s="7" t="s">
        <v>16</v>
      </c>
      <c r="H5124" s="9">
        <v>1098.3815</v>
      </c>
      <c r="I5124" s="9">
        <v>2.8652000000000002</v>
      </c>
      <c r="J5124" s="9">
        <v>2.8245</v>
      </c>
      <c r="K5124" s="10">
        <v>0.9857950579366187</v>
      </c>
      <c r="L5124" s="9">
        <v>35.43</v>
      </c>
      <c r="M5124" s="19">
        <f>H5124*INDEX('Pliegos Tarifarios (Las Condes)'!$B:$B,MATCH($B5124,'Pliegos Tarifarios (Las Condes)'!$A:$A,0))</f>
        <v>144726.0415845</v>
      </c>
      <c r="N5124" s="19">
        <f>I5124*INDEX('Pliegos Tarifarios (Las Condes)'!$C:$C,MATCH($B5124,'Pliegos Tarifarios (Las Condes)'!$A:$A,0))</f>
        <v>9927.8692916000018</v>
      </c>
      <c r="O5124" s="19">
        <f>J5124*INDEX('Pliegos Tarifarios (Las Condes)'!$D:$D,MATCH($B5124,'Pliegos Tarifarios (Las Condes)'!$A:$A,0))</f>
        <v>41064.979000500003</v>
      </c>
      <c r="P5124" s="19">
        <f>H5124*INDEX('Pliegos Tarifarios (Las Condes)'!$E:$E,MATCH($B5124,'Pliegos Tarifarios (Las Condes)'!$A:$A,0))</f>
        <v>14305.320655999998</v>
      </c>
      <c r="Q5124" s="19" cm="1">
        <f t="array" ref="Q5124">H5124*_xlfn.IFS(H5124&lt;=350,INDEX('Pliegos Tarifarios (Las Condes)'!$F:$F,MATCH($B5124,'Pliegos Tarifarios (Las Condes)'!$A:$A,0)),H5124&lt;=500,INDEX('Pliegos Tarifarios (Las Condes)'!$G:$G,MATCH($B5124,'Pliegos Tarifarios (Las Condes)'!$A:$A,0)),H5124&lt;=1000,INDEX('Pliegos Tarifarios (Las Condes)'!$H:$H,MATCH($B5124,'Pliegos Tarifarios (Las Condes)'!$A:$A,0)),H5124&lt;=5000,INDEX('Pliegos Tarifarios (Las Condes)'!$I:$I,MATCH($B5124,'Pliegos Tarifarios (Las Condes)'!$A:$A,0)),H5124&gt;5000,INDEX('Pliegos Tarifarios (Las Condes)'!$J:$J,MATCH($B5124,'Pliegos Tarifarios (Las Condes)'!$A:$A,0)))/1.19</f>
        <v>3361.6011957983192</v>
      </c>
      <c r="R5124" s="19">
        <f>INDEX('Pliegos Tarifarios (Las Condes)'!$K:$K,MATCH($B5124,'Pliegos Tarifarios (Las Condes)'!$A:$A,0))</f>
        <v>733.35299999999995</v>
      </c>
      <c r="S5124" s="21">
        <f t="shared" si="240"/>
        <v>214119.16472839832</v>
      </c>
      <c r="T5124" s="21">
        <f t="shared" si="241"/>
        <v>40682.641298395683</v>
      </c>
      <c r="U5124" s="19">
        <v>0</v>
      </c>
      <c r="V5124" s="21">
        <f t="shared" si="242"/>
        <v>254801.80602679402</v>
      </c>
    </row>
    <row r="5125" spans="1:22" x14ac:dyDescent="0.3">
      <c r="A5125" s="7" t="s">
        <v>151</v>
      </c>
      <c r="B5125" s="7">
        <v>12</v>
      </c>
      <c r="C5125" s="8" t="s">
        <v>186</v>
      </c>
      <c r="D5125" s="7" t="s">
        <v>566</v>
      </c>
      <c r="E5125" s="7" t="s">
        <v>121</v>
      </c>
      <c r="F5125" s="8" t="s">
        <v>567</v>
      </c>
      <c r="G5125" s="7" t="s">
        <v>16</v>
      </c>
      <c r="H5125" s="9">
        <v>1098.6188</v>
      </c>
      <c r="I5125" s="9">
        <v>2.8994</v>
      </c>
      <c r="J5125" s="9">
        <v>2.8994</v>
      </c>
      <c r="K5125" s="10">
        <v>1</v>
      </c>
      <c r="L5125" s="9">
        <v>35.44</v>
      </c>
      <c r="M5125" s="19">
        <f>H5125*INDEX('Pliegos Tarifarios (Las Condes)'!$B:$B,MATCH($B5125,'Pliegos Tarifarios (Las Condes)'!$A:$A,0))</f>
        <v>144757.30894439999</v>
      </c>
      <c r="N5125" s="19">
        <f>I5125*INDEX('Pliegos Tarifarios (Las Condes)'!$C:$C,MATCH($B5125,'Pliegos Tarifarios (Las Condes)'!$A:$A,0))</f>
        <v>10046.371710200001</v>
      </c>
      <c r="O5125" s="19">
        <f>J5125*INDEX('Pliegos Tarifarios (Las Condes)'!$D:$D,MATCH($B5125,'Pliegos Tarifarios (Las Condes)'!$A:$A,0))</f>
        <v>42153.938790599997</v>
      </c>
      <c r="P5125" s="19">
        <f>H5125*INDEX('Pliegos Tarifarios (Las Condes)'!$E:$E,MATCH($B5125,'Pliegos Tarifarios (Las Condes)'!$A:$A,0))</f>
        <v>14308.411251199999</v>
      </c>
      <c r="Q5125" s="19" cm="1">
        <f t="array" ref="Q5125">H5125*_xlfn.IFS(H5125&lt;=350,INDEX('Pliegos Tarifarios (Las Condes)'!$F:$F,MATCH($B5125,'Pliegos Tarifarios (Las Condes)'!$A:$A,0)),H5125&lt;=500,INDEX('Pliegos Tarifarios (Las Condes)'!$G:$G,MATCH($B5125,'Pliegos Tarifarios (Las Condes)'!$A:$A,0)),H5125&lt;=1000,INDEX('Pliegos Tarifarios (Las Condes)'!$H:$H,MATCH($B5125,'Pliegos Tarifarios (Las Condes)'!$A:$A,0)),H5125&lt;=5000,INDEX('Pliegos Tarifarios (Las Condes)'!$I:$I,MATCH($B5125,'Pliegos Tarifarios (Las Condes)'!$A:$A,0)),H5125&gt;5000,INDEX('Pliegos Tarifarios (Las Condes)'!$J:$J,MATCH($B5125,'Pliegos Tarifarios (Las Condes)'!$A:$A,0)))/1.19</f>
        <v>3362.3274534453781</v>
      </c>
      <c r="R5125" s="19">
        <f>INDEX('Pliegos Tarifarios (Las Condes)'!$K:$K,MATCH($B5125,'Pliegos Tarifarios (Las Condes)'!$A:$A,0))</f>
        <v>733.35299999999995</v>
      </c>
      <c r="S5125" s="21">
        <f t="shared" si="240"/>
        <v>215361.71114984536</v>
      </c>
      <c r="T5125" s="21">
        <f t="shared" si="241"/>
        <v>40918.725118470618</v>
      </c>
      <c r="U5125" s="19">
        <v>0</v>
      </c>
      <c r="V5125" s="21">
        <f t="shared" si="242"/>
        <v>256280.43626831597</v>
      </c>
    </row>
    <row r="5126" spans="1:22" x14ac:dyDescent="0.3">
      <c r="A5126" s="7" t="s">
        <v>151</v>
      </c>
      <c r="B5126" s="7">
        <v>12</v>
      </c>
      <c r="C5126" s="8" t="s">
        <v>186</v>
      </c>
      <c r="D5126" s="7" t="s">
        <v>568</v>
      </c>
      <c r="E5126" s="7" t="s">
        <v>121</v>
      </c>
      <c r="F5126" s="8" t="s">
        <v>569</v>
      </c>
      <c r="G5126" s="7" t="s">
        <v>16</v>
      </c>
      <c r="H5126" s="9">
        <v>1099.296</v>
      </c>
      <c r="I5126" s="9">
        <v>2.8620000000000001</v>
      </c>
      <c r="J5126" s="9">
        <v>2.8620000000000001</v>
      </c>
      <c r="K5126" s="10">
        <v>1</v>
      </c>
      <c r="L5126" s="9">
        <v>35.46</v>
      </c>
      <c r="M5126" s="19">
        <f>H5126*INDEX('Pliegos Tarifarios (Las Condes)'!$B:$B,MATCH($B5126,'Pliegos Tarifarios (Las Condes)'!$A:$A,0))</f>
        <v>144846.53884800003</v>
      </c>
      <c r="N5126" s="19">
        <f>I5126*INDEX('Pliegos Tarifarios (Las Condes)'!$C:$C,MATCH($B5126,'Pliegos Tarifarios (Las Condes)'!$A:$A,0))</f>
        <v>9916.7813460000016</v>
      </c>
      <c r="O5126" s="19">
        <f>J5126*INDEX('Pliegos Tarifarios (Las Condes)'!$D:$D,MATCH($B5126,'Pliegos Tarifarios (Las Condes)'!$A:$A,0))</f>
        <v>41610.185838000005</v>
      </c>
      <c r="P5126" s="19">
        <f>H5126*INDEX('Pliegos Tarifarios (Las Condes)'!$E:$E,MATCH($B5126,'Pliegos Tarifarios (Las Condes)'!$A:$A,0))</f>
        <v>14317.231104</v>
      </c>
      <c r="Q5126" s="19" cm="1">
        <f t="array" ref="Q5126">H5126*_xlfn.IFS(H5126&lt;=350,INDEX('Pliegos Tarifarios (Las Condes)'!$F:$F,MATCH($B5126,'Pliegos Tarifarios (Las Condes)'!$A:$A,0)),H5126&lt;=500,INDEX('Pliegos Tarifarios (Las Condes)'!$G:$G,MATCH($B5126,'Pliegos Tarifarios (Las Condes)'!$A:$A,0)),H5126&lt;=1000,INDEX('Pliegos Tarifarios (Las Condes)'!$H:$H,MATCH($B5126,'Pliegos Tarifarios (Las Condes)'!$A:$A,0)),H5126&lt;=5000,INDEX('Pliegos Tarifarios (Las Condes)'!$I:$I,MATCH($B5126,'Pliegos Tarifarios (Las Condes)'!$A:$A,0)),H5126&gt;5000,INDEX('Pliegos Tarifarios (Las Condes)'!$J:$J,MATCH($B5126,'Pliegos Tarifarios (Las Condes)'!$A:$A,0)))/1.19</f>
        <v>3364.4000268907562</v>
      </c>
      <c r="R5126" s="19">
        <f>INDEX('Pliegos Tarifarios (Las Condes)'!$K:$K,MATCH($B5126,'Pliegos Tarifarios (Las Condes)'!$A:$A,0))</f>
        <v>733.35299999999995</v>
      </c>
      <c r="S5126" s="21">
        <f t="shared" si="240"/>
        <v>214788.49016289081</v>
      </c>
      <c r="T5126" s="21">
        <f t="shared" si="241"/>
        <v>40809.813130949253</v>
      </c>
      <c r="U5126" s="19">
        <v>0</v>
      </c>
      <c r="V5126" s="21">
        <f t="shared" si="242"/>
        <v>255598.30329384006</v>
      </c>
    </row>
    <row r="5127" spans="1:22" x14ac:dyDescent="0.3">
      <c r="A5127" s="7" t="s">
        <v>151</v>
      </c>
      <c r="B5127" s="7">
        <v>12</v>
      </c>
      <c r="C5127" s="8" t="s">
        <v>186</v>
      </c>
      <c r="D5127" s="7" t="s">
        <v>570</v>
      </c>
      <c r="E5127" s="7" t="s">
        <v>121</v>
      </c>
      <c r="F5127" s="8" t="s">
        <v>571</v>
      </c>
      <c r="G5127" s="7" t="s">
        <v>16</v>
      </c>
      <c r="H5127" s="9">
        <v>1096.4992999999999</v>
      </c>
      <c r="I5127" s="9">
        <v>3.0125000000000002</v>
      </c>
      <c r="J5127" s="9">
        <v>2.8452999999999999</v>
      </c>
      <c r="K5127" s="10">
        <v>0.94449792531120325</v>
      </c>
      <c r="L5127" s="9">
        <v>35.369999999999997</v>
      </c>
      <c r="M5127" s="19">
        <f>H5127*INDEX('Pliegos Tarifarios (Las Condes)'!$B:$B,MATCH($B5127,'Pliegos Tarifarios (Las Condes)'!$A:$A,0))</f>
        <v>144478.0372659</v>
      </c>
      <c r="N5127" s="19">
        <f>I5127*INDEX('Pliegos Tarifarios (Las Condes)'!$C:$C,MATCH($B5127,'Pliegos Tarifarios (Las Condes)'!$A:$A,0))</f>
        <v>10438.261287500001</v>
      </c>
      <c r="O5127" s="19">
        <f>J5127*INDEX('Pliegos Tarifarios (Las Condes)'!$D:$D,MATCH($B5127,'Pliegos Tarifarios (Las Condes)'!$A:$A,0))</f>
        <v>41367.387059699999</v>
      </c>
      <c r="P5127" s="19">
        <f>H5127*INDEX('Pliegos Tarifarios (Las Condes)'!$E:$E,MATCH($B5127,'Pliegos Tarifarios (Las Condes)'!$A:$A,0))</f>
        <v>14280.806883199999</v>
      </c>
      <c r="Q5127" s="19" cm="1">
        <f t="array" ref="Q5127">H5127*_xlfn.IFS(H5127&lt;=350,INDEX('Pliegos Tarifarios (Las Condes)'!$F:$F,MATCH($B5127,'Pliegos Tarifarios (Las Condes)'!$A:$A,0)),H5127&lt;=500,INDEX('Pliegos Tarifarios (Las Condes)'!$G:$G,MATCH($B5127,'Pliegos Tarifarios (Las Condes)'!$A:$A,0)),H5127&lt;=1000,INDEX('Pliegos Tarifarios (Las Condes)'!$H:$H,MATCH($B5127,'Pliegos Tarifarios (Las Condes)'!$A:$A,0)),H5127&lt;=5000,INDEX('Pliegos Tarifarios (Las Condes)'!$I:$I,MATCH($B5127,'Pliegos Tarifarios (Las Condes)'!$A:$A,0)),H5127&gt;5000,INDEX('Pliegos Tarifarios (Las Condes)'!$J:$J,MATCH($B5127,'Pliegos Tarifarios (Las Condes)'!$A:$A,0)))/1.19</f>
        <v>3355.8407147899161</v>
      </c>
      <c r="R5127" s="19">
        <f>INDEX('Pliegos Tarifarios (Las Condes)'!$K:$K,MATCH($B5127,'Pliegos Tarifarios (Las Condes)'!$A:$A,0))</f>
        <v>733.35299999999995</v>
      </c>
      <c r="S5127" s="21">
        <f t="shared" si="240"/>
        <v>214653.68621108995</v>
      </c>
      <c r="T5127" s="21">
        <f t="shared" si="241"/>
        <v>40784.20038010709</v>
      </c>
      <c r="U5127" s="19">
        <v>0</v>
      </c>
      <c r="V5127" s="21">
        <f t="shared" si="242"/>
        <v>255437.88659119705</v>
      </c>
    </row>
    <row r="5128" spans="1:22" x14ac:dyDescent="0.3">
      <c r="A5128" s="7" t="s">
        <v>151</v>
      </c>
      <c r="B5128" s="7">
        <v>12</v>
      </c>
      <c r="C5128" s="8" t="s">
        <v>186</v>
      </c>
      <c r="D5128" s="7" t="s">
        <v>572</v>
      </c>
      <c r="E5128" s="7" t="s">
        <v>121</v>
      </c>
      <c r="F5128" s="8" t="s">
        <v>573</v>
      </c>
      <c r="G5128" s="7" t="s">
        <v>16</v>
      </c>
      <c r="H5128" s="9">
        <v>1098.0197000000001</v>
      </c>
      <c r="I5128" s="9">
        <v>2.8936000000000002</v>
      </c>
      <c r="J5128" s="9">
        <v>2.8773</v>
      </c>
      <c r="K5128" s="10">
        <v>0.99436687862869777</v>
      </c>
      <c r="L5128" s="9">
        <v>35.42</v>
      </c>
      <c r="M5128" s="19">
        <f>H5128*INDEX('Pliegos Tarifarios (Las Condes)'!$B:$B,MATCH($B5128,'Pliegos Tarifarios (Las Condes)'!$A:$A,0))</f>
        <v>144678.36973110001</v>
      </c>
      <c r="N5128" s="19">
        <f>I5128*INDEX('Pliegos Tarifarios (Las Condes)'!$C:$C,MATCH($B5128,'Pliegos Tarifarios (Las Condes)'!$A:$A,0))</f>
        <v>10026.274808800001</v>
      </c>
      <c r="O5128" s="19">
        <f>J5128*INDEX('Pliegos Tarifarios (Las Condes)'!$D:$D,MATCH($B5128,'Pliegos Tarifarios (Las Condes)'!$A:$A,0))</f>
        <v>41832.6302277</v>
      </c>
      <c r="P5128" s="19">
        <f>H5128*INDEX('Pliegos Tarifarios (Las Condes)'!$E:$E,MATCH($B5128,'Pliegos Tarifarios (Las Condes)'!$A:$A,0))</f>
        <v>14300.6085728</v>
      </c>
      <c r="Q5128" s="19" cm="1">
        <f t="array" ref="Q5128">H5128*_xlfn.IFS(H5128&lt;=350,INDEX('Pliegos Tarifarios (Las Condes)'!$F:$F,MATCH($B5128,'Pliegos Tarifarios (Las Condes)'!$A:$A,0)),H5128&lt;=500,INDEX('Pliegos Tarifarios (Las Condes)'!$G:$G,MATCH($B5128,'Pliegos Tarifarios (Las Condes)'!$A:$A,0)),H5128&lt;=1000,INDEX('Pliegos Tarifarios (Las Condes)'!$H:$H,MATCH($B5128,'Pliegos Tarifarios (Las Condes)'!$A:$A,0)),H5128&lt;=5000,INDEX('Pliegos Tarifarios (Las Condes)'!$I:$I,MATCH($B5128,'Pliegos Tarifarios (Las Condes)'!$A:$A,0)),H5128&gt;5000,INDEX('Pliegos Tarifarios (Las Condes)'!$J:$J,MATCH($B5128,'Pliegos Tarifarios (Las Condes)'!$A:$A,0)))/1.19</f>
        <v>3360.4939053781513</v>
      </c>
      <c r="R5128" s="19">
        <f>INDEX('Pliegos Tarifarios (Las Condes)'!$K:$K,MATCH($B5128,'Pliegos Tarifarios (Las Condes)'!$A:$A,0))</f>
        <v>733.35299999999995</v>
      </c>
      <c r="S5128" s="21">
        <f t="shared" si="240"/>
        <v>214931.73024577816</v>
      </c>
      <c r="T5128" s="21">
        <f t="shared" si="241"/>
        <v>40837.028746697848</v>
      </c>
      <c r="U5128" s="19">
        <v>0</v>
      </c>
      <c r="V5128" s="21">
        <f t="shared" si="242"/>
        <v>255768.75899247601</v>
      </c>
    </row>
    <row r="5129" spans="1:22" x14ac:dyDescent="0.3">
      <c r="A5129" s="7" t="s">
        <v>151</v>
      </c>
      <c r="B5129" s="7">
        <v>12</v>
      </c>
      <c r="C5129" s="8" t="s">
        <v>186</v>
      </c>
      <c r="D5129" s="7" t="s">
        <v>574</v>
      </c>
      <c r="E5129" s="7" t="s">
        <v>121</v>
      </c>
      <c r="F5129" s="8" t="s">
        <v>575</v>
      </c>
      <c r="G5129" s="7" t="s">
        <v>16</v>
      </c>
      <c r="H5129" s="9">
        <v>1099.2321999999999</v>
      </c>
      <c r="I5129" s="9">
        <v>2.8984000000000001</v>
      </c>
      <c r="J5129" s="9">
        <v>2.8521000000000001</v>
      </c>
      <c r="K5129" s="10">
        <v>0.9840256693348054</v>
      </c>
      <c r="L5129" s="9">
        <v>35.46</v>
      </c>
      <c r="M5129" s="19">
        <f>H5129*INDEX('Pliegos Tarifarios (Las Condes)'!$B:$B,MATCH($B5129,'Pliegos Tarifarios (Las Condes)'!$A:$A,0))</f>
        <v>144838.1323686</v>
      </c>
      <c r="N5129" s="19">
        <f>I5129*INDEX('Pliegos Tarifarios (Las Condes)'!$C:$C,MATCH($B5129,'Pliegos Tarifarios (Las Condes)'!$A:$A,0))</f>
        <v>10042.906727200001</v>
      </c>
      <c r="O5129" s="19">
        <f>J5129*INDEX('Pliegos Tarifarios (Las Condes)'!$D:$D,MATCH($B5129,'Pliegos Tarifarios (Las Condes)'!$A:$A,0))</f>
        <v>41466.251232900002</v>
      </c>
      <c r="P5129" s="19">
        <f>H5129*INDEX('Pliegos Tarifarios (Las Condes)'!$E:$E,MATCH($B5129,'Pliegos Tarifarios (Las Condes)'!$A:$A,0))</f>
        <v>14316.400172799998</v>
      </c>
      <c r="Q5129" s="19" cm="1">
        <f t="array" ref="Q5129">H5129*_xlfn.IFS(H5129&lt;=350,INDEX('Pliegos Tarifarios (Las Condes)'!$F:$F,MATCH($B5129,'Pliegos Tarifarios (Las Condes)'!$A:$A,0)),H5129&lt;=500,INDEX('Pliegos Tarifarios (Las Condes)'!$G:$G,MATCH($B5129,'Pliegos Tarifarios (Las Condes)'!$A:$A,0)),H5129&lt;=1000,INDEX('Pliegos Tarifarios (Las Condes)'!$H:$H,MATCH($B5129,'Pliegos Tarifarios (Las Condes)'!$A:$A,0)),H5129&lt;=5000,INDEX('Pliegos Tarifarios (Las Condes)'!$I:$I,MATCH($B5129,'Pliegos Tarifarios (Las Condes)'!$A:$A,0)),H5129&gt;5000,INDEX('Pliegos Tarifarios (Las Condes)'!$J:$J,MATCH($B5129,'Pliegos Tarifarios (Las Condes)'!$A:$A,0)))/1.19</f>
        <v>3364.2047667226889</v>
      </c>
      <c r="R5129" s="19">
        <f>INDEX('Pliegos Tarifarios (Las Condes)'!$K:$K,MATCH($B5129,'Pliegos Tarifarios (Las Condes)'!$A:$A,0))</f>
        <v>733.35299999999995</v>
      </c>
      <c r="S5129" s="21">
        <f t="shared" ref="S5129:S5192" si="243">SUM(M5129:R5129)</f>
        <v>214761.24826822267</v>
      </c>
      <c r="T5129" s="21">
        <f t="shared" ref="T5129:T5192" si="244">S5129*0.19</f>
        <v>40804.637170962305</v>
      </c>
      <c r="U5129" s="19">
        <v>0</v>
      </c>
      <c r="V5129" s="21">
        <f t="shared" ref="V5129:V5192" si="245">SUM(S5129:T5129)</f>
        <v>255565.88543918496</v>
      </c>
    </row>
    <row r="5130" spans="1:22" x14ac:dyDescent="0.3">
      <c r="A5130" s="7" t="s">
        <v>151</v>
      </c>
      <c r="B5130" s="7">
        <v>12</v>
      </c>
      <c r="C5130" s="8" t="s">
        <v>186</v>
      </c>
      <c r="D5130" s="7" t="s">
        <v>576</v>
      </c>
      <c r="E5130" s="7" t="s">
        <v>121</v>
      </c>
      <c r="F5130" s="8" t="s">
        <v>577</v>
      </c>
      <c r="G5130" s="7" t="s">
        <v>16</v>
      </c>
      <c r="H5130" s="9">
        <v>1097.242</v>
      </c>
      <c r="I5130" s="9">
        <v>2.8837999999999999</v>
      </c>
      <c r="J5130" s="9">
        <v>2.8603999999999998</v>
      </c>
      <c r="K5130" s="10">
        <v>0.99188570635966433</v>
      </c>
      <c r="L5130" s="9">
        <v>35.39</v>
      </c>
      <c r="M5130" s="19">
        <f>H5130*INDEX('Pliegos Tarifarios (Las Condes)'!$B:$B,MATCH($B5130,'Pliegos Tarifarios (Las Condes)'!$A:$A,0))</f>
        <v>144575.897646</v>
      </c>
      <c r="N5130" s="19">
        <f>I5130*INDEX('Pliegos Tarifarios (Las Condes)'!$C:$C,MATCH($B5130,'Pliegos Tarifarios (Las Condes)'!$A:$A,0))</f>
        <v>9992.3179753999993</v>
      </c>
      <c r="O5130" s="19">
        <f>J5130*INDEX('Pliegos Tarifarios (Las Condes)'!$D:$D,MATCH($B5130,'Pliegos Tarifarios (Las Condes)'!$A:$A,0))</f>
        <v>41586.923679599997</v>
      </c>
      <c r="P5130" s="19">
        <f>H5130*INDEX('Pliegos Tarifarios (Las Condes)'!$E:$E,MATCH($B5130,'Pliegos Tarifarios (Las Condes)'!$A:$A,0))</f>
        <v>14290.479807999998</v>
      </c>
      <c r="Q5130" s="19" cm="1">
        <f t="array" ref="Q5130">H5130*_xlfn.IFS(H5130&lt;=350,INDEX('Pliegos Tarifarios (Las Condes)'!$F:$F,MATCH($B5130,'Pliegos Tarifarios (Las Condes)'!$A:$A,0)),H5130&lt;=500,INDEX('Pliegos Tarifarios (Las Condes)'!$G:$G,MATCH($B5130,'Pliegos Tarifarios (Las Condes)'!$A:$A,0)),H5130&lt;=1000,INDEX('Pliegos Tarifarios (Las Condes)'!$H:$H,MATCH($B5130,'Pliegos Tarifarios (Las Condes)'!$A:$A,0)),H5130&lt;=5000,INDEX('Pliegos Tarifarios (Las Condes)'!$I:$I,MATCH($B5130,'Pliegos Tarifarios (Las Condes)'!$A:$A,0)),H5130&gt;5000,INDEX('Pliegos Tarifarios (Las Condes)'!$J:$J,MATCH($B5130,'Pliegos Tarifarios (Las Condes)'!$A:$A,0)))/1.19</f>
        <v>3358.1137512605042</v>
      </c>
      <c r="R5130" s="19">
        <f>INDEX('Pliegos Tarifarios (Las Condes)'!$K:$K,MATCH($B5130,'Pliegos Tarifarios (Las Condes)'!$A:$A,0))</f>
        <v>733.35299999999995</v>
      </c>
      <c r="S5130" s="21">
        <f t="shared" si="243"/>
        <v>214537.0858602605</v>
      </c>
      <c r="T5130" s="21">
        <f t="shared" si="244"/>
        <v>40762.046313449493</v>
      </c>
      <c r="U5130" s="19">
        <v>0</v>
      </c>
      <c r="V5130" s="21">
        <f t="shared" si="245"/>
        <v>255299.13217370998</v>
      </c>
    </row>
    <row r="5131" spans="1:22" x14ac:dyDescent="0.3">
      <c r="A5131" s="7" t="s">
        <v>151</v>
      </c>
      <c r="B5131" s="7">
        <v>12</v>
      </c>
      <c r="C5131" s="8" t="s">
        <v>186</v>
      </c>
      <c r="D5131" s="7" t="s">
        <v>578</v>
      </c>
      <c r="E5131" s="7" t="s">
        <v>121</v>
      </c>
      <c r="F5131" s="8" t="s">
        <v>579</v>
      </c>
      <c r="G5131" s="7" t="s">
        <v>16</v>
      </c>
      <c r="H5131" s="9">
        <v>1099.8282999999999</v>
      </c>
      <c r="I5131" s="9">
        <v>2.95</v>
      </c>
      <c r="J5131" s="9">
        <v>2.8088000000000002</v>
      </c>
      <c r="K5131" s="10">
        <v>0.95213559322033903</v>
      </c>
      <c r="L5131" s="9">
        <v>35.479999999999997</v>
      </c>
      <c r="M5131" s="19">
        <f>H5131*INDEX('Pliegos Tarifarios (Las Condes)'!$B:$B,MATCH($B5131,'Pliegos Tarifarios (Las Condes)'!$A:$A,0))</f>
        <v>144916.6762929</v>
      </c>
      <c r="N5131" s="19">
        <f>I5131*INDEX('Pliegos Tarifarios (Las Condes)'!$C:$C,MATCH($B5131,'Pliegos Tarifarios (Las Condes)'!$A:$A,0))</f>
        <v>10221.699850000001</v>
      </c>
      <c r="O5131" s="19">
        <f>J5131*INDEX('Pliegos Tarifarios (Las Condes)'!$D:$D,MATCH($B5131,'Pliegos Tarifarios (Las Condes)'!$A:$A,0))</f>
        <v>40836.719071200001</v>
      </c>
      <c r="P5131" s="19">
        <f>H5131*INDEX('Pliegos Tarifarios (Las Condes)'!$E:$E,MATCH($B5131,'Pliegos Tarifarios (Las Condes)'!$A:$A,0))</f>
        <v>14324.163779199998</v>
      </c>
      <c r="Q5131" s="19" cm="1">
        <f t="array" ref="Q5131">H5131*_xlfn.IFS(H5131&lt;=350,INDEX('Pliegos Tarifarios (Las Condes)'!$F:$F,MATCH($B5131,'Pliegos Tarifarios (Las Condes)'!$A:$A,0)),H5131&lt;=500,INDEX('Pliegos Tarifarios (Las Condes)'!$G:$G,MATCH($B5131,'Pliegos Tarifarios (Las Condes)'!$A:$A,0)),H5131&lt;=1000,INDEX('Pliegos Tarifarios (Las Condes)'!$H:$H,MATCH($B5131,'Pliegos Tarifarios (Las Condes)'!$A:$A,0)),H5131&lt;=5000,INDEX('Pliegos Tarifarios (Las Condes)'!$I:$I,MATCH($B5131,'Pliegos Tarifarios (Las Condes)'!$A:$A,0)),H5131&gt;5000,INDEX('Pliegos Tarifarios (Las Condes)'!$J:$J,MATCH($B5131,'Pliegos Tarifarios (Las Condes)'!$A:$A,0)))/1.19</f>
        <v>3366.0291332773104</v>
      </c>
      <c r="R5131" s="19">
        <f>INDEX('Pliegos Tarifarios (Las Condes)'!$K:$K,MATCH($B5131,'Pliegos Tarifarios (Las Condes)'!$A:$A,0))</f>
        <v>733.35299999999995</v>
      </c>
      <c r="S5131" s="21">
        <f t="shared" si="243"/>
        <v>214398.64112657731</v>
      </c>
      <c r="T5131" s="21">
        <f t="shared" si="244"/>
        <v>40735.741814049688</v>
      </c>
      <c r="U5131" s="19">
        <v>0</v>
      </c>
      <c r="V5131" s="21">
        <f t="shared" si="245"/>
        <v>255134.38294062699</v>
      </c>
    </row>
    <row r="5132" spans="1:22" x14ac:dyDescent="0.3">
      <c r="A5132" s="7" t="s">
        <v>151</v>
      </c>
      <c r="B5132" s="7">
        <v>12</v>
      </c>
      <c r="C5132" s="8" t="s">
        <v>186</v>
      </c>
      <c r="D5132" s="7" t="s">
        <v>580</v>
      </c>
      <c r="E5132" s="7" t="s">
        <v>121</v>
      </c>
      <c r="F5132" s="8" t="s">
        <v>581</v>
      </c>
      <c r="G5132" s="7" t="s">
        <v>16</v>
      </c>
      <c r="H5132" s="9">
        <v>1098.6569999999999</v>
      </c>
      <c r="I5132" s="9">
        <v>2.8769999999999998</v>
      </c>
      <c r="J5132" s="9">
        <v>2.8311999999999999</v>
      </c>
      <c r="K5132" s="10">
        <v>0.98408063955509217</v>
      </c>
      <c r="L5132" s="9">
        <v>35.44</v>
      </c>
      <c r="M5132" s="19">
        <f>H5132*INDEX('Pliegos Tarifarios (Las Condes)'!$B:$B,MATCH($B5132,'Pliegos Tarifarios (Las Condes)'!$A:$A,0))</f>
        <v>144762.34229100001</v>
      </c>
      <c r="N5132" s="19">
        <f>I5132*INDEX('Pliegos Tarifarios (Las Condes)'!$C:$C,MATCH($B5132,'Pliegos Tarifarios (Las Condes)'!$A:$A,0))</f>
        <v>9968.7560909999993</v>
      </c>
      <c r="O5132" s="19">
        <f>J5132*INDEX('Pliegos Tarifarios (Las Condes)'!$D:$D,MATCH($B5132,'Pliegos Tarifarios (Las Condes)'!$A:$A,0))</f>
        <v>41162.389288799997</v>
      </c>
      <c r="P5132" s="19">
        <f>H5132*INDEX('Pliegos Tarifarios (Las Condes)'!$E:$E,MATCH($B5132,'Pliegos Tarifarios (Las Condes)'!$A:$A,0))</f>
        <v>14308.908767999998</v>
      </c>
      <c r="Q5132" s="19" cm="1">
        <f t="array" ref="Q5132">H5132*_xlfn.IFS(H5132&lt;=350,INDEX('Pliegos Tarifarios (Las Condes)'!$F:$F,MATCH($B5132,'Pliegos Tarifarios (Las Condes)'!$A:$A,0)),H5132&lt;=500,INDEX('Pliegos Tarifarios (Las Condes)'!$G:$G,MATCH($B5132,'Pliegos Tarifarios (Las Condes)'!$A:$A,0)),H5132&lt;=1000,INDEX('Pliegos Tarifarios (Las Condes)'!$H:$H,MATCH($B5132,'Pliegos Tarifarios (Las Condes)'!$A:$A,0)),H5132&lt;=5000,INDEX('Pliegos Tarifarios (Las Condes)'!$I:$I,MATCH($B5132,'Pliegos Tarifarios (Las Condes)'!$A:$A,0)),H5132&gt;5000,INDEX('Pliegos Tarifarios (Las Condes)'!$J:$J,MATCH($B5132,'Pliegos Tarifarios (Las Condes)'!$A:$A,0)))/1.19</f>
        <v>3362.444364705882</v>
      </c>
      <c r="R5132" s="19">
        <f>INDEX('Pliegos Tarifarios (Las Condes)'!$K:$K,MATCH($B5132,'Pliegos Tarifarios (Las Condes)'!$A:$A,0))</f>
        <v>733.35299999999995</v>
      </c>
      <c r="S5132" s="21">
        <f t="shared" si="243"/>
        <v>214298.19380350588</v>
      </c>
      <c r="T5132" s="21">
        <f t="shared" si="244"/>
        <v>40716.656822666118</v>
      </c>
      <c r="U5132" s="19">
        <v>0</v>
      </c>
      <c r="V5132" s="21">
        <f t="shared" si="245"/>
        <v>255014.850626172</v>
      </c>
    </row>
    <row r="5133" spans="1:22" x14ac:dyDescent="0.3">
      <c r="A5133" s="7" t="s">
        <v>151</v>
      </c>
      <c r="B5133" s="7">
        <v>12</v>
      </c>
      <c r="C5133" s="8" t="s">
        <v>186</v>
      </c>
      <c r="D5133" s="7" t="s">
        <v>582</v>
      </c>
      <c r="E5133" s="7" t="s">
        <v>121</v>
      </c>
      <c r="F5133" s="8" t="s">
        <v>583</v>
      </c>
      <c r="G5133" s="7" t="s">
        <v>16</v>
      </c>
      <c r="H5133" s="9">
        <v>1100.307</v>
      </c>
      <c r="I5133" s="9">
        <v>2.8889999999999998</v>
      </c>
      <c r="J5133" s="9">
        <v>2.7995999999999999</v>
      </c>
      <c r="K5133" s="10">
        <v>0.96905503634475598</v>
      </c>
      <c r="L5133" s="9">
        <v>35.49</v>
      </c>
      <c r="M5133" s="19">
        <f>H5133*INDEX('Pliegos Tarifarios (Las Condes)'!$B:$B,MATCH($B5133,'Pliegos Tarifarios (Las Condes)'!$A:$A,0))</f>
        <v>144979.75124100002</v>
      </c>
      <c r="N5133" s="19">
        <f>I5133*INDEX('Pliegos Tarifarios (Las Condes)'!$C:$C,MATCH($B5133,'Pliegos Tarifarios (Las Condes)'!$A:$A,0))</f>
        <v>10010.335886999999</v>
      </c>
      <c r="O5133" s="19">
        <f>J5133*INDEX('Pliegos Tarifarios (Las Condes)'!$D:$D,MATCH($B5133,'Pliegos Tarifarios (Las Condes)'!$A:$A,0))</f>
        <v>40702.961660399997</v>
      </c>
      <c r="P5133" s="19">
        <f>H5133*INDEX('Pliegos Tarifarios (Las Condes)'!$E:$E,MATCH($B5133,'Pliegos Tarifarios (Las Condes)'!$A:$A,0))</f>
        <v>14330.398368</v>
      </c>
      <c r="Q5133" s="19" cm="1">
        <f t="array" ref="Q5133">H5133*_xlfn.IFS(H5133&lt;=350,INDEX('Pliegos Tarifarios (Las Condes)'!$F:$F,MATCH($B5133,'Pliegos Tarifarios (Las Condes)'!$A:$A,0)),H5133&lt;=500,INDEX('Pliegos Tarifarios (Las Condes)'!$G:$G,MATCH($B5133,'Pliegos Tarifarios (Las Condes)'!$A:$A,0)),H5133&lt;=1000,INDEX('Pliegos Tarifarios (Las Condes)'!$H:$H,MATCH($B5133,'Pliegos Tarifarios (Las Condes)'!$A:$A,0)),H5133&lt;=5000,INDEX('Pliegos Tarifarios (Las Condes)'!$I:$I,MATCH($B5133,'Pliegos Tarifarios (Las Condes)'!$A:$A,0)),H5133&gt;5000,INDEX('Pliegos Tarifarios (Las Condes)'!$J:$J,MATCH($B5133,'Pliegos Tarifarios (Las Condes)'!$A:$A,0)))/1.19</f>
        <v>3367.4941966386555</v>
      </c>
      <c r="R5133" s="19">
        <f>INDEX('Pliegos Tarifarios (Las Condes)'!$K:$K,MATCH($B5133,'Pliegos Tarifarios (Las Condes)'!$A:$A,0))</f>
        <v>733.35299999999995</v>
      </c>
      <c r="S5133" s="21">
        <f t="shared" si="243"/>
        <v>214124.29435303868</v>
      </c>
      <c r="T5133" s="21">
        <f t="shared" si="244"/>
        <v>40683.61592707735</v>
      </c>
      <c r="U5133" s="19">
        <v>0</v>
      </c>
      <c r="V5133" s="21">
        <f t="shared" si="245"/>
        <v>254807.91028011602</v>
      </c>
    </row>
    <row r="5134" spans="1:22" x14ac:dyDescent="0.3">
      <c r="A5134" s="7" t="s">
        <v>151</v>
      </c>
      <c r="B5134" s="7">
        <v>12</v>
      </c>
      <c r="C5134" s="8" t="s">
        <v>186</v>
      </c>
      <c r="D5134" s="7" t="s">
        <v>584</v>
      </c>
      <c r="E5134" s="7" t="s">
        <v>121</v>
      </c>
      <c r="F5134" s="8" t="s">
        <v>585</v>
      </c>
      <c r="G5134" s="7" t="s">
        <v>16</v>
      </c>
      <c r="H5134" s="9">
        <v>1097.8278</v>
      </c>
      <c r="I5134" s="9">
        <v>2.8935</v>
      </c>
      <c r="J5134" s="9">
        <v>2.8418000000000001</v>
      </c>
      <c r="K5134" s="10">
        <v>0.98213236564714024</v>
      </c>
      <c r="L5134" s="9">
        <v>35.409999999999997</v>
      </c>
      <c r="M5134" s="19">
        <f>H5134*INDEX('Pliegos Tarifarios (Las Condes)'!$B:$B,MATCH($B5134,'Pliegos Tarifarios (Las Condes)'!$A:$A,0))</f>
        <v>144653.08441140002</v>
      </c>
      <c r="N5134" s="19">
        <f>I5134*INDEX('Pliegos Tarifarios (Las Condes)'!$C:$C,MATCH($B5134,'Pliegos Tarifarios (Las Condes)'!$A:$A,0))</f>
        <v>10025.928310499999</v>
      </c>
      <c r="O5134" s="19">
        <f>J5134*INDEX('Pliegos Tarifarios (Las Condes)'!$D:$D,MATCH($B5134,'Pliegos Tarifarios (Las Condes)'!$A:$A,0))</f>
        <v>41316.501088199999</v>
      </c>
      <c r="P5134" s="19">
        <f>H5134*INDEX('Pliegos Tarifarios (Las Condes)'!$E:$E,MATCH($B5134,'Pliegos Tarifarios (Las Condes)'!$A:$A,0))</f>
        <v>14298.1092672</v>
      </c>
      <c r="Q5134" s="19" cm="1">
        <f t="array" ref="Q5134">H5134*_xlfn.IFS(H5134&lt;=350,INDEX('Pliegos Tarifarios (Las Condes)'!$F:$F,MATCH($B5134,'Pliegos Tarifarios (Las Condes)'!$A:$A,0)),H5134&lt;=500,INDEX('Pliegos Tarifarios (Las Condes)'!$G:$G,MATCH($B5134,'Pliegos Tarifarios (Las Condes)'!$A:$A,0)),H5134&lt;=1000,INDEX('Pliegos Tarifarios (Las Condes)'!$H:$H,MATCH($B5134,'Pliegos Tarifarios (Las Condes)'!$A:$A,0)),H5134&lt;=5000,INDEX('Pliegos Tarifarios (Las Condes)'!$I:$I,MATCH($B5134,'Pliegos Tarifarios (Las Condes)'!$A:$A,0)),H5134&gt;5000,INDEX('Pliegos Tarifarios (Las Condes)'!$J:$J,MATCH($B5134,'Pliegos Tarifarios (Las Condes)'!$A:$A,0)))/1.19</f>
        <v>3359.9065946218489</v>
      </c>
      <c r="R5134" s="19">
        <f>INDEX('Pliegos Tarifarios (Las Condes)'!$K:$K,MATCH($B5134,'Pliegos Tarifarios (Las Condes)'!$A:$A,0))</f>
        <v>733.35299999999995</v>
      </c>
      <c r="S5134" s="21">
        <f t="shared" si="243"/>
        <v>214386.88267192186</v>
      </c>
      <c r="T5134" s="21">
        <f t="shared" si="244"/>
        <v>40733.507707665158</v>
      </c>
      <c r="U5134" s="19">
        <v>0</v>
      </c>
      <c r="V5134" s="21">
        <f t="shared" si="245"/>
        <v>255120.39037958701</v>
      </c>
    </row>
    <row r="5135" spans="1:22" x14ac:dyDescent="0.3">
      <c r="A5135" s="7" t="s">
        <v>151</v>
      </c>
      <c r="B5135" s="7">
        <v>12</v>
      </c>
      <c r="C5135" s="8" t="s">
        <v>186</v>
      </c>
      <c r="D5135" s="7" t="s">
        <v>586</v>
      </c>
      <c r="E5135" s="7" t="s">
        <v>121</v>
      </c>
      <c r="F5135" s="8" t="s">
        <v>587</v>
      </c>
      <c r="G5135" s="7" t="s">
        <v>16</v>
      </c>
      <c r="H5135" s="9">
        <v>1098.3842</v>
      </c>
      <c r="I5135" s="9">
        <v>2.9131</v>
      </c>
      <c r="J5135" s="9">
        <v>2.9131</v>
      </c>
      <c r="K5135" s="10">
        <v>1</v>
      </c>
      <c r="L5135" s="9">
        <v>35.43</v>
      </c>
      <c r="M5135" s="19">
        <f>H5135*INDEX('Pliegos Tarifarios (Las Condes)'!$B:$B,MATCH($B5135,'Pliegos Tarifarios (Las Condes)'!$A:$A,0))</f>
        <v>144726.3973446</v>
      </c>
      <c r="N5135" s="19">
        <f>I5135*INDEX('Pliegos Tarifarios (Las Condes)'!$C:$C,MATCH($B5135,'Pliegos Tarifarios (Las Condes)'!$A:$A,0))</f>
        <v>10093.841977300001</v>
      </c>
      <c r="O5135" s="19">
        <f>J5135*INDEX('Pliegos Tarifarios (Las Condes)'!$D:$D,MATCH($B5135,'Pliegos Tarifarios (Las Condes)'!$A:$A,0))</f>
        <v>42353.121021899999</v>
      </c>
      <c r="P5135" s="19">
        <f>H5135*INDEX('Pliegos Tarifarios (Las Condes)'!$E:$E,MATCH($B5135,'Pliegos Tarifarios (Las Condes)'!$A:$A,0))</f>
        <v>14305.355820799999</v>
      </c>
      <c r="Q5135" s="19" cm="1">
        <f t="array" ref="Q5135">H5135*_xlfn.IFS(H5135&lt;=350,INDEX('Pliegos Tarifarios (Las Condes)'!$F:$F,MATCH($B5135,'Pliegos Tarifarios (Las Condes)'!$A:$A,0)),H5135&lt;=500,INDEX('Pliegos Tarifarios (Las Condes)'!$G:$G,MATCH($B5135,'Pliegos Tarifarios (Las Condes)'!$A:$A,0)),H5135&lt;=1000,INDEX('Pliegos Tarifarios (Las Condes)'!$H:$H,MATCH($B5135,'Pliegos Tarifarios (Las Condes)'!$A:$A,0)),H5135&lt;=5000,INDEX('Pliegos Tarifarios (Las Condes)'!$I:$I,MATCH($B5135,'Pliegos Tarifarios (Las Condes)'!$A:$A,0)),H5135&gt;5000,INDEX('Pliegos Tarifarios (Las Condes)'!$J:$J,MATCH($B5135,'Pliegos Tarifarios (Las Condes)'!$A:$A,0)))/1.19</f>
        <v>3361.6094591596639</v>
      </c>
      <c r="R5135" s="19">
        <f>INDEX('Pliegos Tarifarios (Las Condes)'!$K:$K,MATCH($B5135,'Pliegos Tarifarios (Las Condes)'!$A:$A,0))</f>
        <v>733.35299999999995</v>
      </c>
      <c r="S5135" s="21">
        <f t="shared" si="243"/>
        <v>215573.67862375968</v>
      </c>
      <c r="T5135" s="21">
        <f t="shared" si="244"/>
        <v>40958.998938514342</v>
      </c>
      <c r="U5135" s="19">
        <v>0</v>
      </c>
      <c r="V5135" s="21">
        <f t="shared" si="245"/>
        <v>256532.67756227404</v>
      </c>
    </row>
    <row r="5136" spans="1:22" x14ac:dyDescent="0.3">
      <c r="A5136" s="7" t="s">
        <v>151</v>
      </c>
      <c r="B5136" s="7">
        <v>12</v>
      </c>
      <c r="C5136" s="8" t="s">
        <v>186</v>
      </c>
      <c r="D5136" s="7" t="s">
        <v>588</v>
      </c>
      <c r="E5136" s="7" t="s">
        <v>121</v>
      </c>
      <c r="F5136" s="8" t="s">
        <v>589</v>
      </c>
      <c r="G5136" s="7" t="s">
        <v>16</v>
      </c>
      <c r="H5136" s="9">
        <v>1097.9188999999999</v>
      </c>
      <c r="I5136" s="9">
        <v>2.8639000000000001</v>
      </c>
      <c r="J5136" s="9">
        <v>2.8639000000000001</v>
      </c>
      <c r="K5136" s="10">
        <v>1</v>
      </c>
      <c r="L5136" s="9">
        <v>35.42</v>
      </c>
      <c r="M5136" s="19">
        <f>H5136*INDEX('Pliegos Tarifarios (Las Condes)'!$B:$B,MATCH($B5136,'Pliegos Tarifarios (Las Condes)'!$A:$A,0))</f>
        <v>144665.0880207</v>
      </c>
      <c r="N5136" s="19">
        <f>I5136*INDEX('Pliegos Tarifarios (Las Condes)'!$C:$C,MATCH($B5136,'Pliegos Tarifarios (Las Condes)'!$A:$A,0))</f>
        <v>9923.3648137</v>
      </c>
      <c r="O5136" s="19">
        <f>J5136*INDEX('Pliegos Tarifarios (Las Condes)'!$D:$D,MATCH($B5136,'Pliegos Tarifarios (Las Condes)'!$A:$A,0))</f>
        <v>41637.809651100004</v>
      </c>
      <c r="P5136" s="19">
        <f>H5136*INDEX('Pliegos Tarifarios (Las Condes)'!$E:$E,MATCH($B5136,'Pliegos Tarifarios (Las Condes)'!$A:$A,0))</f>
        <v>14299.295753599998</v>
      </c>
      <c r="Q5136" s="19" cm="1">
        <f t="array" ref="Q5136">H5136*_xlfn.IFS(H5136&lt;=350,INDEX('Pliegos Tarifarios (Las Condes)'!$F:$F,MATCH($B5136,'Pliegos Tarifarios (Las Condes)'!$A:$A,0)),H5136&lt;=500,INDEX('Pliegos Tarifarios (Las Condes)'!$G:$G,MATCH($B5136,'Pliegos Tarifarios (Las Condes)'!$A:$A,0)),H5136&lt;=1000,INDEX('Pliegos Tarifarios (Las Condes)'!$H:$H,MATCH($B5136,'Pliegos Tarifarios (Las Condes)'!$A:$A,0)),H5136&lt;=5000,INDEX('Pliegos Tarifarios (Las Condes)'!$I:$I,MATCH($B5136,'Pliegos Tarifarios (Las Condes)'!$A:$A,0)),H5136&gt;5000,INDEX('Pliegos Tarifarios (Las Condes)'!$J:$J,MATCH($B5136,'Pliegos Tarifarios (Las Condes)'!$A:$A,0)))/1.19</f>
        <v>3360.1854065546217</v>
      </c>
      <c r="R5136" s="19">
        <f>INDEX('Pliegos Tarifarios (Las Condes)'!$K:$K,MATCH($B5136,'Pliegos Tarifarios (Las Condes)'!$A:$A,0))</f>
        <v>733.35299999999995</v>
      </c>
      <c r="S5136" s="21">
        <f t="shared" si="243"/>
        <v>214619.09664565464</v>
      </c>
      <c r="T5136" s="21">
        <f t="shared" si="244"/>
        <v>40777.628362674383</v>
      </c>
      <c r="U5136" s="19">
        <v>0</v>
      </c>
      <c r="V5136" s="21">
        <f t="shared" si="245"/>
        <v>255396.72500832903</v>
      </c>
    </row>
    <row r="5137" spans="1:22" x14ac:dyDescent="0.3">
      <c r="A5137" s="7" t="s">
        <v>151</v>
      </c>
      <c r="B5137" s="7">
        <v>12</v>
      </c>
      <c r="C5137" s="8" t="s">
        <v>186</v>
      </c>
      <c r="D5137" s="7" t="s">
        <v>590</v>
      </c>
      <c r="E5137" s="7" t="s">
        <v>121</v>
      </c>
      <c r="F5137" s="8" t="s">
        <v>591</v>
      </c>
      <c r="G5137" s="7" t="s">
        <v>16</v>
      </c>
      <c r="H5137" s="9">
        <v>1097.9395999999999</v>
      </c>
      <c r="I5137" s="9">
        <v>2.9001000000000001</v>
      </c>
      <c r="J5137" s="9">
        <v>2.9001000000000001</v>
      </c>
      <c r="K5137" s="10">
        <v>1</v>
      </c>
      <c r="L5137" s="9">
        <v>35.42</v>
      </c>
      <c r="M5137" s="19">
        <f>H5137*INDEX('Pliegos Tarifarios (Las Condes)'!$B:$B,MATCH($B5137,'Pliegos Tarifarios (Las Condes)'!$A:$A,0))</f>
        <v>144667.81551479999</v>
      </c>
      <c r="N5137" s="19">
        <f>I5137*INDEX('Pliegos Tarifarios (Las Condes)'!$C:$C,MATCH($B5137,'Pliegos Tarifarios (Las Condes)'!$A:$A,0))</f>
        <v>10048.797198300001</v>
      </c>
      <c r="O5137" s="19">
        <f>J5137*INDEX('Pliegos Tarifarios (Las Condes)'!$D:$D,MATCH($B5137,'Pliegos Tarifarios (Las Condes)'!$A:$A,0))</f>
        <v>42164.115984900003</v>
      </c>
      <c r="P5137" s="19">
        <f>H5137*INDEX('Pliegos Tarifarios (Las Condes)'!$E:$E,MATCH($B5137,'Pliegos Tarifarios (Las Condes)'!$A:$A,0))</f>
        <v>14299.565350399998</v>
      </c>
      <c r="Q5137" s="19" cm="1">
        <f t="array" ref="Q5137">H5137*_xlfn.IFS(H5137&lt;=350,INDEX('Pliegos Tarifarios (Las Condes)'!$F:$F,MATCH($B5137,'Pliegos Tarifarios (Las Condes)'!$A:$A,0)),H5137&lt;=500,INDEX('Pliegos Tarifarios (Las Condes)'!$G:$G,MATCH($B5137,'Pliegos Tarifarios (Las Condes)'!$A:$A,0)),H5137&lt;=1000,INDEX('Pliegos Tarifarios (Las Condes)'!$H:$H,MATCH($B5137,'Pliegos Tarifarios (Las Condes)'!$A:$A,0)),H5137&lt;=5000,INDEX('Pliegos Tarifarios (Las Condes)'!$I:$I,MATCH($B5137,'Pliegos Tarifarios (Las Condes)'!$A:$A,0)),H5137&gt;5000,INDEX('Pliegos Tarifarios (Las Condes)'!$J:$J,MATCH($B5137,'Pliegos Tarifarios (Las Condes)'!$A:$A,0)))/1.19</f>
        <v>3360.2487589915963</v>
      </c>
      <c r="R5137" s="19">
        <f>INDEX('Pliegos Tarifarios (Las Condes)'!$K:$K,MATCH($B5137,'Pliegos Tarifarios (Las Condes)'!$A:$A,0))</f>
        <v>733.35299999999995</v>
      </c>
      <c r="S5137" s="21">
        <f t="shared" si="243"/>
        <v>215273.89580739159</v>
      </c>
      <c r="T5137" s="21">
        <f t="shared" si="244"/>
        <v>40902.040203404402</v>
      </c>
      <c r="U5137" s="19">
        <v>0</v>
      </c>
      <c r="V5137" s="21">
        <f t="shared" si="245"/>
        <v>256175.93601079599</v>
      </c>
    </row>
    <row r="5138" spans="1:22" x14ac:dyDescent="0.3">
      <c r="A5138" s="7" t="s">
        <v>151</v>
      </c>
      <c r="B5138" s="7">
        <v>12</v>
      </c>
      <c r="C5138" s="8" t="s">
        <v>186</v>
      </c>
      <c r="D5138" s="7" t="s">
        <v>592</v>
      </c>
      <c r="E5138" s="7" t="s">
        <v>121</v>
      </c>
      <c r="F5138" s="8" t="s">
        <v>593</v>
      </c>
      <c r="G5138" s="7" t="s">
        <v>16</v>
      </c>
      <c r="H5138" s="9">
        <v>1097.24</v>
      </c>
      <c r="I5138" s="9">
        <v>2.8913000000000002</v>
      </c>
      <c r="J5138" s="9">
        <v>2.8412000000000002</v>
      </c>
      <c r="K5138" s="10">
        <v>0.98267215439421718</v>
      </c>
      <c r="L5138" s="9">
        <v>35.39</v>
      </c>
      <c r="M5138" s="19">
        <f>H5138*INDEX('Pliegos Tarifarios (Las Condes)'!$B:$B,MATCH($B5138,'Pliegos Tarifarios (Las Condes)'!$A:$A,0))</f>
        <v>144575.63412</v>
      </c>
      <c r="N5138" s="19">
        <f>I5138*INDEX('Pliegos Tarifarios (Las Condes)'!$C:$C,MATCH($B5138,'Pliegos Tarifarios (Las Condes)'!$A:$A,0))</f>
        <v>10018.305347900001</v>
      </c>
      <c r="O5138" s="19">
        <f>J5138*INDEX('Pliegos Tarifarios (Las Condes)'!$D:$D,MATCH($B5138,'Pliegos Tarifarios (Las Condes)'!$A:$A,0))</f>
        <v>41307.777778800002</v>
      </c>
      <c r="P5138" s="19">
        <f>H5138*INDEX('Pliegos Tarifarios (Las Condes)'!$E:$E,MATCH($B5138,'Pliegos Tarifarios (Las Condes)'!$A:$A,0))</f>
        <v>14290.453759999999</v>
      </c>
      <c r="Q5138" s="19" cm="1">
        <f t="array" ref="Q5138">H5138*_xlfn.IFS(H5138&lt;=350,INDEX('Pliegos Tarifarios (Las Condes)'!$F:$F,MATCH($B5138,'Pliegos Tarifarios (Las Condes)'!$A:$A,0)),H5138&lt;=500,INDEX('Pliegos Tarifarios (Las Condes)'!$G:$G,MATCH($B5138,'Pliegos Tarifarios (Las Condes)'!$A:$A,0)),H5138&lt;=1000,INDEX('Pliegos Tarifarios (Las Condes)'!$H:$H,MATCH($B5138,'Pliegos Tarifarios (Las Condes)'!$A:$A,0)),H5138&lt;=5000,INDEX('Pliegos Tarifarios (Las Condes)'!$I:$I,MATCH($B5138,'Pliegos Tarifarios (Las Condes)'!$A:$A,0)),H5138&gt;5000,INDEX('Pliegos Tarifarios (Las Condes)'!$J:$J,MATCH($B5138,'Pliegos Tarifarios (Las Condes)'!$A:$A,0)))/1.19</f>
        <v>3358.107630252101</v>
      </c>
      <c r="R5138" s="19">
        <f>INDEX('Pliegos Tarifarios (Las Condes)'!$K:$K,MATCH($B5138,'Pliegos Tarifarios (Las Condes)'!$A:$A,0))</f>
        <v>733.35299999999995</v>
      </c>
      <c r="S5138" s="21">
        <f t="shared" si="243"/>
        <v>214283.63163695211</v>
      </c>
      <c r="T5138" s="21">
        <f t="shared" si="244"/>
        <v>40713.8900110209</v>
      </c>
      <c r="U5138" s="19">
        <v>0</v>
      </c>
      <c r="V5138" s="21">
        <f t="shared" si="245"/>
        <v>254997.52164797302</v>
      </c>
    </row>
    <row r="5139" spans="1:22" x14ac:dyDescent="0.3">
      <c r="A5139" s="7" t="s">
        <v>151</v>
      </c>
      <c r="B5139" s="7">
        <v>12</v>
      </c>
      <c r="C5139" s="8" t="s">
        <v>186</v>
      </c>
      <c r="D5139" s="7" t="s">
        <v>594</v>
      </c>
      <c r="E5139" s="7" t="s">
        <v>121</v>
      </c>
      <c r="F5139" s="8" t="s">
        <v>595</v>
      </c>
      <c r="G5139" s="7" t="s">
        <v>16</v>
      </c>
      <c r="H5139" s="9">
        <v>1099.2352000000001</v>
      </c>
      <c r="I5139" s="9">
        <v>2.8731</v>
      </c>
      <c r="J5139" s="9">
        <v>2.8730000000000002</v>
      </c>
      <c r="K5139" s="10">
        <v>0.99996519438933562</v>
      </c>
      <c r="L5139" s="9">
        <v>35.46</v>
      </c>
      <c r="M5139" s="19">
        <f>H5139*INDEX('Pliegos Tarifarios (Las Condes)'!$B:$B,MATCH($B5139,'Pliegos Tarifarios (Las Condes)'!$A:$A,0))</f>
        <v>144838.5276576</v>
      </c>
      <c r="N5139" s="19">
        <f>I5139*INDEX('Pliegos Tarifarios (Las Condes)'!$C:$C,MATCH($B5139,'Pliegos Tarifarios (Las Condes)'!$A:$A,0))</f>
        <v>9955.2426573000012</v>
      </c>
      <c r="O5139" s="19">
        <f>J5139*INDEX('Pliegos Tarifarios (Las Condes)'!$D:$D,MATCH($B5139,'Pliegos Tarifarios (Las Condes)'!$A:$A,0))</f>
        <v>41770.113177000007</v>
      </c>
      <c r="P5139" s="19">
        <f>H5139*INDEX('Pliegos Tarifarios (Las Condes)'!$E:$E,MATCH($B5139,'Pliegos Tarifarios (Las Condes)'!$A:$A,0))</f>
        <v>14316.4392448</v>
      </c>
      <c r="Q5139" s="19" cm="1">
        <f t="array" ref="Q5139">H5139*_xlfn.IFS(H5139&lt;=350,INDEX('Pliegos Tarifarios (Las Condes)'!$F:$F,MATCH($B5139,'Pliegos Tarifarios (Las Condes)'!$A:$A,0)),H5139&lt;=500,INDEX('Pliegos Tarifarios (Las Condes)'!$G:$G,MATCH($B5139,'Pliegos Tarifarios (Las Condes)'!$A:$A,0)),H5139&lt;=1000,INDEX('Pliegos Tarifarios (Las Condes)'!$H:$H,MATCH($B5139,'Pliegos Tarifarios (Las Condes)'!$A:$A,0)),H5139&lt;=5000,INDEX('Pliegos Tarifarios (Las Condes)'!$I:$I,MATCH($B5139,'Pliegos Tarifarios (Las Condes)'!$A:$A,0)),H5139&gt;5000,INDEX('Pliegos Tarifarios (Las Condes)'!$J:$J,MATCH($B5139,'Pliegos Tarifarios (Las Condes)'!$A:$A,0)))/1.19</f>
        <v>3364.2139482352945</v>
      </c>
      <c r="R5139" s="19">
        <f>INDEX('Pliegos Tarifarios (Las Condes)'!$K:$K,MATCH($B5139,'Pliegos Tarifarios (Las Condes)'!$A:$A,0))</f>
        <v>733.35299999999995</v>
      </c>
      <c r="S5139" s="21">
        <f t="shared" si="243"/>
        <v>214977.8896849353</v>
      </c>
      <c r="T5139" s="21">
        <f t="shared" si="244"/>
        <v>40845.79904013771</v>
      </c>
      <c r="U5139" s="19">
        <v>0</v>
      </c>
      <c r="V5139" s="21">
        <f t="shared" si="245"/>
        <v>255823.68872507301</v>
      </c>
    </row>
    <row r="5140" spans="1:22" x14ac:dyDescent="0.3">
      <c r="A5140" s="7" t="s">
        <v>151</v>
      </c>
      <c r="B5140" s="7">
        <v>12</v>
      </c>
      <c r="C5140" s="8" t="s">
        <v>186</v>
      </c>
      <c r="D5140" s="7" t="s">
        <v>596</v>
      </c>
      <c r="E5140" s="7" t="s">
        <v>121</v>
      </c>
      <c r="F5140" s="8" t="s">
        <v>597</v>
      </c>
      <c r="G5140" s="7" t="s">
        <v>16</v>
      </c>
      <c r="H5140" s="9">
        <v>1099.6523</v>
      </c>
      <c r="I5140" s="9">
        <v>2.8752</v>
      </c>
      <c r="J5140" s="9">
        <v>2.8752</v>
      </c>
      <c r="K5140" s="10">
        <v>1</v>
      </c>
      <c r="L5140" s="9">
        <v>35.47</v>
      </c>
      <c r="M5140" s="19">
        <f>H5140*INDEX('Pliegos Tarifarios (Las Condes)'!$B:$B,MATCH($B5140,'Pliegos Tarifarios (Las Condes)'!$A:$A,0))</f>
        <v>144893.48600490001</v>
      </c>
      <c r="N5140" s="19">
        <f>I5140*INDEX('Pliegos Tarifarios (Las Condes)'!$C:$C,MATCH($B5140,'Pliegos Tarifarios (Las Condes)'!$A:$A,0))</f>
        <v>9962.5191216000003</v>
      </c>
      <c r="O5140" s="19">
        <f>J5140*INDEX('Pliegos Tarifarios (Las Condes)'!$D:$D,MATCH($B5140,'Pliegos Tarifarios (Las Condes)'!$A:$A,0))</f>
        <v>41802.098644799997</v>
      </c>
      <c r="P5140" s="19">
        <f>H5140*INDEX('Pliegos Tarifarios (Las Condes)'!$E:$E,MATCH($B5140,'Pliegos Tarifarios (Las Condes)'!$A:$A,0))</f>
        <v>14321.871555199999</v>
      </c>
      <c r="Q5140" s="19" cm="1">
        <f t="array" ref="Q5140">H5140*_xlfn.IFS(H5140&lt;=350,INDEX('Pliegos Tarifarios (Las Condes)'!$F:$F,MATCH($B5140,'Pliegos Tarifarios (Las Condes)'!$A:$A,0)),H5140&lt;=500,INDEX('Pliegos Tarifarios (Las Condes)'!$G:$G,MATCH($B5140,'Pliegos Tarifarios (Las Condes)'!$A:$A,0)),H5140&lt;=1000,INDEX('Pliegos Tarifarios (Las Condes)'!$H:$H,MATCH($B5140,'Pliegos Tarifarios (Las Condes)'!$A:$A,0)),H5140&lt;=5000,INDEX('Pliegos Tarifarios (Las Condes)'!$I:$I,MATCH($B5140,'Pliegos Tarifarios (Las Condes)'!$A:$A,0)),H5140&gt;5000,INDEX('Pliegos Tarifarios (Las Condes)'!$J:$J,MATCH($B5140,'Pliegos Tarifarios (Las Condes)'!$A:$A,0)))/1.19</f>
        <v>3365.4904845378151</v>
      </c>
      <c r="R5140" s="19">
        <f>INDEX('Pliegos Tarifarios (Las Condes)'!$K:$K,MATCH($B5140,'Pliegos Tarifarios (Las Condes)'!$A:$A,0))</f>
        <v>733.35299999999995</v>
      </c>
      <c r="S5140" s="21">
        <f t="shared" si="243"/>
        <v>215078.81881103781</v>
      </c>
      <c r="T5140" s="21">
        <f t="shared" si="244"/>
        <v>40864.975574097181</v>
      </c>
      <c r="U5140" s="19">
        <v>0</v>
      </c>
      <c r="V5140" s="21">
        <f t="shared" si="245"/>
        <v>255943.794385135</v>
      </c>
    </row>
    <row r="5141" spans="1:22" x14ac:dyDescent="0.3">
      <c r="A5141" s="7" t="s">
        <v>151</v>
      </c>
      <c r="B5141" s="7">
        <v>12</v>
      </c>
      <c r="C5141" s="8" t="s">
        <v>186</v>
      </c>
      <c r="D5141" s="7" t="s">
        <v>598</v>
      </c>
      <c r="E5141" s="7" t="s">
        <v>121</v>
      </c>
      <c r="F5141" s="8" t="s">
        <v>599</v>
      </c>
      <c r="G5141" s="7" t="s">
        <v>16</v>
      </c>
      <c r="H5141" s="9">
        <v>1098.1838</v>
      </c>
      <c r="I5141" s="9">
        <v>2.8711000000000002</v>
      </c>
      <c r="J5141" s="9">
        <v>2.8711000000000002</v>
      </c>
      <c r="K5141" s="10">
        <v>1</v>
      </c>
      <c r="L5141" s="9">
        <v>35.43</v>
      </c>
      <c r="M5141" s="19">
        <f>H5141*INDEX('Pliegos Tarifarios (Las Condes)'!$B:$B,MATCH($B5141,'Pliegos Tarifarios (Las Condes)'!$A:$A,0))</f>
        <v>144699.99203940001</v>
      </c>
      <c r="N5141" s="19">
        <f>I5141*INDEX('Pliegos Tarifarios (Las Condes)'!$C:$C,MATCH($B5141,'Pliegos Tarifarios (Las Condes)'!$A:$A,0))</f>
        <v>9948.3126913000015</v>
      </c>
      <c r="O5141" s="19">
        <f>J5141*INDEX('Pliegos Tarifarios (Las Condes)'!$D:$D,MATCH($B5141,'Pliegos Tarifarios (Las Condes)'!$A:$A,0))</f>
        <v>41742.4893639</v>
      </c>
      <c r="P5141" s="19">
        <f>H5141*INDEX('Pliegos Tarifarios (Las Condes)'!$E:$E,MATCH($B5141,'Pliegos Tarifarios (Las Condes)'!$A:$A,0))</f>
        <v>14302.745811199999</v>
      </c>
      <c r="Q5141" s="19" cm="1">
        <f t="array" ref="Q5141">H5141*_xlfn.IFS(H5141&lt;=350,INDEX('Pliegos Tarifarios (Las Condes)'!$F:$F,MATCH($B5141,'Pliegos Tarifarios (Las Condes)'!$A:$A,0)),H5141&lt;=500,INDEX('Pliegos Tarifarios (Las Condes)'!$G:$G,MATCH($B5141,'Pliegos Tarifarios (Las Condes)'!$A:$A,0)),H5141&lt;=1000,INDEX('Pliegos Tarifarios (Las Condes)'!$H:$H,MATCH($B5141,'Pliegos Tarifarios (Las Condes)'!$A:$A,0)),H5141&lt;=5000,INDEX('Pliegos Tarifarios (Las Condes)'!$I:$I,MATCH($B5141,'Pliegos Tarifarios (Las Condes)'!$A:$A,0)),H5141&gt;5000,INDEX('Pliegos Tarifarios (Las Condes)'!$J:$J,MATCH($B5141,'Pliegos Tarifarios (Las Condes)'!$A:$A,0)))/1.19</f>
        <v>3360.9961341176472</v>
      </c>
      <c r="R5141" s="19">
        <f>INDEX('Pliegos Tarifarios (Las Condes)'!$K:$K,MATCH($B5141,'Pliegos Tarifarios (Las Condes)'!$A:$A,0))</f>
        <v>733.35299999999995</v>
      </c>
      <c r="S5141" s="21">
        <f t="shared" si="243"/>
        <v>214787.88903991767</v>
      </c>
      <c r="T5141" s="21">
        <f t="shared" si="244"/>
        <v>40809.698917584356</v>
      </c>
      <c r="U5141" s="19">
        <v>0</v>
      </c>
      <c r="V5141" s="21">
        <f t="shared" si="245"/>
        <v>255597.58795750202</v>
      </c>
    </row>
    <row r="5142" spans="1:22" x14ac:dyDescent="0.3">
      <c r="A5142" s="7" t="s">
        <v>151</v>
      </c>
      <c r="B5142" s="7">
        <v>12</v>
      </c>
      <c r="C5142" s="8" t="s">
        <v>186</v>
      </c>
      <c r="D5142" s="7" t="s">
        <v>600</v>
      </c>
      <c r="E5142" s="7" t="s">
        <v>121</v>
      </c>
      <c r="F5142" s="8" t="s">
        <v>601</v>
      </c>
      <c r="G5142" s="7" t="s">
        <v>16</v>
      </c>
      <c r="H5142" s="9">
        <v>1098.8334</v>
      </c>
      <c r="I5142" s="9">
        <v>2.9060999999999999</v>
      </c>
      <c r="J5142" s="9">
        <v>2.9060999999999999</v>
      </c>
      <c r="K5142" s="10">
        <v>1</v>
      </c>
      <c r="L5142" s="9">
        <v>35.450000000000003</v>
      </c>
      <c r="M5142" s="19">
        <f>H5142*INDEX('Pliegos Tarifarios (Las Condes)'!$B:$B,MATCH($B5142,'Pliegos Tarifarios (Las Condes)'!$A:$A,0))</f>
        <v>144785.5852842</v>
      </c>
      <c r="N5142" s="19">
        <f>I5142*INDEX('Pliegos Tarifarios (Las Condes)'!$C:$C,MATCH($B5142,'Pliegos Tarifarios (Las Condes)'!$A:$A,0))</f>
        <v>10069.5870963</v>
      </c>
      <c r="O5142" s="19">
        <f>J5142*INDEX('Pliegos Tarifarios (Las Condes)'!$D:$D,MATCH($B5142,'Pliegos Tarifarios (Las Condes)'!$A:$A,0))</f>
        <v>42251.349078899999</v>
      </c>
      <c r="P5142" s="19">
        <f>H5142*INDEX('Pliegos Tarifarios (Las Condes)'!$E:$E,MATCH($B5142,'Pliegos Tarifarios (Las Condes)'!$A:$A,0))</f>
        <v>14311.206201599998</v>
      </c>
      <c r="Q5142" s="19" cm="1">
        <f t="array" ref="Q5142">H5142*_xlfn.IFS(H5142&lt;=350,INDEX('Pliegos Tarifarios (Las Condes)'!$F:$F,MATCH($B5142,'Pliegos Tarifarios (Las Condes)'!$A:$A,0)),H5142&lt;=500,INDEX('Pliegos Tarifarios (Las Condes)'!$G:$G,MATCH($B5142,'Pliegos Tarifarios (Las Condes)'!$A:$A,0)),H5142&lt;=1000,INDEX('Pliegos Tarifarios (Las Condes)'!$H:$H,MATCH($B5142,'Pliegos Tarifarios (Las Condes)'!$A:$A,0)),H5142&lt;=5000,INDEX('Pliegos Tarifarios (Las Condes)'!$I:$I,MATCH($B5142,'Pliegos Tarifarios (Las Condes)'!$A:$A,0)),H5142&gt;5000,INDEX('Pliegos Tarifarios (Las Condes)'!$J:$J,MATCH($B5142,'Pliegos Tarifarios (Las Condes)'!$A:$A,0)))/1.19</f>
        <v>3362.9842376470588</v>
      </c>
      <c r="R5142" s="19">
        <f>INDEX('Pliegos Tarifarios (Las Condes)'!$K:$K,MATCH($B5142,'Pliegos Tarifarios (Las Condes)'!$A:$A,0))</f>
        <v>733.35299999999995</v>
      </c>
      <c r="S5142" s="21">
        <f t="shared" si="243"/>
        <v>215514.06489864708</v>
      </c>
      <c r="T5142" s="21">
        <f t="shared" si="244"/>
        <v>40947.672330742942</v>
      </c>
      <c r="U5142" s="19">
        <v>0</v>
      </c>
      <c r="V5142" s="21">
        <f t="shared" si="245"/>
        <v>256461.73722939001</v>
      </c>
    </row>
    <row r="5143" spans="1:22" x14ac:dyDescent="0.3">
      <c r="A5143" s="7" t="s">
        <v>151</v>
      </c>
      <c r="B5143" s="7">
        <v>12</v>
      </c>
      <c r="C5143" s="8" t="s">
        <v>186</v>
      </c>
      <c r="D5143" s="7" t="s">
        <v>602</v>
      </c>
      <c r="E5143" s="7" t="s">
        <v>121</v>
      </c>
      <c r="F5143" s="8" t="s">
        <v>603</v>
      </c>
      <c r="G5143" s="7" t="s">
        <v>16</v>
      </c>
      <c r="H5143" s="9">
        <v>1100.0563</v>
      </c>
      <c r="I5143" s="9">
        <v>2.9142000000000001</v>
      </c>
      <c r="J5143" s="9">
        <v>2.8612000000000002</v>
      </c>
      <c r="K5143" s="10">
        <v>0.98181319058403682</v>
      </c>
      <c r="L5143" s="9">
        <v>35.49</v>
      </c>
      <c r="M5143" s="19">
        <f>H5143*INDEX('Pliegos Tarifarios (Las Condes)'!$B:$B,MATCH($B5143,'Pliegos Tarifarios (Las Condes)'!$A:$A,0))</f>
        <v>144946.7182569</v>
      </c>
      <c r="N5143" s="19">
        <f>I5143*INDEX('Pliegos Tarifarios (Las Condes)'!$C:$C,MATCH($B5143,'Pliegos Tarifarios (Las Condes)'!$A:$A,0))</f>
        <v>10097.653458600002</v>
      </c>
      <c r="O5143" s="19">
        <f>J5143*INDEX('Pliegos Tarifarios (Las Condes)'!$D:$D,MATCH($B5143,'Pliegos Tarifarios (Las Condes)'!$A:$A,0))</f>
        <v>41598.554758800004</v>
      </c>
      <c r="P5143" s="19">
        <f>H5143*INDEX('Pliegos Tarifarios (Las Condes)'!$E:$E,MATCH($B5143,'Pliegos Tarifarios (Las Condes)'!$A:$A,0))</f>
        <v>14327.133251199999</v>
      </c>
      <c r="Q5143" s="19" cm="1">
        <f t="array" ref="Q5143">H5143*_xlfn.IFS(H5143&lt;=350,INDEX('Pliegos Tarifarios (Las Condes)'!$F:$F,MATCH($B5143,'Pliegos Tarifarios (Las Condes)'!$A:$A,0)),H5143&lt;=500,INDEX('Pliegos Tarifarios (Las Condes)'!$G:$G,MATCH($B5143,'Pliegos Tarifarios (Las Condes)'!$A:$A,0)),H5143&lt;=1000,INDEX('Pliegos Tarifarios (Las Condes)'!$H:$H,MATCH($B5143,'Pliegos Tarifarios (Las Condes)'!$A:$A,0)),H5143&lt;=5000,INDEX('Pliegos Tarifarios (Las Condes)'!$I:$I,MATCH($B5143,'Pliegos Tarifarios (Las Condes)'!$A:$A,0)),H5143&gt;5000,INDEX('Pliegos Tarifarios (Las Condes)'!$J:$J,MATCH($B5143,'Pliegos Tarifarios (Las Condes)'!$A:$A,0)))/1.19</f>
        <v>3366.7269282352941</v>
      </c>
      <c r="R5143" s="19">
        <f>INDEX('Pliegos Tarifarios (Las Condes)'!$K:$K,MATCH($B5143,'Pliegos Tarifarios (Las Condes)'!$A:$A,0))</f>
        <v>733.35299999999995</v>
      </c>
      <c r="S5143" s="21">
        <f t="shared" si="243"/>
        <v>215070.13965373527</v>
      </c>
      <c r="T5143" s="21">
        <f t="shared" si="244"/>
        <v>40863.3265342097</v>
      </c>
      <c r="U5143" s="19">
        <v>0</v>
      </c>
      <c r="V5143" s="21">
        <f t="shared" si="245"/>
        <v>255933.46618794498</v>
      </c>
    </row>
    <row r="5144" spans="1:22" x14ac:dyDescent="0.3">
      <c r="A5144" s="7" t="s">
        <v>151</v>
      </c>
      <c r="B5144" s="7">
        <v>12</v>
      </c>
      <c r="C5144" s="8" t="s">
        <v>186</v>
      </c>
      <c r="D5144" s="7" t="s">
        <v>604</v>
      </c>
      <c r="E5144" s="7" t="s">
        <v>121</v>
      </c>
      <c r="F5144" s="8" t="s">
        <v>605</v>
      </c>
      <c r="G5144" s="7" t="s">
        <v>16</v>
      </c>
      <c r="H5144" s="9">
        <v>1096.5684000000001</v>
      </c>
      <c r="I5144" s="9">
        <v>2.8706999999999998</v>
      </c>
      <c r="J5144" s="9">
        <v>2.8426</v>
      </c>
      <c r="K5144" s="10">
        <v>0.99021144668547745</v>
      </c>
      <c r="L5144" s="9">
        <v>35.369999999999997</v>
      </c>
      <c r="M5144" s="19">
        <f>H5144*INDEX('Pliegos Tarifarios (Las Condes)'!$B:$B,MATCH($B5144,'Pliegos Tarifarios (Las Condes)'!$A:$A,0))</f>
        <v>144487.14208920003</v>
      </c>
      <c r="N5144" s="19">
        <f>I5144*INDEX('Pliegos Tarifarios (Las Condes)'!$C:$C,MATCH($B5144,'Pliegos Tarifarios (Las Condes)'!$A:$A,0))</f>
        <v>9946.9266981000001</v>
      </c>
      <c r="O5144" s="19">
        <f>J5144*INDEX('Pliegos Tarifarios (Las Condes)'!$D:$D,MATCH($B5144,'Pliegos Tarifarios (Las Condes)'!$A:$A,0))</f>
        <v>41328.132167399999</v>
      </c>
      <c r="P5144" s="19">
        <f>H5144*INDEX('Pliegos Tarifarios (Las Condes)'!$E:$E,MATCH($B5144,'Pliegos Tarifarios (Las Condes)'!$A:$A,0))</f>
        <v>14281.7068416</v>
      </c>
      <c r="Q5144" s="19" cm="1">
        <f t="array" ref="Q5144">H5144*_xlfn.IFS(H5144&lt;=350,INDEX('Pliegos Tarifarios (Las Condes)'!$F:$F,MATCH($B5144,'Pliegos Tarifarios (Las Condes)'!$A:$A,0)),H5144&lt;=500,INDEX('Pliegos Tarifarios (Las Condes)'!$G:$G,MATCH($B5144,'Pliegos Tarifarios (Las Condes)'!$A:$A,0)),H5144&lt;=1000,INDEX('Pliegos Tarifarios (Las Condes)'!$H:$H,MATCH($B5144,'Pliegos Tarifarios (Las Condes)'!$A:$A,0)),H5144&lt;=5000,INDEX('Pliegos Tarifarios (Las Condes)'!$I:$I,MATCH($B5144,'Pliegos Tarifarios (Las Condes)'!$A:$A,0)),H5144&gt;5000,INDEX('Pliegos Tarifarios (Las Condes)'!$J:$J,MATCH($B5144,'Pliegos Tarifarios (Las Condes)'!$A:$A,0)))/1.19</f>
        <v>3356.0521956302523</v>
      </c>
      <c r="R5144" s="19">
        <f>INDEX('Pliegos Tarifarios (Las Condes)'!$K:$K,MATCH($B5144,'Pliegos Tarifarios (Las Condes)'!$A:$A,0))</f>
        <v>733.35299999999995</v>
      </c>
      <c r="S5144" s="21">
        <f t="shared" si="243"/>
        <v>214133.31299193029</v>
      </c>
      <c r="T5144" s="21">
        <f t="shared" si="244"/>
        <v>40685.329468466756</v>
      </c>
      <c r="U5144" s="19">
        <v>0</v>
      </c>
      <c r="V5144" s="21">
        <f t="shared" si="245"/>
        <v>254818.64246039704</v>
      </c>
    </row>
    <row r="5145" spans="1:22" x14ac:dyDescent="0.3">
      <c r="A5145" s="7" t="s">
        <v>151</v>
      </c>
      <c r="B5145" s="7">
        <v>12</v>
      </c>
      <c r="C5145" s="8" t="s">
        <v>186</v>
      </c>
      <c r="D5145" s="7" t="s">
        <v>606</v>
      </c>
      <c r="E5145" s="7" t="s">
        <v>121</v>
      </c>
      <c r="F5145" s="8" t="s">
        <v>607</v>
      </c>
      <c r="G5145" s="7" t="s">
        <v>16</v>
      </c>
      <c r="H5145" s="9">
        <v>1098.7886000000001</v>
      </c>
      <c r="I5145" s="9">
        <v>2.8864999999999998</v>
      </c>
      <c r="J5145" s="9">
        <v>2.8355999999999999</v>
      </c>
      <c r="K5145" s="10">
        <v>0.98236618742421622</v>
      </c>
      <c r="L5145" s="9">
        <v>35.44</v>
      </c>
      <c r="M5145" s="19">
        <f>H5145*INDEX('Pliegos Tarifarios (Las Condes)'!$B:$B,MATCH($B5145,'Pliegos Tarifarios (Las Condes)'!$A:$A,0))</f>
        <v>144779.68230180003</v>
      </c>
      <c r="N5145" s="19">
        <f>I5145*INDEX('Pliegos Tarifarios (Las Condes)'!$C:$C,MATCH($B5145,'Pliegos Tarifarios (Las Condes)'!$A:$A,0))</f>
        <v>10001.673429500001</v>
      </c>
      <c r="O5145" s="19">
        <f>J5145*INDEX('Pliegos Tarifarios (Las Condes)'!$D:$D,MATCH($B5145,'Pliegos Tarifarios (Las Condes)'!$A:$A,0))</f>
        <v>41226.360224399999</v>
      </c>
      <c r="P5145" s="19">
        <f>H5145*INDEX('Pliegos Tarifarios (Las Condes)'!$E:$E,MATCH($B5145,'Pliegos Tarifarios (Las Condes)'!$A:$A,0))</f>
        <v>14310.622726400001</v>
      </c>
      <c r="Q5145" s="19" cm="1">
        <f t="array" ref="Q5145">H5145*_xlfn.IFS(H5145&lt;=350,INDEX('Pliegos Tarifarios (Las Condes)'!$F:$F,MATCH($B5145,'Pliegos Tarifarios (Las Condes)'!$A:$A,0)),H5145&lt;=500,INDEX('Pliegos Tarifarios (Las Condes)'!$G:$G,MATCH($B5145,'Pliegos Tarifarios (Las Condes)'!$A:$A,0)),H5145&lt;=1000,INDEX('Pliegos Tarifarios (Las Condes)'!$H:$H,MATCH($B5145,'Pliegos Tarifarios (Las Condes)'!$A:$A,0)),H5145&lt;=5000,INDEX('Pliegos Tarifarios (Las Condes)'!$I:$I,MATCH($B5145,'Pliegos Tarifarios (Las Condes)'!$A:$A,0)),H5145&gt;5000,INDEX('Pliegos Tarifarios (Las Condes)'!$J:$J,MATCH($B5145,'Pliegos Tarifarios (Las Condes)'!$A:$A,0)))/1.19</f>
        <v>3362.8471270588238</v>
      </c>
      <c r="R5145" s="19">
        <f>INDEX('Pliegos Tarifarios (Las Condes)'!$K:$K,MATCH($B5145,'Pliegos Tarifarios (Las Condes)'!$A:$A,0))</f>
        <v>733.35299999999995</v>
      </c>
      <c r="S5145" s="21">
        <f t="shared" si="243"/>
        <v>214414.53880915887</v>
      </c>
      <c r="T5145" s="21">
        <f t="shared" si="244"/>
        <v>40738.762373740188</v>
      </c>
      <c r="U5145" s="19">
        <v>0</v>
      </c>
      <c r="V5145" s="21">
        <f t="shared" si="245"/>
        <v>255153.30118289904</v>
      </c>
    </row>
    <row r="5146" spans="1:22" x14ac:dyDescent="0.3">
      <c r="A5146" s="7" t="s">
        <v>151</v>
      </c>
      <c r="B5146" s="7">
        <v>12</v>
      </c>
      <c r="C5146" s="8" t="s">
        <v>186</v>
      </c>
      <c r="D5146" s="7" t="s">
        <v>608</v>
      </c>
      <c r="E5146" s="7" t="s">
        <v>121</v>
      </c>
      <c r="F5146" s="8" t="s">
        <v>609</v>
      </c>
      <c r="G5146" s="7" t="s">
        <v>16</v>
      </c>
      <c r="H5146" s="9">
        <v>1098.7148999999999</v>
      </c>
      <c r="I5146" s="9">
        <v>2.8624999999999998</v>
      </c>
      <c r="J5146" s="9">
        <v>2.8624999999999998</v>
      </c>
      <c r="K5146" s="10">
        <v>1</v>
      </c>
      <c r="L5146" s="9">
        <v>35.44</v>
      </c>
      <c r="M5146" s="19">
        <f>H5146*INDEX('Pliegos Tarifarios (Las Condes)'!$B:$B,MATCH($B5146,'Pliegos Tarifarios (Las Condes)'!$A:$A,0))</f>
        <v>144769.9713687</v>
      </c>
      <c r="N5146" s="19">
        <f>I5146*INDEX('Pliegos Tarifarios (Las Condes)'!$C:$C,MATCH($B5146,'Pliegos Tarifarios (Las Condes)'!$A:$A,0))</f>
        <v>9918.5138375000006</v>
      </c>
      <c r="O5146" s="19">
        <f>J5146*INDEX('Pliegos Tarifarios (Las Condes)'!$D:$D,MATCH($B5146,'Pliegos Tarifarios (Las Condes)'!$A:$A,0))</f>
        <v>41617.4552625</v>
      </c>
      <c r="P5146" s="19">
        <f>H5146*INDEX('Pliegos Tarifarios (Las Condes)'!$E:$E,MATCH($B5146,'Pliegos Tarifarios (Las Condes)'!$A:$A,0))</f>
        <v>14309.662857599998</v>
      </c>
      <c r="Q5146" s="19" cm="1">
        <f t="array" ref="Q5146">H5146*_xlfn.IFS(H5146&lt;=350,INDEX('Pliegos Tarifarios (Las Condes)'!$F:$F,MATCH($B5146,'Pliegos Tarifarios (Las Condes)'!$A:$A,0)),H5146&lt;=500,INDEX('Pliegos Tarifarios (Las Condes)'!$G:$G,MATCH($B5146,'Pliegos Tarifarios (Las Condes)'!$A:$A,0)),H5146&lt;=1000,INDEX('Pliegos Tarifarios (Las Condes)'!$H:$H,MATCH($B5146,'Pliegos Tarifarios (Las Condes)'!$A:$A,0)),H5146&lt;=5000,INDEX('Pliegos Tarifarios (Las Condes)'!$I:$I,MATCH($B5146,'Pliegos Tarifarios (Las Condes)'!$A:$A,0)),H5146&gt;5000,INDEX('Pliegos Tarifarios (Las Condes)'!$J:$J,MATCH($B5146,'Pliegos Tarifarios (Las Condes)'!$A:$A,0)))/1.19</f>
        <v>3362.6215678991593</v>
      </c>
      <c r="R5146" s="19">
        <f>INDEX('Pliegos Tarifarios (Las Condes)'!$K:$K,MATCH($B5146,'Pliegos Tarifarios (Las Condes)'!$A:$A,0))</f>
        <v>733.35299999999995</v>
      </c>
      <c r="S5146" s="21">
        <f t="shared" si="243"/>
        <v>214711.57789419917</v>
      </c>
      <c r="T5146" s="21">
        <f t="shared" si="244"/>
        <v>40795.19979989784</v>
      </c>
      <c r="U5146" s="19">
        <v>0</v>
      </c>
      <c r="V5146" s="21">
        <f t="shared" si="245"/>
        <v>255506.77769409702</v>
      </c>
    </row>
    <row r="5147" spans="1:22" x14ac:dyDescent="0.3">
      <c r="A5147" s="7" t="s">
        <v>151</v>
      </c>
      <c r="B5147" s="7">
        <v>12</v>
      </c>
      <c r="C5147" s="8" t="s">
        <v>186</v>
      </c>
      <c r="D5147" s="7" t="s">
        <v>610</v>
      </c>
      <c r="E5147" s="7" t="s">
        <v>121</v>
      </c>
      <c r="F5147" s="8" t="s">
        <v>611</v>
      </c>
      <c r="G5147" s="7" t="s">
        <v>16</v>
      </c>
      <c r="H5147" s="9">
        <v>1098.8905999999999</v>
      </c>
      <c r="I5147" s="9">
        <v>2.8725000000000001</v>
      </c>
      <c r="J5147" s="9">
        <v>2.8725000000000001</v>
      </c>
      <c r="K5147" s="10">
        <v>1</v>
      </c>
      <c r="L5147" s="9">
        <v>35.450000000000003</v>
      </c>
      <c r="M5147" s="19">
        <f>H5147*INDEX('Pliegos Tarifarios (Las Condes)'!$B:$B,MATCH($B5147,'Pliegos Tarifarios (Las Condes)'!$A:$A,0))</f>
        <v>144793.12212779999</v>
      </c>
      <c r="N5147" s="19">
        <f>I5147*INDEX('Pliegos Tarifarios (Las Condes)'!$C:$C,MATCH($B5147,'Pliegos Tarifarios (Las Condes)'!$A:$A,0))</f>
        <v>9953.1636675000009</v>
      </c>
      <c r="O5147" s="19">
        <f>J5147*INDEX('Pliegos Tarifarios (Las Condes)'!$D:$D,MATCH($B5147,'Pliegos Tarifarios (Las Condes)'!$A:$A,0))</f>
        <v>41762.843752500004</v>
      </c>
      <c r="P5147" s="19">
        <f>H5147*INDEX('Pliegos Tarifarios (Las Condes)'!$E:$E,MATCH($B5147,'Pliegos Tarifarios (Las Condes)'!$A:$A,0))</f>
        <v>14311.951174399999</v>
      </c>
      <c r="Q5147" s="19" cm="1">
        <f t="array" ref="Q5147">H5147*_xlfn.IFS(H5147&lt;=350,INDEX('Pliegos Tarifarios (Las Condes)'!$F:$F,MATCH($B5147,'Pliegos Tarifarios (Las Condes)'!$A:$A,0)),H5147&lt;=500,INDEX('Pliegos Tarifarios (Las Condes)'!$G:$G,MATCH($B5147,'Pliegos Tarifarios (Las Condes)'!$A:$A,0)),H5147&lt;=1000,INDEX('Pliegos Tarifarios (Las Condes)'!$H:$H,MATCH($B5147,'Pliegos Tarifarios (Las Condes)'!$A:$A,0)),H5147&lt;=5000,INDEX('Pliegos Tarifarios (Las Condes)'!$I:$I,MATCH($B5147,'Pliegos Tarifarios (Las Condes)'!$A:$A,0)),H5147&gt;5000,INDEX('Pliegos Tarifarios (Las Condes)'!$J:$J,MATCH($B5147,'Pliegos Tarifarios (Las Condes)'!$A:$A,0)))/1.19</f>
        <v>3363.1592984873946</v>
      </c>
      <c r="R5147" s="19">
        <f>INDEX('Pliegos Tarifarios (Las Condes)'!$K:$K,MATCH($B5147,'Pliegos Tarifarios (Las Condes)'!$A:$A,0))</f>
        <v>733.35299999999995</v>
      </c>
      <c r="S5147" s="21">
        <f t="shared" si="243"/>
        <v>214917.59302068737</v>
      </c>
      <c r="T5147" s="21">
        <f t="shared" si="244"/>
        <v>40834.342673930601</v>
      </c>
      <c r="U5147" s="19">
        <v>0</v>
      </c>
      <c r="V5147" s="21">
        <f t="shared" si="245"/>
        <v>255751.93569461798</v>
      </c>
    </row>
    <row r="5148" spans="1:22" x14ac:dyDescent="0.3">
      <c r="A5148" s="7" t="s">
        <v>151</v>
      </c>
      <c r="B5148" s="7">
        <v>12</v>
      </c>
      <c r="C5148" s="8" t="s">
        <v>186</v>
      </c>
      <c r="D5148" s="7" t="s">
        <v>612</v>
      </c>
      <c r="E5148" s="7" t="s">
        <v>121</v>
      </c>
      <c r="F5148" s="8" t="s">
        <v>613</v>
      </c>
      <c r="G5148" s="7" t="s">
        <v>16</v>
      </c>
      <c r="H5148" s="9">
        <v>1097.6511</v>
      </c>
      <c r="I5148" s="9">
        <v>2.8723999999999998</v>
      </c>
      <c r="J5148" s="9">
        <v>2.8567</v>
      </c>
      <c r="K5148" s="10">
        <v>0.9945341874390754</v>
      </c>
      <c r="L5148" s="9">
        <v>35.409999999999997</v>
      </c>
      <c r="M5148" s="19">
        <f>H5148*INDEX('Pliegos Tarifarios (Las Condes)'!$B:$B,MATCH($B5148,'Pliegos Tarifarios (Las Condes)'!$A:$A,0))</f>
        <v>144629.8018893</v>
      </c>
      <c r="N5148" s="19">
        <f>I5148*INDEX('Pliegos Tarifarios (Las Condes)'!$C:$C,MATCH($B5148,'Pliegos Tarifarios (Las Condes)'!$A:$A,0))</f>
        <v>9952.8171691999996</v>
      </c>
      <c r="O5148" s="19">
        <f>J5148*INDEX('Pliegos Tarifarios (Las Condes)'!$D:$D,MATCH($B5148,'Pliegos Tarifarios (Las Condes)'!$A:$A,0))</f>
        <v>41533.129938300001</v>
      </c>
      <c r="P5148" s="19">
        <f>H5148*INDEX('Pliegos Tarifarios (Las Condes)'!$E:$E,MATCH($B5148,'Pliegos Tarifarios (Las Condes)'!$A:$A,0))</f>
        <v>14295.807926399999</v>
      </c>
      <c r="Q5148" s="19" cm="1">
        <f t="array" ref="Q5148">H5148*_xlfn.IFS(H5148&lt;=350,INDEX('Pliegos Tarifarios (Las Condes)'!$F:$F,MATCH($B5148,'Pliegos Tarifarios (Las Condes)'!$A:$A,0)),H5148&lt;=500,INDEX('Pliegos Tarifarios (Las Condes)'!$G:$G,MATCH($B5148,'Pliegos Tarifarios (Las Condes)'!$A:$A,0)),H5148&lt;=1000,INDEX('Pliegos Tarifarios (Las Condes)'!$H:$H,MATCH($B5148,'Pliegos Tarifarios (Las Condes)'!$A:$A,0)),H5148&lt;=5000,INDEX('Pliegos Tarifarios (Las Condes)'!$I:$I,MATCH($B5148,'Pliegos Tarifarios (Las Condes)'!$A:$A,0)),H5148&gt;5000,INDEX('Pliegos Tarifarios (Las Condes)'!$J:$J,MATCH($B5148,'Pliegos Tarifarios (Las Condes)'!$A:$A,0)))/1.19</f>
        <v>3359.365803529412</v>
      </c>
      <c r="R5148" s="19">
        <f>INDEX('Pliegos Tarifarios (Las Condes)'!$K:$K,MATCH($B5148,'Pliegos Tarifarios (Las Condes)'!$A:$A,0))</f>
        <v>733.35299999999995</v>
      </c>
      <c r="S5148" s="21">
        <f t="shared" si="243"/>
        <v>214504.27572672942</v>
      </c>
      <c r="T5148" s="21">
        <f t="shared" si="244"/>
        <v>40755.812388078593</v>
      </c>
      <c r="U5148" s="19">
        <v>0</v>
      </c>
      <c r="V5148" s="21">
        <f t="shared" si="245"/>
        <v>255260.08811480802</v>
      </c>
    </row>
    <row r="5149" spans="1:22" x14ac:dyDescent="0.3">
      <c r="A5149" s="7" t="s">
        <v>151</v>
      </c>
      <c r="B5149" s="7">
        <v>12</v>
      </c>
      <c r="C5149" s="8" t="s">
        <v>186</v>
      </c>
      <c r="D5149" s="7" t="s">
        <v>614</v>
      </c>
      <c r="E5149" s="7" t="s">
        <v>121</v>
      </c>
      <c r="F5149" s="8" t="s">
        <v>615</v>
      </c>
      <c r="G5149" s="7" t="s">
        <v>16</v>
      </c>
      <c r="H5149" s="9">
        <v>1098.6382000000001</v>
      </c>
      <c r="I5149" s="9">
        <v>2.91</v>
      </c>
      <c r="J5149" s="9">
        <v>2.9016000000000002</v>
      </c>
      <c r="K5149" s="10">
        <v>0.99711340206185572</v>
      </c>
      <c r="L5149" s="9">
        <v>35.44</v>
      </c>
      <c r="M5149" s="19">
        <f>H5149*INDEX('Pliegos Tarifarios (Las Condes)'!$B:$B,MATCH($B5149,'Pliegos Tarifarios (Las Condes)'!$A:$A,0))</f>
        <v>144759.86514660003</v>
      </c>
      <c r="N5149" s="19">
        <f>I5149*INDEX('Pliegos Tarifarios (Las Condes)'!$C:$C,MATCH($B5149,'Pliegos Tarifarios (Las Condes)'!$A:$A,0))</f>
        <v>10083.100530000002</v>
      </c>
      <c r="O5149" s="19">
        <f>J5149*INDEX('Pliegos Tarifarios (Las Condes)'!$D:$D,MATCH($B5149,'Pliegos Tarifarios (Las Condes)'!$A:$A,0))</f>
        <v>42185.924258400002</v>
      </c>
      <c r="P5149" s="19">
        <f>H5149*INDEX('Pliegos Tarifarios (Las Condes)'!$E:$E,MATCH($B5149,'Pliegos Tarifarios (Las Condes)'!$A:$A,0))</f>
        <v>14308.6639168</v>
      </c>
      <c r="Q5149" s="19" cm="1">
        <f t="array" ref="Q5149">H5149*_xlfn.IFS(H5149&lt;=350,INDEX('Pliegos Tarifarios (Las Condes)'!$F:$F,MATCH($B5149,'Pliegos Tarifarios (Las Condes)'!$A:$A,0)),H5149&lt;=500,INDEX('Pliegos Tarifarios (Las Condes)'!$G:$G,MATCH($B5149,'Pliegos Tarifarios (Las Condes)'!$A:$A,0)),H5149&lt;=1000,INDEX('Pliegos Tarifarios (Las Condes)'!$H:$H,MATCH($B5149,'Pliegos Tarifarios (Las Condes)'!$A:$A,0)),H5149&lt;=5000,INDEX('Pliegos Tarifarios (Las Condes)'!$I:$I,MATCH($B5149,'Pliegos Tarifarios (Las Condes)'!$A:$A,0)),H5149&gt;5000,INDEX('Pliegos Tarifarios (Las Condes)'!$J:$J,MATCH($B5149,'Pliegos Tarifarios (Las Condes)'!$A:$A,0)))/1.19</f>
        <v>3362.386827226891</v>
      </c>
      <c r="R5149" s="19">
        <f>INDEX('Pliegos Tarifarios (Las Condes)'!$K:$K,MATCH($B5149,'Pliegos Tarifarios (Las Condes)'!$A:$A,0))</f>
        <v>733.35299999999995</v>
      </c>
      <c r="S5149" s="21">
        <f t="shared" si="243"/>
        <v>215433.29367902695</v>
      </c>
      <c r="T5149" s="21">
        <f t="shared" si="244"/>
        <v>40932.325799015118</v>
      </c>
      <c r="U5149" s="19">
        <v>0</v>
      </c>
      <c r="V5149" s="21">
        <f t="shared" si="245"/>
        <v>256365.61947804206</v>
      </c>
    </row>
    <row r="5150" spans="1:22" x14ac:dyDescent="0.3">
      <c r="A5150" s="7" t="s">
        <v>151</v>
      </c>
      <c r="B5150" s="7">
        <v>12</v>
      </c>
      <c r="C5150" s="8" t="s">
        <v>186</v>
      </c>
      <c r="D5150" s="7" t="s">
        <v>616</v>
      </c>
      <c r="E5150" s="7" t="s">
        <v>121</v>
      </c>
      <c r="F5150" s="8" t="s">
        <v>617</v>
      </c>
      <c r="G5150" s="7" t="s">
        <v>16</v>
      </c>
      <c r="H5150" s="9">
        <v>1096.9865</v>
      </c>
      <c r="I5150" s="9">
        <v>2.8456000000000001</v>
      </c>
      <c r="J5150" s="9">
        <v>2.8355999999999999</v>
      </c>
      <c r="K5150" s="10">
        <v>0.99648580264267628</v>
      </c>
      <c r="L5150" s="9">
        <v>35.39</v>
      </c>
      <c r="M5150" s="19">
        <f>H5150*INDEX('Pliegos Tarifarios (Las Condes)'!$B:$B,MATCH($B5150,'Pliegos Tarifarios (Las Condes)'!$A:$A,0))</f>
        <v>144542.23219949999</v>
      </c>
      <c r="N5150" s="19">
        <f>I5150*INDEX('Pliegos Tarifarios (Las Condes)'!$C:$C,MATCH($B5150,'Pliegos Tarifarios (Las Condes)'!$A:$A,0))</f>
        <v>9859.9556248000008</v>
      </c>
      <c r="O5150" s="19">
        <f>J5150*INDEX('Pliegos Tarifarios (Las Condes)'!$D:$D,MATCH($B5150,'Pliegos Tarifarios (Las Condes)'!$A:$A,0))</f>
        <v>41226.360224399999</v>
      </c>
      <c r="P5150" s="19">
        <f>H5150*INDEX('Pliegos Tarifarios (Las Condes)'!$E:$E,MATCH($B5150,'Pliegos Tarifarios (Las Condes)'!$A:$A,0))</f>
        <v>14287.152176</v>
      </c>
      <c r="Q5150" s="19" cm="1">
        <f t="array" ref="Q5150">H5150*_xlfn.IFS(H5150&lt;=350,INDEX('Pliegos Tarifarios (Las Condes)'!$F:$F,MATCH($B5150,'Pliegos Tarifarios (Las Condes)'!$A:$A,0)),H5150&lt;=500,INDEX('Pliegos Tarifarios (Las Condes)'!$G:$G,MATCH($B5150,'Pliegos Tarifarios (Las Condes)'!$A:$A,0)),H5150&lt;=1000,INDEX('Pliegos Tarifarios (Las Condes)'!$H:$H,MATCH($B5150,'Pliegos Tarifarios (Las Condes)'!$A:$A,0)),H5150&lt;=5000,INDEX('Pliegos Tarifarios (Las Condes)'!$I:$I,MATCH($B5150,'Pliegos Tarifarios (Las Condes)'!$A:$A,0)),H5150&gt;5000,INDEX('Pliegos Tarifarios (Las Condes)'!$J:$J,MATCH($B5150,'Pliegos Tarifarios (Las Condes)'!$A:$A,0)))/1.19</f>
        <v>3357.3317924369749</v>
      </c>
      <c r="R5150" s="19">
        <f>INDEX('Pliegos Tarifarios (Las Condes)'!$K:$K,MATCH($B5150,'Pliegos Tarifarios (Las Condes)'!$A:$A,0))</f>
        <v>733.35299999999995</v>
      </c>
      <c r="S5150" s="21">
        <f t="shared" si="243"/>
        <v>214006.38501713698</v>
      </c>
      <c r="T5150" s="21">
        <f t="shared" si="244"/>
        <v>40661.213153256031</v>
      </c>
      <c r="U5150" s="19">
        <v>0</v>
      </c>
      <c r="V5150" s="21">
        <f t="shared" si="245"/>
        <v>254667.59817039303</v>
      </c>
    </row>
    <row r="5151" spans="1:22" x14ac:dyDescent="0.3">
      <c r="A5151" s="7" t="s">
        <v>151</v>
      </c>
      <c r="B5151" s="7">
        <v>12</v>
      </c>
      <c r="C5151" s="8" t="s">
        <v>186</v>
      </c>
      <c r="D5151" s="7" t="s">
        <v>618</v>
      </c>
      <c r="E5151" s="7" t="s">
        <v>121</v>
      </c>
      <c r="F5151" s="8" t="s">
        <v>619</v>
      </c>
      <c r="G5151" s="7" t="s">
        <v>16</v>
      </c>
      <c r="H5151" s="9">
        <v>1099.405</v>
      </c>
      <c r="I5151" s="9">
        <v>2.8428</v>
      </c>
      <c r="J5151" s="9">
        <v>2.8397999999999999</v>
      </c>
      <c r="K5151" s="10">
        <v>0.99894470240607847</v>
      </c>
      <c r="L5151" s="9">
        <v>35.46</v>
      </c>
      <c r="M5151" s="19">
        <f>H5151*INDEX('Pliegos Tarifarios (Las Condes)'!$B:$B,MATCH($B5151,'Pliegos Tarifarios (Las Condes)'!$A:$A,0))</f>
        <v>144860.90101500001</v>
      </c>
      <c r="N5151" s="19">
        <f>I5151*INDEX('Pliegos Tarifarios (Las Condes)'!$C:$C,MATCH($B5151,'Pliegos Tarifarios (Las Condes)'!$A:$A,0))</f>
        <v>9850.2536724000001</v>
      </c>
      <c r="O5151" s="19">
        <f>J5151*INDEX('Pliegos Tarifarios (Las Condes)'!$D:$D,MATCH($B5151,'Pliegos Tarifarios (Las Condes)'!$A:$A,0))</f>
        <v>41287.423390199998</v>
      </c>
      <c r="P5151" s="19">
        <f>H5151*INDEX('Pliegos Tarifarios (Las Condes)'!$E:$E,MATCH($B5151,'Pliegos Tarifarios (Las Condes)'!$A:$A,0))</f>
        <v>14318.650719999998</v>
      </c>
      <c r="Q5151" s="19" cm="1">
        <f t="array" ref="Q5151">H5151*_xlfn.IFS(H5151&lt;=350,INDEX('Pliegos Tarifarios (Las Condes)'!$F:$F,MATCH($B5151,'Pliegos Tarifarios (Las Condes)'!$A:$A,0)),H5151&lt;=500,INDEX('Pliegos Tarifarios (Las Condes)'!$G:$G,MATCH($B5151,'Pliegos Tarifarios (Las Condes)'!$A:$A,0)),H5151&lt;=1000,INDEX('Pliegos Tarifarios (Las Condes)'!$H:$H,MATCH($B5151,'Pliegos Tarifarios (Las Condes)'!$A:$A,0)),H5151&lt;=5000,INDEX('Pliegos Tarifarios (Las Condes)'!$I:$I,MATCH($B5151,'Pliegos Tarifarios (Las Condes)'!$A:$A,0)),H5151&gt;5000,INDEX('Pliegos Tarifarios (Las Condes)'!$J:$J,MATCH($B5151,'Pliegos Tarifarios (Las Condes)'!$A:$A,0)))/1.19</f>
        <v>3364.7336218487394</v>
      </c>
      <c r="R5151" s="19">
        <f>INDEX('Pliegos Tarifarios (Las Condes)'!$K:$K,MATCH($B5151,'Pliegos Tarifarios (Las Condes)'!$A:$A,0))</f>
        <v>733.35299999999995</v>
      </c>
      <c r="S5151" s="21">
        <f t="shared" si="243"/>
        <v>214415.31541944874</v>
      </c>
      <c r="T5151" s="21">
        <f t="shared" si="244"/>
        <v>40738.909929695263</v>
      </c>
      <c r="U5151" s="19">
        <v>0</v>
      </c>
      <c r="V5151" s="21">
        <f t="shared" si="245"/>
        <v>255154.22534914402</v>
      </c>
    </row>
    <row r="5152" spans="1:22" x14ac:dyDescent="0.3">
      <c r="A5152" s="7" t="s">
        <v>151</v>
      </c>
      <c r="B5152" s="7">
        <v>12</v>
      </c>
      <c r="C5152" s="8" t="s">
        <v>186</v>
      </c>
      <c r="D5152" s="7" t="s">
        <v>620</v>
      </c>
      <c r="E5152" s="7" t="s">
        <v>121</v>
      </c>
      <c r="F5152" s="8" t="s">
        <v>621</v>
      </c>
      <c r="G5152" s="7" t="s">
        <v>16</v>
      </c>
      <c r="H5152" s="9">
        <v>1097.1125999999999</v>
      </c>
      <c r="I5152" s="9">
        <v>2.899</v>
      </c>
      <c r="J5152" s="9">
        <v>2.8692000000000002</v>
      </c>
      <c r="K5152" s="10">
        <v>0.9897205933080373</v>
      </c>
      <c r="L5152" s="9">
        <v>35.39</v>
      </c>
      <c r="M5152" s="19">
        <f>H5152*INDEX('Pliegos Tarifarios (Las Condes)'!$B:$B,MATCH($B5152,'Pliegos Tarifarios (Las Condes)'!$A:$A,0))</f>
        <v>144558.84751379999</v>
      </c>
      <c r="N5152" s="19">
        <f>I5152*INDEX('Pliegos Tarifarios (Las Condes)'!$C:$C,MATCH($B5152,'Pliegos Tarifarios (Las Condes)'!$A:$A,0))</f>
        <v>10044.985717000001</v>
      </c>
      <c r="O5152" s="19">
        <f>J5152*INDEX('Pliegos Tarifarios (Las Condes)'!$D:$D,MATCH($B5152,'Pliegos Tarifarios (Las Condes)'!$A:$A,0))</f>
        <v>41714.865550800001</v>
      </c>
      <c r="P5152" s="19">
        <f>H5152*INDEX('Pliegos Tarifarios (Las Condes)'!$E:$E,MATCH($B5152,'Pliegos Tarifarios (Las Condes)'!$A:$A,0))</f>
        <v>14288.794502399998</v>
      </c>
      <c r="Q5152" s="19" cm="1">
        <f t="array" ref="Q5152">H5152*_xlfn.IFS(H5152&lt;=350,INDEX('Pliegos Tarifarios (Las Condes)'!$F:$F,MATCH($B5152,'Pliegos Tarifarios (Las Condes)'!$A:$A,0)),H5152&lt;=500,INDEX('Pliegos Tarifarios (Las Condes)'!$G:$G,MATCH($B5152,'Pliegos Tarifarios (Las Condes)'!$A:$A,0)),H5152&lt;=1000,INDEX('Pliegos Tarifarios (Las Condes)'!$H:$H,MATCH($B5152,'Pliegos Tarifarios (Las Condes)'!$A:$A,0)),H5152&lt;=5000,INDEX('Pliegos Tarifarios (Las Condes)'!$I:$I,MATCH($B5152,'Pliegos Tarifarios (Las Condes)'!$A:$A,0)),H5152&gt;5000,INDEX('Pliegos Tarifarios (Las Condes)'!$J:$J,MATCH($B5152,'Pliegos Tarifarios (Las Condes)'!$A:$A,0)))/1.19</f>
        <v>3357.7177220168064</v>
      </c>
      <c r="R5152" s="19">
        <f>INDEX('Pliegos Tarifarios (Las Condes)'!$K:$K,MATCH($B5152,'Pliegos Tarifarios (Las Condes)'!$A:$A,0))</f>
        <v>733.35299999999995</v>
      </c>
      <c r="S5152" s="21">
        <f t="shared" si="243"/>
        <v>214698.56400601679</v>
      </c>
      <c r="T5152" s="21">
        <f t="shared" si="244"/>
        <v>40792.727161143193</v>
      </c>
      <c r="U5152" s="19">
        <v>0</v>
      </c>
      <c r="V5152" s="21">
        <f t="shared" si="245"/>
        <v>255491.29116715997</v>
      </c>
    </row>
    <row r="5153" spans="1:22" x14ac:dyDescent="0.3">
      <c r="A5153" s="7" t="s">
        <v>151</v>
      </c>
      <c r="B5153" s="7">
        <v>12</v>
      </c>
      <c r="C5153" s="8" t="s">
        <v>186</v>
      </c>
      <c r="D5153" s="7" t="s">
        <v>622</v>
      </c>
      <c r="E5153" s="7" t="s">
        <v>121</v>
      </c>
      <c r="F5153" s="8" t="s">
        <v>623</v>
      </c>
      <c r="G5153" s="7" t="s">
        <v>16</v>
      </c>
      <c r="H5153" s="9">
        <v>1097.8891000000001</v>
      </c>
      <c r="I5153" s="9">
        <v>2.8534000000000002</v>
      </c>
      <c r="J5153" s="9">
        <v>2.8376999999999999</v>
      </c>
      <c r="K5153" s="10">
        <v>0.99449779210766098</v>
      </c>
      <c r="L5153" s="9">
        <v>35.42</v>
      </c>
      <c r="M5153" s="19">
        <f>H5153*INDEX('Pliegos Tarifarios (Las Condes)'!$B:$B,MATCH($B5153,'Pliegos Tarifarios (Las Condes)'!$A:$A,0))</f>
        <v>144661.16148330001</v>
      </c>
      <c r="N5153" s="19">
        <f>I5153*INDEX('Pliegos Tarifarios (Las Condes)'!$C:$C,MATCH($B5153,'Pliegos Tarifarios (Las Condes)'!$A:$A,0))</f>
        <v>9886.9824922000007</v>
      </c>
      <c r="O5153" s="19">
        <f>J5153*INDEX('Pliegos Tarifarios (Las Condes)'!$D:$D,MATCH($B5153,'Pliegos Tarifarios (Las Condes)'!$A:$A,0))</f>
        <v>41256.891807300002</v>
      </c>
      <c r="P5153" s="19">
        <f>H5153*INDEX('Pliegos Tarifarios (Las Condes)'!$E:$E,MATCH($B5153,'Pliegos Tarifarios (Las Condes)'!$A:$A,0))</f>
        <v>14298.9076384</v>
      </c>
      <c r="Q5153" s="19" cm="1">
        <f t="array" ref="Q5153">H5153*_xlfn.IFS(H5153&lt;=350,INDEX('Pliegos Tarifarios (Las Condes)'!$F:$F,MATCH($B5153,'Pliegos Tarifarios (Las Condes)'!$A:$A,0)),H5153&lt;=500,INDEX('Pliegos Tarifarios (Las Condes)'!$G:$G,MATCH($B5153,'Pliegos Tarifarios (Las Condes)'!$A:$A,0)),H5153&lt;=1000,INDEX('Pliegos Tarifarios (Las Condes)'!$H:$H,MATCH($B5153,'Pliegos Tarifarios (Las Condes)'!$A:$A,0)),H5153&lt;=5000,INDEX('Pliegos Tarifarios (Las Condes)'!$I:$I,MATCH($B5153,'Pliegos Tarifarios (Las Condes)'!$A:$A,0)),H5153&gt;5000,INDEX('Pliegos Tarifarios (Las Condes)'!$J:$J,MATCH($B5153,'Pliegos Tarifarios (Las Condes)'!$A:$A,0)))/1.19</f>
        <v>3360.094203529412</v>
      </c>
      <c r="R5153" s="19">
        <f>INDEX('Pliegos Tarifarios (Las Condes)'!$K:$K,MATCH($B5153,'Pliegos Tarifarios (Las Condes)'!$A:$A,0))</f>
        <v>733.35299999999995</v>
      </c>
      <c r="S5153" s="21">
        <f t="shared" si="243"/>
        <v>214197.39062472945</v>
      </c>
      <c r="T5153" s="21">
        <f t="shared" si="244"/>
        <v>40697.504218698596</v>
      </c>
      <c r="U5153" s="19">
        <v>0</v>
      </c>
      <c r="V5153" s="21">
        <f t="shared" si="245"/>
        <v>254894.89484342805</v>
      </c>
    </row>
    <row r="5154" spans="1:22" x14ac:dyDescent="0.3">
      <c r="A5154" s="7" t="s">
        <v>151</v>
      </c>
      <c r="B5154" s="7">
        <v>12</v>
      </c>
      <c r="C5154" s="8" t="s">
        <v>186</v>
      </c>
      <c r="D5154" s="7" t="s">
        <v>624</v>
      </c>
      <c r="E5154" s="7" t="s">
        <v>121</v>
      </c>
      <c r="F5154" s="8" t="s">
        <v>625</v>
      </c>
      <c r="G5154" s="7" t="s">
        <v>16</v>
      </c>
      <c r="H5154" s="9">
        <v>1098.4561000000001</v>
      </c>
      <c r="I5154" s="9">
        <v>2.8610000000000002</v>
      </c>
      <c r="J5154" s="9">
        <v>2.8052000000000001</v>
      </c>
      <c r="K5154" s="10">
        <v>0.98049632995456126</v>
      </c>
      <c r="L5154" s="9">
        <v>35.43</v>
      </c>
      <c r="M5154" s="19">
        <f>H5154*INDEX('Pliegos Tarifarios (Las Condes)'!$B:$B,MATCH($B5154,'Pliegos Tarifarios (Las Condes)'!$A:$A,0))</f>
        <v>144735.87110430002</v>
      </c>
      <c r="N5154" s="19">
        <f>I5154*INDEX('Pliegos Tarifarios (Las Condes)'!$C:$C,MATCH($B5154,'Pliegos Tarifarios (Las Condes)'!$A:$A,0))</f>
        <v>9913.3163630000017</v>
      </c>
      <c r="O5154" s="19">
        <f>J5154*INDEX('Pliegos Tarifarios (Las Condes)'!$D:$D,MATCH($B5154,'Pliegos Tarifarios (Las Condes)'!$A:$A,0))</f>
        <v>40784.379214799999</v>
      </c>
      <c r="P5154" s="19">
        <f>H5154*INDEX('Pliegos Tarifarios (Las Condes)'!$E:$E,MATCH($B5154,'Pliegos Tarifarios (Las Condes)'!$A:$A,0))</f>
        <v>14306.2922464</v>
      </c>
      <c r="Q5154" s="19" cm="1">
        <f t="array" ref="Q5154">H5154*_xlfn.IFS(H5154&lt;=350,INDEX('Pliegos Tarifarios (Las Condes)'!$F:$F,MATCH($B5154,'Pliegos Tarifarios (Las Condes)'!$A:$A,0)),H5154&lt;=500,INDEX('Pliegos Tarifarios (Las Condes)'!$G:$G,MATCH($B5154,'Pliegos Tarifarios (Las Condes)'!$A:$A,0)),H5154&lt;=1000,INDEX('Pliegos Tarifarios (Las Condes)'!$H:$H,MATCH($B5154,'Pliegos Tarifarios (Las Condes)'!$A:$A,0)),H5154&lt;=5000,INDEX('Pliegos Tarifarios (Las Condes)'!$I:$I,MATCH($B5154,'Pliegos Tarifarios (Las Condes)'!$A:$A,0)),H5154&gt;5000,INDEX('Pliegos Tarifarios (Las Condes)'!$J:$J,MATCH($B5154,'Pliegos Tarifarios (Las Condes)'!$A:$A,0)))/1.19</f>
        <v>3361.8295094117648</v>
      </c>
      <c r="R5154" s="19">
        <f>INDEX('Pliegos Tarifarios (Las Condes)'!$K:$K,MATCH($B5154,'Pliegos Tarifarios (Las Condes)'!$A:$A,0))</f>
        <v>733.35299999999995</v>
      </c>
      <c r="S5154" s="21">
        <f t="shared" si="243"/>
        <v>213835.04143791177</v>
      </c>
      <c r="T5154" s="21">
        <f t="shared" si="244"/>
        <v>40628.657873203236</v>
      </c>
      <c r="U5154" s="19">
        <v>0</v>
      </c>
      <c r="V5154" s="21">
        <f t="shared" si="245"/>
        <v>254463.69931111502</v>
      </c>
    </row>
    <row r="5155" spans="1:22" x14ac:dyDescent="0.3">
      <c r="A5155" s="7" t="s">
        <v>151</v>
      </c>
      <c r="B5155" s="7">
        <v>12</v>
      </c>
      <c r="C5155" s="8" t="s">
        <v>186</v>
      </c>
      <c r="D5155" s="7" t="s">
        <v>626</v>
      </c>
      <c r="E5155" s="7" t="s">
        <v>121</v>
      </c>
      <c r="F5155" s="8" t="s">
        <v>627</v>
      </c>
      <c r="G5155" s="7" t="s">
        <v>16</v>
      </c>
      <c r="H5155" s="9">
        <v>1098.6805999999999</v>
      </c>
      <c r="I5155" s="9">
        <v>2.9129</v>
      </c>
      <c r="J5155" s="9">
        <v>2.8111000000000002</v>
      </c>
      <c r="K5155" s="10">
        <v>0.96505201002437435</v>
      </c>
      <c r="L5155" s="9">
        <v>35.44</v>
      </c>
      <c r="M5155" s="19">
        <f>H5155*INDEX('Pliegos Tarifarios (Las Condes)'!$B:$B,MATCH($B5155,'Pliegos Tarifarios (Las Condes)'!$A:$A,0))</f>
        <v>144765.4518978</v>
      </c>
      <c r="N5155" s="19">
        <f>I5155*INDEX('Pliegos Tarifarios (Las Condes)'!$C:$C,MATCH($B5155,'Pliegos Tarifarios (Las Condes)'!$A:$A,0))</f>
        <v>10093.1489807</v>
      </c>
      <c r="O5155" s="19">
        <f>J5155*INDEX('Pliegos Tarifarios (Las Condes)'!$D:$D,MATCH($B5155,'Pliegos Tarifarios (Las Condes)'!$A:$A,0))</f>
        <v>40870.1584239</v>
      </c>
      <c r="P5155" s="19">
        <f>H5155*INDEX('Pliegos Tarifarios (Las Condes)'!$E:$E,MATCH($B5155,'Pliegos Tarifarios (Las Condes)'!$A:$A,0))</f>
        <v>14309.216134399998</v>
      </c>
      <c r="Q5155" s="19" cm="1">
        <f t="array" ref="Q5155">H5155*_xlfn.IFS(H5155&lt;=350,INDEX('Pliegos Tarifarios (Las Condes)'!$F:$F,MATCH($B5155,'Pliegos Tarifarios (Las Condes)'!$A:$A,0)),H5155&lt;=500,INDEX('Pliegos Tarifarios (Las Condes)'!$G:$G,MATCH($B5155,'Pliegos Tarifarios (Las Condes)'!$A:$A,0)),H5155&lt;=1000,INDEX('Pliegos Tarifarios (Las Condes)'!$H:$H,MATCH($B5155,'Pliegos Tarifarios (Las Condes)'!$A:$A,0)),H5155&lt;=5000,INDEX('Pliegos Tarifarios (Las Condes)'!$I:$I,MATCH($B5155,'Pliegos Tarifarios (Las Condes)'!$A:$A,0)),H5155&gt;5000,INDEX('Pliegos Tarifarios (Las Condes)'!$J:$J,MATCH($B5155,'Pliegos Tarifarios (Las Condes)'!$A:$A,0)))/1.19</f>
        <v>3362.5165926050418</v>
      </c>
      <c r="R5155" s="19">
        <f>INDEX('Pliegos Tarifarios (Las Condes)'!$K:$K,MATCH($B5155,'Pliegos Tarifarios (Las Condes)'!$A:$A,0))</f>
        <v>733.35299999999995</v>
      </c>
      <c r="S5155" s="21">
        <f t="shared" si="243"/>
        <v>214133.84502940503</v>
      </c>
      <c r="T5155" s="21">
        <f t="shared" si="244"/>
        <v>40685.430555586958</v>
      </c>
      <c r="U5155" s="19">
        <v>0</v>
      </c>
      <c r="V5155" s="21">
        <f t="shared" si="245"/>
        <v>254819.27558499199</v>
      </c>
    </row>
    <row r="5156" spans="1:22" x14ac:dyDescent="0.3">
      <c r="A5156" s="7" t="s">
        <v>151</v>
      </c>
      <c r="B5156" s="7">
        <v>12</v>
      </c>
      <c r="C5156" s="8" t="s">
        <v>186</v>
      </c>
      <c r="D5156" s="7" t="s">
        <v>628</v>
      </c>
      <c r="E5156" s="7" t="s">
        <v>121</v>
      </c>
      <c r="F5156" s="8" t="s">
        <v>629</v>
      </c>
      <c r="G5156" s="7" t="s">
        <v>16</v>
      </c>
      <c r="H5156" s="9">
        <v>1098.4299000000001</v>
      </c>
      <c r="I5156" s="9">
        <v>2.9354</v>
      </c>
      <c r="J5156" s="9">
        <v>2.9354</v>
      </c>
      <c r="K5156" s="10">
        <v>1</v>
      </c>
      <c r="L5156" s="9">
        <v>35.43</v>
      </c>
      <c r="M5156" s="19">
        <f>H5156*INDEX('Pliegos Tarifarios (Las Condes)'!$B:$B,MATCH($B5156,'Pliegos Tarifarios (Las Condes)'!$A:$A,0))</f>
        <v>144732.41891370001</v>
      </c>
      <c r="N5156" s="19">
        <f>I5156*INDEX('Pliegos Tarifarios (Las Condes)'!$C:$C,MATCH($B5156,'Pliegos Tarifarios (Las Condes)'!$A:$A,0))</f>
        <v>10171.111098200001</v>
      </c>
      <c r="O5156" s="19">
        <f>J5156*INDEX('Pliegos Tarifarios (Las Condes)'!$D:$D,MATCH($B5156,'Pliegos Tarifarios (Las Condes)'!$A:$A,0))</f>
        <v>42677.3373546</v>
      </c>
      <c r="P5156" s="19">
        <f>H5156*INDEX('Pliegos Tarifarios (Las Condes)'!$E:$E,MATCH($B5156,'Pliegos Tarifarios (Las Condes)'!$A:$A,0))</f>
        <v>14305.9510176</v>
      </c>
      <c r="Q5156" s="19" cm="1">
        <f t="array" ref="Q5156">H5156*_xlfn.IFS(H5156&lt;=350,INDEX('Pliegos Tarifarios (Las Condes)'!$F:$F,MATCH($B5156,'Pliegos Tarifarios (Las Condes)'!$A:$A,0)),H5156&lt;=500,INDEX('Pliegos Tarifarios (Las Condes)'!$G:$G,MATCH($B5156,'Pliegos Tarifarios (Las Condes)'!$A:$A,0)),H5156&lt;=1000,INDEX('Pliegos Tarifarios (Las Condes)'!$H:$H,MATCH($B5156,'Pliegos Tarifarios (Las Condes)'!$A:$A,0)),H5156&lt;=5000,INDEX('Pliegos Tarifarios (Las Condes)'!$I:$I,MATCH($B5156,'Pliegos Tarifarios (Las Condes)'!$A:$A,0)),H5156&gt;5000,INDEX('Pliegos Tarifarios (Las Condes)'!$J:$J,MATCH($B5156,'Pliegos Tarifarios (Las Condes)'!$A:$A,0)))/1.19</f>
        <v>3361.7493242016808</v>
      </c>
      <c r="R5156" s="19">
        <f>INDEX('Pliegos Tarifarios (Las Condes)'!$K:$K,MATCH($B5156,'Pliegos Tarifarios (Las Condes)'!$A:$A,0))</f>
        <v>733.35299999999995</v>
      </c>
      <c r="S5156" s="21">
        <f t="shared" si="243"/>
        <v>215981.92070830168</v>
      </c>
      <c r="T5156" s="21">
        <f t="shared" si="244"/>
        <v>41036.56493457732</v>
      </c>
      <c r="U5156" s="19">
        <v>0</v>
      </c>
      <c r="V5156" s="21">
        <f t="shared" si="245"/>
        <v>257018.48564287901</v>
      </c>
    </row>
    <row r="5157" spans="1:22" x14ac:dyDescent="0.3">
      <c r="A5157" s="7" t="s">
        <v>151</v>
      </c>
      <c r="B5157" s="7">
        <v>12</v>
      </c>
      <c r="C5157" s="8" t="s">
        <v>186</v>
      </c>
      <c r="D5157" s="7" t="s">
        <v>630</v>
      </c>
      <c r="E5157" s="7" t="s">
        <v>121</v>
      </c>
      <c r="F5157" s="8" t="s">
        <v>631</v>
      </c>
      <c r="G5157" s="7" t="s">
        <v>16</v>
      </c>
      <c r="H5157" s="9">
        <v>1098.7247</v>
      </c>
      <c r="I5157" s="9">
        <v>2.8435000000000001</v>
      </c>
      <c r="J5157" s="9">
        <v>2.7948</v>
      </c>
      <c r="K5157" s="10">
        <v>0.98287321962370311</v>
      </c>
      <c r="L5157" s="9">
        <v>35.44</v>
      </c>
      <c r="M5157" s="19">
        <f>H5157*INDEX('Pliegos Tarifarios (Las Condes)'!$B:$B,MATCH($B5157,'Pliegos Tarifarios (Las Condes)'!$A:$A,0))</f>
        <v>144771.26264610002</v>
      </c>
      <c r="N5157" s="19">
        <f>I5157*INDEX('Pliegos Tarifarios (Las Condes)'!$C:$C,MATCH($B5157,'Pliegos Tarifarios (Las Condes)'!$A:$A,0))</f>
        <v>9852.6791605000017</v>
      </c>
      <c r="O5157" s="19">
        <f>J5157*INDEX('Pliegos Tarifarios (Las Condes)'!$D:$D,MATCH($B5157,'Pliegos Tarifarios (Las Condes)'!$A:$A,0))</f>
        <v>40633.175185200002</v>
      </c>
      <c r="P5157" s="19">
        <f>H5157*INDEX('Pliegos Tarifarios (Las Condes)'!$E:$E,MATCH($B5157,'Pliegos Tarifarios (Las Condes)'!$A:$A,0))</f>
        <v>14309.790492799999</v>
      </c>
      <c r="Q5157" s="19" cm="1">
        <f t="array" ref="Q5157">H5157*_xlfn.IFS(H5157&lt;=350,INDEX('Pliegos Tarifarios (Las Condes)'!$F:$F,MATCH($B5157,'Pliegos Tarifarios (Las Condes)'!$A:$A,0)),H5157&lt;=500,INDEX('Pliegos Tarifarios (Las Condes)'!$G:$G,MATCH($B5157,'Pliegos Tarifarios (Las Condes)'!$A:$A,0)),H5157&lt;=1000,INDEX('Pliegos Tarifarios (Las Condes)'!$H:$H,MATCH($B5157,'Pliegos Tarifarios (Las Condes)'!$A:$A,0)),H5157&lt;=5000,INDEX('Pliegos Tarifarios (Las Condes)'!$I:$I,MATCH($B5157,'Pliegos Tarifarios (Las Condes)'!$A:$A,0)),H5157&gt;5000,INDEX('Pliegos Tarifarios (Las Condes)'!$J:$J,MATCH($B5157,'Pliegos Tarifarios (Las Condes)'!$A:$A,0)))/1.19</f>
        <v>3362.6515608403365</v>
      </c>
      <c r="R5157" s="19">
        <f>INDEX('Pliegos Tarifarios (Las Condes)'!$K:$K,MATCH($B5157,'Pliegos Tarifarios (Las Condes)'!$A:$A,0))</f>
        <v>733.35299999999995</v>
      </c>
      <c r="S5157" s="21">
        <f t="shared" si="243"/>
        <v>213662.91204544037</v>
      </c>
      <c r="T5157" s="21">
        <f t="shared" si="244"/>
        <v>40595.953288633675</v>
      </c>
      <c r="U5157" s="19">
        <v>0</v>
      </c>
      <c r="V5157" s="21">
        <f t="shared" si="245"/>
        <v>254258.86533407404</v>
      </c>
    </row>
    <row r="5158" spans="1:22" x14ac:dyDescent="0.3">
      <c r="A5158" s="7" t="s">
        <v>151</v>
      </c>
      <c r="B5158" s="7">
        <v>12</v>
      </c>
      <c r="C5158" s="8" t="s">
        <v>186</v>
      </c>
      <c r="D5158" s="7" t="s">
        <v>632</v>
      </c>
      <c r="E5158" s="7" t="s">
        <v>121</v>
      </c>
      <c r="F5158" s="8" t="s">
        <v>633</v>
      </c>
      <c r="G5158" s="7" t="s">
        <v>16</v>
      </c>
      <c r="H5158" s="9">
        <v>1097.6694</v>
      </c>
      <c r="I5158" s="9">
        <v>2.8889</v>
      </c>
      <c r="J5158" s="9">
        <v>2.8527999999999998</v>
      </c>
      <c r="K5158" s="10">
        <v>0.98750389421579143</v>
      </c>
      <c r="L5158" s="9">
        <v>35.409999999999997</v>
      </c>
      <c r="M5158" s="19">
        <f>H5158*INDEX('Pliegos Tarifarios (Las Condes)'!$B:$B,MATCH($B5158,'Pliegos Tarifarios (Las Condes)'!$A:$A,0))</f>
        <v>144632.21315220001</v>
      </c>
      <c r="N5158" s="19">
        <f>I5158*INDEX('Pliegos Tarifarios (Las Condes)'!$C:$C,MATCH($B5158,'Pliegos Tarifarios (Las Condes)'!$A:$A,0))</f>
        <v>10009.9893887</v>
      </c>
      <c r="O5158" s="19">
        <f>J5158*INDEX('Pliegos Tarifarios (Las Condes)'!$D:$D,MATCH($B5158,'Pliegos Tarifarios (Las Condes)'!$A:$A,0))</f>
        <v>41476.4284272</v>
      </c>
      <c r="P5158" s="19">
        <f>H5158*INDEX('Pliegos Tarifarios (Las Condes)'!$E:$E,MATCH($B5158,'Pliegos Tarifarios (Las Condes)'!$A:$A,0))</f>
        <v>14296.046265599998</v>
      </c>
      <c r="Q5158" s="19" cm="1">
        <f t="array" ref="Q5158">H5158*_xlfn.IFS(H5158&lt;=350,INDEX('Pliegos Tarifarios (Las Condes)'!$F:$F,MATCH($B5158,'Pliegos Tarifarios (Las Condes)'!$A:$A,0)),H5158&lt;=500,INDEX('Pliegos Tarifarios (Las Condes)'!$G:$G,MATCH($B5158,'Pliegos Tarifarios (Las Condes)'!$A:$A,0)),H5158&lt;=1000,INDEX('Pliegos Tarifarios (Las Condes)'!$H:$H,MATCH($B5158,'Pliegos Tarifarios (Las Condes)'!$A:$A,0)),H5158&lt;=5000,INDEX('Pliegos Tarifarios (Las Condes)'!$I:$I,MATCH($B5158,'Pliegos Tarifarios (Las Condes)'!$A:$A,0)),H5158&gt;5000,INDEX('Pliegos Tarifarios (Las Condes)'!$J:$J,MATCH($B5158,'Pliegos Tarifarios (Las Condes)'!$A:$A,0)))/1.19</f>
        <v>3359.4218107563029</v>
      </c>
      <c r="R5158" s="19">
        <f>INDEX('Pliegos Tarifarios (Las Condes)'!$K:$K,MATCH($B5158,'Pliegos Tarifarios (Las Condes)'!$A:$A,0))</f>
        <v>733.35299999999995</v>
      </c>
      <c r="S5158" s="21">
        <f t="shared" si="243"/>
        <v>214507.45204445629</v>
      </c>
      <c r="T5158" s="21">
        <f t="shared" si="244"/>
        <v>40756.415888446696</v>
      </c>
      <c r="U5158" s="19">
        <v>0</v>
      </c>
      <c r="V5158" s="21">
        <f t="shared" si="245"/>
        <v>255263.867932903</v>
      </c>
    </row>
    <row r="5159" spans="1:22" x14ac:dyDescent="0.3">
      <c r="A5159" s="7" t="s">
        <v>151</v>
      </c>
      <c r="B5159" s="7">
        <v>12</v>
      </c>
      <c r="C5159" s="8" t="s">
        <v>186</v>
      </c>
      <c r="D5159" s="7" t="s">
        <v>634</v>
      </c>
      <c r="E5159" s="7" t="s">
        <v>121</v>
      </c>
      <c r="F5159" s="8" t="s">
        <v>635</v>
      </c>
      <c r="G5159" s="7" t="s">
        <v>16</v>
      </c>
      <c r="H5159" s="9">
        <v>1100.0278000000001</v>
      </c>
      <c r="I5159" s="9">
        <v>2.8854000000000002</v>
      </c>
      <c r="J5159" s="9">
        <v>2.8706</v>
      </c>
      <c r="K5159" s="10">
        <v>0.99487072849518254</v>
      </c>
      <c r="L5159" s="9">
        <v>35.479999999999997</v>
      </c>
      <c r="M5159" s="19">
        <f>H5159*INDEX('Pliegos Tarifarios (Las Condes)'!$B:$B,MATCH($B5159,'Pliegos Tarifarios (Las Condes)'!$A:$A,0))</f>
        <v>144942.96301140002</v>
      </c>
      <c r="N5159" s="19">
        <f>I5159*INDEX('Pliegos Tarifarios (Las Condes)'!$C:$C,MATCH($B5159,'Pliegos Tarifarios (Las Condes)'!$A:$A,0))</f>
        <v>9997.8619482000013</v>
      </c>
      <c r="O5159" s="19">
        <f>J5159*INDEX('Pliegos Tarifarios (Las Condes)'!$D:$D,MATCH($B5159,'Pliegos Tarifarios (Las Condes)'!$A:$A,0))</f>
        <v>41735.219939399998</v>
      </c>
      <c r="P5159" s="19">
        <f>H5159*INDEX('Pliegos Tarifarios (Las Condes)'!$E:$E,MATCH($B5159,'Pliegos Tarifarios (Las Condes)'!$A:$A,0))</f>
        <v>14326.762067199999</v>
      </c>
      <c r="Q5159" s="19" cm="1">
        <f t="array" ref="Q5159">H5159*_xlfn.IFS(H5159&lt;=350,INDEX('Pliegos Tarifarios (Las Condes)'!$F:$F,MATCH($B5159,'Pliegos Tarifarios (Las Condes)'!$A:$A,0)),H5159&lt;=500,INDEX('Pliegos Tarifarios (Las Condes)'!$G:$G,MATCH($B5159,'Pliegos Tarifarios (Las Condes)'!$A:$A,0)),H5159&lt;=1000,INDEX('Pliegos Tarifarios (Las Condes)'!$H:$H,MATCH($B5159,'Pliegos Tarifarios (Las Condes)'!$A:$A,0)),H5159&lt;=5000,INDEX('Pliegos Tarifarios (Las Condes)'!$I:$I,MATCH($B5159,'Pliegos Tarifarios (Las Condes)'!$A:$A,0)),H5159&gt;5000,INDEX('Pliegos Tarifarios (Las Condes)'!$J:$J,MATCH($B5159,'Pliegos Tarifarios (Las Condes)'!$A:$A,0)))/1.19</f>
        <v>3366.6397038655468</v>
      </c>
      <c r="R5159" s="19">
        <f>INDEX('Pliegos Tarifarios (Las Condes)'!$K:$K,MATCH($B5159,'Pliegos Tarifarios (Las Condes)'!$A:$A,0))</f>
        <v>733.35299999999995</v>
      </c>
      <c r="S5159" s="21">
        <f t="shared" si="243"/>
        <v>215102.79967006558</v>
      </c>
      <c r="T5159" s="21">
        <f t="shared" si="244"/>
        <v>40869.531937312458</v>
      </c>
      <c r="U5159" s="19">
        <v>0</v>
      </c>
      <c r="V5159" s="21">
        <f t="shared" si="245"/>
        <v>255972.33160737803</v>
      </c>
    </row>
    <row r="5160" spans="1:22" x14ac:dyDescent="0.3">
      <c r="A5160" s="7" t="s">
        <v>151</v>
      </c>
      <c r="B5160" s="7">
        <v>12</v>
      </c>
      <c r="C5160" s="8" t="s">
        <v>186</v>
      </c>
      <c r="D5160" s="7" t="s">
        <v>636</v>
      </c>
      <c r="E5160" s="7" t="s">
        <v>121</v>
      </c>
      <c r="F5160" s="8" t="s">
        <v>637</v>
      </c>
      <c r="G5160" s="7" t="s">
        <v>16</v>
      </c>
      <c r="H5160" s="9">
        <v>1098.0011999999999</v>
      </c>
      <c r="I5160" s="9">
        <v>2.8647999999999998</v>
      </c>
      <c r="J5160" s="9">
        <v>2.8647999999999998</v>
      </c>
      <c r="K5160" s="10">
        <v>1</v>
      </c>
      <c r="L5160" s="9">
        <v>35.42</v>
      </c>
      <c r="M5160" s="19">
        <f>H5160*INDEX('Pliegos Tarifarios (Las Condes)'!$B:$B,MATCH($B5160,'Pliegos Tarifarios (Las Condes)'!$A:$A,0))</f>
        <v>144675.93211560001</v>
      </c>
      <c r="N5160" s="19">
        <f>I5160*INDEX('Pliegos Tarifarios (Las Condes)'!$C:$C,MATCH($B5160,'Pliegos Tarifarios (Las Condes)'!$A:$A,0))</f>
        <v>9926.4832984000004</v>
      </c>
      <c r="O5160" s="19">
        <f>J5160*INDEX('Pliegos Tarifarios (Las Condes)'!$D:$D,MATCH($B5160,'Pliegos Tarifarios (Las Condes)'!$A:$A,0))</f>
        <v>41650.894615199999</v>
      </c>
      <c r="P5160" s="19">
        <f>H5160*INDEX('Pliegos Tarifarios (Las Condes)'!$E:$E,MATCH($B5160,'Pliegos Tarifarios (Las Condes)'!$A:$A,0))</f>
        <v>14300.367628799999</v>
      </c>
      <c r="Q5160" s="19" cm="1">
        <f t="array" ref="Q5160">H5160*_xlfn.IFS(H5160&lt;=350,INDEX('Pliegos Tarifarios (Las Condes)'!$F:$F,MATCH($B5160,'Pliegos Tarifarios (Las Condes)'!$A:$A,0)),H5160&lt;=500,INDEX('Pliegos Tarifarios (Las Condes)'!$G:$G,MATCH($B5160,'Pliegos Tarifarios (Las Condes)'!$A:$A,0)),H5160&lt;=1000,INDEX('Pliegos Tarifarios (Las Condes)'!$H:$H,MATCH($B5160,'Pliegos Tarifarios (Las Condes)'!$A:$A,0)),H5160&lt;=5000,INDEX('Pliegos Tarifarios (Las Condes)'!$I:$I,MATCH($B5160,'Pliegos Tarifarios (Las Condes)'!$A:$A,0)),H5160&gt;5000,INDEX('Pliegos Tarifarios (Las Condes)'!$J:$J,MATCH($B5160,'Pliegos Tarifarios (Las Condes)'!$A:$A,0)))/1.19</f>
        <v>3360.43728605042</v>
      </c>
      <c r="R5160" s="19">
        <f>INDEX('Pliegos Tarifarios (Las Condes)'!$K:$K,MATCH($B5160,'Pliegos Tarifarios (Las Condes)'!$A:$A,0))</f>
        <v>733.35299999999995</v>
      </c>
      <c r="S5160" s="21">
        <f t="shared" si="243"/>
        <v>214647.46794405044</v>
      </c>
      <c r="T5160" s="21">
        <f t="shared" si="244"/>
        <v>40783.018909369581</v>
      </c>
      <c r="U5160" s="19">
        <v>0</v>
      </c>
      <c r="V5160" s="21">
        <f t="shared" si="245"/>
        <v>255430.48685342004</v>
      </c>
    </row>
    <row r="5161" spans="1:22" x14ac:dyDescent="0.3">
      <c r="A5161" s="7" t="s">
        <v>151</v>
      </c>
      <c r="B5161" s="7">
        <v>12</v>
      </c>
      <c r="C5161" s="8" t="s">
        <v>186</v>
      </c>
      <c r="D5161" s="7" t="s">
        <v>638</v>
      </c>
      <c r="E5161" s="7" t="s">
        <v>121</v>
      </c>
      <c r="F5161" s="8" t="s">
        <v>639</v>
      </c>
      <c r="G5161" s="7" t="s">
        <v>16</v>
      </c>
      <c r="H5161" s="9">
        <v>1099.6780000000001</v>
      </c>
      <c r="I5161" s="9">
        <v>2.8818000000000001</v>
      </c>
      <c r="J5161" s="9">
        <v>2.8818000000000001</v>
      </c>
      <c r="K5161" s="10">
        <v>1</v>
      </c>
      <c r="L5161" s="9">
        <v>35.47</v>
      </c>
      <c r="M5161" s="19">
        <f>H5161*INDEX('Pliegos Tarifarios (Las Condes)'!$B:$B,MATCH($B5161,'Pliegos Tarifarios (Las Condes)'!$A:$A,0))</f>
        <v>144896.87231400001</v>
      </c>
      <c r="N5161" s="19">
        <f>I5161*INDEX('Pliegos Tarifarios (Las Condes)'!$C:$C,MATCH($B5161,'Pliegos Tarifarios (Las Condes)'!$A:$A,0))</f>
        <v>9985.3880094000015</v>
      </c>
      <c r="O5161" s="19">
        <f>J5161*INDEX('Pliegos Tarifarios (Las Condes)'!$D:$D,MATCH($B5161,'Pliegos Tarifarios (Las Condes)'!$A:$A,0))</f>
        <v>41898.055048200004</v>
      </c>
      <c r="P5161" s="19">
        <f>H5161*INDEX('Pliegos Tarifarios (Las Condes)'!$E:$E,MATCH($B5161,'Pliegos Tarifarios (Las Condes)'!$A:$A,0))</f>
        <v>14322.206272000001</v>
      </c>
      <c r="Q5161" s="19" cm="1">
        <f t="array" ref="Q5161">H5161*_xlfn.IFS(H5161&lt;=350,INDEX('Pliegos Tarifarios (Las Condes)'!$F:$F,MATCH($B5161,'Pliegos Tarifarios (Las Condes)'!$A:$A,0)),H5161&lt;=500,INDEX('Pliegos Tarifarios (Las Condes)'!$G:$G,MATCH($B5161,'Pliegos Tarifarios (Las Condes)'!$A:$A,0)),H5161&lt;=1000,INDEX('Pliegos Tarifarios (Las Condes)'!$H:$H,MATCH($B5161,'Pliegos Tarifarios (Las Condes)'!$A:$A,0)),H5161&lt;=5000,INDEX('Pliegos Tarifarios (Las Condes)'!$I:$I,MATCH($B5161,'Pliegos Tarifarios (Las Condes)'!$A:$A,0)),H5161&gt;5000,INDEX('Pliegos Tarifarios (Las Condes)'!$J:$J,MATCH($B5161,'Pliegos Tarifarios (Las Condes)'!$A:$A,0)))/1.19</f>
        <v>3365.5691394957985</v>
      </c>
      <c r="R5161" s="19">
        <f>INDEX('Pliegos Tarifarios (Las Condes)'!$K:$K,MATCH($B5161,'Pliegos Tarifarios (Las Condes)'!$A:$A,0))</f>
        <v>733.35299999999995</v>
      </c>
      <c r="S5161" s="21">
        <f t="shared" si="243"/>
        <v>215201.44378309583</v>
      </c>
      <c r="T5161" s="21">
        <f t="shared" si="244"/>
        <v>40888.274318788208</v>
      </c>
      <c r="U5161" s="19">
        <v>0</v>
      </c>
      <c r="V5161" s="21">
        <f t="shared" si="245"/>
        <v>256089.71810188403</v>
      </c>
    </row>
    <row r="5162" spans="1:22" x14ac:dyDescent="0.3">
      <c r="A5162" s="7" t="s">
        <v>151</v>
      </c>
      <c r="B5162" s="7">
        <v>12</v>
      </c>
      <c r="C5162" s="8" t="s">
        <v>186</v>
      </c>
      <c r="D5162" s="7" t="s">
        <v>640</v>
      </c>
      <c r="E5162" s="7" t="s">
        <v>121</v>
      </c>
      <c r="F5162" s="8" t="s">
        <v>641</v>
      </c>
      <c r="G5162" s="7" t="s">
        <v>16</v>
      </c>
      <c r="H5162" s="9">
        <v>1098.2469000000001</v>
      </c>
      <c r="I5162" s="9">
        <v>2.9045000000000001</v>
      </c>
      <c r="J5162" s="9">
        <v>2.9045000000000001</v>
      </c>
      <c r="K5162" s="10">
        <v>1</v>
      </c>
      <c r="L5162" s="9">
        <v>35.43</v>
      </c>
      <c r="M5162" s="19">
        <f>H5162*INDEX('Pliegos Tarifarios (Las Condes)'!$B:$B,MATCH($B5162,'Pliegos Tarifarios (Las Condes)'!$A:$A,0))</f>
        <v>144708.30628470003</v>
      </c>
      <c r="N5162" s="19">
        <f>I5162*INDEX('Pliegos Tarifarios (Las Condes)'!$C:$C,MATCH($B5162,'Pliegos Tarifarios (Las Condes)'!$A:$A,0))</f>
        <v>10064.043123500001</v>
      </c>
      <c r="O5162" s="19">
        <f>J5162*INDEX('Pliegos Tarifarios (Las Condes)'!$D:$D,MATCH($B5162,'Pliegos Tarifarios (Las Condes)'!$A:$A,0))</f>
        <v>42228.086920499998</v>
      </c>
      <c r="P5162" s="19">
        <f>H5162*INDEX('Pliegos Tarifarios (Las Condes)'!$E:$E,MATCH($B5162,'Pliegos Tarifarios (Las Condes)'!$A:$A,0))</f>
        <v>14303.567625600001</v>
      </c>
      <c r="Q5162" s="19" cm="1">
        <f t="array" ref="Q5162">H5162*_xlfn.IFS(H5162&lt;=350,INDEX('Pliegos Tarifarios (Las Condes)'!$F:$F,MATCH($B5162,'Pliegos Tarifarios (Las Condes)'!$A:$A,0)),H5162&lt;=500,INDEX('Pliegos Tarifarios (Las Condes)'!$G:$G,MATCH($B5162,'Pliegos Tarifarios (Las Condes)'!$A:$A,0)),H5162&lt;=1000,INDEX('Pliegos Tarifarios (Las Condes)'!$H:$H,MATCH($B5162,'Pliegos Tarifarios (Las Condes)'!$A:$A,0)),H5162&lt;=5000,INDEX('Pliegos Tarifarios (Las Condes)'!$I:$I,MATCH($B5162,'Pliegos Tarifarios (Las Condes)'!$A:$A,0)),H5162&gt;5000,INDEX('Pliegos Tarifarios (Las Condes)'!$J:$J,MATCH($B5162,'Pliegos Tarifarios (Las Condes)'!$A:$A,0)))/1.19</f>
        <v>3361.1892519327735</v>
      </c>
      <c r="R5162" s="19">
        <f>INDEX('Pliegos Tarifarios (Las Condes)'!$K:$K,MATCH($B5162,'Pliegos Tarifarios (Las Condes)'!$A:$A,0))</f>
        <v>733.35299999999995</v>
      </c>
      <c r="S5162" s="21">
        <f t="shared" si="243"/>
        <v>215398.54620623283</v>
      </c>
      <c r="T5162" s="21">
        <f t="shared" si="244"/>
        <v>40925.723779184242</v>
      </c>
      <c r="U5162" s="19">
        <v>0</v>
      </c>
      <c r="V5162" s="21">
        <f t="shared" si="245"/>
        <v>256324.26998541708</v>
      </c>
    </row>
    <row r="5163" spans="1:22" x14ac:dyDescent="0.3">
      <c r="A5163" s="7" t="s">
        <v>151</v>
      </c>
      <c r="B5163" s="7">
        <v>12</v>
      </c>
      <c r="C5163" s="8" t="s">
        <v>186</v>
      </c>
      <c r="D5163" s="7" t="s">
        <v>642</v>
      </c>
      <c r="E5163" s="7" t="s">
        <v>121</v>
      </c>
      <c r="F5163" s="8" t="s">
        <v>643</v>
      </c>
      <c r="G5163" s="7" t="s">
        <v>16</v>
      </c>
      <c r="H5163" s="9">
        <v>1099.0505000000001</v>
      </c>
      <c r="I5163" s="9">
        <v>2.8645999999999998</v>
      </c>
      <c r="J5163" s="9">
        <v>2.8614000000000002</v>
      </c>
      <c r="K5163" s="10">
        <v>0.99888291559030939</v>
      </c>
      <c r="L5163" s="9">
        <v>35.450000000000003</v>
      </c>
      <c r="M5163" s="19">
        <f>H5163*INDEX('Pliegos Tarifarios (Las Condes)'!$B:$B,MATCH($B5163,'Pliegos Tarifarios (Las Condes)'!$A:$A,0))</f>
        <v>144814.1910315</v>
      </c>
      <c r="N5163" s="19">
        <f>I5163*INDEX('Pliegos Tarifarios (Las Condes)'!$C:$C,MATCH($B5163,'Pliegos Tarifarios (Las Condes)'!$A:$A,0))</f>
        <v>9925.7903017999997</v>
      </c>
      <c r="O5163" s="19">
        <f>J5163*INDEX('Pliegos Tarifarios (Las Condes)'!$D:$D,MATCH($B5163,'Pliegos Tarifarios (Las Condes)'!$A:$A,0))</f>
        <v>41601.462528600001</v>
      </c>
      <c r="P5163" s="19">
        <f>H5163*INDEX('Pliegos Tarifarios (Las Condes)'!$E:$E,MATCH($B5163,'Pliegos Tarifarios (Las Condes)'!$A:$A,0))</f>
        <v>14314.033712</v>
      </c>
      <c r="Q5163" s="19" cm="1">
        <f t="array" ref="Q5163">H5163*_xlfn.IFS(H5163&lt;=350,INDEX('Pliegos Tarifarios (Las Condes)'!$F:$F,MATCH($B5163,'Pliegos Tarifarios (Las Condes)'!$A:$A,0)),H5163&lt;=500,INDEX('Pliegos Tarifarios (Las Condes)'!$G:$G,MATCH($B5163,'Pliegos Tarifarios (Las Condes)'!$A:$A,0)),H5163&lt;=1000,INDEX('Pliegos Tarifarios (Las Condes)'!$H:$H,MATCH($B5163,'Pliegos Tarifarios (Las Condes)'!$A:$A,0)),H5163&lt;=5000,INDEX('Pliegos Tarifarios (Las Condes)'!$I:$I,MATCH($B5163,'Pliegos Tarifarios (Las Condes)'!$A:$A,0)),H5163&gt;5000,INDEX('Pliegos Tarifarios (Las Condes)'!$J:$J,MATCH($B5163,'Pliegos Tarifarios (Las Condes)'!$A:$A,0)))/1.19</f>
        <v>3363.6486731092441</v>
      </c>
      <c r="R5163" s="19">
        <f>INDEX('Pliegos Tarifarios (Las Condes)'!$K:$K,MATCH($B5163,'Pliegos Tarifarios (Las Condes)'!$A:$A,0))</f>
        <v>733.35299999999995</v>
      </c>
      <c r="S5163" s="21">
        <f t="shared" si="243"/>
        <v>214752.47924700927</v>
      </c>
      <c r="T5163" s="21">
        <f t="shared" si="244"/>
        <v>40802.971056931761</v>
      </c>
      <c r="U5163" s="19">
        <v>0</v>
      </c>
      <c r="V5163" s="21">
        <f t="shared" si="245"/>
        <v>255555.45030394103</v>
      </c>
    </row>
    <row r="5164" spans="1:22" x14ac:dyDescent="0.3">
      <c r="A5164" s="7" t="s">
        <v>151</v>
      </c>
      <c r="B5164" s="7">
        <v>12</v>
      </c>
      <c r="C5164" s="8" t="s">
        <v>186</v>
      </c>
      <c r="D5164" s="7" t="s">
        <v>644</v>
      </c>
      <c r="E5164" s="7" t="s">
        <v>121</v>
      </c>
      <c r="F5164" s="8" t="s">
        <v>645</v>
      </c>
      <c r="G5164" s="7" t="s">
        <v>16</v>
      </c>
      <c r="H5164" s="9">
        <v>1098.6312</v>
      </c>
      <c r="I5164" s="9">
        <v>2.8509000000000002</v>
      </c>
      <c r="J5164" s="9">
        <v>2.8509000000000002</v>
      </c>
      <c r="K5164" s="10">
        <v>1</v>
      </c>
      <c r="L5164" s="9">
        <v>35.44</v>
      </c>
      <c r="M5164" s="19">
        <f>H5164*INDEX('Pliegos Tarifarios (Las Condes)'!$B:$B,MATCH($B5164,'Pliegos Tarifarios (Las Condes)'!$A:$A,0))</f>
        <v>144758.9428056</v>
      </c>
      <c r="N5164" s="19">
        <f>I5164*INDEX('Pliegos Tarifarios (Las Condes)'!$C:$C,MATCH($B5164,'Pliegos Tarifarios (Las Condes)'!$A:$A,0))</f>
        <v>9878.320034700002</v>
      </c>
      <c r="O5164" s="19">
        <f>J5164*INDEX('Pliegos Tarifarios (Las Condes)'!$D:$D,MATCH($B5164,'Pliegos Tarifarios (Las Condes)'!$A:$A,0))</f>
        <v>41448.804614100001</v>
      </c>
      <c r="P5164" s="19">
        <f>H5164*INDEX('Pliegos Tarifarios (Las Condes)'!$E:$E,MATCH($B5164,'Pliegos Tarifarios (Las Condes)'!$A:$A,0))</f>
        <v>14308.572748799999</v>
      </c>
      <c r="Q5164" s="19" cm="1">
        <f t="array" ref="Q5164">H5164*_xlfn.IFS(H5164&lt;=350,INDEX('Pliegos Tarifarios (Las Condes)'!$F:$F,MATCH($B5164,'Pliegos Tarifarios (Las Condes)'!$A:$A,0)),H5164&lt;=500,INDEX('Pliegos Tarifarios (Las Condes)'!$G:$G,MATCH($B5164,'Pliegos Tarifarios (Las Condes)'!$A:$A,0)),H5164&lt;=1000,INDEX('Pliegos Tarifarios (Las Condes)'!$H:$H,MATCH($B5164,'Pliegos Tarifarios (Las Condes)'!$A:$A,0)),H5164&lt;=5000,INDEX('Pliegos Tarifarios (Las Condes)'!$I:$I,MATCH($B5164,'Pliegos Tarifarios (Las Condes)'!$A:$A,0)),H5164&gt;5000,INDEX('Pliegos Tarifarios (Las Condes)'!$J:$J,MATCH($B5164,'Pliegos Tarifarios (Las Condes)'!$A:$A,0)))/1.19</f>
        <v>3362.3654036974795</v>
      </c>
      <c r="R5164" s="19">
        <f>INDEX('Pliegos Tarifarios (Las Condes)'!$K:$K,MATCH($B5164,'Pliegos Tarifarios (Las Condes)'!$A:$A,0))</f>
        <v>733.35299999999995</v>
      </c>
      <c r="S5164" s="21">
        <f t="shared" si="243"/>
        <v>214490.3586068975</v>
      </c>
      <c r="T5164" s="21">
        <f t="shared" si="244"/>
        <v>40753.168135310523</v>
      </c>
      <c r="U5164" s="19">
        <v>0</v>
      </c>
      <c r="V5164" s="21">
        <f t="shared" si="245"/>
        <v>255243.52674220802</v>
      </c>
    </row>
    <row r="5165" spans="1:22" x14ac:dyDescent="0.3">
      <c r="A5165" s="7" t="s">
        <v>151</v>
      </c>
      <c r="B5165" s="7">
        <v>12</v>
      </c>
      <c r="C5165" s="8" t="s">
        <v>186</v>
      </c>
      <c r="D5165" s="7" t="s">
        <v>646</v>
      </c>
      <c r="E5165" s="7" t="s">
        <v>121</v>
      </c>
      <c r="F5165" s="8" t="s">
        <v>647</v>
      </c>
      <c r="G5165" s="7" t="s">
        <v>16</v>
      </c>
      <c r="H5165" s="9">
        <v>1097.9703999999999</v>
      </c>
      <c r="I5165" s="9">
        <v>2.8948</v>
      </c>
      <c r="J5165" s="9">
        <v>2.8176999999999999</v>
      </c>
      <c r="K5165" s="10">
        <v>0.97336603565013124</v>
      </c>
      <c r="L5165" s="9">
        <v>35.42</v>
      </c>
      <c r="M5165" s="19">
        <f>H5165*INDEX('Pliegos Tarifarios (Las Condes)'!$B:$B,MATCH($B5165,'Pliegos Tarifarios (Las Condes)'!$A:$A,0))</f>
        <v>144671.8738152</v>
      </c>
      <c r="N5165" s="19">
        <f>I5165*INDEX('Pliegos Tarifarios (Las Condes)'!$C:$C,MATCH($B5165,'Pliegos Tarifarios (Las Condes)'!$A:$A,0))</f>
        <v>10030.432788400001</v>
      </c>
      <c r="O5165" s="19">
        <f>J5165*INDEX('Pliegos Tarifarios (Las Condes)'!$D:$D,MATCH($B5165,'Pliegos Tarifarios (Las Condes)'!$A:$A,0))</f>
        <v>40966.1148273</v>
      </c>
      <c r="P5165" s="19">
        <f>H5165*INDEX('Pliegos Tarifarios (Las Condes)'!$E:$E,MATCH($B5165,'Pliegos Tarifarios (Las Condes)'!$A:$A,0))</f>
        <v>14299.966489599998</v>
      </c>
      <c r="Q5165" s="19" cm="1">
        <f t="array" ref="Q5165">H5165*_xlfn.IFS(H5165&lt;=350,INDEX('Pliegos Tarifarios (Las Condes)'!$F:$F,MATCH($B5165,'Pliegos Tarifarios (Las Condes)'!$A:$A,0)),H5165&lt;=500,INDEX('Pliegos Tarifarios (Las Condes)'!$G:$G,MATCH($B5165,'Pliegos Tarifarios (Las Condes)'!$A:$A,0)),H5165&lt;=1000,INDEX('Pliegos Tarifarios (Las Condes)'!$H:$H,MATCH($B5165,'Pliegos Tarifarios (Las Condes)'!$A:$A,0)),H5165&lt;=5000,INDEX('Pliegos Tarifarios (Las Condes)'!$I:$I,MATCH($B5165,'Pliegos Tarifarios (Las Condes)'!$A:$A,0)),H5165&gt;5000,INDEX('Pliegos Tarifarios (Las Condes)'!$J:$J,MATCH($B5165,'Pliegos Tarifarios (Las Condes)'!$A:$A,0)))/1.19</f>
        <v>3360.3430225210082</v>
      </c>
      <c r="R5165" s="19">
        <f>INDEX('Pliegos Tarifarios (Las Condes)'!$K:$K,MATCH($B5165,'Pliegos Tarifarios (Las Condes)'!$A:$A,0))</f>
        <v>733.35299999999995</v>
      </c>
      <c r="S5165" s="21">
        <f t="shared" si="243"/>
        <v>214062.08394302099</v>
      </c>
      <c r="T5165" s="21">
        <f t="shared" si="244"/>
        <v>40671.795949173989</v>
      </c>
      <c r="U5165" s="19">
        <v>0</v>
      </c>
      <c r="V5165" s="21">
        <f t="shared" si="245"/>
        <v>254733.87989219499</v>
      </c>
    </row>
    <row r="5166" spans="1:22" x14ac:dyDescent="0.3">
      <c r="A5166" s="7" t="s">
        <v>151</v>
      </c>
      <c r="B5166" s="7">
        <v>12</v>
      </c>
      <c r="C5166" s="8" t="s">
        <v>186</v>
      </c>
      <c r="D5166" s="7" t="s">
        <v>648</v>
      </c>
      <c r="E5166" s="7" t="s">
        <v>121</v>
      </c>
      <c r="F5166" s="8" t="s">
        <v>649</v>
      </c>
      <c r="G5166" s="7" t="s">
        <v>16</v>
      </c>
      <c r="H5166" s="9">
        <v>1099.6487</v>
      </c>
      <c r="I5166" s="9">
        <v>2.9525000000000001</v>
      </c>
      <c r="J5166" s="9">
        <v>2.9525000000000001</v>
      </c>
      <c r="K5166" s="10">
        <v>1</v>
      </c>
      <c r="L5166" s="9">
        <v>35.47</v>
      </c>
      <c r="M5166" s="19">
        <f>H5166*INDEX('Pliegos Tarifarios (Las Condes)'!$B:$B,MATCH($B5166,'Pliegos Tarifarios (Las Condes)'!$A:$A,0))</f>
        <v>144893.0116581</v>
      </c>
      <c r="N5166" s="19">
        <f>I5166*INDEX('Pliegos Tarifarios (Las Condes)'!$C:$C,MATCH($B5166,'Pliegos Tarifarios (Las Condes)'!$A:$A,0))</f>
        <v>10230.362307500001</v>
      </c>
      <c r="O5166" s="19">
        <f>J5166*INDEX('Pliegos Tarifarios (Las Condes)'!$D:$D,MATCH($B5166,'Pliegos Tarifarios (Las Condes)'!$A:$A,0))</f>
        <v>42925.951672499999</v>
      </c>
      <c r="P5166" s="19">
        <f>H5166*INDEX('Pliegos Tarifarios (Las Condes)'!$E:$E,MATCH($B5166,'Pliegos Tarifarios (Las Condes)'!$A:$A,0))</f>
        <v>14321.824668799998</v>
      </c>
      <c r="Q5166" s="19" cm="1">
        <f t="array" ref="Q5166">H5166*_xlfn.IFS(H5166&lt;=350,INDEX('Pliegos Tarifarios (Las Condes)'!$F:$F,MATCH($B5166,'Pliegos Tarifarios (Las Condes)'!$A:$A,0)),H5166&lt;=500,INDEX('Pliegos Tarifarios (Las Condes)'!$G:$G,MATCH($B5166,'Pliegos Tarifarios (Las Condes)'!$A:$A,0)),H5166&lt;=1000,INDEX('Pliegos Tarifarios (Las Condes)'!$H:$H,MATCH($B5166,'Pliegos Tarifarios (Las Condes)'!$A:$A,0)),H5166&lt;=5000,INDEX('Pliegos Tarifarios (Las Condes)'!$I:$I,MATCH($B5166,'Pliegos Tarifarios (Las Condes)'!$A:$A,0)),H5166&gt;5000,INDEX('Pliegos Tarifarios (Las Condes)'!$J:$J,MATCH($B5166,'Pliegos Tarifarios (Las Condes)'!$A:$A,0)))/1.19</f>
        <v>3365.4794667226888</v>
      </c>
      <c r="R5166" s="19">
        <f>INDEX('Pliegos Tarifarios (Las Condes)'!$K:$K,MATCH($B5166,'Pliegos Tarifarios (Las Condes)'!$A:$A,0))</f>
        <v>733.35299999999995</v>
      </c>
      <c r="S5166" s="21">
        <f t="shared" si="243"/>
        <v>216469.9827736227</v>
      </c>
      <c r="T5166" s="21">
        <f t="shared" si="244"/>
        <v>41129.296726988316</v>
      </c>
      <c r="U5166" s="19">
        <v>0</v>
      </c>
      <c r="V5166" s="21">
        <f t="shared" si="245"/>
        <v>257599.27950061101</v>
      </c>
    </row>
    <row r="5167" spans="1:22" x14ac:dyDescent="0.3">
      <c r="A5167" s="7" t="s">
        <v>151</v>
      </c>
      <c r="B5167" s="7">
        <v>12</v>
      </c>
      <c r="C5167" s="8" t="s">
        <v>186</v>
      </c>
      <c r="D5167" s="7" t="s">
        <v>650</v>
      </c>
      <c r="E5167" s="7" t="s">
        <v>121</v>
      </c>
      <c r="F5167" s="8" t="s">
        <v>651</v>
      </c>
      <c r="G5167" s="7" t="s">
        <v>16</v>
      </c>
      <c r="H5167" s="9">
        <v>1100.9318000000001</v>
      </c>
      <c r="I5167" s="9">
        <v>2.8921000000000001</v>
      </c>
      <c r="J5167" s="9">
        <v>2.8921000000000001</v>
      </c>
      <c r="K5167" s="10">
        <v>1</v>
      </c>
      <c r="L5167" s="9">
        <v>35.51</v>
      </c>
      <c r="M5167" s="19">
        <f>H5167*INDEX('Pliegos Tarifarios (Las Condes)'!$B:$B,MATCH($B5167,'Pliegos Tarifarios (Las Condes)'!$A:$A,0))</f>
        <v>145062.07676340002</v>
      </c>
      <c r="N5167" s="19">
        <f>I5167*INDEX('Pliegos Tarifarios (Las Condes)'!$C:$C,MATCH($B5167,'Pliegos Tarifarios (Las Condes)'!$A:$A,0))</f>
        <v>10021.0773343</v>
      </c>
      <c r="O5167" s="19">
        <f>J5167*INDEX('Pliegos Tarifarios (Las Condes)'!$D:$D,MATCH($B5167,'Pliegos Tarifarios (Las Condes)'!$A:$A,0))</f>
        <v>42047.805192899999</v>
      </c>
      <c r="P5167" s="19">
        <f>H5167*INDEX('Pliegos Tarifarios (Las Condes)'!$E:$E,MATCH($B5167,'Pliegos Tarifarios (Las Condes)'!$A:$A,0))</f>
        <v>14338.5357632</v>
      </c>
      <c r="Q5167" s="19" cm="1">
        <f t="array" ref="Q5167">H5167*_xlfn.IFS(H5167&lt;=350,INDEX('Pliegos Tarifarios (Las Condes)'!$F:$F,MATCH($B5167,'Pliegos Tarifarios (Las Condes)'!$A:$A,0)),H5167&lt;=500,INDEX('Pliegos Tarifarios (Las Condes)'!$G:$G,MATCH($B5167,'Pliegos Tarifarios (Las Condes)'!$A:$A,0)),H5167&lt;=1000,INDEX('Pliegos Tarifarios (Las Condes)'!$H:$H,MATCH($B5167,'Pliegos Tarifarios (Las Condes)'!$A:$A,0)),H5167&lt;=5000,INDEX('Pliegos Tarifarios (Las Condes)'!$I:$I,MATCH($B5167,'Pliegos Tarifarios (Las Condes)'!$A:$A,0)),H5167&gt;5000,INDEX('Pliegos Tarifarios (Las Condes)'!$J:$J,MATCH($B5167,'Pliegos Tarifarios (Las Condes)'!$A:$A,0)))/1.19</f>
        <v>3369.4063996638661</v>
      </c>
      <c r="R5167" s="19">
        <f>INDEX('Pliegos Tarifarios (Las Condes)'!$K:$K,MATCH($B5167,'Pliegos Tarifarios (Las Condes)'!$A:$A,0))</f>
        <v>733.35299999999995</v>
      </c>
      <c r="S5167" s="21">
        <f t="shared" si="243"/>
        <v>215572.25445346389</v>
      </c>
      <c r="T5167" s="21">
        <f t="shared" si="244"/>
        <v>40958.728346158139</v>
      </c>
      <c r="U5167" s="19">
        <v>0</v>
      </c>
      <c r="V5167" s="21">
        <f t="shared" si="245"/>
        <v>256530.98279962203</v>
      </c>
    </row>
    <row r="5168" spans="1:22" x14ac:dyDescent="0.3">
      <c r="A5168" s="7" t="s">
        <v>151</v>
      </c>
      <c r="B5168" s="7">
        <v>12</v>
      </c>
      <c r="C5168" s="8" t="s">
        <v>186</v>
      </c>
      <c r="D5168" s="7" t="s">
        <v>652</v>
      </c>
      <c r="E5168" s="7" t="s">
        <v>121</v>
      </c>
      <c r="F5168" s="8" t="s">
        <v>653</v>
      </c>
      <c r="G5168" s="7" t="s">
        <v>16</v>
      </c>
      <c r="H5168" s="9">
        <v>1097.6388999999999</v>
      </c>
      <c r="I5168" s="9">
        <v>2.9670999999999998</v>
      </c>
      <c r="J5168" s="9">
        <v>2.8264999999999998</v>
      </c>
      <c r="K5168" s="10">
        <v>0.95261366317279494</v>
      </c>
      <c r="L5168" s="9">
        <v>35.409999999999997</v>
      </c>
      <c r="M5168" s="19">
        <f>H5168*INDEX('Pliegos Tarifarios (Las Condes)'!$B:$B,MATCH($B5168,'Pliegos Tarifarios (Las Condes)'!$A:$A,0))</f>
        <v>144628.19438070001</v>
      </c>
      <c r="N5168" s="19">
        <f>I5168*INDEX('Pliegos Tarifarios (Las Condes)'!$C:$C,MATCH($B5168,'Pliegos Tarifarios (Las Condes)'!$A:$A,0))</f>
        <v>10280.9510593</v>
      </c>
      <c r="O5168" s="19">
        <f>J5168*INDEX('Pliegos Tarifarios (Las Condes)'!$D:$D,MATCH($B5168,'Pliegos Tarifarios (Las Condes)'!$A:$A,0))</f>
        <v>41094.056698499997</v>
      </c>
      <c r="P5168" s="19">
        <f>H5168*INDEX('Pliegos Tarifarios (Las Condes)'!$E:$E,MATCH($B5168,'Pliegos Tarifarios (Las Condes)'!$A:$A,0))</f>
        <v>14295.649033599999</v>
      </c>
      <c r="Q5168" s="19" cm="1">
        <f t="array" ref="Q5168">H5168*_xlfn.IFS(H5168&lt;=350,INDEX('Pliegos Tarifarios (Las Condes)'!$F:$F,MATCH($B5168,'Pliegos Tarifarios (Las Condes)'!$A:$A,0)),H5168&lt;=500,INDEX('Pliegos Tarifarios (Las Condes)'!$G:$G,MATCH($B5168,'Pliegos Tarifarios (Las Condes)'!$A:$A,0)),H5168&lt;=1000,INDEX('Pliegos Tarifarios (Las Condes)'!$H:$H,MATCH($B5168,'Pliegos Tarifarios (Las Condes)'!$A:$A,0)),H5168&lt;=5000,INDEX('Pliegos Tarifarios (Las Condes)'!$I:$I,MATCH($B5168,'Pliegos Tarifarios (Las Condes)'!$A:$A,0)),H5168&gt;5000,INDEX('Pliegos Tarifarios (Las Condes)'!$J:$J,MATCH($B5168,'Pliegos Tarifarios (Las Condes)'!$A:$A,0)))/1.19</f>
        <v>3359.3284653781511</v>
      </c>
      <c r="R5168" s="19">
        <f>INDEX('Pliegos Tarifarios (Las Condes)'!$K:$K,MATCH($B5168,'Pliegos Tarifarios (Las Condes)'!$A:$A,0))</f>
        <v>733.35299999999995</v>
      </c>
      <c r="S5168" s="21">
        <f t="shared" si="243"/>
        <v>214391.53263747814</v>
      </c>
      <c r="T5168" s="21">
        <f t="shared" si="244"/>
        <v>40734.391201120845</v>
      </c>
      <c r="U5168" s="19">
        <v>0</v>
      </c>
      <c r="V5168" s="21">
        <f t="shared" si="245"/>
        <v>255125.923838599</v>
      </c>
    </row>
    <row r="5169" spans="1:22" x14ac:dyDescent="0.3">
      <c r="A5169" s="7" t="s">
        <v>151</v>
      </c>
      <c r="B5169" s="7">
        <v>12</v>
      </c>
      <c r="C5169" s="8" t="s">
        <v>186</v>
      </c>
      <c r="D5169" s="7" t="s">
        <v>654</v>
      </c>
      <c r="E5169" s="7" t="s">
        <v>121</v>
      </c>
      <c r="F5169" s="8" t="s">
        <v>655</v>
      </c>
      <c r="G5169" s="7" t="s">
        <v>16</v>
      </c>
      <c r="H5169" s="9">
        <v>1097.6531</v>
      </c>
      <c r="I5169" s="9">
        <v>2.9868999999999999</v>
      </c>
      <c r="J5169" s="9">
        <v>2.8359000000000001</v>
      </c>
      <c r="K5169" s="10">
        <v>0.94944591382369692</v>
      </c>
      <c r="L5169" s="9">
        <v>35.409999999999997</v>
      </c>
      <c r="M5169" s="19">
        <f>H5169*INDEX('Pliegos Tarifarios (Las Condes)'!$B:$B,MATCH($B5169,'Pliegos Tarifarios (Las Condes)'!$A:$A,0))</f>
        <v>144630.06541529999</v>
      </c>
      <c r="N5169" s="19">
        <f>I5169*INDEX('Pliegos Tarifarios (Las Condes)'!$C:$C,MATCH($B5169,'Pliegos Tarifarios (Las Condes)'!$A:$A,0))</f>
        <v>10349.557722699999</v>
      </c>
      <c r="O5169" s="19">
        <f>J5169*INDEX('Pliegos Tarifarios (Las Condes)'!$D:$D,MATCH($B5169,'Pliegos Tarifarios (Las Condes)'!$A:$A,0))</f>
        <v>41230.721879100005</v>
      </c>
      <c r="P5169" s="19">
        <f>H5169*INDEX('Pliegos Tarifarios (Las Condes)'!$E:$E,MATCH($B5169,'Pliegos Tarifarios (Las Condes)'!$A:$A,0))</f>
        <v>14295.833974399999</v>
      </c>
      <c r="Q5169" s="19" cm="1">
        <f t="array" ref="Q5169">H5169*_xlfn.IFS(H5169&lt;=350,INDEX('Pliegos Tarifarios (Las Condes)'!$F:$F,MATCH($B5169,'Pliegos Tarifarios (Las Condes)'!$A:$A,0)),H5169&lt;=500,INDEX('Pliegos Tarifarios (Las Condes)'!$G:$G,MATCH($B5169,'Pliegos Tarifarios (Las Condes)'!$A:$A,0)),H5169&lt;=1000,INDEX('Pliegos Tarifarios (Las Condes)'!$H:$H,MATCH($B5169,'Pliegos Tarifarios (Las Condes)'!$A:$A,0)),H5169&lt;=5000,INDEX('Pliegos Tarifarios (Las Condes)'!$I:$I,MATCH($B5169,'Pliegos Tarifarios (Las Condes)'!$A:$A,0)),H5169&gt;5000,INDEX('Pliegos Tarifarios (Las Condes)'!$J:$J,MATCH($B5169,'Pliegos Tarifarios (Las Condes)'!$A:$A,0)))/1.19</f>
        <v>3359.3719245378152</v>
      </c>
      <c r="R5169" s="19">
        <f>INDEX('Pliegos Tarifarios (Las Condes)'!$K:$K,MATCH($B5169,'Pliegos Tarifarios (Las Condes)'!$A:$A,0))</f>
        <v>733.35299999999995</v>
      </c>
      <c r="S5169" s="21">
        <f t="shared" si="243"/>
        <v>214598.90391603782</v>
      </c>
      <c r="T5169" s="21">
        <f t="shared" si="244"/>
        <v>40773.791744047187</v>
      </c>
      <c r="U5169" s="19">
        <v>0</v>
      </c>
      <c r="V5169" s="21">
        <f t="shared" si="245"/>
        <v>255372.69566008501</v>
      </c>
    </row>
    <row r="5170" spans="1:22" x14ac:dyDescent="0.3">
      <c r="A5170" s="7" t="s">
        <v>151</v>
      </c>
      <c r="B5170" s="7">
        <v>12</v>
      </c>
      <c r="C5170" s="8" t="s">
        <v>186</v>
      </c>
      <c r="D5170" s="7" t="s">
        <v>656</v>
      </c>
      <c r="E5170" s="7" t="s">
        <v>121</v>
      </c>
      <c r="F5170" s="8" t="s">
        <v>657</v>
      </c>
      <c r="G5170" s="7" t="s">
        <v>16</v>
      </c>
      <c r="H5170" s="9">
        <v>1101.2275</v>
      </c>
      <c r="I5170" s="9">
        <v>2.9441000000000002</v>
      </c>
      <c r="J5170" s="9">
        <v>2.9441000000000002</v>
      </c>
      <c r="K5170" s="10">
        <v>1</v>
      </c>
      <c r="L5170" s="9">
        <v>35.520000000000003</v>
      </c>
      <c r="M5170" s="19">
        <f>H5170*INDEX('Pliegos Tarifarios (Las Condes)'!$B:$B,MATCH($B5170,'Pliegos Tarifarios (Las Condes)'!$A:$A,0))</f>
        <v>145101.03908250001</v>
      </c>
      <c r="N5170" s="19">
        <f>I5170*INDEX('Pliegos Tarifarios (Las Condes)'!$C:$C,MATCH($B5170,'Pliegos Tarifarios (Las Condes)'!$A:$A,0))</f>
        <v>10201.256450300001</v>
      </c>
      <c r="O5170" s="19">
        <f>J5170*INDEX('Pliegos Tarifarios (Las Condes)'!$D:$D,MATCH($B5170,'Pliegos Tarifarios (Las Condes)'!$A:$A,0))</f>
        <v>42803.825340900003</v>
      </c>
      <c r="P5170" s="19">
        <f>H5170*INDEX('Pliegos Tarifarios (Las Condes)'!$E:$E,MATCH($B5170,'Pliegos Tarifarios (Las Condes)'!$A:$A,0))</f>
        <v>14342.386959999998</v>
      </c>
      <c r="Q5170" s="19" cm="1">
        <f t="array" ref="Q5170">H5170*_xlfn.IFS(H5170&lt;=350,INDEX('Pliegos Tarifarios (Las Condes)'!$F:$F,MATCH($B5170,'Pliegos Tarifarios (Las Condes)'!$A:$A,0)),H5170&lt;=500,INDEX('Pliegos Tarifarios (Las Condes)'!$G:$G,MATCH($B5170,'Pliegos Tarifarios (Las Condes)'!$A:$A,0)),H5170&lt;=1000,INDEX('Pliegos Tarifarios (Las Condes)'!$H:$H,MATCH($B5170,'Pliegos Tarifarios (Las Condes)'!$A:$A,0)),H5170&lt;=5000,INDEX('Pliegos Tarifarios (Las Condes)'!$I:$I,MATCH($B5170,'Pliegos Tarifarios (Las Condes)'!$A:$A,0)),H5170&gt;5000,INDEX('Pliegos Tarifarios (Las Condes)'!$J:$J,MATCH($B5170,'Pliegos Tarifarios (Las Condes)'!$A:$A,0)))/1.19</f>
        <v>3370.3113907563024</v>
      </c>
      <c r="R5170" s="19">
        <f>INDEX('Pliegos Tarifarios (Las Condes)'!$K:$K,MATCH($B5170,'Pliegos Tarifarios (Las Condes)'!$A:$A,0))</f>
        <v>733.35299999999995</v>
      </c>
      <c r="S5170" s="21">
        <f t="shared" si="243"/>
        <v>216552.17222445633</v>
      </c>
      <c r="T5170" s="21">
        <f t="shared" si="244"/>
        <v>41144.912722646703</v>
      </c>
      <c r="U5170" s="19">
        <v>0</v>
      </c>
      <c r="V5170" s="21">
        <f t="shared" si="245"/>
        <v>257697.08494710302</v>
      </c>
    </row>
    <row r="5171" spans="1:22" x14ac:dyDescent="0.3">
      <c r="A5171" s="7" t="s">
        <v>151</v>
      </c>
      <c r="B5171" s="7">
        <v>12</v>
      </c>
      <c r="C5171" s="8" t="s">
        <v>186</v>
      </c>
      <c r="D5171" s="7" t="s">
        <v>658</v>
      </c>
      <c r="E5171" s="7" t="s">
        <v>121</v>
      </c>
      <c r="F5171" s="8" t="s">
        <v>659</v>
      </c>
      <c r="G5171" s="7" t="s">
        <v>16</v>
      </c>
      <c r="H5171" s="9">
        <v>1099.2568000000001</v>
      </c>
      <c r="I5171" s="9">
        <v>2.9135</v>
      </c>
      <c r="J5171" s="9">
        <v>2.9135</v>
      </c>
      <c r="K5171" s="10">
        <v>1</v>
      </c>
      <c r="L5171" s="9">
        <v>35.46</v>
      </c>
      <c r="M5171" s="19">
        <f>H5171*INDEX('Pliegos Tarifarios (Las Condes)'!$B:$B,MATCH($B5171,'Pliegos Tarifarios (Las Condes)'!$A:$A,0))</f>
        <v>144841.37373840003</v>
      </c>
      <c r="N5171" s="19">
        <f>I5171*INDEX('Pliegos Tarifarios (Las Condes)'!$C:$C,MATCH($B5171,'Pliegos Tarifarios (Las Condes)'!$A:$A,0))</f>
        <v>10095.2279705</v>
      </c>
      <c r="O5171" s="19">
        <f>J5171*INDEX('Pliegos Tarifarios (Las Condes)'!$D:$D,MATCH($B5171,'Pliegos Tarifarios (Las Condes)'!$A:$A,0))</f>
        <v>42358.936561499999</v>
      </c>
      <c r="P5171" s="19">
        <f>H5171*INDEX('Pliegos Tarifarios (Las Condes)'!$E:$E,MATCH($B5171,'Pliegos Tarifarios (Las Condes)'!$A:$A,0))</f>
        <v>14316.7205632</v>
      </c>
      <c r="Q5171" s="19" cm="1">
        <f t="array" ref="Q5171">H5171*_xlfn.IFS(H5171&lt;=350,INDEX('Pliegos Tarifarios (Las Condes)'!$F:$F,MATCH($B5171,'Pliegos Tarifarios (Las Condes)'!$A:$A,0)),H5171&lt;=500,INDEX('Pliegos Tarifarios (Las Condes)'!$G:$G,MATCH($B5171,'Pliegos Tarifarios (Las Condes)'!$A:$A,0)),H5171&lt;=1000,INDEX('Pliegos Tarifarios (Las Condes)'!$H:$H,MATCH($B5171,'Pliegos Tarifarios (Las Condes)'!$A:$A,0)),H5171&lt;=5000,INDEX('Pliegos Tarifarios (Las Condes)'!$I:$I,MATCH($B5171,'Pliegos Tarifarios (Las Condes)'!$A:$A,0)),H5171&gt;5000,INDEX('Pliegos Tarifarios (Las Condes)'!$J:$J,MATCH($B5171,'Pliegos Tarifarios (Las Condes)'!$A:$A,0)))/1.19</f>
        <v>3364.2800551260507</v>
      </c>
      <c r="R5171" s="19">
        <f>INDEX('Pliegos Tarifarios (Las Condes)'!$K:$K,MATCH($B5171,'Pliegos Tarifarios (Las Condes)'!$A:$A,0))</f>
        <v>733.35299999999995</v>
      </c>
      <c r="S5171" s="21">
        <f t="shared" si="243"/>
        <v>215709.8918887261</v>
      </c>
      <c r="T5171" s="21">
        <f t="shared" si="244"/>
        <v>40984.879458857962</v>
      </c>
      <c r="U5171" s="19">
        <v>0</v>
      </c>
      <c r="V5171" s="21">
        <f t="shared" si="245"/>
        <v>256694.77134758406</v>
      </c>
    </row>
    <row r="5172" spans="1:22" x14ac:dyDescent="0.3">
      <c r="A5172" s="7" t="s">
        <v>151</v>
      </c>
      <c r="B5172" s="7">
        <v>12</v>
      </c>
      <c r="C5172" s="8" t="s">
        <v>186</v>
      </c>
      <c r="D5172" s="7" t="s">
        <v>660</v>
      </c>
      <c r="E5172" s="7" t="s">
        <v>121</v>
      </c>
      <c r="F5172" s="8" t="s">
        <v>661</v>
      </c>
      <c r="G5172" s="7" t="s">
        <v>16</v>
      </c>
      <c r="H5172" s="9">
        <v>1098.9016999999999</v>
      </c>
      <c r="I5172" s="9">
        <v>2.8483000000000001</v>
      </c>
      <c r="J5172" s="9">
        <v>2.8483000000000001</v>
      </c>
      <c r="K5172" s="10">
        <v>1</v>
      </c>
      <c r="L5172" s="9">
        <v>35.450000000000003</v>
      </c>
      <c r="M5172" s="19">
        <f>H5172*INDEX('Pliegos Tarifarios (Las Condes)'!$B:$B,MATCH($B5172,'Pliegos Tarifarios (Las Condes)'!$A:$A,0))</f>
        <v>144794.58469709998</v>
      </c>
      <c r="N5172" s="19">
        <f>I5172*INDEX('Pliegos Tarifarios (Las Condes)'!$C:$C,MATCH($B5172,'Pliegos Tarifarios (Las Condes)'!$A:$A,0))</f>
        <v>9869.3110789000002</v>
      </c>
      <c r="O5172" s="19">
        <f>J5172*INDEX('Pliegos Tarifarios (Las Condes)'!$D:$D,MATCH($B5172,'Pliegos Tarifarios (Las Condes)'!$A:$A,0))</f>
        <v>41411.003606700004</v>
      </c>
      <c r="P5172" s="19">
        <f>H5172*INDEX('Pliegos Tarifarios (Las Condes)'!$E:$E,MATCH($B5172,'Pliegos Tarifarios (Las Condes)'!$A:$A,0))</f>
        <v>14312.095740799998</v>
      </c>
      <c r="Q5172" s="19" cm="1">
        <f t="array" ref="Q5172">H5172*_xlfn.IFS(H5172&lt;=350,INDEX('Pliegos Tarifarios (Las Condes)'!$F:$F,MATCH($B5172,'Pliegos Tarifarios (Las Condes)'!$A:$A,0)),H5172&lt;=500,INDEX('Pliegos Tarifarios (Las Condes)'!$G:$G,MATCH($B5172,'Pliegos Tarifarios (Las Condes)'!$A:$A,0)),H5172&lt;=1000,INDEX('Pliegos Tarifarios (Las Condes)'!$H:$H,MATCH($B5172,'Pliegos Tarifarios (Las Condes)'!$A:$A,0)),H5172&lt;=5000,INDEX('Pliegos Tarifarios (Las Condes)'!$I:$I,MATCH($B5172,'Pliegos Tarifarios (Las Condes)'!$A:$A,0)),H5172&gt;5000,INDEX('Pliegos Tarifarios (Las Condes)'!$J:$J,MATCH($B5172,'Pliegos Tarifarios (Las Condes)'!$A:$A,0)))/1.19</f>
        <v>3363.1932700840334</v>
      </c>
      <c r="R5172" s="19">
        <f>INDEX('Pliegos Tarifarios (Las Condes)'!$K:$K,MATCH($B5172,'Pliegos Tarifarios (Las Condes)'!$A:$A,0))</f>
        <v>733.35299999999995</v>
      </c>
      <c r="S5172" s="21">
        <f t="shared" si="243"/>
        <v>214483.54139358402</v>
      </c>
      <c r="T5172" s="21">
        <f t="shared" si="244"/>
        <v>40751.872864780962</v>
      </c>
      <c r="U5172" s="19">
        <v>0</v>
      </c>
      <c r="V5172" s="21">
        <f t="shared" si="245"/>
        <v>255235.414258365</v>
      </c>
    </row>
    <row r="5173" spans="1:22" x14ac:dyDescent="0.3">
      <c r="A5173" s="7" t="s">
        <v>151</v>
      </c>
      <c r="B5173" s="7">
        <v>12</v>
      </c>
      <c r="C5173" s="8" t="s">
        <v>186</v>
      </c>
      <c r="D5173" s="7" t="s">
        <v>662</v>
      </c>
      <c r="E5173" s="7" t="s">
        <v>121</v>
      </c>
      <c r="F5173" s="8" t="s">
        <v>663</v>
      </c>
      <c r="G5173" s="7" t="s">
        <v>16</v>
      </c>
      <c r="H5173" s="9">
        <v>1098.3549</v>
      </c>
      <c r="I5173" s="9">
        <v>2.8708</v>
      </c>
      <c r="J5173" s="9">
        <v>2.8148</v>
      </c>
      <c r="K5173" s="10">
        <v>0.98049324230179735</v>
      </c>
      <c r="L5173" s="9">
        <v>35.43</v>
      </c>
      <c r="M5173" s="19">
        <f>H5173*INDEX('Pliegos Tarifarios (Las Condes)'!$B:$B,MATCH($B5173,'Pliegos Tarifarios (Las Condes)'!$A:$A,0))</f>
        <v>144722.5366887</v>
      </c>
      <c r="N5173" s="19">
        <f>I5173*INDEX('Pliegos Tarifarios (Las Condes)'!$C:$C,MATCH($B5173,'Pliegos Tarifarios (Las Condes)'!$A:$A,0))</f>
        <v>9947.2731964000013</v>
      </c>
      <c r="O5173" s="19">
        <f>J5173*INDEX('Pliegos Tarifarios (Las Condes)'!$D:$D,MATCH($B5173,'Pliegos Tarifarios (Las Condes)'!$A:$A,0))</f>
        <v>40923.952165199997</v>
      </c>
      <c r="P5173" s="19">
        <f>H5173*INDEX('Pliegos Tarifarios (Las Condes)'!$E:$E,MATCH($B5173,'Pliegos Tarifarios (Las Condes)'!$A:$A,0))</f>
        <v>14304.9742176</v>
      </c>
      <c r="Q5173" s="19" cm="1">
        <f t="array" ref="Q5173">H5173*_xlfn.IFS(H5173&lt;=350,INDEX('Pliegos Tarifarios (Las Condes)'!$F:$F,MATCH($B5173,'Pliegos Tarifarios (Las Condes)'!$A:$A,0)),H5173&lt;=500,INDEX('Pliegos Tarifarios (Las Condes)'!$G:$G,MATCH($B5173,'Pliegos Tarifarios (Las Condes)'!$A:$A,0)),H5173&lt;=1000,INDEX('Pliegos Tarifarios (Las Condes)'!$H:$H,MATCH($B5173,'Pliegos Tarifarios (Las Condes)'!$A:$A,0)),H5173&lt;=5000,INDEX('Pliegos Tarifarios (Las Condes)'!$I:$I,MATCH($B5173,'Pliegos Tarifarios (Las Condes)'!$A:$A,0)),H5173&gt;5000,INDEX('Pliegos Tarifarios (Las Condes)'!$J:$J,MATCH($B5173,'Pliegos Tarifarios (Las Condes)'!$A:$A,0)))/1.19</f>
        <v>3361.5197863865551</v>
      </c>
      <c r="R5173" s="19">
        <f>INDEX('Pliegos Tarifarios (Las Condes)'!$K:$K,MATCH($B5173,'Pliegos Tarifarios (Las Condes)'!$A:$A,0))</f>
        <v>733.35299999999995</v>
      </c>
      <c r="S5173" s="21">
        <f t="shared" si="243"/>
        <v>213993.60905428653</v>
      </c>
      <c r="T5173" s="21">
        <f t="shared" si="244"/>
        <v>40658.785720314438</v>
      </c>
      <c r="U5173" s="19">
        <v>0</v>
      </c>
      <c r="V5173" s="21">
        <f t="shared" si="245"/>
        <v>254652.39477460098</v>
      </c>
    </row>
    <row r="5174" spans="1:22" x14ac:dyDescent="0.3">
      <c r="A5174" s="7" t="s">
        <v>151</v>
      </c>
      <c r="B5174" s="7">
        <v>12</v>
      </c>
      <c r="C5174" s="8" t="s">
        <v>186</v>
      </c>
      <c r="D5174" s="7" t="s">
        <v>664</v>
      </c>
      <c r="E5174" s="7" t="s">
        <v>121</v>
      </c>
      <c r="F5174" s="8" t="s">
        <v>665</v>
      </c>
      <c r="G5174" s="7" t="s">
        <v>16</v>
      </c>
      <c r="H5174" s="9">
        <v>1099.3404</v>
      </c>
      <c r="I5174" s="9">
        <v>2.9091999999999998</v>
      </c>
      <c r="J5174" s="9">
        <v>2.8633999999999999</v>
      </c>
      <c r="K5174" s="10">
        <v>0.98425684036848626</v>
      </c>
      <c r="L5174" s="9">
        <v>35.46</v>
      </c>
      <c r="M5174" s="19">
        <f>H5174*INDEX('Pliegos Tarifarios (Las Condes)'!$B:$B,MATCH($B5174,'Pliegos Tarifarios (Las Condes)'!$A:$A,0))</f>
        <v>144852.38912520002</v>
      </c>
      <c r="N5174" s="19">
        <f>I5174*INDEX('Pliegos Tarifarios (Las Condes)'!$C:$C,MATCH($B5174,'Pliegos Tarifarios (Las Condes)'!$A:$A,0))</f>
        <v>10080.328543600001</v>
      </c>
      <c r="O5174" s="19">
        <f>J5174*INDEX('Pliegos Tarifarios (Las Condes)'!$D:$D,MATCH($B5174,'Pliegos Tarifarios (Las Condes)'!$A:$A,0))</f>
        <v>41630.540226600002</v>
      </c>
      <c r="P5174" s="19">
        <f>H5174*INDEX('Pliegos Tarifarios (Las Condes)'!$E:$E,MATCH($B5174,'Pliegos Tarifarios (Las Condes)'!$A:$A,0))</f>
        <v>14317.8093696</v>
      </c>
      <c r="Q5174" s="19" cm="1">
        <f t="array" ref="Q5174">H5174*_xlfn.IFS(H5174&lt;=350,INDEX('Pliegos Tarifarios (Las Condes)'!$F:$F,MATCH($B5174,'Pliegos Tarifarios (Las Condes)'!$A:$A,0)),H5174&lt;=500,INDEX('Pliegos Tarifarios (Las Condes)'!$G:$G,MATCH($B5174,'Pliegos Tarifarios (Las Condes)'!$A:$A,0)),H5174&lt;=1000,INDEX('Pliegos Tarifarios (Las Condes)'!$H:$H,MATCH($B5174,'Pliegos Tarifarios (Las Condes)'!$A:$A,0)),H5174&lt;=5000,INDEX('Pliegos Tarifarios (Las Condes)'!$I:$I,MATCH($B5174,'Pliegos Tarifarios (Las Condes)'!$A:$A,0)),H5174&gt;5000,INDEX('Pliegos Tarifarios (Las Condes)'!$J:$J,MATCH($B5174,'Pliegos Tarifarios (Las Condes)'!$A:$A,0)))/1.19</f>
        <v>3364.535913277311</v>
      </c>
      <c r="R5174" s="19">
        <f>INDEX('Pliegos Tarifarios (Las Condes)'!$K:$K,MATCH($B5174,'Pliegos Tarifarios (Las Condes)'!$A:$A,0))</f>
        <v>733.35299999999995</v>
      </c>
      <c r="S5174" s="21">
        <f t="shared" si="243"/>
        <v>214978.95617827735</v>
      </c>
      <c r="T5174" s="21">
        <f t="shared" si="244"/>
        <v>40846.001673872699</v>
      </c>
      <c r="U5174" s="19">
        <v>0</v>
      </c>
      <c r="V5174" s="21">
        <f t="shared" si="245"/>
        <v>255824.95785215005</v>
      </c>
    </row>
    <row r="5175" spans="1:22" x14ac:dyDescent="0.3">
      <c r="A5175" s="7" t="s">
        <v>151</v>
      </c>
      <c r="B5175" s="7">
        <v>12</v>
      </c>
      <c r="C5175" s="8" t="s">
        <v>186</v>
      </c>
      <c r="D5175" s="7" t="s">
        <v>666</v>
      </c>
      <c r="E5175" s="7" t="s">
        <v>121</v>
      </c>
      <c r="F5175" s="8" t="s">
        <v>667</v>
      </c>
      <c r="G5175" s="7" t="s">
        <v>16</v>
      </c>
      <c r="H5175" s="9">
        <v>1099.2629999999999</v>
      </c>
      <c r="I5175" s="9">
        <v>2.8919999999999999</v>
      </c>
      <c r="J5175" s="9">
        <v>2.8919999999999999</v>
      </c>
      <c r="K5175" s="10">
        <v>1</v>
      </c>
      <c r="L5175" s="9">
        <v>35.46</v>
      </c>
      <c r="M5175" s="19">
        <f>H5175*INDEX('Pliegos Tarifarios (Las Condes)'!$B:$B,MATCH($B5175,'Pliegos Tarifarios (Las Condes)'!$A:$A,0))</f>
        <v>144842.190669</v>
      </c>
      <c r="N5175" s="19">
        <f>I5175*INDEX('Pliegos Tarifarios (Las Condes)'!$C:$C,MATCH($B5175,'Pliegos Tarifarios (Las Condes)'!$A:$A,0))</f>
        <v>10020.730836000001</v>
      </c>
      <c r="O5175" s="19">
        <f>J5175*INDEX('Pliegos Tarifarios (Las Condes)'!$D:$D,MATCH($B5175,'Pliegos Tarifarios (Las Condes)'!$A:$A,0))</f>
        <v>42046.351307999998</v>
      </c>
      <c r="P5175" s="19">
        <f>H5175*INDEX('Pliegos Tarifarios (Las Condes)'!$E:$E,MATCH($B5175,'Pliegos Tarifarios (Las Condes)'!$A:$A,0))</f>
        <v>14316.801311999998</v>
      </c>
      <c r="Q5175" s="19" cm="1">
        <f t="array" ref="Q5175">H5175*_xlfn.IFS(H5175&lt;=350,INDEX('Pliegos Tarifarios (Las Condes)'!$F:$F,MATCH($B5175,'Pliegos Tarifarios (Las Condes)'!$A:$A,0)),H5175&lt;=500,INDEX('Pliegos Tarifarios (Las Condes)'!$G:$G,MATCH($B5175,'Pliegos Tarifarios (Las Condes)'!$A:$A,0)),H5175&lt;=1000,INDEX('Pliegos Tarifarios (Las Condes)'!$H:$H,MATCH($B5175,'Pliegos Tarifarios (Las Condes)'!$A:$A,0)),H5175&lt;=5000,INDEX('Pliegos Tarifarios (Las Condes)'!$I:$I,MATCH($B5175,'Pliegos Tarifarios (Las Condes)'!$A:$A,0)),H5175&gt;5000,INDEX('Pliegos Tarifarios (Las Condes)'!$J:$J,MATCH($B5175,'Pliegos Tarifarios (Las Condes)'!$A:$A,0)))/1.19</f>
        <v>3364.2990302521007</v>
      </c>
      <c r="R5175" s="19">
        <f>INDEX('Pliegos Tarifarios (Las Condes)'!$K:$K,MATCH($B5175,'Pliegos Tarifarios (Las Condes)'!$A:$A,0))</f>
        <v>733.35299999999995</v>
      </c>
      <c r="S5175" s="21">
        <f t="shared" si="243"/>
        <v>215323.72615525211</v>
      </c>
      <c r="T5175" s="21">
        <f t="shared" si="244"/>
        <v>40911.507969497899</v>
      </c>
      <c r="U5175" s="19">
        <v>0</v>
      </c>
      <c r="V5175" s="21">
        <f t="shared" si="245"/>
        <v>256235.23412475002</v>
      </c>
    </row>
    <row r="5176" spans="1:22" x14ac:dyDescent="0.3">
      <c r="A5176" s="7" t="s">
        <v>151</v>
      </c>
      <c r="B5176" s="7">
        <v>12</v>
      </c>
      <c r="C5176" s="8" t="s">
        <v>186</v>
      </c>
      <c r="D5176" s="7" t="s">
        <v>668</v>
      </c>
      <c r="E5176" s="7" t="s">
        <v>121</v>
      </c>
      <c r="F5176" s="8" t="s">
        <v>669</v>
      </c>
      <c r="G5176" s="7" t="s">
        <v>16</v>
      </c>
      <c r="H5176" s="9">
        <v>1099.0523000000001</v>
      </c>
      <c r="I5176" s="9">
        <v>2.8458999999999999</v>
      </c>
      <c r="J5176" s="9">
        <v>2.8458999999999999</v>
      </c>
      <c r="K5176" s="10">
        <v>1</v>
      </c>
      <c r="L5176" s="9">
        <v>35.450000000000003</v>
      </c>
      <c r="M5176" s="19">
        <f>H5176*INDEX('Pliegos Tarifarios (Las Condes)'!$B:$B,MATCH($B5176,'Pliegos Tarifarios (Las Condes)'!$A:$A,0))</f>
        <v>144814.4282049</v>
      </c>
      <c r="N5176" s="19">
        <f>I5176*INDEX('Pliegos Tarifarios (Las Condes)'!$C:$C,MATCH($B5176,'Pliegos Tarifarios (Las Condes)'!$A:$A,0))</f>
        <v>9860.9951197000009</v>
      </c>
      <c r="O5176" s="19">
        <f>J5176*INDEX('Pliegos Tarifarios (Las Condes)'!$D:$D,MATCH($B5176,'Pliegos Tarifarios (Las Condes)'!$A:$A,0))</f>
        <v>41376.110369099995</v>
      </c>
      <c r="P5176" s="19">
        <f>H5176*INDEX('Pliegos Tarifarios (Las Condes)'!$E:$E,MATCH($B5176,'Pliegos Tarifarios (Las Condes)'!$A:$A,0))</f>
        <v>14314.0571552</v>
      </c>
      <c r="Q5176" s="19" cm="1">
        <f t="array" ref="Q5176">H5176*_xlfn.IFS(H5176&lt;=350,INDEX('Pliegos Tarifarios (Las Condes)'!$F:$F,MATCH($B5176,'Pliegos Tarifarios (Las Condes)'!$A:$A,0)),H5176&lt;=500,INDEX('Pliegos Tarifarios (Las Condes)'!$G:$G,MATCH($B5176,'Pliegos Tarifarios (Las Condes)'!$A:$A,0)),H5176&lt;=1000,INDEX('Pliegos Tarifarios (Las Condes)'!$H:$H,MATCH($B5176,'Pliegos Tarifarios (Las Condes)'!$A:$A,0)),H5176&lt;=5000,INDEX('Pliegos Tarifarios (Las Condes)'!$I:$I,MATCH($B5176,'Pliegos Tarifarios (Las Condes)'!$A:$A,0)),H5176&gt;5000,INDEX('Pliegos Tarifarios (Las Condes)'!$J:$J,MATCH($B5176,'Pliegos Tarifarios (Las Condes)'!$A:$A,0)))/1.19</f>
        <v>3363.6541820168072</v>
      </c>
      <c r="R5176" s="19">
        <f>INDEX('Pliegos Tarifarios (Las Condes)'!$K:$K,MATCH($B5176,'Pliegos Tarifarios (Las Condes)'!$A:$A,0))</f>
        <v>733.35299999999995</v>
      </c>
      <c r="S5176" s="21">
        <f t="shared" si="243"/>
        <v>214462.59803091682</v>
      </c>
      <c r="T5176" s="21">
        <f t="shared" si="244"/>
        <v>40747.893625874196</v>
      </c>
      <c r="U5176" s="19">
        <v>0</v>
      </c>
      <c r="V5176" s="21">
        <f t="shared" si="245"/>
        <v>255210.49165679101</v>
      </c>
    </row>
    <row r="5177" spans="1:22" x14ac:dyDescent="0.3">
      <c r="A5177" s="7" t="s">
        <v>151</v>
      </c>
      <c r="B5177" s="7">
        <v>12</v>
      </c>
      <c r="C5177" s="8" t="s">
        <v>186</v>
      </c>
      <c r="D5177" s="7" t="s">
        <v>670</v>
      </c>
      <c r="E5177" s="7" t="s">
        <v>121</v>
      </c>
      <c r="F5177" s="8" t="s">
        <v>671</v>
      </c>
      <c r="G5177" s="7" t="s">
        <v>16</v>
      </c>
      <c r="H5177" s="9">
        <v>1100.174</v>
      </c>
      <c r="I5177" s="9">
        <v>2.8685</v>
      </c>
      <c r="J5177" s="9">
        <v>2.8685</v>
      </c>
      <c r="K5177" s="10">
        <v>1</v>
      </c>
      <c r="L5177" s="9">
        <v>35.49</v>
      </c>
      <c r="M5177" s="19">
        <f>H5177*INDEX('Pliegos Tarifarios (Las Condes)'!$B:$B,MATCH($B5177,'Pliegos Tarifarios (Las Condes)'!$A:$A,0))</f>
        <v>144962.22676200001</v>
      </c>
      <c r="N5177" s="19">
        <f>I5177*INDEX('Pliegos Tarifarios (Las Condes)'!$C:$C,MATCH($B5177,'Pliegos Tarifarios (Las Condes)'!$A:$A,0))</f>
        <v>9939.3037355000015</v>
      </c>
      <c r="O5177" s="19">
        <f>J5177*INDEX('Pliegos Tarifarios (Las Condes)'!$D:$D,MATCH($B5177,'Pliegos Tarifarios (Las Condes)'!$A:$A,0))</f>
        <v>41704.688356500003</v>
      </c>
      <c r="P5177" s="19">
        <f>H5177*INDEX('Pliegos Tarifarios (Las Condes)'!$E:$E,MATCH($B5177,'Pliegos Tarifarios (Las Condes)'!$A:$A,0))</f>
        <v>14328.666175999999</v>
      </c>
      <c r="Q5177" s="19" cm="1">
        <f t="array" ref="Q5177">H5177*_xlfn.IFS(H5177&lt;=350,INDEX('Pliegos Tarifarios (Las Condes)'!$F:$F,MATCH($B5177,'Pliegos Tarifarios (Las Condes)'!$A:$A,0)),H5177&lt;=500,INDEX('Pliegos Tarifarios (Las Condes)'!$G:$G,MATCH($B5177,'Pliegos Tarifarios (Las Condes)'!$A:$A,0)),H5177&lt;=1000,INDEX('Pliegos Tarifarios (Las Condes)'!$H:$H,MATCH($B5177,'Pliegos Tarifarios (Las Condes)'!$A:$A,0)),H5177&lt;=5000,INDEX('Pliegos Tarifarios (Las Condes)'!$I:$I,MATCH($B5177,'Pliegos Tarifarios (Las Condes)'!$A:$A,0)),H5177&gt;5000,INDEX('Pliegos Tarifarios (Las Condes)'!$J:$J,MATCH($B5177,'Pliegos Tarifarios (Las Condes)'!$A:$A,0)))/1.19</f>
        <v>3367.0871495798319</v>
      </c>
      <c r="R5177" s="19">
        <f>INDEX('Pliegos Tarifarios (Las Condes)'!$K:$K,MATCH($B5177,'Pliegos Tarifarios (Las Condes)'!$A:$A,0))</f>
        <v>733.35299999999995</v>
      </c>
      <c r="S5177" s="21">
        <f t="shared" si="243"/>
        <v>215035.32517957984</v>
      </c>
      <c r="T5177" s="21">
        <f t="shared" si="244"/>
        <v>40856.711784120169</v>
      </c>
      <c r="U5177" s="19">
        <v>0</v>
      </c>
      <c r="V5177" s="21">
        <f t="shared" si="245"/>
        <v>255892.03696370003</v>
      </c>
    </row>
    <row r="5178" spans="1:22" x14ac:dyDescent="0.3">
      <c r="A5178" s="7" t="s">
        <v>151</v>
      </c>
      <c r="B5178" s="7">
        <v>12</v>
      </c>
      <c r="C5178" s="8" t="s">
        <v>186</v>
      </c>
      <c r="D5178" s="7" t="s">
        <v>672</v>
      </c>
      <c r="E5178" s="7" t="s">
        <v>121</v>
      </c>
      <c r="F5178" s="8" t="s">
        <v>673</v>
      </c>
      <c r="G5178" s="7" t="s">
        <v>16</v>
      </c>
      <c r="H5178" s="9">
        <v>1096.3520000000001</v>
      </c>
      <c r="I5178" s="9">
        <v>2.9699</v>
      </c>
      <c r="J5178" s="9">
        <v>2.8386999999999998</v>
      </c>
      <c r="K5178" s="10">
        <v>0.95582342839826251</v>
      </c>
      <c r="L5178" s="9">
        <v>35.369999999999997</v>
      </c>
      <c r="M5178" s="19">
        <f>H5178*INDEX('Pliegos Tarifarios (Las Condes)'!$B:$B,MATCH($B5178,'Pliegos Tarifarios (Las Condes)'!$A:$A,0))</f>
        <v>144458.62857600002</v>
      </c>
      <c r="N5178" s="19">
        <f>I5178*INDEX('Pliegos Tarifarios (Las Condes)'!$C:$C,MATCH($B5178,'Pliegos Tarifarios (Las Condes)'!$A:$A,0))</f>
        <v>10290.6530117</v>
      </c>
      <c r="O5178" s="19">
        <f>J5178*INDEX('Pliegos Tarifarios (Las Condes)'!$D:$D,MATCH($B5178,'Pliegos Tarifarios (Las Condes)'!$A:$A,0))</f>
        <v>41271.430656299999</v>
      </c>
      <c r="P5178" s="19">
        <f>H5178*INDEX('Pliegos Tarifarios (Las Condes)'!$E:$E,MATCH($B5178,'Pliegos Tarifarios (Las Condes)'!$A:$A,0))</f>
        <v>14278.888448</v>
      </c>
      <c r="Q5178" s="19" cm="1">
        <f t="array" ref="Q5178">H5178*_xlfn.IFS(H5178&lt;=350,INDEX('Pliegos Tarifarios (Las Condes)'!$F:$F,MATCH($B5178,'Pliegos Tarifarios (Las Condes)'!$A:$A,0)),H5178&lt;=500,INDEX('Pliegos Tarifarios (Las Condes)'!$G:$G,MATCH($B5178,'Pliegos Tarifarios (Las Condes)'!$A:$A,0)),H5178&lt;=1000,INDEX('Pliegos Tarifarios (Las Condes)'!$H:$H,MATCH($B5178,'Pliegos Tarifarios (Las Condes)'!$A:$A,0)),H5178&lt;=5000,INDEX('Pliegos Tarifarios (Las Condes)'!$I:$I,MATCH($B5178,'Pliegos Tarifarios (Las Condes)'!$A:$A,0)),H5178&gt;5000,INDEX('Pliegos Tarifarios (Las Condes)'!$J:$J,MATCH($B5178,'Pliegos Tarifarios (Las Condes)'!$A:$A,0)))/1.19</f>
        <v>3355.3899025210089</v>
      </c>
      <c r="R5178" s="19">
        <f>INDEX('Pliegos Tarifarios (Las Condes)'!$K:$K,MATCH($B5178,'Pliegos Tarifarios (Las Condes)'!$A:$A,0))</f>
        <v>733.35299999999995</v>
      </c>
      <c r="S5178" s="21">
        <f t="shared" si="243"/>
        <v>214388.34359452102</v>
      </c>
      <c r="T5178" s="21">
        <f t="shared" si="244"/>
        <v>40733.785282958997</v>
      </c>
      <c r="U5178" s="19">
        <v>0</v>
      </c>
      <c r="V5178" s="21">
        <f t="shared" si="245"/>
        <v>255122.12887748002</v>
      </c>
    </row>
    <row r="5179" spans="1:22" x14ac:dyDescent="0.3">
      <c r="A5179" s="7" t="s">
        <v>151</v>
      </c>
      <c r="B5179" s="7">
        <v>12</v>
      </c>
      <c r="C5179" s="8" t="s">
        <v>186</v>
      </c>
      <c r="D5179" s="7" t="s">
        <v>674</v>
      </c>
      <c r="E5179" s="7" t="s">
        <v>121</v>
      </c>
      <c r="F5179" s="8" t="s">
        <v>675</v>
      </c>
      <c r="G5179" s="7" t="s">
        <v>16</v>
      </c>
      <c r="H5179" s="9">
        <v>1099.4483</v>
      </c>
      <c r="I5179" s="9">
        <v>2.9279999999999999</v>
      </c>
      <c r="J5179" s="9">
        <v>2.8449</v>
      </c>
      <c r="K5179" s="10">
        <v>0.97161885245901636</v>
      </c>
      <c r="L5179" s="9">
        <v>35.47</v>
      </c>
      <c r="M5179" s="19">
        <f>H5179*INDEX('Pliegos Tarifarios (Las Condes)'!$B:$B,MATCH($B5179,'Pliegos Tarifarios (Las Condes)'!$A:$A,0))</f>
        <v>144866.60635290001</v>
      </c>
      <c r="N5179" s="19">
        <f>I5179*INDEX('Pliegos Tarifarios (Las Condes)'!$C:$C,MATCH($B5179,'Pliegos Tarifarios (Las Condes)'!$A:$A,0))</f>
        <v>10145.470224000001</v>
      </c>
      <c r="O5179" s="19">
        <f>J5179*INDEX('Pliegos Tarifarios (Las Condes)'!$D:$D,MATCH($B5179,'Pliegos Tarifarios (Las Condes)'!$A:$A,0))</f>
        <v>41361.571520099998</v>
      </c>
      <c r="P5179" s="19">
        <f>H5179*INDEX('Pliegos Tarifarios (Las Condes)'!$E:$E,MATCH($B5179,'Pliegos Tarifarios (Las Condes)'!$A:$A,0))</f>
        <v>14319.214659199999</v>
      </c>
      <c r="Q5179" s="19" cm="1">
        <f t="array" ref="Q5179">H5179*_xlfn.IFS(H5179&lt;=350,INDEX('Pliegos Tarifarios (Las Condes)'!$F:$F,MATCH($B5179,'Pliegos Tarifarios (Las Condes)'!$A:$A,0)),H5179&lt;=500,INDEX('Pliegos Tarifarios (Las Condes)'!$G:$G,MATCH($B5179,'Pliegos Tarifarios (Las Condes)'!$A:$A,0)),H5179&lt;=1000,INDEX('Pliegos Tarifarios (Las Condes)'!$H:$H,MATCH($B5179,'Pliegos Tarifarios (Las Condes)'!$A:$A,0)),H5179&lt;=5000,INDEX('Pliegos Tarifarios (Las Condes)'!$I:$I,MATCH($B5179,'Pliegos Tarifarios (Las Condes)'!$A:$A,0)),H5179&gt;5000,INDEX('Pliegos Tarifarios (Las Condes)'!$J:$J,MATCH($B5179,'Pliegos Tarifarios (Las Condes)'!$A:$A,0)))/1.19</f>
        <v>3364.8661416806726</v>
      </c>
      <c r="R5179" s="19">
        <f>INDEX('Pliegos Tarifarios (Las Condes)'!$K:$K,MATCH($B5179,'Pliegos Tarifarios (Las Condes)'!$A:$A,0))</f>
        <v>733.35299999999995</v>
      </c>
      <c r="S5179" s="21">
        <f t="shared" si="243"/>
        <v>214791.08189788068</v>
      </c>
      <c r="T5179" s="21">
        <f t="shared" si="244"/>
        <v>40810.305560597328</v>
      </c>
      <c r="U5179" s="19">
        <v>0</v>
      </c>
      <c r="V5179" s="21">
        <f t="shared" si="245"/>
        <v>255601.38745847801</v>
      </c>
    </row>
    <row r="5180" spans="1:22" x14ac:dyDescent="0.3">
      <c r="A5180" s="7" t="s">
        <v>151</v>
      </c>
      <c r="B5180" s="7">
        <v>12</v>
      </c>
      <c r="C5180" s="8" t="s">
        <v>186</v>
      </c>
      <c r="D5180" s="7" t="s">
        <v>676</v>
      </c>
      <c r="E5180" s="7" t="s">
        <v>121</v>
      </c>
      <c r="F5180" s="8" t="s">
        <v>677</v>
      </c>
      <c r="G5180" s="7" t="s">
        <v>16</v>
      </c>
      <c r="H5180" s="9">
        <v>1100.1478999999999</v>
      </c>
      <c r="I5180" s="9">
        <v>2.8877999999999999</v>
      </c>
      <c r="J5180" s="9">
        <v>2.8515999999999999</v>
      </c>
      <c r="K5180" s="10">
        <v>0.9874645058522058</v>
      </c>
      <c r="L5180" s="9">
        <v>35.49</v>
      </c>
      <c r="M5180" s="19">
        <f>H5180*INDEX('Pliegos Tarifarios (Las Condes)'!$B:$B,MATCH($B5180,'Pliegos Tarifarios (Las Condes)'!$A:$A,0))</f>
        <v>144958.7877477</v>
      </c>
      <c r="N5180" s="19">
        <f>I5180*INDEX('Pliegos Tarifarios (Las Condes)'!$C:$C,MATCH($B5180,'Pliegos Tarifarios (Las Condes)'!$A:$A,0))</f>
        <v>10006.177907400001</v>
      </c>
      <c r="O5180" s="19">
        <f>J5180*INDEX('Pliegos Tarifarios (Las Condes)'!$D:$D,MATCH($B5180,'Pliegos Tarifarios (Las Condes)'!$A:$A,0))</f>
        <v>41458.9818084</v>
      </c>
      <c r="P5180" s="19">
        <f>H5180*INDEX('Pliegos Tarifarios (Las Condes)'!$E:$E,MATCH($B5180,'Pliegos Tarifarios (Las Condes)'!$A:$A,0))</f>
        <v>14328.326249599999</v>
      </c>
      <c r="Q5180" s="19" cm="1">
        <f t="array" ref="Q5180">H5180*_xlfn.IFS(H5180&lt;=350,INDEX('Pliegos Tarifarios (Las Condes)'!$F:$F,MATCH($B5180,'Pliegos Tarifarios (Las Condes)'!$A:$A,0)),H5180&lt;=500,INDEX('Pliegos Tarifarios (Las Condes)'!$G:$G,MATCH($B5180,'Pliegos Tarifarios (Las Condes)'!$A:$A,0)),H5180&lt;=1000,INDEX('Pliegos Tarifarios (Las Condes)'!$H:$H,MATCH($B5180,'Pliegos Tarifarios (Las Condes)'!$A:$A,0)),H5180&lt;=5000,INDEX('Pliegos Tarifarios (Las Condes)'!$I:$I,MATCH($B5180,'Pliegos Tarifarios (Las Condes)'!$A:$A,0)),H5180&gt;5000,INDEX('Pliegos Tarifarios (Las Condes)'!$J:$J,MATCH($B5180,'Pliegos Tarifarios (Las Condes)'!$A:$A,0)))/1.19</f>
        <v>3367.007270420168</v>
      </c>
      <c r="R5180" s="19">
        <f>INDEX('Pliegos Tarifarios (Las Condes)'!$K:$K,MATCH($B5180,'Pliegos Tarifarios (Las Condes)'!$A:$A,0))</f>
        <v>733.35299999999995</v>
      </c>
      <c r="S5180" s="21">
        <f t="shared" si="243"/>
        <v>214852.63398352021</v>
      </c>
      <c r="T5180" s="21">
        <f t="shared" si="244"/>
        <v>40822.000456868838</v>
      </c>
      <c r="U5180" s="19">
        <v>0</v>
      </c>
      <c r="V5180" s="21">
        <f t="shared" si="245"/>
        <v>255674.63444038905</v>
      </c>
    </row>
    <row r="5181" spans="1:22" x14ac:dyDescent="0.3">
      <c r="A5181" s="7" t="s">
        <v>151</v>
      </c>
      <c r="B5181" s="7">
        <v>12</v>
      </c>
      <c r="C5181" s="8" t="s">
        <v>186</v>
      </c>
      <c r="D5181" s="7" t="s">
        <v>678</v>
      </c>
      <c r="E5181" s="7" t="s">
        <v>121</v>
      </c>
      <c r="F5181" s="8" t="s">
        <v>679</v>
      </c>
      <c r="G5181" s="7" t="s">
        <v>16</v>
      </c>
      <c r="H5181" s="9">
        <v>1097.6458</v>
      </c>
      <c r="I5181" s="9">
        <v>2.8452999999999999</v>
      </c>
      <c r="J5181" s="9">
        <v>2.8411</v>
      </c>
      <c r="K5181" s="10">
        <v>0.99852388148877091</v>
      </c>
      <c r="L5181" s="9">
        <v>35.409999999999997</v>
      </c>
      <c r="M5181" s="19">
        <f>H5181*INDEX('Pliegos Tarifarios (Las Condes)'!$B:$B,MATCH($B5181,'Pliegos Tarifarios (Las Condes)'!$A:$A,0))</f>
        <v>144629.10354539999</v>
      </c>
      <c r="N5181" s="19">
        <f>I5181*INDEX('Pliegos Tarifarios (Las Condes)'!$C:$C,MATCH($B5181,'Pliegos Tarifarios (Las Condes)'!$A:$A,0))</f>
        <v>9858.9161299000007</v>
      </c>
      <c r="O5181" s="19">
        <f>J5181*INDEX('Pliegos Tarifarios (Las Condes)'!$D:$D,MATCH($B5181,'Pliegos Tarifarios (Las Condes)'!$A:$A,0))</f>
        <v>41306.3238939</v>
      </c>
      <c r="P5181" s="19">
        <f>H5181*INDEX('Pliegos Tarifarios (Las Condes)'!$E:$E,MATCH($B5181,'Pliegos Tarifarios (Las Condes)'!$A:$A,0))</f>
        <v>14295.7388992</v>
      </c>
      <c r="Q5181" s="19" cm="1">
        <f t="array" ref="Q5181">H5181*_xlfn.IFS(H5181&lt;=350,INDEX('Pliegos Tarifarios (Las Condes)'!$F:$F,MATCH($B5181,'Pliegos Tarifarios (Las Condes)'!$A:$A,0)),H5181&lt;=500,INDEX('Pliegos Tarifarios (Las Condes)'!$G:$G,MATCH($B5181,'Pliegos Tarifarios (Las Condes)'!$A:$A,0)),H5181&lt;=1000,INDEX('Pliegos Tarifarios (Las Condes)'!$H:$H,MATCH($B5181,'Pliegos Tarifarios (Las Condes)'!$A:$A,0)),H5181&lt;=5000,INDEX('Pliegos Tarifarios (Las Condes)'!$I:$I,MATCH($B5181,'Pliegos Tarifarios (Las Condes)'!$A:$A,0)),H5181&gt;5000,INDEX('Pliegos Tarifarios (Las Condes)'!$J:$J,MATCH($B5181,'Pliegos Tarifarios (Las Condes)'!$A:$A,0)))/1.19</f>
        <v>3359.3495828571431</v>
      </c>
      <c r="R5181" s="19">
        <f>INDEX('Pliegos Tarifarios (Las Condes)'!$K:$K,MATCH($B5181,'Pliegos Tarifarios (Las Condes)'!$A:$A,0))</f>
        <v>733.35299999999995</v>
      </c>
      <c r="S5181" s="21">
        <f t="shared" si="243"/>
        <v>214182.78505125712</v>
      </c>
      <c r="T5181" s="21">
        <f t="shared" si="244"/>
        <v>40694.729159738854</v>
      </c>
      <c r="U5181" s="19">
        <v>0</v>
      </c>
      <c r="V5181" s="21">
        <f t="shared" si="245"/>
        <v>254877.51421099599</v>
      </c>
    </row>
    <row r="5182" spans="1:22" x14ac:dyDescent="0.3">
      <c r="A5182" s="7" t="s">
        <v>151</v>
      </c>
      <c r="B5182" s="7">
        <v>12</v>
      </c>
      <c r="C5182" s="8" t="s">
        <v>186</v>
      </c>
      <c r="D5182" s="7" t="s">
        <v>680</v>
      </c>
      <c r="E5182" s="7" t="s">
        <v>121</v>
      </c>
      <c r="F5182" s="8" t="s">
        <v>681</v>
      </c>
      <c r="G5182" s="7" t="s">
        <v>16</v>
      </c>
      <c r="H5182" s="9">
        <v>1099.6552999999999</v>
      </c>
      <c r="I5182" s="9">
        <v>2.8967000000000001</v>
      </c>
      <c r="J5182" s="9">
        <v>2.7949000000000002</v>
      </c>
      <c r="K5182" s="10">
        <v>0.96485656091414373</v>
      </c>
      <c r="L5182" s="9">
        <v>35.47</v>
      </c>
      <c r="M5182" s="19">
        <f>H5182*INDEX('Pliegos Tarifarios (Las Condes)'!$B:$B,MATCH($B5182,'Pliegos Tarifarios (Las Condes)'!$A:$A,0))</f>
        <v>144893.88129389999</v>
      </c>
      <c r="N5182" s="19">
        <f>I5182*INDEX('Pliegos Tarifarios (Las Condes)'!$C:$C,MATCH($B5182,'Pliegos Tarifarios (Las Condes)'!$A:$A,0))</f>
        <v>10037.016256100002</v>
      </c>
      <c r="O5182" s="19">
        <f>J5182*INDEX('Pliegos Tarifarios (Las Condes)'!$D:$D,MATCH($B5182,'Pliegos Tarifarios (Las Condes)'!$A:$A,0))</f>
        <v>40634.629070100003</v>
      </c>
      <c r="P5182" s="19">
        <f>H5182*INDEX('Pliegos Tarifarios (Las Condes)'!$E:$E,MATCH($B5182,'Pliegos Tarifarios (Las Condes)'!$A:$A,0))</f>
        <v>14321.910627199997</v>
      </c>
      <c r="Q5182" s="19" cm="1">
        <f t="array" ref="Q5182">H5182*_xlfn.IFS(H5182&lt;=350,INDEX('Pliegos Tarifarios (Las Condes)'!$F:$F,MATCH($B5182,'Pliegos Tarifarios (Las Condes)'!$A:$A,0)),H5182&lt;=500,INDEX('Pliegos Tarifarios (Las Condes)'!$G:$G,MATCH($B5182,'Pliegos Tarifarios (Las Condes)'!$A:$A,0)),H5182&lt;=1000,INDEX('Pliegos Tarifarios (Las Condes)'!$H:$H,MATCH($B5182,'Pliegos Tarifarios (Las Condes)'!$A:$A,0)),H5182&lt;=5000,INDEX('Pliegos Tarifarios (Las Condes)'!$I:$I,MATCH($B5182,'Pliegos Tarifarios (Las Condes)'!$A:$A,0)),H5182&gt;5000,INDEX('Pliegos Tarifarios (Las Condes)'!$J:$J,MATCH($B5182,'Pliegos Tarifarios (Las Condes)'!$A:$A,0)))/1.19</f>
        <v>3365.4996660504198</v>
      </c>
      <c r="R5182" s="19">
        <f>INDEX('Pliegos Tarifarios (Las Condes)'!$K:$K,MATCH($B5182,'Pliegos Tarifarios (Las Condes)'!$A:$A,0))</f>
        <v>733.35299999999995</v>
      </c>
      <c r="S5182" s="21">
        <f t="shared" si="243"/>
        <v>213986.28991335043</v>
      </c>
      <c r="T5182" s="21">
        <f t="shared" si="244"/>
        <v>40657.395083536583</v>
      </c>
      <c r="U5182" s="19">
        <v>0</v>
      </c>
      <c r="V5182" s="21">
        <f t="shared" si="245"/>
        <v>254643.68499688699</v>
      </c>
    </row>
    <row r="5183" spans="1:22" x14ac:dyDescent="0.3">
      <c r="A5183" s="7" t="s">
        <v>151</v>
      </c>
      <c r="B5183" s="7">
        <v>12</v>
      </c>
      <c r="C5183" s="8" t="s">
        <v>186</v>
      </c>
      <c r="D5183" s="7" t="s">
        <v>682</v>
      </c>
      <c r="E5183" s="7" t="s">
        <v>121</v>
      </c>
      <c r="F5183" s="8" t="s">
        <v>683</v>
      </c>
      <c r="G5183" s="7" t="s">
        <v>16</v>
      </c>
      <c r="H5183" s="9">
        <v>1100.6311000000001</v>
      </c>
      <c r="I5183" s="9">
        <v>2.8614000000000002</v>
      </c>
      <c r="J5183" s="9">
        <v>2.8601999999999999</v>
      </c>
      <c r="K5183" s="10">
        <v>0.99958062486894517</v>
      </c>
      <c r="L5183" s="9">
        <v>35.5</v>
      </c>
      <c r="M5183" s="19">
        <f>H5183*INDEX('Pliegos Tarifarios (Las Condes)'!$B:$B,MATCH($B5183,'Pliegos Tarifarios (Las Condes)'!$A:$A,0))</f>
        <v>145022.45562930001</v>
      </c>
      <c r="N5183" s="19">
        <f>I5183*INDEX('Pliegos Tarifarios (Las Condes)'!$C:$C,MATCH($B5183,'Pliegos Tarifarios (Las Condes)'!$A:$A,0))</f>
        <v>9914.7023562000013</v>
      </c>
      <c r="O5183" s="19">
        <f>J5183*INDEX('Pliegos Tarifarios (Las Condes)'!$D:$D,MATCH($B5183,'Pliegos Tarifarios (Las Condes)'!$A:$A,0))</f>
        <v>41584.0159098</v>
      </c>
      <c r="P5183" s="19">
        <f>H5183*INDEX('Pliegos Tarifarios (Las Condes)'!$E:$E,MATCH($B5183,'Pliegos Tarifarios (Las Condes)'!$A:$A,0))</f>
        <v>14334.6194464</v>
      </c>
      <c r="Q5183" s="19" cm="1">
        <f t="array" ref="Q5183">H5183*_xlfn.IFS(H5183&lt;=350,INDEX('Pliegos Tarifarios (Las Condes)'!$F:$F,MATCH($B5183,'Pliegos Tarifarios (Las Condes)'!$A:$A,0)),H5183&lt;=500,INDEX('Pliegos Tarifarios (Las Condes)'!$G:$G,MATCH($B5183,'Pliegos Tarifarios (Las Condes)'!$A:$A,0)),H5183&lt;=1000,INDEX('Pliegos Tarifarios (Las Condes)'!$H:$H,MATCH($B5183,'Pliegos Tarifarios (Las Condes)'!$A:$A,0)),H5183&lt;=5000,INDEX('Pliegos Tarifarios (Las Condes)'!$I:$I,MATCH($B5183,'Pliegos Tarifarios (Las Condes)'!$A:$A,0)),H5183&gt;5000,INDEX('Pliegos Tarifarios (Las Condes)'!$J:$J,MATCH($B5183,'Pliegos Tarifarios (Las Condes)'!$A:$A,0)))/1.19</f>
        <v>3368.4861060504204</v>
      </c>
      <c r="R5183" s="19">
        <f>INDEX('Pliegos Tarifarios (Las Condes)'!$K:$K,MATCH($B5183,'Pliegos Tarifarios (Las Condes)'!$A:$A,0))</f>
        <v>733.35299999999995</v>
      </c>
      <c r="S5183" s="21">
        <f t="shared" si="243"/>
        <v>214957.63244775045</v>
      </c>
      <c r="T5183" s="21">
        <f t="shared" si="244"/>
        <v>40841.950165072587</v>
      </c>
      <c r="U5183" s="19">
        <v>0</v>
      </c>
      <c r="V5183" s="21">
        <f t="shared" si="245"/>
        <v>255799.58261282305</v>
      </c>
    </row>
    <row r="5184" spans="1:22" x14ac:dyDescent="0.3">
      <c r="A5184" s="7" t="s">
        <v>151</v>
      </c>
      <c r="B5184" s="7">
        <v>12</v>
      </c>
      <c r="C5184" s="8" t="s">
        <v>186</v>
      </c>
      <c r="D5184" s="7" t="s">
        <v>684</v>
      </c>
      <c r="E5184" s="7" t="s">
        <v>121</v>
      </c>
      <c r="F5184" s="8" t="s">
        <v>685</v>
      </c>
      <c r="G5184" s="7" t="s">
        <v>16</v>
      </c>
      <c r="H5184" s="9">
        <v>1099.7320999999999</v>
      </c>
      <c r="I5184" s="9">
        <v>2.8658999999999999</v>
      </c>
      <c r="J5184" s="9">
        <v>2.8441999999999998</v>
      </c>
      <c r="K5184" s="10">
        <v>0.99242820754387795</v>
      </c>
      <c r="L5184" s="9">
        <v>35.479999999999997</v>
      </c>
      <c r="M5184" s="19">
        <f>H5184*INDEX('Pliegos Tarifarios (Las Condes)'!$B:$B,MATCH($B5184,'Pliegos Tarifarios (Las Condes)'!$A:$A,0))</f>
        <v>144904.0006923</v>
      </c>
      <c r="N5184" s="19">
        <f>I5184*INDEX('Pliegos Tarifarios (Las Condes)'!$C:$C,MATCH($B5184,'Pliegos Tarifarios (Las Condes)'!$A:$A,0))</f>
        <v>9930.2947796999997</v>
      </c>
      <c r="O5184" s="19">
        <f>J5184*INDEX('Pliegos Tarifarios (Las Condes)'!$D:$D,MATCH($B5184,'Pliegos Tarifarios (Las Condes)'!$A:$A,0))</f>
        <v>41351.3943258</v>
      </c>
      <c r="P5184" s="19">
        <f>H5184*INDEX('Pliegos Tarifarios (Las Condes)'!$E:$E,MATCH($B5184,'Pliegos Tarifarios (Las Condes)'!$A:$A,0))</f>
        <v>14322.910870399999</v>
      </c>
      <c r="Q5184" s="19" cm="1">
        <f t="array" ref="Q5184">H5184*_xlfn.IFS(H5184&lt;=350,INDEX('Pliegos Tarifarios (Las Condes)'!$F:$F,MATCH($B5184,'Pliegos Tarifarios (Las Condes)'!$A:$A,0)),H5184&lt;=500,INDEX('Pliegos Tarifarios (Las Condes)'!$G:$G,MATCH($B5184,'Pliegos Tarifarios (Las Condes)'!$A:$A,0)),H5184&lt;=1000,INDEX('Pliegos Tarifarios (Las Condes)'!$H:$H,MATCH($B5184,'Pliegos Tarifarios (Las Condes)'!$A:$A,0)),H5184&lt;=5000,INDEX('Pliegos Tarifarios (Las Condes)'!$I:$I,MATCH($B5184,'Pliegos Tarifarios (Las Condes)'!$A:$A,0)),H5184&gt;5000,INDEX('Pliegos Tarifarios (Las Condes)'!$J:$J,MATCH($B5184,'Pliegos Tarifarios (Las Condes)'!$A:$A,0)))/1.19</f>
        <v>3365.7347127731091</v>
      </c>
      <c r="R5184" s="19">
        <f>INDEX('Pliegos Tarifarios (Las Condes)'!$K:$K,MATCH($B5184,'Pliegos Tarifarios (Las Condes)'!$A:$A,0))</f>
        <v>733.35299999999995</v>
      </c>
      <c r="S5184" s="21">
        <f t="shared" si="243"/>
        <v>214607.68838097312</v>
      </c>
      <c r="T5184" s="21">
        <f t="shared" si="244"/>
        <v>40775.460792384896</v>
      </c>
      <c r="U5184" s="19">
        <v>0</v>
      </c>
      <c r="V5184" s="21">
        <f t="shared" si="245"/>
        <v>255383.14917335802</v>
      </c>
    </row>
    <row r="5185" spans="1:22" x14ac:dyDescent="0.3">
      <c r="A5185" s="7" t="s">
        <v>151</v>
      </c>
      <c r="B5185" s="7">
        <v>12</v>
      </c>
      <c r="C5185" s="8" t="s">
        <v>186</v>
      </c>
      <c r="D5185" s="7" t="s">
        <v>686</v>
      </c>
      <c r="E5185" s="7" t="s">
        <v>121</v>
      </c>
      <c r="F5185" s="8" t="s">
        <v>687</v>
      </c>
      <c r="G5185" s="7" t="s">
        <v>16</v>
      </c>
      <c r="H5185" s="9">
        <v>1096.6468</v>
      </c>
      <c r="I5185" s="9">
        <v>2.8957000000000002</v>
      </c>
      <c r="J5185" s="9">
        <v>2.7772000000000001</v>
      </c>
      <c r="K5185" s="10">
        <v>0.95907725247781195</v>
      </c>
      <c r="L5185" s="9">
        <v>35.380000000000003</v>
      </c>
      <c r="M5185" s="19">
        <f>H5185*INDEX('Pliegos Tarifarios (Las Condes)'!$B:$B,MATCH($B5185,'Pliegos Tarifarios (Las Condes)'!$A:$A,0))</f>
        <v>144497.4723084</v>
      </c>
      <c r="N5185" s="19">
        <f>I5185*INDEX('Pliegos Tarifarios (Las Condes)'!$C:$C,MATCH($B5185,'Pliegos Tarifarios (Las Condes)'!$A:$A,0))</f>
        <v>10033.551273100002</v>
      </c>
      <c r="O5185" s="19">
        <f>J5185*INDEX('Pliegos Tarifarios (Las Condes)'!$D:$D,MATCH($B5185,'Pliegos Tarifarios (Las Condes)'!$A:$A,0))</f>
        <v>40377.2914428</v>
      </c>
      <c r="P5185" s="19">
        <f>H5185*INDEX('Pliegos Tarifarios (Las Condes)'!$E:$E,MATCH($B5185,'Pliegos Tarifarios (Las Condes)'!$A:$A,0))</f>
        <v>14282.727923199998</v>
      </c>
      <c r="Q5185" s="19" cm="1">
        <f t="array" ref="Q5185">H5185*_xlfn.IFS(H5185&lt;=350,INDEX('Pliegos Tarifarios (Las Condes)'!$F:$F,MATCH($B5185,'Pliegos Tarifarios (Las Condes)'!$A:$A,0)),H5185&lt;=500,INDEX('Pliegos Tarifarios (Las Condes)'!$G:$G,MATCH($B5185,'Pliegos Tarifarios (Las Condes)'!$A:$A,0)),H5185&lt;=1000,INDEX('Pliegos Tarifarios (Las Condes)'!$H:$H,MATCH($B5185,'Pliegos Tarifarios (Las Condes)'!$A:$A,0)),H5185&lt;=5000,INDEX('Pliegos Tarifarios (Las Condes)'!$I:$I,MATCH($B5185,'Pliegos Tarifarios (Las Condes)'!$A:$A,0)),H5185&gt;5000,INDEX('Pliegos Tarifarios (Las Condes)'!$J:$J,MATCH($B5185,'Pliegos Tarifarios (Las Condes)'!$A:$A,0)))/1.19</f>
        <v>3356.2921391596637</v>
      </c>
      <c r="R5185" s="19">
        <f>INDEX('Pliegos Tarifarios (Las Condes)'!$K:$K,MATCH($B5185,'Pliegos Tarifarios (Las Condes)'!$A:$A,0))</f>
        <v>733.35299999999995</v>
      </c>
      <c r="S5185" s="21">
        <f t="shared" si="243"/>
        <v>213280.68808665965</v>
      </c>
      <c r="T5185" s="21">
        <f t="shared" si="244"/>
        <v>40523.33073646533</v>
      </c>
      <c r="U5185" s="19">
        <v>0</v>
      </c>
      <c r="V5185" s="21">
        <f t="shared" si="245"/>
        <v>253804.01882312499</v>
      </c>
    </row>
    <row r="5186" spans="1:22" x14ac:dyDescent="0.3">
      <c r="A5186" s="7" t="s">
        <v>151</v>
      </c>
      <c r="B5186" s="7">
        <v>12</v>
      </c>
      <c r="C5186" s="8" t="s">
        <v>186</v>
      </c>
      <c r="D5186" s="7" t="s">
        <v>688</v>
      </c>
      <c r="E5186" s="7" t="s">
        <v>121</v>
      </c>
      <c r="F5186" s="8" t="s">
        <v>689</v>
      </c>
      <c r="G5186" s="7" t="s">
        <v>16</v>
      </c>
      <c r="H5186" s="9">
        <v>1099.4884999999999</v>
      </c>
      <c r="I5186" s="9">
        <v>2.8607</v>
      </c>
      <c r="J5186" s="9">
        <v>2.8441999999999998</v>
      </c>
      <c r="K5186" s="10">
        <v>0.9942321809347362</v>
      </c>
      <c r="L5186" s="9">
        <v>35.47</v>
      </c>
      <c r="M5186" s="19">
        <f>H5186*INDEX('Pliegos Tarifarios (Las Condes)'!$B:$B,MATCH($B5186,'Pliegos Tarifarios (Las Condes)'!$A:$A,0))</f>
        <v>144871.90322549999</v>
      </c>
      <c r="N5186" s="19">
        <f>I5186*INDEX('Pliegos Tarifarios (Las Condes)'!$C:$C,MATCH($B5186,'Pliegos Tarifarios (Las Condes)'!$A:$A,0))</f>
        <v>9912.2768680999998</v>
      </c>
      <c r="O5186" s="19">
        <f>J5186*INDEX('Pliegos Tarifarios (Las Condes)'!$D:$D,MATCH($B5186,'Pliegos Tarifarios (Las Condes)'!$A:$A,0))</f>
        <v>41351.3943258</v>
      </c>
      <c r="P5186" s="19">
        <f>H5186*INDEX('Pliegos Tarifarios (Las Condes)'!$E:$E,MATCH($B5186,'Pliegos Tarifarios (Las Condes)'!$A:$A,0))</f>
        <v>14319.738223999999</v>
      </c>
      <c r="Q5186" s="19" cm="1">
        <f t="array" ref="Q5186">H5186*_xlfn.IFS(H5186&lt;=350,INDEX('Pliegos Tarifarios (Las Condes)'!$F:$F,MATCH($B5186,'Pliegos Tarifarios (Las Condes)'!$A:$A,0)),H5186&lt;=500,INDEX('Pliegos Tarifarios (Las Condes)'!$G:$G,MATCH($B5186,'Pliegos Tarifarios (Las Condes)'!$A:$A,0)),H5186&lt;=1000,INDEX('Pliegos Tarifarios (Las Condes)'!$H:$H,MATCH($B5186,'Pliegos Tarifarios (Las Condes)'!$A:$A,0)),H5186&lt;=5000,INDEX('Pliegos Tarifarios (Las Condes)'!$I:$I,MATCH($B5186,'Pliegos Tarifarios (Las Condes)'!$A:$A,0)),H5186&gt;5000,INDEX('Pliegos Tarifarios (Las Condes)'!$J:$J,MATCH($B5186,'Pliegos Tarifarios (Las Condes)'!$A:$A,0)))/1.19</f>
        <v>3364.9891739495797</v>
      </c>
      <c r="R5186" s="19">
        <f>INDEX('Pliegos Tarifarios (Las Condes)'!$K:$K,MATCH($B5186,'Pliegos Tarifarios (Las Condes)'!$A:$A,0))</f>
        <v>733.35299999999995</v>
      </c>
      <c r="S5186" s="21">
        <f t="shared" si="243"/>
        <v>214553.65481734957</v>
      </c>
      <c r="T5186" s="21">
        <f t="shared" si="244"/>
        <v>40765.194415296421</v>
      </c>
      <c r="U5186" s="19">
        <v>0</v>
      </c>
      <c r="V5186" s="21">
        <f t="shared" si="245"/>
        <v>255318.849232646</v>
      </c>
    </row>
    <row r="5187" spans="1:22" x14ac:dyDescent="0.3">
      <c r="A5187" s="7" t="s">
        <v>151</v>
      </c>
      <c r="B5187" s="7">
        <v>12</v>
      </c>
      <c r="C5187" s="8" t="s">
        <v>186</v>
      </c>
      <c r="D5187" s="7" t="s">
        <v>690</v>
      </c>
      <c r="E5187" s="7" t="s">
        <v>121</v>
      </c>
      <c r="F5187" s="8" t="s">
        <v>691</v>
      </c>
      <c r="G5187" s="7" t="s">
        <v>16</v>
      </c>
      <c r="H5187" s="9">
        <v>1098.6714999999999</v>
      </c>
      <c r="I5187" s="9">
        <v>2.9268000000000001</v>
      </c>
      <c r="J5187" s="9">
        <v>2.8403</v>
      </c>
      <c r="K5187" s="10">
        <v>0.97044553778871123</v>
      </c>
      <c r="L5187" s="9">
        <v>35.44</v>
      </c>
      <c r="M5187" s="19">
        <f>H5187*INDEX('Pliegos Tarifarios (Las Condes)'!$B:$B,MATCH($B5187,'Pliegos Tarifarios (Las Condes)'!$A:$A,0))</f>
        <v>144764.2528545</v>
      </c>
      <c r="N5187" s="19">
        <f>I5187*INDEX('Pliegos Tarifarios (Las Condes)'!$C:$C,MATCH($B5187,'Pliegos Tarifarios (Las Condes)'!$A:$A,0))</f>
        <v>10141.3122444</v>
      </c>
      <c r="O5187" s="19">
        <f>J5187*INDEX('Pliegos Tarifarios (Las Condes)'!$D:$D,MATCH($B5187,'Pliegos Tarifarios (Las Condes)'!$A:$A,0))</f>
        <v>41294.6928147</v>
      </c>
      <c r="P5187" s="19">
        <f>H5187*INDEX('Pliegos Tarifarios (Las Condes)'!$E:$E,MATCH($B5187,'Pliegos Tarifarios (Las Condes)'!$A:$A,0))</f>
        <v>14309.097615999997</v>
      </c>
      <c r="Q5187" s="19" cm="1">
        <f t="array" ref="Q5187">H5187*_xlfn.IFS(H5187&lt;=350,INDEX('Pliegos Tarifarios (Las Condes)'!$F:$F,MATCH($B5187,'Pliegos Tarifarios (Las Condes)'!$A:$A,0)),H5187&lt;=500,INDEX('Pliegos Tarifarios (Las Condes)'!$G:$G,MATCH($B5187,'Pliegos Tarifarios (Las Condes)'!$A:$A,0)),H5187&lt;=1000,INDEX('Pliegos Tarifarios (Las Condes)'!$H:$H,MATCH($B5187,'Pliegos Tarifarios (Las Condes)'!$A:$A,0)),H5187&lt;=5000,INDEX('Pliegos Tarifarios (Las Condes)'!$I:$I,MATCH($B5187,'Pliegos Tarifarios (Las Condes)'!$A:$A,0)),H5187&gt;5000,INDEX('Pliegos Tarifarios (Las Condes)'!$J:$J,MATCH($B5187,'Pliegos Tarifarios (Las Condes)'!$A:$A,0)))/1.19</f>
        <v>3362.4887420168066</v>
      </c>
      <c r="R5187" s="19">
        <f>INDEX('Pliegos Tarifarios (Las Condes)'!$K:$K,MATCH($B5187,'Pliegos Tarifarios (Las Condes)'!$A:$A,0))</f>
        <v>733.35299999999995</v>
      </c>
      <c r="S5187" s="21">
        <f t="shared" si="243"/>
        <v>214605.19727161681</v>
      </c>
      <c r="T5187" s="21">
        <f t="shared" si="244"/>
        <v>40774.987481607197</v>
      </c>
      <c r="U5187" s="19">
        <v>0</v>
      </c>
      <c r="V5187" s="21">
        <f t="shared" si="245"/>
        <v>255380.18475322402</v>
      </c>
    </row>
    <row r="5188" spans="1:22" x14ac:dyDescent="0.3">
      <c r="A5188" s="7" t="s">
        <v>151</v>
      </c>
      <c r="B5188" s="7">
        <v>12</v>
      </c>
      <c r="C5188" s="8" t="s">
        <v>186</v>
      </c>
      <c r="D5188" s="7" t="s">
        <v>692</v>
      </c>
      <c r="E5188" s="7" t="s">
        <v>121</v>
      </c>
      <c r="F5188" s="8" t="s">
        <v>693</v>
      </c>
      <c r="G5188" s="7" t="s">
        <v>16</v>
      </c>
      <c r="H5188" s="9">
        <v>1098.2822000000001</v>
      </c>
      <c r="I5188" s="9">
        <v>2.8881999999999999</v>
      </c>
      <c r="J5188" s="9">
        <v>2.8576999999999999</v>
      </c>
      <c r="K5188" s="10">
        <v>0.98943978948826261</v>
      </c>
      <c r="L5188" s="9">
        <v>35.43</v>
      </c>
      <c r="M5188" s="19">
        <f>H5188*INDEX('Pliegos Tarifarios (Las Condes)'!$B:$B,MATCH($B5188,'Pliegos Tarifarios (Las Condes)'!$A:$A,0))</f>
        <v>144712.95751860001</v>
      </c>
      <c r="N5188" s="19">
        <f>I5188*INDEX('Pliegos Tarifarios (Las Condes)'!$C:$C,MATCH($B5188,'Pliegos Tarifarios (Las Condes)'!$A:$A,0))</f>
        <v>10007.5639006</v>
      </c>
      <c r="O5188" s="19">
        <f>J5188*INDEX('Pliegos Tarifarios (Las Condes)'!$D:$D,MATCH($B5188,'Pliegos Tarifarios (Las Condes)'!$A:$A,0))</f>
        <v>41547.668787299997</v>
      </c>
      <c r="P5188" s="19">
        <f>H5188*INDEX('Pliegos Tarifarios (Las Condes)'!$E:$E,MATCH($B5188,'Pliegos Tarifarios (Las Condes)'!$A:$A,0))</f>
        <v>14304.027372800001</v>
      </c>
      <c r="Q5188" s="19" cm="1">
        <f t="array" ref="Q5188">H5188*_xlfn.IFS(H5188&lt;=350,INDEX('Pliegos Tarifarios (Las Condes)'!$F:$F,MATCH($B5188,'Pliegos Tarifarios (Las Condes)'!$A:$A,0)),H5188&lt;=500,INDEX('Pliegos Tarifarios (Las Condes)'!$G:$G,MATCH($B5188,'Pliegos Tarifarios (Las Condes)'!$A:$A,0)),H5188&lt;=1000,INDEX('Pliegos Tarifarios (Las Condes)'!$H:$H,MATCH($B5188,'Pliegos Tarifarios (Las Condes)'!$A:$A,0)),H5188&lt;=5000,INDEX('Pliegos Tarifarios (Las Condes)'!$I:$I,MATCH($B5188,'Pliegos Tarifarios (Las Condes)'!$A:$A,0)),H5188&gt;5000,INDEX('Pliegos Tarifarios (Las Condes)'!$J:$J,MATCH($B5188,'Pliegos Tarifarios (Las Condes)'!$A:$A,0)))/1.19</f>
        <v>3361.2972877310931</v>
      </c>
      <c r="R5188" s="19">
        <f>INDEX('Pliegos Tarifarios (Las Condes)'!$K:$K,MATCH($B5188,'Pliegos Tarifarios (Las Condes)'!$A:$A,0))</f>
        <v>733.35299999999995</v>
      </c>
      <c r="S5188" s="21">
        <f t="shared" si="243"/>
        <v>214666.86786703111</v>
      </c>
      <c r="T5188" s="21">
        <f t="shared" si="244"/>
        <v>40786.704894735907</v>
      </c>
      <c r="U5188" s="19">
        <v>0</v>
      </c>
      <c r="V5188" s="21">
        <f t="shared" si="245"/>
        <v>255453.57276176702</v>
      </c>
    </row>
    <row r="5189" spans="1:22" x14ac:dyDescent="0.3">
      <c r="A5189" s="7" t="s">
        <v>151</v>
      </c>
      <c r="B5189" s="7">
        <v>12</v>
      </c>
      <c r="C5189" s="8" t="s">
        <v>186</v>
      </c>
      <c r="D5189" s="7" t="s">
        <v>694</v>
      </c>
      <c r="E5189" s="7" t="s">
        <v>121</v>
      </c>
      <c r="F5189" s="8" t="s">
        <v>695</v>
      </c>
      <c r="G5189" s="7" t="s">
        <v>16</v>
      </c>
      <c r="H5189" s="9">
        <v>1099.7944</v>
      </c>
      <c r="I5189" s="9">
        <v>2.9091999999999998</v>
      </c>
      <c r="J5189" s="9">
        <v>2.8864999999999998</v>
      </c>
      <c r="K5189" s="10">
        <v>0.99219716760621479</v>
      </c>
      <c r="L5189" s="9">
        <v>35.479999999999997</v>
      </c>
      <c r="M5189" s="19">
        <f>H5189*INDEX('Pliegos Tarifarios (Las Condes)'!$B:$B,MATCH($B5189,'Pliegos Tarifarios (Las Condes)'!$A:$A,0))</f>
        <v>144912.2095272</v>
      </c>
      <c r="N5189" s="19">
        <f>I5189*INDEX('Pliegos Tarifarios (Las Condes)'!$C:$C,MATCH($B5189,'Pliegos Tarifarios (Las Condes)'!$A:$A,0))</f>
        <v>10080.328543600001</v>
      </c>
      <c r="O5189" s="19">
        <f>J5189*INDEX('Pliegos Tarifarios (Las Condes)'!$D:$D,MATCH($B5189,'Pliegos Tarifarios (Las Condes)'!$A:$A,0))</f>
        <v>41966.387638499997</v>
      </c>
      <c r="P5189" s="19">
        <f>H5189*INDEX('Pliegos Tarifarios (Las Condes)'!$E:$E,MATCH($B5189,'Pliegos Tarifarios (Las Condes)'!$A:$A,0))</f>
        <v>14323.722265599999</v>
      </c>
      <c r="Q5189" s="19" cm="1">
        <f t="array" ref="Q5189">H5189*_xlfn.IFS(H5189&lt;=350,INDEX('Pliegos Tarifarios (Las Condes)'!$F:$F,MATCH($B5189,'Pliegos Tarifarios (Las Condes)'!$A:$A,0)),H5189&lt;=500,INDEX('Pliegos Tarifarios (Las Condes)'!$G:$G,MATCH($B5189,'Pliegos Tarifarios (Las Condes)'!$A:$A,0)),H5189&lt;=1000,INDEX('Pliegos Tarifarios (Las Condes)'!$H:$H,MATCH($B5189,'Pliegos Tarifarios (Las Condes)'!$A:$A,0)),H5189&lt;=5000,INDEX('Pliegos Tarifarios (Las Condes)'!$I:$I,MATCH($B5189,'Pliegos Tarifarios (Las Condes)'!$A:$A,0)),H5189&gt;5000,INDEX('Pliegos Tarifarios (Las Condes)'!$J:$J,MATCH($B5189,'Pliegos Tarifarios (Las Condes)'!$A:$A,0)))/1.19</f>
        <v>3365.9253821848738</v>
      </c>
      <c r="R5189" s="19">
        <f>INDEX('Pliegos Tarifarios (Las Condes)'!$K:$K,MATCH($B5189,'Pliegos Tarifarios (Las Condes)'!$A:$A,0))</f>
        <v>733.35299999999995</v>
      </c>
      <c r="S5189" s="21">
        <f t="shared" si="243"/>
        <v>215381.92635708489</v>
      </c>
      <c r="T5189" s="21">
        <f t="shared" si="244"/>
        <v>40922.56600784613</v>
      </c>
      <c r="U5189" s="19">
        <v>0</v>
      </c>
      <c r="V5189" s="21">
        <f t="shared" si="245"/>
        <v>256304.49236493101</v>
      </c>
    </row>
    <row r="5190" spans="1:22" x14ac:dyDescent="0.3">
      <c r="A5190" s="7" t="s">
        <v>151</v>
      </c>
      <c r="B5190" s="7">
        <v>12</v>
      </c>
      <c r="C5190" s="8" t="s">
        <v>186</v>
      </c>
      <c r="D5190" s="7" t="s">
        <v>696</v>
      </c>
      <c r="E5190" s="7" t="s">
        <v>121</v>
      </c>
      <c r="F5190" s="8" t="s">
        <v>697</v>
      </c>
      <c r="G5190" s="7" t="s">
        <v>16</v>
      </c>
      <c r="H5190" s="9">
        <v>1096.81</v>
      </c>
      <c r="I5190" s="9">
        <v>2.8921999999999999</v>
      </c>
      <c r="J5190" s="9">
        <v>2.8632</v>
      </c>
      <c r="K5190" s="10">
        <v>0.98997303091072542</v>
      </c>
      <c r="L5190" s="9">
        <v>35.380000000000003</v>
      </c>
      <c r="M5190" s="19">
        <f>H5190*INDEX('Pliegos Tarifarios (Las Condes)'!$B:$B,MATCH($B5190,'Pliegos Tarifarios (Las Condes)'!$A:$A,0))</f>
        <v>144518.97602999999</v>
      </c>
      <c r="N5190" s="19">
        <f>I5190*INDEX('Pliegos Tarifarios (Las Condes)'!$C:$C,MATCH($B5190,'Pliegos Tarifarios (Las Condes)'!$A:$A,0))</f>
        <v>10021.4238326</v>
      </c>
      <c r="O5190" s="19">
        <f>J5190*INDEX('Pliegos Tarifarios (Las Condes)'!$D:$D,MATCH($B5190,'Pliegos Tarifarios (Las Condes)'!$A:$A,0))</f>
        <v>41627.632456799998</v>
      </c>
      <c r="P5190" s="19">
        <f>H5190*INDEX('Pliegos Tarifarios (Las Condes)'!$E:$E,MATCH($B5190,'Pliegos Tarifarios (Las Condes)'!$A:$A,0))</f>
        <v>14284.853439999999</v>
      </c>
      <c r="Q5190" s="19" cm="1">
        <f t="array" ref="Q5190">H5190*_xlfn.IFS(H5190&lt;=350,INDEX('Pliegos Tarifarios (Las Condes)'!$F:$F,MATCH($B5190,'Pliegos Tarifarios (Las Condes)'!$A:$A,0)),H5190&lt;=500,INDEX('Pliegos Tarifarios (Las Condes)'!$G:$G,MATCH($B5190,'Pliegos Tarifarios (Las Condes)'!$A:$A,0)),H5190&lt;=1000,INDEX('Pliegos Tarifarios (Las Condes)'!$H:$H,MATCH($B5190,'Pliegos Tarifarios (Las Condes)'!$A:$A,0)),H5190&lt;=5000,INDEX('Pliegos Tarifarios (Las Condes)'!$I:$I,MATCH($B5190,'Pliegos Tarifarios (Las Condes)'!$A:$A,0)),H5190&gt;5000,INDEX('Pliegos Tarifarios (Las Condes)'!$J:$J,MATCH($B5190,'Pliegos Tarifarios (Las Condes)'!$A:$A,0)))/1.19</f>
        <v>3356.7916134453781</v>
      </c>
      <c r="R5190" s="19">
        <f>INDEX('Pliegos Tarifarios (Las Condes)'!$K:$K,MATCH($B5190,'Pliegos Tarifarios (Las Condes)'!$A:$A,0))</f>
        <v>733.35299999999995</v>
      </c>
      <c r="S5190" s="21">
        <f t="shared" si="243"/>
        <v>214543.03037284539</v>
      </c>
      <c r="T5190" s="21">
        <f t="shared" si="244"/>
        <v>40763.175770840622</v>
      </c>
      <c r="U5190" s="19">
        <v>0</v>
      </c>
      <c r="V5190" s="21">
        <f t="shared" si="245"/>
        <v>255306.20614368602</v>
      </c>
    </row>
    <row r="5191" spans="1:22" x14ac:dyDescent="0.3">
      <c r="A5191" s="7" t="s">
        <v>151</v>
      </c>
      <c r="B5191" s="7">
        <v>12</v>
      </c>
      <c r="C5191" s="8" t="s">
        <v>186</v>
      </c>
      <c r="D5191" s="7" t="s">
        <v>698</v>
      </c>
      <c r="E5191" s="7" t="s">
        <v>121</v>
      </c>
      <c r="F5191" s="8" t="s">
        <v>699</v>
      </c>
      <c r="G5191" s="7" t="s">
        <v>16</v>
      </c>
      <c r="H5191" s="9">
        <v>1100.0071</v>
      </c>
      <c r="I5191" s="9">
        <v>2.8847</v>
      </c>
      <c r="J5191" s="9">
        <v>2.8592</v>
      </c>
      <c r="K5191" s="10">
        <v>0.99116025929906049</v>
      </c>
      <c r="L5191" s="9">
        <v>35.479999999999997</v>
      </c>
      <c r="M5191" s="19">
        <f>H5191*INDEX('Pliegos Tarifarios (Las Condes)'!$B:$B,MATCH($B5191,'Pliegos Tarifarios (Las Condes)'!$A:$A,0))</f>
        <v>144940.23551730003</v>
      </c>
      <c r="N5191" s="19">
        <f>I5191*INDEX('Pliegos Tarifarios (Las Condes)'!$C:$C,MATCH($B5191,'Pliegos Tarifarios (Las Condes)'!$A:$A,0))</f>
        <v>9995.4364600999997</v>
      </c>
      <c r="O5191" s="19">
        <f>J5191*INDEX('Pliegos Tarifarios (Las Condes)'!$D:$D,MATCH($B5191,'Pliegos Tarifarios (Las Condes)'!$A:$A,0))</f>
        <v>41569.477060800004</v>
      </c>
      <c r="P5191" s="19">
        <f>H5191*INDEX('Pliegos Tarifarios (Las Condes)'!$E:$E,MATCH($B5191,'Pliegos Tarifarios (Las Condes)'!$A:$A,0))</f>
        <v>14326.492470399999</v>
      </c>
      <c r="Q5191" s="19" cm="1">
        <f t="array" ref="Q5191">H5191*_xlfn.IFS(H5191&lt;=350,INDEX('Pliegos Tarifarios (Las Condes)'!$F:$F,MATCH($B5191,'Pliegos Tarifarios (Las Condes)'!$A:$A,0)),H5191&lt;=500,INDEX('Pliegos Tarifarios (Las Condes)'!$G:$G,MATCH($B5191,'Pliegos Tarifarios (Las Condes)'!$A:$A,0)),H5191&lt;=1000,INDEX('Pliegos Tarifarios (Las Condes)'!$H:$H,MATCH($B5191,'Pliegos Tarifarios (Las Condes)'!$A:$A,0)),H5191&lt;=5000,INDEX('Pliegos Tarifarios (Las Condes)'!$I:$I,MATCH($B5191,'Pliegos Tarifarios (Las Condes)'!$A:$A,0)),H5191&gt;5000,INDEX('Pliegos Tarifarios (Las Condes)'!$J:$J,MATCH($B5191,'Pliegos Tarifarios (Las Condes)'!$A:$A,0)))/1.19</f>
        <v>3366.5763514285713</v>
      </c>
      <c r="R5191" s="19">
        <f>INDEX('Pliegos Tarifarios (Las Condes)'!$K:$K,MATCH($B5191,'Pliegos Tarifarios (Las Condes)'!$A:$A,0))</f>
        <v>733.35299999999995</v>
      </c>
      <c r="S5191" s="21">
        <f t="shared" si="243"/>
        <v>214931.57086002862</v>
      </c>
      <c r="T5191" s="21">
        <f t="shared" si="244"/>
        <v>40836.998463405434</v>
      </c>
      <c r="U5191" s="19">
        <v>0</v>
      </c>
      <c r="V5191" s="21">
        <f t="shared" si="245"/>
        <v>255768.56932343406</v>
      </c>
    </row>
    <row r="5192" spans="1:22" x14ac:dyDescent="0.3">
      <c r="A5192" s="7" t="s">
        <v>151</v>
      </c>
      <c r="B5192" s="7">
        <v>12</v>
      </c>
      <c r="C5192" s="8" t="s">
        <v>186</v>
      </c>
      <c r="D5192" s="7" t="s">
        <v>700</v>
      </c>
      <c r="E5192" s="7" t="s">
        <v>121</v>
      </c>
      <c r="F5192" s="8" t="s">
        <v>701</v>
      </c>
      <c r="G5192" s="7" t="s">
        <v>16</v>
      </c>
      <c r="H5192" s="9">
        <v>1098.6542999999999</v>
      </c>
      <c r="I5192" s="9">
        <v>2.8708999999999998</v>
      </c>
      <c r="J5192" s="9">
        <v>2.8677999999999999</v>
      </c>
      <c r="K5192" s="10">
        <v>0.99892019924065634</v>
      </c>
      <c r="L5192" s="9">
        <v>35.44</v>
      </c>
      <c r="M5192" s="19">
        <f>H5192*INDEX('Pliegos Tarifarios (Las Condes)'!$B:$B,MATCH($B5192,'Pliegos Tarifarios (Las Condes)'!$A:$A,0))</f>
        <v>144761.9865309</v>
      </c>
      <c r="N5192" s="19">
        <f>I5192*INDEX('Pliegos Tarifarios (Las Condes)'!$C:$C,MATCH($B5192,'Pliegos Tarifarios (Las Condes)'!$A:$A,0))</f>
        <v>9947.6196946999989</v>
      </c>
      <c r="O5192" s="19">
        <f>J5192*INDEX('Pliegos Tarifarios (Las Condes)'!$D:$D,MATCH($B5192,'Pliegos Tarifarios (Las Condes)'!$A:$A,0))</f>
        <v>41694.511162199997</v>
      </c>
      <c r="P5192" s="19">
        <f>H5192*INDEX('Pliegos Tarifarios (Las Condes)'!$E:$E,MATCH($B5192,'Pliegos Tarifarios (Las Condes)'!$A:$A,0))</f>
        <v>14308.873603199998</v>
      </c>
      <c r="Q5192" s="19" cm="1">
        <f t="array" ref="Q5192">H5192*_xlfn.IFS(H5192&lt;=350,INDEX('Pliegos Tarifarios (Las Condes)'!$F:$F,MATCH($B5192,'Pliegos Tarifarios (Las Condes)'!$A:$A,0)),H5192&lt;=500,INDEX('Pliegos Tarifarios (Las Condes)'!$G:$G,MATCH($B5192,'Pliegos Tarifarios (Las Condes)'!$A:$A,0)),H5192&lt;=1000,INDEX('Pliegos Tarifarios (Las Condes)'!$H:$H,MATCH($B5192,'Pliegos Tarifarios (Las Condes)'!$A:$A,0)),H5192&lt;=5000,INDEX('Pliegos Tarifarios (Las Condes)'!$I:$I,MATCH($B5192,'Pliegos Tarifarios (Las Condes)'!$A:$A,0)),H5192&gt;5000,INDEX('Pliegos Tarifarios (Las Condes)'!$J:$J,MATCH($B5192,'Pliegos Tarifarios (Las Condes)'!$A:$A,0)))/1.19</f>
        <v>3362.4361013445377</v>
      </c>
      <c r="R5192" s="19">
        <f>INDEX('Pliegos Tarifarios (Las Condes)'!$K:$K,MATCH($B5192,'Pliegos Tarifarios (Las Condes)'!$A:$A,0))</f>
        <v>733.35299999999995</v>
      </c>
      <c r="S5192" s="21">
        <f t="shared" si="243"/>
        <v>214808.78009234453</v>
      </c>
      <c r="T5192" s="21">
        <f t="shared" si="244"/>
        <v>40813.668217545463</v>
      </c>
      <c r="U5192" s="19">
        <v>0</v>
      </c>
      <c r="V5192" s="21">
        <f t="shared" si="245"/>
        <v>255622.44830988999</v>
      </c>
    </row>
    <row r="5193" spans="1:22" x14ac:dyDescent="0.3">
      <c r="A5193" s="7" t="s">
        <v>151</v>
      </c>
      <c r="B5193" s="7">
        <v>12</v>
      </c>
      <c r="C5193" s="8" t="s">
        <v>186</v>
      </c>
      <c r="D5193" s="7" t="s">
        <v>702</v>
      </c>
      <c r="E5193" s="7" t="s">
        <v>121</v>
      </c>
      <c r="F5193" s="8" t="s">
        <v>703</v>
      </c>
      <c r="G5193" s="7" t="s">
        <v>16</v>
      </c>
      <c r="H5193" s="9">
        <v>1098.9549999999999</v>
      </c>
      <c r="I5193" s="9">
        <v>2.9291</v>
      </c>
      <c r="J5193" s="9">
        <v>2.8397000000000001</v>
      </c>
      <c r="K5193" s="10">
        <v>0.96947867945785393</v>
      </c>
      <c r="L5193" s="9">
        <v>35.450000000000003</v>
      </c>
      <c r="M5193" s="19">
        <f>H5193*INDEX('Pliegos Tarifarios (Las Condes)'!$B:$B,MATCH($B5193,'Pliegos Tarifarios (Las Condes)'!$A:$A,0))</f>
        <v>144801.60766499999</v>
      </c>
      <c r="N5193" s="19">
        <f>I5193*INDEX('Pliegos Tarifarios (Las Condes)'!$C:$C,MATCH($B5193,'Pliegos Tarifarios (Las Condes)'!$A:$A,0))</f>
        <v>10149.2817053</v>
      </c>
      <c r="O5193" s="19">
        <f>J5193*INDEX('Pliegos Tarifarios (Las Condes)'!$D:$D,MATCH($B5193,'Pliegos Tarifarios (Las Condes)'!$A:$A,0))</f>
        <v>41285.969505300003</v>
      </c>
      <c r="P5193" s="19">
        <f>H5193*INDEX('Pliegos Tarifarios (Las Condes)'!$E:$E,MATCH($B5193,'Pliegos Tarifarios (Las Condes)'!$A:$A,0))</f>
        <v>14312.789919999997</v>
      </c>
      <c r="Q5193" s="19" cm="1">
        <f t="array" ref="Q5193">H5193*_xlfn.IFS(H5193&lt;=350,INDEX('Pliegos Tarifarios (Las Condes)'!$F:$F,MATCH($B5193,'Pliegos Tarifarios (Las Condes)'!$A:$A,0)),H5193&lt;=500,INDEX('Pliegos Tarifarios (Las Condes)'!$G:$G,MATCH($B5193,'Pliegos Tarifarios (Las Condes)'!$A:$A,0)),H5193&lt;=1000,INDEX('Pliegos Tarifarios (Las Condes)'!$H:$H,MATCH($B5193,'Pliegos Tarifarios (Las Condes)'!$A:$A,0)),H5193&lt;=5000,INDEX('Pliegos Tarifarios (Las Condes)'!$I:$I,MATCH($B5193,'Pliegos Tarifarios (Las Condes)'!$A:$A,0)),H5193&gt;5000,INDEX('Pliegos Tarifarios (Las Condes)'!$J:$J,MATCH($B5193,'Pliegos Tarifarios (Las Condes)'!$A:$A,0)))/1.19</f>
        <v>3363.356394957983</v>
      </c>
      <c r="R5193" s="19">
        <f>INDEX('Pliegos Tarifarios (Las Condes)'!$K:$K,MATCH($B5193,'Pliegos Tarifarios (Las Condes)'!$A:$A,0))</f>
        <v>733.35299999999995</v>
      </c>
      <c r="S5193" s="21">
        <f t="shared" ref="S5193:S5256" si="246">SUM(M5193:R5193)</f>
        <v>214646.35819055798</v>
      </c>
      <c r="T5193" s="21">
        <f t="shared" ref="T5193:T5256" si="247">S5193*0.19</f>
        <v>40782.808056206013</v>
      </c>
      <c r="U5193" s="19">
        <v>0</v>
      </c>
      <c r="V5193" s="21">
        <f t="shared" ref="V5193:V5256" si="248">SUM(S5193:T5193)</f>
        <v>255429.16624676398</v>
      </c>
    </row>
    <row r="5194" spans="1:22" x14ac:dyDescent="0.3">
      <c r="A5194" s="7" t="s">
        <v>151</v>
      </c>
      <c r="B5194" s="7">
        <v>12</v>
      </c>
      <c r="C5194" s="8" t="s">
        <v>186</v>
      </c>
      <c r="D5194" s="7" t="s">
        <v>704</v>
      </c>
      <c r="E5194" s="7" t="s">
        <v>121</v>
      </c>
      <c r="F5194" s="8" t="s">
        <v>705</v>
      </c>
      <c r="G5194" s="7" t="s">
        <v>16</v>
      </c>
      <c r="H5194" s="9">
        <v>1097.0567000000001</v>
      </c>
      <c r="I5194" s="9">
        <v>2.8298000000000001</v>
      </c>
      <c r="J5194" s="9">
        <v>2.8176999999999999</v>
      </c>
      <c r="K5194" s="10">
        <v>0.9957240794402431</v>
      </c>
      <c r="L5194" s="9">
        <v>35.39</v>
      </c>
      <c r="M5194" s="19">
        <f>H5194*INDEX('Pliegos Tarifarios (Las Condes)'!$B:$B,MATCH($B5194,'Pliegos Tarifarios (Las Condes)'!$A:$A,0))</f>
        <v>144551.48196210002</v>
      </c>
      <c r="N5194" s="19">
        <f>I5194*INDEX('Pliegos Tarifarios (Las Condes)'!$C:$C,MATCH($B5194,'Pliegos Tarifarios (Las Condes)'!$A:$A,0))</f>
        <v>9805.2088934000003</v>
      </c>
      <c r="O5194" s="19">
        <f>J5194*INDEX('Pliegos Tarifarios (Las Condes)'!$D:$D,MATCH($B5194,'Pliegos Tarifarios (Las Condes)'!$A:$A,0))</f>
        <v>40966.1148273</v>
      </c>
      <c r="P5194" s="19">
        <f>H5194*INDEX('Pliegos Tarifarios (Las Condes)'!$E:$E,MATCH($B5194,'Pliegos Tarifarios (Las Condes)'!$A:$A,0))</f>
        <v>14288.066460800001</v>
      </c>
      <c r="Q5194" s="19" cm="1">
        <f t="array" ref="Q5194">H5194*_xlfn.IFS(H5194&lt;=350,INDEX('Pliegos Tarifarios (Las Condes)'!$F:$F,MATCH($B5194,'Pliegos Tarifarios (Las Condes)'!$A:$A,0)),H5194&lt;=500,INDEX('Pliegos Tarifarios (Las Condes)'!$G:$G,MATCH($B5194,'Pliegos Tarifarios (Las Condes)'!$A:$A,0)),H5194&lt;=1000,INDEX('Pliegos Tarifarios (Las Condes)'!$H:$H,MATCH($B5194,'Pliegos Tarifarios (Las Condes)'!$A:$A,0)),H5194&lt;=5000,INDEX('Pliegos Tarifarios (Las Condes)'!$I:$I,MATCH($B5194,'Pliegos Tarifarios (Las Condes)'!$A:$A,0)),H5194&gt;5000,INDEX('Pliegos Tarifarios (Las Condes)'!$J:$J,MATCH($B5194,'Pliegos Tarifarios (Las Condes)'!$A:$A,0)))/1.19</f>
        <v>3357.5466398319331</v>
      </c>
      <c r="R5194" s="19">
        <f>INDEX('Pliegos Tarifarios (Las Condes)'!$K:$K,MATCH($B5194,'Pliegos Tarifarios (Las Condes)'!$A:$A,0))</f>
        <v>733.35299999999995</v>
      </c>
      <c r="S5194" s="21">
        <f t="shared" si="246"/>
        <v>213701.77178343196</v>
      </c>
      <c r="T5194" s="21">
        <f t="shared" si="247"/>
        <v>40603.336638852074</v>
      </c>
      <c r="U5194" s="19">
        <v>0</v>
      </c>
      <c r="V5194" s="21">
        <f t="shared" si="248"/>
        <v>254305.10842228404</v>
      </c>
    </row>
    <row r="5195" spans="1:22" x14ac:dyDescent="0.3">
      <c r="A5195" s="7" t="s">
        <v>151</v>
      </c>
      <c r="B5195" s="7">
        <v>12</v>
      </c>
      <c r="C5195" s="8" t="s">
        <v>186</v>
      </c>
      <c r="D5195" s="7" t="s">
        <v>706</v>
      </c>
      <c r="E5195" s="7" t="s">
        <v>121</v>
      </c>
      <c r="F5195" s="8" t="s">
        <v>707</v>
      </c>
      <c r="G5195" s="7" t="s">
        <v>16</v>
      </c>
      <c r="H5195" s="9">
        <v>1099.1034999999999</v>
      </c>
      <c r="I5195" s="9">
        <v>2.887</v>
      </c>
      <c r="J5195" s="9">
        <v>2.8494000000000002</v>
      </c>
      <c r="K5195" s="10">
        <v>0.98697609975753386</v>
      </c>
      <c r="L5195" s="9">
        <v>35.450000000000003</v>
      </c>
      <c r="M5195" s="19">
        <f>H5195*INDEX('Pliegos Tarifarios (Las Condes)'!$B:$B,MATCH($B5195,'Pliegos Tarifarios (Las Condes)'!$A:$A,0))</f>
        <v>144821.1744705</v>
      </c>
      <c r="N5195" s="19">
        <f>I5195*INDEX('Pliegos Tarifarios (Las Condes)'!$C:$C,MATCH($B5195,'Pliegos Tarifarios (Las Condes)'!$A:$A,0))</f>
        <v>10003.405921000001</v>
      </c>
      <c r="O5195" s="19">
        <f>J5195*INDEX('Pliegos Tarifarios (Las Condes)'!$D:$D,MATCH($B5195,'Pliegos Tarifarios (Las Condes)'!$A:$A,0))</f>
        <v>41426.996340600002</v>
      </c>
      <c r="P5195" s="19">
        <f>H5195*INDEX('Pliegos Tarifarios (Las Condes)'!$E:$E,MATCH($B5195,'Pliegos Tarifarios (Las Condes)'!$A:$A,0))</f>
        <v>14314.723983999998</v>
      </c>
      <c r="Q5195" s="19" cm="1">
        <f t="array" ref="Q5195">H5195*_xlfn.IFS(H5195&lt;=350,INDEX('Pliegos Tarifarios (Las Condes)'!$F:$F,MATCH($B5195,'Pliegos Tarifarios (Las Condes)'!$A:$A,0)),H5195&lt;=500,INDEX('Pliegos Tarifarios (Las Condes)'!$G:$G,MATCH($B5195,'Pliegos Tarifarios (Las Condes)'!$A:$A,0)),H5195&lt;=1000,INDEX('Pliegos Tarifarios (Las Condes)'!$H:$H,MATCH($B5195,'Pliegos Tarifarios (Las Condes)'!$A:$A,0)),H5195&lt;=5000,INDEX('Pliegos Tarifarios (Las Condes)'!$I:$I,MATCH($B5195,'Pliegos Tarifarios (Las Condes)'!$A:$A,0)),H5195&gt;5000,INDEX('Pliegos Tarifarios (Las Condes)'!$J:$J,MATCH($B5195,'Pliegos Tarifarios (Las Condes)'!$A:$A,0)))/1.19</f>
        <v>3363.8108798319327</v>
      </c>
      <c r="R5195" s="19">
        <f>INDEX('Pliegos Tarifarios (Las Condes)'!$K:$K,MATCH($B5195,'Pliegos Tarifarios (Las Condes)'!$A:$A,0))</f>
        <v>733.35299999999995</v>
      </c>
      <c r="S5195" s="21">
        <f t="shared" si="246"/>
        <v>214663.46459593193</v>
      </c>
      <c r="T5195" s="21">
        <f t="shared" si="247"/>
        <v>40786.05827322707</v>
      </c>
      <c r="U5195" s="19">
        <v>0</v>
      </c>
      <c r="V5195" s="21">
        <f t="shared" si="248"/>
        <v>255449.522869159</v>
      </c>
    </row>
    <row r="5196" spans="1:22" x14ac:dyDescent="0.3">
      <c r="A5196" s="7" t="s">
        <v>151</v>
      </c>
      <c r="B5196" s="7">
        <v>12</v>
      </c>
      <c r="C5196" s="8" t="s">
        <v>186</v>
      </c>
      <c r="D5196" s="7" t="s">
        <v>708</v>
      </c>
      <c r="E5196" s="7" t="s">
        <v>121</v>
      </c>
      <c r="F5196" s="8" t="s">
        <v>709</v>
      </c>
      <c r="G5196" s="7" t="s">
        <v>16</v>
      </c>
      <c r="H5196" s="9">
        <v>1100.5053</v>
      </c>
      <c r="I5196" s="9">
        <v>2.9161000000000001</v>
      </c>
      <c r="J5196" s="9">
        <v>2.8317999999999999</v>
      </c>
      <c r="K5196" s="10">
        <v>0.97109152635369145</v>
      </c>
      <c r="L5196" s="9">
        <v>35.5</v>
      </c>
      <c r="M5196" s="19">
        <f>H5196*INDEX('Pliegos Tarifarios (Las Condes)'!$B:$B,MATCH($B5196,'Pliegos Tarifarios (Las Condes)'!$A:$A,0))</f>
        <v>145005.87984390001</v>
      </c>
      <c r="N5196" s="19">
        <f>I5196*INDEX('Pliegos Tarifarios (Las Condes)'!$C:$C,MATCH($B5196,'Pliegos Tarifarios (Las Condes)'!$A:$A,0))</f>
        <v>10104.236926300002</v>
      </c>
      <c r="O5196" s="19">
        <f>J5196*INDEX('Pliegos Tarifarios (Las Condes)'!$D:$D,MATCH($B5196,'Pliegos Tarifarios (Las Condes)'!$A:$A,0))</f>
        <v>41171.112598200001</v>
      </c>
      <c r="P5196" s="19">
        <f>H5196*INDEX('Pliegos Tarifarios (Las Condes)'!$E:$E,MATCH($B5196,'Pliegos Tarifarios (Las Condes)'!$A:$A,0))</f>
        <v>14332.9810272</v>
      </c>
      <c r="Q5196" s="19" cm="1">
        <f t="array" ref="Q5196">H5196*_xlfn.IFS(H5196&lt;=350,INDEX('Pliegos Tarifarios (Las Condes)'!$F:$F,MATCH($B5196,'Pliegos Tarifarios (Las Condes)'!$A:$A,0)),H5196&lt;=500,INDEX('Pliegos Tarifarios (Las Condes)'!$G:$G,MATCH($B5196,'Pliegos Tarifarios (Las Condes)'!$A:$A,0)),H5196&lt;=1000,INDEX('Pliegos Tarifarios (Las Condes)'!$H:$H,MATCH($B5196,'Pliegos Tarifarios (Las Condes)'!$A:$A,0)),H5196&lt;=5000,INDEX('Pliegos Tarifarios (Las Condes)'!$I:$I,MATCH($B5196,'Pliegos Tarifarios (Las Condes)'!$A:$A,0)),H5196&gt;5000,INDEX('Pliegos Tarifarios (Las Condes)'!$J:$J,MATCH($B5196,'Pliegos Tarifarios (Las Condes)'!$A:$A,0)))/1.19</f>
        <v>3368.1010946218489</v>
      </c>
      <c r="R5196" s="19">
        <f>INDEX('Pliegos Tarifarios (Las Condes)'!$K:$K,MATCH($B5196,'Pliegos Tarifarios (Las Condes)'!$A:$A,0))</f>
        <v>733.35299999999995</v>
      </c>
      <c r="S5196" s="21">
        <f t="shared" si="246"/>
        <v>214715.66449022188</v>
      </c>
      <c r="T5196" s="21">
        <f t="shared" si="247"/>
        <v>40795.976253142158</v>
      </c>
      <c r="U5196" s="19">
        <v>0</v>
      </c>
      <c r="V5196" s="21">
        <f t="shared" si="248"/>
        <v>255511.64074336406</v>
      </c>
    </row>
    <row r="5197" spans="1:22" x14ac:dyDescent="0.3">
      <c r="A5197" s="7" t="s">
        <v>151</v>
      </c>
      <c r="B5197" s="7">
        <v>12</v>
      </c>
      <c r="C5197" s="8" t="s">
        <v>186</v>
      </c>
      <c r="D5197" s="7" t="s">
        <v>710</v>
      </c>
      <c r="E5197" s="7" t="s">
        <v>121</v>
      </c>
      <c r="F5197" s="8" t="s">
        <v>711</v>
      </c>
      <c r="G5197" s="7" t="s">
        <v>16</v>
      </c>
      <c r="H5197" s="9">
        <v>1097.8343</v>
      </c>
      <c r="I5197" s="9">
        <v>2.9119999999999999</v>
      </c>
      <c r="J5197" s="9">
        <v>2.8570000000000002</v>
      </c>
      <c r="K5197" s="10">
        <v>0.98111263736263743</v>
      </c>
      <c r="L5197" s="9">
        <v>35.409999999999997</v>
      </c>
      <c r="M5197" s="19">
        <f>H5197*INDEX('Pliegos Tarifarios (Las Condes)'!$B:$B,MATCH($B5197,'Pliegos Tarifarios (Las Condes)'!$A:$A,0))</f>
        <v>144653.9408709</v>
      </c>
      <c r="N5197" s="19">
        <f>I5197*INDEX('Pliegos Tarifarios (Las Condes)'!$C:$C,MATCH($B5197,'Pliegos Tarifarios (Las Condes)'!$A:$A,0))</f>
        <v>10090.030495999999</v>
      </c>
      <c r="O5197" s="19">
        <f>J5197*INDEX('Pliegos Tarifarios (Las Condes)'!$D:$D,MATCH($B5197,'Pliegos Tarifarios (Las Condes)'!$A:$A,0))</f>
        <v>41537.491593000006</v>
      </c>
      <c r="P5197" s="19">
        <f>H5197*INDEX('Pliegos Tarifarios (Las Condes)'!$E:$E,MATCH($B5197,'Pliegos Tarifarios (Las Condes)'!$A:$A,0))</f>
        <v>14298.193923199999</v>
      </c>
      <c r="Q5197" s="19" cm="1">
        <f t="array" ref="Q5197">H5197*_xlfn.IFS(H5197&lt;=350,INDEX('Pliegos Tarifarios (Las Condes)'!$F:$F,MATCH($B5197,'Pliegos Tarifarios (Las Condes)'!$A:$A,0)),H5197&lt;=500,INDEX('Pliegos Tarifarios (Las Condes)'!$G:$G,MATCH($B5197,'Pliegos Tarifarios (Las Condes)'!$A:$A,0)),H5197&lt;=1000,INDEX('Pliegos Tarifarios (Las Condes)'!$H:$H,MATCH($B5197,'Pliegos Tarifarios (Las Condes)'!$A:$A,0)),H5197&lt;=5000,INDEX('Pliegos Tarifarios (Las Condes)'!$I:$I,MATCH($B5197,'Pliegos Tarifarios (Las Condes)'!$A:$A,0)),H5197&gt;5000,INDEX('Pliegos Tarifarios (Las Condes)'!$J:$J,MATCH($B5197,'Pliegos Tarifarios (Las Condes)'!$A:$A,0)))/1.19</f>
        <v>3359.9264878991598</v>
      </c>
      <c r="R5197" s="19">
        <f>INDEX('Pliegos Tarifarios (Las Condes)'!$K:$K,MATCH($B5197,'Pliegos Tarifarios (Las Condes)'!$A:$A,0))</f>
        <v>733.35299999999995</v>
      </c>
      <c r="S5197" s="21">
        <f t="shared" si="246"/>
        <v>214672.93637099914</v>
      </c>
      <c r="T5197" s="21">
        <f t="shared" si="247"/>
        <v>40787.857910489838</v>
      </c>
      <c r="U5197" s="19">
        <v>0</v>
      </c>
      <c r="V5197" s="21">
        <f t="shared" si="248"/>
        <v>255460.79428148898</v>
      </c>
    </row>
    <row r="5198" spans="1:22" x14ac:dyDescent="0.3">
      <c r="A5198" s="7" t="s">
        <v>151</v>
      </c>
      <c r="B5198" s="7">
        <v>12</v>
      </c>
      <c r="C5198" s="8" t="s">
        <v>186</v>
      </c>
      <c r="D5198" s="7" t="s">
        <v>712</v>
      </c>
      <c r="E5198" s="7" t="s">
        <v>121</v>
      </c>
      <c r="F5198" s="8" t="s">
        <v>713</v>
      </c>
      <c r="G5198" s="7" t="s">
        <v>16</v>
      </c>
      <c r="H5198" s="9">
        <v>1098.8927000000001</v>
      </c>
      <c r="I5198" s="9">
        <v>2.9073000000000002</v>
      </c>
      <c r="J5198" s="9">
        <v>2.9073000000000002</v>
      </c>
      <c r="K5198" s="10">
        <v>1</v>
      </c>
      <c r="L5198" s="9">
        <v>35.450000000000003</v>
      </c>
      <c r="M5198" s="19">
        <f>H5198*INDEX('Pliegos Tarifarios (Las Condes)'!$B:$B,MATCH($B5198,'Pliegos Tarifarios (Las Condes)'!$A:$A,0))</f>
        <v>144793.39883010002</v>
      </c>
      <c r="N5198" s="19">
        <f>I5198*INDEX('Pliegos Tarifarios (Las Condes)'!$C:$C,MATCH($B5198,'Pliegos Tarifarios (Las Condes)'!$A:$A,0))</f>
        <v>10073.745075900002</v>
      </c>
      <c r="O5198" s="19">
        <f>J5198*INDEX('Pliegos Tarifarios (Las Condes)'!$D:$D,MATCH($B5198,'Pliegos Tarifarios (Las Condes)'!$A:$A,0))</f>
        <v>42268.795697700007</v>
      </c>
      <c r="P5198" s="19">
        <f>H5198*INDEX('Pliegos Tarifarios (Las Condes)'!$E:$E,MATCH($B5198,'Pliegos Tarifarios (Las Condes)'!$A:$A,0))</f>
        <v>14311.978524800001</v>
      </c>
      <c r="Q5198" s="19" cm="1">
        <f t="array" ref="Q5198">H5198*_xlfn.IFS(H5198&lt;=350,INDEX('Pliegos Tarifarios (Las Condes)'!$F:$F,MATCH($B5198,'Pliegos Tarifarios (Las Condes)'!$A:$A,0)),H5198&lt;=500,INDEX('Pliegos Tarifarios (Las Condes)'!$G:$G,MATCH($B5198,'Pliegos Tarifarios (Las Condes)'!$A:$A,0)),H5198&lt;=1000,INDEX('Pliegos Tarifarios (Las Condes)'!$H:$H,MATCH($B5198,'Pliegos Tarifarios (Las Condes)'!$A:$A,0)),H5198&lt;=5000,INDEX('Pliegos Tarifarios (Las Condes)'!$I:$I,MATCH($B5198,'Pliegos Tarifarios (Las Condes)'!$A:$A,0)),H5198&gt;5000,INDEX('Pliegos Tarifarios (Las Condes)'!$J:$J,MATCH($B5198,'Pliegos Tarifarios (Las Condes)'!$A:$A,0)))/1.19</f>
        <v>3363.1657255462192</v>
      </c>
      <c r="R5198" s="19">
        <f>INDEX('Pliegos Tarifarios (Las Condes)'!$K:$K,MATCH($B5198,'Pliegos Tarifarios (Las Condes)'!$A:$A,0))</f>
        <v>733.35299999999995</v>
      </c>
      <c r="S5198" s="21">
        <f t="shared" si="246"/>
        <v>215544.43685404625</v>
      </c>
      <c r="T5198" s="21">
        <f t="shared" si="247"/>
        <v>40953.443002268788</v>
      </c>
      <c r="U5198" s="19">
        <v>0</v>
      </c>
      <c r="V5198" s="21">
        <f t="shared" si="248"/>
        <v>256497.87985631503</v>
      </c>
    </row>
    <row r="5199" spans="1:22" x14ac:dyDescent="0.3">
      <c r="A5199" s="7" t="s">
        <v>151</v>
      </c>
      <c r="B5199" s="7">
        <v>12</v>
      </c>
      <c r="C5199" s="8" t="s">
        <v>186</v>
      </c>
      <c r="D5199" s="7" t="s">
        <v>714</v>
      </c>
      <c r="E5199" s="7" t="s">
        <v>121</v>
      </c>
      <c r="F5199" s="8" t="s">
        <v>715</v>
      </c>
      <c r="G5199" s="7" t="s">
        <v>16</v>
      </c>
      <c r="H5199" s="9">
        <v>1099.8638000000001</v>
      </c>
      <c r="I5199" s="9">
        <v>2.9163999999999999</v>
      </c>
      <c r="J5199" s="9">
        <v>2.9163999999999999</v>
      </c>
      <c r="K5199" s="10">
        <v>1</v>
      </c>
      <c r="L5199" s="9">
        <v>35.479999999999997</v>
      </c>
      <c r="M5199" s="19">
        <f>H5199*INDEX('Pliegos Tarifarios (Las Condes)'!$B:$B,MATCH($B5199,'Pliegos Tarifarios (Las Condes)'!$A:$A,0))</f>
        <v>144921.35387940001</v>
      </c>
      <c r="N5199" s="19">
        <f>I5199*INDEX('Pliegos Tarifarios (Las Condes)'!$C:$C,MATCH($B5199,'Pliegos Tarifarios (Las Condes)'!$A:$A,0))</f>
        <v>10105.2764212</v>
      </c>
      <c r="O5199" s="19">
        <f>J5199*INDEX('Pliegos Tarifarios (Las Condes)'!$D:$D,MATCH($B5199,'Pliegos Tarifarios (Las Condes)'!$A:$A,0))</f>
        <v>42401.099223600002</v>
      </c>
      <c r="P5199" s="19">
        <f>H5199*INDEX('Pliegos Tarifarios (Las Condes)'!$E:$E,MATCH($B5199,'Pliegos Tarifarios (Las Condes)'!$A:$A,0))</f>
        <v>14324.626131200001</v>
      </c>
      <c r="Q5199" s="19" cm="1">
        <f t="array" ref="Q5199">H5199*_xlfn.IFS(H5199&lt;=350,INDEX('Pliegos Tarifarios (Las Condes)'!$F:$F,MATCH($B5199,'Pliegos Tarifarios (Las Condes)'!$A:$A,0)),H5199&lt;=500,INDEX('Pliegos Tarifarios (Las Condes)'!$G:$G,MATCH($B5199,'Pliegos Tarifarios (Las Condes)'!$A:$A,0)),H5199&lt;=1000,INDEX('Pliegos Tarifarios (Las Condes)'!$H:$H,MATCH($B5199,'Pliegos Tarifarios (Las Condes)'!$A:$A,0)),H5199&lt;=5000,INDEX('Pliegos Tarifarios (Las Condes)'!$I:$I,MATCH($B5199,'Pliegos Tarifarios (Las Condes)'!$A:$A,0)),H5199&gt;5000,INDEX('Pliegos Tarifarios (Las Condes)'!$J:$J,MATCH($B5199,'Pliegos Tarifarios (Las Condes)'!$A:$A,0)))/1.19</f>
        <v>3366.137781176471</v>
      </c>
      <c r="R5199" s="19">
        <f>INDEX('Pliegos Tarifarios (Las Condes)'!$K:$K,MATCH($B5199,'Pliegos Tarifarios (Las Condes)'!$A:$A,0))</f>
        <v>733.35299999999995</v>
      </c>
      <c r="S5199" s="21">
        <f t="shared" si="246"/>
        <v>215851.84643657648</v>
      </c>
      <c r="T5199" s="21">
        <f t="shared" si="247"/>
        <v>41011.850822949535</v>
      </c>
      <c r="U5199" s="19">
        <v>0</v>
      </c>
      <c r="V5199" s="21">
        <f t="shared" si="248"/>
        <v>256863.697259526</v>
      </c>
    </row>
    <row r="5200" spans="1:22" x14ac:dyDescent="0.3">
      <c r="A5200" s="7" t="s">
        <v>151</v>
      </c>
      <c r="B5200" s="7">
        <v>12</v>
      </c>
      <c r="C5200" s="8" t="s">
        <v>186</v>
      </c>
      <c r="D5200" s="7" t="s">
        <v>716</v>
      </c>
      <c r="E5200" s="7" t="s">
        <v>121</v>
      </c>
      <c r="F5200" s="8" t="s">
        <v>717</v>
      </c>
      <c r="G5200" s="7" t="s">
        <v>16</v>
      </c>
      <c r="H5200" s="9">
        <v>1097.0757000000001</v>
      </c>
      <c r="I5200" s="9">
        <v>2.8437999999999999</v>
      </c>
      <c r="J5200" s="9">
        <v>2.8412999999999999</v>
      </c>
      <c r="K5200" s="10">
        <v>0.99912089457767772</v>
      </c>
      <c r="L5200" s="9">
        <v>35.39</v>
      </c>
      <c r="M5200" s="19">
        <f>H5200*INDEX('Pliegos Tarifarios (Las Condes)'!$B:$B,MATCH($B5200,'Pliegos Tarifarios (Las Condes)'!$A:$A,0))</f>
        <v>144553.98545910002</v>
      </c>
      <c r="N5200" s="19">
        <f>I5200*INDEX('Pliegos Tarifarios (Las Condes)'!$C:$C,MATCH($B5200,'Pliegos Tarifarios (Las Condes)'!$A:$A,0))</f>
        <v>9853.7186554</v>
      </c>
      <c r="O5200" s="19">
        <f>J5200*INDEX('Pliegos Tarifarios (Las Condes)'!$D:$D,MATCH($B5200,'Pliegos Tarifarios (Las Condes)'!$A:$A,0))</f>
        <v>41309.231663699997</v>
      </c>
      <c r="P5200" s="19">
        <f>H5200*INDEX('Pliegos Tarifarios (Las Condes)'!$E:$E,MATCH($B5200,'Pliegos Tarifarios (Las Condes)'!$A:$A,0))</f>
        <v>14288.3139168</v>
      </c>
      <c r="Q5200" s="19" cm="1">
        <f t="array" ref="Q5200">H5200*_xlfn.IFS(H5200&lt;=350,INDEX('Pliegos Tarifarios (Las Condes)'!$F:$F,MATCH($B5200,'Pliegos Tarifarios (Las Condes)'!$A:$A,0)),H5200&lt;=500,INDEX('Pliegos Tarifarios (Las Condes)'!$G:$G,MATCH($B5200,'Pliegos Tarifarios (Las Condes)'!$A:$A,0)),H5200&lt;=1000,INDEX('Pliegos Tarifarios (Las Condes)'!$H:$H,MATCH($B5200,'Pliegos Tarifarios (Las Condes)'!$A:$A,0)),H5200&lt;=5000,INDEX('Pliegos Tarifarios (Las Condes)'!$I:$I,MATCH($B5200,'Pliegos Tarifarios (Las Condes)'!$A:$A,0)),H5200&gt;5000,INDEX('Pliegos Tarifarios (Las Condes)'!$J:$J,MATCH($B5200,'Pliegos Tarifarios (Las Condes)'!$A:$A,0)))/1.19</f>
        <v>3357.6047894117651</v>
      </c>
      <c r="R5200" s="19">
        <f>INDEX('Pliegos Tarifarios (Las Condes)'!$K:$K,MATCH($B5200,'Pliegos Tarifarios (Las Condes)'!$A:$A,0))</f>
        <v>733.35299999999995</v>
      </c>
      <c r="S5200" s="21">
        <f t="shared" si="246"/>
        <v>214096.20748441177</v>
      </c>
      <c r="T5200" s="21">
        <f t="shared" si="247"/>
        <v>40678.279422038235</v>
      </c>
      <c r="U5200" s="19">
        <v>0</v>
      </c>
      <c r="V5200" s="21">
        <f t="shared" si="248"/>
        <v>254774.48690645001</v>
      </c>
    </row>
    <row r="5201" spans="1:22" x14ac:dyDescent="0.3">
      <c r="A5201" s="7" t="s">
        <v>151</v>
      </c>
      <c r="B5201" s="7">
        <v>12</v>
      </c>
      <c r="C5201" s="8" t="s">
        <v>186</v>
      </c>
      <c r="D5201" s="7" t="s">
        <v>718</v>
      </c>
      <c r="E5201" s="7" t="s">
        <v>121</v>
      </c>
      <c r="F5201" s="8" t="s">
        <v>719</v>
      </c>
      <c r="G5201" s="7" t="s">
        <v>16</v>
      </c>
      <c r="H5201" s="9">
        <v>1096.2893999999999</v>
      </c>
      <c r="I5201" s="9">
        <v>2.8757999999999999</v>
      </c>
      <c r="J5201" s="9">
        <v>2.8170999999999999</v>
      </c>
      <c r="K5201" s="10">
        <v>0.97958828847625012</v>
      </c>
      <c r="L5201" s="9">
        <v>35.36</v>
      </c>
      <c r="M5201" s="19">
        <f>H5201*INDEX('Pliegos Tarifarios (Las Condes)'!$B:$B,MATCH($B5201,'Pliegos Tarifarios (Las Condes)'!$A:$A,0))</f>
        <v>144450.38021219999</v>
      </c>
      <c r="N5201" s="19">
        <f>I5201*INDEX('Pliegos Tarifarios (Las Condes)'!$C:$C,MATCH($B5201,'Pliegos Tarifarios (Las Condes)'!$A:$A,0))</f>
        <v>9964.5981114000006</v>
      </c>
      <c r="O5201" s="19">
        <f>J5201*INDEX('Pliegos Tarifarios (Las Condes)'!$D:$D,MATCH($B5201,'Pliegos Tarifarios (Las Condes)'!$A:$A,0))</f>
        <v>40957.391517899996</v>
      </c>
      <c r="P5201" s="19">
        <f>H5201*INDEX('Pliegos Tarifarios (Las Condes)'!$E:$E,MATCH($B5201,'Pliegos Tarifarios (Las Condes)'!$A:$A,0))</f>
        <v>14278.073145599998</v>
      </c>
      <c r="Q5201" s="19" cm="1">
        <f t="array" ref="Q5201">H5201*_xlfn.IFS(H5201&lt;=350,INDEX('Pliegos Tarifarios (Las Condes)'!$F:$F,MATCH($B5201,'Pliegos Tarifarios (Las Condes)'!$A:$A,0)),H5201&lt;=500,INDEX('Pliegos Tarifarios (Las Condes)'!$G:$G,MATCH($B5201,'Pliegos Tarifarios (Las Condes)'!$A:$A,0)),H5201&lt;=1000,INDEX('Pliegos Tarifarios (Las Condes)'!$H:$H,MATCH($B5201,'Pliegos Tarifarios (Las Condes)'!$A:$A,0)),H5201&lt;=5000,INDEX('Pliegos Tarifarios (Las Condes)'!$I:$I,MATCH($B5201,'Pliegos Tarifarios (Las Condes)'!$A:$A,0)),H5201&gt;5000,INDEX('Pliegos Tarifarios (Las Condes)'!$J:$J,MATCH($B5201,'Pliegos Tarifarios (Las Condes)'!$A:$A,0)))/1.19</f>
        <v>3355.1983149579833</v>
      </c>
      <c r="R5201" s="19">
        <f>INDEX('Pliegos Tarifarios (Las Condes)'!$K:$K,MATCH($B5201,'Pliegos Tarifarios (Las Condes)'!$A:$A,0))</f>
        <v>733.35299999999995</v>
      </c>
      <c r="S5201" s="21">
        <f t="shared" si="246"/>
        <v>213738.99430205798</v>
      </c>
      <c r="T5201" s="21">
        <f t="shared" si="247"/>
        <v>40610.408917391018</v>
      </c>
      <c r="U5201" s="19">
        <v>0</v>
      </c>
      <c r="V5201" s="21">
        <f t="shared" si="248"/>
        <v>254349.40321944898</v>
      </c>
    </row>
    <row r="5202" spans="1:22" x14ac:dyDescent="0.3">
      <c r="A5202" s="7" t="s">
        <v>151</v>
      </c>
      <c r="B5202" s="7">
        <v>12</v>
      </c>
      <c r="C5202" s="8" t="s">
        <v>186</v>
      </c>
      <c r="D5202" s="7" t="s">
        <v>720</v>
      </c>
      <c r="E5202" s="7" t="s">
        <v>121</v>
      </c>
      <c r="F5202" s="8" t="s">
        <v>721</v>
      </c>
      <c r="G5202" s="7" t="s">
        <v>16</v>
      </c>
      <c r="H5202" s="9">
        <v>1098.5842</v>
      </c>
      <c r="I5202" s="9">
        <v>2.8826999999999998</v>
      </c>
      <c r="J5202" s="9">
        <v>2.8167</v>
      </c>
      <c r="K5202" s="10">
        <v>0.97710479758559687</v>
      </c>
      <c r="L5202" s="9">
        <v>35.44</v>
      </c>
      <c r="M5202" s="19">
        <f>H5202*INDEX('Pliegos Tarifarios (Las Condes)'!$B:$B,MATCH($B5202,'Pliegos Tarifarios (Las Condes)'!$A:$A,0))</f>
        <v>144752.74994460001</v>
      </c>
      <c r="N5202" s="19">
        <f>I5202*INDEX('Pliegos Tarifarios (Las Condes)'!$C:$C,MATCH($B5202,'Pliegos Tarifarios (Las Condes)'!$A:$A,0))</f>
        <v>9988.5064941000001</v>
      </c>
      <c r="O5202" s="19">
        <f>J5202*INDEX('Pliegos Tarifarios (Las Condes)'!$D:$D,MATCH($B5202,'Pliegos Tarifarios (Las Condes)'!$A:$A,0))</f>
        <v>40951.575978300003</v>
      </c>
      <c r="P5202" s="19">
        <f>H5202*INDEX('Pliegos Tarifarios (Las Condes)'!$E:$E,MATCH($B5202,'Pliegos Tarifarios (Las Condes)'!$A:$A,0))</f>
        <v>14307.960620799999</v>
      </c>
      <c r="Q5202" s="19" cm="1">
        <f t="array" ref="Q5202">H5202*_xlfn.IFS(H5202&lt;=350,INDEX('Pliegos Tarifarios (Las Condes)'!$F:$F,MATCH($B5202,'Pliegos Tarifarios (Las Condes)'!$A:$A,0)),H5202&lt;=500,INDEX('Pliegos Tarifarios (Las Condes)'!$G:$G,MATCH($B5202,'Pliegos Tarifarios (Las Condes)'!$A:$A,0)),H5202&lt;=1000,INDEX('Pliegos Tarifarios (Las Condes)'!$H:$H,MATCH($B5202,'Pliegos Tarifarios (Las Condes)'!$A:$A,0)),H5202&lt;=5000,INDEX('Pliegos Tarifarios (Las Condes)'!$I:$I,MATCH($B5202,'Pliegos Tarifarios (Las Condes)'!$A:$A,0)),H5202&gt;5000,INDEX('Pliegos Tarifarios (Las Condes)'!$J:$J,MATCH($B5202,'Pliegos Tarifarios (Las Condes)'!$A:$A,0)))/1.19</f>
        <v>3362.2215600000004</v>
      </c>
      <c r="R5202" s="19">
        <f>INDEX('Pliegos Tarifarios (Las Condes)'!$K:$K,MATCH($B5202,'Pliegos Tarifarios (Las Condes)'!$A:$A,0))</f>
        <v>733.35299999999995</v>
      </c>
      <c r="S5202" s="21">
        <f t="shared" si="246"/>
        <v>214096.36759780004</v>
      </c>
      <c r="T5202" s="21">
        <f t="shared" si="247"/>
        <v>40678.309843582007</v>
      </c>
      <c r="U5202" s="19">
        <v>0</v>
      </c>
      <c r="V5202" s="21">
        <f t="shared" si="248"/>
        <v>254774.67744138205</v>
      </c>
    </row>
    <row r="5203" spans="1:22" x14ac:dyDescent="0.3">
      <c r="A5203" s="7" t="s">
        <v>151</v>
      </c>
      <c r="B5203" s="7">
        <v>12</v>
      </c>
      <c r="C5203" s="8" t="s">
        <v>186</v>
      </c>
      <c r="D5203" s="7" t="s">
        <v>722</v>
      </c>
      <c r="E5203" s="7" t="s">
        <v>121</v>
      </c>
      <c r="F5203" s="8" t="s">
        <v>723</v>
      </c>
      <c r="G5203" s="7" t="s">
        <v>16</v>
      </c>
      <c r="H5203" s="9">
        <v>1098.0962</v>
      </c>
      <c r="I5203" s="9">
        <v>2.8637999999999999</v>
      </c>
      <c r="J5203" s="9">
        <v>2.8471000000000002</v>
      </c>
      <c r="K5203" s="10">
        <v>0.99416858719184309</v>
      </c>
      <c r="L5203" s="9">
        <v>35.42</v>
      </c>
      <c r="M5203" s="19">
        <f>H5203*INDEX('Pliegos Tarifarios (Las Condes)'!$B:$B,MATCH($B5203,'Pliegos Tarifarios (Las Condes)'!$A:$A,0))</f>
        <v>144688.4496006</v>
      </c>
      <c r="N5203" s="19">
        <f>I5203*INDEX('Pliegos Tarifarios (Las Condes)'!$C:$C,MATCH($B5203,'Pliegos Tarifarios (Las Condes)'!$A:$A,0))</f>
        <v>9923.0183154000006</v>
      </c>
      <c r="O5203" s="19">
        <f>J5203*INDEX('Pliegos Tarifarios (Las Condes)'!$D:$D,MATCH($B5203,'Pliegos Tarifarios (Las Condes)'!$A:$A,0))</f>
        <v>41393.556987900003</v>
      </c>
      <c r="P5203" s="19">
        <f>H5203*INDEX('Pliegos Tarifarios (Las Condes)'!$E:$E,MATCH($B5203,'Pliegos Tarifarios (Las Condes)'!$A:$A,0))</f>
        <v>14301.604908799998</v>
      </c>
      <c r="Q5203" s="19" cm="1">
        <f t="array" ref="Q5203">H5203*_xlfn.IFS(H5203&lt;=350,INDEX('Pliegos Tarifarios (Las Condes)'!$F:$F,MATCH($B5203,'Pliegos Tarifarios (Las Condes)'!$A:$A,0)),H5203&lt;=500,INDEX('Pliegos Tarifarios (Las Condes)'!$G:$G,MATCH($B5203,'Pliegos Tarifarios (Las Condes)'!$A:$A,0)),H5203&lt;=1000,INDEX('Pliegos Tarifarios (Las Condes)'!$H:$H,MATCH($B5203,'Pliegos Tarifarios (Las Condes)'!$A:$A,0)),H5203&lt;=5000,INDEX('Pliegos Tarifarios (Las Condes)'!$I:$I,MATCH($B5203,'Pliegos Tarifarios (Las Condes)'!$A:$A,0)),H5203&gt;5000,INDEX('Pliegos Tarifarios (Las Condes)'!$J:$J,MATCH($B5203,'Pliegos Tarifarios (Las Condes)'!$A:$A,0)))/1.19</f>
        <v>3360.7280339495801</v>
      </c>
      <c r="R5203" s="19">
        <f>INDEX('Pliegos Tarifarios (Las Condes)'!$K:$K,MATCH($B5203,'Pliegos Tarifarios (Las Condes)'!$A:$A,0))</f>
        <v>733.35299999999995</v>
      </c>
      <c r="S5203" s="21">
        <f t="shared" si="246"/>
        <v>214400.71084664957</v>
      </c>
      <c r="T5203" s="21">
        <f t="shared" si="247"/>
        <v>40736.135060863417</v>
      </c>
      <c r="U5203" s="19">
        <v>0</v>
      </c>
      <c r="V5203" s="21">
        <f t="shared" si="248"/>
        <v>255136.84590751299</v>
      </c>
    </row>
    <row r="5204" spans="1:22" x14ac:dyDescent="0.3">
      <c r="A5204" s="7" t="s">
        <v>151</v>
      </c>
      <c r="B5204" s="7">
        <v>12</v>
      </c>
      <c r="C5204" s="8" t="s">
        <v>186</v>
      </c>
      <c r="D5204" s="7" t="s">
        <v>724</v>
      </c>
      <c r="E5204" s="7" t="s">
        <v>121</v>
      </c>
      <c r="F5204" s="8" t="s">
        <v>725</v>
      </c>
      <c r="G5204" s="7" t="s">
        <v>16</v>
      </c>
      <c r="H5204" s="9">
        <v>1099.3592000000001</v>
      </c>
      <c r="I5204" s="9">
        <v>2.8395000000000001</v>
      </c>
      <c r="J5204" s="9">
        <v>2.8395000000000001</v>
      </c>
      <c r="K5204" s="10">
        <v>1</v>
      </c>
      <c r="L5204" s="9">
        <v>35.46</v>
      </c>
      <c r="M5204" s="19">
        <f>H5204*INDEX('Pliegos Tarifarios (Las Condes)'!$B:$B,MATCH($B5204,'Pliegos Tarifarios (Las Condes)'!$A:$A,0))</f>
        <v>144854.86626960002</v>
      </c>
      <c r="N5204" s="19">
        <f>I5204*INDEX('Pliegos Tarifarios (Las Condes)'!$C:$C,MATCH($B5204,'Pliegos Tarifarios (Las Condes)'!$A:$A,0))</f>
        <v>9838.8192285000005</v>
      </c>
      <c r="O5204" s="19">
        <f>J5204*INDEX('Pliegos Tarifarios (Las Condes)'!$D:$D,MATCH($B5204,'Pliegos Tarifarios (Las Condes)'!$A:$A,0))</f>
        <v>41283.061735499999</v>
      </c>
      <c r="P5204" s="19">
        <f>H5204*INDEX('Pliegos Tarifarios (Las Condes)'!$E:$E,MATCH($B5204,'Pliegos Tarifarios (Las Condes)'!$A:$A,0))</f>
        <v>14318.054220800001</v>
      </c>
      <c r="Q5204" s="19" cm="1">
        <f t="array" ref="Q5204">H5204*_xlfn.IFS(H5204&lt;=350,INDEX('Pliegos Tarifarios (Las Condes)'!$F:$F,MATCH($B5204,'Pliegos Tarifarios (Las Condes)'!$A:$A,0)),H5204&lt;=500,INDEX('Pliegos Tarifarios (Las Condes)'!$G:$G,MATCH($B5204,'Pliegos Tarifarios (Las Condes)'!$A:$A,0)),H5204&lt;=1000,INDEX('Pliegos Tarifarios (Las Condes)'!$H:$H,MATCH($B5204,'Pliegos Tarifarios (Las Condes)'!$A:$A,0)),H5204&lt;=5000,INDEX('Pliegos Tarifarios (Las Condes)'!$I:$I,MATCH($B5204,'Pliegos Tarifarios (Las Condes)'!$A:$A,0)),H5204&gt;5000,INDEX('Pliegos Tarifarios (Las Condes)'!$J:$J,MATCH($B5204,'Pliegos Tarifarios (Las Condes)'!$A:$A,0)))/1.19</f>
        <v>3364.5934507563029</v>
      </c>
      <c r="R5204" s="19">
        <f>INDEX('Pliegos Tarifarios (Las Condes)'!$K:$K,MATCH($B5204,'Pliegos Tarifarios (Las Condes)'!$A:$A,0))</f>
        <v>733.35299999999995</v>
      </c>
      <c r="S5204" s="21">
        <f t="shared" si="246"/>
        <v>214392.74790515634</v>
      </c>
      <c r="T5204" s="21">
        <f t="shared" si="247"/>
        <v>40734.622101979709</v>
      </c>
      <c r="U5204" s="19">
        <v>0</v>
      </c>
      <c r="V5204" s="21">
        <f t="shared" si="248"/>
        <v>255127.37000713605</v>
      </c>
    </row>
    <row r="5205" spans="1:22" x14ac:dyDescent="0.3">
      <c r="A5205" s="7" t="s">
        <v>151</v>
      </c>
      <c r="B5205" s="7">
        <v>12</v>
      </c>
      <c r="C5205" s="8" t="s">
        <v>186</v>
      </c>
      <c r="D5205" s="7" t="s">
        <v>726</v>
      </c>
      <c r="E5205" s="7" t="s">
        <v>121</v>
      </c>
      <c r="F5205" s="8" t="s">
        <v>727</v>
      </c>
      <c r="G5205" s="7" t="s">
        <v>16</v>
      </c>
      <c r="H5205" s="9">
        <v>1100.3898999999999</v>
      </c>
      <c r="I5205" s="9">
        <v>2.8605999999999998</v>
      </c>
      <c r="J5205" s="9">
        <v>2.8466999999999998</v>
      </c>
      <c r="K5205" s="10">
        <v>0.99514087953576169</v>
      </c>
      <c r="L5205" s="9">
        <v>35.5</v>
      </c>
      <c r="M5205" s="19">
        <f>H5205*INDEX('Pliegos Tarifarios (Las Condes)'!$B:$B,MATCH($B5205,'Pliegos Tarifarios (Las Condes)'!$A:$A,0))</f>
        <v>144990.6743937</v>
      </c>
      <c r="N5205" s="19">
        <f>I5205*INDEX('Pliegos Tarifarios (Las Condes)'!$C:$C,MATCH($B5205,'Pliegos Tarifarios (Las Condes)'!$A:$A,0))</f>
        <v>9911.9303698000003</v>
      </c>
      <c r="O5205" s="19">
        <f>J5205*INDEX('Pliegos Tarifarios (Las Condes)'!$D:$D,MATCH($B5205,'Pliegos Tarifarios (Las Condes)'!$A:$A,0))</f>
        <v>41387.741448299996</v>
      </c>
      <c r="P5205" s="19">
        <f>H5205*INDEX('Pliegos Tarifarios (Las Condes)'!$E:$E,MATCH($B5205,'Pliegos Tarifarios (Las Condes)'!$A:$A,0))</f>
        <v>14331.478057599998</v>
      </c>
      <c r="Q5205" s="19" cm="1">
        <f t="array" ref="Q5205">H5205*_xlfn.IFS(H5205&lt;=350,INDEX('Pliegos Tarifarios (Las Condes)'!$F:$F,MATCH($B5205,'Pliegos Tarifarios (Las Condes)'!$A:$A,0)),H5205&lt;=500,INDEX('Pliegos Tarifarios (Las Condes)'!$G:$G,MATCH($B5205,'Pliegos Tarifarios (Las Condes)'!$A:$A,0)),H5205&lt;=1000,INDEX('Pliegos Tarifarios (Las Condes)'!$H:$H,MATCH($B5205,'Pliegos Tarifarios (Las Condes)'!$A:$A,0)),H5205&lt;=5000,INDEX('Pliegos Tarifarios (Las Condes)'!$I:$I,MATCH($B5205,'Pliegos Tarifarios (Las Condes)'!$A:$A,0)),H5205&gt;5000,INDEX('Pliegos Tarifarios (Las Condes)'!$J:$J,MATCH($B5205,'Pliegos Tarifarios (Las Condes)'!$A:$A,0)))/1.19</f>
        <v>3367.7479124369747</v>
      </c>
      <c r="R5205" s="19">
        <f>INDEX('Pliegos Tarifarios (Las Condes)'!$K:$K,MATCH($B5205,'Pliegos Tarifarios (Las Condes)'!$A:$A,0))</f>
        <v>733.35299999999995</v>
      </c>
      <c r="S5205" s="21">
        <f t="shared" si="246"/>
        <v>214722.92518183697</v>
      </c>
      <c r="T5205" s="21">
        <f t="shared" si="247"/>
        <v>40797.355784549021</v>
      </c>
      <c r="U5205" s="19">
        <v>0</v>
      </c>
      <c r="V5205" s="21">
        <f t="shared" si="248"/>
        <v>255520.280966386</v>
      </c>
    </row>
    <row r="5206" spans="1:22" x14ac:dyDescent="0.3">
      <c r="A5206" s="7" t="s">
        <v>151</v>
      </c>
      <c r="B5206" s="7">
        <v>12</v>
      </c>
      <c r="C5206" s="8" t="s">
        <v>186</v>
      </c>
      <c r="D5206" s="7" t="s">
        <v>728</v>
      </c>
      <c r="E5206" s="7" t="s">
        <v>121</v>
      </c>
      <c r="F5206" s="8" t="s">
        <v>729</v>
      </c>
      <c r="G5206" s="7" t="s">
        <v>16</v>
      </c>
      <c r="H5206" s="9">
        <v>1099.1197</v>
      </c>
      <c r="I5206" s="9">
        <v>2.8496000000000001</v>
      </c>
      <c r="J5206" s="9">
        <v>2.8483000000000001</v>
      </c>
      <c r="K5206" s="10">
        <v>0.99954379562043794</v>
      </c>
      <c r="L5206" s="9">
        <v>35.46</v>
      </c>
      <c r="M5206" s="19">
        <f>H5206*INDEX('Pliegos Tarifarios (Las Condes)'!$B:$B,MATCH($B5206,'Pliegos Tarifarios (Las Condes)'!$A:$A,0))</f>
        <v>144823.30903110001</v>
      </c>
      <c r="N5206" s="19">
        <f>I5206*INDEX('Pliegos Tarifarios (Las Condes)'!$C:$C,MATCH($B5206,'Pliegos Tarifarios (Las Condes)'!$A:$A,0))</f>
        <v>9873.8155568000002</v>
      </c>
      <c r="O5206" s="19">
        <f>J5206*INDEX('Pliegos Tarifarios (Las Condes)'!$D:$D,MATCH($B5206,'Pliegos Tarifarios (Las Condes)'!$A:$A,0))</f>
        <v>41411.003606700004</v>
      </c>
      <c r="P5206" s="19">
        <f>H5206*INDEX('Pliegos Tarifarios (Las Condes)'!$E:$E,MATCH($B5206,'Pliegos Tarifarios (Las Condes)'!$A:$A,0))</f>
        <v>14314.934972799998</v>
      </c>
      <c r="Q5206" s="19" cm="1">
        <f t="array" ref="Q5206">H5206*_xlfn.IFS(H5206&lt;=350,INDEX('Pliegos Tarifarios (Las Condes)'!$F:$F,MATCH($B5206,'Pliegos Tarifarios (Las Condes)'!$A:$A,0)),H5206&lt;=500,INDEX('Pliegos Tarifarios (Las Condes)'!$G:$G,MATCH($B5206,'Pliegos Tarifarios (Las Condes)'!$A:$A,0)),H5206&lt;=1000,INDEX('Pliegos Tarifarios (Las Condes)'!$H:$H,MATCH($B5206,'Pliegos Tarifarios (Las Condes)'!$A:$A,0)),H5206&lt;=5000,INDEX('Pliegos Tarifarios (Las Condes)'!$I:$I,MATCH($B5206,'Pliegos Tarifarios (Las Condes)'!$A:$A,0)),H5206&gt;5000,INDEX('Pliegos Tarifarios (Las Condes)'!$J:$J,MATCH($B5206,'Pliegos Tarifarios (Las Condes)'!$A:$A,0)))/1.19</f>
        <v>3363.8604599999999</v>
      </c>
      <c r="R5206" s="19">
        <f>INDEX('Pliegos Tarifarios (Las Condes)'!$K:$K,MATCH($B5206,'Pliegos Tarifarios (Las Condes)'!$A:$A,0))</f>
        <v>733.35299999999995</v>
      </c>
      <c r="S5206" s="21">
        <f t="shared" si="246"/>
        <v>214520.27662739999</v>
      </c>
      <c r="T5206" s="21">
        <f t="shared" si="247"/>
        <v>40758.852559205996</v>
      </c>
      <c r="U5206" s="19">
        <v>0</v>
      </c>
      <c r="V5206" s="21">
        <f t="shared" si="248"/>
        <v>255279.12918660598</v>
      </c>
    </row>
    <row r="5207" spans="1:22" x14ac:dyDescent="0.3">
      <c r="A5207" s="7" t="s">
        <v>151</v>
      </c>
      <c r="B5207" s="7">
        <v>12</v>
      </c>
      <c r="C5207" s="8" t="s">
        <v>186</v>
      </c>
      <c r="D5207" s="7" t="s">
        <v>730</v>
      </c>
      <c r="E5207" s="7" t="s">
        <v>121</v>
      </c>
      <c r="F5207" s="8" t="s">
        <v>731</v>
      </c>
      <c r="G5207" s="7" t="s">
        <v>16</v>
      </c>
      <c r="H5207" s="9">
        <v>1098.9248</v>
      </c>
      <c r="I5207" s="9">
        <v>2.8595999999999999</v>
      </c>
      <c r="J5207" s="9">
        <v>2.8332999999999999</v>
      </c>
      <c r="K5207" s="10">
        <v>0.9908029094978319</v>
      </c>
      <c r="L5207" s="9">
        <v>35.450000000000003</v>
      </c>
      <c r="M5207" s="19">
        <f>H5207*INDEX('Pliegos Tarifarios (Las Condes)'!$B:$B,MATCH($B5207,'Pliegos Tarifarios (Las Condes)'!$A:$A,0))</f>
        <v>144797.62842240001</v>
      </c>
      <c r="N5207" s="19">
        <f>I5207*INDEX('Pliegos Tarifarios (Las Condes)'!$C:$C,MATCH($B5207,'Pliegos Tarifarios (Las Condes)'!$A:$A,0))</f>
        <v>9908.4653868000005</v>
      </c>
      <c r="O5207" s="19">
        <f>J5207*INDEX('Pliegos Tarifarios (Las Condes)'!$D:$D,MATCH($B5207,'Pliegos Tarifarios (Las Condes)'!$A:$A,0))</f>
        <v>41192.9208717</v>
      </c>
      <c r="P5207" s="19">
        <f>H5207*INDEX('Pliegos Tarifarios (Las Condes)'!$E:$E,MATCH($B5207,'Pliegos Tarifarios (Las Condes)'!$A:$A,0))</f>
        <v>14312.3965952</v>
      </c>
      <c r="Q5207" s="19" cm="1">
        <f t="array" ref="Q5207">H5207*_xlfn.IFS(H5207&lt;=350,INDEX('Pliegos Tarifarios (Las Condes)'!$F:$F,MATCH($B5207,'Pliegos Tarifarios (Las Condes)'!$A:$A,0)),H5207&lt;=500,INDEX('Pliegos Tarifarios (Las Condes)'!$G:$G,MATCH($B5207,'Pliegos Tarifarios (Las Condes)'!$A:$A,0)),H5207&lt;=1000,INDEX('Pliegos Tarifarios (Las Condes)'!$H:$H,MATCH($B5207,'Pliegos Tarifarios (Las Condes)'!$A:$A,0)),H5207&lt;=5000,INDEX('Pliegos Tarifarios (Las Condes)'!$I:$I,MATCH($B5207,'Pliegos Tarifarios (Las Condes)'!$A:$A,0)),H5207&gt;5000,INDEX('Pliegos Tarifarios (Las Condes)'!$J:$J,MATCH($B5207,'Pliegos Tarifarios (Las Condes)'!$A:$A,0)))/1.19</f>
        <v>3363.2639677310922</v>
      </c>
      <c r="R5207" s="19">
        <f>INDEX('Pliegos Tarifarios (Las Condes)'!$K:$K,MATCH($B5207,'Pliegos Tarifarios (Las Condes)'!$A:$A,0))</f>
        <v>733.35299999999995</v>
      </c>
      <c r="S5207" s="21">
        <f t="shared" si="246"/>
        <v>214308.02824383113</v>
      </c>
      <c r="T5207" s="21">
        <f t="shared" si="247"/>
        <v>40718.525366327915</v>
      </c>
      <c r="U5207" s="19">
        <v>0</v>
      </c>
      <c r="V5207" s="21">
        <f t="shared" si="248"/>
        <v>255026.55361015903</v>
      </c>
    </row>
    <row r="5208" spans="1:22" x14ac:dyDescent="0.3">
      <c r="A5208" s="7" t="s">
        <v>151</v>
      </c>
      <c r="B5208" s="7">
        <v>12</v>
      </c>
      <c r="C5208" s="8" t="s">
        <v>186</v>
      </c>
      <c r="D5208" s="7" t="s">
        <v>732</v>
      </c>
      <c r="E5208" s="7" t="s">
        <v>121</v>
      </c>
      <c r="F5208" s="8" t="s">
        <v>733</v>
      </c>
      <c r="G5208" s="7" t="s">
        <v>16</v>
      </c>
      <c r="H5208" s="9">
        <v>1098.7203999999999</v>
      </c>
      <c r="I5208" s="9">
        <v>2.8641000000000001</v>
      </c>
      <c r="J5208" s="9">
        <v>2.8479000000000001</v>
      </c>
      <c r="K5208" s="10">
        <v>0.99434377291295695</v>
      </c>
      <c r="L5208" s="9">
        <v>35.44</v>
      </c>
      <c r="M5208" s="19">
        <f>H5208*INDEX('Pliegos Tarifarios (Las Condes)'!$B:$B,MATCH($B5208,'Pliegos Tarifarios (Las Condes)'!$A:$A,0))</f>
        <v>144770.6960652</v>
      </c>
      <c r="N5208" s="19">
        <f>I5208*INDEX('Pliegos Tarifarios (Las Condes)'!$C:$C,MATCH($B5208,'Pliegos Tarifarios (Las Condes)'!$A:$A,0))</f>
        <v>9924.0578103000007</v>
      </c>
      <c r="O5208" s="19">
        <f>J5208*INDEX('Pliegos Tarifarios (Las Condes)'!$D:$D,MATCH($B5208,'Pliegos Tarifarios (Las Condes)'!$A:$A,0))</f>
        <v>41405.188067100004</v>
      </c>
      <c r="P5208" s="19">
        <f>H5208*INDEX('Pliegos Tarifarios (Las Condes)'!$E:$E,MATCH($B5208,'Pliegos Tarifarios (Las Condes)'!$A:$A,0))</f>
        <v>14309.734489599998</v>
      </c>
      <c r="Q5208" s="19" cm="1">
        <f t="array" ref="Q5208">H5208*_xlfn.IFS(H5208&lt;=350,INDEX('Pliegos Tarifarios (Las Condes)'!$F:$F,MATCH($B5208,'Pliegos Tarifarios (Las Condes)'!$A:$A,0)),H5208&lt;=500,INDEX('Pliegos Tarifarios (Las Condes)'!$G:$G,MATCH($B5208,'Pliegos Tarifarios (Las Condes)'!$A:$A,0)),H5208&lt;=1000,INDEX('Pliegos Tarifarios (Las Condes)'!$H:$H,MATCH($B5208,'Pliegos Tarifarios (Las Condes)'!$A:$A,0)),H5208&lt;=5000,INDEX('Pliegos Tarifarios (Las Condes)'!$I:$I,MATCH($B5208,'Pliegos Tarifarios (Las Condes)'!$A:$A,0)),H5208&gt;5000,INDEX('Pliegos Tarifarios (Las Condes)'!$J:$J,MATCH($B5208,'Pliegos Tarifarios (Las Condes)'!$A:$A,0)))/1.19</f>
        <v>3362.6384006722687</v>
      </c>
      <c r="R5208" s="19">
        <f>INDEX('Pliegos Tarifarios (Las Condes)'!$K:$K,MATCH($B5208,'Pliegos Tarifarios (Las Condes)'!$A:$A,0))</f>
        <v>733.35299999999995</v>
      </c>
      <c r="S5208" s="21">
        <f t="shared" si="246"/>
        <v>214505.66783287228</v>
      </c>
      <c r="T5208" s="21">
        <f t="shared" si="247"/>
        <v>40756.076888245734</v>
      </c>
      <c r="U5208" s="19">
        <v>0</v>
      </c>
      <c r="V5208" s="21">
        <f t="shared" si="248"/>
        <v>255261.74472111801</v>
      </c>
    </row>
    <row r="5209" spans="1:22" x14ac:dyDescent="0.3">
      <c r="A5209" s="7" t="s">
        <v>151</v>
      </c>
      <c r="B5209" s="7">
        <v>12</v>
      </c>
      <c r="C5209" s="8" t="s">
        <v>186</v>
      </c>
      <c r="D5209" s="7" t="s">
        <v>734</v>
      </c>
      <c r="E5209" s="7" t="s">
        <v>121</v>
      </c>
      <c r="F5209" s="8" t="s">
        <v>735</v>
      </c>
      <c r="G5209" s="7" t="s">
        <v>16</v>
      </c>
      <c r="H5209" s="9">
        <v>1101.1158</v>
      </c>
      <c r="I5209" s="9">
        <v>2.9230999999999998</v>
      </c>
      <c r="J5209" s="9">
        <v>2.8323</v>
      </c>
      <c r="K5209" s="10">
        <v>0.96893708733878425</v>
      </c>
      <c r="L5209" s="9">
        <v>35.520000000000003</v>
      </c>
      <c r="M5209" s="19">
        <f>H5209*INDEX('Pliegos Tarifarios (Las Condes)'!$B:$B,MATCH($B5209,'Pliegos Tarifarios (Las Condes)'!$A:$A,0))</f>
        <v>145086.32115540002</v>
      </c>
      <c r="N5209" s="19">
        <f>I5209*INDEX('Pliegos Tarifarios (Las Condes)'!$C:$C,MATCH($B5209,'Pliegos Tarifarios (Las Condes)'!$A:$A,0))</f>
        <v>10128.491807299999</v>
      </c>
      <c r="O5209" s="19">
        <f>J5209*INDEX('Pliegos Tarifarios (Las Condes)'!$D:$D,MATCH($B5209,'Pliegos Tarifarios (Las Condes)'!$A:$A,0))</f>
        <v>41178.382022700003</v>
      </c>
      <c r="P5209" s="19">
        <f>H5209*INDEX('Pliegos Tarifarios (Las Condes)'!$E:$E,MATCH($B5209,'Pliegos Tarifarios (Las Condes)'!$A:$A,0))</f>
        <v>14340.932179199999</v>
      </c>
      <c r="Q5209" s="19" cm="1">
        <f t="array" ref="Q5209">H5209*_xlfn.IFS(H5209&lt;=350,INDEX('Pliegos Tarifarios (Las Condes)'!$F:$F,MATCH($B5209,'Pliegos Tarifarios (Las Condes)'!$A:$A,0)),H5209&lt;=500,INDEX('Pliegos Tarifarios (Las Condes)'!$G:$G,MATCH($B5209,'Pliegos Tarifarios (Las Condes)'!$A:$A,0)),H5209&lt;=1000,INDEX('Pliegos Tarifarios (Las Condes)'!$H:$H,MATCH($B5209,'Pliegos Tarifarios (Las Condes)'!$A:$A,0)),H5209&lt;=5000,INDEX('Pliegos Tarifarios (Las Condes)'!$I:$I,MATCH($B5209,'Pliegos Tarifarios (Las Condes)'!$A:$A,0)),H5209&gt;5000,INDEX('Pliegos Tarifarios (Las Condes)'!$J:$J,MATCH($B5209,'Pliegos Tarifarios (Las Condes)'!$A:$A,0)))/1.19</f>
        <v>3369.969532436975</v>
      </c>
      <c r="R5209" s="19">
        <f>INDEX('Pliegos Tarifarios (Las Condes)'!$K:$K,MATCH($B5209,'Pliegos Tarifarios (Las Condes)'!$A:$A,0))</f>
        <v>733.35299999999995</v>
      </c>
      <c r="S5209" s="21">
        <f t="shared" si="246"/>
        <v>214837.44969703699</v>
      </c>
      <c r="T5209" s="21">
        <f t="shared" si="247"/>
        <v>40819.115442437032</v>
      </c>
      <c r="U5209" s="19">
        <v>0</v>
      </c>
      <c r="V5209" s="21">
        <f t="shared" si="248"/>
        <v>255656.56513947403</v>
      </c>
    </row>
    <row r="5210" spans="1:22" x14ac:dyDescent="0.3">
      <c r="A5210" s="7" t="s">
        <v>151</v>
      </c>
      <c r="B5210" s="7">
        <v>12</v>
      </c>
      <c r="C5210" s="8" t="s">
        <v>186</v>
      </c>
      <c r="D5210" s="7" t="s">
        <v>736</v>
      </c>
      <c r="E5210" s="7" t="s">
        <v>121</v>
      </c>
      <c r="F5210" s="8" t="s">
        <v>737</v>
      </c>
      <c r="G5210" s="7" t="s">
        <v>16</v>
      </c>
      <c r="H5210" s="9">
        <v>1099.0373999999999</v>
      </c>
      <c r="I5210" s="9">
        <v>2.8891</v>
      </c>
      <c r="J5210" s="9">
        <v>2.839</v>
      </c>
      <c r="K5210" s="10">
        <v>0.98265895953757221</v>
      </c>
      <c r="L5210" s="9">
        <v>35.450000000000003</v>
      </c>
      <c r="M5210" s="19">
        <f>H5210*INDEX('Pliegos Tarifarios (Las Condes)'!$B:$B,MATCH($B5210,'Pliegos Tarifarios (Las Condes)'!$A:$A,0))</f>
        <v>144812.46493620001</v>
      </c>
      <c r="N5210" s="19">
        <f>I5210*INDEX('Pliegos Tarifarios (Las Condes)'!$C:$C,MATCH($B5210,'Pliegos Tarifarios (Las Condes)'!$A:$A,0))</f>
        <v>10010.682385300001</v>
      </c>
      <c r="O5210" s="19">
        <f>J5210*INDEX('Pliegos Tarifarios (Las Condes)'!$D:$D,MATCH($B5210,'Pliegos Tarifarios (Las Condes)'!$A:$A,0))</f>
        <v>41275.792310999997</v>
      </c>
      <c r="P5210" s="19">
        <f>H5210*INDEX('Pliegos Tarifarios (Las Condes)'!$E:$E,MATCH($B5210,'Pliegos Tarifarios (Las Condes)'!$A:$A,0))</f>
        <v>14313.863097599999</v>
      </c>
      <c r="Q5210" s="19" cm="1">
        <f t="array" ref="Q5210">H5210*_xlfn.IFS(H5210&lt;=350,INDEX('Pliegos Tarifarios (Las Condes)'!$F:$F,MATCH($B5210,'Pliegos Tarifarios (Las Condes)'!$A:$A,0)),H5210&lt;=500,INDEX('Pliegos Tarifarios (Las Condes)'!$G:$G,MATCH($B5210,'Pliegos Tarifarios (Las Condes)'!$A:$A,0)),H5210&lt;=1000,INDEX('Pliegos Tarifarios (Las Condes)'!$H:$H,MATCH($B5210,'Pliegos Tarifarios (Las Condes)'!$A:$A,0)),H5210&lt;=5000,INDEX('Pliegos Tarifarios (Las Condes)'!$I:$I,MATCH($B5210,'Pliegos Tarifarios (Las Condes)'!$A:$A,0)),H5210&gt;5000,INDEX('Pliegos Tarifarios (Las Condes)'!$J:$J,MATCH($B5210,'Pliegos Tarifarios (Las Condes)'!$A:$A,0)))/1.19</f>
        <v>3363.6085805042017</v>
      </c>
      <c r="R5210" s="19">
        <f>INDEX('Pliegos Tarifarios (Las Condes)'!$K:$K,MATCH($B5210,'Pliegos Tarifarios (Las Condes)'!$A:$A,0))</f>
        <v>733.35299999999995</v>
      </c>
      <c r="S5210" s="21">
        <f t="shared" si="246"/>
        <v>214509.76431060419</v>
      </c>
      <c r="T5210" s="21">
        <f t="shared" si="247"/>
        <v>40756.855219014797</v>
      </c>
      <c r="U5210" s="19">
        <v>0</v>
      </c>
      <c r="V5210" s="21">
        <f t="shared" si="248"/>
        <v>255266.619529619</v>
      </c>
    </row>
    <row r="5211" spans="1:22" x14ac:dyDescent="0.3">
      <c r="A5211" s="7" t="s">
        <v>151</v>
      </c>
      <c r="B5211" s="7">
        <v>12</v>
      </c>
      <c r="C5211" s="8" t="s">
        <v>186</v>
      </c>
      <c r="D5211" s="7" t="s">
        <v>738</v>
      </c>
      <c r="E5211" s="7" t="s">
        <v>121</v>
      </c>
      <c r="F5211" s="8" t="s">
        <v>739</v>
      </c>
      <c r="G5211" s="7" t="s">
        <v>16</v>
      </c>
      <c r="H5211" s="9">
        <v>1097.4039</v>
      </c>
      <c r="I5211" s="9">
        <v>2.8580999999999999</v>
      </c>
      <c r="J5211" s="9">
        <v>2.8262</v>
      </c>
      <c r="K5211" s="10">
        <v>0.98883873902242758</v>
      </c>
      <c r="L5211" s="9">
        <v>35.4</v>
      </c>
      <c r="M5211" s="19">
        <f>H5211*INDEX('Pliegos Tarifarios (Las Condes)'!$B:$B,MATCH($B5211,'Pliegos Tarifarios (Las Condes)'!$A:$A,0))</f>
        <v>144597.2300757</v>
      </c>
      <c r="N5211" s="19">
        <f>I5211*INDEX('Pliegos Tarifarios (Las Condes)'!$C:$C,MATCH($B5211,'Pliegos Tarifarios (Las Condes)'!$A:$A,0))</f>
        <v>9903.2679122999998</v>
      </c>
      <c r="O5211" s="19">
        <f>J5211*INDEX('Pliegos Tarifarios (Las Condes)'!$D:$D,MATCH($B5211,'Pliegos Tarifarios (Las Condes)'!$A:$A,0))</f>
        <v>41089.695043799999</v>
      </c>
      <c r="P5211" s="19">
        <f>H5211*INDEX('Pliegos Tarifarios (Las Condes)'!$E:$E,MATCH($B5211,'Pliegos Tarifarios (Las Condes)'!$A:$A,0))</f>
        <v>14292.588393599999</v>
      </c>
      <c r="Q5211" s="19" cm="1">
        <f t="array" ref="Q5211">H5211*_xlfn.IFS(H5211&lt;=350,INDEX('Pliegos Tarifarios (Las Condes)'!$F:$F,MATCH($B5211,'Pliegos Tarifarios (Las Condes)'!$A:$A,0)),H5211&lt;=500,INDEX('Pliegos Tarifarios (Las Condes)'!$G:$G,MATCH($B5211,'Pliegos Tarifarios (Las Condes)'!$A:$A,0)),H5211&lt;=1000,INDEX('Pliegos Tarifarios (Las Condes)'!$H:$H,MATCH($B5211,'Pliegos Tarifarios (Las Condes)'!$A:$A,0)),H5211&lt;=5000,INDEX('Pliegos Tarifarios (Las Condes)'!$I:$I,MATCH($B5211,'Pliegos Tarifarios (Las Condes)'!$A:$A,0)),H5211&gt;5000,INDEX('Pliegos Tarifarios (Las Condes)'!$J:$J,MATCH($B5211,'Pliegos Tarifarios (Las Condes)'!$A:$A,0)))/1.19</f>
        <v>3358.6092468907568</v>
      </c>
      <c r="R5211" s="19">
        <f>INDEX('Pliegos Tarifarios (Las Condes)'!$K:$K,MATCH($B5211,'Pliegos Tarifarios (Las Condes)'!$A:$A,0))</f>
        <v>733.35299999999995</v>
      </c>
      <c r="S5211" s="21">
        <f t="shared" si="246"/>
        <v>213974.74367229076</v>
      </c>
      <c r="T5211" s="21">
        <f t="shared" si="247"/>
        <v>40655.201297735242</v>
      </c>
      <c r="U5211" s="19">
        <v>0</v>
      </c>
      <c r="V5211" s="21">
        <f t="shared" si="248"/>
        <v>254629.944970026</v>
      </c>
    </row>
    <row r="5212" spans="1:22" x14ac:dyDescent="0.3">
      <c r="A5212" s="7" t="s">
        <v>151</v>
      </c>
      <c r="B5212" s="7">
        <v>12</v>
      </c>
      <c r="C5212" s="8" t="s">
        <v>186</v>
      </c>
      <c r="D5212" s="7" t="s">
        <v>740</v>
      </c>
      <c r="E5212" s="7" t="s">
        <v>121</v>
      </c>
      <c r="F5212" s="8" t="s">
        <v>741</v>
      </c>
      <c r="G5212" s="7" t="s">
        <v>16</v>
      </c>
      <c r="H5212" s="9">
        <v>1103.3644999999999</v>
      </c>
      <c r="I5212" s="9">
        <v>2.9274</v>
      </c>
      <c r="J5212" s="9">
        <v>2.8205</v>
      </c>
      <c r="K5212" s="10">
        <v>0.9634829541572727</v>
      </c>
      <c r="L5212" s="9">
        <v>35.590000000000003</v>
      </c>
      <c r="M5212" s="19">
        <f>H5212*INDEX('Pliegos Tarifarios (Las Condes)'!$B:$B,MATCH($B5212,'Pliegos Tarifarios (Las Condes)'!$A:$A,0))</f>
        <v>145382.61661349999</v>
      </c>
      <c r="N5212" s="19">
        <f>I5212*INDEX('Pliegos Tarifarios (Las Condes)'!$C:$C,MATCH($B5212,'Pliegos Tarifarios (Las Condes)'!$A:$A,0))</f>
        <v>10143.3912342</v>
      </c>
      <c r="O5212" s="19">
        <f>J5212*INDEX('Pliegos Tarifarios (Las Condes)'!$D:$D,MATCH($B5212,'Pliegos Tarifarios (Las Condes)'!$A:$A,0))</f>
        <v>41006.823604500001</v>
      </c>
      <c r="P5212" s="19">
        <f>H5212*INDEX('Pliegos Tarifarios (Las Condes)'!$E:$E,MATCH($B5212,'Pliegos Tarifarios (Las Condes)'!$A:$A,0))</f>
        <v>14370.219247999998</v>
      </c>
      <c r="Q5212" s="19" cm="1">
        <f t="array" ref="Q5212">H5212*_xlfn.IFS(H5212&lt;=350,INDEX('Pliegos Tarifarios (Las Condes)'!$F:$F,MATCH($B5212,'Pliegos Tarifarios (Las Condes)'!$A:$A,0)),H5212&lt;=500,INDEX('Pliegos Tarifarios (Las Condes)'!$G:$G,MATCH($B5212,'Pliegos Tarifarios (Las Condes)'!$A:$A,0)),H5212&lt;=1000,INDEX('Pliegos Tarifarios (Las Condes)'!$H:$H,MATCH($B5212,'Pliegos Tarifarios (Las Condes)'!$A:$A,0)),H5212&lt;=5000,INDEX('Pliegos Tarifarios (Las Condes)'!$I:$I,MATCH($B5212,'Pliegos Tarifarios (Las Condes)'!$A:$A,0)),H5212&gt;5000,INDEX('Pliegos Tarifarios (Las Condes)'!$J:$J,MATCH($B5212,'Pliegos Tarifarios (Las Condes)'!$A:$A,0)))/1.19</f>
        <v>3376.8516882352938</v>
      </c>
      <c r="R5212" s="19">
        <f>INDEX('Pliegos Tarifarios (Las Condes)'!$K:$K,MATCH($B5212,'Pliegos Tarifarios (Las Condes)'!$A:$A,0))</f>
        <v>733.35299999999995</v>
      </c>
      <c r="S5212" s="21">
        <f t="shared" si="246"/>
        <v>215013.25538843533</v>
      </c>
      <c r="T5212" s="21">
        <f t="shared" si="247"/>
        <v>40852.518523802712</v>
      </c>
      <c r="U5212" s="19">
        <v>0</v>
      </c>
      <c r="V5212" s="21">
        <f t="shared" si="248"/>
        <v>255865.77391223804</v>
      </c>
    </row>
    <row r="5213" spans="1:22" x14ac:dyDescent="0.3">
      <c r="A5213" s="7" t="s">
        <v>151</v>
      </c>
      <c r="B5213" s="7">
        <v>12</v>
      </c>
      <c r="C5213" s="8" t="s">
        <v>186</v>
      </c>
      <c r="D5213" s="7" t="s">
        <v>742</v>
      </c>
      <c r="E5213" s="7" t="s">
        <v>121</v>
      </c>
      <c r="F5213" s="8" t="s">
        <v>743</v>
      </c>
      <c r="G5213" s="7" t="s">
        <v>16</v>
      </c>
      <c r="H5213" s="9">
        <v>1097.6527000000001</v>
      </c>
      <c r="I5213" s="9">
        <v>2.8445999999999998</v>
      </c>
      <c r="J5213" s="9">
        <v>2.8445999999999998</v>
      </c>
      <c r="K5213" s="10">
        <v>1</v>
      </c>
      <c r="L5213" s="9">
        <v>35.409999999999997</v>
      </c>
      <c r="M5213" s="19">
        <f>H5213*INDEX('Pliegos Tarifarios (Las Condes)'!$B:$B,MATCH($B5213,'Pliegos Tarifarios (Las Condes)'!$A:$A,0))</f>
        <v>144630.01271010001</v>
      </c>
      <c r="N5213" s="19">
        <f>I5213*INDEX('Pliegos Tarifarios (Las Condes)'!$C:$C,MATCH($B5213,'Pliegos Tarifarios (Las Condes)'!$A:$A,0))</f>
        <v>9856.4906417999991</v>
      </c>
      <c r="O5213" s="19">
        <f>J5213*INDEX('Pliegos Tarifarios (Las Condes)'!$D:$D,MATCH($B5213,'Pliegos Tarifarios (Las Condes)'!$A:$A,0))</f>
        <v>41357.2098654</v>
      </c>
      <c r="P5213" s="19">
        <f>H5213*INDEX('Pliegos Tarifarios (Las Condes)'!$E:$E,MATCH($B5213,'Pliegos Tarifarios (Las Condes)'!$A:$A,0))</f>
        <v>14295.8287648</v>
      </c>
      <c r="Q5213" s="19" cm="1">
        <f t="array" ref="Q5213">H5213*_xlfn.IFS(H5213&lt;=350,INDEX('Pliegos Tarifarios (Las Condes)'!$F:$F,MATCH($B5213,'Pliegos Tarifarios (Las Condes)'!$A:$A,0)),H5213&lt;=500,INDEX('Pliegos Tarifarios (Las Condes)'!$G:$G,MATCH($B5213,'Pliegos Tarifarios (Las Condes)'!$A:$A,0)),H5213&lt;=1000,INDEX('Pliegos Tarifarios (Las Condes)'!$H:$H,MATCH($B5213,'Pliegos Tarifarios (Las Condes)'!$A:$A,0)),H5213&lt;=5000,INDEX('Pliegos Tarifarios (Las Condes)'!$I:$I,MATCH($B5213,'Pliegos Tarifarios (Las Condes)'!$A:$A,0)),H5213&gt;5000,INDEX('Pliegos Tarifarios (Las Condes)'!$J:$J,MATCH($B5213,'Pliegos Tarifarios (Las Condes)'!$A:$A,0)))/1.19</f>
        <v>3359.3707003361346</v>
      </c>
      <c r="R5213" s="19">
        <f>INDEX('Pliegos Tarifarios (Las Condes)'!$K:$K,MATCH($B5213,'Pliegos Tarifarios (Las Condes)'!$A:$A,0))</f>
        <v>733.35299999999995</v>
      </c>
      <c r="S5213" s="21">
        <f t="shared" si="246"/>
        <v>214232.26568243618</v>
      </c>
      <c r="T5213" s="21">
        <f t="shared" si="247"/>
        <v>40704.130479662876</v>
      </c>
      <c r="U5213" s="19">
        <v>0</v>
      </c>
      <c r="V5213" s="21">
        <f t="shared" si="248"/>
        <v>254936.39616209906</v>
      </c>
    </row>
    <row r="5214" spans="1:22" x14ac:dyDescent="0.3">
      <c r="A5214" s="7" t="s">
        <v>151</v>
      </c>
      <c r="B5214" s="7">
        <v>12</v>
      </c>
      <c r="C5214" s="8" t="s">
        <v>186</v>
      </c>
      <c r="D5214" s="7" t="s">
        <v>744</v>
      </c>
      <c r="E5214" s="7" t="s">
        <v>121</v>
      </c>
      <c r="F5214" s="8" t="s">
        <v>745</v>
      </c>
      <c r="G5214" s="7" t="s">
        <v>16</v>
      </c>
      <c r="H5214" s="9">
        <v>1100.9392</v>
      </c>
      <c r="I5214" s="9">
        <v>2.8881999999999999</v>
      </c>
      <c r="J5214" s="9">
        <v>2.8881999999999999</v>
      </c>
      <c r="K5214" s="10">
        <v>1</v>
      </c>
      <c r="L5214" s="9">
        <v>35.51</v>
      </c>
      <c r="M5214" s="19">
        <f>H5214*INDEX('Pliegos Tarifarios (Las Condes)'!$B:$B,MATCH($B5214,'Pliegos Tarifarios (Las Condes)'!$A:$A,0))</f>
        <v>145063.0518096</v>
      </c>
      <c r="N5214" s="19">
        <f>I5214*INDEX('Pliegos Tarifarios (Las Condes)'!$C:$C,MATCH($B5214,'Pliegos Tarifarios (Las Condes)'!$A:$A,0))</f>
        <v>10007.5639006</v>
      </c>
      <c r="O5214" s="19">
        <f>J5214*INDEX('Pliegos Tarifarios (Las Condes)'!$D:$D,MATCH($B5214,'Pliegos Tarifarios (Las Condes)'!$A:$A,0))</f>
        <v>41991.103681799999</v>
      </c>
      <c r="P5214" s="19">
        <f>H5214*INDEX('Pliegos Tarifarios (Las Condes)'!$E:$E,MATCH($B5214,'Pliegos Tarifarios (Las Condes)'!$A:$A,0))</f>
        <v>14338.632140799999</v>
      </c>
      <c r="Q5214" s="19" cm="1">
        <f t="array" ref="Q5214">H5214*_xlfn.IFS(H5214&lt;=350,INDEX('Pliegos Tarifarios (Las Condes)'!$F:$F,MATCH($B5214,'Pliegos Tarifarios (Las Condes)'!$A:$A,0)),H5214&lt;=500,INDEX('Pliegos Tarifarios (Las Condes)'!$G:$G,MATCH($B5214,'Pliegos Tarifarios (Las Condes)'!$A:$A,0)),H5214&lt;=1000,INDEX('Pliegos Tarifarios (Las Condes)'!$H:$H,MATCH($B5214,'Pliegos Tarifarios (Las Condes)'!$A:$A,0)),H5214&lt;=5000,INDEX('Pliegos Tarifarios (Las Condes)'!$I:$I,MATCH($B5214,'Pliegos Tarifarios (Las Condes)'!$A:$A,0)),H5214&gt;5000,INDEX('Pliegos Tarifarios (Las Condes)'!$J:$J,MATCH($B5214,'Pliegos Tarifarios (Las Condes)'!$A:$A,0)))/1.19</f>
        <v>3369.4290473949582</v>
      </c>
      <c r="R5214" s="19">
        <f>INDEX('Pliegos Tarifarios (Las Condes)'!$K:$K,MATCH($B5214,'Pliegos Tarifarios (Las Condes)'!$A:$A,0))</f>
        <v>733.35299999999995</v>
      </c>
      <c r="S5214" s="21">
        <f t="shared" si="246"/>
        <v>215503.13358019496</v>
      </c>
      <c r="T5214" s="21">
        <f t="shared" si="247"/>
        <v>40945.595380237042</v>
      </c>
      <c r="U5214" s="19">
        <v>0</v>
      </c>
      <c r="V5214" s="21">
        <f t="shared" si="248"/>
        <v>256448.728960432</v>
      </c>
    </row>
    <row r="5215" spans="1:22" x14ac:dyDescent="0.3">
      <c r="A5215" s="7" t="s">
        <v>151</v>
      </c>
      <c r="B5215" s="7">
        <v>12</v>
      </c>
      <c r="C5215" s="8" t="s">
        <v>186</v>
      </c>
      <c r="D5215" s="7" t="s">
        <v>746</v>
      </c>
      <c r="E5215" s="7" t="s">
        <v>121</v>
      </c>
      <c r="F5215" s="8" t="s">
        <v>747</v>
      </c>
      <c r="G5215" s="7" t="s">
        <v>16</v>
      </c>
      <c r="H5215" s="9">
        <v>1100.1845000000001</v>
      </c>
      <c r="I5215" s="9">
        <v>2.8946000000000001</v>
      </c>
      <c r="J5215" s="9">
        <v>2.8841000000000001</v>
      </c>
      <c r="K5215" s="10">
        <v>0.99637255579354667</v>
      </c>
      <c r="L5215" s="9">
        <v>35.49</v>
      </c>
      <c r="M5215" s="19">
        <f>H5215*INDEX('Pliegos Tarifarios (Las Condes)'!$B:$B,MATCH($B5215,'Pliegos Tarifarios (Las Condes)'!$A:$A,0))</f>
        <v>144963.6102735</v>
      </c>
      <c r="N5215" s="19">
        <f>I5215*INDEX('Pliegos Tarifarios (Las Condes)'!$C:$C,MATCH($B5215,'Pliegos Tarifarios (Las Condes)'!$A:$A,0))</f>
        <v>10029.739791800001</v>
      </c>
      <c r="O5215" s="19">
        <f>J5215*INDEX('Pliegos Tarifarios (Las Condes)'!$D:$D,MATCH($B5215,'Pliegos Tarifarios (Las Condes)'!$A:$A,0))</f>
        <v>41931.494400900003</v>
      </c>
      <c r="P5215" s="19">
        <f>H5215*INDEX('Pliegos Tarifarios (Las Condes)'!$E:$E,MATCH($B5215,'Pliegos Tarifarios (Las Condes)'!$A:$A,0))</f>
        <v>14328.802927999999</v>
      </c>
      <c r="Q5215" s="19" cm="1">
        <f t="array" ref="Q5215">H5215*_xlfn.IFS(H5215&lt;=350,INDEX('Pliegos Tarifarios (Las Condes)'!$F:$F,MATCH($B5215,'Pliegos Tarifarios (Las Condes)'!$A:$A,0)),H5215&lt;=500,INDEX('Pliegos Tarifarios (Las Condes)'!$G:$G,MATCH($B5215,'Pliegos Tarifarios (Las Condes)'!$A:$A,0)),H5215&lt;=1000,INDEX('Pliegos Tarifarios (Las Condes)'!$H:$H,MATCH($B5215,'Pliegos Tarifarios (Las Condes)'!$A:$A,0)),H5215&lt;=5000,INDEX('Pliegos Tarifarios (Las Condes)'!$I:$I,MATCH($B5215,'Pliegos Tarifarios (Las Condes)'!$A:$A,0)),H5215&gt;5000,INDEX('Pliegos Tarifarios (Las Condes)'!$J:$J,MATCH($B5215,'Pliegos Tarifarios (Las Condes)'!$A:$A,0)))/1.19</f>
        <v>3367.1192848739502</v>
      </c>
      <c r="R5215" s="19">
        <f>INDEX('Pliegos Tarifarios (Las Condes)'!$K:$K,MATCH($B5215,'Pliegos Tarifarios (Las Condes)'!$A:$A,0))</f>
        <v>733.35299999999995</v>
      </c>
      <c r="S5215" s="21">
        <f t="shared" si="246"/>
        <v>215354.11967907395</v>
      </c>
      <c r="T5215" s="21">
        <f t="shared" si="247"/>
        <v>40917.282739024049</v>
      </c>
      <c r="U5215" s="19">
        <v>0</v>
      </c>
      <c r="V5215" s="21">
        <f t="shared" si="248"/>
        <v>256271.40241809801</v>
      </c>
    </row>
    <row r="5216" spans="1:22" x14ac:dyDescent="0.3">
      <c r="A5216" s="7" t="s">
        <v>151</v>
      </c>
      <c r="B5216" s="7">
        <v>12</v>
      </c>
      <c r="C5216" s="8" t="s">
        <v>186</v>
      </c>
      <c r="D5216" s="7" t="s">
        <v>748</v>
      </c>
      <c r="E5216" s="7" t="s">
        <v>121</v>
      </c>
      <c r="F5216" s="8" t="s">
        <v>749</v>
      </c>
      <c r="G5216" s="7" t="s">
        <v>16</v>
      </c>
      <c r="H5216" s="9">
        <v>1099.6222</v>
      </c>
      <c r="I5216" s="9">
        <v>2.9167000000000001</v>
      </c>
      <c r="J5216" s="9">
        <v>2.8639999999999999</v>
      </c>
      <c r="K5216" s="10">
        <v>0.98193163506702774</v>
      </c>
      <c r="L5216" s="9">
        <v>35.47</v>
      </c>
      <c r="M5216" s="19">
        <f>H5216*INDEX('Pliegos Tarifarios (Las Condes)'!$B:$B,MATCH($B5216,'Pliegos Tarifarios (Las Condes)'!$A:$A,0))</f>
        <v>144889.51993860002</v>
      </c>
      <c r="N5216" s="19">
        <f>I5216*INDEX('Pliegos Tarifarios (Las Condes)'!$C:$C,MATCH($B5216,'Pliegos Tarifarios (Las Condes)'!$A:$A,0))</f>
        <v>10106.3159161</v>
      </c>
      <c r="O5216" s="19">
        <f>J5216*INDEX('Pliegos Tarifarios (Las Condes)'!$D:$D,MATCH($B5216,'Pliegos Tarifarios (Las Condes)'!$A:$A,0))</f>
        <v>41639.263535999999</v>
      </c>
      <c r="P5216" s="19">
        <f>H5216*INDEX('Pliegos Tarifarios (Las Condes)'!$E:$E,MATCH($B5216,'Pliegos Tarifarios (Las Condes)'!$A:$A,0))</f>
        <v>14321.4795328</v>
      </c>
      <c r="Q5216" s="19" cm="1">
        <f t="array" ref="Q5216">H5216*_xlfn.IFS(H5216&lt;=350,INDEX('Pliegos Tarifarios (Las Condes)'!$F:$F,MATCH($B5216,'Pliegos Tarifarios (Las Condes)'!$A:$A,0)),H5216&lt;=500,INDEX('Pliegos Tarifarios (Las Condes)'!$G:$G,MATCH($B5216,'Pliegos Tarifarios (Las Condes)'!$A:$A,0)),H5216&lt;=1000,INDEX('Pliegos Tarifarios (Las Condes)'!$H:$H,MATCH($B5216,'Pliegos Tarifarios (Las Condes)'!$A:$A,0)),H5216&lt;=5000,INDEX('Pliegos Tarifarios (Las Condes)'!$I:$I,MATCH($B5216,'Pliegos Tarifarios (Las Condes)'!$A:$A,0)),H5216&gt;5000,INDEX('Pliegos Tarifarios (Las Condes)'!$J:$J,MATCH($B5216,'Pliegos Tarifarios (Las Condes)'!$A:$A,0)))/1.19</f>
        <v>3365.3983633613443</v>
      </c>
      <c r="R5216" s="19">
        <f>INDEX('Pliegos Tarifarios (Las Condes)'!$K:$K,MATCH($B5216,'Pliegos Tarifarios (Las Condes)'!$A:$A,0))</f>
        <v>733.35299999999995</v>
      </c>
      <c r="S5216" s="21">
        <f t="shared" si="246"/>
        <v>215055.33028686134</v>
      </c>
      <c r="T5216" s="21">
        <f t="shared" si="247"/>
        <v>40860.512754503652</v>
      </c>
      <c r="U5216" s="19">
        <v>0</v>
      </c>
      <c r="V5216" s="21">
        <f t="shared" si="248"/>
        <v>255915.84304136498</v>
      </c>
    </row>
    <row r="5217" spans="1:22" x14ac:dyDescent="0.3">
      <c r="A5217" s="7" t="s">
        <v>151</v>
      </c>
      <c r="B5217" s="7">
        <v>12</v>
      </c>
      <c r="C5217" s="8" t="s">
        <v>186</v>
      </c>
      <c r="D5217" s="7" t="s">
        <v>750</v>
      </c>
      <c r="E5217" s="7" t="s">
        <v>121</v>
      </c>
      <c r="F5217" s="8" t="s">
        <v>751</v>
      </c>
      <c r="G5217" s="7" t="s">
        <v>16</v>
      </c>
      <c r="H5217" s="9">
        <v>1099.2270000000001</v>
      </c>
      <c r="I5217" s="9">
        <v>2.8972000000000002</v>
      </c>
      <c r="J5217" s="9">
        <v>2.8925999999999998</v>
      </c>
      <c r="K5217" s="10">
        <v>0.9984122601132126</v>
      </c>
      <c r="L5217" s="9">
        <v>35.46</v>
      </c>
      <c r="M5217" s="19">
        <f>H5217*INDEX('Pliegos Tarifarios (Las Condes)'!$B:$B,MATCH($B5217,'Pliegos Tarifarios (Las Condes)'!$A:$A,0))</f>
        <v>144837.44720100003</v>
      </c>
      <c r="N5217" s="19">
        <f>I5217*INDEX('Pliegos Tarifarios (Las Condes)'!$C:$C,MATCH($B5217,'Pliegos Tarifarios (Las Condes)'!$A:$A,0))</f>
        <v>10038.748747600001</v>
      </c>
      <c r="O5217" s="19">
        <f>J5217*INDEX('Pliegos Tarifarios (Las Condes)'!$D:$D,MATCH($B5217,'Pliegos Tarifarios (Las Condes)'!$A:$A,0))</f>
        <v>42055.074617400001</v>
      </c>
      <c r="P5217" s="19">
        <f>H5217*INDEX('Pliegos Tarifarios (Las Condes)'!$E:$E,MATCH($B5217,'Pliegos Tarifarios (Las Condes)'!$A:$A,0))</f>
        <v>14316.332448000001</v>
      </c>
      <c r="Q5217" s="19" cm="1">
        <f t="array" ref="Q5217">H5217*_xlfn.IFS(H5217&lt;=350,INDEX('Pliegos Tarifarios (Las Condes)'!$F:$F,MATCH($B5217,'Pliegos Tarifarios (Las Condes)'!$A:$A,0)),H5217&lt;=500,INDEX('Pliegos Tarifarios (Las Condes)'!$G:$G,MATCH($B5217,'Pliegos Tarifarios (Las Condes)'!$A:$A,0)),H5217&lt;=1000,INDEX('Pliegos Tarifarios (Las Condes)'!$H:$H,MATCH($B5217,'Pliegos Tarifarios (Las Condes)'!$A:$A,0)),H5217&lt;=5000,INDEX('Pliegos Tarifarios (Las Condes)'!$I:$I,MATCH($B5217,'Pliegos Tarifarios (Las Condes)'!$A:$A,0)),H5217&gt;5000,INDEX('Pliegos Tarifarios (Las Condes)'!$J:$J,MATCH($B5217,'Pliegos Tarifarios (Las Condes)'!$A:$A,0)))/1.19</f>
        <v>3364.1888521008404</v>
      </c>
      <c r="R5217" s="19">
        <f>INDEX('Pliegos Tarifarios (Las Condes)'!$K:$K,MATCH($B5217,'Pliegos Tarifarios (Las Condes)'!$A:$A,0))</f>
        <v>733.35299999999995</v>
      </c>
      <c r="S5217" s="21">
        <f t="shared" si="246"/>
        <v>215345.14486610089</v>
      </c>
      <c r="T5217" s="21">
        <f t="shared" si="247"/>
        <v>40915.577524559172</v>
      </c>
      <c r="U5217" s="19">
        <v>0</v>
      </c>
      <c r="V5217" s="21">
        <f t="shared" si="248"/>
        <v>256260.72239066006</v>
      </c>
    </row>
    <row r="5218" spans="1:22" x14ac:dyDescent="0.3">
      <c r="A5218" s="7" t="s">
        <v>151</v>
      </c>
      <c r="B5218" s="7">
        <v>12</v>
      </c>
      <c r="C5218" s="8" t="s">
        <v>186</v>
      </c>
      <c r="D5218" s="7" t="s">
        <v>752</v>
      </c>
      <c r="E5218" s="7" t="s">
        <v>121</v>
      </c>
      <c r="F5218" s="8" t="s">
        <v>753</v>
      </c>
      <c r="G5218" s="7" t="s">
        <v>16</v>
      </c>
      <c r="H5218" s="9">
        <v>1097.3978999999999</v>
      </c>
      <c r="I5218" s="9">
        <v>2.8622000000000001</v>
      </c>
      <c r="J5218" s="9">
        <v>2.8622000000000001</v>
      </c>
      <c r="K5218" s="10">
        <v>1</v>
      </c>
      <c r="L5218" s="9">
        <v>35.4</v>
      </c>
      <c r="M5218" s="19">
        <f>H5218*INDEX('Pliegos Tarifarios (Las Condes)'!$B:$B,MATCH($B5218,'Pliegos Tarifarios (Las Condes)'!$A:$A,0))</f>
        <v>144596.43949769999</v>
      </c>
      <c r="N5218" s="19">
        <f>I5218*INDEX('Pliegos Tarifarios (Las Condes)'!$C:$C,MATCH($B5218,'Pliegos Tarifarios (Las Condes)'!$A:$A,0))</f>
        <v>9917.4743426000005</v>
      </c>
      <c r="O5218" s="19">
        <f>J5218*INDEX('Pliegos Tarifarios (Las Condes)'!$D:$D,MATCH($B5218,'Pliegos Tarifarios (Las Condes)'!$A:$A,0))</f>
        <v>41613.093607800001</v>
      </c>
      <c r="P5218" s="19">
        <f>H5218*INDEX('Pliegos Tarifarios (Las Condes)'!$E:$E,MATCH($B5218,'Pliegos Tarifarios (Las Condes)'!$A:$A,0))</f>
        <v>14292.510249599998</v>
      </c>
      <c r="Q5218" s="19" cm="1">
        <f t="array" ref="Q5218">H5218*_xlfn.IFS(H5218&lt;=350,INDEX('Pliegos Tarifarios (Las Condes)'!$F:$F,MATCH($B5218,'Pliegos Tarifarios (Las Condes)'!$A:$A,0)),H5218&lt;=500,INDEX('Pliegos Tarifarios (Las Condes)'!$G:$G,MATCH($B5218,'Pliegos Tarifarios (Las Condes)'!$A:$A,0)),H5218&lt;=1000,INDEX('Pliegos Tarifarios (Las Condes)'!$H:$H,MATCH($B5218,'Pliegos Tarifarios (Las Condes)'!$A:$A,0)),H5218&lt;=5000,INDEX('Pliegos Tarifarios (Las Condes)'!$I:$I,MATCH($B5218,'Pliegos Tarifarios (Las Condes)'!$A:$A,0)),H5218&gt;5000,INDEX('Pliegos Tarifarios (Las Condes)'!$J:$J,MATCH($B5218,'Pliegos Tarifarios (Las Condes)'!$A:$A,0)))/1.19</f>
        <v>3358.5908838655464</v>
      </c>
      <c r="R5218" s="19">
        <f>INDEX('Pliegos Tarifarios (Las Condes)'!$K:$K,MATCH($B5218,'Pliegos Tarifarios (Las Condes)'!$A:$A,0))</f>
        <v>733.35299999999995</v>
      </c>
      <c r="S5218" s="21">
        <f t="shared" si="246"/>
        <v>214511.46158156553</v>
      </c>
      <c r="T5218" s="21">
        <f t="shared" si="247"/>
        <v>40757.17770049745</v>
      </c>
      <c r="U5218" s="19">
        <v>0</v>
      </c>
      <c r="V5218" s="21">
        <f t="shared" si="248"/>
        <v>255268.63928206297</v>
      </c>
    </row>
    <row r="5219" spans="1:22" x14ac:dyDescent="0.3">
      <c r="A5219" s="7" t="s">
        <v>151</v>
      </c>
      <c r="B5219" s="7">
        <v>12</v>
      </c>
      <c r="C5219" s="8" t="s">
        <v>186</v>
      </c>
      <c r="D5219" s="7" t="s">
        <v>754</v>
      </c>
      <c r="E5219" s="7" t="s">
        <v>121</v>
      </c>
      <c r="F5219" s="8" t="s">
        <v>755</v>
      </c>
      <c r="G5219" s="7" t="s">
        <v>16</v>
      </c>
      <c r="H5219" s="9">
        <v>1097.7582</v>
      </c>
      <c r="I5219" s="9">
        <v>2.9464999999999999</v>
      </c>
      <c r="J5219" s="9">
        <v>2.9464999999999999</v>
      </c>
      <c r="K5219" s="10">
        <v>1</v>
      </c>
      <c r="L5219" s="9">
        <v>35.409999999999997</v>
      </c>
      <c r="M5219" s="19">
        <f>H5219*INDEX('Pliegos Tarifarios (Las Condes)'!$B:$B,MATCH($B5219,'Pliegos Tarifarios (Las Condes)'!$A:$A,0))</f>
        <v>144643.9137066</v>
      </c>
      <c r="N5219" s="19">
        <f>I5219*INDEX('Pliegos Tarifarios (Las Condes)'!$C:$C,MATCH($B5219,'Pliegos Tarifarios (Las Condes)'!$A:$A,0))</f>
        <v>10209.572409500001</v>
      </c>
      <c r="O5219" s="19">
        <f>J5219*INDEX('Pliegos Tarifarios (Las Condes)'!$D:$D,MATCH($B5219,'Pliegos Tarifarios (Las Condes)'!$A:$A,0))</f>
        <v>42838.718578499997</v>
      </c>
      <c r="P5219" s="19">
        <f>H5219*INDEX('Pliegos Tarifarios (Las Condes)'!$E:$E,MATCH($B5219,'Pliegos Tarifarios (Las Condes)'!$A:$A,0))</f>
        <v>14297.202796799998</v>
      </c>
      <c r="Q5219" s="19" cm="1">
        <f t="array" ref="Q5219">H5219*_xlfn.IFS(H5219&lt;=350,INDEX('Pliegos Tarifarios (Las Condes)'!$F:$F,MATCH($B5219,'Pliegos Tarifarios (Las Condes)'!$A:$A,0)),H5219&lt;=500,INDEX('Pliegos Tarifarios (Las Condes)'!$G:$G,MATCH($B5219,'Pliegos Tarifarios (Las Condes)'!$A:$A,0)),H5219&lt;=1000,INDEX('Pliegos Tarifarios (Las Condes)'!$H:$H,MATCH($B5219,'Pliegos Tarifarios (Las Condes)'!$A:$A,0)),H5219&lt;=5000,INDEX('Pliegos Tarifarios (Las Condes)'!$I:$I,MATCH($B5219,'Pliegos Tarifarios (Las Condes)'!$A:$A,0)),H5219&gt;5000,INDEX('Pliegos Tarifarios (Las Condes)'!$J:$J,MATCH($B5219,'Pliegos Tarifarios (Las Condes)'!$A:$A,0)))/1.19</f>
        <v>3359.6935835294116</v>
      </c>
      <c r="R5219" s="19">
        <f>INDEX('Pliegos Tarifarios (Las Condes)'!$K:$K,MATCH($B5219,'Pliegos Tarifarios (Las Condes)'!$A:$A,0))</f>
        <v>733.35299999999995</v>
      </c>
      <c r="S5219" s="21">
        <f t="shared" si="246"/>
        <v>216082.45407492941</v>
      </c>
      <c r="T5219" s="21">
        <f t="shared" si="247"/>
        <v>41055.666274236588</v>
      </c>
      <c r="U5219" s="19">
        <v>0</v>
      </c>
      <c r="V5219" s="21">
        <f t="shared" si="248"/>
        <v>257138.12034916598</v>
      </c>
    </row>
    <row r="5220" spans="1:22" x14ac:dyDescent="0.3">
      <c r="A5220" s="7" t="s">
        <v>151</v>
      </c>
      <c r="B5220" s="7">
        <v>12</v>
      </c>
      <c r="C5220" s="8" t="s">
        <v>186</v>
      </c>
      <c r="D5220" s="7" t="s">
        <v>756</v>
      </c>
      <c r="E5220" s="7" t="s">
        <v>121</v>
      </c>
      <c r="F5220" s="8" t="s">
        <v>757</v>
      </c>
      <c r="G5220" s="7" t="s">
        <v>16</v>
      </c>
      <c r="H5220" s="9">
        <v>1099.6148000000001</v>
      </c>
      <c r="I5220" s="9">
        <v>2.8704999999999998</v>
      </c>
      <c r="J5220" s="9">
        <v>2.8599000000000001</v>
      </c>
      <c r="K5220" s="10">
        <v>0.99630726354293686</v>
      </c>
      <c r="L5220" s="9">
        <v>35.47</v>
      </c>
      <c r="M5220" s="19">
        <f>H5220*INDEX('Pliegos Tarifarios (Las Condes)'!$B:$B,MATCH($B5220,'Pliegos Tarifarios (Las Condes)'!$A:$A,0))</f>
        <v>144888.54489240001</v>
      </c>
      <c r="N5220" s="19">
        <f>I5220*INDEX('Pliegos Tarifarios (Las Condes)'!$C:$C,MATCH($B5220,'Pliegos Tarifarios (Las Condes)'!$A:$A,0))</f>
        <v>9946.2337014999994</v>
      </c>
      <c r="O5220" s="19">
        <f>J5220*INDEX('Pliegos Tarifarios (Las Condes)'!$D:$D,MATCH($B5220,'Pliegos Tarifarios (Las Condes)'!$A:$A,0))</f>
        <v>41579.654255100002</v>
      </c>
      <c r="P5220" s="19">
        <f>H5220*INDEX('Pliegos Tarifarios (Las Condes)'!$E:$E,MATCH($B5220,'Pliegos Tarifarios (Las Condes)'!$A:$A,0))</f>
        <v>14321.383155199999</v>
      </c>
      <c r="Q5220" s="19" cm="1">
        <f t="array" ref="Q5220">H5220*_xlfn.IFS(H5220&lt;=350,INDEX('Pliegos Tarifarios (Las Condes)'!$F:$F,MATCH($B5220,'Pliegos Tarifarios (Las Condes)'!$A:$A,0)),H5220&lt;=500,INDEX('Pliegos Tarifarios (Las Condes)'!$G:$G,MATCH($B5220,'Pliegos Tarifarios (Las Condes)'!$A:$A,0)),H5220&lt;=1000,INDEX('Pliegos Tarifarios (Las Condes)'!$H:$H,MATCH($B5220,'Pliegos Tarifarios (Las Condes)'!$A:$A,0)),H5220&lt;=5000,INDEX('Pliegos Tarifarios (Las Condes)'!$I:$I,MATCH($B5220,'Pliegos Tarifarios (Las Condes)'!$A:$A,0)),H5220&gt;5000,INDEX('Pliegos Tarifarios (Las Condes)'!$J:$J,MATCH($B5220,'Pliegos Tarifarios (Las Condes)'!$A:$A,0)))/1.19</f>
        <v>3365.3757156302522</v>
      </c>
      <c r="R5220" s="19">
        <f>INDEX('Pliegos Tarifarios (Las Condes)'!$K:$K,MATCH($B5220,'Pliegos Tarifarios (Las Condes)'!$A:$A,0))</f>
        <v>733.35299999999995</v>
      </c>
      <c r="S5220" s="21">
        <f t="shared" si="246"/>
        <v>214834.54471983024</v>
      </c>
      <c r="T5220" s="21">
        <f t="shared" si="247"/>
        <v>40818.563496767747</v>
      </c>
      <c r="U5220" s="19">
        <v>0</v>
      </c>
      <c r="V5220" s="21">
        <f t="shared" si="248"/>
        <v>255653.10821659799</v>
      </c>
    </row>
    <row r="5221" spans="1:22" x14ac:dyDescent="0.3">
      <c r="A5221" s="7" t="s">
        <v>151</v>
      </c>
      <c r="B5221" s="7">
        <v>12</v>
      </c>
      <c r="C5221" s="8" t="s">
        <v>186</v>
      </c>
      <c r="D5221" s="7" t="s">
        <v>758</v>
      </c>
      <c r="E5221" s="7" t="s">
        <v>121</v>
      </c>
      <c r="F5221" s="8" t="s">
        <v>759</v>
      </c>
      <c r="G5221" s="7" t="s">
        <v>16</v>
      </c>
      <c r="H5221" s="9">
        <v>1098.8367000000001</v>
      </c>
      <c r="I5221" s="9">
        <v>2.9121999999999999</v>
      </c>
      <c r="J5221" s="9">
        <v>2.9121999999999999</v>
      </c>
      <c r="K5221" s="10">
        <v>1</v>
      </c>
      <c r="L5221" s="9">
        <v>35.450000000000003</v>
      </c>
      <c r="M5221" s="19">
        <f>H5221*INDEX('Pliegos Tarifarios (Las Condes)'!$B:$B,MATCH($B5221,'Pliegos Tarifarios (Las Condes)'!$A:$A,0))</f>
        <v>144786.02010210001</v>
      </c>
      <c r="N5221" s="19">
        <f>I5221*INDEX('Pliegos Tarifarios (Las Condes)'!$C:$C,MATCH($B5221,'Pliegos Tarifarios (Las Condes)'!$A:$A,0))</f>
        <v>10090.7234926</v>
      </c>
      <c r="O5221" s="19">
        <f>J5221*INDEX('Pliegos Tarifarios (Las Condes)'!$D:$D,MATCH($B5221,'Pliegos Tarifarios (Las Condes)'!$A:$A,0))</f>
        <v>42340.036057799996</v>
      </c>
      <c r="P5221" s="19">
        <f>H5221*INDEX('Pliegos Tarifarios (Las Condes)'!$E:$E,MATCH($B5221,'Pliegos Tarifarios (Las Condes)'!$A:$A,0))</f>
        <v>14311.2491808</v>
      </c>
      <c r="Q5221" s="19" cm="1">
        <f t="array" ref="Q5221">H5221*_xlfn.IFS(H5221&lt;=350,INDEX('Pliegos Tarifarios (Las Condes)'!$F:$F,MATCH($B5221,'Pliegos Tarifarios (Las Condes)'!$A:$A,0)),H5221&lt;=500,INDEX('Pliegos Tarifarios (Las Condes)'!$G:$G,MATCH($B5221,'Pliegos Tarifarios (Las Condes)'!$A:$A,0)),H5221&lt;=1000,INDEX('Pliegos Tarifarios (Las Condes)'!$H:$H,MATCH($B5221,'Pliegos Tarifarios (Las Condes)'!$A:$A,0)),H5221&lt;=5000,INDEX('Pliegos Tarifarios (Las Condes)'!$I:$I,MATCH($B5221,'Pliegos Tarifarios (Las Condes)'!$A:$A,0)),H5221&gt;5000,INDEX('Pliegos Tarifarios (Las Condes)'!$J:$J,MATCH($B5221,'Pliegos Tarifarios (Las Condes)'!$A:$A,0)))/1.19</f>
        <v>3362.9943373109245</v>
      </c>
      <c r="R5221" s="19">
        <f>INDEX('Pliegos Tarifarios (Las Condes)'!$K:$K,MATCH($B5221,'Pliegos Tarifarios (Las Condes)'!$A:$A,0))</f>
        <v>733.35299999999995</v>
      </c>
      <c r="S5221" s="21">
        <f t="shared" si="246"/>
        <v>215624.37617061092</v>
      </c>
      <c r="T5221" s="21">
        <f t="shared" si="247"/>
        <v>40968.631472416077</v>
      </c>
      <c r="U5221" s="19">
        <v>0</v>
      </c>
      <c r="V5221" s="21">
        <f t="shared" si="248"/>
        <v>256593.007643027</v>
      </c>
    </row>
    <row r="5222" spans="1:22" x14ac:dyDescent="0.3">
      <c r="A5222" s="7" t="s">
        <v>151</v>
      </c>
      <c r="B5222" s="7">
        <v>12</v>
      </c>
      <c r="C5222" s="8" t="s">
        <v>186</v>
      </c>
      <c r="D5222" s="7" t="s">
        <v>760</v>
      </c>
      <c r="E5222" s="7" t="s">
        <v>121</v>
      </c>
      <c r="F5222" s="8" t="s">
        <v>761</v>
      </c>
      <c r="G5222" s="7" t="s">
        <v>16</v>
      </c>
      <c r="H5222" s="9">
        <v>1100.4826</v>
      </c>
      <c r="I5222" s="9">
        <v>2.8643000000000001</v>
      </c>
      <c r="J5222" s="9">
        <v>2.8203</v>
      </c>
      <c r="K5222" s="10">
        <v>0.98463848060608172</v>
      </c>
      <c r="L5222" s="9">
        <v>35.5</v>
      </c>
      <c r="M5222" s="19">
        <f>H5222*INDEX('Pliegos Tarifarios (Las Condes)'!$B:$B,MATCH($B5222,'Pliegos Tarifarios (Las Condes)'!$A:$A,0))</f>
        <v>145002.88882380002</v>
      </c>
      <c r="N5222" s="19">
        <f>I5222*INDEX('Pliegos Tarifarios (Las Condes)'!$C:$C,MATCH($B5222,'Pliegos Tarifarios (Las Condes)'!$A:$A,0))</f>
        <v>9924.7508069000014</v>
      </c>
      <c r="O5222" s="19">
        <f>J5222*INDEX('Pliegos Tarifarios (Las Condes)'!$D:$D,MATCH($B5222,'Pliegos Tarifarios (Las Condes)'!$A:$A,0))</f>
        <v>41003.915834699998</v>
      </c>
      <c r="P5222" s="19">
        <f>H5222*INDEX('Pliegos Tarifarios (Las Condes)'!$E:$E,MATCH($B5222,'Pliegos Tarifarios (Las Condes)'!$A:$A,0))</f>
        <v>14332.685382399999</v>
      </c>
      <c r="Q5222" s="19" cm="1">
        <f t="array" ref="Q5222">H5222*_xlfn.IFS(H5222&lt;=350,INDEX('Pliegos Tarifarios (Las Condes)'!$F:$F,MATCH($B5222,'Pliegos Tarifarios (Las Condes)'!$A:$A,0)),H5222&lt;=500,INDEX('Pliegos Tarifarios (Las Condes)'!$G:$G,MATCH($B5222,'Pliegos Tarifarios (Las Condes)'!$A:$A,0)),H5222&lt;=1000,INDEX('Pliegos Tarifarios (Las Condes)'!$H:$H,MATCH($B5222,'Pliegos Tarifarios (Las Condes)'!$A:$A,0)),H5222&lt;=5000,INDEX('Pliegos Tarifarios (Las Condes)'!$I:$I,MATCH($B5222,'Pliegos Tarifarios (Las Condes)'!$A:$A,0)),H5222&gt;5000,INDEX('Pliegos Tarifarios (Las Condes)'!$J:$J,MATCH($B5222,'Pliegos Tarifarios (Las Condes)'!$A:$A,0)))/1.19</f>
        <v>3368.0316211764707</v>
      </c>
      <c r="R5222" s="19">
        <f>INDEX('Pliegos Tarifarios (Las Condes)'!$K:$K,MATCH($B5222,'Pliegos Tarifarios (Las Condes)'!$A:$A,0))</f>
        <v>733.35299999999995</v>
      </c>
      <c r="S5222" s="21">
        <f t="shared" si="246"/>
        <v>214365.62546897648</v>
      </c>
      <c r="T5222" s="21">
        <f t="shared" si="247"/>
        <v>40729.468839105532</v>
      </c>
      <c r="U5222" s="19">
        <v>0</v>
      </c>
      <c r="V5222" s="21">
        <f t="shared" si="248"/>
        <v>255095.09430808201</v>
      </c>
    </row>
    <row r="5223" spans="1:22" x14ac:dyDescent="0.3">
      <c r="A5223" s="7" t="s">
        <v>151</v>
      </c>
      <c r="B5223" s="7">
        <v>12</v>
      </c>
      <c r="C5223" s="8" t="s">
        <v>186</v>
      </c>
      <c r="D5223" s="7" t="s">
        <v>762</v>
      </c>
      <c r="E5223" s="7" t="s">
        <v>121</v>
      </c>
      <c r="F5223" s="8" t="s">
        <v>763</v>
      </c>
      <c r="G5223" s="7" t="s">
        <v>16</v>
      </c>
      <c r="H5223" s="9">
        <v>1098.9942000000001</v>
      </c>
      <c r="I5223" s="9">
        <v>2.923</v>
      </c>
      <c r="J5223" s="9">
        <v>2.8980999999999999</v>
      </c>
      <c r="K5223" s="10">
        <v>0.99148135477249399</v>
      </c>
      <c r="L5223" s="9">
        <v>35.450000000000003</v>
      </c>
      <c r="M5223" s="19">
        <f>H5223*INDEX('Pliegos Tarifarios (Las Condes)'!$B:$B,MATCH($B5223,'Pliegos Tarifarios (Las Condes)'!$A:$A,0))</f>
        <v>144806.77277460002</v>
      </c>
      <c r="N5223" s="19">
        <f>I5223*INDEX('Pliegos Tarifarios (Las Condes)'!$C:$C,MATCH($B5223,'Pliegos Tarifarios (Las Condes)'!$A:$A,0))</f>
        <v>10128.145309000001</v>
      </c>
      <c r="O5223" s="19">
        <f>J5223*INDEX('Pliegos Tarifarios (Las Condes)'!$D:$D,MATCH($B5223,'Pliegos Tarifarios (Las Condes)'!$A:$A,0))</f>
        <v>42135.038286900002</v>
      </c>
      <c r="P5223" s="19">
        <f>H5223*INDEX('Pliegos Tarifarios (Las Condes)'!$E:$E,MATCH($B5223,'Pliegos Tarifarios (Las Condes)'!$A:$A,0))</f>
        <v>14313.300460800001</v>
      </c>
      <c r="Q5223" s="19" cm="1">
        <f t="array" ref="Q5223">H5223*_xlfn.IFS(H5223&lt;=350,INDEX('Pliegos Tarifarios (Las Condes)'!$F:$F,MATCH($B5223,'Pliegos Tarifarios (Las Condes)'!$A:$A,0)),H5223&lt;=500,INDEX('Pliegos Tarifarios (Las Condes)'!$G:$G,MATCH($B5223,'Pliegos Tarifarios (Las Condes)'!$A:$A,0)),H5223&lt;=1000,INDEX('Pliegos Tarifarios (Las Condes)'!$H:$H,MATCH($B5223,'Pliegos Tarifarios (Las Condes)'!$A:$A,0)),H5223&lt;=5000,INDEX('Pliegos Tarifarios (Las Condes)'!$I:$I,MATCH($B5223,'Pliegos Tarifarios (Las Condes)'!$A:$A,0)),H5223&gt;5000,INDEX('Pliegos Tarifarios (Las Condes)'!$J:$J,MATCH($B5223,'Pliegos Tarifarios (Las Condes)'!$A:$A,0)))/1.19</f>
        <v>3363.4763667226898</v>
      </c>
      <c r="R5223" s="19">
        <f>INDEX('Pliegos Tarifarios (Las Condes)'!$K:$K,MATCH($B5223,'Pliegos Tarifarios (Las Condes)'!$A:$A,0))</f>
        <v>733.35299999999995</v>
      </c>
      <c r="S5223" s="21">
        <f t="shared" si="246"/>
        <v>215480.08619802273</v>
      </c>
      <c r="T5223" s="21">
        <f t="shared" si="247"/>
        <v>40941.216377624318</v>
      </c>
      <c r="U5223" s="19">
        <v>0</v>
      </c>
      <c r="V5223" s="21">
        <f t="shared" si="248"/>
        <v>256421.30257564705</v>
      </c>
    </row>
    <row r="5224" spans="1:22" x14ac:dyDescent="0.3">
      <c r="A5224" s="7" t="s">
        <v>151</v>
      </c>
      <c r="B5224" s="7">
        <v>12</v>
      </c>
      <c r="C5224" s="8" t="s">
        <v>186</v>
      </c>
      <c r="D5224" s="7" t="s">
        <v>764</v>
      </c>
      <c r="E5224" s="7" t="s">
        <v>121</v>
      </c>
      <c r="F5224" s="8" t="s">
        <v>765</v>
      </c>
      <c r="G5224" s="7" t="s">
        <v>16</v>
      </c>
      <c r="H5224" s="9">
        <v>1099.9527</v>
      </c>
      <c r="I5224" s="9">
        <v>2.8986999999999998</v>
      </c>
      <c r="J5224" s="9">
        <v>2.8986999999999998</v>
      </c>
      <c r="K5224" s="10">
        <v>1</v>
      </c>
      <c r="L5224" s="9">
        <v>35.479999999999997</v>
      </c>
      <c r="M5224" s="19">
        <f>H5224*INDEX('Pliegos Tarifarios (Las Condes)'!$B:$B,MATCH($B5224,'Pliegos Tarifarios (Las Condes)'!$A:$A,0))</f>
        <v>144933.0676101</v>
      </c>
      <c r="N5224" s="19">
        <f>I5224*INDEX('Pliegos Tarifarios (Las Condes)'!$C:$C,MATCH($B5224,'Pliegos Tarifarios (Las Condes)'!$A:$A,0))</f>
        <v>10043.946222099999</v>
      </c>
      <c r="O5224" s="19">
        <f>J5224*INDEX('Pliegos Tarifarios (Las Condes)'!$D:$D,MATCH($B5224,'Pliegos Tarifarios (Las Condes)'!$A:$A,0))</f>
        <v>42143.761596299999</v>
      </c>
      <c r="P5224" s="19">
        <f>H5224*INDEX('Pliegos Tarifarios (Las Condes)'!$E:$E,MATCH($B5224,'Pliegos Tarifarios (Las Condes)'!$A:$A,0))</f>
        <v>14325.783964799999</v>
      </c>
      <c r="Q5224" s="19" cm="1">
        <f t="array" ref="Q5224">H5224*_xlfn.IFS(H5224&lt;=350,INDEX('Pliegos Tarifarios (Las Condes)'!$F:$F,MATCH($B5224,'Pliegos Tarifarios (Las Condes)'!$A:$A,0)),H5224&lt;=500,INDEX('Pliegos Tarifarios (Las Condes)'!$G:$G,MATCH($B5224,'Pliegos Tarifarios (Las Condes)'!$A:$A,0)),H5224&lt;=1000,INDEX('Pliegos Tarifarios (Las Condes)'!$H:$H,MATCH($B5224,'Pliegos Tarifarios (Las Condes)'!$A:$A,0)),H5224&lt;=5000,INDEX('Pliegos Tarifarios (Las Condes)'!$I:$I,MATCH($B5224,'Pliegos Tarifarios (Las Condes)'!$A:$A,0)),H5224&gt;5000,INDEX('Pliegos Tarifarios (Las Condes)'!$J:$J,MATCH($B5224,'Pliegos Tarifarios (Las Condes)'!$A:$A,0)))/1.19</f>
        <v>3366.4098600000002</v>
      </c>
      <c r="R5224" s="19">
        <f>INDEX('Pliegos Tarifarios (Las Condes)'!$K:$K,MATCH($B5224,'Pliegos Tarifarios (Las Condes)'!$A:$A,0))</f>
        <v>733.35299999999995</v>
      </c>
      <c r="S5224" s="21">
        <f t="shared" si="246"/>
        <v>215546.32225330002</v>
      </c>
      <c r="T5224" s="21">
        <f t="shared" si="247"/>
        <v>40953.801228127006</v>
      </c>
      <c r="U5224" s="19">
        <v>0</v>
      </c>
      <c r="V5224" s="21">
        <f t="shared" si="248"/>
        <v>256500.12348142703</v>
      </c>
    </row>
    <row r="5225" spans="1:22" x14ac:dyDescent="0.3">
      <c r="A5225" s="7" t="s">
        <v>151</v>
      </c>
      <c r="B5225" s="7">
        <v>12</v>
      </c>
      <c r="C5225" s="8" t="s">
        <v>186</v>
      </c>
      <c r="D5225" s="7" t="s">
        <v>766</v>
      </c>
      <c r="E5225" s="7" t="s">
        <v>121</v>
      </c>
      <c r="F5225" s="8" t="s">
        <v>767</v>
      </c>
      <c r="G5225" s="7" t="s">
        <v>16</v>
      </c>
      <c r="H5225" s="9">
        <v>1098.4766</v>
      </c>
      <c r="I5225" s="9">
        <v>2.8801000000000001</v>
      </c>
      <c r="J5225" s="9">
        <v>2.8294000000000001</v>
      </c>
      <c r="K5225" s="10">
        <v>0.98239644456789699</v>
      </c>
      <c r="L5225" s="9">
        <v>35.43</v>
      </c>
      <c r="M5225" s="19">
        <f>H5225*INDEX('Pliegos Tarifarios (Las Condes)'!$B:$B,MATCH($B5225,'Pliegos Tarifarios (Las Condes)'!$A:$A,0))</f>
        <v>144738.57224579999</v>
      </c>
      <c r="N5225" s="19">
        <f>I5225*INDEX('Pliegos Tarifarios (Las Condes)'!$C:$C,MATCH($B5225,'Pliegos Tarifarios (Las Condes)'!$A:$A,0))</f>
        <v>9979.4975383000001</v>
      </c>
      <c r="O5225" s="19">
        <f>J5225*INDEX('Pliegos Tarifarios (Las Condes)'!$D:$D,MATCH($B5225,'Pliegos Tarifarios (Las Condes)'!$A:$A,0))</f>
        <v>41136.2193606</v>
      </c>
      <c r="P5225" s="19">
        <f>H5225*INDEX('Pliegos Tarifarios (Las Condes)'!$E:$E,MATCH($B5225,'Pliegos Tarifarios (Las Condes)'!$A:$A,0))</f>
        <v>14306.559238399999</v>
      </c>
      <c r="Q5225" s="19" cm="1">
        <f t="array" ref="Q5225">H5225*_xlfn.IFS(H5225&lt;=350,INDEX('Pliegos Tarifarios (Las Condes)'!$F:$F,MATCH($B5225,'Pliegos Tarifarios (Las Condes)'!$A:$A,0)),H5225&lt;=500,INDEX('Pliegos Tarifarios (Las Condes)'!$G:$G,MATCH($B5225,'Pliegos Tarifarios (Las Condes)'!$A:$A,0)),H5225&lt;=1000,INDEX('Pliegos Tarifarios (Las Condes)'!$H:$H,MATCH($B5225,'Pliegos Tarifarios (Las Condes)'!$A:$A,0)),H5225&lt;=5000,INDEX('Pliegos Tarifarios (Las Condes)'!$I:$I,MATCH($B5225,'Pliegos Tarifarios (Las Condes)'!$A:$A,0)),H5225&gt;5000,INDEX('Pliegos Tarifarios (Las Condes)'!$J:$J,MATCH($B5225,'Pliegos Tarifarios (Las Condes)'!$A:$A,0)))/1.19</f>
        <v>3361.8922497478993</v>
      </c>
      <c r="R5225" s="19">
        <f>INDEX('Pliegos Tarifarios (Las Condes)'!$K:$K,MATCH($B5225,'Pliegos Tarifarios (Las Condes)'!$A:$A,0))</f>
        <v>733.35299999999995</v>
      </c>
      <c r="S5225" s="21">
        <f t="shared" si="246"/>
        <v>214256.09363284789</v>
      </c>
      <c r="T5225" s="21">
        <f t="shared" si="247"/>
        <v>40708.657790241101</v>
      </c>
      <c r="U5225" s="19">
        <v>0</v>
      </c>
      <c r="V5225" s="21">
        <f t="shared" si="248"/>
        <v>254964.75142308898</v>
      </c>
    </row>
    <row r="5226" spans="1:22" x14ac:dyDescent="0.3">
      <c r="A5226" s="7" t="s">
        <v>151</v>
      </c>
      <c r="B5226" s="7">
        <v>12</v>
      </c>
      <c r="C5226" s="8" t="s">
        <v>186</v>
      </c>
      <c r="D5226" s="7" t="s">
        <v>768</v>
      </c>
      <c r="E5226" s="7" t="s">
        <v>121</v>
      </c>
      <c r="F5226" s="8" t="s">
        <v>769</v>
      </c>
      <c r="G5226" s="7" t="s">
        <v>16</v>
      </c>
      <c r="H5226" s="9">
        <v>1099.2467999999999</v>
      </c>
      <c r="I5226" s="9">
        <v>2.8805999999999998</v>
      </c>
      <c r="J5226" s="9">
        <v>2.8431999999999999</v>
      </c>
      <c r="K5226" s="10">
        <v>0.9870165937651878</v>
      </c>
      <c r="L5226" s="9">
        <v>35.46</v>
      </c>
      <c r="M5226" s="19">
        <f>H5226*INDEX('Pliegos Tarifarios (Las Condes)'!$B:$B,MATCH($B5226,'Pliegos Tarifarios (Las Condes)'!$A:$A,0))</f>
        <v>144840.05610839999</v>
      </c>
      <c r="N5226" s="19">
        <f>I5226*INDEX('Pliegos Tarifarios (Las Condes)'!$C:$C,MATCH($B5226,'Pliegos Tarifarios (Las Condes)'!$A:$A,0))</f>
        <v>9981.2300297999991</v>
      </c>
      <c r="O5226" s="19">
        <f>J5226*INDEX('Pliegos Tarifarios (Las Condes)'!$D:$D,MATCH($B5226,'Pliegos Tarifarios (Las Condes)'!$A:$A,0))</f>
        <v>41336.855476800003</v>
      </c>
      <c r="P5226" s="19">
        <f>H5226*INDEX('Pliegos Tarifarios (Las Condes)'!$E:$E,MATCH($B5226,'Pliegos Tarifarios (Las Condes)'!$A:$A,0))</f>
        <v>14316.590323199998</v>
      </c>
      <c r="Q5226" s="19" cm="1">
        <f t="array" ref="Q5226">H5226*_xlfn.IFS(H5226&lt;=350,INDEX('Pliegos Tarifarios (Las Condes)'!$F:$F,MATCH($B5226,'Pliegos Tarifarios (Las Condes)'!$A:$A,0)),H5226&lt;=500,INDEX('Pliegos Tarifarios (Las Condes)'!$G:$G,MATCH($B5226,'Pliegos Tarifarios (Las Condes)'!$A:$A,0)),H5226&lt;=1000,INDEX('Pliegos Tarifarios (Las Condes)'!$H:$H,MATCH($B5226,'Pliegos Tarifarios (Las Condes)'!$A:$A,0)),H5226&lt;=5000,INDEX('Pliegos Tarifarios (Las Condes)'!$I:$I,MATCH($B5226,'Pliegos Tarifarios (Las Condes)'!$A:$A,0)),H5226&gt;5000,INDEX('Pliegos Tarifarios (Las Condes)'!$J:$J,MATCH($B5226,'Pliegos Tarifarios (Las Condes)'!$A:$A,0)))/1.19</f>
        <v>3364.2494500840335</v>
      </c>
      <c r="R5226" s="19">
        <f>INDEX('Pliegos Tarifarios (Las Condes)'!$K:$K,MATCH($B5226,'Pliegos Tarifarios (Las Condes)'!$A:$A,0))</f>
        <v>733.35299999999995</v>
      </c>
      <c r="S5226" s="21">
        <f t="shared" si="246"/>
        <v>214572.33438828404</v>
      </c>
      <c r="T5226" s="21">
        <f t="shared" si="247"/>
        <v>40768.743533773966</v>
      </c>
      <c r="U5226" s="19">
        <v>0</v>
      </c>
      <c r="V5226" s="21">
        <f t="shared" si="248"/>
        <v>255341.077922058</v>
      </c>
    </row>
    <row r="5227" spans="1:22" x14ac:dyDescent="0.3">
      <c r="A5227" s="7" t="s">
        <v>151</v>
      </c>
      <c r="B5227" s="7">
        <v>12</v>
      </c>
      <c r="C5227" s="8" t="s">
        <v>186</v>
      </c>
      <c r="D5227" s="7" t="s">
        <v>770</v>
      </c>
      <c r="E5227" s="7" t="s">
        <v>121</v>
      </c>
      <c r="F5227" s="8" t="s">
        <v>771</v>
      </c>
      <c r="G5227" s="7" t="s">
        <v>16</v>
      </c>
      <c r="H5227" s="9">
        <v>1099.3151</v>
      </c>
      <c r="I5227" s="9">
        <v>2.8852000000000002</v>
      </c>
      <c r="J5227" s="9">
        <v>2.8079000000000001</v>
      </c>
      <c r="K5227" s="10">
        <v>0.97320809649244411</v>
      </c>
      <c r="L5227" s="9">
        <v>35.46</v>
      </c>
      <c r="M5227" s="19">
        <f>H5227*INDEX('Pliegos Tarifarios (Las Condes)'!$B:$B,MATCH($B5227,'Pliegos Tarifarios (Las Condes)'!$A:$A,0))</f>
        <v>144849.0555213</v>
      </c>
      <c r="N5227" s="19">
        <f>I5227*INDEX('Pliegos Tarifarios (Las Condes)'!$C:$C,MATCH($B5227,'Pliegos Tarifarios (Las Condes)'!$A:$A,0))</f>
        <v>9997.1689516000006</v>
      </c>
      <c r="O5227" s="19">
        <f>J5227*INDEX('Pliegos Tarifarios (Las Condes)'!$D:$D,MATCH($B5227,'Pliegos Tarifarios (Las Condes)'!$A:$A,0))</f>
        <v>40823.634107099999</v>
      </c>
      <c r="P5227" s="19">
        <f>H5227*INDEX('Pliegos Tarifarios (Las Condes)'!$E:$E,MATCH($B5227,'Pliegos Tarifarios (Las Condes)'!$A:$A,0))</f>
        <v>14317.4798624</v>
      </c>
      <c r="Q5227" s="19" cm="1">
        <f t="array" ref="Q5227">H5227*_xlfn.IFS(H5227&lt;=350,INDEX('Pliegos Tarifarios (Las Condes)'!$F:$F,MATCH($B5227,'Pliegos Tarifarios (Las Condes)'!$A:$A,0)),H5227&lt;=500,INDEX('Pliegos Tarifarios (Las Condes)'!$G:$G,MATCH($B5227,'Pliegos Tarifarios (Las Condes)'!$A:$A,0)),H5227&lt;=1000,INDEX('Pliegos Tarifarios (Las Condes)'!$H:$H,MATCH($B5227,'Pliegos Tarifarios (Las Condes)'!$A:$A,0)),H5227&lt;=5000,INDEX('Pliegos Tarifarios (Las Condes)'!$I:$I,MATCH($B5227,'Pliegos Tarifarios (Las Condes)'!$A:$A,0)),H5227&gt;5000,INDEX('Pliegos Tarifarios (Las Condes)'!$J:$J,MATCH($B5227,'Pliegos Tarifarios (Las Condes)'!$A:$A,0)))/1.19</f>
        <v>3364.4584825210086</v>
      </c>
      <c r="R5227" s="19">
        <f>INDEX('Pliegos Tarifarios (Las Condes)'!$K:$K,MATCH($B5227,'Pliegos Tarifarios (Las Condes)'!$A:$A,0))</f>
        <v>733.35299999999995</v>
      </c>
      <c r="S5227" s="21">
        <f t="shared" si="246"/>
        <v>214085.14992492102</v>
      </c>
      <c r="T5227" s="21">
        <f t="shared" si="247"/>
        <v>40676.178485734992</v>
      </c>
      <c r="U5227" s="19">
        <v>0</v>
      </c>
      <c r="V5227" s="21">
        <f t="shared" si="248"/>
        <v>254761.32841065602</v>
      </c>
    </row>
    <row r="5228" spans="1:22" x14ac:dyDescent="0.3">
      <c r="A5228" s="7" t="s">
        <v>151</v>
      </c>
      <c r="B5228" s="7">
        <v>12</v>
      </c>
      <c r="C5228" s="8" t="s">
        <v>186</v>
      </c>
      <c r="D5228" s="7" t="s">
        <v>772</v>
      </c>
      <c r="E5228" s="7" t="s">
        <v>121</v>
      </c>
      <c r="F5228" s="8" t="s">
        <v>773</v>
      </c>
      <c r="G5228" s="7" t="s">
        <v>16</v>
      </c>
      <c r="H5228" s="9">
        <v>1100.0554</v>
      </c>
      <c r="I5228" s="9">
        <v>2.9392</v>
      </c>
      <c r="J5228" s="9">
        <v>2.9392</v>
      </c>
      <c r="K5228" s="10">
        <v>1</v>
      </c>
      <c r="L5228" s="9">
        <v>35.49</v>
      </c>
      <c r="M5228" s="19">
        <f>H5228*INDEX('Pliegos Tarifarios (Las Condes)'!$B:$B,MATCH($B5228,'Pliegos Tarifarios (Las Condes)'!$A:$A,0))</f>
        <v>144946.5996702</v>
      </c>
      <c r="N5228" s="19">
        <f>I5228*INDEX('Pliegos Tarifarios (Las Condes)'!$C:$C,MATCH($B5228,'Pliegos Tarifarios (Las Condes)'!$A:$A,0))</f>
        <v>10184.278033600001</v>
      </c>
      <c r="O5228" s="19">
        <f>J5228*INDEX('Pliegos Tarifarios (Las Condes)'!$D:$D,MATCH($B5228,'Pliegos Tarifarios (Las Condes)'!$A:$A,0))</f>
        <v>42732.584980799998</v>
      </c>
      <c r="P5228" s="19">
        <f>H5228*INDEX('Pliegos Tarifarios (Las Condes)'!$E:$E,MATCH($B5228,'Pliegos Tarifarios (Las Condes)'!$A:$A,0))</f>
        <v>14327.121529599999</v>
      </c>
      <c r="Q5228" s="19" cm="1">
        <f t="array" ref="Q5228">H5228*_xlfn.IFS(H5228&lt;=350,INDEX('Pliegos Tarifarios (Las Condes)'!$F:$F,MATCH($B5228,'Pliegos Tarifarios (Las Condes)'!$A:$A,0)),H5228&lt;=500,INDEX('Pliegos Tarifarios (Las Condes)'!$G:$G,MATCH($B5228,'Pliegos Tarifarios (Las Condes)'!$A:$A,0)),H5228&lt;=1000,INDEX('Pliegos Tarifarios (Las Condes)'!$H:$H,MATCH($B5228,'Pliegos Tarifarios (Las Condes)'!$A:$A,0)),H5228&lt;=5000,INDEX('Pliegos Tarifarios (Las Condes)'!$I:$I,MATCH($B5228,'Pliegos Tarifarios (Las Condes)'!$A:$A,0)),H5228&gt;5000,INDEX('Pliegos Tarifarios (Las Condes)'!$J:$J,MATCH($B5228,'Pliegos Tarifarios (Las Condes)'!$A:$A,0)))/1.19</f>
        <v>3366.7241737815125</v>
      </c>
      <c r="R5228" s="19">
        <f>INDEX('Pliegos Tarifarios (Las Condes)'!$K:$K,MATCH($B5228,'Pliegos Tarifarios (Las Condes)'!$A:$A,0))</f>
        <v>733.35299999999995</v>
      </c>
      <c r="S5228" s="21">
        <f t="shared" si="246"/>
        <v>216290.66138798153</v>
      </c>
      <c r="T5228" s="21">
        <f t="shared" si="247"/>
        <v>41095.22566371649</v>
      </c>
      <c r="U5228" s="19">
        <v>0</v>
      </c>
      <c r="V5228" s="21">
        <f t="shared" si="248"/>
        <v>257385.88705169802</v>
      </c>
    </row>
    <row r="5229" spans="1:22" x14ac:dyDescent="0.3">
      <c r="A5229" s="7" t="s">
        <v>151</v>
      </c>
      <c r="B5229" s="7">
        <v>12</v>
      </c>
      <c r="C5229" s="8" t="s">
        <v>186</v>
      </c>
      <c r="D5229" s="7" t="s">
        <v>774</v>
      </c>
      <c r="E5229" s="7" t="s">
        <v>121</v>
      </c>
      <c r="F5229" s="8" t="s">
        <v>775</v>
      </c>
      <c r="G5229" s="7" t="s">
        <v>16</v>
      </c>
      <c r="H5229" s="9">
        <v>1098.9909</v>
      </c>
      <c r="I5229" s="9">
        <v>2.9041000000000001</v>
      </c>
      <c r="J5229" s="9">
        <v>2.8306</v>
      </c>
      <c r="K5229" s="10">
        <v>0.97469095416824481</v>
      </c>
      <c r="L5229" s="9">
        <v>35.450000000000003</v>
      </c>
      <c r="M5229" s="19">
        <f>H5229*INDEX('Pliegos Tarifarios (Las Condes)'!$B:$B,MATCH($B5229,'Pliegos Tarifarios (Las Condes)'!$A:$A,0))</f>
        <v>144806.33795670001</v>
      </c>
      <c r="N5229" s="19">
        <f>I5229*INDEX('Pliegos Tarifarios (Las Condes)'!$C:$C,MATCH($B5229,'Pliegos Tarifarios (Las Condes)'!$A:$A,0))</f>
        <v>10062.6571303</v>
      </c>
      <c r="O5229" s="19">
        <f>J5229*INDEX('Pliegos Tarifarios (Las Condes)'!$D:$D,MATCH($B5229,'Pliegos Tarifarios (Las Condes)'!$A:$A,0))</f>
        <v>41153.665979400001</v>
      </c>
      <c r="P5229" s="19">
        <f>H5229*INDEX('Pliegos Tarifarios (Las Condes)'!$E:$E,MATCH($B5229,'Pliegos Tarifarios (Las Condes)'!$A:$A,0))</f>
        <v>14313.2574816</v>
      </c>
      <c r="Q5229" s="19" cm="1">
        <f t="array" ref="Q5229">H5229*_xlfn.IFS(H5229&lt;=350,INDEX('Pliegos Tarifarios (Las Condes)'!$F:$F,MATCH($B5229,'Pliegos Tarifarios (Las Condes)'!$A:$A,0)),H5229&lt;=500,INDEX('Pliegos Tarifarios (Las Condes)'!$G:$G,MATCH($B5229,'Pliegos Tarifarios (Las Condes)'!$A:$A,0)),H5229&lt;=1000,INDEX('Pliegos Tarifarios (Las Condes)'!$H:$H,MATCH($B5229,'Pliegos Tarifarios (Las Condes)'!$A:$A,0)),H5229&lt;=5000,INDEX('Pliegos Tarifarios (Las Condes)'!$I:$I,MATCH($B5229,'Pliegos Tarifarios (Las Condes)'!$A:$A,0)),H5229&gt;5000,INDEX('Pliegos Tarifarios (Las Condes)'!$J:$J,MATCH($B5229,'Pliegos Tarifarios (Las Condes)'!$A:$A,0)))/1.19</f>
        <v>3363.4662670588236</v>
      </c>
      <c r="R5229" s="19">
        <f>INDEX('Pliegos Tarifarios (Las Condes)'!$K:$K,MATCH($B5229,'Pliegos Tarifarios (Las Condes)'!$A:$A,0))</f>
        <v>733.35299999999995</v>
      </c>
      <c r="S5229" s="21">
        <f t="shared" si="246"/>
        <v>214432.73781505885</v>
      </c>
      <c r="T5229" s="21">
        <f t="shared" si="247"/>
        <v>40742.22018486118</v>
      </c>
      <c r="U5229" s="19">
        <v>0</v>
      </c>
      <c r="V5229" s="21">
        <f t="shared" si="248"/>
        <v>255174.95799992004</v>
      </c>
    </row>
    <row r="5230" spans="1:22" x14ac:dyDescent="0.3">
      <c r="A5230" s="7" t="s">
        <v>151</v>
      </c>
      <c r="B5230" s="7">
        <v>12</v>
      </c>
      <c r="C5230" s="8" t="s">
        <v>186</v>
      </c>
      <c r="D5230" s="7" t="s">
        <v>776</v>
      </c>
      <c r="E5230" s="7" t="s">
        <v>121</v>
      </c>
      <c r="F5230" s="8" t="s">
        <v>777</v>
      </c>
      <c r="G5230" s="7" t="s">
        <v>16</v>
      </c>
      <c r="H5230" s="9">
        <v>1099.0732</v>
      </c>
      <c r="I5230" s="9">
        <v>2.8912</v>
      </c>
      <c r="J5230" s="9">
        <v>2.867</v>
      </c>
      <c r="K5230" s="10">
        <v>0.99162977310459322</v>
      </c>
      <c r="L5230" s="9">
        <v>35.450000000000003</v>
      </c>
      <c r="M5230" s="19">
        <f>H5230*INDEX('Pliegos Tarifarios (Las Condes)'!$B:$B,MATCH($B5230,'Pliegos Tarifarios (Las Condes)'!$A:$A,0))</f>
        <v>144817.18205160002</v>
      </c>
      <c r="N5230" s="19">
        <f>I5230*INDEX('Pliegos Tarifarios (Las Condes)'!$C:$C,MATCH($B5230,'Pliegos Tarifarios (Las Condes)'!$A:$A,0))</f>
        <v>10017.9588496</v>
      </c>
      <c r="O5230" s="19">
        <f>J5230*INDEX('Pliegos Tarifarios (Las Condes)'!$D:$D,MATCH($B5230,'Pliegos Tarifarios (Las Condes)'!$A:$A,0))</f>
        <v>41682.880083000004</v>
      </c>
      <c r="P5230" s="19">
        <f>H5230*INDEX('Pliegos Tarifarios (Las Condes)'!$E:$E,MATCH($B5230,'Pliegos Tarifarios (Las Condes)'!$A:$A,0))</f>
        <v>14314.329356799999</v>
      </c>
      <c r="Q5230" s="19" cm="1">
        <f t="array" ref="Q5230">H5230*_xlfn.IFS(H5230&lt;=350,INDEX('Pliegos Tarifarios (Las Condes)'!$F:$F,MATCH($B5230,'Pliegos Tarifarios (Las Condes)'!$A:$A,0)),H5230&lt;=500,INDEX('Pliegos Tarifarios (Las Condes)'!$G:$G,MATCH($B5230,'Pliegos Tarifarios (Las Condes)'!$A:$A,0)),H5230&lt;=1000,INDEX('Pliegos Tarifarios (Las Condes)'!$H:$H,MATCH($B5230,'Pliegos Tarifarios (Las Condes)'!$A:$A,0)),H5230&lt;=5000,INDEX('Pliegos Tarifarios (Las Condes)'!$I:$I,MATCH($B5230,'Pliegos Tarifarios (Las Condes)'!$A:$A,0)),H5230&gt;5000,INDEX('Pliegos Tarifarios (Las Condes)'!$J:$J,MATCH($B5230,'Pliegos Tarifarios (Las Condes)'!$A:$A,0)))/1.19</f>
        <v>3363.7181465546219</v>
      </c>
      <c r="R5230" s="19">
        <f>INDEX('Pliegos Tarifarios (Las Condes)'!$K:$K,MATCH($B5230,'Pliegos Tarifarios (Las Condes)'!$A:$A,0))</f>
        <v>733.35299999999995</v>
      </c>
      <c r="S5230" s="21">
        <f t="shared" si="246"/>
        <v>214929.42148755465</v>
      </c>
      <c r="T5230" s="21">
        <f t="shared" si="247"/>
        <v>40836.590082635383</v>
      </c>
      <c r="U5230" s="19">
        <v>0</v>
      </c>
      <c r="V5230" s="21">
        <f t="shared" si="248"/>
        <v>255766.01157019002</v>
      </c>
    </row>
    <row r="5231" spans="1:22" x14ac:dyDescent="0.3">
      <c r="A5231" s="7" t="s">
        <v>151</v>
      </c>
      <c r="B5231" s="7">
        <v>12</v>
      </c>
      <c r="C5231" s="8" t="s">
        <v>186</v>
      </c>
      <c r="D5231" s="7" t="s">
        <v>778</v>
      </c>
      <c r="E5231" s="7" t="s">
        <v>121</v>
      </c>
      <c r="F5231" s="8" t="s">
        <v>779</v>
      </c>
      <c r="G5231" s="7" t="s">
        <v>16</v>
      </c>
      <c r="H5231" s="9">
        <v>1099.7838999999999</v>
      </c>
      <c r="I5231" s="9">
        <v>2.8593999999999999</v>
      </c>
      <c r="J5231" s="9">
        <v>2.8492000000000002</v>
      </c>
      <c r="K5231" s="10">
        <v>0.99643281807372186</v>
      </c>
      <c r="L5231" s="9">
        <v>35.479999999999997</v>
      </c>
      <c r="M5231" s="19">
        <f>H5231*INDEX('Pliegos Tarifarios (Las Condes)'!$B:$B,MATCH($B5231,'Pliegos Tarifarios (Las Condes)'!$A:$A,0))</f>
        <v>144910.8260157</v>
      </c>
      <c r="N5231" s="19">
        <f>I5231*INDEX('Pliegos Tarifarios (Las Condes)'!$C:$C,MATCH($B5231,'Pliegos Tarifarios (Las Condes)'!$A:$A,0))</f>
        <v>9907.7723901999998</v>
      </c>
      <c r="O5231" s="19">
        <f>J5231*INDEX('Pliegos Tarifarios (Las Condes)'!$D:$D,MATCH($B5231,'Pliegos Tarifarios (Las Condes)'!$A:$A,0))</f>
        <v>41424.088570800006</v>
      </c>
      <c r="P5231" s="19">
        <f>H5231*INDEX('Pliegos Tarifarios (Las Condes)'!$E:$E,MATCH($B5231,'Pliegos Tarifarios (Las Condes)'!$A:$A,0))</f>
        <v>14323.585513599997</v>
      </c>
      <c r="Q5231" s="19" cm="1">
        <f t="array" ref="Q5231">H5231*_xlfn.IFS(H5231&lt;=350,INDEX('Pliegos Tarifarios (Las Condes)'!$F:$F,MATCH($B5231,'Pliegos Tarifarios (Las Condes)'!$A:$A,0)),H5231&lt;=500,INDEX('Pliegos Tarifarios (Las Condes)'!$G:$G,MATCH($B5231,'Pliegos Tarifarios (Las Condes)'!$A:$A,0)),H5231&lt;=1000,INDEX('Pliegos Tarifarios (Las Condes)'!$H:$H,MATCH($B5231,'Pliegos Tarifarios (Las Condes)'!$A:$A,0)),H5231&lt;=5000,INDEX('Pliegos Tarifarios (Las Condes)'!$I:$I,MATCH($B5231,'Pliegos Tarifarios (Las Condes)'!$A:$A,0)),H5231&gt;5000,INDEX('Pliegos Tarifarios (Las Condes)'!$J:$J,MATCH($B5231,'Pliegos Tarifarios (Las Condes)'!$A:$A,0)))/1.19</f>
        <v>3365.893246890756</v>
      </c>
      <c r="R5231" s="19">
        <f>INDEX('Pliegos Tarifarios (Las Condes)'!$K:$K,MATCH($B5231,'Pliegos Tarifarios (Las Condes)'!$A:$A,0))</f>
        <v>733.35299999999995</v>
      </c>
      <c r="S5231" s="21">
        <f t="shared" si="246"/>
        <v>214665.51873719075</v>
      </c>
      <c r="T5231" s="21">
        <f t="shared" si="247"/>
        <v>40786.448560066245</v>
      </c>
      <c r="U5231" s="19">
        <v>0</v>
      </c>
      <c r="V5231" s="21">
        <f t="shared" si="248"/>
        <v>255451.96729725698</v>
      </c>
    </row>
    <row r="5232" spans="1:22" x14ac:dyDescent="0.3">
      <c r="A5232" s="7" t="s">
        <v>151</v>
      </c>
      <c r="B5232" s="7">
        <v>12</v>
      </c>
      <c r="C5232" s="8" t="s">
        <v>186</v>
      </c>
      <c r="D5232" s="7" t="s">
        <v>780</v>
      </c>
      <c r="E5232" s="7" t="s">
        <v>121</v>
      </c>
      <c r="F5232" s="8" t="s">
        <v>781</v>
      </c>
      <c r="G5232" s="7" t="s">
        <v>16</v>
      </c>
      <c r="H5232" s="9">
        <v>1097.8521000000001</v>
      </c>
      <c r="I5232" s="9">
        <v>2.9178000000000002</v>
      </c>
      <c r="J5232" s="9">
        <v>2.8769999999999998</v>
      </c>
      <c r="K5232" s="10">
        <v>0.98601686201932948</v>
      </c>
      <c r="L5232" s="9">
        <v>35.409999999999997</v>
      </c>
      <c r="M5232" s="19">
        <f>H5232*INDEX('Pliegos Tarifarios (Las Condes)'!$B:$B,MATCH($B5232,'Pliegos Tarifarios (Las Condes)'!$A:$A,0))</f>
        <v>144656.28625230002</v>
      </c>
      <c r="N5232" s="19">
        <f>I5232*INDEX('Pliegos Tarifarios (Las Condes)'!$C:$C,MATCH($B5232,'Pliegos Tarifarios (Las Condes)'!$A:$A,0))</f>
        <v>10110.127397400001</v>
      </c>
      <c r="O5232" s="19">
        <f>J5232*INDEX('Pliegos Tarifarios (Las Condes)'!$D:$D,MATCH($B5232,'Pliegos Tarifarios (Las Condes)'!$A:$A,0))</f>
        <v>41828.268572999994</v>
      </c>
      <c r="P5232" s="19">
        <f>H5232*INDEX('Pliegos Tarifarios (Las Condes)'!$E:$E,MATCH($B5232,'Pliegos Tarifarios (Las Condes)'!$A:$A,0))</f>
        <v>14298.4257504</v>
      </c>
      <c r="Q5232" s="19" cm="1">
        <f t="array" ref="Q5232">H5232*_xlfn.IFS(H5232&lt;=350,INDEX('Pliegos Tarifarios (Las Condes)'!$F:$F,MATCH($B5232,'Pliegos Tarifarios (Las Condes)'!$A:$A,0)),H5232&lt;=500,INDEX('Pliegos Tarifarios (Las Condes)'!$G:$G,MATCH($B5232,'Pliegos Tarifarios (Las Condes)'!$A:$A,0)),H5232&lt;=1000,INDEX('Pliegos Tarifarios (Las Condes)'!$H:$H,MATCH($B5232,'Pliegos Tarifarios (Las Condes)'!$A:$A,0)),H5232&lt;=5000,INDEX('Pliegos Tarifarios (Las Condes)'!$I:$I,MATCH($B5232,'Pliegos Tarifarios (Las Condes)'!$A:$A,0)),H5232&gt;5000,INDEX('Pliegos Tarifarios (Las Condes)'!$J:$J,MATCH($B5232,'Pliegos Tarifarios (Las Condes)'!$A:$A,0)))/1.19</f>
        <v>3359.9809648739497</v>
      </c>
      <c r="R5232" s="19">
        <f>INDEX('Pliegos Tarifarios (Las Condes)'!$K:$K,MATCH($B5232,'Pliegos Tarifarios (Las Condes)'!$A:$A,0))</f>
        <v>733.35299999999995</v>
      </c>
      <c r="S5232" s="21">
        <f t="shared" si="246"/>
        <v>214986.44193797398</v>
      </c>
      <c r="T5232" s="21">
        <f t="shared" si="247"/>
        <v>40847.423968215058</v>
      </c>
      <c r="U5232" s="19">
        <v>0</v>
      </c>
      <c r="V5232" s="21">
        <f t="shared" si="248"/>
        <v>255833.86590618905</v>
      </c>
    </row>
    <row r="5233" spans="1:22" x14ac:dyDescent="0.3">
      <c r="A5233" s="7" t="s">
        <v>151</v>
      </c>
      <c r="B5233" s="7">
        <v>12</v>
      </c>
      <c r="C5233" s="8" t="s">
        <v>186</v>
      </c>
      <c r="D5233" s="7" t="s">
        <v>782</v>
      </c>
      <c r="E5233" s="7" t="s">
        <v>121</v>
      </c>
      <c r="F5233" s="8" t="s">
        <v>783</v>
      </c>
      <c r="G5233" s="7" t="s">
        <v>16</v>
      </c>
      <c r="H5233" s="9">
        <v>1098.8791000000001</v>
      </c>
      <c r="I5233" s="9">
        <v>2.9462000000000002</v>
      </c>
      <c r="J5233" s="9">
        <v>2.8584999999999998</v>
      </c>
      <c r="K5233" s="10">
        <v>0.97023284230534235</v>
      </c>
      <c r="L5233" s="9">
        <v>35.450000000000003</v>
      </c>
      <c r="M5233" s="19">
        <f>H5233*INDEX('Pliegos Tarifarios (Las Condes)'!$B:$B,MATCH($B5233,'Pliegos Tarifarios (Las Condes)'!$A:$A,0))</f>
        <v>144791.60685330001</v>
      </c>
      <c r="N5233" s="19">
        <f>I5233*INDEX('Pliegos Tarifarios (Las Condes)'!$C:$C,MATCH($B5233,'Pliegos Tarifarios (Las Condes)'!$A:$A,0))</f>
        <v>10208.5329146</v>
      </c>
      <c r="O5233" s="19">
        <f>J5233*INDEX('Pliegos Tarifarios (Las Condes)'!$D:$D,MATCH($B5233,'Pliegos Tarifarios (Las Condes)'!$A:$A,0))</f>
        <v>41559.299866499998</v>
      </c>
      <c r="P5233" s="19">
        <f>H5233*INDEX('Pliegos Tarifarios (Las Condes)'!$E:$E,MATCH($B5233,'Pliegos Tarifarios (Las Condes)'!$A:$A,0))</f>
        <v>14311.801398400001</v>
      </c>
      <c r="Q5233" s="19" cm="1">
        <f t="array" ref="Q5233">H5233*_xlfn.IFS(H5233&lt;=350,INDEX('Pliegos Tarifarios (Las Condes)'!$F:$F,MATCH($B5233,'Pliegos Tarifarios (Las Condes)'!$A:$A,0)),H5233&lt;=500,INDEX('Pliegos Tarifarios (Las Condes)'!$G:$G,MATCH($B5233,'Pliegos Tarifarios (Las Condes)'!$A:$A,0)),H5233&lt;=1000,INDEX('Pliegos Tarifarios (Las Condes)'!$H:$H,MATCH($B5233,'Pliegos Tarifarios (Las Condes)'!$A:$A,0)),H5233&lt;=5000,INDEX('Pliegos Tarifarios (Las Condes)'!$I:$I,MATCH($B5233,'Pliegos Tarifarios (Las Condes)'!$A:$A,0)),H5233&gt;5000,INDEX('Pliegos Tarifarios (Las Condes)'!$J:$J,MATCH($B5233,'Pliegos Tarifarios (Las Condes)'!$A:$A,0)))/1.19</f>
        <v>3363.1241026890762</v>
      </c>
      <c r="R5233" s="19">
        <f>INDEX('Pliegos Tarifarios (Las Condes)'!$K:$K,MATCH($B5233,'Pliegos Tarifarios (Las Condes)'!$A:$A,0))</f>
        <v>733.35299999999995</v>
      </c>
      <c r="S5233" s="21">
        <f t="shared" si="246"/>
        <v>214967.71813548906</v>
      </c>
      <c r="T5233" s="21">
        <f t="shared" si="247"/>
        <v>40843.866445742926</v>
      </c>
      <c r="U5233" s="19">
        <v>0</v>
      </c>
      <c r="V5233" s="21">
        <f t="shared" si="248"/>
        <v>255811.58458123199</v>
      </c>
    </row>
    <row r="5234" spans="1:22" x14ac:dyDescent="0.3">
      <c r="A5234" s="7" t="s">
        <v>151</v>
      </c>
      <c r="B5234" s="7">
        <v>12</v>
      </c>
      <c r="C5234" s="8" t="s">
        <v>186</v>
      </c>
      <c r="D5234" s="7" t="s">
        <v>784</v>
      </c>
      <c r="E5234" s="7" t="s">
        <v>121</v>
      </c>
      <c r="F5234" s="8" t="s">
        <v>785</v>
      </c>
      <c r="G5234" s="7" t="s">
        <v>16</v>
      </c>
      <c r="H5234" s="9">
        <v>1097.7677000000001</v>
      </c>
      <c r="I5234" s="9">
        <v>2.8643000000000001</v>
      </c>
      <c r="J5234" s="9">
        <v>2.8643000000000001</v>
      </c>
      <c r="K5234" s="10">
        <v>1</v>
      </c>
      <c r="L5234" s="9">
        <v>35.409999999999997</v>
      </c>
      <c r="M5234" s="19">
        <f>H5234*INDEX('Pliegos Tarifarios (Las Condes)'!$B:$B,MATCH($B5234,'Pliegos Tarifarios (Las Condes)'!$A:$A,0))</f>
        <v>144645.16545510001</v>
      </c>
      <c r="N5234" s="19">
        <f>I5234*INDEX('Pliegos Tarifarios (Las Condes)'!$C:$C,MATCH($B5234,'Pliegos Tarifarios (Las Condes)'!$A:$A,0))</f>
        <v>9924.7508069000014</v>
      </c>
      <c r="O5234" s="19">
        <f>J5234*INDEX('Pliegos Tarifarios (Las Condes)'!$D:$D,MATCH($B5234,'Pliegos Tarifarios (Las Condes)'!$A:$A,0))</f>
        <v>41643.625190700004</v>
      </c>
      <c r="P5234" s="19">
        <f>H5234*INDEX('Pliegos Tarifarios (Las Condes)'!$E:$E,MATCH($B5234,'Pliegos Tarifarios (Las Condes)'!$A:$A,0))</f>
        <v>14297.326524800001</v>
      </c>
      <c r="Q5234" s="19" cm="1">
        <f t="array" ref="Q5234">H5234*_xlfn.IFS(H5234&lt;=350,INDEX('Pliegos Tarifarios (Las Condes)'!$F:$F,MATCH($B5234,'Pliegos Tarifarios (Las Condes)'!$A:$A,0)),H5234&lt;=500,INDEX('Pliegos Tarifarios (Las Condes)'!$G:$G,MATCH($B5234,'Pliegos Tarifarios (Las Condes)'!$A:$A,0)),H5234&lt;=1000,INDEX('Pliegos Tarifarios (Las Condes)'!$H:$H,MATCH($B5234,'Pliegos Tarifarios (Las Condes)'!$A:$A,0)),H5234&lt;=5000,INDEX('Pliegos Tarifarios (Las Condes)'!$I:$I,MATCH($B5234,'Pliegos Tarifarios (Las Condes)'!$A:$A,0)),H5234&gt;5000,INDEX('Pliegos Tarifarios (Las Condes)'!$J:$J,MATCH($B5234,'Pliegos Tarifarios (Las Condes)'!$A:$A,0)))/1.19</f>
        <v>3359.7226583193283</v>
      </c>
      <c r="R5234" s="19">
        <f>INDEX('Pliegos Tarifarios (Las Condes)'!$K:$K,MATCH($B5234,'Pliegos Tarifarios (Las Condes)'!$A:$A,0))</f>
        <v>733.35299999999995</v>
      </c>
      <c r="S5234" s="21">
        <f t="shared" si="246"/>
        <v>214603.94363581936</v>
      </c>
      <c r="T5234" s="21">
        <f t="shared" si="247"/>
        <v>40774.749290805681</v>
      </c>
      <c r="U5234" s="19">
        <v>0</v>
      </c>
      <c r="V5234" s="21">
        <f t="shared" si="248"/>
        <v>255378.69292662505</v>
      </c>
    </row>
    <row r="5235" spans="1:22" x14ac:dyDescent="0.3">
      <c r="A5235" s="7" t="s">
        <v>151</v>
      </c>
      <c r="B5235" s="7">
        <v>12</v>
      </c>
      <c r="C5235" s="8" t="s">
        <v>186</v>
      </c>
      <c r="D5235" s="7" t="s">
        <v>786</v>
      </c>
      <c r="E5235" s="7" t="s">
        <v>121</v>
      </c>
      <c r="F5235" s="8" t="s">
        <v>787</v>
      </c>
      <c r="G5235" s="7" t="s">
        <v>16</v>
      </c>
      <c r="H5235" s="9">
        <v>1099.3969</v>
      </c>
      <c r="I5235" s="9">
        <v>2.9003999999999999</v>
      </c>
      <c r="J5235" s="9">
        <v>2.8511000000000002</v>
      </c>
      <c r="K5235" s="10">
        <v>0.98300234450420643</v>
      </c>
      <c r="L5235" s="9">
        <v>35.46</v>
      </c>
      <c r="M5235" s="19">
        <f>H5235*INDEX('Pliegos Tarifarios (Las Condes)'!$B:$B,MATCH($B5235,'Pliegos Tarifarios (Las Condes)'!$A:$A,0))</f>
        <v>144859.83373469999</v>
      </c>
      <c r="N5235" s="19">
        <f>I5235*INDEX('Pliegos Tarifarios (Las Condes)'!$C:$C,MATCH($B5235,'Pliegos Tarifarios (Las Condes)'!$A:$A,0))</f>
        <v>10049.836693200001</v>
      </c>
      <c r="O5235" s="19">
        <f>J5235*INDEX('Pliegos Tarifarios (Las Condes)'!$D:$D,MATCH($B5235,'Pliegos Tarifarios (Las Condes)'!$A:$A,0))</f>
        <v>41451.712383900005</v>
      </c>
      <c r="P5235" s="19">
        <f>H5235*INDEX('Pliegos Tarifarios (Las Condes)'!$E:$E,MATCH($B5235,'Pliegos Tarifarios (Las Condes)'!$A:$A,0))</f>
        <v>14318.545225599999</v>
      </c>
      <c r="Q5235" s="19" cm="1">
        <f t="array" ref="Q5235">H5235*_xlfn.IFS(H5235&lt;=350,INDEX('Pliegos Tarifarios (Las Condes)'!$F:$F,MATCH($B5235,'Pliegos Tarifarios (Las Condes)'!$A:$A,0)),H5235&lt;=500,INDEX('Pliegos Tarifarios (Las Condes)'!$G:$G,MATCH($B5235,'Pliegos Tarifarios (Las Condes)'!$A:$A,0)),H5235&lt;=1000,INDEX('Pliegos Tarifarios (Las Condes)'!$H:$H,MATCH($B5235,'Pliegos Tarifarios (Las Condes)'!$A:$A,0)),H5235&lt;=5000,INDEX('Pliegos Tarifarios (Las Condes)'!$I:$I,MATCH($B5235,'Pliegos Tarifarios (Las Condes)'!$A:$A,0)),H5235&gt;5000,INDEX('Pliegos Tarifarios (Las Condes)'!$J:$J,MATCH($B5235,'Pliegos Tarifarios (Las Condes)'!$A:$A,0)))/1.19</f>
        <v>3364.7088317647058</v>
      </c>
      <c r="R5235" s="19">
        <f>INDEX('Pliegos Tarifarios (Las Condes)'!$K:$K,MATCH($B5235,'Pliegos Tarifarios (Las Condes)'!$A:$A,0))</f>
        <v>733.35299999999995</v>
      </c>
      <c r="S5235" s="21">
        <f t="shared" si="246"/>
        <v>214777.98986916471</v>
      </c>
      <c r="T5235" s="21">
        <f t="shared" si="247"/>
        <v>40807.818075141295</v>
      </c>
      <c r="U5235" s="19">
        <v>0</v>
      </c>
      <c r="V5235" s="21">
        <f t="shared" si="248"/>
        <v>255585.807944306</v>
      </c>
    </row>
    <row r="5236" spans="1:22" x14ac:dyDescent="0.3">
      <c r="A5236" s="7" t="s">
        <v>151</v>
      </c>
      <c r="B5236" s="7">
        <v>12</v>
      </c>
      <c r="C5236" s="8" t="s">
        <v>186</v>
      </c>
      <c r="D5236" s="7" t="s">
        <v>788</v>
      </c>
      <c r="E5236" s="7" t="s">
        <v>121</v>
      </c>
      <c r="F5236" s="8" t="s">
        <v>789</v>
      </c>
      <c r="G5236" s="7" t="s">
        <v>16</v>
      </c>
      <c r="H5236" s="9">
        <v>1099.2467999999999</v>
      </c>
      <c r="I5236" s="9">
        <v>2.8700999999999999</v>
      </c>
      <c r="J5236" s="9">
        <v>2.8504999999999998</v>
      </c>
      <c r="K5236" s="10">
        <v>0.9931709696526253</v>
      </c>
      <c r="L5236" s="9">
        <v>35.46</v>
      </c>
      <c r="M5236" s="19">
        <f>H5236*INDEX('Pliegos Tarifarios (Las Condes)'!$B:$B,MATCH($B5236,'Pliegos Tarifarios (Las Condes)'!$A:$A,0))</f>
        <v>144840.05610839999</v>
      </c>
      <c r="N5236" s="19">
        <f>I5236*INDEX('Pliegos Tarifarios (Las Condes)'!$C:$C,MATCH($B5236,'Pliegos Tarifarios (Las Condes)'!$A:$A,0))</f>
        <v>9944.8477082999998</v>
      </c>
      <c r="O5236" s="19">
        <f>J5236*INDEX('Pliegos Tarifarios (Las Condes)'!$D:$D,MATCH($B5236,'Pliegos Tarifarios (Las Condes)'!$A:$A,0))</f>
        <v>41442.989074500001</v>
      </c>
      <c r="P5236" s="19">
        <f>H5236*INDEX('Pliegos Tarifarios (Las Condes)'!$E:$E,MATCH($B5236,'Pliegos Tarifarios (Las Condes)'!$A:$A,0))</f>
        <v>14316.590323199998</v>
      </c>
      <c r="Q5236" s="19" cm="1">
        <f t="array" ref="Q5236">H5236*_xlfn.IFS(H5236&lt;=350,INDEX('Pliegos Tarifarios (Las Condes)'!$F:$F,MATCH($B5236,'Pliegos Tarifarios (Las Condes)'!$A:$A,0)),H5236&lt;=500,INDEX('Pliegos Tarifarios (Las Condes)'!$G:$G,MATCH($B5236,'Pliegos Tarifarios (Las Condes)'!$A:$A,0)),H5236&lt;=1000,INDEX('Pliegos Tarifarios (Las Condes)'!$H:$H,MATCH($B5236,'Pliegos Tarifarios (Las Condes)'!$A:$A,0)),H5236&lt;=5000,INDEX('Pliegos Tarifarios (Las Condes)'!$I:$I,MATCH($B5236,'Pliegos Tarifarios (Las Condes)'!$A:$A,0)),H5236&gt;5000,INDEX('Pliegos Tarifarios (Las Condes)'!$J:$J,MATCH($B5236,'Pliegos Tarifarios (Las Condes)'!$A:$A,0)))/1.19</f>
        <v>3364.2494500840335</v>
      </c>
      <c r="R5236" s="19">
        <f>INDEX('Pliegos Tarifarios (Las Condes)'!$K:$K,MATCH($B5236,'Pliegos Tarifarios (Las Condes)'!$A:$A,0))</f>
        <v>733.35299999999995</v>
      </c>
      <c r="S5236" s="21">
        <f t="shared" si="246"/>
        <v>214642.08566448398</v>
      </c>
      <c r="T5236" s="21">
        <f t="shared" si="247"/>
        <v>40781.996276251957</v>
      </c>
      <c r="U5236" s="19">
        <v>0</v>
      </c>
      <c r="V5236" s="21">
        <f t="shared" si="248"/>
        <v>255424.08194073592</v>
      </c>
    </row>
    <row r="5237" spans="1:22" x14ac:dyDescent="0.3">
      <c r="A5237" s="7" t="s">
        <v>151</v>
      </c>
      <c r="B5237" s="7">
        <v>12</v>
      </c>
      <c r="C5237" s="8" t="s">
        <v>186</v>
      </c>
      <c r="D5237" s="7" t="s">
        <v>790</v>
      </c>
      <c r="E5237" s="7" t="s">
        <v>121</v>
      </c>
      <c r="F5237" s="8" t="s">
        <v>791</v>
      </c>
      <c r="G5237" s="7" t="s">
        <v>16</v>
      </c>
      <c r="H5237" s="9">
        <v>1097.5020999999999</v>
      </c>
      <c r="I5237" s="9">
        <v>2.8431000000000002</v>
      </c>
      <c r="J5237" s="9">
        <v>2.8323</v>
      </c>
      <c r="K5237" s="10">
        <v>0.99620132953466278</v>
      </c>
      <c r="L5237" s="9">
        <v>35.4</v>
      </c>
      <c r="M5237" s="19">
        <f>H5237*INDEX('Pliegos Tarifarios (Las Condes)'!$B:$B,MATCH($B5237,'Pliegos Tarifarios (Las Condes)'!$A:$A,0))</f>
        <v>144610.16920229999</v>
      </c>
      <c r="N5237" s="19">
        <f>I5237*INDEX('Pliegos Tarifarios (Las Condes)'!$C:$C,MATCH($B5237,'Pliegos Tarifarios (Las Condes)'!$A:$A,0))</f>
        <v>9851.2931673000003</v>
      </c>
      <c r="O5237" s="19">
        <f>J5237*INDEX('Pliegos Tarifarios (Las Condes)'!$D:$D,MATCH($B5237,'Pliegos Tarifarios (Las Condes)'!$A:$A,0))</f>
        <v>41178.382022700003</v>
      </c>
      <c r="P5237" s="19">
        <f>H5237*INDEX('Pliegos Tarifarios (Las Condes)'!$E:$E,MATCH($B5237,'Pliegos Tarifarios (Las Condes)'!$A:$A,0))</f>
        <v>14293.867350399998</v>
      </c>
      <c r="Q5237" s="19" cm="1">
        <f t="array" ref="Q5237">H5237*_xlfn.IFS(H5237&lt;=350,INDEX('Pliegos Tarifarios (Las Condes)'!$F:$F,MATCH($B5237,'Pliegos Tarifarios (Las Condes)'!$A:$A,0)),H5237&lt;=500,INDEX('Pliegos Tarifarios (Las Condes)'!$G:$G,MATCH($B5237,'Pliegos Tarifarios (Las Condes)'!$A:$A,0)),H5237&lt;=1000,INDEX('Pliegos Tarifarios (Las Condes)'!$H:$H,MATCH($B5237,'Pliegos Tarifarios (Las Condes)'!$A:$A,0)),H5237&lt;=5000,INDEX('Pliegos Tarifarios (Las Condes)'!$I:$I,MATCH($B5237,'Pliegos Tarifarios (Las Condes)'!$A:$A,0)),H5237&gt;5000,INDEX('Pliegos Tarifarios (Las Condes)'!$J:$J,MATCH($B5237,'Pliegos Tarifarios (Las Condes)'!$A:$A,0)))/1.19</f>
        <v>3358.9097884033613</v>
      </c>
      <c r="R5237" s="19">
        <f>INDEX('Pliegos Tarifarios (Las Condes)'!$K:$K,MATCH($B5237,'Pliegos Tarifarios (Las Condes)'!$A:$A,0))</f>
        <v>733.35299999999995</v>
      </c>
      <c r="S5237" s="21">
        <f t="shared" si="246"/>
        <v>214025.97453110336</v>
      </c>
      <c r="T5237" s="21">
        <f t="shared" si="247"/>
        <v>40664.935160909641</v>
      </c>
      <c r="U5237" s="19">
        <v>0</v>
      </c>
      <c r="V5237" s="21">
        <f t="shared" si="248"/>
        <v>254690.909692013</v>
      </c>
    </row>
    <row r="5238" spans="1:22" x14ac:dyDescent="0.3">
      <c r="A5238" s="7" t="s">
        <v>151</v>
      </c>
      <c r="B5238" s="7">
        <v>12</v>
      </c>
      <c r="C5238" s="8" t="s">
        <v>186</v>
      </c>
      <c r="D5238" s="7" t="s">
        <v>792</v>
      </c>
      <c r="E5238" s="7" t="s">
        <v>121</v>
      </c>
      <c r="F5238" s="8" t="s">
        <v>793</v>
      </c>
      <c r="G5238" s="7" t="s">
        <v>16</v>
      </c>
      <c r="H5238" s="9">
        <v>1098.6829</v>
      </c>
      <c r="I5238" s="9">
        <v>2.8938000000000001</v>
      </c>
      <c r="J5238" s="9">
        <v>2.8843999999999999</v>
      </c>
      <c r="K5238" s="10">
        <v>0.99675167599695891</v>
      </c>
      <c r="L5238" s="9">
        <v>35.44</v>
      </c>
      <c r="M5238" s="19">
        <f>H5238*INDEX('Pliegos Tarifarios (Las Condes)'!$B:$B,MATCH($B5238,'Pliegos Tarifarios (Las Condes)'!$A:$A,0))</f>
        <v>144765.75495269999</v>
      </c>
      <c r="N5238" s="19">
        <f>I5238*INDEX('Pliegos Tarifarios (Las Condes)'!$C:$C,MATCH($B5238,'Pliegos Tarifarios (Las Condes)'!$A:$A,0))</f>
        <v>10026.967805400001</v>
      </c>
      <c r="O5238" s="19">
        <f>J5238*INDEX('Pliegos Tarifarios (Las Condes)'!$D:$D,MATCH($B5238,'Pliegos Tarifarios (Las Condes)'!$A:$A,0))</f>
        <v>41935.856055600001</v>
      </c>
      <c r="P5238" s="19">
        <f>H5238*INDEX('Pliegos Tarifarios (Las Condes)'!$E:$E,MATCH($B5238,'Pliegos Tarifarios (Las Condes)'!$A:$A,0))</f>
        <v>14309.246089599999</v>
      </c>
      <c r="Q5238" s="19" cm="1">
        <f t="array" ref="Q5238">H5238*_xlfn.IFS(H5238&lt;=350,INDEX('Pliegos Tarifarios (Las Condes)'!$F:$F,MATCH($B5238,'Pliegos Tarifarios (Las Condes)'!$A:$A,0)),H5238&lt;=500,INDEX('Pliegos Tarifarios (Las Condes)'!$G:$G,MATCH($B5238,'Pliegos Tarifarios (Las Condes)'!$A:$A,0)),H5238&lt;=1000,INDEX('Pliegos Tarifarios (Las Condes)'!$H:$H,MATCH($B5238,'Pliegos Tarifarios (Las Condes)'!$A:$A,0)),H5238&lt;=5000,INDEX('Pliegos Tarifarios (Las Condes)'!$I:$I,MATCH($B5238,'Pliegos Tarifarios (Las Condes)'!$A:$A,0)),H5238&gt;5000,INDEX('Pliegos Tarifarios (Las Condes)'!$J:$J,MATCH($B5238,'Pliegos Tarifarios (Las Condes)'!$A:$A,0)))/1.19</f>
        <v>3362.5236317647059</v>
      </c>
      <c r="R5238" s="19">
        <f>INDEX('Pliegos Tarifarios (Las Condes)'!$K:$K,MATCH($B5238,'Pliegos Tarifarios (Las Condes)'!$A:$A,0))</f>
        <v>733.35299999999995</v>
      </c>
      <c r="S5238" s="21">
        <f t="shared" si="246"/>
        <v>215133.7015350647</v>
      </c>
      <c r="T5238" s="21">
        <f t="shared" si="247"/>
        <v>40875.403291662296</v>
      </c>
      <c r="U5238" s="19">
        <v>0</v>
      </c>
      <c r="V5238" s="21">
        <f t="shared" si="248"/>
        <v>256009.10482672701</v>
      </c>
    </row>
    <row r="5239" spans="1:22" x14ac:dyDescent="0.3">
      <c r="A5239" s="7" t="s">
        <v>151</v>
      </c>
      <c r="B5239" s="7">
        <v>12</v>
      </c>
      <c r="C5239" s="8" t="s">
        <v>186</v>
      </c>
      <c r="D5239" s="7" t="s">
        <v>794</v>
      </c>
      <c r="E5239" s="7" t="s">
        <v>121</v>
      </c>
      <c r="F5239" s="8" t="s">
        <v>795</v>
      </c>
      <c r="G5239" s="7" t="s">
        <v>16</v>
      </c>
      <c r="H5239" s="9">
        <v>1098.3606</v>
      </c>
      <c r="I5239" s="9">
        <v>2.8706999999999998</v>
      </c>
      <c r="J5239" s="9">
        <v>2.8237999999999999</v>
      </c>
      <c r="K5239" s="10">
        <v>0.98366252133625942</v>
      </c>
      <c r="L5239" s="9">
        <v>35.43</v>
      </c>
      <c r="M5239" s="19">
        <f>H5239*INDEX('Pliegos Tarifarios (Las Condes)'!$B:$B,MATCH($B5239,'Pliegos Tarifarios (Las Condes)'!$A:$A,0))</f>
        <v>144723.28773780001</v>
      </c>
      <c r="N5239" s="19">
        <f>I5239*INDEX('Pliegos Tarifarios (Las Condes)'!$C:$C,MATCH($B5239,'Pliegos Tarifarios (Las Condes)'!$A:$A,0))</f>
        <v>9946.9266981000001</v>
      </c>
      <c r="O5239" s="19">
        <f>J5239*INDEX('Pliegos Tarifarios (Las Condes)'!$D:$D,MATCH($B5239,'Pliegos Tarifarios (Las Condes)'!$A:$A,0))</f>
        <v>41054.801806199997</v>
      </c>
      <c r="P5239" s="19">
        <f>H5239*INDEX('Pliegos Tarifarios (Las Condes)'!$E:$E,MATCH($B5239,'Pliegos Tarifarios (Las Condes)'!$A:$A,0))</f>
        <v>14305.048454399999</v>
      </c>
      <c r="Q5239" s="19" cm="1">
        <f t="array" ref="Q5239">H5239*_xlfn.IFS(H5239&lt;=350,INDEX('Pliegos Tarifarios (Las Condes)'!$F:$F,MATCH($B5239,'Pliegos Tarifarios (Las Condes)'!$A:$A,0)),H5239&lt;=500,INDEX('Pliegos Tarifarios (Las Condes)'!$G:$G,MATCH($B5239,'Pliegos Tarifarios (Las Condes)'!$A:$A,0)),H5239&lt;=1000,INDEX('Pliegos Tarifarios (Las Condes)'!$H:$H,MATCH($B5239,'Pliegos Tarifarios (Las Condes)'!$A:$A,0)),H5239&lt;=5000,INDEX('Pliegos Tarifarios (Las Condes)'!$I:$I,MATCH($B5239,'Pliegos Tarifarios (Las Condes)'!$A:$A,0)),H5239&gt;5000,INDEX('Pliegos Tarifarios (Las Condes)'!$J:$J,MATCH($B5239,'Pliegos Tarifarios (Las Condes)'!$A:$A,0)))/1.19</f>
        <v>3361.5372312605045</v>
      </c>
      <c r="R5239" s="19">
        <f>INDEX('Pliegos Tarifarios (Las Condes)'!$K:$K,MATCH($B5239,'Pliegos Tarifarios (Las Condes)'!$A:$A,0))</f>
        <v>733.35299999999995</v>
      </c>
      <c r="S5239" s="21">
        <f t="shared" si="246"/>
        <v>214124.95492776053</v>
      </c>
      <c r="T5239" s="21">
        <f t="shared" si="247"/>
        <v>40683.741436274504</v>
      </c>
      <c r="U5239" s="19">
        <v>0</v>
      </c>
      <c r="V5239" s="21">
        <f t="shared" si="248"/>
        <v>254808.69636403501</v>
      </c>
    </row>
    <row r="5240" spans="1:22" x14ac:dyDescent="0.3">
      <c r="A5240" s="7" t="s">
        <v>151</v>
      </c>
      <c r="B5240" s="7">
        <v>12</v>
      </c>
      <c r="C5240" s="8" t="s">
        <v>186</v>
      </c>
      <c r="D5240" s="7" t="s">
        <v>796</v>
      </c>
      <c r="E5240" s="7" t="s">
        <v>121</v>
      </c>
      <c r="F5240" s="8" t="s">
        <v>797</v>
      </c>
      <c r="G5240" s="7" t="s">
        <v>16</v>
      </c>
      <c r="H5240" s="9">
        <v>1099.3616999999999</v>
      </c>
      <c r="I5240" s="9">
        <v>2.8384999999999998</v>
      </c>
      <c r="J5240" s="9">
        <v>2.8203999999999998</v>
      </c>
      <c r="K5240" s="10">
        <v>0.99362339263695609</v>
      </c>
      <c r="L5240" s="9">
        <v>35.46</v>
      </c>
      <c r="M5240" s="19">
        <f>H5240*INDEX('Pliegos Tarifarios (Las Condes)'!$B:$B,MATCH($B5240,'Pliegos Tarifarios (Las Condes)'!$A:$A,0))</f>
        <v>144855.19567709998</v>
      </c>
      <c r="N5240" s="19">
        <f>I5240*INDEX('Pliegos Tarifarios (Las Condes)'!$C:$C,MATCH($B5240,'Pliegos Tarifarios (Las Condes)'!$A:$A,0))</f>
        <v>9835.3542455000006</v>
      </c>
      <c r="O5240" s="19">
        <f>J5240*INDEX('Pliegos Tarifarios (Las Condes)'!$D:$D,MATCH($B5240,'Pliegos Tarifarios (Las Condes)'!$A:$A,0))</f>
        <v>41005.369719599999</v>
      </c>
      <c r="P5240" s="19">
        <f>H5240*INDEX('Pliegos Tarifarios (Las Condes)'!$E:$E,MATCH($B5240,'Pliegos Tarifarios (Las Condes)'!$A:$A,0))</f>
        <v>14318.086780799998</v>
      </c>
      <c r="Q5240" s="19" cm="1">
        <f t="array" ref="Q5240">H5240*_xlfn.IFS(H5240&lt;=350,INDEX('Pliegos Tarifarios (Las Condes)'!$F:$F,MATCH($B5240,'Pliegos Tarifarios (Las Condes)'!$A:$A,0)),H5240&lt;=500,INDEX('Pliegos Tarifarios (Las Condes)'!$G:$G,MATCH($B5240,'Pliegos Tarifarios (Las Condes)'!$A:$A,0)),H5240&lt;=1000,INDEX('Pliegos Tarifarios (Las Condes)'!$H:$H,MATCH($B5240,'Pliegos Tarifarios (Las Condes)'!$A:$A,0)),H5240&lt;=5000,INDEX('Pliegos Tarifarios (Las Condes)'!$I:$I,MATCH($B5240,'Pliegos Tarifarios (Las Condes)'!$A:$A,0)),H5240&gt;5000,INDEX('Pliegos Tarifarios (Las Condes)'!$J:$J,MATCH($B5240,'Pliegos Tarifarios (Las Condes)'!$A:$A,0)))/1.19</f>
        <v>3364.6011020168066</v>
      </c>
      <c r="R5240" s="19">
        <f>INDEX('Pliegos Tarifarios (Las Condes)'!$K:$K,MATCH($B5240,'Pliegos Tarifarios (Las Condes)'!$A:$A,0))</f>
        <v>733.35299999999995</v>
      </c>
      <c r="S5240" s="21">
        <f t="shared" si="246"/>
        <v>214111.9605250168</v>
      </c>
      <c r="T5240" s="21">
        <f t="shared" si="247"/>
        <v>40681.272499753191</v>
      </c>
      <c r="U5240" s="19">
        <v>0</v>
      </c>
      <c r="V5240" s="21">
        <f t="shared" si="248"/>
        <v>254793.23302476999</v>
      </c>
    </row>
    <row r="5241" spans="1:22" x14ac:dyDescent="0.3">
      <c r="A5241" s="7" t="s">
        <v>151</v>
      </c>
      <c r="B5241" s="7">
        <v>12</v>
      </c>
      <c r="C5241" s="8" t="s">
        <v>186</v>
      </c>
      <c r="D5241" s="7" t="s">
        <v>798</v>
      </c>
      <c r="E5241" s="7" t="s">
        <v>121</v>
      </c>
      <c r="F5241" s="8" t="s">
        <v>799</v>
      </c>
      <c r="G5241" s="7" t="s">
        <v>16</v>
      </c>
      <c r="H5241" s="9">
        <v>1098.1561999999999</v>
      </c>
      <c r="I5241" s="9">
        <v>2.8601000000000001</v>
      </c>
      <c r="J5241" s="9">
        <v>2.8601000000000001</v>
      </c>
      <c r="K5241" s="10">
        <v>1</v>
      </c>
      <c r="L5241" s="9">
        <v>35.42</v>
      </c>
      <c r="M5241" s="19">
        <f>H5241*INDEX('Pliegos Tarifarios (Las Condes)'!$B:$B,MATCH($B5241,'Pliegos Tarifarios (Las Condes)'!$A:$A,0))</f>
        <v>144696.3553806</v>
      </c>
      <c r="N5241" s="19">
        <f>I5241*INDEX('Pliegos Tarifarios (Las Condes)'!$C:$C,MATCH($B5241,'Pliegos Tarifarios (Las Condes)'!$A:$A,0))</f>
        <v>9910.1978783000013</v>
      </c>
      <c r="O5241" s="19">
        <f>J5241*INDEX('Pliegos Tarifarios (Las Condes)'!$D:$D,MATCH($B5241,'Pliegos Tarifarios (Las Condes)'!$A:$A,0))</f>
        <v>41582.562024899999</v>
      </c>
      <c r="P5241" s="19">
        <f>H5241*INDEX('Pliegos Tarifarios (Las Condes)'!$E:$E,MATCH($B5241,'Pliegos Tarifarios (Las Condes)'!$A:$A,0))</f>
        <v>14302.386348799997</v>
      </c>
      <c r="Q5241" s="19" cm="1">
        <f t="array" ref="Q5241">H5241*_xlfn.IFS(H5241&lt;=350,INDEX('Pliegos Tarifarios (Las Condes)'!$F:$F,MATCH($B5241,'Pliegos Tarifarios (Las Condes)'!$A:$A,0)),H5241&lt;=500,INDEX('Pliegos Tarifarios (Las Condes)'!$G:$G,MATCH($B5241,'Pliegos Tarifarios (Las Condes)'!$A:$A,0)),H5241&lt;=1000,INDEX('Pliegos Tarifarios (Las Condes)'!$H:$H,MATCH($B5241,'Pliegos Tarifarios (Las Condes)'!$A:$A,0)),H5241&lt;=5000,INDEX('Pliegos Tarifarios (Las Condes)'!$I:$I,MATCH($B5241,'Pliegos Tarifarios (Las Condes)'!$A:$A,0)),H5241&gt;5000,INDEX('Pliegos Tarifarios (Las Condes)'!$J:$J,MATCH($B5241,'Pliegos Tarifarios (Las Condes)'!$A:$A,0)))/1.19</f>
        <v>3360.9116642016802</v>
      </c>
      <c r="R5241" s="19">
        <f>INDEX('Pliegos Tarifarios (Las Condes)'!$K:$K,MATCH($B5241,'Pliegos Tarifarios (Las Condes)'!$A:$A,0))</f>
        <v>733.35299999999995</v>
      </c>
      <c r="S5241" s="21">
        <f t="shared" si="246"/>
        <v>214585.76629680168</v>
      </c>
      <c r="T5241" s="21">
        <f t="shared" si="247"/>
        <v>40771.295596392323</v>
      </c>
      <c r="U5241" s="19">
        <v>0</v>
      </c>
      <c r="V5241" s="21">
        <f t="shared" si="248"/>
        <v>255357.06189319401</v>
      </c>
    </row>
    <row r="5242" spans="1:22" x14ac:dyDescent="0.3">
      <c r="A5242" s="7" t="s">
        <v>151</v>
      </c>
      <c r="B5242" s="7">
        <v>12</v>
      </c>
      <c r="C5242" s="8" t="s">
        <v>186</v>
      </c>
      <c r="D5242" s="7" t="s">
        <v>800</v>
      </c>
      <c r="E5242" s="7" t="s">
        <v>121</v>
      </c>
      <c r="F5242" s="8" t="s">
        <v>801</v>
      </c>
      <c r="G5242" s="7" t="s">
        <v>16</v>
      </c>
      <c r="H5242" s="9">
        <v>1099.7430999999999</v>
      </c>
      <c r="I5242" s="9">
        <v>2.8858999999999999</v>
      </c>
      <c r="J5242" s="9">
        <v>2.8426</v>
      </c>
      <c r="K5242" s="10">
        <v>0.98499601510793866</v>
      </c>
      <c r="L5242" s="9">
        <v>35.479999999999997</v>
      </c>
      <c r="M5242" s="19">
        <f>H5242*INDEX('Pliegos Tarifarios (Las Condes)'!$B:$B,MATCH($B5242,'Pliegos Tarifarios (Las Condes)'!$A:$A,0))</f>
        <v>144905.45008529999</v>
      </c>
      <c r="N5242" s="19">
        <f>I5242*INDEX('Pliegos Tarifarios (Las Condes)'!$C:$C,MATCH($B5242,'Pliegos Tarifarios (Las Condes)'!$A:$A,0))</f>
        <v>9999.5944397000003</v>
      </c>
      <c r="O5242" s="19">
        <f>J5242*INDEX('Pliegos Tarifarios (Las Condes)'!$D:$D,MATCH($B5242,'Pliegos Tarifarios (Las Condes)'!$A:$A,0))</f>
        <v>41328.132167399999</v>
      </c>
      <c r="P5242" s="19">
        <f>H5242*INDEX('Pliegos Tarifarios (Las Condes)'!$E:$E,MATCH($B5242,'Pliegos Tarifarios (Las Condes)'!$A:$A,0))</f>
        <v>14323.054134399998</v>
      </c>
      <c r="Q5242" s="19" cm="1">
        <f t="array" ref="Q5242">H5242*_xlfn.IFS(H5242&lt;=350,INDEX('Pliegos Tarifarios (Las Condes)'!$F:$F,MATCH($B5242,'Pliegos Tarifarios (Las Condes)'!$A:$A,0)),H5242&lt;=500,INDEX('Pliegos Tarifarios (Las Condes)'!$G:$G,MATCH($B5242,'Pliegos Tarifarios (Las Condes)'!$A:$A,0)),H5242&lt;=1000,INDEX('Pliegos Tarifarios (Las Condes)'!$H:$H,MATCH($B5242,'Pliegos Tarifarios (Las Condes)'!$A:$A,0)),H5242&lt;=5000,INDEX('Pliegos Tarifarios (Las Condes)'!$I:$I,MATCH($B5242,'Pliegos Tarifarios (Las Condes)'!$A:$A,0)),H5242&gt;5000,INDEX('Pliegos Tarifarios (Las Condes)'!$J:$J,MATCH($B5242,'Pliegos Tarifarios (Las Condes)'!$A:$A,0)))/1.19</f>
        <v>3365.7683783193274</v>
      </c>
      <c r="R5242" s="19">
        <f>INDEX('Pliegos Tarifarios (Las Condes)'!$K:$K,MATCH($B5242,'Pliegos Tarifarios (Las Condes)'!$A:$A,0))</f>
        <v>733.35299999999995</v>
      </c>
      <c r="S5242" s="21">
        <f t="shared" si="246"/>
        <v>214655.35220511936</v>
      </c>
      <c r="T5242" s="21">
        <f t="shared" si="247"/>
        <v>40784.51691897268</v>
      </c>
      <c r="U5242" s="19">
        <v>0</v>
      </c>
      <c r="V5242" s="21">
        <f t="shared" si="248"/>
        <v>255439.86912409205</v>
      </c>
    </row>
    <row r="5243" spans="1:22" x14ac:dyDescent="0.3">
      <c r="A5243" s="7" t="s">
        <v>151</v>
      </c>
      <c r="B5243" s="7">
        <v>12</v>
      </c>
      <c r="C5243" s="8" t="s">
        <v>186</v>
      </c>
      <c r="D5243" s="7" t="s">
        <v>802</v>
      </c>
      <c r="E5243" s="7" t="s">
        <v>121</v>
      </c>
      <c r="F5243" s="8" t="s">
        <v>803</v>
      </c>
      <c r="G5243" s="7" t="s">
        <v>16</v>
      </c>
      <c r="H5243" s="9">
        <v>1099.5074</v>
      </c>
      <c r="I5243" s="9">
        <v>2.9578000000000002</v>
      </c>
      <c r="J5243" s="9">
        <v>2.8182999999999998</v>
      </c>
      <c r="K5243" s="10">
        <v>0.95283656771925063</v>
      </c>
      <c r="L5243" s="9">
        <v>35.47</v>
      </c>
      <c r="M5243" s="19">
        <f>H5243*INDEX('Pliegos Tarifarios (Las Condes)'!$B:$B,MATCH($B5243,'Pliegos Tarifarios (Las Condes)'!$A:$A,0))</f>
        <v>144874.39354620001</v>
      </c>
      <c r="N5243" s="19">
        <f>I5243*INDEX('Pliegos Tarifarios (Las Condes)'!$C:$C,MATCH($B5243,'Pliegos Tarifarios (Las Condes)'!$A:$A,0))</f>
        <v>10248.726717400001</v>
      </c>
      <c r="O5243" s="19">
        <f>J5243*INDEX('Pliegos Tarifarios (Las Condes)'!$D:$D,MATCH($B5243,'Pliegos Tarifarios (Las Condes)'!$A:$A,0))</f>
        <v>40974.838136699997</v>
      </c>
      <c r="P5243" s="19">
        <f>H5243*INDEX('Pliegos Tarifarios (Las Condes)'!$E:$E,MATCH($B5243,'Pliegos Tarifarios (Las Condes)'!$A:$A,0))</f>
        <v>14319.984377599998</v>
      </c>
      <c r="Q5243" s="19" cm="1">
        <f t="array" ref="Q5243">H5243*_xlfn.IFS(H5243&lt;=350,INDEX('Pliegos Tarifarios (Las Condes)'!$F:$F,MATCH($B5243,'Pliegos Tarifarios (Las Condes)'!$A:$A,0)),H5243&lt;=500,INDEX('Pliegos Tarifarios (Las Condes)'!$G:$G,MATCH($B5243,'Pliegos Tarifarios (Las Condes)'!$A:$A,0)),H5243&lt;=1000,INDEX('Pliegos Tarifarios (Las Condes)'!$H:$H,MATCH($B5243,'Pliegos Tarifarios (Las Condes)'!$A:$A,0)),H5243&lt;=5000,INDEX('Pliegos Tarifarios (Las Condes)'!$I:$I,MATCH($B5243,'Pliegos Tarifarios (Las Condes)'!$A:$A,0)),H5243&gt;5000,INDEX('Pliegos Tarifarios (Las Condes)'!$J:$J,MATCH($B5243,'Pliegos Tarifarios (Las Condes)'!$A:$A,0)))/1.19</f>
        <v>3365.0470174789912</v>
      </c>
      <c r="R5243" s="19">
        <f>INDEX('Pliegos Tarifarios (Las Condes)'!$K:$K,MATCH($B5243,'Pliegos Tarifarios (Las Condes)'!$A:$A,0))</f>
        <v>733.35299999999995</v>
      </c>
      <c r="S5243" s="21">
        <f t="shared" si="246"/>
        <v>214516.34279537899</v>
      </c>
      <c r="T5243" s="21">
        <f t="shared" si="247"/>
        <v>40758.105131122007</v>
      </c>
      <c r="U5243" s="19">
        <v>0</v>
      </c>
      <c r="V5243" s="21">
        <f t="shared" si="248"/>
        <v>255274.44792650099</v>
      </c>
    </row>
    <row r="5244" spans="1:22" x14ac:dyDescent="0.3">
      <c r="A5244" s="7" t="s">
        <v>151</v>
      </c>
      <c r="B5244" s="7">
        <v>12</v>
      </c>
      <c r="C5244" s="8" t="s">
        <v>186</v>
      </c>
      <c r="D5244" s="7" t="s">
        <v>804</v>
      </c>
      <c r="E5244" s="7" t="s">
        <v>121</v>
      </c>
      <c r="F5244" s="8" t="s">
        <v>805</v>
      </c>
      <c r="G5244" s="7" t="s">
        <v>16</v>
      </c>
      <c r="H5244" s="9">
        <v>1099.6525999999999</v>
      </c>
      <c r="I5244" s="9">
        <v>2.9521999999999999</v>
      </c>
      <c r="J5244" s="9">
        <v>2.9097</v>
      </c>
      <c r="K5244" s="10">
        <v>0.98560395637151954</v>
      </c>
      <c r="L5244" s="9">
        <v>35.47</v>
      </c>
      <c r="M5244" s="19">
        <f>H5244*INDEX('Pliegos Tarifarios (Las Condes)'!$B:$B,MATCH($B5244,'Pliegos Tarifarios (Las Condes)'!$A:$A,0))</f>
        <v>144893.52553379998</v>
      </c>
      <c r="N5244" s="19">
        <f>I5244*INDEX('Pliegos Tarifarios (Las Condes)'!$C:$C,MATCH($B5244,'Pliegos Tarifarios (Las Condes)'!$A:$A,0))</f>
        <v>10229.322812599999</v>
      </c>
      <c r="O5244" s="19">
        <f>J5244*INDEX('Pliegos Tarifarios (Las Condes)'!$D:$D,MATCH($B5244,'Pliegos Tarifarios (Las Condes)'!$A:$A,0))</f>
        <v>42303.688935300001</v>
      </c>
      <c r="P5244" s="19">
        <f>H5244*INDEX('Pliegos Tarifarios (Las Condes)'!$E:$E,MATCH($B5244,'Pliegos Tarifarios (Las Condes)'!$A:$A,0))</f>
        <v>14321.875462399998</v>
      </c>
      <c r="Q5244" s="19" cm="1">
        <f t="array" ref="Q5244">H5244*_xlfn.IFS(H5244&lt;=350,INDEX('Pliegos Tarifarios (Las Condes)'!$F:$F,MATCH($B5244,'Pliegos Tarifarios (Las Condes)'!$A:$A,0)),H5244&lt;=500,INDEX('Pliegos Tarifarios (Las Condes)'!$G:$G,MATCH($B5244,'Pliegos Tarifarios (Las Condes)'!$A:$A,0)),H5244&lt;=1000,INDEX('Pliegos Tarifarios (Las Condes)'!$H:$H,MATCH($B5244,'Pliegos Tarifarios (Las Condes)'!$A:$A,0)),H5244&lt;=5000,INDEX('Pliegos Tarifarios (Las Condes)'!$I:$I,MATCH($B5244,'Pliegos Tarifarios (Las Condes)'!$A:$A,0)),H5244&gt;5000,INDEX('Pliegos Tarifarios (Las Condes)'!$J:$J,MATCH($B5244,'Pliegos Tarifarios (Las Condes)'!$A:$A,0)))/1.19</f>
        <v>3365.4914026890756</v>
      </c>
      <c r="R5244" s="19">
        <f>INDEX('Pliegos Tarifarios (Las Condes)'!$K:$K,MATCH($B5244,'Pliegos Tarifarios (Las Condes)'!$A:$A,0))</f>
        <v>733.35299999999995</v>
      </c>
      <c r="S5244" s="21">
        <f t="shared" si="246"/>
        <v>215847.25714678908</v>
      </c>
      <c r="T5244" s="21">
        <f t="shared" si="247"/>
        <v>41010.978857889924</v>
      </c>
      <c r="U5244" s="19">
        <v>0</v>
      </c>
      <c r="V5244" s="21">
        <f t="shared" si="248"/>
        <v>256858.236004679</v>
      </c>
    </row>
    <row r="5245" spans="1:22" x14ac:dyDescent="0.3">
      <c r="A5245" s="7" t="s">
        <v>151</v>
      </c>
      <c r="B5245" s="7">
        <v>12</v>
      </c>
      <c r="C5245" s="8" t="s">
        <v>186</v>
      </c>
      <c r="D5245" s="7" t="s">
        <v>806</v>
      </c>
      <c r="E5245" s="7" t="s">
        <v>121</v>
      </c>
      <c r="F5245" s="8" t="s">
        <v>807</v>
      </c>
      <c r="G5245" s="7" t="s">
        <v>16</v>
      </c>
      <c r="H5245" s="9">
        <v>1100.1795</v>
      </c>
      <c r="I5245" s="9">
        <v>2.9051</v>
      </c>
      <c r="J5245" s="9">
        <v>2.9051</v>
      </c>
      <c r="K5245" s="10">
        <v>1</v>
      </c>
      <c r="L5245" s="9">
        <v>35.49</v>
      </c>
      <c r="M5245" s="19">
        <f>H5245*INDEX('Pliegos Tarifarios (Las Condes)'!$B:$B,MATCH($B5245,'Pliegos Tarifarios (Las Condes)'!$A:$A,0))</f>
        <v>144962.9514585</v>
      </c>
      <c r="N5245" s="19">
        <f>I5245*INDEX('Pliegos Tarifarios (Las Condes)'!$C:$C,MATCH($B5245,'Pliegos Tarifarios (Las Condes)'!$A:$A,0))</f>
        <v>10066.1221133</v>
      </c>
      <c r="O5245" s="19">
        <f>J5245*INDEX('Pliegos Tarifarios (Las Condes)'!$D:$D,MATCH($B5245,'Pliegos Tarifarios (Las Condes)'!$A:$A,0))</f>
        <v>42236.810229900002</v>
      </c>
      <c r="P5245" s="19">
        <f>H5245*INDEX('Pliegos Tarifarios (Las Condes)'!$E:$E,MATCH($B5245,'Pliegos Tarifarios (Las Condes)'!$A:$A,0))</f>
        <v>14328.737807999998</v>
      </c>
      <c r="Q5245" s="19" cm="1">
        <f t="array" ref="Q5245">H5245*_xlfn.IFS(H5245&lt;=350,INDEX('Pliegos Tarifarios (Las Condes)'!$F:$F,MATCH($B5245,'Pliegos Tarifarios (Las Condes)'!$A:$A,0)),H5245&lt;=500,INDEX('Pliegos Tarifarios (Las Condes)'!$G:$G,MATCH($B5245,'Pliegos Tarifarios (Las Condes)'!$A:$A,0)),H5245&lt;=1000,INDEX('Pliegos Tarifarios (Las Condes)'!$H:$H,MATCH($B5245,'Pliegos Tarifarios (Las Condes)'!$A:$A,0)),H5245&lt;=5000,INDEX('Pliegos Tarifarios (Las Condes)'!$I:$I,MATCH($B5245,'Pliegos Tarifarios (Las Condes)'!$A:$A,0)),H5245&gt;5000,INDEX('Pliegos Tarifarios (Las Condes)'!$J:$J,MATCH($B5245,'Pliegos Tarifarios (Las Condes)'!$A:$A,0)))/1.19</f>
        <v>3367.1039823529409</v>
      </c>
      <c r="R5245" s="19">
        <f>INDEX('Pliegos Tarifarios (Las Condes)'!$K:$K,MATCH($B5245,'Pliegos Tarifarios (Las Condes)'!$A:$A,0))</f>
        <v>733.35299999999995</v>
      </c>
      <c r="S5245" s="21">
        <f t="shared" si="246"/>
        <v>215695.07859205295</v>
      </c>
      <c r="T5245" s="21">
        <f t="shared" si="247"/>
        <v>40982.064932490059</v>
      </c>
      <c r="U5245" s="19">
        <v>0</v>
      </c>
      <c r="V5245" s="21">
        <f t="shared" si="248"/>
        <v>256677.143524543</v>
      </c>
    </row>
    <row r="5246" spans="1:22" x14ac:dyDescent="0.3">
      <c r="A5246" s="7" t="s">
        <v>151</v>
      </c>
      <c r="B5246" s="7">
        <v>12</v>
      </c>
      <c r="C5246" s="8" t="s">
        <v>186</v>
      </c>
      <c r="D5246" s="7" t="s">
        <v>808</v>
      </c>
      <c r="E5246" s="7" t="s">
        <v>121</v>
      </c>
      <c r="F5246" s="8" t="s">
        <v>809</v>
      </c>
      <c r="G5246" s="7" t="s">
        <v>16</v>
      </c>
      <c r="H5246" s="9">
        <v>1099.1667</v>
      </c>
      <c r="I5246" s="9">
        <v>2.8832</v>
      </c>
      <c r="J5246" s="9">
        <v>2.8832</v>
      </c>
      <c r="K5246" s="10">
        <v>1</v>
      </c>
      <c r="L5246" s="9">
        <v>35.46</v>
      </c>
      <c r="M5246" s="19">
        <f>H5246*INDEX('Pliegos Tarifarios (Las Condes)'!$B:$B,MATCH($B5246,'Pliegos Tarifarios (Las Condes)'!$A:$A,0))</f>
        <v>144829.5018921</v>
      </c>
      <c r="N5246" s="19">
        <f>I5246*INDEX('Pliegos Tarifarios (Las Condes)'!$C:$C,MATCH($B5246,'Pliegos Tarifarios (Las Condes)'!$A:$A,0))</f>
        <v>9990.2389856000009</v>
      </c>
      <c r="O5246" s="19">
        <f>J5246*INDEX('Pliegos Tarifarios (Las Condes)'!$D:$D,MATCH($B5246,'Pliegos Tarifarios (Las Condes)'!$A:$A,0))</f>
        <v>41918.409436800001</v>
      </c>
      <c r="P5246" s="19">
        <f>H5246*INDEX('Pliegos Tarifarios (Las Condes)'!$E:$E,MATCH($B5246,'Pliegos Tarifarios (Las Condes)'!$A:$A,0))</f>
        <v>14315.547100799999</v>
      </c>
      <c r="Q5246" s="19" cm="1">
        <f t="array" ref="Q5246">H5246*_xlfn.IFS(H5246&lt;=350,INDEX('Pliegos Tarifarios (Las Condes)'!$F:$F,MATCH($B5246,'Pliegos Tarifarios (Las Condes)'!$A:$A,0)),H5246&lt;=500,INDEX('Pliegos Tarifarios (Las Condes)'!$G:$G,MATCH($B5246,'Pliegos Tarifarios (Las Condes)'!$A:$A,0)),H5246&lt;=1000,INDEX('Pliegos Tarifarios (Las Condes)'!$H:$H,MATCH($B5246,'Pliegos Tarifarios (Las Condes)'!$A:$A,0)),H5246&lt;=5000,INDEX('Pliegos Tarifarios (Las Condes)'!$I:$I,MATCH($B5246,'Pliegos Tarifarios (Las Condes)'!$A:$A,0)),H5246&gt;5000,INDEX('Pliegos Tarifarios (Las Condes)'!$J:$J,MATCH($B5246,'Pliegos Tarifarios (Las Condes)'!$A:$A,0)))/1.19</f>
        <v>3364.0043036974789</v>
      </c>
      <c r="R5246" s="19">
        <f>INDEX('Pliegos Tarifarios (Las Condes)'!$K:$K,MATCH($B5246,'Pliegos Tarifarios (Las Condes)'!$A:$A,0))</f>
        <v>733.35299999999995</v>
      </c>
      <c r="S5246" s="21">
        <f t="shared" si="246"/>
        <v>215151.05471899747</v>
      </c>
      <c r="T5246" s="21">
        <f t="shared" si="247"/>
        <v>40878.700396609522</v>
      </c>
      <c r="U5246" s="19">
        <v>0</v>
      </c>
      <c r="V5246" s="21">
        <f t="shared" si="248"/>
        <v>256029.755115607</v>
      </c>
    </row>
    <row r="5247" spans="1:22" x14ac:dyDescent="0.3">
      <c r="A5247" s="7" t="s">
        <v>151</v>
      </c>
      <c r="B5247" s="7">
        <v>12</v>
      </c>
      <c r="C5247" s="8" t="s">
        <v>186</v>
      </c>
      <c r="D5247" s="7" t="s">
        <v>810</v>
      </c>
      <c r="E5247" s="7" t="s">
        <v>121</v>
      </c>
      <c r="F5247" s="8" t="s">
        <v>811</v>
      </c>
      <c r="G5247" s="7" t="s">
        <v>16</v>
      </c>
      <c r="H5247" s="9">
        <v>1098.3959</v>
      </c>
      <c r="I5247" s="9">
        <v>2.8534999999999999</v>
      </c>
      <c r="J5247" s="9">
        <v>2.8136999999999999</v>
      </c>
      <c r="K5247" s="10">
        <v>0.98605221657613451</v>
      </c>
      <c r="L5247" s="9">
        <v>35.43</v>
      </c>
      <c r="M5247" s="19">
        <f>H5247*INDEX('Pliegos Tarifarios (Las Condes)'!$B:$B,MATCH($B5247,'Pliegos Tarifarios (Las Condes)'!$A:$A,0))</f>
        <v>144727.9389717</v>
      </c>
      <c r="N5247" s="19">
        <f>I5247*INDEX('Pliegos Tarifarios (Las Condes)'!$C:$C,MATCH($B5247,'Pliegos Tarifarios (Las Condes)'!$A:$A,0))</f>
        <v>9887.3289905000001</v>
      </c>
      <c r="O5247" s="19">
        <f>J5247*INDEX('Pliegos Tarifarios (Las Condes)'!$D:$D,MATCH($B5247,'Pliegos Tarifarios (Las Condes)'!$A:$A,0))</f>
        <v>40907.959431299998</v>
      </c>
      <c r="P5247" s="19">
        <f>H5247*INDEX('Pliegos Tarifarios (Las Condes)'!$E:$E,MATCH($B5247,'Pliegos Tarifarios (Las Condes)'!$A:$A,0))</f>
        <v>14305.5082016</v>
      </c>
      <c r="Q5247" s="19" cm="1">
        <f t="array" ref="Q5247">H5247*_xlfn.IFS(H5247&lt;=350,INDEX('Pliegos Tarifarios (Las Condes)'!$F:$F,MATCH($B5247,'Pliegos Tarifarios (Las Condes)'!$A:$A,0)),H5247&lt;=500,INDEX('Pliegos Tarifarios (Las Condes)'!$G:$G,MATCH($B5247,'Pliegos Tarifarios (Las Condes)'!$A:$A,0)),H5247&lt;=1000,INDEX('Pliegos Tarifarios (Las Condes)'!$H:$H,MATCH($B5247,'Pliegos Tarifarios (Las Condes)'!$A:$A,0)),H5247&lt;=5000,INDEX('Pliegos Tarifarios (Las Condes)'!$I:$I,MATCH($B5247,'Pliegos Tarifarios (Las Condes)'!$A:$A,0)),H5247&gt;5000,INDEX('Pliegos Tarifarios (Las Condes)'!$J:$J,MATCH($B5247,'Pliegos Tarifarios (Las Condes)'!$A:$A,0)))/1.19</f>
        <v>3361.6452670588237</v>
      </c>
      <c r="R5247" s="19">
        <f>INDEX('Pliegos Tarifarios (Las Condes)'!$K:$K,MATCH($B5247,'Pliegos Tarifarios (Las Condes)'!$A:$A,0))</f>
        <v>733.35299999999995</v>
      </c>
      <c r="S5247" s="21">
        <f t="shared" si="246"/>
        <v>213923.73386215884</v>
      </c>
      <c r="T5247" s="21">
        <f t="shared" si="247"/>
        <v>40645.509433810177</v>
      </c>
      <c r="U5247" s="19">
        <v>0</v>
      </c>
      <c r="V5247" s="21">
        <f t="shared" si="248"/>
        <v>254569.24329596903</v>
      </c>
    </row>
    <row r="5248" spans="1:22" x14ac:dyDescent="0.3">
      <c r="A5248" s="7" t="s">
        <v>151</v>
      </c>
      <c r="B5248" s="7">
        <v>12</v>
      </c>
      <c r="C5248" s="8" t="s">
        <v>186</v>
      </c>
      <c r="D5248" s="7" t="s">
        <v>812</v>
      </c>
      <c r="E5248" s="7" t="s">
        <v>121</v>
      </c>
      <c r="F5248" s="8" t="s">
        <v>813</v>
      </c>
      <c r="G5248" s="7" t="s">
        <v>16</v>
      </c>
      <c r="H5248" s="9">
        <v>1099.5796</v>
      </c>
      <c r="I5248" s="9">
        <v>2.9205000000000001</v>
      </c>
      <c r="J5248" s="9">
        <v>2.8698000000000001</v>
      </c>
      <c r="K5248" s="10">
        <v>0.98263995891114542</v>
      </c>
      <c r="L5248" s="9">
        <v>35.47</v>
      </c>
      <c r="M5248" s="19">
        <f>H5248*INDEX('Pliegos Tarifarios (Las Condes)'!$B:$B,MATCH($B5248,'Pliegos Tarifarios (Las Condes)'!$A:$A,0))</f>
        <v>144883.9068348</v>
      </c>
      <c r="N5248" s="19">
        <f>I5248*INDEX('Pliegos Tarifarios (Las Condes)'!$C:$C,MATCH($B5248,'Pliegos Tarifarios (Las Condes)'!$A:$A,0))</f>
        <v>10119.482851500001</v>
      </c>
      <c r="O5248" s="19">
        <f>J5248*INDEX('Pliegos Tarifarios (Las Condes)'!$D:$D,MATCH($B5248,'Pliegos Tarifarios (Las Condes)'!$A:$A,0))</f>
        <v>41723.588860200005</v>
      </c>
      <c r="P5248" s="19">
        <f>H5248*INDEX('Pliegos Tarifarios (Las Condes)'!$E:$E,MATCH($B5248,'Pliegos Tarifarios (Las Condes)'!$A:$A,0))</f>
        <v>14320.924710399999</v>
      </c>
      <c r="Q5248" s="19" cm="1">
        <f t="array" ref="Q5248">H5248*_xlfn.IFS(H5248&lt;=350,INDEX('Pliegos Tarifarios (Las Condes)'!$F:$F,MATCH($B5248,'Pliegos Tarifarios (Las Condes)'!$A:$A,0)),H5248&lt;=500,INDEX('Pliegos Tarifarios (Las Condes)'!$G:$G,MATCH($B5248,'Pliegos Tarifarios (Las Condes)'!$A:$A,0)),H5248&lt;=1000,INDEX('Pliegos Tarifarios (Las Condes)'!$H:$H,MATCH($B5248,'Pliegos Tarifarios (Las Condes)'!$A:$A,0)),H5248&lt;=5000,INDEX('Pliegos Tarifarios (Las Condes)'!$I:$I,MATCH($B5248,'Pliegos Tarifarios (Las Condes)'!$A:$A,0)),H5248&gt;5000,INDEX('Pliegos Tarifarios (Las Condes)'!$J:$J,MATCH($B5248,'Pliegos Tarifarios (Las Condes)'!$A:$A,0)))/1.19</f>
        <v>3365.2679858823531</v>
      </c>
      <c r="R5248" s="19">
        <f>INDEX('Pliegos Tarifarios (Las Condes)'!$K:$K,MATCH($B5248,'Pliegos Tarifarios (Las Condes)'!$A:$A,0))</f>
        <v>733.35299999999995</v>
      </c>
      <c r="S5248" s="21">
        <f t="shared" si="246"/>
        <v>215146.52424278238</v>
      </c>
      <c r="T5248" s="21">
        <f t="shared" si="247"/>
        <v>40877.839606128655</v>
      </c>
      <c r="U5248" s="19">
        <v>0</v>
      </c>
      <c r="V5248" s="21">
        <f t="shared" si="248"/>
        <v>256024.36384891105</v>
      </c>
    </row>
    <row r="5249" spans="1:22" x14ac:dyDescent="0.3">
      <c r="A5249" s="7" t="s">
        <v>151</v>
      </c>
      <c r="B5249" s="7">
        <v>12</v>
      </c>
      <c r="C5249" s="8" t="s">
        <v>186</v>
      </c>
      <c r="D5249" s="7" t="s">
        <v>814</v>
      </c>
      <c r="E5249" s="7" t="s">
        <v>121</v>
      </c>
      <c r="F5249" s="8" t="s">
        <v>815</v>
      </c>
      <c r="G5249" s="7" t="s">
        <v>16</v>
      </c>
      <c r="H5249" s="9">
        <v>1098.8602000000001</v>
      </c>
      <c r="I5249" s="9">
        <v>2.8607</v>
      </c>
      <c r="J5249" s="9">
        <v>2.8262999999999998</v>
      </c>
      <c r="K5249" s="10">
        <v>0.9879749711609046</v>
      </c>
      <c r="L5249" s="9">
        <v>35.450000000000003</v>
      </c>
      <c r="M5249" s="19">
        <f>H5249*INDEX('Pliegos Tarifarios (Las Condes)'!$B:$B,MATCH($B5249,'Pliegos Tarifarios (Las Condes)'!$A:$A,0))</f>
        <v>144789.11653260002</v>
      </c>
      <c r="N5249" s="19">
        <f>I5249*INDEX('Pliegos Tarifarios (Las Condes)'!$C:$C,MATCH($B5249,'Pliegos Tarifarios (Las Condes)'!$A:$A,0))</f>
        <v>9912.2768680999998</v>
      </c>
      <c r="O5249" s="19">
        <f>J5249*INDEX('Pliegos Tarifarios (Las Condes)'!$D:$D,MATCH($B5249,'Pliegos Tarifarios (Las Condes)'!$A:$A,0))</f>
        <v>41091.1489287</v>
      </c>
      <c r="P5249" s="19">
        <f>H5249*INDEX('Pliegos Tarifarios (Las Condes)'!$E:$E,MATCH($B5249,'Pliegos Tarifarios (Las Condes)'!$A:$A,0))</f>
        <v>14311.5552448</v>
      </c>
      <c r="Q5249" s="19" cm="1">
        <f t="array" ref="Q5249">H5249*_xlfn.IFS(H5249&lt;=350,INDEX('Pliegos Tarifarios (Las Condes)'!$F:$F,MATCH($B5249,'Pliegos Tarifarios (Las Condes)'!$A:$A,0)),H5249&lt;=500,INDEX('Pliegos Tarifarios (Las Condes)'!$G:$G,MATCH($B5249,'Pliegos Tarifarios (Las Condes)'!$A:$A,0)),H5249&lt;=1000,INDEX('Pliegos Tarifarios (Las Condes)'!$H:$H,MATCH($B5249,'Pliegos Tarifarios (Las Condes)'!$A:$A,0)),H5249&lt;=5000,INDEX('Pliegos Tarifarios (Las Condes)'!$I:$I,MATCH($B5249,'Pliegos Tarifarios (Las Condes)'!$A:$A,0)),H5249&gt;5000,INDEX('Pliegos Tarifarios (Las Condes)'!$J:$J,MATCH($B5249,'Pliegos Tarifarios (Las Condes)'!$A:$A,0)))/1.19</f>
        <v>3363.0662591596642</v>
      </c>
      <c r="R5249" s="19">
        <f>INDEX('Pliegos Tarifarios (Las Condes)'!$K:$K,MATCH($B5249,'Pliegos Tarifarios (Las Condes)'!$A:$A,0))</f>
        <v>733.35299999999995</v>
      </c>
      <c r="S5249" s="21">
        <f t="shared" si="246"/>
        <v>214200.5168333597</v>
      </c>
      <c r="T5249" s="21">
        <f t="shared" si="247"/>
        <v>40698.098198338346</v>
      </c>
      <c r="U5249" s="19">
        <v>0</v>
      </c>
      <c r="V5249" s="21">
        <f t="shared" si="248"/>
        <v>254898.61503169805</v>
      </c>
    </row>
    <row r="5250" spans="1:22" x14ac:dyDescent="0.3">
      <c r="A5250" s="7" t="s">
        <v>151</v>
      </c>
      <c r="B5250" s="7">
        <v>12</v>
      </c>
      <c r="C5250" s="8" t="s">
        <v>186</v>
      </c>
      <c r="D5250" s="7" t="s">
        <v>816</v>
      </c>
      <c r="E5250" s="7" t="s">
        <v>121</v>
      </c>
      <c r="F5250" s="8" t="s">
        <v>817</v>
      </c>
      <c r="G5250" s="7" t="s">
        <v>16</v>
      </c>
      <c r="H5250" s="9">
        <v>1098.7962</v>
      </c>
      <c r="I5250" s="9">
        <v>2.8902999999999999</v>
      </c>
      <c r="J5250" s="9">
        <v>2.8048000000000002</v>
      </c>
      <c r="K5250" s="10">
        <v>0.97041829567864935</v>
      </c>
      <c r="L5250" s="9">
        <v>35.450000000000003</v>
      </c>
      <c r="M5250" s="19">
        <f>H5250*INDEX('Pliegos Tarifarios (Las Condes)'!$B:$B,MATCH($B5250,'Pliegos Tarifarios (Las Condes)'!$A:$A,0))</f>
        <v>144780.6837006</v>
      </c>
      <c r="N5250" s="19">
        <f>I5250*INDEX('Pliegos Tarifarios (Las Condes)'!$C:$C,MATCH($B5250,'Pliegos Tarifarios (Las Condes)'!$A:$A,0))</f>
        <v>10014.840364899999</v>
      </c>
      <c r="O5250" s="19">
        <f>J5250*INDEX('Pliegos Tarifarios (Las Condes)'!$D:$D,MATCH($B5250,'Pliegos Tarifarios (Las Condes)'!$A:$A,0))</f>
        <v>40778.563675200006</v>
      </c>
      <c r="P5250" s="19">
        <f>H5250*INDEX('Pliegos Tarifarios (Las Condes)'!$E:$E,MATCH($B5250,'Pliegos Tarifarios (Las Condes)'!$A:$A,0))</f>
        <v>14310.7217088</v>
      </c>
      <c r="Q5250" s="19" cm="1">
        <f t="array" ref="Q5250">H5250*_xlfn.IFS(H5250&lt;=350,INDEX('Pliegos Tarifarios (Las Condes)'!$F:$F,MATCH($B5250,'Pliegos Tarifarios (Las Condes)'!$A:$A,0)),H5250&lt;=500,INDEX('Pliegos Tarifarios (Las Condes)'!$G:$G,MATCH($B5250,'Pliegos Tarifarios (Las Condes)'!$A:$A,0)),H5250&lt;=1000,INDEX('Pliegos Tarifarios (Las Condes)'!$H:$H,MATCH($B5250,'Pliegos Tarifarios (Las Condes)'!$A:$A,0)),H5250&lt;=5000,INDEX('Pliegos Tarifarios (Las Condes)'!$I:$I,MATCH($B5250,'Pliegos Tarifarios (Las Condes)'!$A:$A,0)),H5250&gt;5000,INDEX('Pliegos Tarifarios (Las Condes)'!$J:$J,MATCH($B5250,'Pliegos Tarifarios (Las Condes)'!$A:$A,0)))/1.19</f>
        <v>3362.8703868907564</v>
      </c>
      <c r="R5250" s="19">
        <f>INDEX('Pliegos Tarifarios (Las Condes)'!$K:$K,MATCH($B5250,'Pliegos Tarifarios (Las Condes)'!$A:$A,0))</f>
        <v>733.35299999999995</v>
      </c>
      <c r="S5250" s="21">
        <f t="shared" si="246"/>
        <v>213981.03283639078</v>
      </c>
      <c r="T5250" s="21">
        <f t="shared" si="247"/>
        <v>40656.396238914247</v>
      </c>
      <c r="U5250" s="19">
        <v>0</v>
      </c>
      <c r="V5250" s="21">
        <f t="shared" si="248"/>
        <v>254637.42907530503</v>
      </c>
    </row>
    <row r="5251" spans="1:22" x14ac:dyDescent="0.3">
      <c r="A5251" s="7" t="s">
        <v>151</v>
      </c>
      <c r="B5251" s="7">
        <v>12</v>
      </c>
      <c r="C5251" s="8" t="s">
        <v>186</v>
      </c>
      <c r="D5251" s="7" t="s">
        <v>818</v>
      </c>
      <c r="E5251" s="7" t="s">
        <v>121</v>
      </c>
      <c r="F5251" s="8" t="s">
        <v>819</v>
      </c>
      <c r="G5251" s="7" t="s">
        <v>16</v>
      </c>
      <c r="H5251" s="9">
        <v>1098.5327</v>
      </c>
      <c r="I5251" s="9">
        <v>2.8650000000000002</v>
      </c>
      <c r="J5251" s="9">
        <v>2.8414999999999999</v>
      </c>
      <c r="K5251" s="10">
        <v>0.99179755671902259</v>
      </c>
      <c r="L5251" s="9">
        <v>35.44</v>
      </c>
      <c r="M5251" s="19">
        <f>H5251*INDEX('Pliegos Tarifarios (Las Condes)'!$B:$B,MATCH($B5251,'Pliegos Tarifarios (Las Condes)'!$A:$A,0))</f>
        <v>144745.96415010002</v>
      </c>
      <c r="N5251" s="19">
        <f>I5251*INDEX('Pliegos Tarifarios (Las Condes)'!$C:$C,MATCH($B5251,'Pliegos Tarifarios (Las Condes)'!$A:$A,0))</f>
        <v>9927.1762950000011</v>
      </c>
      <c r="O5251" s="19">
        <f>J5251*INDEX('Pliegos Tarifarios (Las Condes)'!$D:$D,MATCH($B5251,'Pliegos Tarifarios (Las Condes)'!$A:$A,0))</f>
        <v>41312.1394335</v>
      </c>
      <c r="P5251" s="19">
        <f>H5251*INDEX('Pliegos Tarifarios (Las Condes)'!$E:$E,MATCH($B5251,'Pliegos Tarifarios (Las Condes)'!$A:$A,0))</f>
        <v>14307.289884799999</v>
      </c>
      <c r="Q5251" s="19" cm="1">
        <f t="array" ref="Q5251">H5251*_xlfn.IFS(H5251&lt;=350,INDEX('Pliegos Tarifarios (Las Condes)'!$F:$F,MATCH($B5251,'Pliegos Tarifarios (Las Condes)'!$A:$A,0)),H5251&lt;=500,INDEX('Pliegos Tarifarios (Las Condes)'!$G:$G,MATCH($B5251,'Pliegos Tarifarios (Las Condes)'!$A:$A,0)),H5251&lt;=1000,INDEX('Pliegos Tarifarios (Las Condes)'!$H:$H,MATCH($B5251,'Pliegos Tarifarios (Las Condes)'!$A:$A,0)),H5251&lt;=5000,INDEX('Pliegos Tarifarios (Las Condes)'!$I:$I,MATCH($B5251,'Pliegos Tarifarios (Las Condes)'!$A:$A,0)),H5251&gt;5000,INDEX('Pliegos Tarifarios (Las Condes)'!$J:$J,MATCH($B5251,'Pliegos Tarifarios (Las Condes)'!$A:$A,0)))/1.19</f>
        <v>3362.0639440336136</v>
      </c>
      <c r="R5251" s="19">
        <f>INDEX('Pliegos Tarifarios (Las Condes)'!$K:$K,MATCH($B5251,'Pliegos Tarifarios (Las Condes)'!$A:$A,0))</f>
        <v>733.35299999999995</v>
      </c>
      <c r="S5251" s="21">
        <f t="shared" si="246"/>
        <v>214387.98670743365</v>
      </c>
      <c r="T5251" s="21">
        <f t="shared" si="247"/>
        <v>40733.717474412391</v>
      </c>
      <c r="U5251" s="19">
        <v>0</v>
      </c>
      <c r="V5251" s="21">
        <f t="shared" si="248"/>
        <v>255121.70418184606</v>
      </c>
    </row>
    <row r="5252" spans="1:22" x14ac:dyDescent="0.3">
      <c r="A5252" s="7" t="s">
        <v>151</v>
      </c>
      <c r="B5252" s="7">
        <v>12</v>
      </c>
      <c r="C5252" s="8" t="s">
        <v>186</v>
      </c>
      <c r="D5252" s="7" t="s">
        <v>820</v>
      </c>
      <c r="E5252" s="7" t="s">
        <v>121</v>
      </c>
      <c r="F5252" s="8" t="s">
        <v>821</v>
      </c>
      <c r="G5252" s="7" t="s">
        <v>16</v>
      </c>
      <c r="H5252" s="9">
        <v>1099.0845999999999</v>
      </c>
      <c r="I5252" s="9">
        <v>2.8635999999999999</v>
      </c>
      <c r="J5252" s="9">
        <v>2.8483999999999998</v>
      </c>
      <c r="K5252" s="10">
        <v>0.99469199608883918</v>
      </c>
      <c r="L5252" s="9">
        <v>35.450000000000003</v>
      </c>
      <c r="M5252" s="19">
        <f>H5252*INDEX('Pliegos Tarifarios (Las Condes)'!$B:$B,MATCH($B5252,'Pliegos Tarifarios (Las Condes)'!$A:$A,0))</f>
        <v>144818.68414979998</v>
      </c>
      <c r="N5252" s="19">
        <f>I5252*INDEX('Pliegos Tarifarios (Las Condes)'!$C:$C,MATCH($B5252,'Pliegos Tarifarios (Las Condes)'!$A:$A,0))</f>
        <v>9922.3253187999999</v>
      </c>
      <c r="O5252" s="19">
        <f>J5252*INDEX('Pliegos Tarifarios (Las Condes)'!$D:$D,MATCH($B5252,'Pliegos Tarifarios (Las Condes)'!$A:$A,0))</f>
        <v>41412.457491599998</v>
      </c>
      <c r="P5252" s="19">
        <f>H5252*INDEX('Pliegos Tarifarios (Las Condes)'!$E:$E,MATCH($B5252,'Pliegos Tarifarios (Las Condes)'!$A:$A,0))</f>
        <v>14314.477830399997</v>
      </c>
      <c r="Q5252" s="19" cm="1">
        <f t="array" ref="Q5252">H5252*_xlfn.IFS(H5252&lt;=350,INDEX('Pliegos Tarifarios (Las Condes)'!$F:$F,MATCH($B5252,'Pliegos Tarifarios (Las Condes)'!$A:$A,0)),H5252&lt;=500,INDEX('Pliegos Tarifarios (Las Condes)'!$G:$G,MATCH($B5252,'Pliegos Tarifarios (Las Condes)'!$A:$A,0)),H5252&lt;=1000,INDEX('Pliegos Tarifarios (Las Condes)'!$H:$H,MATCH($B5252,'Pliegos Tarifarios (Las Condes)'!$A:$A,0)),H5252&lt;=5000,INDEX('Pliegos Tarifarios (Las Condes)'!$I:$I,MATCH($B5252,'Pliegos Tarifarios (Las Condes)'!$A:$A,0)),H5252&gt;5000,INDEX('Pliegos Tarifarios (Las Condes)'!$J:$J,MATCH($B5252,'Pliegos Tarifarios (Las Condes)'!$A:$A,0)))/1.19</f>
        <v>3363.7530363025207</v>
      </c>
      <c r="R5252" s="19">
        <f>INDEX('Pliegos Tarifarios (Las Condes)'!$K:$K,MATCH($B5252,'Pliegos Tarifarios (Las Condes)'!$A:$A,0))</f>
        <v>733.35299999999995</v>
      </c>
      <c r="S5252" s="21">
        <f t="shared" si="246"/>
        <v>214565.0508269025</v>
      </c>
      <c r="T5252" s="21">
        <f t="shared" si="247"/>
        <v>40767.359657111476</v>
      </c>
      <c r="U5252" s="19">
        <v>0</v>
      </c>
      <c r="V5252" s="21">
        <f t="shared" si="248"/>
        <v>255332.41048401396</v>
      </c>
    </row>
    <row r="5253" spans="1:22" x14ac:dyDescent="0.3">
      <c r="A5253" s="7" t="s">
        <v>151</v>
      </c>
      <c r="B5253" s="7">
        <v>12</v>
      </c>
      <c r="C5253" s="8" t="s">
        <v>186</v>
      </c>
      <c r="D5253" s="7" t="s">
        <v>822</v>
      </c>
      <c r="E5253" s="7" t="s">
        <v>121</v>
      </c>
      <c r="F5253" s="8" t="s">
        <v>823</v>
      </c>
      <c r="G5253" s="7" t="s">
        <v>16</v>
      </c>
      <c r="H5253" s="9">
        <v>1100.7267999999999</v>
      </c>
      <c r="I5253" s="9">
        <v>2.9218000000000002</v>
      </c>
      <c r="J5253" s="9">
        <v>2.8277999999999999</v>
      </c>
      <c r="K5253" s="10">
        <v>0.96782805120131421</v>
      </c>
      <c r="L5253" s="9">
        <v>35.51</v>
      </c>
      <c r="M5253" s="19">
        <f>H5253*INDEX('Pliegos Tarifarios (Las Condes)'!$B:$B,MATCH($B5253,'Pliegos Tarifarios (Las Condes)'!$A:$A,0))</f>
        <v>145035.06534840001</v>
      </c>
      <c r="N5253" s="19">
        <f>I5253*INDEX('Pliegos Tarifarios (Las Condes)'!$C:$C,MATCH($B5253,'Pliegos Tarifarios (Las Condes)'!$A:$A,0))</f>
        <v>10123.987329400001</v>
      </c>
      <c r="O5253" s="19">
        <f>J5253*INDEX('Pliegos Tarifarios (Las Condes)'!$D:$D,MATCH($B5253,'Pliegos Tarifarios (Las Condes)'!$A:$A,0))</f>
        <v>41112.957202199999</v>
      </c>
      <c r="P5253" s="19">
        <f>H5253*INDEX('Pliegos Tarifarios (Las Condes)'!$E:$E,MATCH($B5253,'Pliegos Tarifarios (Las Condes)'!$A:$A,0))</f>
        <v>14335.865843199997</v>
      </c>
      <c r="Q5253" s="19" cm="1">
        <f t="array" ref="Q5253">H5253*_xlfn.IFS(H5253&lt;=350,INDEX('Pliegos Tarifarios (Las Condes)'!$F:$F,MATCH($B5253,'Pliegos Tarifarios (Las Condes)'!$A:$A,0)),H5253&lt;=500,INDEX('Pliegos Tarifarios (Las Condes)'!$G:$G,MATCH($B5253,'Pliegos Tarifarios (Las Condes)'!$A:$A,0)),H5253&lt;=1000,INDEX('Pliegos Tarifarios (Las Condes)'!$H:$H,MATCH($B5253,'Pliegos Tarifarios (Las Condes)'!$A:$A,0)),H5253&lt;=5000,INDEX('Pliegos Tarifarios (Las Condes)'!$I:$I,MATCH($B5253,'Pliegos Tarifarios (Las Condes)'!$A:$A,0)),H5253&gt;5000,INDEX('Pliegos Tarifarios (Las Condes)'!$J:$J,MATCH($B5253,'Pliegos Tarifarios (Las Condes)'!$A:$A,0)))/1.19</f>
        <v>3368.7789963025207</v>
      </c>
      <c r="R5253" s="19">
        <f>INDEX('Pliegos Tarifarios (Las Condes)'!$K:$K,MATCH($B5253,'Pliegos Tarifarios (Las Condes)'!$A:$A,0))</f>
        <v>733.35299999999995</v>
      </c>
      <c r="S5253" s="21">
        <f t="shared" si="246"/>
        <v>214710.00771950252</v>
      </c>
      <c r="T5253" s="21">
        <f t="shared" si="247"/>
        <v>40794.90146670548</v>
      </c>
      <c r="U5253" s="19">
        <v>0</v>
      </c>
      <c r="V5253" s="21">
        <f t="shared" si="248"/>
        <v>255504.90918620801</v>
      </c>
    </row>
    <row r="5254" spans="1:22" x14ac:dyDescent="0.3">
      <c r="A5254" s="7" t="s">
        <v>151</v>
      </c>
      <c r="B5254" s="7">
        <v>12</v>
      </c>
      <c r="C5254" s="8" t="s">
        <v>186</v>
      </c>
      <c r="D5254" s="7" t="s">
        <v>824</v>
      </c>
      <c r="E5254" s="7" t="s">
        <v>121</v>
      </c>
      <c r="F5254" s="8" t="s">
        <v>825</v>
      </c>
      <c r="G5254" s="7" t="s">
        <v>16</v>
      </c>
      <c r="H5254" s="9">
        <v>1097.8261</v>
      </c>
      <c r="I5254" s="9">
        <v>2.8908999999999998</v>
      </c>
      <c r="J5254" s="9">
        <v>2.8908999999999998</v>
      </c>
      <c r="K5254" s="10">
        <v>1</v>
      </c>
      <c r="L5254" s="9">
        <v>35.409999999999997</v>
      </c>
      <c r="M5254" s="19">
        <f>H5254*INDEX('Pliegos Tarifarios (Las Condes)'!$B:$B,MATCH($B5254,'Pliegos Tarifarios (Las Condes)'!$A:$A,0))</f>
        <v>144652.8604143</v>
      </c>
      <c r="N5254" s="19">
        <f>I5254*INDEX('Pliegos Tarifarios (Las Condes)'!$C:$C,MATCH($B5254,'Pliegos Tarifarios (Las Condes)'!$A:$A,0))</f>
        <v>10016.9193547</v>
      </c>
      <c r="O5254" s="19">
        <f>J5254*INDEX('Pliegos Tarifarios (Las Condes)'!$D:$D,MATCH($B5254,'Pliegos Tarifarios (Las Condes)'!$A:$A,0))</f>
        <v>42030.358574099999</v>
      </c>
      <c r="P5254" s="19">
        <f>H5254*INDEX('Pliegos Tarifarios (Las Condes)'!$E:$E,MATCH($B5254,'Pliegos Tarifarios (Las Condes)'!$A:$A,0))</f>
        <v>14298.0871264</v>
      </c>
      <c r="Q5254" s="19" cm="1">
        <f t="array" ref="Q5254">H5254*_xlfn.IFS(H5254&lt;=350,INDEX('Pliegos Tarifarios (Las Condes)'!$F:$F,MATCH($B5254,'Pliegos Tarifarios (Las Condes)'!$A:$A,0)),H5254&lt;=500,INDEX('Pliegos Tarifarios (Las Condes)'!$G:$G,MATCH($B5254,'Pliegos Tarifarios (Las Condes)'!$A:$A,0)),H5254&lt;=1000,INDEX('Pliegos Tarifarios (Las Condes)'!$H:$H,MATCH($B5254,'Pliegos Tarifarios (Las Condes)'!$A:$A,0)),H5254&lt;=5000,INDEX('Pliegos Tarifarios (Las Condes)'!$I:$I,MATCH($B5254,'Pliegos Tarifarios (Las Condes)'!$A:$A,0)),H5254&gt;5000,INDEX('Pliegos Tarifarios (Las Condes)'!$J:$J,MATCH($B5254,'Pliegos Tarifarios (Las Condes)'!$A:$A,0)))/1.19</f>
        <v>3359.9013917647062</v>
      </c>
      <c r="R5254" s="19">
        <f>INDEX('Pliegos Tarifarios (Las Condes)'!$K:$K,MATCH($B5254,'Pliegos Tarifarios (Las Condes)'!$A:$A,0))</f>
        <v>733.35299999999995</v>
      </c>
      <c r="S5254" s="21">
        <f t="shared" si="246"/>
        <v>215091.47986126467</v>
      </c>
      <c r="T5254" s="21">
        <f t="shared" si="247"/>
        <v>40867.381173640286</v>
      </c>
      <c r="U5254" s="19">
        <v>0</v>
      </c>
      <c r="V5254" s="21">
        <f t="shared" si="248"/>
        <v>255958.86103490496</v>
      </c>
    </row>
    <row r="5255" spans="1:22" x14ac:dyDescent="0.3">
      <c r="A5255" s="7" t="s">
        <v>151</v>
      </c>
      <c r="B5255" s="7">
        <v>12</v>
      </c>
      <c r="C5255" s="8" t="s">
        <v>186</v>
      </c>
      <c r="D5255" s="7" t="s">
        <v>826</v>
      </c>
      <c r="E5255" s="7" t="s">
        <v>121</v>
      </c>
      <c r="F5255" s="8" t="s">
        <v>827</v>
      </c>
      <c r="G5255" s="7" t="s">
        <v>16</v>
      </c>
      <c r="H5255" s="9">
        <v>1099.4911999999999</v>
      </c>
      <c r="I5255" s="9">
        <v>2.8992</v>
      </c>
      <c r="J5255" s="9">
        <v>2.8075000000000001</v>
      </c>
      <c r="K5255" s="10">
        <v>0.96837058498896256</v>
      </c>
      <c r="L5255" s="9">
        <v>35.47</v>
      </c>
      <c r="M5255" s="19">
        <f>H5255*INDEX('Pliegos Tarifarios (Las Condes)'!$B:$B,MATCH($B5255,'Pliegos Tarifarios (Las Condes)'!$A:$A,0))</f>
        <v>144872.2589856</v>
      </c>
      <c r="N5255" s="19">
        <f>I5255*INDEX('Pliegos Tarifarios (Las Condes)'!$C:$C,MATCH($B5255,'Pliegos Tarifarios (Las Condes)'!$A:$A,0))</f>
        <v>10045.6787136</v>
      </c>
      <c r="O5255" s="19">
        <f>J5255*INDEX('Pliegos Tarifarios (Las Condes)'!$D:$D,MATCH($B5255,'Pliegos Tarifarios (Las Condes)'!$A:$A,0))</f>
        <v>40817.818567499999</v>
      </c>
      <c r="P5255" s="19">
        <f>H5255*INDEX('Pliegos Tarifarios (Las Condes)'!$E:$E,MATCH($B5255,'Pliegos Tarifarios (Las Condes)'!$A:$A,0))</f>
        <v>14319.773388799998</v>
      </c>
      <c r="Q5255" s="19" cm="1">
        <f t="array" ref="Q5255">H5255*_xlfn.IFS(H5255&lt;=350,INDEX('Pliegos Tarifarios (Las Condes)'!$F:$F,MATCH($B5255,'Pliegos Tarifarios (Las Condes)'!$A:$A,0)),H5255&lt;=500,INDEX('Pliegos Tarifarios (Las Condes)'!$G:$G,MATCH($B5255,'Pliegos Tarifarios (Las Condes)'!$A:$A,0)),H5255&lt;=1000,INDEX('Pliegos Tarifarios (Las Condes)'!$H:$H,MATCH($B5255,'Pliegos Tarifarios (Las Condes)'!$A:$A,0)),H5255&lt;=5000,INDEX('Pliegos Tarifarios (Las Condes)'!$I:$I,MATCH($B5255,'Pliegos Tarifarios (Las Condes)'!$A:$A,0)),H5255&gt;5000,INDEX('Pliegos Tarifarios (Las Condes)'!$J:$J,MATCH($B5255,'Pliegos Tarifarios (Las Condes)'!$A:$A,0)))/1.19</f>
        <v>3364.9974373109239</v>
      </c>
      <c r="R5255" s="19">
        <f>INDEX('Pliegos Tarifarios (Las Condes)'!$K:$K,MATCH($B5255,'Pliegos Tarifarios (Las Condes)'!$A:$A,0))</f>
        <v>733.35299999999995</v>
      </c>
      <c r="S5255" s="21">
        <f t="shared" si="246"/>
        <v>214153.88009281093</v>
      </c>
      <c r="T5255" s="21">
        <f t="shared" si="247"/>
        <v>40689.23721763408</v>
      </c>
      <c r="U5255" s="19">
        <v>0</v>
      </c>
      <c r="V5255" s="21">
        <f t="shared" si="248"/>
        <v>254843.117310445</v>
      </c>
    </row>
    <row r="5256" spans="1:22" x14ac:dyDescent="0.3">
      <c r="A5256" s="7" t="s">
        <v>151</v>
      </c>
      <c r="B5256" s="7">
        <v>12</v>
      </c>
      <c r="C5256" s="8" t="s">
        <v>186</v>
      </c>
      <c r="D5256" s="7" t="s">
        <v>828</v>
      </c>
      <c r="E5256" s="7" t="s">
        <v>121</v>
      </c>
      <c r="F5256" s="8" t="s">
        <v>829</v>
      </c>
      <c r="G5256" s="7" t="s">
        <v>16</v>
      </c>
      <c r="H5256" s="9">
        <v>1098.5809999999999</v>
      </c>
      <c r="I5256" s="9">
        <v>2.8906000000000001</v>
      </c>
      <c r="J5256" s="9">
        <v>2.8658999999999999</v>
      </c>
      <c r="K5256" s="10">
        <v>0.99145506123296201</v>
      </c>
      <c r="L5256" s="9">
        <v>35.44</v>
      </c>
      <c r="M5256" s="19">
        <f>H5256*INDEX('Pliegos Tarifarios (Las Condes)'!$B:$B,MATCH($B5256,'Pliegos Tarifarios (Las Condes)'!$A:$A,0))</f>
        <v>144752.32830299999</v>
      </c>
      <c r="N5256" s="19">
        <f>I5256*INDEX('Pliegos Tarifarios (Las Condes)'!$C:$C,MATCH($B5256,'Pliegos Tarifarios (Las Condes)'!$A:$A,0))</f>
        <v>10015.879859800001</v>
      </c>
      <c r="O5256" s="19">
        <f>J5256*INDEX('Pliegos Tarifarios (Las Condes)'!$D:$D,MATCH($B5256,'Pliegos Tarifarios (Las Condes)'!$A:$A,0))</f>
        <v>41666.887349099998</v>
      </c>
      <c r="P5256" s="19">
        <f>H5256*INDEX('Pliegos Tarifarios (Las Condes)'!$E:$E,MATCH($B5256,'Pliegos Tarifarios (Las Condes)'!$A:$A,0))</f>
        <v>14307.918943999997</v>
      </c>
      <c r="Q5256" s="19" cm="1">
        <f t="array" ref="Q5256">H5256*_xlfn.IFS(H5256&lt;=350,INDEX('Pliegos Tarifarios (Las Condes)'!$F:$F,MATCH($B5256,'Pliegos Tarifarios (Las Condes)'!$A:$A,0)),H5256&lt;=500,INDEX('Pliegos Tarifarios (Las Condes)'!$G:$G,MATCH($B5256,'Pliegos Tarifarios (Las Condes)'!$A:$A,0)),H5256&lt;=1000,INDEX('Pliegos Tarifarios (Las Condes)'!$H:$H,MATCH($B5256,'Pliegos Tarifarios (Las Condes)'!$A:$A,0)),H5256&lt;=5000,INDEX('Pliegos Tarifarios (Las Condes)'!$I:$I,MATCH($B5256,'Pliegos Tarifarios (Las Condes)'!$A:$A,0)),H5256&gt;5000,INDEX('Pliegos Tarifarios (Las Condes)'!$J:$J,MATCH($B5256,'Pliegos Tarifarios (Las Condes)'!$A:$A,0)))/1.19</f>
        <v>3362.2117663865542</v>
      </c>
      <c r="R5256" s="19">
        <f>INDEX('Pliegos Tarifarios (Las Condes)'!$K:$K,MATCH($B5256,'Pliegos Tarifarios (Las Condes)'!$A:$A,0))</f>
        <v>733.35299999999995</v>
      </c>
      <c r="S5256" s="21">
        <f t="shared" si="246"/>
        <v>214838.57922228656</v>
      </c>
      <c r="T5256" s="21">
        <f t="shared" si="247"/>
        <v>40819.330052234443</v>
      </c>
      <c r="U5256" s="19">
        <v>0</v>
      </c>
      <c r="V5256" s="21">
        <f t="shared" si="248"/>
        <v>255657.90927452099</v>
      </c>
    </row>
    <row r="5257" spans="1:22" x14ac:dyDescent="0.3">
      <c r="A5257" s="7" t="s">
        <v>151</v>
      </c>
      <c r="B5257" s="7">
        <v>12</v>
      </c>
      <c r="C5257" s="8" t="s">
        <v>186</v>
      </c>
      <c r="D5257" s="7" t="s">
        <v>830</v>
      </c>
      <c r="E5257" s="7" t="s">
        <v>121</v>
      </c>
      <c r="F5257" s="8" t="s">
        <v>831</v>
      </c>
      <c r="G5257" s="7" t="s">
        <v>16</v>
      </c>
      <c r="H5257" s="9">
        <v>1099.5478000000001</v>
      </c>
      <c r="I5257" s="9">
        <v>2.9174000000000002</v>
      </c>
      <c r="J5257" s="9">
        <v>2.843</v>
      </c>
      <c r="K5257" s="10">
        <v>0.97449784054294908</v>
      </c>
      <c r="L5257" s="9">
        <v>35.47</v>
      </c>
      <c r="M5257" s="19">
        <f>H5257*INDEX('Pliegos Tarifarios (Las Condes)'!$B:$B,MATCH($B5257,'Pliegos Tarifarios (Las Condes)'!$A:$A,0))</f>
        <v>144879.71677140001</v>
      </c>
      <c r="N5257" s="19">
        <f>I5257*INDEX('Pliegos Tarifarios (Las Condes)'!$C:$C,MATCH($B5257,'Pliegos Tarifarios (Las Condes)'!$A:$A,0))</f>
        <v>10108.741404200002</v>
      </c>
      <c r="O5257" s="19">
        <f>J5257*INDEX('Pliegos Tarifarios (Las Condes)'!$D:$D,MATCH($B5257,'Pliegos Tarifarios (Las Condes)'!$A:$A,0))</f>
        <v>41333.947706999999</v>
      </c>
      <c r="P5257" s="19">
        <f>H5257*INDEX('Pliegos Tarifarios (Las Condes)'!$E:$E,MATCH($B5257,'Pliegos Tarifarios (Las Condes)'!$A:$A,0))</f>
        <v>14320.5105472</v>
      </c>
      <c r="Q5257" s="19" cm="1">
        <f t="array" ref="Q5257">H5257*_xlfn.IFS(H5257&lt;=350,INDEX('Pliegos Tarifarios (Las Condes)'!$F:$F,MATCH($B5257,'Pliegos Tarifarios (Las Condes)'!$A:$A,0)),H5257&lt;=500,INDEX('Pliegos Tarifarios (Las Condes)'!$G:$G,MATCH($B5257,'Pliegos Tarifarios (Las Condes)'!$A:$A,0)),H5257&lt;=1000,INDEX('Pliegos Tarifarios (Las Condes)'!$H:$H,MATCH($B5257,'Pliegos Tarifarios (Las Condes)'!$A:$A,0)),H5257&lt;=5000,INDEX('Pliegos Tarifarios (Las Condes)'!$I:$I,MATCH($B5257,'Pliegos Tarifarios (Las Condes)'!$A:$A,0)),H5257&gt;5000,INDEX('Pliegos Tarifarios (Las Condes)'!$J:$J,MATCH($B5257,'Pliegos Tarifarios (Las Condes)'!$A:$A,0)))/1.19</f>
        <v>3365.1706618487397</v>
      </c>
      <c r="R5257" s="19">
        <f>INDEX('Pliegos Tarifarios (Las Condes)'!$K:$K,MATCH($B5257,'Pliegos Tarifarios (Las Condes)'!$A:$A,0))</f>
        <v>733.35299999999995</v>
      </c>
      <c r="S5257" s="21">
        <f t="shared" ref="S5257:S5320" si="249">SUM(M5257:R5257)</f>
        <v>214741.44009164872</v>
      </c>
      <c r="T5257" s="21">
        <f t="shared" ref="T5257:T5320" si="250">S5257*0.19</f>
        <v>40800.873617413257</v>
      </c>
      <c r="U5257" s="19">
        <v>0</v>
      </c>
      <c r="V5257" s="21">
        <f t="shared" ref="V5257:V5320" si="251">SUM(S5257:T5257)</f>
        <v>255542.31370906197</v>
      </c>
    </row>
    <row r="5258" spans="1:22" x14ac:dyDescent="0.3">
      <c r="A5258" s="7" t="s">
        <v>151</v>
      </c>
      <c r="B5258" s="7">
        <v>12</v>
      </c>
      <c r="C5258" s="8" t="s">
        <v>186</v>
      </c>
      <c r="D5258" s="7" t="s">
        <v>832</v>
      </c>
      <c r="E5258" s="7" t="s">
        <v>121</v>
      </c>
      <c r="F5258" s="8" t="s">
        <v>833</v>
      </c>
      <c r="G5258" s="7" t="s">
        <v>16</v>
      </c>
      <c r="H5258" s="9">
        <v>1096.8579</v>
      </c>
      <c r="I5258" s="9">
        <v>2.8845000000000001</v>
      </c>
      <c r="J5258" s="9">
        <v>2.8845000000000001</v>
      </c>
      <c r="K5258" s="10">
        <v>1</v>
      </c>
      <c r="L5258" s="9">
        <v>35.380000000000003</v>
      </c>
      <c r="M5258" s="19">
        <f>H5258*INDEX('Pliegos Tarifarios (Las Condes)'!$B:$B,MATCH($B5258,'Pliegos Tarifarios (Las Condes)'!$A:$A,0))</f>
        <v>144525.28747770001</v>
      </c>
      <c r="N5258" s="19">
        <f>I5258*INDEX('Pliegos Tarifarios (Las Condes)'!$C:$C,MATCH($B5258,'Pliegos Tarifarios (Las Condes)'!$A:$A,0))</f>
        <v>9994.7434635000009</v>
      </c>
      <c r="O5258" s="19">
        <f>J5258*INDEX('Pliegos Tarifarios (Las Condes)'!$D:$D,MATCH($B5258,'Pliegos Tarifarios (Las Condes)'!$A:$A,0))</f>
        <v>41937.309940500003</v>
      </c>
      <c r="P5258" s="19">
        <f>H5258*INDEX('Pliegos Tarifarios (Las Condes)'!$E:$E,MATCH($B5258,'Pliegos Tarifarios (Las Condes)'!$A:$A,0))</f>
        <v>14285.477289599999</v>
      </c>
      <c r="Q5258" s="19" cm="1">
        <f t="array" ref="Q5258">H5258*_xlfn.IFS(H5258&lt;=350,INDEX('Pliegos Tarifarios (Las Condes)'!$F:$F,MATCH($B5258,'Pliegos Tarifarios (Las Condes)'!$A:$A,0)),H5258&lt;=500,INDEX('Pliegos Tarifarios (Las Condes)'!$G:$G,MATCH($B5258,'Pliegos Tarifarios (Las Condes)'!$A:$A,0)),H5258&lt;=1000,INDEX('Pliegos Tarifarios (Las Condes)'!$H:$H,MATCH($B5258,'Pliegos Tarifarios (Las Condes)'!$A:$A,0)),H5258&lt;=5000,INDEX('Pliegos Tarifarios (Las Condes)'!$I:$I,MATCH($B5258,'Pliegos Tarifarios (Las Condes)'!$A:$A,0)),H5258&gt;5000,INDEX('Pliegos Tarifarios (Las Condes)'!$J:$J,MATCH($B5258,'Pliegos Tarifarios (Las Condes)'!$A:$A,0)))/1.19</f>
        <v>3356.9382115966387</v>
      </c>
      <c r="R5258" s="19">
        <f>INDEX('Pliegos Tarifarios (Las Condes)'!$K:$K,MATCH($B5258,'Pliegos Tarifarios (Las Condes)'!$A:$A,0))</f>
        <v>733.35299999999995</v>
      </c>
      <c r="S5258" s="21">
        <f t="shared" si="249"/>
        <v>214833.10938289666</v>
      </c>
      <c r="T5258" s="21">
        <f t="shared" si="250"/>
        <v>40818.290782750366</v>
      </c>
      <c r="U5258" s="19">
        <v>0</v>
      </c>
      <c r="V5258" s="21">
        <f t="shared" si="251"/>
        <v>255651.40016564704</v>
      </c>
    </row>
    <row r="5259" spans="1:22" x14ac:dyDescent="0.3">
      <c r="A5259" s="7" t="s">
        <v>151</v>
      </c>
      <c r="B5259" s="7">
        <v>12</v>
      </c>
      <c r="C5259" s="8" t="s">
        <v>186</v>
      </c>
      <c r="D5259" s="7" t="s">
        <v>834</v>
      </c>
      <c r="E5259" s="7" t="s">
        <v>121</v>
      </c>
      <c r="F5259" s="8" t="s">
        <v>835</v>
      </c>
      <c r="G5259" s="7" t="s">
        <v>16</v>
      </c>
      <c r="H5259" s="9">
        <v>1100.0966000000001</v>
      </c>
      <c r="I5259" s="9">
        <v>2.8854000000000002</v>
      </c>
      <c r="J5259" s="9">
        <v>2.8712</v>
      </c>
      <c r="K5259" s="10">
        <v>0.99507867193456701</v>
      </c>
      <c r="L5259" s="9">
        <v>35.49</v>
      </c>
      <c r="M5259" s="19">
        <f>H5259*INDEX('Pliegos Tarifarios (Las Condes)'!$B:$B,MATCH($B5259,'Pliegos Tarifarios (Las Condes)'!$A:$A,0))</f>
        <v>144952.02830580002</v>
      </c>
      <c r="N5259" s="19">
        <f>I5259*INDEX('Pliegos Tarifarios (Las Condes)'!$C:$C,MATCH($B5259,'Pliegos Tarifarios (Las Condes)'!$A:$A,0))</f>
        <v>9997.8619482000013</v>
      </c>
      <c r="O5259" s="19">
        <f>J5259*INDEX('Pliegos Tarifarios (Las Condes)'!$D:$D,MATCH($B5259,'Pliegos Tarifarios (Las Condes)'!$A:$A,0))</f>
        <v>41743.943248800002</v>
      </c>
      <c r="P5259" s="19">
        <f>H5259*INDEX('Pliegos Tarifarios (Las Condes)'!$E:$E,MATCH($B5259,'Pliegos Tarifarios (Las Condes)'!$A:$A,0))</f>
        <v>14327.658118400001</v>
      </c>
      <c r="Q5259" s="19" cm="1">
        <f t="array" ref="Q5259">H5259*_xlfn.IFS(H5259&lt;=350,INDEX('Pliegos Tarifarios (Las Condes)'!$F:$F,MATCH($B5259,'Pliegos Tarifarios (Las Condes)'!$A:$A,0)),H5259&lt;=500,INDEX('Pliegos Tarifarios (Las Condes)'!$G:$G,MATCH($B5259,'Pliegos Tarifarios (Las Condes)'!$A:$A,0)),H5259&lt;=1000,INDEX('Pliegos Tarifarios (Las Condes)'!$H:$H,MATCH($B5259,'Pliegos Tarifarios (Las Condes)'!$A:$A,0)),H5259&lt;=5000,INDEX('Pliegos Tarifarios (Las Condes)'!$I:$I,MATCH($B5259,'Pliegos Tarifarios (Las Condes)'!$A:$A,0)),H5259&gt;5000,INDEX('Pliegos Tarifarios (Las Condes)'!$J:$J,MATCH($B5259,'Pliegos Tarifarios (Las Condes)'!$A:$A,0)))/1.19</f>
        <v>3366.8502665546221</v>
      </c>
      <c r="R5259" s="19">
        <f>INDEX('Pliegos Tarifarios (Las Condes)'!$K:$K,MATCH($B5259,'Pliegos Tarifarios (Las Condes)'!$A:$A,0))</f>
        <v>733.35299999999995</v>
      </c>
      <c r="S5259" s="21">
        <f t="shared" si="249"/>
        <v>215121.69488775465</v>
      </c>
      <c r="T5259" s="21">
        <f t="shared" si="250"/>
        <v>40873.122028673388</v>
      </c>
      <c r="U5259" s="19">
        <v>0</v>
      </c>
      <c r="V5259" s="21">
        <f t="shared" si="251"/>
        <v>255994.81691642804</v>
      </c>
    </row>
    <row r="5260" spans="1:22" x14ac:dyDescent="0.3">
      <c r="A5260" s="7" t="s">
        <v>151</v>
      </c>
      <c r="B5260" s="7">
        <v>12</v>
      </c>
      <c r="C5260" s="8" t="s">
        <v>186</v>
      </c>
      <c r="D5260" s="7" t="s">
        <v>836</v>
      </c>
      <c r="E5260" s="7" t="s">
        <v>121</v>
      </c>
      <c r="F5260" s="8" t="s">
        <v>837</v>
      </c>
      <c r="G5260" s="7" t="s">
        <v>16</v>
      </c>
      <c r="H5260" s="9">
        <v>1097.6098999999999</v>
      </c>
      <c r="I5260" s="9">
        <v>2.8893</v>
      </c>
      <c r="J5260" s="9">
        <v>2.7961</v>
      </c>
      <c r="K5260" s="10">
        <v>0.96774305195029942</v>
      </c>
      <c r="L5260" s="9">
        <v>35.409999999999997</v>
      </c>
      <c r="M5260" s="19">
        <f>H5260*INDEX('Pliegos Tarifarios (Las Condes)'!$B:$B,MATCH($B5260,'Pliegos Tarifarios (Las Condes)'!$A:$A,0))</f>
        <v>144624.3732537</v>
      </c>
      <c r="N5260" s="19">
        <f>I5260*INDEX('Pliegos Tarifarios (Las Condes)'!$C:$C,MATCH($B5260,'Pliegos Tarifarios (Las Condes)'!$A:$A,0))</f>
        <v>10011.375381900001</v>
      </c>
      <c r="O5260" s="19">
        <f>J5260*INDEX('Pliegos Tarifarios (Las Condes)'!$D:$D,MATCH($B5260,'Pliegos Tarifarios (Las Condes)'!$A:$A,0))</f>
        <v>40652.075688900004</v>
      </c>
      <c r="P5260" s="19">
        <f>H5260*INDEX('Pliegos Tarifarios (Las Condes)'!$E:$E,MATCH($B5260,'Pliegos Tarifarios (Las Condes)'!$A:$A,0))</f>
        <v>14295.271337599997</v>
      </c>
      <c r="Q5260" s="19" cm="1">
        <f t="array" ref="Q5260">H5260*_xlfn.IFS(H5260&lt;=350,INDEX('Pliegos Tarifarios (Las Condes)'!$F:$F,MATCH($B5260,'Pliegos Tarifarios (Las Condes)'!$A:$A,0)),H5260&lt;=500,INDEX('Pliegos Tarifarios (Las Condes)'!$G:$G,MATCH($B5260,'Pliegos Tarifarios (Las Condes)'!$A:$A,0)),H5260&lt;=1000,INDEX('Pliegos Tarifarios (Las Condes)'!$H:$H,MATCH($B5260,'Pliegos Tarifarios (Las Condes)'!$A:$A,0)),H5260&lt;=5000,INDEX('Pliegos Tarifarios (Las Condes)'!$I:$I,MATCH($B5260,'Pliegos Tarifarios (Las Condes)'!$A:$A,0)),H5260&gt;5000,INDEX('Pliegos Tarifarios (Las Condes)'!$J:$J,MATCH($B5260,'Pliegos Tarifarios (Las Condes)'!$A:$A,0)))/1.19</f>
        <v>3359.2397107563024</v>
      </c>
      <c r="R5260" s="19">
        <f>INDEX('Pliegos Tarifarios (Las Condes)'!$K:$K,MATCH($B5260,'Pliegos Tarifarios (Las Condes)'!$A:$A,0))</f>
        <v>733.35299999999995</v>
      </c>
      <c r="S5260" s="21">
        <f t="shared" si="249"/>
        <v>213675.6883728563</v>
      </c>
      <c r="T5260" s="21">
        <f t="shared" si="250"/>
        <v>40598.380790842697</v>
      </c>
      <c r="U5260" s="19">
        <v>0</v>
      </c>
      <c r="V5260" s="21">
        <f t="shared" si="251"/>
        <v>254274.06916369899</v>
      </c>
    </row>
    <row r="5261" spans="1:22" x14ac:dyDescent="0.3">
      <c r="A5261" s="7" t="s">
        <v>151</v>
      </c>
      <c r="B5261" s="7">
        <v>12</v>
      </c>
      <c r="C5261" s="8" t="s">
        <v>186</v>
      </c>
      <c r="D5261" s="7" t="s">
        <v>838</v>
      </c>
      <c r="E5261" s="7" t="s">
        <v>121</v>
      </c>
      <c r="F5261" s="8" t="s">
        <v>839</v>
      </c>
      <c r="G5261" s="7" t="s">
        <v>16</v>
      </c>
      <c r="H5261" s="9">
        <v>1099.576</v>
      </c>
      <c r="I5261" s="9">
        <v>2.9634</v>
      </c>
      <c r="J5261" s="9">
        <v>2.8793000000000002</v>
      </c>
      <c r="K5261" s="10">
        <v>0.97162043598569214</v>
      </c>
      <c r="L5261" s="9">
        <v>35.47</v>
      </c>
      <c r="M5261" s="19">
        <f>H5261*INDEX('Pliegos Tarifarios (Las Condes)'!$B:$B,MATCH($B5261,'Pliegos Tarifarios (Las Condes)'!$A:$A,0))</f>
        <v>144883.43248800002</v>
      </c>
      <c r="N5261" s="19">
        <f>I5261*INDEX('Pliegos Tarifarios (Las Condes)'!$C:$C,MATCH($B5261,'Pliegos Tarifarios (Las Condes)'!$A:$A,0))</f>
        <v>10268.1306222</v>
      </c>
      <c r="O5261" s="19">
        <f>J5261*INDEX('Pliegos Tarifarios (Las Condes)'!$D:$D,MATCH($B5261,'Pliegos Tarifarios (Las Condes)'!$A:$A,0))</f>
        <v>41861.7079257</v>
      </c>
      <c r="P5261" s="19">
        <f>H5261*INDEX('Pliegos Tarifarios (Las Condes)'!$E:$E,MATCH($B5261,'Pliegos Tarifarios (Las Condes)'!$A:$A,0))</f>
        <v>14320.877823999999</v>
      </c>
      <c r="Q5261" s="19" cm="1">
        <f t="array" ref="Q5261">H5261*_xlfn.IFS(H5261&lt;=350,INDEX('Pliegos Tarifarios (Las Condes)'!$F:$F,MATCH($B5261,'Pliegos Tarifarios (Las Condes)'!$A:$A,0)),H5261&lt;=500,INDEX('Pliegos Tarifarios (Las Condes)'!$G:$G,MATCH($B5261,'Pliegos Tarifarios (Las Condes)'!$A:$A,0)),H5261&lt;=1000,INDEX('Pliegos Tarifarios (Las Condes)'!$H:$H,MATCH($B5261,'Pliegos Tarifarios (Las Condes)'!$A:$A,0)),H5261&lt;=5000,INDEX('Pliegos Tarifarios (Las Condes)'!$I:$I,MATCH($B5261,'Pliegos Tarifarios (Las Condes)'!$A:$A,0)),H5261&gt;5000,INDEX('Pliegos Tarifarios (Las Condes)'!$J:$J,MATCH($B5261,'Pliegos Tarifarios (Las Condes)'!$A:$A,0)))/1.19</f>
        <v>3365.2569680672273</v>
      </c>
      <c r="R5261" s="19">
        <f>INDEX('Pliegos Tarifarios (Las Condes)'!$K:$K,MATCH($B5261,'Pliegos Tarifarios (Las Condes)'!$A:$A,0))</f>
        <v>733.35299999999995</v>
      </c>
      <c r="S5261" s="21">
        <f t="shared" si="249"/>
        <v>215432.75882796725</v>
      </c>
      <c r="T5261" s="21">
        <f t="shared" si="250"/>
        <v>40932.224177313779</v>
      </c>
      <c r="U5261" s="19">
        <v>0</v>
      </c>
      <c r="V5261" s="21">
        <f t="shared" si="251"/>
        <v>256364.98300528101</v>
      </c>
    </row>
    <row r="5262" spans="1:22" x14ac:dyDescent="0.3">
      <c r="A5262" s="7" t="s">
        <v>151</v>
      </c>
      <c r="B5262" s="7">
        <v>12</v>
      </c>
      <c r="C5262" s="8" t="s">
        <v>186</v>
      </c>
      <c r="D5262" s="7" t="s">
        <v>840</v>
      </c>
      <c r="E5262" s="7" t="s">
        <v>121</v>
      </c>
      <c r="F5262" s="8" t="s">
        <v>841</v>
      </c>
      <c r="G5262" s="7" t="s">
        <v>16</v>
      </c>
      <c r="H5262" s="9">
        <v>1099.1193000000001</v>
      </c>
      <c r="I5262" s="9">
        <v>2.8824999999999998</v>
      </c>
      <c r="J5262" s="9">
        <v>2.8466999999999998</v>
      </c>
      <c r="K5262" s="10">
        <v>0.98758022549869906</v>
      </c>
      <c r="L5262" s="9">
        <v>35.46</v>
      </c>
      <c r="M5262" s="19">
        <f>H5262*INDEX('Pliegos Tarifarios (Las Condes)'!$B:$B,MATCH($B5262,'Pliegos Tarifarios (Las Condes)'!$A:$A,0))</f>
        <v>144823.2563259</v>
      </c>
      <c r="N5262" s="19">
        <f>I5262*INDEX('Pliegos Tarifarios (Las Condes)'!$C:$C,MATCH($B5262,'Pliegos Tarifarios (Las Condes)'!$A:$A,0))</f>
        <v>9987.8134974999994</v>
      </c>
      <c r="O5262" s="19">
        <f>J5262*INDEX('Pliegos Tarifarios (Las Condes)'!$D:$D,MATCH($B5262,'Pliegos Tarifarios (Las Condes)'!$A:$A,0))</f>
        <v>41387.741448299996</v>
      </c>
      <c r="P5262" s="19">
        <f>H5262*INDEX('Pliegos Tarifarios (Las Condes)'!$E:$E,MATCH($B5262,'Pliegos Tarifarios (Las Condes)'!$A:$A,0))</f>
        <v>14314.9297632</v>
      </c>
      <c r="Q5262" s="19" cm="1">
        <f t="array" ref="Q5262">H5262*_xlfn.IFS(H5262&lt;=350,INDEX('Pliegos Tarifarios (Las Condes)'!$F:$F,MATCH($B5262,'Pliegos Tarifarios (Las Condes)'!$A:$A,0)),H5262&lt;=500,INDEX('Pliegos Tarifarios (Las Condes)'!$G:$G,MATCH($B5262,'Pliegos Tarifarios (Las Condes)'!$A:$A,0)),H5262&lt;=1000,INDEX('Pliegos Tarifarios (Las Condes)'!$H:$H,MATCH($B5262,'Pliegos Tarifarios (Las Condes)'!$A:$A,0)),H5262&lt;=5000,INDEX('Pliegos Tarifarios (Las Condes)'!$I:$I,MATCH($B5262,'Pliegos Tarifarios (Las Condes)'!$A:$A,0)),H5262&gt;5000,INDEX('Pliegos Tarifarios (Las Condes)'!$J:$J,MATCH($B5262,'Pliegos Tarifarios (Las Condes)'!$A:$A,0)))/1.19</f>
        <v>3363.8592357983198</v>
      </c>
      <c r="R5262" s="19">
        <f>INDEX('Pliegos Tarifarios (Las Condes)'!$K:$K,MATCH($B5262,'Pliegos Tarifarios (Las Condes)'!$A:$A,0))</f>
        <v>733.35299999999995</v>
      </c>
      <c r="S5262" s="21">
        <f t="shared" si="249"/>
        <v>214610.95327069832</v>
      </c>
      <c r="T5262" s="21">
        <f t="shared" si="250"/>
        <v>40776.081121432682</v>
      </c>
      <c r="U5262" s="19">
        <v>0</v>
      </c>
      <c r="V5262" s="21">
        <f t="shared" si="251"/>
        <v>255387.034392131</v>
      </c>
    </row>
    <row r="5263" spans="1:22" x14ac:dyDescent="0.3">
      <c r="A5263" s="7" t="s">
        <v>151</v>
      </c>
      <c r="B5263" s="7">
        <v>12</v>
      </c>
      <c r="C5263" s="8" t="s">
        <v>186</v>
      </c>
      <c r="D5263" s="7" t="s">
        <v>842</v>
      </c>
      <c r="E5263" s="7" t="s">
        <v>121</v>
      </c>
      <c r="F5263" s="8" t="s">
        <v>843</v>
      </c>
      <c r="G5263" s="7" t="s">
        <v>16</v>
      </c>
      <c r="H5263" s="9">
        <v>1098.7230999999999</v>
      </c>
      <c r="I5263" s="9">
        <v>2.9091999999999998</v>
      </c>
      <c r="J5263" s="9">
        <v>2.9091999999999998</v>
      </c>
      <c r="K5263" s="10">
        <v>1</v>
      </c>
      <c r="L5263" s="9">
        <v>35.44</v>
      </c>
      <c r="M5263" s="19">
        <f>H5263*INDEX('Pliegos Tarifarios (Las Condes)'!$B:$B,MATCH($B5263,'Pliegos Tarifarios (Las Condes)'!$A:$A,0))</f>
        <v>144771.0518253</v>
      </c>
      <c r="N5263" s="19">
        <f>I5263*INDEX('Pliegos Tarifarios (Las Condes)'!$C:$C,MATCH($B5263,'Pliegos Tarifarios (Las Condes)'!$A:$A,0))</f>
        <v>10080.328543600001</v>
      </c>
      <c r="O5263" s="19">
        <f>J5263*INDEX('Pliegos Tarifarios (Las Condes)'!$D:$D,MATCH($B5263,'Pliegos Tarifarios (Las Condes)'!$A:$A,0))</f>
        <v>42296.419510799999</v>
      </c>
      <c r="P5263" s="19">
        <f>H5263*INDEX('Pliegos Tarifarios (Las Condes)'!$E:$E,MATCH($B5263,'Pliegos Tarifarios (Las Condes)'!$A:$A,0))</f>
        <v>14309.769654399997</v>
      </c>
      <c r="Q5263" s="19" cm="1">
        <f t="array" ref="Q5263">H5263*_xlfn.IFS(H5263&lt;=350,INDEX('Pliegos Tarifarios (Las Condes)'!$F:$F,MATCH($B5263,'Pliegos Tarifarios (Las Condes)'!$A:$A,0)),H5263&lt;=500,INDEX('Pliegos Tarifarios (Las Condes)'!$G:$G,MATCH($B5263,'Pliegos Tarifarios (Las Condes)'!$A:$A,0)),H5263&lt;=1000,INDEX('Pliegos Tarifarios (Las Condes)'!$H:$H,MATCH($B5263,'Pliegos Tarifarios (Las Condes)'!$A:$A,0)),H5263&lt;=5000,INDEX('Pliegos Tarifarios (Las Condes)'!$I:$I,MATCH($B5263,'Pliegos Tarifarios (Las Condes)'!$A:$A,0)),H5263&gt;5000,INDEX('Pliegos Tarifarios (Las Condes)'!$J:$J,MATCH($B5263,'Pliegos Tarifarios (Las Condes)'!$A:$A,0)))/1.19</f>
        <v>3362.646664033613</v>
      </c>
      <c r="R5263" s="19">
        <f>INDEX('Pliegos Tarifarios (Las Condes)'!$K:$K,MATCH($B5263,'Pliegos Tarifarios (Las Condes)'!$A:$A,0))</f>
        <v>733.35299999999995</v>
      </c>
      <c r="S5263" s="21">
        <f t="shared" si="249"/>
        <v>215553.56919813363</v>
      </c>
      <c r="T5263" s="21">
        <f t="shared" si="250"/>
        <v>40955.178147645391</v>
      </c>
      <c r="U5263" s="19">
        <v>0</v>
      </c>
      <c r="V5263" s="21">
        <f t="shared" si="251"/>
        <v>256508.74734577903</v>
      </c>
    </row>
    <row r="5264" spans="1:22" x14ac:dyDescent="0.3">
      <c r="A5264" s="7" t="s">
        <v>151</v>
      </c>
      <c r="B5264" s="7">
        <v>12</v>
      </c>
      <c r="C5264" s="8" t="s">
        <v>186</v>
      </c>
      <c r="D5264" s="7" t="s">
        <v>844</v>
      </c>
      <c r="E5264" s="7" t="s">
        <v>121</v>
      </c>
      <c r="F5264" s="8" t="s">
        <v>845</v>
      </c>
      <c r="G5264" s="7" t="s">
        <v>16</v>
      </c>
      <c r="H5264" s="9">
        <v>1099.9699000000001</v>
      </c>
      <c r="I5264" s="9">
        <v>2.8451</v>
      </c>
      <c r="J5264" s="9">
        <v>2.8451</v>
      </c>
      <c r="K5264" s="10">
        <v>1</v>
      </c>
      <c r="L5264" s="9">
        <v>35.479999999999997</v>
      </c>
      <c r="M5264" s="19">
        <f>H5264*INDEX('Pliegos Tarifarios (Las Condes)'!$B:$B,MATCH($B5264,'Pliegos Tarifarios (Las Condes)'!$A:$A,0))</f>
        <v>144935.33393370002</v>
      </c>
      <c r="N5264" s="19">
        <f>I5264*INDEX('Pliegos Tarifarios (Las Condes)'!$C:$C,MATCH($B5264,'Pliegos Tarifarios (Las Condes)'!$A:$A,0))</f>
        <v>9858.2231333</v>
      </c>
      <c r="O5264" s="19">
        <f>J5264*INDEX('Pliegos Tarifarios (Las Condes)'!$D:$D,MATCH($B5264,'Pliegos Tarifarios (Las Condes)'!$A:$A,0))</f>
        <v>41364.479289900002</v>
      </c>
      <c r="P5264" s="19">
        <f>H5264*INDEX('Pliegos Tarifarios (Las Condes)'!$E:$E,MATCH($B5264,'Pliegos Tarifarios (Las Condes)'!$A:$A,0))</f>
        <v>14326.0079776</v>
      </c>
      <c r="Q5264" s="19" cm="1">
        <f t="array" ref="Q5264">H5264*_xlfn.IFS(H5264&lt;=350,INDEX('Pliegos Tarifarios (Las Condes)'!$F:$F,MATCH($B5264,'Pliegos Tarifarios (Las Condes)'!$A:$A,0)),H5264&lt;=500,INDEX('Pliegos Tarifarios (Las Condes)'!$G:$G,MATCH($B5264,'Pliegos Tarifarios (Las Condes)'!$A:$A,0)),H5264&lt;=1000,INDEX('Pliegos Tarifarios (Las Condes)'!$H:$H,MATCH($B5264,'Pliegos Tarifarios (Las Condes)'!$A:$A,0)),H5264&lt;=5000,INDEX('Pliegos Tarifarios (Las Condes)'!$I:$I,MATCH($B5264,'Pliegos Tarifarios (Las Condes)'!$A:$A,0)),H5264&gt;5000,INDEX('Pliegos Tarifarios (Las Condes)'!$J:$J,MATCH($B5264,'Pliegos Tarifarios (Las Condes)'!$A:$A,0)))/1.19</f>
        <v>3366.462500672269</v>
      </c>
      <c r="R5264" s="19">
        <f>INDEX('Pliegos Tarifarios (Las Condes)'!$K:$K,MATCH($B5264,'Pliegos Tarifarios (Las Condes)'!$A:$A,0))</f>
        <v>733.35299999999995</v>
      </c>
      <c r="S5264" s="21">
        <f t="shared" si="249"/>
        <v>214583.85983517228</v>
      </c>
      <c r="T5264" s="21">
        <f t="shared" si="250"/>
        <v>40770.93336868273</v>
      </c>
      <c r="U5264" s="19">
        <v>0</v>
      </c>
      <c r="V5264" s="21">
        <f t="shared" si="251"/>
        <v>255354.79320385499</v>
      </c>
    </row>
    <row r="5265" spans="1:22" x14ac:dyDescent="0.3">
      <c r="A5265" s="7" t="s">
        <v>151</v>
      </c>
      <c r="B5265" s="7">
        <v>12</v>
      </c>
      <c r="C5265" s="8" t="s">
        <v>186</v>
      </c>
      <c r="D5265" s="7" t="s">
        <v>846</v>
      </c>
      <c r="E5265" s="7" t="s">
        <v>121</v>
      </c>
      <c r="F5265" s="8" t="s">
        <v>847</v>
      </c>
      <c r="G5265" s="7" t="s">
        <v>16</v>
      </c>
      <c r="H5265" s="9">
        <v>1099.6313</v>
      </c>
      <c r="I5265" s="9">
        <v>2.8702999999999999</v>
      </c>
      <c r="J5265" s="9">
        <v>2.8622000000000001</v>
      </c>
      <c r="K5265" s="10">
        <v>0.99717799533149853</v>
      </c>
      <c r="L5265" s="9">
        <v>35.47</v>
      </c>
      <c r="M5265" s="19">
        <f>H5265*INDEX('Pliegos Tarifarios (Las Condes)'!$B:$B,MATCH($B5265,'Pliegos Tarifarios (Las Condes)'!$A:$A,0))</f>
        <v>144890.71898190002</v>
      </c>
      <c r="N5265" s="19">
        <f>I5265*INDEX('Pliegos Tarifarios (Las Condes)'!$C:$C,MATCH($B5265,'Pliegos Tarifarios (Las Condes)'!$A:$A,0))</f>
        <v>9945.5407049000005</v>
      </c>
      <c r="O5265" s="19">
        <f>J5265*INDEX('Pliegos Tarifarios (Las Condes)'!$D:$D,MATCH($B5265,'Pliegos Tarifarios (Las Condes)'!$A:$A,0))</f>
        <v>41613.093607800001</v>
      </c>
      <c r="P5265" s="19">
        <f>H5265*INDEX('Pliegos Tarifarios (Las Condes)'!$E:$E,MATCH($B5265,'Pliegos Tarifarios (Las Condes)'!$A:$A,0))</f>
        <v>14321.598051199999</v>
      </c>
      <c r="Q5265" s="19" cm="1">
        <f t="array" ref="Q5265">H5265*_xlfn.IFS(H5265&lt;=350,INDEX('Pliegos Tarifarios (Las Condes)'!$F:$F,MATCH($B5265,'Pliegos Tarifarios (Las Condes)'!$A:$A,0)),H5265&lt;=500,INDEX('Pliegos Tarifarios (Las Condes)'!$G:$G,MATCH($B5265,'Pliegos Tarifarios (Las Condes)'!$A:$A,0)),H5265&lt;=1000,INDEX('Pliegos Tarifarios (Las Condes)'!$H:$H,MATCH($B5265,'Pliegos Tarifarios (Las Condes)'!$A:$A,0)),H5265&lt;=5000,INDEX('Pliegos Tarifarios (Las Condes)'!$I:$I,MATCH($B5265,'Pliegos Tarifarios (Las Condes)'!$A:$A,0)),H5265&gt;5000,INDEX('Pliegos Tarifarios (Las Condes)'!$J:$J,MATCH($B5265,'Pliegos Tarifarios (Las Condes)'!$A:$A,0)))/1.19</f>
        <v>3365.42621394958</v>
      </c>
      <c r="R5265" s="19">
        <f>INDEX('Pliegos Tarifarios (Las Condes)'!$K:$K,MATCH($B5265,'Pliegos Tarifarios (Las Condes)'!$A:$A,0))</f>
        <v>733.35299999999995</v>
      </c>
      <c r="S5265" s="21">
        <f t="shared" si="249"/>
        <v>214869.73055974959</v>
      </c>
      <c r="T5265" s="21">
        <f t="shared" si="250"/>
        <v>40825.248806352422</v>
      </c>
      <c r="U5265" s="19">
        <v>0</v>
      </c>
      <c r="V5265" s="21">
        <f t="shared" si="251"/>
        <v>255694.97936610202</v>
      </c>
    </row>
    <row r="5266" spans="1:22" x14ac:dyDescent="0.3">
      <c r="A5266" s="7" t="s">
        <v>151</v>
      </c>
      <c r="B5266" s="7">
        <v>12</v>
      </c>
      <c r="C5266" s="8" t="s">
        <v>186</v>
      </c>
      <c r="D5266" s="7" t="s">
        <v>848</v>
      </c>
      <c r="E5266" s="7" t="s">
        <v>121</v>
      </c>
      <c r="F5266" s="8" t="s">
        <v>849</v>
      </c>
      <c r="G5266" s="7" t="s">
        <v>16</v>
      </c>
      <c r="H5266" s="9">
        <v>1099.7081000000001</v>
      </c>
      <c r="I5266" s="9">
        <v>2.8546999999999998</v>
      </c>
      <c r="J5266" s="9">
        <v>2.8517000000000001</v>
      </c>
      <c r="K5266" s="10">
        <v>0.99894910148176708</v>
      </c>
      <c r="L5266" s="9">
        <v>35.47</v>
      </c>
      <c r="M5266" s="19">
        <f>H5266*INDEX('Pliegos Tarifarios (Las Condes)'!$B:$B,MATCH($B5266,'Pliegos Tarifarios (Las Condes)'!$A:$A,0))</f>
        <v>144900.8383803</v>
      </c>
      <c r="N5266" s="19">
        <f>I5266*INDEX('Pliegos Tarifarios (Las Condes)'!$C:$C,MATCH($B5266,'Pliegos Tarifarios (Las Condes)'!$A:$A,0))</f>
        <v>9891.4869701000007</v>
      </c>
      <c r="O5266" s="19">
        <f>J5266*INDEX('Pliegos Tarifarios (Las Condes)'!$D:$D,MATCH($B5266,'Pliegos Tarifarios (Las Condes)'!$A:$A,0))</f>
        <v>41460.435693300002</v>
      </c>
      <c r="P5266" s="19">
        <f>H5266*INDEX('Pliegos Tarifarios (Las Condes)'!$E:$E,MATCH($B5266,'Pliegos Tarifarios (Las Condes)'!$A:$A,0))</f>
        <v>14322.598294400001</v>
      </c>
      <c r="Q5266" s="19" cm="1">
        <f t="array" ref="Q5266">H5266*_xlfn.IFS(H5266&lt;=350,INDEX('Pliegos Tarifarios (Las Condes)'!$F:$F,MATCH($B5266,'Pliegos Tarifarios (Las Condes)'!$A:$A,0)),H5266&lt;=500,INDEX('Pliegos Tarifarios (Las Condes)'!$G:$G,MATCH($B5266,'Pliegos Tarifarios (Las Condes)'!$A:$A,0)),H5266&lt;=1000,INDEX('Pliegos Tarifarios (Las Condes)'!$H:$H,MATCH($B5266,'Pliegos Tarifarios (Las Condes)'!$A:$A,0)),H5266&lt;=5000,INDEX('Pliegos Tarifarios (Las Condes)'!$I:$I,MATCH($B5266,'Pliegos Tarifarios (Las Condes)'!$A:$A,0)),H5266&gt;5000,INDEX('Pliegos Tarifarios (Las Condes)'!$J:$J,MATCH($B5266,'Pliegos Tarifarios (Las Condes)'!$A:$A,0)))/1.19</f>
        <v>3365.6612606722692</v>
      </c>
      <c r="R5266" s="19">
        <f>INDEX('Pliegos Tarifarios (Las Condes)'!$K:$K,MATCH($B5266,'Pliegos Tarifarios (Las Condes)'!$A:$A,0))</f>
        <v>733.35299999999995</v>
      </c>
      <c r="S5266" s="21">
        <f t="shared" si="249"/>
        <v>214674.37359877228</v>
      </c>
      <c r="T5266" s="21">
        <f t="shared" si="250"/>
        <v>40788.130983766736</v>
      </c>
      <c r="U5266" s="19">
        <v>0</v>
      </c>
      <c r="V5266" s="21">
        <f t="shared" si="251"/>
        <v>255462.50458253903</v>
      </c>
    </row>
    <row r="5267" spans="1:22" x14ac:dyDescent="0.3">
      <c r="A5267" s="7" t="s">
        <v>151</v>
      </c>
      <c r="B5267" s="7">
        <v>12</v>
      </c>
      <c r="C5267" s="8" t="s">
        <v>186</v>
      </c>
      <c r="D5267" s="7" t="s">
        <v>850</v>
      </c>
      <c r="E5267" s="7" t="s">
        <v>121</v>
      </c>
      <c r="F5267" s="8" t="s">
        <v>851</v>
      </c>
      <c r="G5267" s="7" t="s">
        <v>16</v>
      </c>
      <c r="H5267" s="9">
        <v>1099.6007</v>
      </c>
      <c r="I5267" s="9">
        <v>2.8877999999999999</v>
      </c>
      <c r="J5267" s="9">
        <v>2.8445999999999998</v>
      </c>
      <c r="K5267" s="10">
        <v>0.98504051527114067</v>
      </c>
      <c r="L5267" s="9">
        <v>35.47</v>
      </c>
      <c r="M5267" s="19">
        <f>H5267*INDEX('Pliegos Tarifarios (Las Condes)'!$B:$B,MATCH($B5267,'Pliegos Tarifarios (Las Condes)'!$A:$A,0))</f>
        <v>144886.6870341</v>
      </c>
      <c r="N5267" s="19">
        <f>I5267*INDEX('Pliegos Tarifarios (Las Condes)'!$C:$C,MATCH($B5267,'Pliegos Tarifarios (Las Condes)'!$A:$A,0))</f>
        <v>10006.177907400001</v>
      </c>
      <c r="O5267" s="19">
        <f>J5267*INDEX('Pliegos Tarifarios (Las Condes)'!$D:$D,MATCH($B5267,'Pliegos Tarifarios (Las Condes)'!$A:$A,0))</f>
        <v>41357.2098654</v>
      </c>
      <c r="P5267" s="19">
        <f>H5267*INDEX('Pliegos Tarifarios (Las Condes)'!$E:$E,MATCH($B5267,'Pliegos Tarifarios (Las Condes)'!$A:$A,0))</f>
        <v>14321.199516799999</v>
      </c>
      <c r="Q5267" s="19" cm="1">
        <f t="array" ref="Q5267">H5267*_xlfn.IFS(H5267&lt;=350,INDEX('Pliegos Tarifarios (Las Condes)'!$F:$F,MATCH($B5267,'Pliegos Tarifarios (Las Condes)'!$A:$A,0)),H5267&lt;=500,INDEX('Pliegos Tarifarios (Las Condes)'!$G:$G,MATCH($B5267,'Pliegos Tarifarios (Las Condes)'!$A:$A,0)),H5267&lt;=1000,INDEX('Pliegos Tarifarios (Las Condes)'!$H:$H,MATCH($B5267,'Pliegos Tarifarios (Las Condes)'!$A:$A,0)),H5267&lt;=5000,INDEX('Pliegos Tarifarios (Las Condes)'!$I:$I,MATCH($B5267,'Pliegos Tarifarios (Las Condes)'!$A:$A,0)),H5267&gt;5000,INDEX('Pliegos Tarifarios (Las Condes)'!$J:$J,MATCH($B5267,'Pliegos Tarifarios (Las Condes)'!$A:$A,0)))/1.19</f>
        <v>3365.3325625210082</v>
      </c>
      <c r="R5267" s="19">
        <f>INDEX('Pliegos Tarifarios (Las Condes)'!$K:$K,MATCH($B5267,'Pliegos Tarifarios (Las Condes)'!$A:$A,0))</f>
        <v>733.35299999999995</v>
      </c>
      <c r="S5267" s="21">
        <f t="shared" si="249"/>
        <v>214669.95988622101</v>
      </c>
      <c r="T5267" s="21">
        <f t="shared" si="250"/>
        <v>40787.292378381993</v>
      </c>
      <c r="U5267" s="19">
        <v>0</v>
      </c>
      <c r="V5267" s="21">
        <f t="shared" si="251"/>
        <v>255457.25226460301</v>
      </c>
    </row>
    <row r="5268" spans="1:22" x14ac:dyDescent="0.3">
      <c r="A5268" s="7" t="s">
        <v>151</v>
      </c>
      <c r="B5268" s="7">
        <v>12</v>
      </c>
      <c r="C5268" s="8" t="s">
        <v>186</v>
      </c>
      <c r="D5268" s="7" t="s">
        <v>852</v>
      </c>
      <c r="E5268" s="7" t="s">
        <v>121</v>
      </c>
      <c r="F5268" s="8" t="s">
        <v>853</v>
      </c>
      <c r="G5268" s="7" t="s">
        <v>16</v>
      </c>
      <c r="H5268" s="9">
        <v>1097.7125000000001</v>
      </c>
      <c r="I5268" s="9">
        <v>2.9352</v>
      </c>
      <c r="J5268" s="9">
        <v>2.8365</v>
      </c>
      <c r="K5268" s="10">
        <v>0.96637367130008178</v>
      </c>
      <c r="L5268" s="9">
        <v>35.409999999999997</v>
      </c>
      <c r="M5268" s="19">
        <f>H5268*INDEX('Pliegos Tarifarios (Las Condes)'!$B:$B,MATCH($B5268,'Pliegos Tarifarios (Las Condes)'!$A:$A,0))</f>
        <v>144637.89213750002</v>
      </c>
      <c r="N5268" s="19">
        <f>I5268*INDEX('Pliegos Tarifarios (Las Condes)'!$C:$C,MATCH($B5268,'Pliegos Tarifarios (Las Condes)'!$A:$A,0))</f>
        <v>10170.4181016</v>
      </c>
      <c r="O5268" s="19">
        <f>J5268*INDEX('Pliegos Tarifarios (Las Condes)'!$D:$D,MATCH($B5268,'Pliegos Tarifarios (Las Condes)'!$A:$A,0))</f>
        <v>41239.445188500002</v>
      </c>
      <c r="P5268" s="19">
        <f>H5268*INDEX('Pliegos Tarifarios (Las Condes)'!$E:$E,MATCH($B5268,'Pliegos Tarifarios (Las Condes)'!$A:$A,0))</f>
        <v>14296.607599999999</v>
      </c>
      <c r="Q5268" s="19" cm="1">
        <f t="array" ref="Q5268">H5268*_xlfn.IFS(H5268&lt;=350,INDEX('Pliegos Tarifarios (Las Condes)'!$F:$F,MATCH($B5268,'Pliegos Tarifarios (Las Condes)'!$A:$A,0)),H5268&lt;=500,INDEX('Pliegos Tarifarios (Las Condes)'!$G:$G,MATCH($B5268,'Pliegos Tarifarios (Las Condes)'!$A:$A,0)),H5268&lt;=1000,INDEX('Pliegos Tarifarios (Las Condes)'!$H:$H,MATCH($B5268,'Pliegos Tarifarios (Las Condes)'!$A:$A,0)),H5268&lt;=5000,INDEX('Pliegos Tarifarios (Las Condes)'!$I:$I,MATCH($B5268,'Pliegos Tarifarios (Las Condes)'!$A:$A,0)),H5268&gt;5000,INDEX('Pliegos Tarifarios (Las Condes)'!$J:$J,MATCH($B5268,'Pliegos Tarifarios (Las Condes)'!$A:$A,0)))/1.19</f>
        <v>3359.5537184873951</v>
      </c>
      <c r="R5268" s="19">
        <f>INDEX('Pliegos Tarifarios (Las Condes)'!$K:$K,MATCH($B5268,'Pliegos Tarifarios (Las Condes)'!$A:$A,0))</f>
        <v>733.35299999999995</v>
      </c>
      <c r="S5268" s="21">
        <f t="shared" si="249"/>
        <v>214437.26974608738</v>
      </c>
      <c r="T5268" s="21">
        <f t="shared" si="250"/>
        <v>40743.081251756601</v>
      </c>
      <c r="U5268" s="19">
        <v>0</v>
      </c>
      <c r="V5268" s="21">
        <f t="shared" si="251"/>
        <v>255180.35099784398</v>
      </c>
    </row>
    <row r="5269" spans="1:22" x14ac:dyDescent="0.3">
      <c r="A5269" s="7" t="s">
        <v>151</v>
      </c>
      <c r="B5269" s="7">
        <v>12</v>
      </c>
      <c r="C5269" s="8" t="s">
        <v>186</v>
      </c>
      <c r="D5269" s="7" t="s">
        <v>854</v>
      </c>
      <c r="E5269" s="7" t="s">
        <v>121</v>
      </c>
      <c r="F5269" s="8" t="s">
        <v>855</v>
      </c>
      <c r="G5269" s="7" t="s">
        <v>16</v>
      </c>
      <c r="H5269" s="9">
        <v>1099.4490000000001</v>
      </c>
      <c r="I5269" s="9">
        <v>2.8506999999999998</v>
      </c>
      <c r="J5269" s="9">
        <v>2.8292999999999999</v>
      </c>
      <c r="K5269" s="10">
        <v>0.99249307187708291</v>
      </c>
      <c r="L5269" s="9">
        <v>35.47</v>
      </c>
      <c r="M5269" s="19">
        <f>H5269*INDEX('Pliegos Tarifarios (Las Condes)'!$B:$B,MATCH($B5269,'Pliegos Tarifarios (Las Condes)'!$A:$A,0))</f>
        <v>144866.69858700002</v>
      </c>
      <c r="N5269" s="19">
        <f>I5269*INDEX('Pliegos Tarifarios (Las Condes)'!$C:$C,MATCH($B5269,'Pliegos Tarifarios (Las Condes)'!$A:$A,0))</f>
        <v>9877.6270380999995</v>
      </c>
      <c r="O5269" s="19">
        <f>J5269*INDEX('Pliegos Tarifarios (Las Condes)'!$D:$D,MATCH($B5269,'Pliegos Tarifarios (Las Condes)'!$A:$A,0))</f>
        <v>41134.765475699998</v>
      </c>
      <c r="P5269" s="19">
        <f>H5269*INDEX('Pliegos Tarifarios (Las Condes)'!$E:$E,MATCH($B5269,'Pliegos Tarifarios (Las Condes)'!$A:$A,0))</f>
        <v>14319.223776000001</v>
      </c>
      <c r="Q5269" s="19" cm="1">
        <f t="array" ref="Q5269">H5269*_xlfn.IFS(H5269&lt;=350,INDEX('Pliegos Tarifarios (Las Condes)'!$F:$F,MATCH($B5269,'Pliegos Tarifarios (Las Condes)'!$A:$A,0)),H5269&lt;=500,INDEX('Pliegos Tarifarios (Las Condes)'!$G:$G,MATCH($B5269,'Pliegos Tarifarios (Las Condes)'!$A:$A,0)),H5269&lt;=1000,INDEX('Pliegos Tarifarios (Las Condes)'!$H:$H,MATCH($B5269,'Pliegos Tarifarios (Las Condes)'!$A:$A,0)),H5269&lt;=5000,INDEX('Pliegos Tarifarios (Las Condes)'!$I:$I,MATCH($B5269,'Pliegos Tarifarios (Las Condes)'!$A:$A,0)),H5269&gt;5000,INDEX('Pliegos Tarifarios (Las Condes)'!$J:$J,MATCH($B5269,'Pliegos Tarifarios (Las Condes)'!$A:$A,0)))/1.19</f>
        <v>3364.8682840336137</v>
      </c>
      <c r="R5269" s="19">
        <f>INDEX('Pliegos Tarifarios (Las Condes)'!$K:$K,MATCH($B5269,'Pliegos Tarifarios (Las Condes)'!$A:$A,0))</f>
        <v>733.35299999999995</v>
      </c>
      <c r="S5269" s="21">
        <f t="shared" si="249"/>
        <v>214296.53616083364</v>
      </c>
      <c r="T5269" s="21">
        <f t="shared" si="250"/>
        <v>40716.34187055839</v>
      </c>
      <c r="U5269" s="19">
        <v>0</v>
      </c>
      <c r="V5269" s="21">
        <f t="shared" si="251"/>
        <v>255012.87803139203</v>
      </c>
    </row>
    <row r="5270" spans="1:22" x14ac:dyDescent="0.3">
      <c r="A5270" s="7" t="s">
        <v>151</v>
      </c>
      <c r="B5270" s="7">
        <v>12</v>
      </c>
      <c r="C5270" s="8" t="s">
        <v>186</v>
      </c>
      <c r="D5270" s="7" t="s">
        <v>856</v>
      </c>
      <c r="E5270" s="7" t="s">
        <v>121</v>
      </c>
      <c r="F5270" s="8" t="s">
        <v>857</v>
      </c>
      <c r="G5270" s="7" t="s">
        <v>16</v>
      </c>
      <c r="H5270" s="9">
        <v>1099.3010999999999</v>
      </c>
      <c r="I5270" s="9">
        <v>2.9018999999999999</v>
      </c>
      <c r="J5270" s="9">
        <v>2.8815</v>
      </c>
      <c r="K5270" s="10">
        <v>0.99297012302284715</v>
      </c>
      <c r="L5270" s="9">
        <v>35.46</v>
      </c>
      <c r="M5270" s="19">
        <f>H5270*INDEX('Pliegos Tarifarios (Las Condes)'!$B:$B,MATCH($B5270,'Pliegos Tarifarios (Las Condes)'!$A:$A,0))</f>
        <v>144847.21083929998</v>
      </c>
      <c r="N5270" s="19">
        <f>I5270*INDEX('Pliegos Tarifarios (Las Condes)'!$C:$C,MATCH($B5270,'Pliegos Tarifarios (Las Condes)'!$A:$A,0))</f>
        <v>10055.0341677</v>
      </c>
      <c r="O5270" s="19">
        <f>J5270*INDEX('Pliegos Tarifarios (Las Condes)'!$D:$D,MATCH($B5270,'Pliegos Tarifarios (Las Condes)'!$A:$A,0))</f>
        <v>41893.693393499998</v>
      </c>
      <c r="P5270" s="19">
        <f>H5270*INDEX('Pliegos Tarifarios (Las Condes)'!$E:$E,MATCH($B5270,'Pliegos Tarifarios (Las Condes)'!$A:$A,0))</f>
        <v>14317.297526399998</v>
      </c>
      <c r="Q5270" s="19" cm="1">
        <f t="array" ref="Q5270">H5270*_xlfn.IFS(H5270&lt;=350,INDEX('Pliegos Tarifarios (Las Condes)'!$F:$F,MATCH($B5270,'Pliegos Tarifarios (Las Condes)'!$A:$A,0)),H5270&lt;=500,INDEX('Pliegos Tarifarios (Las Condes)'!$G:$G,MATCH($B5270,'Pliegos Tarifarios (Las Condes)'!$A:$A,0)),H5270&lt;=1000,INDEX('Pliegos Tarifarios (Las Condes)'!$H:$H,MATCH($B5270,'Pliegos Tarifarios (Las Condes)'!$A:$A,0)),H5270&lt;=5000,INDEX('Pliegos Tarifarios (Las Condes)'!$I:$I,MATCH($B5270,'Pliegos Tarifarios (Las Condes)'!$A:$A,0)),H5270&gt;5000,INDEX('Pliegos Tarifarios (Las Condes)'!$J:$J,MATCH($B5270,'Pliegos Tarifarios (Las Condes)'!$A:$A,0)))/1.19</f>
        <v>3364.415635462185</v>
      </c>
      <c r="R5270" s="19">
        <f>INDEX('Pliegos Tarifarios (Las Condes)'!$K:$K,MATCH($B5270,'Pliegos Tarifarios (Las Condes)'!$A:$A,0))</f>
        <v>733.35299999999995</v>
      </c>
      <c r="S5270" s="21">
        <f t="shared" si="249"/>
        <v>215211.00456236218</v>
      </c>
      <c r="T5270" s="21">
        <f t="shared" si="250"/>
        <v>40890.090866848819</v>
      </c>
      <c r="U5270" s="19">
        <v>0</v>
      </c>
      <c r="V5270" s="21">
        <f t="shared" si="251"/>
        <v>256101.09542921101</v>
      </c>
    </row>
    <row r="5271" spans="1:22" x14ac:dyDescent="0.3">
      <c r="A5271" s="7" t="s">
        <v>151</v>
      </c>
      <c r="B5271" s="7">
        <v>12</v>
      </c>
      <c r="C5271" s="8" t="s">
        <v>186</v>
      </c>
      <c r="D5271" s="7" t="s">
        <v>858</v>
      </c>
      <c r="E5271" s="7" t="s">
        <v>121</v>
      </c>
      <c r="F5271" s="8" t="s">
        <v>859</v>
      </c>
      <c r="G5271" s="7" t="s">
        <v>16</v>
      </c>
      <c r="H5271" s="9">
        <v>1100.6826000000001</v>
      </c>
      <c r="I5271" s="9">
        <v>2.9020999999999999</v>
      </c>
      <c r="J5271" s="9">
        <v>2.8468</v>
      </c>
      <c r="K5271" s="10">
        <v>0.98094483305192792</v>
      </c>
      <c r="L5271" s="9">
        <v>35.51</v>
      </c>
      <c r="M5271" s="19">
        <f>H5271*INDEX('Pliegos Tarifarios (Las Condes)'!$B:$B,MATCH($B5271,'Pliegos Tarifarios (Las Condes)'!$A:$A,0))</f>
        <v>145029.24142380001</v>
      </c>
      <c r="N5271" s="19">
        <f>I5271*INDEX('Pliegos Tarifarios (Las Condes)'!$C:$C,MATCH($B5271,'Pliegos Tarifarios (Las Condes)'!$A:$A,0))</f>
        <v>10055.7271643</v>
      </c>
      <c r="O5271" s="19">
        <f>J5271*INDEX('Pliegos Tarifarios (Las Condes)'!$D:$D,MATCH($B5271,'Pliegos Tarifarios (Las Condes)'!$A:$A,0))</f>
        <v>41389.195333199998</v>
      </c>
      <c r="P5271" s="19">
        <f>H5271*INDEX('Pliegos Tarifarios (Las Condes)'!$E:$E,MATCH($B5271,'Pliegos Tarifarios (Las Condes)'!$A:$A,0))</f>
        <v>14335.2901824</v>
      </c>
      <c r="Q5271" s="19" cm="1">
        <f t="array" ref="Q5271">H5271*_xlfn.IFS(H5271&lt;=350,INDEX('Pliegos Tarifarios (Las Condes)'!$F:$F,MATCH($B5271,'Pliegos Tarifarios (Las Condes)'!$A:$A,0)),H5271&lt;=500,INDEX('Pliegos Tarifarios (Las Condes)'!$G:$G,MATCH($B5271,'Pliegos Tarifarios (Las Condes)'!$A:$A,0)),H5271&lt;=1000,INDEX('Pliegos Tarifarios (Las Condes)'!$H:$H,MATCH($B5271,'Pliegos Tarifarios (Las Condes)'!$A:$A,0)),H5271&lt;=5000,INDEX('Pliegos Tarifarios (Las Condes)'!$I:$I,MATCH($B5271,'Pliegos Tarifarios (Las Condes)'!$A:$A,0)),H5271&gt;5000,INDEX('Pliegos Tarifarios (Las Condes)'!$J:$J,MATCH($B5271,'Pliegos Tarifarios (Las Condes)'!$A:$A,0)))/1.19</f>
        <v>3368.6437220168068</v>
      </c>
      <c r="R5271" s="19">
        <f>INDEX('Pliegos Tarifarios (Las Condes)'!$K:$K,MATCH($B5271,'Pliegos Tarifarios (Las Condes)'!$A:$A,0))</f>
        <v>733.35299999999995</v>
      </c>
      <c r="S5271" s="21">
        <f t="shared" si="249"/>
        <v>214911.45082571683</v>
      </c>
      <c r="T5271" s="21">
        <f t="shared" si="250"/>
        <v>40833.175656886197</v>
      </c>
      <c r="U5271" s="19">
        <v>0</v>
      </c>
      <c r="V5271" s="21">
        <f t="shared" si="251"/>
        <v>255744.62648260302</v>
      </c>
    </row>
    <row r="5272" spans="1:22" x14ac:dyDescent="0.3">
      <c r="A5272" s="7" t="s">
        <v>151</v>
      </c>
      <c r="B5272" s="7">
        <v>12</v>
      </c>
      <c r="C5272" s="8" t="s">
        <v>186</v>
      </c>
      <c r="D5272" s="7" t="s">
        <v>860</v>
      </c>
      <c r="E5272" s="7" t="s">
        <v>121</v>
      </c>
      <c r="F5272" s="8" t="s">
        <v>861</v>
      </c>
      <c r="G5272" s="7" t="s">
        <v>16</v>
      </c>
      <c r="H5272" s="9">
        <v>1097.6865</v>
      </c>
      <c r="I5272" s="9">
        <v>2.8472</v>
      </c>
      <c r="J5272" s="9">
        <v>2.8043</v>
      </c>
      <c r="K5272" s="10">
        <v>0.98493256532733919</v>
      </c>
      <c r="L5272" s="9">
        <v>35.409999999999997</v>
      </c>
      <c r="M5272" s="19">
        <f>H5272*INDEX('Pliegos Tarifarios (Las Condes)'!$B:$B,MATCH($B5272,'Pliegos Tarifarios (Las Condes)'!$A:$A,0))</f>
        <v>144634.4662995</v>
      </c>
      <c r="N5272" s="19">
        <f>I5272*INDEX('Pliegos Tarifarios (Las Condes)'!$C:$C,MATCH($B5272,'Pliegos Tarifarios (Las Condes)'!$A:$A,0))</f>
        <v>9865.4995976000009</v>
      </c>
      <c r="O5272" s="19">
        <f>J5272*INDEX('Pliegos Tarifarios (Las Condes)'!$D:$D,MATCH($B5272,'Pliegos Tarifarios (Las Condes)'!$A:$A,0))</f>
        <v>40771.294250699997</v>
      </c>
      <c r="P5272" s="19">
        <f>H5272*INDEX('Pliegos Tarifarios (Las Condes)'!$E:$E,MATCH($B5272,'Pliegos Tarifarios (Las Condes)'!$A:$A,0))</f>
        <v>14296.268975999999</v>
      </c>
      <c r="Q5272" s="19" cm="1">
        <f t="array" ref="Q5272">H5272*_xlfn.IFS(H5272&lt;=350,INDEX('Pliegos Tarifarios (Las Condes)'!$F:$F,MATCH($B5272,'Pliegos Tarifarios (Las Condes)'!$A:$A,0)),H5272&lt;=500,INDEX('Pliegos Tarifarios (Las Condes)'!$G:$G,MATCH($B5272,'Pliegos Tarifarios (Las Condes)'!$A:$A,0)),H5272&lt;=1000,INDEX('Pliegos Tarifarios (Las Condes)'!$H:$H,MATCH($B5272,'Pliegos Tarifarios (Las Condes)'!$A:$A,0)),H5272&lt;=5000,INDEX('Pliegos Tarifarios (Las Condes)'!$I:$I,MATCH($B5272,'Pliegos Tarifarios (Las Condes)'!$A:$A,0)),H5272&gt;5000,INDEX('Pliegos Tarifarios (Las Condes)'!$J:$J,MATCH($B5272,'Pliegos Tarifarios (Las Condes)'!$A:$A,0)))/1.19</f>
        <v>3359.4741453781517</v>
      </c>
      <c r="R5272" s="19">
        <f>INDEX('Pliegos Tarifarios (Las Condes)'!$K:$K,MATCH($B5272,'Pliegos Tarifarios (Las Condes)'!$A:$A,0))</f>
        <v>733.35299999999995</v>
      </c>
      <c r="S5272" s="21">
        <f t="shared" si="249"/>
        <v>213660.35626917813</v>
      </c>
      <c r="T5272" s="21">
        <f t="shared" si="250"/>
        <v>40595.467691143844</v>
      </c>
      <c r="U5272" s="19">
        <v>0</v>
      </c>
      <c r="V5272" s="21">
        <f t="shared" si="251"/>
        <v>254255.82396032196</v>
      </c>
    </row>
    <row r="5273" spans="1:22" x14ac:dyDescent="0.3">
      <c r="A5273" s="7" t="s">
        <v>151</v>
      </c>
      <c r="B5273" s="7">
        <v>12</v>
      </c>
      <c r="C5273" s="8" t="s">
        <v>186</v>
      </c>
      <c r="D5273" s="7" t="s">
        <v>862</v>
      </c>
      <c r="E5273" s="7" t="s">
        <v>121</v>
      </c>
      <c r="F5273" s="8" t="s">
        <v>863</v>
      </c>
      <c r="G5273" s="7" t="s">
        <v>16</v>
      </c>
      <c r="H5273" s="9">
        <v>1097.4377999999999</v>
      </c>
      <c r="I5273" s="9">
        <v>2.8751000000000002</v>
      </c>
      <c r="J5273" s="9">
        <v>2.8458999999999999</v>
      </c>
      <c r="K5273" s="10">
        <v>0.98984383151890354</v>
      </c>
      <c r="L5273" s="9">
        <v>35.4</v>
      </c>
      <c r="M5273" s="19">
        <f>H5273*INDEX('Pliegos Tarifarios (Las Condes)'!$B:$B,MATCH($B5273,'Pliegos Tarifarios (Las Condes)'!$A:$A,0))</f>
        <v>144601.6968414</v>
      </c>
      <c r="N5273" s="19">
        <f>I5273*INDEX('Pliegos Tarifarios (Las Condes)'!$C:$C,MATCH($B5273,'Pliegos Tarifarios (Las Condes)'!$A:$A,0))</f>
        <v>9962.1726233000009</v>
      </c>
      <c r="O5273" s="19">
        <f>J5273*INDEX('Pliegos Tarifarios (Las Condes)'!$D:$D,MATCH($B5273,'Pliegos Tarifarios (Las Condes)'!$A:$A,0))</f>
        <v>41376.110369099995</v>
      </c>
      <c r="P5273" s="19">
        <f>H5273*INDEX('Pliegos Tarifarios (Las Condes)'!$E:$E,MATCH($B5273,'Pliegos Tarifarios (Las Condes)'!$A:$A,0))</f>
        <v>14293.029907199998</v>
      </c>
      <c r="Q5273" s="19" cm="1">
        <f t="array" ref="Q5273">H5273*_xlfn.IFS(H5273&lt;=350,INDEX('Pliegos Tarifarios (Las Condes)'!$F:$F,MATCH($B5273,'Pliegos Tarifarios (Las Condes)'!$A:$A,0)),H5273&lt;=500,INDEX('Pliegos Tarifarios (Las Condes)'!$G:$G,MATCH($B5273,'Pliegos Tarifarios (Las Condes)'!$A:$A,0)),H5273&lt;=1000,INDEX('Pliegos Tarifarios (Las Condes)'!$H:$H,MATCH($B5273,'Pliegos Tarifarios (Las Condes)'!$A:$A,0)),H5273&lt;=5000,INDEX('Pliegos Tarifarios (Las Condes)'!$I:$I,MATCH($B5273,'Pliegos Tarifarios (Las Condes)'!$A:$A,0)),H5273&gt;5000,INDEX('Pliegos Tarifarios (Las Condes)'!$J:$J,MATCH($B5273,'Pliegos Tarifarios (Las Condes)'!$A:$A,0)))/1.19</f>
        <v>3358.7129979831934</v>
      </c>
      <c r="R5273" s="19">
        <f>INDEX('Pliegos Tarifarios (Las Condes)'!$K:$K,MATCH($B5273,'Pliegos Tarifarios (Las Condes)'!$A:$A,0))</f>
        <v>733.35299999999995</v>
      </c>
      <c r="S5273" s="21">
        <f t="shared" si="249"/>
        <v>214325.07573898317</v>
      </c>
      <c r="T5273" s="21">
        <f t="shared" si="250"/>
        <v>40721.764390406803</v>
      </c>
      <c r="U5273" s="19">
        <v>0</v>
      </c>
      <c r="V5273" s="21">
        <f t="shared" si="251"/>
        <v>255046.84012938998</v>
      </c>
    </row>
    <row r="5274" spans="1:22" x14ac:dyDescent="0.3">
      <c r="A5274" s="7" t="s">
        <v>151</v>
      </c>
      <c r="B5274" s="7">
        <v>12</v>
      </c>
      <c r="C5274" s="8" t="s">
        <v>186</v>
      </c>
      <c r="D5274" s="7" t="s">
        <v>864</v>
      </c>
      <c r="E5274" s="7" t="s">
        <v>121</v>
      </c>
      <c r="F5274" s="8" t="s">
        <v>865</v>
      </c>
      <c r="G5274" s="7" t="s">
        <v>16</v>
      </c>
      <c r="H5274" s="9">
        <v>1099.6202000000001</v>
      </c>
      <c r="I5274" s="9">
        <v>2.8626</v>
      </c>
      <c r="J5274" s="9">
        <v>2.8033999999999999</v>
      </c>
      <c r="K5274" s="10">
        <v>0.97931949975546706</v>
      </c>
      <c r="L5274" s="9">
        <v>35.47</v>
      </c>
      <c r="M5274" s="19">
        <f>H5274*INDEX('Pliegos Tarifarios (Las Condes)'!$B:$B,MATCH($B5274,'Pliegos Tarifarios (Las Condes)'!$A:$A,0))</f>
        <v>144889.25641260002</v>
      </c>
      <c r="N5274" s="19">
        <f>I5274*INDEX('Pliegos Tarifarios (Las Condes)'!$C:$C,MATCH($B5274,'Pliegos Tarifarios (Las Condes)'!$A:$A,0))</f>
        <v>9918.8603358</v>
      </c>
      <c r="O5274" s="19">
        <f>J5274*INDEX('Pliegos Tarifarios (Las Condes)'!$D:$D,MATCH($B5274,'Pliegos Tarifarios (Las Condes)'!$A:$A,0))</f>
        <v>40758.209286600002</v>
      </c>
      <c r="P5274" s="19">
        <f>H5274*INDEX('Pliegos Tarifarios (Las Condes)'!$E:$E,MATCH($B5274,'Pliegos Tarifarios (Las Condes)'!$A:$A,0))</f>
        <v>14321.4534848</v>
      </c>
      <c r="Q5274" s="19" cm="1">
        <f t="array" ref="Q5274">H5274*_xlfn.IFS(H5274&lt;=350,INDEX('Pliegos Tarifarios (Las Condes)'!$F:$F,MATCH($B5274,'Pliegos Tarifarios (Las Condes)'!$A:$A,0)),H5274&lt;=500,INDEX('Pliegos Tarifarios (Las Condes)'!$G:$G,MATCH($B5274,'Pliegos Tarifarios (Las Condes)'!$A:$A,0)),H5274&lt;=1000,INDEX('Pliegos Tarifarios (Las Condes)'!$H:$H,MATCH($B5274,'Pliegos Tarifarios (Las Condes)'!$A:$A,0)),H5274&lt;=5000,INDEX('Pliegos Tarifarios (Las Condes)'!$I:$I,MATCH($B5274,'Pliegos Tarifarios (Las Condes)'!$A:$A,0)),H5274&gt;5000,INDEX('Pliegos Tarifarios (Las Condes)'!$J:$J,MATCH($B5274,'Pliegos Tarifarios (Las Condes)'!$A:$A,0)))/1.19</f>
        <v>3365.3922423529411</v>
      </c>
      <c r="R5274" s="19">
        <f>INDEX('Pliegos Tarifarios (Las Condes)'!$K:$K,MATCH($B5274,'Pliegos Tarifarios (Las Condes)'!$A:$A,0))</f>
        <v>733.35299999999995</v>
      </c>
      <c r="S5274" s="21">
        <f t="shared" si="249"/>
        <v>213986.52476215299</v>
      </c>
      <c r="T5274" s="21">
        <f t="shared" si="250"/>
        <v>40657.439704809069</v>
      </c>
      <c r="U5274" s="19">
        <v>0</v>
      </c>
      <c r="V5274" s="21">
        <f t="shared" si="251"/>
        <v>254643.96446696206</v>
      </c>
    </row>
    <row r="5275" spans="1:22" x14ac:dyDescent="0.3">
      <c r="A5275" s="7" t="s">
        <v>151</v>
      </c>
      <c r="B5275" s="7">
        <v>12</v>
      </c>
      <c r="C5275" s="8" t="s">
        <v>186</v>
      </c>
      <c r="D5275" s="7" t="s">
        <v>866</v>
      </c>
      <c r="E5275" s="7" t="s">
        <v>121</v>
      </c>
      <c r="F5275" s="8" t="s">
        <v>867</v>
      </c>
      <c r="G5275" s="7" t="s">
        <v>16</v>
      </c>
      <c r="H5275" s="9">
        <v>1099.0563</v>
      </c>
      <c r="I5275" s="9">
        <v>2.8748999999999998</v>
      </c>
      <c r="J5275" s="9">
        <v>2.8721999999999999</v>
      </c>
      <c r="K5275" s="10">
        <v>0.99906083689867475</v>
      </c>
      <c r="L5275" s="9">
        <v>35.450000000000003</v>
      </c>
      <c r="M5275" s="19">
        <f>H5275*INDEX('Pliegos Tarifarios (Las Condes)'!$B:$B,MATCH($B5275,'Pliegos Tarifarios (Las Condes)'!$A:$A,0))</f>
        <v>144814.95525689999</v>
      </c>
      <c r="N5275" s="19">
        <f>I5275*INDEX('Pliegos Tarifarios (Las Condes)'!$C:$C,MATCH($B5275,'Pliegos Tarifarios (Las Condes)'!$A:$A,0))</f>
        <v>9961.4796267000002</v>
      </c>
      <c r="O5275" s="19">
        <f>J5275*INDEX('Pliegos Tarifarios (Las Condes)'!$D:$D,MATCH($B5275,'Pliegos Tarifarios (Las Condes)'!$A:$A,0))</f>
        <v>41758.482097799999</v>
      </c>
      <c r="P5275" s="19">
        <f>H5275*INDEX('Pliegos Tarifarios (Las Condes)'!$E:$E,MATCH($B5275,'Pliegos Tarifarios (Las Condes)'!$A:$A,0))</f>
        <v>14314.109251199998</v>
      </c>
      <c r="Q5275" s="19" cm="1">
        <f t="array" ref="Q5275">H5275*_xlfn.IFS(H5275&lt;=350,INDEX('Pliegos Tarifarios (Las Condes)'!$F:$F,MATCH($B5275,'Pliegos Tarifarios (Las Condes)'!$A:$A,0)),H5275&lt;=500,INDEX('Pliegos Tarifarios (Las Condes)'!$G:$G,MATCH($B5275,'Pliegos Tarifarios (Las Condes)'!$A:$A,0)),H5275&lt;=1000,INDEX('Pliegos Tarifarios (Las Condes)'!$H:$H,MATCH($B5275,'Pliegos Tarifarios (Las Condes)'!$A:$A,0)),H5275&lt;=5000,INDEX('Pliegos Tarifarios (Las Condes)'!$I:$I,MATCH($B5275,'Pliegos Tarifarios (Las Condes)'!$A:$A,0)),H5275&gt;5000,INDEX('Pliegos Tarifarios (Las Condes)'!$J:$J,MATCH($B5275,'Pliegos Tarifarios (Las Condes)'!$A:$A,0)))/1.19</f>
        <v>3363.6664240336136</v>
      </c>
      <c r="R5275" s="19">
        <f>INDEX('Pliegos Tarifarios (Las Condes)'!$K:$K,MATCH($B5275,'Pliegos Tarifarios (Las Condes)'!$A:$A,0))</f>
        <v>733.35299999999995</v>
      </c>
      <c r="S5275" s="21">
        <f t="shared" si="249"/>
        <v>214946.04565663359</v>
      </c>
      <c r="T5275" s="21">
        <f t="shared" si="250"/>
        <v>40839.748674760383</v>
      </c>
      <c r="U5275" s="19">
        <v>0</v>
      </c>
      <c r="V5275" s="21">
        <f t="shared" si="251"/>
        <v>255785.79433139396</v>
      </c>
    </row>
    <row r="5276" spans="1:22" x14ac:dyDescent="0.3">
      <c r="A5276" s="7" t="s">
        <v>151</v>
      </c>
      <c r="B5276" s="7">
        <v>12</v>
      </c>
      <c r="C5276" s="8" t="s">
        <v>186</v>
      </c>
      <c r="D5276" s="7" t="s">
        <v>868</v>
      </c>
      <c r="E5276" s="7" t="s">
        <v>121</v>
      </c>
      <c r="F5276" s="8" t="s">
        <v>869</v>
      </c>
      <c r="G5276" s="7" t="s">
        <v>16</v>
      </c>
      <c r="H5276" s="9">
        <v>1098.9338</v>
      </c>
      <c r="I5276" s="9">
        <v>2.8955000000000002</v>
      </c>
      <c r="J5276" s="9">
        <v>2.8955000000000002</v>
      </c>
      <c r="K5276" s="10">
        <v>1</v>
      </c>
      <c r="L5276" s="9">
        <v>35.450000000000003</v>
      </c>
      <c r="M5276" s="19">
        <f>H5276*INDEX('Pliegos Tarifarios (Las Condes)'!$B:$B,MATCH($B5276,'Pliegos Tarifarios (Las Condes)'!$A:$A,0))</f>
        <v>144798.8142894</v>
      </c>
      <c r="N5276" s="19">
        <f>I5276*INDEX('Pliegos Tarifarios (Las Condes)'!$C:$C,MATCH($B5276,'Pliegos Tarifarios (Las Condes)'!$A:$A,0))</f>
        <v>10032.858276500001</v>
      </c>
      <c r="O5276" s="19">
        <f>J5276*INDEX('Pliegos Tarifarios (Las Condes)'!$D:$D,MATCH($B5276,'Pliegos Tarifarios (Las Condes)'!$A:$A,0))</f>
        <v>42097.237279500005</v>
      </c>
      <c r="P5276" s="19">
        <f>H5276*INDEX('Pliegos Tarifarios (Las Condes)'!$E:$E,MATCH($B5276,'Pliegos Tarifarios (Las Condes)'!$A:$A,0))</f>
        <v>14312.513811199999</v>
      </c>
      <c r="Q5276" s="19" cm="1">
        <f t="array" ref="Q5276">H5276*_xlfn.IFS(H5276&lt;=350,INDEX('Pliegos Tarifarios (Las Condes)'!$F:$F,MATCH($B5276,'Pliegos Tarifarios (Las Condes)'!$A:$A,0)),H5276&lt;=500,INDEX('Pliegos Tarifarios (Las Condes)'!$G:$G,MATCH($B5276,'Pliegos Tarifarios (Las Condes)'!$A:$A,0)),H5276&lt;=1000,INDEX('Pliegos Tarifarios (Las Condes)'!$H:$H,MATCH($B5276,'Pliegos Tarifarios (Las Condes)'!$A:$A,0)),H5276&lt;=5000,INDEX('Pliegos Tarifarios (Las Condes)'!$I:$I,MATCH($B5276,'Pliegos Tarifarios (Las Condes)'!$A:$A,0)),H5276&gt;5000,INDEX('Pliegos Tarifarios (Las Condes)'!$J:$J,MATCH($B5276,'Pliegos Tarifarios (Las Condes)'!$A:$A,0)))/1.19</f>
        <v>3363.2915122689078</v>
      </c>
      <c r="R5276" s="19">
        <f>INDEX('Pliegos Tarifarios (Las Condes)'!$K:$K,MATCH($B5276,'Pliegos Tarifarios (Las Condes)'!$A:$A,0))</f>
        <v>733.35299999999995</v>
      </c>
      <c r="S5276" s="21">
        <f t="shared" si="249"/>
        <v>215338.06816886892</v>
      </c>
      <c r="T5276" s="21">
        <f t="shared" si="250"/>
        <v>40914.232952085098</v>
      </c>
      <c r="U5276" s="19">
        <v>0</v>
      </c>
      <c r="V5276" s="21">
        <f t="shared" si="251"/>
        <v>256252.30112095401</v>
      </c>
    </row>
    <row r="5277" spans="1:22" x14ac:dyDescent="0.3">
      <c r="A5277" s="7" t="s">
        <v>151</v>
      </c>
      <c r="B5277" s="7">
        <v>12</v>
      </c>
      <c r="C5277" s="8" t="s">
        <v>186</v>
      </c>
      <c r="D5277" s="7" t="s">
        <v>870</v>
      </c>
      <c r="E5277" s="7" t="s">
        <v>121</v>
      </c>
      <c r="F5277" s="8" t="s">
        <v>871</v>
      </c>
      <c r="G5277" s="7" t="s">
        <v>16</v>
      </c>
      <c r="H5277" s="9">
        <v>1098.7814000000001</v>
      </c>
      <c r="I5277" s="9">
        <v>2.9028999999999998</v>
      </c>
      <c r="J5277" s="9">
        <v>2.9028999999999998</v>
      </c>
      <c r="K5277" s="10">
        <v>1</v>
      </c>
      <c r="L5277" s="9">
        <v>35.44</v>
      </c>
      <c r="M5277" s="19">
        <f>H5277*INDEX('Pliegos Tarifarios (Las Condes)'!$B:$B,MATCH($B5277,'Pliegos Tarifarios (Las Condes)'!$A:$A,0))</f>
        <v>144778.73360820001</v>
      </c>
      <c r="N5277" s="19">
        <f>I5277*INDEX('Pliegos Tarifarios (Las Condes)'!$C:$C,MATCH($B5277,'Pliegos Tarifarios (Las Condes)'!$A:$A,0))</f>
        <v>10058.4991507</v>
      </c>
      <c r="O5277" s="19">
        <f>J5277*INDEX('Pliegos Tarifarios (Las Condes)'!$D:$D,MATCH($B5277,'Pliegos Tarifarios (Las Condes)'!$A:$A,0))</f>
        <v>42204.824762099997</v>
      </c>
      <c r="P5277" s="19">
        <f>H5277*INDEX('Pliegos Tarifarios (Las Condes)'!$E:$E,MATCH($B5277,'Pliegos Tarifarios (Las Condes)'!$A:$A,0))</f>
        <v>14310.5289536</v>
      </c>
      <c r="Q5277" s="19" cm="1">
        <f t="array" ref="Q5277">H5277*_xlfn.IFS(H5277&lt;=350,INDEX('Pliegos Tarifarios (Las Condes)'!$F:$F,MATCH($B5277,'Pliegos Tarifarios (Las Condes)'!$A:$A,0)),H5277&lt;=500,INDEX('Pliegos Tarifarios (Las Condes)'!$G:$G,MATCH($B5277,'Pliegos Tarifarios (Las Condes)'!$A:$A,0)),H5277&lt;=1000,INDEX('Pliegos Tarifarios (Las Condes)'!$H:$H,MATCH($B5277,'Pliegos Tarifarios (Las Condes)'!$A:$A,0)),H5277&lt;=5000,INDEX('Pliegos Tarifarios (Las Condes)'!$I:$I,MATCH($B5277,'Pliegos Tarifarios (Las Condes)'!$A:$A,0)),H5277&gt;5000,INDEX('Pliegos Tarifarios (Las Condes)'!$J:$J,MATCH($B5277,'Pliegos Tarifarios (Las Condes)'!$A:$A,0)))/1.19</f>
        <v>3362.8250914285718</v>
      </c>
      <c r="R5277" s="19">
        <f>INDEX('Pliegos Tarifarios (Las Condes)'!$K:$K,MATCH($B5277,'Pliegos Tarifarios (Las Condes)'!$A:$A,0))</f>
        <v>733.35299999999995</v>
      </c>
      <c r="S5277" s="21">
        <f t="shared" si="249"/>
        <v>215448.76456602858</v>
      </c>
      <c r="T5277" s="21">
        <f t="shared" si="250"/>
        <v>40935.26526754543</v>
      </c>
      <c r="U5277" s="19">
        <v>0</v>
      </c>
      <c r="V5277" s="21">
        <f t="shared" si="251"/>
        <v>256384.02983357402</v>
      </c>
    </row>
    <row r="5278" spans="1:22" x14ac:dyDescent="0.3">
      <c r="A5278" s="7" t="s">
        <v>151</v>
      </c>
      <c r="B5278" s="7">
        <v>12</v>
      </c>
      <c r="C5278" s="8" t="s">
        <v>186</v>
      </c>
      <c r="D5278" s="7" t="s">
        <v>872</v>
      </c>
      <c r="E5278" s="7" t="s">
        <v>121</v>
      </c>
      <c r="F5278" s="8" t="s">
        <v>873</v>
      </c>
      <c r="G5278" s="7" t="s">
        <v>16</v>
      </c>
      <c r="H5278" s="9">
        <v>1098.2583999999999</v>
      </c>
      <c r="I5278" s="9">
        <v>2.9847000000000001</v>
      </c>
      <c r="J5278" s="9">
        <v>2.8536000000000001</v>
      </c>
      <c r="K5278" s="10">
        <v>0.95607598753643586</v>
      </c>
      <c r="L5278" s="9">
        <v>35.43</v>
      </c>
      <c r="M5278" s="19">
        <f>H5278*INDEX('Pliegos Tarifarios (Las Condes)'!$B:$B,MATCH($B5278,'Pliegos Tarifarios (Las Condes)'!$A:$A,0))</f>
        <v>144709.82155920001</v>
      </c>
      <c r="N5278" s="19">
        <f>I5278*INDEX('Pliegos Tarifarios (Las Condes)'!$C:$C,MATCH($B5278,'Pliegos Tarifarios (Las Condes)'!$A:$A,0))</f>
        <v>10341.934760100001</v>
      </c>
      <c r="O5278" s="19">
        <f>J5278*INDEX('Pliegos Tarifarios (Las Condes)'!$D:$D,MATCH($B5278,'Pliegos Tarifarios (Las Condes)'!$A:$A,0))</f>
        <v>41488.059506400001</v>
      </c>
      <c r="P5278" s="19">
        <f>H5278*INDEX('Pliegos Tarifarios (Las Condes)'!$E:$E,MATCH($B5278,'Pliegos Tarifarios (Las Condes)'!$A:$A,0))</f>
        <v>14303.717401599999</v>
      </c>
      <c r="Q5278" s="19" cm="1">
        <f t="array" ref="Q5278">H5278*_xlfn.IFS(H5278&lt;=350,INDEX('Pliegos Tarifarios (Las Condes)'!$F:$F,MATCH($B5278,'Pliegos Tarifarios (Las Condes)'!$A:$A,0)),H5278&lt;=500,INDEX('Pliegos Tarifarios (Las Condes)'!$G:$G,MATCH($B5278,'Pliegos Tarifarios (Las Condes)'!$A:$A,0)),H5278&lt;=1000,INDEX('Pliegos Tarifarios (Las Condes)'!$H:$H,MATCH($B5278,'Pliegos Tarifarios (Las Condes)'!$A:$A,0)),H5278&lt;=5000,INDEX('Pliegos Tarifarios (Las Condes)'!$I:$I,MATCH($B5278,'Pliegos Tarifarios (Las Condes)'!$A:$A,0)),H5278&gt;5000,INDEX('Pliegos Tarifarios (Las Condes)'!$J:$J,MATCH($B5278,'Pliegos Tarifarios (Las Condes)'!$A:$A,0)))/1.19</f>
        <v>3361.2244477310919</v>
      </c>
      <c r="R5278" s="19">
        <f>INDEX('Pliegos Tarifarios (Las Condes)'!$K:$K,MATCH($B5278,'Pliegos Tarifarios (Las Condes)'!$A:$A,0))</f>
        <v>733.35299999999995</v>
      </c>
      <c r="S5278" s="21">
        <f t="shared" si="249"/>
        <v>214938.11067503112</v>
      </c>
      <c r="T5278" s="21">
        <f t="shared" si="250"/>
        <v>40838.241028255914</v>
      </c>
      <c r="U5278" s="19">
        <v>0</v>
      </c>
      <c r="V5278" s="21">
        <f t="shared" si="251"/>
        <v>255776.35170328704</v>
      </c>
    </row>
    <row r="5279" spans="1:22" x14ac:dyDescent="0.3">
      <c r="A5279" s="7" t="s">
        <v>151</v>
      </c>
      <c r="B5279" s="7">
        <v>12</v>
      </c>
      <c r="C5279" s="8" t="s">
        <v>186</v>
      </c>
      <c r="D5279" s="7" t="s">
        <v>874</v>
      </c>
      <c r="E5279" s="7" t="s">
        <v>121</v>
      </c>
      <c r="F5279" s="8" t="s">
        <v>875</v>
      </c>
      <c r="G5279" s="7" t="s">
        <v>16</v>
      </c>
      <c r="H5279" s="9">
        <v>1099.7574999999999</v>
      </c>
      <c r="I5279" s="9">
        <v>2.9165999999999999</v>
      </c>
      <c r="J5279" s="9">
        <v>2.8439999999999999</v>
      </c>
      <c r="K5279" s="10">
        <v>0.97510800246862783</v>
      </c>
      <c r="L5279" s="9">
        <v>35.479999999999997</v>
      </c>
      <c r="M5279" s="19">
        <f>H5279*INDEX('Pliegos Tarifarios (Las Condes)'!$B:$B,MATCH($B5279,'Pliegos Tarifarios (Las Condes)'!$A:$A,0))</f>
        <v>144907.3474725</v>
      </c>
      <c r="N5279" s="19">
        <f>I5279*INDEX('Pliegos Tarifarios (Las Condes)'!$C:$C,MATCH($B5279,'Pliegos Tarifarios (Las Condes)'!$A:$A,0))</f>
        <v>10105.969417800001</v>
      </c>
      <c r="O5279" s="19">
        <f>J5279*INDEX('Pliegos Tarifarios (Las Condes)'!$D:$D,MATCH($B5279,'Pliegos Tarifarios (Las Condes)'!$A:$A,0))</f>
        <v>41348.486555999996</v>
      </c>
      <c r="P5279" s="19">
        <f>H5279*INDEX('Pliegos Tarifarios (Las Condes)'!$E:$E,MATCH($B5279,'Pliegos Tarifarios (Las Condes)'!$A:$A,0))</f>
        <v>14323.241679999997</v>
      </c>
      <c r="Q5279" s="19" cm="1">
        <f t="array" ref="Q5279">H5279*_xlfn.IFS(H5279&lt;=350,INDEX('Pliegos Tarifarios (Las Condes)'!$F:$F,MATCH($B5279,'Pliegos Tarifarios (Las Condes)'!$A:$A,0)),H5279&lt;=500,INDEX('Pliegos Tarifarios (Las Condes)'!$G:$G,MATCH($B5279,'Pliegos Tarifarios (Las Condes)'!$A:$A,0)),H5279&lt;=1000,INDEX('Pliegos Tarifarios (Las Condes)'!$H:$H,MATCH($B5279,'Pliegos Tarifarios (Las Condes)'!$A:$A,0)),H5279&lt;=5000,INDEX('Pliegos Tarifarios (Las Condes)'!$I:$I,MATCH($B5279,'Pliegos Tarifarios (Las Condes)'!$A:$A,0)),H5279&gt;5000,INDEX('Pliegos Tarifarios (Las Condes)'!$J:$J,MATCH($B5279,'Pliegos Tarifarios (Las Condes)'!$A:$A,0)))/1.19</f>
        <v>3365.812449579832</v>
      </c>
      <c r="R5279" s="19">
        <f>INDEX('Pliegos Tarifarios (Las Condes)'!$K:$K,MATCH($B5279,'Pliegos Tarifarios (Las Condes)'!$A:$A,0))</f>
        <v>733.35299999999995</v>
      </c>
      <c r="S5279" s="21">
        <f t="shared" si="249"/>
        <v>214784.21057587981</v>
      </c>
      <c r="T5279" s="21">
        <f t="shared" si="250"/>
        <v>40809.000009417163</v>
      </c>
      <c r="U5279" s="19">
        <v>0</v>
      </c>
      <c r="V5279" s="21">
        <f t="shared" si="251"/>
        <v>255593.21058529697</v>
      </c>
    </row>
    <row r="5280" spans="1:22" x14ac:dyDescent="0.3">
      <c r="A5280" s="7" t="s">
        <v>151</v>
      </c>
      <c r="B5280" s="7">
        <v>12</v>
      </c>
      <c r="C5280" s="8" t="s">
        <v>186</v>
      </c>
      <c r="D5280" s="7" t="s">
        <v>876</v>
      </c>
      <c r="E5280" s="7" t="s">
        <v>121</v>
      </c>
      <c r="F5280" s="8" t="s">
        <v>877</v>
      </c>
      <c r="G5280" s="7" t="s">
        <v>16</v>
      </c>
      <c r="H5280" s="9">
        <v>1098.3309999999999</v>
      </c>
      <c r="I5280" s="9">
        <v>2.9275000000000002</v>
      </c>
      <c r="J5280" s="9">
        <v>2.8551000000000002</v>
      </c>
      <c r="K5280" s="10">
        <v>0.97526900085397095</v>
      </c>
      <c r="L5280" s="9">
        <v>35.43</v>
      </c>
      <c r="M5280" s="19">
        <f>H5280*INDEX('Pliegos Tarifarios (Las Condes)'!$B:$B,MATCH($B5280,'Pliegos Tarifarios (Las Condes)'!$A:$A,0))</f>
        <v>144719.38755299998</v>
      </c>
      <c r="N5280" s="19">
        <f>I5280*INDEX('Pliegos Tarifarios (Las Condes)'!$C:$C,MATCH($B5280,'Pliegos Tarifarios (Las Condes)'!$A:$A,0))</f>
        <v>10143.737732500002</v>
      </c>
      <c r="O5280" s="19">
        <f>J5280*INDEX('Pliegos Tarifarios (Las Condes)'!$D:$D,MATCH($B5280,'Pliegos Tarifarios (Las Condes)'!$A:$A,0))</f>
        <v>41509.8677799</v>
      </c>
      <c r="P5280" s="19">
        <f>H5280*INDEX('Pliegos Tarifarios (Las Condes)'!$E:$E,MATCH($B5280,'Pliegos Tarifarios (Las Condes)'!$A:$A,0))</f>
        <v>14304.662943999998</v>
      </c>
      <c r="Q5280" s="19" cm="1">
        <f t="array" ref="Q5280">H5280*_xlfn.IFS(H5280&lt;=350,INDEX('Pliegos Tarifarios (Las Condes)'!$F:$F,MATCH($B5280,'Pliegos Tarifarios (Las Condes)'!$A:$A,0)),H5280&lt;=500,INDEX('Pliegos Tarifarios (Las Condes)'!$G:$G,MATCH($B5280,'Pliegos Tarifarios (Las Condes)'!$A:$A,0)),H5280&lt;=1000,INDEX('Pliegos Tarifarios (Las Condes)'!$H:$H,MATCH($B5280,'Pliegos Tarifarios (Las Condes)'!$A:$A,0)),H5280&lt;=5000,INDEX('Pliegos Tarifarios (Las Condes)'!$I:$I,MATCH($B5280,'Pliegos Tarifarios (Las Condes)'!$A:$A,0)),H5280&gt;5000,INDEX('Pliegos Tarifarios (Las Condes)'!$J:$J,MATCH($B5280,'Pliegos Tarifarios (Las Condes)'!$A:$A,0)))/1.19</f>
        <v>3361.4466403361344</v>
      </c>
      <c r="R5280" s="19">
        <f>INDEX('Pliegos Tarifarios (Las Condes)'!$K:$K,MATCH($B5280,'Pliegos Tarifarios (Las Condes)'!$A:$A,0))</f>
        <v>733.35299999999995</v>
      </c>
      <c r="S5280" s="21">
        <f t="shared" si="249"/>
        <v>214772.45564973613</v>
      </c>
      <c r="T5280" s="21">
        <f t="shared" si="250"/>
        <v>40806.766573449866</v>
      </c>
      <c r="U5280" s="19">
        <v>0</v>
      </c>
      <c r="V5280" s="21">
        <f t="shared" si="251"/>
        <v>255579.22222318599</v>
      </c>
    </row>
    <row r="5281" spans="1:22" x14ac:dyDescent="0.3">
      <c r="A5281" s="7" t="s">
        <v>151</v>
      </c>
      <c r="B5281" s="7">
        <v>12</v>
      </c>
      <c r="C5281" s="8" t="s">
        <v>186</v>
      </c>
      <c r="D5281" s="7" t="s">
        <v>878</v>
      </c>
      <c r="E5281" s="7" t="s">
        <v>121</v>
      </c>
      <c r="F5281" s="8" t="s">
        <v>879</v>
      </c>
      <c r="G5281" s="7" t="s">
        <v>16</v>
      </c>
      <c r="H5281" s="9">
        <v>1098.5289</v>
      </c>
      <c r="I5281" s="9">
        <v>2.9034</v>
      </c>
      <c r="J5281" s="9">
        <v>2.9034</v>
      </c>
      <c r="K5281" s="10">
        <v>1</v>
      </c>
      <c r="L5281" s="9">
        <v>35.44</v>
      </c>
      <c r="M5281" s="19">
        <f>H5281*INDEX('Pliegos Tarifarios (Las Condes)'!$B:$B,MATCH($B5281,'Pliegos Tarifarios (Las Condes)'!$A:$A,0))</f>
        <v>144745.46345070002</v>
      </c>
      <c r="N5281" s="19">
        <f>I5281*INDEX('Pliegos Tarifarios (Las Condes)'!$C:$C,MATCH($B5281,'Pliegos Tarifarios (Las Condes)'!$A:$A,0))</f>
        <v>10060.2316422</v>
      </c>
      <c r="O5281" s="19">
        <f>J5281*INDEX('Pliegos Tarifarios (Las Condes)'!$D:$D,MATCH($B5281,'Pliegos Tarifarios (Las Condes)'!$A:$A,0))</f>
        <v>42212.094186599999</v>
      </c>
      <c r="P5281" s="19">
        <f>H5281*INDEX('Pliegos Tarifarios (Las Condes)'!$E:$E,MATCH($B5281,'Pliegos Tarifarios (Las Condes)'!$A:$A,0))</f>
        <v>14307.240393599999</v>
      </c>
      <c r="Q5281" s="19" cm="1">
        <f t="array" ref="Q5281">H5281*_xlfn.IFS(H5281&lt;=350,INDEX('Pliegos Tarifarios (Las Condes)'!$F:$F,MATCH($B5281,'Pliegos Tarifarios (Las Condes)'!$A:$A,0)),H5281&lt;=500,INDEX('Pliegos Tarifarios (Las Condes)'!$G:$G,MATCH($B5281,'Pliegos Tarifarios (Las Condes)'!$A:$A,0)),H5281&lt;=1000,INDEX('Pliegos Tarifarios (Las Condes)'!$H:$H,MATCH($B5281,'Pliegos Tarifarios (Las Condes)'!$A:$A,0)),H5281&lt;=5000,INDEX('Pliegos Tarifarios (Las Condes)'!$I:$I,MATCH($B5281,'Pliegos Tarifarios (Las Condes)'!$A:$A,0)),H5281&gt;5000,INDEX('Pliegos Tarifarios (Las Condes)'!$J:$J,MATCH($B5281,'Pliegos Tarifarios (Las Condes)'!$A:$A,0)))/1.19</f>
        <v>3362.0523141176473</v>
      </c>
      <c r="R5281" s="19">
        <f>INDEX('Pliegos Tarifarios (Las Condes)'!$K:$K,MATCH($B5281,'Pliegos Tarifarios (Las Condes)'!$A:$A,0))</f>
        <v>733.35299999999995</v>
      </c>
      <c r="S5281" s="21">
        <f t="shared" si="249"/>
        <v>215420.43498721765</v>
      </c>
      <c r="T5281" s="21">
        <f t="shared" si="250"/>
        <v>40929.882647571358</v>
      </c>
      <c r="U5281" s="19">
        <v>0</v>
      </c>
      <c r="V5281" s="21">
        <f t="shared" si="251"/>
        <v>256350.31763478901</v>
      </c>
    </row>
    <row r="5282" spans="1:22" x14ac:dyDescent="0.3">
      <c r="A5282" s="7" t="s">
        <v>151</v>
      </c>
      <c r="B5282" s="7">
        <v>12</v>
      </c>
      <c r="C5282" s="8" t="s">
        <v>186</v>
      </c>
      <c r="D5282" s="7" t="s">
        <v>880</v>
      </c>
      <c r="E5282" s="7" t="s">
        <v>121</v>
      </c>
      <c r="F5282" s="8" t="s">
        <v>881</v>
      </c>
      <c r="G5282" s="7" t="s">
        <v>16</v>
      </c>
      <c r="H5282" s="9">
        <v>1097.5347999999999</v>
      </c>
      <c r="I5282" s="9">
        <v>2.8597999999999999</v>
      </c>
      <c r="J5282" s="9">
        <v>2.8521000000000001</v>
      </c>
      <c r="K5282" s="10">
        <v>0.99730750402126034</v>
      </c>
      <c r="L5282" s="9">
        <v>35.4</v>
      </c>
      <c r="M5282" s="19">
        <f>H5282*INDEX('Pliegos Tarifarios (Las Condes)'!$B:$B,MATCH($B5282,'Pliegos Tarifarios (Las Condes)'!$A:$A,0))</f>
        <v>144614.47785239998</v>
      </c>
      <c r="N5282" s="19">
        <f>I5282*INDEX('Pliegos Tarifarios (Las Condes)'!$C:$C,MATCH($B5282,'Pliegos Tarifarios (Las Condes)'!$A:$A,0))</f>
        <v>9909.1583833999994</v>
      </c>
      <c r="O5282" s="19">
        <f>J5282*INDEX('Pliegos Tarifarios (Las Condes)'!$D:$D,MATCH($B5282,'Pliegos Tarifarios (Las Condes)'!$A:$A,0))</f>
        <v>41466.251232900002</v>
      </c>
      <c r="P5282" s="19">
        <f>H5282*INDEX('Pliegos Tarifarios (Las Condes)'!$E:$E,MATCH($B5282,'Pliegos Tarifarios (Las Condes)'!$A:$A,0))</f>
        <v>14294.293235199997</v>
      </c>
      <c r="Q5282" s="19" cm="1">
        <f t="array" ref="Q5282">H5282*_xlfn.IFS(H5282&lt;=350,INDEX('Pliegos Tarifarios (Las Condes)'!$F:$F,MATCH($B5282,'Pliegos Tarifarios (Las Condes)'!$A:$A,0)),H5282&lt;=500,INDEX('Pliegos Tarifarios (Las Condes)'!$G:$G,MATCH($B5282,'Pliegos Tarifarios (Las Condes)'!$A:$A,0)),H5282&lt;=1000,INDEX('Pliegos Tarifarios (Las Condes)'!$H:$H,MATCH($B5282,'Pliegos Tarifarios (Las Condes)'!$A:$A,0)),H5282&lt;=5000,INDEX('Pliegos Tarifarios (Las Condes)'!$I:$I,MATCH($B5282,'Pliegos Tarifarios (Las Condes)'!$A:$A,0)),H5282&gt;5000,INDEX('Pliegos Tarifarios (Las Condes)'!$J:$J,MATCH($B5282,'Pliegos Tarifarios (Las Condes)'!$A:$A,0)))/1.19</f>
        <v>3359.0098668907558</v>
      </c>
      <c r="R5282" s="19">
        <f>INDEX('Pliegos Tarifarios (Las Condes)'!$K:$K,MATCH($B5282,'Pliegos Tarifarios (Las Condes)'!$A:$A,0))</f>
        <v>733.35299999999995</v>
      </c>
      <c r="S5282" s="21">
        <f t="shared" si="249"/>
        <v>214376.54357079076</v>
      </c>
      <c r="T5282" s="21">
        <f t="shared" si="250"/>
        <v>40731.543278450248</v>
      </c>
      <c r="U5282" s="19">
        <v>0</v>
      </c>
      <c r="V5282" s="21">
        <f t="shared" si="251"/>
        <v>255108.08684924099</v>
      </c>
    </row>
    <row r="5283" spans="1:22" x14ac:dyDescent="0.3">
      <c r="A5283" s="7" t="s">
        <v>151</v>
      </c>
      <c r="B5283" s="7">
        <v>12</v>
      </c>
      <c r="C5283" s="8" t="s">
        <v>186</v>
      </c>
      <c r="D5283" s="7" t="s">
        <v>882</v>
      </c>
      <c r="E5283" s="7" t="s">
        <v>121</v>
      </c>
      <c r="F5283" s="8" t="s">
        <v>883</v>
      </c>
      <c r="G5283" s="7" t="s">
        <v>16</v>
      </c>
      <c r="H5283" s="9">
        <v>1101.4232</v>
      </c>
      <c r="I5283" s="9">
        <v>2.8999000000000001</v>
      </c>
      <c r="J5283" s="9">
        <v>2.8235000000000001</v>
      </c>
      <c r="K5283" s="10">
        <v>0.97365426394013588</v>
      </c>
      <c r="L5283" s="9">
        <v>35.53</v>
      </c>
      <c r="M5283" s="19">
        <f>H5283*INDEX('Pliegos Tarifarios (Las Condes)'!$B:$B,MATCH($B5283,'Pliegos Tarifarios (Las Condes)'!$A:$A,0))</f>
        <v>145126.8251016</v>
      </c>
      <c r="N5283" s="19">
        <f>I5283*INDEX('Pliegos Tarifarios (Las Condes)'!$C:$C,MATCH($B5283,'Pliegos Tarifarios (Las Condes)'!$A:$A,0))</f>
        <v>10048.104201700002</v>
      </c>
      <c r="O5283" s="19">
        <f>J5283*INDEX('Pliegos Tarifarios (Las Condes)'!$D:$D,MATCH($B5283,'Pliegos Tarifarios (Las Condes)'!$A:$A,0))</f>
        <v>41050.440151499999</v>
      </c>
      <c r="P5283" s="19">
        <f>H5283*INDEX('Pliegos Tarifarios (Las Condes)'!$E:$E,MATCH($B5283,'Pliegos Tarifarios (Las Condes)'!$A:$A,0))</f>
        <v>14344.935756799998</v>
      </c>
      <c r="Q5283" s="19" cm="1">
        <f t="array" ref="Q5283">H5283*_xlfn.IFS(H5283&lt;=350,INDEX('Pliegos Tarifarios (Las Condes)'!$F:$F,MATCH($B5283,'Pliegos Tarifarios (Las Condes)'!$A:$A,0)),H5283&lt;=500,INDEX('Pliegos Tarifarios (Las Condes)'!$G:$G,MATCH($B5283,'Pliegos Tarifarios (Las Condes)'!$A:$A,0)),H5283&lt;=1000,INDEX('Pliegos Tarifarios (Las Condes)'!$H:$H,MATCH($B5283,'Pliegos Tarifarios (Las Condes)'!$A:$A,0)),H5283&lt;=5000,INDEX('Pliegos Tarifarios (Las Condes)'!$I:$I,MATCH($B5283,'Pliegos Tarifarios (Las Condes)'!$A:$A,0)),H5283&gt;5000,INDEX('Pliegos Tarifarios (Las Condes)'!$J:$J,MATCH($B5283,'Pliegos Tarifarios (Las Condes)'!$A:$A,0)))/1.19</f>
        <v>3370.9103314285712</v>
      </c>
      <c r="R5283" s="19">
        <f>INDEX('Pliegos Tarifarios (Las Condes)'!$K:$K,MATCH($B5283,'Pliegos Tarifarios (Las Condes)'!$A:$A,0))</f>
        <v>733.35299999999995</v>
      </c>
      <c r="S5283" s="21">
        <f t="shared" si="249"/>
        <v>214674.56854302858</v>
      </c>
      <c r="T5283" s="21">
        <f t="shared" si="250"/>
        <v>40788.168023175429</v>
      </c>
      <c r="U5283" s="19">
        <v>0</v>
      </c>
      <c r="V5283" s="21">
        <f t="shared" si="251"/>
        <v>255462.736566204</v>
      </c>
    </row>
    <row r="5284" spans="1:22" x14ac:dyDescent="0.3">
      <c r="A5284" s="7" t="s">
        <v>151</v>
      </c>
      <c r="B5284" s="7">
        <v>12</v>
      </c>
      <c r="C5284" s="8" t="s">
        <v>186</v>
      </c>
      <c r="D5284" s="7" t="s">
        <v>884</v>
      </c>
      <c r="E5284" s="7" t="s">
        <v>121</v>
      </c>
      <c r="F5284" s="8" t="s">
        <v>885</v>
      </c>
      <c r="G5284" s="7" t="s">
        <v>16</v>
      </c>
      <c r="H5284" s="9">
        <v>1097.8897999999999</v>
      </c>
      <c r="I5284" s="9">
        <v>2.9319999999999999</v>
      </c>
      <c r="J5284" s="9">
        <v>2.9319999999999999</v>
      </c>
      <c r="K5284" s="10">
        <v>1</v>
      </c>
      <c r="L5284" s="9">
        <v>35.42</v>
      </c>
      <c r="M5284" s="19">
        <f>H5284*INDEX('Pliegos Tarifarios (Las Condes)'!$B:$B,MATCH($B5284,'Pliegos Tarifarios (Las Condes)'!$A:$A,0))</f>
        <v>144661.25371739999</v>
      </c>
      <c r="N5284" s="19">
        <f>I5284*INDEX('Pliegos Tarifarios (Las Condes)'!$C:$C,MATCH($B5284,'Pliegos Tarifarios (Las Condes)'!$A:$A,0))</f>
        <v>10159.330156</v>
      </c>
      <c r="O5284" s="19">
        <f>J5284*INDEX('Pliegos Tarifarios (Las Condes)'!$D:$D,MATCH($B5284,'Pliegos Tarifarios (Las Condes)'!$A:$A,0))</f>
        <v>42627.905268000002</v>
      </c>
      <c r="P5284" s="19">
        <f>H5284*INDEX('Pliegos Tarifarios (Las Condes)'!$E:$E,MATCH($B5284,'Pliegos Tarifarios (Las Condes)'!$A:$A,0))</f>
        <v>14298.916755199998</v>
      </c>
      <c r="Q5284" s="19" cm="1">
        <f t="array" ref="Q5284">H5284*_xlfn.IFS(H5284&lt;=350,INDEX('Pliegos Tarifarios (Las Condes)'!$F:$F,MATCH($B5284,'Pliegos Tarifarios (Las Condes)'!$A:$A,0)),H5284&lt;=500,INDEX('Pliegos Tarifarios (Las Condes)'!$G:$G,MATCH($B5284,'Pliegos Tarifarios (Las Condes)'!$A:$A,0)),H5284&lt;=1000,INDEX('Pliegos Tarifarios (Las Condes)'!$H:$H,MATCH($B5284,'Pliegos Tarifarios (Las Condes)'!$A:$A,0)),H5284&lt;=5000,INDEX('Pliegos Tarifarios (Las Condes)'!$I:$I,MATCH($B5284,'Pliegos Tarifarios (Las Condes)'!$A:$A,0)),H5284&gt;5000,INDEX('Pliegos Tarifarios (Las Condes)'!$J:$J,MATCH($B5284,'Pliegos Tarifarios (Las Condes)'!$A:$A,0)))/1.19</f>
        <v>3360.0963458823526</v>
      </c>
      <c r="R5284" s="19">
        <f>INDEX('Pliegos Tarifarios (Las Condes)'!$K:$K,MATCH($B5284,'Pliegos Tarifarios (Las Condes)'!$A:$A,0))</f>
        <v>733.35299999999995</v>
      </c>
      <c r="S5284" s="21">
        <f t="shared" si="249"/>
        <v>215840.85524248233</v>
      </c>
      <c r="T5284" s="21">
        <f t="shared" si="250"/>
        <v>41009.762496071642</v>
      </c>
      <c r="U5284" s="19">
        <v>0</v>
      </c>
      <c r="V5284" s="21">
        <f t="shared" si="251"/>
        <v>256850.61773855396</v>
      </c>
    </row>
    <row r="5285" spans="1:22" x14ac:dyDescent="0.3">
      <c r="A5285" s="7" t="s">
        <v>151</v>
      </c>
      <c r="B5285" s="7">
        <v>12</v>
      </c>
      <c r="C5285" s="8" t="s">
        <v>186</v>
      </c>
      <c r="D5285" s="7" t="s">
        <v>886</v>
      </c>
      <c r="E5285" s="7" t="s">
        <v>121</v>
      </c>
      <c r="F5285" s="8" t="s">
        <v>887</v>
      </c>
      <c r="G5285" s="7" t="s">
        <v>16</v>
      </c>
      <c r="H5285" s="9">
        <v>1099.3443</v>
      </c>
      <c r="I5285" s="9">
        <v>2.8889999999999998</v>
      </c>
      <c r="J5285" s="9">
        <v>2.8889999999999998</v>
      </c>
      <c r="K5285" s="10">
        <v>1</v>
      </c>
      <c r="L5285" s="9">
        <v>35.46</v>
      </c>
      <c r="M5285" s="19">
        <f>H5285*INDEX('Pliegos Tarifarios (Las Condes)'!$B:$B,MATCH($B5285,'Pliegos Tarifarios (Las Condes)'!$A:$A,0))</f>
        <v>144852.9030009</v>
      </c>
      <c r="N5285" s="19">
        <f>I5285*INDEX('Pliegos Tarifarios (Las Condes)'!$C:$C,MATCH($B5285,'Pliegos Tarifarios (Las Condes)'!$A:$A,0))</f>
        <v>10010.335886999999</v>
      </c>
      <c r="O5285" s="19">
        <f>J5285*INDEX('Pliegos Tarifarios (Las Condes)'!$D:$D,MATCH($B5285,'Pliegos Tarifarios (Las Condes)'!$A:$A,0))</f>
        <v>42002.734761</v>
      </c>
      <c r="P5285" s="19">
        <f>H5285*INDEX('Pliegos Tarifarios (Las Condes)'!$E:$E,MATCH($B5285,'Pliegos Tarifarios (Las Condes)'!$A:$A,0))</f>
        <v>14317.860163199999</v>
      </c>
      <c r="Q5285" s="19" cm="1">
        <f t="array" ref="Q5285">H5285*_xlfn.IFS(H5285&lt;=350,INDEX('Pliegos Tarifarios (Las Condes)'!$F:$F,MATCH($B5285,'Pliegos Tarifarios (Las Condes)'!$A:$A,0)),H5285&lt;=500,INDEX('Pliegos Tarifarios (Las Condes)'!$G:$G,MATCH($B5285,'Pliegos Tarifarios (Las Condes)'!$A:$A,0)),H5285&lt;=1000,INDEX('Pliegos Tarifarios (Las Condes)'!$H:$H,MATCH($B5285,'Pliegos Tarifarios (Las Condes)'!$A:$A,0)),H5285&lt;=5000,INDEX('Pliegos Tarifarios (Las Condes)'!$I:$I,MATCH($B5285,'Pliegos Tarifarios (Las Condes)'!$A:$A,0)),H5285&gt;5000,INDEX('Pliegos Tarifarios (Las Condes)'!$J:$J,MATCH($B5285,'Pliegos Tarifarios (Las Condes)'!$A:$A,0)))/1.19</f>
        <v>3364.5478492436973</v>
      </c>
      <c r="R5285" s="19">
        <f>INDEX('Pliegos Tarifarios (Las Condes)'!$K:$K,MATCH($B5285,'Pliegos Tarifarios (Las Condes)'!$A:$A,0))</f>
        <v>733.35299999999995</v>
      </c>
      <c r="S5285" s="21">
        <f t="shared" si="249"/>
        <v>215281.73466134371</v>
      </c>
      <c r="T5285" s="21">
        <f t="shared" si="250"/>
        <v>40903.529585655306</v>
      </c>
      <c r="U5285" s="19">
        <v>0</v>
      </c>
      <c r="V5285" s="21">
        <f t="shared" si="251"/>
        <v>256185.26424699902</v>
      </c>
    </row>
    <row r="5286" spans="1:22" x14ac:dyDescent="0.3">
      <c r="A5286" s="7" t="s">
        <v>151</v>
      </c>
      <c r="B5286" s="7">
        <v>12</v>
      </c>
      <c r="C5286" s="8" t="s">
        <v>186</v>
      </c>
      <c r="D5286" s="7" t="s">
        <v>888</v>
      </c>
      <c r="E5286" s="7" t="s">
        <v>121</v>
      </c>
      <c r="F5286" s="8" t="s">
        <v>889</v>
      </c>
      <c r="G5286" s="7" t="s">
        <v>16</v>
      </c>
      <c r="H5286" s="9">
        <v>1097.9631999999999</v>
      </c>
      <c r="I5286" s="9">
        <v>2.8896999999999999</v>
      </c>
      <c r="J5286" s="9">
        <v>2.8896999999999999</v>
      </c>
      <c r="K5286" s="10">
        <v>1</v>
      </c>
      <c r="L5286" s="9">
        <v>35.42</v>
      </c>
      <c r="M5286" s="19">
        <f>H5286*INDEX('Pliegos Tarifarios (Las Condes)'!$B:$B,MATCH($B5286,'Pliegos Tarifarios (Las Condes)'!$A:$A,0))</f>
        <v>144670.92512159998</v>
      </c>
      <c r="N5286" s="19">
        <f>I5286*INDEX('Pliegos Tarifarios (Las Condes)'!$C:$C,MATCH($B5286,'Pliegos Tarifarios (Las Condes)'!$A:$A,0))</f>
        <v>10012.761375100001</v>
      </c>
      <c r="O5286" s="19">
        <f>J5286*INDEX('Pliegos Tarifarios (Las Condes)'!$D:$D,MATCH($B5286,'Pliegos Tarifarios (Las Condes)'!$A:$A,0))</f>
        <v>42012.911955299998</v>
      </c>
      <c r="P5286" s="19">
        <f>H5286*INDEX('Pliegos Tarifarios (Las Condes)'!$E:$E,MATCH($B5286,'Pliegos Tarifarios (Las Condes)'!$A:$A,0))</f>
        <v>14299.872716799999</v>
      </c>
      <c r="Q5286" s="19" cm="1">
        <f t="array" ref="Q5286">H5286*_xlfn.IFS(H5286&lt;=350,INDEX('Pliegos Tarifarios (Las Condes)'!$F:$F,MATCH($B5286,'Pliegos Tarifarios (Las Condes)'!$A:$A,0)),H5286&lt;=500,INDEX('Pliegos Tarifarios (Las Condes)'!$G:$G,MATCH($B5286,'Pliegos Tarifarios (Las Condes)'!$A:$A,0)),H5286&lt;=1000,INDEX('Pliegos Tarifarios (Las Condes)'!$H:$H,MATCH($B5286,'Pliegos Tarifarios (Las Condes)'!$A:$A,0)),H5286&lt;=5000,INDEX('Pliegos Tarifarios (Las Condes)'!$I:$I,MATCH($B5286,'Pliegos Tarifarios (Las Condes)'!$A:$A,0)),H5286&gt;5000,INDEX('Pliegos Tarifarios (Las Condes)'!$J:$J,MATCH($B5286,'Pliegos Tarifarios (Las Condes)'!$A:$A,0)))/1.19</f>
        <v>3360.3209868907561</v>
      </c>
      <c r="R5286" s="19">
        <f>INDEX('Pliegos Tarifarios (Las Condes)'!$K:$K,MATCH($B5286,'Pliegos Tarifarios (Las Condes)'!$A:$A,0))</f>
        <v>733.35299999999995</v>
      </c>
      <c r="S5286" s="21">
        <f t="shared" si="249"/>
        <v>215090.14515569073</v>
      </c>
      <c r="T5286" s="21">
        <f t="shared" si="250"/>
        <v>40867.12757958124</v>
      </c>
      <c r="U5286" s="19">
        <v>0</v>
      </c>
      <c r="V5286" s="21">
        <f t="shared" si="251"/>
        <v>255957.27273527195</v>
      </c>
    </row>
    <row r="5287" spans="1:22" x14ac:dyDescent="0.3">
      <c r="A5287" s="7" t="s">
        <v>151</v>
      </c>
      <c r="B5287" s="7">
        <v>12</v>
      </c>
      <c r="C5287" s="8" t="s">
        <v>186</v>
      </c>
      <c r="D5287" s="7" t="s">
        <v>890</v>
      </c>
      <c r="E5287" s="7" t="s">
        <v>121</v>
      </c>
      <c r="F5287" s="8" t="s">
        <v>891</v>
      </c>
      <c r="G5287" s="7" t="s">
        <v>16</v>
      </c>
      <c r="H5287" s="9">
        <v>1097.0308</v>
      </c>
      <c r="I5287" s="9">
        <v>2.8683000000000001</v>
      </c>
      <c r="J5287" s="9">
        <v>2.8683000000000001</v>
      </c>
      <c r="K5287" s="10">
        <v>1</v>
      </c>
      <c r="L5287" s="9">
        <v>35.39</v>
      </c>
      <c r="M5287" s="19">
        <f>H5287*INDEX('Pliegos Tarifarios (Las Condes)'!$B:$B,MATCH($B5287,'Pliegos Tarifarios (Las Condes)'!$A:$A,0))</f>
        <v>144548.06930040001</v>
      </c>
      <c r="N5287" s="19">
        <f>I5287*INDEX('Pliegos Tarifarios (Las Condes)'!$C:$C,MATCH($B5287,'Pliegos Tarifarios (Las Condes)'!$A:$A,0))</f>
        <v>9938.6107389000008</v>
      </c>
      <c r="O5287" s="19">
        <f>J5287*INDEX('Pliegos Tarifarios (Las Condes)'!$D:$D,MATCH($B5287,'Pliegos Tarifarios (Las Condes)'!$A:$A,0))</f>
        <v>41701.780586699999</v>
      </c>
      <c r="P5287" s="19">
        <f>H5287*INDEX('Pliegos Tarifarios (Las Condes)'!$E:$E,MATCH($B5287,'Pliegos Tarifarios (Las Condes)'!$A:$A,0))</f>
        <v>14287.729139199999</v>
      </c>
      <c r="Q5287" s="19" cm="1">
        <f t="array" ref="Q5287">H5287*_xlfn.IFS(H5287&lt;=350,INDEX('Pliegos Tarifarios (Las Condes)'!$F:$F,MATCH($B5287,'Pliegos Tarifarios (Las Condes)'!$A:$A,0)),H5287&lt;=500,INDEX('Pliegos Tarifarios (Las Condes)'!$G:$G,MATCH($B5287,'Pliegos Tarifarios (Las Condes)'!$A:$A,0)),H5287&lt;=1000,INDEX('Pliegos Tarifarios (Las Condes)'!$H:$H,MATCH($B5287,'Pliegos Tarifarios (Las Condes)'!$A:$A,0)),H5287&lt;=5000,INDEX('Pliegos Tarifarios (Las Condes)'!$I:$I,MATCH($B5287,'Pliegos Tarifarios (Las Condes)'!$A:$A,0)),H5287&gt;5000,INDEX('Pliegos Tarifarios (Las Condes)'!$J:$J,MATCH($B5287,'Pliegos Tarifarios (Las Condes)'!$A:$A,0)))/1.19</f>
        <v>3357.4673727731092</v>
      </c>
      <c r="R5287" s="19">
        <f>INDEX('Pliegos Tarifarios (Las Condes)'!$K:$K,MATCH($B5287,'Pliegos Tarifarios (Las Condes)'!$A:$A,0))</f>
        <v>733.35299999999995</v>
      </c>
      <c r="S5287" s="21">
        <f t="shared" si="249"/>
        <v>214567.01013797312</v>
      </c>
      <c r="T5287" s="21">
        <f t="shared" si="250"/>
        <v>40767.731926214896</v>
      </c>
      <c r="U5287" s="19">
        <v>0</v>
      </c>
      <c r="V5287" s="21">
        <f t="shared" si="251"/>
        <v>255334.742064188</v>
      </c>
    </row>
    <row r="5288" spans="1:22" x14ac:dyDescent="0.3">
      <c r="A5288" s="7" t="s">
        <v>151</v>
      </c>
      <c r="B5288" s="7">
        <v>12</v>
      </c>
      <c r="C5288" s="8" t="s">
        <v>186</v>
      </c>
      <c r="D5288" s="7" t="s">
        <v>892</v>
      </c>
      <c r="E5288" s="7" t="s">
        <v>121</v>
      </c>
      <c r="F5288" s="8" t="s">
        <v>893</v>
      </c>
      <c r="G5288" s="7" t="s">
        <v>16</v>
      </c>
      <c r="H5288" s="9">
        <v>1098.6548</v>
      </c>
      <c r="I5288" s="9">
        <v>2.8571</v>
      </c>
      <c r="J5288" s="9">
        <v>2.8319999999999999</v>
      </c>
      <c r="K5288" s="10">
        <v>0.99121486822302329</v>
      </c>
      <c r="L5288" s="9">
        <v>35.44</v>
      </c>
      <c r="M5288" s="19">
        <f>H5288*INDEX('Pliegos Tarifarios (Las Condes)'!$B:$B,MATCH($B5288,'Pliegos Tarifarios (Las Condes)'!$A:$A,0))</f>
        <v>144762.05241240002</v>
      </c>
      <c r="N5288" s="19">
        <f>I5288*INDEX('Pliegos Tarifarios (Las Condes)'!$C:$C,MATCH($B5288,'Pliegos Tarifarios (Las Condes)'!$A:$A,0))</f>
        <v>9899.8029293</v>
      </c>
      <c r="O5288" s="19">
        <f>J5288*INDEX('Pliegos Tarifarios (Las Condes)'!$D:$D,MATCH($B5288,'Pliegos Tarifarios (Las Condes)'!$A:$A,0))</f>
        <v>41174.020367999998</v>
      </c>
      <c r="P5288" s="19">
        <f>H5288*INDEX('Pliegos Tarifarios (Las Condes)'!$E:$E,MATCH($B5288,'Pliegos Tarifarios (Las Condes)'!$A:$A,0))</f>
        <v>14308.8801152</v>
      </c>
      <c r="Q5288" s="19" cm="1">
        <f t="array" ref="Q5288">H5288*_xlfn.IFS(H5288&lt;=350,INDEX('Pliegos Tarifarios (Las Condes)'!$F:$F,MATCH($B5288,'Pliegos Tarifarios (Las Condes)'!$A:$A,0)),H5288&lt;=500,INDEX('Pliegos Tarifarios (Las Condes)'!$G:$G,MATCH($B5288,'Pliegos Tarifarios (Las Condes)'!$A:$A,0)),H5288&lt;=1000,INDEX('Pliegos Tarifarios (Las Condes)'!$H:$H,MATCH($B5288,'Pliegos Tarifarios (Las Condes)'!$A:$A,0)),H5288&lt;=5000,INDEX('Pliegos Tarifarios (Las Condes)'!$I:$I,MATCH($B5288,'Pliegos Tarifarios (Las Condes)'!$A:$A,0)),H5288&gt;5000,INDEX('Pliegos Tarifarios (Las Condes)'!$J:$J,MATCH($B5288,'Pliegos Tarifarios (Las Condes)'!$A:$A,0)))/1.19</f>
        <v>3362.4376315966388</v>
      </c>
      <c r="R5288" s="19">
        <f>INDEX('Pliegos Tarifarios (Las Condes)'!$K:$K,MATCH($B5288,'Pliegos Tarifarios (Las Condes)'!$A:$A,0))</f>
        <v>733.35299999999995</v>
      </c>
      <c r="S5288" s="21">
        <f t="shared" si="249"/>
        <v>214240.54645649667</v>
      </c>
      <c r="T5288" s="21">
        <f t="shared" si="250"/>
        <v>40705.703826734367</v>
      </c>
      <c r="U5288" s="19">
        <v>0</v>
      </c>
      <c r="V5288" s="21">
        <f t="shared" si="251"/>
        <v>254946.25028323103</v>
      </c>
    </row>
    <row r="5289" spans="1:22" x14ac:dyDescent="0.3">
      <c r="A5289" s="7" t="s">
        <v>151</v>
      </c>
      <c r="B5289" s="7">
        <v>12</v>
      </c>
      <c r="C5289" s="8" t="s">
        <v>186</v>
      </c>
      <c r="D5289" s="7" t="s">
        <v>894</v>
      </c>
      <c r="E5289" s="7" t="s">
        <v>121</v>
      </c>
      <c r="F5289" s="8" t="s">
        <v>895</v>
      </c>
      <c r="G5289" s="7" t="s">
        <v>16</v>
      </c>
      <c r="H5289" s="9">
        <v>1098.6242</v>
      </c>
      <c r="I5289" s="9">
        <v>2.9417</v>
      </c>
      <c r="J5289" s="9">
        <v>2.9417</v>
      </c>
      <c r="K5289" s="10">
        <v>1</v>
      </c>
      <c r="L5289" s="9">
        <v>35.44</v>
      </c>
      <c r="M5289" s="19">
        <f>H5289*INDEX('Pliegos Tarifarios (Las Condes)'!$B:$B,MATCH($B5289,'Pliegos Tarifarios (Las Condes)'!$A:$A,0))</f>
        <v>144758.02046460001</v>
      </c>
      <c r="N5289" s="19">
        <f>I5289*INDEX('Pliegos Tarifarios (Las Condes)'!$C:$C,MATCH($B5289,'Pliegos Tarifarios (Las Condes)'!$A:$A,0))</f>
        <v>10192.9404911</v>
      </c>
      <c r="O5289" s="19">
        <f>J5289*INDEX('Pliegos Tarifarios (Las Condes)'!$D:$D,MATCH($B5289,'Pliegos Tarifarios (Las Condes)'!$A:$A,0))</f>
        <v>42768.932103300001</v>
      </c>
      <c r="P5289" s="19">
        <f>H5289*INDEX('Pliegos Tarifarios (Las Condes)'!$E:$E,MATCH($B5289,'Pliegos Tarifarios (Las Condes)'!$A:$A,0))</f>
        <v>14308.481580799998</v>
      </c>
      <c r="Q5289" s="19" cm="1">
        <f t="array" ref="Q5289">H5289*_xlfn.IFS(H5289&lt;=350,INDEX('Pliegos Tarifarios (Las Condes)'!$F:$F,MATCH($B5289,'Pliegos Tarifarios (Las Condes)'!$A:$A,0)),H5289&lt;=500,INDEX('Pliegos Tarifarios (Las Condes)'!$G:$G,MATCH($B5289,'Pliegos Tarifarios (Las Condes)'!$A:$A,0)),H5289&lt;=1000,INDEX('Pliegos Tarifarios (Las Condes)'!$H:$H,MATCH($B5289,'Pliegos Tarifarios (Las Condes)'!$A:$A,0)),H5289&lt;=5000,INDEX('Pliegos Tarifarios (Las Condes)'!$I:$I,MATCH($B5289,'Pliegos Tarifarios (Las Condes)'!$A:$A,0)),H5289&gt;5000,INDEX('Pliegos Tarifarios (Las Condes)'!$J:$J,MATCH($B5289,'Pliegos Tarifarios (Las Condes)'!$A:$A,0)))/1.19</f>
        <v>3362.343980168067</v>
      </c>
      <c r="R5289" s="19">
        <f>INDEX('Pliegos Tarifarios (Las Condes)'!$K:$K,MATCH($B5289,'Pliegos Tarifarios (Las Condes)'!$A:$A,0))</f>
        <v>733.35299999999995</v>
      </c>
      <c r="S5289" s="21">
        <f t="shared" si="249"/>
        <v>216124.07161996808</v>
      </c>
      <c r="T5289" s="21">
        <f t="shared" si="250"/>
        <v>41063.573607793936</v>
      </c>
      <c r="U5289" s="19">
        <v>0</v>
      </c>
      <c r="V5289" s="21">
        <f t="shared" si="251"/>
        <v>257187.645227762</v>
      </c>
    </row>
    <row r="5290" spans="1:22" x14ac:dyDescent="0.3">
      <c r="A5290" s="7" t="s">
        <v>151</v>
      </c>
      <c r="B5290" s="7">
        <v>12</v>
      </c>
      <c r="C5290" s="8" t="s">
        <v>186</v>
      </c>
      <c r="D5290" s="7" t="s">
        <v>896</v>
      </c>
      <c r="E5290" s="7" t="s">
        <v>121</v>
      </c>
      <c r="F5290" s="8" t="s">
        <v>897</v>
      </c>
      <c r="G5290" s="7" t="s">
        <v>16</v>
      </c>
      <c r="H5290" s="9">
        <v>1099.7145</v>
      </c>
      <c r="I5290" s="9">
        <v>2.8631000000000002</v>
      </c>
      <c r="J5290" s="9">
        <v>2.8631000000000002</v>
      </c>
      <c r="K5290" s="10">
        <v>1</v>
      </c>
      <c r="L5290" s="9">
        <v>35.47</v>
      </c>
      <c r="M5290" s="19">
        <f>H5290*INDEX('Pliegos Tarifarios (Las Condes)'!$B:$B,MATCH($B5290,'Pliegos Tarifarios (Las Condes)'!$A:$A,0))</f>
        <v>144901.6816635</v>
      </c>
      <c r="N5290" s="19">
        <f>I5290*INDEX('Pliegos Tarifarios (Las Condes)'!$C:$C,MATCH($B5290,'Pliegos Tarifarios (Las Condes)'!$A:$A,0))</f>
        <v>9920.5928273000009</v>
      </c>
      <c r="O5290" s="19">
        <f>J5290*INDEX('Pliegos Tarifarios (Las Condes)'!$D:$D,MATCH($B5290,'Pliegos Tarifarios (Las Condes)'!$A:$A,0))</f>
        <v>41626.178571900004</v>
      </c>
      <c r="P5290" s="19">
        <f>H5290*INDEX('Pliegos Tarifarios (Las Condes)'!$E:$E,MATCH($B5290,'Pliegos Tarifarios (Las Condes)'!$A:$A,0))</f>
        <v>14322.681648</v>
      </c>
      <c r="Q5290" s="19" cm="1">
        <f t="array" ref="Q5290">H5290*_xlfn.IFS(H5290&lt;=350,INDEX('Pliegos Tarifarios (Las Condes)'!$F:$F,MATCH($B5290,'Pliegos Tarifarios (Las Condes)'!$A:$A,0)),H5290&lt;=500,INDEX('Pliegos Tarifarios (Las Condes)'!$G:$G,MATCH($B5290,'Pliegos Tarifarios (Las Condes)'!$A:$A,0)),H5290&lt;=1000,INDEX('Pliegos Tarifarios (Las Condes)'!$H:$H,MATCH($B5290,'Pliegos Tarifarios (Las Condes)'!$A:$A,0)),H5290&lt;=5000,INDEX('Pliegos Tarifarios (Las Condes)'!$I:$I,MATCH($B5290,'Pliegos Tarifarios (Las Condes)'!$A:$A,0)),H5290&gt;5000,INDEX('Pliegos Tarifarios (Las Condes)'!$J:$J,MATCH($B5290,'Pliegos Tarifarios (Las Condes)'!$A:$A,0)))/1.19</f>
        <v>3365.6808478991597</v>
      </c>
      <c r="R5290" s="19">
        <f>INDEX('Pliegos Tarifarios (Las Condes)'!$K:$K,MATCH($B5290,'Pliegos Tarifarios (Las Condes)'!$A:$A,0))</f>
        <v>733.35299999999995</v>
      </c>
      <c r="S5290" s="21">
        <f t="shared" si="249"/>
        <v>214870.16855859917</v>
      </c>
      <c r="T5290" s="21">
        <f t="shared" si="250"/>
        <v>40825.332026133845</v>
      </c>
      <c r="U5290" s="19">
        <v>0</v>
      </c>
      <c r="V5290" s="21">
        <f t="shared" si="251"/>
        <v>255695.500584733</v>
      </c>
    </row>
    <row r="5291" spans="1:22" x14ac:dyDescent="0.3">
      <c r="A5291" s="7" t="s">
        <v>151</v>
      </c>
      <c r="B5291" s="7">
        <v>12</v>
      </c>
      <c r="C5291" s="8" t="s">
        <v>186</v>
      </c>
      <c r="D5291" s="7" t="s">
        <v>898</v>
      </c>
      <c r="E5291" s="7" t="s">
        <v>121</v>
      </c>
      <c r="F5291" s="8" t="s">
        <v>899</v>
      </c>
      <c r="G5291" s="7" t="s">
        <v>16</v>
      </c>
      <c r="H5291" s="9">
        <v>1101.6681000000001</v>
      </c>
      <c r="I5291" s="9">
        <v>2.9392</v>
      </c>
      <c r="J5291" s="9">
        <v>2.9095</v>
      </c>
      <c r="K5291" s="10">
        <v>0.98989520958083832</v>
      </c>
      <c r="L5291" s="9">
        <v>35.54</v>
      </c>
      <c r="M5291" s="19">
        <f>H5291*INDEX('Pliegos Tarifarios (Las Condes)'!$B:$B,MATCH($B5291,'Pliegos Tarifarios (Las Condes)'!$A:$A,0))</f>
        <v>145159.09386030002</v>
      </c>
      <c r="N5291" s="19">
        <f>I5291*INDEX('Pliegos Tarifarios (Las Condes)'!$C:$C,MATCH($B5291,'Pliegos Tarifarios (Las Condes)'!$A:$A,0))</f>
        <v>10184.278033600001</v>
      </c>
      <c r="O5291" s="19">
        <f>J5291*INDEX('Pliegos Tarifarios (Las Condes)'!$D:$D,MATCH($B5291,'Pliegos Tarifarios (Las Condes)'!$A:$A,0))</f>
        <v>42300.781165499997</v>
      </c>
      <c r="P5291" s="19">
        <f>H5291*INDEX('Pliegos Tarifarios (Las Condes)'!$E:$E,MATCH($B5291,'Pliegos Tarifarios (Las Condes)'!$A:$A,0))</f>
        <v>14348.1253344</v>
      </c>
      <c r="Q5291" s="19" cm="1">
        <f t="array" ref="Q5291">H5291*_xlfn.IFS(H5291&lt;=350,INDEX('Pliegos Tarifarios (Las Condes)'!$F:$F,MATCH($B5291,'Pliegos Tarifarios (Las Condes)'!$A:$A,0)),H5291&lt;=500,INDEX('Pliegos Tarifarios (Las Condes)'!$G:$G,MATCH($B5291,'Pliegos Tarifarios (Las Condes)'!$A:$A,0)),H5291&lt;=1000,INDEX('Pliegos Tarifarios (Las Condes)'!$H:$H,MATCH($B5291,'Pliegos Tarifarios (Las Condes)'!$A:$A,0)),H5291&lt;=5000,INDEX('Pliegos Tarifarios (Las Condes)'!$I:$I,MATCH($B5291,'Pliegos Tarifarios (Las Condes)'!$A:$A,0)),H5291&gt;5000,INDEX('Pliegos Tarifarios (Las Condes)'!$J:$J,MATCH($B5291,'Pliegos Tarifarios (Las Condes)'!$A:$A,0)))/1.19</f>
        <v>3371.6598489075632</v>
      </c>
      <c r="R5291" s="19">
        <f>INDEX('Pliegos Tarifarios (Las Condes)'!$K:$K,MATCH($B5291,'Pliegos Tarifarios (Las Condes)'!$A:$A,0))</f>
        <v>733.35299999999995</v>
      </c>
      <c r="S5291" s="21">
        <f t="shared" si="249"/>
        <v>216097.29124270758</v>
      </c>
      <c r="T5291" s="21">
        <f t="shared" si="250"/>
        <v>41058.485336114441</v>
      </c>
      <c r="U5291" s="19">
        <v>0</v>
      </c>
      <c r="V5291" s="21">
        <f t="shared" si="251"/>
        <v>257155.77657882203</v>
      </c>
    </row>
    <row r="5292" spans="1:22" x14ac:dyDescent="0.3">
      <c r="A5292" s="7" t="s">
        <v>151</v>
      </c>
      <c r="B5292" s="7">
        <v>12</v>
      </c>
      <c r="C5292" s="8" t="s">
        <v>186</v>
      </c>
      <c r="D5292" s="7" t="s">
        <v>900</v>
      </c>
      <c r="E5292" s="7" t="s">
        <v>121</v>
      </c>
      <c r="F5292" s="8" t="s">
        <v>901</v>
      </c>
      <c r="G5292" s="7" t="s">
        <v>16</v>
      </c>
      <c r="H5292" s="9">
        <v>1099.7937999999999</v>
      </c>
      <c r="I5292" s="9">
        <v>2.8677000000000001</v>
      </c>
      <c r="J5292" s="9">
        <v>2.8635999999999999</v>
      </c>
      <c r="K5292" s="10">
        <v>0.99857028280503535</v>
      </c>
      <c r="L5292" s="9">
        <v>35.479999999999997</v>
      </c>
      <c r="M5292" s="19">
        <f>H5292*INDEX('Pliegos Tarifarios (Las Condes)'!$B:$B,MATCH($B5292,'Pliegos Tarifarios (Las Condes)'!$A:$A,0))</f>
        <v>144912.1304694</v>
      </c>
      <c r="N5292" s="19">
        <f>I5292*INDEX('Pliegos Tarifarios (Las Condes)'!$C:$C,MATCH($B5292,'Pliegos Tarifarios (Las Condes)'!$A:$A,0))</f>
        <v>9936.5317491000005</v>
      </c>
      <c r="O5292" s="19">
        <f>J5292*INDEX('Pliegos Tarifarios (Las Condes)'!$D:$D,MATCH($B5292,'Pliegos Tarifarios (Las Condes)'!$A:$A,0))</f>
        <v>41633.447996399998</v>
      </c>
      <c r="P5292" s="19">
        <f>H5292*INDEX('Pliegos Tarifarios (Las Condes)'!$E:$E,MATCH($B5292,'Pliegos Tarifarios (Las Condes)'!$A:$A,0))</f>
        <v>14323.714451199998</v>
      </c>
      <c r="Q5292" s="19" cm="1">
        <f t="array" ref="Q5292">H5292*_xlfn.IFS(H5292&lt;=350,INDEX('Pliegos Tarifarios (Las Condes)'!$F:$F,MATCH($B5292,'Pliegos Tarifarios (Las Condes)'!$A:$A,0)),H5292&lt;=500,INDEX('Pliegos Tarifarios (Las Condes)'!$G:$G,MATCH($B5292,'Pliegos Tarifarios (Las Condes)'!$A:$A,0)),H5292&lt;=1000,INDEX('Pliegos Tarifarios (Las Condes)'!$H:$H,MATCH($B5292,'Pliegos Tarifarios (Las Condes)'!$A:$A,0)),H5292&lt;=5000,INDEX('Pliegos Tarifarios (Las Condes)'!$I:$I,MATCH($B5292,'Pliegos Tarifarios (Las Condes)'!$A:$A,0)),H5292&gt;5000,INDEX('Pliegos Tarifarios (Las Condes)'!$J:$J,MATCH($B5292,'Pliegos Tarifarios (Las Condes)'!$A:$A,0)))/1.19</f>
        <v>3365.9235458823528</v>
      </c>
      <c r="R5292" s="19">
        <f>INDEX('Pliegos Tarifarios (Las Condes)'!$K:$K,MATCH($B5292,'Pliegos Tarifarios (Las Condes)'!$A:$A,0))</f>
        <v>733.35299999999995</v>
      </c>
      <c r="S5292" s="21">
        <f t="shared" si="249"/>
        <v>214905.10121198234</v>
      </c>
      <c r="T5292" s="21">
        <f t="shared" si="250"/>
        <v>40831.969230276649</v>
      </c>
      <c r="U5292" s="19">
        <v>0</v>
      </c>
      <c r="V5292" s="21">
        <f t="shared" si="251"/>
        <v>255737.07044225899</v>
      </c>
    </row>
    <row r="5293" spans="1:22" x14ac:dyDescent="0.3">
      <c r="A5293" s="7" t="s">
        <v>151</v>
      </c>
      <c r="B5293" s="7">
        <v>12</v>
      </c>
      <c r="C5293" s="8" t="s">
        <v>186</v>
      </c>
      <c r="D5293" s="7" t="s">
        <v>902</v>
      </c>
      <c r="E5293" s="7" t="s">
        <v>121</v>
      </c>
      <c r="F5293" s="8" t="s">
        <v>903</v>
      </c>
      <c r="G5293" s="7" t="s">
        <v>16</v>
      </c>
      <c r="H5293" s="9">
        <v>1097.6880000000001</v>
      </c>
      <c r="I5293" s="9">
        <v>2.8407</v>
      </c>
      <c r="J5293" s="9">
        <v>2.8033000000000001</v>
      </c>
      <c r="K5293" s="10">
        <v>0.9868342309994016</v>
      </c>
      <c r="L5293" s="9">
        <v>35.409999999999997</v>
      </c>
      <c r="M5293" s="19">
        <f>H5293*INDEX('Pliegos Tarifarios (Las Condes)'!$B:$B,MATCH($B5293,'Pliegos Tarifarios (Las Condes)'!$A:$A,0))</f>
        <v>144634.66394400003</v>
      </c>
      <c r="N5293" s="19">
        <f>I5293*INDEX('Pliegos Tarifarios (Las Condes)'!$C:$C,MATCH($B5293,'Pliegos Tarifarios (Las Condes)'!$A:$A,0))</f>
        <v>9842.977208100001</v>
      </c>
      <c r="O5293" s="19">
        <f>J5293*INDEX('Pliegos Tarifarios (Las Condes)'!$D:$D,MATCH($B5293,'Pliegos Tarifarios (Las Condes)'!$A:$A,0))</f>
        <v>40756.7554017</v>
      </c>
      <c r="P5293" s="19">
        <f>H5293*INDEX('Pliegos Tarifarios (Las Condes)'!$E:$E,MATCH($B5293,'Pliegos Tarifarios (Las Condes)'!$A:$A,0))</f>
        <v>14296.288512000001</v>
      </c>
      <c r="Q5293" s="19" cm="1">
        <f t="array" ref="Q5293">H5293*_xlfn.IFS(H5293&lt;=350,INDEX('Pliegos Tarifarios (Las Condes)'!$F:$F,MATCH($B5293,'Pliegos Tarifarios (Las Condes)'!$A:$A,0)),H5293&lt;=500,INDEX('Pliegos Tarifarios (Las Condes)'!$G:$G,MATCH($B5293,'Pliegos Tarifarios (Las Condes)'!$A:$A,0)),H5293&lt;=1000,INDEX('Pliegos Tarifarios (Las Condes)'!$H:$H,MATCH($B5293,'Pliegos Tarifarios (Las Condes)'!$A:$A,0)),H5293&lt;=5000,INDEX('Pliegos Tarifarios (Las Condes)'!$I:$I,MATCH($B5293,'Pliegos Tarifarios (Las Condes)'!$A:$A,0)),H5293&gt;5000,INDEX('Pliegos Tarifarios (Las Condes)'!$J:$J,MATCH($B5293,'Pliegos Tarifarios (Las Condes)'!$A:$A,0)))/1.19</f>
        <v>3359.4787361344538</v>
      </c>
      <c r="R5293" s="19">
        <f>INDEX('Pliegos Tarifarios (Las Condes)'!$K:$K,MATCH($B5293,'Pliegos Tarifarios (Las Condes)'!$A:$A,0))</f>
        <v>733.35299999999995</v>
      </c>
      <c r="S5293" s="21">
        <f t="shared" si="249"/>
        <v>213623.51680193449</v>
      </c>
      <c r="T5293" s="21">
        <f t="shared" si="250"/>
        <v>40588.468192367553</v>
      </c>
      <c r="U5293" s="19">
        <v>0</v>
      </c>
      <c r="V5293" s="21">
        <f t="shared" si="251"/>
        <v>254211.98499430204</v>
      </c>
    </row>
    <row r="5294" spans="1:22" x14ac:dyDescent="0.3">
      <c r="A5294" s="7" t="s">
        <v>151</v>
      </c>
      <c r="B5294" s="7">
        <v>12</v>
      </c>
      <c r="C5294" s="8" t="s">
        <v>186</v>
      </c>
      <c r="D5294" s="7" t="s">
        <v>904</v>
      </c>
      <c r="E5294" s="7" t="s">
        <v>121</v>
      </c>
      <c r="F5294" s="8" t="s">
        <v>905</v>
      </c>
      <c r="G5294" s="7" t="s">
        <v>16</v>
      </c>
      <c r="H5294" s="9">
        <v>1101.8566000000001</v>
      </c>
      <c r="I5294" s="9">
        <v>2.8828999999999998</v>
      </c>
      <c r="J5294" s="9">
        <v>2.8826000000000001</v>
      </c>
      <c r="K5294" s="10">
        <v>0.99989593811786748</v>
      </c>
      <c r="L5294" s="9">
        <v>35.54</v>
      </c>
      <c r="M5294" s="19">
        <f>H5294*INDEX('Pliegos Tarifarios (Las Condes)'!$B:$B,MATCH($B5294,'Pliegos Tarifarios (Las Condes)'!$A:$A,0))</f>
        <v>145183.93118580003</v>
      </c>
      <c r="N5294" s="19">
        <f>I5294*INDEX('Pliegos Tarifarios (Las Condes)'!$C:$C,MATCH($B5294,'Pliegos Tarifarios (Las Condes)'!$A:$A,0))</f>
        <v>9989.1994906999989</v>
      </c>
      <c r="O5294" s="19">
        <f>J5294*INDEX('Pliegos Tarifarios (Las Condes)'!$D:$D,MATCH($B5294,'Pliegos Tarifarios (Las Condes)'!$A:$A,0))</f>
        <v>41909.686127400004</v>
      </c>
      <c r="P5294" s="19">
        <f>H5294*INDEX('Pliegos Tarifarios (Las Condes)'!$E:$E,MATCH($B5294,'Pliegos Tarifarios (Las Condes)'!$A:$A,0))</f>
        <v>14350.5803584</v>
      </c>
      <c r="Q5294" s="19" cm="1">
        <f t="array" ref="Q5294">H5294*_xlfn.IFS(H5294&lt;=350,INDEX('Pliegos Tarifarios (Las Condes)'!$F:$F,MATCH($B5294,'Pliegos Tarifarios (Las Condes)'!$A:$A,0)),H5294&lt;=500,INDEX('Pliegos Tarifarios (Las Condes)'!$G:$G,MATCH($B5294,'Pliegos Tarifarios (Las Condes)'!$A:$A,0)),H5294&lt;=1000,INDEX('Pliegos Tarifarios (Las Condes)'!$H:$H,MATCH($B5294,'Pliegos Tarifarios (Las Condes)'!$A:$A,0)),H5294&lt;=5000,INDEX('Pliegos Tarifarios (Las Condes)'!$I:$I,MATCH($B5294,'Pliegos Tarifarios (Las Condes)'!$A:$A,0)),H5294&gt;5000,INDEX('Pliegos Tarifarios (Las Condes)'!$J:$J,MATCH($B5294,'Pliegos Tarifarios (Las Condes)'!$A:$A,0)))/1.19</f>
        <v>3372.2367539495804</v>
      </c>
      <c r="R5294" s="19">
        <f>INDEX('Pliegos Tarifarios (Las Condes)'!$K:$K,MATCH($B5294,'Pliegos Tarifarios (Las Condes)'!$A:$A,0))</f>
        <v>733.35299999999995</v>
      </c>
      <c r="S5294" s="21">
        <f t="shared" si="249"/>
        <v>215538.98691624962</v>
      </c>
      <c r="T5294" s="21">
        <f t="shared" si="250"/>
        <v>40952.407514087427</v>
      </c>
      <c r="U5294" s="19">
        <v>0</v>
      </c>
      <c r="V5294" s="21">
        <f t="shared" si="251"/>
        <v>256491.39443033704</v>
      </c>
    </row>
    <row r="5295" spans="1:22" x14ac:dyDescent="0.3">
      <c r="A5295" s="7" t="s">
        <v>151</v>
      </c>
      <c r="B5295" s="7">
        <v>12</v>
      </c>
      <c r="C5295" s="8" t="s">
        <v>186</v>
      </c>
      <c r="D5295" s="7" t="s">
        <v>906</v>
      </c>
      <c r="E5295" s="7" t="s">
        <v>121</v>
      </c>
      <c r="F5295" s="8" t="s">
        <v>907</v>
      </c>
      <c r="G5295" s="7" t="s">
        <v>16</v>
      </c>
      <c r="H5295" s="9">
        <v>1098.1804999999999</v>
      </c>
      <c r="I5295" s="9">
        <v>2.9131999999999998</v>
      </c>
      <c r="J5295" s="9">
        <v>2.847</v>
      </c>
      <c r="K5295" s="10">
        <v>0.97727584786489086</v>
      </c>
      <c r="L5295" s="9">
        <v>35.43</v>
      </c>
      <c r="M5295" s="19">
        <f>H5295*INDEX('Pliegos Tarifarios (Las Condes)'!$B:$B,MATCH($B5295,'Pliegos Tarifarios (Las Condes)'!$A:$A,0))</f>
        <v>144699.5572215</v>
      </c>
      <c r="N5295" s="19">
        <f>I5295*INDEX('Pliegos Tarifarios (Las Condes)'!$C:$C,MATCH($B5295,'Pliegos Tarifarios (Las Condes)'!$A:$A,0))</f>
        <v>10094.1884756</v>
      </c>
      <c r="O5295" s="19">
        <f>J5295*INDEX('Pliegos Tarifarios (Las Condes)'!$D:$D,MATCH($B5295,'Pliegos Tarifarios (Las Condes)'!$A:$A,0))</f>
        <v>41392.103103000001</v>
      </c>
      <c r="P5295" s="19">
        <f>H5295*INDEX('Pliegos Tarifarios (Las Condes)'!$E:$E,MATCH($B5295,'Pliegos Tarifarios (Las Condes)'!$A:$A,0))</f>
        <v>14302.702831999999</v>
      </c>
      <c r="Q5295" s="19" cm="1">
        <f t="array" ref="Q5295">H5295*_xlfn.IFS(H5295&lt;=350,INDEX('Pliegos Tarifarios (Las Condes)'!$F:$F,MATCH($B5295,'Pliegos Tarifarios (Las Condes)'!$A:$A,0)),H5295&lt;=500,INDEX('Pliegos Tarifarios (Las Condes)'!$G:$G,MATCH($B5295,'Pliegos Tarifarios (Las Condes)'!$A:$A,0)),H5295&lt;=1000,INDEX('Pliegos Tarifarios (Las Condes)'!$H:$H,MATCH($B5295,'Pliegos Tarifarios (Las Condes)'!$A:$A,0)),H5295&lt;=5000,INDEX('Pliegos Tarifarios (Las Condes)'!$I:$I,MATCH($B5295,'Pliegos Tarifarios (Las Condes)'!$A:$A,0)),H5295&gt;5000,INDEX('Pliegos Tarifarios (Las Condes)'!$J:$J,MATCH($B5295,'Pliegos Tarifarios (Las Condes)'!$A:$A,0)))/1.19</f>
        <v>3360.9860344537815</v>
      </c>
      <c r="R5295" s="19">
        <f>INDEX('Pliegos Tarifarios (Las Condes)'!$K:$K,MATCH($B5295,'Pliegos Tarifarios (Las Condes)'!$A:$A,0))</f>
        <v>733.35299999999995</v>
      </c>
      <c r="S5295" s="21">
        <f t="shared" si="249"/>
        <v>214582.89066655381</v>
      </c>
      <c r="T5295" s="21">
        <f t="shared" si="250"/>
        <v>40770.749226645225</v>
      </c>
      <c r="U5295" s="19">
        <v>0</v>
      </c>
      <c r="V5295" s="21">
        <f t="shared" si="251"/>
        <v>255353.63989319903</v>
      </c>
    </row>
    <row r="5296" spans="1:22" x14ac:dyDescent="0.3">
      <c r="A5296" s="7" t="s">
        <v>151</v>
      </c>
      <c r="B5296" s="7">
        <v>12</v>
      </c>
      <c r="C5296" s="8" t="s">
        <v>186</v>
      </c>
      <c r="D5296" s="7" t="s">
        <v>908</v>
      </c>
      <c r="E5296" s="7" t="s">
        <v>121</v>
      </c>
      <c r="F5296" s="8" t="s">
        <v>909</v>
      </c>
      <c r="G5296" s="7" t="s">
        <v>16</v>
      </c>
      <c r="H5296" s="9">
        <v>1099.7170000000001</v>
      </c>
      <c r="I5296" s="9">
        <v>2.9828000000000001</v>
      </c>
      <c r="J5296" s="9">
        <v>2.883</v>
      </c>
      <c r="K5296" s="10">
        <v>0.96654150462652533</v>
      </c>
      <c r="L5296" s="9">
        <v>35.47</v>
      </c>
      <c r="M5296" s="19">
        <f>H5296*INDEX('Pliegos Tarifarios (Las Condes)'!$B:$B,MATCH($B5296,'Pliegos Tarifarios (Las Condes)'!$A:$A,0))</f>
        <v>144902.01107100002</v>
      </c>
      <c r="N5296" s="19">
        <f>I5296*INDEX('Pliegos Tarifarios (Las Condes)'!$C:$C,MATCH($B5296,'Pliegos Tarifarios (Las Condes)'!$A:$A,0))</f>
        <v>10335.351292400001</v>
      </c>
      <c r="O5296" s="19">
        <f>J5296*INDEX('Pliegos Tarifarios (Las Condes)'!$D:$D,MATCH($B5296,'Pliegos Tarifarios (Las Condes)'!$A:$A,0))</f>
        <v>41915.501667000004</v>
      </c>
      <c r="P5296" s="19">
        <f>H5296*INDEX('Pliegos Tarifarios (Las Condes)'!$E:$E,MATCH($B5296,'Pliegos Tarifarios (Las Condes)'!$A:$A,0))</f>
        <v>14322.714208000001</v>
      </c>
      <c r="Q5296" s="19" cm="1">
        <f t="array" ref="Q5296">H5296*_xlfn.IFS(H5296&lt;=350,INDEX('Pliegos Tarifarios (Las Condes)'!$F:$F,MATCH($B5296,'Pliegos Tarifarios (Las Condes)'!$A:$A,0)),H5296&lt;=500,INDEX('Pliegos Tarifarios (Las Condes)'!$G:$G,MATCH($B5296,'Pliegos Tarifarios (Las Condes)'!$A:$A,0)),H5296&lt;=1000,INDEX('Pliegos Tarifarios (Las Condes)'!$H:$H,MATCH($B5296,'Pliegos Tarifarios (Las Condes)'!$A:$A,0)),H5296&lt;=5000,INDEX('Pliegos Tarifarios (Las Condes)'!$I:$I,MATCH($B5296,'Pliegos Tarifarios (Las Condes)'!$A:$A,0)),H5296&gt;5000,INDEX('Pliegos Tarifarios (Las Condes)'!$J:$J,MATCH($B5296,'Pliegos Tarifarios (Las Condes)'!$A:$A,0)))/1.19</f>
        <v>3365.6884991596644</v>
      </c>
      <c r="R5296" s="19">
        <f>INDEX('Pliegos Tarifarios (Las Condes)'!$K:$K,MATCH($B5296,'Pliegos Tarifarios (Las Condes)'!$A:$A,0))</f>
        <v>733.35299999999995</v>
      </c>
      <c r="S5296" s="21">
        <f t="shared" si="249"/>
        <v>215574.6197375597</v>
      </c>
      <c r="T5296" s="21">
        <f t="shared" si="250"/>
        <v>40959.177750136339</v>
      </c>
      <c r="U5296" s="19">
        <v>0</v>
      </c>
      <c r="V5296" s="21">
        <f t="shared" si="251"/>
        <v>256533.79748769605</v>
      </c>
    </row>
    <row r="5297" spans="1:22" x14ac:dyDescent="0.3">
      <c r="A5297" s="7" t="s">
        <v>151</v>
      </c>
      <c r="B5297" s="7">
        <v>12</v>
      </c>
      <c r="C5297" s="8" t="s">
        <v>186</v>
      </c>
      <c r="D5297" s="7" t="s">
        <v>910</v>
      </c>
      <c r="E5297" s="7" t="s">
        <v>121</v>
      </c>
      <c r="F5297" s="8" t="s">
        <v>911</v>
      </c>
      <c r="G5297" s="7" t="s">
        <v>16</v>
      </c>
      <c r="H5297" s="9">
        <v>1099.5504000000001</v>
      </c>
      <c r="I5297" s="9">
        <v>2.919</v>
      </c>
      <c r="J5297" s="9">
        <v>2.919</v>
      </c>
      <c r="K5297" s="10">
        <v>1</v>
      </c>
      <c r="L5297" s="9">
        <v>35.47</v>
      </c>
      <c r="M5297" s="19">
        <f>H5297*INDEX('Pliegos Tarifarios (Las Condes)'!$B:$B,MATCH($B5297,'Pliegos Tarifarios (Las Condes)'!$A:$A,0))</f>
        <v>144880.05935520001</v>
      </c>
      <c r="N5297" s="19">
        <f>I5297*INDEX('Pliegos Tarifarios (Las Condes)'!$C:$C,MATCH($B5297,'Pliegos Tarifarios (Las Condes)'!$A:$A,0))</f>
        <v>10114.285377</v>
      </c>
      <c r="O5297" s="19">
        <f>J5297*INDEX('Pliegos Tarifarios (Las Condes)'!$D:$D,MATCH($B5297,'Pliegos Tarifarios (Las Condes)'!$A:$A,0))</f>
        <v>42438.900231</v>
      </c>
      <c r="P5297" s="19">
        <f>H5297*INDEX('Pliegos Tarifarios (Las Condes)'!$E:$E,MATCH($B5297,'Pliegos Tarifarios (Las Condes)'!$A:$A,0))</f>
        <v>14320.544409599999</v>
      </c>
      <c r="Q5297" s="19" cm="1">
        <f t="array" ref="Q5297">H5297*_xlfn.IFS(H5297&lt;=350,INDEX('Pliegos Tarifarios (Las Condes)'!$F:$F,MATCH($B5297,'Pliegos Tarifarios (Las Condes)'!$A:$A,0)),H5297&lt;=500,INDEX('Pliegos Tarifarios (Las Condes)'!$G:$G,MATCH($B5297,'Pliegos Tarifarios (Las Condes)'!$A:$A,0)),H5297&lt;=1000,INDEX('Pliegos Tarifarios (Las Condes)'!$H:$H,MATCH($B5297,'Pliegos Tarifarios (Las Condes)'!$A:$A,0)),H5297&lt;=5000,INDEX('Pliegos Tarifarios (Las Condes)'!$I:$I,MATCH($B5297,'Pliegos Tarifarios (Las Condes)'!$A:$A,0)),H5297&gt;5000,INDEX('Pliegos Tarifarios (Las Condes)'!$J:$J,MATCH($B5297,'Pliegos Tarifarios (Las Condes)'!$A:$A,0)))/1.19</f>
        <v>3365.1786191596639</v>
      </c>
      <c r="R5297" s="19">
        <f>INDEX('Pliegos Tarifarios (Las Condes)'!$K:$K,MATCH($B5297,'Pliegos Tarifarios (Las Condes)'!$A:$A,0))</f>
        <v>733.35299999999995</v>
      </c>
      <c r="S5297" s="21">
        <f t="shared" si="249"/>
        <v>215852.32099195968</v>
      </c>
      <c r="T5297" s="21">
        <f t="shared" si="250"/>
        <v>41011.940988472343</v>
      </c>
      <c r="U5297" s="19">
        <v>0</v>
      </c>
      <c r="V5297" s="21">
        <f t="shared" si="251"/>
        <v>256864.26198043203</v>
      </c>
    </row>
    <row r="5298" spans="1:22" x14ac:dyDescent="0.3">
      <c r="A5298" s="7" t="s">
        <v>151</v>
      </c>
      <c r="B5298" s="7">
        <v>12</v>
      </c>
      <c r="C5298" s="8" t="s">
        <v>186</v>
      </c>
      <c r="D5298" s="7" t="s">
        <v>912</v>
      </c>
      <c r="E5298" s="7" t="s">
        <v>121</v>
      </c>
      <c r="F5298" s="8" t="s">
        <v>913</v>
      </c>
      <c r="G5298" s="7" t="s">
        <v>16</v>
      </c>
      <c r="H5298" s="9">
        <v>1097.6692</v>
      </c>
      <c r="I5298" s="9">
        <v>2.9022000000000001</v>
      </c>
      <c r="J5298" s="9">
        <v>2.8555999999999999</v>
      </c>
      <c r="K5298" s="10">
        <v>0.98394321549169583</v>
      </c>
      <c r="L5298" s="9">
        <v>35.409999999999997</v>
      </c>
      <c r="M5298" s="19">
        <f>H5298*INDEX('Pliegos Tarifarios (Las Condes)'!$B:$B,MATCH($B5298,'Pliegos Tarifarios (Las Condes)'!$A:$A,0))</f>
        <v>144632.18679960002</v>
      </c>
      <c r="N5298" s="19">
        <f>I5298*INDEX('Pliegos Tarifarios (Las Condes)'!$C:$C,MATCH($B5298,'Pliegos Tarifarios (Las Condes)'!$A:$A,0))</f>
        <v>10056.073662600002</v>
      </c>
      <c r="O5298" s="19">
        <f>J5298*INDEX('Pliegos Tarifarios (Las Condes)'!$D:$D,MATCH($B5298,'Pliegos Tarifarios (Las Condes)'!$A:$A,0))</f>
        <v>41517.137204400002</v>
      </c>
      <c r="P5298" s="19">
        <f>H5298*INDEX('Pliegos Tarifarios (Las Condes)'!$E:$E,MATCH($B5298,'Pliegos Tarifarios (Las Condes)'!$A:$A,0))</f>
        <v>14296.0436608</v>
      </c>
      <c r="Q5298" s="19" cm="1">
        <f t="array" ref="Q5298">H5298*_xlfn.IFS(H5298&lt;=350,INDEX('Pliegos Tarifarios (Las Condes)'!$F:$F,MATCH($B5298,'Pliegos Tarifarios (Las Condes)'!$A:$A,0)),H5298&lt;=500,INDEX('Pliegos Tarifarios (Las Condes)'!$G:$G,MATCH($B5298,'Pliegos Tarifarios (Las Condes)'!$A:$A,0)),H5298&lt;=1000,INDEX('Pliegos Tarifarios (Las Condes)'!$H:$H,MATCH($B5298,'Pliegos Tarifarios (Las Condes)'!$A:$A,0)),H5298&lt;=5000,INDEX('Pliegos Tarifarios (Las Condes)'!$I:$I,MATCH($B5298,'Pliegos Tarifarios (Las Condes)'!$A:$A,0)),H5298&gt;5000,INDEX('Pliegos Tarifarios (Las Condes)'!$J:$J,MATCH($B5298,'Pliegos Tarifarios (Las Condes)'!$A:$A,0)))/1.19</f>
        <v>3359.4211986554624</v>
      </c>
      <c r="R5298" s="19">
        <f>INDEX('Pliegos Tarifarios (Las Condes)'!$K:$K,MATCH($B5298,'Pliegos Tarifarios (Las Condes)'!$A:$A,0))</f>
        <v>733.35299999999995</v>
      </c>
      <c r="S5298" s="21">
        <f t="shared" si="249"/>
        <v>214594.21552605552</v>
      </c>
      <c r="T5298" s="21">
        <f t="shared" si="250"/>
        <v>40772.900949950548</v>
      </c>
      <c r="U5298" s="19">
        <v>0</v>
      </c>
      <c r="V5298" s="21">
        <f t="shared" si="251"/>
        <v>255367.11647600605</v>
      </c>
    </row>
    <row r="5299" spans="1:22" x14ac:dyDescent="0.3">
      <c r="A5299" s="7" t="s">
        <v>151</v>
      </c>
      <c r="B5299" s="7">
        <v>12</v>
      </c>
      <c r="C5299" s="8" t="s">
        <v>186</v>
      </c>
      <c r="D5299" s="7" t="s">
        <v>914</v>
      </c>
      <c r="E5299" s="7" t="s">
        <v>121</v>
      </c>
      <c r="F5299" s="8" t="s">
        <v>915</v>
      </c>
      <c r="G5299" s="7" t="s">
        <v>16</v>
      </c>
      <c r="H5299" s="9">
        <v>1098.2444</v>
      </c>
      <c r="I5299" s="9">
        <v>2.8904999999999998</v>
      </c>
      <c r="J5299" s="9">
        <v>2.8338999999999999</v>
      </c>
      <c r="K5299" s="10">
        <v>0.98041861269676522</v>
      </c>
      <c r="L5299" s="9">
        <v>35.43</v>
      </c>
      <c r="M5299" s="19">
        <f>H5299*INDEX('Pliegos Tarifarios (Las Condes)'!$B:$B,MATCH($B5299,'Pliegos Tarifarios (Las Condes)'!$A:$A,0))</f>
        <v>144707.97687720001</v>
      </c>
      <c r="N5299" s="19">
        <f>I5299*INDEX('Pliegos Tarifarios (Las Condes)'!$C:$C,MATCH($B5299,'Pliegos Tarifarios (Las Condes)'!$A:$A,0))</f>
        <v>10015.5333615</v>
      </c>
      <c r="O5299" s="19">
        <f>J5299*INDEX('Pliegos Tarifarios (Las Condes)'!$D:$D,MATCH($B5299,'Pliegos Tarifarios (Las Condes)'!$A:$A,0))</f>
        <v>41201.644181099997</v>
      </c>
      <c r="P5299" s="19">
        <f>H5299*INDEX('Pliegos Tarifarios (Las Condes)'!$E:$E,MATCH($B5299,'Pliegos Tarifarios (Las Condes)'!$A:$A,0))</f>
        <v>14303.535065599999</v>
      </c>
      <c r="Q5299" s="19" cm="1">
        <f t="array" ref="Q5299">H5299*_xlfn.IFS(H5299&lt;=350,INDEX('Pliegos Tarifarios (Las Condes)'!$F:$F,MATCH($B5299,'Pliegos Tarifarios (Las Condes)'!$A:$A,0)),H5299&lt;=500,INDEX('Pliegos Tarifarios (Las Condes)'!$G:$G,MATCH($B5299,'Pliegos Tarifarios (Las Condes)'!$A:$A,0)),H5299&lt;=1000,INDEX('Pliegos Tarifarios (Las Condes)'!$H:$H,MATCH($B5299,'Pliegos Tarifarios (Las Condes)'!$A:$A,0)),H5299&lt;=5000,INDEX('Pliegos Tarifarios (Las Condes)'!$I:$I,MATCH($B5299,'Pliegos Tarifarios (Las Condes)'!$A:$A,0)),H5299&gt;5000,INDEX('Pliegos Tarifarios (Las Condes)'!$J:$J,MATCH($B5299,'Pliegos Tarifarios (Las Condes)'!$A:$A,0)))/1.19</f>
        <v>3361.1816006722688</v>
      </c>
      <c r="R5299" s="19">
        <f>INDEX('Pliegos Tarifarios (Las Condes)'!$K:$K,MATCH($B5299,'Pliegos Tarifarios (Las Condes)'!$A:$A,0))</f>
        <v>733.35299999999995</v>
      </c>
      <c r="S5299" s="21">
        <f t="shared" si="249"/>
        <v>214323.22408607233</v>
      </c>
      <c r="T5299" s="21">
        <f t="shared" si="250"/>
        <v>40721.412576353745</v>
      </c>
      <c r="U5299" s="19">
        <v>0</v>
      </c>
      <c r="V5299" s="21">
        <f t="shared" si="251"/>
        <v>255044.63666242606</v>
      </c>
    </row>
    <row r="5300" spans="1:22" x14ac:dyDescent="0.3">
      <c r="A5300" s="7" t="s">
        <v>151</v>
      </c>
      <c r="B5300" s="7">
        <v>12</v>
      </c>
      <c r="C5300" s="8" t="s">
        <v>186</v>
      </c>
      <c r="D5300" s="7" t="s">
        <v>916</v>
      </c>
      <c r="E5300" s="7" t="s">
        <v>121</v>
      </c>
      <c r="F5300" s="8" t="s">
        <v>917</v>
      </c>
      <c r="G5300" s="7" t="s">
        <v>16</v>
      </c>
      <c r="H5300" s="9">
        <v>1098.7094999999999</v>
      </c>
      <c r="I5300" s="9">
        <v>2.8746999999999998</v>
      </c>
      <c r="J5300" s="9">
        <v>2.8746999999999998</v>
      </c>
      <c r="K5300" s="10">
        <v>1</v>
      </c>
      <c r="L5300" s="9">
        <v>35.44</v>
      </c>
      <c r="M5300" s="19">
        <f>H5300*INDEX('Pliegos Tarifarios (Las Condes)'!$B:$B,MATCH($B5300,'Pliegos Tarifarios (Las Condes)'!$A:$A,0))</f>
        <v>144769.25984849999</v>
      </c>
      <c r="N5300" s="19">
        <f>I5300*INDEX('Pliegos Tarifarios (Las Condes)'!$C:$C,MATCH($B5300,'Pliegos Tarifarios (Las Condes)'!$A:$A,0))</f>
        <v>9960.7866300999995</v>
      </c>
      <c r="O5300" s="19">
        <f>J5300*INDEX('Pliegos Tarifarios (Las Condes)'!$D:$D,MATCH($B5300,'Pliegos Tarifarios (Las Condes)'!$A:$A,0))</f>
        <v>41794.829220299995</v>
      </c>
      <c r="P5300" s="19">
        <f>H5300*INDEX('Pliegos Tarifarios (Las Condes)'!$E:$E,MATCH($B5300,'Pliegos Tarifarios (Las Condes)'!$A:$A,0))</f>
        <v>14309.592527999997</v>
      </c>
      <c r="Q5300" s="19" cm="1">
        <f t="array" ref="Q5300">H5300*_xlfn.IFS(H5300&lt;=350,INDEX('Pliegos Tarifarios (Las Condes)'!$F:$F,MATCH($B5300,'Pliegos Tarifarios (Las Condes)'!$A:$A,0)),H5300&lt;=500,INDEX('Pliegos Tarifarios (Las Condes)'!$G:$G,MATCH($B5300,'Pliegos Tarifarios (Las Condes)'!$A:$A,0)),H5300&lt;=1000,INDEX('Pliegos Tarifarios (Las Condes)'!$H:$H,MATCH($B5300,'Pliegos Tarifarios (Las Condes)'!$A:$A,0)),H5300&lt;=5000,INDEX('Pliegos Tarifarios (Las Condes)'!$I:$I,MATCH($B5300,'Pliegos Tarifarios (Las Condes)'!$A:$A,0)),H5300&gt;5000,INDEX('Pliegos Tarifarios (Las Condes)'!$J:$J,MATCH($B5300,'Pliegos Tarifarios (Las Condes)'!$A:$A,0)))/1.19</f>
        <v>3362.6050411764704</v>
      </c>
      <c r="R5300" s="19">
        <f>INDEX('Pliegos Tarifarios (Las Condes)'!$K:$K,MATCH($B5300,'Pliegos Tarifarios (Las Condes)'!$A:$A,0))</f>
        <v>733.35299999999995</v>
      </c>
      <c r="S5300" s="21">
        <f t="shared" si="249"/>
        <v>214930.42626807644</v>
      </c>
      <c r="T5300" s="21">
        <f t="shared" si="250"/>
        <v>40836.780990934523</v>
      </c>
      <c r="U5300" s="19">
        <v>0</v>
      </c>
      <c r="V5300" s="21">
        <f t="shared" si="251"/>
        <v>255767.20725901096</v>
      </c>
    </row>
    <row r="5301" spans="1:22" x14ac:dyDescent="0.3">
      <c r="A5301" s="7" t="s">
        <v>151</v>
      </c>
      <c r="B5301" s="7">
        <v>12</v>
      </c>
      <c r="C5301" s="8" t="s">
        <v>186</v>
      </c>
      <c r="D5301" s="7" t="s">
        <v>918</v>
      </c>
      <c r="E5301" s="7" t="s">
        <v>121</v>
      </c>
      <c r="F5301" s="8" t="s">
        <v>919</v>
      </c>
      <c r="G5301" s="7" t="s">
        <v>16</v>
      </c>
      <c r="H5301" s="9">
        <v>1099.2061000000001</v>
      </c>
      <c r="I5301" s="9">
        <v>2.8734000000000002</v>
      </c>
      <c r="J5301" s="9">
        <v>2.8479000000000001</v>
      </c>
      <c r="K5301" s="10">
        <v>0.99112549592816868</v>
      </c>
      <c r="L5301" s="9">
        <v>35.46</v>
      </c>
      <c r="M5301" s="19">
        <f>H5301*INDEX('Pliegos Tarifarios (Las Condes)'!$B:$B,MATCH($B5301,'Pliegos Tarifarios (Las Condes)'!$A:$A,0))</f>
        <v>144834.69335430002</v>
      </c>
      <c r="N5301" s="19">
        <f>I5301*INDEX('Pliegos Tarifarios (Las Condes)'!$C:$C,MATCH($B5301,'Pliegos Tarifarios (Las Condes)'!$A:$A,0))</f>
        <v>9956.2821522000013</v>
      </c>
      <c r="O5301" s="19">
        <f>J5301*INDEX('Pliegos Tarifarios (Las Condes)'!$D:$D,MATCH($B5301,'Pliegos Tarifarios (Las Condes)'!$A:$A,0))</f>
        <v>41405.188067100004</v>
      </c>
      <c r="P5301" s="19">
        <f>H5301*INDEX('Pliegos Tarifarios (Las Condes)'!$E:$E,MATCH($B5301,'Pliegos Tarifarios (Las Condes)'!$A:$A,0))</f>
        <v>14316.0602464</v>
      </c>
      <c r="Q5301" s="19" cm="1">
        <f t="array" ref="Q5301">H5301*_xlfn.IFS(H5301&lt;=350,INDEX('Pliegos Tarifarios (Las Condes)'!$F:$F,MATCH($B5301,'Pliegos Tarifarios (Las Condes)'!$A:$A,0)),H5301&lt;=500,INDEX('Pliegos Tarifarios (Las Condes)'!$G:$G,MATCH($B5301,'Pliegos Tarifarios (Las Condes)'!$A:$A,0)),H5301&lt;=1000,INDEX('Pliegos Tarifarios (Las Condes)'!$H:$H,MATCH($B5301,'Pliegos Tarifarios (Las Condes)'!$A:$A,0)),H5301&lt;=5000,INDEX('Pliegos Tarifarios (Las Condes)'!$I:$I,MATCH($B5301,'Pliegos Tarifarios (Las Condes)'!$A:$A,0)),H5301&gt;5000,INDEX('Pliegos Tarifarios (Las Condes)'!$J:$J,MATCH($B5301,'Pliegos Tarifarios (Las Condes)'!$A:$A,0)))/1.19</f>
        <v>3364.1248875630258</v>
      </c>
      <c r="R5301" s="19">
        <f>INDEX('Pliegos Tarifarios (Las Condes)'!$K:$K,MATCH($B5301,'Pliegos Tarifarios (Las Condes)'!$A:$A,0))</f>
        <v>733.35299999999995</v>
      </c>
      <c r="S5301" s="21">
        <f t="shared" si="249"/>
        <v>214609.70170756307</v>
      </c>
      <c r="T5301" s="21">
        <f t="shared" si="250"/>
        <v>40775.843324436981</v>
      </c>
      <c r="U5301" s="19">
        <v>0</v>
      </c>
      <c r="V5301" s="21">
        <f t="shared" si="251"/>
        <v>255385.54503200005</v>
      </c>
    </row>
    <row r="5302" spans="1:22" x14ac:dyDescent="0.3">
      <c r="A5302" s="7" t="s">
        <v>151</v>
      </c>
      <c r="B5302" s="7">
        <v>12</v>
      </c>
      <c r="C5302" s="8" t="s">
        <v>186</v>
      </c>
      <c r="D5302" s="7" t="s">
        <v>920</v>
      </c>
      <c r="E5302" s="7" t="s">
        <v>121</v>
      </c>
      <c r="F5302" s="8" t="s">
        <v>921</v>
      </c>
      <c r="G5302" s="7" t="s">
        <v>16</v>
      </c>
      <c r="H5302" s="9">
        <v>1098.9277999999999</v>
      </c>
      <c r="I5302" s="9">
        <v>2.8824999999999998</v>
      </c>
      <c r="J5302" s="9">
        <v>2.8513999999999999</v>
      </c>
      <c r="K5302" s="10">
        <v>0.98921075455333918</v>
      </c>
      <c r="L5302" s="9">
        <v>35.450000000000003</v>
      </c>
      <c r="M5302" s="19">
        <f>H5302*INDEX('Pliegos Tarifarios (Las Condes)'!$B:$B,MATCH($B5302,'Pliegos Tarifarios (Las Condes)'!$A:$A,0))</f>
        <v>144798.02371139999</v>
      </c>
      <c r="N5302" s="19">
        <f>I5302*INDEX('Pliegos Tarifarios (Las Condes)'!$C:$C,MATCH($B5302,'Pliegos Tarifarios (Las Condes)'!$A:$A,0))</f>
        <v>9987.8134974999994</v>
      </c>
      <c r="O5302" s="19">
        <f>J5302*INDEX('Pliegos Tarifarios (Las Condes)'!$D:$D,MATCH($B5302,'Pliegos Tarifarios (Las Condes)'!$A:$A,0))</f>
        <v>41456.074038599996</v>
      </c>
      <c r="P5302" s="19">
        <f>H5302*INDEX('Pliegos Tarifarios (Las Condes)'!$E:$E,MATCH($B5302,'Pliegos Tarifarios (Las Condes)'!$A:$A,0))</f>
        <v>14312.435667199998</v>
      </c>
      <c r="Q5302" s="19" cm="1">
        <f t="array" ref="Q5302">H5302*_xlfn.IFS(H5302&lt;=350,INDEX('Pliegos Tarifarios (Las Condes)'!$F:$F,MATCH($B5302,'Pliegos Tarifarios (Las Condes)'!$A:$A,0)),H5302&lt;=500,INDEX('Pliegos Tarifarios (Las Condes)'!$G:$G,MATCH($B5302,'Pliegos Tarifarios (Las Condes)'!$A:$A,0)),H5302&lt;=1000,INDEX('Pliegos Tarifarios (Las Condes)'!$H:$H,MATCH($B5302,'Pliegos Tarifarios (Las Condes)'!$A:$A,0)),H5302&lt;=5000,INDEX('Pliegos Tarifarios (Las Condes)'!$I:$I,MATCH($B5302,'Pliegos Tarifarios (Las Condes)'!$A:$A,0)),H5302&gt;5000,INDEX('Pliegos Tarifarios (Las Condes)'!$J:$J,MATCH($B5302,'Pliegos Tarifarios (Las Condes)'!$A:$A,0)))/1.19</f>
        <v>3363.2731492436974</v>
      </c>
      <c r="R5302" s="19">
        <f>INDEX('Pliegos Tarifarios (Las Condes)'!$K:$K,MATCH($B5302,'Pliegos Tarifarios (Las Condes)'!$A:$A,0))</f>
        <v>733.35299999999995</v>
      </c>
      <c r="S5302" s="21">
        <f t="shared" si="249"/>
        <v>214650.97306394367</v>
      </c>
      <c r="T5302" s="21">
        <f t="shared" si="250"/>
        <v>40783.684882149297</v>
      </c>
      <c r="U5302" s="19">
        <v>0</v>
      </c>
      <c r="V5302" s="21">
        <f t="shared" si="251"/>
        <v>255434.65794609298</v>
      </c>
    </row>
    <row r="5303" spans="1:22" x14ac:dyDescent="0.3">
      <c r="A5303" s="7" t="s">
        <v>151</v>
      </c>
      <c r="B5303" s="7">
        <v>12</v>
      </c>
      <c r="C5303" s="8" t="s">
        <v>186</v>
      </c>
      <c r="D5303" s="7" t="s">
        <v>922</v>
      </c>
      <c r="E5303" s="7" t="s">
        <v>121</v>
      </c>
      <c r="F5303" s="8" t="s">
        <v>923</v>
      </c>
      <c r="G5303" s="7" t="s">
        <v>16</v>
      </c>
      <c r="H5303" s="9">
        <v>1099.7835</v>
      </c>
      <c r="I5303" s="9">
        <v>2.8616000000000001</v>
      </c>
      <c r="J5303" s="9">
        <v>2.8616000000000001</v>
      </c>
      <c r="K5303" s="10">
        <v>1</v>
      </c>
      <c r="L5303" s="9">
        <v>35.479999999999997</v>
      </c>
      <c r="M5303" s="19">
        <f>H5303*INDEX('Pliegos Tarifarios (Las Condes)'!$B:$B,MATCH($B5303,'Pliegos Tarifarios (Las Condes)'!$A:$A,0))</f>
        <v>144910.77331049999</v>
      </c>
      <c r="N5303" s="19">
        <f>I5303*INDEX('Pliegos Tarifarios (Las Condes)'!$C:$C,MATCH($B5303,'Pliegos Tarifarios (Las Condes)'!$A:$A,0))</f>
        <v>9915.3953528000002</v>
      </c>
      <c r="O5303" s="19">
        <f>J5303*INDEX('Pliegos Tarifarios (Las Condes)'!$D:$D,MATCH($B5303,'Pliegos Tarifarios (Las Condes)'!$A:$A,0))</f>
        <v>41604.370298400005</v>
      </c>
      <c r="P5303" s="19">
        <f>H5303*INDEX('Pliegos Tarifarios (Las Condes)'!$E:$E,MATCH($B5303,'Pliegos Tarifarios (Las Condes)'!$A:$A,0))</f>
        <v>14323.580303999999</v>
      </c>
      <c r="Q5303" s="19" cm="1">
        <f t="array" ref="Q5303">H5303*_xlfn.IFS(H5303&lt;=350,INDEX('Pliegos Tarifarios (Las Condes)'!$F:$F,MATCH($B5303,'Pliegos Tarifarios (Las Condes)'!$A:$A,0)),H5303&lt;=500,INDEX('Pliegos Tarifarios (Las Condes)'!$G:$G,MATCH($B5303,'Pliegos Tarifarios (Las Condes)'!$A:$A,0)),H5303&lt;=1000,INDEX('Pliegos Tarifarios (Las Condes)'!$H:$H,MATCH($B5303,'Pliegos Tarifarios (Las Condes)'!$A:$A,0)),H5303&lt;=5000,INDEX('Pliegos Tarifarios (Las Condes)'!$I:$I,MATCH($B5303,'Pliegos Tarifarios (Las Condes)'!$A:$A,0)),H5303&gt;5000,INDEX('Pliegos Tarifarios (Las Condes)'!$J:$J,MATCH($B5303,'Pliegos Tarifarios (Las Condes)'!$A:$A,0)))/1.19</f>
        <v>3365.8920226890755</v>
      </c>
      <c r="R5303" s="19">
        <f>INDEX('Pliegos Tarifarios (Las Condes)'!$K:$K,MATCH($B5303,'Pliegos Tarifarios (Las Condes)'!$A:$A,0))</f>
        <v>733.35299999999995</v>
      </c>
      <c r="S5303" s="21">
        <f t="shared" si="249"/>
        <v>214853.36428838907</v>
      </c>
      <c r="T5303" s="21">
        <f t="shared" si="250"/>
        <v>40822.139214793926</v>
      </c>
      <c r="U5303" s="19">
        <v>0</v>
      </c>
      <c r="V5303" s="21">
        <f t="shared" si="251"/>
        <v>255675.50350318299</v>
      </c>
    </row>
    <row r="5304" spans="1:22" x14ac:dyDescent="0.3">
      <c r="A5304" s="7" t="s">
        <v>151</v>
      </c>
      <c r="B5304" s="7">
        <v>12</v>
      </c>
      <c r="C5304" s="8" t="s">
        <v>186</v>
      </c>
      <c r="D5304" s="7" t="s">
        <v>924</v>
      </c>
      <c r="E5304" s="7" t="s">
        <v>121</v>
      </c>
      <c r="F5304" s="8" t="s">
        <v>925</v>
      </c>
      <c r="G5304" s="7" t="s">
        <v>16</v>
      </c>
      <c r="H5304" s="9">
        <v>1100.0669</v>
      </c>
      <c r="I5304" s="9">
        <v>2.8896999999999999</v>
      </c>
      <c r="J5304" s="9">
        <v>2.8462999999999998</v>
      </c>
      <c r="K5304" s="10">
        <v>0.98498113991071734</v>
      </c>
      <c r="L5304" s="9">
        <v>35.49</v>
      </c>
      <c r="M5304" s="19">
        <f>H5304*INDEX('Pliegos Tarifarios (Las Condes)'!$B:$B,MATCH($B5304,'Pliegos Tarifarios (Las Condes)'!$A:$A,0))</f>
        <v>144948.11494470001</v>
      </c>
      <c r="N5304" s="19">
        <f>I5304*INDEX('Pliegos Tarifarios (Las Condes)'!$C:$C,MATCH($B5304,'Pliegos Tarifarios (Las Condes)'!$A:$A,0))</f>
        <v>10012.761375100001</v>
      </c>
      <c r="O5304" s="19">
        <f>J5304*INDEX('Pliegos Tarifarios (Las Condes)'!$D:$D,MATCH($B5304,'Pliegos Tarifarios (Las Condes)'!$A:$A,0))</f>
        <v>41381.925908699995</v>
      </c>
      <c r="P5304" s="19">
        <f>H5304*INDEX('Pliegos Tarifarios (Las Condes)'!$E:$E,MATCH($B5304,'Pliegos Tarifarios (Las Condes)'!$A:$A,0))</f>
        <v>14327.271305599999</v>
      </c>
      <c r="Q5304" s="19" cm="1">
        <f t="array" ref="Q5304">H5304*_xlfn.IFS(H5304&lt;=350,INDEX('Pliegos Tarifarios (Las Condes)'!$F:$F,MATCH($B5304,'Pliegos Tarifarios (Las Condes)'!$A:$A,0)),H5304&lt;=500,INDEX('Pliegos Tarifarios (Las Condes)'!$G:$G,MATCH($B5304,'Pliegos Tarifarios (Las Condes)'!$A:$A,0)),H5304&lt;=1000,INDEX('Pliegos Tarifarios (Las Condes)'!$H:$H,MATCH($B5304,'Pliegos Tarifarios (Las Condes)'!$A:$A,0)),H5304&lt;=5000,INDEX('Pliegos Tarifarios (Las Condes)'!$I:$I,MATCH($B5304,'Pliegos Tarifarios (Las Condes)'!$A:$A,0)),H5304&gt;5000,INDEX('Pliegos Tarifarios (Las Condes)'!$J:$J,MATCH($B5304,'Pliegos Tarifarios (Las Condes)'!$A:$A,0)))/1.19</f>
        <v>3366.7593695798323</v>
      </c>
      <c r="R5304" s="19">
        <f>INDEX('Pliegos Tarifarios (Las Condes)'!$K:$K,MATCH($B5304,'Pliegos Tarifarios (Las Condes)'!$A:$A,0))</f>
        <v>733.35299999999995</v>
      </c>
      <c r="S5304" s="21">
        <f t="shared" si="249"/>
        <v>214770.18590367987</v>
      </c>
      <c r="T5304" s="21">
        <f t="shared" si="250"/>
        <v>40806.335321699175</v>
      </c>
      <c r="U5304" s="19">
        <v>0</v>
      </c>
      <c r="V5304" s="21">
        <f t="shared" si="251"/>
        <v>255576.52122537905</v>
      </c>
    </row>
    <row r="5305" spans="1:22" x14ac:dyDescent="0.3">
      <c r="A5305" s="7" t="s">
        <v>151</v>
      </c>
      <c r="B5305" s="7">
        <v>12</v>
      </c>
      <c r="C5305" s="8" t="s">
        <v>186</v>
      </c>
      <c r="D5305" s="7" t="s">
        <v>926</v>
      </c>
      <c r="E5305" s="7" t="s">
        <v>121</v>
      </c>
      <c r="F5305" s="8" t="s">
        <v>927</v>
      </c>
      <c r="G5305" s="7" t="s">
        <v>16</v>
      </c>
      <c r="H5305" s="9">
        <v>1100.3918000000001</v>
      </c>
      <c r="I5305" s="9">
        <v>2.9178000000000002</v>
      </c>
      <c r="J5305" s="9">
        <v>2.8660999999999999</v>
      </c>
      <c r="K5305" s="10">
        <v>0.98228117074508181</v>
      </c>
      <c r="L5305" s="9">
        <v>35.5</v>
      </c>
      <c r="M5305" s="19">
        <f>H5305*INDEX('Pliegos Tarifarios (Las Condes)'!$B:$B,MATCH($B5305,'Pliegos Tarifarios (Las Condes)'!$A:$A,0))</f>
        <v>144990.92474340001</v>
      </c>
      <c r="N5305" s="19">
        <f>I5305*INDEX('Pliegos Tarifarios (Las Condes)'!$C:$C,MATCH($B5305,'Pliegos Tarifarios (Las Condes)'!$A:$A,0))</f>
        <v>10110.127397400001</v>
      </c>
      <c r="O5305" s="19">
        <f>J5305*INDEX('Pliegos Tarifarios (Las Condes)'!$D:$D,MATCH($B5305,'Pliegos Tarifarios (Las Condes)'!$A:$A,0))</f>
        <v>41669.795118900001</v>
      </c>
      <c r="P5305" s="19">
        <f>H5305*INDEX('Pliegos Tarifarios (Las Condes)'!$E:$E,MATCH($B5305,'Pliegos Tarifarios (Las Condes)'!$A:$A,0))</f>
        <v>14331.502803200001</v>
      </c>
      <c r="Q5305" s="19" cm="1">
        <f t="array" ref="Q5305">H5305*_xlfn.IFS(H5305&lt;=350,INDEX('Pliegos Tarifarios (Las Condes)'!$F:$F,MATCH($B5305,'Pliegos Tarifarios (Las Condes)'!$A:$A,0)),H5305&lt;=500,INDEX('Pliegos Tarifarios (Las Condes)'!$G:$G,MATCH($B5305,'Pliegos Tarifarios (Las Condes)'!$A:$A,0)),H5305&lt;=1000,INDEX('Pliegos Tarifarios (Las Condes)'!$H:$H,MATCH($B5305,'Pliegos Tarifarios (Las Condes)'!$A:$A,0)),H5305&lt;=5000,INDEX('Pliegos Tarifarios (Las Condes)'!$I:$I,MATCH($B5305,'Pliegos Tarifarios (Las Condes)'!$A:$A,0)),H5305&gt;5000,INDEX('Pliegos Tarifarios (Las Condes)'!$J:$J,MATCH($B5305,'Pliegos Tarifarios (Las Condes)'!$A:$A,0)))/1.19</f>
        <v>3367.7537273949583</v>
      </c>
      <c r="R5305" s="19">
        <f>INDEX('Pliegos Tarifarios (Las Condes)'!$K:$K,MATCH($B5305,'Pliegos Tarifarios (Las Condes)'!$A:$A,0))</f>
        <v>733.35299999999995</v>
      </c>
      <c r="S5305" s="21">
        <f t="shared" si="249"/>
        <v>215203.45679029499</v>
      </c>
      <c r="T5305" s="21">
        <f t="shared" si="250"/>
        <v>40888.656790156048</v>
      </c>
      <c r="U5305" s="19">
        <v>0</v>
      </c>
      <c r="V5305" s="21">
        <f t="shared" si="251"/>
        <v>256092.11358045106</v>
      </c>
    </row>
    <row r="5306" spans="1:22" x14ac:dyDescent="0.3">
      <c r="A5306" s="7" t="s">
        <v>151</v>
      </c>
      <c r="B5306" s="7">
        <v>12</v>
      </c>
      <c r="C5306" s="8" t="s">
        <v>186</v>
      </c>
      <c r="D5306" s="7" t="s">
        <v>928</v>
      </c>
      <c r="E5306" s="7" t="s">
        <v>121</v>
      </c>
      <c r="F5306" s="8" t="s">
        <v>929</v>
      </c>
      <c r="G5306" s="7" t="s">
        <v>16</v>
      </c>
      <c r="H5306" s="9">
        <v>1099.9552000000001</v>
      </c>
      <c r="I5306" s="9">
        <v>2.8542000000000001</v>
      </c>
      <c r="J5306" s="9">
        <v>2.8279999999999998</v>
      </c>
      <c r="K5306" s="10">
        <v>0.9908205451615163</v>
      </c>
      <c r="L5306" s="9">
        <v>35.479999999999997</v>
      </c>
      <c r="M5306" s="19">
        <f>H5306*INDEX('Pliegos Tarifarios (Las Condes)'!$B:$B,MATCH($B5306,'Pliegos Tarifarios (Las Condes)'!$A:$A,0))</f>
        <v>144933.39701760001</v>
      </c>
      <c r="N5306" s="19">
        <f>I5306*INDEX('Pliegos Tarifarios (Las Condes)'!$C:$C,MATCH($B5306,'Pliegos Tarifarios (Las Condes)'!$A:$A,0))</f>
        <v>9889.7544785999999</v>
      </c>
      <c r="O5306" s="19">
        <f>J5306*INDEX('Pliegos Tarifarios (Las Condes)'!$D:$D,MATCH($B5306,'Pliegos Tarifarios (Las Condes)'!$A:$A,0))</f>
        <v>41115.864971999996</v>
      </c>
      <c r="P5306" s="19">
        <f>H5306*INDEX('Pliegos Tarifarios (Las Condes)'!$E:$E,MATCH($B5306,'Pliegos Tarifarios (Las Condes)'!$A:$A,0))</f>
        <v>14325.8165248</v>
      </c>
      <c r="Q5306" s="19" cm="1">
        <f t="array" ref="Q5306">H5306*_xlfn.IFS(H5306&lt;=350,INDEX('Pliegos Tarifarios (Las Condes)'!$F:$F,MATCH($B5306,'Pliegos Tarifarios (Las Condes)'!$A:$A,0)),H5306&lt;=500,INDEX('Pliegos Tarifarios (Las Condes)'!$G:$G,MATCH($B5306,'Pliegos Tarifarios (Las Condes)'!$A:$A,0)),H5306&lt;=1000,INDEX('Pliegos Tarifarios (Las Condes)'!$H:$H,MATCH($B5306,'Pliegos Tarifarios (Las Condes)'!$A:$A,0)),H5306&lt;=5000,INDEX('Pliegos Tarifarios (Las Condes)'!$I:$I,MATCH($B5306,'Pliegos Tarifarios (Las Condes)'!$A:$A,0)),H5306&gt;5000,INDEX('Pliegos Tarifarios (Las Condes)'!$J:$J,MATCH($B5306,'Pliegos Tarifarios (Las Condes)'!$A:$A,0)))/1.19</f>
        <v>3366.4175112605044</v>
      </c>
      <c r="R5306" s="19">
        <f>INDEX('Pliegos Tarifarios (Las Condes)'!$K:$K,MATCH($B5306,'Pliegos Tarifarios (Las Condes)'!$A:$A,0))</f>
        <v>733.35299999999995</v>
      </c>
      <c r="S5306" s="21">
        <f t="shared" si="249"/>
        <v>214364.60350426054</v>
      </c>
      <c r="T5306" s="21">
        <f t="shared" si="250"/>
        <v>40729.274665809506</v>
      </c>
      <c r="U5306" s="19">
        <v>0</v>
      </c>
      <c r="V5306" s="21">
        <f t="shared" si="251"/>
        <v>255093.87817007003</v>
      </c>
    </row>
    <row r="5307" spans="1:22" x14ac:dyDescent="0.3">
      <c r="A5307" s="7" t="s">
        <v>151</v>
      </c>
      <c r="B5307" s="7">
        <v>12</v>
      </c>
      <c r="C5307" s="8" t="s">
        <v>186</v>
      </c>
      <c r="D5307" s="7" t="s">
        <v>930</v>
      </c>
      <c r="E5307" s="7" t="s">
        <v>121</v>
      </c>
      <c r="F5307" s="8" t="s">
        <v>931</v>
      </c>
      <c r="G5307" s="7" t="s">
        <v>16</v>
      </c>
      <c r="H5307" s="9">
        <v>1098.0891999999999</v>
      </c>
      <c r="I5307" s="9">
        <v>2.8873000000000002</v>
      </c>
      <c r="J5307" s="9">
        <v>2.8458999999999999</v>
      </c>
      <c r="K5307" s="10">
        <v>0.98566134450871046</v>
      </c>
      <c r="L5307" s="9">
        <v>35.42</v>
      </c>
      <c r="M5307" s="19">
        <f>H5307*INDEX('Pliegos Tarifarios (Las Condes)'!$B:$B,MATCH($B5307,'Pliegos Tarifarios (Las Condes)'!$A:$A,0))</f>
        <v>144687.5272596</v>
      </c>
      <c r="N5307" s="19">
        <f>I5307*INDEX('Pliegos Tarifarios (Las Condes)'!$C:$C,MATCH($B5307,'Pliegos Tarifarios (Las Condes)'!$A:$A,0))</f>
        <v>10004.445415900002</v>
      </c>
      <c r="O5307" s="19">
        <f>J5307*INDEX('Pliegos Tarifarios (Las Condes)'!$D:$D,MATCH($B5307,'Pliegos Tarifarios (Las Condes)'!$A:$A,0))</f>
        <v>41376.110369099995</v>
      </c>
      <c r="P5307" s="19">
        <f>H5307*INDEX('Pliegos Tarifarios (Las Condes)'!$E:$E,MATCH($B5307,'Pliegos Tarifarios (Las Condes)'!$A:$A,0))</f>
        <v>14301.513740799997</v>
      </c>
      <c r="Q5307" s="19" cm="1">
        <f t="array" ref="Q5307">H5307*_xlfn.IFS(H5307&lt;=350,INDEX('Pliegos Tarifarios (Las Condes)'!$F:$F,MATCH($B5307,'Pliegos Tarifarios (Las Condes)'!$A:$A,0)),H5307&lt;=500,INDEX('Pliegos Tarifarios (Las Condes)'!$G:$G,MATCH($B5307,'Pliegos Tarifarios (Las Condes)'!$A:$A,0)),H5307&lt;=1000,INDEX('Pliegos Tarifarios (Las Condes)'!$H:$H,MATCH($B5307,'Pliegos Tarifarios (Las Condes)'!$A:$A,0)),H5307&lt;=5000,INDEX('Pliegos Tarifarios (Las Condes)'!$I:$I,MATCH($B5307,'Pliegos Tarifarios (Las Condes)'!$A:$A,0)),H5307&gt;5000,INDEX('Pliegos Tarifarios (Las Condes)'!$J:$J,MATCH($B5307,'Pliegos Tarifarios (Las Condes)'!$A:$A,0)))/1.19</f>
        <v>3360.7066104201676</v>
      </c>
      <c r="R5307" s="19">
        <f>INDEX('Pliegos Tarifarios (Las Condes)'!$K:$K,MATCH($B5307,'Pliegos Tarifarios (Las Condes)'!$A:$A,0))</f>
        <v>733.35299999999995</v>
      </c>
      <c r="S5307" s="21">
        <f t="shared" si="249"/>
        <v>214463.65639582017</v>
      </c>
      <c r="T5307" s="21">
        <f t="shared" si="250"/>
        <v>40748.094715205836</v>
      </c>
      <c r="U5307" s="19">
        <v>0</v>
      </c>
      <c r="V5307" s="21">
        <f t="shared" si="251"/>
        <v>255211.75111102601</v>
      </c>
    </row>
    <row r="5308" spans="1:22" x14ac:dyDescent="0.3">
      <c r="A5308" s="7" t="s">
        <v>151</v>
      </c>
      <c r="B5308" s="7">
        <v>12</v>
      </c>
      <c r="C5308" s="8" t="s">
        <v>186</v>
      </c>
      <c r="D5308" s="7" t="s">
        <v>932</v>
      </c>
      <c r="E5308" s="7" t="s">
        <v>121</v>
      </c>
      <c r="F5308" s="8" t="s">
        <v>933</v>
      </c>
      <c r="G5308" s="7" t="s">
        <v>16</v>
      </c>
      <c r="H5308" s="9">
        <v>1098.5300999999999</v>
      </c>
      <c r="I5308" s="9">
        <v>2.8986999999999998</v>
      </c>
      <c r="J5308" s="9">
        <v>2.8986999999999998</v>
      </c>
      <c r="K5308" s="10">
        <v>1</v>
      </c>
      <c r="L5308" s="9">
        <v>35.44</v>
      </c>
      <c r="M5308" s="19">
        <f>H5308*INDEX('Pliegos Tarifarios (Las Condes)'!$B:$B,MATCH($B5308,'Pliegos Tarifarios (Las Condes)'!$A:$A,0))</f>
        <v>144745.62156629999</v>
      </c>
      <c r="N5308" s="19">
        <f>I5308*INDEX('Pliegos Tarifarios (Las Condes)'!$C:$C,MATCH($B5308,'Pliegos Tarifarios (Las Condes)'!$A:$A,0))</f>
        <v>10043.946222099999</v>
      </c>
      <c r="O5308" s="19">
        <f>J5308*INDEX('Pliegos Tarifarios (Las Condes)'!$D:$D,MATCH($B5308,'Pliegos Tarifarios (Las Condes)'!$A:$A,0))</f>
        <v>42143.761596299999</v>
      </c>
      <c r="P5308" s="19">
        <f>H5308*INDEX('Pliegos Tarifarios (Las Condes)'!$E:$E,MATCH($B5308,'Pliegos Tarifarios (Las Condes)'!$A:$A,0))</f>
        <v>14307.256022399999</v>
      </c>
      <c r="Q5308" s="19" cm="1">
        <f t="array" ref="Q5308">H5308*_xlfn.IFS(H5308&lt;=350,INDEX('Pliegos Tarifarios (Las Condes)'!$F:$F,MATCH($B5308,'Pliegos Tarifarios (Las Condes)'!$A:$A,0)),H5308&lt;=500,INDEX('Pliegos Tarifarios (Las Condes)'!$G:$G,MATCH($B5308,'Pliegos Tarifarios (Las Condes)'!$A:$A,0)),H5308&lt;=1000,INDEX('Pliegos Tarifarios (Las Condes)'!$H:$H,MATCH($B5308,'Pliegos Tarifarios (Las Condes)'!$A:$A,0)),H5308&lt;=5000,INDEX('Pliegos Tarifarios (Las Condes)'!$I:$I,MATCH($B5308,'Pliegos Tarifarios (Las Condes)'!$A:$A,0)),H5308&gt;5000,INDEX('Pliegos Tarifarios (Las Condes)'!$J:$J,MATCH($B5308,'Pliegos Tarifarios (Las Condes)'!$A:$A,0)))/1.19</f>
        <v>3362.0559867226889</v>
      </c>
      <c r="R5308" s="19">
        <f>INDEX('Pliegos Tarifarios (Las Condes)'!$K:$K,MATCH($B5308,'Pliegos Tarifarios (Las Condes)'!$A:$A,0))</f>
        <v>733.35299999999995</v>
      </c>
      <c r="S5308" s="21">
        <f t="shared" si="249"/>
        <v>215335.99439382268</v>
      </c>
      <c r="T5308" s="21">
        <f t="shared" si="250"/>
        <v>40913.838934826308</v>
      </c>
      <c r="U5308" s="19">
        <v>0</v>
      </c>
      <c r="V5308" s="21">
        <f t="shared" si="251"/>
        <v>256249.83332864899</v>
      </c>
    </row>
    <row r="5309" spans="1:22" x14ac:dyDescent="0.3">
      <c r="A5309" s="7" t="s">
        <v>151</v>
      </c>
      <c r="B5309" s="7">
        <v>12</v>
      </c>
      <c r="C5309" s="8" t="s">
        <v>186</v>
      </c>
      <c r="D5309" s="7" t="s">
        <v>934</v>
      </c>
      <c r="E5309" s="7" t="s">
        <v>121</v>
      </c>
      <c r="F5309" s="8" t="s">
        <v>935</v>
      </c>
      <c r="G5309" s="7" t="s">
        <v>16</v>
      </c>
      <c r="H5309" s="9">
        <v>1098.6261999999999</v>
      </c>
      <c r="I5309" s="9">
        <v>2.8719000000000001</v>
      </c>
      <c r="J5309" s="9">
        <v>2.8302</v>
      </c>
      <c r="K5309" s="10">
        <v>0.98547999582158152</v>
      </c>
      <c r="L5309" s="9">
        <v>35.44</v>
      </c>
      <c r="M5309" s="19">
        <f>H5309*INDEX('Pliegos Tarifarios (Las Condes)'!$B:$B,MATCH($B5309,'Pliegos Tarifarios (Las Condes)'!$A:$A,0))</f>
        <v>144758.2839906</v>
      </c>
      <c r="N5309" s="19">
        <f>I5309*INDEX('Pliegos Tarifarios (Las Condes)'!$C:$C,MATCH($B5309,'Pliegos Tarifarios (Las Condes)'!$A:$A,0))</f>
        <v>9951.0846777000006</v>
      </c>
      <c r="O5309" s="19">
        <f>J5309*INDEX('Pliegos Tarifarios (Las Condes)'!$D:$D,MATCH($B5309,'Pliegos Tarifarios (Las Condes)'!$A:$A,0))</f>
        <v>41147.8504398</v>
      </c>
      <c r="P5309" s="19">
        <f>H5309*INDEX('Pliegos Tarifarios (Las Condes)'!$E:$E,MATCH($B5309,'Pliegos Tarifarios (Las Condes)'!$A:$A,0))</f>
        <v>14308.507628799998</v>
      </c>
      <c r="Q5309" s="19" cm="1">
        <f t="array" ref="Q5309">H5309*_xlfn.IFS(H5309&lt;=350,INDEX('Pliegos Tarifarios (Las Condes)'!$F:$F,MATCH($B5309,'Pliegos Tarifarios (Las Condes)'!$A:$A,0)),H5309&lt;=500,INDEX('Pliegos Tarifarios (Las Condes)'!$G:$G,MATCH($B5309,'Pliegos Tarifarios (Las Condes)'!$A:$A,0)),H5309&lt;=1000,INDEX('Pliegos Tarifarios (Las Condes)'!$H:$H,MATCH($B5309,'Pliegos Tarifarios (Las Condes)'!$A:$A,0)),H5309&lt;=5000,INDEX('Pliegos Tarifarios (Las Condes)'!$I:$I,MATCH($B5309,'Pliegos Tarifarios (Las Condes)'!$A:$A,0)),H5309&gt;5000,INDEX('Pliegos Tarifarios (Las Condes)'!$J:$J,MATCH($B5309,'Pliegos Tarifarios (Las Condes)'!$A:$A,0)))/1.19</f>
        <v>3362.3501011764702</v>
      </c>
      <c r="R5309" s="19">
        <f>INDEX('Pliegos Tarifarios (Las Condes)'!$K:$K,MATCH($B5309,'Pliegos Tarifarios (Las Condes)'!$A:$A,0))</f>
        <v>733.35299999999995</v>
      </c>
      <c r="S5309" s="21">
        <f t="shared" si="249"/>
        <v>214261.4298380765</v>
      </c>
      <c r="T5309" s="21">
        <f t="shared" si="250"/>
        <v>40709.671669234536</v>
      </c>
      <c r="U5309" s="19">
        <v>0</v>
      </c>
      <c r="V5309" s="21">
        <f t="shared" si="251"/>
        <v>254971.10150731105</v>
      </c>
    </row>
    <row r="5310" spans="1:22" x14ac:dyDescent="0.3">
      <c r="A5310" s="7" t="s">
        <v>151</v>
      </c>
      <c r="B5310" s="7">
        <v>12</v>
      </c>
      <c r="C5310" s="8" t="s">
        <v>186</v>
      </c>
      <c r="D5310" s="7" t="s">
        <v>936</v>
      </c>
      <c r="E5310" s="7" t="s">
        <v>121</v>
      </c>
      <c r="F5310" s="8" t="s">
        <v>937</v>
      </c>
      <c r="G5310" s="7" t="s">
        <v>16</v>
      </c>
      <c r="H5310" s="9">
        <v>1098.1896999999999</v>
      </c>
      <c r="I5310" s="9">
        <v>2.8980999999999999</v>
      </c>
      <c r="J5310" s="9">
        <v>2.8208000000000002</v>
      </c>
      <c r="K5310" s="10">
        <v>0.97332735240329882</v>
      </c>
      <c r="L5310" s="9">
        <v>35.43</v>
      </c>
      <c r="M5310" s="19">
        <f>H5310*INDEX('Pliegos Tarifarios (Las Condes)'!$B:$B,MATCH($B5310,'Pliegos Tarifarios (Las Condes)'!$A:$A,0))</f>
        <v>144700.76944109998</v>
      </c>
      <c r="N5310" s="19">
        <f>I5310*INDEX('Pliegos Tarifarios (Las Condes)'!$C:$C,MATCH($B5310,'Pliegos Tarifarios (Las Condes)'!$A:$A,0))</f>
        <v>10041.867232300001</v>
      </c>
      <c r="O5310" s="19">
        <f>J5310*INDEX('Pliegos Tarifarios (Las Condes)'!$D:$D,MATCH($B5310,'Pliegos Tarifarios (Las Condes)'!$A:$A,0))</f>
        <v>41011.185259200007</v>
      </c>
      <c r="P5310" s="19">
        <f>H5310*INDEX('Pliegos Tarifarios (Las Condes)'!$E:$E,MATCH($B5310,'Pliegos Tarifarios (Las Condes)'!$A:$A,0))</f>
        <v>14302.822652799998</v>
      </c>
      <c r="Q5310" s="19" cm="1">
        <f t="array" ref="Q5310">H5310*_xlfn.IFS(H5310&lt;=350,INDEX('Pliegos Tarifarios (Las Condes)'!$F:$F,MATCH($B5310,'Pliegos Tarifarios (Las Condes)'!$A:$A,0)),H5310&lt;=500,INDEX('Pliegos Tarifarios (Las Condes)'!$G:$G,MATCH($B5310,'Pliegos Tarifarios (Las Condes)'!$A:$A,0)),H5310&lt;=1000,INDEX('Pliegos Tarifarios (Las Condes)'!$H:$H,MATCH($B5310,'Pliegos Tarifarios (Las Condes)'!$A:$A,0)),H5310&lt;=5000,INDEX('Pliegos Tarifarios (Las Condes)'!$I:$I,MATCH($B5310,'Pliegos Tarifarios (Las Condes)'!$A:$A,0)),H5310&gt;5000,INDEX('Pliegos Tarifarios (Las Condes)'!$J:$J,MATCH($B5310,'Pliegos Tarifarios (Las Condes)'!$A:$A,0)))/1.19</f>
        <v>3361.0141910924367</v>
      </c>
      <c r="R5310" s="19">
        <f>INDEX('Pliegos Tarifarios (Las Condes)'!$K:$K,MATCH($B5310,'Pliegos Tarifarios (Las Condes)'!$A:$A,0))</f>
        <v>733.35299999999995</v>
      </c>
      <c r="S5310" s="21">
        <f t="shared" si="249"/>
        <v>214151.01177649244</v>
      </c>
      <c r="T5310" s="21">
        <f t="shared" si="250"/>
        <v>40688.692237533563</v>
      </c>
      <c r="U5310" s="19">
        <v>0</v>
      </c>
      <c r="V5310" s="21">
        <f t="shared" si="251"/>
        <v>254839.70401402601</v>
      </c>
    </row>
    <row r="5311" spans="1:22" x14ac:dyDescent="0.3">
      <c r="A5311" s="7" t="s">
        <v>151</v>
      </c>
      <c r="B5311" s="7">
        <v>12</v>
      </c>
      <c r="C5311" s="8" t="s">
        <v>186</v>
      </c>
      <c r="D5311" s="7" t="s">
        <v>938</v>
      </c>
      <c r="E5311" s="7" t="s">
        <v>121</v>
      </c>
      <c r="F5311" s="8" t="s">
        <v>939</v>
      </c>
      <c r="G5311" s="7" t="s">
        <v>16</v>
      </c>
      <c r="H5311" s="9">
        <v>1099.5047999999999</v>
      </c>
      <c r="I5311" s="9">
        <v>2.9255</v>
      </c>
      <c r="J5311" s="9">
        <v>2.8658000000000001</v>
      </c>
      <c r="K5311" s="10">
        <v>0.97959323192616654</v>
      </c>
      <c r="L5311" s="9">
        <v>35.47</v>
      </c>
      <c r="M5311" s="19">
        <f>H5311*INDEX('Pliegos Tarifarios (Las Condes)'!$B:$B,MATCH($B5311,'Pliegos Tarifarios (Las Condes)'!$A:$A,0))</f>
        <v>144874.05096239998</v>
      </c>
      <c r="N5311" s="19">
        <f>I5311*INDEX('Pliegos Tarifarios (Las Condes)'!$C:$C,MATCH($B5311,'Pliegos Tarifarios (Las Condes)'!$A:$A,0))</f>
        <v>10136.8077665</v>
      </c>
      <c r="O5311" s="19">
        <f>J5311*INDEX('Pliegos Tarifarios (Las Condes)'!$D:$D,MATCH($B5311,'Pliegos Tarifarios (Las Condes)'!$A:$A,0))</f>
        <v>41665.433464200003</v>
      </c>
      <c r="P5311" s="19">
        <f>H5311*INDEX('Pliegos Tarifarios (Las Condes)'!$E:$E,MATCH($B5311,'Pliegos Tarifarios (Las Condes)'!$A:$A,0))</f>
        <v>14319.950515199998</v>
      </c>
      <c r="Q5311" s="19" cm="1">
        <f t="array" ref="Q5311">H5311*_xlfn.IFS(H5311&lt;=350,INDEX('Pliegos Tarifarios (Las Condes)'!$F:$F,MATCH($B5311,'Pliegos Tarifarios (Las Condes)'!$A:$A,0)),H5311&lt;=500,INDEX('Pliegos Tarifarios (Las Condes)'!$G:$G,MATCH($B5311,'Pliegos Tarifarios (Las Condes)'!$A:$A,0)),H5311&lt;=1000,INDEX('Pliegos Tarifarios (Las Condes)'!$H:$H,MATCH($B5311,'Pliegos Tarifarios (Las Condes)'!$A:$A,0)),H5311&lt;=5000,INDEX('Pliegos Tarifarios (Las Condes)'!$I:$I,MATCH($B5311,'Pliegos Tarifarios (Las Condes)'!$A:$A,0)),H5311&gt;5000,INDEX('Pliegos Tarifarios (Las Condes)'!$J:$J,MATCH($B5311,'Pliegos Tarifarios (Las Condes)'!$A:$A,0)))/1.19</f>
        <v>3365.0390601680674</v>
      </c>
      <c r="R5311" s="19">
        <f>INDEX('Pliegos Tarifarios (Las Condes)'!$K:$K,MATCH($B5311,'Pliegos Tarifarios (Las Condes)'!$A:$A,0))</f>
        <v>733.35299999999995</v>
      </c>
      <c r="S5311" s="21">
        <f t="shared" si="249"/>
        <v>215094.63476846804</v>
      </c>
      <c r="T5311" s="21">
        <f t="shared" si="250"/>
        <v>40867.980606008925</v>
      </c>
      <c r="U5311" s="19">
        <v>0</v>
      </c>
      <c r="V5311" s="21">
        <f t="shared" si="251"/>
        <v>255962.61537447697</v>
      </c>
    </row>
    <row r="5312" spans="1:22" x14ac:dyDescent="0.3">
      <c r="A5312" s="7" t="s">
        <v>151</v>
      </c>
      <c r="B5312" s="7">
        <v>12</v>
      </c>
      <c r="C5312" s="8" t="s">
        <v>186</v>
      </c>
      <c r="D5312" s="7" t="s">
        <v>940</v>
      </c>
      <c r="E5312" s="7" t="s">
        <v>121</v>
      </c>
      <c r="F5312" s="8" t="s">
        <v>941</v>
      </c>
      <c r="G5312" s="7" t="s">
        <v>16</v>
      </c>
      <c r="H5312" s="9">
        <v>1099.133</v>
      </c>
      <c r="I5312" s="9">
        <v>2.9239999999999999</v>
      </c>
      <c r="J5312" s="9">
        <v>2.9239999999999999</v>
      </c>
      <c r="K5312" s="10">
        <v>1</v>
      </c>
      <c r="L5312" s="9">
        <v>35.46</v>
      </c>
      <c r="M5312" s="19">
        <f>H5312*INDEX('Pliegos Tarifarios (Las Condes)'!$B:$B,MATCH($B5312,'Pliegos Tarifarios (Las Condes)'!$A:$A,0))</f>
        <v>144825.061479</v>
      </c>
      <c r="N5312" s="19">
        <f>I5312*INDEX('Pliegos Tarifarios (Las Condes)'!$C:$C,MATCH($B5312,'Pliegos Tarifarios (Las Condes)'!$A:$A,0))</f>
        <v>10131.610291999999</v>
      </c>
      <c r="O5312" s="19">
        <f>J5312*INDEX('Pliegos Tarifarios (Las Condes)'!$D:$D,MATCH($B5312,'Pliegos Tarifarios (Las Condes)'!$A:$A,0))</f>
        <v>42511.594475999998</v>
      </c>
      <c r="P5312" s="19">
        <f>H5312*INDEX('Pliegos Tarifarios (Las Condes)'!$E:$E,MATCH($B5312,'Pliegos Tarifarios (Las Condes)'!$A:$A,0))</f>
        <v>14315.108192</v>
      </c>
      <c r="Q5312" s="19" cm="1">
        <f t="array" ref="Q5312">H5312*_xlfn.IFS(H5312&lt;=350,INDEX('Pliegos Tarifarios (Las Condes)'!$F:$F,MATCH($B5312,'Pliegos Tarifarios (Las Condes)'!$A:$A,0)),H5312&lt;=500,INDEX('Pliegos Tarifarios (Las Condes)'!$G:$G,MATCH($B5312,'Pliegos Tarifarios (Las Condes)'!$A:$A,0)),H5312&lt;=1000,INDEX('Pliegos Tarifarios (Las Condes)'!$H:$H,MATCH($B5312,'Pliegos Tarifarios (Las Condes)'!$A:$A,0)),H5312&lt;=5000,INDEX('Pliegos Tarifarios (Las Condes)'!$I:$I,MATCH($B5312,'Pliegos Tarifarios (Las Condes)'!$A:$A,0)),H5312&gt;5000,INDEX('Pliegos Tarifarios (Las Condes)'!$J:$J,MATCH($B5312,'Pliegos Tarifarios (Las Condes)'!$A:$A,0)))/1.19</f>
        <v>3363.9011647058824</v>
      </c>
      <c r="R5312" s="19">
        <f>INDEX('Pliegos Tarifarios (Las Condes)'!$K:$K,MATCH($B5312,'Pliegos Tarifarios (Las Condes)'!$A:$A,0))</f>
        <v>733.35299999999995</v>
      </c>
      <c r="S5312" s="21">
        <f t="shared" si="249"/>
        <v>215880.62860370587</v>
      </c>
      <c r="T5312" s="21">
        <f t="shared" si="250"/>
        <v>41017.319434704114</v>
      </c>
      <c r="U5312" s="19">
        <v>0</v>
      </c>
      <c r="V5312" s="21">
        <f t="shared" si="251"/>
        <v>256897.94803840999</v>
      </c>
    </row>
    <row r="5313" spans="1:22" x14ac:dyDescent="0.3">
      <c r="A5313" s="7" t="s">
        <v>151</v>
      </c>
      <c r="B5313" s="7">
        <v>12</v>
      </c>
      <c r="C5313" s="8" t="s">
        <v>186</v>
      </c>
      <c r="D5313" s="7" t="s">
        <v>942</v>
      </c>
      <c r="E5313" s="7" t="s">
        <v>121</v>
      </c>
      <c r="F5313" s="8" t="s">
        <v>943</v>
      </c>
      <c r="G5313" s="7" t="s">
        <v>16</v>
      </c>
      <c r="H5313" s="9">
        <v>1098.9018000000001</v>
      </c>
      <c r="I5313" s="9">
        <v>2.8424999999999998</v>
      </c>
      <c r="J5313" s="9">
        <v>2.8180999999999998</v>
      </c>
      <c r="K5313" s="10">
        <v>0.99141600703605981</v>
      </c>
      <c r="L5313" s="9">
        <v>35.450000000000003</v>
      </c>
      <c r="M5313" s="19">
        <f>H5313*INDEX('Pliegos Tarifarios (Las Condes)'!$B:$B,MATCH($B5313,'Pliegos Tarifarios (Las Condes)'!$A:$A,0))</f>
        <v>144794.59787340002</v>
      </c>
      <c r="N5313" s="19">
        <f>I5313*INDEX('Pliegos Tarifarios (Las Condes)'!$C:$C,MATCH($B5313,'Pliegos Tarifarios (Las Condes)'!$A:$A,0))</f>
        <v>9849.2141775</v>
      </c>
      <c r="O5313" s="19">
        <f>J5313*INDEX('Pliegos Tarifarios (Las Condes)'!$D:$D,MATCH($B5313,'Pliegos Tarifarios (Las Condes)'!$A:$A,0))</f>
        <v>40971.9303669</v>
      </c>
      <c r="P5313" s="19">
        <f>H5313*INDEX('Pliegos Tarifarios (Las Condes)'!$E:$E,MATCH($B5313,'Pliegos Tarifarios (Las Condes)'!$A:$A,0))</f>
        <v>14312.097043199999</v>
      </c>
      <c r="Q5313" s="19" cm="1">
        <f t="array" ref="Q5313">H5313*_xlfn.IFS(H5313&lt;=350,INDEX('Pliegos Tarifarios (Las Condes)'!$F:$F,MATCH($B5313,'Pliegos Tarifarios (Las Condes)'!$A:$A,0)),H5313&lt;=500,INDEX('Pliegos Tarifarios (Las Condes)'!$G:$G,MATCH($B5313,'Pliegos Tarifarios (Las Condes)'!$A:$A,0)),H5313&lt;=1000,INDEX('Pliegos Tarifarios (Las Condes)'!$H:$H,MATCH($B5313,'Pliegos Tarifarios (Las Condes)'!$A:$A,0)),H5313&lt;=5000,INDEX('Pliegos Tarifarios (Las Condes)'!$I:$I,MATCH($B5313,'Pliegos Tarifarios (Las Condes)'!$A:$A,0)),H5313&gt;5000,INDEX('Pliegos Tarifarios (Las Condes)'!$J:$J,MATCH($B5313,'Pliegos Tarifarios (Las Condes)'!$A:$A,0)))/1.19</f>
        <v>3363.1935761344544</v>
      </c>
      <c r="R5313" s="19">
        <f>INDEX('Pliegos Tarifarios (Las Condes)'!$K:$K,MATCH($B5313,'Pliegos Tarifarios (Las Condes)'!$A:$A,0))</f>
        <v>733.35299999999995</v>
      </c>
      <c r="S5313" s="21">
        <f t="shared" si="249"/>
        <v>214024.38603713445</v>
      </c>
      <c r="T5313" s="21">
        <f t="shared" si="250"/>
        <v>40664.633347055547</v>
      </c>
      <c r="U5313" s="19">
        <v>0</v>
      </c>
      <c r="V5313" s="21">
        <f t="shared" si="251"/>
        <v>254689.01938419</v>
      </c>
    </row>
    <row r="5314" spans="1:22" x14ac:dyDescent="0.3">
      <c r="A5314" s="7" t="s">
        <v>151</v>
      </c>
      <c r="B5314" s="7">
        <v>12</v>
      </c>
      <c r="C5314" s="8" t="s">
        <v>186</v>
      </c>
      <c r="D5314" s="7" t="s">
        <v>944</v>
      </c>
      <c r="E5314" s="7" t="s">
        <v>121</v>
      </c>
      <c r="F5314" s="8" t="s">
        <v>945</v>
      </c>
      <c r="G5314" s="7" t="s">
        <v>16</v>
      </c>
      <c r="H5314" s="9">
        <v>1098.4157</v>
      </c>
      <c r="I5314" s="9">
        <v>2.8319999999999999</v>
      </c>
      <c r="J5314" s="9">
        <v>2.8319999999999999</v>
      </c>
      <c r="K5314" s="10">
        <v>1</v>
      </c>
      <c r="L5314" s="9">
        <v>35.43</v>
      </c>
      <c r="M5314" s="19">
        <f>H5314*INDEX('Pliegos Tarifarios (Las Condes)'!$B:$B,MATCH($B5314,'Pliegos Tarifarios (Las Condes)'!$A:$A,0))</f>
        <v>144730.54787910002</v>
      </c>
      <c r="N5314" s="19">
        <f>I5314*INDEX('Pliegos Tarifarios (Las Condes)'!$C:$C,MATCH($B5314,'Pliegos Tarifarios (Las Condes)'!$A:$A,0))</f>
        <v>9812.8318560000007</v>
      </c>
      <c r="O5314" s="19">
        <f>J5314*INDEX('Pliegos Tarifarios (Las Condes)'!$D:$D,MATCH($B5314,'Pliegos Tarifarios (Las Condes)'!$A:$A,0))</f>
        <v>41174.020367999998</v>
      </c>
      <c r="P5314" s="19">
        <f>H5314*INDEX('Pliegos Tarifarios (Las Condes)'!$E:$E,MATCH($B5314,'Pliegos Tarifarios (Las Condes)'!$A:$A,0))</f>
        <v>14305.766076799999</v>
      </c>
      <c r="Q5314" s="19" cm="1">
        <f t="array" ref="Q5314">H5314*_xlfn.IFS(H5314&lt;=350,INDEX('Pliegos Tarifarios (Las Condes)'!$F:$F,MATCH($B5314,'Pliegos Tarifarios (Las Condes)'!$A:$A,0)),H5314&lt;=500,INDEX('Pliegos Tarifarios (Las Condes)'!$G:$G,MATCH($B5314,'Pliegos Tarifarios (Las Condes)'!$A:$A,0)),H5314&lt;=1000,INDEX('Pliegos Tarifarios (Las Condes)'!$H:$H,MATCH($B5314,'Pliegos Tarifarios (Las Condes)'!$A:$A,0)),H5314&lt;=5000,INDEX('Pliegos Tarifarios (Las Condes)'!$I:$I,MATCH($B5314,'Pliegos Tarifarios (Las Condes)'!$A:$A,0)),H5314&gt;5000,INDEX('Pliegos Tarifarios (Las Condes)'!$J:$J,MATCH($B5314,'Pliegos Tarifarios (Las Condes)'!$A:$A,0)))/1.19</f>
        <v>3361.7058650420167</v>
      </c>
      <c r="R5314" s="19">
        <f>INDEX('Pliegos Tarifarios (Las Condes)'!$K:$K,MATCH($B5314,'Pliegos Tarifarios (Las Condes)'!$A:$A,0))</f>
        <v>733.35299999999995</v>
      </c>
      <c r="S5314" s="21">
        <f t="shared" si="249"/>
        <v>214118.22504494205</v>
      </c>
      <c r="T5314" s="21">
        <f t="shared" si="250"/>
        <v>40682.46275853899</v>
      </c>
      <c r="U5314" s="19">
        <v>0</v>
      </c>
      <c r="V5314" s="21">
        <f t="shared" si="251"/>
        <v>254800.68780348104</v>
      </c>
    </row>
    <row r="5315" spans="1:22" x14ac:dyDescent="0.3">
      <c r="A5315" s="7" t="s">
        <v>151</v>
      </c>
      <c r="B5315" s="7">
        <v>12</v>
      </c>
      <c r="C5315" s="8" t="s">
        <v>186</v>
      </c>
      <c r="D5315" s="7" t="s">
        <v>946</v>
      </c>
      <c r="E5315" s="7" t="s">
        <v>121</v>
      </c>
      <c r="F5315" s="8" t="s">
        <v>947</v>
      </c>
      <c r="G5315" s="7" t="s">
        <v>16</v>
      </c>
      <c r="H5315" s="9">
        <v>1098.683</v>
      </c>
      <c r="I5315" s="9">
        <v>2.8864999999999998</v>
      </c>
      <c r="J5315" s="9">
        <v>2.8365</v>
      </c>
      <c r="K5315" s="10">
        <v>0.98267798371730475</v>
      </c>
      <c r="L5315" s="9">
        <v>35.44</v>
      </c>
      <c r="M5315" s="19">
        <f>H5315*INDEX('Pliegos Tarifarios (Las Condes)'!$B:$B,MATCH($B5315,'Pliegos Tarifarios (Las Condes)'!$A:$A,0))</f>
        <v>144765.768129</v>
      </c>
      <c r="N5315" s="19">
        <f>I5315*INDEX('Pliegos Tarifarios (Las Condes)'!$C:$C,MATCH($B5315,'Pliegos Tarifarios (Las Condes)'!$A:$A,0))</f>
        <v>10001.673429500001</v>
      </c>
      <c r="O5315" s="19">
        <f>J5315*INDEX('Pliegos Tarifarios (Las Condes)'!$D:$D,MATCH($B5315,'Pliegos Tarifarios (Las Condes)'!$A:$A,0))</f>
        <v>41239.445188500002</v>
      </c>
      <c r="P5315" s="19">
        <f>H5315*INDEX('Pliegos Tarifarios (Las Condes)'!$E:$E,MATCH($B5315,'Pliegos Tarifarios (Las Condes)'!$A:$A,0))</f>
        <v>14309.247391999999</v>
      </c>
      <c r="Q5315" s="19" cm="1">
        <f t="array" ref="Q5315">H5315*_xlfn.IFS(H5315&lt;=350,INDEX('Pliegos Tarifarios (Las Condes)'!$F:$F,MATCH($B5315,'Pliegos Tarifarios (Las Condes)'!$A:$A,0)),H5315&lt;=500,INDEX('Pliegos Tarifarios (Las Condes)'!$G:$G,MATCH($B5315,'Pliegos Tarifarios (Las Condes)'!$A:$A,0)),H5315&lt;=1000,INDEX('Pliegos Tarifarios (Las Condes)'!$H:$H,MATCH($B5315,'Pliegos Tarifarios (Las Condes)'!$A:$A,0)),H5315&lt;=5000,INDEX('Pliegos Tarifarios (Las Condes)'!$I:$I,MATCH($B5315,'Pliegos Tarifarios (Las Condes)'!$A:$A,0)),H5315&gt;5000,INDEX('Pliegos Tarifarios (Las Condes)'!$J:$J,MATCH($B5315,'Pliegos Tarifarios (Las Condes)'!$A:$A,0)))/1.19</f>
        <v>3362.5239378151259</v>
      </c>
      <c r="R5315" s="19">
        <f>INDEX('Pliegos Tarifarios (Las Condes)'!$K:$K,MATCH($B5315,'Pliegos Tarifarios (Las Condes)'!$A:$A,0))</f>
        <v>733.35299999999995</v>
      </c>
      <c r="S5315" s="21">
        <f t="shared" si="249"/>
        <v>214412.01107681511</v>
      </c>
      <c r="T5315" s="21">
        <f t="shared" si="250"/>
        <v>40738.282104594873</v>
      </c>
      <c r="U5315" s="19">
        <v>0</v>
      </c>
      <c r="V5315" s="21">
        <f t="shared" si="251"/>
        <v>255150.29318140997</v>
      </c>
    </row>
    <row r="5316" spans="1:22" x14ac:dyDescent="0.3">
      <c r="A5316" s="7" t="s">
        <v>151</v>
      </c>
      <c r="B5316" s="7">
        <v>12</v>
      </c>
      <c r="C5316" s="8" t="s">
        <v>186</v>
      </c>
      <c r="D5316" s="7" t="s">
        <v>948</v>
      </c>
      <c r="E5316" s="7" t="s">
        <v>121</v>
      </c>
      <c r="F5316" s="8" t="s">
        <v>949</v>
      </c>
      <c r="G5316" s="7" t="s">
        <v>16</v>
      </c>
      <c r="H5316" s="9">
        <v>1098.5752</v>
      </c>
      <c r="I5316" s="9">
        <v>2.9426999999999999</v>
      </c>
      <c r="J5316" s="9">
        <v>2.8376999999999999</v>
      </c>
      <c r="K5316" s="10">
        <v>0.96431848302579259</v>
      </c>
      <c r="L5316" s="9">
        <v>35.44</v>
      </c>
      <c r="M5316" s="19">
        <f>H5316*INDEX('Pliegos Tarifarios (Las Condes)'!$B:$B,MATCH($B5316,'Pliegos Tarifarios (Las Condes)'!$A:$A,0))</f>
        <v>144751.56407759999</v>
      </c>
      <c r="N5316" s="19">
        <f>I5316*INDEX('Pliegos Tarifarios (Las Condes)'!$C:$C,MATCH($B5316,'Pliegos Tarifarios (Las Condes)'!$A:$A,0))</f>
        <v>10196.4054741</v>
      </c>
      <c r="O5316" s="19">
        <f>J5316*INDEX('Pliegos Tarifarios (Las Condes)'!$D:$D,MATCH($B5316,'Pliegos Tarifarios (Las Condes)'!$A:$A,0))</f>
        <v>41256.891807300002</v>
      </c>
      <c r="P5316" s="19">
        <f>H5316*INDEX('Pliegos Tarifarios (Las Condes)'!$E:$E,MATCH($B5316,'Pliegos Tarifarios (Las Condes)'!$A:$A,0))</f>
        <v>14307.843404799998</v>
      </c>
      <c r="Q5316" s="19" cm="1">
        <f t="array" ref="Q5316">H5316*_xlfn.IFS(H5316&lt;=350,INDEX('Pliegos Tarifarios (Las Condes)'!$F:$F,MATCH($B5316,'Pliegos Tarifarios (Las Condes)'!$A:$A,0)),H5316&lt;=500,INDEX('Pliegos Tarifarios (Las Condes)'!$G:$G,MATCH($B5316,'Pliegos Tarifarios (Las Condes)'!$A:$A,0)),H5316&lt;=1000,INDEX('Pliegos Tarifarios (Las Condes)'!$H:$H,MATCH($B5316,'Pliegos Tarifarios (Las Condes)'!$A:$A,0)),H5316&lt;=5000,INDEX('Pliegos Tarifarios (Las Condes)'!$I:$I,MATCH($B5316,'Pliegos Tarifarios (Las Condes)'!$A:$A,0)),H5316&gt;5000,INDEX('Pliegos Tarifarios (Las Condes)'!$J:$J,MATCH($B5316,'Pliegos Tarifarios (Las Condes)'!$A:$A,0)))/1.19</f>
        <v>3362.1940154621848</v>
      </c>
      <c r="R5316" s="19">
        <f>INDEX('Pliegos Tarifarios (Las Condes)'!$K:$K,MATCH($B5316,'Pliegos Tarifarios (Las Condes)'!$A:$A,0))</f>
        <v>733.35299999999995</v>
      </c>
      <c r="S5316" s="21">
        <f t="shared" si="249"/>
        <v>214608.25177926218</v>
      </c>
      <c r="T5316" s="21">
        <f t="shared" si="250"/>
        <v>40775.567838059818</v>
      </c>
      <c r="U5316" s="19">
        <v>0</v>
      </c>
      <c r="V5316" s="21">
        <f t="shared" si="251"/>
        <v>255383.81961732201</v>
      </c>
    </row>
    <row r="5317" spans="1:22" x14ac:dyDescent="0.3">
      <c r="A5317" s="7" t="s">
        <v>151</v>
      </c>
      <c r="B5317" s="7">
        <v>12</v>
      </c>
      <c r="C5317" s="8" t="s">
        <v>186</v>
      </c>
      <c r="D5317" s="7" t="s">
        <v>950</v>
      </c>
      <c r="E5317" s="7" t="s">
        <v>121</v>
      </c>
      <c r="F5317" s="8" t="s">
        <v>951</v>
      </c>
      <c r="G5317" s="7" t="s">
        <v>16</v>
      </c>
      <c r="H5317" s="9">
        <v>1099.5898</v>
      </c>
      <c r="I5317" s="9">
        <v>2.8904000000000001</v>
      </c>
      <c r="J5317" s="9">
        <v>2.8148</v>
      </c>
      <c r="K5317" s="10">
        <v>0.9738444505950733</v>
      </c>
      <c r="L5317" s="9">
        <v>35.47</v>
      </c>
      <c r="M5317" s="19">
        <f>H5317*INDEX('Pliegos Tarifarios (Las Condes)'!$B:$B,MATCH($B5317,'Pliegos Tarifarios (Las Condes)'!$A:$A,0))</f>
        <v>144885.2508174</v>
      </c>
      <c r="N5317" s="19">
        <f>I5317*INDEX('Pliegos Tarifarios (Las Condes)'!$C:$C,MATCH($B5317,'Pliegos Tarifarios (Las Condes)'!$A:$A,0))</f>
        <v>10015.186863200001</v>
      </c>
      <c r="O5317" s="19">
        <f>J5317*INDEX('Pliegos Tarifarios (Las Condes)'!$D:$D,MATCH($B5317,'Pliegos Tarifarios (Las Condes)'!$A:$A,0))</f>
        <v>40923.952165199997</v>
      </c>
      <c r="P5317" s="19">
        <f>H5317*INDEX('Pliegos Tarifarios (Las Condes)'!$E:$E,MATCH($B5317,'Pliegos Tarifarios (Las Condes)'!$A:$A,0))</f>
        <v>14321.057555199999</v>
      </c>
      <c r="Q5317" s="19" cm="1">
        <f t="array" ref="Q5317">H5317*_xlfn.IFS(H5317&lt;=350,INDEX('Pliegos Tarifarios (Las Condes)'!$F:$F,MATCH($B5317,'Pliegos Tarifarios (Las Condes)'!$A:$A,0)),H5317&lt;=500,INDEX('Pliegos Tarifarios (Las Condes)'!$G:$G,MATCH($B5317,'Pliegos Tarifarios (Las Condes)'!$A:$A,0)),H5317&lt;=1000,INDEX('Pliegos Tarifarios (Las Condes)'!$H:$H,MATCH($B5317,'Pliegos Tarifarios (Las Condes)'!$A:$A,0)),H5317&lt;=5000,INDEX('Pliegos Tarifarios (Las Condes)'!$I:$I,MATCH($B5317,'Pliegos Tarifarios (Las Condes)'!$A:$A,0)),H5317&gt;5000,INDEX('Pliegos Tarifarios (Las Condes)'!$J:$J,MATCH($B5317,'Pliegos Tarifarios (Las Condes)'!$A:$A,0)))/1.19</f>
        <v>3365.2992030252099</v>
      </c>
      <c r="R5317" s="19">
        <f>INDEX('Pliegos Tarifarios (Las Condes)'!$K:$K,MATCH($B5317,'Pliegos Tarifarios (Las Condes)'!$A:$A,0))</f>
        <v>733.35299999999995</v>
      </c>
      <c r="S5317" s="21">
        <f t="shared" si="249"/>
        <v>214244.09960402522</v>
      </c>
      <c r="T5317" s="21">
        <f t="shared" si="250"/>
        <v>40706.378924764795</v>
      </c>
      <c r="U5317" s="19">
        <v>0</v>
      </c>
      <c r="V5317" s="21">
        <f t="shared" si="251"/>
        <v>254950.47852879</v>
      </c>
    </row>
    <row r="5318" spans="1:22" x14ac:dyDescent="0.3">
      <c r="A5318" s="7" t="s">
        <v>151</v>
      </c>
      <c r="B5318" s="7">
        <v>12</v>
      </c>
      <c r="C5318" s="8" t="s">
        <v>186</v>
      </c>
      <c r="D5318" s="7" t="s">
        <v>952</v>
      </c>
      <c r="E5318" s="7" t="s">
        <v>121</v>
      </c>
      <c r="F5318" s="8" t="s">
        <v>953</v>
      </c>
      <c r="G5318" s="7" t="s">
        <v>16</v>
      </c>
      <c r="H5318" s="9">
        <v>1099.4021</v>
      </c>
      <c r="I5318" s="9">
        <v>2.8973</v>
      </c>
      <c r="J5318" s="9">
        <v>2.8973</v>
      </c>
      <c r="K5318" s="10">
        <v>1</v>
      </c>
      <c r="L5318" s="9">
        <v>35.46</v>
      </c>
      <c r="M5318" s="19">
        <f>H5318*INDEX('Pliegos Tarifarios (Las Condes)'!$B:$B,MATCH($B5318,'Pliegos Tarifarios (Las Condes)'!$A:$A,0))</f>
        <v>144860.51890230001</v>
      </c>
      <c r="N5318" s="19">
        <f>I5318*INDEX('Pliegos Tarifarios (Las Condes)'!$C:$C,MATCH($B5318,'Pliegos Tarifarios (Las Condes)'!$A:$A,0))</f>
        <v>10039.0952459</v>
      </c>
      <c r="O5318" s="19">
        <f>J5318*INDEX('Pliegos Tarifarios (Las Condes)'!$D:$D,MATCH($B5318,'Pliegos Tarifarios (Las Condes)'!$A:$A,0))</f>
        <v>42123.407207700002</v>
      </c>
      <c r="P5318" s="19">
        <f>H5318*INDEX('Pliegos Tarifarios (Las Condes)'!$E:$E,MATCH($B5318,'Pliegos Tarifarios (Las Condes)'!$A:$A,0))</f>
        <v>14318.6129504</v>
      </c>
      <c r="Q5318" s="19" cm="1">
        <f t="array" ref="Q5318">H5318*_xlfn.IFS(H5318&lt;=350,INDEX('Pliegos Tarifarios (Las Condes)'!$F:$F,MATCH($B5318,'Pliegos Tarifarios (Las Condes)'!$A:$A,0)),H5318&lt;=500,INDEX('Pliegos Tarifarios (Las Condes)'!$G:$G,MATCH($B5318,'Pliegos Tarifarios (Las Condes)'!$A:$A,0)),H5318&lt;=1000,INDEX('Pliegos Tarifarios (Las Condes)'!$H:$H,MATCH($B5318,'Pliegos Tarifarios (Las Condes)'!$A:$A,0)),H5318&lt;=5000,INDEX('Pliegos Tarifarios (Las Condes)'!$I:$I,MATCH($B5318,'Pliegos Tarifarios (Las Condes)'!$A:$A,0)),H5318&gt;5000,INDEX('Pliegos Tarifarios (Las Condes)'!$J:$J,MATCH($B5318,'Pliegos Tarifarios (Las Condes)'!$A:$A,0)))/1.19</f>
        <v>3364.7247463865547</v>
      </c>
      <c r="R5318" s="19">
        <f>INDEX('Pliegos Tarifarios (Las Condes)'!$K:$K,MATCH($B5318,'Pliegos Tarifarios (Las Condes)'!$A:$A,0))</f>
        <v>733.35299999999995</v>
      </c>
      <c r="S5318" s="21">
        <f t="shared" si="249"/>
        <v>215439.71205268661</v>
      </c>
      <c r="T5318" s="21">
        <f t="shared" si="250"/>
        <v>40933.545290010457</v>
      </c>
      <c r="U5318" s="19">
        <v>0</v>
      </c>
      <c r="V5318" s="21">
        <f t="shared" si="251"/>
        <v>256373.25734269706</v>
      </c>
    </row>
    <row r="5319" spans="1:22" x14ac:dyDescent="0.3">
      <c r="A5319" s="7" t="s">
        <v>151</v>
      </c>
      <c r="B5319" s="7">
        <v>12</v>
      </c>
      <c r="C5319" s="8" t="s">
        <v>186</v>
      </c>
      <c r="D5319" s="7" t="s">
        <v>954</v>
      </c>
      <c r="E5319" s="7" t="s">
        <v>121</v>
      </c>
      <c r="F5319" s="8" t="s">
        <v>955</v>
      </c>
      <c r="G5319" s="7" t="s">
        <v>16</v>
      </c>
      <c r="H5319" s="9">
        <v>1099.9742000000001</v>
      </c>
      <c r="I5319" s="9">
        <v>2.8847999999999998</v>
      </c>
      <c r="J5319" s="9">
        <v>2.8759000000000001</v>
      </c>
      <c r="K5319" s="10">
        <v>0.99691486411536334</v>
      </c>
      <c r="L5319" s="9">
        <v>35.479999999999997</v>
      </c>
      <c r="M5319" s="19">
        <f>H5319*INDEX('Pliegos Tarifarios (Las Condes)'!$B:$B,MATCH($B5319,'Pliegos Tarifarios (Las Condes)'!$A:$A,0))</f>
        <v>144935.90051460001</v>
      </c>
      <c r="N5319" s="19">
        <f>I5319*INDEX('Pliegos Tarifarios (Las Condes)'!$C:$C,MATCH($B5319,'Pliegos Tarifarios (Las Condes)'!$A:$A,0))</f>
        <v>9995.7829583999992</v>
      </c>
      <c r="O5319" s="19">
        <f>J5319*INDEX('Pliegos Tarifarios (Las Condes)'!$D:$D,MATCH($B5319,'Pliegos Tarifarios (Las Condes)'!$A:$A,0))</f>
        <v>41812.275839100002</v>
      </c>
      <c r="P5319" s="19">
        <f>H5319*INDEX('Pliegos Tarifarios (Las Condes)'!$E:$E,MATCH($B5319,'Pliegos Tarifarios (Las Condes)'!$A:$A,0))</f>
        <v>14326.0639808</v>
      </c>
      <c r="Q5319" s="19" cm="1">
        <f t="array" ref="Q5319">H5319*_xlfn.IFS(H5319&lt;=350,INDEX('Pliegos Tarifarios (Las Condes)'!$F:$F,MATCH($B5319,'Pliegos Tarifarios (Las Condes)'!$A:$A,0)),H5319&lt;=500,INDEX('Pliegos Tarifarios (Las Condes)'!$G:$G,MATCH($B5319,'Pliegos Tarifarios (Las Condes)'!$A:$A,0)),H5319&lt;=1000,INDEX('Pliegos Tarifarios (Las Condes)'!$H:$H,MATCH($B5319,'Pliegos Tarifarios (Las Condes)'!$A:$A,0)),H5319&lt;=5000,INDEX('Pliegos Tarifarios (Las Condes)'!$I:$I,MATCH($B5319,'Pliegos Tarifarios (Las Condes)'!$A:$A,0)),H5319&gt;5000,INDEX('Pliegos Tarifarios (Las Condes)'!$J:$J,MATCH($B5319,'Pliegos Tarifarios (Las Condes)'!$A:$A,0)))/1.19</f>
        <v>3366.4756608403368</v>
      </c>
      <c r="R5319" s="19">
        <f>INDEX('Pliegos Tarifarios (Las Condes)'!$K:$K,MATCH($B5319,'Pliegos Tarifarios (Las Condes)'!$A:$A,0))</f>
        <v>733.35299999999995</v>
      </c>
      <c r="S5319" s="21">
        <f t="shared" si="249"/>
        <v>215169.85195374038</v>
      </c>
      <c r="T5319" s="21">
        <f t="shared" si="250"/>
        <v>40882.271871210673</v>
      </c>
      <c r="U5319" s="19">
        <v>0</v>
      </c>
      <c r="V5319" s="21">
        <f t="shared" si="251"/>
        <v>256052.12382495106</v>
      </c>
    </row>
    <row r="5320" spans="1:22" x14ac:dyDescent="0.3">
      <c r="A5320" s="7" t="s">
        <v>151</v>
      </c>
      <c r="B5320" s="7">
        <v>12</v>
      </c>
      <c r="C5320" s="8" t="s">
        <v>186</v>
      </c>
      <c r="D5320" s="7" t="s">
        <v>956</v>
      </c>
      <c r="E5320" s="7" t="s">
        <v>121</v>
      </c>
      <c r="F5320" s="8" t="s">
        <v>957</v>
      </c>
      <c r="G5320" s="7" t="s">
        <v>16</v>
      </c>
      <c r="H5320" s="9">
        <v>1099.7321999999999</v>
      </c>
      <c r="I5320" s="9">
        <v>2.9184000000000001</v>
      </c>
      <c r="J5320" s="9">
        <v>2.9184000000000001</v>
      </c>
      <c r="K5320" s="10">
        <v>1</v>
      </c>
      <c r="L5320" s="9">
        <v>35.479999999999997</v>
      </c>
      <c r="M5320" s="19">
        <f>H5320*INDEX('Pliegos Tarifarios (Las Condes)'!$B:$B,MATCH($B5320,'Pliegos Tarifarios (Las Condes)'!$A:$A,0))</f>
        <v>144904.01386859998</v>
      </c>
      <c r="N5320" s="19">
        <f>I5320*INDEX('Pliegos Tarifarios (Las Condes)'!$C:$C,MATCH($B5320,'Pliegos Tarifarios (Las Condes)'!$A:$A,0))</f>
        <v>10112.206387200002</v>
      </c>
      <c r="O5320" s="19">
        <f>J5320*INDEX('Pliegos Tarifarios (Las Condes)'!$D:$D,MATCH($B5320,'Pliegos Tarifarios (Las Condes)'!$A:$A,0))</f>
        <v>42430.176921600003</v>
      </c>
      <c r="P5320" s="19">
        <f>H5320*INDEX('Pliegos Tarifarios (Las Condes)'!$E:$E,MATCH($B5320,'Pliegos Tarifarios (Las Condes)'!$A:$A,0))</f>
        <v>14322.912172799997</v>
      </c>
      <c r="Q5320" s="19" cm="1">
        <f t="array" ref="Q5320">H5320*_xlfn.IFS(H5320&lt;=350,INDEX('Pliegos Tarifarios (Las Condes)'!$F:$F,MATCH($B5320,'Pliegos Tarifarios (Las Condes)'!$A:$A,0)),H5320&lt;=500,INDEX('Pliegos Tarifarios (Las Condes)'!$G:$G,MATCH($B5320,'Pliegos Tarifarios (Las Condes)'!$A:$A,0)),H5320&lt;=1000,INDEX('Pliegos Tarifarios (Las Condes)'!$H:$H,MATCH($B5320,'Pliegos Tarifarios (Las Condes)'!$A:$A,0)),H5320&lt;=5000,INDEX('Pliegos Tarifarios (Las Condes)'!$I:$I,MATCH($B5320,'Pliegos Tarifarios (Las Condes)'!$A:$A,0)),H5320&gt;5000,INDEX('Pliegos Tarifarios (Las Condes)'!$J:$J,MATCH($B5320,'Pliegos Tarifarios (Las Condes)'!$A:$A,0)))/1.19</f>
        <v>3365.7350188235291</v>
      </c>
      <c r="R5320" s="19">
        <f>INDEX('Pliegos Tarifarios (Las Condes)'!$K:$K,MATCH($B5320,'Pliegos Tarifarios (Las Condes)'!$A:$A,0))</f>
        <v>733.35299999999995</v>
      </c>
      <c r="S5320" s="21">
        <f t="shared" si="249"/>
        <v>215868.39736902353</v>
      </c>
      <c r="T5320" s="21">
        <f t="shared" si="250"/>
        <v>41014.99550011447</v>
      </c>
      <c r="U5320" s="19">
        <v>0</v>
      </c>
      <c r="V5320" s="21">
        <f t="shared" si="251"/>
        <v>256883.39286913798</v>
      </c>
    </row>
    <row r="5321" spans="1:22" x14ac:dyDescent="0.3">
      <c r="A5321" s="7" t="s">
        <v>151</v>
      </c>
      <c r="B5321" s="7">
        <v>12</v>
      </c>
      <c r="C5321" s="8" t="s">
        <v>186</v>
      </c>
      <c r="D5321" s="7" t="s">
        <v>958</v>
      </c>
      <c r="E5321" s="7" t="s">
        <v>121</v>
      </c>
      <c r="F5321" s="8" t="s">
        <v>959</v>
      </c>
      <c r="G5321" s="7" t="s">
        <v>16</v>
      </c>
      <c r="H5321" s="9">
        <v>1098.6120000000001</v>
      </c>
      <c r="I5321" s="9">
        <v>2.8980999999999999</v>
      </c>
      <c r="J5321" s="9">
        <v>2.8980999999999999</v>
      </c>
      <c r="K5321" s="10">
        <v>1</v>
      </c>
      <c r="L5321" s="9">
        <v>35.44</v>
      </c>
      <c r="M5321" s="19">
        <f>H5321*INDEX('Pliegos Tarifarios (Las Condes)'!$B:$B,MATCH($B5321,'Pliegos Tarifarios (Las Condes)'!$A:$A,0))</f>
        <v>144756.41295600001</v>
      </c>
      <c r="N5321" s="19">
        <f>I5321*INDEX('Pliegos Tarifarios (Las Condes)'!$C:$C,MATCH($B5321,'Pliegos Tarifarios (Las Condes)'!$A:$A,0))</f>
        <v>10041.867232300001</v>
      </c>
      <c r="O5321" s="19">
        <f>J5321*INDEX('Pliegos Tarifarios (Las Condes)'!$D:$D,MATCH($B5321,'Pliegos Tarifarios (Las Condes)'!$A:$A,0))</f>
        <v>42135.038286900002</v>
      </c>
      <c r="P5321" s="19">
        <f>H5321*INDEX('Pliegos Tarifarios (Las Condes)'!$E:$E,MATCH($B5321,'Pliegos Tarifarios (Las Condes)'!$A:$A,0))</f>
        <v>14308.322688</v>
      </c>
      <c r="Q5321" s="19" cm="1">
        <f t="array" ref="Q5321">H5321*_xlfn.IFS(H5321&lt;=350,INDEX('Pliegos Tarifarios (Las Condes)'!$F:$F,MATCH($B5321,'Pliegos Tarifarios (Las Condes)'!$A:$A,0)),H5321&lt;=500,INDEX('Pliegos Tarifarios (Las Condes)'!$G:$G,MATCH($B5321,'Pliegos Tarifarios (Las Condes)'!$A:$A,0)),H5321&lt;=1000,INDEX('Pliegos Tarifarios (Las Condes)'!$H:$H,MATCH($B5321,'Pliegos Tarifarios (Las Condes)'!$A:$A,0)),H5321&lt;=5000,INDEX('Pliegos Tarifarios (Las Condes)'!$I:$I,MATCH($B5321,'Pliegos Tarifarios (Las Condes)'!$A:$A,0)),H5321&gt;5000,INDEX('Pliegos Tarifarios (Las Condes)'!$J:$J,MATCH($B5321,'Pliegos Tarifarios (Las Condes)'!$A:$A,0)))/1.19</f>
        <v>3362.306642016807</v>
      </c>
      <c r="R5321" s="19">
        <f>INDEX('Pliegos Tarifarios (Las Condes)'!$K:$K,MATCH($B5321,'Pliegos Tarifarios (Las Condes)'!$A:$A,0))</f>
        <v>733.35299999999995</v>
      </c>
      <c r="S5321" s="21">
        <f t="shared" ref="S5321:S5355" si="252">SUM(M5321:R5321)</f>
        <v>215337.30080521683</v>
      </c>
      <c r="T5321" s="21">
        <f t="shared" ref="T5321:T5355" si="253">S5321*0.19</f>
        <v>40914.087152991196</v>
      </c>
      <c r="U5321" s="19">
        <v>0</v>
      </c>
      <c r="V5321" s="21">
        <f t="shared" ref="V5321:V5355" si="254">SUM(S5321:T5321)</f>
        <v>256251.38795820804</v>
      </c>
    </row>
    <row r="5322" spans="1:22" x14ac:dyDescent="0.3">
      <c r="A5322" s="7" t="s">
        <v>151</v>
      </c>
      <c r="B5322" s="7">
        <v>12</v>
      </c>
      <c r="C5322" s="8" t="s">
        <v>186</v>
      </c>
      <c r="D5322" s="7" t="s">
        <v>960</v>
      </c>
      <c r="E5322" s="7" t="s">
        <v>121</v>
      </c>
      <c r="F5322" s="8" t="s">
        <v>961</v>
      </c>
      <c r="G5322" s="7" t="s">
        <v>16</v>
      </c>
      <c r="H5322" s="9">
        <v>1100.059</v>
      </c>
      <c r="I5322" s="9">
        <v>2.8921000000000001</v>
      </c>
      <c r="J5322" s="9">
        <v>2.8353000000000002</v>
      </c>
      <c r="K5322" s="10">
        <v>0.98036029182946649</v>
      </c>
      <c r="L5322" s="9">
        <v>35.49</v>
      </c>
      <c r="M5322" s="19">
        <f>H5322*INDEX('Pliegos Tarifarios (Las Condes)'!$B:$B,MATCH($B5322,'Pliegos Tarifarios (Las Condes)'!$A:$A,0))</f>
        <v>144947.07401700001</v>
      </c>
      <c r="N5322" s="19">
        <f>I5322*INDEX('Pliegos Tarifarios (Las Condes)'!$C:$C,MATCH($B5322,'Pliegos Tarifarios (Las Condes)'!$A:$A,0))</f>
        <v>10021.0773343</v>
      </c>
      <c r="O5322" s="19">
        <f>J5322*INDEX('Pliegos Tarifarios (Las Condes)'!$D:$D,MATCH($B5322,'Pliegos Tarifarios (Las Condes)'!$A:$A,0))</f>
        <v>41221.998569700001</v>
      </c>
      <c r="P5322" s="19">
        <f>H5322*INDEX('Pliegos Tarifarios (Las Condes)'!$E:$E,MATCH($B5322,'Pliegos Tarifarios (Las Condes)'!$A:$A,0))</f>
        <v>14327.168415999999</v>
      </c>
      <c r="Q5322" s="19" cm="1">
        <f t="array" ref="Q5322">H5322*_xlfn.IFS(H5322&lt;=350,INDEX('Pliegos Tarifarios (Las Condes)'!$F:$F,MATCH($B5322,'Pliegos Tarifarios (Las Condes)'!$A:$A,0)),H5322&lt;=500,INDEX('Pliegos Tarifarios (Las Condes)'!$G:$G,MATCH($B5322,'Pliegos Tarifarios (Las Condes)'!$A:$A,0)),H5322&lt;=1000,INDEX('Pliegos Tarifarios (Las Condes)'!$H:$H,MATCH($B5322,'Pliegos Tarifarios (Las Condes)'!$A:$A,0)),H5322&lt;=5000,INDEX('Pliegos Tarifarios (Las Condes)'!$I:$I,MATCH($B5322,'Pliegos Tarifarios (Las Condes)'!$A:$A,0)),H5322&gt;5000,INDEX('Pliegos Tarifarios (Las Condes)'!$J:$J,MATCH($B5322,'Pliegos Tarifarios (Las Condes)'!$A:$A,0)))/1.19</f>
        <v>3366.7351915966383</v>
      </c>
      <c r="R5322" s="19">
        <f>INDEX('Pliegos Tarifarios (Las Condes)'!$K:$K,MATCH($B5322,'Pliegos Tarifarios (Las Condes)'!$A:$A,0))</f>
        <v>733.35299999999995</v>
      </c>
      <c r="S5322" s="21">
        <f t="shared" si="252"/>
        <v>214617.40652859665</v>
      </c>
      <c r="T5322" s="21">
        <f t="shared" si="253"/>
        <v>40777.307240433365</v>
      </c>
      <c r="U5322" s="19">
        <v>0</v>
      </c>
      <c r="V5322" s="21">
        <f t="shared" si="254"/>
        <v>255394.71376903</v>
      </c>
    </row>
    <row r="5323" spans="1:22" x14ac:dyDescent="0.3">
      <c r="A5323" s="7" t="s">
        <v>151</v>
      </c>
      <c r="B5323" s="7">
        <v>12</v>
      </c>
      <c r="C5323" s="8" t="s">
        <v>186</v>
      </c>
      <c r="D5323" s="7" t="s">
        <v>962</v>
      </c>
      <c r="E5323" s="7" t="s">
        <v>121</v>
      </c>
      <c r="F5323" s="8" t="s">
        <v>963</v>
      </c>
      <c r="G5323" s="7" t="s">
        <v>16</v>
      </c>
      <c r="H5323" s="9">
        <v>1099.4395999999999</v>
      </c>
      <c r="I5323" s="9">
        <v>2.9295</v>
      </c>
      <c r="J5323" s="9">
        <v>2.8047</v>
      </c>
      <c r="K5323" s="10">
        <v>0.95739887352790576</v>
      </c>
      <c r="L5323" s="9">
        <v>35.47</v>
      </c>
      <c r="M5323" s="19">
        <f>H5323*INDEX('Pliegos Tarifarios (Las Condes)'!$B:$B,MATCH($B5323,'Pliegos Tarifarios (Las Condes)'!$A:$A,0))</f>
        <v>144865.46001479999</v>
      </c>
      <c r="N5323" s="19">
        <f>I5323*INDEX('Pliegos Tarifarios (Las Condes)'!$C:$C,MATCH($B5323,'Pliegos Tarifarios (Las Condes)'!$A:$A,0))</f>
        <v>10150.667698500001</v>
      </c>
      <c r="O5323" s="19">
        <f>J5323*INDEX('Pliegos Tarifarios (Las Condes)'!$D:$D,MATCH($B5323,'Pliegos Tarifarios (Las Condes)'!$A:$A,0))</f>
        <v>40777.109790299997</v>
      </c>
      <c r="P5323" s="19">
        <f>H5323*INDEX('Pliegos Tarifarios (Las Condes)'!$E:$E,MATCH($B5323,'Pliegos Tarifarios (Las Condes)'!$A:$A,0))</f>
        <v>14319.101350399998</v>
      </c>
      <c r="Q5323" s="19" cm="1">
        <f t="array" ref="Q5323">H5323*_xlfn.IFS(H5323&lt;=350,INDEX('Pliegos Tarifarios (Las Condes)'!$F:$F,MATCH($B5323,'Pliegos Tarifarios (Las Condes)'!$A:$A,0)),H5323&lt;=500,INDEX('Pliegos Tarifarios (Las Condes)'!$G:$G,MATCH($B5323,'Pliegos Tarifarios (Las Condes)'!$A:$A,0)),H5323&lt;=1000,INDEX('Pliegos Tarifarios (Las Condes)'!$H:$H,MATCH($B5323,'Pliegos Tarifarios (Las Condes)'!$A:$A,0)),H5323&lt;=5000,INDEX('Pliegos Tarifarios (Las Condes)'!$I:$I,MATCH($B5323,'Pliegos Tarifarios (Las Condes)'!$A:$A,0)),H5323&gt;5000,INDEX('Pliegos Tarifarios (Las Condes)'!$J:$J,MATCH($B5323,'Pliegos Tarifarios (Las Condes)'!$A:$A,0)))/1.19</f>
        <v>3364.8395152941175</v>
      </c>
      <c r="R5323" s="19">
        <f>INDEX('Pliegos Tarifarios (Las Condes)'!$K:$K,MATCH($B5323,'Pliegos Tarifarios (Las Condes)'!$A:$A,0))</f>
        <v>733.35299999999995</v>
      </c>
      <c r="S5323" s="21">
        <f t="shared" si="252"/>
        <v>214210.5313692941</v>
      </c>
      <c r="T5323" s="21">
        <f t="shared" si="253"/>
        <v>40700.000960165882</v>
      </c>
      <c r="U5323" s="19">
        <v>0</v>
      </c>
      <c r="V5323" s="21">
        <f t="shared" si="254"/>
        <v>254910.53232945997</v>
      </c>
    </row>
    <row r="5324" spans="1:22" x14ac:dyDescent="0.3">
      <c r="A5324" s="7" t="s">
        <v>151</v>
      </c>
      <c r="B5324" s="7">
        <v>12</v>
      </c>
      <c r="C5324" s="8" t="s">
        <v>186</v>
      </c>
      <c r="D5324" s="7" t="s">
        <v>964</v>
      </c>
      <c r="E5324" s="7" t="s">
        <v>121</v>
      </c>
      <c r="F5324" s="8" t="s">
        <v>965</v>
      </c>
      <c r="G5324" s="7" t="s">
        <v>16</v>
      </c>
      <c r="H5324" s="9">
        <v>1097.1178</v>
      </c>
      <c r="I5324" s="9">
        <v>2.875</v>
      </c>
      <c r="J5324" s="9">
        <v>2.8347000000000002</v>
      </c>
      <c r="K5324" s="10">
        <v>0.98598260869565224</v>
      </c>
      <c r="L5324" s="9">
        <v>35.39</v>
      </c>
      <c r="M5324" s="19">
        <f>H5324*INDEX('Pliegos Tarifarios (Las Condes)'!$B:$B,MATCH($B5324,'Pliegos Tarifarios (Las Condes)'!$A:$A,0))</f>
        <v>144559.53268140001</v>
      </c>
      <c r="N5324" s="19">
        <f>I5324*INDEX('Pliegos Tarifarios (Las Condes)'!$C:$C,MATCH($B5324,'Pliegos Tarifarios (Las Condes)'!$A:$A,0))</f>
        <v>9961.8261249999996</v>
      </c>
      <c r="O5324" s="19">
        <f>J5324*INDEX('Pliegos Tarifarios (Las Condes)'!$D:$D,MATCH($B5324,'Pliegos Tarifarios (Las Condes)'!$A:$A,0))</f>
        <v>41213.275260300004</v>
      </c>
      <c r="P5324" s="19">
        <f>H5324*INDEX('Pliegos Tarifarios (Las Condes)'!$E:$E,MATCH($B5324,'Pliegos Tarifarios (Las Condes)'!$A:$A,0))</f>
        <v>14288.862227199999</v>
      </c>
      <c r="Q5324" s="19" cm="1">
        <f t="array" ref="Q5324">H5324*_xlfn.IFS(H5324&lt;=350,INDEX('Pliegos Tarifarios (Las Condes)'!$F:$F,MATCH($B5324,'Pliegos Tarifarios (Las Condes)'!$A:$A,0)),H5324&lt;=500,INDEX('Pliegos Tarifarios (Las Condes)'!$G:$G,MATCH($B5324,'Pliegos Tarifarios (Las Condes)'!$A:$A,0)),H5324&lt;=1000,INDEX('Pliegos Tarifarios (Las Condes)'!$H:$H,MATCH($B5324,'Pliegos Tarifarios (Las Condes)'!$A:$A,0)),H5324&lt;=5000,INDEX('Pliegos Tarifarios (Las Condes)'!$I:$I,MATCH($B5324,'Pliegos Tarifarios (Las Condes)'!$A:$A,0)),H5324&gt;5000,INDEX('Pliegos Tarifarios (Las Condes)'!$J:$J,MATCH($B5324,'Pliegos Tarifarios (Las Condes)'!$A:$A,0)))/1.19</f>
        <v>3357.7336366386558</v>
      </c>
      <c r="R5324" s="19">
        <f>INDEX('Pliegos Tarifarios (Las Condes)'!$K:$K,MATCH($B5324,'Pliegos Tarifarios (Las Condes)'!$A:$A,0))</f>
        <v>733.35299999999995</v>
      </c>
      <c r="S5324" s="21">
        <f t="shared" si="252"/>
        <v>214114.58293053866</v>
      </c>
      <c r="T5324" s="21">
        <f t="shared" si="253"/>
        <v>40681.770756802347</v>
      </c>
      <c r="U5324" s="19">
        <v>0</v>
      </c>
      <c r="V5324" s="21">
        <f t="shared" si="254"/>
        <v>254796.353687341</v>
      </c>
    </row>
    <row r="5325" spans="1:22" x14ac:dyDescent="0.3">
      <c r="A5325" s="7" t="s">
        <v>151</v>
      </c>
      <c r="B5325" s="7">
        <v>12</v>
      </c>
      <c r="C5325" s="8" t="s">
        <v>186</v>
      </c>
      <c r="D5325" s="7" t="s">
        <v>966</v>
      </c>
      <c r="E5325" s="7" t="s">
        <v>121</v>
      </c>
      <c r="F5325" s="8" t="s">
        <v>967</v>
      </c>
      <c r="G5325" s="7" t="s">
        <v>16</v>
      </c>
      <c r="H5325" s="9">
        <v>1100.0123000000001</v>
      </c>
      <c r="I5325" s="9">
        <v>2.8952</v>
      </c>
      <c r="J5325" s="9">
        <v>2.8952</v>
      </c>
      <c r="K5325" s="10">
        <v>1</v>
      </c>
      <c r="L5325" s="9">
        <v>35.479999999999997</v>
      </c>
      <c r="M5325" s="19">
        <f>H5325*INDEX('Pliegos Tarifarios (Las Condes)'!$B:$B,MATCH($B5325,'Pliegos Tarifarios (Las Condes)'!$A:$A,0))</f>
        <v>144940.92068490002</v>
      </c>
      <c r="N5325" s="19">
        <f>I5325*INDEX('Pliegos Tarifarios (Las Condes)'!$C:$C,MATCH($B5325,'Pliegos Tarifarios (Las Condes)'!$A:$A,0))</f>
        <v>10031.818781600001</v>
      </c>
      <c r="O5325" s="19">
        <f>J5325*INDEX('Pliegos Tarifarios (Las Condes)'!$D:$D,MATCH($B5325,'Pliegos Tarifarios (Las Condes)'!$A:$A,0))</f>
        <v>42092.875624799999</v>
      </c>
      <c r="P5325" s="19">
        <f>H5325*INDEX('Pliegos Tarifarios (Las Condes)'!$E:$E,MATCH($B5325,'Pliegos Tarifarios (Las Condes)'!$A:$A,0))</f>
        <v>14326.5601952</v>
      </c>
      <c r="Q5325" s="19" cm="1">
        <f t="array" ref="Q5325">H5325*_xlfn.IFS(H5325&lt;=350,INDEX('Pliegos Tarifarios (Las Condes)'!$F:$F,MATCH($B5325,'Pliegos Tarifarios (Las Condes)'!$A:$A,0)),H5325&lt;=500,INDEX('Pliegos Tarifarios (Las Condes)'!$G:$G,MATCH($B5325,'Pliegos Tarifarios (Las Condes)'!$A:$A,0)),H5325&lt;=1000,INDEX('Pliegos Tarifarios (Las Condes)'!$H:$H,MATCH($B5325,'Pliegos Tarifarios (Las Condes)'!$A:$A,0)),H5325&lt;=5000,INDEX('Pliegos Tarifarios (Las Condes)'!$I:$I,MATCH($B5325,'Pliegos Tarifarios (Las Condes)'!$A:$A,0)),H5325&gt;5000,INDEX('Pliegos Tarifarios (Las Condes)'!$J:$J,MATCH($B5325,'Pliegos Tarifarios (Las Condes)'!$A:$A,0)))/1.19</f>
        <v>3366.5922660504207</v>
      </c>
      <c r="R5325" s="19">
        <f>INDEX('Pliegos Tarifarios (Las Condes)'!$K:$K,MATCH($B5325,'Pliegos Tarifarios (Las Condes)'!$A:$A,0))</f>
        <v>733.35299999999995</v>
      </c>
      <c r="S5325" s="21">
        <f t="shared" si="252"/>
        <v>215492.12055255048</v>
      </c>
      <c r="T5325" s="21">
        <f t="shared" si="253"/>
        <v>40943.502904984591</v>
      </c>
      <c r="U5325" s="19">
        <v>0</v>
      </c>
      <c r="V5325" s="21">
        <f t="shared" si="254"/>
        <v>256435.62345753505</v>
      </c>
    </row>
    <row r="5326" spans="1:22" x14ac:dyDescent="0.3">
      <c r="A5326" s="7" t="s">
        <v>151</v>
      </c>
      <c r="B5326" s="7">
        <v>12</v>
      </c>
      <c r="C5326" s="8" t="s">
        <v>186</v>
      </c>
      <c r="D5326" s="7" t="s">
        <v>968</v>
      </c>
      <c r="E5326" s="7" t="s">
        <v>121</v>
      </c>
      <c r="F5326" s="8" t="s">
        <v>969</v>
      </c>
      <c r="G5326" s="7" t="s">
        <v>16</v>
      </c>
      <c r="H5326" s="9">
        <v>1099.5534</v>
      </c>
      <c r="I5326" s="9">
        <v>2.8691</v>
      </c>
      <c r="J5326" s="9">
        <v>2.8675000000000002</v>
      </c>
      <c r="K5326" s="10">
        <v>0.99944233383290937</v>
      </c>
      <c r="L5326" s="9">
        <v>35.47</v>
      </c>
      <c r="M5326" s="19">
        <f>H5326*INDEX('Pliegos Tarifarios (Las Condes)'!$B:$B,MATCH($B5326,'Pliegos Tarifarios (Las Condes)'!$A:$A,0))</f>
        <v>144880.45464420001</v>
      </c>
      <c r="N5326" s="19">
        <f>I5326*INDEX('Pliegos Tarifarios (Las Condes)'!$C:$C,MATCH($B5326,'Pliegos Tarifarios (Las Condes)'!$A:$A,0))</f>
        <v>9941.3827252999999</v>
      </c>
      <c r="O5326" s="19">
        <f>J5326*INDEX('Pliegos Tarifarios (Las Condes)'!$D:$D,MATCH($B5326,'Pliegos Tarifarios (Las Condes)'!$A:$A,0))</f>
        <v>41690.149507500006</v>
      </c>
      <c r="P5326" s="19">
        <f>H5326*INDEX('Pliegos Tarifarios (Las Condes)'!$E:$E,MATCH($B5326,'Pliegos Tarifarios (Las Condes)'!$A:$A,0))</f>
        <v>14320.583481599999</v>
      </c>
      <c r="Q5326" s="19" cm="1">
        <f t="array" ref="Q5326">H5326*_xlfn.IFS(H5326&lt;=350,INDEX('Pliegos Tarifarios (Las Condes)'!$F:$F,MATCH($B5326,'Pliegos Tarifarios (Las Condes)'!$A:$A,0)),H5326&lt;=500,INDEX('Pliegos Tarifarios (Las Condes)'!$G:$G,MATCH($B5326,'Pliegos Tarifarios (Las Condes)'!$A:$A,0)),H5326&lt;=1000,INDEX('Pliegos Tarifarios (Las Condes)'!$H:$H,MATCH($B5326,'Pliegos Tarifarios (Las Condes)'!$A:$A,0)),H5326&lt;=5000,INDEX('Pliegos Tarifarios (Las Condes)'!$I:$I,MATCH($B5326,'Pliegos Tarifarios (Las Condes)'!$A:$A,0)),H5326&gt;5000,INDEX('Pliegos Tarifarios (Las Condes)'!$J:$J,MATCH($B5326,'Pliegos Tarifarios (Las Condes)'!$A:$A,0)))/1.19</f>
        <v>3365.1878006722691</v>
      </c>
      <c r="R5326" s="19">
        <f>INDEX('Pliegos Tarifarios (Las Condes)'!$K:$K,MATCH($B5326,'Pliegos Tarifarios (Las Condes)'!$A:$A,0))</f>
        <v>733.35299999999995</v>
      </c>
      <c r="S5326" s="21">
        <f t="shared" si="252"/>
        <v>214931.11115927226</v>
      </c>
      <c r="T5326" s="21">
        <f t="shared" si="253"/>
        <v>40836.911120261728</v>
      </c>
      <c r="U5326" s="19">
        <v>0</v>
      </c>
      <c r="V5326" s="21">
        <f t="shared" si="254"/>
        <v>255768.02227953399</v>
      </c>
    </row>
    <row r="5327" spans="1:22" x14ac:dyDescent="0.3">
      <c r="A5327" s="7" t="s">
        <v>151</v>
      </c>
      <c r="B5327" s="7">
        <v>12</v>
      </c>
      <c r="C5327" s="8" t="s">
        <v>186</v>
      </c>
      <c r="D5327" s="7" t="s">
        <v>970</v>
      </c>
      <c r="E5327" s="7" t="s">
        <v>121</v>
      </c>
      <c r="F5327" s="8" t="s">
        <v>971</v>
      </c>
      <c r="G5327" s="7" t="s">
        <v>16</v>
      </c>
      <c r="H5327" s="9">
        <v>1096.9178999999999</v>
      </c>
      <c r="I5327" s="9">
        <v>2.8763000000000001</v>
      </c>
      <c r="J5327" s="9">
        <v>2.8763000000000001</v>
      </c>
      <c r="K5327" s="10">
        <v>1</v>
      </c>
      <c r="L5327" s="9">
        <v>35.380000000000003</v>
      </c>
      <c r="M5327" s="19">
        <f>H5327*INDEX('Pliegos Tarifarios (Las Condes)'!$B:$B,MATCH($B5327,'Pliegos Tarifarios (Las Condes)'!$A:$A,0))</f>
        <v>144533.19325769998</v>
      </c>
      <c r="N5327" s="19">
        <f>I5327*INDEX('Pliegos Tarifarios (Las Condes)'!$C:$C,MATCH($B5327,'Pliegos Tarifarios (Las Condes)'!$A:$A,0))</f>
        <v>9966.3306029000014</v>
      </c>
      <c r="O5327" s="19">
        <f>J5327*INDEX('Pliegos Tarifarios (Las Condes)'!$D:$D,MATCH($B5327,'Pliegos Tarifarios (Las Condes)'!$A:$A,0))</f>
        <v>41818.091378700003</v>
      </c>
      <c r="P5327" s="19">
        <f>H5327*INDEX('Pliegos Tarifarios (Las Condes)'!$E:$E,MATCH($B5327,'Pliegos Tarifarios (Las Condes)'!$A:$A,0))</f>
        <v>14286.258729599998</v>
      </c>
      <c r="Q5327" s="19" cm="1">
        <f t="array" ref="Q5327">H5327*_xlfn.IFS(H5327&lt;=350,INDEX('Pliegos Tarifarios (Las Condes)'!$F:$F,MATCH($B5327,'Pliegos Tarifarios (Las Condes)'!$A:$A,0)),H5327&lt;=500,INDEX('Pliegos Tarifarios (Las Condes)'!$G:$G,MATCH($B5327,'Pliegos Tarifarios (Las Condes)'!$A:$A,0)),H5327&lt;=1000,INDEX('Pliegos Tarifarios (Las Condes)'!$H:$H,MATCH($B5327,'Pliegos Tarifarios (Las Condes)'!$A:$A,0)),H5327&lt;=5000,INDEX('Pliegos Tarifarios (Las Condes)'!$I:$I,MATCH($B5327,'Pliegos Tarifarios (Las Condes)'!$A:$A,0)),H5327&gt;5000,INDEX('Pliegos Tarifarios (Las Condes)'!$J:$J,MATCH($B5327,'Pliegos Tarifarios (Las Condes)'!$A:$A,0)))/1.19</f>
        <v>3357.1218418487397</v>
      </c>
      <c r="R5327" s="19">
        <f>INDEX('Pliegos Tarifarios (Las Condes)'!$K:$K,MATCH($B5327,'Pliegos Tarifarios (Las Condes)'!$A:$A,0))</f>
        <v>733.35299999999995</v>
      </c>
      <c r="S5327" s="21">
        <f t="shared" si="252"/>
        <v>214694.34881074875</v>
      </c>
      <c r="T5327" s="21">
        <f t="shared" si="253"/>
        <v>40791.926274042264</v>
      </c>
      <c r="U5327" s="19">
        <v>0</v>
      </c>
      <c r="V5327" s="21">
        <f t="shared" si="254"/>
        <v>255486.27508479101</v>
      </c>
    </row>
    <row r="5328" spans="1:22" x14ac:dyDescent="0.3">
      <c r="A5328" s="7" t="s">
        <v>151</v>
      </c>
      <c r="B5328" s="7">
        <v>12</v>
      </c>
      <c r="C5328" s="8" t="s">
        <v>186</v>
      </c>
      <c r="D5328" s="7" t="s">
        <v>972</v>
      </c>
      <c r="E5328" s="7" t="s">
        <v>121</v>
      </c>
      <c r="F5328" s="8" t="s">
        <v>973</v>
      </c>
      <c r="G5328" s="7" t="s">
        <v>16</v>
      </c>
      <c r="H5328" s="9">
        <v>1097.4119000000001</v>
      </c>
      <c r="I5328" s="9">
        <v>2.8893</v>
      </c>
      <c r="J5328" s="9">
        <v>2.8893</v>
      </c>
      <c r="K5328" s="10">
        <v>1</v>
      </c>
      <c r="L5328" s="9">
        <v>35.4</v>
      </c>
      <c r="M5328" s="19">
        <f>H5328*INDEX('Pliegos Tarifarios (Las Condes)'!$B:$B,MATCH($B5328,'Pliegos Tarifarios (Las Condes)'!$A:$A,0))</f>
        <v>144598.28417970001</v>
      </c>
      <c r="N5328" s="19">
        <f>I5328*INDEX('Pliegos Tarifarios (Las Condes)'!$C:$C,MATCH($B5328,'Pliegos Tarifarios (Las Condes)'!$A:$A,0))</f>
        <v>10011.375381900001</v>
      </c>
      <c r="O5328" s="19">
        <f>J5328*INDEX('Pliegos Tarifarios (Las Condes)'!$D:$D,MATCH($B5328,'Pliegos Tarifarios (Las Condes)'!$A:$A,0))</f>
        <v>42007.096415699998</v>
      </c>
      <c r="P5328" s="19">
        <f>H5328*INDEX('Pliegos Tarifarios (Las Condes)'!$E:$E,MATCH($B5328,'Pliegos Tarifarios (Las Condes)'!$A:$A,0))</f>
        <v>14292.6925856</v>
      </c>
      <c r="Q5328" s="19" cm="1">
        <f t="array" ref="Q5328">H5328*_xlfn.IFS(H5328&lt;=350,INDEX('Pliegos Tarifarios (Las Condes)'!$F:$F,MATCH($B5328,'Pliegos Tarifarios (Las Condes)'!$A:$A,0)),H5328&lt;=500,INDEX('Pliegos Tarifarios (Las Condes)'!$G:$G,MATCH($B5328,'Pliegos Tarifarios (Las Condes)'!$A:$A,0)),H5328&lt;=1000,INDEX('Pliegos Tarifarios (Las Condes)'!$H:$H,MATCH($B5328,'Pliegos Tarifarios (Las Condes)'!$A:$A,0)),H5328&lt;=5000,INDEX('Pliegos Tarifarios (Las Condes)'!$I:$I,MATCH($B5328,'Pliegos Tarifarios (Las Condes)'!$A:$A,0)),H5328&gt;5000,INDEX('Pliegos Tarifarios (Las Condes)'!$J:$J,MATCH($B5328,'Pliegos Tarifarios (Las Condes)'!$A:$A,0)))/1.19</f>
        <v>3358.63373092437</v>
      </c>
      <c r="R5328" s="19">
        <f>INDEX('Pliegos Tarifarios (Las Condes)'!$K:$K,MATCH($B5328,'Pliegos Tarifarios (Las Condes)'!$A:$A,0))</f>
        <v>733.35299999999995</v>
      </c>
      <c r="S5328" s="21">
        <f t="shared" si="252"/>
        <v>215001.43529382435</v>
      </c>
      <c r="T5328" s="21">
        <f t="shared" si="253"/>
        <v>40850.272705826625</v>
      </c>
      <c r="U5328" s="19">
        <v>0</v>
      </c>
      <c r="V5328" s="21">
        <f t="shared" si="254"/>
        <v>255851.70799965097</v>
      </c>
    </row>
    <row r="5329" spans="1:22" x14ac:dyDescent="0.3">
      <c r="A5329" s="7" t="s">
        <v>151</v>
      </c>
      <c r="B5329" s="7">
        <v>12</v>
      </c>
      <c r="C5329" s="8" t="s">
        <v>186</v>
      </c>
      <c r="D5329" s="7" t="s">
        <v>974</v>
      </c>
      <c r="E5329" s="7" t="s">
        <v>121</v>
      </c>
      <c r="F5329" s="8" t="s">
        <v>975</v>
      </c>
      <c r="G5329" s="7" t="s">
        <v>16</v>
      </c>
      <c r="H5329" s="9">
        <v>1098.5174</v>
      </c>
      <c r="I5329" s="9">
        <v>2.9243000000000001</v>
      </c>
      <c r="J5329" s="9">
        <v>2.8431999999999999</v>
      </c>
      <c r="K5329" s="10">
        <v>0.97226686728447831</v>
      </c>
      <c r="L5329" s="9">
        <v>35.44</v>
      </c>
      <c r="M5329" s="19">
        <f>H5329*INDEX('Pliegos Tarifarios (Las Condes)'!$B:$B,MATCH($B5329,'Pliegos Tarifarios (Las Condes)'!$A:$A,0))</f>
        <v>144743.94817620001</v>
      </c>
      <c r="N5329" s="19">
        <f>I5329*INDEX('Pliegos Tarifarios (Las Condes)'!$C:$C,MATCH($B5329,'Pliegos Tarifarios (Las Condes)'!$A:$A,0))</f>
        <v>10132.649786900001</v>
      </c>
      <c r="O5329" s="19">
        <f>J5329*INDEX('Pliegos Tarifarios (Las Condes)'!$D:$D,MATCH($B5329,'Pliegos Tarifarios (Las Condes)'!$A:$A,0))</f>
        <v>41336.855476800003</v>
      </c>
      <c r="P5329" s="19">
        <f>H5329*INDEX('Pliegos Tarifarios (Las Condes)'!$E:$E,MATCH($B5329,'Pliegos Tarifarios (Las Condes)'!$A:$A,0))</f>
        <v>14307.090617599999</v>
      </c>
      <c r="Q5329" s="19" cm="1">
        <f t="array" ref="Q5329">H5329*_xlfn.IFS(H5329&lt;=350,INDEX('Pliegos Tarifarios (Las Condes)'!$F:$F,MATCH($B5329,'Pliegos Tarifarios (Las Condes)'!$A:$A,0)),H5329&lt;=500,INDEX('Pliegos Tarifarios (Las Condes)'!$G:$G,MATCH($B5329,'Pliegos Tarifarios (Las Condes)'!$A:$A,0)),H5329&lt;=1000,INDEX('Pliegos Tarifarios (Las Condes)'!$H:$H,MATCH($B5329,'Pliegos Tarifarios (Las Condes)'!$A:$A,0)),H5329&lt;=5000,INDEX('Pliegos Tarifarios (Las Condes)'!$I:$I,MATCH($B5329,'Pliegos Tarifarios (Las Condes)'!$A:$A,0)),H5329&gt;5000,INDEX('Pliegos Tarifarios (Las Condes)'!$J:$J,MATCH($B5329,'Pliegos Tarifarios (Las Condes)'!$A:$A,0)))/1.19</f>
        <v>3362.0171183193274</v>
      </c>
      <c r="R5329" s="19">
        <f>INDEX('Pliegos Tarifarios (Las Condes)'!$K:$K,MATCH($B5329,'Pliegos Tarifarios (Las Condes)'!$A:$A,0))</f>
        <v>733.35299999999995</v>
      </c>
      <c r="S5329" s="21">
        <f t="shared" si="252"/>
        <v>214615.91417581934</v>
      </c>
      <c r="T5329" s="21">
        <f t="shared" si="253"/>
        <v>40777.023693405674</v>
      </c>
      <c r="U5329" s="19">
        <v>0</v>
      </c>
      <c r="V5329" s="21">
        <f t="shared" si="254"/>
        <v>255392.93786922502</v>
      </c>
    </row>
    <row r="5330" spans="1:22" x14ac:dyDescent="0.3">
      <c r="A5330" s="7" t="s">
        <v>151</v>
      </c>
      <c r="B5330" s="7">
        <v>12</v>
      </c>
      <c r="C5330" s="8" t="s">
        <v>186</v>
      </c>
      <c r="D5330" s="7" t="s">
        <v>976</v>
      </c>
      <c r="E5330" s="7" t="s">
        <v>121</v>
      </c>
      <c r="F5330" s="8" t="s">
        <v>977</v>
      </c>
      <c r="G5330" s="7" t="s">
        <v>16</v>
      </c>
      <c r="H5330" s="9">
        <v>1098.7817</v>
      </c>
      <c r="I5330" s="9">
        <v>2.8584999999999998</v>
      </c>
      <c r="J5330" s="9">
        <v>2.8054999999999999</v>
      </c>
      <c r="K5330" s="10">
        <v>0.98145880706664335</v>
      </c>
      <c r="L5330" s="9">
        <v>35.44</v>
      </c>
      <c r="M5330" s="19">
        <f>H5330*INDEX('Pliegos Tarifarios (Las Condes)'!$B:$B,MATCH($B5330,'Pliegos Tarifarios (Las Condes)'!$A:$A,0))</f>
        <v>144778.77313710001</v>
      </c>
      <c r="N5330" s="19">
        <f>I5330*INDEX('Pliegos Tarifarios (Las Condes)'!$C:$C,MATCH($B5330,'Pliegos Tarifarios (Las Condes)'!$A:$A,0))</f>
        <v>9904.6539054999994</v>
      </c>
      <c r="O5330" s="19">
        <f>J5330*INDEX('Pliegos Tarifarios (Las Condes)'!$D:$D,MATCH($B5330,'Pliegos Tarifarios (Las Condes)'!$A:$A,0))</f>
        <v>40788.740869499998</v>
      </c>
      <c r="P5330" s="19">
        <f>H5330*INDEX('Pliegos Tarifarios (Las Condes)'!$E:$E,MATCH($B5330,'Pliegos Tarifarios (Las Condes)'!$A:$A,0))</f>
        <v>14310.532860799998</v>
      </c>
      <c r="Q5330" s="19" cm="1">
        <f t="array" ref="Q5330">H5330*_xlfn.IFS(H5330&lt;=350,INDEX('Pliegos Tarifarios (Las Condes)'!$F:$F,MATCH($B5330,'Pliegos Tarifarios (Las Condes)'!$A:$A,0)),H5330&lt;=500,INDEX('Pliegos Tarifarios (Las Condes)'!$G:$G,MATCH($B5330,'Pliegos Tarifarios (Las Condes)'!$A:$A,0)),H5330&lt;=1000,INDEX('Pliegos Tarifarios (Las Condes)'!$H:$H,MATCH($B5330,'Pliegos Tarifarios (Las Condes)'!$A:$A,0)),H5330&lt;=5000,INDEX('Pliegos Tarifarios (Las Condes)'!$I:$I,MATCH($B5330,'Pliegos Tarifarios (Las Condes)'!$A:$A,0)),H5330&gt;5000,INDEX('Pliegos Tarifarios (Las Condes)'!$J:$J,MATCH($B5330,'Pliegos Tarifarios (Las Condes)'!$A:$A,0)))/1.19</f>
        <v>3362.8260095798323</v>
      </c>
      <c r="R5330" s="19">
        <f>INDEX('Pliegos Tarifarios (Las Condes)'!$K:$K,MATCH($B5330,'Pliegos Tarifarios (Las Condes)'!$A:$A,0))</f>
        <v>733.35299999999995</v>
      </c>
      <c r="S5330" s="21">
        <f t="shared" si="252"/>
        <v>213878.87978247984</v>
      </c>
      <c r="T5330" s="21">
        <f t="shared" si="253"/>
        <v>40636.987158671167</v>
      </c>
      <c r="U5330" s="19">
        <v>0</v>
      </c>
      <c r="V5330" s="21">
        <f t="shared" si="254"/>
        <v>254515.86694115101</v>
      </c>
    </row>
    <row r="5331" spans="1:22" x14ac:dyDescent="0.3">
      <c r="A5331" s="7" t="s">
        <v>151</v>
      </c>
      <c r="B5331" s="7">
        <v>12</v>
      </c>
      <c r="C5331" s="8" t="s">
        <v>186</v>
      </c>
      <c r="D5331" s="7" t="s">
        <v>978</v>
      </c>
      <c r="E5331" s="7" t="s">
        <v>121</v>
      </c>
      <c r="F5331" s="8" t="s">
        <v>979</v>
      </c>
      <c r="G5331" s="7" t="s">
        <v>16</v>
      </c>
      <c r="H5331" s="9">
        <v>1098.9866</v>
      </c>
      <c r="I5331" s="9">
        <v>2.8849999999999998</v>
      </c>
      <c r="J5331" s="9">
        <v>2.8388</v>
      </c>
      <c r="K5331" s="10">
        <v>0.98398613518197575</v>
      </c>
      <c r="L5331" s="9">
        <v>35.450000000000003</v>
      </c>
      <c r="M5331" s="19">
        <f>H5331*INDEX('Pliegos Tarifarios (Las Condes)'!$B:$B,MATCH($B5331,'Pliegos Tarifarios (Las Condes)'!$A:$A,0))</f>
        <v>144805.77137579999</v>
      </c>
      <c r="N5331" s="19">
        <f>I5331*INDEX('Pliegos Tarifarios (Las Condes)'!$C:$C,MATCH($B5331,'Pliegos Tarifarios (Las Condes)'!$A:$A,0))</f>
        <v>9996.4759549999999</v>
      </c>
      <c r="O5331" s="19">
        <f>J5331*INDEX('Pliegos Tarifarios (Las Condes)'!$D:$D,MATCH($B5331,'Pliegos Tarifarios (Las Condes)'!$A:$A,0))</f>
        <v>41272.884541200001</v>
      </c>
      <c r="P5331" s="19">
        <f>H5331*INDEX('Pliegos Tarifarios (Las Condes)'!$E:$E,MATCH($B5331,'Pliegos Tarifarios (Las Condes)'!$A:$A,0))</f>
        <v>14313.201478399998</v>
      </c>
      <c r="Q5331" s="19" cm="1">
        <f t="array" ref="Q5331">H5331*_xlfn.IFS(H5331&lt;=350,INDEX('Pliegos Tarifarios (Las Condes)'!$F:$F,MATCH($B5331,'Pliegos Tarifarios (Las Condes)'!$A:$A,0)),H5331&lt;=500,INDEX('Pliegos Tarifarios (Las Condes)'!$G:$G,MATCH($B5331,'Pliegos Tarifarios (Las Condes)'!$A:$A,0)),H5331&lt;=1000,INDEX('Pliegos Tarifarios (Las Condes)'!$H:$H,MATCH($B5331,'Pliegos Tarifarios (Las Condes)'!$A:$A,0)),H5331&lt;=5000,INDEX('Pliegos Tarifarios (Las Condes)'!$I:$I,MATCH($B5331,'Pliegos Tarifarios (Las Condes)'!$A:$A,0)),H5331&gt;5000,INDEX('Pliegos Tarifarios (Las Condes)'!$J:$J,MATCH($B5331,'Pliegos Tarifarios (Las Condes)'!$A:$A,0)))/1.19</f>
        <v>3363.4531068907559</v>
      </c>
      <c r="R5331" s="19">
        <f>INDEX('Pliegos Tarifarios (Las Condes)'!$K:$K,MATCH($B5331,'Pliegos Tarifarios (Las Condes)'!$A:$A,0))</f>
        <v>733.35299999999995</v>
      </c>
      <c r="S5331" s="21">
        <f t="shared" si="252"/>
        <v>214485.13945729076</v>
      </c>
      <c r="T5331" s="21">
        <f t="shared" si="253"/>
        <v>40752.176496885244</v>
      </c>
      <c r="U5331" s="19">
        <v>0</v>
      </c>
      <c r="V5331" s="21">
        <f t="shared" si="254"/>
        <v>255237.31595417601</v>
      </c>
    </row>
    <row r="5332" spans="1:22" x14ac:dyDescent="0.3">
      <c r="A5332" s="7" t="s">
        <v>151</v>
      </c>
      <c r="B5332" s="7">
        <v>12</v>
      </c>
      <c r="C5332" s="8" t="s">
        <v>186</v>
      </c>
      <c r="D5332" s="7" t="s">
        <v>980</v>
      </c>
      <c r="E5332" s="7" t="s">
        <v>121</v>
      </c>
      <c r="F5332" s="8" t="s">
        <v>981</v>
      </c>
      <c r="G5332" s="7" t="s">
        <v>16</v>
      </c>
      <c r="H5332" s="9">
        <v>1099.7074</v>
      </c>
      <c r="I5332" s="9">
        <v>2.8485</v>
      </c>
      <c r="J5332" s="9">
        <v>2.8485</v>
      </c>
      <c r="K5332" s="10">
        <v>1</v>
      </c>
      <c r="L5332" s="9">
        <v>35.47</v>
      </c>
      <c r="M5332" s="19">
        <f>H5332*INDEX('Pliegos Tarifarios (Las Condes)'!$B:$B,MATCH($B5332,'Pliegos Tarifarios (Las Condes)'!$A:$A,0))</f>
        <v>144900.74614620002</v>
      </c>
      <c r="N5332" s="19">
        <f>I5332*INDEX('Pliegos Tarifarios (Las Condes)'!$C:$C,MATCH($B5332,'Pliegos Tarifarios (Las Condes)'!$A:$A,0))</f>
        <v>9870.0040755000009</v>
      </c>
      <c r="O5332" s="19">
        <f>J5332*INDEX('Pliegos Tarifarios (Las Condes)'!$D:$D,MATCH($B5332,'Pliegos Tarifarios (Las Condes)'!$A:$A,0))</f>
        <v>41413.9113765</v>
      </c>
      <c r="P5332" s="19">
        <f>H5332*INDEX('Pliegos Tarifarios (Las Condes)'!$E:$E,MATCH($B5332,'Pliegos Tarifarios (Las Condes)'!$A:$A,0))</f>
        <v>14322.589177599999</v>
      </c>
      <c r="Q5332" s="19" cm="1">
        <f t="array" ref="Q5332">H5332*_xlfn.IFS(H5332&lt;=350,INDEX('Pliegos Tarifarios (Las Condes)'!$F:$F,MATCH($B5332,'Pliegos Tarifarios (Las Condes)'!$A:$A,0)),H5332&lt;=500,INDEX('Pliegos Tarifarios (Las Condes)'!$G:$G,MATCH($B5332,'Pliegos Tarifarios (Las Condes)'!$A:$A,0)),H5332&lt;=1000,INDEX('Pliegos Tarifarios (Las Condes)'!$H:$H,MATCH($B5332,'Pliegos Tarifarios (Las Condes)'!$A:$A,0)),H5332&lt;=5000,INDEX('Pliegos Tarifarios (Las Condes)'!$I:$I,MATCH($B5332,'Pliegos Tarifarios (Las Condes)'!$A:$A,0)),H5332&gt;5000,INDEX('Pliegos Tarifarios (Las Condes)'!$J:$J,MATCH($B5332,'Pliegos Tarifarios (Las Condes)'!$A:$A,0)))/1.19</f>
        <v>3365.6591183193277</v>
      </c>
      <c r="R5332" s="19">
        <f>INDEX('Pliegos Tarifarios (Las Condes)'!$K:$K,MATCH($B5332,'Pliegos Tarifarios (Las Condes)'!$A:$A,0))</f>
        <v>733.35299999999995</v>
      </c>
      <c r="S5332" s="21">
        <f t="shared" si="252"/>
        <v>214606.26289411937</v>
      </c>
      <c r="T5332" s="21">
        <f t="shared" si="253"/>
        <v>40775.189949882682</v>
      </c>
      <c r="U5332" s="19">
        <v>0</v>
      </c>
      <c r="V5332" s="21">
        <f t="shared" si="254"/>
        <v>255381.45284400205</v>
      </c>
    </row>
    <row r="5333" spans="1:22" x14ac:dyDescent="0.3">
      <c r="A5333" s="7" t="s">
        <v>151</v>
      </c>
      <c r="B5333" s="7">
        <v>12</v>
      </c>
      <c r="C5333" s="8" t="s">
        <v>186</v>
      </c>
      <c r="D5333" s="7" t="s">
        <v>982</v>
      </c>
      <c r="E5333" s="7" t="s">
        <v>121</v>
      </c>
      <c r="F5333" s="8" t="s">
        <v>983</v>
      </c>
      <c r="G5333" s="7" t="s">
        <v>16</v>
      </c>
      <c r="H5333" s="9">
        <v>1099.162</v>
      </c>
      <c r="I5333" s="9">
        <v>2.9070999999999998</v>
      </c>
      <c r="J5333" s="9">
        <v>2.8367</v>
      </c>
      <c r="K5333" s="10">
        <v>0.97578342678270447</v>
      </c>
      <c r="L5333" s="9">
        <v>35.46</v>
      </c>
      <c r="M5333" s="19">
        <f>H5333*INDEX('Pliegos Tarifarios (Las Condes)'!$B:$B,MATCH($B5333,'Pliegos Tarifarios (Las Condes)'!$A:$A,0))</f>
        <v>144828.882606</v>
      </c>
      <c r="N5333" s="19">
        <f>I5333*INDEX('Pliegos Tarifarios (Las Condes)'!$C:$C,MATCH($B5333,'Pliegos Tarifarios (Las Condes)'!$A:$A,0))</f>
        <v>10073.0520793</v>
      </c>
      <c r="O5333" s="19">
        <f>J5333*INDEX('Pliegos Tarifarios (Las Condes)'!$D:$D,MATCH($B5333,'Pliegos Tarifarios (Las Condes)'!$A:$A,0))</f>
        <v>41242.352958299998</v>
      </c>
      <c r="P5333" s="19">
        <f>H5333*INDEX('Pliegos Tarifarios (Las Condes)'!$E:$E,MATCH($B5333,'Pliegos Tarifarios (Las Condes)'!$A:$A,0))</f>
        <v>14315.485887999999</v>
      </c>
      <c r="Q5333" s="19" cm="1">
        <f t="array" ref="Q5333">H5333*_xlfn.IFS(H5333&lt;=350,INDEX('Pliegos Tarifarios (Las Condes)'!$F:$F,MATCH($B5333,'Pliegos Tarifarios (Las Condes)'!$A:$A,0)),H5333&lt;=500,INDEX('Pliegos Tarifarios (Las Condes)'!$G:$G,MATCH($B5333,'Pliegos Tarifarios (Las Condes)'!$A:$A,0)),H5333&lt;=1000,INDEX('Pliegos Tarifarios (Las Condes)'!$H:$H,MATCH($B5333,'Pliegos Tarifarios (Las Condes)'!$A:$A,0)),H5333&lt;=5000,INDEX('Pliegos Tarifarios (Las Condes)'!$I:$I,MATCH($B5333,'Pliegos Tarifarios (Las Condes)'!$A:$A,0)),H5333&gt;5000,INDEX('Pliegos Tarifarios (Las Condes)'!$J:$J,MATCH($B5333,'Pliegos Tarifarios (Las Condes)'!$A:$A,0)))/1.19</f>
        <v>3363.9899193277315</v>
      </c>
      <c r="R5333" s="19">
        <f>INDEX('Pliegos Tarifarios (Las Condes)'!$K:$K,MATCH($B5333,'Pliegos Tarifarios (Las Condes)'!$A:$A,0))</f>
        <v>733.35299999999995</v>
      </c>
      <c r="S5333" s="21">
        <f t="shared" si="252"/>
        <v>214557.11645092772</v>
      </c>
      <c r="T5333" s="21">
        <f t="shared" si="253"/>
        <v>40765.852125676269</v>
      </c>
      <c r="U5333" s="19">
        <v>0</v>
      </c>
      <c r="V5333" s="21">
        <f t="shared" si="254"/>
        <v>255322.96857660398</v>
      </c>
    </row>
    <row r="5334" spans="1:22" x14ac:dyDescent="0.3">
      <c r="A5334" s="7" t="s">
        <v>151</v>
      </c>
      <c r="B5334" s="7">
        <v>12</v>
      </c>
      <c r="C5334" s="8" t="s">
        <v>186</v>
      </c>
      <c r="D5334" s="7" t="s">
        <v>984</v>
      </c>
      <c r="E5334" s="7" t="s">
        <v>121</v>
      </c>
      <c r="F5334" s="8" t="s">
        <v>985</v>
      </c>
      <c r="G5334" s="7" t="s">
        <v>16</v>
      </c>
      <c r="H5334" s="9">
        <v>1098.8190999999999</v>
      </c>
      <c r="I5334" s="9">
        <v>2.8856999999999999</v>
      </c>
      <c r="J5334" s="9">
        <v>2.8267000000000002</v>
      </c>
      <c r="K5334" s="10">
        <v>0.97955435422947645</v>
      </c>
      <c r="L5334" s="9">
        <v>35.450000000000003</v>
      </c>
      <c r="M5334" s="19">
        <f>H5334*INDEX('Pliegos Tarifarios (Las Condes)'!$B:$B,MATCH($B5334,'Pliegos Tarifarios (Las Condes)'!$A:$A,0))</f>
        <v>144783.70107330001</v>
      </c>
      <c r="N5334" s="19">
        <f>I5334*INDEX('Pliegos Tarifarios (Las Condes)'!$C:$C,MATCH($B5334,'Pliegos Tarifarios (Las Condes)'!$A:$A,0))</f>
        <v>9998.9014430999996</v>
      </c>
      <c r="O5334" s="19">
        <f>J5334*INDEX('Pliegos Tarifarios (Las Condes)'!$D:$D,MATCH($B5334,'Pliegos Tarifarios (Las Condes)'!$A:$A,0))</f>
        <v>41096.964468300001</v>
      </c>
      <c r="P5334" s="19">
        <f>H5334*INDEX('Pliegos Tarifarios (Las Condes)'!$E:$E,MATCH($B5334,'Pliegos Tarifarios (Las Condes)'!$A:$A,0))</f>
        <v>14311.019958399998</v>
      </c>
      <c r="Q5334" s="19" cm="1">
        <f t="array" ref="Q5334">H5334*_xlfn.IFS(H5334&lt;=350,INDEX('Pliegos Tarifarios (Las Condes)'!$F:$F,MATCH($B5334,'Pliegos Tarifarios (Las Condes)'!$A:$A,0)),H5334&lt;=500,INDEX('Pliegos Tarifarios (Las Condes)'!$G:$G,MATCH($B5334,'Pliegos Tarifarios (Las Condes)'!$A:$A,0)),H5334&lt;=1000,INDEX('Pliegos Tarifarios (Las Condes)'!$H:$H,MATCH($B5334,'Pliegos Tarifarios (Las Condes)'!$A:$A,0)),H5334&lt;=5000,INDEX('Pliegos Tarifarios (Las Condes)'!$I:$I,MATCH($B5334,'Pliegos Tarifarios (Las Condes)'!$A:$A,0)),H5334&gt;5000,INDEX('Pliegos Tarifarios (Las Condes)'!$J:$J,MATCH($B5334,'Pliegos Tarifarios (Las Condes)'!$A:$A,0)))/1.19</f>
        <v>3362.9404724369747</v>
      </c>
      <c r="R5334" s="19">
        <f>INDEX('Pliegos Tarifarios (Las Condes)'!$K:$K,MATCH($B5334,'Pliegos Tarifarios (Las Condes)'!$A:$A,0))</f>
        <v>733.35299999999995</v>
      </c>
      <c r="S5334" s="21">
        <f t="shared" si="252"/>
        <v>214286.88041553699</v>
      </c>
      <c r="T5334" s="21">
        <f t="shared" si="253"/>
        <v>40714.507278952027</v>
      </c>
      <c r="U5334" s="19">
        <v>0</v>
      </c>
      <c r="V5334" s="21">
        <f t="shared" si="254"/>
        <v>255001.38769448901</v>
      </c>
    </row>
    <row r="5335" spans="1:22" x14ac:dyDescent="0.3">
      <c r="A5335" s="7" t="s">
        <v>151</v>
      </c>
      <c r="B5335" s="7">
        <v>12</v>
      </c>
      <c r="C5335" s="8" t="s">
        <v>186</v>
      </c>
      <c r="D5335" s="7" t="s">
        <v>986</v>
      </c>
      <c r="E5335" s="7" t="s">
        <v>121</v>
      </c>
      <c r="F5335" s="8" t="s">
        <v>987</v>
      </c>
      <c r="G5335" s="7" t="s">
        <v>16</v>
      </c>
      <c r="H5335" s="9">
        <v>1100.4541999999999</v>
      </c>
      <c r="I5335" s="9">
        <v>2.8372000000000002</v>
      </c>
      <c r="J5335" s="9">
        <v>2.8260999999999998</v>
      </c>
      <c r="K5335" s="10">
        <v>0.99608769209079362</v>
      </c>
      <c r="L5335" s="9">
        <v>35.5</v>
      </c>
      <c r="M5335" s="19">
        <f>H5335*INDEX('Pliegos Tarifarios (Las Condes)'!$B:$B,MATCH($B5335,'Pliegos Tarifarios (Las Condes)'!$A:$A,0))</f>
        <v>144999.14675459999</v>
      </c>
      <c r="N5335" s="19">
        <f>I5335*INDEX('Pliegos Tarifarios (Las Condes)'!$C:$C,MATCH($B5335,'Pliegos Tarifarios (Las Condes)'!$A:$A,0))</f>
        <v>9830.8497676000006</v>
      </c>
      <c r="O5335" s="19">
        <f>J5335*INDEX('Pliegos Tarifarios (Las Condes)'!$D:$D,MATCH($B5335,'Pliegos Tarifarios (Las Condes)'!$A:$A,0))</f>
        <v>41088.241158899997</v>
      </c>
      <c r="P5335" s="19">
        <f>H5335*INDEX('Pliegos Tarifarios (Las Condes)'!$E:$E,MATCH($B5335,'Pliegos Tarifarios (Las Condes)'!$A:$A,0))</f>
        <v>14332.315500799998</v>
      </c>
      <c r="Q5335" s="19" cm="1">
        <f t="array" ref="Q5335">H5335*_xlfn.IFS(H5335&lt;=350,INDEX('Pliegos Tarifarios (Las Condes)'!$F:$F,MATCH($B5335,'Pliegos Tarifarios (Las Condes)'!$A:$A,0)),H5335&lt;=500,INDEX('Pliegos Tarifarios (Las Condes)'!$G:$G,MATCH($B5335,'Pliegos Tarifarios (Las Condes)'!$A:$A,0)),H5335&lt;=1000,INDEX('Pliegos Tarifarios (Las Condes)'!$H:$H,MATCH($B5335,'Pliegos Tarifarios (Las Condes)'!$A:$A,0)),H5335&lt;=5000,INDEX('Pliegos Tarifarios (Las Condes)'!$I:$I,MATCH($B5335,'Pliegos Tarifarios (Las Condes)'!$A:$A,0)),H5335&gt;5000,INDEX('Pliegos Tarifarios (Las Condes)'!$J:$J,MATCH($B5335,'Pliegos Tarifarios (Las Condes)'!$A:$A,0)))/1.19</f>
        <v>3367.9447028571426</v>
      </c>
      <c r="R5335" s="19">
        <f>INDEX('Pliegos Tarifarios (Las Condes)'!$K:$K,MATCH($B5335,'Pliegos Tarifarios (Las Condes)'!$A:$A,0))</f>
        <v>733.35299999999995</v>
      </c>
      <c r="S5335" s="21">
        <f t="shared" si="252"/>
        <v>214351.85088475715</v>
      </c>
      <c r="T5335" s="21">
        <f t="shared" si="253"/>
        <v>40726.85166810386</v>
      </c>
      <c r="U5335" s="19">
        <v>0</v>
      </c>
      <c r="V5335" s="21">
        <f t="shared" si="254"/>
        <v>255078.70255286101</v>
      </c>
    </row>
    <row r="5336" spans="1:22" x14ac:dyDescent="0.3">
      <c r="A5336" s="7" t="s">
        <v>151</v>
      </c>
      <c r="B5336" s="7">
        <v>12</v>
      </c>
      <c r="C5336" s="8" t="s">
        <v>186</v>
      </c>
      <c r="D5336" s="7" t="s">
        <v>988</v>
      </c>
      <c r="E5336" s="7" t="s">
        <v>121</v>
      </c>
      <c r="F5336" s="8" t="s">
        <v>989</v>
      </c>
      <c r="G5336" s="7" t="s">
        <v>16</v>
      </c>
      <c r="H5336" s="9">
        <v>1100.2132999999999</v>
      </c>
      <c r="I5336" s="9">
        <v>2.9064999999999999</v>
      </c>
      <c r="J5336" s="9">
        <v>2.8959000000000001</v>
      </c>
      <c r="K5336" s="10">
        <v>0.99635300189231046</v>
      </c>
      <c r="L5336" s="9">
        <v>35.49</v>
      </c>
      <c r="M5336" s="19">
        <f>H5336*INDEX('Pliegos Tarifarios (Las Condes)'!$B:$B,MATCH($B5336,'Pliegos Tarifarios (Las Condes)'!$A:$A,0))</f>
        <v>144967.40504789999</v>
      </c>
      <c r="N5336" s="19">
        <f>I5336*INDEX('Pliegos Tarifarios (Las Condes)'!$C:$C,MATCH($B5336,'Pliegos Tarifarios (Las Condes)'!$A:$A,0))</f>
        <v>10070.973089499999</v>
      </c>
      <c r="O5336" s="19">
        <f>J5336*INDEX('Pliegos Tarifarios (Las Condes)'!$D:$D,MATCH($B5336,'Pliegos Tarifarios (Las Condes)'!$A:$A,0))</f>
        <v>42103.052819100005</v>
      </c>
      <c r="P5336" s="19">
        <f>H5336*INDEX('Pliegos Tarifarios (Las Condes)'!$E:$E,MATCH($B5336,'Pliegos Tarifarios (Las Condes)'!$A:$A,0))</f>
        <v>14329.178019199997</v>
      </c>
      <c r="Q5336" s="19" cm="1">
        <f t="array" ref="Q5336">H5336*_xlfn.IFS(H5336&lt;=350,INDEX('Pliegos Tarifarios (Las Condes)'!$F:$F,MATCH($B5336,'Pliegos Tarifarios (Las Condes)'!$A:$A,0)),H5336&lt;=500,INDEX('Pliegos Tarifarios (Las Condes)'!$G:$G,MATCH($B5336,'Pliegos Tarifarios (Las Condes)'!$A:$A,0)),H5336&lt;=1000,INDEX('Pliegos Tarifarios (Las Condes)'!$H:$H,MATCH($B5336,'Pliegos Tarifarios (Las Condes)'!$A:$A,0)),H5336&lt;=5000,INDEX('Pliegos Tarifarios (Las Condes)'!$I:$I,MATCH($B5336,'Pliegos Tarifarios (Las Condes)'!$A:$A,0)),H5336&gt;5000,INDEX('Pliegos Tarifarios (Las Condes)'!$J:$J,MATCH($B5336,'Pliegos Tarifarios (Las Condes)'!$A:$A,0)))/1.19</f>
        <v>3367.2074273949579</v>
      </c>
      <c r="R5336" s="19">
        <f>INDEX('Pliegos Tarifarios (Las Condes)'!$K:$K,MATCH($B5336,'Pliegos Tarifarios (Las Condes)'!$A:$A,0))</f>
        <v>733.35299999999995</v>
      </c>
      <c r="S5336" s="21">
        <f t="shared" si="252"/>
        <v>215571.16940309494</v>
      </c>
      <c r="T5336" s="21">
        <f t="shared" si="253"/>
        <v>40958.522186588038</v>
      </c>
      <c r="U5336" s="19">
        <v>0</v>
      </c>
      <c r="V5336" s="21">
        <f t="shared" si="254"/>
        <v>256529.69158968297</v>
      </c>
    </row>
    <row r="5337" spans="1:22" x14ac:dyDescent="0.3">
      <c r="A5337" s="7" t="s">
        <v>151</v>
      </c>
      <c r="B5337" s="7">
        <v>12</v>
      </c>
      <c r="C5337" s="8" t="s">
        <v>186</v>
      </c>
      <c r="D5337" s="7" t="s">
        <v>990</v>
      </c>
      <c r="E5337" s="7" t="s">
        <v>121</v>
      </c>
      <c r="F5337" s="8" t="s">
        <v>991</v>
      </c>
      <c r="G5337" s="7" t="s">
        <v>16</v>
      </c>
      <c r="H5337" s="9">
        <v>1098.914</v>
      </c>
      <c r="I5337" s="9">
        <v>2.8763999999999998</v>
      </c>
      <c r="J5337" s="9">
        <v>2.8426</v>
      </c>
      <c r="K5337" s="10">
        <v>0.98824920038937569</v>
      </c>
      <c r="L5337" s="9">
        <v>35.450000000000003</v>
      </c>
      <c r="M5337" s="19">
        <f>H5337*INDEX('Pliegos Tarifarios (Las Condes)'!$B:$B,MATCH($B5337,'Pliegos Tarifarios (Las Condes)'!$A:$A,0))</f>
        <v>144796.20538200001</v>
      </c>
      <c r="N5337" s="19">
        <f>I5337*INDEX('Pliegos Tarifarios (Las Condes)'!$C:$C,MATCH($B5337,'Pliegos Tarifarios (Las Condes)'!$A:$A,0))</f>
        <v>9966.6771012000008</v>
      </c>
      <c r="O5337" s="19">
        <f>J5337*INDEX('Pliegos Tarifarios (Las Condes)'!$D:$D,MATCH($B5337,'Pliegos Tarifarios (Las Condes)'!$A:$A,0))</f>
        <v>41328.132167399999</v>
      </c>
      <c r="P5337" s="19">
        <f>H5337*INDEX('Pliegos Tarifarios (Las Condes)'!$E:$E,MATCH($B5337,'Pliegos Tarifarios (Las Condes)'!$A:$A,0))</f>
        <v>14312.255936</v>
      </c>
      <c r="Q5337" s="19" cm="1">
        <f t="array" ref="Q5337">H5337*_xlfn.IFS(H5337&lt;=350,INDEX('Pliegos Tarifarios (Las Condes)'!$F:$F,MATCH($B5337,'Pliegos Tarifarios (Las Condes)'!$A:$A,0)),H5337&lt;=500,INDEX('Pliegos Tarifarios (Las Condes)'!$G:$G,MATCH($B5337,'Pliegos Tarifarios (Las Condes)'!$A:$A,0)),H5337&lt;=1000,INDEX('Pliegos Tarifarios (Las Condes)'!$H:$H,MATCH($B5337,'Pliegos Tarifarios (Las Condes)'!$A:$A,0)),H5337&lt;=5000,INDEX('Pliegos Tarifarios (Las Condes)'!$I:$I,MATCH($B5337,'Pliegos Tarifarios (Las Condes)'!$A:$A,0)),H5337&gt;5000,INDEX('Pliegos Tarifarios (Las Condes)'!$J:$J,MATCH($B5337,'Pliegos Tarifarios (Las Condes)'!$A:$A,0)))/1.19</f>
        <v>3363.2309142857143</v>
      </c>
      <c r="R5337" s="19">
        <f>INDEX('Pliegos Tarifarios (Las Condes)'!$K:$K,MATCH($B5337,'Pliegos Tarifarios (Las Condes)'!$A:$A,0))</f>
        <v>733.35299999999995</v>
      </c>
      <c r="S5337" s="21">
        <f t="shared" si="252"/>
        <v>214499.85450088576</v>
      </c>
      <c r="T5337" s="21">
        <f t="shared" si="253"/>
        <v>40754.972355168298</v>
      </c>
      <c r="U5337" s="19">
        <v>0</v>
      </c>
      <c r="V5337" s="21">
        <f t="shared" si="254"/>
        <v>255254.82685605407</v>
      </c>
    </row>
    <row r="5338" spans="1:22" x14ac:dyDescent="0.3">
      <c r="A5338" s="7" t="s">
        <v>151</v>
      </c>
      <c r="B5338" s="7">
        <v>12</v>
      </c>
      <c r="C5338" s="8" t="s">
        <v>186</v>
      </c>
      <c r="D5338" s="7" t="s">
        <v>992</v>
      </c>
      <c r="E5338" s="7" t="s">
        <v>121</v>
      </c>
      <c r="F5338" s="8" t="s">
        <v>993</v>
      </c>
      <c r="G5338" s="7" t="s">
        <v>16</v>
      </c>
      <c r="H5338" s="9">
        <v>1099.4521</v>
      </c>
      <c r="I5338" s="9">
        <v>2.8603999999999998</v>
      </c>
      <c r="J5338" s="9">
        <v>2.8252000000000002</v>
      </c>
      <c r="K5338" s="10">
        <v>0.98769402880715995</v>
      </c>
      <c r="L5338" s="9">
        <v>35.47</v>
      </c>
      <c r="M5338" s="19">
        <f>H5338*INDEX('Pliegos Tarifarios (Las Condes)'!$B:$B,MATCH($B5338,'Pliegos Tarifarios (Las Condes)'!$A:$A,0))</f>
        <v>144867.10705230001</v>
      </c>
      <c r="N5338" s="19">
        <f>I5338*INDEX('Pliegos Tarifarios (Las Condes)'!$C:$C,MATCH($B5338,'Pliegos Tarifarios (Las Condes)'!$A:$A,0))</f>
        <v>9911.2373731999996</v>
      </c>
      <c r="O5338" s="19">
        <f>J5338*INDEX('Pliegos Tarifarios (Las Condes)'!$D:$D,MATCH($B5338,'Pliegos Tarifarios (Las Condes)'!$A:$A,0))</f>
        <v>41075.156194800002</v>
      </c>
      <c r="P5338" s="19">
        <f>H5338*INDEX('Pliegos Tarifarios (Las Condes)'!$E:$E,MATCH($B5338,'Pliegos Tarifarios (Las Condes)'!$A:$A,0))</f>
        <v>14319.264150399998</v>
      </c>
      <c r="Q5338" s="19" cm="1">
        <f t="array" ref="Q5338">H5338*_xlfn.IFS(H5338&lt;=350,INDEX('Pliegos Tarifarios (Las Condes)'!$F:$F,MATCH($B5338,'Pliegos Tarifarios (Las Condes)'!$A:$A,0)),H5338&lt;=500,INDEX('Pliegos Tarifarios (Las Condes)'!$G:$G,MATCH($B5338,'Pliegos Tarifarios (Las Condes)'!$A:$A,0)),H5338&lt;=1000,INDEX('Pliegos Tarifarios (Las Condes)'!$H:$H,MATCH($B5338,'Pliegos Tarifarios (Las Condes)'!$A:$A,0)),H5338&lt;=5000,INDEX('Pliegos Tarifarios (Las Condes)'!$I:$I,MATCH($B5338,'Pliegos Tarifarios (Las Condes)'!$A:$A,0)),H5338&gt;5000,INDEX('Pliegos Tarifarios (Las Condes)'!$J:$J,MATCH($B5338,'Pliegos Tarifarios (Las Condes)'!$A:$A,0)))/1.19</f>
        <v>3364.8777715966385</v>
      </c>
      <c r="R5338" s="19">
        <f>INDEX('Pliegos Tarifarios (Las Condes)'!$K:$K,MATCH($B5338,'Pliegos Tarifarios (Las Condes)'!$A:$A,0))</f>
        <v>733.35299999999995</v>
      </c>
      <c r="S5338" s="21">
        <f t="shared" si="252"/>
        <v>214270.99554229664</v>
      </c>
      <c r="T5338" s="21">
        <f t="shared" si="253"/>
        <v>40711.48915303636</v>
      </c>
      <c r="U5338" s="19">
        <v>0</v>
      </c>
      <c r="V5338" s="21">
        <f t="shared" si="254"/>
        <v>254982.484695333</v>
      </c>
    </row>
    <row r="5339" spans="1:22" x14ac:dyDescent="0.3">
      <c r="A5339" s="7" t="s">
        <v>151</v>
      </c>
      <c r="B5339" s="7">
        <v>12</v>
      </c>
      <c r="C5339" s="8" t="s">
        <v>186</v>
      </c>
      <c r="D5339" s="7" t="s">
        <v>994</v>
      </c>
      <c r="E5339" s="7" t="s">
        <v>121</v>
      </c>
      <c r="F5339" s="8" t="s">
        <v>995</v>
      </c>
      <c r="G5339" s="7" t="s">
        <v>16</v>
      </c>
      <c r="H5339" s="9">
        <v>1099.7789</v>
      </c>
      <c r="I5339" s="9">
        <v>2.8567</v>
      </c>
      <c r="J5339" s="9">
        <v>2.8090000000000002</v>
      </c>
      <c r="K5339" s="10">
        <v>0.98330241187384049</v>
      </c>
      <c r="L5339" s="9">
        <v>35.479999999999997</v>
      </c>
      <c r="M5339" s="19">
        <f>H5339*INDEX('Pliegos Tarifarios (Las Condes)'!$B:$B,MATCH($B5339,'Pliegos Tarifarios (Las Condes)'!$A:$A,0))</f>
        <v>144910.1672007</v>
      </c>
      <c r="N5339" s="19">
        <f>I5339*INDEX('Pliegos Tarifarios (Las Condes)'!$C:$C,MATCH($B5339,'Pliegos Tarifarios (Las Condes)'!$A:$A,0))</f>
        <v>9898.4169361000004</v>
      </c>
      <c r="O5339" s="19">
        <f>J5339*INDEX('Pliegos Tarifarios (Las Condes)'!$D:$D,MATCH($B5339,'Pliegos Tarifarios (Las Condes)'!$A:$A,0))</f>
        <v>40839.626841000005</v>
      </c>
      <c r="P5339" s="19">
        <f>H5339*INDEX('Pliegos Tarifarios (Las Condes)'!$E:$E,MATCH($B5339,'Pliegos Tarifarios (Las Condes)'!$A:$A,0))</f>
        <v>14323.5203936</v>
      </c>
      <c r="Q5339" s="19" cm="1">
        <f t="array" ref="Q5339">H5339*_xlfn.IFS(H5339&lt;=350,INDEX('Pliegos Tarifarios (Las Condes)'!$F:$F,MATCH($B5339,'Pliegos Tarifarios (Las Condes)'!$A:$A,0)),H5339&lt;=500,INDEX('Pliegos Tarifarios (Las Condes)'!$G:$G,MATCH($B5339,'Pliegos Tarifarios (Las Condes)'!$A:$A,0)),H5339&lt;=1000,INDEX('Pliegos Tarifarios (Las Condes)'!$H:$H,MATCH($B5339,'Pliegos Tarifarios (Las Condes)'!$A:$A,0)),H5339&lt;=5000,INDEX('Pliegos Tarifarios (Las Condes)'!$I:$I,MATCH($B5339,'Pliegos Tarifarios (Las Condes)'!$A:$A,0)),H5339&gt;5000,INDEX('Pliegos Tarifarios (Las Condes)'!$J:$J,MATCH($B5339,'Pliegos Tarifarios (Las Condes)'!$A:$A,0)))/1.19</f>
        <v>3365.8779443697476</v>
      </c>
      <c r="R5339" s="19">
        <f>INDEX('Pliegos Tarifarios (Las Condes)'!$K:$K,MATCH($B5339,'Pliegos Tarifarios (Las Condes)'!$A:$A,0))</f>
        <v>733.35299999999995</v>
      </c>
      <c r="S5339" s="21">
        <f t="shared" si="252"/>
        <v>214070.96231576975</v>
      </c>
      <c r="T5339" s="21">
        <f t="shared" si="253"/>
        <v>40673.48283999625</v>
      </c>
      <c r="U5339" s="19">
        <v>0</v>
      </c>
      <c r="V5339" s="21">
        <f t="shared" si="254"/>
        <v>254744.44515576601</v>
      </c>
    </row>
    <row r="5340" spans="1:22" x14ac:dyDescent="0.3">
      <c r="A5340" s="7" t="s">
        <v>151</v>
      </c>
      <c r="B5340" s="7">
        <v>12</v>
      </c>
      <c r="C5340" s="8" t="s">
        <v>186</v>
      </c>
      <c r="D5340" s="7" t="s">
        <v>996</v>
      </c>
      <c r="E5340" s="7" t="s">
        <v>121</v>
      </c>
      <c r="F5340" s="8" t="s">
        <v>997</v>
      </c>
      <c r="G5340" s="7" t="s">
        <v>16</v>
      </c>
      <c r="H5340" s="9">
        <v>1099.2361000000001</v>
      </c>
      <c r="I5340" s="9">
        <v>2.8561000000000001</v>
      </c>
      <c r="J5340" s="9">
        <v>2.8382999999999998</v>
      </c>
      <c r="K5340" s="10">
        <v>0.99376772521970513</v>
      </c>
      <c r="L5340" s="9">
        <v>35.46</v>
      </c>
      <c r="M5340" s="19">
        <f>H5340*INDEX('Pliegos Tarifarios (Las Condes)'!$B:$B,MATCH($B5340,'Pliegos Tarifarios (Las Condes)'!$A:$A,0))</f>
        <v>144838.64624430001</v>
      </c>
      <c r="N5340" s="19">
        <f>I5340*INDEX('Pliegos Tarifarios (Las Condes)'!$C:$C,MATCH($B5340,'Pliegos Tarifarios (Las Condes)'!$A:$A,0))</f>
        <v>9896.3379463000001</v>
      </c>
      <c r="O5340" s="19">
        <f>J5340*INDEX('Pliegos Tarifarios (Las Condes)'!$D:$D,MATCH($B5340,'Pliegos Tarifarios (Las Condes)'!$A:$A,0))</f>
        <v>41265.615116699999</v>
      </c>
      <c r="P5340" s="19">
        <f>H5340*INDEX('Pliegos Tarifarios (Las Condes)'!$E:$E,MATCH($B5340,'Pliegos Tarifarios (Las Condes)'!$A:$A,0))</f>
        <v>14316.4509664</v>
      </c>
      <c r="Q5340" s="19" cm="1">
        <f t="array" ref="Q5340">H5340*_xlfn.IFS(H5340&lt;=350,INDEX('Pliegos Tarifarios (Las Condes)'!$F:$F,MATCH($B5340,'Pliegos Tarifarios (Las Condes)'!$A:$A,0)),H5340&lt;=500,INDEX('Pliegos Tarifarios (Las Condes)'!$G:$G,MATCH($B5340,'Pliegos Tarifarios (Las Condes)'!$A:$A,0)),H5340&lt;=1000,INDEX('Pliegos Tarifarios (Las Condes)'!$H:$H,MATCH($B5340,'Pliegos Tarifarios (Las Condes)'!$A:$A,0)),H5340&lt;=5000,INDEX('Pliegos Tarifarios (Las Condes)'!$I:$I,MATCH($B5340,'Pliegos Tarifarios (Las Condes)'!$A:$A,0)),H5340&gt;5000,INDEX('Pliegos Tarifarios (Las Condes)'!$J:$J,MATCH($B5340,'Pliegos Tarifarios (Las Condes)'!$A:$A,0)))/1.19</f>
        <v>3364.2167026890761</v>
      </c>
      <c r="R5340" s="19">
        <f>INDEX('Pliegos Tarifarios (Las Condes)'!$K:$K,MATCH($B5340,'Pliegos Tarifarios (Las Condes)'!$A:$A,0))</f>
        <v>733.35299999999995</v>
      </c>
      <c r="S5340" s="21">
        <f t="shared" si="252"/>
        <v>214414.61997638908</v>
      </c>
      <c r="T5340" s="21">
        <f t="shared" si="253"/>
        <v>40738.777795513925</v>
      </c>
      <c r="U5340" s="19">
        <v>0</v>
      </c>
      <c r="V5340" s="21">
        <f t="shared" si="254"/>
        <v>255153.39777190299</v>
      </c>
    </row>
    <row r="5341" spans="1:22" x14ac:dyDescent="0.3">
      <c r="A5341" s="7" t="s">
        <v>151</v>
      </c>
      <c r="B5341" s="7">
        <v>12</v>
      </c>
      <c r="C5341" s="8" t="s">
        <v>186</v>
      </c>
      <c r="D5341" s="7" t="s">
        <v>998</v>
      </c>
      <c r="E5341" s="7" t="s">
        <v>121</v>
      </c>
      <c r="F5341" s="8" t="s">
        <v>999</v>
      </c>
      <c r="G5341" s="7" t="s">
        <v>16</v>
      </c>
      <c r="H5341" s="9">
        <v>1098.2998</v>
      </c>
      <c r="I5341" s="9">
        <v>2.8723999999999998</v>
      </c>
      <c r="J5341" s="9">
        <v>2.8723999999999998</v>
      </c>
      <c r="K5341" s="10">
        <v>1</v>
      </c>
      <c r="L5341" s="9">
        <v>35.43</v>
      </c>
      <c r="M5341" s="19">
        <f>H5341*INDEX('Pliegos Tarifarios (Las Condes)'!$B:$B,MATCH($B5341,'Pliegos Tarifarios (Las Condes)'!$A:$A,0))</f>
        <v>144715.27654740002</v>
      </c>
      <c r="N5341" s="19">
        <f>I5341*INDEX('Pliegos Tarifarios (Las Condes)'!$C:$C,MATCH($B5341,'Pliegos Tarifarios (Las Condes)'!$A:$A,0))</f>
        <v>9952.8171691999996</v>
      </c>
      <c r="O5341" s="19">
        <f>J5341*INDEX('Pliegos Tarifarios (Las Condes)'!$D:$D,MATCH($B5341,'Pliegos Tarifarios (Las Condes)'!$A:$A,0))</f>
        <v>41761.389867599995</v>
      </c>
      <c r="P5341" s="19">
        <f>H5341*INDEX('Pliegos Tarifarios (Las Condes)'!$E:$E,MATCH($B5341,'Pliegos Tarifarios (Las Condes)'!$A:$A,0))</f>
        <v>14304.256595199999</v>
      </c>
      <c r="Q5341" s="19" cm="1">
        <f t="array" ref="Q5341">H5341*_xlfn.IFS(H5341&lt;=350,INDEX('Pliegos Tarifarios (Las Condes)'!$F:$F,MATCH($B5341,'Pliegos Tarifarios (Las Condes)'!$A:$A,0)),H5341&lt;=500,INDEX('Pliegos Tarifarios (Las Condes)'!$G:$G,MATCH($B5341,'Pliegos Tarifarios (Las Condes)'!$A:$A,0)),H5341&lt;=1000,INDEX('Pliegos Tarifarios (Las Condes)'!$H:$H,MATCH($B5341,'Pliegos Tarifarios (Las Condes)'!$A:$A,0)),H5341&lt;=5000,INDEX('Pliegos Tarifarios (Las Condes)'!$I:$I,MATCH($B5341,'Pliegos Tarifarios (Las Condes)'!$A:$A,0)),H5341&gt;5000,INDEX('Pliegos Tarifarios (Las Condes)'!$J:$J,MATCH($B5341,'Pliegos Tarifarios (Las Condes)'!$A:$A,0)))/1.19</f>
        <v>3361.351152605042</v>
      </c>
      <c r="R5341" s="19">
        <f>INDEX('Pliegos Tarifarios (Las Condes)'!$K:$K,MATCH($B5341,'Pliegos Tarifarios (Las Condes)'!$A:$A,0))</f>
        <v>733.35299999999995</v>
      </c>
      <c r="S5341" s="21">
        <f t="shared" si="252"/>
        <v>214828.44433200502</v>
      </c>
      <c r="T5341" s="21">
        <f t="shared" si="253"/>
        <v>40817.404423080952</v>
      </c>
      <c r="U5341" s="19">
        <v>0</v>
      </c>
      <c r="V5341" s="21">
        <f t="shared" si="254"/>
        <v>255645.84875508596</v>
      </c>
    </row>
    <row r="5342" spans="1:22" x14ac:dyDescent="0.3">
      <c r="A5342" s="7" t="s">
        <v>151</v>
      </c>
      <c r="B5342" s="7">
        <v>12</v>
      </c>
      <c r="C5342" s="8" t="s">
        <v>186</v>
      </c>
      <c r="D5342" s="7" t="s">
        <v>1000</v>
      </c>
      <c r="E5342" s="7" t="s">
        <v>121</v>
      </c>
      <c r="F5342" s="8" t="s">
        <v>1001</v>
      </c>
      <c r="G5342" s="7" t="s">
        <v>16</v>
      </c>
      <c r="H5342" s="9">
        <v>1100.2997</v>
      </c>
      <c r="I5342" s="9">
        <v>2.8812000000000002</v>
      </c>
      <c r="J5342" s="9">
        <v>2.8412000000000002</v>
      </c>
      <c r="K5342" s="10">
        <v>0.98611689573788697</v>
      </c>
      <c r="L5342" s="9">
        <v>35.49</v>
      </c>
      <c r="M5342" s="19">
        <f>H5342*INDEX('Pliegos Tarifarios (Las Condes)'!$B:$B,MATCH($B5342,'Pliegos Tarifarios (Las Condes)'!$A:$A,0))</f>
        <v>144978.78937110002</v>
      </c>
      <c r="N5342" s="19">
        <f>I5342*INDEX('Pliegos Tarifarios (Las Condes)'!$C:$C,MATCH($B5342,'Pliegos Tarifarios (Las Condes)'!$A:$A,0))</f>
        <v>9983.3090196000012</v>
      </c>
      <c r="O5342" s="19">
        <f>J5342*INDEX('Pliegos Tarifarios (Las Condes)'!$D:$D,MATCH($B5342,'Pliegos Tarifarios (Las Condes)'!$A:$A,0))</f>
        <v>41307.777778800002</v>
      </c>
      <c r="P5342" s="19">
        <f>H5342*INDEX('Pliegos Tarifarios (Las Condes)'!$E:$E,MATCH($B5342,'Pliegos Tarifarios (Las Condes)'!$A:$A,0))</f>
        <v>14330.303292799999</v>
      </c>
      <c r="Q5342" s="19" cm="1">
        <f t="array" ref="Q5342">H5342*_xlfn.IFS(H5342&lt;=350,INDEX('Pliegos Tarifarios (Las Condes)'!$F:$F,MATCH($B5342,'Pliegos Tarifarios (Las Condes)'!$A:$A,0)),H5342&lt;=500,INDEX('Pliegos Tarifarios (Las Condes)'!$G:$G,MATCH($B5342,'Pliegos Tarifarios (Las Condes)'!$A:$A,0)),H5342&lt;=1000,INDEX('Pliegos Tarifarios (Las Condes)'!$H:$H,MATCH($B5342,'Pliegos Tarifarios (Las Condes)'!$A:$A,0)),H5342&lt;=5000,INDEX('Pliegos Tarifarios (Las Condes)'!$I:$I,MATCH($B5342,'Pliegos Tarifarios (Las Condes)'!$A:$A,0)),H5342&gt;5000,INDEX('Pliegos Tarifarios (Las Condes)'!$J:$J,MATCH($B5342,'Pliegos Tarifarios (Las Condes)'!$A:$A,0)))/1.19</f>
        <v>3367.4718549579834</v>
      </c>
      <c r="R5342" s="19">
        <f>INDEX('Pliegos Tarifarios (Las Condes)'!$K:$K,MATCH($B5342,'Pliegos Tarifarios (Las Condes)'!$A:$A,0))</f>
        <v>733.35299999999995</v>
      </c>
      <c r="S5342" s="21">
        <f t="shared" si="252"/>
        <v>214701.00431725802</v>
      </c>
      <c r="T5342" s="21">
        <f t="shared" si="253"/>
        <v>40793.190820279022</v>
      </c>
      <c r="U5342" s="19">
        <v>0</v>
      </c>
      <c r="V5342" s="21">
        <f t="shared" si="254"/>
        <v>255494.19513753703</v>
      </c>
    </row>
    <row r="5343" spans="1:22" x14ac:dyDescent="0.3">
      <c r="A5343" s="7" t="s">
        <v>151</v>
      </c>
      <c r="B5343" s="7">
        <v>12</v>
      </c>
      <c r="C5343" s="8" t="s">
        <v>186</v>
      </c>
      <c r="D5343" s="7" t="s">
        <v>1002</v>
      </c>
      <c r="E5343" s="7" t="s">
        <v>121</v>
      </c>
      <c r="F5343" s="8" t="s">
        <v>1003</v>
      </c>
      <c r="G5343" s="7" t="s">
        <v>16</v>
      </c>
      <c r="H5343" s="9">
        <v>1099.4893999999999</v>
      </c>
      <c r="I5343" s="9">
        <v>2.9024999999999999</v>
      </c>
      <c r="J5343" s="9">
        <v>2.8182999999999998</v>
      </c>
      <c r="K5343" s="10">
        <v>0.97099052540913</v>
      </c>
      <c r="L5343" s="9">
        <v>35.47</v>
      </c>
      <c r="M5343" s="19">
        <f>H5343*INDEX('Pliegos Tarifarios (Las Condes)'!$B:$B,MATCH($B5343,'Pliegos Tarifarios (Las Condes)'!$A:$A,0))</f>
        <v>144872.02181219999</v>
      </c>
      <c r="N5343" s="19">
        <f>I5343*INDEX('Pliegos Tarifarios (Las Condes)'!$C:$C,MATCH($B5343,'Pliegos Tarifarios (Las Condes)'!$A:$A,0))</f>
        <v>10057.1131575</v>
      </c>
      <c r="O5343" s="19">
        <f>J5343*INDEX('Pliegos Tarifarios (Las Condes)'!$D:$D,MATCH($B5343,'Pliegos Tarifarios (Las Condes)'!$A:$A,0))</f>
        <v>40974.838136699997</v>
      </c>
      <c r="P5343" s="19">
        <f>H5343*INDEX('Pliegos Tarifarios (Las Condes)'!$E:$E,MATCH($B5343,'Pliegos Tarifarios (Las Condes)'!$A:$A,0))</f>
        <v>14319.749945599999</v>
      </c>
      <c r="Q5343" s="19" cm="1">
        <f t="array" ref="Q5343">H5343*_xlfn.IFS(H5343&lt;=350,INDEX('Pliegos Tarifarios (Las Condes)'!$F:$F,MATCH($B5343,'Pliegos Tarifarios (Las Condes)'!$A:$A,0)),H5343&lt;=500,INDEX('Pliegos Tarifarios (Las Condes)'!$G:$G,MATCH($B5343,'Pliegos Tarifarios (Las Condes)'!$A:$A,0)),H5343&lt;=1000,INDEX('Pliegos Tarifarios (Las Condes)'!$H:$H,MATCH($B5343,'Pliegos Tarifarios (Las Condes)'!$A:$A,0)),H5343&lt;=5000,INDEX('Pliegos Tarifarios (Las Condes)'!$I:$I,MATCH($B5343,'Pliegos Tarifarios (Las Condes)'!$A:$A,0)),H5343&gt;5000,INDEX('Pliegos Tarifarios (Las Condes)'!$J:$J,MATCH($B5343,'Pliegos Tarifarios (Las Condes)'!$A:$A,0)))/1.19</f>
        <v>3364.9919284033613</v>
      </c>
      <c r="R5343" s="19">
        <f>INDEX('Pliegos Tarifarios (Las Condes)'!$K:$K,MATCH($B5343,'Pliegos Tarifarios (Las Condes)'!$A:$A,0))</f>
        <v>733.35299999999995</v>
      </c>
      <c r="S5343" s="21">
        <f t="shared" si="252"/>
        <v>214322.06798040334</v>
      </c>
      <c r="T5343" s="21">
        <f t="shared" si="253"/>
        <v>40721.192916276639</v>
      </c>
      <c r="U5343" s="19">
        <v>0</v>
      </c>
      <c r="V5343" s="21">
        <f t="shared" si="254"/>
        <v>255043.26089667997</v>
      </c>
    </row>
    <row r="5344" spans="1:22" x14ac:dyDescent="0.3">
      <c r="A5344" s="7" t="s">
        <v>151</v>
      </c>
      <c r="B5344" s="7">
        <v>12</v>
      </c>
      <c r="C5344" s="8" t="s">
        <v>186</v>
      </c>
      <c r="D5344" s="7" t="s">
        <v>1004</v>
      </c>
      <c r="E5344" s="7" t="s">
        <v>121</v>
      </c>
      <c r="F5344" s="8" t="s">
        <v>1005</v>
      </c>
      <c r="G5344" s="7" t="s">
        <v>16</v>
      </c>
      <c r="H5344" s="9">
        <v>1099.2552000000001</v>
      </c>
      <c r="I5344" s="9">
        <v>2.8687999999999998</v>
      </c>
      <c r="J5344" s="9">
        <v>2.8559000000000001</v>
      </c>
      <c r="K5344" s="10">
        <v>0.99550334634690474</v>
      </c>
      <c r="L5344" s="9">
        <v>35.46</v>
      </c>
      <c r="M5344" s="19">
        <f>H5344*INDEX('Pliegos Tarifarios (Las Condes)'!$B:$B,MATCH($B5344,'Pliegos Tarifarios (Las Condes)'!$A:$A,0))</f>
        <v>144841.16291760001</v>
      </c>
      <c r="N5344" s="19">
        <f>I5344*INDEX('Pliegos Tarifarios (Las Condes)'!$C:$C,MATCH($B5344,'Pliegos Tarifarios (Las Condes)'!$A:$A,0))</f>
        <v>9940.3432303999998</v>
      </c>
      <c r="O5344" s="19">
        <f>J5344*INDEX('Pliegos Tarifarios (Las Condes)'!$D:$D,MATCH($B5344,'Pliegos Tarifarios (Las Condes)'!$A:$A,0))</f>
        <v>41521.4988591</v>
      </c>
      <c r="P5344" s="19">
        <f>H5344*INDEX('Pliegos Tarifarios (Las Condes)'!$E:$E,MATCH($B5344,'Pliegos Tarifarios (Las Condes)'!$A:$A,0))</f>
        <v>14316.699724800001</v>
      </c>
      <c r="Q5344" s="19" cm="1">
        <f t="array" ref="Q5344">H5344*_xlfn.IFS(H5344&lt;=350,INDEX('Pliegos Tarifarios (Las Condes)'!$F:$F,MATCH($B5344,'Pliegos Tarifarios (Las Condes)'!$A:$A,0)),H5344&lt;=500,INDEX('Pliegos Tarifarios (Las Condes)'!$G:$G,MATCH($B5344,'Pliegos Tarifarios (Las Condes)'!$A:$A,0)),H5344&lt;=1000,INDEX('Pliegos Tarifarios (Las Condes)'!$H:$H,MATCH($B5344,'Pliegos Tarifarios (Las Condes)'!$A:$A,0)),H5344&lt;=5000,INDEX('Pliegos Tarifarios (Las Condes)'!$I:$I,MATCH($B5344,'Pliegos Tarifarios (Las Condes)'!$A:$A,0)),H5344&gt;5000,INDEX('Pliegos Tarifarios (Las Condes)'!$J:$J,MATCH($B5344,'Pliegos Tarifarios (Las Condes)'!$A:$A,0)))/1.19</f>
        <v>3364.2751583193281</v>
      </c>
      <c r="R5344" s="19">
        <f>INDEX('Pliegos Tarifarios (Las Condes)'!$K:$K,MATCH($B5344,'Pliegos Tarifarios (Las Condes)'!$A:$A,0))</f>
        <v>733.35299999999995</v>
      </c>
      <c r="S5344" s="21">
        <f t="shared" si="252"/>
        <v>214717.33289021935</v>
      </c>
      <c r="T5344" s="21">
        <f t="shared" si="253"/>
        <v>40796.29324914168</v>
      </c>
      <c r="U5344" s="19">
        <v>0</v>
      </c>
      <c r="V5344" s="21">
        <f t="shared" si="254"/>
        <v>255513.62613936103</v>
      </c>
    </row>
    <row r="5345" spans="1:22" x14ac:dyDescent="0.3">
      <c r="A5345" s="7" t="s">
        <v>151</v>
      </c>
      <c r="B5345" s="7">
        <v>12</v>
      </c>
      <c r="C5345" s="8" t="s">
        <v>186</v>
      </c>
      <c r="D5345" s="7" t="s">
        <v>1006</v>
      </c>
      <c r="E5345" s="7" t="s">
        <v>121</v>
      </c>
      <c r="F5345" s="8" t="s">
        <v>1007</v>
      </c>
      <c r="G5345" s="7" t="s">
        <v>16</v>
      </c>
      <c r="H5345" s="9">
        <v>1098.7922000000001</v>
      </c>
      <c r="I5345" s="9">
        <v>2.8675999999999999</v>
      </c>
      <c r="J5345" s="9">
        <v>2.8641999999999999</v>
      </c>
      <c r="K5345" s="10">
        <v>0.99881433951736642</v>
      </c>
      <c r="L5345" s="9">
        <v>35.44</v>
      </c>
      <c r="M5345" s="19">
        <f>H5345*INDEX('Pliegos Tarifarios (Las Condes)'!$B:$B,MATCH($B5345,'Pliegos Tarifarios (Las Condes)'!$A:$A,0))</f>
        <v>144780.15664860001</v>
      </c>
      <c r="N5345" s="19">
        <f>I5345*INDEX('Pliegos Tarifarios (Las Condes)'!$C:$C,MATCH($B5345,'Pliegos Tarifarios (Las Condes)'!$A:$A,0))</f>
        <v>9936.1852508000011</v>
      </c>
      <c r="O5345" s="19">
        <f>J5345*INDEX('Pliegos Tarifarios (Las Condes)'!$D:$D,MATCH($B5345,'Pliegos Tarifarios (Las Condes)'!$A:$A,0))</f>
        <v>41642.171305799995</v>
      </c>
      <c r="P5345" s="19">
        <f>H5345*INDEX('Pliegos Tarifarios (Las Condes)'!$E:$E,MATCH($B5345,'Pliegos Tarifarios (Las Condes)'!$A:$A,0))</f>
        <v>14310.6696128</v>
      </c>
      <c r="Q5345" s="19" cm="1">
        <f t="array" ref="Q5345">H5345*_xlfn.IFS(H5345&lt;=350,INDEX('Pliegos Tarifarios (Las Condes)'!$F:$F,MATCH($B5345,'Pliegos Tarifarios (Las Condes)'!$A:$A,0)),H5345&lt;=500,INDEX('Pliegos Tarifarios (Las Condes)'!$G:$G,MATCH($B5345,'Pliegos Tarifarios (Las Condes)'!$A:$A,0)),H5345&lt;=1000,INDEX('Pliegos Tarifarios (Las Condes)'!$H:$H,MATCH($B5345,'Pliegos Tarifarios (Las Condes)'!$A:$A,0)),H5345&lt;=5000,INDEX('Pliegos Tarifarios (Las Condes)'!$I:$I,MATCH($B5345,'Pliegos Tarifarios (Las Condes)'!$A:$A,0)),H5345&gt;5000,INDEX('Pliegos Tarifarios (Las Condes)'!$J:$J,MATCH($B5345,'Pliegos Tarifarios (Las Condes)'!$A:$A,0)))/1.19</f>
        <v>3362.8581448739501</v>
      </c>
      <c r="R5345" s="19">
        <f>INDEX('Pliegos Tarifarios (Las Condes)'!$K:$K,MATCH($B5345,'Pliegos Tarifarios (Las Condes)'!$A:$A,0))</f>
        <v>733.35299999999995</v>
      </c>
      <c r="S5345" s="21">
        <f t="shared" si="252"/>
        <v>214765.39396287396</v>
      </c>
      <c r="T5345" s="21">
        <f t="shared" si="253"/>
        <v>40805.424852946053</v>
      </c>
      <c r="U5345" s="19">
        <v>0</v>
      </c>
      <c r="V5345" s="21">
        <f t="shared" si="254"/>
        <v>255570.81881582001</v>
      </c>
    </row>
    <row r="5346" spans="1:22" x14ac:dyDescent="0.3">
      <c r="A5346" s="7" t="s">
        <v>151</v>
      </c>
      <c r="B5346" s="7">
        <v>12</v>
      </c>
      <c r="C5346" s="8" t="s">
        <v>186</v>
      </c>
      <c r="D5346" s="7" t="s">
        <v>1008</v>
      </c>
      <c r="E5346" s="7" t="s">
        <v>121</v>
      </c>
      <c r="F5346" s="8" t="s">
        <v>1009</v>
      </c>
      <c r="G5346" s="7" t="s">
        <v>16</v>
      </c>
      <c r="H5346" s="9">
        <v>1100.3222000000001</v>
      </c>
      <c r="I5346" s="9">
        <v>2.9203999999999999</v>
      </c>
      <c r="J5346" s="9">
        <v>2.9203999999999999</v>
      </c>
      <c r="K5346" s="10">
        <v>1</v>
      </c>
      <c r="L5346" s="9">
        <v>35.49</v>
      </c>
      <c r="M5346" s="19">
        <f>H5346*INDEX('Pliegos Tarifarios (Las Condes)'!$B:$B,MATCH($B5346,'Pliegos Tarifarios (Las Condes)'!$A:$A,0))</f>
        <v>144981.75403860002</v>
      </c>
      <c r="N5346" s="19">
        <f>I5346*INDEX('Pliegos Tarifarios (Las Condes)'!$C:$C,MATCH($B5346,'Pliegos Tarifarios (Las Condes)'!$A:$A,0))</f>
        <v>10119.1363532</v>
      </c>
      <c r="O5346" s="19">
        <f>J5346*INDEX('Pliegos Tarifarios (Las Condes)'!$D:$D,MATCH($B5346,'Pliegos Tarifarios (Las Condes)'!$A:$A,0))</f>
        <v>42459.254619599997</v>
      </c>
      <c r="P5346" s="19">
        <f>H5346*INDEX('Pliegos Tarifarios (Las Condes)'!$E:$E,MATCH($B5346,'Pliegos Tarifarios (Las Condes)'!$A:$A,0))</f>
        <v>14330.5963328</v>
      </c>
      <c r="Q5346" s="19" cm="1">
        <f t="array" ref="Q5346">H5346*_xlfn.IFS(H5346&lt;=350,INDEX('Pliegos Tarifarios (Las Condes)'!$F:$F,MATCH($B5346,'Pliegos Tarifarios (Las Condes)'!$A:$A,0)),H5346&lt;=500,INDEX('Pliegos Tarifarios (Las Condes)'!$G:$G,MATCH($B5346,'Pliegos Tarifarios (Las Condes)'!$A:$A,0)),H5346&lt;=1000,INDEX('Pliegos Tarifarios (Las Condes)'!$H:$H,MATCH($B5346,'Pliegos Tarifarios (Las Condes)'!$A:$A,0)),H5346&lt;=5000,INDEX('Pliegos Tarifarios (Las Condes)'!$I:$I,MATCH($B5346,'Pliegos Tarifarios (Las Condes)'!$A:$A,0)),H5346&gt;5000,INDEX('Pliegos Tarifarios (Las Condes)'!$J:$J,MATCH($B5346,'Pliegos Tarifarios (Las Condes)'!$A:$A,0)))/1.19</f>
        <v>3367.5407163025211</v>
      </c>
      <c r="R5346" s="19">
        <f>INDEX('Pliegos Tarifarios (Las Condes)'!$K:$K,MATCH($B5346,'Pliegos Tarifarios (Las Condes)'!$A:$A,0))</f>
        <v>733.35299999999995</v>
      </c>
      <c r="S5346" s="21">
        <f t="shared" si="252"/>
        <v>215991.63506050254</v>
      </c>
      <c r="T5346" s="21">
        <f t="shared" si="253"/>
        <v>41038.41066149548</v>
      </c>
      <c r="U5346" s="19">
        <v>0</v>
      </c>
      <c r="V5346" s="21">
        <f t="shared" si="254"/>
        <v>257030.04572199803</v>
      </c>
    </row>
    <row r="5347" spans="1:22" x14ac:dyDescent="0.3">
      <c r="A5347" s="7" t="s">
        <v>151</v>
      </c>
      <c r="B5347" s="7">
        <v>12</v>
      </c>
      <c r="C5347" s="8" t="s">
        <v>186</v>
      </c>
      <c r="D5347" s="7" t="s">
        <v>1010</v>
      </c>
      <c r="E5347" s="7" t="s">
        <v>121</v>
      </c>
      <c r="F5347" s="8" t="s">
        <v>1011</v>
      </c>
      <c r="G5347" s="7" t="s">
        <v>16</v>
      </c>
      <c r="H5347" s="9">
        <v>1098.7849000000001</v>
      </c>
      <c r="I5347" s="9">
        <v>2.8673000000000002</v>
      </c>
      <c r="J5347" s="9">
        <v>2.8416000000000001</v>
      </c>
      <c r="K5347" s="10">
        <v>0.99103686394866253</v>
      </c>
      <c r="L5347" s="9">
        <v>35.44</v>
      </c>
      <c r="M5347" s="19">
        <f>H5347*INDEX('Pliegos Tarifarios (Las Condes)'!$B:$B,MATCH($B5347,'Pliegos Tarifarios (Las Condes)'!$A:$A,0))</f>
        <v>144779.19477870001</v>
      </c>
      <c r="N5347" s="19">
        <f>I5347*INDEX('Pliegos Tarifarios (Las Condes)'!$C:$C,MATCH($B5347,'Pliegos Tarifarios (Las Condes)'!$A:$A,0))</f>
        <v>9935.1457559000009</v>
      </c>
      <c r="O5347" s="19">
        <f>J5347*INDEX('Pliegos Tarifarios (Las Condes)'!$D:$D,MATCH($B5347,'Pliegos Tarifarios (Las Condes)'!$A:$A,0))</f>
        <v>41313.593318400002</v>
      </c>
      <c r="P5347" s="19">
        <f>H5347*INDEX('Pliegos Tarifarios (Las Condes)'!$E:$E,MATCH($B5347,'Pliegos Tarifarios (Las Condes)'!$A:$A,0))</f>
        <v>14310.574537600001</v>
      </c>
      <c r="Q5347" s="19" cm="1">
        <f t="array" ref="Q5347">H5347*_xlfn.IFS(H5347&lt;=350,INDEX('Pliegos Tarifarios (Las Condes)'!$F:$F,MATCH($B5347,'Pliegos Tarifarios (Las Condes)'!$A:$A,0)),H5347&lt;=500,INDEX('Pliegos Tarifarios (Las Condes)'!$G:$G,MATCH($B5347,'Pliegos Tarifarios (Las Condes)'!$A:$A,0)),H5347&lt;=1000,INDEX('Pliegos Tarifarios (Las Condes)'!$H:$H,MATCH($B5347,'Pliegos Tarifarios (Las Condes)'!$A:$A,0)),H5347&lt;=5000,INDEX('Pliegos Tarifarios (Las Condes)'!$I:$I,MATCH($B5347,'Pliegos Tarifarios (Las Condes)'!$A:$A,0)),H5347&gt;5000,INDEX('Pliegos Tarifarios (Las Condes)'!$J:$J,MATCH($B5347,'Pliegos Tarifarios (Las Condes)'!$A:$A,0)))/1.19</f>
        <v>3362.8358031932776</v>
      </c>
      <c r="R5347" s="19">
        <f>INDEX('Pliegos Tarifarios (Las Condes)'!$K:$K,MATCH($B5347,'Pliegos Tarifarios (Las Condes)'!$A:$A,0))</f>
        <v>733.35299999999995</v>
      </c>
      <c r="S5347" s="21">
        <f t="shared" si="252"/>
        <v>214434.69719379331</v>
      </c>
      <c r="T5347" s="21">
        <f t="shared" si="253"/>
        <v>40742.59246682073</v>
      </c>
      <c r="U5347" s="19">
        <v>0</v>
      </c>
      <c r="V5347" s="21">
        <f t="shared" si="254"/>
        <v>255177.28966061404</v>
      </c>
    </row>
    <row r="5348" spans="1:22" x14ac:dyDescent="0.3">
      <c r="A5348" s="7" t="s">
        <v>151</v>
      </c>
      <c r="B5348" s="7">
        <v>12</v>
      </c>
      <c r="C5348" s="8" t="s">
        <v>186</v>
      </c>
      <c r="D5348" s="7" t="s">
        <v>1012</v>
      </c>
      <c r="E5348" s="7" t="s">
        <v>121</v>
      </c>
      <c r="F5348" s="8" t="s">
        <v>1013</v>
      </c>
      <c r="G5348" s="7" t="s">
        <v>16</v>
      </c>
      <c r="H5348" s="9">
        <v>1099.3221000000001</v>
      </c>
      <c r="I5348" s="9">
        <v>2.8801999999999999</v>
      </c>
      <c r="J5348" s="9">
        <v>2.8338000000000001</v>
      </c>
      <c r="K5348" s="10">
        <v>0.98389000763835854</v>
      </c>
      <c r="L5348" s="9">
        <v>35.46</v>
      </c>
      <c r="M5348" s="19">
        <f>H5348*INDEX('Pliegos Tarifarios (Las Condes)'!$B:$B,MATCH($B5348,'Pliegos Tarifarios (Las Condes)'!$A:$A,0))</f>
        <v>144849.97786230003</v>
      </c>
      <c r="N5348" s="19">
        <f>I5348*INDEX('Pliegos Tarifarios (Las Condes)'!$C:$C,MATCH($B5348,'Pliegos Tarifarios (Las Condes)'!$A:$A,0))</f>
        <v>9979.8440365999995</v>
      </c>
      <c r="O5348" s="19">
        <f>J5348*INDEX('Pliegos Tarifarios (Las Condes)'!$D:$D,MATCH($B5348,'Pliegos Tarifarios (Las Condes)'!$A:$A,0))</f>
        <v>41200.190296200002</v>
      </c>
      <c r="P5348" s="19">
        <f>H5348*INDEX('Pliegos Tarifarios (Las Condes)'!$E:$E,MATCH($B5348,'Pliegos Tarifarios (Las Condes)'!$A:$A,0))</f>
        <v>14317.5710304</v>
      </c>
      <c r="Q5348" s="19" cm="1">
        <f t="array" ref="Q5348">H5348*_xlfn.IFS(H5348&lt;=350,INDEX('Pliegos Tarifarios (Las Condes)'!$F:$F,MATCH($B5348,'Pliegos Tarifarios (Las Condes)'!$A:$A,0)),H5348&lt;=500,INDEX('Pliegos Tarifarios (Las Condes)'!$G:$G,MATCH($B5348,'Pliegos Tarifarios (Las Condes)'!$A:$A,0)),H5348&lt;=1000,INDEX('Pliegos Tarifarios (Las Condes)'!$H:$H,MATCH($B5348,'Pliegos Tarifarios (Las Condes)'!$A:$A,0)),H5348&lt;=5000,INDEX('Pliegos Tarifarios (Las Condes)'!$I:$I,MATCH($B5348,'Pliegos Tarifarios (Las Condes)'!$A:$A,0)),H5348&gt;5000,INDEX('Pliegos Tarifarios (Las Condes)'!$J:$J,MATCH($B5348,'Pliegos Tarifarios (Las Condes)'!$A:$A,0)))/1.19</f>
        <v>3364.4799060504206</v>
      </c>
      <c r="R5348" s="19">
        <f>INDEX('Pliegos Tarifarios (Las Condes)'!$K:$K,MATCH($B5348,'Pliegos Tarifarios (Las Condes)'!$A:$A,0))</f>
        <v>733.35299999999995</v>
      </c>
      <c r="S5348" s="21">
        <f t="shared" si="252"/>
        <v>214445.41613155045</v>
      </c>
      <c r="T5348" s="21">
        <f t="shared" si="253"/>
        <v>40744.629064994588</v>
      </c>
      <c r="U5348" s="19">
        <v>0</v>
      </c>
      <c r="V5348" s="21">
        <f t="shared" si="254"/>
        <v>255190.04519654502</v>
      </c>
    </row>
    <row r="5349" spans="1:22" x14ac:dyDescent="0.3">
      <c r="A5349" s="7" t="s">
        <v>151</v>
      </c>
      <c r="B5349" s="7">
        <v>12</v>
      </c>
      <c r="C5349" s="8" t="s">
        <v>186</v>
      </c>
      <c r="D5349" s="7" t="s">
        <v>1014</v>
      </c>
      <c r="E5349" s="7" t="s">
        <v>121</v>
      </c>
      <c r="F5349" s="8" t="s">
        <v>1015</v>
      </c>
      <c r="G5349" s="7" t="s">
        <v>16</v>
      </c>
      <c r="H5349" s="9">
        <v>1099.8680999999999</v>
      </c>
      <c r="I5349" s="9">
        <v>2.8874</v>
      </c>
      <c r="J5349" s="9">
        <v>2.8742000000000001</v>
      </c>
      <c r="K5349" s="10">
        <v>0.99542841310521579</v>
      </c>
      <c r="L5349" s="9">
        <v>35.479999999999997</v>
      </c>
      <c r="M5349" s="19">
        <f>H5349*INDEX('Pliegos Tarifarios (Las Condes)'!$B:$B,MATCH($B5349,'Pliegos Tarifarios (Las Condes)'!$A:$A,0))</f>
        <v>144921.9204603</v>
      </c>
      <c r="N5349" s="19">
        <f>I5349*INDEX('Pliegos Tarifarios (Las Condes)'!$C:$C,MATCH($B5349,'Pliegos Tarifarios (Las Condes)'!$A:$A,0))</f>
        <v>10004.791914200001</v>
      </c>
      <c r="O5349" s="19">
        <f>J5349*INDEX('Pliegos Tarifarios (Las Condes)'!$D:$D,MATCH($B5349,'Pliegos Tarifarios (Las Condes)'!$A:$A,0))</f>
        <v>41787.5597958</v>
      </c>
      <c r="P5349" s="19">
        <f>H5349*INDEX('Pliegos Tarifarios (Las Condes)'!$E:$E,MATCH($B5349,'Pliegos Tarifarios (Las Condes)'!$A:$A,0))</f>
        <v>14324.682134399998</v>
      </c>
      <c r="Q5349" s="19" cm="1">
        <f t="array" ref="Q5349">H5349*_xlfn.IFS(H5349&lt;=350,INDEX('Pliegos Tarifarios (Las Condes)'!$F:$F,MATCH($B5349,'Pliegos Tarifarios (Las Condes)'!$A:$A,0)),H5349&lt;=500,INDEX('Pliegos Tarifarios (Las Condes)'!$G:$G,MATCH($B5349,'Pliegos Tarifarios (Las Condes)'!$A:$A,0)),H5349&lt;=1000,INDEX('Pliegos Tarifarios (Las Condes)'!$H:$H,MATCH($B5349,'Pliegos Tarifarios (Las Condes)'!$A:$A,0)),H5349&lt;=5000,INDEX('Pliegos Tarifarios (Las Condes)'!$I:$I,MATCH($B5349,'Pliegos Tarifarios (Las Condes)'!$A:$A,0)),H5349&gt;5000,INDEX('Pliegos Tarifarios (Las Condes)'!$J:$J,MATCH($B5349,'Pliegos Tarifarios (Las Condes)'!$A:$A,0)))/1.19</f>
        <v>3366.1509413445374</v>
      </c>
      <c r="R5349" s="19">
        <f>INDEX('Pliegos Tarifarios (Las Condes)'!$K:$K,MATCH($B5349,'Pliegos Tarifarios (Las Condes)'!$A:$A,0))</f>
        <v>733.35299999999995</v>
      </c>
      <c r="S5349" s="21">
        <f t="shared" si="252"/>
        <v>215138.45824604455</v>
      </c>
      <c r="T5349" s="21">
        <f t="shared" si="253"/>
        <v>40876.307066748464</v>
      </c>
      <c r="U5349" s="19">
        <v>0</v>
      </c>
      <c r="V5349" s="21">
        <f t="shared" si="254"/>
        <v>256014.76531279302</v>
      </c>
    </row>
    <row r="5350" spans="1:22" x14ac:dyDescent="0.3">
      <c r="A5350" s="7" t="s">
        <v>151</v>
      </c>
      <c r="B5350" s="7">
        <v>12</v>
      </c>
      <c r="C5350" s="8" t="s">
        <v>186</v>
      </c>
      <c r="D5350" s="7" t="s">
        <v>1016</v>
      </c>
      <c r="E5350" s="7" t="s">
        <v>121</v>
      </c>
      <c r="F5350" s="8" t="s">
        <v>1017</v>
      </c>
      <c r="G5350" s="7" t="s">
        <v>16</v>
      </c>
      <c r="H5350" s="9">
        <v>1100.9358</v>
      </c>
      <c r="I5350" s="9">
        <v>2.8818000000000001</v>
      </c>
      <c r="J5350" s="9">
        <v>2.8532999999999999</v>
      </c>
      <c r="K5350" s="10">
        <v>0.99011034769935446</v>
      </c>
      <c r="L5350" s="9">
        <v>35.51</v>
      </c>
      <c r="M5350" s="19">
        <f>H5350*INDEX('Pliegos Tarifarios (Las Condes)'!$B:$B,MATCH($B5350,'Pliegos Tarifarios (Las Condes)'!$A:$A,0))</f>
        <v>145062.60381540001</v>
      </c>
      <c r="N5350" s="19">
        <f>I5350*INDEX('Pliegos Tarifarios (Las Condes)'!$C:$C,MATCH($B5350,'Pliegos Tarifarios (Las Condes)'!$A:$A,0))</f>
        <v>9985.3880094000015</v>
      </c>
      <c r="O5350" s="19">
        <f>J5350*INDEX('Pliegos Tarifarios (Las Condes)'!$D:$D,MATCH($B5350,'Pliegos Tarifarios (Las Condes)'!$A:$A,0))</f>
        <v>41483.697851700003</v>
      </c>
      <c r="P5350" s="19">
        <f>H5350*INDEX('Pliegos Tarifarios (Las Condes)'!$E:$E,MATCH($B5350,'Pliegos Tarifarios (Las Condes)'!$A:$A,0))</f>
        <v>14338.587859199999</v>
      </c>
      <c r="Q5350" s="19" cm="1">
        <f t="array" ref="Q5350">H5350*_xlfn.IFS(H5350&lt;=350,INDEX('Pliegos Tarifarios (Las Condes)'!$F:$F,MATCH($B5350,'Pliegos Tarifarios (Las Condes)'!$A:$A,0)),H5350&lt;=500,INDEX('Pliegos Tarifarios (Las Condes)'!$G:$G,MATCH($B5350,'Pliegos Tarifarios (Las Condes)'!$A:$A,0)),H5350&lt;=1000,INDEX('Pliegos Tarifarios (Las Condes)'!$H:$H,MATCH($B5350,'Pliegos Tarifarios (Las Condes)'!$A:$A,0)),H5350&lt;=5000,INDEX('Pliegos Tarifarios (Las Condes)'!$I:$I,MATCH($B5350,'Pliegos Tarifarios (Las Condes)'!$A:$A,0)),H5350&gt;5000,INDEX('Pliegos Tarifarios (Las Condes)'!$J:$J,MATCH($B5350,'Pliegos Tarifarios (Las Condes)'!$A:$A,0)))/1.19</f>
        <v>3369.4186416806724</v>
      </c>
      <c r="R5350" s="19">
        <f>INDEX('Pliegos Tarifarios (Las Condes)'!$K:$K,MATCH($B5350,'Pliegos Tarifarios (Las Condes)'!$A:$A,0))</f>
        <v>733.35299999999995</v>
      </c>
      <c r="S5350" s="21">
        <f t="shared" si="252"/>
        <v>214973.04917738069</v>
      </c>
      <c r="T5350" s="21">
        <f t="shared" si="253"/>
        <v>40844.879343702334</v>
      </c>
      <c r="U5350" s="19">
        <v>0</v>
      </c>
      <c r="V5350" s="21">
        <f t="shared" si="254"/>
        <v>255817.92852108303</v>
      </c>
    </row>
    <row r="5351" spans="1:22" x14ac:dyDescent="0.3">
      <c r="A5351" s="7" t="s">
        <v>151</v>
      </c>
      <c r="B5351" s="7">
        <v>12</v>
      </c>
      <c r="C5351" s="8" t="s">
        <v>186</v>
      </c>
      <c r="D5351" s="7" t="s">
        <v>1018</v>
      </c>
      <c r="E5351" s="7" t="s">
        <v>121</v>
      </c>
      <c r="F5351" s="8" t="s">
        <v>1019</v>
      </c>
      <c r="G5351" s="7" t="s">
        <v>16</v>
      </c>
      <c r="H5351" s="9">
        <v>1101.3649</v>
      </c>
      <c r="I5351" s="9">
        <v>2.8477000000000001</v>
      </c>
      <c r="J5351" s="9">
        <v>2.8279999999999998</v>
      </c>
      <c r="K5351" s="10">
        <v>0.99308213646100352</v>
      </c>
      <c r="L5351" s="9">
        <v>35.53</v>
      </c>
      <c r="M5351" s="19">
        <f>H5351*INDEX('Pliegos Tarifarios (Las Condes)'!$B:$B,MATCH($B5351,'Pliegos Tarifarios (Las Condes)'!$A:$A,0))</f>
        <v>145119.14331870002</v>
      </c>
      <c r="N5351" s="19">
        <f>I5351*INDEX('Pliegos Tarifarios (Las Condes)'!$C:$C,MATCH($B5351,'Pliegos Tarifarios (Las Condes)'!$A:$A,0))</f>
        <v>9867.2320891000018</v>
      </c>
      <c r="O5351" s="19">
        <f>J5351*INDEX('Pliegos Tarifarios (Las Condes)'!$D:$D,MATCH($B5351,'Pliegos Tarifarios (Las Condes)'!$A:$A,0))</f>
        <v>41115.864971999996</v>
      </c>
      <c r="P5351" s="19">
        <f>H5351*INDEX('Pliegos Tarifarios (Las Condes)'!$E:$E,MATCH($B5351,'Pliegos Tarifarios (Las Condes)'!$A:$A,0))</f>
        <v>14344.176457599999</v>
      </c>
      <c r="Q5351" s="19" cm="1">
        <f t="array" ref="Q5351">H5351*_xlfn.IFS(H5351&lt;=350,INDEX('Pliegos Tarifarios (Las Condes)'!$F:$F,MATCH($B5351,'Pliegos Tarifarios (Las Condes)'!$A:$A,0)),H5351&lt;=500,INDEX('Pliegos Tarifarios (Las Condes)'!$G:$G,MATCH($B5351,'Pliegos Tarifarios (Las Condes)'!$A:$A,0)),H5351&lt;=1000,INDEX('Pliegos Tarifarios (Las Condes)'!$H:$H,MATCH($B5351,'Pliegos Tarifarios (Las Condes)'!$A:$A,0)),H5351&lt;=5000,INDEX('Pliegos Tarifarios (Las Condes)'!$I:$I,MATCH($B5351,'Pliegos Tarifarios (Las Condes)'!$A:$A,0)),H5351&gt;5000,INDEX('Pliegos Tarifarios (Las Condes)'!$J:$J,MATCH($B5351,'Pliegos Tarifarios (Las Condes)'!$A:$A,0)))/1.19</f>
        <v>3370.7319040336138</v>
      </c>
      <c r="R5351" s="19">
        <f>INDEX('Pliegos Tarifarios (Las Condes)'!$K:$K,MATCH($B5351,'Pliegos Tarifarios (Las Condes)'!$A:$A,0))</f>
        <v>733.35299999999995</v>
      </c>
      <c r="S5351" s="21">
        <f t="shared" si="252"/>
        <v>214550.50174143363</v>
      </c>
      <c r="T5351" s="21">
        <f t="shared" si="253"/>
        <v>40764.595330872391</v>
      </c>
      <c r="U5351" s="19">
        <v>0</v>
      </c>
      <c r="V5351" s="21">
        <f t="shared" si="254"/>
        <v>255315.09707230603</v>
      </c>
    </row>
    <row r="5352" spans="1:22" x14ac:dyDescent="0.3">
      <c r="A5352" s="7" t="s">
        <v>151</v>
      </c>
      <c r="B5352" s="7">
        <v>12</v>
      </c>
      <c r="C5352" s="8" t="s">
        <v>186</v>
      </c>
      <c r="D5352" s="7" t="s">
        <v>1020</v>
      </c>
      <c r="E5352" s="7" t="s">
        <v>121</v>
      </c>
      <c r="F5352" s="8" t="s">
        <v>1021</v>
      </c>
      <c r="G5352" s="7" t="s">
        <v>16</v>
      </c>
      <c r="H5352" s="9">
        <v>1099.4794999999999</v>
      </c>
      <c r="I5352" s="9">
        <v>2.9620000000000002</v>
      </c>
      <c r="J5352" s="9">
        <v>2.8702000000000001</v>
      </c>
      <c r="K5352" s="10">
        <v>0.96900742741390944</v>
      </c>
      <c r="L5352" s="9">
        <v>35.47</v>
      </c>
      <c r="M5352" s="19">
        <f>H5352*INDEX('Pliegos Tarifarios (Las Condes)'!$B:$B,MATCH($B5352,'Pliegos Tarifarios (Las Condes)'!$A:$A,0))</f>
        <v>144870.7173585</v>
      </c>
      <c r="N5352" s="19">
        <f>I5352*INDEX('Pliegos Tarifarios (Las Condes)'!$C:$C,MATCH($B5352,'Pliegos Tarifarios (Las Condes)'!$A:$A,0))</f>
        <v>10263.279646000001</v>
      </c>
      <c r="O5352" s="19">
        <f>J5352*INDEX('Pliegos Tarifarios (Las Condes)'!$D:$D,MATCH($B5352,'Pliegos Tarifarios (Las Condes)'!$A:$A,0))</f>
        <v>41729.404399800005</v>
      </c>
      <c r="P5352" s="19">
        <f>H5352*INDEX('Pliegos Tarifarios (Las Condes)'!$E:$E,MATCH($B5352,'Pliegos Tarifarios (Las Condes)'!$A:$A,0))</f>
        <v>14319.621007999998</v>
      </c>
      <c r="Q5352" s="19" cm="1">
        <f t="array" ref="Q5352">H5352*_xlfn.IFS(H5352&lt;=350,INDEX('Pliegos Tarifarios (Las Condes)'!$F:$F,MATCH($B5352,'Pliegos Tarifarios (Las Condes)'!$A:$A,0)),H5352&lt;=500,INDEX('Pliegos Tarifarios (Las Condes)'!$G:$G,MATCH($B5352,'Pliegos Tarifarios (Las Condes)'!$A:$A,0)),H5352&lt;=1000,INDEX('Pliegos Tarifarios (Las Condes)'!$H:$H,MATCH($B5352,'Pliegos Tarifarios (Las Condes)'!$A:$A,0)),H5352&lt;=5000,INDEX('Pliegos Tarifarios (Las Condes)'!$I:$I,MATCH($B5352,'Pliegos Tarifarios (Las Condes)'!$A:$A,0)),H5352&gt;5000,INDEX('Pliegos Tarifarios (Las Condes)'!$J:$J,MATCH($B5352,'Pliegos Tarifarios (Las Condes)'!$A:$A,0)))/1.19</f>
        <v>3364.9616294117645</v>
      </c>
      <c r="R5352" s="19">
        <f>INDEX('Pliegos Tarifarios (Las Condes)'!$K:$K,MATCH($B5352,'Pliegos Tarifarios (Las Condes)'!$A:$A,0))</f>
        <v>733.35299999999995</v>
      </c>
      <c r="S5352" s="21">
        <f t="shared" si="252"/>
        <v>215281.33704171175</v>
      </c>
      <c r="T5352" s="21">
        <f t="shared" si="253"/>
        <v>40903.454037925236</v>
      </c>
      <c r="U5352" s="19">
        <v>0</v>
      </c>
      <c r="V5352" s="21">
        <f t="shared" si="254"/>
        <v>256184.79107963698</v>
      </c>
    </row>
    <row r="5353" spans="1:22" x14ac:dyDescent="0.3">
      <c r="A5353" s="7" t="s">
        <v>151</v>
      </c>
      <c r="B5353" s="7">
        <v>12</v>
      </c>
      <c r="C5353" s="8" t="s">
        <v>186</v>
      </c>
      <c r="D5353" s="7" t="s">
        <v>1022</v>
      </c>
      <c r="E5353" s="7" t="s">
        <v>121</v>
      </c>
      <c r="F5353" s="8" t="s">
        <v>1023</v>
      </c>
      <c r="G5353" s="7" t="s">
        <v>16</v>
      </c>
      <c r="H5353" s="9">
        <v>1099.2592</v>
      </c>
      <c r="I5353" s="9">
        <v>2.8805999999999998</v>
      </c>
      <c r="J5353" s="9">
        <v>2.827</v>
      </c>
      <c r="K5353" s="10">
        <v>0.9813927653960981</v>
      </c>
      <c r="L5353" s="9">
        <v>35.46</v>
      </c>
      <c r="M5353" s="19">
        <f>H5353*INDEX('Pliegos Tarifarios (Las Condes)'!$B:$B,MATCH($B5353,'Pliegos Tarifarios (Las Condes)'!$A:$A,0))</f>
        <v>144841.6899696</v>
      </c>
      <c r="N5353" s="19">
        <f>I5353*INDEX('Pliegos Tarifarios (Las Condes)'!$C:$C,MATCH($B5353,'Pliegos Tarifarios (Las Condes)'!$A:$A,0))</f>
        <v>9981.2300297999991</v>
      </c>
      <c r="O5353" s="19">
        <f>J5353*INDEX('Pliegos Tarifarios (Las Condes)'!$D:$D,MATCH($B5353,'Pliegos Tarifarios (Las Condes)'!$A:$A,0))</f>
        <v>41101.326122999999</v>
      </c>
      <c r="P5353" s="19">
        <f>H5353*INDEX('Pliegos Tarifarios (Las Condes)'!$E:$E,MATCH($B5353,'Pliegos Tarifarios (Las Condes)'!$A:$A,0))</f>
        <v>14316.751820799998</v>
      </c>
      <c r="Q5353" s="19" cm="1">
        <f t="array" ref="Q5353">H5353*_xlfn.IFS(H5353&lt;=350,INDEX('Pliegos Tarifarios (Las Condes)'!$F:$F,MATCH($B5353,'Pliegos Tarifarios (Las Condes)'!$A:$A,0)),H5353&lt;=500,INDEX('Pliegos Tarifarios (Las Condes)'!$G:$G,MATCH($B5353,'Pliegos Tarifarios (Las Condes)'!$A:$A,0)),H5353&lt;=1000,INDEX('Pliegos Tarifarios (Las Condes)'!$H:$H,MATCH($B5353,'Pliegos Tarifarios (Las Condes)'!$A:$A,0)),H5353&lt;=5000,INDEX('Pliegos Tarifarios (Las Condes)'!$I:$I,MATCH($B5353,'Pliegos Tarifarios (Las Condes)'!$A:$A,0)),H5353&gt;5000,INDEX('Pliegos Tarifarios (Las Condes)'!$J:$J,MATCH($B5353,'Pliegos Tarifarios (Las Condes)'!$A:$A,0)))/1.19</f>
        <v>3364.2874003361344</v>
      </c>
      <c r="R5353" s="19">
        <f>INDEX('Pliegos Tarifarios (Las Condes)'!$K:$K,MATCH($B5353,'Pliegos Tarifarios (Las Condes)'!$A:$A,0))</f>
        <v>733.35299999999995</v>
      </c>
      <c r="S5353" s="21">
        <f t="shared" si="252"/>
        <v>214338.63834353615</v>
      </c>
      <c r="T5353" s="21">
        <f t="shared" si="253"/>
        <v>40724.341285271868</v>
      </c>
      <c r="U5353" s="19">
        <v>0</v>
      </c>
      <c r="V5353" s="21">
        <f t="shared" si="254"/>
        <v>255062.97962880801</v>
      </c>
    </row>
    <row r="5354" spans="1:22" x14ac:dyDescent="0.3">
      <c r="A5354" s="7" t="s">
        <v>151</v>
      </c>
      <c r="B5354" s="7">
        <v>12</v>
      </c>
      <c r="C5354" s="8" t="s">
        <v>186</v>
      </c>
      <c r="D5354" s="7" t="s">
        <v>1024</v>
      </c>
      <c r="E5354" s="7" t="s">
        <v>121</v>
      </c>
      <c r="F5354" s="8" t="s">
        <v>1025</v>
      </c>
      <c r="G5354" s="7" t="s">
        <v>16</v>
      </c>
      <c r="H5354" s="9">
        <v>1099.2328</v>
      </c>
      <c r="I5354" s="9">
        <v>2.8441000000000001</v>
      </c>
      <c r="J5354" s="9">
        <v>2.8088000000000002</v>
      </c>
      <c r="K5354" s="10">
        <v>0.98758834077564084</v>
      </c>
      <c r="L5354" s="9">
        <v>35.46</v>
      </c>
      <c r="M5354" s="19">
        <f>H5354*INDEX('Pliegos Tarifarios (Las Condes)'!$B:$B,MATCH($B5354,'Pliegos Tarifarios (Las Condes)'!$A:$A,0))</f>
        <v>144838.2114264</v>
      </c>
      <c r="N5354" s="19">
        <f>I5354*INDEX('Pliegos Tarifarios (Las Condes)'!$C:$C,MATCH($B5354,'Pliegos Tarifarios (Las Condes)'!$A:$A,0))</f>
        <v>9854.7581503000001</v>
      </c>
      <c r="O5354" s="19">
        <f>J5354*INDEX('Pliegos Tarifarios (Las Condes)'!$D:$D,MATCH($B5354,'Pliegos Tarifarios (Las Condes)'!$A:$A,0))</f>
        <v>40836.719071200001</v>
      </c>
      <c r="P5354" s="19">
        <f>H5354*INDEX('Pliegos Tarifarios (Las Condes)'!$E:$E,MATCH($B5354,'Pliegos Tarifarios (Las Condes)'!$A:$A,0))</f>
        <v>14316.407987199998</v>
      </c>
      <c r="Q5354" s="19" cm="1">
        <f t="array" ref="Q5354">H5354*_xlfn.IFS(H5354&lt;=350,INDEX('Pliegos Tarifarios (Las Condes)'!$F:$F,MATCH($B5354,'Pliegos Tarifarios (Las Condes)'!$A:$A,0)),H5354&lt;=500,INDEX('Pliegos Tarifarios (Las Condes)'!$G:$G,MATCH($B5354,'Pliegos Tarifarios (Las Condes)'!$A:$A,0)),H5354&lt;=1000,INDEX('Pliegos Tarifarios (Las Condes)'!$H:$H,MATCH($B5354,'Pliegos Tarifarios (Las Condes)'!$A:$A,0)),H5354&lt;=5000,INDEX('Pliegos Tarifarios (Las Condes)'!$I:$I,MATCH($B5354,'Pliegos Tarifarios (Las Condes)'!$A:$A,0)),H5354&gt;5000,INDEX('Pliegos Tarifarios (Las Condes)'!$J:$J,MATCH($B5354,'Pliegos Tarifarios (Las Condes)'!$A:$A,0)))/1.19</f>
        <v>3364.2066030252099</v>
      </c>
      <c r="R5354" s="19">
        <f>INDEX('Pliegos Tarifarios (Las Condes)'!$K:$K,MATCH($B5354,'Pliegos Tarifarios (Las Condes)'!$A:$A,0))</f>
        <v>733.35299999999995</v>
      </c>
      <c r="S5354" s="21">
        <f t="shared" si="252"/>
        <v>213943.6562381252</v>
      </c>
      <c r="T5354" s="21">
        <f t="shared" si="253"/>
        <v>40649.294685243789</v>
      </c>
      <c r="U5354" s="19">
        <v>0</v>
      </c>
      <c r="V5354" s="21">
        <f t="shared" si="254"/>
        <v>254592.95092336898</v>
      </c>
    </row>
    <row r="5355" spans="1:22" x14ac:dyDescent="0.3">
      <c r="A5355" s="7" t="s">
        <v>151</v>
      </c>
      <c r="B5355" s="7">
        <v>12</v>
      </c>
      <c r="C5355" s="8" t="s">
        <v>186</v>
      </c>
      <c r="D5355" s="7" t="s">
        <v>1026</v>
      </c>
      <c r="E5355" s="7" t="s">
        <v>121</v>
      </c>
      <c r="F5355" s="8" t="s">
        <v>1027</v>
      </c>
      <c r="G5355" s="7" t="s">
        <v>16</v>
      </c>
      <c r="H5355" s="9">
        <v>1100.3023000000001</v>
      </c>
      <c r="I5355" s="9">
        <v>2.8854000000000002</v>
      </c>
      <c r="J5355" s="9">
        <v>2.8515999999999999</v>
      </c>
      <c r="K5355" s="10">
        <v>0.98828585291467375</v>
      </c>
      <c r="L5355" s="9">
        <v>35.49</v>
      </c>
      <c r="M5355" s="19">
        <f>H5355*INDEX('Pliegos Tarifarios (Las Condes)'!$B:$B,MATCH($B5355,'Pliegos Tarifarios (Las Condes)'!$A:$A,0))</f>
        <v>144979.13195490002</v>
      </c>
      <c r="N5355" s="19">
        <f>I5355*INDEX('Pliegos Tarifarios (Las Condes)'!$C:$C,MATCH($B5355,'Pliegos Tarifarios (Las Condes)'!$A:$A,0))</f>
        <v>9997.8619482000013</v>
      </c>
      <c r="O5355" s="19">
        <f>J5355*INDEX('Pliegos Tarifarios (Las Condes)'!$D:$D,MATCH($B5355,'Pliegos Tarifarios (Las Condes)'!$A:$A,0))</f>
        <v>41458.9818084</v>
      </c>
      <c r="P5355" s="19">
        <f>H5355*INDEX('Pliegos Tarifarios (Las Condes)'!$E:$E,MATCH($B5355,'Pliegos Tarifarios (Las Condes)'!$A:$A,0))</f>
        <v>14330.337155199999</v>
      </c>
      <c r="Q5355" s="19" cm="1">
        <f t="array" ref="Q5355">H5355*_xlfn.IFS(H5355&lt;=350,INDEX('Pliegos Tarifarios (Las Condes)'!$F:$F,MATCH($B5355,'Pliegos Tarifarios (Las Condes)'!$A:$A,0)),H5355&lt;=500,INDEX('Pliegos Tarifarios (Las Condes)'!$G:$G,MATCH($B5355,'Pliegos Tarifarios (Las Condes)'!$A:$A,0)),H5355&lt;=1000,INDEX('Pliegos Tarifarios (Las Condes)'!$H:$H,MATCH($B5355,'Pliegos Tarifarios (Las Condes)'!$A:$A,0)),H5355&lt;=5000,INDEX('Pliegos Tarifarios (Las Condes)'!$I:$I,MATCH($B5355,'Pliegos Tarifarios (Las Condes)'!$A:$A,0)),H5355&gt;5000,INDEX('Pliegos Tarifarios (Las Condes)'!$J:$J,MATCH($B5355,'Pliegos Tarifarios (Las Condes)'!$A:$A,0)))/1.19</f>
        <v>3367.4798122689076</v>
      </c>
      <c r="R5355" s="19">
        <f>INDEX('Pliegos Tarifarios (Las Condes)'!$K:$K,MATCH($B5355,'Pliegos Tarifarios (Las Condes)'!$A:$A,0))</f>
        <v>733.35299999999995</v>
      </c>
      <c r="S5355" s="21">
        <f t="shared" si="252"/>
        <v>214867.14567896893</v>
      </c>
      <c r="T5355" s="21">
        <f t="shared" si="253"/>
        <v>40824.757679004098</v>
      </c>
      <c r="U5355" s="19">
        <v>0</v>
      </c>
      <c r="V5355" s="21">
        <f t="shared" si="254"/>
        <v>255691.90335797303</v>
      </c>
    </row>
  </sheetData>
  <autoFilter ref="A3:L639" xr:uid="{00000000-0001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4082-0A40-4E7D-BE3A-777724BB0B33}">
  <dimension ref="A1:L13"/>
  <sheetViews>
    <sheetView workbookViewId="0">
      <selection activeCell="A2" sqref="A2:K13"/>
    </sheetView>
  </sheetViews>
  <sheetFormatPr baseColWidth="10" defaultRowHeight="14.4" x14ac:dyDescent="0.3"/>
  <sheetData>
    <row r="1" spans="1:12" ht="57.6" x14ac:dyDescent="0.3">
      <c r="A1" s="17" t="s">
        <v>0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174</v>
      </c>
      <c r="G1" s="17" t="s">
        <v>175</v>
      </c>
      <c r="H1" s="17" t="s">
        <v>176</v>
      </c>
      <c r="I1" s="17" t="s">
        <v>177</v>
      </c>
      <c r="J1" s="17" t="s">
        <v>178</v>
      </c>
      <c r="K1" s="18" t="s">
        <v>172</v>
      </c>
    </row>
    <row r="2" spans="1:12" x14ac:dyDescent="0.3">
      <c r="A2">
        <v>1</v>
      </c>
      <c r="B2">
        <v>118.83799999999999</v>
      </c>
      <c r="C2">
        <v>3415.1089999999999</v>
      </c>
      <c r="D2">
        <v>14106.605</v>
      </c>
      <c r="E2">
        <v>12.932</v>
      </c>
      <c r="F2">
        <v>0.78400000000000003</v>
      </c>
      <c r="G2">
        <f>$F2+0.892</f>
        <v>1.6760000000000002</v>
      </c>
      <c r="H2">
        <f>$F2+2.007</f>
        <v>2.7910000000000004</v>
      </c>
      <c r="I2">
        <f>$F2+2.787</f>
        <v>3.5709999999999997</v>
      </c>
      <c r="J2">
        <f>$F2+ 3.121</f>
        <v>3.9050000000000002</v>
      </c>
      <c r="K2">
        <v>710.78200000000004</v>
      </c>
      <c r="L2" s="19"/>
    </row>
    <row r="3" spans="1:12" x14ac:dyDescent="0.3">
      <c r="A3">
        <v>2</v>
      </c>
      <c r="B3">
        <v>118.83799999999999</v>
      </c>
      <c r="C3">
        <v>3430.681</v>
      </c>
      <c r="D3">
        <v>14122.175999999999</v>
      </c>
      <c r="E3">
        <v>12.932</v>
      </c>
      <c r="F3">
        <v>0.78400000000000003</v>
      </c>
      <c r="G3">
        <f t="shared" ref="G3:G12" si="0">$F3+0.892</f>
        <v>1.6760000000000002</v>
      </c>
      <c r="H3">
        <f t="shared" ref="H3:H12" si="1">$F3+2.007</f>
        <v>2.7910000000000004</v>
      </c>
      <c r="I3">
        <f t="shared" ref="I3:I12" si="2">$F3+2.787</f>
        <v>3.5709999999999997</v>
      </c>
      <c r="J3">
        <f t="shared" ref="J3:J12" si="3">$F3+ 3.121</f>
        <v>3.9050000000000002</v>
      </c>
      <c r="K3">
        <v>709.36099999999999</v>
      </c>
    </row>
    <row r="4" spans="1:12" x14ac:dyDescent="0.3">
      <c r="A4">
        <v>3</v>
      </c>
      <c r="B4">
        <v>118.83799999999999</v>
      </c>
      <c r="C4">
        <v>3492.2689999999998</v>
      </c>
      <c r="D4">
        <v>14192.815000000001</v>
      </c>
      <c r="E4">
        <v>12.932</v>
      </c>
      <c r="F4">
        <v>0.78400000000000003</v>
      </c>
      <c r="G4">
        <f t="shared" si="0"/>
        <v>1.6760000000000002</v>
      </c>
      <c r="H4">
        <f t="shared" si="1"/>
        <v>2.7910000000000004</v>
      </c>
      <c r="I4">
        <f t="shared" si="2"/>
        <v>3.5709999999999997</v>
      </c>
      <c r="J4">
        <f t="shared" si="3"/>
        <v>3.9050000000000002</v>
      </c>
      <c r="K4">
        <v>716.899</v>
      </c>
    </row>
    <row r="5" spans="1:12" x14ac:dyDescent="0.3">
      <c r="A5">
        <v>4</v>
      </c>
      <c r="B5">
        <v>118.83799999999999</v>
      </c>
      <c r="C5">
        <v>3429.857</v>
      </c>
      <c r="D5">
        <v>14128.42</v>
      </c>
      <c r="E5">
        <v>12.932</v>
      </c>
      <c r="F5">
        <v>0.78400000000000003</v>
      </c>
      <c r="G5">
        <f t="shared" si="0"/>
        <v>1.6760000000000002</v>
      </c>
      <c r="H5">
        <f t="shared" si="1"/>
        <v>2.7910000000000004</v>
      </c>
      <c r="I5">
        <f t="shared" si="2"/>
        <v>3.5709999999999997</v>
      </c>
      <c r="J5">
        <f t="shared" si="3"/>
        <v>3.9050000000000002</v>
      </c>
      <c r="K5">
        <v>719.68899999999996</v>
      </c>
    </row>
    <row r="6" spans="1:12" x14ac:dyDescent="0.3">
      <c r="A6">
        <v>5</v>
      </c>
      <c r="B6">
        <v>118.83799999999999</v>
      </c>
      <c r="C6">
        <v>3400.471</v>
      </c>
      <c r="D6">
        <v>14099.714</v>
      </c>
      <c r="E6">
        <v>12.932</v>
      </c>
      <c r="F6">
        <v>0.78400000000000003</v>
      </c>
      <c r="G6">
        <f t="shared" si="0"/>
        <v>1.6760000000000002</v>
      </c>
      <c r="H6">
        <f t="shared" si="1"/>
        <v>2.7910000000000004</v>
      </c>
      <c r="I6">
        <f t="shared" si="2"/>
        <v>3.5709999999999997</v>
      </c>
      <c r="J6">
        <f t="shared" si="3"/>
        <v>3.9050000000000002</v>
      </c>
      <c r="K6">
        <v>723.32799999999997</v>
      </c>
    </row>
    <row r="7" spans="1:12" x14ac:dyDescent="0.3">
      <c r="A7">
        <v>6</v>
      </c>
      <c r="B7">
        <v>118.83799999999999</v>
      </c>
      <c r="C7">
        <v>3460.5549999999998</v>
      </c>
      <c r="D7">
        <v>14164.529</v>
      </c>
      <c r="E7">
        <v>12.932</v>
      </c>
      <c r="F7">
        <v>0.78400000000000003</v>
      </c>
      <c r="G7">
        <f t="shared" si="0"/>
        <v>1.6760000000000002</v>
      </c>
      <c r="H7">
        <f t="shared" si="1"/>
        <v>2.7910000000000004</v>
      </c>
      <c r="I7">
        <f t="shared" si="2"/>
        <v>3.5709999999999997</v>
      </c>
      <c r="J7">
        <f t="shared" si="3"/>
        <v>3.9050000000000002</v>
      </c>
      <c r="K7">
        <v>724.74800000000005</v>
      </c>
    </row>
    <row r="8" spans="1:12" x14ac:dyDescent="0.3">
      <c r="A8">
        <v>7</v>
      </c>
      <c r="B8">
        <v>131.76300000000001</v>
      </c>
      <c r="C8">
        <v>3407.6390000000001</v>
      </c>
      <c r="D8">
        <v>14473</v>
      </c>
      <c r="E8">
        <v>13.023999999999999</v>
      </c>
      <c r="F8">
        <v>0.78400000000000003</v>
      </c>
      <c r="G8">
        <f t="shared" si="0"/>
        <v>1.6760000000000002</v>
      </c>
      <c r="H8">
        <f t="shared" si="1"/>
        <v>2.7910000000000004</v>
      </c>
      <c r="I8">
        <f t="shared" si="2"/>
        <v>3.5709999999999997</v>
      </c>
      <c r="J8">
        <f t="shared" si="3"/>
        <v>3.9050000000000002</v>
      </c>
      <c r="K8">
        <v>726.16</v>
      </c>
    </row>
    <row r="9" spans="1:12" x14ac:dyDescent="0.3">
      <c r="A9">
        <v>8</v>
      </c>
      <c r="B9">
        <v>131.76300000000001</v>
      </c>
      <c r="C9">
        <v>3400.7730000000001</v>
      </c>
      <c r="D9">
        <v>14463.655000000001</v>
      </c>
      <c r="E9">
        <v>13.023999999999999</v>
      </c>
      <c r="F9">
        <v>0.78400000000000003</v>
      </c>
      <c r="G9">
        <f t="shared" si="0"/>
        <v>1.6760000000000002</v>
      </c>
      <c r="H9">
        <f t="shared" si="1"/>
        <v>2.7910000000000004</v>
      </c>
      <c r="I9">
        <f t="shared" si="2"/>
        <v>3.5709999999999997</v>
      </c>
      <c r="J9">
        <f t="shared" si="3"/>
        <v>3.9050000000000002</v>
      </c>
      <c r="K9">
        <v>723.17600000000004</v>
      </c>
    </row>
    <row r="10" spans="1:12" x14ac:dyDescent="0.3">
      <c r="A10">
        <v>9</v>
      </c>
      <c r="B10">
        <v>131.76300000000001</v>
      </c>
      <c r="C10">
        <v>3442.319</v>
      </c>
      <c r="D10">
        <v>14512.134</v>
      </c>
      <c r="E10">
        <v>13.023999999999999</v>
      </c>
      <c r="F10">
        <v>0.78400000000000003</v>
      </c>
      <c r="G10">
        <f t="shared" si="0"/>
        <v>1.6760000000000002</v>
      </c>
      <c r="H10">
        <f t="shared" si="1"/>
        <v>2.7910000000000004</v>
      </c>
      <c r="I10">
        <f t="shared" si="2"/>
        <v>3.5709999999999997</v>
      </c>
      <c r="J10">
        <f t="shared" si="3"/>
        <v>3.9050000000000002</v>
      </c>
      <c r="K10">
        <v>729.50400000000002</v>
      </c>
    </row>
    <row r="11" spans="1:12" x14ac:dyDescent="0.3">
      <c r="A11">
        <v>10</v>
      </c>
      <c r="B11">
        <v>131.76300000000001</v>
      </c>
      <c r="C11">
        <v>3473.6640000000002</v>
      </c>
      <c r="D11">
        <v>14545.605</v>
      </c>
      <c r="E11">
        <v>13.023999999999999</v>
      </c>
      <c r="F11">
        <v>0.78400000000000003</v>
      </c>
      <c r="G11">
        <f t="shared" si="0"/>
        <v>1.6760000000000002</v>
      </c>
      <c r="H11">
        <f t="shared" si="1"/>
        <v>2.7910000000000004</v>
      </c>
      <c r="I11">
        <f t="shared" si="2"/>
        <v>3.5709999999999997</v>
      </c>
      <c r="J11">
        <f t="shared" si="3"/>
        <v>3.9050000000000002</v>
      </c>
      <c r="K11">
        <v>729.75599999999997</v>
      </c>
    </row>
    <row r="12" spans="1:12" x14ac:dyDescent="0.3">
      <c r="A12">
        <v>11</v>
      </c>
      <c r="B12">
        <v>131.76300000000001</v>
      </c>
      <c r="C12">
        <v>3475.4029999999998</v>
      </c>
      <c r="D12">
        <v>14549.672</v>
      </c>
      <c r="E12">
        <v>13.023999999999999</v>
      </c>
      <c r="F12">
        <v>0.78400000000000003</v>
      </c>
      <c r="G12">
        <f t="shared" si="0"/>
        <v>1.6760000000000002</v>
      </c>
      <c r="H12">
        <f t="shared" si="1"/>
        <v>2.7910000000000004</v>
      </c>
      <c r="I12">
        <f t="shared" si="2"/>
        <v>3.5709999999999997</v>
      </c>
      <c r="J12">
        <f t="shared" si="3"/>
        <v>3.9050000000000002</v>
      </c>
      <c r="K12">
        <v>732.99199999999996</v>
      </c>
    </row>
    <row r="13" spans="1:12" x14ac:dyDescent="0.3">
      <c r="A13">
        <v>12</v>
      </c>
      <c r="B13">
        <v>131.76300000000001</v>
      </c>
      <c r="C13">
        <v>3464.9830000000002</v>
      </c>
      <c r="D13">
        <v>14538.849</v>
      </c>
      <c r="E13">
        <v>13.023999999999999</v>
      </c>
      <c r="F13">
        <v>0.85499999999999998</v>
      </c>
      <c r="G13">
        <f>$F13+0.892</f>
        <v>1.7469999999999999</v>
      </c>
      <c r="H13">
        <f>$F13+2.007</f>
        <v>2.8620000000000001</v>
      </c>
      <c r="I13">
        <f>$F13+2.787</f>
        <v>3.6419999999999999</v>
      </c>
      <c r="J13">
        <f>$F13+ 3.121</f>
        <v>3.976</v>
      </c>
      <c r="K13">
        <v>733.35299999999995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2"/>
  <sheetViews>
    <sheetView workbookViewId="0">
      <selection sqref="A1:P1"/>
    </sheetView>
  </sheetViews>
  <sheetFormatPr baseColWidth="10" defaultColWidth="8.88671875" defaultRowHeight="14.4" x14ac:dyDescent="0.3"/>
  <cols>
    <col min="1" max="1" width="13" customWidth="1"/>
    <col min="2" max="2" width="26" customWidth="1"/>
    <col min="3" max="15" width="13" customWidth="1"/>
  </cols>
  <sheetData>
    <row r="1" spans="1:16" ht="28.05" customHeight="1" x14ac:dyDescent="0.3">
      <c r="A1" s="25" t="s">
        <v>152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1:16" ht="22.05" customHeight="1" x14ac:dyDescent="0.3">
      <c r="A3" s="28" t="s">
        <v>153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6" ht="30" customHeight="1" x14ac:dyDescent="0.3">
      <c r="A4" s="1" t="s">
        <v>3</v>
      </c>
      <c r="B4" s="1" t="s">
        <v>5</v>
      </c>
      <c r="C4" s="2" t="s">
        <v>12</v>
      </c>
      <c r="D4" s="2" t="s">
        <v>141</v>
      </c>
      <c r="E4" s="2" t="s">
        <v>142</v>
      </c>
      <c r="F4" s="2" t="s">
        <v>143</v>
      </c>
      <c r="G4" s="2" t="s">
        <v>144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149</v>
      </c>
      <c r="M4" s="2" t="s">
        <v>150</v>
      </c>
      <c r="N4" s="2" t="s">
        <v>151</v>
      </c>
      <c r="O4" s="1" t="s">
        <v>154</v>
      </c>
    </row>
    <row r="5" spans="1:16" x14ac:dyDescent="0.3">
      <c r="A5" s="3" t="s">
        <v>13</v>
      </c>
      <c r="B5" s="4" t="s">
        <v>15</v>
      </c>
      <c r="C5" s="5">
        <v>8017.1630999999998</v>
      </c>
      <c r="D5" s="5">
        <v>6465.9755999999998</v>
      </c>
      <c r="E5" s="5">
        <v>7352.4826000000003</v>
      </c>
      <c r="F5" s="5">
        <v>6277.2563</v>
      </c>
      <c r="G5" s="5">
        <v>7289.6094000000003</v>
      </c>
      <c r="H5" s="5">
        <v>6707.2506000000003</v>
      </c>
      <c r="I5" s="5">
        <v>7142.5402999999997</v>
      </c>
      <c r="J5" s="5">
        <v>7117.8568999999998</v>
      </c>
      <c r="K5" s="5">
        <v>6629.5118000000002</v>
      </c>
      <c r="L5" s="5">
        <v>8014.5571</v>
      </c>
      <c r="M5" s="5">
        <v>7969.7656999999999</v>
      </c>
      <c r="N5" s="5">
        <v>9741.2538000000004</v>
      </c>
      <c r="O5" s="11">
        <v>88725.223200000008</v>
      </c>
    </row>
    <row r="6" spans="1:16" x14ac:dyDescent="0.3">
      <c r="A6" s="7" t="s">
        <v>17</v>
      </c>
      <c r="B6" s="8" t="s">
        <v>19</v>
      </c>
      <c r="C6" s="9">
        <v>4015.0057000000002</v>
      </c>
      <c r="D6" s="9">
        <v>3236.0592999999999</v>
      </c>
      <c r="E6" s="9">
        <v>3669.6460999999999</v>
      </c>
      <c r="F6" s="9">
        <v>3144.1786000000002</v>
      </c>
      <c r="G6" s="9">
        <v>3643.4115999999999</v>
      </c>
      <c r="H6" s="9">
        <v>3344.7624000000001</v>
      </c>
      <c r="I6" s="9">
        <v>3557.3128999999999</v>
      </c>
      <c r="J6" s="9">
        <v>3556.3344000000002</v>
      </c>
      <c r="K6" s="9">
        <v>3304.8404999999998</v>
      </c>
      <c r="L6" s="9">
        <v>4002.8296</v>
      </c>
      <c r="M6" s="9">
        <v>3981.2266</v>
      </c>
      <c r="N6" s="9">
        <v>4861.7174000000005</v>
      </c>
      <c r="O6" s="11">
        <v>44317.325100000002</v>
      </c>
    </row>
    <row r="7" spans="1:16" x14ac:dyDescent="0.3">
      <c r="A7" s="3" t="s">
        <v>20</v>
      </c>
      <c r="B7" s="4" t="s">
        <v>21</v>
      </c>
      <c r="C7" s="5">
        <v>3215.0358999999999</v>
      </c>
      <c r="D7" s="5">
        <v>2581.9852000000001</v>
      </c>
      <c r="E7" s="5">
        <v>2934.9503</v>
      </c>
      <c r="F7" s="5">
        <v>2510.0906</v>
      </c>
      <c r="G7" s="5">
        <v>2910.1338000000001</v>
      </c>
      <c r="H7" s="5">
        <v>2668.2640999999999</v>
      </c>
      <c r="I7" s="5">
        <v>2848.8535000000002</v>
      </c>
      <c r="J7" s="5">
        <v>2850.3975</v>
      </c>
      <c r="K7" s="5">
        <v>2643.8836999999999</v>
      </c>
      <c r="L7" s="5">
        <v>3198.3334</v>
      </c>
      <c r="M7" s="5">
        <v>3187.6496999999999</v>
      </c>
      <c r="N7" s="5">
        <v>3894.9016999999999</v>
      </c>
      <c r="O7" s="11">
        <v>35444.479399999997</v>
      </c>
    </row>
    <row r="8" spans="1:16" x14ac:dyDescent="0.3">
      <c r="A8" s="7" t="s">
        <v>22</v>
      </c>
      <c r="B8" s="8" t="s">
        <v>23</v>
      </c>
      <c r="C8" s="9">
        <v>2672.1547</v>
      </c>
      <c r="D8" s="9">
        <v>2156.4425999999999</v>
      </c>
      <c r="E8" s="9">
        <v>2445.9214000000002</v>
      </c>
      <c r="F8" s="9">
        <v>2098.8312999999998</v>
      </c>
      <c r="G8" s="9">
        <v>2431.0028000000002</v>
      </c>
      <c r="H8" s="9">
        <v>2230.5900999999999</v>
      </c>
      <c r="I8" s="9">
        <v>2376.3532</v>
      </c>
      <c r="J8" s="9">
        <v>2373.7979</v>
      </c>
      <c r="K8" s="9">
        <v>2204.9623000000001</v>
      </c>
      <c r="L8" s="9">
        <v>2673.6725000000001</v>
      </c>
      <c r="M8" s="9">
        <v>2652.2975999999999</v>
      </c>
      <c r="N8" s="9">
        <v>3242.3162000000002</v>
      </c>
      <c r="O8" s="11">
        <v>29558.3426</v>
      </c>
    </row>
    <row r="9" spans="1:16" x14ac:dyDescent="0.3">
      <c r="A9" s="3" t="s">
        <v>24</v>
      </c>
      <c r="B9" s="4" t="s">
        <v>25</v>
      </c>
      <c r="C9" s="5">
        <v>2889.9791</v>
      </c>
      <c r="D9" s="5">
        <v>2328.1444999999999</v>
      </c>
      <c r="E9" s="5">
        <v>2644.0255999999999</v>
      </c>
      <c r="F9" s="5">
        <v>2267.5832999999998</v>
      </c>
      <c r="G9" s="5">
        <v>2631.8265000000001</v>
      </c>
      <c r="H9" s="5">
        <v>2409.9666000000002</v>
      </c>
      <c r="I9" s="5">
        <v>2559.6615000000002</v>
      </c>
      <c r="J9" s="5">
        <v>2560.4535000000001</v>
      </c>
      <c r="K9" s="5">
        <v>2382.2563</v>
      </c>
      <c r="L9" s="5">
        <v>2882.5866000000001</v>
      </c>
      <c r="M9" s="5">
        <v>2862.5131000000001</v>
      </c>
      <c r="N9" s="5">
        <v>3504.7654000000002</v>
      </c>
      <c r="O9" s="11">
        <v>31923.761999999999</v>
      </c>
    </row>
    <row r="10" spans="1:16" x14ac:dyDescent="0.3">
      <c r="A10" s="7" t="s">
        <v>26</v>
      </c>
      <c r="B10" s="8" t="s">
        <v>27</v>
      </c>
      <c r="C10" s="9">
        <v>1922.7836</v>
      </c>
      <c r="D10" s="9">
        <v>1553.1373000000001</v>
      </c>
      <c r="E10" s="9">
        <v>1762.4069</v>
      </c>
      <c r="F10" s="9">
        <v>1507.154</v>
      </c>
      <c r="G10" s="9">
        <v>1753.6941999999999</v>
      </c>
      <c r="H10" s="9">
        <v>1603.5962</v>
      </c>
      <c r="I10" s="9">
        <v>1706.7898</v>
      </c>
      <c r="J10" s="9">
        <v>1704.0758000000001</v>
      </c>
      <c r="K10" s="9">
        <v>1586.4187999999999</v>
      </c>
      <c r="L10" s="9">
        <v>1913.8620000000001</v>
      </c>
      <c r="M10" s="9">
        <v>1915.703</v>
      </c>
      <c r="N10" s="9">
        <v>2338.3078999999998</v>
      </c>
      <c r="O10" s="11">
        <v>21267.929499999998</v>
      </c>
    </row>
    <row r="11" spans="1:16" x14ac:dyDescent="0.3">
      <c r="A11" s="3" t="s">
        <v>28</v>
      </c>
      <c r="B11" s="4" t="s">
        <v>29</v>
      </c>
      <c r="C11" s="5">
        <v>641.88990000000001</v>
      </c>
      <c r="D11" s="5">
        <v>518.88580000000002</v>
      </c>
      <c r="E11" s="5">
        <v>585.91269999999997</v>
      </c>
      <c r="F11" s="5">
        <v>503.33229999999998</v>
      </c>
      <c r="G11" s="5">
        <v>583.80600000000004</v>
      </c>
      <c r="H11" s="5">
        <v>535.48180000000002</v>
      </c>
      <c r="I11" s="5">
        <v>569.51779999999997</v>
      </c>
      <c r="J11" s="5">
        <v>569.28840000000002</v>
      </c>
      <c r="K11" s="5">
        <v>528.71379999999999</v>
      </c>
      <c r="L11" s="5">
        <v>641.57280000000003</v>
      </c>
      <c r="M11" s="5">
        <v>637.34310000000005</v>
      </c>
      <c r="N11" s="5">
        <v>779.9076</v>
      </c>
      <c r="O11" s="11">
        <v>7095.652</v>
      </c>
    </row>
    <row r="12" spans="1:16" x14ac:dyDescent="0.3">
      <c r="A12" s="7" t="s">
        <v>31</v>
      </c>
      <c r="B12" s="8" t="s">
        <v>32</v>
      </c>
      <c r="C12" s="9">
        <v>1931.0001</v>
      </c>
      <c r="D12" s="9">
        <v>1554.6389999999999</v>
      </c>
      <c r="E12" s="9">
        <v>1766.2565</v>
      </c>
      <c r="F12" s="9">
        <v>1510.1639</v>
      </c>
      <c r="G12" s="9">
        <v>1752.6916000000001</v>
      </c>
      <c r="H12" s="9">
        <v>1608.5459000000001</v>
      </c>
      <c r="I12" s="9">
        <v>1705.3074999999999</v>
      </c>
      <c r="J12" s="9">
        <v>1707.1815999999999</v>
      </c>
      <c r="K12" s="9">
        <v>1586.5017</v>
      </c>
      <c r="L12" s="9">
        <v>1919.5386000000001</v>
      </c>
      <c r="M12" s="9">
        <v>1909.8042</v>
      </c>
      <c r="N12" s="9">
        <v>2341.0061999999998</v>
      </c>
      <c r="O12" s="11">
        <v>21292.6368</v>
      </c>
    </row>
    <row r="13" spans="1:16" x14ac:dyDescent="0.3">
      <c r="A13" s="3" t="s">
        <v>33</v>
      </c>
      <c r="B13" s="4" t="s">
        <v>35</v>
      </c>
      <c r="C13" s="5">
        <v>801.95039999999995</v>
      </c>
      <c r="D13" s="5">
        <v>646.84469999999999</v>
      </c>
      <c r="E13" s="5">
        <v>735.58299999999997</v>
      </c>
      <c r="F13" s="5">
        <v>629.12429999999995</v>
      </c>
      <c r="G13" s="5">
        <v>727.37670000000003</v>
      </c>
      <c r="H13" s="5">
        <v>669.25</v>
      </c>
      <c r="I13" s="5">
        <v>710.08770000000004</v>
      </c>
      <c r="J13" s="5">
        <v>711.10659999999996</v>
      </c>
      <c r="K13" s="5">
        <v>659.89170000000001</v>
      </c>
      <c r="L13" s="5">
        <v>800.90620000000001</v>
      </c>
      <c r="M13" s="5">
        <v>796.69590000000005</v>
      </c>
      <c r="N13" s="5">
        <v>975.14729999999997</v>
      </c>
      <c r="O13" s="11">
        <v>8863.9645</v>
      </c>
    </row>
    <row r="14" spans="1:16" x14ac:dyDescent="0.3">
      <c r="A14" s="7" t="s">
        <v>36</v>
      </c>
      <c r="B14" s="8" t="s">
        <v>37</v>
      </c>
      <c r="C14" s="9">
        <v>642.98130000000003</v>
      </c>
      <c r="D14" s="9">
        <v>516.68359999999996</v>
      </c>
      <c r="E14" s="9">
        <v>586.74249999999995</v>
      </c>
      <c r="F14" s="9">
        <v>503.78910000000002</v>
      </c>
      <c r="G14" s="9">
        <v>582.6232</v>
      </c>
      <c r="H14" s="9">
        <v>535.19269999999995</v>
      </c>
      <c r="I14" s="9">
        <v>568.1354</v>
      </c>
      <c r="J14" s="9">
        <v>568.69979999999998</v>
      </c>
      <c r="K14" s="9">
        <v>528.43060000000003</v>
      </c>
      <c r="L14" s="9">
        <v>639.92610000000002</v>
      </c>
      <c r="M14" s="9">
        <v>636.89599999999996</v>
      </c>
      <c r="N14" s="9">
        <v>780.21950000000004</v>
      </c>
      <c r="O14" s="11">
        <v>7090.3197999999993</v>
      </c>
    </row>
    <row r="15" spans="1:16" x14ac:dyDescent="0.3">
      <c r="A15" s="3" t="s">
        <v>38</v>
      </c>
      <c r="B15" s="4" t="s">
        <v>39</v>
      </c>
      <c r="C15" s="5">
        <v>1283.4444000000001</v>
      </c>
      <c r="D15" s="5">
        <v>1033.9082000000001</v>
      </c>
      <c r="E15" s="5">
        <v>1173.8728000000001</v>
      </c>
      <c r="F15" s="5">
        <v>1008.5674</v>
      </c>
      <c r="G15" s="5">
        <v>1168.0826</v>
      </c>
      <c r="H15" s="5">
        <v>1071.2230999999999</v>
      </c>
      <c r="I15" s="5">
        <v>1139.5179000000001</v>
      </c>
      <c r="J15" s="5">
        <v>1137.2723000000001</v>
      </c>
      <c r="K15" s="5">
        <v>1056.3040000000001</v>
      </c>
      <c r="L15" s="5">
        <v>1281.1481000000001</v>
      </c>
      <c r="M15" s="5">
        <v>1275.2282</v>
      </c>
      <c r="N15" s="5">
        <v>1557.9811999999999</v>
      </c>
      <c r="O15" s="11">
        <v>14186.5502</v>
      </c>
    </row>
    <row r="16" spans="1:16" x14ac:dyDescent="0.3">
      <c r="A16" s="7" t="s">
        <v>40</v>
      </c>
      <c r="B16" s="8" t="s">
        <v>41</v>
      </c>
      <c r="C16" s="9">
        <v>483.16840000000002</v>
      </c>
      <c r="D16" s="9">
        <v>388.56959999999998</v>
      </c>
      <c r="E16" s="9">
        <v>439.88979999999998</v>
      </c>
      <c r="F16" s="9">
        <v>376.65559999999999</v>
      </c>
      <c r="G16" s="9">
        <v>437.94110000000001</v>
      </c>
      <c r="H16" s="9">
        <v>401.36200000000002</v>
      </c>
      <c r="I16" s="9">
        <v>426.77359999999999</v>
      </c>
      <c r="J16" s="9">
        <v>427.38810000000001</v>
      </c>
      <c r="K16" s="9">
        <v>396.98050000000001</v>
      </c>
      <c r="L16" s="9">
        <v>481.2525</v>
      </c>
      <c r="M16" s="9">
        <v>478.041</v>
      </c>
      <c r="N16" s="9">
        <v>584.21849999999995</v>
      </c>
      <c r="O16" s="11">
        <v>5322.2407000000003</v>
      </c>
    </row>
    <row r="17" spans="1:15" x14ac:dyDescent="0.3">
      <c r="A17" s="3" t="s">
        <v>42</v>
      </c>
      <c r="B17" s="4" t="s">
        <v>43</v>
      </c>
      <c r="C17" s="5">
        <v>481.6191</v>
      </c>
      <c r="D17" s="5">
        <v>387.9504</v>
      </c>
      <c r="E17" s="5">
        <v>440.37290000000002</v>
      </c>
      <c r="F17" s="5">
        <v>376.38010000000003</v>
      </c>
      <c r="G17" s="5">
        <v>437.358</v>
      </c>
      <c r="H17" s="5">
        <v>402.45870000000002</v>
      </c>
      <c r="I17" s="5">
        <v>425.964</v>
      </c>
      <c r="J17" s="5">
        <v>427.57429999999999</v>
      </c>
      <c r="K17" s="5">
        <v>396.91</v>
      </c>
      <c r="L17" s="5">
        <v>481.19819999999999</v>
      </c>
      <c r="M17" s="5">
        <v>477.86200000000002</v>
      </c>
      <c r="N17" s="5">
        <v>584.94039999999995</v>
      </c>
      <c r="O17" s="11">
        <v>5320.5881000000008</v>
      </c>
    </row>
    <row r="18" spans="1:15" x14ac:dyDescent="0.3">
      <c r="A18" s="7" t="s">
        <v>44</v>
      </c>
      <c r="B18" s="8" t="s">
        <v>45</v>
      </c>
      <c r="C18" s="9">
        <v>963.471</v>
      </c>
      <c r="D18" s="9">
        <v>775.36270000000002</v>
      </c>
      <c r="E18" s="9">
        <v>882.62879999999996</v>
      </c>
      <c r="F18" s="9">
        <v>753.38660000000004</v>
      </c>
      <c r="G18" s="9">
        <v>871.54039999999998</v>
      </c>
      <c r="H18" s="9">
        <v>804.90279999999996</v>
      </c>
      <c r="I18" s="9">
        <v>853.66039999999998</v>
      </c>
      <c r="J18" s="9">
        <v>851.35929999999996</v>
      </c>
      <c r="K18" s="9">
        <v>794.11360000000002</v>
      </c>
      <c r="L18" s="9">
        <v>963.85839999999996</v>
      </c>
      <c r="M18" s="9">
        <v>955.34029999999996</v>
      </c>
      <c r="N18" s="9">
        <v>1170.3758</v>
      </c>
      <c r="O18" s="11">
        <v>10640.000099999999</v>
      </c>
    </row>
    <row r="19" spans="1:15" x14ac:dyDescent="0.3">
      <c r="A19" s="3" t="s">
        <v>46</v>
      </c>
      <c r="B19" s="4" t="s">
        <v>48</v>
      </c>
      <c r="C19" s="5">
        <v>962.08690000000001</v>
      </c>
      <c r="D19" s="5">
        <v>776.52149999999995</v>
      </c>
      <c r="E19" s="5">
        <v>880.67909999999995</v>
      </c>
      <c r="F19" s="5">
        <v>755.74929999999995</v>
      </c>
      <c r="G19" s="5">
        <v>874.66589999999997</v>
      </c>
      <c r="H19" s="5">
        <v>804.71680000000003</v>
      </c>
      <c r="I19" s="5">
        <v>853.18439999999998</v>
      </c>
      <c r="J19" s="5">
        <v>854.5797</v>
      </c>
      <c r="K19" s="5">
        <v>793.37860000000001</v>
      </c>
      <c r="L19" s="5">
        <v>962.54740000000004</v>
      </c>
      <c r="M19" s="5">
        <v>955.14490000000001</v>
      </c>
      <c r="N19" s="5">
        <v>1168.3665000000001</v>
      </c>
      <c r="O19" s="11">
        <v>10641.620999999999</v>
      </c>
    </row>
    <row r="20" spans="1:15" x14ac:dyDescent="0.3">
      <c r="A20" s="7" t="s">
        <v>49</v>
      </c>
      <c r="B20" s="8" t="s">
        <v>50</v>
      </c>
      <c r="C20" s="9">
        <v>967.30179999999996</v>
      </c>
      <c r="D20" s="9">
        <v>775.15779999999995</v>
      </c>
      <c r="E20" s="9">
        <v>881.26319999999998</v>
      </c>
      <c r="F20" s="9">
        <v>757.22349999999994</v>
      </c>
      <c r="G20" s="9">
        <v>875.8107</v>
      </c>
      <c r="H20" s="9">
        <v>805.01760000000002</v>
      </c>
      <c r="I20" s="9">
        <v>849.8066</v>
      </c>
      <c r="J20" s="9">
        <v>854.84630000000004</v>
      </c>
      <c r="K20" s="9">
        <v>795.75</v>
      </c>
      <c r="L20" s="9">
        <v>962.9769</v>
      </c>
      <c r="M20" s="9">
        <v>958.52639999999997</v>
      </c>
      <c r="N20" s="9">
        <v>1170.2539999999999</v>
      </c>
      <c r="O20" s="11">
        <v>10653.934800000001</v>
      </c>
    </row>
    <row r="21" spans="1:15" x14ac:dyDescent="0.3">
      <c r="A21" s="3" t="s">
        <v>51</v>
      </c>
      <c r="B21" s="4" t="s">
        <v>53</v>
      </c>
      <c r="C21" s="5">
        <v>482.53980000000001</v>
      </c>
      <c r="D21" s="5">
        <v>386.13580000000002</v>
      </c>
      <c r="E21" s="5">
        <v>441.11720000000003</v>
      </c>
      <c r="F21" s="5">
        <v>377.69409999999999</v>
      </c>
      <c r="G21" s="5">
        <v>438.6035</v>
      </c>
      <c r="H21" s="5">
        <v>401.18799999999999</v>
      </c>
      <c r="I21" s="5">
        <v>426.2414</v>
      </c>
      <c r="J21" s="5">
        <v>427.12009999999998</v>
      </c>
      <c r="K21" s="5">
        <v>394.28429999999997</v>
      </c>
      <c r="L21" s="5">
        <v>480.79259999999999</v>
      </c>
      <c r="M21" s="5">
        <v>478.2432</v>
      </c>
      <c r="N21" s="5">
        <v>583.75720000000001</v>
      </c>
      <c r="O21" s="11">
        <v>5317.7172</v>
      </c>
    </row>
    <row r="22" spans="1:15" x14ac:dyDescent="0.3">
      <c r="A22" s="7" t="s">
        <v>54</v>
      </c>
      <c r="B22" s="8" t="s">
        <v>56</v>
      </c>
      <c r="C22" s="9">
        <v>320.91969999999998</v>
      </c>
      <c r="D22" s="9">
        <v>258.67950000000002</v>
      </c>
      <c r="E22" s="9">
        <v>293.8032</v>
      </c>
      <c r="F22" s="9">
        <v>251.345</v>
      </c>
      <c r="G22" s="9">
        <v>292.27640000000002</v>
      </c>
      <c r="H22" s="9">
        <v>267.71679999999998</v>
      </c>
      <c r="I22" s="9">
        <v>283.86439999999999</v>
      </c>
      <c r="J22" s="9">
        <v>284.7457</v>
      </c>
      <c r="K22" s="9">
        <v>264.8526</v>
      </c>
      <c r="L22" s="9">
        <v>320.21850000000001</v>
      </c>
      <c r="M22" s="9">
        <v>319.30770000000001</v>
      </c>
      <c r="N22" s="9">
        <v>389.71969999999999</v>
      </c>
      <c r="O22" s="11">
        <v>3547.4492</v>
      </c>
    </row>
    <row r="23" spans="1:15" x14ac:dyDescent="0.3">
      <c r="A23" s="3" t="s">
        <v>57</v>
      </c>
      <c r="B23" s="4" t="s">
        <v>59</v>
      </c>
      <c r="C23" s="5">
        <v>322.00689999999997</v>
      </c>
      <c r="D23" s="5">
        <v>258.58960000000002</v>
      </c>
      <c r="E23" s="5">
        <v>292.9461</v>
      </c>
      <c r="F23" s="5">
        <v>252.03210000000001</v>
      </c>
      <c r="G23" s="5">
        <v>291.495</v>
      </c>
      <c r="H23" s="5">
        <v>267.0419</v>
      </c>
      <c r="I23" s="5">
        <v>283.91359999999997</v>
      </c>
      <c r="J23" s="5">
        <v>284.58199999999999</v>
      </c>
      <c r="K23" s="5">
        <v>264.68740000000003</v>
      </c>
      <c r="L23" s="5">
        <v>320.00740000000002</v>
      </c>
      <c r="M23" s="5">
        <v>319.37209999999999</v>
      </c>
      <c r="N23" s="5">
        <v>390.29950000000002</v>
      </c>
      <c r="O23" s="11">
        <v>3546.9735999999998</v>
      </c>
    </row>
    <row r="24" spans="1:15" x14ac:dyDescent="0.3">
      <c r="A24" s="7" t="s">
        <v>60</v>
      </c>
      <c r="B24" s="8" t="s">
        <v>62</v>
      </c>
      <c r="C24" s="9">
        <v>321.2491</v>
      </c>
      <c r="D24" s="9">
        <v>259.24759999999998</v>
      </c>
      <c r="E24" s="9">
        <v>294.1456</v>
      </c>
      <c r="F24" s="9">
        <v>251.66749999999999</v>
      </c>
      <c r="G24" s="9">
        <v>291.69150000000002</v>
      </c>
      <c r="H24" s="9">
        <v>268.0428</v>
      </c>
      <c r="I24" s="9">
        <v>284.36689999999999</v>
      </c>
      <c r="J24" s="9">
        <v>284.78620000000001</v>
      </c>
      <c r="K24" s="9">
        <v>263.5634</v>
      </c>
      <c r="L24" s="9">
        <v>320.51549999999997</v>
      </c>
      <c r="M24" s="9">
        <v>319.13299999999998</v>
      </c>
      <c r="N24" s="9">
        <v>389.94439999999997</v>
      </c>
      <c r="O24" s="11">
        <v>3548.3534999999988</v>
      </c>
    </row>
    <row r="25" spans="1:15" x14ac:dyDescent="0.3">
      <c r="A25" s="3" t="s">
        <v>63</v>
      </c>
      <c r="B25" s="4" t="s">
        <v>64</v>
      </c>
      <c r="C25" s="5">
        <v>640.71720000000005</v>
      </c>
      <c r="D25" s="5">
        <v>516.65520000000004</v>
      </c>
      <c r="E25" s="5">
        <v>585.9778</v>
      </c>
      <c r="F25" s="5">
        <v>502.86500000000001</v>
      </c>
      <c r="G25" s="5">
        <v>583.42550000000006</v>
      </c>
      <c r="H25" s="5">
        <v>534.24929999999995</v>
      </c>
      <c r="I25" s="5">
        <v>567.99969999999996</v>
      </c>
      <c r="J25" s="5">
        <v>569.72940000000006</v>
      </c>
      <c r="K25" s="5">
        <v>529.65830000000005</v>
      </c>
      <c r="L25" s="5">
        <v>640.03210000000001</v>
      </c>
      <c r="M25" s="5">
        <v>636.70770000000005</v>
      </c>
      <c r="N25" s="5">
        <v>779.60599999999999</v>
      </c>
      <c r="O25" s="11">
        <v>7087.6232000000009</v>
      </c>
    </row>
    <row r="26" spans="1:15" x14ac:dyDescent="0.3">
      <c r="A26" s="7" t="s">
        <v>65</v>
      </c>
      <c r="B26" s="8" t="s">
        <v>66</v>
      </c>
      <c r="C26" s="9">
        <v>641.2296</v>
      </c>
      <c r="D26" s="9">
        <v>517.78279999999995</v>
      </c>
      <c r="E26" s="9">
        <v>587.83730000000003</v>
      </c>
      <c r="F26" s="9">
        <v>503.97500000000002</v>
      </c>
      <c r="G26" s="9">
        <v>584.85400000000004</v>
      </c>
      <c r="H26" s="9">
        <v>536.10900000000004</v>
      </c>
      <c r="I26" s="9">
        <v>568.08280000000002</v>
      </c>
      <c r="J26" s="9">
        <v>568.9212</v>
      </c>
      <c r="K26" s="9">
        <v>529.02430000000004</v>
      </c>
      <c r="L26" s="9">
        <v>640.21559999999999</v>
      </c>
      <c r="M26" s="9">
        <v>638.04020000000003</v>
      </c>
      <c r="N26" s="9">
        <v>780.17020000000002</v>
      </c>
      <c r="O26" s="11">
        <v>7096.2420000000002</v>
      </c>
    </row>
    <row r="27" spans="1:15" x14ac:dyDescent="0.3">
      <c r="A27" s="3" t="s">
        <v>67</v>
      </c>
      <c r="B27" s="4" t="s">
        <v>68</v>
      </c>
      <c r="C27" s="5">
        <v>642.28179999999998</v>
      </c>
      <c r="D27" s="5">
        <v>517.48099999999999</v>
      </c>
      <c r="E27" s="5">
        <v>588.04330000000004</v>
      </c>
      <c r="F27" s="5">
        <v>503.17599999999999</v>
      </c>
      <c r="G27" s="5">
        <v>584.05650000000003</v>
      </c>
      <c r="H27" s="5">
        <v>535.89340000000004</v>
      </c>
      <c r="I27" s="5">
        <v>569.07830000000001</v>
      </c>
      <c r="J27" s="5">
        <v>570.29129999999998</v>
      </c>
      <c r="K27" s="5">
        <v>528.96720000000005</v>
      </c>
      <c r="L27" s="5">
        <v>641.15589999999997</v>
      </c>
      <c r="M27" s="5">
        <v>636.36710000000005</v>
      </c>
      <c r="N27" s="5">
        <v>778.38279999999997</v>
      </c>
      <c r="O27" s="11">
        <v>7095.1746000000012</v>
      </c>
    </row>
    <row r="28" spans="1:15" x14ac:dyDescent="0.3">
      <c r="A28" s="7" t="s">
        <v>69</v>
      </c>
      <c r="B28" s="8" t="s">
        <v>71</v>
      </c>
      <c r="C28" s="9">
        <v>802.9049</v>
      </c>
      <c r="D28" s="9">
        <v>645.46079999999995</v>
      </c>
      <c r="E28" s="9">
        <v>735.38800000000003</v>
      </c>
      <c r="F28" s="9">
        <v>628.98760000000004</v>
      </c>
      <c r="G28" s="9">
        <v>730.10950000000003</v>
      </c>
      <c r="H28" s="9">
        <v>668.52800000000002</v>
      </c>
      <c r="I28" s="9">
        <v>711.14419999999996</v>
      </c>
      <c r="J28" s="9">
        <v>713.27880000000005</v>
      </c>
      <c r="K28" s="9">
        <v>660.57169999999996</v>
      </c>
      <c r="L28" s="9">
        <v>799.90250000000003</v>
      </c>
      <c r="M28" s="9">
        <v>796.32690000000002</v>
      </c>
      <c r="N28" s="9">
        <v>971.1644</v>
      </c>
      <c r="O28" s="11">
        <v>8863.7672999999995</v>
      </c>
    </row>
    <row r="29" spans="1:15" x14ac:dyDescent="0.3">
      <c r="A29" s="3" t="s">
        <v>72</v>
      </c>
      <c r="B29" s="4" t="s">
        <v>74</v>
      </c>
      <c r="C29" s="5">
        <v>1286.4562000000001</v>
      </c>
      <c r="D29" s="5">
        <v>1035.6844000000001</v>
      </c>
      <c r="E29" s="5">
        <v>1176.2412999999999</v>
      </c>
      <c r="F29" s="5">
        <v>1008.4435</v>
      </c>
      <c r="G29" s="5">
        <v>1163.2</v>
      </c>
      <c r="H29" s="5">
        <v>1070.0467000000001</v>
      </c>
      <c r="I29" s="5">
        <v>1139.8433</v>
      </c>
      <c r="J29" s="5">
        <v>1138.1964</v>
      </c>
      <c r="K29" s="5">
        <v>1055.0934</v>
      </c>
      <c r="L29" s="5">
        <v>1281.7106000000001</v>
      </c>
      <c r="M29" s="5">
        <v>1275.1470999999999</v>
      </c>
      <c r="N29" s="5">
        <v>1559.6089999999999</v>
      </c>
      <c r="O29" s="11">
        <v>14189.671899999999</v>
      </c>
    </row>
    <row r="30" spans="1:15" x14ac:dyDescent="0.3">
      <c r="A30" s="7" t="s">
        <v>75</v>
      </c>
      <c r="B30" s="8" t="s">
        <v>76</v>
      </c>
      <c r="C30" s="9">
        <v>966.94140000000004</v>
      </c>
      <c r="D30" s="9">
        <v>774.81790000000001</v>
      </c>
      <c r="E30" s="9">
        <v>881.63440000000003</v>
      </c>
      <c r="F30" s="9">
        <v>757.28980000000001</v>
      </c>
      <c r="G30" s="9">
        <v>871.85379999999998</v>
      </c>
      <c r="H30" s="9">
        <v>804.19529999999997</v>
      </c>
      <c r="I30" s="9">
        <v>852.97559999999999</v>
      </c>
      <c r="J30" s="9">
        <v>853.42439999999999</v>
      </c>
      <c r="K30" s="9">
        <v>793.19389999999999</v>
      </c>
      <c r="L30" s="9">
        <v>960.22299999999996</v>
      </c>
      <c r="M30" s="9">
        <v>957.49369999999999</v>
      </c>
      <c r="N30" s="9">
        <v>1169.1402</v>
      </c>
      <c r="O30" s="11">
        <v>10643.1834</v>
      </c>
    </row>
    <row r="31" spans="1:15" x14ac:dyDescent="0.3">
      <c r="A31" s="3" t="s">
        <v>77</v>
      </c>
      <c r="B31" s="4" t="s">
        <v>79</v>
      </c>
      <c r="C31" s="5">
        <v>802.60640000000001</v>
      </c>
      <c r="D31" s="5">
        <v>646.8306</v>
      </c>
      <c r="E31" s="5">
        <v>735.245</v>
      </c>
      <c r="F31" s="5">
        <v>627.96209999999996</v>
      </c>
      <c r="G31" s="5">
        <v>730.37530000000004</v>
      </c>
      <c r="H31" s="5">
        <v>669.50419999999997</v>
      </c>
      <c r="I31" s="5">
        <v>711.7047</v>
      </c>
      <c r="J31" s="5">
        <v>710.79859999999996</v>
      </c>
      <c r="K31" s="5">
        <v>663.02149999999995</v>
      </c>
      <c r="L31" s="5">
        <v>800.56140000000005</v>
      </c>
      <c r="M31" s="5">
        <v>796.05349999999999</v>
      </c>
      <c r="N31" s="5">
        <v>972.47760000000005</v>
      </c>
      <c r="O31" s="11">
        <v>8867.1409000000003</v>
      </c>
    </row>
    <row r="32" spans="1:15" x14ac:dyDescent="0.3">
      <c r="A32" s="7" t="s">
        <v>80</v>
      </c>
      <c r="B32" s="8" t="s">
        <v>81</v>
      </c>
      <c r="C32" s="9">
        <v>534.32380000000001</v>
      </c>
      <c r="D32" s="9">
        <v>430.93959999999998</v>
      </c>
      <c r="E32" s="9">
        <v>489.61009999999999</v>
      </c>
      <c r="F32" s="9">
        <v>420.50540000000001</v>
      </c>
      <c r="G32" s="9">
        <v>486.22930000000002</v>
      </c>
      <c r="H32" s="9">
        <v>446.67840000000001</v>
      </c>
      <c r="I32" s="9">
        <v>474.0761</v>
      </c>
      <c r="J32" s="9">
        <v>473.46460000000002</v>
      </c>
      <c r="K32" s="9">
        <v>439.94159999999999</v>
      </c>
      <c r="L32" s="9">
        <v>533.97910000000002</v>
      </c>
      <c r="M32" s="9">
        <v>530.69910000000004</v>
      </c>
      <c r="N32" s="9">
        <v>649.76350000000002</v>
      </c>
      <c r="O32" s="11">
        <v>5910.2106000000013</v>
      </c>
    </row>
    <row r="33" spans="1:15" x14ac:dyDescent="0.3">
      <c r="A33" s="3" t="s">
        <v>82</v>
      </c>
      <c r="B33" s="4" t="s">
        <v>83</v>
      </c>
      <c r="C33" s="5">
        <v>642.42960000000005</v>
      </c>
      <c r="D33" s="5">
        <v>516.31449999999995</v>
      </c>
      <c r="E33" s="5">
        <v>586.34130000000005</v>
      </c>
      <c r="F33" s="5">
        <v>503.74489999999997</v>
      </c>
      <c r="G33" s="5">
        <v>583.20039999999995</v>
      </c>
      <c r="H33" s="5">
        <v>535.91409999999996</v>
      </c>
      <c r="I33" s="5">
        <v>568.95230000000004</v>
      </c>
      <c r="J33" s="5">
        <v>569.42259999999999</v>
      </c>
      <c r="K33" s="5">
        <v>529.97789999999998</v>
      </c>
      <c r="L33" s="5">
        <v>640.7903</v>
      </c>
      <c r="M33" s="5">
        <v>637.62120000000004</v>
      </c>
      <c r="N33" s="5">
        <v>780.57560000000001</v>
      </c>
      <c r="O33" s="11">
        <v>7095.2847000000002</v>
      </c>
    </row>
    <row r="34" spans="1:15" x14ac:dyDescent="0.3">
      <c r="A34" s="7" t="s">
        <v>84</v>
      </c>
      <c r="B34" s="8" t="s">
        <v>85</v>
      </c>
      <c r="C34" s="9">
        <v>642.16179999999997</v>
      </c>
      <c r="D34" s="9">
        <v>516.93219999999997</v>
      </c>
      <c r="E34" s="9">
        <v>587.03629999999998</v>
      </c>
      <c r="F34" s="9">
        <v>503.40460000000002</v>
      </c>
      <c r="G34" s="9">
        <v>583.90440000000001</v>
      </c>
      <c r="H34" s="9">
        <v>535.20240000000001</v>
      </c>
      <c r="I34" s="9">
        <v>569.22339999999997</v>
      </c>
      <c r="J34" s="9">
        <v>569.29409999999996</v>
      </c>
      <c r="K34" s="9">
        <v>528.00689999999997</v>
      </c>
      <c r="L34" s="9">
        <v>640.73919999999998</v>
      </c>
      <c r="M34" s="9">
        <v>637.10839999999996</v>
      </c>
      <c r="N34" s="9">
        <v>780.03779999999995</v>
      </c>
      <c r="O34" s="11">
        <v>7093.0514999999996</v>
      </c>
    </row>
    <row r="35" spans="1:15" x14ac:dyDescent="0.3">
      <c r="A35" s="3" t="s">
        <v>86</v>
      </c>
      <c r="B35" s="4" t="s">
        <v>87</v>
      </c>
      <c r="C35" s="5">
        <v>643.97059999999999</v>
      </c>
      <c r="D35" s="5">
        <v>516.53750000000002</v>
      </c>
      <c r="E35" s="5">
        <v>588.00429999999994</v>
      </c>
      <c r="F35" s="5">
        <v>503.32619999999997</v>
      </c>
      <c r="G35" s="5">
        <v>581.82150000000001</v>
      </c>
      <c r="H35" s="5">
        <v>535.53250000000003</v>
      </c>
      <c r="I35" s="5">
        <v>569.24599999999998</v>
      </c>
      <c r="J35" s="5">
        <v>569.98760000000004</v>
      </c>
      <c r="K35" s="5">
        <v>528.91359999999997</v>
      </c>
      <c r="L35" s="5">
        <v>642.24890000000005</v>
      </c>
      <c r="M35" s="5">
        <v>636.84799999999996</v>
      </c>
      <c r="N35" s="5">
        <v>778.68790000000001</v>
      </c>
      <c r="O35" s="11">
        <v>7095.1246000000001</v>
      </c>
    </row>
    <row r="36" spans="1:15" x14ac:dyDescent="0.3">
      <c r="A36" s="7" t="s">
        <v>88</v>
      </c>
      <c r="B36" s="8" t="s">
        <v>89</v>
      </c>
      <c r="C36" s="9">
        <v>801.79939999999999</v>
      </c>
      <c r="D36" s="9">
        <v>643.81209999999999</v>
      </c>
      <c r="E36" s="9">
        <v>734.43870000000004</v>
      </c>
      <c r="F36" s="9">
        <v>630.51890000000003</v>
      </c>
      <c r="G36" s="9">
        <v>728.82550000000003</v>
      </c>
      <c r="H36" s="9">
        <v>668.53269999999998</v>
      </c>
      <c r="I36" s="9">
        <v>712.24710000000005</v>
      </c>
      <c r="J36" s="9">
        <v>710.46600000000001</v>
      </c>
      <c r="K36" s="9">
        <v>661.47919999999999</v>
      </c>
      <c r="L36" s="9">
        <v>798.95429999999999</v>
      </c>
      <c r="M36" s="9">
        <v>797.09320000000002</v>
      </c>
      <c r="N36" s="9">
        <v>973.78359999999998</v>
      </c>
      <c r="O36" s="11">
        <v>8861.9507000000012</v>
      </c>
    </row>
    <row r="37" spans="1:15" x14ac:dyDescent="0.3">
      <c r="A37" s="3" t="s">
        <v>90</v>
      </c>
      <c r="B37" s="4" t="s">
        <v>92</v>
      </c>
      <c r="C37" s="5">
        <v>642.64099999999996</v>
      </c>
      <c r="D37" s="5">
        <v>515.39880000000005</v>
      </c>
      <c r="E37" s="5">
        <v>586.52809999999999</v>
      </c>
      <c r="F37" s="5">
        <v>502.38720000000001</v>
      </c>
      <c r="G37" s="5">
        <v>583.35609999999997</v>
      </c>
      <c r="H37" s="5">
        <v>533.44359999999995</v>
      </c>
      <c r="I37" s="5">
        <v>568.47559999999999</v>
      </c>
      <c r="J37" s="5">
        <v>568.90409999999997</v>
      </c>
      <c r="K37" s="5">
        <v>529.06709999999998</v>
      </c>
      <c r="L37" s="5">
        <v>640.55600000000004</v>
      </c>
      <c r="M37" s="5">
        <v>638.77409999999998</v>
      </c>
      <c r="N37" s="5">
        <v>780.18629999999996</v>
      </c>
      <c r="O37" s="11">
        <v>7089.7180000000008</v>
      </c>
    </row>
    <row r="38" spans="1:15" x14ac:dyDescent="0.3">
      <c r="A38" s="7" t="s">
        <v>93</v>
      </c>
      <c r="B38" s="8" t="s">
        <v>95</v>
      </c>
      <c r="C38" s="9">
        <v>963.63670000000002</v>
      </c>
      <c r="D38" s="9">
        <v>776.98919999999998</v>
      </c>
      <c r="E38" s="9">
        <v>880.60419999999999</v>
      </c>
      <c r="F38" s="9">
        <v>753.77670000000001</v>
      </c>
      <c r="G38" s="9">
        <v>874.84280000000001</v>
      </c>
      <c r="H38" s="9">
        <v>803.68880000000001</v>
      </c>
      <c r="I38" s="9">
        <v>853.51310000000001</v>
      </c>
      <c r="J38" s="9">
        <v>854.02560000000005</v>
      </c>
      <c r="K38" s="9">
        <v>794.66600000000005</v>
      </c>
      <c r="L38" s="9">
        <v>961.30079999999998</v>
      </c>
      <c r="M38" s="9">
        <v>956.94669999999996</v>
      </c>
      <c r="N38" s="9">
        <v>1170.1777</v>
      </c>
      <c r="O38" s="11">
        <v>10644.168299999999</v>
      </c>
    </row>
    <row r="39" spans="1:15" x14ac:dyDescent="0.3">
      <c r="A39" s="3" t="s">
        <v>96</v>
      </c>
      <c r="B39" s="4" t="s">
        <v>97</v>
      </c>
      <c r="C39" s="5">
        <v>962.79859999999996</v>
      </c>
      <c r="D39" s="5">
        <v>777.72249999999997</v>
      </c>
      <c r="E39" s="5">
        <v>879.78459999999995</v>
      </c>
      <c r="F39" s="5">
        <v>756.0634</v>
      </c>
      <c r="G39" s="5">
        <v>874.99159999999995</v>
      </c>
      <c r="H39" s="5">
        <v>802.47339999999997</v>
      </c>
      <c r="I39" s="5">
        <v>852.62289999999996</v>
      </c>
      <c r="J39" s="5">
        <v>853.00549999999998</v>
      </c>
      <c r="K39" s="5">
        <v>792.43510000000003</v>
      </c>
      <c r="L39" s="5">
        <v>961.67740000000003</v>
      </c>
      <c r="M39" s="5">
        <v>953.42020000000002</v>
      </c>
      <c r="N39" s="5">
        <v>1167.7661000000001</v>
      </c>
      <c r="O39" s="11">
        <v>10634.7613</v>
      </c>
    </row>
    <row r="40" spans="1:15" x14ac:dyDescent="0.3">
      <c r="A40" s="7" t="s">
        <v>98</v>
      </c>
      <c r="B40" s="8" t="s">
        <v>100</v>
      </c>
      <c r="C40" s="9">
        <v>2567.8575999999998</v>
      </c>
      <c r="D40" s="9">
        <v>2068.5655000000002</v>
      </c>
      <c r="E40" s="9">
        <v>2357.2244999999998</v>
      </c>
      <c r="F40" s="9">
        <v>2015.9532999999999</v>
      </c>
      <c r="G40" s="9">
        <v>2327.5088999999998</v>
      </c>
      <c r="H40" s="9">
        <v>2141.0356000000002</v>
      </c>
      <c r="I40" s="9">
        <v>2275.047</v>
      </c>
      <c r="J40" s="9">
        <v>2279.3400999999999</v>
      </c>
      <c r="K40" s="9">
        <v>2112.8442</v>
      </c>
      <c r="L40" s="9">
        <v>2563.6655999999998</v>
      </c>
      <c r="M40" s="9">
        <v>2547.4762000000001</v>
      </c>
      <c r="N40" s="9">
        <v>3122.3528999999999</v>
      </c>
      <c r="O40" s="11">
        <v>28378.8714</v>
      </c>
    </row>
    <row r="41" spans="1:15" x14ac:dyDescent="0.3">
      <c r="A41" s="3" t="s">
        <v>101</v>
      </c>
      <c r="B41" s="4" t="s">
        <v>103</v>
      </c>
      <c r="C41" s="5">
        <v>1931.2520999999999</v>
      </c>
      <c r="D41" s="5">
        <v>1551.4268</v>
      </c>
      <c r="E41" s="5">
        <v>1759.9339</v>
      </c>
      <c r="F41" s="5">
        <v>1506.3081999999999</v>
      </c>
      <c r="G41" s="5">
        <v>1750.0835</v>
      </c>
      <c r="H41" s="5">
        <v>1606.1112000000001</v>
      </c>
      <c r="I41" s="5">
        <v>1709.5368000000001</v>
      </c>
      <c r="J41" s="5">
        <v>1705.2462</v>
      </c>
      <c r="K41" s="5">
        <v>1582.6164000000001</v>
      </c>
      <c r="L41" s="5">
        <v>1921.6626000000001</v>
      </c>
      <c r="M41" s="5">
        <v>1911.5151000000001</v>
      </c>
      <c r="N41" s="5">
        <v>2341.0762</v>
      </c>
      <c r="O41" s="11">
        <v>21276.769</v>
      </c>
    </row>
    <row r="42" spans="1:15" x14ac:dyDescent="0.3">
      <c r="A42" s="7" t="s">
        <v>104</v>
      </c>
      <c r="B42" s="8" t="s">
        <v>106</v>
      </c>
      <c r="C42" s="9">
        <v>641.25379999999996</v>
      </c>
      <c r="D42" s="9">
        <v>515.71680000000003</v>
      </c>
      <c r="E42" s="9">
        <v>586.38829999999996</v>
      </c>
      <c r="F42" s="9">
        <v>503.02940000000001</v>
      </c>
      <c r="G42" s="9">
        <v>582.99369999999999</v>
      </c>
      <c r="H42" s="9">
        <v>534.88459999999998</v>
      </c>
      <c r="I42" s="9">
        <v>568.77660000000003</v>
      </c>
      <c r="J42" s="9">
        <v>569.83420000000001</v>
      </c>
      <c r="K42" s="9">
        <v>528.71479999999997</v>
      </c>
      <c r="L42" s="9">
        <v>640.60619999999994</v>
      </c>
      <c r="M42" s="9">
        <v>636.98140000000001</v>
      </c>
      <c r="N42" s="9">
        <v>779.09339999999997</v>
      </c>
      <c r="O42" s="11">
        <v>7088.2731999999996</v>
      </c>
    </row>
    <row r="43" spans="1:15" x14ac:dyDescent="0.3">
      <c r="A43" s="3" t="s">
        <v>107</v>
      </c>
      <c r="B43" s="4" t="s">
        <v>108</v>
      </c>
      <c r="C43" s="5">
        <v>1175.0531000000001</v>
      </c>
      <c r="D43" s="5">
        <v>950.15260000000001</v>
      </c>
      <c r="E43" s="5">
        <v>1077.5197000000001</v>
      </c>
      <c r="F43" s="5">
        <v>925.7722</v>
      </c>
      <c r="G43" s="5">
        <v>1069.6557</v>
      </c>
      <c r="H43" s="5">
        <v>980.11260000000004</v>
      </c>
      <c r="I43" s="5">
        <v>1043.6210000000001</v>
      </c>
      <c r="J43" s="5">
        <v>1044.655</v>
      </c>
      <c r="K43" s="5">
        <v>967.7047</v>
      </c>
      <c r="L43" s="5">
        <v>1175.3620000000001</v>
      </c>
      <c r="M43" s="5">
        <v>1167.4897000000001</v>
      </c>
      <c r="N43" s="5">
        <v>1429.2231999999999</v>
      </c>
      <c r="O43" s="11">
        <v>13006.3215</v>
      </c>
    </row>
    <row r="44" spans="1:15" x14ac:dyDescent="0.3">
      <c r="A44" s="7" t="s">
        <v>109</v>
      </c>
      <c r="B44" s="8" t="s">
        <v>111</v>
      </c>
      <c r="C44" s="9">
        <v>428.2022</v>
      </c>
      <c r="D44" s="9">
        <v>344.81229999999999</v>
      </c>
      <c r="E44" s="9">
        <v>390.92020000000002</v>
      </c>
      <c r="F44" s="9">
        <v>335.57679999999999</v>
      </c>
      <c r="G44" s="9">
        <v>389.46140000000003</v>
      </c>
      <c r="H44" s="9">
        <v>356.61009999999999</v>
      </c>
      <c r="I44" s="9">
        <v>378.95119999999997</v>
      </c>
      <c r="J44" s="9">
        <v>379.50470000000001</v>
      </c>
      <c r="K44" s="9">
        <v>351.95929999999998</v>
      </c>
      <c r="L44" s="9">
        <v>426.5976</v>
      </c>
      <c r="M44" s="9">
        <v>425.41969999999998</v>
      </c>
      <c r="N44" s="9">
        <v>519.92819999999995</v>
      </c>
      <c r="O44" s="11">
        <v>4727.9437000000007</v>
      </c>
    </row>
    <row r="45" spans="1:15" x14ac:dyDescent="0.3">
      <c r="A45" s="3" t="s">
        <v>112</v>
      </c>
      <c r="B45" s="4" t="s">
        <v>114</v>
      </c>
      <c r="C45" s="5">
        <v>482.56020000000001</v>
      </c>
      <c r="D45" s="5">
        <v>387.74849999999998</v>
      </c>
      <c r="E45" s="5">
        <v>441.42520000000002</v>
      </c>
      <c r="F45" s="5">
        <v>377.40069999999997</v>
      </c>
      <c r="G45" s="5">
        <v>438.33019999999999</v>
      </c>
      <c r="H45" s="5">
        <v>400.5564</v>
      </c>
      <c r="I45" s="5">
        <v>427.0034</v>
      </c>
      <c r="J45" s="5">
        <v>427.48590000000002</v>
      </c>
      <c r="K45" s="5">
        <v>397.12990000000002</v>
      </c>
      <c r="L45" s="5">
        <v>481.0872</v>
      </c>
      <c r="M45" s="5">
        <v>477.84539999999998</v>
      </c>
      <c r="N45" s="5">
        <v>583.9502</v>
      </c>
      <c r="O45" s="11">
        <v>5322.5232000000015</v>
      </c>
    </row>
    <row r="46" spans="1:15" x14ac:dyDescent="0.3">
      <c r="A46" s="7" t="s">
        <v>115</v>
      </c>
      <c r="B46" s="8" t="s">
        <v>117</v>
      </c>
      <c r="C46" s="9">
        <v>80.326999999999998</v>
      </c>
      <c r="D46" s="9">
        <v>64.589799999999997</v>
      </c>
      <c r="E46" s="9">
        <v>73.494699999999995</v>
      </c>
      <c r="F46" s="9">
        <v>62.880200000000002</v>
      </c>
      <c r="G46" s="9">
        <v>72.769900000000007</v>
      </c>
      <c r="H46" s="9">
        <v>66.793599999999998</v>
      </c>
      <c r="I46" s="9">
        <v>71.145499999999998</v>
      </c>
      <c r="J46" s="9">
        <v>71.123900000000006</v>
      </c>
      <c r="K46" s="9">
        <v>66.1678</v>
      </c>
      <c r="L46" s="9">
        <v>79.947400000000002</v>
      </c>
      <c r="M46" s="9">
        <v>79.630600000000001</v>
      </c>
      <c r="N46" s="9">
        <v>97.3566</v>
      </c>
      <c r="O46" s="11">
        <v>886.22699999999998</v>
      </c>
    </row>
    <row r="47" spans="1:15" x14ac:dyDescent="0.3">
      <c r="A47" s="3" t="s">
        <v>118</v>
      </c>
      <c r="B47" s="4" t="s">
        <v>119</v>
      </c>
      <c r="C47" s="5">
        <v>80.150599999999997</v>
      </c>
      <c r="D47" s="5">
        <v>64.689499999999995</v>
      </c>
      <c r="E47" s="5">
        <v>73.376800000000003</v>
      </c>
      <c r="F47" s="5">
        <v>62.907400000000003</v>
      </c>
      <c r="G47" s="5">
        <v>72.766300000000001</v>
      </c>
      <c r="H47" s="5">
        <v>66.832899999999995</v>
      </c>
      <c r="I47" s="5">
        <v>71.046000000000006</v>
      </c>
      <c r="J47" s="5">
        <v>71.162899999999993</v>
      </c>
      <c r="K47" s="5">
        <v>66.068399999999997</v>
      </c>
      <c r="L47" s="5">
        <v>80.147800000000004</v>
      </c>
      <c r="M47" s="5">
        <v>79.511200000000002</v>
      </c>
      <c r="N47" s="5">
        <v>97.346599999999995</v>
      </c>
      <c r="O47" s="11">
        <v>886.00639999999999</v>
      </c>
    </row>
    <row r="48" spans="1:15" x14ac:dyDescent="0.3">
      <c r="A48" s="7" t="s">
        <v>120</v>
      </c>
      <c r="B48" s="8" t="s">
        <v>122</v>
      </c>
      <c r="C48" s="9">
        <v>80.507300000000001</v>
      </c>
      <c r="D48" s="9">
        <v>64.838899999999995</v>
      </c>
      <c r="E48" s="9">
        <v>73.550399999999996</v>
      </c>
      <c r="F48" s="9">
        <v>62.920099999999998</v>
      </c>
      <c r="G48" s="9">
        <v>72.980699999999999</v>
      </c>
      <c r="H48" s="9">
        <v>66.874200000000002</v>
      </c>
      <c r="I48" s="9">
        <v>71.043300000000002</v>
      </c>
      <c r="J48" s="9">
        <v>70.944500000000005</v>
      </c>
      <c r="K48" s="9">
        <v>66.168599999999998</v>
      </c>
      <c r="L48" s="9">
        <v>80.231999999999999</v>
      </c>
      <c r="M48" s="9">
        <v>79.775499999999994</v>
      </c>
      <c r="N48" s="9">
        <v>97.411799999999999</v>
      </c>
      <c r="O48" s="11">
        <v>887.24729999999988</v>
      </c>
    </row>
    <row r="49" spans="1:15" x14ac:dyDescent="0.3">
      <c r="A49" s="3" t="s">
        <v>123</v>
      </c>
      <c r="B49" s="4" t="s">
        <v>124</v>
      </c>
      <c r="C49" s="5">
        <v>133.99029999999999</v>
      </c>
      <c r="D49" s="5">
        <v>107.69710000000001</v>
      </c>
      <c r="E49" s="5">
        <v>122.3125</v>
      </c>
      <c r="F49" s="5">
        <v>104.93819999999999</v>
      </c>
      <c r="G49" s="5">
        <v>121.5652</v>
      </c>
      <c r="H49" s="5">
        <v>111.3823</v>
      </c>
      <c r="I49" s="5">
        <v>118.45099999999999</v>
      </c>
      <c r="J49" s="5">
        <v>118.7649</v>
      </c>
      <c r="K49" s="5">
        <v>110.0724</v>
      </c>
      <c r="L49" s="5">
        <v>133.32069999999999</v>
      </c>
      <c r="M49" s="5">
        <v>132.55699999999999</v>
      </c>
      <c r="N49" s="5">
        <v>162.59119999999999</v>
      </c>
      <c r="O49" s="11">
        <v>1477.6428000000001</v>
      </c>
    </row>
    <row r="50" spans="1:15" x14ac:dyDescent="0.3">
      <c r="A50" s="7" t="s">
        <v>125</v>
      </c>
      <c r="B50" s="8" t="s">
        <v>126</v>
      </c>
      <c r="C50" s="9">
        <v>80.275700000000001</v>
      </c>
      <c r="D50" s="9">
        <v>64.782799999999995</v>
      </c>
      <c r="E50" s="9">
        <v>73.632400000000004</v>
      </c>
      <c r="F50" s="9">
        <v>62.963900000000002</v>
      </c>
      <c r="G50" s="9">
        <v>72.882300000000001</v>
      </c>
      <c r="H50" s="9">
        <v>66.9375</v>
      </c>
      <c r="I50" s="9">
        <v>71.291499999999999</v>
      </c>
      <c r="J50" s="9">
        <v>71.226799999999997</v>
      </c>
      <c r="K50" s="9">
        <v>66.167299999999997</v>
      </c>
      <c r="L50" s="9">
        <v>80.029899999999998</v>
      </c>
      <c r="M50" s="9">
        <v>79.450900000000004</v>
      </c>
      <c r="N50" s="9">
        <v>97.616799999999998</v>
      </c>
      <c r="O50" s="11">
        <v>887.25779999999997</v>
      </c>
    </row>
    <row r="51" spans="1:15" x14ac:dyDescent="0.3">
      <c r="A51" s="3" t="s">
        <v>127</v>
      </c>
      <c r="B51" s="4" t="s">
        <v>128</v>
      </c>
      <c r="C51" s="5">
        <v>80.260999999999996</v>
      </c>
      <c r="D51" s="5">
        <v>64.7637</v>
      </c>
      <c r="E51" s="5">
        <v>73.397599999999997</v>
      </c>
      <c r="F51" s="5">
        <v>63.029600000000002</v>
      </c>
      <c r="G51" s="5">
        <v>72.8733</v>
      </c>
      <c r="H51" s="5">
        <v>67.030299999999997</v>
      </c>
      <c r="I51" s="5">
        <v>71.101799999999997</v>
      </c>
      <c r="J51" s="5">
        <v>71.216399999999993</v>
      </c>
      <c r="K51" s="5">
        <v>66.032499999999999</v>
      </c>
      <c r="L51" s="5">
        <v>80.202500000000001</v>
      </c>
      <c r="M51" s="5">
        <v>79.861599999999996</v>
      </c>
      <c r="N51" s="5">
        <v>97.296599999999998</v>
      </c>
      <c r="O51" s="11">
        <v>887.06690000000003</v>
      </c>
    </row>
    <row r="52" spans="1:15" x14ac:dyDescent="0.3">
      <c r="A52" s="7" t="s">
        <v>129</v>
      </c>
      <c r="B52" s="8" t="s">
        <v>130</v>
      </c>
      <c r="C52" s="9">
        <v>80.273799999999994</v>
      </c>
      <c r="D52" s="9">
        <v>64.7</v>
      </c>
      <c r="E52" s="9">
        <v>73.540599999999998</v>
      </c>
      <c r="F52" s="9">
        <v>62.942900000000002</v>
      </c>
      <c r="G52" s="9">
        <v>72.912199999999999</v>
      </c>
      <c r="H52" s="9">
        <v>66.907600000000002</v>
      </c>
      <c r="I52" s="9">
        <v>71.155000000000001</v>
      </c>
      <c r="J52" s="9">
        <v>71.125399999999999</v>
      </c>
      <c r="K52" s="9">
        <v>66.138499999999993</v>
      </c>
      <c r="L52" s="9">
        <v>80.102500000000006</v>
      </c>
      <c r="M52" s="9">
        <v>79.5702</v>
      </c>
      <c r="N52" s="9">
        <v>97.504199999999997</v>
      </c>
      <c r="O52" s="11">
        <v>886.87289999999996</v>
      </c>
    </row>
    <row r="53" spans="1:15" x14ac:dyDescent="0.3">
      <c r="A53" s="3" t="s">
        <v>131</v>
      </c>
      <c r="B53" s="4" t="s">
        <v>132</v>
      </c>
      <c r="C53" s="5">
        <v>160.8288</v>
      </c>
      <c r="D53" s="5">
        <v>129.26419999999999</v>
      </c>
      <c r="E53" s="5">
        <v>146.60849999999999</v>
      </c>
      <c r="F53" s="5">
        <v>125.90560000000001</v>
      </c>
      <c r="G53" s="5">
        <v>145.62790000000001</v>
      </c>
      <c r="H53" s="5">
        <v>133.77780000000001</v>
      </c>
      <c r="I53" s="5">
        <v>141.79759999999999</v>
      </c>
      <c r="J53" s="5">
        <v>142.21539999999999</v>
      </c>
      <c r="K53" s="5">
        <v>132.26</v>
      </c>
      <c r="L53" s="5">
        <v>160.35249999999999</v>
      </c>
      <c r="M53" s="5">
        <v>159.45480000000001</v>
      </c>
      <c r="N53" s="5">
        <v>194.54499999999999</v>
      </c>
      <c r="O53" s="11">
        <v>1772.6380999999999</v>
      </c>
    </row>
    <row r="54" spans="1:15" x14ac:dyDescent="0.3">
      <c r="A54" s="7" t="s">
        <v>133</v>
      </c>
      <c r="B54" s="8" t="s">
        <v>134</v>
      </c>
      <c r="C54" s="9">
        <v>160.67400000000001</v>
      </c>
      <c r="D54" s="9">
        <v>129.38030000000001</v>
      </c>
      <c r="E54" s="9">
        <v>147.0729</v>
      </c>
      <c r="F54" s="9">
        <v>125.6994</v>
      </c>
      <c r="G54" s="9">
        <v>145.75370000000001</v>
      </c>
      <c r="H54" s="9">
        <v>133.4641</v>
      </c>
      <c r="I54" s="9">
        <v>141.92009999999999</v>
      </c>
      <c r="J54" s="9">
        <v>142.55680000000001</v>
      </c>
      <c r="K54" s="9">
        <v>132.15690000000001</v>
      </c>
      <c r="L54" s="9">
        <v>160.322</v>
      </c>
      <c r="M54" s="9">
        <v>159.46350000000001</v>
      </c>
      <c r="N54" s="9">
        <v>195.0531</v>
      </c>
      <c r="O54" s="11">
        <v>1773.5168000000001</v>
      </c>
    </row>
    <row r="55" spans="1:15" x14ac:dyDescent="0.3">
      <c r="A55" s="3" t="s">
        <v>135</v>
      </c>
      <c r="B55" s="4" t="s">
        <v>136</v>
      </c>
      <c r="C55" s="5">
        <v>160.3289</v>
      </c>
      <c r="D55" s="5">
        <v>129.5419</v>
      </c>
      <c r="E55" s="5">
        <v>147.02809999999999</v>
      </c>
      <c r="F55" s="5">
        <v>126.0749</v>
      </c>
      <c r="G55" s="5">
        <v>145.75720000000001</v>
      </c>
      <c r="H55" s="5">
        <v>133.7313</v>
      </c>
      <c r="I55" s="5">
        <v>141.946</v>
      </c>
      <c r="J55" s="5">
        <v>142.4726</v>
      </c>
      <c r="K55" s="5">
        <v>132.02090000000001</v>
      </c>
      <c r="L55" s="5">
        <v>160.6541</v>
      </c>
      <c r="M55" s="5">
        <v>159.262</v>
      </c>
      <c r="N55" s="5">
        <v>195.1437</v>
      </c>
      <c r="O55" s="11">
        <v>1773.9616000000001</v>
      </c>
    </row>
    <row r="56" spans="1:15" x14ac:dyDescent="0.3">
      <c r="A56" s="7" t="s">
        <v>137</v>
      </c>
      <c r="B56" s="8" t="s">
        <v>138</v>
      </c>
      <c r="C56" s="9">
        <v>80.274100000000004</v>
      </c>
      <c r="D56" s="9">
        <v>64.648499999999999</v>
      </c>
      <c r="E56" s="9">
        <v>73.314499999999995</v>
      </c>
      <c r="F56" s="9">
        <v>62.700299999999999</v>
      </c>
      <c r="G56" s="9">
        <v>72.953199999999995</v>
      </c>
      <c r="H56" s="9">
        <v>66.881699999999995</v>
      </c>
      <c r="I56" s="9">
        <v>71.000900000000001</v>
      </c>
      <c r="J56" s="9">
        <v>71.191000000000003</v>
      </c>
      <c r="K56" s="9">
        <v>66.211799999999997</v>
      </c>
      <c r="L56" s="9">
        <v>80.039500000000004</v>
      </c>
      <c r="M56" s="9">
        <v>79.731999999999999</v>
      </c>
      <c r="N56" s="9">
        <v>97.336699999999993</v>
      </c>
      <c r="O56" s="11">
        <v>886.28419999999994</v>
      </c>
    </row>
    <row r="57" spans="1:15" x14ac:dyDescent="0.3">
      <c r="A57" s="3" t="s">
        <v>139</v>
      </c>
      <c r="B57" s="4" t="s">
        <v>140</v>
      </c>
      <c r="C57" s="5">
        <v>160.7526</v>
      </c>
      <c r="D57" s="5">
        <v>129.61070000000001</v>
      </c>
      <c r="E57" s="5">
        <v>146.6687</v>
      </c>
      <c r="F57" s="5">
        <v>125.94759999999999</v>
      </c>
      <c r="G57" s="5">
        <v>145.80189999999999</v>
      </c>
      <c r="H57" s="5">
        <v>133.89500000000001</v>
      </c>
      <c r="I57" s="5">
        <v>141.85</v>
      </c>
      <c r="J57" s="5">
        <v>142.5367</v>
      </c>
      <c r="K57" s="5">
        <v>132.11709999999999</v>
      </c>
      <c r="L57" s="5">
        <v>159.88040000000001</v>
      </c>
      <c r="M57" s="5">
        <v>159.47659999999999</v>
      </c>
      <c r="N57" s="5">
        <v>195.19370000000001</v>
      </c>
      <c r="O57" s="11">
        <v>1773.731</v>
      </c>
    </row>
    <row r="58" spans="1:15" ht="18" customHeight="1" x14ac:dyDescent="0.3">
      <c r="A58" s="12" t="s">
        <v>155</v>
      </c>
      <c r="B58" s="12" t="s">
        <v>156</v>
      </c>
      <c r="C58" s="13">
        <v>53519.472999999998</v>
      </c>
      <c r="D58" s="13">
        <v>43105.20930000001</v>
      </c>
      <c r="E58" s="13">
        <v>48964.770500000013</v>
      </c>
      <c r="F58" s="13">
        <v>41931.581899999997</v>
      </c>
      <c r="G58" s="13">
        <v>48603.364299999987</v>
      </c>
      <c r="H58" s="13">
        <v>44620.381499999989</v>
      </c>
      <c r="I58" s="13">
        <v>47447.722599999986</v>
      </c>
      <c r="J58" s="13">
        <v>47439.259999999987</v>
      </c>
      <c r="K58" s="13">
        <v>44082.804800000013</v>
      </c>
      <c r="L58" s="13">
        <v>53390.55999999999</v>
      </c>
      <c r="M58" s="13">
        <v>53105.214200000009</v>
      </c>
      <c r="N58" s="13">
        <v>64940.949000000022</v>
      </c>
      <c r="O58" s="13">
        <v>591151.29110000038</v>
      </c>
    </row>
    <row r="60" spans="1:15" ht="22.05" customHeight="1" x14ac:dyDescent="0.3">
      <c r="A60" s="27" t="s">
        <v>157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</row>
    <row r="61" spans="1:15" ht="30" customHeight="1" x14ac:dyDescent="0.3">
      <c r="A61" s="1" t="s">
        <v>3</v>
      </c>
      <c r="B61" s="1" t="s">
        <v>5</v>
      </c>
      <c r="C61" s="2" t="s">
        <v>12</v>
      </c>
      <c r="D61" s="2" t="s">
        <v>141</v>
      </c>
      <c r="E61" s="2" t="s">
        <v>142</v>
      </c>
      <c r="F61" s="2" t="s">
        <v>143</v>
      </c>
      <c r="G61" s="2" t="s">
        <v>144</v>
      </c>
      <c r="H61" s="2" t="s">
        <v>145</v>
      </c>
      <c r="I61" s="2" t="s">
        <v>146</v>
      </c>
      <c r="J61" s="2" t="s">
        <v>147</v>
      </c>
      <c r="K61" s="2" t="s">
        <v>148</v>
      </c>
      <c r="L61" s="2" t="s">
        <v>149</v>
      </c>
      <c r="M61" s="2" t="s">
        <v>150</v>
      </c>
      <c r="N61" s="2" t="s">
        <v>151</v>
      </c>
      <c r="O61" s="1" t="s">
        <v>154</v>
      </c>
    </row>
    <row r="62" spans="1:15" x14ac:dyDescent="0.3">
      <c r="A62" s="3" t="s">
        <v>13</v>
      </c>
      <c r="B62" s="4" t="s">
        <v>15</v>
      </c>
      <c r="C62" s="5">
        <v>21.105799999999999</v>
      </c>
      <c r="D62" s="5">
        <v>19.523099999999999</v>
      </c>
      <c r="E62" s="5">
        <v>19.650099999999998</v>
      </c>
      <c r="F62" s="5">
        <v>17.8659</v>
      </c>
      <c r="G62" s="5">
        <v>20.498699999999999</v>
      </c>
      <c r="H62" s="5">
        <v>18.6494</v>
      </c>
      <c r="I62" s="5">
        <v>18.965399999999999</v>
      </c>
      <c r="J62" s="5">
        <v>19.185400000000001</v>
      </c>
      <c r="K62" s="5">
        <v>18.707999999999998</v>
      </c>
      <c r="L62" s="5">
        <v>21.306899999999999</v>
      </c>
      <c r="M62" s="5">
        <v>21.9115</v>
      </c>
      <c r="N62" s="5">
        <v>25.667400000000001</v>
      </c>
      <c r="O62" s="11">
        <v>25.667400000000001</v>
      </c>
    </row>
    <row r="63" spans="1:15" x14ac:dyDescent="0.3">
      <c r="A63" s="7" t="s">
        <v>17</v>
      </c>
      <c r="B63" s="8" t="s">
        <v>19</v>
      </c>
      <c r="C63" s="9">
        <v>10.691800000000001</v>
      </c>
      <c r="D63" s="9">
        <v>9.5942000000000007</v>
      </c>
      <c r="E63" s="9">
        <v>9.7745999999999995</v>
      </c>
      <c r="F63" s="9">
        <v>8.8559999999999999</v>
      </c>
      <c r="G63" s="9">
        <v>9.6661999999999999</v>
      </c>
      <c r="H63" s="9">
        <v>9.3635999999999999</v>
      </c>
      <c r="I63" s="9">
        <v>9.6600999999999999</v>
      </c>
      <c r="J63" s="9">
        <v>9.6690000000000005</v>
      </c>
      <c r="K63" s="9">
        <v>9.3696000000000002</v>
      </c>
      <c r="L63" s="9">
        <v>10.6927</v>
      </c>
      <c r="M63" s="9">
        <v>11.1501</v>
      </c>
      <c r="N63" s="9">
        <v>12.686500000000001</v>
      </c>
      <c r="O63" s="11">
        <v>12.686500000000001</v>
      </c>
    </row>
    <row r="64" spans="1:15" x14ac:dyDescent="0.3">
      <c r="A64" s="3" t="s">
        <v>20</v>
      </c>
      <c r="B64" s="4" t="s">
        <v>21</v>
      </c>
      <c r="C64" s="5">
        <v>8.6385000000000005</v>
      </c>
      <c r="D64" s="5">
        <v>7.8562000000000003</v>
      </c>
      <c r="E64" s="5">
        <v>7.8753000000000002</v>
      </c>
      <c r="F64" s="5">
        <v>7.0696000000000003</v>
      </c>
      <c r="G64" s="5">
        <v>7.9131999999999998</v>
      </c>
      <c r="H64" s="5">
        <v>7.6387</v>
      </c>
      <c r="I64" s="5">
        <v>7.5270999999999999</v>
      </c>
      <c r="J64" s="5">
        <v>7.7587999999999999</v>
      </c>
      <c r="K64" s="5">
        <v>7.4215999999999998</v>
      </c>
      <c r="L64" s="5">
        <v>8.5965000000000007</v>
      </c>
      <c r="M64" s="5">
        <v>8.8093000000000004</v>
      </c>
      <c r="N64" s="5">
        <v>10.105700000000001</v>
      </c>
      <c r="O64" s="11">
        <v>10.105700000000001</v>
      </c>
    </row>
    <row r="65" spans="1:15" x14ac:dyDescent="0.3">
      <c r="A65" s="7" t="s">
        <v>22</v>
      </c>
      <c r="B65" s="8" t="s">
        <v>23</v>
      </c>
      <c r="C65" s="9">
        <v>7.1231</v>
      </c>
      <c r="D65" s="9">
        <v>6.57</v>
      </c>
      <c r="E65" s="9">
        <v>6.5820999999999996</v>
      </c>
      <c r="F65" s="9">
        <v>5.9537000000000004</v>
      </c>
      <c r="G65" s="9">
        <v>6.6493000000000002</v>
      </c>
      <c r="H65" s="9">
        <v>6.1505000000000001</v>
      </c>
      <c r="I65" s="9">
        <v>6.3945999999999996</v>
      </c>
      <c r="J65" s="9">
        <v>6.4122000000000003</v>
      </c>
      <c r="K65" s="9">
        <v>6.1261000000000001</v>
      </c>
      <c r="L65" s="9">
        <v>7.2302999999999997</v>
      </c>
      <c r="M65" s="9">
        <v>7.3166000000000002</v>
      </c>
      <c r="N65" s="9">
        <v>8.516</v>
      </c>
      <c r="O65" s="11">
        <v>8.516</v>
      </c>
    </row>
    <row r="66" spans="1:15" x14ac:dyDescent="0.3">
      <c r="A66" s="3" t="s">
        <v>24</v>
      </c>
      <c r="B66" s="4" t="s">
        <v>25</v>
      </c>
      <c r="C66" s="5">
        <v>7.8140000000000001</v>
      </c>
      <c r="D66" s="5">
        <v>7.0090000000000003</v>
      </c>
      <c r="E66" s="5">
        <v>7.1471999999999998</v>
      </c>
      <c r="F66" s="5">
        <v>6.4101999999999997</v>
      </c>
      <c r="G66" s="5">
        <v>7.0965999999999996</v>
      </c>
      <c r="H66" s="5">
        <v>6.7039999999999997</v>
      </c>
      <c r="I66" s="5">
        <v>6.9646999999999997</v>
      </c>
      <c r="J66" s="5">
        <v>6.8747999999999996</v>
      </c>
      <c r="K66" s="5">
        <v>6.5951000000000004</v>
      </c>
      <c r="L66" s="5">
        <v>7.5819999999999999</v>
      </c>
      <c r="M66" s="5">
        <v>7.7991000000000001</v>
      </c>
      <c r="N66" s="5">
        <v>9.2680000000000007</v>
      </c>
      <c r="O66" s="11">
        <v>9.2680000000000007</v>
      </c>
    </row>
    <row r="67" spans="1:15" x14ac:dyDescent="0.3">
      <c r="A67" s="7" t="s">
        <v>26</v>
      </c>
      <c r="B67" s="8" t="s">
        <v>27</v>
      </c>
      <c r="C67" s="9">
        <v>5.0949999999999998</v>
      </c>
      <c r="D67" s="9">
        <v>4.6856999999999998</v>
      </c>
      <c r="E67" s="9">
        <v>4.7244999999999999</v>
      </c>
      <c r="F67" s="9">
        <v>4.1459000000000001</v>
      </c>
      <c r="G67" s="9">
        <v>4.7404999999999999</v>
      </c>
      <c r="H67" s="9">
        <v>4.5894000000000004</v>
      </c>
      <c r="I67" s="9">
        <v>4.5766</v>
      </c>
      <c r="J67" s="9">
        <v>4.5605000000000002</v>
      </c>
      <c r="K67" s="9">
        <v>4.4405000000000001</v>
      </c>
      <c r="L67" s="9">
        <v>5.1764999999999999</v>
      </c>
      <c r="M67" s="9">
        <v>5.4124999999999996</v>
      </c>
      <c r="N67" s="9">
        <v>6.1382000000000003</v>
      </c>
      <c r="O67" s="11">
        <v>6.1382000000000003</v>
      </c>
    </row>
    <row r="68" spans="1:15" x14ac:dyDescent="0.3">
      <c r="A68" s="3" t="s">
        <v>28</v>
      </c>
      <c r="B68" s="4" t="s">
        <v>29</v>
      </c>
      <c r="C68" s="5">
        <v>1.7222999999999999</v>
      </c>
      <c r="D68" s="5">
        <v>1.5326</v>
      </c>
      <c r="E68" s="5">
        <v>1.6011</v>
      </c>
      <c r="F68" s="5">
        <v>1.4196</v>
      </c>
      <c r="G68" s="5">
        <v>1.5532999999999999</v>
      </c>
      <c r="H68" s="5">
        <v>1.49</v>
      </c>
      <c r="I68" s="5">
        <v>1.5522</v>
      </c>
      <c r="J68" s="5">
        <v>1.5323</v>
      </c>
      <c r="K68" s="5">
        <v>1.5197000000000001</v>
      </c>
      <c r="L68" s="5">
        <v>1.7138</v>
      </c>
      <c r="M68" s="5">
        <v>1.7282</v>
      </c>
      <c r="N68" s="5">
        <v>2.0848</v>
      </c>
      <c r="O68" s="11">
        <v>2.0848</v>
      </c>
    </row>
    <row r="69" spans="1:15" x14ac:dyDescent="0.3">
      <c r="A69" s="7" t="s">
        <v>31</v>
      </c>
      <c r="B69" s="8" t="s">
        <v>32</v>
      </c>
      <c r="C69" s="9">
        <v>5.2554999999999996</v>
      </c>
      <c r="D69" s="9">
        <v>4.6946000000000003</v>
      </c>
      <c r="E69" s="9">
        <v>4.6966000000000001</v>
      </c>
      <c r="F69" s="9">
        <v>4.2018000000000004</v>
      </c>
      <c r="G69" s="9">
        <v>4.6795999999999998</v>
      </c>
      <c r="H69" s="9">
        <v>4.5214999999999996</v>
      </c>
      <c r="I69" s="9">
        <v>4.7152000000000003</v>
      </c>
      <c r="J69" s="9">
        <v>4.6120999999999999</v>
      </c>
      <c r="K69" s="9">
        <v>4.4615</v>
      </c>
      <c r="L69" s="9">
        <v>5.0572999999999997</v>
      </c>
      <c r="M69" s="9">
        <v>5.1936</v>
      </c>
      <c r="N69" s="9">
        <v>6.1467999999999998</v>
      </c>
      <c r="O69" s="11">
        <v>6.1467999999999998</v>
      </c>
    </row>
    <row r="70" spans="1:15" x14ac:dyDescent="0.3">
      <c r="A70" s="3" t="s">
        <v>33</v>
      </c>
      <c r="B70" s="4" t="s">
        <v>35</v>
      </c>
      <c r="C70" s="5">
        <v>2.1337999999999999</v>
      </c>
      <c r="D70" s="5">
        <v>1.9398</v>
      </c>
      <c r="E70" s="5">
        <v>1.9637</v>
      </c>
      <c r="F70" s="5">
        <v>1.8393999999999999</v>
      </c>
      <c r="G70" s="5">
        <v>1.9559</v>
      </c>
      <c r="H70" s="5">
        <v>1.8755999999999999</v>
      </c>
      <c r="I70" s="5">
        <v>1.9439</v>
      </c>
      <c r="J70" s="5">
        <v>1.9525999999999999</v>
      </c>
      <c r="K70" s="5">
        <v>1.895</v>
      </c>
      <c r="L70" s="5">
        <v>2.1213000000000002</v>
      </c>
      <c r="M70" s="5">
        <v>2.2132999999999998</v>
      </c>
      <c r="N70" s="5">
        <v>2.5485000000000002</v>
      </c>
      <c r="O70" s="11">
        <v>2.5485000000000002</v>
      </c>
    </row>
    <row r="71" spans="1:15" x14ac:dyDescent="0.3">
      <c r="A71" s="7" t="s">
        <v>36</v>
      </c>
      <c r="B71" s="8" t="s">
        <v>37</v>
      </c>
      <c r="C71" s="9">
        <v>1.6820999999999999</v>
      </c>
      <c r="D71" s="9">
        <v>1.5550999999999999</v>
      </c>
      <c r="E71" s="9">
        <v>1.5771999999999999</v>
      </c>
      <c r="F71" s="9">
        <v>1.4038999999999999</v>
      </c>
      <c r="G71" s="9">
        <v>1.6044</v>
      </c>
      <c r="H71" s="9">
        <v>1.4935</v>
      </c>
      <c r="I71" s="9">
        <v>1.5589999999999999</v>
      </c>
      <c r="J71" s="9">
        <v>1.5384</v>
      </c>
      <c r="K71" s="9">
        <v>1.5055000000000001</v>
      </c>
      <c r="L71" s="9">
        <v>1.7366999999999999</v>
      </c>
      <c r="M71" s="9">
        <v>1.7531000000000001</v>
      </c>
      <c r="N71" s="9">
        <v>2.125</v>
      </c>
      <c r="O71" s="11">
        <v>2.125</v>
      </c>
    </row>
    <row r="72" spans="1:15" x14ac:dyDescent="0.3">
      <c r="A72" s="3" t="s">
        <v>38</v>
      </c>
      <c r="B72" s="4" t="s">
        <v>39</v>
      </c>
      <c r="C72" s="5">
        <v>3.4658000000000002</v>
      </c>
      <c r="D72" s="5">
        <v>3.0638999999999998</v>
      </c>
      <c r="E72" s="5">
        <v>3.1507999999999998</v>
      </c>
      <c r="F72" s="5">
        <v>2.8216000000000001</v>
      </c>
      <c r="G72" s="5">
        <v>3.2317999999999998</v>
      </c>
      <c r="H72" s="5">
        <v>2.9226999999999999</v>
      </c>
      <c r="I72" s="5">
        <v>3.1823000000000001</v>
      </c>
      <c r="J72" s="5">
        <v>3.0049000000000001</v>
      </c>
      <c r="K72" s="5">
        <v>2.9781</v>
      </c>
      <c r="L72" s="5">
        <v>3.4140000000000001</v>
      </c>
      <c r="M72" s="5">
        <v>3.4662999999999999</v>
      </c>
      <c r="N72" s="5">
        <v>4.0781000000000001</v>
      </c>
      <c r="O72" s="11">
        <v>4.0781000000000001</v>
      </c>
    </row>
    <row r="73" spans="1:15" x14ac:dyDescent="0.3">
      <c r="A73" s="7" t="s">
        <v>40</v>
      </c>
      <c r="B73" s="8" t="s">
        <v>41</v>
      </c>
      <c r="C73" s="9">
        <v>1.2697000000000001</v>
      </c>
      <c r="D73" s="9">
        <v>1.1813</v>
      </c>
      <c r="E73" s="9">
        <v>1.1751</v>
      </c>
      <c r="F73" s="9">
        <v>1.0567</v>
      </c>
      <c r="G73" s="9">
        <v>1.1826000000000001</v>
      </c>
      <c r="H73" s="9">
        <v>1.1298999999999999</v>
      </c>
      <c r="I73" s="9">
        <v>1.1955</v>
      </c>
      <c r="J73" s="9">
        <v>1.1348</v>
      </c>
      <c r="K73" s="9">
        <v>1.1592</v>
      </c>
      <c r="L73" s="9">
        <v>1.3059000000000001</v>
      </c>
      <c r="M73" s="9">
        <v>1.3192999999999999</v>
      </c>
      <c r="N73" s="9">
        <v>1.5330999999999999</v>
      </c>
      <c r="O73" s="11">
        <v>1.5330999999999999</v>
      </c>
    </row>
    <row r="74" spans="1:15" x14ac:dyDescent="0.3">
      <c r="A74" s="3" t="s">
        <v>42</v>
      </c>
      <c r="B74" s="4" t="s">
        <v>43</v>
      </c>
      <c r="C74" s="5">
        <v>1.2793000000000001</v>
      </c>
      <c r="D74" s="5">
        <v>1.1477999999999999</v>
      </c>
      <c r="E74" s="5">
        <v>1.2148000000000001</v>
      </c>
      <c r="F74" s="5">
        <v>1.0963000000000001</v>
      </c>
      <c r="G74" s="5">
        <v>1.1733</v>
      </c>
      <c r="H74" s="5">
        <v>1.1322000000000001</v>
      </c>
      <c r="I74" s="5">
        <v>1.1608000000000001</v>
      </c>
      <c r="J74" s="5">
        <v>1.1451</v>
      </c>
      <c r="K74" s="5">
        <v>1.0949</v>
      </c>
      <c r="L74" s="5">
        <v>1.2824</v>
      </c>
      <c r="M74" s="5">
        <v>1.3213999999999999</v>
      </c>
      <c r="N74" s="5">
        <v>1.5266</v>
      </c>
      <c r="O74" s="11">
        <v>1.5266</v>
      </c>
    </row>
    <row r="75" spans="1:15" x14ac:dyDescent="0.3">
      <c r="A75" s="7" t="s">
        <v>44</v>
      </c>
      <c r="B75" s="8" t="s">
        <v>45</v>
      </c>
      <c r="C75" s="9">
        <v>2.5417000000000001</v>
      </c>
      <c r="D75" s="9">
        <v>2.3142999999999998</v>
      </c>
      <c r="E75" s="9">
        <v>2.3864999999999998</v>
      </c>
      <c r="F75" s="9">
        <v>2.1587000000000001</v>
      </c>
      <c r="G75" s="9">
        <v>2.3552</v>
      </c>
      <c r="H75" s="9">
        <v>2.2736000000000001</v>
      </c>
      <c r="I75" s="9">
        <v>2.2814000000000001</v>
      </c>
      <c r="J75" s="9">
        <v>2.3089</v>
      </c>
      <c r="K75" s="9">
        <v>2.2515999999999998</v>
      </c>
      <c r="L75" s="9">
        <v>2.5718000000000001</v>
      </c>
      <c r="M75" s="9">
        <v>2.6314000000000002</v>
      </c>
      <c r="N75" s="9">
        <v>3.0491000000000001</v>
      </c>
      <c r="O75" s="11">
        <v>3.0491000000000001</v>
      </c>
    </row>
    <row r="76" spans="1:15" x14ac:dyDescent="0.3">
      <c r="A76" s="3" t="s">
        <v>46</v>
      </c>
      <c r="B76" s="4" t="s">
        <v>48</v>
      </c>
      <c r="C76" s="5">
        <v>2.5920999999999998</v>
      </c>
      <c r="D76" s="5">
        <v>2.4136000000000002</v>
      </c>
      <c r="E76" s="5">
        <v>2.4346999999999999</v>
      </c>
      <c r="F76" s="5">
        <v>2.1143999999999998</v>
      </c>
      <c r="G76" s="5">
        <v>2.3488000000000002</v>
      </c>
      <c r="H76" s="5">
        <v>2.2366999999999999</v>
      </c>
      <c r="I76" s="5">
        <v>2.3079000000000001</v>
      </c>
      <c r="J76" s="5">
        <v>2.2677</v>
      </c>
      <c r="K76" s="5">
        <v>2.2305999999999999</v>
      </c>
      <c r="L76" s="5">
        <v>2.5304000000000002</v>
      </c>
      <c r="M76" s="5">
        <v>2.6356999999999999</v>
      </c>
      <c r="N76" s="5">
        <v>3.1227</v>
      </c>
      <c r="O76" s="11">
        <v>3.1227</v>
      </c>
    </row>
    <row r="77" spans="1:15" x14ac:dyDescent="0.3">
      <c r="A77" s="7" t="s">
        <v>49</v>
      </c>
      <c r="B77" s="8" t="s">
        <v>50</v>
      </c>
      <c r="C77" s="9">
        <v>2.6652</v>
      </c>
      <c r="D77" s="9">
        <v>2.3246000000000002</v>
      </c>
      <c r="E77" s="9">
        <v>2.4110999999999998</v>
      </c>
      <c r="F77" s="9">
        <v>2.1922999999999999</v>
      </c>
      <c r="G77" s="9">
        <v>2.3353000000000002</v>
      </c>
      <c r="H77" s="9">
        <v>2.2919999999999998</v>
      </c>
      <c r="I77" s="9">
        <v>2.3532999999999999</v>
      </c>
      <c r="J77" s="9">
        <v>2.3512</v>
      </c>
      <c r="K77" s="9">
        <v>2.2307000000000001</v>
      </c>
      <c r="L77" s="9">
        <v>2.5192000000000001</v>
      </c>
      <c r="M77" s="9">
        <v>2.6393</v>
      </c>
      <c r="N77" s="9">
        <v>3.0920000000000001</v>
      </c>
      <c r="O77" s="11">
        <v>3.0920000000000001</v>
      </c>
    </row>
    <row r="78" spans="1:15" x14ac:dyDescent="0.3">
      <c r="A78" s="3" t="s">
        <v>51</v>
      </c>
      <c r="B78" s="4" t="s">
        <v>53</v>
      </c>
      <c r="C78" s="5">
        <v>1.3157000000000001</v>
      </c>
      <c r="D78" s="5">
        <v>1.1621999999999999</v>
      </c>
      <c r="E78" s="5">
        <v>1.2124999999999999</v>
      </c>
      <c r="F78" s="5">
        <v>1.0515000000000001</v>
      </c>
      <c r="G78" s="5">
        <v>1.1941999999999999</v>
      </c>
      <c r="H78" s="5">
        <v>1.1202000000000001</v>
      </c>
      <c r="I78" s="5">
        <v>1.1485000000000001</v>
      </c>
      <c r="J78" s="5">
        <v>1.1698</v>
      </c>
      <c r="K78" s="5">
        <v>1.1165</v>
      </c>
      <c r="L78" s="5">
        <v>1.2801</v>
      </c>
      <c r="M78" s="5">
        <v>1.3136000000000001</v>
      </c>
      <c r="N78" s="5">
        <v>1.5274000000000001</v>
      </c>
      <c r="O78" s="11">
        <v>1.5274000000000001</v>
      </c>
    </row>
    <row r="79" spans="1:15" x14ac:dyDescent="0.3">
      <c r="A79" s="7" t="s">
        <v>54</v>
      </c>
      <c r="B79" s="8" t="s">
        <v>56</v>
      </c>
      <c r="C79" s="9">
        <v>0.87339999999999995</v>
      </c>
      <c r="D79" s="9">
        <v>0.7732</v>
      </c>
      <c r="E79" s="9">
        <v>0.7823</v>
      </c>
      <c r="F79" s="9">
        <v>0.72289999999999999</v>
      </c>
      <c r="G79" s="9">
        <v>0.78129999999999999</v>
      </c>
      <c r="H79" s="9">
        <v>0.74790000000000001</v>
      </c>
      <c r="I79" s="9">
        <v>0.77359999999999995</v>
      </c>
      <c r="J79" s="9">
        <v>0.77070000000000005</v>
      </c>
      <c r="K79" s="9">
        <v>0.74860000000000004</v>
      </c>
      <c r="L79" s="9">
        <v>0.86829999999999996</v>
      </c>
      <c r="M79" s="9">
        <v>0.88239999999999996</v>
      </c>
      <c r="N79" s="9">
        <v>1.0074000000000001</v>
      </c>
      <c r="O79" s="11">
        <v>1.0074000000000001</v>
      </c>
    </row>
    <row r="80" spans="1:15" x14ac:dyDescent="0.3">
      <c r="A80" s="3" t="s">
        <v>57</v>
      </c>
      <c r="B80" s="4" t="s">
        <v>59</v>
      </c>
      <c r="C80" s="5">
        <v>0.86309999999999998</v>
      </c>
      <c r="D80" s="5">
        <v>0.76990000000000003</v>
      </c>
      <c r="E80" s="5">
        <v>0.78410000000000002</v>
      </c>
      <c r="F80" s="5">
        <v>0.7046</v>
      </c>
      <c r="G80" s="5">
        <v>0.77880000000000005</v>
      </c>
      <c r="H80" s="5">
        <v>0.75360000000000005</v>
      </c>
      <c r="I80" s="5">
        <v>0.77149999999999996</v>
      </c>
      <c r="J80" s="5">
        <v>0.7732</v>
      </c>
      <c r="K80" s="5">
        <v>0.74629999999999996</v>
      </c>
      <c r="L80" s="5">
        <v>0.84670000000000001</v>
      </c>
      <c r="M80" s="5">
        <v>0.88749999999999996</v>
      </c>
      <c r="N80" s="5">
        <v>1.0202</v>
      </c>
      <c r="O80" s="11">
        <v>1.0202</v>
      </c>
    </row>
    <row r="81" spans="1:15" x14ac:dyDescent="0.3">
      <c r="A81" s="7" t="s">
        <v>60</v>
      </c>
      <c r="B81" s="8" t="s">
        <v>62</v>
      </c>
      <c r="C81" s="9">
        <v>0.85960000000000003</v>
      </c>
      <c r="D81" s="9">
        <v>0.77790000000000004</v>
      </c>
      <c r="E81" s="9">
        <v>0.79510000000000003</v>
      </c>
      <c r="F81" s="9">
        <v>0.72470000000000001</v>
      </c>
      <c r="G81" s="9">
        <v>0.81169999999999998</v>
      </c>
      <c r="H81" s="9">
        <v>0.74739999999999995</v>
      </c>
      <c r="I81" s="9">
        <v>0.77959999999999996</v>
      </c>
      <c r="J81" s="9">
        <v>0.75480000000000003</v>
      </c>
      <c r="K81" s="9">
        <v>0.76119999999999999</v>
      </c>
      <c r="L81" s="9">
        <v>0.84909999999999997</v>
      </c>
      <c r="M81" s="9">
        <v>0.90010000000000001</v>
      </c>
      <c r="N81" s="9">
        <v>1.0232000000000001</v>
      </c>
      <c r="O81" s="11">
        <v>1.0232000000000001</v>
      </c>
    </row>
    <row r="82" spans="1:15" x14ac:dyDescent="0.3">
      <c r="A82" s="3" t="s">
        <v>63</v>
      </c>
      <c r="B82" s="4" t="s">
        <v>64</v>
      </c>
      <c r="C82" s="5">
        <v>1.7049000000000001</v>
      </c>
      <c r="D82" s="5">
        <v>1.5584</v>
      </c>
      <c r="E82" s="5">
        <v>1.5904</v>
      </c>
      <c r="F82" s="5">
        <v>1.4936</v>
      </c>
      <c r="G82" s="5">
        <v>1.5844</v>
      </c>
      <c r="H82" s="5">
        <v>1.4977</v>
      </c>
      <c r="I82" s="5">
        <v>1.5117</v>
      </c>
      <c r="J82" s="5">
        <v>1.5370999999999999</v>
      </c>
      <c r="K82" s="5">
        <v>1.4779</v>
      </c>
      <c r="L82" s="5">
        <v>1.7137</v>
      </c>
      <c r="M82" s="5">
        <v>1.7573000000000001</v>
      </c>
      <c r="N82" s="5">
        <v>2.0594000000000001</v>
      </c>
      <c r="O82" s="11">
        <v>2.0594000000000001</v>
      </c>
    </row>
    <row r="83" spans="1:15" x14ac:dyDescent="0.3">
      <c r="A83" s="7" t="s">
        <v>65</v>
      </c>
      <c r="B83" s="8" t="s">
        <v>66</v>
      </c>
      <c r="C83" s="9">
        <v>1.6937</v>
      </c>
      <c r="D83" s="9">
        <v>1.5537000000000001</v>
      </c>
      <c r="E83" s="9">
        <v>1.5947</v>
      </c>
      <c r="F83" s="9">
        <v>1.401</v>
      </c>
      <c r="G83" s="9">
        <v>1.5342</v>
      </c>
      <c r="H83" s="9">
        <v>1.4963</v>
      </c>
      <c r="I83" s="9">
        <v>1.5068999999999999</v>
      </c>
      <c r="J83" s="9">
        <v>1.5185</v>
      </c>
      <c r="K83" s="9">
        <v>1.4545999999999999</v>
      </c>
      <c r="L83" s="9">
        <v>1.7073</v>
      </c>
      <c r="M83" s="9">
        <v>1.7281</v>
      </c>
      <c r="N83" s="9">
        <v>2.0594999999999999</v>
      </c>
      <c r="O83" s="11">
        <v>2.0594999999999999</v>
      </c>
    </row>
    <row r="84" spans="1:15" x14ac:dyDescent="0.3">
      <c r="A84" s="3" t="s">
        <v>67</v>
      </c>
      <c r="B84" s="4" t="s">
        <v>68</v>
      </c>
      <c r="C84" s="5">
        <v>1.6936</v>
      </c>
      <c r="D84" s="5">
        <v>1.5871</v>
      </c>
      <c r="E84" s="5">
        <v>1.5944</v>
      </c>
      <c r="F84" s="5">
        <v>1.4166000000000001</v>
      </c>
      <c r="G84" s="5">
        <v>1.5811999999999999</v>
      </c>
      <c r="H84" s="5">
        <v>1.48</v>
      </c>
      <c r="I84" s="5">
        <v>1.5338000000000001</v>
      </c>
      <c r="J84" s="5">
        <v>1.5696000000000001</v>
      </c>
      <c r="K84" s="5">
        <v>1.5012000000000001</v>
      </c>
      <c r="L84" s="5">
        <v>1.6835</v>
      </c>
      <c r="M84" s="5">
        <v>1.7513000000000001</v>
      </c>
      <c r="N84" s="5">
        <v>2.0244</v>
      </c>
      <c r="O84" s="11">
        <v>2.0244</v>
      </c>
    </row>
    <row r="85" spans="1:15" x14ac:dyDescent="0.3">
      <c r="A85" s="7" t="s">
        <v>69</v>
      </c>
      <c r="B85" s="8" t="s">
        <v>71</v>
      </c>
      <c r="C85" s="9">
        <v>2.1347</v>
      </c>
      <c r="D85" s="9">
        <v>1.9275</v>
      </c>
      <c r="E85" s="9">
        <v>1.9922</v>
      </c>
      <c r="F85" s="9">
        <v>1.7586999999999999</v>
      </c>
      <c r="G85" s="9">
        <v>1.9714</v>
      </c>
      <c r="H85" s="9">
        <v>1.8511</v>
      </c>
      <c r="I85" s="9">
        <v>1.9819</v>
      </c>
      <c r="J85" s="9">
        <v>1.9080999999999999</v>
      </c>
      <c r="K85" s="9">
        <v>1.8629</v>
      </c>
      <c r="L85" s="9">
        <v>2.1255999999999999</v>
      </c>
      <c r="M85" s="9">
        <v>2.1503999999999999</v>
      </c>
      <c r="N85" s="9">
        <v>2.5421</v>
      </c>
      <c r="O85" s="11">
        <v>2.5421</v>
      </c>
    </row>
    <row r="86" spans="1:15" x14ac:dyDescent="0.3">
      <c r="A86" s="3" t="s">
        <v>72</v>
      </c>
      <c r="B86" s="4" t="s">
        <v>74</v>
      </c>
      <c r="C86" s="5">
        <v>3.4459</v>
      </c>
      <c r="D86" s="5">
        <v>3.1244999999999998</v>
      </c>
      <c r="E86" s="5">
        <v>3.1736</v>
      </c>
      <c r="F86" s="5">
        <v>2.8368000000000002</v>
      </c>
      <c r="G86" s="5">
        <v>3.1452</v>
      </c>
      <c r="H86" s="5">
        <v>3.0472000000000001</v>
      </c>
      <c r="I86" s="5">
        <v>3.0533999999999999</v>
      </c>
      <c r="J86" s="5">
        <v>3.1084000000000001</v>
      </c>
      <c r="K86" s="5">
        <v>2.9178000000000002</v>
      </c>
      <c r="L86" s="5">
        <v>3.4127000000000001</v>
      </c>
      <c r="M86" s="5">
        <v>3.5994999999999999</v>
      </c>
      <c r="N86" s="5">
        <v>4.0906000000000002</v>
      </c>
      <c r="O86" s="11">
        <v>4.0906000000000002</v>
      </c>
    </row>
    <row r="87" spans="1:15" x14ac:dyDescent="0.3">
      <c r="A87" s="7" t="s">
        <v>75</v>
      </c>
      <c r="B87" s="8" t="s">
        <v>76</v>
      </c>
      <c r="C87" s="9">
        <v>2.5720000000000001</v>
      </c>
      <c r="D87" s="9">
        <v>2.3054999999999999</v>
      </c>
      <c r="E87" s="9">
        <v>2.3843000000000001</v>
      </c>
      <c r="F87" s="9">
        <v>2.1160999999999999</v>
      </c>
      <c r="G87" s="9">
        <v>2.3441999999999998</v>
      </c>
      <c r="H87" s="9">
        <v>2.2256</v>
      </c>
      <c r="I87" s="9">
        <v>2.3268</v>
      </c>
      <c r="J87" s="9">
        <v>2.3191000000000002</v>
      </c>
      <c r="K87" s="9">
        <v>2.2332000000000001</v>
      </c>
      <c r="L87" s="9">
        <v>2.5448</v>
      </c>
      <c r="M87" s="9">
        <v>2.6415000000000002</v>
      </c>
      <c r="N87" s="9">
        <v>3.0383</v>
      </c>
      <c r="O87" s="11">
        <v>3.0383</v>
      </c>
    </row>
    <row r="88" spans="1:15" x14ac:dyDescent="0.3">
      <c r="A88" s="3" t="s">
        <v>77</v>
      </c>
      <c r="B88" s="4" t="s">
        <v>79</v>
      </c>
      <c r="C88" s="5">
        <v>2.1322999999999999</v>
      </c>
      <c r="D88" s="5">
        <v>1.9272</v>
      </c>
      <c r="E88" s="5">
        <v>1.9645999999999999</v>
      </c>
      <c r="F88" s="5">
        <v>1.7545999999999999</v>
      </c>
      <c r="G88" s="5">
        <v>1.9728000000000001</v>
      </c>
      <c r="H88" s="5">
        <v>1.8979999999999999</v>
      </c>
      <c r="I88" s="5">
        <v>1.9402999999999999</v>
      </c>
      <c r="J88" s="5">
        <v>1.9255</v>
      </c>
      <c r="K88" s="5">
        <v>1.837</v>
      </c>
      <c r="L88" s="5">
        <v>2.1421999999999999</v>
      </c>
      <c r="M88" s="5">
        <v>2.1817000000000002</v>
      </c>
      <c r="N88" s="5">
        <v>2.5379999999999998</v>
      </c>
      <c r="O88" s="11">
        <v>2.5379999999999998</v>
      </c>
    </row>
    <row r="89" spans="1:15" x14ac:dyDescent="0.3">
      <c r="A89" s="7" t="s">
        <v>80</v>
      </c>
      <c r="B89" s="8" t="s">
        <v>81</v>
      </c>
      <c r="C89" s="9">
        <v>1.4036999999999999</v>
      </c>
      <c r="D89" s="9">
        <v>1.2907999999999999</v>
      </c>
      <c r="E89" s="9">
        <v>1.3312999999999999</v>
      </c>
      <c r="F89" s="9">
        <v>1.1859</v>
      </c>
      <c r="G89" s="9">
        <v>1.3077000000000001</v>
      </c>
      <c r="H89" s="9">
        <v>1.258</v>
      </c>
      <c r="I89" s="9">
        <v>1.2867</v>
      </c>
      <c r="J89" s="9">
        <v>1.2601</v>
      </c>
      <c r="K89" s="9">
        <v>1.2217</v>
      </c>
      <c r="L89" s="9">
        <v>1.4450000000000001</v>
      </c>
      <c r="M89" s="9">
        <v>1.4672000000000001</v>
      </c>
      <c r="N89" s="9">
        <v>1.706</v>
      </c>
      <c r="O89" s="11">
        <v>1.706</v>
      </c>
    </row>
    <row r="90" spans="1:15" x14ac:dyDescent="0.3">
      <c r="A90" s="3" t="s">
        <v>82</v>
      </c>
      <c r="B90" s="4" t="s">
        <v>83</v>
      </c>
      <c r="C90" s="5">
        <v>1.7350000000000001</v>
      </c>
      <c r="D90" s="5">
        <v>1.5429999999999999</v>
      </c>
      <c r="E90" s="5">
        <v>1.56</v>
      </c>
      <c r="F90" s="5">
        <v>1.4337</v>
      </c>
      <c r="G90" s="5">
        <v>1.5447</v>
      </c>
      <c r="H90" s="5">
        <v>1.4937</v>
      </c>
      <c r="I90" s="5">
        <v>1.5276000000000001</v>
      </c>
      <c r="J90" s="5">
        <v>1.5375000000000001</v>
      </c>
      <c r="K90" s="5">
        <v>1.5232000000000001</v>
      </c>
      <c r="L90" s="5">
        <v>1.6977</v>
      </c>
      <c r="M90" s="5">
        <v>1.7517</v>
      </c>
      <c r="N90" s="5">
        <v>2.0383</v>
      </c>
      <c r="O90" s="11">
        <v>2.0383</v>
      </c>
    </row>
    <row r="91" spans="1:15" x14ac:dyDescent="0.3">
      <c r="A91" s="7" t="s">
        <v>84</v>
      </c>
      <c r="B91" s="8" t="s">
        <v>85</v>
      </c>
      <c r="C91" s="9">
        <v>1.7113</v>
      </c>
      <c r="D91" s="9">
        <v>1.5652999999999999</v>
      </c>
      <c r="E91" s="9">
        <v>1.5620000000000001</v>
      </c>
      <c r="F91" s="9">
        <v>1.4457</v>
      </c>
      <c r="G91" s="9">
        <v>1.5760000000000001</v>
      </c>
      <c r="H91" s="9">
        <v>1.4809000000000001</v>
      </c>
      <c r="I91" s="9">
        <v>1.54</v>
      </c>
      <c r="J91" s="9">
        <v>1.5243</v>
      </c>
      <c r="K91" s="9">
        <v>1.4812000000000001</v>
      </c>
      <c r="L91" s="9">
        <v>1.7298</v>
      </c>
      <c r="M91" s="9">
        <v>1.7948</v>
      </c>
      <c r="N91" s="9">
        <v>2.0347</v>
      </c>
      <c r="O91" s="11">
        <v>2.0347</v>
      </c>
    </row>
    <row r="92" spans="1:15" x14ac:dyDescent="0.3">
      <c r="A92" s="3" t="s">
        <v>86</v>
      </c>
      <c r="B92" s="4" t="s">
        <v>87</v>
      </c>
      <c r="C92" s="5">
        <v>1.7142999999999999</v>
      </c>
      <c r="D92" s="5">
        <v>1.5456000000000001</v>
      </c>
      <c r="E92" s="5">
        <v>1.6292</v>
      </c>
      <c r="F92" s="5">
        <v>1.4074</v>
      </c>
      <c r="G92" s="5">
        <v>1.5788</v>
      </c>
      <c r="H92" s="5">
        <v>1.4984999999999999</v>
      </c>
      <c r="I92" s="5">
        <v>1.5458000000000001</v>
      </c>
      <c r="J92" s="5">
        <v>1.5033000000000001</v>
      </c>
      <c r="K92" s="5">
        <v>1.4951000000000001</v>
      </c>
      <c r="L92" s="5">
        <v>1.7338</v>
      </c>
      <c r="M92" s="5">
        <v>1.7444999999999999</v>
      </c>
      <c r="N92" s="5">
        <v>2.0331000000000001</v>
      </c>
      <c r="O92" s="11">
        <v>2.0331000000000001</v>
      </c>
    </row>
    <row r="93" spans="1:15" x14ac:dyDescent="0.3">
      <c r="A93" s="7" t="s">
        <v>88</v>
      </c>
      <c r="B93" s="8" t="s">
        <v>89</v>
      </c>
      <c r="C93" s="9">
        <v>2.1187999999999998</v>
      </c>
      <c r="D93" s="9">
        <v>1.8942000000000001</v>
      </c>
      <c r="E93" s="9">
        <v>1.9941</v>
      </c>
      <c r="F93" s="9">
        <v>1.8214999999999999</v>
      </c>
      <c r="G93" s="9">
        <v>1.9993000000000001</v>
      </c>
      <c r="H93" s="9">
        <v>1.9675</v>
      </c>
      <c r="I93" s="9">
        <v>1.915</v>
      </c>
      <c r="J93" s="9">
        <v>1.8897999999999999</v>
      </c>
      <c r="K93" s="9">
        <v>1.8774999999999999</v>
      </c>
      <c r="L93" s="9">
        <v>2.1747999999999998</v>
      </c>
      <c r="M93" s="9">
        <v>2.2164999999999999</v>
      </c>
      <c r="N93" s="9">
        <v>2.5661999999999998</v>
      </c>
      <c r="O93" s="11">
        <v>2.5661999999999998</v>
      </c>
    </row>
    <row r="94" spans="1:15" x14ac:dyDescent="0.3">
      <c r="A94" s="3" t="s">
        <v>90</v>
      </c>
      <c r="B94" s="4" t="s">
        <v>92</v>
      </c>
      <c r="C94" s="5">
        <v>1.6855</v>
      </c>
      <c r="D94" s="5">
        <v>1.5442</v>
      </c>
      <c r="E94" s="5">
        <v>1.5884</v>
      </c>
      <c r="F94" s="5">
        <v>1.3889</v>
      </c>
      <c r="G94" s="5">
        <v>1.5582</v>
      </c>
      <c r="H94" s="5">
        <v>1.5441</v>
      </c>
      <c r="I94" s="5">
        <v>1.5198</v>
      </c>
      <c r="J94" s="5">
        <v>1.5316000000000001</v>
      </c>
      <c r="K94" s="5">
        <v>1.4977</v>
      </c>
      <c r="L94" s="5">
        <v>1.6932</v>
      </c>
      <c r="M94" s="5">
        <v>1.7652000000000001</v>
      </c>
      <c r="N94" s="5">
        <v>2.0388000000000002</v>
      </c>
      <c r="O94" s="11">
        <v>2.0388000000000002</v>
      </c>
    </row>
    <row r="95" spans="1:15" x14ac:dyDescent="0.3">
      <c r="A95" s="7" t="s">
        <v>93</v>
      </c>
      <c r="B95" s="8" t="s">
        <v>95</v>
      </c>
      <c r="C95" s="9">
        <v>2.5844999999999998</v>
      </c>
      <c r="D95" s="9">
        <v>2.3094000000000001</v>
      </c>
      <c r="E95" s="9">
        <v>2.3473000000000002</v>
      </c>
      <c r="F95" s="9">
        <v>2.1246</v>
      </c>
      <c r="G95" s="9">
        <v>2.3929999999999998</v>
      </c>
      <c r="H95" s="9">
        <v>2.2016</v>
      </c>
      <c r="I95" s="9">
        <v>2.3542999999999998</v>
      </c>
      <c r="J95" s="9">
        <v>2.3321000000000001</v>
      </c>
      <c r="K95" s="9">
        <v>2.1873999999999998</v>
      </c>
      <c r="L95" s="9">
        <v>2.6126</v>
      </c>
      <c r="M95" s="9">
        <v>2.6509</v>
      </c>
      <c r="N95" s="9">
        <v>3.0308999999999999</v>
      </c>
      <c r="O95" s="11">
        <v>3.0308999999999999</v>
      </c>
    </row>
    <row r="96" spans="1:15" x14ac:dyDescent="0.3">
      <c r="A96" s="3" t="s">
        <v>96</v>
      </c>
      <c r="B96" s="4" t="s">
        <v>97</v>
      </c>
      <c r="C96" s="5">
        <v>2.5533999999999999</v>
      </c>
      <c r="D96" s="5">
        <v>2.3285</v>
      </c>
      <c r="E96" s="5">
        <v>2.3344</v>
      </c>
      <c r="F96" s="5">
        <v>2.1101000000000001</v>
      </c>
      <c r="G96" s="5">
        <v>2.3466</v>
      </c>
      <c r="H96" s="5">
        <v>2.2513999999999998</v>
      </c>
      <c r="I96" s="5">
        <v>2.3268</v>
      </c>
      <c r="J96" s="5">
        <v>2.4234</v>
      </c>
      <c r="K96" s="5">
        <v>2.2309000000000001</v>
      </c>
      <c r="L96" s="5">
        <v>2.5564</v>
      </c>
      <c r="M96" s="5">
        <v>2.6286999999999998</v>
      </c>
      <c r="N96" s="5">
        <v>3.0251999999999999</v>
      </c>
      <c r="O96" s="11">
        <v>3.0251999999999999</v>
      </c>
    </row>
    <row r="97" spans="1:15" x14ac:dyDescent="0.3">
      <c r="A97" s="7" t="s">
        <v>98</v>
      </c>
      <c r="B97" s="8" t="s">
        <v>100</v>
      </c>
      <c r="C97" s="9">
        <v>6.8513000000000002</v>
      </c>
      <c r="D97" s="9">
        <v>6.2191999999999998</v>
      </c>
      <c r="E97" s="9">
        <v>6.3097000000000003</v>
      </c>
      <c r="F97" s="9">
        <v>5.7464000000000004</v>
      </c>
      <c r="G97" s="9">
        <v>6.2548000000000004</v>
      </c>
      <c r="H97" s="9">
        <v>6.0670999999999999</v>
      </c>
      <c r="I97" s="9">
        <v>6.2512999999999996</v>
      </c>
      <c r="J97" s="9">
        <v>6.0826000000000002</v>
      </c>
      <c r="K97" s="9">
        <v>5.8567999999999998</v>
      </c>
      <c r="L97" s="9">
        <v>6.7663000000000002</v>
      </c>
      <c r="M97" s="9">
        <v>7.0218999999999996</v>
      </c>
      <c r="N97" s="9">
        <v>8.2344000000000008</v>
      </c>
      <c r="O97" s="11">
        <v>8.2344000000000008</v>
      </c>
    </row>
    <row r="98" spans="1:15" x14ac:dyDescent="0.3">
      <c r="A98" s="3" t="s">
        <v>101</v>
      </c>
      <c r="B98" s="4" t="s">
        <v>103</v>
      </c>
      <c r="C98" s="5">
        <v>5.1797000000000004</v>
      </c>
      <c r="D98" s="5">
        <v>4.6138000000000003</v>
      </c>
      <c r="E98" s="5">
        <v>4.8581000000000003</v>
      </c>
      <c r="F98" s="5">
        <v>4.1860999999999997</v>
      </c>
      <c r="G98" s="5">
        <v>4.6712999999999996</v>
      </c>
      <c r="H98" s="5">
        <v>4.4438000000000004</v>
      </c>
      <c r="I98" s="5">
        <v>4.6025</v>
      </c>
      <c r="J98" s="5">
        <v>4.6570999999999998</v>
      </c>
      <c r="K98" s="5">
        <v>4.4149000000000003</v>
      </c>
      <c r="L98" s="5">
        <v>5.0590000000000002</v>
      </c>
      <c r="M98" s="5">
        <v>5.1988000000000003</v>
      </c>
      <c r="N98" s="5">
        <v>6.0551000000000004</v>
      </c>
      <c r="O98" s="11">
        <v>6.0551000000000004</v>
      </c>
    </row>
    <row r="99" spans="1:15" x14ac:dyDescent="0.3">
      <c r="A99" s="7" t="s">
        <v>104</v>
      </c>
      <c r="B99" s="8" t="s">
        <v>106</v>
      </c>
      <c r="C99" s="9">
        <v>1.7214</v>
      </c>
      <c r="D99" s="9">
        <v>1.5778000000000001</v>
      </c>
      <c r="E99" s="9">
        <v>1.5556000000000001</v>
      </c>
      <c r="F99" s="9">
        <v>1.3980999999999999</v>
      </c>
      <c r="G99" s="9">
        <v>1.5620000000000001</v>
      </c>
      <c r="H99" s="9">
        <v>1.4779</v>
      </c>
      <c r="I99" s="9">
        <v>1.5529999999999999</v>
      </c>
      <c r="J99" s="9">
        <v>1.5643</v>
      </c>
      <c r="K99" s="9">
        <v>1.4954000000000001</v>
      </c>
      <c r="L99" s="9">
        <v>1.7215</v>
      </c>
      <c r="M99" s="9">
        <v>1.7252000000000001</v>
      </c>
      <c r="N99" s="9">
        <v>2.0449999999999999</v>
      </c>
      <c r="O99" s="11">
        <v>2.0449999999999999</v>
      </c>
    </row>
    <row r="100" spans="1:15" x14ac:dyDescent="0.3">
      <c r="A100" s="3" t="s">
        <v>107</v>
      </c>
      <c r="B100" s="4" t="s">
        <v>108</v>
      </c>
      <c r="C100" s="5">
        <v>3.1381999999999999</v>
      </c>
      <c r="D100" s="5">
        <v>2.8115999999999999</v>
      </c>
      <c r="E100" s="5">
        <v>2.9321999999999999</v>
      </c>
      <c r="F100" s="5">
        <v>2.6791999999999998</v>
      </c>
      <c r="G100" s="5">
        <v>2.9152</v>
      </c>
      <c r="H100" s="5">
        <v>2.7841999999999998</v>
      </c>
      <c r="I100" s="5">
        <v>2.8319999999999999</v>
      </c>
      <c r="J100" s="5">
        <v>2.7765</v>
      </c>
      <c r="K100" s="5">
        <v>2.7081</v>
      </c>
      <c r="L100" s="5">
        <v>3.0889000000000002</v>
      </c>
      <c r="M100" s="5">
        <v>3.2195</v>
      </c>
      <c r="N100" s="5">
        <v>3.7490999999999999</v>
      </c>
      <c r="O100" s="11">
        <v>3.7490999999999999</v>
      </c>
    </row>
    <row r="101" spans="1:15" x14ac:dyDescent="0.3">
      <c r="A101" s="7" t="s">
        <v>109</v>
      </c>
      <c r="B101" s="8" t="s">
        <v>111</v>
      </c>
      <c r="C101" s="9">
        <v>1.1446000000000001</v>
      </c>
      <c r="D101" s="9">
        <v>1.0218</v>
      </c>
      <c r="E101" s="9">
        <v>1.0643</v>
      </c>
      <c r="F101" s="9">
        <v>0.96809999999999996</v>
      </c>
      <c r="G101" s="9">
        <v>1.0432999999999999</v>
      </c>
      <c r="H101" s="9">
        <v>0.99399999999999999</v>
      </c>
      <c r="I101" s="9">
        <v>1.0139</v>
      </c>
      <c r="J101" s="9">
        <v>1.0098</v>
      </c>
      <c r="K101" s="9">
        <v>1.0018</v>
      </c>
      <c r="L101" s="9">
        <v>1.1662999999999999</v>
      </c>
      <c r="M101" s="9">
        <v>1.1783999999999999</v>
      </c>
      <c r="N101" s="9">
        <v>1.3753</v>
      </c>
      <c r="O101" s="11">
        <v>1.3753</v>
      </c>
    </row>
    <row r="102" spans="1:15" x14ac:dyDescent="0.3">
      <c r="A102" s="3" t="s">
        <v>112</v>
      </c>
      <c r="B102" s="4" t="s">
        <v>114</v>
      </c>
      <c r="C102" s="5">
        <v>1.3120000000000001</v>
      </c>
      <c r="D102" s="5">
        <v>1.1372</v>
      </c>
      <c r="E102" s="5">
        <v>1.1890000000000001</v>
      </c>
      <c r="F102" s="5">
        <v>1.0653999999999999</v>
      </c>
      <c r="G102" s="5">
        <v>1.1871</v>
      </c>
      <c r="H102" s="5">
        <v>1.1419999999999999</v>
      </c>
      <c r="I102" s="5">
        <v>1.1725000000000001</v>
      </c>
      <c r="J102" s="5">
        <v>1.1620999999999999</v>
      </c>
      <c r="K102" s="5">
        <v>1.1002000000000001</v>
      </c>
      <c r="L102" s="5">
        <v>1.2811999999999999</v>
      </c>
      <c r="M102" s="5">
        <v>1.3159000000000001</v>
      </c>
      <c r="N102" s="5">
        <v>1.5387999999999999</v>
      </c>
      <c r="O102" s="11">
        <v>1.5387999999999999</v>
      </c>
    </row>
    <row r="103" spans="1:15" x14ac:dyDescent="0.3">
      <c r="A103" s="7" t="s">
        <v>115</v>
      </c>
      <c r="B103" s="8" t="s">
        <v>117</v>
      </c>
      <c r="C103" s="9">
        <v>0.21310000000000001</v>
      </c>
      <c r="D103" s="9">
        <v>0.19389999999999999</v>
      </c>
      <c r="E103" s="9">
        <v>0.19889999999999999</v>
      </c>
      <c r="F103" s="9">
        <v>0.17730000000000001</v>
      </c>
      <c r="G103" s="9">
        <v>0.19409999999999999</v>
      </c>
      <c r="H103" s="9">
        <v>0.186</v>
      </c>
      <c r="I103" s="9">
        <v>0.1961</v>
      </c>
      <c r="J103" s="9">
        <v>0.188</v>
      </c>
      <c r="K103" s="9">
        <v>0.18709999999999999</v>
      </c>
      <c r="L103" s="9">
        <v>0.21229999999999999</v>
      </c>
      <c r="M103" s="9">
        <v>0.22209999999999999</v>
      </c>
      <c r="N103" s="9">
        <v>0.2571</v>
      </c>
      <c r="O103" s="11">
        <v>0.2571</v>
      </c>
    </row>
    <row r="104" spans="1:15" x14ac:dyDescent="0.3">
      <c r="A104" s="3" t="s">
        <v>118</v>
      </c>
      <c r="B104" s="4" t="s">
        <v>119</v>
      </c>
      <c r="C104" s="5">
        <v>0.21510000000000001</v>
      </c>
      <c r="D104" s="5">
        <v>0.1963</v>
      </c>
      <c r="E104" s="5">
        <v>0.1986</v>
      </c>
      <c r="F104" s="5">
        <v>0.17710000000000001</v>
      </c>
      <c r="G104" s="5">
        <v>0.1953</v>
      </c>
      <c r="H104" s="5">
        <v>0.1875</v>
      </c>
      <c r="I104" s="5">
        <v>0.1928</v>
      </c>
      <c r="J104" s="5">
        <v>0.1928</v>
      </c>
      <c r="K104" s="5">
        <v>0.18720000000000001</v>
      </c>
      <c r="L104" s="5">
        <v>0.219</v>
      </c>
      <c r="M104" s="5">
        <v>0.22259999999999999</v>
      </c>
      <c r="N104" s="5">
        <v>0.25159999999999999</v>
      </c>
      <c r="O104" s="11">
        <v>0.25159999999999999</v>
      </c>
    </row>
    <row r="105" spans="1:15" x14ac:dyDescent="0.3">
      <c r="A105" s="7" t="s">
        <v>120</v>
      </c>
      <c r="B105" s="8" t="s">
        <v>122</v>
      </c>
      <c r="C105" s="9">
        <v>0.218</v>
      </c>
      <c r="D105" s="9">
        <v>0.19220000000000001</v>
      </c>
      <c r="E105" s="9">
        <v>0.20019999999999999</v>
      </c>
      <c r="F105" s="9">
        <v>0.1789</v>
      </c>
      <c r="G105" s="9">
        <v>0.1961</v>
      </c>
      <c r="H105" s="9">
        <v>0.18329999999999999</v>
      </c>
      <c r="I105" s="9">
        <v>0.1971</v>
      </c>
      <c r="J105" s="9">
        <v>0.19170000000000001</v>
      </c>
      <c r="K105" s="9">
        <v>0.182</v>
      </c>
      <c r="L105" s="9">
        <v>0.21590000000000001</v>
      </c>
      <c r="M105" s="9">
        <v>0.21829999999999999</v>
      </c>
      <c r="N105" s="9">
        <v>0.25319999999999998</v>
      </c>
      <c r="O105" s="11">
        <v>0.25319999999999998</v>
      </c>
    </row>
    <row r="106" spans="1:15" x14ac:dyDescent="0.3">
      <c r="A106" s="3" t="s">
        <v>123</v>
      </c>
      <c r="B106" s="4" t="s">
        <v>124</v>
      </c>
      <c r="C106" s="5">
        <v>0.35299999999999998</v>
      </c>
      <c r="D106" s="5">
        <v>0.33829999999999999</v>
      </c>
      <c r="E106" s="5">
        <v>0.32879999999999998</v>
      </c>
      <c r="F106" s="5">
        <v>0.2974</v>
      </c>
      <c r="G106" s="5">
        <v>0.33019999999999999</v>
      </c>
      <c r="H106" s="5">
        <v>0.3211</v>
      </c>
      <c r="I106" s="5">
        <v>0.31740000000000002</v>
      </c>
      <c r="J106" s="5">
        <v>0.3231</v>
      </c>
      <c r="K106" s="5">
        <v>0.30769999999999997</v>
      </c>
      <c r="L106" s="5">
        <v>0.36230000000000001</v>
      </c>
      <c r="M106" s="5">
        <v>0.36430000000000001</v>
      </c>
      <c r="N106" s="5">
        <v>0.43419999999999997</v>
      </c>
      <c r="O106" s="11">
        <v>0.43419999999999997</v>
      </c>
    </row>
    <row r="107" spans="1:15" x14ac:dyDescent="0.3">
      <c r="A107" s="7" t="s">
        <v>125</v>
      </c>
      <c r="B107" s="8" t="s">
        <v>126</v>
      </c>
      <c r="C107" s="9">
        <v>0.2137</v>
      </c>
      <c r="D107" s="9">
        <v>0.19450000000000001</v>
      </c>
      <c r="E107" s="9">
        <v>0.2079</v>
      </c>
      <c r="F107" s="9">
        <v>0.18049999999999999</v>
      </c>
      <c r="G107" s="9">
        <v>0.19400000000000001</v>
      </c>
      <c r="H107" s="9">
        <v>0.18659999999999999</v>
      </c>
      <c r="I107" s="9">
        <v>0.19020000000000001</v>
      </c>
      <c r="J107" s="9">
        <v>0.19189999999999999</v>
      </c>
      <c r="K107" s="9">
        <v>0.1855</v>
      </c>
      <c r="L107" s="9">
        <v>0.2137</v>
      </c>
      <c r="M107" s="9">
        <v>0.22239999999999999</v>
      </c>
      <c r="N107" s="9">
        <v>0.25619999999999998</v>
      </c>
      <c r="O107" s="11">
        <v>0.25619999999999998</v>
      </c>
    </row>
    <row r="108" spans="1:15" x14ac:dyDescent="0.3">
      <c r="A108" s="3" t="s">
        <v>127</v>
      </c>
      <c r="B108" s="4" t="s">
        <v>128</v>
      </c>
      <c r="C108" s="5">
        <v>0.21629999999999999</v>
      </c>
      <c r="D108" s="5">
        <v>0.19389999999999999</v>
      </c>
      <c r="E108" s="5">
        <v>0.20080000000000001</v>
      </c>
      <c r="F108" s="5">
        <v>0.17660000000000001</v>
      </c>
      <c r="G108" s="5">
        <v>0.1983</v>
      </c>
      <c r="H108" s="5">
        <v>0.18609999999999999</v>
      </c>
      <c r="I108" s="5">
        <v>0.19070000000000001</v>
      </c>
      <c r="J108" s="5">
        <v>0.19120000000000001</v>
      </c>
      <c r="K108" s="5">
        <v>0.18340000000000001</v>
      </c>
      <c r="L108" s="5">
        <v>0.21510000000000001</v>
      </c>
      <c r="M108" s="5">
        <v>0.21629999999999999</v>
      </c>
      <c r="N108" s="5">
        <v>0.25380000000000003</v>
      </c>
      <c r="O108" s="11">
        <v>0.25380000000000003</v>
      </c>
    </row>
    <row r="109" spans="1:15" x14ac:dyDescent="0.3">
      <c r="A109" s="7" t="s">
        <v>129</v>
      </c>
      <c r="B109" s="8" t="s">
        <v>130</v>
      </c>
      <c r="C109" s="9">
        <v>0.21490000000000001</v>
      </c>
      <c r="D109" s="9">
        <v>0.19420000000000001</v>
      </c>
      <c r="E109" s="9">
        <v>0.19980000000000001</v>
      </c>
      <c r="F109" s="9">
        <v>0.1759</v>
      </c>
      <c r="G109" s="9">
        <v>0.19600000000000001</v>
      </c>
      <c r="H109" s="9">
        <v>0.189</v>
      </c>
      <c r="I109" s="9">
        <v>0.19289999999999999</v>
      </c>
      <c r="J109" s="9">
        <v>0.20430000000000001</v>
      </c>
      <c r="K109" s="9">
        <v>0.189</v>
      </c>
      <c r="L109" s="9">
        <v>0.21310000000000001</v>
      </c>
      <c r="M109" s="9">
        <v>0.21690000000000001</v>
      </c>
      <c r="N109" s="9">
        <v>0.25669999999999998</v>
      </c>
      <c r="O109" s="11">
        <v>0.25669999999999998</v>
      </c>
    </row>
    <row r="110" spans="1:15" x14ac:dyDescent="0.3">
      <c r="A110" s="3" t="s">
        <v>131</v>
      </c>
      <c r="B110" s="4" t="s">
        <v>132</v>
      </c>
      <c r="C110" s="5">
        <v>0.42749999999999999</v>
      </c>
      <c r="D110" s="5">
        <v>0.38379999999999997</v>
      </c>
      <c r="E110" s="5">
        <v>0.4052</v>
      </c>
      <c r="F110" s="5">
        <v>0.36320000000000002</v>
      </c>
      <c r="G110" s="5">
        <v>0.39079999999999998</v>
      </c>
      <c r="H110" s="5">
        <v>0.37430000000000002</v>
      </c>
      <c r="I110" s="5">
        <v>0.38129999999999997</v>
      </c>
      <c r="J110" s="5">
        <v>0.38369999999999999</v>
      </c>
      <c r="K110" s="5">
        <v>0.36530000000000001</v>
      </c>
      <c r="L110" s="5">
        <v>0.42809999999999998</v>
      </c>
      <c r="M110" s="5">
        <v>0.43790000000000001</v>
      </c>
      <c r="N110" s="5">
        <v>0.5101</v>
      </c>
      <c r="O110" s="11">
        <v>0.5101</v>
      </c>
    </row>
    <row r="111" spans="1:15" x14ac:dyDescent="0.3">
      <c r="A111" s="7" t="s">
        <v>133</v>
      </c>
      <c r="B111" s="8" t="s">
        <v>134</v>
      </c>
      <c r="C111" s="9">
        <v>0.42970000000000003</v>
      </c>
      <c r="D111" s="9">
        <v>0.38579999999999998</v>
      </c>
      <c r="E111" s="9">
        <v>0.38829999999999998</v>
      </c>
      <c r="F111" s="9">
        <v>0.36409999999999998</v>
      </c>
      <c r="G111" s="9">
        <v>0.39140000000000003</v>
      </c>
      <c r="H111" s="9">
        <v>0.38109999999999999</v>
      </c>
      <c r="I111" s="9">
        <v>0.38109999999999999</v>
      </c>
      <c r="J111" s="9">
        <v>0.38419999999999999</v>
      </c>
      <c r="K111" s="9">
        <v>0.36780000000000002</v>
      </c>
      <c r="L111" s="9">
        <v>0.42499999999999999</v>
      </c>
      <c r="M111" s="9">
        <v>0.44230000000000003</v>
      </c>
      <c r="N111" s="9">
        <v>0.51239999999999997</v>
      </c>
      <c r="O111" s="11">
        <v>0.51239999999999997</v>
      </c>
    </row>
    <row r="112" spans="1:15" x14ac:dyDescent="0.3">
      <c r="A112" s="3" t="s">
        <v>135</v>
      </c>
      <c r="B112" s="4" t="s">
        <v>136</v>
      </c>
      <c r="C112" s="5">
        <v>0.42499999999999999</v>
      </c>
      <c r="D112" s="5">
        <v>0.39350000000000002</v>
      </c>
      <c r="E112" s="5">
        <v>0.39190000000000003</v>
      </c>
      <c r="F112" s="5">
        <v>0.35539999999999999</v>
      </c>
      <c r="G112" s="5">
        <v>0.39250000000000002</v>
      </c>
      <c r="H112" s="5">
        <v>0.37640000000000001</v>
      </c>
      <c r="I112" s="5">
        <v>0.38219999999999998</v>
      </c>
      <c r="J112" s="5">
        <v>0.38629999999999998</v>
      </c>
      <c r="K112" s="5">
        <v>0.38150000000000001</v>
      </c>
      <c r="L112" s="5">
        <v>0.4259</v>
      </c>
      <c r="M112" s="5">
        <v>0.43369999999999997</v>
      </c>
      <c r="N112" s="5">
        <v>0.51339999999999997</v>
      </c>
      <c r="O112" s="11">
        <v>0.51339999999999997</v>
      </c>
    </row>
    <row r="113" spans="1:15" x14ac:dyDescent="0.3">
      <c r="A113" s="7" t="s">
        <v>137</v>
      </c>
      <c r="B113" s="8" t="s">
        <v>138</v>
      </c>
      <c r="C113" s="9">
        <v>0.21110000000000001</v>
      </c>
      <c r="D113" s="9">
        <v>0.1928</v>
      </c>
      <c r="E113" s="9">
        <v>0.19439999999999999</v>
      </c>
      <c r="F113" s="9">
        <v>0.18210000000000001</v>
      </c>
      <c r="G113" s="9">
        <v>0.19670000000000001</v>
      </c>
      <c r="H113" s="9">
        <v>0.192</v>
      </c>
      <c r="I113" s="9">
        <v>0.1938</v>
      </c>
      <c r="J113" s="9">
        <v>0.19409999999999999</v>
      </c>
      <c r="K113" s="9">
        <v>0.18429999999999999</v>
      </c>
      <c r="L113" s="9">
        <v>0.21340000000000001</v>
      </c>
      <c r="M113" s="9">
        <v>0.21659999999999999</v>
      </c>
      <c r="N113" s="9">
        <v>0.25559999999999999</v>
      </c>
      <c r="O113" s="11">
        <v>0.25559999999999999</v>
      </c>
    </row>
    <row r="114" spans="1:15" x14ac:dyDescent="0.3">
      <c r="A114" s="3" t="s">
        <v>139</v>
      </c>
      <c r="B114" s="4" t="s">
        <v>140</v>
      </c>
      <c r="C114" s="5">
        <v>0.42530000000000001</v>
      </c>
      <c r="D114" s="5">
        <v>0.38429999999999997</v>
      </c>
      <c r="E114" s="5">
        <v>0.39560000000000001</v>
      </c>
      <c r="F114" s="5">
        <v>0.36470000000000002</v>
      </c>
      <c r="G114" s="5">
        <v>0.39419999999999999</v>
      </c>
      <c r="H114" s="5">
        <v>0.38159999999999999</v>
      </c>
      <c r="I114" s="5">
        <v>0.37240000000000001</v>
      </c>
      <c r="J114" s="5">
        <v>0.38750000000000001</v>
      </c>
      <c r="K114" s="5">
        <v>0.36699999999999999</v>
      </c>
      <c r="L114" s="5">
        <v>0.42980000000000002</v>
      </c>
      <c r="M114" s="5">
        <v>0.4501</v>
      </c>
      <c r="N114" s="5">
        <v>0.51039999999999996</v>
      </c>
      <c r="O114" s="11">
        <v>0.51039999999999996</v>
      </c>
    </row>
    <row r="115" spans="1:15" ht="18" customHeight="1" x14ac:dyDescent="0.3">
      <c r="A115" s="12" t="s">
        <v>155</v>
      </c>
      <c r="B115" s="12" t="s">
        <v>156</v>
      </c>
      <c r="C115" s="13">
        <v>21.105799999999999</v>
      </c>
      <c r="D115" s="13">
        <v>19.523099999999999</v>
      </c>
      <c r="E115" s="13">
        <v>19.650099999999998</v>
      </c>
      <c r="F115" s="13">
        <v>17.8659</v>
      </c>
      <c r="G115" s="13">
        <v>20.498699999999999</v>
      </c>
      <c r="H115" s="13">
        <v>18.6494</v>
      </c>
      <c r="I115" s="13">
        <v>18.965399999999999</v>
      </c>
      <c r="J115" s="13">
        <v>19.185400000000001</v>
      </c>
      <c r="K115" s="13">
        <v>18.707999999999998</v>
      </c>
      <c r="L115" s="13">
        <v>21.306899999999999</v>
      </c>
      <c r="M115" s="13">
        <v>21.9115</v>
      </c>
      <c r="N115" s="13">
        <v>25.667400000000001</v>
      </c>
      <c r="O115" s="13">
        <v>25.667400000000001</v>
      </c>
    </row>
    <row r="117" spans="1:15" ht="22.05" customHeight="1" x14ac:dyDescent="0.3">
      <c r="A117" s="26" t="s">
        <v>158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30" customHeight="1" x14ac:dyDescent="0.3">
      <c r="A118" s="1" t="s">
        <v>3</v>
      </c>
      <c r="B118" s="1" t="s">
        <v>5</v>
      </c>
      <c r="C118" s="2" t="s">
        <v>12</v>
      </c>
      <c r="D118" s="2" t="s">
        <v>141</v>
      </c>
      <c r="E118" s="2" t="s">
        <v>142</v>
      </c>
      <c r="F118" s="2" t="s">
        <v>143</v>
      </c>
      <c r="G118" s="2" t="s">
        <v>144</v>
      </c>
      <c r="H118" s="2" t="s">
        <v>145</v>
      </c>
      <c r="I118" s="2" t="s">
        <v>146</v>
      </c>
      <c r="J118" s="2" t="s">
        <v>147</v>
      </c>
      <c r="K118" s="2" t="s">
        <v>148</v>
      </c>
      <c r="L118" s="2" t="s">
        <v>149</v>
      </c>
      <c r="M118" s="2" t="s">
        <v>150</v>
      </c>
      <c r="N118" s="2" t="s">
        <v>151</v>
      </c>
      <c r="O118" s="1" t="s">
        <v>154</v>
      </c>
    </row>
    <row r="119" spans="1:15" x14ac:dyDescent="0.3">
      <c r="A119" s="3" t="s">
        <v>13</v>
      </c>
      <c r="B119" s="4" t="s">
        <v>15</v>
      </c>
      <c r="C119" s="5">
        <v>1680.4739</v>
      </c>
      <c r="D119" s="5">
        <v>1353.2783999999999</v>
      </c>
      <c r="E119" s="5">
        <v>1533.7348</v>
      </c>
      <c r="F119" s="5">
        <v>1311.0260000000001</v>
      </c>
      <c r="G119" s="5">
        <v>1523.8942</v>
      </c>
      <c r="H119" s="5">
        <v>1398.1921</v>
      </c>
      <c r="I119" s="5">
        <v>1492.6449</v>
      </c>
      <c r="J119" s="5">
        <v>1482.9684999999999</v>
      </c>
      <c r="K119" s="5">
        <v>1389.7302</v>
      </c>
      <c r="L119" s="5">
        <v>1678.0635</v>
      </c>
      <c r="M119" s="5">
        <v>1663.4865</v>
      </c>
      <c r="N119" s="5">
        <v>2037.0228999999999</v>
      </c>
      <c r="O119" s="11">
        <v>18544.515899999999</v>
      </c>
    </row>
    <row r="120" spans="1:15" x14ac:dyDescent="0.3">
      <c r="A120" s="7" t="s">
        <v>17</v>
      </c>
      <c r="B120" s="8" t="s">
        <v>19</v>
      </c>
      <c r="C120" s="9">
        <v>836.63289999999995</v>
      </c>
      <c r="D120" s="9">
        <v>677.39880000000005</v>
      </c>
      <c r="E120" s="9">
        <v>770.29380000000003</v>
      </c>
      <c r="F120" s="9">
        <v>655.12210000000005</v>
      </c>
      <c r="G120" s="9">
        <v>762.84199999999998</v>
      </c>
      <c r="H120" s="9">
        <v>698.60990000000004</v>
      </c>
      <c r="I120" s="9">
        <v>742.64689999999996</v>
      </c>
      <c r="J120" s="9">
        <v>740.90539999999999</v>
      </c>
      <c r="K120" s="9">
        <v>688.69460000000004</v>
      </c>
      <c r="L120" s="9">
        <v>833.7011</v>
      </c>
      <c r="M120" s="9">
        <v>832.26599999999996</v>
      </c>
      <c r="N120" s="9">
        <v>1016.2753</v>
      </c>
      <c r="O120" s="11">
        <v>9255.3887999999988</v>
      </c>
    </row>
    <row r="121" spans="1:15" x14ac:dyDescent="0.3">
      <c r="A121" s="3" t="s">
        <v>20</v>
      </c>
      <c r="B121" s="4" t="s">
        <v>21</v>
      </c>
      <c r="C121" s="5">
        <v>673.40070000000003</v>
      </c>
      <c r="D121" s="5">
        <v>537.18960000000004</v>
      </c>
      <c r="E121" s="5">
        <v>614.48440000000005</v>
      </c>
      <c r="F121" s="5">
        <v>524.98180000000002</v>
      </c>
      <c r="G121" s="5">
        <v>607.87929999999994</v>
      </c>
      <c r="H121" s="5">
        <v>558.25279999999998</v>
      </c>
      <c r="I121" s="5">
        <v>597.77980000000002</v>
      </c>
      <c r="J121" s="5">
        <v>595.80359999999996</v>
      </c>
      <c r="K121" s="5">
        <v>551.13559999999995</v>
      </c>
      <c r="L121" s="5">
        <v>673.22109999999998</v>
      </c>
      <c r="M121" s="5">
        <v>667.51440000000002</v>
      </c>
      <c r="N121" s="5">
        <v>814.69079999999997</v>
      </c>
      <c r="O121" s="11">
        <v>7416.3339000000014</v>
      </c>
    </row>
    <row r="122" spans="1:15" x14ac:dyDescent="0.3">
      <c r="A122" s="7" t="s">
        <v>22</v>
      </c>
      <c r="B122" s="8" t="s">
        <v>23</v>
      </c>
      <c r="C122" s="9">
        <v>558.20029999999997</v>
      </c>
      <c r="D122" s="9">
        <v>451.13979999999998</v>
      </c>
      <c r="E122" s="9">
        <v>511.19439999999997</v>
      </c>
      <c r="F122" s="9">
        <v>436.66829999999999</v>
      </c>
      <c r="G122" s="9">
        <v>507.29239999999999</v>
      </c>
      <c r="H122" s="9">
        <v>466.85019999999997</v>
      </c>
      <c r="I122" s="9">
        <v>496.71100000000001</v>
      </c>
      <c r="J122" s="9">
        <v>495.4665</v>
      </c>
      <c r="K122" s="9">
        <v>459.0958</v>
      </c>
      <c r="L122" s="9">
        <v>558.73080000000004</v>
      </c>
      <c r="M122" s="9">
        <v>553.97749999999996</v>
      </c>
      <c r="N122" s="9">
        <v>677.36890000000005</v>
      </c>
      <c r="O122" s="11">
        <v>6172.6958999999997</v>
      </c>
    </row>
    <row r="123" spans="1:15" x14ac:dyDescent="0.3">
      <c r="A123" s="3" t="s">
        <v>24</v>
      </c>
      <c r="B123" s="4" t="s">
        <v>25</v>
      </c>
      <c r="C123" s="5">
        <v>603.98429999999996</v>
      </c>
      <c r="D123" s="5">
        <v>486.92</v>
      </c>
      <c r="E123" s="5">
        <v>552.4348</v>
      </c>
      <c r="F123" s="5">
        <v>473.30180000000001</v>
      </c>
      <c r="G123" s="5">
        <v>549.42740000000003</v>
      </c>
      <c r="H123" s="5">
        <v>502.82749999999999</v>
      </c>
      <c r="I123" s="5">
        <v>535.36530000000005</v>
      </c>
      <c r="J123" s="5">
        <v>537.3614</v>
      </c>
      <c r="K123" s="5">
        <v>495.38290000000001</v>
      </c>
      <c r="L123" s="5">
        <v>601.18690000000004</v>
      </c>
      <c r="M123" s="5">
        <v>598.91240000000005</v>
      </c>
      <c r="N123" s="5">
        <v>730.21550000000002</v>
      </c>
      <c r="O123" s="11">
        <v>6667.3201999999992</v>
      </c>
    </row>
    <row r="124" spans="1:15" x14ac:dyDescent="0.3">
      <c r="A124" s="7" t="s">
        <v>26</v>
      </c>
      <c r="B124" s="8" t="s">
        <v>27</v>
      </c>
      <c r="C124" s="9">
        <v>401.85820000000001</v>
      </c>
      <c r="D124" s="9">
        <v>326.02280000000002</v>
      </c>
      <c r="E124" s="9">
        <v>367.43680000000001</v>
      </c>
      <c r="F124" s="9">
        <v>315.19619999999998</v>
      </c>
      <c r="G124" s="9">
        <v>364.6653</v>
      </c>
      <c r="H124" s="9">
        <v>335.62560000000002</v>
      </c>
      <c r="I124" s="9">
        <v>355.7518</v>
      </c>
      <c r="J124" s="9">
        <v>354.67219999999998</v>
      </c>
      <c r="K124" s="9">
        <v>331.36630000000002</v>
      </c>
      <c r="L124" s="9">
        <v>400.2124</v>
      </c>
      <c r="M124" s="9">
        <v>399.98340000000002</v>
      </c>
      <c r="N124" s="9">
        <v>488.39409999999998</v>
      </c>
      <c r="O124" s="11">
        <v>4441.1851000000006</v>
      </c>
    </row>
    <row r="125" spans="1:15" x14ac:dyDescent="0.3">
      <c r="A125" s="3" t="s">
        <v>28</v>
      </c>
      <c r="B125" s="4" t="s">
        <v>29</v>
      </c>
      <c r="C125" s="5">
        <v>134.1764</v>
      </c>
      <c r="D125" s="5">
        <v>108.54640000000001</v>
      </c>
      <c r="E125" s="5">
        <v>122.1812</v>
      </c>
      <c r="F125" s="5">
        <v>105.6238</v>
      </c>
      <c r="G125" s="5">
        <v>121.85299999999999</v>
      </c>
      <c r="H125" s="5">
        <v>112.2182</v>
      </c>
      <c r="I125" s="5">
        <v>118.84699999999999</v>
      </c>
      <c r="J125" s="5">
        <v>118.98739999999999</v>
      </c>
      <c r="K125" s="5">
        <v>110.4984</v>
      </c>
      <c r="L125" s="5">
        <v>134.26759999999999</v>
      </c>
      <c r="M125" s="5">
        <v>133.16309999999999</v>
      </c>
      <c r="N125" s="5">
        <v>162.92140000000001</v>
      </c>
      <c r="O125" s="11">
        <v>1483.2838999999999</v>
      </c>
    </row>
    <row r="126" spans="1:15" x14ac:dyDescent="0.3">
      <c r="A126" s="7" t="s">
        <v>31</v>
      </c>
      <c r="B126" s="8" t="s">
        <v>32</v>
      </c>
      <c r="C126" s="9">
        <v>403.92520000000002</v>
      </c>
      <c r="D126" s="9">
        <v>323.88940000000002</v>
      </c>
      <c r="E126" s="9">
        <v>369.58730000000003</v>
      </c>
      <c r="F126" s="9">
        <v>316.02229999999997</v>
      </c>
      <c r="G126" s="9">
        <v>365.69959999999998</v>
      </c>
      <c r="H126" s="9">
        <v>337.31299999999999</v>
      </c>
      <c r="I126" s="9">
        <v>355.1284</v>
      </c>
      <c r="J126" s="9">
        <v>356.24090000000001</v>
      </c>
      <c r="K126" s="9">
        <v>329.67899999999997</v>
      </c>
      <c r="L126" s="9">
        <v>401.79730000000001</v>
      </c>
      <c r="M126" s="9">
        <v>400.2518</v>
      </c>
      <c r="N126" s="9">
        <v>487.70600000000002</v>
      </c>
      <c r="O126" s="11">
        <v>4447.2402000000002</v>
      </c>
    </row>
    <row r="127" spans="1:15" x14ac:dyDescent="0.3">
      <c r="A127" s="3" t="s">
        <v>33</v>
      </c>
      <c r="B127" s="4" t="s">
        <v>35</v>
      </c>
      <c r="C127" s="5">
        <v>167.57810000000001</v>
      </c>
      <c r="D127" s="5">
        <v>135.38499999999999</v>
      </c>
      <c r="E127" s="5">
        <v>153.00370000000001</v>
      </c>
      <c r="F127" s="5">
        <v>131.52930000000001</v>
      </c>
      <c r="G127" s="5">
        <v>151.90289999999999</v>
      </c>
      <c r="H127" s="5">
        <v>140.13229999999999</v>
      </c>
      <c r="I127" s="5">
        <v>148.38480000000001</v>
      </c>
      <c r="J127" s="5">
        <v>148.6754</v>
      </c>
      <c r="K127" s="5">
        <v>137.76230000000001</v>
      </c>
      <c r="L127" s="5">
        <v>167.19069999999999</v>
      </c>
      <c r="M127" s="5">
        <v>166.11920000000001</v>
      </c>
      <c r="N127" s="5">
        <v>204.30860000000001</v>
      </c>
      <c r="O127" s="11">
        <v>1851.972300000001</v>
      </c>
    </row>
    <row r="128" spans="1:15" x14ac:dyDescent="0.3">
      <c r="A128" s="7" t="s">
        <v>36</v>
      </c>
      <c r="B128" s="8" t="s">
        <v>37</v>
      </c>
      <c r="C128" s="9">
        <v>134.0582</v>
      </c>
      <c r="D128" s="9">
        <v>108.3357</v>
      </c>
      <c r="E128" s="9">
        <v>122.3402</v>
      </c>
      <c r="F128" s="9">
        <v>105.2867</v>
      </c>
      <c r="G128" s="9">
        <v>121.447</v>
      </c>
      <c r="H128" s="9">
        <v>111.5488</v>
      </c>
      <c r="I128" s="9">
        <v>118.9705</v>
      </c>
      <c r="J128" s="9">
        <v>118.7432</v>
      </c>
      <c r="K128" s="9">
        <v>110.71769999999999</v>
      </c>
      <c r="L128" s="9">
        <v>133.69460000000001</v>
      </c>
      <c r="M128" s="9">
        <v>133.10849999999999</v>
      </c>
      <c r="N128" s="9">
        <v>163.45490000000001</v>
      </c>
      <c r="O128" s="11">
        <v>1481.7059999999999</v>
      </c>
    </row>
    <row r="129" spans="1:15" x14ac:dyDescent="0.3">
      <c r="A129" s="3" t="s">
        <v>38</v>
      </c>
      <c r="B129" s="4" t="s">
        <v>39</v>
      </c>
      <c r="C129" s="5">
        <v>268.1284</v>
      </c>
      <c r="D129" s="5">
        <v>216.34979999999999</v>
      </c>
      <c r="E129" s="5">
        <v>246.64429999999999</v>
      </c>
      <c r="F129" s="5">
        <v>210.40379999999999</v>
      </c>
      <c r="G129" s="5">
        <v>243.4761</v>
      </c>
      <c r="H129" s="5">
        <v>223.74520000000001</v>
      </c>
      <c r="I129" s="5">
        <v>237.57640000000001</v>
      </c>
      <c r="J129" s="5">
        <v>237.72460000000001</v>
      </c>
      <c r="K129" s="5">
        <v>220.3629</v>
      </c>
      <c r="L129" s="5">
        <v>267.53620000000001</v>
      </c>
      <c r="M129" s="5">
        <v>266.70749999999998</v>
      </c>
      <c r="N129" s="5">
        <v>325.04199999999997</v>
      </c>
      <c r="O129" s="11">
        <v>2963.6972000000001</v>
      </c>
    </row>
    <row r="130" spans="1:15" x14ac:dyDescent="0.3">
      <c r="A130" s="7" t="s">
        <v>40</v>
      </c>
      <c r="B130" s="8" t="s">
        <v>41</v>
      </c>
      <c r="C130" s="9">
        <v>100.6865</v>
      </c>
      <c r="D130" s="9">
        <v>81.0779</v>
      </c>
      <c r="E130" s="9">
        <v>92.108400000000003</v>
      </c>
      <c r="F130" s="9">
        <v>78.634699999999995</v>
      </c>
      <c r="G130" s="9">
        <v>91.399299999999997</v>
      </c>
      <c r="H130" s="9">
        <v>83.864000000000004</v>
      </c>
      <c r="I130" s="9">
        <v>89.322100000000006</v>
      </c>
      <c r="J130" s="9">
        <v>89.290999999999997</v>
      </c>
      <c r="K130" s="9">
        <v>83.106200000000001</v>
      </c>
      <c r="L130" s="9">
        <v>100.6816</v>
      </c>
      <c r="M130" s="9">
        <v>99.878</v>
      </c>
      <c r="N130" s="9">
        <v>122.0128</v>
      </c>
      <c r="O130" s="11">
        <v>1112.0625</v>
      </c>
    </row>
    <row r="131" spans="1:15" x14ac:dyDescent="0.3">
      <c r="A131" s="3" t="s">
        <v>42</v>
      </c>
      <c r="B131" s="4" t="s">
        <v>43</v>
      </c>
      <c r="C131" s="5">
        <v>100.70440000000001</v>
      </c>
      <c r="D131" s="5">
        <v>80.718599999999995</v>
      </c>
      <c r="E131" s="5">
        <v>92.233400000000003</v>
      </c>
      <c r="F131" s="5">
        <v>78.424000000000007</v>
      </c>
      <c r="G131" s="5">
        <v>91.308199999999999</v>
      </c>
      <c r="H131" s="5">
        <v>84.075500000000005</v>
      </c>
      <c r="I131" s="5">
        <v>89.066599999999994</v>
      </c>
      <c r="J131" s="5">
        <v>89.235799999999998</v>
      </c>
      <c r="K131" s="5">
        <v>82.915999999999997</v>
      </c>
      <c r="L131" s="5">
        <v>101.14619999999999</v>
      </c>
      <c r="M131" s="5">
        <v>99.729799999999997</v>
      </c>
      <c r="N131" s="5">
        <v>121.72839999999999</v>
      </c>
      <c r="O131" s="11">
        <v>1111.2869000000001</v>
      </c>
    </row>
    <row r="132" spans="1:15" x14ac:dyDescent="0.3">
      <c r="A132" s="7" t="s">
        <v>44</v>
      </c>
      <c r="B132" s="8" t="s">
        <v>45</v>
      </c>
      <c r="C132" s="9">
        <v>201.2287</v>
      </c>
      <c r="D132" s="9">
        <v>162.46080000000001</v>
      </c>
      <c r="E132" s="9">
        <v>184.42250000000001</v>
      </c>
      <c r="F132" s="9">
        <v>157.7877</v>
      </c>
      <c r="G132" s="9">
        <v>183.01339999999999</v>
      </c>
      <c r="H132" s="9">
        <v>167.9187</v>
      </c>
      <c r="I132" s="9">
        <v>178.41300000000001</v>
      </c>
      <c r="J132" s="9">
        <v>178.1309</v>
      </c>
      <c r="K132" s="9">
        <v>166.36600000000001</v>
      </c>
      <c r="L132" s="9">
        <v>201.6489</v>
      </c>
      <c r="M132" s="9">
        <v>199.7645</v>
      </c>
      <c r="N132" s="9">
        <v>244.6026</v>
      </c>
      <c r="O132" s="11">
        <v>2225.7577000000001</v>
      </c>
    </row>
    <row r="133" spans="1:15" x14ac:dyDescent="0.3">
      <c r="A133" s="3" t="s">
        <v>46</v>
      </c>
      <c r="B133" s="4" t="s">
        <v>48</v>
      </c>
      <c r="C133" s="5">
        <v>201.2441</v>
      </c>
      <c r="D133" s="5">
        <v>161.9896</v>
      </c>
      <c r="E133" s="5">
        <v>184.1189</v>
      </c>
      <c r="F133" s="5">
        <v>157.44049999999999</v>
      </c>
      <c r="G133" s="5">
        <v>181.96629999999999</v>
      </c>
      <c r="H133" s="5">
        <v>167.5634</v>
      </c>
      <c r="I133" s="5">
        <v>178.24639999999999</v>
      </c>
      <c r="J133" s="5">
        <v>178.77279999999999</v>
      </c>
      <c r="K133" s="5">
        <v>165.65389999999999</v>
      </c>
      <c r="L133" s="5">
        <v>200.7884</v>
      </c>
      <c r="M133" s="5">
        <v>199.8922</v>
      </c>
      <c r="N133" s="5">
        <v>243.8202</v>
      </c>
      <c r="O133" s="11">
        <v>2221.4967000000001</v>
      </c>
    </row>
    <row r="134" spans="1:15" x14ac:dyDescent="0.3">
      <c r="A134" s="7" t="s">
        <v>49</v>
      </c>
      <c r="B134" s="8" t="s">
        <v>50</v>
      </c>
      <c r="C134" s="9">
        <v>202.20099999999999</v>
      </c>
      <c r="D134" s="9">
        <v>162.15860000000001</v>
      </c>
      <c r="E134" s="9">
        <v>184.23179999999999</v>
      </c>
      <c r="F134" s="9">
        <v>158.38570000000001</v>
      </c>
      <c r="G134" s="9">
        <v>183.52889999999999</v>
      </c>
      <c r="H134" s="9">
        <v>168.01060000000001</v>
      </c>
      <c r="I134" s="9">
        <v>177.80500000000001</v>
      </c>
      <c r="J134" s="9">
        <v>178.77180000000001</v>
      </c>
      <c r="K134" s="9">
        <v>166.33500000000001</v>
      </c>
      <c r="L134" s="9">
        <v>201.02699999999999</v>
      </c>
      <c r="M134" s="9">
        <v>200.27629999999999</v>
      </c>
      <c r="N134" s="9">
        <v>244.0958</v>
      </c>
      <c r="O134" s="11">
        <v>2226.8274999999999</v>
      </c>
    </row>
    <row r="135" spans="1:15" x14ac:dyDescent="0.3">
      <c r="A135" s="3" t="s">
        <v>51</v>
      </c>
      <c r="B135" s="4" t="s">
        <v>53</v>
      </c>
      <c r="C135" s="5">
        <v>100.9267</v>
      </c>
      <c r="D135" s="5">
        <v>80.669600000000003</v>
      </c>
      <c r="E135" s="5">
        <v>92.319199999999995</v>
      </c>
      <c r="F135" s="5">
        <v>78.734999999999999</v>
      </c>
      <c r="G135" s="5">
        <v>90.705799999999996</v>
      </c>
      <c r="H135" s="5">
        <v>83.364599999999996</v>
      </c>
      <c r="I135" s="5">
        <v>88.940299999999993</v>
      </c>
      <c r="J135" s="5">
        <v>89.292599999999993</v>
      </c>
      <c r="K135" s="5">
        <v>82.835800000000006</v>
      </c>
      <c r="L135" s="5">
        <v>100.30119999999999</v>
      </c>
      <c r="M135" s="5">
        <v>99.712000000000003</v>
      </c>
      <c r="N135" s="5">
        <v>121.992</v>
      </c>
      <c r="O135" s="11">
        <v>1109.7947999999999</v>
      </c>
    </row>
    <row r="136" spans="1:15" x14ac:dyDescent="0.3">
      <c r="A136" s="7" t="s">
        <v>54</v>
      </c>
      <c r="B136" s="8" t="s">
        <v>56</v>
      </c>
      <c r="C136" s="9">
        <v>67.022599999999997</v>
      </c>
      <c r="D136" s="9">
        <v>53.973500000000001</v>
      </c>
      <c r="E136" s="9">
        <v>61.334800000000001</v>
      </c>
      <c r="F136" s="9">
        <v>52.665799999999997</v>
      </c>
      <c r="G136" s="9">
        <v>61.022199999999998</v>
      </c>
      <c r="H136" s="9">
        <v>55.9529</v>
      </c>
      <c r="I136" s="9">
        <v>59.339599999999997</v>
      </c>
      <c r="J136" s="9">
        <v>59.668799999999997</v>
      </c>
      <c r="K136" s="9">
        <v>55.150599999999997</v>
      </c>
      <c r="L136" s="9">
        <v>66.819900000000004</v>
      </c>
      <c r="M136" s="9">
        <v>66.676599999999993</v>
      </c>
      <c r="N136" s="9">
        <v>81.582800000000006</v>
      </c>
      <c r="O136" s="11">
        <v>741.2100999999999</v>
      </c>
    </row>
    <row r="137" spans="1:15" x14ac:dyDescent="0.3">
      <c r="A137" s="3" t="s">
        <v>57</v>
      </c>
      <c r="B137" s="4" t="s">
        <v>59</v>
      </c>
      <c r="C137" s="5">
        <v>67.2834</v>
      </c>
      <c r="D137" s="5">
        <v>53.883699999999997</v>
      </c>
      <c r="E137" s="5">
        <v>61.334800000000001</v>
      </c>
      <c r="F137" s="5">
        <v>52.817999999999998</v>
      </c>
      <c r="G137" s="5">
        <v>60.92</v>
      </c>
      <c r="H137" s="5">
        <v>56.017800000000001</v>
      </c>
      <c r="I137" s="5">
        <v>59.343200000000003</v>
      </c>
      <c r="J137" s="5">
        <v>59.511000000000003</v>
      </c>
      <c r="K137" s="5">
        <v>55.325600000000001</v>
      </c>
      <c r="L137" s="5">
        <v>66.8232</v>
      </c>
      <c r="M137" s="5">
        <v>66.6892</v>
      </c>
      <c r="N137" s="5">
        <v>81.517799999999994</v>
      </c>
      <c r="O137" s="11">
        <v>741.46770000000015</v>
      </c>
    </row>
    <row r="138" spans="1:15" x14ac:dyDescent="0.3">
      <c r="A138" s="7" t="s">
        <v>60</v>
      </c>
      <c r="B138" s="8" t="s">
        <v>62</v>
      </c>
      <c r="C138" s="9">
        <v>67.128600000000006</v>
      </c>
      <c r="D138" s="9">
        <v>54.152200000000001</v>
      </c>
      <c r="E138" s="9">
        <v>61.533099999999997</v>
      </c>
      <c r="F138" s="9">
        <v>52.682600000000001</v>
      </c>
      <c r="G138" s="9">
        <v>61.003599999999999</v>
      </c>
      <c r="H138" s="9">
        <v>55.9773</v>
      </c>
      <c r="I138" s="9">
        <v>59.15</v>
      </c>
      <c r="J138" s="9">
        <v>59.429000000000002</v>
      </c>
      <c r="K138" s="9">
        <v>54.997300000000003</v>
      </c>
      <c r="L138" s="9">
        <v>66.914199999999994</v>
      </c>
      <c r="M138" s="9">
        <v>66.548400000000001</v>
      </c>
      <c r="N138" s="9">
        <v>81.677999999999997</v>
      </c>
      <c r="O138" s="11">
        <v>741.19429999999988</v>
      </c>
    </row>
    <row r="139" spans="1:15" x14ac:dyDescent="0.3">
      <c r="A139" s="3" t="s">
        <v>63</v>
      </c>
      <c r="B139" s="4" t="s">
        <v>64</v>
      </c>
      <c r="C139" s="5">
        <v>133.8383</v>
      </c>
      <c r="D139" s="5">
        <v>107.15260000000001</v>
      </c>
      <c r="E139" s="5">
        <v>122.8877</v>
      </c>
      <c r="F139" s="5">
        <v>105.3527</v>
      </c>
      <c r="G139" s="5">
        <v>121.7169</v>
      </c>
      <c r="H139" s="5">
        <v>111.39709999999999</v>
      </c>
      <c r="I139" s="5">
        <v>118.3301</v>
      </c>
      <c r="J139" s="5">
        <v>118.91889999999999</v>
      </c>
      <c r="K139" s="5">
        <v>110.56529999999999</v>
      </c>
      <c r="L139" s="5">
        <v>133.8982</v>
      </c>
      <c r="M139" s="5">
        <v>132.6454</v>
      </c>
      <c r="N139" s="5">
        <v>162.5933</v>
      </c>
      <c r="O139" s="11">
        <v>1479.2964999999999</v>
      </c>
    </row>
    <row r="140" spans="1:15" x14ac:dyDescent="0.3">
      <c r="A140" s="7" t="s">
        <v>65</v>
      </c>
      <c r="B140" s="8" t="s">
        <v>66</v>
      </c>
      <c r="C140" s="9">
        <v>134.60040000000001</v>
      </c>
      <c r="D140" s="9">
        <v>108.3651</v>
      </c>
      <c r="E140" s="9">
        <v>122.559</v>
      </c>
      <c r="F140" s="9">
        <v>105.3519</v>
      </c>
      <c r="G140" s="9">
        <v>122.312</v>
      </c>
      <c r="H140" s="9">
        <v>112.0441</v>
      </c>
      <c r="I140" s="9">
        <v>118.61360000000001</v>
      </c>
      <c r="J140" s="9">
        <v>118.9682</v>
      </c>
      <c r="K140" s="9">
        <v>110.72490000000001</v>
      </c>
      <c r="L140" s="9">
        <v>134.17140000000001</v>
      </c>
      <c r="M140" s="9">
        <v>133.70679999999999</v>
      </c>
      <c r="N140" s="9">
        <v>162.91239999999999</v>
      </c>
      <c r="O140" s="11">
        <v>1484.3298</v>
      </c>
    </row>
    <row r="141" spans="1:15" x14ac:dyDescent="0.3">
      <c r="A141" s="3" t="s">
        <v>67</v>
      </c>
      <c r="B141" s="4" t="s">
        <v>68</v>
      </c>
      <c r="C141" s="5">
        <v>134.32220000000001</v>
      </c>
      <c r="D141" s="5">
        <v>107.6784</v>
      </c>
      <c r="E141" s="5">
        <v>122.63509999999999</v>
      </c>
      <c r="F141" s="5">
        <v>105.46850000000001</v>
      </c>
      <c r="G141" s="5">
        <v>122.0598</v>
      </c>
      <c r="H141" s="5">
        <v>112.0211</v>
      </c>
      <c r="I141" s="5">
        <v>118.80759999999999</v>
      </c>
      <c r="J141" s="5">
        <v>118.873</v>
      </c>
      <c r="K141" s="5">
        <v>110.7283</v>
      </c>
      <c r="L141" s="5">
        <v>134.30539999999999</v>
      </c>
      <c r="M141" s="5">
        <v>133.14420000000001</v>
      </c>
      <c r="N141" s="5">
        <v>163.06280000000001</v>
      </c>
      <c r="O141" s="11">
        <v>1483.1063999999999</v>
      </c>
    </row>
    <row r="142" spans="1:15" x14ac:dyDescent="0.3">
      <c r="A142" s="7" t="s">
        <v>69</v>
      </c>
      <c r="B142" s="8" t="s">
        <v>71</v>
      </c>
      <c r="C142" s="9">
        <v>168.09209999999999</v>
      </c>
      <c r="D142" s="9">
        <v>135.0138</v>
      </c>
      <c r="E142" s="9">
        <v>153.84780000000001</v>
      </c>
      <c r="F142" s="9">
        <v>131.8237</v>
      </c>
      <c r="G142" s="9">
        <v>152.57380000000001</v>
      </c>
      <c r="H142" s="9">
        <v>140.18549999999999</v>
      </c>
      <c r="I142" s="9">
        <v>148.7602</v>
      </c>
      <c r="J142" s="9">
        <v>148.71619999999999</v>
      </c>
      <c r="K142" s="9">
        <v>138.15690000000001</v>
      </c>
      <c r="L142" s="9">
        <v>166.9862</v>
      </c>
      <c r="M142" s="9">
        <v>165.77959999999999</v>
      </c>
      <c r="N142" s="9">
        <v>202.9615</v>
      </c>
      <c r="O142" s="11">
        <v>1852.8973000000001</v>
      </c>
    </row>
    <row r="143" spans="1:15" x14ac:dyDescent="0.3">
      <c r="A143" s="3" t="s">
        <v>72</v>
      </c>
      <c r="B143" s="4" t="s">
        <v>74</v>
      </c>
      <c r="C143" s="5">
        <v>268.39210000000003</v>
      </c>
      <c r="D143" s="5">
        <v>216.55269999999999</v>
      </c>
      <c r="E143" s="5">
        <v>246.15870000000001</v>
      </c>
      <c r="F143" s="5">
        <v>211.51410000000001</v>
      </c>
      <c r="G143" s="5">
        <v>243.0256</v>
      </c>
      <c r="H143" s="5">
        <v>223.25720000000001</v>
      </c>
      <c r="I143" s="5">
        <v>238.0138</v>
      </c>
      <c r="J143" s="5">
        <v>239.60579999999999</v>
      </c>
      <c r="K143" s="5">
        <v>219.7646</v>
      </c>
      <c r="L143" s="5">
        <v>267.68529999999998</v>
      </c>
      <c r="M143" s="5">
        <v>265.83589999999998</v>
      </c>
      <c r="N143" s="5">
        <v>326.83109999999999</v>
      </c>
      <c r="O143" s="11">
        <v>2966.6369</v>
      </c>
    </row>
    <row r="144" spans="1:15" x14ac:dyDescent="0.3">
      <c r="A144" s="7" t="s">
        <v>75</v>
      </c>
      <c r="B144" s="8" t="s">
        <v>76</v>
      </c>
      <c r="C144" s="9">
        <v>201.7567</v>
      </c>
      <c r="D144" s="9">
        <v>161.82749999999999</v>
      </c>
      <c r="E144" s="9">
        <v>183.74889999999999</v>
      </c>
      <c r="F144" s="9">
        <v>157.8075</v>
      </c>
      <c r="G144" s="9">
        <v>181.95259999999999</v>
      </c>
      <c r="H144" s="9">
        <v>167.13849999999999</v>
      </c>
      <c r="I144" s="9">
        <v>177.81780000000001</v>
      </c>
      <c r="J144" s="9">
        <v>177.976</v>
      </c>
      <c r="K144" s="9">
        <v>166.36160000000001</v>
      </c>
      <c r="L144" s="9">
        <v>201.42779999999999</v>
      </c>
      <c r="M144" s="9">
        <v>200.3212</v>
      </c>
      <c r="N144" s="9">
        <v>244.34870000000001</v>
      </c>
      <c r="O144" s="11">
        <v>2222.4848000000002</v>
      </c>
    </row>
    <row r="145" spans="1:15" x14ac:dyDescent="0.3">
      <c r="A145" s="3" t="s">
        <v>77</v>
      </c>
      <c r="B145" s="4" t="s">
        <v>79</v>
      </c>
      <c r="C145" s="5">
        <v>167.7818</v>
      </c>
      <c r="D145" s="5">
        <v>134.5307</v>
      </c>
      <c r="E145" s="5">
        <v>153.4066</v>
      </c>
      <c r="F145" s="5">
        <v>130.27889999999999</v>
      </c>
      <c r="G145" s="5">
        <v>152.6413</v>
      </c>
      <c r="H145" s="5">
        <v>139.51169999999999</v>
      </c>
      <c r="I145" s="5">
        <v>148.5838</v>
      </c>
      <c r="J145" s="5">
        <v>148.61750000000001</v>
      </c>
      <c r="K145" s="5">
        <v>138.59180000000001</v>
      </c>
      <c r="L145" s="5">
        <v>167.2362</v>
      </c>
      <c r="M145" s="5">
        <v>166.3468</v>
      </c>
      <c r="N145" s="5">
        <v>203.22739999999999</v>
      </c>
      <c r="O145" s="11">
        <v>1850.7545</v>
      </c>
    </row>
    <row r="146" spans="1:15" x14ac:dyDescent="0.3">
      <c r="A146" s="7" t="s">
        <v>80</v>
      </c>
      <c r="B146" s="8" t="s">
        <v>81</v>
      </c>
      <c r="C146" s="9">
        <v>111.47490000000001</v>
      </c>
      <c r="D146" s="9">
        <v>90.063999999999993</v>
      </c>
      <c r="E146" s="9">
        <v>102.357</v>
      </c>
      <c r="F146" s="9">
        <v>88.053100000000001</v>
      </c>
      <c r="G146" s="9">
        <v>101.96339999999999</v>
      </c>
      <c r="H146" s="9">
        <v>93.316100000000006</v>
      </c>
      <c r="I146" s="9">
        <v>99.794300000000007</v>
      </c>
      <c r="J146" s="9">
        <v>98.942999999999998</v>
      </c>
      <c r="K146" s="9">
        <v>92.476600000000005</v>
      </c>
      <c r="L146" s="9">
        <v>111.6071</v>
      </c>
      <c r="M146" s="9">
        <v>111.0746</v>
      </c>
      <c r="N146" s="9">
        <v>135.61859999999999</v>
      </c>
      <c r="O146" s="11">
        <v>1236.7427</v>
      </c>
    </row>
    <row r="147" spans="1:15" x14ac:dyDescent="0.3">
      <c r="A147" s="3" t="s">
        <v>82</v>
      </c>
      <c r="B147" s="4" t="s">
        <v>83</v>
      </c>
      <c r="C147" s="5">
        <v>134.35059999999999</v>
      </c>
      <c r="D147" s="5">
        <v>107.8657</v>
      </c>
      <c r="E147" s="5">
        <v>122.197</v>
      </c>
      <c r="F147" s="5">
        <v>105.2722</v>
      </c>
      <c r="G147" s="5">
        <v>122.11239999999999</v>
      </c>
      <c r="H147" s="5">
        <v>111.9627</v>
      </c>
      <c r="I147" s="5">
        <v>119.0003</v>
      </c>
      <c r="J147" s="5">
        <v>119.4183</v>
      </c>
      <c r="K147" s="5">
        <v>110.25579999999999</v>
      </c>
      <c r="L147" s="5">
        <v>133.5591</v>
      </c>
      <c r="M147" s="5">
        <v>133.26050000000001</v>
      </c>
      <c r="N147" s="5">
        <v>163.3972</v>
      </c>
      <c r="O147" s="11">
        <v>1482.6518000000001</v>
      </c>
    </row>
    <row r="148" spans="1:15" x14ac:dyDescent="0.3">
      <c r="A148" s="7" t="s">
        <v>84</v>
      </c>
      <c r="B148" s="8" t="s">
        <v>85</v>
      </c>
      <c r="C148" s="9">
        <v>134.12270000000001</v>
      </c>
      <c r="D148" s="9">
        <v>107.92140000000001</v>
      </c>
      <c r="E148" s="9">
        <v>122.813</v>
      </c>
      <c r="F148" s="9">
        <v>105.4543</v>
      </c>
      <c r="G148" s="9">
        <v>121.94880000000001</v>
      </c>
      <c r="H148" s="9">
        <v>111.9526</v>
      </c>
      <c r="I148" s="9">
        <v>118.6271</v>
      </c>
      <c r="J148" s="9">
        <v>118.6679</v>
      </c>
      <c r="K148" s="9">
        <v>110.17059999999999</v>
      </c>
      <c r="L148" s="9">
        <v>133.63470000000001</v>
      </c>
      <c r="M148" s="9">
        <v>133.43709999999999</v>
      </c>
      <c r="N148" s="9">
        <v>162.8631</v>
      </c>
      <c r="O148" s="11">
        <v>1481.6133</v>
      </c>
    </row>
    <row r="149" spans="1:15" x14ac:dyDescent="0.3">
      <c r="A149" s="3" t="s">
        <v>86</v>
      </c>
      <c r="B149" s="4" t="s">
        <v>87</v>
      </c>
      <c r="C149" s="5">
        <v>134.31299999999999</v>
      </c>
      <c r="D149" s="5">
        <v>108.60899999999999</v>
      </c>
      <c r="E149" s="5">
        <v>122.2787</v>
      </c>
      <c r="F149" s="5">
        <v>105.46510000000001</v>
      </c>
      <c r="G149" s="5">
        <v>121.7214</v>
      </c>
      <c r="H149" s="5">
        <v>111.5879</v>
      </c>
      <c r="I149" s="5">
        <v>118.7186</v>
      </c>
      <c r="J149" s="5">
        <v>119.0202</v>
      </c>
      <c r="K149" s="5">
        <v>110.9</v>
      </c>
      <c r="L149" s="5">
        <v>134.28630000000001</v>
      </c>
      <c r="M149" s="5">
        <v>133.09800000000001</v>
      </c>
      <c r="N149" s="5">
        <v>162.5241</v>
      </c>
      <c r="O149" s="11">
        <v>1482.5223000000001</v>
      </c>
    </row>
    <row r="150" spans="1:15" x14ac:dyDescent="0.3">
      <c r="A150" s="7" t="s">
        <v>88</v>
      </c>
      <c r="B150" s="8" t="s">
        <v>89</v>
      </c>
      <c r="C150" s="9">
        <v>167.87960000000001</v>
      </c>
      <c r="D150" s="9">
        <v>135.2594</v>
      </c>
      <c r="E150" s="9">
        <v>154.411</v>
      </c>
      <c r="F150" s="9">
        <v>132.38980000000001</v>
      </c>
      <c r="G150" s="9">
        <v>152.6678</v>
      </c>
      <c r="H150" s="9">
        <v>139.2653</v>
      </c>
      <c r="I150" s="9">
        <v>148.41730000000001</v>
      </c>
      <c r="J150" s="9">
        <v>148.76300000000001</v>
      </c>
      <c r="K150" s="9">
        <v>137.97620000000001</v>
      </c>
      <c r="L150" s="9">
        <v>167.00149999999999</v>
      </c>
      <c r="M150" s="9">
        <v>166.166</v>
      </c>
      <c r="N150" s="9">
        <v>203.28540000000001</v>
      </c>
      <c r="O150" s="11">
        <v>1853.4822999999999</v>
      </c>
    </row>
    <row r="151" spans="1:15" x14ac:dyDescent="0.3">
      <c r="A151" s="3" t="s">
        <v>90</v>
      </c>
      <c r="B151" s="4" t="s">
        <v>92</v>
      </c>
      <c r="C151" s="5">
        <v>134.28720000000001</v>
      </c>
      <c r="D151" s="5">
        <v>107.6314</v>
      </c>
      <c r="E151" s="5">
        <v>122.8948</v>
      </c>
      <c r="F151" s="5">
        <v>105.5372</v>
      </c>
      <c r="G151" s="5">
        <v>121.95099999999999</v>
      </c>
      <c r="H151" s="5">
        <v>111.9011</v>
      </c>
      <c r="I151" s="5">
        <v>118.7924</v>
      </c>
      <c r="J151" s="5">
        <v>118.72199999999999</v>
      </c>
      <c r="K151" s="5">
        <v>110.1846</v>
      </c>
      <c r="L151" s="5">
        <v>134.09360000000001</v>
      </c>
      <c r="M151" s="5">
        <v>133.2303</v>
      </c>
      <c r="N151" s="5">
        <v>163.16900000000001</v>
      </c>
      <c r="O151" s="11">
        <v>1482.3946000000001</v>
      </c>
    </row>
    <row r="152" spans="1:15" x14ac:dyDescent="0.3">
      <c r="A152" s="7" t="s">
        <v>93</v>
      </c>
      <c r="B152" s="8" t="s">
        <v>95</v>
      </c>
      <c r="C152" s="9">
        <v>201.50110000000001</v>
      </c>
      <c r="D152" s="9">
        <v>162.9435</v>
      </c>
      <c r="E152" s="9">
        <v>183.9315</v>
      </c>
      <c r="F152" s="9">
        <v>158.05019999999999</v>
      </c>
      <c r="G152" s="9">
        <v>183.1491</v>
      </c>
      <c r="H152" s="9">
        <v>167.90770000000001</v>
      </c>
      <c r="I152" s="9">
        <v>178.26490000000001</v>
      </c>
      <c r="J152" s="9">
        <v>178.31209999999999</v>
      </c>
      <c r="K152" s="9">
        <v>166.13200000000001</v>
      </c>
      <c r="L152" s="9">
        <v>201.03579999999999</v>
      </c>
      <c r="M152" s="9">
        <v>200.52600000000001</v>
      </c>
      <c r="N152" s="9">
        <v>244.67910000000001</v>
      </c>
      <c r="O152" s="11">
        <v>2226.433</v>
      </c>
    </row>
    <row r="153" spans="1:15" x14ac:dyDescent="0.3">
      <c r="A153" s="3" t="s">
        <v>96</v>
      </c>
      <c r="B153" s="4" t="s">
        <v>97</v>
      </c>
      <c r="C153" s="5">
        <v>200.70500000000001</v>
      </c>
      <c r="D153" s="5">
        <v>162.4282</v>
      </c>
      <c r="E153" s="5">
        <v>183.67179999999999</v>
      </c>
      <c r="F153" s="5">
        <v>158.00970000000001</v>
      </c>
      <c r="G153" s="5">
        <v>182.25659999999999</v>
      </c>
      <c r="H153" s="5">
        <v>167.0455</v>
      </c>
      <c r="I153" s="5">
        <v>178.45760000000001</v>
      </c>
      <c r="J153" s="5">
        <v>177.86580000000001</v>
      </c>
      <c r="K153" s="5">
        <v>164.9665</v>
      </c>
      <c r="L153" s="5">
        <v>199.90690000000001</v>
      </c>
      <c r="M153" s="5">
        <v>199.33150000000001</v>
      </c>
      <c r="N153" s="5">
        <v>244.2081</v>
      </c>
      <c r="O153" s="11">
        <v>2218.8532</v>
      </c>
    </row>
    <row r="154" spans="1:15" x14ac:dyDescent="0.3">
      <c r="A154" s="7" t="s">
        <v>98</v>
      </c>
      <c r="B154" s="8" t="s">
        <v>100</v>
      </c>
      <c r="C154" s="9">
        <v>535.78099999999995</v>
      </c>
      <c r="D154" s="9">
        <v>434.17829999999998</v>
      </c>
      <c r="E154" s="9">
        <v>491.1934</v>
      </c>
      <c r="F154" s="9">
        <v>420.25959999999998</v>
      </c>
      <c r="G154" s="9">
        <v>486.95159999999998</v>
      </c>
      <c r="H154" s="9">
        <v>449.65499999999997</v>
      </c>
      <c r="I154" s="9">
        <v>475.1832</v>
      </c>
      <c r="J154" s="9">
        <v>475.17849999999999</v>
      </c>
      <c r="K154" s="9">
        <v>441.7568</v>
      </c>
      <c r="L154" s="9">
        <v>535.36670000000004</v>
      </c>
      <c r="M154" s="9">
        <v>533.35500000000002</v>
      </c>
      <c r="N154" s="9">
        <v>653.31899999999996</v>
      </c>
      <c r="O154" s="11">
        <v>5932.1780999999992</v>
      </c>
    </row>
    <row r="155" spans="1:15" x14ac:dyDescent="0.3">
      <c r="A155" s="3" t="s">
        <v>101</v>
      </c>
      <c r="B155" s="4" t="s">
        <v>103</v>
      </c>
      <c r="C155" s="5">
        <v>402.67320000000001</v>
      </c>
      <c r="D155" s="5">
        <v>323.73860000000002</v>
      </c>
      <c r="E155" s="5">
        <v>367.95460000000003</v>
      </c>
      <c r="F155" s="5">
        <v>314.77730000000003</v>
      </c>
      <c r="G155" s="5">
        <v>366.31479999999999</v>
      </c>
      <c r="H155" s="5">
        <v>335.4366</v>
      </c>
      <c r="I155" s="5">
        <v>356.35169999999999</v>
      </c>
      <c r="J155" s="5">
        <v>356.09059999999999</v>
      </c>
      <c r="K155" s="5">
        <v>331.48779999999999</v>
      </c>
      <c r="L155" s="5">
        <v>401.6506</v>
      </c>
      <c r="M155" s="5">
        <v>399.47050000000002</v>
      </c>
      <c r="N155" s="5">
        <v>488.8449</v>
      </c>
      <c r="O155" s="11">
        <v>4444.7911999999997</v>
      </c>
    </row>
    <row r="156" spans="1:15" x14ac:dyDescent="0.3">
      <c r="A156" s="7" t="s">
        <v>104</v>
      </c>
      <c r="B156" s="8" t="s">
        <v>106</v>
      </c>
      <c r="C156" s="9">
        <v>134.1653</v>
      </c>
      <c r="D156" s="9">
        <v>107.2371</v>
      </c>
      <c r="E156" s="9">
        <v>122.04640000000001</v>
      </c>
      <c r="F156" s="9">
        <v>105.2473</v>
      </c>
      <c r="G156" s="9">
        <v>122.0658</v>
      </c>
      <c r="H156" s="9">
        <v>112.2133</v>
      </c>
      <c r="I156" s="9">
        <v>119.11579999999999</v>
      </c>
      <c r="J156" s="9">
        <v>118.8198</v>
      </c>
      <c r="K156" s="9">
        <v>110.71599999999999</v>
      </c>
      <c r="L156" s="9">
        <v>133.5248</v>
      </c>
      <c r="M156" s="9">
        <v>133.14420000000001</v>
      </c>
      <c r="N156" s="9">
        <v>162.75620000000001</v>
      </c>
      <c r="O156" s="11">
        <v>1481.0519999999999</v>
      </c>
    </row>
    <row r="157" spans="1:15" x14ac:dyDescent="0.3">
      <c r="A157" s="3" t="s">
        <v>107</v>
      </c>
      <c r="B157" s="4" t="s">
        <v>108</v>
      </c>
      <c r="C157" s="5">
        <v>245.0256</v>
      </c>
      <c r="D157" s="5">
        <v>197.71870000000001</v>
      </c>
      <c r="E157" s="5">
        <v>225.43600000000001</v>
      </c>
      <c r="F157" s="5">
        <v>193.9821</v>
      </c>
      <c r="G157" s="5">
        <v>223.3665</v>
      </c>
      <c r="H157" s="5">
        <v>204.55629999999999</v>
      </c>
      <c r="I157" s="5">
        <v>217.9717</v>
      </c>
      <c r="J157" s="5">
        <v>217.9298</v>
      </c>
      <c r="K157" s="5">
        <v>202.5864</v>
      </c>
      <c r="L157" s="5">
        <v>245.02090000000001</v>
      </c>
      <c r="M157" s="5">
        <v>244.28319999999999</v>
      </c>
      <c r="N157" s="5">
        <v>298.80489999999998</v>
      </c>
      <c r="O157" s="11">
        <v>2716.6821</v>
      </c>
    </row>
    <row r="158" spans="1:15" x14ac:dyDescent="0.3">
      <c r="A158" s="7" t="s">
        <v>109</v>
      </c>
      <c r="B158" s="8" t="s">
        <v>111</v>
      </c>
      <c r="C158" s="9">
        <v>89.718199999999996</v>
      </c>
      <c r="D158" s="9">
        <v>71.855800000000002</v>
      </c>
      <c r="E158" s="9">
        <v>81.962500000000006</v>
      </c>
      <c r="F158" s="9">
        <v>70.0608</v>
      </c>
      <c r="G158" s="9">
        <v>81.516900000000007</v>
      </c>
      <c r="H158" s="9">
        <v>74.565799999999996</v>
      </c>
      <c r="I158" s="9">
        <v>79.661299999999997</v>
      </c>
      <c r="J158" s="9">
        <v>79.351299999999995</v>
      </c>
      <c r="K158" s="9">
        <v>73.776399999999995</v>
      </c>
      <c r="L158" s="9">
        <v>88.909899999999993</v>
      </c>
      <c r="M158" s="9">
        <v>88.678200000000004</v>
      </c>
      <c r="N158" s="9">
        <v>108.5243</v>
      </c>
      <c r="O158" s="11">
        <v>988.58140000000003</v>
      </c>
    </row>
    <row r="159" spans="1:15" x14ac:dyDescent="0.3">
      <c r="A159" s="3" t="s">
        <v>112</v>
      </c>
      <c r="B159" s="4" t="s">
        <v>114</v>
      </c>
      <c r="C159" s="5">
        <v>100.4344</v>
      </c>
      <c r="D159" s="5">
        <v>81.156400000000005</v>
      </c>
      <c r="E159" s="5">
        <v>92.231899999999996</v>
      </c>
      <c r="F159" s="5">
        <v>78.484300000000005</v>
      </c>
      <c r="G159" s="5">
        <v>91.250500000000002</v>
      </c>
      <c r="H159" s="5">
        <v>83.913899999999998</v>
      </c>
      <c r="I159" s="5">
        <v>89.152500000000003</v>
      </c>
      <c r="J159" s="5">
        <v>89.01</v>
      </c>
      <c r="K159" s="5">
        <v>83.090599999999995</v>
      </c>
      <c r="L159" s="5">
        <v>100.5775</v>
      </c>
      <c r="M159" s="5">
        <v>100.04</v>
      </c>
      <c r="N159" s="5">
        <v>122.3484</v>
      </c>
      <c r="O159" s="11">
        <v>1111.6904</v>
      </c>
    </row>
    <row r="160" spans="1:15" x14ac:dyDescent="0.3">
      <c r="A160" s="7" t="s">
        <v>115</v>
      </c>
      <c r="B160" s="8" t="s">
        <v>117</v>
      </c>
      <c r="C160" s="9">
        <v>16.765699999999999</v>
      </c>
      <c r="D160" s="9">
        <v>13.4839</v>
      </c>
      <c r="E160" s="9">
        <v>15.313800000000001</v>
      </c>
      <c r="F160" s="9">
        <v>13.145799999999999</v>
      </c>
      <c r="G160" s="9">
        <v>15.1784</v>
      </c>
      <c r="H160" s="9">
        <v>13.9748</v>
      </c>
      <c r="I160" s="9">
        <v>14.833500000000001</v>
      </c>
      <c r="J160" s="9">
        <v>14.8504</v>
      </c>
      <c r="K160" s="9">
        <v>13.7668</v>
      </c>
      <c r="L160" s="9">
        <v>16.707699999999999</v>
      </c>
      <c r="M160" s="9">
        <v>16.604399999999998</v>
      </c>
      <c r="N160" s="9">
        <v>20.3127</v>
      </c>
      <c r="O160" s="11">
        <v>184.93790000000001</v>
      </c>
    </row>
    <row r="161" spans="1:15" x14ac:dyDescent="0.3">
      <c r="A161" s="3" t="s">
        <v>118</v>
      </c>
      <c r="B161" s="4" t="s">
        <v>119</v>
      </c>
      <c r="C161" s="5">
        <v>16.788499999999999</v>
      </c>
      <c r="D161" s="5">
        <v>13.5322</v>
      </c>
      <c r="E161" s="5">
        <v>15.2667</v>
      </c>
      <c r="F161" s="5">
        <v>13.1218</v>
      </c>
      <c r="G161" s="5">
        <v>15.189</v>
      </c>
      <c r="H161" s="5">
        <v>13.973800000000001</v>
      </c>
      <c r="I161" s="5">
        <v>14.907500000000001</v>
      </c>
      <c r="J161" s="5">
        <v>14.8696</v>
      </c>
      <c r="K161" s="5">
        <v>13.775600000000001</v>
      </c>
      <c r="L161" s="5">
        <v>16.716699999999999</v>
      </c>
      <c r="M161" s="5">
        <v>16.642800000000001</v>
      </c>
      <c r="N161" s="5">
        <v>20.329000000000001</v>
      </c>
      <c r="O161" s="11">
        <v>185.11320000000001</v>
      </c>
    </row>
    <row r="162" spans="1:15" x14ac:dyDescent="0.3">
      <c r="A162" s="7" t="s">
        <v>120</v>
      </c>
      <c r="B162" s="8" t="s">
        <v>122</v>
      </c>
      <c r="C162" s="9">
        <v>16.804200000000002</v>
      </c>
      <c r="D162" s="9">
        <v>13.5054</v>
      </c>
      <c r="E162" s="9">
        <v>15.338900000000001</v>
      </c>
      <c r="F162" s="9">
        <v>13.1981</v>
      </c>
      <c r="G162" s="9">
        <v>15.2699</v>
      </c>
      <c r="H162" s="9">
        <v>13.9832</v>
      </c>
      <c r="I162" s="9">
        <v>14.811199999999999</v>
      </c>
      <c r="J162" s="9">
        <v>14.851100000000001</v>
      </c>
      <c r="K162" s="9">
        <v>13.896699999999999</v>
      </c>
      <c r="L162" s="9">
        <v>16.816700000000001</v>
      </c>
      <c r="M162" s="9">
        <v>16.661000000000001</v>
      </c>
      <c r="N162" s="9">
        <v>20.3184</v>
      </c>
      <c r="O162" s="11">
        <v>185.45480000000001</v>
      </c>
    </row>
    <row r="163" spans="1:15" x14ac:dyDescent="0.3">
      <c r="A163" s="3" t="s">
        <v>123</v>
      </c>
      <c r="B163" s="4" t="s">
        <v>124</v>
      </c>
      <c r="C163" s="5">
        <v>28.0137</v>
      </c>
      <c r="D163" s="5">
        <v>22.597799999999999</v>
      </c>
      <c r="E163" s="5">
        <v>25.526599999999998</v>
      </c>
      <c r="F163" s="5">
        <v>22.0014</v>
      </c>
      <c r="G163" s="5">
        <v>25.411999999999999</v>
      </c>
      <c r="H163" s="5">
        <v>23.224399999999999</v>
      </c>
      <c r="I163" s="5">
        <v>24.754899999999999</v>
      </c>
      <c r="J163" s="5">
        <v>24.784600000000001</v>
      </c>
      <c r="K163" s="5">
        <v>22.974299999999999</v>
      </c>
      <c r="L163" s="5">
        <v>27.889700000000001</v>
      </c>
      <c r="M163" s="5">
        <v>27.630500000000001</v>
      </c>
      <c r="N163" s="5">
        <v>34.022599999999997</v>
      </c>
      <c r="O163" s="11">
        <v>308.83249999999998</v>
      </c>
    </row>
    <row r="164" spans="1:15" x14ac:dyDescent="0.3">
      <c r="A164" s="7" t="s">
        <v>125</v>
      </c>
      <c r="B164" s="8" t="s">
        <v>126</v>
      </c>
      <c r="C164" s="9">
        <v>16.756699999999999</v>
      </c>
      <c r="D164" s="9">
        <v>13.5084</v>
      </c>
      <c r="E164" s="9">
        <v>15.325200000000001</v>
      </c>
      <c r="F164" s="9">
        <v>13.1395</v>
      </c>
      <c r="G164" s="9">
        <v>15.2455</v>
      </c>
      <c r="H164" s="9">
        <v>14.037599999999999</v>
      </c>
      <c r="I164" s="9">
        <v>14.9002</v>
      </c>
      <c r="J164" s="9">
        <v>14.882099999999999</v>
      </c>
      <c r="K164" s="9">
        <v>13.779</v>
      </c>
      <c r="L164" s="9">
        <v>16.697500000000002</v>
      </c>
      <c r="M164" s="9">
        <v>16.635899999999999</v>
      </c>
      <c r="N164" s="9">
        <v>20.4008</v>
      </c>
      <c r="O164" s="11">
        <v>185.30840000000001</v>
      </c>
    </row>
    <row r="165" spans="1:15" x14ac:dyDescent="0.3">
      <c r="A165" s="3" t="s">
        <v>127</v>
      </c>
      <c r="B165" s="4" t="s">
        <v>128</v>
      </c>
      <c r="C165" s="5">
        <v>16.766300000000001</v>
      </c>
      <c r="D165" s="5">
        <v>13.509499999999999</v>
      </c>
      <c r="E165" s="5">
        <v>15.3666</v>
      </c>
      <c r="F165" s="5">
        <v>13.1196</v>
      </c>
      <c r="G165" s="5">
        <v>15.2826</v>
      </c>
      <c r="H165" s="5">
        <v>13.9922</v>
      </c>
      <c r="I165" s="5">
        <v>14.885999999999999</v>
      </c>
      <c r="J165" s="5">
        <v>14.925599999999999</v>
      </c>
      <c r="K165" s="5">
        <v>13.8302</v>
      </c>
      <c r="L165" s="5">
        <v>16.699400000000001</v>
      </c>
      <c r="M165" s="5">
        <v>16.715499999999999</v>
      </c>
      <c r="N165" s="5">
        <v>20.275400000000001</v>
      </c>
      <c r="O165" s="11">
        <v>185.3689</v>
      </c>
    </row>
    <row r="166" spans="1:15" x14ac:dyDescent="0.3">
      <c r="A166" s="7" t="s">
        <v>129</v>
      </c>
      <c r="B166" s="8" t="s">
        <v>130</v>
      </c>
      <c r="C166" s="9">
        <v>16.764099999999999</v>
      </c>
      <c r="D166" s="9">
        <v>13.527900000000001</v>
      </c>
      <c r="E166" s="9">
        <v>15.4359</v>
      </c>
      <c r="F166" s="9">
        <v>13.203799999999999</v>
      </c>
      <c r="G166" s="9">
        <v>15.2796</v>
      </c>
      <c r="H166" s="9">
        <v>13.959099999999999</v>
      </c>
      <c r="I166" s="9">
        <v>14.8246</v>
      </c>
      <c r="J166" s="9">
        <v>14.9023</v>
      </c>
      <c r="K166" s="9">
        <v>13.8415</v>
      </c>
      <c r="L166" s="9">
        <v>16.722999999999999</v>
      </c>
      <c r="M166" s="9">
        <v>16.591799999999999</v>
      </c>
      <c r="N166" s="9">
        <v>20.407</v>
      </c>
      <c r="O166" s="11">
        <v>185.4606</v>
      </c>
    </row>
    <row r="167" spans="1:15" x14ac:dyDescent="0.3">
      <c r="A167" s="3" t="s">
        <v>131</v>
      </c>
      <c r="B167" s="4" t="s">
        <v>132</v>
      </c>
      <c r="C167" s="5">
        <v>33.637599999999999</v>
      </c>
      <c r="D167" s="5">
        <v>27.0717</v>
      </c>
      <c r="E167" s="5">
        <v>30.574999999999999</v>
      </c>
      <c r="F167" s="5">
        <v>26.234100000000002</v>
      </c>
      <c r="G167" s="5">
        <v>30.424199999999999</v>
      </c>
      <c r="H167" s="5">
        <v>27.962700000000002</v>
      </c>
      <c r="I167" s="5">
        <v>29.5426</v>
      </c>
      <c r="J167" s="5">
        <v>29.722799999999999</v>
      </c>
      <c r="K167" s="5">
        <v>27.715599999999998</v>
      </c>
      <c r="L167" s="5">
        <v>33.5916</v>
      </c>
      <c r="M167" s="5">
        <v>33.395800000000001</v>
      </c>
      <c r="N167" s="5">
        <v>40.753999999999998</v>
      </c>
      <c r="O167" s="11">
        <v>370.6277</v>
      </c>
    </row>
    <row r="168" spans="1:15" x14ac:dyDescent="0.3">
      <c r="A168" s="7" t="s">
        <v>133</v>
      </c>
      <c r="B168" s="8" t="s">
        <v>134</v>
      </c>
      <c r="C168" s="9">
        <v>33.661200000000001</v>
      </c>
      <c r="D168" s="9">
        <v>26.856400000000001</v>
      </c>
      <c r="E168" s="9">
        <v>30.7544</v>
      </c>
      <c r="F168" s="9">
        <v>26.168299999999999</v>
      </c>
      <c r="G168" s="9">
        <v>30.430199999999999</v>
      </c>
      <c r="H168" s="9">
        <v>27.85</v>
      </c>
      <c r="I168" s="9">
        <v>29.6768</v>
      </c>
      <c r="J168" s="9">
        <v>29.828800000000001</v>
      </c>
      <c r="K168" s="9">
        <v>27.702400000000001</v>
      </c>
      <c r="L168" s="9">
        <v>33.500500000000002</v>
      </c>
      <c r="M168" s="9">
        <v>33.22</v>
      </c>
      <c r="N168" s="9">
        <v>40.681699999999999</v>
      </c>
      <c r="O168" s="11">
        <v>370.33069999999998</v>
      </c>
    </row>
    <row r="169" spans="1:15" x14ac:dyDescent="0.3">
      <c r="A169" s="3" t="s">
        <v>135</v>
      </c>
      <c r="B169" s="4" t="s">
        <v>136</v>
      </c>
      <c r="C169" s="5">
        <v>33.460299999999997</v>
      </c>
      <c r="D169" s="5">
        <v>27.172699999999999</v>
      </c>
      <c r="E169" s="5">
        <v>30.568899999999999</v>
      </c>
      <c r="F169" s="5">
        <v>26.234200000000001</v>
      </c>
      <c r="G169" s="5">
        <v>30.477799999999998</v>
      </c>
      <c r="H169" s="5">
        <v>27.849399999999999</v>
      </c>
      <c r="I169" s="5">
        <v>29.699000000000002</v>
      </c>
      <c r="J169" s="5">
        <v>29.850999999999999</v>
      </c>
      <c r="K169" s="5">
        <v>27.6096</v>
      </c>
      <c r="L169" s="5">
        <v>33.483899999999998</v>
      </c>
      <c r="M169" s="5">
        <v>33.264099999999999</v>
      </c>
      <c r="N169" s="5">
        <v>40.869</v>
      </c>
      <c r="O169" s="11">
        <v>370.53989999999999</v>
      </c>
    </row>
    <row r="170" spans="1:15" x14ac:dyDescent="0.3">
      <c r="A170" s="7" t="s">
        <v>137</v>
      </c>
      <c r="B170" s="8" t="s">
        <v>138</v>
      </c>
      <c r="C170" s="9">
        <v>16.700600000000001</v>
      </c>
      <c r="D170" s="9">
        <v>13.5124</v>
      </c>
      <c r="E170" s="9">
        <v>15.346399999999999</v>
      </c>
      <c r="F170" s="9">
        <v>13.1374</v>
      </c>
      <c r="G170" s="9">
        <v>15.308999999999999</v>
      </c>
      <c r="H170" s="9">
        <v>13.9369</v>
      </c>
      <c r="I170" s="9">
        <v>14.8591</v>
      </c>
      <c r="J170" s="9">
        <v>14.823</v>
      </c>
      <c r="K170" s="9">
        <v>13.8012</v>
      </c>
      <c r="L170" s="9">
        <v>16.7224</v>
      </c>
      <c r="M170" s="9">
        <v>16.638400000000001</v>
      </c>
      <c r="N170" s="9">
        <v>20.326899999999998</v>
      </c>
      <c r="O170" s="11">
        <v>185.11369999999999</v>
      </c>
    </row>
    <row r="171" spans="1:15" x14ac:dyDescent="0.3">
      <c r="A171" s="3" t="s">
        <v>139</v>
      </c>
      <c r="B171" s="4" t="s">
        <v>140</v>
      </c>
      <c r="C171" s="5">
        <v>33.596400000000003</v>
      </c>
      <c r="D171" s="5">
        <v>27.031500000000001</v>
      </c>
      <c r="E171" s="5">
        <v>30.759799999999998</v>
      </c>
      <c r="F171" s="5">
        <v>26.2911</v>
      </c>
      <c r="G171" s="5">
        <v>30.521999999999998</v>
      </c>
      <c r="H171" s="5">
        <v>27.966000000000001</v>
      </c>
      <c r="I171" s="5">
        <v>29.636700000000001</v>
      </c>
      <c r="J171" s="5">
        <v>29.7196</v>
      </c>
      <c r="K171" s="5">
        <v>27.4617</v>
      </c>
      <c r="L171" s="5">
        <v>33.4512</v>
      </c>
      <c r="M171" s="5">
        <v>33.367600000000003</v>
      </c>
      <c r="N171" s="5">
        <v>40.775799999999997</v>
      </c>
      <c r="O171" s="11">
        <v>370.57940000000002</v>
      </c>
    </row>
    <row r="172" spans="1:15" ht="18" customHeight="1" x14ac:dyDescent="0.3">
      <c r="A172" s="12" t="s">
        <v>155</v>
      </c>
      <c r="B172" s="12" t="s">
        <v>156</v>
      </c>
      <c r="C172" s="13">
        <v>11185.773300000001</v>
      </c>
      <c r="D172" s="13">
        <v>9010.5782999999992</v>
      </c>
      <c r="E172" s="13">
        <v>10233.174199999999</v>
      </c>
      <c r="F172" s="13">
        <v>8760.3714999999956</v>
      </c>
      <c r="G172" s="13">
        <v>10154.785700000009</v>
      </c>
      <c r="H172" s="13">
        <v>9321.6054999999978</v>
      </c>
      <c r="I172" s="13">
        <v>9913.2006999999976</v>
      </c>
      <c r="J172" s="13">
        <v>9905.4316000000017</v>
      </c>
      <c r="K172" s="13">
        <v>9208.6364000000012</v>
      </c>
      <c r="L172" s="13">
        <v>11160.638999999999</v>
      </c>
      <c r="M172" s="13">
        <v>11098.900100000001</v>
      </c>
      <c r="N172" s="13">
        <v>13570.1836</v>
      </c>
      <c r="O172" s="13">
        <v>123523.2798999997</v>
      </c>
    </row>
  </sheetData>
  <mergeCells count="4">
    <mergeCell ref="A117:O117"/>
    <mergeCell ref="A1:P1"/>
    <mergeCell ref="A60:O60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baseColWidth="10" defaultColWidth="8.88671875" defaultRowHeight="14.4" x14ac:dyDescent="0.3"/>
  <cols>
    <col min="1" max="1" width="16" customWidth="1"/>
    <col min="2" max="2" width="8" customWidth="1"/>
    <col min="3" max="3" width="18" customWidth="1"/>
    <col min="4" max="4" width="16" customWidth="1"/>
    <col min="5" max="5" width="18" customWidth="1"/>
    <col min="6" max="6" width="10" customWidth="1"/>
    <col min="7" max="7" width="18" customWidth="1"/>
    <col min="8" max="8" width="26" customWidth="1"/>
  </cols>
  <sheetData>
    <row r="1" spans="1:8" ht="28.05" customHeight="1" x14ac:dyDescent="0.3">
      <c r="A1" s="25" t="s">
        <v>159</v>
      </c>
      <c r="B1" s="24"/>
      <c r="C1" s="24"/>
      <c r="D1" s="24"/>
      <c r="E1" s="24"/>
      <c r="F1" s="24"/>
      <c r="G1" s="24"/>
      <c r="H1" s="24"/>
    </row>
    <row r="2" spans="1:8" ht="18" customHeight="1" x14ac:dyDescent="0.3">
      <c r="A2" s="23" t="s">
        <v>160</v>
      </c>
      <c r="B2" s="24"/>
      <c r="C2" s="24"/>
      <c r="D2" s="24"/>
      <c r="E2" s="24"/>
      <c r="F2" s="24"/>
      <c r="G2" s="24"/>
      <c r="H2" s="24"/>
    </row>
    <row r="3" spans="1:8" ht="36" customHeight="1" x14ac:dyDescent="0.3">
      <c r="A3" s="1" t="s">
        <v>0</v>
      </c>
      <c r="B3" s="1" t="s">
        <v>1</v>
      </c>
      <c r="C3" s="1" t="s">
        <v>161</v>
      </c>
      <c r="D3" s="1" t="s">
        <v>162</v>
      </c>
      <c r="E3" s="1" t="s">
        <v>163</v>
      </c>
      <c r="F3" s="1" t="s">
        <v>164</v>
      </c>
      <c r="G3" s="1" t="s">
        <v>165</v>
      </c>
      <c r="H3" s="1" t="s">
        <v>166</v>
      </c>
    </row>
    <row r="4" spans="1:8" x14ac:dyDescent="0.3">
      <c r="A4" s="3" t="s">
        <v>12</v>
      </c>
      <c r="B4" s="3">
        <v>1</v>
      </c>
      <c r="C4" s="5">
        <v>53519.472999999998</v>
      </c>
      <c r="D4" s="5">
        <v>21.105799999999999</v>
      </c>
      <c r="E4" s="5">
        <v>11185.773300000001</v>
      </c>
      <c r="F4" s="6">
        <v>0.20900380128929891</v>
      </c>
      <c r="G4" s="5">
        <v>1726.434612903226</v>
      </c>
      <c r="H4" s="4" t="s">
        <v>167</v>
      </c>
    </row>
    <row r="5" spans="1:8" x14ac:dyDescent="0.3">
      <c r="A5" s="7" t="s">
        <v>141</v>
      </c>
      <c r="B5" s="7">
        <v>2</v>
      </c>
      <c r="C5" s="9">
        <v>43105.20930000001</v>
      </c>
      <c r="D5" s="9">
        <v>19.523099999999999</v>
      </c>
      <c r="E5" s="9">
        <v>9010.5782999999992</v>
      </c>
      <c r="F5" s="10">
        <v>0.2090368761995548</v>
      </c>
      <c r="G5" s="9">
        <v>1539.4717607142859</v>
      </c>
      <c r="H5" s="8" t="s">
        <v>167</v>
      </c>
    </row>
    <row r="6" spans="1:8" x14ac:dyDescent="0.3">
      <c r="A6" s="3" t="s">
        <v>142</v>
      </c>
      <c r="B6" s="3">
        <v>3</v>
      </c>
      <c r="C6" s="5">
        <v>48964.770500000013</v>
      </c>
      <c r="D6" s="5">
        <v>19.650099999999998</v>
      </c>
      <c r="E6" s="5">
        <v>10233.174199999999</v>
      </c>
      <c r="F6" s="6">
        <v>0.2089905476019743</v>
      </c>
      <c r="G6" s="5">
        <v>1748.741803571429</v>
      </c>
      <c r="H6" s="4" t="s">
        <v>167</v>
      </c>
    </row>
    <row r="7" spans="1:8" x14ac:dyDescent="0.3">
      <c r="A7" s="7" t="s">
        <v>143</v>
      </c>
      <c r="B7" s="7">
        <v>4</v>
      </c>
      <c r="C7" s="9">
        <v>41931.581899999997</v>
      </c>
      <c r="D7" s="9">
        <v>17.8659</v>
      </c>
      <c r="E7" s="9">
        <v>8760.3714999999956</v>
      </c>
      <c r="F7" s="10">
        <v>0.20892060597408549</v>
      </c>
      <c r="G7" s="9">
        <v>1352.631674193548</v>
      </c>
      <c r="H7" s="8" t="s">
        <v>167</v>
      </c>
    </row>
    <row r="8" spans="1:8" x14ac:dyDescent="0.3">
      <c r="A8" s="3" t="s">
        <v>144</v>
      </c>
      <c r="B8" s="3">
        <v>5</v>
      </c>
      <c r="C8" s="5">
        <v>48603.364299999987</v>
      </c>
      <c r="D8" s="5">
        <v>20.498699999999999</v>
      </c>
      <c r="E8" s="5">
        <v>10154.785700000009</v>
      </c>
      <c r="F8" s="6">
        <v>0.2089317446693707</v>
      </c>
      <c r="G8" s="5">
        <v>1620.1121433333331</v>
      </c>
      <c r="H8" s="4" t="s">
        <v>167</v>
      </c>
    </row>
    <row r="9" spans="1:8" x14ac:dyDescent="0.3">
      <c r="A9" s="7" t="s">
        <v>145</v>
      </c>
      <c r="B9" s="7">
        <v>6</v>
      </c>
      <c r="C9" s="9">
        <v>44620.381499999989</v>
      </c>
      <c r="D9" s="9">
        <v>18.6494</v>
      </c>
      <c r="E9" s="9">
        <v>9321.6054999999978</v>
      </c>
      <c r="F9" s="10">
        <v>0.20890913942544401</v>
      </c>
      <c r="G9" s="9">
        <v>1439.36714516129</v>
      </c>
      <c r="H9" s="8" t="s">
        <v>167</v>
      </c>
    </row>
    <row r="10" spans="1:8" x14ac:dyDescent="0.3">
      <c r="A10" s="3" t="s">
        <v>146</v>
      </c>
      <c r="B10" s="3">
        <v>7</v>
      </c>
      <c r="C10" s="5">
        <v>47447.722599999986</v>
      </c>
      <c r="D10" s="5">
        <v>18.965399999999999</v>
      </c>
      <c r="E10" s="5">
        <v>9913.2006999999976</v>
      </c>
      <c r="F10" s="6">
        <v>0.2089289044191133</v>
      </c>
      <c r="G10" s="5">
        <v>1581.5907533333329</v>
      </c>
      <c r="H10" s="4" t="s">
        <v>167</v>
      </c>
    </row>
    <row r="11" spans="1:8" x14ac:dyDescent="0.3">
      <c r="A11" s="7" t="s">
        <v>147</v>
      </c>
      <c r="B11" s="7">
        <v>8</v>
      </c>
      <c r="C11" s="9">
        <v>47439.259999999987</v>
      </c>
      <c r="D11" s="9">
        <v>19.185400000000001</v>
      </c>
      <c r="E11" s="9">
        <v>9905.4316000000017</v>
      </c>
      <c r="F11" s="10">
        <v>0.20880240543381171</v>
      </c>
      <c r="G11" s="9">
        <v>1530.2987096774191</v>
      </c>
      <c r="H11" s="8" t="s">
        <v>167</v>
      </c>
    </row>
    <row r="12" spans="1:8" x14ac:dyDescent="0.3">
      <c r="A12" s="3" t="s">
        <v>148</v>
      </c>
      <c r="B12" s="3">
        <v>9</v>
      </c>
      <c r="C12" s="5">
        <v>44082.804800000013</v>
      </c>
      <c r="D12" s="5">
        <v>18.707999999999998</v>
      </c>
      <c r="E12" s="5">
        <v>9208.6364000000012</v>
      </c>
      <c r="F12" s="6">
        <v>0.2088940674664149</v>
      </c>
      <c r="G12" s="5">
        <v>1422.025961290323</v>
      </c>
      <c r="H12" s="4" t="s">
        <v>167</v>
      </c>
    </row>
    <row r="13" spans="1:8" x14ac:dyDescent="0.3">
      <c r="A13" s="7" t="s">
        <v>149</v>
      </c>
      <c r="B13" s="7">
        <v>10</v>
      </c>
      <c r="C13" s="9">
        <v>53390.55999999999</v>
      </c>
      <c r="D13" s="9">
        <v>21.306899999999999</v>
      </c>
      <c r="E13" s="9">
        <v>11160.638999999999</v>
      </c>
      <c r="F13" s="10">
        <v>0.2090376838152663</v>
      </c>
      <c r="G13" s="9">
        <v>1779.6853333333329</v>
      </c>
      <c r="H13" s="8" t="s">
        <v>167</v>
      </c>
    </row>
    <row r="14" spans="1:8" x14ac:dyDescent="0.3">
      <c r="A14" s="3" t="s">
        <v>150</v>
      </c>
      <c r="B14" s="3">
        <v>11</v>
      </c>
      <c r="C14" s="5">
        <v>53105.214200000009</v>
      </c>
      <c r="D14" s="5">
        <v>21.9115</v>
      </c>
      <c r="E14" s="5">
        <v>11098.900100000001</v>
      </c>
      <c r="F14" s="6">
        <v>0.20899831150666931</v>
      </c>
      <c r="G14" s="5">
        <v>1713.071425806452</v>
      </c>
      <c r="H14" s="4" t="s">
        <v>167</v>
      </c>
    </row>
    <row r="15" spans="1:8" x14ac:dyDescent="0.3">
      <c r="A15" s="7" t="s">
        <v>151</v>
      </c>
      <c r="B15" s="7">
        <v>12</v>
      </c>
      <c r="C15" s="9">
        <v>64940.949000000022</v>
      </c>
      <c r="D15" s="9">
        <v>25.667400000000001</v>
      </c>
      <c r="E15" s="9">
        <v>13570.1836</v>
      </c>
      <c r="F15" s="10">
        <v>0.2089618924417011</v>
      </c>
      <c r="G15" s="9">
        <v>2094.869322580646</v>
      </c>
      <c r="H15" s="8" t="s">
        <v>167</v>
      </c>
    </row>
    <row r="16" spans="1:8" ht="18" customHeight="1" x14ac:dyDescent="0.3">
      <c r="A16" s="14" t="s">
        <v>154</v>
      </c>
      <c r="B16" s="14"/>
      <c r="C16" s="15">
        <v>591151.29110000038</v>
      </c>
      <c r="D16" s="15">
        <v>25.667400000000001</v>
      </c>
      <c r="E16" s="15">
        <v>123523.2798999997</v>
      </c>
      <c r="F16" s="16">
        <v>0.2089537513656623</v>
      </c>
      <c r="G16" s="14"/>
      <c r="H16" s="14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Mensual</vt:lpstr>
      <vt:lpstr>Pliegos Tarifarios (Las Condes)</vt:lpstr>
      <vt:lpstr>Consumo por Local (Pivot)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Caceres</cp:lastModifiedBy>
  <dcterms:created xsi:type="dcterms:W3CDTF">2026-03-11T13:34:49Z</dcterms:created>
  <dcterms:modified xsi:type="dcterms:W3CDTF">2026-03-11T18:33:56Z</dcterms:modified>
</cp:coreProperties>
</file>